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43990dc0ff5ce14/My Documents/Research/GitHub Repositories/research/Economic Series/"/>
    </mc:Choice>
  </mc:AlternateContent>
  <xr:revisionPtr revIDLastSave="0" documentId="8_{1DA7E724-D6C6-47EC-A61F-953D0868837B}" xr6:coauthVersionLast="46" xr6:coauthVersionMax="46" xr10:uidLastSave="{00000000-0000-0000-0000-000000000000}"/>
  <bookViews>
    <workbookView xWindow="0" yWindow="5805" windowWidth="38700" windowHeight="15195" xr2:uid="{60B18A15-1577-49E6-94AE-0D018795BB18}"/>
  </bookViews>
  <sheets>
    <sheet name="DATA" sheetId="1" r:id="rId1"/>
    <sheet name="EFW" sheetId="3" r:id="rId2"/>
    <sheet name="WB (WDI)" sheetId="4" r:id="rId3"/>
  </sheets>
  <definedNames>
    <definedName name="_xlnm._FilterDatabase" localSheetId="0" hidden="1">DATA!$A$3:$E$3</definedName>
    <definedName name="EFW.1970">EFW!$B$2:$I$163</definedName>
    <definedName name="EFW.1975">EFW!$B$164:$I$325</definedName>
    <definedName name="EFW.1980">EFW!$B$326:$I$487</definedName>
    <definedName name="EFW.1985">EFW!$B$488:$I$649</definedName>
    <definedName name="EFW.1990">EFW!$B$650:$I$811</definedName>
    <definedName name="EFW.1995">EFW!$B$812:$I$973</definedName>
    <definedName name="EFW.2000">EFW!$B$974:$I$1135</definedName>
    <definedName name="EFW.2001">EFW!$B$1136:$I$1297</definedName>
    <definedName name="EFW.2002">EFW!$B$1298:$I$1459</definedName>
    <definedName name="EFW.2003">EFW!$B$1460:$I$1621</definedName>
    <definedName name="EFW.2004">EFW!$B$1622:$I$1783</definedName>
    <definedName name="EFW.2005">EFW!$B$1784:$I$1945</definedName>
    <definedName name="EFW.2006">EFW!$B$1946:$I$2107</definedName>
    <definedName name="EFW.2007">EFW!$B$2108:$I$2269</definedName>
    <definedName name="EFW.2008">EFW!$B$2270:$I$2431</definedName>
    <definedName name="EFW.2009">EFW!$B$2432:$I$2593</definedName>
    <definedName name="EFW.2010">EFW!$B$2594:$I$2755</definedName>
    <definedName name="EFW.2011">EFW!$B$2756:$I$2917</definedName>
    <definedName name="EFW.2012">EFW!$B$2918:$I$3079</definedName>
    <definedName name="EFW.2013">EFW!$B$3080:$I$3241</definedName>
    <definedName name="EFW.2014">EFW!$B$3242:$I$3403</definedName>
    <definedName name="EFW.2015">EFW!$B$3404:$I$3565</definedName>
    <definedName name="EFW.2016">EFW!$B$3566:$I$3727</definedName>
    <definedName name="EFW.2017">EFW!$B$3728:$I$3889</definedName>
    <definedName name="EFW.2018">EFW!$B$3890:$I$4051</definedName>
    <definedName name="WB.GDP.1990">'WB (WDI)'!$B$4:$AG$267</definedName>
    <definedName name="WB.GDP.1991">'WB (WDI)'!$B$4:$AH$267</definedName>
    <definedName name="WB.GDP.1992">'WB (WDI)'!$B$4:$AI$267</definedName>
    <definedName name="WB.GDP.1993">'WB (WDI)'!$B$4:$AJ$267</definedName>
    <definedName name="WB.GDP.1994">'WB (WDI)'!$B$4:$AK$267</definedName>
    <definedName name="WB.GDP.1995">'WB (WDI)'!$B$4:$AL$267</definedName>
    <definedName name="WB.GDP.1996">'WB (WDI)'!$B$4:$AM$267</definedName>
    <definedName name="WB.GDP.1997">'WB (WDI)'!$B$4:$AN$267</definedName>
    <definedName name="WB.GDP.1998">'WB (WDI)'!$B$4:$AO$267</definedName>
    <definedName name="WB.GDP.1999">'WB (WDI)'!$B$4:$AP$267</definedName>
    <definedName name="WB.GDP.2000">'WB (WDI)'!$B$4:$AQ$267</definedName>
    <definedName name="WB.GDP.2001">'WB (WDI)'!$B$4:$AR$267</definedName>
    <definedName name="WB.GDP.2002">'WB (WDI)'!$B$4:$AS$267</definedName>
    <definedName name="WB.GDP.2003">'WB (WDI)'!$B$4:$AT$267</definedName>
    <definedName name="WB.GDP.2004">'WB (WDI)'!$B$4:$AU$267</definedName>
    <definedName name="WB.GDP.2005">'WB (WDI)'!$B$4:$AV$267</definedName>
    <definedName name="WB.GDP.2006">'WB (WDI)'!$B$4:$AW$267</definedName>
    <definedName name="WB.GDP.2007">'WB (WDI)'!$B$4:$AX$267</definedName>
    <definedName name="WB.GDP.2008">'WB (WDI)'!$B$4:$AY$267</definedName>
    <definedName name="WB.GDP.2009">'WB (WDI)'!$B$4:$AZ$267</definedName>
    <definedName name="WB.GDP.2010">'WB (WDI)'!$B$4:$BA$267</definedName>
    <definedName name="WB.GDP.2011">'WB (WDI)'!$B$4:$BB$267</definedName>
    <definedName name="WB.GDP.2012">'WB (WDI)'!$B$4:$BC$267</definedName>
    <definedName name="WB.GDP.2013">'WB (WDI)'!$B$4:$BD$267</definedName>
    <definedName name="WB.GDP.2014">'WB (WDI)'!$B$4:$BE$267</definedName>
    <definedName name="WB.GDP.2015">'WB (WDI)'!$B$4:$BF$267</definedName>
    <definedName name="WB.GDP.2016">'WB (WDI)'!$B$4:$BG$267</definedName>
    <definedName name="WB.GDP.2017">'WB (WDI)'!$B$4:$BH$267</definedName>
    <definedName name="WB.GDP.2018">'WB (WDI)'!$B$4:$BI$267</definedName>
    <definedName name="WB.GDP.2019">'WB (WDI)'!$B$4:$BJ$267</definedName>
    <definedName name="WB.GDP.2020">'WB (WDI)'!$B$4:$BK$267</definedName>
    <definedName name="WB.UNEMP.1991">'WB (WDI)'!$B$274:$AH$537</definedName>
    <definedName name="WB.UNEMP.1992">'WB (WDI)'!$B$274:$AI$537</definedName>
    <definedName name="WB.UNEMP.1993">'WB (WDI)'!$B$274:$AJ$537</definedName>
    <definedName name="WB.UNEMP.1994">'WB (WDI)'!$B$274:$AK$537</definedName>
    <definedName name="WB.UNEMP.1995">'WB (WDI)'!$B$274:$AL$537</definedName>
    <definedName name="WB.UNEMP.1996">'WB (WDI)'!$B$274:$AM$537</definedName>
    <definedName name="WB.UNEMP.1997">'WB (WDI)'!$B$274:$AN$537</definedName>
    <definedName name="WB.UNEMP.1998">'WB (WDI)'!$B$274:$AO$537</definedName>
    <definedName name="WB.UNEMP.1999">'WB (WDI)'!$B$274:$AP$537</definedName>
    <definedName name="WB.UNEMP.2000">'WB (WDI)'!$B$274:$AQ$537</definedName>
    <definedName name="WB.UNEMP.2001">'WB (WDI)'!$B$274:$AR$537</definedName>
    <definedName name="WB.UNEMP.2002">'WB (WDI)'!$B$274:$AS$537</definedName>
    <definedName name="WB.UNEMP.2003">'WB (WDI)'!$B$274:$AT$537</definedName>
    <definedName name="WB.UNEMP.2004">'WB (WDI)'!$B$274:$AU$537</definedName>
    <definedName name="WB.UNEMP.2005">'WB (WDI)'!$B$274:$AV$537</definedName>
    <definedName name="WB.UNEMP.2006">'WB (WDI)'!$B$274:$AW$537</definedName>
    <definedName name="WB.UNEMP.2007">'WB (WDI)'!$B$274:$AX$537</definedName>
    <definedName name="WB.UNEMP.2008">'WB (WDI)'!$B$274:$AY$537</definedName>
    <definedName name="WB.UNEMP.2009">'WB (WDI)'!$B$274:$AZ$537</definedName>
    <definedName name="WB.UNEMP.2010">'WB (WDI)'!$B$274:$BA$537</definedName>
    <definedName name="WB.UNEMP.2011">'WB (WDI)'!$B$274:$BB$537</definedName>
    <definedName name="WB.UNEMP.2012">'WB (WDI)'!$B$274:$BC$537</definedName>
    <definedName name="WB.UNEMP.2013">'WB (WDI)'!$B$274:$BD$537</definedName>
    <definedName name="WB.UNEMP.2014">'WB (WDI)'!$B$274:$BE$537</definedName>
    <definedName name="WB.UNEMP.2015">'WB (WDI)'!$B$274:$BF$537</definedName>
    <definedName name="WB.UNEMP.2016">'WB (WDI)'!$B$274:$BG$537</definedName>
    <definedName name="WB.UNEMP.2017">'WB (WDI)'!$B$274:$BH$537</definedName>
    <definedName name="WB.UNEMP.2018">'WB (WDI)'!$B$274:$BI$537</definedName>
    <definedName name="WB.UNEMP.2019">'WB (WDI)'!$B$274:$BJ$537</definedName>
    <definedName name="WB.UNEMP.2020">'WB (WDI)'!$B$274:$BK$537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2405" i="1" l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K12157" i="1" l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156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1908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660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412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164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0916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668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420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172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9924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676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428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180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8932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684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436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188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7940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692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444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196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6948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700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452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204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5956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708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460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E11909" i="1"/>
  <c r="F11909" i="1"/>
  <c r="G11909" i="1"/>
  <c r="H11909" i="1"/>
  <c r="I11909" i="1"/>
  <c r="J11909" i="1"/>
  <c r="E11910" i="1"/>
  <c r="F11910" i="1"/>
  <c r="G11910" i="1"/>
  <c r="H11910" i="1"/>
  <c r="I11910" i="1"/>
  <c r="J11910" i="1"/>
  <c r="E11911" i="1"/>
  <c r="F11911" i="1"/>
  <c r="G11911" i="1"/>
  <c r="H11911" i="1"/>
  <c r="I11911" i="1"/>
  <c r="J11911" i="1"/>
  <c r="E11912" i="1"/>
  <c r="F11912" i="1"/>
  <c r="G11912" i="1"/>
  <c r="H11912" i="1"/>
  <c r="I11912" i="1"/>
  <c r="J11912" i="1"/>
  <c r="E11913" i="1"/>
  <c r="F11913" i="1"/>
  <c r="G11913" i="1"/>
  <c r="H11913" i="1"/>
  <c r="I11913" i="1"/>
  <c r="J11913" i="1"/>
  <c r="E11914" i="1"/>
  <c r="F11914" i="1"/>
  <c r="G11914" i="1"/>
  <c r="H11914" i="1"/>
  <c r="I11914" i="1"/>
  <c r="J11914" i="1"/>
  <c r="E11915" i="1"/>
  <c r="F11915" i="1"/>
  <c r="G11915" i="1"/>
  <c r="H11915" i="1"/>
  <c r="I11915" i="1"/>
  <c r="J11915" i="1"/>
  <c r="E11916" i="1"/>
  <c r="F11916" i="1"/>
  <c r="G11916" i="1"/>
  <c r="H11916" i="1"/>
  <c r="I11916" i="1"/>
  <c r="J11916" i="1"/>
  <c r="E11917" i="1"/>
  <c r="F11917" i="1"/>
  <c r="G11917" i="1"/>
  <c r="H11917" i="1"/>
  <c r="I11917" i="1"/>
  <c r="J11917" i="1"/>
  <c r="E11918" i="1"/>
  <c r="F11918" i="1"/>
  <c r="G11918" i="1"/>
  <c r="H11918" i="1"/>
  <c r="I11918" i="1"/>
  <c r="J11918" i="1"/>
  <c r="E11919" i="1"/>
  <c r="F11919" i="1"/>
  <c r="G11919" i="1"/>
  <c r="H11919" i="1"/>
  <c r="I11919" i="1"/>
  <c r="J11919" i="1"/>
  <c r="E11920" i="1"/>
  <c r="F11920" i="1"/>
  <c r="G11920" i="1"/>
  <c r="H11920" i="1"/>
  <c r="I11920" i="1"/>
  <c r="J11920" i="1"/>
  <c r="E11921" i="1"/>
  <c r="F11921" i="1"/>
  <c r="G11921" i="1"/>
  <c r="H11921" i="1"/>
  <c r="I11921" i="1"/>
  <c r="J11921" i="1"/>
  <c r="E11922" i="1"/>
  <c r="F11922" i="1"/>
  <c r="G11922" i="1"/>
  <c r="H11922" i="1"/>
  <c r="I11922" i="1"/>
  <c r="J11922" i="1"/>
  <c r="E11923" i="1"/>
  <c r="F11923" i="1"/>
  <c r="G11923" i="1"/>
  <c r="H11923" i="1"/>
  <c r="I11923" i="1"/>
  <c r="J11923" i="1"/>
  <c r="E11924" i="1"/>
  <c r="F11924" i="1"/>
  <c r="G11924" i="1"/>
  <c r="H11924" i="1"/>
  <c r="I11924" i="1"/>
  <c r="J11924" i="1"/>
  <c r="E11925" i="1"/>
  <c r="F11925" i="1"/>
  <c r="G11925" i="1"/>
  <c r="H11925" i="1"/>
  <c r="I11925" i="1"/>
  <c r="J11925" i="1"/>
  <c r="E11926" i="1"/>
  <c r="F11926" i="1"/>
  <c r="G11926" i="1"/>
  <c r="H11926" i="1"/>
  <c r="I11926" i="1"/>
  <c r="J11926" i="1"/>
  <c r="E11927" i="1"/>
  <c r="F11927" i="1"/>
  <c r="G11927" i="1"/>
  <c r="H11927" i="1"/>
  <c r="I11927" i="1"/>
  <c r="J11927" i="1"/>
  <c r="E11928" i="1"/>
  <c r="F11928" i="1"/>
  <c r="G11928" i="1"/>
  <c r="H11928" i="1"/>
  <c r="I11928" i="1"/>
  <c r="J11928" i="1"/>
  <c r="E11929" i="1"/>
  <c r="F11929" i="1"/>
  <c r="G11929" i="1"/>
  <c r="H11929" i="1"/>
  <c r="I11929" i="1"/>
  <c r="J11929" i="1"/>
  <c r="E11930" i="1"/>
  <c r="F11930" i="1"/>
  <c r="G11930" i="1"/>
  <c r="H11930" i="1"/>
  <c r="I11930" i="1"/>
  <c r="J11930" i="1"/>
  <c r="E11931" i="1"/>
  <c r="F11931" i="1"/>
  <c r="G11931" i="1"/>
  <c r="H11931" i="1"/>
  <c r="I11931" i="1"/>
  <c r="J11931" i="1"/>
  <c r="E11932" i="1"/>
  <c r="F11932" i="1"/>
  <c r="G11932" i="1"/>
  <c r="H11932" i="1"/>
  <c r="I11932" i="1"/>
  <c r="J11932" i="1"/>
  <c r="E11933" i="1"/>
  <c r="F11933" i="1"/>
  <c r="G11933" i="1"/>
  <c r="H11933" i="1"/>
  <c r="I11933" i="1"/>
  <c r="J11933" i="1"/>
  <c r="E11934" i="1"/>
  <c r="F11934" i="1"/>
  <c r="G11934" i="1"/>
  <c r="H11934" i="1"/>
  <c r="I11934" i="1"/>
  <c r="J11934" i="1"/>
  <c r="E11935" i="1"/>
  <c r="F11935" i="1"/>
  <c r="G11935" i="1"/>
  <c r="H11935" i="1"/>
  <c r="I11935" i="1"/>
  <c r="J11935" i="1"/>
  <c r="E11936" i="1"/>
  <c r="F11936" i="1"/>
  <c r="G11936" i="1"/>
  <c r="H11936" i="1"/>
  <c r="I11936" i="1"/>
  <c r="J11936" i="1"/>
  <c r="E11937" i="1"/>
  <c r="F11937" i="1"/>
  <c r="G11937" i="1"/>
  <c r="H11937" i="1"/>
  <c r="I11937" i="1"/>
  <c r="J11937" i="1"/>
  <c r="E11938" i="1"/>
  <c r="F11938" i="1"/>
  <c r="G11938" i="1"/>
  <c r="H11938" i="1"/>
  <c r="I11938" i="1"/>
  <c r="J11938" i="1"/>
  <c r="E11939" i="1"/>
  <c r="F11939" i="1"/>
  <c r="G11939" i="1"/>
  <c r="H11939" i="1"/>
  <c r="I11939" i="1"/>
  <c r="J11939" i="1"/>
  <c r="E11940" i="1"/>
  <c r="F11940" i="1"/>
  <c r="G11940" i="1"/>
  <c r="H11940" i="1"/>
  <c r="I11940" i="1"/>
  <c r="J11940" i="1"/>
  <c r="E11941" i="1"/>
  <c r="F11941" i="1"/>
  <c r="G11941" i="1"/>
  <c r="H11941" i="1"/>
  <c r="I11941" i="1"/>
  <c r="J11941" i="1"/>
  <c r="E11942" i="1"/>
  <c r="F11942" i="1"/>
  <c r="G11942" i="1"/>
  <c r="H11942" i="1"/>
  <c r="I11942" i="1"/>
  <c r="J11942" i="1"/>
  <c r="E11943" i="1"/>
  <c r="F11943" i="1"/>
  <c r="G11943" i="1"/>
  <c r="H11943" i="1"/>
  <c r="I11943" i="1"/>
  <c r="J11943" i="1"/>
  <c r="E11944" i="1"/>
  <c r="F11944" i="1"/>
  <c r="G11944" i="1"/>
  <c r="H11944" i="1"/>
  <c r="I11944" i="1"/>
  <c r="J11944" i="1"/>
  <c r="E11945" i="1"/>
  <c r="F11945" i="1"/>
  <c r="G11945" i="1"/>
  <c r="H11945" i="1"/>
  <c r="I11945" i="1"/>
  <c r="J11945" i="1"/>
  <c r="E11946" i="1"/>
  <c r="F11946" i="1"/>
  <c r="G11946" i="1"/>
  <c r="H11946" i="1"/>
  <c r="I11946" i="1"/>
  <c r="J11946" i="1"/>
  <c r="E11947" i="1"/>
  <c r="F11947" i="1"/>
  <c r="G11947" i="1"/>
  <c r="H11947" i="1"/>
  <c r="I11947" i="1"/>
  <c r="J11947" i="1"/>
  <c r="E11948" i="1"/>
  <c r="F11948" i="1"/>
  <c r="G11948" i="1"/>
  <c r="H11948" i="1"/>
  <c r="I11948" i="1"/>
  <c r="J11948" i="1"/>
  <c r="E11949" i="1"/>
  <c r="F11949" i="1"/>
  <c r="G11949" i="1"/>
  <c r="H11949" i="1"/>
  <c r="I11949" i="1"/>
  <c r="J11949" i="1"/>
  <c r="E11950" i="1"/>
  <c r="F11950" i="1"/>
  <c r="G11950" i="1"/>
  <c r="H11950" i="1"/>
  <c r="I11950" i="1"/>
  <c r="J11950" i="1"/>
  <c r="E11951" i="1"/>
  <c r="F11951" i="1"/>
  <c r="G11951" i="1"/>
  <c r="H11951" i="1"/>
  <c r="I11951" i="1"/>
  <c r="J11951" i="1"/>
  <c r="E11952" i="1"/>
  <c r="F11952" i="1"/>
  <c r="G11952" i="1"/>
  <c r="H11952" i="1"/>
  <c r="I11952" i="1"/>
  <c r="J11952" i="1"/>
  <c r="E11953" i="1"/>
  <c r="F11953" i="1"/>
  <c r="G11953" i="1"/>
  <c r="H11953" i="1"/>
  <c r="I11953" i="1"/>
  <c r="J11953" i="1"/>
  <c r="E11954" i="1"/>
  <c r="F11954" i="1"/>
  <c r="G11954" i="1"/>
  <c r="H11954" i="1"/>
  <c r="I11954" i="1"/>
  <c r="J11954" i="1"/>
  <c r="E11955" i="1"/>
  <c r="F11955" i="1"/>
  <c r="G11955" i="1"/>
  <c r="H11955" i="1"/>
  <c r="I11955" i="1"/>
  <c r="J11955" i="1"/>
  <c r="E11956" i="1"/>
  <c r="F11956" i="1"/>
  <c r="G11956" i="1"/>
  <c r="H11956" i="1"/>
  <c r="I11956" i="1"/>
  <c r="J11956" i="1"/>
  <c r="E11957" i="1"/>
  <c r="F11957" i="1"/>
  <c r="G11957" i="1"/>
  <c r="H11957" i="1"/>
  <c r="I11957" i="1"/>
  <c r="J11957" i="1"/>
  <c r="E11958" i="1"/>
  <c r="F11958" i="1"/>
  <c r="G11958" i="1"/>
  <c r="H11958" i="1"/>
  <c r="I11958" i="1"/>
  <c r="J11958" i="1"/>
  <c r="E11959" i="1"/>
  <c r="F11959" i="1"/>
  <c r="G11959" i="1"/>
  <c r="H11959" i="1"/>
  <c r="I11959" i="1"/>
  <c r="J11959" i="1"/>
  <c r="E11960" i="1"/>
  <c r="F11960" i="1"/>
  <c r="G11960" i="1"/>
  <c r="H11960" i="1"/>
  <c r="I11960" i="1"/>
  <c r="J11960" i="1"/>
  <c r="E11961" i="1"/>
  <c r="F11961" i="1"/>
  <c r="G11961" i="1"/>
  <c r="H11961" i="1"/>
  <c r="I11961" i="1"/>
  <c r="J11961" i="1"/>
  <c r="E11962" i="1"/>
  <c r="F11962" i="1"/>
  <c r="G11962" i="1"/>
  <c r="H11962" i="1"/>
  <c r="I11962" i="1"/>
  <c r="J11962" i="1"/>
  <c r="E11963" i="1"/>
  <c r="F11963" i="1"/>
  <c r="G11963" i="1"/>
  <c r="H11963" i="1"/>
  <c r="I11963" i="1"/>
  <c r="J11963" i="1"/>
  <c r="E11964" i="1"/>
  <c r="F11964" i="1"/>
  <c r="G11964" i="1"/>
  <c r="H11964" i="1"/>
  <c r="I11964" i="1"/>
  <c r="J11964" i="1"/>
  <c r="E11965" i="1"/>
  <c r="F11965" i="1"/>
  <c r="G11965" i="1"/>
  <c r="H11965" i="1"/>
  <c r="I11965" i="1"/>
  <c r="J11965" i="1"/>
  <c r="E11966" i="1"/>
  <c r="F11966" i="1"/>
  <c r="G11966" i="1"/>
  <c r="H11966" i="1"/>
  <c r="I11966" i="1"/>
  <c r="J11966" i="1"/>
  <c r="E11967" i="1"/>
  <c r="F11967" i="1"/>
  <c r="G11967" i="1"/>
  <c r="H11967" i="1"/>
  <c r="I11967" i="1"/>
  <c r="J11967" i="1"/>
  <c r="E11968" i="1"/>
  <c r="F11968" i="1"/>
  <c r="G11968" i="1"/>
  <c r="H11968" i="1"/>
  <c r="I11968" i="1"/>
  <c r="J11968" i="1"/>
  <c r="E11969" i="1"/>
  <c r="F11969" i="1"/>
  <c r="G11969" i="1"/>
  <c r="H11969" i="1"/>
  <c r="I11969" i="1"/>
  <c r="J11969" i="1"/>
  <c r="E11970" i="1"/>
  <c r="F11970" i="1"/>
  <c r="G11970" i="1"/>
  <c r="H11970" i="1"/>
  <c r="I11970" i="1"/>
  <c r="J11970" i="1"/>
  <c r="E11971" i="1"/>
  <c r="F11971" i="1"/>
  <c r="G11971" i="1"/>
  <c r="H11971" i="1"/>
  <c r="I11971" i="1"/>
  <c r="J11971" i="1"/>
  <c r="E11972" i="1"/>
  <c r="F11972" i="1"/>
  <c r="G11972" i="1"/>
  <c r="H11972" i="1"/>
  <c r="I11972" i="1"/>
  <c r="J11972" i="1"/>
  <c r="E11973" i="1"/>
  <c r="F11973" i="1"/>
  <c r="G11973" i="1"/>
  <c r="H11973" i="1"/>
  <c r="I11973" i="1"/>
  <c r="J11973" i="1"/>
  <c r="E11974" i="1"/>
  <c r="F11974" i="1"/>
  <c r="G11974" i="1"/>
  <c r="H11974" i="1"/>
  <c r="I11974" i="1"/>
  <c r="J11974" i="1"/>
  <c r="E11975" i="1"/>
  <c r="F11975" i="1"/>
  <c r="G11975" i="1"/>
  <c r="H11975" i="1"/>
  <c r="I11975" i="1"/>
  <c r="J11975" i="1"/>
  <c r="E11976" i="1"/>
  <c r="F11976" i="1"/>
  <c r="G11976" i="1"/>
  <c r="H11976" i="1"/>
  <c r="I11976" i="1"/>
  <c r="J11976" i="1"/>
  <c r="E11977" i="1"/>
  <c r="F11977" i="1"/>
  <c r="G11977" i="1"/>
  <c r="H11977" i="1"/>
  <c r="I11977" i="1"/>
  <c r="J11977" i="1"/>
  <c r="E11978" i="1"/>
  <c r="F11978" i="1"/>
  <c r="G11978" i="1"/>
  <c r="H11978" i="1"/>
  <c r="I11978" i="1"/>
  <c r="J11978" i="1"/>
  <c r="E11979" i="1"/>
  <c r="F11979" i="1"/>
  <c r="G11979" i="1"/>
  <c r="H11979" i="1"/>
  <c r="I11979" i="1"/>
  <c r="J11979" i="1"/>
  <c r="E11980" i="1"/>
  <c r="F11980" i="1"/>
  <c r="G11980" i="1"/>
  <c r="H11980" i="1"/>
  <c r="I11980" i="1"/>
  <c r="J11980" i="1"/>
  <c r="E11981" i="1"/>
  <c r="F11981" i="1"/>
  <c r="G11981" i="1"/>
  <c r="H11981" i="1"/>
  <c r="I11981" i="1"/>
  <c r="J11981" i="1"/>
  <c r="E11982" i="1"/>
  <c r="F11982" i="1"/>
  <c r="G11982" i="1"/>
  <c r="H11982" i="1"/>
  <c r="I11982" i="1"/>
  <c r="J11982" i="1"/>
  <c r="E11983" i="1"/>
  <c r="F11983" i="1"/>
  <c r="G11983" i="1"/>
  <c r="H11983" i="1"/>
  <c r="I11983" i="1"/>
  <c r="J11983" i="1"/>
  <c r="E11984" i="1"/>
  <c r="F11984" i="1"/>
  <c r="G11984" i="1"/>
  <c r="H11984" i="1"/>
  <c r="I11984" i="1"/>
  <c r="J11984" i="1"/>
  <c r="E11985" i="1"/>
  <c r="F11985" i="1"/>
  <c r="G11985" i="1"/>
  <c r="H11985" i="1"/>
  <c r="I11985" i="1"/>
  <c r="J11985" i="1"/>
  <c r="E11986" i="1"/>
  <c r="F11986" i="1"/>
  <c r="G11986" i="1"/>
  <c r="H11986" i="1"/>
  <c r="I11986" i="1"/>
  <c r="J11986" i="1"/>
  <c r="E11987" i="1"/>
  <c r="F11987" i="1"/>
  <c r="G11987" i="1"/>
  <c r="H11987" i="1"/>
  <c r="I11987" i="1"/>
  <c r="J11987" i="1"/>
  <c r="E11988" i="1"/>
  <c r="F11988" i="1"/>
  <c r="G11988" i="1"/>
  <c r="H11988" i="1"/>
  <c r="I11988" i="1"/>
  <c r="J11988" i="1"/>
  <c r="E11989" i="1"/>
  <c r="F11989" i="1"/>
  <c r="G11989" i="1"/>
  <c r="H11989" i="1"/>
  <c r="I11989" i="1"/>
  <c r="J11989" i="1"/>
  <c r="E11990" i="1"/>
  <c r="F11990" i="1"/>
  <c r="G11990" i="1"/>
  <c r="H11990" i="1"/>
  <c r="I11990" i="1"/>
  <c r="J11990" i="1"/>
  <c r="E11991" i="1"/>
  <c r="F11991" i="1"/>
  <c r="G11991" i="1"/>
  <c r="H11991" i="1"/>
  <c r="I11991" i="1"/>
  <c r="J11991" i="1"/>
  <c r="E11992" i="1"/>
  <c r="F11992" i="1"/>
  <c r="G11992" i="1"/>
  <c r="H11992" i="1"/>
  <c r="I11992" i="1"/>
  <c r="J11992" i="1"/>
  <c r="E11993" i="1"/>
  <c r="F11993" i="1"/>
  <c r="G11993" i="1"/>
  <c r="H11993" i="1"/>
  <c r="I11993" i="1"/>
  <c r="J11993" i="1"/>
  <c r="E11994" i="1"/>
  <c r="F11994" i="1"/>
  <c r="G11994" i="1"/>
  <c r="H11994" i="1"/>
  <c r="I11994" i="1"/>
  <c r="J11994" i="1"/>
  <c r="E11995" i="1"/>
  <c r="F11995" i="1"/>
  <c r="G11995" i="1"/>
  <c r="H11995" i="1"/>
  <c r="I11995" i="1"/>
  <c r="J11995" i="1"/>
  <c r="E11996" i="1"/>
  <c r="F11996" i="1"/>
  <c r="G11996" i="1"/>
  <c r="H11996" i="1"/>
  <c r="I11996" i="1"/>
  <c r="J11996" i="1"/>
  <c r="E11997" i="1"/>
  <c r="F11997" i="1"/>
  <c r="G11997" i="1"/>
  <c r="H11997" i="1"/>
  <c r="I11997" i="1"/>
  <c r="J11997" i="1"/>
  <c r="E11998" i="1"/>
  <c r="F11998" i="1"/>
  <c r="G11998" i="1"/>
  <c r="H11998" i="1"/>
  <c r="I11998" i="1"/>
  <c r="J11998" i="1"/>
  <c r="E11999" i="1"/>
  <c r="F11999" i="1"/>
  <c r="G11999" i="1"/>
  <c r="H11999" i="1"/>
  <c r="I11999" i="1"/>
  <c r="J11999" i="1"/>
  <c r="E12000" i="1"/>
  <c r="F12000" i="1"/>
  <c r="G12000" i="1"/>
  <c r="H12000" i="1"/>
  <c r="I12000" i="1"/>
  <c r="J12000" i="1"/>
  <c r="E12001" i="1"/>
  <c r="F12001" i="1"/>
  <c r="G12001" i="1"/>
  <c r="H12001" i="1"/>
  <c r="I12001" i="1"/>
  <c r="J12001" i="1"/>
  <c r="E12002" i="1"/>
  <c r="F12002" i="1"/>
  <c r="G12002" i="1"/>
  <c r="H12002" i="1"/>
  <c r="I12002" i="1"/>
  <c r="J12002" i="1"/>
  <c r="E12003" i="1"/>
  <c r="F12003" i="1"/>
  <c r="G12003" i="1"/>
  <c r="H12003" i="1"/>
  <c r="I12003" i="1"/>
  <c r="J12003" i="1"/>
  <c r="E12004" i="1"/>
  <c r="F12004" i="1"/>
  <c r="G12004" i="1"/>
  <c r="H12004" i="1"/>
  <c r="I12004" i="1"/>
  <c r="J12004" i="1"/>
  <c r="E12005" i="1"/>
  <c r="F12005" i="1"/>
  <c r="G12005" i="1"/>
  <c r="H12005" i="1"/>
  <c r="I12005" i="1"/>
  <c r="J12005" i="1"/>
  <c r="E12006" i="1"/>
  <c r="F12006" i="1"/>
  <c r="G12006" i="1"/>
  <c r="H12006" i="1"/>
  <c r="I12006" i="1"/>
  <c r="J12006" i="1"/>
  <c r="E12007" i="1"/>
  <c r="F12007" i="1"/>
  <c r="G12007" i="1"/>
  <c r="H12007" i="1"/>
  <c r="I12007" i="1"/>
  <c r="J12007" i="1"/>
  <c r="E12008" i="1"/>
  <c r="F12008" i="1"/>
  <c r="G12008" i="1"/>
  <c r="H12008" i="1"/>
  <c r="I12008" i="1"/>
  <c r="J12008" i="1"/>
  <c r="E12009" i="1"/>
  <c r="F12009" i="1"/>
  <c r="G12009" i="1"/>
  <c r="H12009" i="1"/>
  <c r="I12009" i="1"/>
  <c r="J12009" i="1"/>
  <c r="E12010" i="1"/>
  <c r="F12010" i="1"/>
  <c r="G12010" i="1"/>
  <c r="H12010" i="1"/>
  <c r="I12010" i="1"/>
  <c r="J12010" i="1"/>
  <c r="E12011" i="1"/>
  <c r="F12011" i="1"/>
  <c r="G12011" i="1"/>
  <c r="H12011" i="1"/>
  <c r="I12011" i="1"/>
  <c r="J12011" i="1"/>
  <c r="E12012" i="1"/>
  <c r="F12012" i="1"/>
  <c r="G12012" i="1"/>
  <c r="H12012" i="1"/>
  <c r="I12012" i="1"/>
  <c r="J12012" i="1"/>
  <c r="E12013" i="1"/>
  <c r="F12013" i="1"/>
  <c r="G12013" i="1"/>
  <c r="H12013" i="1"/>
  <c r="I12013" i="1"/>
  <c r="J12013" i="1"/>
  <c r="E12014" i="1"/>
  <c r="F12014" i="1"/>
  <c r="G12014" i="1"/>
  <c r="H12014" i="1"/>
  <c r="I12014" i="1"/>
  <c r="J12014" i="1"/>
  <c r="E12015" i="1"/>
  <c r="F12015" i="1"/>
  <c r="G12015" i="1"/>
  <c r="H12015" i="1"/>
  <c r="I12015" i="1"/>
  <c r="J12015" i="1"/>
  <c r="E12016" i="1"/>
  <c r="F12016" i="1"/>
  <c r="G12016" i="1"/>
  <c r="H12016" i="1"/>
  <c r="I12016" i="1"/>
  <c r="J12016" i="1"/>
  <c r="E12017" i="1"/>
  <c r="F12017" i="1"/>
  <c r="G12017" i="1"/>
  <c r="H12017" i="1"/>
  <c r="I12017" i="1"/>
  <c r="J12017" i="1"/>
  <c r="E12018" i="1"/>
  <c r="F12018" i="1"/>
  <c r="G12018" i="1"/>
  <c r="H12018" i="1"/>
  <c r="I12018" i="1"/>
  <c r="J12018" i="1"/>
  <c r="E12019" i="1"/>
  <c r="F12019" i="1"/>
  <c r="G12019" i="1"/>
  <c r="H12019" i="1"/>
  <c r="I12019" i="1"/>
  <c r="J12019" i="1"/>
  <c r="E12020" i="1"/>
  <c r="F12020" i="1"/>
  <c r="G12020" i="1"/>
  <c r="H12020" i="1"/>
  <c r="I12020" i="1"/>
  <c r="J12020" i="1"/>
  <c r="E12021" i="1"/>
  <c r="F12021" i="1"/>
  <c r="G12021" i="1"/>
  <c r="H12021" i="1"/>
  <c r="I12021" i="1"/>
  <c r="J12021" i="1"/>
  <c r="E12022" i="1"/>
  <c r="F12022" i="1"/>
  <c r="G12022" i="1"/>
  <c r="H12022" i="1"/>
  <c r="I12022" i="1"/>
  <c r="J12022" i="1"/>
  <c r="E12023" i="1"/>
  <c r="F12023" i="1"/>
  <c r="G12023" i="1"/>
  <c r="H12023" i="1"/>
  <c r="I12023" i="1"/>
  <c r="J12023" i="1"/>
  <c r="E12024" i="1"/>
  <c r="F12024" i="1"/>
  <c r="G12024" i="1"/>
  <c r="H12024" i="1"/>
  <c r="I12024" i="1"/>
  <c r="J12024" i="1"/>
  <c r="E12025" i="1"/>
  <c r="F12025" i="1"/>
  <c r="G12025" i="1"/>
  <c r="H12025" i="1"/>
  <c r="I12025" i="1"/>
  <c r="J12025" i="1"/>
  <c r="E12026" i="1"/>
  <c r="F12026" i="1"/>
  <c r="G12026" i="1"/>
  <c r="H12026" i="1"/>
  <c r="I12026" i="1"/>
  <c r="J12026" i="1"/>
  <c r="E12027" i="1"/>
  <c r="F12027" i="1"/>
  <c r="G12027" i="1"/>
  <c r="H12027" i="1"/>
  <c r="I12027" i="1"/>
  <c r="J12027" i="1"/>
  <c r="E12028" i="1"/>
  <c r="F12028" i="1"/>
  <c r="G12028" i="1"/>
  <c r="H12028" i="1"/>
  <c r="I12028" i="1"/>
  <c r="J12028" i="1"/>
  <c r="E12029" i="1"/>
  <c r="F12029" i="1"/>
  <c r="G12029" i="1"/>
  <c r="H12029" i="1"/>
  <c r="I12029" i="1"/>
  <c r="J12029" i="1"/>
  <c r="E12030" i="1"/>
  <c r="F12030" i="1"/>
  <c r="G12030" i="1"/>
  <c r="H12030" i="1"/>
  <c r="I12030" i="1"/>
  <c r="J12030" i="1"/>
  <c r="E12031" i="1"/>
  <c r="F12031" i="1"/>
  <c r="G12031" i="1"/>
  <c r="H12031" i="1"/>
  <c r="I12031" i="1"/>
  <c r="J12031" i="1"/>
  <c r="E12032" i="1"/>
  <c r="F12032" i="1"/>
  <c r="G12032" i="1"/>
  <c r="H12032" i="1"/>
  <c r="I12032" i="1"/>
  <c r="J12032" i="1"/>
  <c r="E12033" i="1"/>
  <c r="F12033" i="1"/>
  <c r="G12033" i="1"/>
  <c r="H12033" i="1"/>
  <c r="I12033" i="1"/>
  <c r="J12033" i="1"/>
  <c r="E12034" i="1"/>
  <c r="F12034" i="1"/>
  <c r="G12034" i="1"/>
  <c r="H12034" i="1"/>
  <c r="I12034" i="1"/>
  <c r="J12034" i="1"/>
  <c r="E12035" i="1"/>
  <c r="F12035" i="1"/>
  <c r="G12035" i="1"/>
  <c r="H12035" i="1"/>
  <c r="I12035" i="1"/>
  <c r="J12035" i="1"/>
  <c r="E12036" i="1"/>
  <c r="F12036" i="1"/>
  <c r="G12036" i="1"/>
  <c r="H12036" i="1"/>
  <c r="I12036" i="1"/>
  <c r="J12036" i="1"/>
  <c r="E12037" i="1"/>
  <c r="F12037" i="1"/>
  <c r="G12037" i="1"/>
  <c r="H12037" i="1"/>
  <c r="I12037" i="1"/>
  <c r="J12037" i="1"/>
  <c r="E12038" i="1"/>
  <c r="F12038" i="1"/>
  <c r="G12038" i="1"/>
  <c r="H12038" i="1"/>
  <c r="I12038" i="1"/>
  <c r="J12038" i="1"/>
  <c r="E12039" i="1"/>
  <c r="F12039" i="1"/>
  <c r="G12039" i="1"/>
  <c r="H12039" i="1"/>
  <c r="I12039" i="1"/>
  <c r="J12039" i="1"/>
  <c r="E12040" i="1"/>
  <c r="F12040" i="1"/>
  <c r="G12040" i="1"/>
  <c r="H12040" i="1"/>
  <c r="I12040" i="1"/>
  <c r="J12040" i="1"/>
  <c r="E12041" i="1"/>
  <c r="F12041" i="1"/>
  <c r="G12041" i="1"/>
  <c r="H12041" i="1"/>
  <c r="I12041" i="1"/>
  <c r="J12041" i="1"/>
  <c r="E12042" i="1"/>
  <c r="F12042" i="1"/>
  <c r="G12042" i="1"/>
  <c r="H12042" i="1"/>
  <c r="I12042" i="1"/>
  <c r="J12042" i="1"/>
  <c r="E12043" i="1"/>
  <c r="F12043" i="1"/>
  <c r="G12043" i="1"/>
  <c r="H12043" i="1"/>
  <c r="I12043" i="1"/>
  <c r="J12043" i="1"/>
  <c r="E12044" i="1"/>
  <c r="F12044" i="1"/>
  <c r="G12044" i="1"/>
  <c r="H12044" i="1"/>
  <c r="I12044" i="1"/>
  <c r="J12044" i="1"/>
  <c r="E12045" i="1"/>
  <c r="F12045" i="1"/>
  <c r="G12045" i="1"/>
  <c r="H12045" i="1"/>
  <c r="I12045" i="1"/>
  <c r="J12045" i="1"/>
  <c r="E12046" i="1"/>
  <c r="F12046" i="1"/>
  <c r="G12046" i="1"/>
  <c r="H12046" i="1"/>
  <c r="I12046" i="1"/>
  <c r="J12046" i="1"/>
  <c r="E12047" i="1"/>
  <c r="F12047" i="1"/>
  <c r="G12047" i="1"/>
  <c r="H12047" i="1"/>
  <c r="I12047" i="1"/>
  <c r="J12047" i="1"/>
  <c r="E12048" i="1"/>
  <c r="F12048" i="1"/>
  <c r="G12048" i="1"/>
  <c r="H12048" i="1"/>
  <c r="I12048" i="1"/>
  <c r="J12048" i="1"/>
  <c r="E12049" i="1"/>
  <c r="F12049" i="1"/>
  <c r="G12049" i="1"/>
  <c r="H12049" i="1"/>
  <c r="I12049" i="1"/>
  <c r="J12049" i="1"/>
  <c r="E12050" i="1"/>
  <c r="F12050" i="1"/>
  <c r="G12050" i="1"/>
  <c r="H12050" i="1"/>
  <c r="I12050" i="1"/>
  <c r="J12050" i="1"/>
  <c r="E12051" i="1"/>
  <c r="F12051" i="1"/>
  <c r="G12051" i="1"/>
  <c r="H12051" i="1"/>
  <c r="I12051" i="1"/>
  <c r="J12051" i="1"/>
  <c r="E12052" i="1"/>
  <c r="F12052" i="1"/>
  <c r="G12052" i="1"/>
  <c r="H12052" i="1"/>
  <c r="I12052" i="1"/>
  <c r="J12052" i="1"/>
  <c r="E12053" i="1"/>
  <c r="F12053" i="1"/>
  <c r="G12053" i="1"/>
  <c r="H12053" i="1"/>
  <c r="I12053" i="1"/>
  <c r="J12053" i="1"/>
  <c r="E12054" i="1"/>
  <c r="F12054" i="1"/>
  <c r="G12054" i="1"/>
  <c r="H12054" i="1"/>
  <c r="I12054" i="1"/>
  <c r="J12054" i="1"/>
  <c r="E12055" i="1"/>
  <c r="F12055" i="1"/>
  <c r="G12055" i="1"/>
  <c r="H12055" i="1"/>
  <c r="I12055" i="1"/>
  <c r="J12055" i="1"/>
  <c r="E12056" i="1"/>
  <c r="F12056" i="1"/>
  <c r="G12056" i="1"/>
  <c r="H12056" i="1"/>
  <c r="I12056" i="1"/>
  <c r="J12056" i="1"/>
  <c r="E12057" i="1"/>
  <c r="F12057" i="1"/>
  <c r="G12057" i="1"/>
  <c r="H12057" i="1"/>
  <c r="I12057" i="1"/>
  <c r="J12057" i="1"/>
  <c r="E12058" i="1"/>
  <c r="F12058" i="1"/>
  <c r="G12058" i="1"/>
  <c r="H12058" i="1"/>
  <c r="I12058" i="1"/>
  <c r="J12058" i="1"/>
  <c r="E12059" i="1"/>
  <c r="F12059" i="1"/>
  <c r="G12059" i="1"/>
  <c r="H12059" i="1"/>
  <c r="I12059" i="1"/>
  <c r="J12059" i="1"/>
  <c r="E12060" i="1"/>
  <c r="F12060" i="1"/>
  <c r="G12060" i="1"/>
  <c r="H12060" i="1"/>
  <c r="I12060" i="1"/>
  <c r="J12060" i="1"/>
  <c r="E12061" i="1"/>
  <c r="F12061" i="1"/>
  <c r="G12061" i="1"/>
  <c r="H12061" i="1"/>
  <c r="I12061" i="1"/>
  <c r="J12061" i="1"/>
  <c r="E12062" i="1"/>
  <c r="F12062" i="1"/>
  <c r="G12062" i="1"/>
  <c r="H12062" i="1"/>
  <c r="I12062" i="1"/>
  <c r="J12062" i="1"/>
  <c r="E12063" i="1"/>
  <c r="F12063" i="1"/>
  <c r="G12063" i="1"/>
  <c r="H12063" i="1"/>
  <c r="I12063" i="1"/>
  <c r="J12063" i="1"/>
  <c r="E12064" i="1"/>
  <c r="F12064" i="1"/>
  <c r="G12064" i="1"/>
  <c r="H12064" i="1"/>
  <c r="I12064" i="1"/>
  <c r="J12064" i="1"/>
  <c r="E12065" i="1"/>
  <c r="F12065" i="1"/>
  <c r="G12065" i="1"/>
  <c r="H12065" i="1"/>
  <c r="I12065" i="1"/>
  <c r="J12065" i="1"/>
  <c r="E12066" i="1"/>
  <c r="F12066" i="1"/>
  <c r="G12066" i="1"/>
  <c r="H12066" i="1"/>
  <c r="I12066" i="1"/>
  <c r="J12066" i="1"/>
  <c r="E12067" i="1"/>
  <c r="F12067" i="1"/>
  <c r="G12067" i="1"/>
  <c r="H12067" i="1"/>
  <c r="I12067" i="1"/>
  <c r="J12067" i="1"/>
  <c r="E12068" i="1"/>
  <c r="F12068" i="1"/>
  <c r="G12068" i="1"/>
  <c r="H12068" i="1"/>
  <c r="I12068" i="1"/>
  <c r="J12068" i="1"/>
  <c r="E12069" i="1"/>
  <c r="F12069" i="1"/>
  <c r="G12069" i="1"/>
  <c r="H12069" i="1"/>
  <c r="I12069" i="1"/>
  <c r="J12069" i="1"/>
  <c r="E12070" i="1"/>
  <c r="F12070" i="1"/>
  <c r="G12070" i="1"/>
  <c r="H12070" i="1"/>
  <c r="I12070" i="1"/>
  <c r="J12070" i="1"/>
  <c r="E12071" i="1"/>
  <c r="F12071" i="1"/>
  <c r="G12071" i="1"/>
  <c r="H12071" i="1"/>
  <c r="I12071" i="1"/>
  <c r="J12071" i="1"/>
  <c r="E12072" i="1"/>
  <c r="F12072" i="1"/>
  <c r="G12072" i="1"/>
  <c r="H12072" i="1"/>
  <c r="I12072" i="1"/>
  <c r="J12072" i="1"/>
  <c r="E12073" i="1"/>
  <c r="F12073" i="1"/>
  <c r="G12073" i="1"/>
  <c r="H12073" i="1"/>
  <c r="I12073" i="1"/>
  <c r="J12073" i="1"/>
  <c r="E12074" i="1"/>
  <c r="F12074" i="1"/>
  <c r="G12074" i="1"/>
  <c r="H12074" i="1"/>
  <c r="I12074" i="1"/>
  <c r="J12074" i="1"/>
  <c r="E12075" i="1"/>
  <c r="F12075" i="1"/>
  <c r="G12075" i="1"/>
  <c r="H12075" i="1"/>
  <c r="I12075" i="1"/>
  <c r="J12075" i="1"/>
  <c r="E12076" i="1"/>
  <c r="F12076" i="1"/>
  <c r="G12076" i="1"/>
  <c r="H12076" i="1"/>
  <c r="I12076" i="1"/>
  <c r="J12076" i="1"/>
  <c r="E12077" i="1"/>
  <c r="F12077" i="1"/>
  <c r="G12077" i="1"/>
  <c r="H12077" i="1"/>
  <c r="I12077" i="1"/>
  <c r="J12077" i="1"/>
  <c r="E12078" i="1"/>
  <c r="F12078" i="1"/>
  <c r="G12078" i="1"/>
  <c r="H12078" i="1"/>
  <c r="I12078" i="1"/>
  <c r="J12078" i="1"/>
  <c r="E12079" i="1"/>
  <c r="F12079" i="1"/>
  <c r="G12079" i="1"/>
  <c r="H12079" i="1"/>
  <c r="I12079" i="1"/>
  <c r="J12079" i="1"/>
  <c r="E12080" i="1"/>
  <c r="F12080" i="1"/>
  <c r="G12080" i="1"/>
  <c r="H12080" i="1"/>
  <c r="I12080" i="1"/>
  <c r="J12080" i="1"/>
  <c r="E12081" i="1"/>
  <c r="F12081" i="1"/>
  <c r="G12081" i="1"/>
  <c r="H12081" i="1"/>
  <c r="I12081" i="1"/>
  <c r="J12081" i="1"/>
  <c r="E12082" i="1"/>
  <c r="F12082" i="1"/>
  <c r="G12082" i="1"/>
  <c r="H12082" i="1"/>
  <c r="I12082" i="1"/>
  <c r="J12082" i="1"/>
  <c r="E12083" i="1"/>
  <c r="F12083" i="1"/>
  <c r="G12083" i="1"/>
  <c r="H12083" i="1"/>
  <c r="I12083" i="1"/>
  <c r="J12083" i="1"/>
  <c r="E12084" i="1"/>
  <c r="F12084" i="1"/>
  <c r="G12084" i="1"/>
  <c r="H12084" i="1"/>
  <c r="I12084" i="1"/>
  <c r="J12084" i="1"/>
  <c r="E12085" i="1"/>
  <c r="F12085" i="1"/>
  <c r="G12085" i="1"/>
  <c r="H12085" i="1"/>
  <c r="I12085" i="1"/>
  <c r="J12085" i="1"/>
  <c r="E12086" i="1"/>
  <c r="F12086" i="1"/>
  <c r="G12086" i="1"/>
  <c r="H12086" i="1"/>
  <c r="I12086" i="1"/>
  <c r="J12086" i="1"/>
  <c r="E12087" i="1"/>
  <c r="F12087" i="1"/>
  <c r="G12087" i="1"/>
  <c r="H12087" i="1"/>
  <c r="I12087" i="1"/>
  <c r="J12087" i="1"/>
  <c r="E12088" i="1"/>
  <c r="F12088" i="1"/>
  <c r="G12088" i="1"/>
  <c r="H12088" i="1"/>
  <c r="I12088" i="1"/>
  <c r="J12088" i="1"/>
  <c r="E12089" i="1"/>
  <c r="F12089" i="1"/>
  <c r="G12089" i="1"/>
  <c r="H12089" i="1"/>
  <c r="I12089" i="1"/>
  <c r="J12089" i="1"/>
  <c r="E12090" i="1"/>
  <c r="F12090" i="1"/>
  <c r="G12090" i="1"/>
  <c r="H12090" i="1"/>
  <c r="I12090" i="1"/>
  <c r="J12090" i="1"/>
  <c r="E12091" i="1"/>
  <c r="F12091" i="1"/>
  <c r="G12091" i="1"/>
  <c r="H12091" i="1"/>
  <c r="I12091" i="1"/>
  <c r="J12091" i="1"/>
  <c r="E12092" i="1"/>
  <c r="F12092" i="1"/>
  <c r="G12092" i="1"/>
  <c r="H12092" i="1"/>
  <c r="I12092" i="1"/>
  <c r="J12092" i="1"/>
  <c r="E12093" i="1"/>
  <c r="F12093" i="1"/>
  <c r="G12093" i="1"/>
  <c r="H12093" i="1"/>
  <c r="I12093" i="1"/>
  <c r="J12093" i="1"/>
  <c r="E12094" i="1"/>
  <c r="F12094" i="1"/>
  <c r="G12094" i="1"/>
  <c r="H12094" i="1"/>
  <c r="I12094" i="1"/>
  <c r="J12094" i="1"/>
  <c r="E12095" i="1"/>
  <c r="F12095" i="1"/>
  <c r="G12095" i="1"/>
  <c r="H12095" i="1"/>
  <c r="I12095" i="1"/>
  <c r="J12095" i="1"/>
  <c r="E12096" i="1"/>
  <c r="F12096" i="1"/>
  <c r="G12096" i="1"/>
  <c r="H12096" i="1"/>
  <c r="I12096" i="1"/>
  <c r="J12096" i="1"/>
  <c r="E12097" i="1"/>
  <c r="F12097" i="1"/>
  <c r="G12097" i="1"/>
  <c r="H12097" i="1"/>
  <c r="I12097" i="1"/>
  <c r="J12097" i="1"/>
  <c r="E12098" i="1"/>
  <c r="F12098" i="1"/>
  <c r="G12098" i="1"/>
  <c r="H12098" i="1"/>
  <c r="I12098" i="1"/>
  <c r="J12098" i="1"/>
  <c r="E12099" i="1"/>
  <c r="F12099" i="1"/>
  <c r="G12099" i="1"/>
  <c r="H12099" i="1"/>
  <c r="I12099" i="1"/>
  <c r="J12099" i="1"/>
  <c r="E12100" i="1"/>
  <c r="F12100" i="1"/>
  <c r="G12100" i="1"/>
  <c r="H12100" i="1"/>
  <c r="I12100" i="1"/>
  <c r="J12100" i="1"/>
  <c r="E12101" i="1"/>
  <c r="F12101" i="1"/>
  <c r="G12101" i="1"/>
  <c r="H12101" i="1"/>
  <c r="I12101" i="1"/>
  <c r="J12101" i="1"/>
  <c r="E12102" i="1"/>
  <c r="F12102" i="1"/>
  <c r="G12102" i="1"/>
  <c r="H12102" i="1"/>
  <c r="I12102" i="1"/>
  <c r="J12102" i="1"/>
  <c r="E12103" i="1"/>
  <c r="F12103" i="1"/>
  <c r="G12103" i="1"/>
  <c r="H12103" i="1"/>
  <c r="I12103" i="1"/>
  <c r="J12103" i="1"/>
  <c r="E12104" i="1"/>
  <c r="F12104" i="1"/>
  <c r="G12104" i="1"/>
  <c r="H12104" i="1"/>
  <c r="I12104" i="1"/>
  <c r="J12104" i="1"/>
  <c r="E12105" i="1"/>
  <c r="F12105" i="1"/>
  <c r="G12105" i="1"/>
  <c r="H12105" i="1"/>
  <c r="I12105" i="1"/>
  <c r="J12105" i="1"/>
  <c r="E12106" i="1"/>
  <c r="F12106" i="1"/>
  <c r="G12106" i="1"/>
  <c r="H12106" i="1"/>
  <c r="I12106" i="1"/>
  <c r="J12106" i="1"/>
  <c r="E12107" i="1"/>
  <c r="F12107" i="1"/>
  <c r="G12107" i="1"/>
  <c r="H12107" i="1"/>
  <c r="I12107" i="1"/>
  <c r="J12107" i="1"/>
  <c r="E12108" i="1"/>
  <c r="F12108" i="1"/>
  <c r="G12108" i="1"/>
  <c r="H12108" i="1"/>
  <c r="I12108" i="1"/>
  <c r="J12108" i="1"/>
  <c r="E12109" i="1"/>
  <c r="F12109" i="1"/>
  <c r="G12109" i="1"/>
  <c r="H12109" i="1"/>
  <c r="I12109" i="1"/>
  <c r="J12109" i="1"/>
  <c r="E12110" i="1"/>
  <c r="F12110" i="1"/>
  <c r="G12110" i="1"/>
  <c r="H12110" i="1"/>
  <c r="I12110" i="1"/>
  <c r="J12110" i="1"/>
  <c r="E12111" i="1"/>
  <c r="F12111" i="1"/>
  <c r="G12111" i="1"/>
  <c r="H12111" i="1"/>
  <c r="I12111" i="1"/>
  <c r="J12111" i="1"/>
  <c r="E12112" i="1"/>
  <c r="F12112" i="1"/>
  <c r="G12112" i="1"/>
  <c r="H12112" i="1"/>
  <c r="I12112" i="1"/>
  <c r="J12112" i="1"/>
  <c r="E12113" i="1"/>
  <c r="F12113" i="1"/>
  <c r="G12113" i="1"/>
  <c r="H12113" i="1"/>
  <c r="I12113" i="1"/>
  <c r="J12113" i="1"/>
  <c r="E12114" i="1"/>
  <c r="F12114" i="1"/>
  <c r="G12114" i="1"/>
  <c r="H12114" i="1"/>
  <c r="I12114" i="1"/>
  <c r="J12114" i="1"/>
  <c r="E12115" i="1"/>
  <c r="F12115" i="1"/>
  <c r="G12115" i="1"/>
  <c r="H12115" i="1"/>
  <c r="I12115" i="1"/>
  <c r="J12115" i="1"/>
  <c r="E12116" i="1"/>
  <c r="F12116" i="1"/>
  <c r="G12116" i="1"/>
  <c r="H12116" i="1"/>
  <c r="I12116" i="1"/>
  <c r="J12116" i="1"/>
  <c r="E12117" i="1"/>
  <c r="F12117" i="1"/>
  <c r="G12117" i="1"/>
  <c r="H12117" i="1"/>
  <c r="I12117" i="1"/>
  <c r="J12117" i="1"/>
  <c r="E12118" i="1"/>
  <c r="F12118" i="1"/>
  <c r="G12118" i="1"/>
  <c r="H12118" i="1"/>
  <c r="I12118" i="1"/>
  <c r="J12118" i="1"/>
  <c r="E12119" i="1"/>
  <c r="F12119" i="1"/>
  <c r="G12119" i="1"/>
  <c r="H12119" i="1"/>
  <c r="I12119" i="1"/>
  <c r="J12119" i="1"/>
  <c r="E12120" i="1"/>
  <c r="F12120" i="1"/>
  <c r="G12120" i="1"/>
  <c r="H12120" i="1"/>
  <c r="I12120" i="1"/>
  <c r="J12120" i="1"/>
  <c r="E12121" i="1"/>
  <c r="F12121" i="1"/>
  <c r="G12121" i="1"/>
  <c r="H12121" i="1"/>
  <c r="I12121" i="1"/>
  <c r="J12121" i="1"/>
  <c r="E12122" i="1"/>
  <c r="F12122" i="1"/>
  <c r="G12122" i="1"/>
  <c r="H12122" i="1"/>
  <c r="I12122" i="1"/>
  <c r="J12122" i="1"/>
  <c r="E12123" i="1"/>
  <c r="F12123" i="1"/>
  <c r="G12123" i="1"/>
  <c r="H12123" i="1"/>
  <c r="I12123" i="1"/>
  <c r="J12123" i="1"/>
  <c r="E12124" i="1"/>
  <c r="F12124" i="1"/>
  <c r="G12124" i="1"/>
  <c r="H12124" i="1"/>
  <c r="I12124" i="1"/>
  <c r="J12124" i="1"/>
  <c r="E12125" i="1"/>
  <c r="F12125" i="1"/>
  <c r="G12125" i="1"/>
  <c r="H12125" i="1"/>
  <c r="I12125" i="1"/>
  <c r="J12125" i="1"/>
  <c r="E12126" i="1"/>
  <c r="F12126" i="1"/>
  <c r="G12126" i="1"/>
  <c r="H12126" i="1"/>
  <c r="I12126" i="1"/>
  <c r="J12126" i="1"/>
  <c r="E12127" i="1"/>
  <c r="F12127" i="1"/>
  <c r="G12127" i="1"/>
  <c r="H12127" i="1"/>
  <c r="I12127" i="1"/>
  <c r="J12127" i="1"/>
  <c r="E12128" i="1"/>
  <c r="F12128" i="1"/>
  <c r="G12128" i="1"/>
  <c r="H12128" i="1"/>
  <c r="I12128" i="1"/>
  <c r="J12128" i="1"/>
  <c r="E12129" i="1"/>
  <c r="F12129" i="1"/>
  <c r="G12129" i="1"/>
  <c r="H12129" i="1"/>
  <c r="I12129" i="1"/>
  <c r="J12129" i="1"/>
  <c r="E12130" i="1"/>
  <c r="F12130" i="1"/>
  <c r="G12130" i="1"/>
  <c r="H12130" i="1"/>
  <c r="I12130" i="1"/>
  <c r="J12130" i="1"/>
  <c r="E12131" i="1"/>
  <c r="F12131" i="1"/>
  <c r="G12131" i="1"/>
  <c r="H12131" i="1"/>
  <c r="I12131" i="1"/>
  <c r="J12131" i="1"/>
  <c r="E12132" i="1"/>
  <c r="F12132" i="1"/>
  <c r="G12132" i="1"/>
  <c r="H12132" i="1"/>
  <c r="I12132" i="1"/>
  <c r="J12132" i="1"/>
  <c r="E12133" i="1"/>
  <c r="F12133" i="1"/>
  <c r="G12133" i="1"/>
  <c r="H12133" i="1"/>
  <c r="I12133" i="1"/>
  <c r="J12133" i="1"/>
  <c r="E12134" i="1"/>
  <c r="F12134" i="1"/>
  <c r="G12134" i="1"/>
  <c r="H12134" i="1"/>
  <c r="I12134" i="1"/>
  <c r="J12134" i="1"/>
  <c r="E12135" i="1"/>
  <c r="F12135" i="1"/>
  <c r="G12135" i="1"/>
  <c r="H12135" i="1"/>
  <c r="I12135" i="1"/>
  <c r="J12135" i="1"/>
  <c r="E12136" i="1"/>
  <c r="F12136" i="1"/>
  <c r="G12136" i="1"/>
  <c r="H12136" i="1"/>
  <c r="I12136" i="1"/>
  <c r="J12136" i="1"/>
  <c r="E12137" i="1"/>
  <c r="F12137" i="1"/>
  <c r="G12137" i="1"/>
  <c r="H12137" i="1"/>
  <c r="I12137" i="1"/>
  <c r="J12137" i="1"/>
  <c r="E12138" i="1"/>
  <c r="F12138" i="1"/>
  <c r="G12138" i="1"/>
  <c r="H12138" i="1"/>
  <c r="I12138" i="1"/>
  <c r="J12138" i="1"/>
  <c r="E12139" i="1"/>
  <c r="F12139" i="1"/>
  <c r="G12139" i="1"/>
  <c r="H12139" i="1"/>
  <c r="I12139" i="1"/>
  <c r="J12139" i="1"/>
  <c r="E12140" i="1"/>
  <c r="F12140" i="1"/>
  <c r="G12140" i="1"/>
  <c r="H12140" i="1"/>
  <c r="I12140" i="1"/>
  <c r="J12140" i="1"/>
  <c r="E12141" i="1"/>
  <c r="F12141" i="1"/>
  <c r="G12141" i="1"/>
  <c r="H12141" i="1"/>
  <c r="I12141" i="1"/>
  <c r="J12141" i="1"/>
  <c r="E12142" i="1"/>
  <c r="F12142" i="1"/>
  <c r="G12142" i="1"/>
  <c r="H12142" i="1"/>
  <c r="I12142" i="1"/>
  <c r="J12142" i="1"/>
  <c r="E12143" i="1"/>
  <c r="F12143" i="1"/>
  <c r="G12143" i="1"/>
  <c r="H12143" i="1"/>
  <c r="I12143" i="1"/>
  <c r="J12143" i="1"/>
  <c r="E12144" i="1"/>
  <c r="F12144" i="1"/>
  <c r="G12144" i="1"/>
  <c r="H12144" i="1"/>
  <c r="I12144" i="1"/>
  <c r="J12144" i="1"/>
  <c r="E12145" i="1"/>
  <c r="F12145" i="1"/>
  <c r="G12145" i="1"/>
  <c r="H12145" i="1"/>
  <c r="I12145" i="1"/>
  <c r="J12145" i="1"/>
  <c r="E12146" i="1"/>
  <c r="F12146" i="1"/>
  <c r="G12146" i="1"/>
  <c r="H12146" i="1"/>
  <c r="I12146" i="1"/>
  <c r="J12146" i="1"/>
  <c r="E12147" i="1"/>
  <c r="F12147" i="1"/>
  <c r="G12147" i="1"/>
  <c r="H12147" i="1"/>
  <c r="I12147" i="1"/>
  <c r="J12147" i="1"/>
  <c r="E12148" i="1"/>
  <c r="F12148" i="1"/>
  <c r="G12148" i="1"/>
  <c r="H12148" i="1"/>
  <c r="I12148" i="1"/>
  <c r="J12148" i="1"/>
  <c r="E12149" i="1"/>
  <c r="F12149" i="1"/>
  <c r="G12149" i="1"/>
  <c r="H12149" i="1"/>
  <c r="I12149" i="1"/>
  <c r="J12149" i="1"/>
  <c r="E12150" i="1"/>
  <c r="F12150" i="1"/>
  <c r="G12150" i="1"/>
  <c r="H12150" i="1"/>
  <c r="I12150" i="1"/>
  <c r="J12150" i="1"/>
  <c r="E12151" i="1"/>
  <c r="F12151" i="1"/>
  <c r="G12151" i="1"/>
  <c r="H12151" i="1"/>
  <c r="I12151" i="1"/>
  <c r="J12151" i="1"/>
  <c r="E12152" i="1"/>
  <c r="F12152" i="1"/>
  <c r="G12152" i="1"/>
  <c r="H12152" i="1"/>
  <c r="I12152" i="1"/>
  <c r="J12152" i="1"/>
  <c r="E12153" i="1"/>
  <c r="F12153" i="1"/>
  <c r="G12153" i="1"/>
  <c r="H12153" i="1"/>
  <c r="I12153" i="1"/>
  <c r="J12153" i="1"/>
  <c r="E12154" i="1"/>
  <c r="F12154" i="1"/>
  <c r="G12154" i="1"/>
  <c r="H12154" i="1"/>
  <c r="I12154" i="1"/>
  <c r="J12154" i="1"/>
  <c r="E12155" i="1"/>
  <c r="F12155" i="1"/>
  <c r="G12155" i="1"/>
  <c r="H12155" i="1"/>
  <c r="I12155" i="1"/>
  <c r="J12155" i="1"/>
  <c r="J11908" i="1"/>
  <c r="I11908" i="1"/>
  <c r="H11908" i="1"/>
  <c r="G11908" i="1"/>
  <c r="F11908" i="1"/>
  <c r="E11908" i="1"/>
  <c r="E11661" i="1"/>
  <c r="F11661" i="1"/>
  <c r="G11661" i="1"/>
  <c r="H11661" i="1"/>
  <c r="I11661" i="1"/>
  <c r="J11661" i="1"/>
  <c r="E11662" i="1"/>
  <c r="F11662" i="1"/>
  <c r="G11662" i="1"/>
  <c r="H11662" i="1"/>
  <c r="I11662" i="1"/>
  <c r="J11662" i="1"/>
  <c r="E11663" i="1"/>
  <c r="F11663" i="1"/>
  <c r="G11663" i="1"/>
  <c r="H11663" i="1"/>
  <c r="I11663" i="1"/>
  <c r="J11663" i="1"/>
  <c r="E11664" i="1"/>
  <c r="F11664" i="1"/>
  <c r="G11664" i="1"/>
  <c r="H11664" i="1"/>
  <c r="I11664" i="1"/>
  <c r="J11664" i="1"/>
  <c r="E11665" i="1"/>
  <c r="F11665" i="1"/>
  <c r="G11665" i="1"/>
  <c r="H11665" i="1"/>
  <c r="I11665" i="1"/>
  <c r="J11665" i="1"/>
  <c r="E11666" i="1"/>
  <c r="F11666" i="1"/>
  <c r="G11666" i="1"/>
  <c r="H11666" i="1"/>
  <c r="I11666" i="1"/>
  <c r="J11666" i="1"/>
  <c r="E11667" i="1"/>
  <c r="F11667" i="1"/>
  <c r="G11667" i="1"/>
  <c r="H11667" i="1"/>
  <c r="I11667" i="1"/>
  <c r="J11667" i="1"/>
  <c r="E11668" i="1"/>
  <c r="F11668" i="1"/>
  <c r="G11668" i="1"/>
  <c r="H11668" i="1"/>
  <c r="I11668" i="1"/>
  <c r="J11668" i="1"/>
  <c r="E11669" i="1"/>
  <c r="F11669" i="1"/>
  <c r="G11669" i="1"/>
  <c r="H11669" i="1"/>
  <c r="I11669" i="1"/>
  <c r="J11669" i="1"/>
  <c r="E11670" i="1"/>
  <c r="F11670" i="1"/>
  <c r="G11670" i="1"/>
  <c r="H11670" i="1"/>
  <c r="I11670" i="1"/>
  <c r="J11670" i="1"/>
  <c r="E11671" i="1"/>
  <c r="F11671" i="1"/>
  <c r="G11671" i="1"/>
  <c r="H11671" i="1"/>
  <c r="I11671" i="1"/>
  <c r="J11671" i="1"/>
  <c r="E11672" i="1"/>
  <c r="F11672" i="1"/>
  <c r="G11672" i="1"/>
  <c r="H11672" i="1"/>
  <c r="I11672" i="1"/>
  <c r="J11672" i="1"/>
  <c r="E11673" i="1"/>
  <c r="F11673" i="1"/>
  <c r="G11673" i="1"/>
  <c r="H11673" i="1"/>
  <c r="I11673" i="1"/>
  <c r="J11673" i="1"/>
  <c r="E11674" i="1"/>
  <c r="F11674" i="1"/>
  <c r="G11674" i="1"/>
  <c r="H11674" i="1"/>
  <c r="I11674" i="1"/>
  <c r="J11674" i="1"/>
  <c r="E11675" i="1"/>
  <c r="F11675" i="1"/>
  <c r="G11675" i="1"/>
  <c r="H11675" i="1"/>
  <c r="I11675" i="1"/>
  <c r="J11675" i="1"/>
  <c r="E11676" i="1"/>
  <c r="F11676" i="1"/>
  <c r="G11676" i="1"/>
  <c r="H11676" i="1"/>
  <c r="I11676" i="1"/>
  <c r="J11676" i="1"/>
  <c r="E11677" i="1"/>
  <c r="F11677" i="1"/>
  <c r="G11677" i="1"/>
  <c r="H11677" i="1"/>
  <c r="I11677" i="1"/>
  <c r="J11677" i="1"/>
  <c r="E11678" i="1"/>
  <c r="F11678" i="1"/>
  <c r="G11678" i="1"/>
  <c r="H11678" i="1"/>
  <c r="I11678" i="1"/>
  <c r="J11678" i="1"/>
  <c r="E11679" i="1"/>
  <c r="F11679" i="1"/>
  <c r="G11679" i="1"/>
  <c r="H11679" i="1"/>
  <c r="I11679" i="1"/>
  <c r="J11679" i="1"/>
  <c r="E11680" i="1"/>
  <c r="F11680" i="1"/>
  <c r="G11680" i="1"/>
  <c r="H11680" i="1"/>
  <c r="I11680" i="1"/>
  <c r="J11680" i="1"/>
  <c r="E11681" i="1"/>
  <c r="F11681" i="1"/>
  <c r="G11681" i="1"/>
  <c r="H11681" i="1"/>
  <c r="I11681" i="1"/>
  <c r="J11681" i="1"/>
  <c r="E11682" i="1"/>
  <c r="F11682" i="1"/>
  <c r="G11682" i="1"/>
  <c r="H11682" i="1"/>
  <c r="I11682" i="1"/>
  <c r="J11682" i="1"/>
  <c r="E11683" i="1"/>
  <c r="F11683" i="1"/>
  <c r="G11683" i="1"/>
  <c r="H11683" i="1"/>
  <c r="I11683" i="1"/>
  <c r="J11683" i="1"/>
  <c r="E11684" i="1"/>
  <c r="F11684" i="1"/>
  <c r="G11684" i="1"/>
  <c r="H11684" i="1"/>
  <c r="I11684" i="1"/>
  <c r="J11684" i="1"/>
  <c r="E11685" i="1"/>
  <c r="F11685" i="1"/>
  <c r="G11685" i="1"/>
  <c r="H11685" i="1"/>
  <c r="I11685" i="1"/>
  <c r="J11685" i="1"/>
  <c r="E11686" i="1"/>
  <c r="F11686" i="1"/>
  <c r="G11686" i="1"/>
  <c r="H11686" i="1"/>
  <c r="I11686" i="1"/>
  <c r="J11686" i="1"/>
  <c r="E11687" i="1"/>
  <c r="F11687" i="1"/>
  <c r="G11687" i="1"/>
  <c r="H11687" i="1"/>
  <c r="I11687" i="1"/>
  <c r="J11687" i="1"/>
  <c r="E11688" i="1"/>
  <c r="F11688" i="1"/>
  <c r="G11688" i="1"/>
  <c r="H11688" i="1"/>
  <c r="I11688" i="1"/>
  <c r="J11688" i="1"/>
  <c r="E11689" i="1"/>
  <c r="F11689" i="1"/>
  <c r="G11689" i="1"/>
  <c r="H11689" i="1"/>
  <c r="I11689" i="1"/>
  <c r="J11689" i="1"/>
  <c r="E11690" i="1"/>
  <c r="F11690" i="1"/>
  <c r="G11690" i="1"/>
  <c r="H11690" i="1"/>
  <c r="I11690" i="1"/>
  <c r="J11690" i="1"/>
  <c r="E11691" i="1"/>
  <c r="F11691" i="1"/>
  <c r="G11691" i="1"/>
  <c r="H11691" i="1"/>
  <c r="I11691" i="1"/>
  <c r="J11691" i="1"/>
  <c r="E11692" i="1"/>
  <c r="F11692" i="1"/>
  <c r="G11692" i="1"/>
  <c r="H11692" i="1"/>
  <c r="I11692" i="1"/>
  <c r="J11692" i="1"/>
  <c r="E11693" i="1"/>
  <c r="F11693" i="1"/>
  <c r="G11693" i="1"/>
  <c r="H11693" i="1"/>
  <c r="I11693" i="1"/>
  <c r="J11693" i="1"/>
  <c r="E11694" i="1"/>
  <c r="F11694" i="1"/>
  <c r="G11694" i="1"/>
  <c r="H11694" i="1"/>
  <c r="I11694" i="1"/>
  <c r="J11694" i="1"/>
  <c r="E11695" i="1"/>
  <c r="F11695" i="1"/>
  <c r="G11695" i="1"/>
  <c r="H11695" i="1"/>
  <c r="I11695" i="1"/>
  <c r="J11695" i="1"/>
  <c r="E11696" i="1"/>
  <c r="F11696" i="1"/>
  <c r="G11696" i="1"/>
  <c r="H11696" i="1"/>
  <c r="I11696" i="1"/>
  <c r="J11696" i="1"/>
  <c r="E11697" i="1"/>
  <c r="F11697" i="1"/>
  <c r="G11697" i="1"/>
  <c r="H11697" i="1"/>
  <c r="I11697" i="1"/>
  <c r="J11697" i="1"/>
  <c r="E11698" i="1"/>
  <c r="F11698" i="1"/>
  <c r="G11698" i="1"/>
  <c r="H11698" i="1"/>
  <c r="I11698" i="1"/>
  <c r="J11698" i="1"/>
  <c r="E11699" i="1"/>
  <c r="F11699" i="1"/>
  <c r="G11699" i="1"/>
  <c r="H11699" i="1"/>
  <c r="I11699" i="1"/>
  <c r="J11699" i="1"/>
  <c r="E11700" i="1"/>
  <c r="F11700" i="1"/>
  <c r="G11700" i="1"/>
  <c r="H11700" i="1"/>
  <c r="I11700" i="1"/>
  <c r="J11700" i="1"/>
  <c r="E11701" i="1"/>
  <c r="F11701" i="1"/>
  <c r="G11701" i="1"/>
  <c r="H11701" i="1"/>
  <c r="I11701" i="1"/>
  <c r="J11701" i="1"/>
  <c r="E11702" i="1"/>
  <c r="F11702" i="1"/>
  <c r="G11702" i="1"/>
  <c r="H11702" i="1"/>
  <c r="I11702" i="1"/>
  <c r="J11702" i="1"/>
  <c r="E11703" i="1"/>
  <c r="F11703" i="1"/>
  <c r="G11703" i="1"/>
  <c r="H11703" i="1"/>
  <c r="I11703" i="1"/>
  <c r="J11703" i="1"/>
  <c r="E11704" i="1"/>
  <c r="F11704" i="1"/>
  <c r="G11704" i="1"/>
  <c r="H11704" i="1"/>
  <c r="I11704" i="1"/>
  <c r="J11704" i="1"/>
  <c r="E11705" i="1"/>
  <c r="F11705" i="1"/>
  <c r="G11705" i="1"/>
  <c r="H11705" i="1"/>
  <c r="I11705" i="1"/>
  <c r="J11705" i="1"/>
  <c r="E11706" i="1"/>
  <c r="F11706" i="1"/>
  <c r="G11706" i="1"/>
  <c r="H11706" i="1"/>
  <c r="I11706" i="1"/>
  <c r="J11706" i="1"/>
  <c r="E11707" i="1"/>
  <c r="F11707" i="1"/>
  <c r="G11707" i="1"/>
  <c r="H11707" i="1"/>
  <c r="I11707" i="1"/>
  <c r="J11707" i="1"/>
  <c r="E11708" i="1"/>
  <c r="F11708" i="1"/>
  <c r="G11708" i="1"/>
  <c r="H11708" i="1"/>
  <c r="I11708" i="1"/>
  <c r="J11708" i="1"/>
  <c r="E11709" i="1"/>
  <c r="F11709" i="1"/>
  <c r="G11709" i="1"/>
  <c r="H11709" i="1"/>
  <c r="I11709" i="1"/>
  <c r="J11709" i="1"/>
  <c r="E11710" i="1"/>
  <c r="F11710" i="1"/>
  <c r="G11710" i="1"/>
  <c r="H11710" i="1"/>
  <c r="I11710" i="1"/>
  <c r="J11710" i="1"/>
  <c r="E11711" i="1"/>
  <c r="F11711" i="1"/>
  <c r="G11711" i="1"/>
  <c r="H11711" i="1"/>
  <c r="I11711" i="1"/>
  <c r="J11711" i="1"/>
  <c r="E11712" i="1"/>
  <c r="F11712" i="1"/>
  <c r="G11712" i="1"/>
  <c r="H11712" i="1"/>
  <c r="I11712" i="1"/>
  <c r="J11712" i="1"/>
  <c r="E11713" i="1"/>
  <c r="F11713" i="1"/>
  <c r="G11713" i="1"/>
  <c r="H11713" i="1"/>
  <c r="I11713" i="1"/>
  <c r="J11713" i="1"/>
  <c r="E11714" i="1"/>
  <c r="F11714" i="1"/>
  <c r="G11714" i="1"/>
  <c r="H11714" i="1"/>
  <c r="I11714" i="1"/>
  <c r="J11714" i="1"/>
  <c r="E11715" i="1"/>
  <c r="F11715" i="1"/>
  <c r="G11715" i="1"/>
  <c r="H11715" i="1"/>
  <c r="I11715" i="1"/>
  <c r="J11715" i="1"/>
  <c r="E11716" i="1"/>
  <c r="F11716" i="1"/>
  <c r="G11716" i="1"/>
  <c r="H11716" i="1"/>
  <c r="I11716" i="1"/>
  <c r="J11716" i="1"/>
  <c r="E11717" i="1"/>
  <c r="F11717" i="1"/>
  <c r="G11717" i="1"/>
  <c r="H11717" i="1"/>
  <c r="I11717" i="1"/>
  <c r="J11717" i="1"/>
  <c r="E11718" i="1"/>
  <c r="F11718" i="1"/>
  <c r="G11718" i="1"/>
  <c r="H11718" i="1"/>
  <c r="I11718" i="1"/>
  <c r="J11718" i="1"/>
  <c r="E11719" i="1"/>
  <c r="F11719" i="1"/>
  <c r="G11719" i="1"/>
  <c r="H11719" i="1"/>
  <c r="I11719" i="1"/>
  <c r="J11719" i="1"/>
  <c r="E11720" i="1"/>
  <c r="F11720" i="1"/>
  <c r="G11720" i="1"/>
  <c r="H11720" i="1"/>
  <c r="I11720" i="1"/>
  <c r="J11720" i="1"/>
  <c r="E11721" i="1"/>
  <c r="F11721" i="1"/>
  <c r="G11721" i="1"/>
  <c r="H11721" i="1"/>
  <c r="I11721" i="1"/>
  <c r="J11721" i="1"/>
  <c r="E11722" i="1"/>
  <c r="F11722" i="1"/>
  <c r="G11722" i="1"/>
  <c r="H11722" i="1"/>
  <c r="I11722" i="1"/>
  <c r="J11722" i="1"/>
  <c r="E11723" i="1"/>
  <c r="F11723" i="1"/>
  <c r="G11723" i="1"/>
  <c r="H11723" i="1"/>
  <c r="I11723" i="1"/>
  <c r="J11723" i="1"/>
  <c r="E11724" i="1"/>
  <c r="F11724" i="1"/>
  <c r="G11724" i="1"/>
  <c r="H11724" i="1"/>
  <c r="I11724" i="1"/>
  <c r="J11724" i="1"/>
  <c r="E11725" i="1"/>
  <c r="F11725" i="1"/>
  <c r="G11725" i="1"/>
  <c r="H11725" i="1"/>
  <c r="I11725" i="1"/>
  <c r="J11725" i="1"/>
  <c r="E11726" i="1"/>
  <c r="F11726" i="1"/>
  <c r="G11726" i="1"/>
  <c r="H11726" i="1"/>
  <c r="I11726" i="1"/>
  <c r="J11726" i="1"/>
  <c r="E11727" i="1"/>
  <c r="F11727" i="1"/>
  <c r="G11727" i="1"/>
  <c r="H11727" i="1"/>
  <c r="I11727" i="1"/>
  <c r="J11727" i="1"/>
  <c r="E11728" i="1"/>
  <c r="F11728" i="1"/>
  <c r="G11728" i="1"/>
  <c r="H11728" i="1"/>
  <c r="I11728" i="1"/>
  <c r="J11728" i="1"/>
  <c r="E11729" i="1"/>
  <c r="F11729" i="1"/>
  <c r="G11729" i="1"/>
  <c r="H11729" i="1"/>
  <c r="I11729" i="1"/>
  <c r="J11729" i="1"/>
  <c r="E11730" i="1"/>
  <c r="F11730" i="1"/>
  <c r="G11730" i="1"/>
  <c r="H11730" i="1"/>
  <c r="I11730" i="1"/>
  <c r="J11730" i="1"/>
  <c r="E11731" i="1"/>
  <c r="F11731" i="1"/>
  <c r="G11731" i="1"/>
  <c r="H11731" i="1"/>
  <c r="I11731" i="1"/>
  <c r="J11731" i="1"/>
  <c r="E11732" i="1"/>
  <c r="F11732" i="1"/>
  <c r="G11732" i="1"/>
  <c r="H11732" i="1"/>
  <c r="I11732" i="1"/>
  <c r="J11732" i="1"/>
  <c r="E11733" i="1"/>
  <c r="F11733" i="1"/>
  <c r="G11733" i="1"/>
  <c r="H11733" i="1"/>
  <c r="I11733" i="1"/>
  <c r="J11733" i="1"/>
  <c r="E11734" i="1"/>
  <c r="F11734" i="1"/>
  <c r="G11734" i="1"/>
  <c r="H11734" i="1"/>
  <c r="I11734" i="1"/>
  <c r="J11734" i="1"/>
  <c r="E11735" i="1"/>
  <c r="F11735" i="1"/>
  <c r="G11735" i="1"/>
  <c r="H11735" i="1"/>
  <c r="I11735" i="1"/>
  <c r="J11735" i="1"/>
  <c r="E11736" i="1"/>
  <c r="F11736" i="1"/>
  <c r="G11736" i="1"/>
  <c r="H11736" i="1"/>
  <c r="I11736" i="1"/>
  <c r="J11736" i="1"/>
  <c r="E11737" i="1"/>
  <c r="F11737" i="1"/>
  <c r="G11737" i="1"/>
  <c r="H11737" i="1"/>
  <c r="I11737" i="1"/>
  <c r="J11737" i="1"/>
  <c r="E11738" i="1"/>
  <c r="F11738" i="1"/>
  <c r="G11738" i="1"/>
  <c r="H11738" i="1"/>
  <c r="I11738" i="1"/>
  <c r="J11738" i="1"/>
  <c r="E11739" i="1"/>
  <c r="F11739" i="1"/>
  <c r="G11739" i="1"/>
  <c r="H11739" i="1"/>
  <c r="I11739" i="1"/>
  <c r="J11739" i="1"/>
  <c r="E11740" i="1"/>
  <c r="F11740" i="1"/>
  <c r="G11740" i="1"/>
  <c r="H11740" i="1"/>
  <c r="I11740" i="1"/>
  <c r="J11740" i="1"/>
  <c r="E11741" i="1"/>
  <c r="F11741" i="1"/>
  <c r="G11741" i="1"/>
  <c r="H11741" i="1"/>
  <c r="I11741" i="1"/>
  <c r="J11741" i="1"/>
  <c r="E11742" i="1"/>
  <c r="F11742" i="1"/>
  <c r="G11742" i="1"/>
  <c r="H11742" i="1"/>
  <c r="I11742" i="1"/>
  <c r="J11742" i="1"/>
  <c r="E11743" i="1"/>
  <c r="F11743" i="1"/>
  <c r="G11743" i="1"/>
  <c r="H11743" i="1"/>
  <c r="I11743" i="1"/>
  <c r="J11743" i="1"/>
  <c r="E11744" i="1"/>
  <c r="F11744" i="1"/>
  <c r="G11744" i="1"/>
  <c r="H11744" i="1"/>
  <c r="I11744" i="1"/>
  <c r="J11744" i="1"/>
  <c r="E11745" i="1"/>
  <c r="F11745" i="1"/>
  <c r="G11745" i="1"/>
  <c r="H11745" i="1"/>
  <c r="I11745" i="1"/>
  <c r="J11745" i="1"/>
  <c r="E11746" i="1"/>
  <c r="F11746" i="1"/>
  <c r="G11746" i="1"/>
  <c r="H11746" i="1"/>
  <c r="I11746" i="1"/>
  <c r="J11746" i="1"/>
  <c r="E11747" i="1"/>
  <c r="F11747" i="1"/>
  <c r="G11747" i="1"/>
  <c r="H11747" i="1"/>
  <c r="I11747" i="1"/>
  <c r="J11747" i="1"/>
  <c r="E11748" i="1"/>
  <c r="F11748" i="1"/>
  <c r="G11748" i="1"/>
  <c r="H11748" i="1"/>
  <c r="I11748" i="1"/>
  <c r="J11748" i="1"/>
  <c r="E11749" i="1"/>
  <c r="F11749" i="1"/>
  <c r="G11749" i="1"/>
  <c r="H11749" i="1"/>
  <c r="I11749" i="1"/>
  <c r="J11749" i="1"/>
  <c r="E11750" i="1"/>
  <c r="F11750" i="1"/>
  <c r="G11750" i="1"/>
  <c r="H11750" i="1"/>
  <c r="I11750" i="1"/>
  <c r="J11750" i="1"/>
  <c r="E11751" i="1"/>
  <c r="F11751" i="1"/>
  <c r="G11751" i="1"/>
  <c r="H11751" i="1"/>
  <c r="I11751" i="1"/>
  <c r="J11751" i="1"/>
  <c r="E11752" i="1"/>
  <c r="F11752" i="1"/>
  <c r="G11752" i="1"/>
  <c r="H11752" i="1"/>
  <c r="I11752" i="1"/>
  <c r="J11752" i="1"/>
  <c r="E11753" i="1"/>
  <c r="F11753" i="1"/>
  <c r="G11753" i="1"/>
  <c r="H11753" i="1"/>
  <c r="I11753" i="1"/>
  <c r="J11753" i="1"/>
  <c r="E11754" i="1"/>
  <c r="F11754" i="1"/>
  <c r="G11754" i="1"/>
  <c r="H11754" i="1"/>
  <c r="I11754" i="1"/>
  <c r="J11754" i="1"/>
  <c r="E11755" i="1"/>
  <c r="F11755" i="1"/>
  <c r="G11755" i="1"/>
  <c r="H11755" i="1"/>
  <c r="I11755" i="1"/>
  <c r="J11755" i="1"/>
  <c r="E11756" i="1"/>
  <c r="F11756" i="1"/>
  <c r="G11756" i="1"/>
  <c r="H11756" i="1"/>
  <c r="I11756" i="1"/>
  <c r="J11756" i="1"/>
  <c r="E11757" i="1"/>
  <c r="F11757" i="1"/>
  <c r="G11757" i="1"/>
  <c r="H11757" i="1"/>
  <c r="I11757" i="1"/>
  <c r="J11757" i="1"/>
  <c r="E11758" i="1"/>
  <c r="F11758" i="1"/>
  <c r="G11758" i="1"/>
  <c r="H11758" i="1"/>
  <c r="I11758" i="1"/>
  <c r="J11758" i="1"/>
  <c r="E11759" i="1"/>
  <c r="F11759" i="1"/>
  <c r="G11759" i="1"/>
  <c r="H11759" i="1"/>
  <c r="I11759" i="1"/>
  <c r="J11759" i="1"/>
  <c r="E11760" i="1"/>
  <c r="F11760" i="1"/>
  <c r="G11760" i="1"/>
  <c r="H11760" i="1"/>
  <c r="I11760" i="1"/>
  <c r="J11760" i="1"/>
  <c r="E11761" i="1"/>
  <c r="F11761" i="1"/>
  <c r="G11761" i="1"/>
  <c r="H11761" i="1"/>
  <c r="I11761" i="1"/>
  <c r="J11761" i="1"/>
  <c r="E11762" i="1"/>
  <c r="F11762" i="1"/>
  <c r="G11762" i="1"/>
  <c r="H11762" i="1"/>
  <c r="I11762" i="1"/>
  <c r="J11762" i="1"/>
  <c r="E11763" i="1"/>
  <c r="F11763" i="1"/>
  <c r="G11763" i="1"/>
  <c r="H11763" i="1"/>
  <c r="I11763" i="1"/>
  <c r="J11763" i="1"/>
  <c r="E11764" i="1"/>
  <c r="F11764" i="1"/>
  <c r="G11764" i="1"/>
  <c r="H11764" i="1"/>
  <c r="I11764" i="1"/>
  <c r="J11764" i="1"/>
  <c r="E11765" i="1"/>
  <c r="F11765" i="1"/>
  <c r="G11765" i="1"/>
  <c r="H11765" i="1"/>
  <c r="I11765" i="1"/>
  <c r="J11765" i="1"/>
  <c r="E11766" i="1"/>
  <c r="F11766" i="1"/>
  <c r="G11766" i="1"/>
  <c r="H11766" i="1"/>
  <c r="I11766" i="1"/>
  <c r="J11766" i="1"/>
  <c r="E11767" i="1"/>
  <c r="F11767" i="1"/>
  <c r="G11767" i="1"/>
  <c r="H11767" i="1"/>
  <c r="I11767" i="1"/>
  <c r="J11767" i="1"/>
  <c r="E11768" i="1"/>
  <c r="F11768" i="1"/>
  <c r="G11768" i="1"/>
  <c r="H11768" i="1"/>
  <c r="I11768" i="1"/>
  <c r="J11768" i="1"/>
  <c r="E11769" i="1"/>
  <c r="F11769" i="1"/>
  <c r="G11769" i="1"/>
  <c r="H11769" i="1"/>
  <c r="I11769" i="1"/>
  <c r="J11769" i="1"/>
  <c r="E11770" i="1"/>
  <c r="F11770" i="1"/>
  <c r="G11770" i="1"/>
  <c r="H11770" i="1"/>
  <c r="I11770" i="1"/>
  <c r="J11770" i="1"/>
  <c r="E11771" i="1"/>
  <c r="F11771" i="1"/>
  <c r="G11771" i="1"/>
  <c r="H11771" i="1"/>
  <c r="I11771" i="1"/>
  <c r="J11771" i="1"/>
  <c r="E11772" i="1"/>
  <c r="F11772" i="1"/>
  <c r="G11772" i="1"/>
  <c r="H11772" i="1"/>
  <c r="I11772" i="1"/>
  <c r="J11772" i="1"/>
  <c r="E11773" i="1"/>
  <c r="F11773" i="1"/>
  <c r="G11773" i="1"/>
  <c r="H11773" i="1"/>
  <c r="I11773" i="1"/>
  <c r="J11773" i="1"/>
  <c r="E11774" i="1"/>
  <c r="F11774" i="1"/>
  <c r="G11774" i="1"/>
  <c r="H11774" i="1"/>
  <c r="I11774" i="1"/>
  <c r="J11774" i="1"/>
  <c r="E11775" i="1"/>
  <c r="F11775" i="1"/>
  <c r="G11775" i="1"/>
  <c r="H11775" i="1"/>
  <c r="I11775" i="1"/>
  <c r="J11775" i="1"/>
  <c r="E11776" i="1"/>
  <c r="F11776" i="1"/>
  <c r="G11776" i="1"/>
  <c r="H11776" i="1"/>
  <c r="I11776" i="1"/>
  <c r="J11776" i="1"/>
  <c r="E11777" i="1"/>
  <c r="F11777" i="1"/>
  <c r="G11777" i="1"/>
  <c r="H11777" i="1"/>
  <c r="I11777" i="1"/>
  <c r="J11777" i="1"/>
  <c r="E11778" i="1"/>
  <c r="F11778" i="1"/>
  <c r="G11778" i="1"/>
  <c r="H11778" i="1"/>
  <c r="I11778" i="1"/>
  <c r="J11778" i="1"/>
  <c r="E11779" i="1"/>
  <c r="F11779" i="1"/>
  <c r="G11779" i="1"/>
  <c r="H11779" i="1"/>
  <c r="I11779" i="1"/>
  <c r="J11779" i="1"/>
  <c r="E11780" i="1"/>
  <c r="F11780" i="1"/>
  <c r="G11780" i="1"/>
  <c r="H11780" i="1"/>
  <c r="I11780" i="1"/>
  <c r="J11780" i="1"/>
  <c r="E11781" i="1"/>
  <c r="F11781" i="1"/>
  <c r="G11781" i="1"/>
  <c r="H11781" i="1"/>
  <c r="I11781" i="1"/>
  <c r="J11781" i="1"/>
  <c r="E11782" i="1"/>
  <c r="F11782" i="1"/>
  <c r="G11782" i="1"/>
  <c r="H11782" i="1"/>
  <c r="I11782" i="1"/>
  <c r="J11782" i="1"/>
  <c r="E11783" i="1"/>
  <c r="F11783" i="1"/>
  <c r="G11783" i="1"/>
  <c r="H11783" i="1"/>
  <c r="I11783" i="1"/>
  <c r="J11783" i="1"/>
  <c r="E11784" i="1"/>
  <c r="F11784" i="1"/>
  <c r="G11784" i="1"/>
  <c r="H11784" i="1"/>
  <c r="I11784" i="1"/>
  <c r="J11784" i="1"/>
  <c r="E11785" i="1"/>
  <c r="F11785" i="1"/>
  <c r="G11785" i="1"/>
  <c r="H11785" i="1"/>
  <c r="I11785" i="1"/>
  <c r="J11785" i="1"/>
  <c r="E11786" i="1"/>
  <c r="F11786" i="1"/>
  <c r="G11786" i="1"/>
  <c r="H11786" i="1"/>
  <c r="I11786" i="1"/>
  <c r="J11786" i="1"/>
  <c r="E11787" i="1"/>
  <c r="F11787" i="1"/>
  <c r="G11787" i="1"/>
  <c r="H11787" i="1"/>
  <c r="I11787" i="1"/>
  <c r="J11787" i="1"/>
  <c r="E11788" i="1"/>
  <c r="F11788" i="1"/>
  <c r="G11788" i="1"/>
  <c r="H11788" i="1"/>
  <c r="I11788" i="1"/>
  <c r="J11788" i="1"/>
  <c r="E11789" i="1"/>
  <c r="F11789" i="1"/>
  <c r="G11789" i="1"/>
  <c r="H11789" i="1"/>
  <c r="I11789" i="1"/>
  <c r="J11789" i="1"/>
  <c r="E11790" i="1"/>
  <c r="F11790" i="1"/>
  <c r="G11790" i="1"/>
  <c r="H11790" i="1"/>
  <c r="I11790" i="1"/>
  <c r="J11790" i="1"/>
  <c r="E11791" i="1"/>
  <c r="F11791" i="1"/>
  <c r="G11791" i="1"/>
  <c r="H11791" i="1"/>
  <c r="I11791" i="1"/>
  <c r="J11791" i="1"/>
  <c r="E11792" i="1"/>
  <c r="F11792" i="1"/>
  <c r="G11792" i="1"/>
  <c r="H11792" i="1"/>
  <c r="I11792" i="1"/>
  <c r="J11792" i="1"/>
  <c r="E11793" i="1"/>
  <c r="F11793" i="1"/>
  <c r="G11793" i="1"/>
  <c r="H11793" i="1"/>
  <c r="I11793" i="1"/>
  <c r="J11793" i="1"/>
  <c r="E11794" i="1"/>
  <c r="F11794" i="1"/>
  <c r="G11794" i="1"/>
  <c r="H11794" i="1"/>
  <c r="I11794" i="1"/>
  <c r="J11794" i="1"/>
  <c r="E11795" i="1"/>
  <c r="F11795" i="1"/>
  <c r="G11795" i="1"/>
  <c r="H11795" i="1"/>
  <c r="I11795" i="1"/>
  <c r="J11795" i="1"/>
  <c r="E11796" i="1"/>
  <c r="F11796" i="1"/>
  <c r="G11796" i="1"/>
  <c r="H11796" i="1"/>
  <c r="I11796" i="1"/>
  <c r="J11796" i="1"/>
  <c r="E11797" i="1"/>
  <c r="F11797" i="1"/>
  <c r="G11797" i="1"/>
  <c r="H11797" i="1"/>
  <c r="I11797" i="1"/>
  <c r="J11797" i="1"/>
  <c r="E11798" i="1"/>
  <c r="F11798" i="1"/>
  <c r="G11798" i="1"/>
  <c r="H11798" i="1"/>
  <c r="I11798" i="1"/>
  <c r="J11798" i="1"/>
  <c r="E11799" i="1"/>
  <c r="F11799" i="1"/>
  <c r="G11799" i="1"/>
  <c r="H11799" i="1"/>
  <c r="I11799" i="1"/>
  <c r="J11799" i="1"/>
  <c r="E11800" i="1"/>
  <c r="F11800" i="1"/>
  <c r="G11800" i="1"/>
  <c r="H11800" i="1"/>
  <c r="I11800" i="1"/>
  <c r="J11800" i="1"/>
  <c r="E11801" i="1"/>
  <c r="F11801" i="1"/>
  <c r="G11801" i="1"/>
  <c r="H11801" i="1"/>
  <c r="I11801" i="1"/>
  <c r="J11801" i="1"/>
  <c r="E11802" i="1"/>
  <c r="F11802" i="1"/>
  <c r="G11802" i="1"/>
  <c r="H11802" i="1"/>
  <c r="I11802" i="1"/>
  <c r="J11802" i="1"/>
  <c r="E11803" i="1"/>
  <c r="F11803" i="1"/>
  <c r="G11803" i="1"/>
  <c r="H11803" i="1"/>
  <c r="I11803" i="1"/>
  <c r="J11803" i="1"/>
  <c r="E11804" i="1"/>
  <c r="F11804" i="1"/>
  <c r="G11804" i="1"/>
  <c r="H11804" i="1"/>
  <c r="I11804" i="1"/>
  <c r="J11804" i="1"/>
  <c r="E11805" i="1"/>
  <c r="F11805" i="1"/>
  <c r="G11805" i="1"/>
  <c r="H11805" i="1"/>
  <c r="I11805" i="1"/>
  <c r="J11805" i="1"/>
  <c r="E11806" i="1"/>
  <c r="F11806" i="1"/>
  <c r="G11806" i="1"/>
  <c r="H11806" i="1"/>
  <c r="I11806" i="1"/>
  <c r="J11806" i="1"/>
  <c r="E11807" i="1"/>
  <c r="F11807" i="1"/>
  <c r="G11807" i="1"/>
  <c r="H11807" i="1"/>
  <c r="I11807" i="1"/>
  <c r="J11807" i="1"/>
  <c r="E11808" i="1"/>
  <c r="F11808" i="1"/>
  <c r="G11808" i="1"/>
  <c r="H11808" i="1"/>
  <c r="I11808" i="1"/>
  <c r="J11808" i="1"/>
  <c r="E11809" i="1"/>
  <c r="F11809" i="1"/>
  <c r="G11809" i="1"/>
  <c r="H11809" i="1"/>
  <c r="I11809" i="1"/>
  <c r="J11809" i="1"/>
  <c r="E11810" i="1"/>
  <c r="F11810" i="1"/>
  <c r="G11810" i="1"/>
  <c r="H11810" i="1"/>
  <c r="I11810" i="1"/>
  <c r="J11810" i="1"/>
  <c r="E11811" i="1"/>
  <c r="F11811" i="1"/>
  <c r="G11811" i="1"/>
  <c r="H11811" i="1"/>
  <c r="I11811" i="1"/>
  <c r="J11811" i="1"/>
  <c r="E11812" i="1"/>
  <c r="F11812" i="1"/>
  <c r="G11812" i="1"/>
  <c r="H11812" i="1"/>
  <c r="I11812" i="1"/>
  <c r="J11812" i="1"/>
  <c r="E11813" i="1"/>
  <c r="F11813" i="1"/>
  <c r="G11813" i="1"/>
  <c r="H11813" i="1"/>
  <c r="I11813" i="1"/>
  <c r="J11813" i="1"/>
  <c r="E11814" i="1"/>
  <c r="F11814" i="1"/>
  <c r="G11814" i="1"/>
  <c r="H11814" i="1"/>
  <c r="I11814" i="1"/>
  <c r="J11814" i="1"/>
  <c r="E11815" i="1"/>
  <c r="F11815" i="1"/>
  <c r="G11815" i="1"/>
  <c r="H11815" i="1"/>
  <c r="I11815" i="1"/>
  <c r="J11815" i="1"/>
  <c r="E11816" i="1"/>
  <c r="F11816" i="1"/>
  <c r="G11816" i="1"/>
  <c r="H11816" i="1"/>
  <c r="I11816" i="1"/>
  <c r="J11816" i="1"/>
  <c r="E11817" i="1"/>
  <c r="F11817" i="1"/>
  <c r="G11817" i="1"/>
  <c r="H11817" i="1"/>
  <c r="I11817" i="1"/>
  <c r="J11817" i="1"/>
  <c r="E11818" i="1"/>
  <c r="F11818" i="1"/>
  <c r="G11818" i="1"/>
  <c r="H11818" i="1"/>
  <c r="I11818" i="1"/>
  <c r="J11818" i="1"/>
  <c r="E11819" i="1"/>
  <c r="F11819" i="1"/>
  <c r="G11819" i="1"/>
  <c r="H11819" i="1"/>
  <c r="I11819" i="1"/>
  <c r="J11819" i="1"/>
  <c r="E11820" i="1"/>
  <c r="F11820" i="1"/>
  <c r="G11820" i="1"/>
  <c r="H11820" i="1"/>
  <c r="I11820" i="1"/>
  <c r="J11820" i="1"/>
  <c r="E11821" i="1"/>
  <c r="F11821" i="1"/>
  <c r="G11821" i="1"/>
  <c r="H11821" i="1"/>
  <c r="I11821" i="1"/>
  <c r="J11821" i="1"/>
  <c r="E11822" i="1"/>
  <c r="F11822" i="1"/>
  <c r="G11822" i="1"/>
  <c r="H11822" i="1"/>
  <c r="I11822" i="1"/>
  <c r="J11822" i="1"/>
  <c r="E11823" i="1"/>
  <c r="F11823" i="1"/>
  <c r="G11823" i="1"/>
  <c r="H11823" i="1"/>
  <c r="I11823" i="1"/>
  <c r="J11823" i="1"/>
  <c r="E11824" i="1"/>
  <c r="F11824" i="1"/>
  <c r="G11824" i="1"/>
  <c r="H11824" i="1"/>
  <c r="I11824" i="1"/>
  <c r="J11824" i="1"/>
  <c r="E11825" i="1"/>
  <c r="F11825" i="1"/>
  <c r="G11825" i="1"/>
  <c r="H11825" i="1"/>
  <c r="I11825" i="1"/>
  <c r="J11825" i="1"/>
  <c r="E11826" i="1"/>
  <c r="F11826" i="1"/>
  <c r="G11826" i="1"/>
  <c r="H11826" i="1"/>
  <c r="I11826" i="1"/>
  <c r="J11826" i="1"/>
  <c r="E11827" i="1"/>
  <c r="F11827" i="1"/>
  <c r="G11827" i="1"/>
  <c r="H11827" i="1"/>
  <c r="I11827" i="1"/>
  <c r="J11827" i="1"/>
  <c r="E11828" i="1"/>
  <c r="F11828" i="1"/>
  <c r="G11828" i="1"/>
  <c r="H11828" i="1"/>
  <c r="I11828" i="1"/>
  <c r="J11828" i="1"/>
  <c r="E11829" i="1"/>
  <c r="F11829" i="1"/>
  <c r="G11829" i="1"/>
  <c r="H11829" i="1"/>
  <c r="I11829" i="1"/>
  <c r="J11829" i="1"/>
  <c r="E11830" i="1"/>
  <c r="F11830" i="1"/>
  <c r="G11830" i="1"/>
  <c r="H11830" i="1"/>
  <c r="I11830" i="1"/>
  <c r="J11830" i="1"/>
  <c r="E11831" i="1"/>
  <c r="F11831" i="1"/>
  <c r="G11831" i="1"/>
  <c r="H11831" i="1"/>
  <c r="I11831" i="1"/>
  <c r="J11831" i="1"/>
  <c r="E11832" i="1"/>
  <c r="F11832" i="1"/>
  <c r="G11832" i="1"/>
  <c r="H11832" i="1"/>
  <c r="I11832" i="1"/>
  <c r="J11832" i="1"/>
  <c r="E11833" i="1"/>
  <c r="F11833" i="1"/>
  <c r="G11833" i="1"/>
  <c r="H11833" i="1"/>
  <c r="I11833" i="1"/>
  <c r="J11833" i="1"/>
  <c r="E11834" i="1"/>
  <c r="F11834" i="1"/>
  <c r="G11834" i="1"/>
  <c r="H11834" i="1"/>
  <c r="I11834" i="1"/>
  <c r="J11834" i="1"/>
  <c r="E11835" i="1"/>
  <c r="F11835" i="1"/>
  <c r="G11835" i="1"/>
  <c r="H11835" i="1"/>
  <c r="I11835" i="1"/>
  <c r="J11835" i="1"/>
  <c r="E11836" i="1"/>
  <c r="F11836" i="1"/>
  <c r="G11836" i="1"/>
  <c r="H11836" i="1"/>
  <c r="I11836" i="1"/>
  <c r="J11836" i="1"/>
  <c r="E11837" i="1"/>
  <c r="F11837" i="1"/>
  <c r="G11837" i="1"/>
  <c r="H11837" i="1"/>
  <c r="I11837" i="1"/>
  <c r="J11837" i="1"/>
  <c r="E11838" i="1"/>
  <c r="F11838" i="1"/>
  <c r="G11838" i="1"/>
  <c r="H11838" i="1"/>
  <c r="I11838" i="1"/>
  <c r="J11838" i="1"/>
  <c r="E11839" i="1"/>
  <c r="F11839" i="1"/>
  <c r="G11839" i="1"/>
  <c r="H11839" i="1"/>
  <c r="I11839" i="1"/>
  <c r="J11839" i="1"/>
  <c r="E11840" i="1"/>
  <c r="F11840" i="1"/>
  <c r="G11840" i="1"/>
  <c r="H11840" i="1"/>
  <c r="I11840" i="1"/>
  <c r="J11840" i="1"/>
  <c r="E11841" i="1"/>
  <c r="F11841" i="1"/>
  <c r="G11841" i="1"/>
  <c r="H11841" i="1"/>
  <c r="I11841" i="1"/>
  <c r="J11841" i="1"/>
  <c r="E11842" i="1"/>
  <c r="F11842" i="1"/>
  <c r="G11842" i="1"/>
  <c r="H11842" i="1"/>
  <c r="I11842" i="1"/>
  <c r="J11842" i="1"/>
  <c r="E11843" i="1"/>
  <c r="F11843" i="1"/>
  <c r="G11843" i="1"/>
  <c r="H11843" i="1"/>
  <c r="I11843" i="1"/>
  <c r="J11843" i="1"/>
  <c r="E11844" i="1"/>
  <c r="F11844" i="1"/>
  <c r="G11844" i="1"/>
  <c r="H11844" i="1"/>
  <c r="I11844" i="1"/>
  <c r="J11844" i="1"/>
  <c r="E11845" i="1"/>
  <c r="F11845" i="1"/>
  <c r="G11845" i="1"/>
  <c r="H11845" i="1"/>
  <c r="I11845" i="1"/>
  <c r="J11845" i="1"/>
  <c r="E11846" i="1"/>
  <c r="F11846" i="1"/>
  <c r="G11846" i="1"/>
  <c r="H11846" i="1"/>
  <c r="I11846" i="1"/>
  <c r="J11846" i="1"/>
  <c r="E11847" i="1"/>
  <c r="F11847" i="1"/>
  <c r="G11847" i="1"/>
  <c r="H11847" i="1"/>
  <c r="I11847" i="1"/>
  <c r="J11847" i="1"/>
  <c r="E11848" i="1"/>
  <c r="F11848" i="1"/>
  <c r="G11848" i="1"/>
  <c r="H11848" i="1"/>
  <c r="I11848" i="1"/>
  <c r="J11848" i="1"/>
  <c r="E11849" i="1"/>
  <c r="F11849" i="1"/>
  <c r="G11849" i="1"/>
  <c r="H11849" i="1"/>
  <c r="I11849" i="1"/>
  <c r="J11849" i="1"/>
  <c r="E11850" i="1"/>
  <c r="F11850" i="1"/>
  <c r="G11850" i="1"/>
  <c r="H11850" i="1"/>
  <c r="I11850" i="1"/>
  <c r="J11850" i="1"/>
  <c r="E11851" i="1"/>
  <c r="F11851" i="1"/>
  <c r="G11851" i="1"/>
  <c r="H11851" i="1"/>
  <c r="I11851" i="1"/>
  <c r="J11851" i="1"/>
  <c r="E11852" i="1"/>
  <c r="F11852" i="1"/>
  <c r="G11852" i="1"/>
  <c r="H11852" i="1"/>
  <c r="I11852" i="1"/>
  <c r="J11852" i="1"/>
  <c r="E11853" i="1"/>
  <c r="F11853" i="1"/>
  <c r="G11853" i="1"/>
  <c r="H11853" i="1"/>
  <c r="I11853" i="1"/>
  <c r="J11853" i="1"/>
  <c r="E11854" i="1"/>
  <c r="F11854" i="1"/>
  <c r="G11854" i="1"/>
  <c r="H11854" i="1"/>
  <c r="I11854" i="1"/>
  <c r="J11854" i="1"/>
  <c r="E11855" i="1"/>
  <c r="F11855" i="1"/>
  <c r="G11855" i="1"/>
  <c r="H11855" i="1"/>
  <c r="I11855" i="1"/>
  <c r="J11855" i="1"/>
  <c r="E11856" i="1"/>
  <c r="F11856" i="1"/>
  <c r="G11856" i="1"/>
  <c r="H11856" i="1"/>
  <c r="I11856" i="1"/>
  <c r="J11856" i="1"/>
  <c r="E11857" i="1"/>
  <c r="F11857" i="1"/>
  <c r="G11857" i="1"/>
  <c r="H11857" i="1"/>
  <c r="I11857" i="1"/>
  <c r="J11857" i="1"/>
  <c r="E11858" i="1"/>
  <c r="F11858" i="1"/>
  <c r="G11858" i="1"/>
  <c r="H11858" i="1"/>
  <c r="I11858" i="1"/>
  <c r="J11858" i="1"/>
  <c r="E11859" i="1"/>
  <c r="F11859" i="1"/>
  <c r="G11859" i="1"/>
  <c r="H11859" i="1"/>
  <c r="I11859" i="1"/>
  <c r="J11859" i="1"/>
  <c r="E11860" i="1"/>
  <c r="F11860" i="1"/>
  <c r="G11860" i="1"/>
  <c r="H11860" i="1"/>
  <c r="I11860" i="1"/>
  <c r="J11860" i="1"/>
  <c r="E11861" i="1"/>
  <c r="F11861" i="1"/>
  <c r="G11861" i="1"/>
  <c r="H11861" i="1"/>
  <c r="I11861" i="1"/>
  <c r="J11861" i="1"/>
  <c r="E11862" i="1"/>
  <c r="F11862" i="1"/>
  <c r="G11862" i="1"/>
  <c r="H11862" i="1"/>
  <c r="I11862" i="1"/>
  <c r="J11862" i="1"/>
  <c r="E11863" i="1"/>
  <c r="F11863" i="1"/>
  <c r="G11863" i="1"/>
  <c r="H11863" i="1"/>
  <c r="I11863" i="1"/>
  <c r="J11863" i="1"/>
  <c r="E11864" i="1"/>
  <c r="F11864" i="1"/>
  <c r="G11864" i="1"/>
  <c r="H11864" i="1"/>
  <c r="I11864" i="1"/>
  <c r="J11864" i="1"/>
  <c r="E11865" i="1"/>
  <c r="F11865" i="1"/>
  <c r="G11865" i="1"/>
  <c r="H11865" i="1"/>
  <c r="I11865" i="1"/>
  <c r="J11865" i="1"/>
  <c r="E11866" i="1"/>
  <c r="F11866" i="1"/>
  <c r="G11866" i="1"/>
  <c r="H11866" i="1"/>
  <c r="I11866" i="1"/>
  <c r="J11866" i="1"/>
  <c r="E11867" i="1"/>
  <c r="F11867" i="1"/>
  <c r="G11867" i="1"/>
  <c r="H11867" i="1"/>
  <c r="I11867" i="1"/>
  <c r="J11867" i="1"/>
  <c r="E11868" i="1"/>
  <c r="F11868" i="1"/>
  <c r="G11868" i="1"/>
  <c r="H11868" i="1"/>
  <c r="I11868" i="1"/>
  <c r="J11868" i="1"/>
  <c r="E11869" i="1"/>
  <c r="F11869" i="1"/>
  <c r="G11869" i="1"/>
  <c r="H11869" i="1"/>
  <c r="I11869" i="1"/>
  <c r="J11869" i="1"/>
  <c r="E11870" i="1"/>
  <c r="F11870" i="1"/>
  <c r="G11870" i="1"/>
  <c r="H11870" i="1"/>
  <c r="I11870" i="1"/>
  <c r="J11870" i="1"/>
  <c r="E11871" i="1"/>
  <c r="F11871" i="1"/>
  <c r="G11871" i="1"/>
  <c r="H11871" i="1"/>
  <c r="I11871" i="1"/>
  <c r="J11871" i="1"/>
  <c r="E11872" i="1"/>
  <c r="F11872" i="1"/>
  <c r="G11872" i="1"/>
  <c r="H11872" i="1"/>
  <c r="I11872" i="1"/>
  <c r="J11872" i="1"/>
  <c r="E11873" i="1"/>
  <c r="F11873" i="1"/>
  <c r="G11873" i="1"/>
  <c r="H11873" i="1"/>
  <c r="I11873" i="1"/>
  <c r="J11873" i="1"/>
  <c r="E11874" i="1"/>
  <c r="F11874" i="1"/>
  <c r="G11874" i="1"/>
  <c r="H11874" i="1"/>
  <c r="I11874" i="1"/>
  <c r="J11874" i="1"/>
  <c r="E11875" i="1"/>
  <c r="F11875" i="1"/>
  <c r="G11875" i="1"/>
  <c r="H11875" i="1"/>
  <c r="I11875" i="1"/>
  <c r="J11875" i="1"/>
  <c r="E11876" i="1"/>
  <c r="F11876" i="1"/>
  <c r="G11876" i="1"/>
  <c r="H11876" i="1"/>
  <c r="I11876" i="1"/>
  <c r="J11876" i="1"/>
  <c r="E11877" i="1"/>
  <c r="F11877" i="1"/>
  <c r="G11877" i="1"/>
  <c r="H11877" i="1"/>
  <c r="I11877" i="1"/>
  <c r="J11877" i="1"/>
  <c r="E11878" i="1"/>
  <c r="F11878" i="1"/>
  <c r="G11878" i="1"/>
  <c r="H11878" i="1"/>
  <c r="I11878" i="1"/>
  <c r="J11878" i="1"/>
  <c r="E11879" i="1"/>
  <c r="F11879" i="1"/>
  <c r="G11879" i="1"/>
  <c r="H11879" i="1"/>
  <c r="I11879" i="1"/>
  <c r="J11879" i="1"/>
  <c r="E11880" i="1"/>
  <c r="F11880" i="1"/>
  <c r="G11880" i="1"/>
  <c r="H11880" i="1"/>
  <c r="I11880" i="1"/>
  <c r="J11880" i="1"/>
  <c r="E11881" i="1"/>
  <c r="F11881" i="1"/>
  <c r="G11881" i="1"/>
  <c r="H11881" i="1"/>
  <c r="I11881" i="1"/>
  <c r="J11881" i="1"/>
  <c r="E11882" i="1"/>
  <c r="F11882" i="1"/>
  <c r="G11882" i="1"/>
  <c r="H11882" i="1"/>
  <c r="I11882" i="1"/>
  <c r="J11882" i="1"/>
  <c r="E11883" i="1"/>
  <c r="F11883" i="1"/>
  <c r="G11883" i="1"/>
  <c r="H11883" i="1"/>
  <c r="I11883" i="1"/>
  <c r="J11883" i="1"/>
  <c r="E11884" i="1"/>
  <c r="F11884" i="1"/>
  <c r="G11884" i="1"/>
  <c r="H11884" i="1"/>
  <c r="I11884" i="1"/>
  <c r="J11884" i="1"/>
  <c r="E11885" i="1"/>
  <c r="F11885" i="1"/>
  <c r="G11885" i="1"/>
  <c r="H11885" i="1"/>
  <c r="I11885" i="1"/>
  <c r="J11885" i="1"/>
  <c r="E11886" i="1"/>
  <c r="F11886" i="1"/>
  <c r="G11886" i="1"/>
  <c r="H11886" i="1"/>
  <c r="I11886" i="1"/>
  <c r="J11886" i="1"/>
  <c r="E11887" i="1"/>
  <c r="F11887" i="1"/>
  <c r="G11887" i="1"/>
  <c r="H11887" i="1"/>
  <c r="I11887" i="1"/>
  <c r="J11887" i="1"/>
  <c r="E11888" i="1"/>
  <c r="F11888" i="1"/>
  <c r="G11888" i="1"/>
  <c r="H11888" i="1"/>
  <c r="I11888" i="1"/>
  <c r="J11888" i="1"/>
  <c r="E11889" i="1"/>
  <c r="F11889" i="1"/>
  <c r="G11889" i="1"/>
  <c r="H11889" i="1"/>
  <c r="I11889" i="1"/>
  <c r="J11889" i="1"/>
  <c r="E11890" i="1"/>
  <c r="F11890" i="1"/>
  <c r="G11890" i="1"/>
  <c r="H11890" i="1"/>
  <c r="I11890" i="1"/>
  <c r="J11890" i="1"/>
  <c r="E11891" i="1"/>
  <c r="F11891" i="1"/>
  <c r="G11891" i="1"/>
  <c r="H11891" i="1"/>
  <c r="I11891" i="1"/>
  <c r="J11891" i="1"/>
  <c r="E11892" i="1"/>
  <c r="F11892" i="1"/>
  <c r="G11892" i="1"/>
  <c r="H11892" i="1"/>
  <c r="I11892" i="1"/>
  <c r="J11892" i="1"/>
  <c r="E11893" i="1"/>
  <c r="F11893" i="1"/>
  <c r="G11893" i="1"/>
  <c r="H11893" i="1"/>
  <c r="I11893" i="1"/>
  <c r="J11893" i="1"/>
  <c r="E11894" i="1"/>
  <c r="F11894" i="1"/>
  <c r="G11894" i="1"/>
  <c r="H11894" i="1"/>
  <c r="I11894" i="1"/>
  <c r="J11894" i="1"/>
  <c r="E11895" i="1"/>
  <c r="F11895" i="1"/>
  <c r="G11895" i="1"/>
  <c r="H11895" i="1"/>
  <c r="I11895" i="1"/>
  <c r="J11895" i="1"/>
  <c r="E11896" i="1"/>
  <c r="F11896" i="1"/>
  <c r="G11896" i="1"/>
  <c r="H11896" i="1"/>
  <c r="I11896" i="1"/>
  <c r="J11896" i="1"/>
  <c r="E11897" i="1"/>
  <c r="F11897" i="1"/>
  <c r="G11897" i="1"/>
  <c r="H11897" i="1"/>
  <c r="I11897" i="1"/>
  <c r="J11897" i="1"/>
  <c r="E11898" i="1"/>
  <c r="F11898" i="1"/>
  <c r="G11898" i="1"/>
  <c r="H11898" i="1"/>
  <c r="I11898" i="1"/>
  <c r="J11898" i="1"/>
  <c r="E11899" i="1"/>
  <c r="F11899" i="1"/>
  <c r="G11899" i="1"/>
  <c r="H11899" i="1"/>
  <c r="I11899" i="1"/>
  <c r="J11899" i="1"/>
  <c r="E11900" i="1"/>
  <c r="F11900" i="1"/>
  <c r="G11900" i="1"/>
  <c r="H11900" i="1"/>
  <c r="I11900" i="1"/>
  <c r="J11900" i="1"/>
  <c r="E11901" i="1"/>
  <c r="F11901" i="1"/>
  <c r="G11901" i="1"/>
  <c r="H11901" i="1"/>
  <c r="I11901" i="1"/>
  <c r="J11901" i="1"/>
  <c r="E11902" i="1"/>
  <c r="F11902" i="1"/>
  <c r="G11902" i="1"/>
  <c r="H11902" i="1"/>
  <c r="I11902" i="1"/>
  <c r="J11902" i="1"/>
  <c r="E11903" i="1"/>
  <c r="F11903" i="1"/>
  <c r="G11903" i="1"/>
  <c r="H11903" i="1"/>
  <c r="I11903" i="1"/>
  <c r="J11903" i="1"/>
  <c r="E11904" i="1"/>
  <c r="F11904" i="1"/>
  <c r="G11904" i="1"/>
  <c r="H11904" i="1"/>
  <c r="I11904" i="1"/>
  <c r="J11904" i="1"/>
  <c r="E11905" i="1"/>
  <c r="F11905" i="1"/>
  <c r="G11905" i="1"/>
  <c r="H11905" i="1"/>
  <c r="I11905" i="1"/>
  <c r="J11905" i="1"/>
  <c r="E11906" i="1"/>
  <c r="F11906" i="1"/>
  <c r="G11906" i="1"/>
  <c r="H11906" i="1"/>
  <c r="I11906" i="1"/>
  <c r="J11906" i="1"/>
  <c r="E11907" i="1"/>
  <c r="F11907" i="1"/>
  <c r="G11907" i="1"/>
  <c r="H11907" i="1"/>
  <c r="I11907" i="1"/>
  <c r="J11907" i="1"/>
  <c r="J11660" i="1"/>
  <c r="I11660" i="1"/>
  <c r="H11660" i="1"/>
  <c r="G11660" i="1"/>
  <c r="F11660" i="1"/>
  <c r="E11660" i="1"/>
  <c r="E11413" i="1"/>
  <c r="F11413" i="1"/>
  <c r="G11413" i="1"/>
  <c r="H11413" i="1"/>
  <c r="I11413" i="1"/>
  <c r="J11413" i="1"/>
  <c r="E11414" i="1"/>
  <c r="F11414" i="1"/>
  <c r="G11414" i="1"/>
  <c r="H11414" i="1"/>
  <c r="I11414" i="1"/>
  <c r="J11414" i="1"/>
  <c r="E11415" i="1"/>
  <c r="F11415" i="1"/>
  <c r="G11415" i="1"/>
  <c r="H11415" i="1"/>
  <c r="I11415" i="1"/>
  <c r="J11415" i="1"/>
  <c r="E11416" i="1"/>
  <c r="F11416" i="1"/>
  <c r="G11416" i="1"/>
  <c r="H11416" i="1"/>
  <c r="I11416" i="1"/>
  <c r="J11416" i="1"/>
  <c r="E11417" i="1"/>
  <c r="F11417" i="1"/>
  <c r="G11417" i="1"/>
  <c r="H11417" i="1"/>
  <c r="I11417" i="1"/>
  <c r="J11417" i="1"/>
  <c r="E11418" i="1"/>
  <c r="F11418" i="1"/>
  <c r="G11418" i="1"/>
  <c r="H11418" i="1"/>
  <c r="I11418" i="1"/>
  <c r="J11418" i="1"/>
  <c r="E11419" i="1"/>
  <c r="F11419" i="1"/>
  <c r="G11419" i="1"/>
  <c r="H11419" i="1"/>
  <c r="I11419" i="1"/>
  <c r="J11419" i="1"/>
  <c r="E11420" i="1"/>
  <c r="F11420" i="1"/>
  <c r="G11420" i="1"/>
  <c r="H11420" i="1"/>
  <c r="I11420" i="1"/>
  <c r="J11420" i="1"/>
  <c r="E11421" i="1"/>
  <c r="F11421" i="1"/>
  <c r="G11421" i="1"/>
  <c r="H11421" i="1"/>
  <c r="I11421" i="1"/>
  <c r="J11421" i="1"/>
  <c r="E11422" i="1"/>
  <c r="F11422" i="1"/>
  <c r="G11422" i="1"/>
  <c r="H11422" i="1"/>
  <c r="I11422" i="1"/>
  <c r="J11422" i="1"/>
  <c r="E11423" i="1"/>
  <c r="F11423" i="1"/>
  <c r="G11423" i="1"/>
  <c r="H11423" i="1"/>
  <c r="I11423" i="1"/>
  <c r="J11423" i="1"/>
  <c r="E11424" i="1"/>
  <c r="F11424" i="1"/>
  <c r="G11424" i="1"/>
  <c r="H11424" i="1"/>
  <c r="I11424" i="1"/>
  <c r="J11424" i="1"/>
  <c r="E11425" i="1"/>
  <c r="F11425" i="1"/>
  <c r="G11425" i="1"/>
  <c r="H11425" i="1"/>
  <c r="I11425" i="1"/>
  <c r="J11425" i="1"/>
  <c r="E11426" i="1"/>
  <c r="F11426" i="1"/>
  <c r="G11426" i="1"/>
  <c r="H11426" i="1"/>
  <c r="I11426" i="1"/>
  <c r="J11426" i="1"/>
  <c r="E11427" i="1"/>
  <c r="F11427" i="1"/>
  <c r="G11427" i="1"/>
  <c r="H11427" i="1"/>
  <c r="I11427" i="1"/>
  <c r="J11427" i="1"/>
  <c r="E11428" i="1"/>
  <c r="F11428" i="1"/>
  <c r="G11428" i="1"/>
  <c r="H11428" i="1"/>
  <c r="I11428" i="1"/>
  <c r="J11428" i="1"/>
  <c r="E11429" i="1"/>
  <c r="F11429" i="1"/>
  <c r="G11429" i="1"/>
  <c r="H11429" i="1"/>
  <c r="I11429" i="1"/>
  <c r="J11429" i="1"/>
  <c r="E11430" i="1"/>
  <c r="F11430" i="1"/>
  <c r="G11430" i="1"/>
  <c r="H11430" i="1"/>
  <c r="I11430" i="1"/>
  <c r="J11430" i="1"/>
  <c r="E11431" i="1"/>
  <c r="F11431" i="1"/>
  <c r="G11431" i="1"/>
  <c r="H11431" i="1"/>
  <c r="I11431" i="1"/>
  <c r="J11431" i="1"/>
  <c r="E11432" i="1"/>
  <c r="F11432" i="1"/>
  <c r="G11432" i="1"/>
  <c r="H11432" i="1"/>
  <c r="I11432" i="1"/>
  <c r="J11432" i="1"/>
  <c r="E11433" i="1"/>
  <c r="F11433" i="1"/>
  <c r="G11433" i="1"/>
  <c r="H11433" i="1"/>
  <c r="I11433" i="1"/>
  <c r="J11433" i="1"/>
  <c r="E11434" i="1"/>
  <c r="F11434" i="1"/>
  <c r="G11434" i="1"/>
  <c r="H11434" i="1"/>
  <c r="I11434" i="1"/>
  <c r="J11434" i="1"/>
  <c r="E11435" i="1"/>
  <c r="F11435" i="1"/>
  <c r="G11435" i="1"/>
  <c r="H11435" i="1"/>
  <c r="I11435" i="1"/>
  <c r="J11435" i="1"/>
  <c r="E11436" i="1"/>
  <c r="F11436" i="1"/>
  <c r="G11436" i="1"/>
  <c r="H11436" i="1"/>
  <c r="I11436" i="1"/>
  <c r="J11436" i="1"/>
  <c r="E11437" i="1"/>
  <c r="F11437" i="1"/>
  <c r="G11437" i="1"/>
  <c r="H11437" i="1"/>
  <c r="I11437" i="1"/>
  <c r="J11437" i="1"/>
  <c r="E11438" i="1"/>
  <c r="F11438" i="1"/>
  <c r="G11438" i="1"/>
  <c r="H11438" i="1"/>
  <c r="I11438" i="1"/>
  <c r="J11438" i="1"/>
  <c r="E11439" i="1"/>
  <c r="F11439" i="1"/>
  <c r="G11439" i="1"/>
  <c r="H11439" i="1"/>
  <c r="I11439" i="1"/>
  <c r="J11439" i="1"/>
  <c r="E11440" i="1"/>
  <c r="F11440" i="1"/>
  <c r="G11440" i="1"/>
  <c r="H11440" i="1"/>
  <c r="I11440" i="1"/>
  <c r="J11440" i="1"/>
  <c r="E11441" i="1"/>
  <c r="F11441" i="1"/>
  <c r="G11441" i="1"/>
  <c r="H11441" i="1"/>
  <c r="I11441" i="1"/>
  <c r="J11441" i="1"/>
  <c r="E11442" i="1"/>
  <c r="F11442" i="1"/>
  <c r="G11442" i="1"/>
  <c r="H11442" i="1"/>
  <c r="I11442" i="1"/>
  <c r="J11442" i="1"/>
  <c r="E11443" i="1"/>
  <c r="F11443" i="1"/>
  <c r="G11443" i="1"/>
  <c r="H11443" i="1"/>
  <c r="I11443" i="1"/>
  <c r="J11443" i="1"/>
  <c r="E11444" i="1"/>
  <c r="F11444" i="1"/>
  <c r="G11444" i="1"/>
  <c r="H11444" i="1"/>
  <c r="I11444" i="1"/>
  <c r="J11444" i="1"/>
  <c r="E11445" i="1"/>
  <c r="F11445" i="1"/>
  <c r="G11445" i="1"/>
  <c r="H11445" i="1"/>
  <c r="I11445" i="1"/>
  <c r="J11445" i="1"/>
  <c r="E11446" i="1"/>
  <c r="F11446" i="1"/>
  <c r="G11446" i="1"/>
  <c r="H11446" i="1"/>
  <c r="I11446" i="1"/>
  <c r="J11446" i="1"/>
  <c r="E11447" i="1"/>
  <c r="F11447" i="1"/>
  <c r="G11447" i="1"/>
  <c r="H11447" i="1"/>
  <c r="I11447" i="1"/>
  <c r="J11447" i="1"/>
  <c r="E11448" i="1"/>
  <c r="F11448" i="1"/>
  <c r="G11448" i="1"/>
  <c r="H11448" i="1"/>
  <c r="I11448" i="1"/>
  <c r="J11448" i="1"/>
  <c r="E11449" i="1"/>
  <c r="F11449" i="1"/>
  <c r="G11449" i="1"/>
  <c r="H11449" i="1"/>
  <c r="I11449" i="1"/>
  <c r="J11449" i="1"/>
  <c r="E11450" i="1"/>
  <c r="F11450" i="1"/>
  <c r="G11450" i="1"/>
  <c r="H11450" i="1"/>
  <c r="I11450" i="1"/>
  <c r="J11450" i="1"/>
  <c r="E11451" i="1"/>
  <c r="F11451" i="1"/>
  <c r="G11451" i="1"/>
  <c r="H11451" i="1"/>
  <c r="I11451" i="1"/>
  <c r="J11451" i="1"/>
  <c r="E11452" i="1"/>
  <c r="F11452" i="1"/>
  <c r="G11452" i="1"/>
  <c r="H11452" i="1"/>
  <c r="I11452" i="1"/>
  <c r="J11452" i="1"/>
  <c r="E11453" i="1"/>
  <c r="F11453" i="1"/>
  <c r="G11453" i="1"/>
  <c r="H11453" i="1"/>
  <c r="I11453" i="1"/>
  <c r="J11453" i="1"/>
  <c r="E11454" i="1"/>
  <c r="F11454" i="1"/>
  <c r="G11454" i="1"/>
  <c r="H11454" i="1"/>
  <c r="I11454" i="1"/>
  <c r="J11454" i="1"/>
  <c r="E11455" i="1"/>
  <c r="F11455" i="1"/>
  <c r="G11455" i="1"/>
  <c r="H11455" i="1"/>
  <c r="I11455" i="1"/>
  <c r="J11455" i="1"/>
  <c r="E11456" i="1"/>
  <c r="F11456" i="1"/>
  <c r="G11456" i="1"/>
  <c r="H11456" i="1"/>
  <c r="I11456" i="1"/>
  <c r="J11456" i="1"/>
  <c r="E11457" i="1"/>
  <c r="F11457" i="1"/>
  <c r="G11457" i="1"/>
  <c r="H11457" i="1"/>
  <c r="I11457" i="1"/>
  <c r="J11457" i="1"/>
  <c r="E11458" i="1"/>
  <c r="F11458" i="1"/>
  <c r="G11458" i="1"/>
  <c r="H11458" i="1"/>
  <c r="I11458" i="1"/>
  <c r="J11458" i="1"/>
  <c r="E11459" i="1"/>
  <c r="F11459" i="1"/>
  <c r="G11459" i="1"/>
  <c r="H11459" i="1"/>
  <c r="I11459" i="1"/>
  <c r="J11459" i="1"/>
  <c r="E11460" i="1"/>
  <c r="F11460" i="1"/>
  <c r="G11460" i="1"/>
  <c r="H11460" i="1"/>
  <c r="I11460" i="1"/>
  <c r="J11460" i="1"/>
  <c r="E11461" i="1"/>
  <c r="F11461" i="1"/>
  <c r="G11461" i="1"/>
  <c r="H11461" i="1"/>
  <c r="I11461" i="1"/>
  <c r="J11461" i="1"/>
  <c r="E11462" i="1"/>
  <c r="F11462" i="1"/>
  <c r="G11462" i="1"/>
  <c r="H11462" i="1"/>
  <c r="I11462" i="1"/>
  <c r="J11462" i="1"/>
  <c r="E11463" i="1"/>
  <c r="F11463" i="1"/>
  <c r="G11463" i="1"/>
  <c r="H11463" i="1"/>
  <c r="I11463" i="1"/>
  <c r="J11463" i="1"/>
  <c r="E11464" i="1"/>
  <c r="F11464" i="1"/>
  <c r="G11464" i="1"/>
  <c r="H11464" i="1"/>
  <c r="I11464" i="1"/>
  <c r="J11464" i="1"/>
  <c r="E11465" i="1"/>
  <c r="F11465" i="1"/>
  <c r="G11465" i="1"/>
  <c r="H11465" i="1"/>
  <c r="I11465" i="1"/>
  <c r="J11465" i="1"/>
  <c r="E11466" i="1"/>
  <c r="F11466" i="1"/>
  <c r="G11466" i="1"/>
  <c r="H11466" i="1"/>
  <c r="I11466" i="1"/>
  <c r="J11466" i="1"/>
  <c r="E11467" i="1"/>
  <c r="F11467" i="1"/>
  <c r="G11467" i="1"/>
  <c r="H11467" i="1"/>
  <c r="I11467" i="1"/>
  <c r="J11467" i="1"/>
  <c r="E11468" i="1"/>
  <c r="F11468" i="1"/>
  <c r="G11468" i="1"/>
  <c r="H11468" i="1"/>
  <c r="I11468" i="1"/>
  <c r="J11468" i="1"/>
  <c r="E11469" i="1"/>
  <c r="F11469" i="1"/>
  <c r="G11469" i="1"/>
  <c r="H11469" i="1"/>
  <c r="I11469" i="1"/>
  <c r="J11469" i="1"/>
  <c r="E11470" i="1"/>
  <c r="F11470" i="1"/>
  <c r="G11470" i="1"/>
  <c r="H11470" i="1"/>
  <c r="I11470" i="1"/>
  <c r="J11470" i="1"/>
  <c r="E11471" i="1"/>
  <c r="F11471" i="1"/>
  <c r="G11471" i="1"/>
  <c r="H11471" i="1"/>
  <c r="I11471" i="1"/>
  <c r="J11471" i="1"/>
  <c r="E11472" i="1"/>
  <c r="F11472" i="1"/>
  <c r="G11472" i="1"/>
  <c r="H11472" i="1"/>
  <c r="I11472" i="1"/>
  <c r="J11472" i="1"/>
  <c r="E11473" i="1"/>
  <c r="F11473" i="1"/>
  <c r="G11473" i="1"/>
  <c r="H11473" i="1"/>
  <c r="I11473" i="1"/>
  <c r="J11473" i="1"/>
  <c r="E11474" i="1"/>
  <c r="F11474" i="1"/>
  <c r="G11474" i="1"/>
  <c r="H11474" i="1"/>
  <c r="I11474" i="1"/>
  <c r="J11474" i="1"/>
  <c r="E11475" i="1"/>
  <c r="F11475" i="1"/>
  <c r="G11475" i="1"/>
  <c r="H11475" i="1"/>
  <c r="I11475" i="1"/>
  <c r="J11475" i="1"/>
  <c r="E11476" i="1"/>
  <c r="F11476" i="1"/>
  <c r="G11476" i="1"/>
  <c r="H11476" i="1"/>
  <c r="I11476" i="1"/>
  <c r="J11476" i="1"/>
  <c r="E11477" i="1"/>
  <c r="F11477" i="1"/>
  <c r="G11477" i="1"/>
  <c r="H11477" i="1"/>
  <c r="I11477" i="1"/>
  <c r="J11477" i="1"/>
  <c r="E11478" i="1"/>
  <c r="F11478" i="1"/>
  <c r="G11478" i="1"/>
  <c r="H11478" i="1"/>
  <c r="I11478" i="1"/>
  <c r="J11478" i="1"/>
  <c r="E11479" i="1"/>
  <c r="F11479" i="1"/>
  <c r="G11479" i="1"/>
  <c r="H11479" i="1"/>
  <c r="I11479" i="1"/>
  <c r="J11479" i="1"/>
  <c r="E11480" i="1"/>
  <c r="F11480" i="1"/>
  <c r="G11480" i="1"/>
  <c r="H11480" i="1"/>
  <c r="I11480" i="1"/>
  <c r="J11480" i="1"/>
  <c r="E11481" i="1"/>
  <c r="F11481" i="1"/>
  <c r="G11481" i="1"/>
  <c r="H11481" i="1"/>
  <c r="I11481" i="1"/>
  <c r="J11481" i="1"/>
  <c r="E11482" i="1"/>
  <c r="F11482" i="1"/>
  <c r="G11482" i="1"/>
  <c r="H11482" i="1"/>
  <c r="I11482" i="1"/>
  <c r="J11482" i="1"/>
  <c r="E11483" i="1"/>
  <c r="F11483" i="1"/>
  <c r="G11483" i="1"/>
  <c r="H11483" i="1"/>
  <c r="I11483" i="1"/>
  <c r="J11483" i="1"/>
  <c r="E11484" i="1"/>
  <c r="F11484" i="1"/>
  <c r="G11484" i="1"/>
  <c r="H11484" i="1"/>
  <c r="I11484" i="1"/>
  <c r="J11484" i="1"/>
  <c r="E11485" i="1"/>
  <c r="F11485" i="1"/>
  <c r="G11485" i="1"/>
  <c r="H11485" i="1"/>
  <c r="I11485" i="1"/>
  <c r="J11485" i="1"/>
  <c r="E11486" i="1"/>
  <c r="F11486" i="1"/>
  <c r="G11486" i="1"/>
  <c r="H11486" i="1"/>
  <c r="I11486" i="1"/>
  <c r="J11486" i="1"/>
  <c r="E11487" i="1"/>
  <c r="F11487" i="1"/>
  <c r="G11487" i="1"/>
  <c r="H11487" i="1"/>
  <c r="I11487" i="1"/>
  <c r="J11487" i="1"/>
  <c r="E11488" i="1"/>
  <c r="F11488" i="1"/>
  <c r="G11488" i="1"/>
  <c r="H11488" i="1"/>
  <c r="I11488" i="1"/>
  <c r="J11488" i="1"/>
  <c r="E11489" i="1"/>
  <c r="F11489" i="1"/>
  <c r="G11489" i="1"/>
  <c r="H11489" i="1"/>
  <c r="I11489" i="1"/>
  <c r="J11489" i="1"/>
  <c r="E11490" i="1"/>
  <c r="F11490" i="1"/>
  <c r="G11490" i="1"/>
  <c r="H11490" i="1"/>
  <c r="I11490" i="1"/>
  <c r="J11490" i="1"/>
  <c r="E11491" i="1"/>
  <c r="F11491" i="1"/>
  <c r="G11491" i="1"/>
  <c r="H11491" i="1"/>
  <c r="I11491" i="1"/>
  <c r="J11491" i="1"/>
  <c r="E11492" i="1"/>
  <c r="F11492" i="1"/>
  <c r="G11492" i="1"/>
  <c r="H11492" i="1"/>
  <c r="I11492" i="1"/>
  <c r="J11492" i="1"/>
  <c r="E11493" i="1"/>
  <c r="F11493" i="1"/>
  <c r="G11493" i="1"/>
  <c r="H11493" i="1"/>
  <c r="I11493" i="1"/>
  <c r="J11493" i="1"/>
  <c r="E11494" i="1"/>
  <c r="F11494" i="1"/>
  <c r="G11494" i="1"/>
  <c r="H11494" i="1"/>
  <c r="I11494" i="1"/>
  <c r="J11494" i="1"/>
  <c r="E11495" i="1"/>
  <c r="F11495" i="1"/>
  <c r="G11495" i="1"/>
  <c r="H11495" i="1"/>
  <c r="I11495" i="1"/>
  <c r="J11495" i="1"/>
  <c r="E11496" i="1"/>
  <c r="F11496" i="1"/>
  <c r="G11496" i="1"/>
  <c r="H11496" i="1"/>
  <c r="I11496" i="1"/>
  <c r="J11496" i="1"/>
  <c r="E11497" i="1"/>
  <c r="F11497" i="1"/>
  <c r="G11497" i="1"/>
  <c r="H11497" i="1"/>
  <c r="I11497" i="1"/>
  <c r="J11497" i="1"/>
  <c r="E11498" i="1"/>
  <c r="F11498" i="1"/>
  <c r="G11498" i="1"/>
  <c r="H11498" i="1"/>
  <c r="I11498" i="1"/>
  <c r="J11498" i="1"/>
  <c r="E11499" i="1"/>
  <c r="F11499" i="1"/>
  <c r="G11499" i="1"/>
  <c r="H11499" i="1"/>
  <c r="I11499" i="1"/>
  <c r="J11499" i="1"/>
  <c r="E11500" i="1"/>
  <c r="F11500" i="1"/>
  <c r="G11500" i="1"/>
  <c r="H11500" i="1"/>
  <c r="I11500" i="1"/>
  <c r="J11500" i="1"/>
  <c r="E11501" i="1"/>
  <c r="F11501" i="1"/>
  <c r="G11501" i="1"/>
  <c r="H11501" i="1"/>
  <c r="I11501" i="1"/>
  <c r="J11501" i="1"/>
  <c r="E11502" i="1"/>
  <c r="F11502" i="1"/>
  <c r="G11502" i="1"/>
  <c r="H11502" i="1"/>
  <c r="I11502" i="1"/>
  <c r="J11502" i="1"/>
  <c r="E11503" i="1"/>
  <c r="F11503" i="1"/>
  <c r="G11503" i="1"/>
  <c r="H11503" i="1"/>
  <c r="I11503" i="1"/>
  <c r="J11503" i="1"/>
  <c r="E11504" i="1"/>
  <c r="F11504" i="1"/>
  <c r="G11504" i="1"/>
  <c r="H11504" i="1"/>
  <c r="I11504" i="1"/>
  <c r="J11504" i="1"/>
  <c r="E11505" i="1"/>
  <c r="F11505" i="1"/>
  <c r="G11505" i="1"/>
  <c r="H11505" i="1"/>
  <c r="I11505" i="1"/>
  <c r="J11505" i="1"/>
  <c r="E11506" i="1"/>
  <c r="F11506" i="1"/>
  <c r="G11506" i="1"/>
  <c r="H11506" i="1"/>
  <c r="I11506" i="1"/>
  <c r="J11506" i="1"/>
  <c r="E11507" i="1"/>
  <c r="F11507" i="1"/>
  <c r="G11507" i="1"/>
  <c r="H11507" i="1"/>
  <c r="I11507" i="1"/>
  <c r="J11507" i="1"/>
  <c r="E11508" i="1"/>
  <c r="F11508" i="1"/>
  <c r="G11508" i="1"/>
  <c r="H11508" i="1"/>
  <c r="I11508" i="1"/>
  <c r="J11508" i="1"/>
  <c r="E11509" i="1"/>
  <c r="F11509" i="1"/>
  <c r="G11509" i="1"/>
  <c r="H11509" i="1"/>
  <c r="I11509" i="1"/>
  <c r="J11509" i="1"/>
  <c r="E11510" i="1"/>
  <c r="F11510" i="1"/>
  <c r="G11510" i="1"/>
  <c r="H11510" i="1"/>
  <c r="I11510" i="1"/>
  <c r="J11510" i="1"/>
  <c r="E11511" i="1"/>
  <c r="F11511" i="1"/>
  <c r="G11511" i="1"/>
  <c r="H11511" i="1"/>
  <c r="I11511" i="1"/>
  <c r="J11511" i="1"/>
  <c r="E11512" i="1"/>
  <c r="F11512" i="1"/>
  <c r="G11512" i="1"/>
  <c r="H11512" i="1"/>
  <c r="I11512" i="1"/>
  <c r="J11512" i="1"/>
  <c r="E11513" i="1"/>
  <c r="F11513" i="1"/>
  <c r="G11513" i="1"/>
  <c r="H11513" i="1"/>
  <c r="I11513" i="1"/>
  <c r="J11513" i="1"/>
  <c r="E11514" i="1"/>
  <c r="F11514" i="1"/>
  <c r="G11514" i="1"/>
  <c r="H11514" i="1"/>
  <c r="I11514" i="1"/>
  <c r="J11514" i="1"/>
  <c r="E11515" i="1"/>
  <c r="F11515" i="1"/>
  <c r="G11515" i="1"/>
  <c r="H11515" i="1"/>
  <c r="I11515" i="1"/>
  <c r="J11515" i="1"/>
  <c r="E11516" i="1"/>
  <c r="F11516" i="1"/>
  <c r="G11516" i="1"/>
  <c r="H11516" i="1"/>
  <c r="I11516" i="1"/>
  <c r="J11516" i="1"/>
  <c r="E11517" i="1"/>
  <c r="F11517" i="1"/>
  <c r="G11517" i="1"/>
  <c r="H11517" i="1"/>
  <c r="I11517" i="1"/>
  <c r="J11517" i="1"/>
  <c r="E11518" i="1"/>
  <c r="F11518" i="1"/>
  <c r="G11518" i="1"/>
  <c r="H11518" i="1"/>
  <c r="I11518" i="1"/>
  <c r="J11518" i="1"/>
  <c r="E11519" i="1"/>
  <c r="F11519" i="1"/>
  <c r="G11519" i="1"/>
  <c r="H11519" i="1"/>
  <c r="I11519" i="1"/>
  <c r="J11519" i="1"/>
  <c r="E11520" i="1"/>
  <c r="F11520" i="1"/>
  <c r="G11520" i="1"/>
  <c r="H11520" i="1"/>
  <c r="I11520" i="1"/>
  <c r="J11520" i="1"/>
  <c r="E11521" i="1"/>
  <c r="F11521" i="1"/>
  <c r="G11521" i="1"/>
  <c r="H11521" i="1"/>
  <c r="I11521" i="1"/>
  <c r="J11521" i="1"/>
  <c r="E11522" i="1"/>
  <c r="F11522" i="1"/>
  <c r="G11522" i="1"/>
  <c r="H11522" i="1"/>
  <c r="I11522" i="1"/>
  <c r="J11522" i="1"/>
  <c r="E11523" i="1"/>
  <c r="F11523" i="1"/>
  <c r="G11523" i="1"/>
  <c r="H11523" i="1"/>
  <c r="I11523" i="1"/>
  <c r="J11523" i="1"/>
  <c r="E11524" i="1"/>
  <c r="F11524" i="1"/>
  <c r="G11524" i="1"/>
  <c r="H11524" i="1"/>
  <c r="I11524" i="1"/>
  <c r="J11524" i="1"/>
  <c r="E11525" i="1"/>
  <c r="F11525" i="1"/>
  <c r="G11525" i="1"/>
  <c r="H11525" i="1"/>
  <c r="I11525" i="1"/>
  <c r="J11525" i="1"/>
  <c r="E11526" i="1"/>
  <c r="F11526" i="1"/>
  <c r="G11526" i="1"/>
  <c r="H11526" i="1"/>
  <c r="I11526" i="1"/>
  <c r="J11526" i="1"/>
  <c r="E11527" i="1"/>
  <c r="F11527" i="1"/>
  <c r="G11527" i="1"/>
  <c r="H11527" i="1"/>
  <c r="I11527" i="1"/>
  <c r="J11527" i="1"/>
  <c r="E11528" i="1"/>
  <c r="F11528" i="1"/>
  <c r="G11528" i="1"/>
  <c r="H11528" i="1"/>
  <c r="I11528" i="1"/>
  <c r="J11528" i="1"/>
  <c r="E11529" i="1"/>
  <c r="F11529" i="1"/>
  <c r="G11529" i="1"/>
  <c r="H11529" i="1"/>
  <c r="I11529" i="1"/>
  <c r="J11529" i="1"/>
  <c r="E11530" i="1"/>
  <c r="F11530" i="1"/>
  <c r="G11530" i="1"/>
  <c r="H11530" i="1"/>
  <c r="I11530" i="1"/>
  <c r="J11530" i="1"/>
  <c r="E11531" i="1"/>
  <c r="F11531" i="1"/>
  <c r="G11531" i="1"/>
  <c r="H11531" i="1"/>
  <c r="I11531" i="1"/>
  <c r="J11531" i="1"/>
  <c r="E11532" i="1"/>
  <c r="F11532" i="1"/>
  <c r="G11532" i="1"/>
  <c r="H11532" i="1"/>
  <c r="I11532" i="1"/>
  <c r="J11532" i="1"/>
  <c r="E11533" i="1"/>
  <c r="F11533" i="1"/>
  <c r="G11533" i="1"/>
  <c r="H11533" i="1"/>
  <c r="I11533" i="1"/>
  <c r="J11533" i="1"/>
  <c r="E11534" i="1"/>
  <c r="F11534" i="1"/>
  <c r="G11534" i="1"/>
  <c r="H11534" i="1"/>
  <c r="I11534" i="1"/>
  <c r="J11534" i="1"/>
  <c r="E11535" i="1"/>
  <c r="F11535" i="1"/>
  <c r="G11535" i="1"/>
  <c r="H11535" i="1"/>
  <c r="I11535" i="1"/>
  <c r="J11535" i="1"/>
  <c r="E11536" i="1"/>
  <c r="F11536" i="1"/>
  <c r="G11536" i="1"/>
  <c r="H11536" i="1"/>
  <c r="I11536" i="1"/>
  <c r="J11536" i="1"/>
  <c r="E11537" i="1"/>
  <c r="F11537" i="1"/>
  <c r="G11537" i="1"/>
  <c r="H11537" i="1"/>
  <c r="I11537" i="1"/>
  <c r="J11537" i="1"/>
  <c r="E11538" i="1"/>
  <c r="F11538" i="1"/>
  <c r="G11538" i="1"/>
  <c r="H11538" i="1"/>
  <c r="I11538" i="1"/>
  <c r="J11538" i="1"/>
  <c r="E11539" i="1"/>
  <c r="F11539" i="1"/>
  <c r="G11539" i="1"/>
  <c r="H11539" i="1"/>
  <c r="I11539" i="1"/>
  <c r="J11539" i="1"/>
  <c r="E11540" i="1"/>
  <c r="F11540" i="1"/>
  <c r="G11540" i="1"/>
  <c r="H11540" i="1"/>
  <c r="I11540" i="1"/>
  <c r="J11540" i="1"/>
  <c r="E11541" i="1"/>
  <c r="F11541" i="1"/>
  <c r="G11541" i="1"/>
  <c r="H11541" i="1"/>
  <c r="I11541" i="1"/>
  <c r="J11541" i="1"/>
  <c r="E11542" i="1"/>
  <c r="F11542" i="1"/>
  <c r="G11542" i="1"/>
  <c r="H11542" i="1"/>
  <c r="I11542" i="1"/>
  <c r="J11542" i="1"/>
  <c r="E11543" i="1"/>
  <c r="F11543" i="1"/>
  <c r="G11543" i="1"/>
  <c r="H11543" i="1"/>
  <c r="I11543" i="1"/>
  <c r="J11543" i="1"/>
  <c r="E11544" i="1"/>
  <c r="F11544" i="1"/>
  <c r="G11544" i="1"/>
  <c r="H11544" i="1"/>
  <c r="I11544" i="1"/>
  <c r="J11544" i="1"/>
  <c r="E11545" i="1"/>
  <c r="F11545" i="1"/>
  <c r="G11545" i="1"/>
  <c r="H11545" i="1"/>
  <c r="I11545" i="1"/>
  <c r="J11545" i="1"/>
  <c r="E11546" i="1"/>
  <c r="F11546" i="1"/>
  <c r="G11546" i="1"/>
  <c r="H11546" i="1"/>
  <c r="I11546" i="1"/>
  <c r="J11546" i="1"/>
  <c r="E11547" i="1"/>
  <c r="F11547" i="1"/>
  <c r="G11547" i="1"/>
  <c r="H11547" i="1"/>
  <c r="I11547" i="1"/>
  <c r="J11547" i="1"/>
  <c r="E11548" i="1"/>
  <c r="F11548" i="1"/>
  <c r="G11548" i="1"/>
  <c r="H11548" i="1"/>
  <c r="I11548" i="1"/>
  <c r="J11548" i="1"/>
  <c r="E11549" i="1"/>
  <c r="F11549" i="1"/>
  <c r="G11549" i="1"/>
  <c r="H11549" i="1"/>
  <c r="I11549" i="1"/>
  <c r="J11549" i="1"/>
  <c r="E11550" i="1"/>
  <c r="F11550" i="1"/>
  <c r="G11550" i="1"/>
  <c r="H11550" i="1"/>
  <c r="I11550" i="1"/>
  <c r="J11550" i="1"/>
  <c r="E11551" i="1"/>
  <c r="F11551" i="1"/>
  <c r="G11551" i="1"/>
  <c r="H11551" i="1"/>
  <c r="I11551" i="1"/>
  <c r="J11551" i="1"/>
  <c r="E11552" i="1"/>
  <c r="F11552" i="1"/>
  <c r="G11552" i="1"/>
  <c r="H11552" i="1"/>
  <c r="I11552" i="1"/>
  <c r="J11552" i="1"/>
  <c r="E11553" i="1"/>
  <c r="F11553" i="1"/>
  <c r="G11553" i="1"/>
  <c r="H11553" i="1"/>
  <c r="I11553" i="1"/>
  <c r="J11553" i="1"/>
  <c r="E11554" i="1"/>
  <c r="F11554" i="1"/>
  <c r="G11554" i="1"/>
  <c r="H11554" i="1"/>
  <c r="I11554" i="1"/>
  <c r="J11554" i="1"/>
  <c r="E11555" i="1"/>
  <c r="F11555" i="1"/>
  <c r="G11555" i="1"/>
  <c r="H11555" i="1"/>
  <c r="I11555" i="1"/>
  <c r="J11555" i="1"/>
  <c r="E11556" i="1"/>
  <c r="F11556" i="1"/>
  <c r="G11556" i="1"/>
  <c r="H11556" i="1"/>
  <c r="I11556" i="1"/>
  <c r="J11556" i="1"/>
  <c r="E11557" i="1"/>
  <c r="F11557" i="1"/>
  <c r="G11557" i="1"/>
  <c r="H11557" i="1"/>
  <c r="I11557" i="1"/>
  <c r="J11557" i="1"/>
  <c r="E11558" i="1"/>
  <c r="F11558" i="1"/>
  <c r="G11558" i="1"/>
  <c r="H11558" i="1"/>
  <c r="I11558" i="1"/>
  <c r="J11558" i="1"/>
  <c r="E11559" i="1"/>
  <c r="F11559" i="1"/>
  <c r="G11559" i="1"/>
  <c r="H11559" i="1"/>
  <c r="I11559" i="1"/>
  <c r="J11559" i="1"/>
  <c r="E11560" i="1"/>
  <c r="F11560" i="1"/>
  <c r="G11560" i="1"/>
  <c r="H11560" i="1"/>
  <c r="I11560" i="1"/>
  <c r="J11560" i="1"/>
  <c r="E11561" i="1"/>
  <c r="F11561" i="1"/>
  <c r="G11561" i="1"/>
  <c r="H11561" i="1"/>
  <c r="I11561" i="1"/>
  <c r="J11561" i="1"/>
  <c r="E11562" i="1"/>
  <c r="F11562" i="1"/>
  <c r="G11562" i="1"/>
  <c r="H11562" i="1"/>
  <c r="I11562" i="1"/>
  <c r="J11562" i="1"/>
  <c r="E11563" i="1"/>
  <c r="F11563" i="1"/>
  <c r="G11563" i="1"/>
  <c r="H11563" i="1"/>
  <c r="I11563" i="1"/>
  <c r="J11563" i="1"/>
  <c r="E11564" i="1"/>
  <c r="F11564" i="1"/>
  <c r="G11564" i="1"/>
  <c r="H11564" i="1"/>
  <c r="I11564" i="1"/>
  <c r="J11564" i="1"/>
  <c r="E11565" i="1"/>
  <c r="F11565" i="1"/>
  <c r="G11565" i="1"/>
  <c r="H11565" i="1"/>
  <c r="I11565" i="1"/>
  <c r="J11565" i="1"/>
  <c r="E11566" i="1"/>
  <c r="F11566" i="1"/>
  <c r="G11566" i="1"/>
  <c r="H11566" i="1"/>
  <c r="I11566" i="1"/>
  <c r="J11566" i="1"/>
  <c r="E11567" i="1"/>
  <c r="F11567" i="1"/>
  <c r="G11567" i="1"/>
  <c r="H11567" i="1"/>
  <c r="I11567" i="1"/>
  <c r="J11567" i="1"/>
  <c r="E11568" i="1"/>
  <c r="F11568" i="1"/>
  <c r="G11568" i="1"/>
  <c r="H11568" i="1"/>
  <c r="I11568" i="1"/>
  <c r="J11568" i="1"/>
  <c r="E11569" i="1"/>
  <c r="F11569" i="1"/>
  <c r="G11569" i="1"/>
  <c r="H11569" i="1"/>
  <c r="I11569" i="1"/>
  <c r="J11569" i="1"/>
  <c r="E11570" i="1"/>
  <c r="F11570" i="1"/>
  <c r="G11570" i="1"/>
  <c r="H11570" i="1"/>
  <c r="I11570" i="1"/>
  <c r="J11570" i="1"/>
  <c r="E11571" i="1"/>
  <c r="F11571" i="1"/>
  <c r="G11571" i="1"/>
  <c r="H11571" i="1"/>
  <c r="I11571" i="1"/>
  <c r="J11571" i="1"/>
  <c r="E11572" i="1"/>
  <c r="F11572" i="1"/>
  <c r="G11572" i="1"/>
  <c r="H11572" i="1"/>
  <c r="I11572" i="1"/>
  <c r="J11572" i="1"/>
  <c r="E11573" i="1"/>
  <c r="F11573" i="1"/>
  <c r="G11573" i="1"/>
  <c r="H11573" i="1"/>
  <c r="I11573" i="1"/>
  <c r="J11573" i="1"/>
  <c r="E11574" i="1"/>
  <c r="F11574" i="1"/>
  <c r="G11574" i="1"/>
  <c r="H11574" i="1"/>
  <c r="I11574" i="1"/>
  <c r="J11574" i="1"/>
  <c r="E11575" i="1"/>
  <c r="F11575" i="1"/>
  <c r="G11575" i="1"/>
  <c r="H11575" i="1"/>
  <c r="I11575" i="1"/>
  <c r="J11575" i="1"/>
  <c r="E11576" i="1"/>
  <c r="F11576" i="1"/>
  <c r="G11576" i="1"/>
  <c r="H11576" i="1"/>
  <c r="I11576" i="1"/>
  <c r="J11576" i="1"/>
  <c r="E11577" i="1"/>
  <c r="F11577" i="1"/>
  <c r="G11577" i="1"/>
  <c r="H11577" i="1"/>
  <c r="I11577" i="1"/>
  <c r="J11577" i="1"/>
  <c r="E11578" i="1"/>
  <c r="F11578" i="1"/>
  <c r="G11578" i="1"/>
  <c r="H11578" i="1"/>
  <c r="I11578" i="1"/>
  <c r="J11578" i="1"/>
  <c r="E11579" i="1"/>
  <c r="F11579" i="1"/>
  <c r="G11579" i="1"/>
  <c r="H11579" i="1"/>
  <c r="I11579" i="1"/>
  <c r="J11579" i="1"/>
  <c r="E11580" i="1"/>
  <c r="F11580" i="1"/>
  <c r="G11580" i="1"/>
  <c r="H11580" i="1"/>
  <c r="I11580" i="1"/>
  <c r="J11580" i="1"/>
  <c r="E11581" i="1"/>
  <c r="F11581" i="1"/>
  <c r="G11581" i="1"/>
  <c r="H11581" i="1"/>
  <c r="I11581" i="1"/>
  <c r="J11581" i="1"/>
  <c r="E11582" i="1"/>
  <c r="F11582" i="1"/>
  <c r="G11582" i="1"/>
  <c r="H11582" i="1"/>
  <c r="I11582" i="1"/>
  <c r="J11582" i="1"/>
  <c r="E11583" i="1"/>
  <c r="F11583" i="1"/>
  <c r="G11583" i="1"/>
  <c r="H11583" i="1"/>
  <c r="I11583" i="1"/>
  <c r="J11583" i="1"/>
  <c r="E11584" i="1"/>
  <c r="F11584" i="1"/>
  <c r="G11584" i="1"/>
  <c r="H11584" i="1"/>
  <c r="I11584" i="1"/>
  <c r="J11584" i="1"/>
  <c r="E11585" i="1"/>
  <c r="F11585" i="1"/>
  <c r="G11585" i="1"/>
  <c r="H11585" i="1"/>
  <c r="I11585" i="1"/>
  <c r="J11585" i="1"/>
  <c r="E11586" i="1"/>
  <c r="F11586" i="1"/>
  <c r="G11586" i="1"/>
  <c r="H11586" i="1"/>
  <c r="I11586" i="1"/>
  <c r="J11586" i="1"/>
  <c r="E11587" i="1"/>
  <c r="F11587" i="1"/>
  <c r="G11587" i="1"/>
  <c r="H11587" i="1"/>
  <c r="I11587" i="1"/>
  <c r="J11587" i="1"/>
  <c r="E11588" i="1"/>
  <c r="F11588" i="1"/>
  <c r="G11588" i="1"/>
  <c r="H11588" i="1"/>
  <c r="I11588" i="1"/>
  <c r="J11588" i="1"/>
  <c r="E11589" i="1"/>
  <c r="F11589" i="1"/>
  <c r="G11589" i="1"/>
  <c r="H11589" i="1"/>
  <c r="I11589" i="1"/>
  <c r="J11589" i="1"/>
  <c r="E11590" i="1"/>
  <c r="F11590" i="1"/>
  <c r="G11590" i="1"/>
  <c r="H11590" i="1"/>
  <c r="I11590" i="1"/>
  <c r="J11590" i="1"/>
  <c r="E11591" i="1"/>
  <c r="F11591" i="1"/>
  <c r="G11591" i="1"/>
  <c r="H11591" i="1"/>
  <c r="I11591" i="1"/>
  <c r="J11591" i="1"/>
  <c r="E11592" i="1"/>
  <c r="F11592" i="1"/>
  <c r="G11592" i="1"/>
  <c r="H11592" i="1"/>
  <c r="I11592" i="1"/>
  <c r="J11592" i="1"/>
  <c r="E11593" i="1"/>
  <c r="F11593" i="1"/>
  <c r="G11593" i="1"/>
  <c r="H11593" i="1"/>
  <c r="I11593" i="1"/>
  <c r="J11593" i="1"/>
  <c r="E11594" i="1"/>
  <c r="F11594" i="1"/>
  <c r="G11594" i="1"/>
  <c r="H11594" i="1"/>
  <c r="I11594" i="1"/>
  <c r="J11594" i="1"/>
  <c r="E11595" i="1"/>
  <c r="F11595" i="1"/>
  <c r="G11595" i="1"/>
  <c r="H11595" i="1"/>
  <c r="I11595" i="1"/>
  <c r="J11595" i="1"/>
  <c r="E11596" i="1"/>
  <c r="F11596" i="1"/>
  <c r="G11596" i="1"/>
  <c r="H11596" i="1"/>
  <c r="I11596" i="1"/>
  <c r="J11596" i="1"/>
  <c r="E11597" i="1"/>
  <c r="F11597" i="1"/>
  <c r="G11597" i="1"/>
  <c r="H11597" i="1"/>
  <c r="I11597" i="1"/>
  <c r="J11597" i="1"/>
  <c r="E11598" i="1"/>
  <c r="F11598" i="1"/>
  <c r="G11598" i="1"/>
  <c r="H11598" i="1"/>
  <c r="I11598" i="1"/>
  <c r="J11598" i="1"/>
  <c r="E11599" i="1"/>
  <c r="F11599" i="1"/>
  <c r="G11599" i="1"/>
  <c r="H11599" i="1"/>
  <c r="I11599" i="1"/>
  <c r="J11599" i="1"/>
  <c r="E11600" i="1"/>
  <c r="F11600" i="1"/>
  <c r="G11600" i="1"/>
  <c r="H11600" i="1"/>
  <c r="I11600" i="1"/>
  <c r="J11600" i="1"/>
  <c r="E11601" i="1"/>
  <c r="F11601" i="1"/>
  <c r="G11601" i="1"/>
  <c r="H11601" i="1"/>
  <c r="I11601" i="1"/>
  <c r="J11601" i="1"/>
  <c r="E11602" i="1"/>
  <c r="F11602" i="1"/>
  <c r="G11602" i="1"/>
  <c r="H11602" i="1"/>
  <c r="I11602" i="1"/>
  <c r="J11602" i="1"/>
  <c r="E11603" i="1"/>
  <c r="F11603" i="1"/>
  <c r="G11603" i="1"/>
  <c r="H11603" i="1"/>
  <c r="I11603" i="1"/>
  <c r="J11603" i="1"/>
  <c r="E11604" i="1"/>
  <c r="F11604" i="1"/>
  <c r="G11604" i="1"/>
  <c r="H11604" i="1"/>
  <c r="I11604" i="1"/>
  <c r="J11604" i="1"/>
  <c r="E11605" i="1"/>
  <c r="F11605" i="1"/>
  <c r="G11605" i="1"/>
  <c r="H11605" i="1"/>
  <c r="I11605" i="1"/>
  <c r="J11605" i="1"/>
  <c r="E11606" i="1"/>
  <c r="F11606" i="1"/>
  <c r="G11606" i="1"/>
  <c r="H11606" i="1"/>
  <c r="I11606" i="1"/>
  <c r="J11606" i="1"/>
  <c r="E11607" i="1"/>
  <c r="F11607" i="1"/>
  <c r="G11607" i="1"/>
  <c r="H11607" i="1"/>
  <c r="I11607" i="1"/>
  <c r="J11607" i="1"/>
  <c r="E11608" i="1"/>
  <c r="F11608" i="1"/>
  <c r="G11608" i="1"/>
  <c r="H11608" i="1"/>
  <c r="I11608" i="1"/>
  <c r="J11608" i="1"/>
  <c r="E11609" i="1"/>
  <c r="F11609" i="1"/>
  <c r="G11609" i="1"/>
  <c r="H11609" i="1"/>
  <c r="I11609" i="1"/>
  <c r="J11609" i="1"/>
  <c r="E11610" i="1"/>
  <c r="F11610" i="1"/>
  <c r="G11610" i="1"/>
  <c r="H11610" i="1"/>
  <c r="I11610" i="1"/>
  <c r="J11610" i="1"/>
  <c r="E11611" i="1"/>
  <c r="F11611" i="1"/>
  <c r="G11611" i="1"/>
  <c r="H11611" i="1"/>
  <c r="I11611" i="1"/>
  <c r="J11611" i="1"/>
  <c r="E11612" i="1"/>
  <c r="F11612" i="1"/>
  <c r="G11612" i="1"/>
  <c r="H11612" i="1"/>
  <c r="I11612" i="1"/>
  <c r="J11612" i="1"/>
  <c r="E11613" i="1"/>
  <c r="F11613" i="1"/>
  <c r="G11613" i="1"/>
  <c r="H11613" i="1"/>
  <c r="I11613" i="1"/>
  <c r="J11613" i="1"/>
  <c r="E11614" i="1"/>
  <c r="F11614" i="1"/>
  <c r="G11614" i="1"/>
  <c r="H11614" i="1"/>
  <c r="I11614" i="1"/>
  <c r="J11614" i="1"/>
  <c r="E11615" i="1"/>
  <c r="F11615" i="1"/>
  <c r="G11615" i="1"/>
  <c r="H11615" i="1"/>
  <c r="I11615" i="1"/>
  <c r="J11615" i="1"/>
  <c r="E11616" i="1"/>
  <c r="F11616" i="1"/>
  <c r="G11616" i="1"/>
  <c r="H11616" i="1"/>
  <c r="I11616" i="1"/>
  <c r="J11616" i="1"/>
  <c r="E11617" i="1"/>
  <c r="F11617" i="1"/>
  <c r="G11617" i="1"/>
  <c r="H11617" i="1"/>
  <c r="I11617" i="1"/>
  <c r="J11617" i="1"/>
  <c r="E11618" i="1"/>
  <c r="F11618" i="1"/>
  <c r="G11618" i="1"/>
  <c r="H11618" i="1"/>
  <c r="I11618" i="1"/>
  <c r="J11618" i="1"/>
  <c r="E11619" i="1"/>
  <c r="F11619" i="1"/>
  <c r="G11619" i="1"/>
  <c r="H11619" i="1"/>
  <c r="I11619" i="1"/>
  <c r="J11619" i="1"/>
  <c r="E11620" i="1"/>
  <c r="F11620" i="1"/>
  <c r="G11620" i="1"/>
  <c r="H11620" i="1"/>
  <c r="I11620" i="1"/>
  <c r="J11620" i="1"/>
  <c r="E11621" i="1"/>
  <c r="F11621" i="1"/>
  <c r="G11621" i="1"/>
  <c r="H11621" i="1"/>
  <c r="I11621" i="1"/>
  <c r="J11621" i="1"/>
  <c r="E11622" i="1"/>
  <c r="F11622" i="1"/>
  <c r="G11622" i="1"/>
  <c r="H11622" i="1"/>
  <c r="I11622" i="1"/>
  <c r="J11622" i="1"/>
  <c r="E11623" i="1"/>
  <c r="F11623" i="1"/>
  <c r="G11623" i="1"/>
  <c r="H11623" i="1"/>
  <c r="I11623" i="1"/>
  <c r="J11623" i="1"/>
  <c r="E11624" i="1"/>
  <c r="F11624" i="1"/>
  <c r="G11624" i="1"/>
  <c r="H11624" i="1"/>
  <c r="I11624" i="1"/>
  <c r="J11624" i="1"/>
  <c r="E11625" i="1"/>
  <c r="F11625" i="1"/>
  <c r="G11625" i="1"/>
  <c r="H11625" i="1"/>
  <c r="I11625" i="1"/>
  <c r="J11625" i="1"/>
  <c r="E11626" i="1"/>
  <c r="F11626" i="1"/>
  <c r="G11626" i="1"/>
  <c r="H11626" i="1"/>
  <c r="I11626" i="1"/>
  <c r="J11626" i="1"/>
  <c r="E11627" i="1"/>
  <c r="F11627" i="1"/>
  <c r="G11627" i="1"/>
  <c r="H11627" i="1"/>
  <c r="I11627" i="1"/>
  <c r="J11627" i="1"/>
  <c r="E11628" i="1"/>
  <c r="F11628" i="1"/>
  <c r="G11628" i="1"/>
  <c r="H11628" i="1"/>
  <c r="I11628" i="1"/>
  <c r="J11628" i="1"/>
  <c r="E11629" i="1"/>
  <c r="F11629" i="1"/>
  <c r="G11629" i="1"/>
  <c r="H11629" i="1"/>
  <c r="I11629" i="1"/>
  <c r="J11629" i="1"/>
  <c r="E11630" i="1"/>
  <c r="F11630" i="1"/>
  <c r="G11630" i="1"/>
  <c r="H11630" i="1"/>
  <c r="I11630" i="1"/>
  <c r="J11630" i="1"/>
  <c r="E11631" i="1"/>
  <c r="F11631" i="1"/>
  <c r="G11631" i="1"/>
  <c r="H11631" i="1"/>
  <c r="I11631" i="1"/>
  <c r="J11631" i="1"/>
  <c r="E11632" i="1"/>
  <c r="F11632" i="1"/>
  <c r="G11632" i="1"/>
  <c r="H11632" i="1"/>
  <c r="I11632" i="1"/>
  <c r="J11632" i="1"/>
  <c r="E11633" i="1"/>
  <c r="F11633" i="1"/>
  <c r="G11633" i="1"/>
  <c r="H11633" i="1"/>
  <c r="I11633" i="1"/>
  <c r="J11633" i="1"/>
  <c r="E11634" i="1"/>
  <c r="F11634" i="1"/>
  <c r="G11634" i="1"/>
  <c r="H11634" i="1"/>
  <c r="I11634" i="1"/>
  <c r="J11634" i="1"/>
  <c r="E11635" i="1"/>
  <c r="F11635" i="1"/>
  <c r="G11635" i="1"/>
  <c r="H11635" i="1"/>
  <c r="I11635" i="1"/>
  <c r="J11635" i="1"/>
  <c r="E11636" i="1"/>
  <c r="F11636" i="1"/>
  <c r="G11636" i="1"/>
  <c r="H11636" i="1"/>
  <c r="I11636" i="1"/>
  <c r="J11636" i="1"/>
  <c r="E11637" i="1"/>
  <c r="F11637" i="1"/>
  <c r="G11637" i="1"/>
  <c r="H11637" i="1"/>
  <c r="I11637" i="1"/>
  <c r="J11637" i="1"/>
  <c r="E11638" i="1"/>
  <c r="F11638" i="1"/>
  <c r="G11638" i="1"/>
  <c r="H11638" i="1"/>
  <c r="I11638" i="1"/>
  <c r="J11638" i="1"/>
  <c r="E11639" i="1"/>
  <c r="F11639" i="1"/>
  <c r="G11639" i="1"/>
  <c r="H11639" i="1"/>
  <c r="I11639" i="1"/>
  <c r="J11639" i="1"/>
  <c r="E11640" i="1"/>
  <c r="F11640" i="1"/>
  <c r="G11640" i="1"/>
  <c r="H11640" i="1"/>
  <c r="I11640" i="1"/>
  <c r="J11640" i="1"/>
  <c r="E11641" i="1"/>
  <c r="F11641" i="1"/>
  <c r="G11641" i="1"/>
  <c r="H11641" i="1"/>
  <c r="I11641" i="1"/>
  <c r="J11641" i="1"/>
  <c r="E11642" i="1"/>
  <c r="F11642" i="1"/>
  <c r="G11642" i="1"/>
  <c r="H11642" i="1"/>
  <c r="I11642" i="1"/>
  <c r="J11642" i="1"/>
  <c r="E11643" i="1"/>
  <c r="F11643" i="1"/>
  <c r="G11643" i="1"/>
  <c r="H11643" i="1"/>
  <c r="I11643" i="1"/>
  <c r="J11643" i="1"/>
  <c r="E11644" i="1"/>
  <c r="F11644" i="1"/>
  <c r="G11644" i="1"/>
  <c r="H11644" i="1"/>
  <c r="I11644" i="1"/>
  <c r="J11644" i="1"/>
  <c r="E11645" i="1"/>
  <c r="F11645" i="1"/>
  <c r="G11645" i="1"/>
  <c r="H11645" i="1"/>
  <c r="I11645" i="1"/>
  <c r="J11645" i="1"/>
  <c r="E11646" i="1"/>
  <c r="F11646" i="1"/>
  <c r="G11646" i="1"/>
  <c r="H11646" i="1"/>
  <c r="I11646" i="1"/>
  <c r="J11646" i="1"/>
  <c r="E11647" i="1"/>
  <c r="F11647" i="1"/>
  <c r="G11647" i="1"/>
  <c r="H11647" i="1"/>
  <c r="I11647" i="1"/>
  <c r="J11647" i="1"/>
  <c r="E11648" i="1"/>
  <c r="F11648" i="1"/>
  <c r="G11648" i="1"/>
  <c r="H11648" i="1"/>
  <c r="I11648" i="1"/>
  <c r="J11648" i="1"/>
  <c r="E11649" i="1"/>
  <c r="F11649" i="1"/>
  <c r="G11649" i="1"/>
  <c r="H11649" i="1"/>
  <c r="I11649" i="1"/>
  <c r="J11649" i="1"/>
  <c r="E11650" i="1"/>
  <c r="F11650" i="1"/>
  <c r="G11650" i="1"/>
  <c r="H11650" i="1"/>
  <c r="I11650" i="1"/>
  <c r="J11650" i="1"/>
  <c r="E11651" i="1"/>
  <c r="F11651" i="1"/>
  <c r="G11651" i="1"/>
  <c r="H11651" i="1"/>
  <c r="I11651" i="1"/>
  <c r="J11651" i="1"/>
  <c r="E11652" i="1"/>
  <c r="F11652" i="1"/>
  <c r="G11652" i="1"/>
  <c r="H11652" i="1"/>
  <c r="I11652" i="1"/>
  <c r="J11652" i="1"/>
  <c r="E11653" i="1"/>
  <c r="F11653" i="1"/>
  <c r="G11653" i="1"/>
  <c r="H11653" i="1"/>
  <c r="I11653" i="1"/>
  <c r="J11653" i="1"/>
  <c r="E11654" i="1"/>
  <c r="F11654" i="1"/>
  <c r="G11654" i="1"/>
  <c r="H11654" i="1"/>
  <c r="I11654" i="1"/>
  <c r="J11654" i="1"/>
  <c r="E11655" i="1"/>
  <c r="F11655" i="1"/>
  <c r="G11655" i="1"/>
  <c r="H11655" i="1"/>
  <c r="I11655" i="1"/>
  <c r="J11655" i="1"/>
  <c r="E11656" i="1"/>
  <c r="F11656" i="1"/>
  <c r="G11656" i="1"/>
  <c r="H11656" i="1"/>
  <c r="I11656" i="1"/>
  <c r="J11656" i="1"/>
  <c r="E11657" i="1"/>
  <c r="F11657" i="1"/>
  <c r="G11657" i="1"/>
  <c r="H11657" i="1"/>
  <c r="I11657" i="1"/>
  <c r="J11657" i="1"/>
  <c r="E11658" i="1"/>
  <c r="F11658" i="1"/>
  <c r="G11658" i="1"/>
  <c r="H11658" i="1"/>
  <c r="I11658" i="1"/>
  <c r="J11658" i="1"/>
  <c r="E11659" i="1"/>
  <c r="F11659" i="1"/>
  <c r="G11659" i="1"/>
  <c r="H11659" i="1"/>
  <c r="I11659" i="1"/>
  <c r="J11659" i="1"/>
  <c r="J11412" i="1"/>
  <c r="I11412" i="1"/>
  <c r="H11412" i="1"/>
  <c r="G11412" i="1"/>
  <c r="F11412" i="1"/>
  <c r="E11412" i="1"/>
  <c r="E11165" i="1"/>
  <c r="F11165" i="1"/>
  <c r="G11165" i="1"/>
  <c r="H11165" i="1"/>
  <c r="I11165" i="1"/>
  <c r="J11165" i="1"/>
  <c r="E11166" i="1"/>
  <c r="F11166" i="1"/>
  <c r="G11166" i="1"/>
  <c r="H11166" i="1"/>
  <c r="I11166" i="1"/>
  <c r="J11166" i="1"/>
  <c r="E11167" i="1"/>
  <c r="F11167" i="1"/>
  <c r="G11167" i="1"/>
  <c r="H11167" i="1"/>
  <c r="I11167" i="1"/>
  <c r="J11167" i="1"/>
  <c r="E11168" i="1"/>
  <c r="F11168" i="1"/>
  <c r="G11168" i="1"/>
  <c r="H11168" i="1"/>
  <c r="I11168" i="1"/>
  <c r="J11168" i="1"/>
  <c r="E11169" i="1"/>
  <c r="F11169" i="1"/>
  <c r="G11169" i="1"/>
  <c r="H11169" i="1"/>
  <c r="I11169" i="1"/>
  <c r="J11169" i="1"/>
  <c r="E11170" i="1"/>
  <c r="F11170" i="1"/>
  <c r="G11170" i="1"/>
  <c r="H11170" i="1"/>
  <c r="I11170" i="1"/>
  <c r="J11170" i="1"/>
  <c r="E11171" i="1"/>
  <c r="F11171" i="1"/>
  <c r="G11171" i="1"/>
  <c r="H11171" i="1"/>
  <c r="I11171" i="1"/>
  <c r="J11171" i="1"/>
  <c r="E11172" i="1"/>
  <c r="F11172" i="1"/>
  <c r="G11172" i="1"/>
  <c r="H11172" i="1"/>
  <c r="I11172" i="1"/>
  <c r="J11172" i="1"/>
  <c r="E11173" i="1"/>
  <c r="F11173" i="1"/>
  <c r="G11173" i="1"/>
  <c r="H11173" i="1"/>
  <c r="I11173" i="1"/>
  <c r="J11173" i="1"/>
  <c r="E11174" i="1"/>
  <c r="F11174" i="1"/>
  <c r="G11174" i="1"/>
  <c r="H11174" i="1"/>
  <c r="I11174" i="1"/>
  <c r="J11174" i="1"/>
  <c r="E11175" i="1"/>
  <c r="F11175" i="1"/>
  <c r="G11175" i="1"/>
  <c r="H11175" i="1"/>
  <c r="I11175" i="1"/>
  <c r="J11175" i="1"/>
  <c r="E11176" i="1"/>
  <c r="F11176" i="1"/>
  <c r="G11176" i="1"/>
  <c r="H11176" i="1"/>
  <c r="I11176" i="1"/>
  <c r="J11176" i="1"/>
  <c r="E11177" i="1"/>
  <c r="F11177" i="1"/>
  <c r="G11177" i="1"/>
  <c r="H11177" i="1"/>
  <c r="I11177" i="1"/>
  <c r="J11177" i="1"/>
  <c r="E11178" i="1"/>
  <c r="F11178" i="1"/>
  <c r="G11178" i="1"/>
  <c r="H11178" i="1"/>
  <c r="I11178" i="1"/>
  <c r="J11178" i="1"/>
  <c r="E11179" i="1"/>
  <c r="F11179" i="1"/>
  <c r="G11179" i="1"/>
  <c r="H11179" i="1"/>
  <c r="I11179" i="1"/>
  <c r="J11179" i="1"/>
  <c r="E11180" i="1"/>
  <c r="F11180" i="1"/>
  <c r="G11180" i="1"/>
  <c r="H11180" i="1"/>
  <c r="I11180" i="1"/>
  <c r="J11180" i="1"/>
  <c r="E11181" i="1"/>
  <c r="F11181" i="1"/>
  <c r="G11181" i="1"/>
  <c r="H11181" i="1"/>
  <c r="I11181" i="1"/>
  <c r="J11181" i="1"/>
  <c r="E11182" i="1"/>
  <c r="F11182" i="1"/>
  <c r="G11182" i="1"/>
  <c r="H11182" i="1"/>
  <c r="I11182" i="1"/>
  <c r="J11182" i="1"/>
  <c r="E11183" i="1"/>
  <c r="F11183" i="1"/>
  <c r="G11183" i="1"/>
  <c r="H11183" i="1"/>
  <c r="I11183" i="1"/>
  <c r="J11183" i="1"/>
  <c r="E11184" i="1"/>
  <c r="F11184" i="1"/>
  <c r="G11184" i="1"/>
  <c r="H11184" i="1"/>
  <c r="I11184" i="1"/>
  <c r="J11184" i="1"/>
  <c r="E11185" i="1"/>
  <c r="F11185" i="1"/>
  <c r="G11185" i="1"/>
  <c r="H11185" i="1"/>
  <c r="I11185" i="1"/>
  <c r="J11185" i="1"/>
  <c r="E11186" i="1"/>
  <c r="F11186" i="1"/>
  <c r="G11186" i="1"/>
  <c r="H11186" i="1"/>
  <c r="I11186" i="1"/>
  <c r="J11186" i="1"/>
  <c r="E11187" i="1"/>
  <c r="F11187" i="1"/>
  <c r="G11187" i="1"/>
  <c r="H11187" i="1"/>
  <c r="I11187" i="1"/>
  <c r="J11187" i="1"/>
  <c r="E11188" i="1"/>
  <c r="F11188" i="1"/>
  <c r="G11188" i="1"/>
  <c r="H11188" i="1"/>
  <c r="I11188" i="1"/>
  <c r="J11188" i="1"/>
  <c r="E11189" i="1"/>
  <c r="F11189" i="1"/>
  <c r="G11189" i="1"/>
  <c r="H11189" i="1"/>
  <c r="I11189" i="1"/>
  <c r="J11189" i="1"/>
  <c r="E11190" i="1"/>
  <c r="F11190" i="1"/>
  <c r="G11190" i="1"/>
  <c r="H11190" i="1"/>
  <c r="I11190" i="1"/>
  <c r="J11190" i="1"/>
  <c r="E11191" i="1"/>
  <c r="F11191" i="1"/>
  <c r="G11191" i="1"/>
  <c r="H11191" i="1"/>
  <c r="I11191" i="1"/>
  <c r="J11191" i="1"/>
  <c r="E11192" i="1"/>
  <c r="F11192" i="1"/>
  <c r="G11192" i="1"/>
  <c r="H11192" i="1"/>
  <c r="I11192" i="1"/>
  <c r="J11192" i="1"/>
  <c r="E11193" i="1"/>
  <c r="F11193" i="1"/>
  <c r="G11193" i="1"/>
  <c r="H11193" i="1"/>
  <c r="I11193" i="1"/>
  <c r="J11193" i="1"/>
  <c r="E11194" i="1"/>
  <c r="F11194" i="1"/>
  <c r="G11194" i="1"/>
  <c r="H11194" i="1"/>
  <c r="I11194" i="1"/>
  <c r="J11194" i="1"/>
  <c r="E11195" i="1"/>
  <c r="F11195" i="1"/>
  <c r="G11195" i="1"/>
  <c r="H11195" i="1"/>
  <c r="I11195" i="1"/>
  <c r="J11195" i="1"/>
  <c r="E11196" i="1"/>
  <c r="F11196" i="1"/>
  <c r="G11196" i="1"/>
  <c r="H11196" i="1"/>
  <c r="I11196" i="1"/>
  <c r="J11196" i="1"/>
  <c r="E11197" i="1"/>
  <c r="F11197" i="1"/>
  <c r="G11197" i="1"/>
  <c r="H11197" i="1"/>
  <c r="I11197" i="1"/>
  <c r="J11197" i="1"/>
  <c r="E11198" i="1"/>
  <c r="F11198" i="1"/>
  <c r="G11198" i="1"/>
  <c r="H11198" i="1"/>
  <c r="I11198" i="1"/>
  <c r="J11198" i="1"/>
  <c r="E11199" i="1"/>
  <c r="F11199" i="1"/>
  <c r="G11199" i="1"/>
  <c r="H11199" i="1"/>
  <c r="I11199" i="1"/>
  <c r="J11199" i="1"/>
  <c r="E11200" i="1"/>
  <c r="F11200" i="1"/>
  <c r="G11200" i="1"/>
  <c r="H11200" i="1"/>
  <c r="I11200" i="1"/>
  <c r="J11200" i="1"/>
  <c r="E11201" i="1"/>
  <c r="F11201" i="1"/>
  <c r="G11201" i="1"/>
  <c r="H11201" i="1"/>
  <c r="I11201" i="1"/>
  <c r="J11201" i="1"/>
  <c r="E11202" i="1"/>
  <c r="F11202" i="1"/>
  <c r="G11202" i="1"/>
  <c r="H11202" i="1"/>
  <c r="I11202" i="1"/>
  <c r="J11202" i="1"/>
  <c r="E11203" i="1"/>
  <c r="F11203" i="1"/>
  <c r="G11203" i="1"/>
  <c r="H11203" i="1"/>
  <c r="I11203" i="1"/>
  <c r="J11203" i="1"/>
  <c r="E11204" i="1"/>
  <c r="F11204" i="1"/>
  <c r="G11204" i="1"/>
  <c r="H11204" i="1"/>
  <c r="I11204" i="1"/>
  <c r="J11204" i="1"/>
  <c r="E11205" i="1"/>
  <c r="F11205" i="1"/>
  <c r="G11205" i="1"/>
  <c r="H11205" i="1"/>
  <c r="I11205" i="1"/>
  <c r="J11205" i="1"/>
  <c r="E11206" i="1"/>
  <c r="F11206" i="1"/>
  <c r="G11206" i="1"/>
  <c r="H11206" i="1"/>
  <c r="I11206" i="1"/>
  <c r="J11206" i="1"/>
  <c r="E11207" i="1"/>
  <c r="F11207" i="1"/>
  <c r="G11207" i="1"/>
  <c r="H11207" i="1"/>
  <c r="I11207" i="1"/>
  <c r="J11207" i="1"/>
  <c r="E11208" i="1"/>
  <c r="F11208" i="1"/>
  <c r="G11208" i="1"/>
  <c r="H11208" i="1"/>
  <c r="I11208" i="1"/>
  <c r="J11208" i="1"/>
  <c r="E11209" i="1"/>
  <c r="F11209" i="1"/>
  <c r="G11209" i="1"/>
  <c r="H11209" i="1"/>
  <c r="I11209" i="1"/>
  <c r="J11209" i="1"/>
  <c r="E11210" i="1"/>
  <c r="F11210" i="1"/>
  <c r="G11210" i="1"/>
  <c r="H11210" i="1"/>
  <c r="I11210" i="1"/>
  <c r="J11210" i="1"/>
  <c r="E11211" i="1"/>
  <c r="F11211" i="1"/>
  <c r="G11211" i="1"/>
  <c r="H11211" i="1"/>
  <c r="I11211" i="1"/>
  <c r="J11211" i="1"/>
  <c r="E11212" i="1"/>
  <c r="F11212" i="1"/>
  <c r="G11212" i="1"/>
  <c r="H11212" i="1"/>
  <c r="I11212" i="1"/>
  <c r="J11212" i="1"/>
  <c r="E11213" i="1"/>
  <c r="F11213" i="1"/>
  <c r="G11213" i="1"/>
  <c r="H11213" i="1"/>
  <c r="I11213" i="1"/>
  <c r="J11213" i="1"/>
  <c r="E11214" i="1"/>
  <c r="F11214" i="1"/>
  <c r="G11214" i="1"/>
  <c r="H11214" i="1"/>
  <c r="I11214" i="1"/>
  <c r="J11214" i="1"/>
  <c r="E11215" i="1"/>
  <c r="F11215" i="1"/>
  <c r="G11215" i="1"/>
  <c r="H11215" i="1"/>
  <c r="I11215" i="1"/>
  <c r="J11215" i="1"/>
  <c r="E11216" i="1"/>
  <c r="F11216" i="1"/>
  <c r="G11216" i="1"/>
  <c r="H11216" i="1"/>
  <c r="I11216" i="1"/>
  <c r="J11216" i="1"/>
  <c r="E11217" i="1"/>
  <c r="F11217" i="1"/>
  <c r="G11217" i="1"/>
  <c r="H11217" i="1"/>
  <c r="I11217" i="1"/>
  <c r="J11217" i="1"/>
  <c r="E11218" i="1"/>
  <c r="F11218" i="1"/>
  <c r="G11218" i="1"/>
  <c r="H11218" i="1"/>
  <c r="I11218" i="1"/>
  <c r="J11218" i="1"/>
  <c r="E11219" i="1"/>
  <c r="F11219" i="1"/>
  <c r="G11219" i="1"/>
  <c r="H11219" i="1"/>
  <c r="I11219" i="1"/>
  <c r="J11219" i="1"/>
  <c r="E11220" i="1"/>
  <c r="F11220" i="1"/>
  <c r="G11220" i="1"/>
  <c r="H11220" i="1"/>
  <c r="I11220" i="1"/>
  <c r="J11220" i="1"/>
  <c r="E11221" i="1"/>
  <c r="F11221" i="1"/>
  <c r="G11221" i="1"/>
  <c r="H11221" i="1"/>
  <c r="I11221" i="1"/>
  <c r="J11221" i="1"/>
  <c r="E11222" i="1"/>
  <c r="F11222" i="1"/>
  <c r="G11222" i="1"/>
  <c r="H11222" i="1"/>
  <c r="I11222" i="1"/>
  <c r="J11222" i="1"/>
  <c r="E11223" i="1"/>
  <c r="F11223" i="1"/>
  <c r="G11223" i="1"/>
  <c r="H11223" i="1"/>
  <c r="I11223" i="1"/>
  <c r="J11223" i="1"/>
  <c r="E11224" i="1"/>
  <c r="F11224" i="1"/>
  <c r="G11224" i="1"/>
  <c r="H11224" i="1"/>
  <c r="I11224" i="1"/>
  <c r="J11224" i="1"/>
  <c r="E11225" i="1"/>
  <c r="F11225" i="1"/>
  <c r="G11225" i="1"/>
  <c r="H11225" i="1"/>
  <c r="I11225" i="1"/>
  <c r="J11225" i="1"/>
  <c r="E11226" i="1"/>
  <c r="F11226" i="1"/>
  <c r="G11226" i="1"/>
  <c r="H11226" i="1"/>
  <c r="I11226" i="1"/>
  <c r="J11226" i="1"/>
  <c r="E11227" i="1"/>
  <c r="F11227" i="1"/>
  <c r="G11227" i="1"/>
  <c r="H11227" i="1"/>
  <c r="I11227" i="1"/>
  <c r="J11227" i="1"/>
  <c r="E11228" i="1"/>
  <c r="F11228" i="1"/>
  <c r="G11228" i="1"/>
  <c r="H11228" i="1"/>
  <c r="I11228" i="1"/>
  <c r="J11228" i="1"/>
  <c r="E11229" i="1"/>
  <c r="F11229" i="1"/>
  <c r="G11229" i="1"/>
  <c r="H11229" i="1"/>
  <c r="I11229" i="1"/>
  <c r="J11229" i="1"/>
  <c r="E11230" i="1"/>
  <c r="F11230" i="1"/>
  <c r="G11230" i="1"/>
  <c r="H11230" i="1"/>
  <c r="I11230" i="1"/>
  <c r="J11230" i="1"/>
  <c r="E11231" i="1"/>
  <c r="F11231" i="1"/>
  <c r="G11231" i="1"/>
  <c r="H11231" i="1"/>
  <c r="I11231" i="1"/>
  <c r="J11231" i="1"/>
  <c r="E11232" i="1"/>
  <c r="F11232" i="1"/>
  <c r="G11232" i="1"/>
  <c r="H11232" i="1"/>
  <c r="I11232" i="1"/>
  <c r="J11232" i="1"/>
  <c r="E11233" i="1"/>
  <c r="F11233" i="1"/>
  <c r="G11233" i="1"/>
  <c r="H11233" i="1"/>
  <c r="I11233" i="1"/>
  <c r="J11233" i="1"/>
  <c r="E11234" i="1"/>
  <c r="F11234" i="1"/>
  <c r="G11234" i="1"/>
  <c r="H11234" i="1"/>
  <c r="I11234" i="1"/>
  <c r="J11234" i="1"/>
  <c r="E11235" i="1"/>
  <c r="F11235" i="1"/>
  <c r="G11235" i="1"/>
  <c r="H11235" i="1"/>
  <c r="I11235" i="1"/>
  <c r="J11235" i="1"/>
  <c r="E11236" i="1"/>
  <c r="F11236" i="1"/>
  <c r="G11236" i="1"/>
  <c r="H11236" i="1"/>
  <c r="I11236" i="1"/>
  <c r="J11236" i="1"/>
  <c r="E11237" i="1"/>
  <c r="F11237" i="1"/>
  <c r="G11237" i="1"/>
  <c r="H11237" i="1"/>
  <c r="I11237" i="1"/>
  <c r="J11237" i="1"/>
  <c r="E11238" i="1"/>
  <c r="F11238" i="1"/>
  <c r="G11238" i="1"/>
  <c r="H11238" i="1"/>
  <c r="I11238" i="1"/>
  <c r="J11238" i="1"/>
  <c r="E11239" i="1"/>
  <c r="F11239" i="1"/>
  <c r="G11239" i="1"/>
  <c r="H11239" i="1"/>
  <c r="I11239" i="1"/>
  <c r="J11239" i="1"/>
  <c r="E11240" i="1"/>
  <c r="F11240" i="1"/>
  <c r="G11240" i="1"/>
  <c r="H11240" i="1"/>
  <c r="I11240" i="1"/>
  <c r="J11240" i="1"/>
  <c r="E11241" i="1"/>
  <c r="F11241" i="1"/>
  <c r="G11241" i="1"/>
  <c r="H11241" i="1"/>
  <c r="I11241" i="1"/>
  <c r="J11241" i="1"/>
  <c r="E11242" i="1"/>
  <c r="F11242" i="1"/>
  <c r="G11242" i="1"/>
  <c r="H11242" i="1"/>
  <c r="I11242" i="1"/>
  <c r="J11242" i="1"/>
  <c r="E11243" i="1"/>
  <c r="F11243" i="1"/>
  <c r="G11243" i="1"/>
  <c r="H11243" i="1"/>
  <c r="I11243" i="1"/>
  <c r="J11243" i="1"/>
  <c r="E11244" i="1"/>
  <c r="F11244" i="1"/>
  <c r="G11244" i="1"/>
  <c r="H11244" i="1"/>
  <c r="I11244" i="1"/>
  <c r="J11244" i="1"/>
  <c r="E11245" i="1"/>
  <c r="F11245" i="1"/>
  <c r="G11245" i="1"/>
  <c r="H11245" i="1"/>
  <c r="I11245" i="1"/>
  <c r="J11245" i="1"/>
  <c r="E11246" i="1"/>
  <c r="F11246" i="1"/>
  <c r="G11246" i="1"/>
  <c r="H11246" i="1"/>
  <c r="I11246" i="1"/>
  <c r="J11246" i="1"/>
  <c r="E11247" i="1"/>
  <c r="F11247" i="1"/>
  <c r="G11247" i="1"/>
  <c r="H11247" i="1"/>
  <c r="I11247" i="1"/>
  <c r="J11247" i="1"/>
  <c r="E11248" i="1"/>
  <c r="F11248" i="1"/>
  <c r="G11248" i="1"/>
  <c r="H11248" i="1"/>
  <c r="I11248" i="1"/>
  <c r="J11248" i="1"/>
  <c r="E11249" i="1"/>
  <c r="F11249" i="1"/>
  <c r="G11249" i="1"/>
  <c r="H11249" i="1"/>
  <c r="I11249" i="1"/>
  <c r="J11249" i="1"/>
  <c r="E11250" i="1"/>
  <c r="F11250" i="1"/>
  <c r="G11250" i="1"/>
  <c r="H11250" i="1"/>
  <c r="I11250" i="1"/>
  <c r="J11250" i="1"/>
  <c r="E11251" i="1"/>
  <c r="F11251" i="1"/>
  <c r="G11251" i="1"/>
  <c r="H11251" i="1"/>
  <c r="I11251" i="1"/>
  <c r="J11251" i="1"/>
  <c r="E11252" i="1"/>
  <c r="F11252" i="1"/>
  <c r="G11252" i="1"/>
  <c r="H11252" i="1"/>
  <c r="I11252" i="1"/>
  <c r="J11252" i="1"/>
  <c r="E11253" i="1"/>
  <c r="F11253" i="1"/>
  <c r="G11253" i="1"/>
  <c r="H11253" i="1"/>
  <c r="I11253" i="1"/>
  <c r="J11253" i="1"/>
  <c r="E11254" i="1"/>
  <c r="F11254" i="1"/>
  <c r="G11254" i="1"/>
  <c r="H11254" i="1"/>
  <c r="I11254" i="1"/>
  <c r="J11254" i="1"/>
  <c r="E11255" i="1"/>
  <c r="F11255" i="1"/>
  <c r="G11255" i="1"/>
  <c r="H11255" i="1"/>
  <c r="I11255" i="1"/>
  <c r="J11255" i="1"/>
  <c r="E11256" i="1"/>
  <c r="F11256" i="1"/>
  <c r="G11256" i="1"/>
  <c r="H11256" i="1"/>
  <c r="I11256" i="1"/>
  <c r="J11256" i="1"/>
  <c r="E11257" i="1"/>
  <c r="F11257" i="1"/>
  <c r="G11257" i="1"/>
  <c r="H11257" i="1"/>
  <c r="I11257" i="1"/>
  <c r="J11257" i="1"/>
  <c r="E11258" i="1"/>
  <c r="F11258" i="1"/>
  <c r="G11258" i="1"/>
  <c r="H11258" i="1"/>
  <c r="I11258" i="1"/>
  <c r="J11258" i="1"/>
  <c r="E11259" i="1"/>
  <c r="F11259" i="1"/>
  <c r="G11259" i="1"/>
  <c r="H11259" i="1"/>
  <c r="I11259" i="1"/>
  <c r="J11259" i="1"/>
  <c r="E11260" i="1"/>
  <c r="F11260" i="1"/>
  <c r="G11260" i="1"/>
  <c r="H11260" i="1"/>
  <c r="I11260" i="1"/>
  <c r="J11260" i="1"/>
  <c r="E11261" i="1"/>
  <c r="F11261" i="1"/>
  <c r="G11261" i="1"/>
  <c r="H11261" i="1"/>
  <c r="I11261" i="1"/>
  <c r="J11261" i="1"/>
  <c r="E11262" i="1"/>
  <c r="F11262" i="1"/>
  <c r="G11262" i="1"/>
  <c r="H11262" i="1"/>
  <c r="I11262" i="1"/>
  <c r="J11262" i="1"/>
  <c r="E11263" i="1"/>
  <c r="F11263" i="1"/>
  <c r="G11263" i="1"/>
  <c r="H11263" i="1"/>
  <c r="I11263" i="1"/>
  <c r="J11263" i="1"/>
  <c r="E11264" i="1"/>
  <c r="F11264" i="1"/>
  <c r="G11264" i="1"/>
  <c r="H11264" i="1"/>
  <c r="I11264" i="1"/>
  <c r="J11264" i="1"/>
  <c r="E11265" i="1"/>
  <c r="F11265" i="1"/>
  <c r="G11265" i="1"/>
  <c r="H11265" i="1"/>
  <c r="I11265" i="1"/>
  <c r="J11265" i="1"/>
  <c r="E11266" i="1"/>
  <c r="F11266" i="1"/>
  <c r="G11266" i="1"/>
  <c r="H11266" i="1"/>
  <c r="I11266" i="1"/>
  <c r="J11266" i="1"/>
  <c r="E11267" i="1"/>
  <c r="F11267" i="1"/>
  <c r="G11267" i="1"/>
  <c r="H11267" i="1"/>
  <c r="I11267" i="1"/>
  <c r="J11267" i="1"/>
  <c r="E11268" i="1"/>
  <c r="F11268" i="1"/>
  <c r="G11268" i="1"/>
  <c r="H11268" i="1"/>
  <c r="I11268" i="1"/>
  <c r="J11268" i="1"/>
  <c r="E11269" i="1"/>
  <c r="F11269" i="1"/>
  <c r="G11269" i="1"/>
  <c r="H11269" i="1"/>
  <c r="I11269" i="1"/>
  <c r="J11269" i="1"/>
  <c r="E11270" i="1"/>
  <c r="F11270" i="1"/>
  <c r="G11270" i="1"/>
  <c r="H11270" i="1"/>
  <c r="I11270" i="1"/>
  <c r="J11270" i="1"/>
  <c r="E11271" i="1"/>
  <c r="F11271" i="1"/>
  <c r="G11271" i="1"/>
  <c r="H11271" i="1"/>
  <c r="I11271" i="1"/>
  <c r="J11271" i="1"/>
  <c r="E11272" i="1"/>
  <c r="F11272" i="1"/>
  <c r="G11272" i="1"/>
  <c r="H11272" i="1"/>
  <c r="I11272" i="1"/>
  <c r="J11272" i="1"/>
  <c r="E11273" i="1"/>
  <c r="F11273" i="1"/>
  <c r="G11273" i="1"/>
  <c r="H11273" i="1"/>
  <c r="I11273" i="1"/>
  <c r="J11273" i="1"/>
  <c r="E11274" i="1"/>
  <c r="F11274" i="1"/>
  <c r="G11274" i="1"/>
  <c r="H11274" i="1"/>
  <c r="I11274" i="1"/>
  <c r="J11274" i="1"/>
  <c r="E11275" i="1"/>
  <c r="F11275" i="1"/>
  <c r="G11275" i="1"/>
  <c r="H11275" i="1"/>
  <c r="I11275" i="1"/>
  <c r="J11275" i="1"/>
  <c r="E11276" i="1"/>
  <c r="F11276" i="1"/>
  <c r="G11276" i="1"/>
  <c r="H11276" i="1"/>
  <c r="I11276" i="1"/>
  <c r="J11276" i="1"/>
  <c r="E11277" i="1"/>
  <c r="F11277" i="1"/>
  <c r="G11277" i="1"/>
  <c r="H11277" i="1"/>
  <c r="I11277" i="1"/>
  <c r="J11277" i="1"/>
  <c r="E11278" i="1"/>
  <c r="F11278" i="1"/>
  <c r="G11278" i="1"/>
  <c r="H11278" i="1"/>
  <c r="I11278" i="1"/>
  <c r="J11278" i="1"/>
  <c r="E11279" i="1"/>
  <c r="F11279" i="1"/>
  <c r="G11279" i="1"/>
  <c r="H11279" i="1"/>
  <c r="I11279" i="1"/>
  <c r="J11279" i="1"/>
  <c r="E11280" i="1"/>
  <c r="F11280" i="1"/>
  <c r="G11280" i="1"/>
  <c r="H11280" i="1"/>
  <c r="I11280" i="1"/>
  <c r="J11280" i="1"/>
  <c r="E11281" i="1"/>
  <c r="F11281" i="1"/>
  <c r="G11281" i="1"/>
  <c r="H11281" i="1"/>
  <c r="I11281" i="1"/>
  <c r="J11281" i="1"/>
  <c r="E11282" i="1"/>
  <c r="F11282" i="1"/>
  <c r="G11282" i="1"/>
  <c r="H11282" i="1"/>
  <c r="I11282" i="1"/>
  <c r="J11282" i="1"/>
  <c r="E11283" i="1"/>
  <c r="F11283" i="1"/>
  <c r="G11283" i="1"/>
  <c r="H11283" i="1"/>
  <c r="I11283" i="1"/>
  <c r="J11283" i="1"/>
  <c r="E11284" i="1"/>
  <c r="F11284" i="1"/>
  <c r="G11284" i="1"/>
  <c r="H11284" i="1"/>
  <c r="I11284" i="1"/>
  <c r="J11284" i="1"/>
  <c r="E11285" i="1"/>
  <c r="F11285" i="1"/>
  <c r="G11285" i="1"/>
  <c r="H11285" i="1"/>
  <c r="I11285" i="1"/>
  <c r="J11285" i="1"/>
  <c r="E11286" i="1"/>
  <c r="F11286" i="1"/>
  <c r="G11286" i="1"/>
  <c r="H11286" i="1"/>
  <c r="I11286" i="1"/>
  <c r="J11286" i="1"/>
  <c r="E11287" i="1"/>
  <c r="F11287" i="1"/>
  <c r="G11287" i="1"/>
  <c r="H11287" i="1"/>
  <c r="I11287" i="1"/>
  <c r="J11287" i="1"/>
  <c r="E11288" i="1"/>
  <c r="F11288" i="1"/>
  <c r="G11288" i="1"/>
  <c r="H11288" i="1"/>
  <c r="I11288" i="1"/>
  <c r="J11288" i="1"/>
  <c r="E11289" i="1"/>
  <c r="F11289" i="1"/>
  <c r="G11289" i="1"/>
  <c r="H11289" i="1"/>
  <c r="I11289" i="1"/>
  <c r="J11289" i="1"/>
  <c r="E11290" i="1"/>
  <c r="F11290" i="1"/>
  <c r="G11290" i="1"/>
  <c r="H11290" i="1"/>
  <c r="I11290" i="1"/>
  <c r="J11290" i="1"/>
  <c r="E11291" i="1"/>
  <c r="F11291" i="1"/>
  <c r="G11291" i="1"/>
  <c r="H11291" i="1"/>
  <c r="I11291" i="1"/>
  <c r="J11291" i="1"/>
  <c r="E11292" i="1"/>
  <c r="F11292" i="1"/>
  <c r="G11292" i="1"/>
  <c r="H11292" i="1"/>
  <c r="I11292" i="1"/>
  <c r="J11292" i="1"/>
  <c r="E11293" i="1"/>
  <c r="F11293" i="1"/>
  <c r="G11293" i="1"/>
  <c r="H11293" i="1"/>
  <c r="I11293" i="1"/>
  <c r="J11293" i="1"/>
  <c r="E11294" i="1"/>
  <c r="F11294" i="1"/>
  <c r="G11294" i="1"/>
  <c r="H11294" i="1"/>
  <c r="I11294" i="1"/>
  <c r="J11294" i="1"/>
  <c r="E11295" i="1"/>
  <c r="F11295" i="1"/>
  <c r="G11295" i="1"/>
  <c r="H11295" i="1"/>
  <c r="I11295" i="1"/>
  <c r="J11295" i="1"/>
  <c r="E11296" i="1"/>
  <c r="F11296" i="1"/>
  <c r="G11296" i="1"/>
  <c r="H11296" i="1"/>
  <c r="I11296" i="1"/>
  <c r="J11296" i="1"/>
  <c r="E11297" i="1"/>
  <c r="F11297" i="1"/>
  <c r="G11297" i="1"/>
  <c r="H11297" i="1"/>
  <c r="I11297" i="1"/>
  <c r="J11297" i="1"/>
  <c r="E11298" i="1"/>
  <c r="F11298" i="1"/>
  <c r="G11298" i="1"/>
  <c r="H11298" i="1"/>
  <c r="I11298" i="1"/>
  <c r="J11298" i="1"/>
  <c r="E11299" i="1"/>
  <c r="F11299" i="1"/>
  <c r="G11299" i="1"/>
  <c r="H11299" i="1"/>
  <c r="I11299" i="1"/>
  <c r="J11299" i="1"/>
  <c r="E11300" i="1"/>
  <c r="F11300" i="1"/>
  <c r="G11300" i="1"/>
  <c r="H11300" i="1"/>
  <c r="I11300" i="1"/>
  <c r="J11300" i="1"/>
  <c r="E11301" i="1"/>
  <c r="F11301" i="1"/>
  <c r="G11301" i="1"/>
  <c r="H11301" i="1"/>
  <c r="I11301" i="1"/>
  <c r="J11301" i="1"/>
  <c r="E11302" i="1"/>
  <c r="F11302" i="1"/>
  <c r="G11302" i="1"/>
  <c r="H11302" i="1"/>
  <c r="I11302" i="1"/>
  <c r="J11302" i="1"/>
  <c r="E11303" i="1"/>
  <c r="F11303" i="1"/>
  <c r="G11303" i="1"/>
  <c r="H11303" i="1"/>
  <c r="I11303" i="1"/>
  <c r="J11303" i="1"/>
  <c r="E11304" i="1"/>
  <c r="F11304" i="1"/>
  <c r="G11304" i="1"/>
  <c r="H11304" i="1"/>
  <c r="I11304" i="1"/>
  <c r="J11304" i="1"/>
  <c r="E11305" i="1"/>
  <c r="F11305" i="1"/>
  <c r="G11305" i="1"/>
  <c r="H11305" i="1"/>
  <c r="I11305" i="1"/>
  <c r="J11305" i="1"/>
  <c r="E11306" i="1"/>
  <c r="F11306" i="1"/>
  <c r="G11306" i="1"/>
  <c r="H11306" i="1"/>
  <c r="I11306" i="1"/>
  <c r="J11306" i="1"/>
  <c r="E11307" i="1"/>
  <c r="F11307" i="1"/>
  <c r="G11307" i="1"/>
  <c r="H11307" i="1"/>
  <c r="I11307" i="1"/>
  <c r="J11307" i="1"/>
  <c r="E11308" i="1"/>
  <c r="F11308" i="1"/>
  <c r="G11308" i="1"/>
  <c r="H11308" i="1"/>
  <c r="I11308" i="1"/>
  <c r="J11308" i="1"/>
  <c r="E11309" i="1"/>
  <c r="F11309" i="1"/>
  <c r="G11309" i="1"/>
  <c r="H11309" i="1"/>
  <c r="I11309" i="1"/>
  <c r="J11309" i="1"/>
  <c r="E11310" i="1"/>
  <c r="F11310" i="1"/>
  <c r="G11310" i="1"/>
  <c r="H11310" i="1"/>
  <c r="I11310" i="1"/>
  <c r="J11310" i="1"/>
  <c r="E11311" i="1"/>
  <c r="F11311" i="1"/>
  <c r="G11311" i="1"/>
  <c r="H11311" i="1"/>
  <c r="I11311" i="1"/>
  <c r="J11311" i="1"/>
  <c r="E11312" i="1"/>
  <c r="F11312" i="1"/>
  <c r="G11312" i="1"/>
  <c r="H11312" i="1"/>
  <c r="I11312" i="1"/>
  <c r="J11312" i="1"/>
  <c r="E11313" i="1"/>
  <c r="F11313" i="1"/>
  <c r="G11313" i="1"/>
  <c r="H11313" i="1"/>
  <c r="I11313" i="1"/>
  <c r="J11313" i="1"/>
  <c r="E11314" i="1"/>
  <c r="F11314" i="1"/>
  <c r="G11314" i="1"/>
  <c r="H11314" i="1"/>
  <c r="I11314" i="1"/>
  <c r="J11314" i="1"/>
  <c r="E11315" i="1"/>
  <c r="F11315" i="1"/>
  <c r="G11315" i="1"/>
  <c r="H11315" i="1"/>
  <c r="I11315" i="1"/>
  <c r="J11315" i="1"/>
  <c r="E11316" i="1"/>
  <c r="F11316" i="1"/>
  <c r="G11316" i="1"/>
  <c r="H11316" i="1"/>
  <c r="I11316" i="1"/>
  <c r="J11316" i="1"/>
  <c r="E11317" i="1"/>
  <c r="F11317" i="1"/>
  <c r="G11317" i="1"/>
  <c r="H11317" i="1"/>
  <c r="I11317" i="1"/>
  <c r="J11317" i="1"/>
  <c r="E11318" i="1"/>
  <c r="F11318" i="1"/>
  <c r="G11318" i="1"/>
  <c r="H11318" i="1"/>
  <c r="I11318" i="1"/>
  <c r="J11318" i="1"/>
  <c r="E11319" i="1"/>
  <c r="F11319" i="1"/>
  <c r="G11319" i="1"/>
  <c r="H11319" i="1"/>
  <c r="I11319" i="1"/>
  <c r="J11319" i="1"/>
  <c r="E11320" i="1"/>
  <c r="F11320" i="1"/>
  <c r="G11320" i="1"/>
  <c r="H11320" i="1"/>
  <c r="I11320" i="1"/>
  <c r="J11320" i="1"/>
  <c r="E11321" i="1"/>
  <c r="F11321" i="1"/>
  <c r="G11321" i="1"/>
  <c r="H11321" i="1"/>
  <c r="I11321" i="1"/>
  <c r="J11321" i="1"/>
  <c r="E11322" i="1"/>
  <c r="F11322" i="1"/>
  <c r="G11322" i="1"/>
  <c r="H11322" i="1"/>
  <c r="I11322" i="1"/>
  <c r="J11322" i="1"/>
  <c r="E11323" i="1"/>
  <c r="F11323" i="1"/>
  <c r="G11323" i="1"/>
  <c r="H11323" i="1"/>
  <c r="I11323" i="1"/>
  <c r="J11323" i="1"/>
  <c r="E11324" i="1"/>
  <c r="F11324" i="1"/>
  <c r="G11324" i="1"/>
  <c r="H11324" i="1"/>
  <c r="I11324" i="1"/>
  <c r="J11324" i="1"/>
  <c r="E11325" i="1"/>
  <c r="F11325" i="1"/>
  <c r="G11325" i="1"/>
  <c r="H11325" i="1"/>
  <c r="I11325" i="1"/>
  <c r="J11325" i="1"/>
  <c r="E11326" i="1"/>
  <c r="F11326" i="1"/>
  <c r="G11326" i="1"/>
  <c r="H11326" i="1"/>
  <c r="I11326" i="1"/>
  <c r="J11326" i="1"/>
  <c r="E11327" i="1"/>
  <c r="F11327" i="1"/>
  <c r="G11327" i="1"/>
  <c r="H11327" i="1"/>
  <c r="I11327" i="1"/>
  <c r="J11327" i="1"/>
  <c r="E11328" i="1"/>
  <c r="F11328" i="1"/>
  <c r="G11328" i="1"/>
  <c r="H11328" i="1"/>
  <c r="I11328" i="1"/>
  <c r="J11328" i="1"/>
  <c r="E11329" i="1"/>
  <c r="F11329" i="1"/>
  <c r="G11329" i="1"/>
  <c r="H11329" i="1"/>
  <c r="I11329" i="1"/>
  <c r="J11329" i="1"/>
  <c r="E11330" i="1"/>
  <c r="F11330" i="1"/>
  <c r="G11330" i="1"/>
  <c r="H11330" i="1"/>
  <c r="I11330" i="1"/>
  <c r="J11330" i="1"/>
  <c r="E11331" i="1"/>
  <c r="F11331" i="1"/>
  <c r="G11331" i="1"/>
  <c r="H11331" i="1"/>
  <c r="I11331" i="1"/>
  <c r="J11331" i="1"/>
  <c r="E11332" i="1"/>
  <c r="F11332" i="1"/>
  <c r="G11332" i="1"/>
  <c r="H11332" i="1"/>
  <c r="I11332" i="1"/>
  <c r="J11332" i="1"/>
  <c r="E11333" i="1"/>
  <c r="F11333" i="1"/>
  <c r="G11333" i="1"/>
  <c r="H11333" i="1"/>
  <c r="I11333" i="1"/>
  <c r="J11333" i="1"/>
  <c r="E11334" i="1"/>
  <c r="F11334" i="1"/>
  <c r="G11334" i="1"/>
  <c r="H11334" i="1"/>
  <c r="I11334" i="1"/>
  <c r="J11334" i="1"/>
  <c r="E11335" i="1"/>
  <c r="F11335" i="1"/>
  <c r="G11335" i="1"/>
  <c r="H11335" i="1"/>
  <c r="I11335" i="1"/>
  <c r="J11335" i="1"/>
  <c r="E11336" i="1"/>
  <c r="F11336" i="1"/>
  <c r="G11336" i="1"/>
  <c r="H11336" i="1"/>
  <c r="I11336" i="1"/>
  <c r="J11336" i="1"/>
  <c r="E11337" i="1"/>
  <c r="F11337" i="1"/>
  <c r="G11337" i="1"/>
  <c r="H11337" i="1"/>
  <c r="I11337" i="1"/>
  <c r="J11337" i="1"/>
  <c r="E11338" i="1"/>
  <c r="F11338" i="1"/>
  <c r="G11338" i="1"/>
  <c r="H11338" i="1"/>
  <c r="I11338" i="1"/>
  <c r="J11338" i="1"/>
  <c r="E11339" i="1"/>
  <c r="F11339" i="1"/>
  <c r="G11339" i="1"/>
  <c r="H11339" i="1"/>
  <c r="I11339" i="1"/>
  <c r="J11339" i="1"/>
  <c r="E11340" i="1"/>
  <c r="F11340" i="1"/>
  <c r="G11340" i="1"/>
  <c r="H11340" i="1"/>
  <c r="I11340" i="1"/>
  <c r="J11340" i="1"/>
  <c r="E11341" i="1"/>
  <c r="F11341" i="1"/>
  <c r="G11341" i="1"/>
  <c r="H11341" i="1"/>
  <c r="I11341" i="1"/>
  <c r="J11341" i="1"/>
  <c r="E11342" i="1"/>
  <c r="F11342" i="1"/>
  <c r="G11342" i="1"/>
  <c r="H11342" i="1"/>
  <c r="I11342" i="1"/>
  <c r="J11342" i="1"/>
  <c r="E11343" i="1"/>
  <c r="F11343" i="1"/>
  <c r="G11343" i="1"/>
  <c r="H11343" i="1"/>
  <c r="I11343" i="1"/>
  <c r="J11343" i="1"/>
  <c r="E11344" i="1"/>
  <c r="F11344" i="1"/>
  <c r="G11344" i="1"/>
  <c r="H11344" i="1"/>
  <c r="I11344" i="1"/>
  <c r="J11344" i="1"/>
  <c r="E11345" i="1"/>
  <c r="F11345" i="1"/>
  <c r="G11345" i="1"/>
  <c r="H11345" i="1"/>
  <c r="I11345" i="1"/>
  <c r="J11345" i="1"/>
  <c r="E11346" i="1"/>
  <c r="F11346" i="1"/>
  <c r="G11346" i="1"/>
  <c r="H11346" i="1"/>
  <c r="I11346" i="1"/>
  <c r="J11346" i="1"/>
  <c r="E11347" i="1"/>
  <c r="F11347" i="1"/>
  <c r="G11347" i="1"/>
  <c r="H11347" i="1"/>
  <c r="I11347" i="1"/>
  <c r="J11347" i="1"/>
  <c r="E11348" i="1"/>
  <c r="F11348" i="1"/>
  <c r="G11348" i="1"/>
  <c r="H11348" i="1"/>
  <c r="I11348" i="1"/>
  <c r="J11348" i="1"/>
  <c r="E11349" i="1"/>
  <c r="F11349" i="1"/>
  <c r="G11349" i="1"/>
  <c r="H11349" i="1"/>
  <c r="I11349" i="1"/>
  <c r="J11349" i="1"/>
  <c r="E11350" i="1"/>
  <c r="F11350" i="1"/>
  <c r="G11350" i="1"/>
  <c r="H11350" i="1"/>
  <c r="I11350" i="1"/>
  <c r="J11350" i="1"/>
  <c r="E11351" i="1"/>
  <c r="F11351" i="1"/>
  <c r="G11351" i="1"/>
  <c r="H11351" i="1"/>
  <c r="I11351" i="1"/>
  <c r="J11351" i="1"/>
  <c r="E11352" i="1"/>
  <c r="F11352" i="1"/>
  <c r="G11352" i="1"/>
  <c r="H11352" i="1"/>
  <c r="I11352" i="1"/>
  <c r="J11352" i="1"/>
  <c r="E11353" i="1"/>
  <c r="F11353" i="1"/>
  <c r="G11353" i="1"/>
  <c r="H11353" i="1"/>
  <c r="I11353" i="1"/>
  <c r="J11353" i="1"/>
  <c r="E11354" i="1"/>
  <c r="F11354" i="1"/>
  <c r="G11354" i="1"/>
  <c r="H11354" i="1"/>
  <c r="I11354" i="1"/>
  <c r="J11354" i="1"/>
  <c r="E11355" i="1"/>
  <c r="F11355" i="1"/>
  <c r="G11355" i="1"/>
  <c r="H11355" i="1"/>
  <c r="I11355" i="1"/>
  <c r="J11355" i="1"/>
  <c r="E11356" i="1"/>
  <c r="F11356" i="1"/>
  <c r="G11356" i="1"/>
  <c r="H11356" i="1"/>
  <c r="I11356" i="1"/>
  <c r="J11356" i="1"/>
  <c r="E11357" i="1"/>
  <c r="F11357" i="1"/>
  <c r="G11357" i="1"/>
  <c r="H11357" i="1"/>
  <c r="I11357" i="1"/>
  <c r="J11357" i="1"/>
  <c r="E11358" i="1"/>
  <c r="F11358" i="1"/>
  <c r="G11358" i="1"/>
  <c r="H11358" i="1"/>
  <c r="I11358" i="1"/>
  <c r="J11358" i="1"/>
  <c r="E11359" i="1"/>
  <c r="F11359" i="1"/>
  <c r="G11359" i="1"/>
  <c r="H11359" i="1"/>
  <c r="I11359" i="1"/>
  <c r="J11359" i="1"/>
  <c r="E11360" i="1"/>
  <c r="F11360" i="1"/>
  <c r="G11360" i="1"/>
  <c r="H11360" i="1"/>
  <c r="I11360" i="1"/>
  <c r="J11360" i="1"/>
  <c r="E11361" i="1"/>
  <c r="F11361" i="1"/>
  <c r="G11361" i="1"/>
  <c r="H11361" i="1"/>
  <c r="I11361" i="1"/>
  <c r="J11361" i="1"/>
  <c r="E11362" i="1"/>
  <c r="F11362" i="1"/>
  <c r="G11362" i="1"/>
  <c r="H11362" i="1"/>
  <c r="I11362" i="1"/>
  <c r="J11362" i="1"/>
  <c r="E11363" i="1"/>
  <c r="F11363" i="1"/>
  <c r="G11363" i="1"/>
  <c r="H11363" i="1"/>
  <c r="I11363" i="1"/>
  <c r="J11363" i="1"/>
  <c r="E11364" i="1"/>
  <c r="F11364" i="1"/>
  <c r="G11364" i="1"/>
  <c r="H11364" i="1"/>
  <c r="I11364" i="1"/>
  <c r="J11364" i="1"/>
  <c r="E11365" i="1"/>
  <c r="F11365" i="1"/>
  <c r="G11365" i="1"/>
  <c r="H11365" i="1"/>
  <c r="I11365" i="1"/>
  <c r="J11365" i="1"/>
  <c r="E11366" i="1"/>
  <c r="F11366" i="1"/>
  <c r="G11366" i="1"/>
  <c r="H11366" i="1"/>
  <c r="I11366" i="1"/>
  <c r="J11366" i="1"/>
  <c r="E11367" i="1"/>
  <c r="F11367" i="1"/>
  <c r="G11367" i="1"/>
  <c r="H11367" i="1"/>
  <c r="I11367" i="1"/>
  <c r="J11367" i="1"/>
  <c r="E11368" i="1"/>
  <c r="F11368" i="1"/>
  <c r="G11368" i="1"/>
  <c r="H11368" i="1"/>
  <c r="I11368" i="1"/>
  <c r="J11368" i="1"/>
  <c r="E11369" i="1"/>
  <c r="F11369" i="1"/>
  <c r="G11369" i="1"/>
  <c r="H11369" i="1"/>
  <c r="I11369" i="1"/>
  <c r="J11369" i="1"/>
  <c r="E11370" i="1"/>
  <c r="F11370" i="1"/>
  <c r="G11370" i="1"/>
  <c r="H11370" i="1"/>
  <c r="I11370" i="1"/>
  <c r="J11370" i="1"/>
  <c r="E11371" i="1"/>
  <c r="F11371" i="1"/>
  <c r="G11371" i="1"/>
  <c r="H11371" i="1"/>
  <c r="I11371" i="1"/>
  <c r="J11371" i="1"/>
  <c r="E11372" i="1"/>
  <c r="F11372" i="1"/>
  <c r="G11372" i="1"/>
  <c r="H11372" i="1"/>
  <c r="I11372" i="1"/>
  <c r="J11372" i="1"/>
  <c r="E11373" i="1"/>
  <c r="F11373" i="1"/>
  <c r="G11373" i="1"/>
  <c r="H11373" i="1"/>
  <c r="I11373" i="1"/>
  <c r="J11373" i="1"/>
  <c r="E11374" i="1"/>
  <c r="F11374" i="1"/>
  <c r="G11374" i="1"/>
  <c r="H11374" i="1"/>
  <c r="I11374" i="1"/>
  <c r="J11374" i="1"/>
  <c r="E11375" i="1"/>
  <c r="F11375" i="1"/>
  <c r="G11375" i="1"/>
  <c r="H11375" i="1"/>
  <c r="I11375" i="1"/>
  <c r="J11375" i="1"/>
  <c r="E11376" i="1"/>
  <c r="F11376" i="1"/>
  <c r="G11376" i="1"/>
  <c r="H11376" i="1"/>
  <c r="I11376" i="1"/>
  <c r="J11376" i="1"/>
  <c r="E11377" i="1"/>
  <c r="F11377" i="1"/>
  <c r="G11377" i="1"/>
  <c r="H11377" i="1"/>
  <c r="I11377" i="1"/>
  <c r="J11377" i="1"/>
  <c r="E11378" i="1"/>
  <c r="F11378" i="1"/>
  <c r="G11378" i="1"/>
  <c r="H11378" i="1"/>
  <c r="I11378" i="1"/>
  <c r="J11378" i="1"/>
  <c r="E11379" i="1"/>
  <c r="F11379" i="1"/>
  <c r="G11379" i="1"/>
  <c r="H11379" i="1"/>
  <c r="I11379" i="1"/>
  <c r="J11379" i="1"/>
  <c r="E11380" i="1"/>
  <c r="F11380" i="1"/>
  <c r="G11380" i="1"/>
  <c r="H11380" i="1"/>
  <c r="I11380" i="1"/>
  <c r="J11380" i="1"/>
  <c r="E11381" i="1"/>
  <c r="F11381" i="1"/>
  <c r="G11381" i="1"/>
  <c r="H11381" i="1"/>
  <c r="I11381" i="1"/>
  <c r="J11381" i="1"/>
  <c r="E11382" i="1"/>
  <c r="F11382" i="1"/>
  <c r="G11382" i="1"/>
  <c r="H11382" i="1"/>
  <c r="I11382" i="1"/>
  <c r="J11382" i="1"/>
  <c r="E11383" i="1"/>
  <c r="F11383" i="1"/>
  <c r="G11383" i="1"/>
  <c r="H11383" i="1"/>
  <c r="I11383" i="1"/>
  <c r="J11383" i="1"/>
  <c r="E11384" i="1"/>
  <c r="F11384" i="1"/>
  <c r="G11384" i="1"/>
  <c r="H11384" i="1"/>
  <c r="I11384" i="1"/>
  <c r="J11384" i="1"/>
  <c r="E11385" i="1"/>
  <c r="F11385" i="1"/>
  <c r="G11385" i="1"/>
  <c r="H11385" i="1"/>
  <c r="I11385" i="1"/>
  <c r="J11385" i="1"/>
  <c r="E11386" i="1"/>
  <c r="F11386" i="1"/>
  <c r="G11386" i="1"/>
  <c r="H11386" i="1"/>
  <c r="I11386" i="1"/>
  <c r="J11386" i="1"/>
  <c r="E11387" i="1"/>
  <c r="F11387" i="1"/>
  <c r="G11387" i="1"/>
  <c r="H11387" i="1"/>
  <c r="I11387" i="1"/>
  <c r="J11387" i="1"/>
  <c r="E11388" i="1"/>
  <c r="F11388" i="1"/>
  <c r="G11388" i="1"/>
  <c r="H11388" i="1"/>
  <c r="I11388" i="1"/>
  <c r="J11388" i="1"/>
  <c r="E11389" i="1"/>
  <c r="F11389" i="1"/>
  <c r="G11389" i="1"/>
  <c r="H11389" i="1"/>
  <c r="I11389" i="1"/>
  <c r="J11389" i="1"/>
  <c r="E11390" i="1"/>
  <c r="F11390" i="1"/>
  <c r="G11390" i="1"/>
  <c r="H11390" i="1"/>
  <c r="I11390" i="1"/>
  <c r="J11390" i="1"/>
  <c r="E11391" i="1"/>
  <c r="F11391" i="1"/>
  <c r="G11391" i="1"/>
  <c r="H11391" i="1"/>
  <c r="I11391" i="1"/>
  <c r="J11391" i="1"/>
  <c r="E11392" i="1"/>
  <c r="F11392" i="1"/>
  <c r="G11392" i="1"/>
  <c r="H11392" i="1"/>
  <c r="I11392" i="1"/>
  <c r="J11392" i="1"/>
  <c r="E11393" i="1"/>
  <c r="F11393" i="1"/>
  <c r="G11393" i="1"/>
  <c r="H11393" i="1"/>
  <c r="I11393" i="1"/>
  <c r="J11393" i="1"/>
  <c r="E11394" i="1"/>
  <c r="F11394" i="1"/>
  <c r="G11394" i="1"/>
  <c r="H11394" i="1"/>
  <c r="I11394" i="1"/>
  <c r="J11394" i="1"/>
  <c r="E11395" i="1"/>
  <c r="F11395" i="1"/>
  <c r="G11395" i="1"/>
  <c r="H11395" i="1"/>
  <c r="I11395" i="1"/>
  <c r="J11395" i="1"/>
  <c r="E11396" i="1"/>
  <c r="F11396" i="1"/>
  <c r="G11396" i="1"/>
  <c r="H11396" i="1"/>
  <c r="I11396" i="1"/>
  <c r="J11396" i="1"/>
  <c r="E11397" i="1"/>
  <c r="F11397" i="1"/>
  <c r="G11397" i="1"/>
  <c r="H11397" i="1"/>
  <c r="I11397" i="1"/>
  <c r="J11397" i="1"/>
  <c r="E11398" i="1"/>
  <c r="F11398" i="1"/>
  <c r="G11398" i="1"/>
  <c r="H11398" i="1"/>
  <c r="I11398" i="1"/>
  <c r="J11398" i="1"/>
  <c r="E11399" i="1"/>
  <c r="F11399" i="1"/>
  <c r="G11399" i="1"/>
  <c r="H11399" i="1"/>
  <c r="I11399" i="1"/>
  <c r="J11399" i="1"/>
  <c r="E11400" i="1"/>
  <c r="F11400" i="1"/>
  <c r="G11400" i="1"/>
  <c r="H11400" i="1"/>
  <c r="I11400" i="1"/>
  <c r="J11400" i="1"/>
  <c r="E11401" i="1"/>
  <c r="F11401" i="1"/>
  <c r="G11401" i="1"/>
  <c r="H11401" i="1"/>
  <c r="I11401" i="1"/>
  <c r="J11401" i="1"/>
  <c r="E11402" i="1"/>
  <c r="F11402" i="1"/>
  <c r="G11402" i="1"/>
  <c r="H11402" i="1"/>
  <c r="I11402" i="1"/>
  <c r="J11402" i="1"/>
  <c r="E11403" i="1"/>
  <c r="F11403" i="1"/>
  <c r="G11403" i="1"/>
  <c r="H11403" i="1"/>
  <c r="I11403" i="1"/>
  <c r="J11403" i="1"/>
  <c r="E11404" i="1"/>
  <c r="F11404" i="1"/>
  <c r="G11404" i="1"/>
  <c r="H11404" i="1"/>
  <c r="I11404" i="1"/>
  <c r="J11404" i="1"/>
  <c r="E11405" i="1"/>
  <c r="F11405" i="1"/>
  <c r="G11405" i="1"/>
  <c r="H11405" i="1"/>
  <c r="I11405" i="1"/>
  <c r="J11405" i="1"/>
  <c r="E11406" i="1"/>
  <c r="F11406" i="1"/>
  <c r="G11406" i="1"/>
  <c r="H11406" i="1"/>
  <c r="I11406" i="1"/>
  <c r="J11406" i="1"/>
  <c r="E11407" i="1"/>
  <c r="F11407" i="1"/>
  <c r="G11407" i="1"/>
  <c r="H11407" i="1"/>
  <c r="I11407" i="1"/>
  <c r="J11407" i="1"/>
  <c r="E11408" i="1"/>
  <c r="F11408" i="1"/>
  <c r="G11408" i="1"/>
  <c r="H11408" i="1"/>
  <c r="I11408" i="1"/>
  <c r="J11408" i="1"/>
  <c r="E11409" i="1"/>
  <c r="F11409" i="1"/>
  <c r="G11409" i="1"/>
  <c r="H11409" i="1"/>
  <c r="I11409" i="1"/>
  <c r="J11409" i="1"/>
  <c r="E11410" i="1"/>
  <c r="F11410" i="1"/>
  <c r="G11410" i="1"/>
  <c r="H11410" i="1"/>
  <c r="I11410" i="1"/>
  <c r="J11410" i="1"/>
  <c r="E11411" i="1"/>
  <c r="F11411" i="1"/>
  <c r="G11411" i="1"/>
  <c r="H11411" i="1"/>
  <c r="I11411" i="1"/>
  <c r="J11411" i="1"/>
  <c r="J11164" i="1"/>
  <c r="I11164" i="1"/>
  <c r="H11164" i="1"/>
  <c r="G11164" i="1"/>
  <c r="F11164" i="1"/>
  <c r="E11164" i="1"/>
  <c r="E10917" i="1"/>
  <c r="F10917" i="1"/>
  <c r="G10917" i="1"/>
  <c r="H10917" i="1"/>
  <c r="I10917" i="1"/>
  <c r="J10917" i="1"/>
  <c r="E10918" i="1"/>
  <c r="F10918" i="1"/>
  <c r="G10918" i="1"/>
  <c r="H10918" i="1"/>
  <c r="I10918" i="1"/>
  <c r="J10918" i="1"/>
  <c r="E10919" i="1"/>
  <c r="F10919" i="1"/>
  <c r="G10919" i="1"/>
  <c r="H10919" i="1"/>
  <c r="I10919" i="1"/>
  <c r="J10919" i="1"/>
  <c r="E10920" i="1"/>
  <c r="F10920" i="1"/>
  <c r="G10920" i="1"/>
  <c r="H10920" i="1"/>
  <c r="I10920" i="1"/>
  <c r="J10920" i="1"/>
  <c r="E10921" i="1"/>
  <c r="F10921" i="1"/>
  <c r="G10921" i="1"/>
  <c r="H10921" i="1"/>
  <c r="I10921" i="1"/>
  <c r="J10921" i="1"/>
  <c r="E10922" i="1"/>
  <c r="F10922" i="1"/>
  <c r="G10922" i="1"/>
  <c r="H10922" i="1"/>
  <c r="I10922" i="1"/>
  <c r="J10922" i="1"/>
  <c r="E10923" i="1"/>
  <c r="F10923" i="1"/>
  <c r="G10923" i="1"/>
  <c r="H10923" i="1"/>
  <c r="I10923" i="1"/>
  <c r="J10923" i="1"/>
  <c r="E10924" i="1"/>
  <c r="F10924" i="1"/>
  <c r="G10924" i="1"/>
  <c r="H10924" i="1"/>
  <c r="I10924" i="1"/>
  <c r="J10924" i="1"/>
  <c r="E10925" i="1"/>
  <c r="F10925" i="1"/>
  <c r="G10925" i="1"/>
  <c r="H10925" i="1"/>
  <c r="I10925" i="1"/>
  <c r="J10925" i="1"/>
  <c r="E10926" i="1"/>
  <c r="F10926" i="1"/>
  <c r="G10926" i="1"/>
  <c r="H10926" i="1"/>
  <c r="I10926" i="1"/>
  <c r="J10926" i="1"/>
  <c r="E10927" i="1"/>
  <c r="F10927" i="1"/>
  <c r="G10927" i="1"/>
  <c r="H10927" i="1"/>
  <c r="I10927" i="1"/>
  <c r="J10927" i="1"/>
  <c r="E10928" i="1"/>
  <c r="F10928" i="1"/>
  <c r="G10928" i="1"/>
  <c r="H10928" i="1"/>
  <c r="I10928" i="1"/>
  <c r="J10928" i="1"/>
  <c r="E10929" i="1"/>
  <c r="F10929" i="1"/>
  <c r="G10929" i="1"/>
  <c r="H10929" i="1"/>
  <c r="I10929" i="1"/>
  <c r="J10929" i="1"/>
  <c r="E10930" i="1"/>
  <c r="F10930" i="1"/>
  <c r="G10930" i="1"/>
  <c r="H10930" i="1"/>
  <c r="I10930" i="1"/>
  <c r="J10930" i="1"/>
  <c r="E10931" i="1"/>
  <c r="F10931" i="1"/>
  <c r="G10931" i="1"/>
  <c r="H10931" i="1"/>
  <c r="I10931" i="1"/>
  <c r="J10931" i="1"/>
  <c r="E10932" i="1"/>
  <c r="F10932" i="1"/>
  <c r="G10932" i="1"/>
  <c r="H10932" i="1"/>
  <c r="I10932" i="1"/>
  <c r="J10932" i="1"/>
  <c r="E10933" i="1"/>
  <c r="F10933" i="1"/>
  <c r="G10933" i="1"/>
  <c r="H10933" i="1"/>
  <c r="I10933" i="1"/>
  <c r="J10933" i="1"/>
  <c r="E10934" i="1"/>
  <c r="F10934" i="1"/>
  <c r="G10934" i="1"/>
  <c r="H10934" i="1"/>
  <c r="I10934" i="1"/>
  <c r="J10934" i="1"/>
  <c r="E10935" i="1"/>
  <c r="F10935" i="1"/>
  <c r="G10935" i="1"/>
  <c r="H10935" i="1"/>
  <c r="I10935" i="1"/>
  <c r="J10935" i="1"/>
  <c r="E10936" i="1"/>
  <c r="F10936" i="1"/>
  <c r="G10936" i="1"/>
  <c r="H10936" i="1"/>
  <c r="I10936" i="1"/>
  <c r="J10936" i="1"/>
  <c r="E10937" i="1"/>
  <c r="F10937" i="1"/>
  <c r="G10937" i="1"/>
  <c r="H10937" i="1"/>
  <c r="I10937" i="1"/>
  <c r="J10937" i="1"/>
  <c r="E10938" i="1"/>
  <c r="F10938" i="1"/>
  <c r="G10938" i="1"/>
  <c r="H10938" i="1"/>
  <c r="I10938" i="1"/>
  <c r="J10938" i="1"/>
  <c r="E10939" i="1"/>
  <c r="F10939" i="1"/>
  <c r="G10939" i="1"/>
  <c r="H10939" i="1"/>
  <c r="I10939" i="1"/>
  <c r="J10939" i="1"/>
  <c r="E10940" i="1"/>
  <c r="F10940" i="1"/>
  <c r="G10940" i="1"/>
  <c r="H10940" i="1"/>
  <c r="I10940" i="1"/>
  <c r="J10940" i="1"/>
  <c r="E10941" i="1"/>
  <c r="F10941" i="1"/>
  <c r="G10941" i="1"/>
  <c r="H10941" i="1"/>
  <c r="I10941" i="1"/>
  <c r="J10941" i="1"/>
  <c r="E10942" i="1"/>
  <c r="F10942" i="1"/>
  <c r="G10942" i="1"/>
  <c r="H10942" i="1"/>
  <c r="I10942" i="1"/>
  <c r="J10942" i="1"/>
  <c r="E10943" i="1"/>
  <c r="F10943" i="1"/>
  <c r="G10943" i="1"/>
  <c r="H10943" i="1"/>
  <c r="I10943" i="1"/>
  <c r="J10943" i="1"/>
  <c r="E10944" i="1"/>
  <c r="F10944" i="1"/>
  <c r="G10944" i="1"/>
  <c r="H10944" i="1"/>
  <c r="I10944" i="1"/>
  <c r="J10944" i="1"/>
  <c r="E10945" i="1"/>
  <c r="F10945" i="1"/>
  <c r="G10945" i="1"/>
  <c r="H10945" i="1"/>
  <c r="I10945" i="1"/>
  <c r="J10945" i="1"/>
  <c r="E10946" i="1"/>
  <c r="F10946" i="1"/>
  <c r="G10946" i="1"/>
  <c r="H10946" i="1"/>
  <c r="I10946" i="1"/>
  <c r="J10946" i="1"/>
  <c r="E10947" i="1"/>
  <c r="F10947" i="1"/>
  <c r="G10947" i="1"/>
  <c r="H10947" i="1"/>
  <c r="I10947" i="1"/>
  <c r="J10947" i="1"/>
  <c r="E10948" i="1"/>
  <c r="F10948" i="1"/>
  <c r="G10948" i="1"/>
  <c r="H10948" i="1"/>
  <c r="I10948" i="1"/>
  <c r="J10948" i="1"/>
  <c r="E10949" i="1"/>
  <c r="F10949" i="1"/>
  <c r="G10949" i="1"/>
  <c r="H10949" i="1"/>
  <c r="I10949" i="1"/>
  <c r="J10949" i="1"/>
  <c r="E10950" i="1"/>
  <c r="F10950" i="1"/>
  <c r="G10950" i="1"/>
  <c r="H10950" i="1"/>
  <c r="I10950" i="1"/>
  <c r="J10950" i="1"/>
  <c r="E10951" i="1"/>
  <c r="F10951" i="1"/>
  <c r="G10951" i="1"/>
  <c r="H10951" i="1"/>
  <c r="I10951" i="1"/>
  <c r="J10951" i="1"/>
  <c r="E10952" i="1"/>
  <c r="F10952" i="1"/>
  <c r="G10952" i="1"/>
  <c r="H10952" i="1"/>
  <c r="I10952" i="1"/>
  <c r="J10952" i="1"/>
  <c r="E10953" i="1"/>
  <c r="F10953" i="1"/>
  <c r="G10953" i="1"/>
  <c r="H10953" i="1"/>
  <c r="I10953" i="1"/>
  <c r="J10953" i="1"/>
  <c r="E10954" i="1"/>
  <c r="F10954" i="1"/>
  <c r="G10954" i="1"/>
  <c r="H10954" i="1"/>
  <c r="I10954" i="1"/>
  <c r="J10954" i="1"/>
  <c r="E10955" i="1"/>
  <c r="F10955" i="1"/>
  <c r="G10955" i="1"/>
  <c r="H10955" i="1"/>
  <c r="I10955" i="1"/>
  <c r="J10955" i="1"/>
  <c r="E10956" i="1"/>
  <c r="F10956" i="1"/>
  <c r="G10956" i="1"/>
  <c r="H10956" i="1"/>
  <c r="I10956" i="1"/>
  <c r="J10956" i="1"/>
  <c r="E10957" i="1"/>
  <c r="F10957" i="1"/>
  <c r="G10957" i="1"/>
  <c r="H10957" i="1"/>
  <c r="I10957" i="1"/>
  <c r="J10957" i="1"/>
  <c r="E10958" i="1"/>
  <c r="F10958" i="1"/>
  <c r="G10958" i="1"/>
  <c r="H10958" i="1"/>
  <c r="I10958" i="1"/>
  <c r="J10958" i="1"/>
  <c r="E10959" i="1"/>
  <c r="F10959" i="1"/>
  <c r="G10959" i="1"/>
  <c r="H10959" i="1"/>
  <c r="I10959" i="1"/>
  <c r="J10959" i="1"/>
  <c r="E10960" i="1"/>
  <c r="F10960" i="1"/>
  <c r="G10960" i="1"/>
  <c r="H10960" i="1"/>
  <c r="I10960" i="1"/>
  <c r="J10960" i="1"/>
  <c r="E10961" i="1"/>
  <c r="F10961" i="1"/>
  <c r="G10961" i="1"/>
  <c r="H10961" i="1"/>
  <c r="I10961" i="1"/>
  <c r="J10961" i="1"/>
  <c r="E10962" i="1"/>
  <c r="F10962" i="1"/>
  <c r="G10962" i="1"/>
  <c r="H10962" i="1"/>
  <c r="I10962" i="1"/>
  <c r="J10962" i="1"/>
  <c r="E10963" i="1"/>
  <c r="F10963" i="1"/>
  <c r="G10963" i="1"/>
  <c r="H10963" i="1"/>
  <c r="I10963" i="1"/>
  <c r="J10963" i="1"/>
  <c r="E10964" i="1"/>
  <c r="F10964" i="1"/>
  <c r="G10964" i="1"/>
  <c r="H10964" i="1"/>
  <c r="I10964" i="1"/>
  <c r="J10964" i="1"/>
  <c r="E10965" i="1"/>
  <c r="F10965" i="1"/>
  <c r="G10965" i="1"/>
  <c r="H10965" i="1"/>
  <c r="I10965" i="1"/>
  <c r="J10965" i="1"/>
  <c r="E10966" i="1"/>
  <c r="F10966" i="1"/>
  <c r="G10966" i="1"/>
  <c r="H10966" i="1"/>
  <c r="I10966" i="1"/>
  <c r="J10966" i="1"/>
  <c r="E10967" i="1"/>
  <c r="F10967" i="1"/>
  <c r="G10967" i="1"/>
  <c r="H10967" i="1"/>
  <c r="I10967" i="1"/>
  <c r="J10967" i="1"/>
  <c r="E10968" i="1"/>
  <c r="F10968" i="1"/>
  <c r="G10968" i="1"/>
  <c r="H10968" i="1"/>
  <c r="I10968" i="1"/>
  <c r="J10968" i="1"/>
  <c r="E10969" i="1"/>
  <c r="F10969" i="1"/>
  <c r="G10969" i="1"/>
  <c r="H10969" i="1"/>
  <c r="I10969" i="1"/>
  <c r="J10969" i="1"/>
  <c r="E10970" i="1"/>
  <c r="F10970" i="1"/>
  <c r="G10970" i="1"/>
  <c r="H10970" i="1"/>
  <c r="I10970" i="1"/>
  <c r="J10970" i="1"/>
  <c r="E10971" i="1"/>
  <c r="F10971" i="1"/>
  <c r="G10971" i="1"/>
  <c r="H10971" i="1"/>
  <c r="I10971" i="1"/>
  <c r="J10971" i="1"/>
  <c r="E10972" i="1"/>
  <c r="F10972" i="1"/>
  <c r="G10972" i="1"/>
  <c r="H10972" i="1"/>
  <c r="I10972" i="1"/>
  <c r="J10972" i="1"/>
  <c r="E10973" i="1"/>
  <c r="F10973" i="1"/>
  <c r="G10973" i="1"/>
  <c r="H10973" i="1"/>
  <c r="I10973" i="1"/>
  <c r="J10973" i="1"/>
  <c r="E10974" i="1"/>
  <c r="F10974" i="1"/>
  <c r="G10974" i="1"/>
  <c r="H10974" i="1"/>
  <c r="I10974" i="1"/>
  <c r="J10974" i="1"/>
  <c r="E10975" i="1"/>
  <c r="F10975" i="1"/>
  <c r="G10975" i="1"/>
  <c r="H10975" i="1"/>
  <c r="I10975" i="1"/>
  <c r="J10975" i="1"/>
  <c r="E10976" i="1"/>
  <c r="F10976" i="1"/>
  <c r="G10976" i="1"/>
  <c r="H10976" i="1"/>
  <c r="I10976" i="1"/>
  <c r="J10976" i="1"/>
  <c r="E10977" i="1"/>
  <c r="F10977" i="1"/>
  <c r="G10977" i="1"/>
  <c r="H10977" i="1"/>
  <c r="I10977" i="1"/>
  <c r="J10977" i="1"/>
  <c r="E10978" i="1"/>
  <c r="F10978" i="1"/>
  <c r="G10978" i="1"/>
  <c r="H10978" i="1"/>
  <c r="I10978" i="1"/>
  <c r="J10978" i="1"/>
  <c r="E10979" i="1"/>
  <c r="F10979" i="1"/>
  <c r="G10979" i="1"/>
  <c r="H10979" i="1"/>
  <c r="I10979" i="1"/>
  <c r="J10979" i="1"/>
  <c r="E10980" i="1"/>
  <c r="F10980" i="1"/>
  <c r="G10980" i="1"/>
  <c r="H10980" i="1"/>
  <c r="I10980" i="1"/>
  <c r="J10980" i="1"/>
  <c r="E10981" i="1"/>
  <c r="F10981" i="1"/>
  <c r="G10981" i="1"/>
  <c r="H10981" i="1"/>
  <c r="I10981" i="1"/>
  <c r="J10981" i="1"/>
  <c r="E10982" i="1"/>
  <c r="F10982" i="1"/>
  <c r="G10982" i="1"/>
  <c r="H10982" i="1"/>
  <c r="I10982" i="1"/>
  <c r="J10982" i="1"/>
  <c r="E10983" i="1"/>
  <c r="F10983" i="1"/>
  <c r="G10983" i="1"/>
  <c r="H10983" i="1"/>
  <c r="I10983" i="1"/>
  <c r="J10983" i="1"/>
  <c r="E10984" i="1"/>
  <c r="F10984" i="1"/>
  <c r="G10984" i="1"/>
  <c r="H10984" i="1"/>
  <c r="I10984" i="1"/>
  <c r="J10984" i="1"/>
  <c r="E10985" i="1"/>
  <c r="F10985" i="1"/>
  <c r="G10985" i="1"/>
  <c r="H10985" i="1"/>
  <c r="I10985" i="1"/>
  <c r="J10985" i="1"/>
  <c r="E10986" i="1"/>
  <c r="F10986" i="1"/>
  <c r="G10986" i="1"/>
  <c r="H10986" i="1"/>
  <c r="I10986" i="1"/>
  <c r="J10986" i="1"/>
  <c r="E10987" i="1"/>
  <c r="F10987" i="1"/>
  <c r="G10987" i="1"/>
  <c r="H10987" i="1"/>
  <c r="I10987" i="1"/>
  <c r="J10987" i="1"/>
  <c r="E10988" i="1"/>
  <c r="F10988" i="1"/>
  <c r="G10988" i="1"/>
  <c r="H10988" i="1"/>
  <c r="I10988" i="1"/>
  <c r="J10988" i="1"/>
  <c r="E10989" i="1"/>
  <c r="F10989" i="1"/>
  <c r="G10989" i="1"/>
  <c r="H10989" i="1"/>
  <c r="I10989" i="1"/>
  <c r="J10989" i="1"/>
  <c r="E10990" i="1"/>
  <c r="F10990" i="1"/>
  <c r="G10990" i="1"/>
  <c r="H10990" i="1"/>
  <c r="I10990" i="1"/>
  <c r="J10990" i="1"/>
  <c r="E10991" i="1"/>
  <c r="F10991" i="1"/>
  <c r="G10991" i="1"/>
  <c r="H10991" i="1"/>
  <c r="I10991" i="1"/>
  <c r="J10991" i="1"/>
  <c r="E10992" i="1"/>
  <c r="F10992" i="1"/>
  <c r="G10992" i="1"/>
  <c r="H10992" i="1"/>
  <c r="I10992" i="1"/>
  <c r="J10992" i="1"/>
  <c r="E10993" i="1"/>
  <c r="F10993" i="1"/>
  <c r="G10993" i="1"/>
  <c r="H10993" i="1"/>
  <c r="I10993" i="1"/>
  <c r="J10993" i="1"/>
  <c r="E10994" i="1"/>
  <c r="F10994" i="1"/>
  <c r="G10994" i="1"/>
  <c r="H10994" i="1"/>
  <c r="I10994" i="1"/>
  <c r="J10994" i="1"/>
  <c r="E10995" i="1"/>
  <c r="F10995" i="1"/>
  <c r="G10995" i="1"/>
  <c r="H10995" i="1"/>
  <c r="I10995" i="1"/>
  <c r="J10995" i="1"/>
  <c r="E10996" i="1"/>
  <c r="F10996" i="1"/>
  <c r="G10996" i="1"/>
  <c r="H10996" i="1"/>
  <c r="I10996" i="1"/>
  <c r="J10996" i="1"/>
  <c r="E10997" i="1"/>
  <c r="F10997" i="1"/>
  <c r="G10997" i="1"/>
  <c r="H10997" i="1"/>
  <c r="I10997" i="1"/>
  <c r="J10997" i="1"/>
  <c r="E10998" i="1"/>
  <c r="F10998" i="1"/>
  <c r="G10998" i="1"/>
  <c r="H10998" i="1"/>
  <c r="I10998" i="1"/>
  <c r="J10998" i="1"/>
  <c r="E10999" i="1"/>
  <c r="F10999" i="1"/>
  <c r="G10999" i="1"/>
  <c r="H10999" i="1"/>
  <c r="I10999" i="1"/>
  <c r="J10999" i="1"/>
  <c r="E11000" i="1"/>
  <c r="F11000" i="1"/>
  <c r="G11000" i="1"/>
  <c r="H11000" i="1"/>
  <c r="I11000" i="1"/>
  <c r="J11000" i="1"/>
  <c r="E11001" i="1"/>
  <c r="F11001" i="1"/>
  <c r="G11001" i="1"/>
  <c r="H11001" i="1"/>
  <c r="I11001" i="1"/>
  <c r="J11001" i="1"/>
  <c r="E11002" i="1"/>
  <c r="F11002" i="1"/>
  <c r="G11002" i="1"/>
  <c r="H11002" i="1"/>
  <c r="I11002" i="1"/>
  <c r="J11002" i="1"/>
  <c r="E11003" i="1"/>
  <c r="F11003" i="1"/>
  <c r="G11003" i="1"/>
  <c r="H11003" i="1"/>
  <c r="I11003" i="1"/>
  <c r="J11003" i="1"/>
  <c r="E11004" i="1"/>
  <c r="F11004" i="1"/>
  <c r="G11004" i="1"/>
  <c r="H11004" i="1"/>
  <c r="I11004" i="1"/>
  <c r="J11004" i="1"/>
  <c r="E11005" i="1"/>
  <c r="F11005" i="1"/>
  <c r="G11005" i="1"/>
  <c r="H11005" i="1"/>
  <c r="I11005" i="1"/>
  <c r="J11005" i="1"/>
  <c r="E11006" i="1"/>
  <c r="F11006" i="1"/>
  <c r="G11006" i="1"/>
  <c r="H11006" i="1"/>
  <c r="I11006" i="1"/>
  <c r="J11006" i="1"/>
  <c r="E11007" i="1"/>
  <c r="F11007" i="1"/>
  <c r="G11007" i="1"/>
  <c r="H11007" i="1"/>
  <c r="I11007" i="1"/>
  <c r="J11007" i="1"/>
  <c r="E11008" i="1"/>
  <c r="F11008" i="1"/>
  <c r="G11008" i="1"/>
  <c r="H11008" i="1"/>
  <c r="I11008" i="1"/>
  <c r="J11008" i="1"/>
  <c r="E11009" i="1"/>
  <c r="F11009" i="1"/>
  <c r="G11009" i="1"/>
  <c r="H11009" i="1"/>
  <c r="I11009" i="1"/>
  <c r="J11009" i="1"/>
  <c r="E11010" i="1"/>
  <c r="F11010" i="1"/>
  <c r="G11010" i="1"/>
  <c r="H11010" i="1"/>
  <c r="I11010" i="1"/>
  <c r="J11010" i="1"/>
  <c r="E11011" i="1"/>
  <c r="F11011" i="1"/>
  <c r="G11011" i="1"/>
  <c r="H11011" i="1"/>
  <c r="I11011" i="1"/>
  <c r="J11011" i="1"/>
  <c r="E11012" i="1"/>
  <c r="F11012" i="1"/>
  <c r="G11012" i="1"/>
  <c r="H11012" i="1"/>
  <c r="I11012" i="1"/>
  <c r="J11012" i="1"/>
  <c r="E11013" i="1"/>
  <c r="F11013" i="1"/>
  <c r="G11013" i="1"/>
  <c r="H11013" i="1"/>
  <c r="I11013" i="1"/>
  <c r="J11013" i="1"/>
  <c r="E11014" i="1"/>
  <c r="F11014" i="1"/>
  <c r="G11014" i="1"/>
  <c r="H11014" i="1"/>
  <c r="I11014" i="1"/>
  <c r="J11014" i="1"/>
  <c r="E11015" i="1"/>
  <c r="F11015" i="1"/>
  <c r="G11015" i="1"/>
  <c r="H11015" i="1"/>
  <c r="I11015" i="1"/>
  <c r="J11015" i="1"/>
  <c r="E11016" i="1"/>
  <c r="F11016" i="1"/>
  <c r="G11016" i="1"/>
  <c r="H11016" i="1"/>
  <c r="I11016" i="1"/>
  <c r="J11016" i="1"/>
  <c r="E11017" i="1"/>
  <c r="F11017" i="1"/>
  <c r="G11017" i="1"/>
  <c r="H11017" i="1"/>
  <c r="I11017" i="1"/>
  <c r="J11017" i="1"/>
  <c r="E11018" i="1"/>
  <c r="F11018" i="1"/>
  <c r="G11018" i="1"/>
  <c r="H11018" i="1"/>
  <c r="I11018" i="1"/>
  <c r="J11018" i="1"/>
  <c r="E11019" i="1"/>
  <c r="F11019" i="1"/>
  <c r="G11019" i="1"/>
  <c r="H11019" i="1"/>
  <c r="I11019" i="1"/>
  <c r="J11019" i="1"/>
  <c r="E11020" i="1"/>
  <c r="F11020" i="1"/>
  <c r="G11020" i="1"/>
  <c r="H11020" i="1"/>
  <c r="I11020" i="1"/>
  <c r="J11020" i="1"/>
  <c r="E11021" i="1"/>
  <c r="F11021" i="1"/>
  <c r="G11021" i="1"/>
  <c r="H11021" i="1"/>
  <c r="I11021" i="1"/>
  <c r="J11021" i="1"/>
  <c r="E11022" i="1"/>
  <c r="F11022" i="1"/>
  <c r="G11022" i="1"/>
  <c r="H11022" i="1"/>
  <c r="I11022" i="1"/>
  <c r="J11022" i="1"/>
  <c r="E11023" i="1"/>
  <c r="F11023" i="1"/>
  <c r="G11023" i="1"/>
  <c r="H11023" i="1"/>
  <c r="I11023" i="1"/>
  <c r="J11023" i="1"/>
  <c r="E11024" i="1"/>
  <c r="F11024" i="1"/>
  <c r="G11024" i="1"/>
  <c r="H11024" i="1"/>
  <c r="I11024" i="1"/>
  <c r="J11024" i="1"/>
  <c r="E11025" i="1"/>
  <c r="F11025" i="1"/>
  <c r="G11025" i="1"/>
  <c r="H11025" i="1"/>
  <c r="I11025" i="1"/>
  <c r="J11025" i="1"/>
  <c r="E11026" i="1"/>
  <c r="F11026" i="1"/>
  <c r="G11026" i="1"/>
  <c r="H11026" i="1"/>
  <c r="I11026" i="1"/>
  <c r="J11026" i="1"/>
  <c r="E11027" i="1"/>
  <c r="F11027" i="1"/>
  <c r="G11027" i="1"/>
  <c r="H11027" i="1"/>
  <c r="I11027" i="1"/>
  <c r="J11027" i="1"/>
  <c r="E11028" i="1"/>
  <c r="F11028" i="1"/>
  <c r="G11028" i="1"/>
  <c r="H11028" i="1"/>
  <c r="I11028" i="1"/>
  <c r="J11028" i="1"/>
  <c r="E11029" i="1"/>
  <c r="F11029" i="1"/>
  <c r="G11029" i="1"/>
  <c r="H11029" i="1"/>
  <c r="I11029" i="1"/>
  <c r="J11029" i="1"/>
  <c r="E11030" i="1"/>
  <c r="F11030" i="1"/>
  <c r="G11030" i="1"/>
  <c r="H11030" i="1"/>
  <c r="I11030" i="1"/>
  <c r="J11030" i="1"/>
  <c r="E11031" i="1"/>
  <c r="F11031" i="1"/>
  <c r="G11031" i="1"/>
  <c r="H11031" i="1"/>
  <c r="I11031" i="1"/>
  <c r="J11031" i="1"/>
  <c r="E11032" i="1"/>
  <c r="F11032" i="1"/>
  <c r="G11032" i="1"/>
  <c r="H11032" i="1"/>
  <c r="I11032" i="1"/>
  <c r="J11032" i="1"/>
  <c r="E11033" i="1"/>
  <c r="F11033" i="1"/>
  <c r="G11033" i="1"/>
  <c r="H11033" i="1"/>
  <c r="I11033" i="1"/>
  <c r="J11033" i="1"/>
  <c r="E11034" i="1"/>
  <c r="F11034" i="1"/>
  <c r="G11034" i="1"/>
  <c r="H11034" i="1"/>
  <c r="I11034" i="1"/>
  <c r="J11034" i="1"/>
  <c r="E11035" i="1"/>
  <c r="F11035" i="1"/>
  <c r="G11035" i="1"/>
  <c r="H11035" i="1"/>
  <c r="I11035" i="1"/>
  <c r="J11035" i="1"/>
  <c r="E11036" i="1"/>
  <c r="F11036" i="1"/>
  <c r="G11036" i="1"/>
  <c r="H11036" i="1"/>
  <c r="I11036" i="1"/>
  <c r="J11036" i="1"/>
  <c r="E11037" i="1"/>
  <c r="F11037" i="1"/>
  <c r="G11037" i="1"/>
  <c r="H11037" i="1"/>
  <c r="I11037" i="1"/>
  <c r="J11037" i="1"/>
  <c r="E11038" i="1"/>
  <c r="F11038" i="1"/>
  <c r="G11038" i="1"/>
  <c r="H11038" i="1"/>
  <c r="I11038" i="1"/>
  <c r="J11038" i="1"/>
  <c r="E11039" i="1"/>
  <c r="F11039" i="1"/>
  <c r="G11039" i="1"/>
  <c r="H11039" i="1"/>
  <c r="I11039" i="1"/>
  <c r="J11039" i="1"/>
  <c r="E11040" i="1"/>
  <c r="F11040" i="1"/>
  <c r="G11040" i="1"/>
  <c r="H11040" i="1"/>
  <c r="I11040" i="1"/>
  <c r="J11040" i="1"/>
  <c r="E11041" i="1"/>
  <c r="F11041" i="1"/>
  <c r="G11041" i="1"/>
  <c r="H11041" i="1"/>
  <c r="I11041" i="1"/>
  <c r="J11041" i="1"/>
  <c r="E11042" i="1"/>
  <c r="F11042" i="1"/>
  <c r="G11042" i="1"/>
  <c r="H11042" i="1"/>
  <c r="I11042" i="1"/>
  <c r="J11042" i="1"/>
  <c r="E11043" i="1"/>
  <c r="F11043" i="1"/>
  <c r="G11043" i="1"/>
  <c r="H11043" i="1"/>
  <c r="I11043" i="1"/>
  <c r="J11043" i="1"/>
  <c r="E11044" i="1"/>
  <c r="F11044" i="1"/>
  <c r="G11044" i="1"/>
  <c r="H11044" i="1"/>
  <c r="I11044" i="1"/>
  <c r="J11044" i="1"/>
  <c r="E11045" i="1"/>
  <c r="F11045" i="1"/>
  <c r="G11045" i="1"/>
  <c r="H11045" i="1"/>
  <c r="I11045" i="1"/>
  <c r="J11045" i="1"/>
  <c r="E11046" i="1"/>
  <c r="F11046" i="1"/>
  <c r="G11046" i="1"/>
  <c r="H11046" i="1"/>
  <c r="I11046" i="1"/>
  <c r="J11046" i="1"/>
  <c r="E11047" i="1"/>
  <c r="F11047" i="1"/>
  <c r="G11047" i="1"/>
  <c r="H11047" i="1"/>
  <c r="I11047" i="1"/>
  <c r="J11047" i="1"/>
  <c r="E11048" i="1"/>
  <c r="F11048" i="1"/>
  <c r="G11048" i="1"/>
  <c r="H11048" i="1"/>
  <c r="I11048" i="1"/>
  <c r="J11048" i="1"/>
  <c r="E11049" i="1"/>
  <c r="F11049" i="1"/>
  <c r="G11049" i="1"/>
  <c r="H11049" i="1"/>
  <c r="I11049" i="1"/>
  <c r="J11049" i="1"/>
  <c r="E11050" i="1"/>
  <c r="F11050" i="1"/>
  <c r="G11050" i="1"/>
  <c r="H11050" i="1"/>
  <c r="I11050" i="1"/>
  <c r="J11050" i="1"/>
  <c r="E11051" i="1"/>
  <c r="F11051" i="1"/>
  <c r="G11051" i="1"/>
  <c r="H11051" i="1"/>
  <c r="I11051" i="1"/>
  <c r="J11051" i="1"/>
  <c r="E11052" i="1"/>
  <c r="F11052" i="1"/>
  <c r="G11052" i="1"/>
  <c r="H11052" i="1"/>
  <c r="I11052" i="1"/>
  <c r="J11052" i="1"/>
  <c r="E11053" i="1"/>
  <c r="F11053" i="1"/>
  <c r="G11053" i="1"/>
  <c r="H11053" i="1"/>
  <c r="I11053" i="1"/>
  <c r="J11053" i="1"/>
  <c r="E11054" i="1"/>
  <c r="F11054" i="1"/>
  <c r="G11054" i="1"/>
  <c r="H11054" i="1"/>
  <c r="I11054" i="1"/>
  <c r="J11054" i="1"/>
  <c r="E11055" i="1"/>
  <c r="F11055" i="1"/>
  <c r="G11055" i="1"/>
  <c r="H11055" i="1"/>
  <c r="I11055" i="1"/>
  <c r="J11055" i="1"/>
  <c r="E11056" i="1"/>
  <c r="F11056" i="1"/>
  <c r="G11056" i="1"/>
  <c r="H11056" i="1"/>
  <c r="I11056" i="1"/>
  <c r="J11056" i="1"/>
  <c r="E11057" i="1"/>
  <c r="F11057" i="1"/>
  <c r="G11057" i="1"/>
  <c r="H11057" i="1"/>
  <c r="I11057" i="1"/>
  <c r="J11057" i="1"/>
  <c r="E11058" i="1"/>
  <c r="F11058" i="1"/>
  <c r="G11058" i="1"/>
  <c r="H11058" i="1"/>
  <c r="I11058" i="1"/>
  <c r="J11058" i="1"/>
  <c r="E11059" i="1"/>
  <c r="F11059" i="1"/>
  <c r="G11059" i="1"/>
  <c r="H11059" i="1"/>
  <c r="I11059" i="1"/>
  <c r="J11059" i="1"/>
  <c r="E11060" i="1"/>
  <c r="F11060" i="1"/>
  <c r="G11060" i="1"/>
  <c r="H11060" i="1"/>
  <c r="I11060" i="1"/>
  <c r="J11060" i="1"/>
  <c r="E11061" i="1"/>
  <c r="F11061" i="1"/>
  <c r="G11061" i="1"/>
  <c r="H11061" i="1"/>
  <c r="I11061" i="1"/>
  <c r="J11061" i="1"/>
  <c r="E11062" i="1"/>
  <c r="F11062" i="1"/>
  <c r="G11062" i="1"/>
  <c r="H11062" i="1"/>
  <c r="I11062" i="1"/>
  <c r="J11062" i="1"/>
  <c r="E11063" i="1"/>
  <c r="F11063" i="1"/>
  <c r="G11063" i="1"/>
  <c r="H11063" i="1"/>
  <c r="I11063" i="1"/>
  <c r="J11063" i="1"/>
  <c r="E11064" i="1"/>
  <c r="F11064" i="1"/>
  <c r="G11064" i="1"/>
  <c r="H11064" i="1"/>
  <c r="I11064" i="1"/>
  <c r="J11064" i="1"/>
  <c r="E11065" i="1"/>
  <c r="F11065" i="1"/>
  <c r="G11065" i="1"/>
  <c r="H11065" i="1"/>
  <c r="I11065" i="1"/>
  <c r="J11065" i="1"/>
  <c r="E11066" i="1"/>
  <c r="F11066" i="1"/>
  <c r="G11066" i="1"/>
  <c r="H11066" i="1"/>
  <c r="I11066" i="1"/>
  <c r="J11066" i="1"/>
  <c r="E11067" i="1"/>
  <c r="F11067" i="1"/>
  <c r="G11067" i="1"/>
  <c r="H11067" i="1"/>
  <c r="I11067" i="1"/>
  <c r="J11067" i="1"/>
  <c r="E11068" i="1"/>
  <c r="F11068" i="1"/>
  <c r="G11068" i="1"/>
  <c r="H11068" i="1"/>
  <c r="I11068" i="1"/>
  <c r="J11068" i="1"/>
  <c r="E11069" i="1"/>
  <c r="F11069" i="1"/>
  <c r="G11069" i="1"/>
  <c r="H11069" i="1"/>
  <c r="I11069" i="1"/>
  <c r="J11069" i="1"/>
  <c r="E11070" i="1"/>
  <c r="F11070" i="1"/>
  <c r="G11070" i="1"/>
  <c r="H11070" i="1"/>
  <c r="I11070" i="1"/>
  <c r="J11070" i="1"/>
  <c r="E11071" i="1"/>
  <c r="F11071" i="1"/>
  <c r="G11071" i="1"/>
  <c r="H11071" i="1"/>
  <c r="I11071" i="1"/>
  <c r="J11071" i="1"/>
  <c r="E11072" i="1"/>
  <c r="F11072" i="1"/>
  <c r="G11072" i="1"/>
  <c r="H11072" i="1"/>
  <c r="I11072" i="1"/>
  <c r="J11072" i="1"/>
  <c r="E11073" i="1"/>
  <c r="F11073" i="1"/>
  <c r="G11073" i="1"/>
  <c r="H11073" i="1"/>
  <c r="I11073" i="1"/>
  <c r="J11073" i="1"/>
  <c r="E11074" i="1"/>
  <c r="F11074" i="1"/>
  <c r="G11074" i="1"/>
  <c r="H11074" i="1"/>
  <c r="I11074" i="1"/>
  <c r="J11074" i="1"/>
  <c r="E11075" i="1"/>
  <c r="F11075" i="1"/>
  <c r="G11075" i="1"/>
  <c r="H11075" i="1"/>
  <c r="I11075" i="1"/>
  <c r="J11075" i="1"/>
  <c r="E11076" i="1"/>
  <c r="F11076" i="1"/>
  <c r="G11076" i="1"/>
  <c r="H11076" i="1"/>
  <c r="I11076" i="1"/>
  <c r="J11076" i="1"/>
  <c r="E11077" i="1"/>
  <c r="F11077" i="1"/>
  <c r="G11077" i="1"/>
  <c r="H11077" i="1"/>
  <c r="I11077" i="1"/>
  <c r="J11077" i="1"/>
  <c r="E11078" i="1"/>
  <c r="F11078" i="1"/>
  <c r="G11078" i="1"/>
  <c r="H11078" i="1"/>
  <c r="I11078" i="1"/>
  <c r="J11078" i="1"/>
  <c r="E11079" i="1"/>
  <c r="F11079" i="1"/>
  <c r="G11079" i="1"/>
  <c r="H11079" i="1"/>
  <c r="I11079" i="1"/>
  <c r="J11079" i="1"/>
  <c r="E11080" i="1"/>
  <c r="F11080" i="1"/>
  <c r="G11080" i="1"/>
  <c r="H11080" i="1"/>
  <c r="I11080" i="1"/>
  <c r="J11080" i="1"/>
  <c r="E11081" i="1"/>
  <c r="F11081" i="1"/>
  <c r="G11081" i="1"/>
  <c r="H11081" i="1"/>
  <c r="I11081" i="1"/>
  <c r="J11081" i="1"/>
  <c r="E11082" i="1"/>
  <c r="F11082" i="1"/>
  <c r="G11082" i="1"/>
  <c r="H11082" i="1"/>
  <c r="I11082" i="1"/>
  <c r="J11082" i="1"/>
  <c r="E11083" i="1"/>
  <c r="F11083" i="1"/>
  <c r="G11083" i="1"/>
  <c r="H11083" i="1"/>
  <c r="I11083" i="1"/>
  <c r="J11083" i="1"/>
  <c r="E11084" i="1"/>
  <c r="F11084" i="1"/>
  <c r="G11084" i="1"/>
  <c r="H11084" i="1"/>
  <c r="I11084" i="1"/>
  <c r="J11084" i="1"/>
  <c r="E11085" i="1"/>
  <c r="F11085" i="1"/>
  <c r="G11085" i="1"/>
  <c r="H11085" i="1"/>
  <c r="I11085" i="1"/>
  <c r="J11085" i="1"/>
  <c r="E11086" i="1"/>
  <c r="F11086" i="1"/>
  <c r="G11086" i="1"/>
  <c r="H11086" i="1"/>
  <c r="I11086" i="1"/>
  <c r="J11086" i="1"/>
  <c r="E11087" i="1"/>
  <c r="F11087" i="1"/>
  <c r="G11087" i="1"/>
  <c r="H11087" i="1"/>
  <c r="I11087" i="1"/>
  <c r="J11087" i="1"/>
  <c r="E11088" i="1"/>
  <c r="F11088" i="1"/>
  <c r="G11088" i="1"/>
  <c r="H11088" i="1"/>
  <c r="I11088" i="1"/>
  <c r="J11088" i="1"/>
  <c r="E11089" i="1"/>
  <c r="F11089" i="1"/>
  <c r="G11089" i="1"/>
  <c r="H11089" i="1"/>
  <c r="I11089" i="1"/>
  <c r="J11089" i="1"/>
  <c r="E11090" i="1"/>
  <c r="F11090" i="1"/>
  <c r="G11090" i="1"/>
  <c r="H11090" i="1"/>
  <c r="I11090" i="1"/>
  <c r="J11090" i="1"/>
  <c r="E11091" i="1"/>
  <c r="F11091" i="1"/>
  <c r="G11091" i="1"/>
  <c r="H11091" i="1"/>
  <c r="I11091" i="1"/>
  <c r="J11091" i="1"/>
  <c r="E11092" i="1"/>
  <c r="F11092" i="1"/>
  <c r="G11092" i="1"/>
  <c r="H11092" i="1"/>
  <c r="I11092" i="1"/>
  <c r="J11092" i="1"/>
  <c r="E11093" i="1"/>
  <c r="F11093" i="1"/>
  <c r="G11093" i="1"/>
  <c r="H11093" i="1"/>
  <c r="I11093" i="1"/>
  <c r="J11093" i="1"/>
  <c r="E11094" i="1"/>
  <c r="F11094" i="1"/>
  <c r="G11094" i="1"/>
  <c r="H11094" i="1"/>
  <c r="I11094" i="1"/>
  <c r="J11094" i="1"/>
  <c r="E11095" i="1"/>
  <c r="F11095" i="1"/>
  <c r="G11095" i="1"/>
  <c r="H11095" i="1"/>
  <c r="I11095" i="1"/>
  <c r="J11095" i="1"/>
  <c r="E11096" i="1"/>
  <c r="F11096" i="1"/>
  <c r="G11096" i="1"/>
  <c r="H11096" i="1"/>
  <c r="I11096" i="1"/>
  <c r="J11096" i="1"/>
  <c r="E11097" i="1"/>
  <c r="F11097" i="1"/>
  <c r="G11097" i="1"/>
  <c r="H11097" i="1"/>
  <c r="I11097" i="1"/>
  <c r="J11097" i="1"/>
  <c r="E11098" i="1"/>
  <c r="F11098" i="1"/>
  <c r="G11098" i="1"/>
  <c r="H11098" i="1"/>
  <c r="I11098" i="1"/>
  <c r="J11098" i="1"/>
  <c r="E11099" i="1"/>
  <c r="F11099" i="1"/>
  <c r="G11099" i="1"/>
  <c r="H11099" i="1"/>
  <c r="I11099" i="1"/>
  <c r="J11099" i="1"/>
  <c r="E11100" i="1"/>
  <c r="F11100" i="1"/>
  <c r="G11100" i="1"/>
  <c r="H11100" i="1"/>
  <c r="I11100" i="1"/>
  <c r="J11100" i="1"/>
  <c r="E11101" i="1"/>
  <c r="F11101" i="1"/>
  <c r="G11101" i="1"/>
  <c r="H11101" i="1"/>
  <c r="I11101" i="1"/>
  <c r="J11101" i="1"/>
  <c r="E11102" i="1"/>
  <c r="F11102" i="1"/>
  <c r="G11102" i="1"/>
  <c r="H11102" i="1"/>
  <c r="I11102" i="1"/>
  <c r="J11102" i="1"/>
  <c r="E11103" i="1"/>
  <c r="F11103" i="1"/>
  <c r="G11103" i="1"/>
  <c r="H11103" i="1"/>
  <c r="I11103" i="1"/>
  <c r="J11103" i="1"/>
  <c r="E11104" i="1"/>
  <c r="F11104" i="1"/>
  <c r="G11104" i="1"/>
  <c r="H11104" i="1"/>
  <c r="I11104" i="1"/>
  <c r="J11104" i="1"/>
  <c r="E11105" i="1"/>
  <c r="F11105" i="1"/>
  <c r="G11105" i="1"/>
  <c r="H11105" i="1"/>
  <c r="I11105" i="1"/>
  <c r="J11105" i="1"/>
  <c r="E11106" i="1"/>
  <c r="F11106" i="1"/>
  <c r="G11106" i="1"/>
  <c r="H11106" i="1"/>
  <c r="I11106" i="1"/>
  <c r="J11106" i="1"/>
  <c r="E11107" i="1"/>
  <c r="F11107" i="1"/>
  <c r="G11107" i="1"/>
  <c r="H11107" i="1"/>
  <c r="I11107" i="1"/>
  <c r="J11107" i="1"/>
  <c r="E11108" i="1"/>
  <c r="F11108" i="1"/>
  <c r="G11108" i="1"/>
  <c r="H11108" i="1"/>
  <c r="I11108" i="1"/>
  <c r="J11108" i="1"/>
  <c r="E11109" i="1"/>
  <c r="F11109" i="1"/>
  <c r="G11109" i="1"/>
  <c r="H11109" i="1"/>
  <c r="I11109" i="1"/>
  <c r="J11109" i="1"/>
  <c r="E11110" i="1"/>
  <c r="F11110" i="1"/>
  <c r="G11110" i="1"/>
  <c r="H11110" i="1"/>
  <c r="I11110" i="1"/>
  <c r="J11110" i="1"/>
  <c r="E11111" i="1"/>
  <c r="F11111" i="1"/>
  <c r="G11111" i="1"/>
  <c r="H11111" i="1"/>
  <c r="I11111" i="1"/>
  <c r="J11111" i="1"/>
  <c r="E11112" i="1"/>
  <c r="F11112" i="1"/>
  <c r="G11112" i="1"/>
  <c r="H11112" i="1"/>
  <c r="I11112" i="1"/>
  <c r="J11112" i="1"/>
  <c r="E11113" i="1"/>
  <c r="F11113" i="1"/>
  <c r="G11113" i="1"/>
  <c r="H11113" i="1"/>
  <c r="I11113" i="1"/>
  <c r="J11113" i="1"/>
  <c r="E11114" i="1"/>
  <c r="F11114" i="1"/>
  <c r="G11114" i="1"/>
  <c r="H11114" i="1"/>
  <c r="I11114" i="1"/>
  <c r="J11114" i="1"/>
  <c r="E11115" i="1"/>
  <c r="F11115" i="1"/>
  <c r="G11115" i="1"/>
  <c r="H11115" i="1"/>
  <c r="I11115" i="1"/>
  <c r="J11115" i="1"/>
  <c r="E11116" i="1"/>
  <c r="F11116" i="1"/>
  <c r="G11116" i="1"/>
  <c r="H11116" i="1"/>
  <c r="I11116" i="1"/>
  <c r="J11116" i="1"/>
  <c r="E11117" i="1"/>
  <c r="F11117" i="1"/>
  <c r="G11117" i="1"/>
  <c r="H11117" i="1"/>
  <c r="I11117" i="1"/>
  <c r="J11117" i="1"/>
  <c r="E11118" i="1"/>
  <c r="F11118" i="1"/>
  <c r="G11118" i="1"/>
  <c r="H11118" i="1"/>
  <c r="I11118" i="1"/>
  <c r="J11118" i="1"/>
  <c r="E11119" i="1"/>
  <c r="F11119" i="1"/>
  <c r="G11119" i="1"/>
  <c r="H11119" i="1"/>
  <c r="I11119" i="1"/>
  <c r="J11119" i="1"/>
  <c r="E11120" i="1"/>
  <c r="F11120" i="1"/>
  <c r="G11120" i="1"/>
  <c r="H11120" i="1"/>
  <c r="I11120" i="1"/>
  <c r="J11120" i="1"/>
  <c r="E11121" i="1"/>
  <c r="F11121" i="1"/>
  <c r="G11121" i="1"/>
  <c r="H11121" i="1"/>
  <c r="I11121" i="1"/>
  <c r="J11121" i="1"/>
  <c r="E11122" i="1"/>
  <c r="F11122" i="1"/>
  <c r="G11122" i="1"/>
  <c r="H11122" i="1"/>
  <c r="I11122" i="1"/>
  <c r="J11122" i="1"/>
  <c r="E11123" i="1"/>
  <c r="F11123" i="1"/>
  <c r="G11123" i="1"/>
  <c r="H11123" i="1"/>
  <c r="I11123" i="1"/>
  <c r="J11123" i="1"/>
  <c r="E11124" i="1"/>
  <c r="F11124" i="1"/>
  <c r="G11124" i="1"/>
  <c r="H11124" i="1"/>
  <c r="I11124" i="1"/>
  <c r="J11124" i="1"/>
  <c r="E11125" i="1"/>
  <c r="F11125" i="1"/>
  <c r="G11125" i="1"/>
  <c r="H11125" i="1"/>
  <c r="I11125" i="1"/>
  <c r="J11125" i="1"/>
  <c r="E11126" i="1"/>
  <c r="F11126" i="1"/>
  <c r="G11126" i="1"/>
  <c r="H11126" i="1"/>
  <c r="I11126" i="1"/>
  <c r="J11126" i="1"/>
  <c r="E11127" i="1"/>
  <c r="F11127" i="1"/>
  <c r="G11127" i="1"/>
  <c r="H11127" i="1"/>
  <c r="I11127" i="1"/>
  <c r="J11127" i="1"/>
  <c r="E11128" i="1"/>
  <c r="F11128" i="1"/>
  <c r="G11128" i="1"/>
  <c r="H11128" i="1"/>
  <c r="I11128" i="1"/>
  <c r="J11128" i="1"/>
  <c r="E11129" i="1"/>
  <c r="F11129" i="1"/>
  <c r="G11129" i="1"/>
  <c r="H11129" i="1"/>
  <c r="I11129" i="1"/>
  <c r="J11129" i="1"/>
  <c r="E11130" i="1"/>
  <c r="F11130" i="1"/>
  <c r="G11130" i="1"/>
  <c r="H11130" i="1"/>
  <c r="I11130" i="1"/>
  <c r="J11130" i="1"/>
  <c r="E11131" i="1"/>
  <c r="F11131" i="1"/>
  <c r="G11131" i="1"/>
  <c r="H11131" i="1"/>
  <c r="I11131" i="1"/>
  <c r="J11131" i="1"/>
  <c r="E11132" i="1"/>
  <c r="F11132" i="1"/>
  <c r="G11132" i="1"/>
  <c r="H11132" i="1"/>
  <c r="I11132" i="1"/>
  <c r="J11132" i="1"/>
  <c r="E11133" i="1"/>
  <c r="F11133" i="1"/>
  <c r="G11133" i="1"/>
  <c r="H11133" i="1"/>
  <c r="I11133" i="1"/>
  <c r="J11133" i="1"/>
  <c r="E11134" i="1"/>
  <c r="F11134" i="1"/>
  <c r="G11134" i="1"/>
  <c r="H11134" i="1"/>
  <c r="I11134" i="1"/>
  <c r="J11134" i="1"/>
  <c r="E11135" i="1"/>
  <c r="F11135" i="1"/>
  <c r="G11135" i="1"/>
  <c r="H11135" i="1"/>
  <c r="I11135" i="1"/>
  <c r="J11135" i="1"/>
  <c r="E11136" i="1"/>
  <c r="F11136" i="1"/>
  <c r="G11136" i="1"/>
  <c r="H11136" i="1"/>
  <c r="I11136" i="1"/>
  <c r="J11136" i="1"/>
  <c r="E11137" i="1"/>
  <c r="F11137" i="1"/>
  <c r="G11137" i="1"/>
  <c r="H11137" i="1"/>
  <c r="I11137" i="1"/>
  <c r="J11137" i="1"/>
  <c r="E11138" i="1"/>
  <c r="F11138" i="1"/>
  <c r="G11138" i="1"/>
  <c r="H11138" i="1"/>
  <c r="I11138" i="1"/>
  <c r="J11138" i="1"/>
  <c r="E11139" i="1"/>
  <c r="F11139" i="1"/>
  <c r="G11139" i="1"/>
  <c r="H11139" i="1"/>
  <c r="I11139" i="1"/>
  <c r="J11139" i="1"/>
  <c r="E11140" i="1"/>
  <c r="F11140" i="1"/>
  <c r="G11140" i="1"/>
  <c r="H11140" i="1"/>
  <c r="I11140" i="1"/>
  <c r="J11140" i="1"/>
  <c r="E11141" i="1"/>
  <c r="F11141" i="1"/>
  <c r="G11141" i="1"/>
  <c r="H11141" i="1"/>
  <c r="I11141" i="1"/>
  <c r="J11141" i="1"/>
  <c r="E11142" i="1"/>
  <c r="F11142" i="1"/>
  <c r="G11142" i="1"/>
  <c r="H11142" i="1"/>
  <c r="I11142" i="1"/>
  <c r="J11142" i="1"/>
  <c r="E11143" i="1"/>
  <c r="F11143" i="1"/>
  <c r="G11143" i="1"/>
  <c r="H11143" i="1"/>
  <c r="I11143" i="1"/>
  <c r="J11143" i="1"/>
  <c r="E11144" i="1"/>
  <c r="F11144" i="1"/>
  <c r="G11144" i="1"/>
  <c r="H11144" i="1"/>
  <c r="I11144" i="1"/>
  <c r="J11144" i="1"/>
  <c r="E11145" i="1"/>
  <c r="F11145" i="1"/>
  <c r="G11145" i="1"/>
  <c r="H11145" i="1"/>
  <c r="I11145" i="1"/>
  <c r="J11145" i="1"/>
  <c r="E11146" i="1"/>
  <c r="F11146" i="1"/>
  <c r="G11146" i="1"/>
  <c r="H11146" i="1"/>
  <c r="I11146" i="1"/>
  <c r="J11146" i="1"/>
  <c r="E11147" i="1"/>
  <c r="F11147" i="1"/>
  <c r="G11147" i="1"/>
  <c r="H11147" i="1"/>
  <c r="I11147" i="1"/>
  <c r="J11147" i="1"/>
  <c r="E11148" i="1"/>
  <c r="F11148" i="1"/>
  <c r="G11148" i="1"/>
  <c r="H11148" i="1"/>
  <c r="I11148" i="1"/>
  <c r="J11148" i="1"/>
  <c r="E11149" i="1"/>
  <c r="F11149" i="1"/>
  <c r="G11149" i="1"/>
  <c r="H11149" i="1"/>
  <c r="I11149" i="1"/>
  <c r="J11149" i="1"/>
  <c r="E11150" i="1"/>
  <c r="F11150" i="1"/>
  <c r="G11150" i="1"/>
  <c r="H11150" i="1"/>
  <c r="I11150" i="1"/>
  <c r="J11150" i="1"/>
  <c r="E11151" i="1"/>
  <c r="F11151" i="1"/>
  <c r="G11151" i="1"/>
  <c r="H11151" i="1"/>
  <c r="I11151" i="1"/>
  <c r="J11151" i="1"/>
  <c r="E11152" i="1"/>
  <c r="F11152" i="1"/>
  <c r="G11152" i="1"/>
  <c r="H11152" i="1"/>
  <c r="I11152" i="1"/>
  <c r="J11152" i="1"/>
  <c r="E11153" i="1"/>
  <c r="F11153" i="1"/>
  <c r="G11153" i="1"/>
  <c r="H11153" i="1"/>
  <c r="I11153" i="1"/>
  <c r="J11153" i="1"/>
  <c r="E11154" i="1"/>
  <c r="F11154" i="1"/>
  <c r="G11154" i="1"/>
  <c r="H11154" i="1"/>
  <c r="I11154" i="1"/>
  <c r="J11154" i="1"/>
  <c r="E11155" i="1"/>
  <c r="F11155" i="1"/>
  <c r="G11155" i="1"/>
  <c r="H11155" i="1"/>
  <c r="I11155" i="1"/>
  <c r="J11155" i="1"/>
  <c r="E11156" i="1"/>
  <c r="F11156" i="1"/>
  <c r="G11156" i="1"/>
  <c r="H11156" i="1"/>
  <c r="I11156" i="1"/>
  <c r="J11156" i="1"/>
  <c r="E11157" i="1"/>
  <c r="F11157" i="1"/>
  <c r="G11157" i="1"/>
  <c r="H11157" i="1"/>
  <c r="I11157" i="1"/>
  <c r="J11157" i="1"/>
  <c r="E11158" i="1"/>
  <c r="F11158" i="1"/>
  <c r="G11158" i="1"/>
  <c r="H11158" i="1"/>
  <c r="I11158" i="1"/>
  <c r="J11158" i="1"/>
  <c r="E11159" i="1"/>
  <c r="F11159" i="1"/>
  <c r="G11159" i="1"/>
  <c r="H11159" i="1"/>
  <c r="I11159" i="1"/>
  <c r="J11159" i="1"/>
  <c r="E11160" i="1"/>
  <c r="F11160" i="1"/>
  <c r="G11160" i="1"/>
  <c r="H11160" i="1"/>
  <c r="I11160" i="1"/>
  <c r="J11160" i="1"/>
  <c r="E11161" i="1"/>
  <c r="F11161" i="1"/>
  <c r="G11161" i="1"/>
  <c r="H11161" i="1"/>
  <c r="I11161" i="1"/>
  <c r="J11161" i="1"/>
  <c r="E11162" i="1"/>
  <c r="F11162" i="1"/>
  <c r="G11162" i="1"/>
  <c r="H11162" i="1"/>
  <c r="I11162" i="1"/>
  <c r="J11162" i="1"/>
  <c r="E11163" i="1"/>
  <c r="F11163" i="1"/>
  <c r="G11163" i="1"/>
  <c r="H11163" i="1"/>
  <c r="I11163" i="1"/>
  <c r="J11163" i="1"/>
  <c r="J10916" i="1"/>
  <c r="I10916" i="1"/>
  <c r="H10916" i="1"/>
  <c r="G10916" i="1"/>
  <c r="F10916" i="1"/>
  <c r="E10916" i="1"/>
  <c r="E10669" i="1"/>
  <c r="F10669" i="1"/>
  <c r="G10669" i="1"/>
  <c r="H10669" i="1"/>
  <c r="I10669" i="1"/>
  <c r="J10669" i="1"/>
  <c r="E10670" i="1"/>
  <c r="F10670" i="1"/>
  <c r="G10670" i="1"/>
  <c r="H10670" i="1"/>
  <c r="I10670" i="1"/>
  <c r="J10670" i="1"/>
  <c r="E10671" i="1"/>
  <c r="F10671" i="1"/>
  <c r="G10671" i="1"/>
  <c r="H10671" i="1"/>
  <c r="I10671" i="1"/>
  <c r="J10671" i="1"/>
  <c r="E10672" i="1"/>
  <c r="F10672" i="1"/>
  <c r="G10672" i="1"/>
  <c r="H10672" i="1"/>
  <c r="I10672" i="1"/>
  <c r="J10672" i="1"/>
  <c r="E10673" i="1"/>
  <c r="F10673" i="1"/>
  <c r="G10673" i="1"/>
  <c r="H10673" i="1"/>
  <c r="I10673" i="1"/>
  <c r="J10673" i="1"/>
  <c r="E10674" i="1"/>
  <c r="F10674" i="1"/>
  <c r="G10674" i="1"/>
  <c r="H10674" i="1"/>
  <c r="I10674" i="1"/>
  <c r="J10674" i="1"/>
  <c r="E10675" i="1"/>
  <c r="F10675" i="1"/>
  <c r="G10675" i="1"/>
  <c r="H10675" i="1"/>
  <c r="I10675" i="1"/>
  <c r="J10675" i="1"/>
  <c r="E10676" i="1"/>
  <c r="F10676" i="1"/>
  <c r="G10676" i="1"/>
  <c r="H10676" i="1"/>
  <c r="I10676" i="1"/>
  <c r="J10676" i="1"/>
  <c r="E10677" i="1"/>
  <c r="F10677" i="1"/>
  <c r="G10677" i="1"/>
  <c r="H10677" i="1"/>
  <c r="I10677" i="1"/>
  <c r="J10677" i="1"/>
  <c r="E10678" i="1"/>
  <c r="F10678" i="1"/>
  <c r="G10678" i="1"/>
  <c r="H10678" i="1"/>
  <c r="I10678" i="1"/>
  <c r="J10678" i="1"/>
  <c r="E10679" i="1"/>
  <c r="F10679" i="1"/>
  <c r="G10679" i="1"/>
  <c r="H10679" i="1"/>
  <c r="I10679" i="1"/>
  <c r="J10679" i="1"/>
  <c r="E10680" i="1"/>
  <c r="F10680" i="1"/>
  <c r="G10680" i="1"/>
  <c r="H10680" i="1"/>
  <c r="I10680" i="1"/>
  <c r="J10680" i="1"/>
  <c r="E10681" i="1"/>
  <c r="F10681" i="1"/>
  <c r="G10681" i="1"/>
  <c r="H10681" i="1"/>
  <c r="I10681" i="1"/>
  <c r="J10681" i="1"/>
  <c r="E10682" i="1"/>
  <c r="F10682" i="1"/>
  <c r="G10682" i="1"/>
  <c r="H10682" i="1"/>
  <c r="I10682" i="1"/>
  <c r="J10682" i="1"/>
  <c r="E10683" i="1"/>
  <c r="F10683" i="1"/>
  <c r="G10683" i="1"/>
  <c r="H10683" i="1"/>
  <c r="I10683" i="1"/>
  <c r="J10683" i="1"/>
  <c r="E10684" i="1"/>
  <c r="F10684" i="1"/>
  <c r="G10684" i="1"/>
  <c r="H10684" i="1"/>
  <c r="I10684" i="1"/>
  <c r="J10684" i="1"/>
  <c r="E10685" i="1"/>
  <c r="F10685" i="1"/>
  <c r="G10685" i="1"/>
  <c r="H10685" i="1"/>
  <c r="I10685" i="1"/>
  <c r="J10685" i="1"/>
  <c r="E10686" i="1"/>
  <c r="F10686" i="1"/>
  <c r="G10686" i="1"/>
  <c r="H10686" i="1"/>
  <c r="I10686" i="1"/>
  <c r="J10686" i="1"/>
  <c r="E10687" i="1"/>
  <c r="F10687" i="1"/>
  <c r="G10687" i="1"/>
  <c r="H10687" i="1"/>
  <c r="I10687" i="1"/>
  <c r="J10687" i="1"/>
  <c r="E10688" i="1"/>
  <c r="F10688" i="1"/>
  <c r="G10688" i="1"/>
  <c r="H10688" i="1"/>
  <c r="I10688" i="1"/>
  <c r="J10688" i="1"/>
  <c r="E10689" i="1"/>
  <c r="F10689" i="1"/>
  <c r="G10689" i="1"/>
  <c r="H10689" i="1"/>
  <c r="I10689" i="1"/>
  <c r="J10689" i="1"/>
  <c r="E10690" i="1"/>
  <c r="F10690" i="1"/>
  <c r="G10690" i="1"/>
  <c r="H10690" i="1"/>
  <c r="I10690" i="1"/>
  <c r="J10690" i="1"/>
  <c r="E10691" i="1"/>
  <c r="F10691" i="1"/>
  <c r="G10691" i="1"/>
  <c r="H10691" i="1"/>
  <c r="I10691" i="1"/>
  <c r="J10691" i="1"/>
  <c r="E10692" i="1"/>
  <c r="F10692" i="1"/>
  <c r="G10692" i="1"/>
  <c r="H10692" i="1"/>
  <c r="I10692" i="1"/>
  <c r="J10692" i="1"/>
  <c r="E10693" i="1"/>
  <c r="F10693" i="1"/>
  <c r="G10693" i="1"/>
  <c r="H10693" i="1"/>
  <c r="I10693" i="1"/>
  <c r="J10693" i="1"/>
  <c r="E10694" i="1"/>
  <c r="F10694" i="1"/>
  <c r="G10694" i="1"/>
  <c r="H10694" i="1"/>
  <c r="I10694" i="1"/>
  <c r="J10694" i="1"/>
  <c r="E10695" i="1"/>
  <c r="F10695" i="1"/>
  <c r="G10695" i="1"/>
  <c r="H10695" i="1"/>
  <c r="I10695" i="1"/>
  <c r="J10695" i="1"/>
  <c r="E10696" i="1"/>
  <c r="F10696" i="1"/>
  <c r="G10696" i="1"/>
  <c r="H10696" i="1"/>
  <c r="I10696" i="1"/>
  <c r="J10696" i="1"/>
  <c r="E10697" i="1"/>
  <c r="F10697" i="1"/>
  <c r="G10697" i="1"/>
  <c r="H10697" i="1"/>
  <c r="I10697" i="1"/>
  <c r="J10697" i="1"/>
  <c r="E10698" i="1"/>
  <c r="F10698" i="1"/>
  <c r="G10698" i="1"/>
  <c r="H10698" i="1"/>
  <c r="I10698" i="1"/>
  <c r="J10698" i="1"/>
  <c r="E10699" i="1"/>
  <c r="F10699" i="1"/>
  <c r="G10699" i="1"/>
  <c r="H10699" i="1"/>
  <c r="I10699" i="1"/>
  <c r="J10699" i="1"/>
  <c r="E10700" i="1"/>
  <c r="F10700" i="1"/>
  <c r="G10700" i="1"/>
  <c r="H10700" i="1"/>
  <c r="I10700" i="1"/>
  <c r="J10700" i="1"/>
  <c r="E10701" i="1"/>
  <c r="F10701" i="1"/>
  <c r="G10701" i="1"/>
  <c r="H10701" i="1"/>
  <c r="I10701" i="1"/>
  <c r="J10701" i="1"/>
  <c r="E10702" i="1"/>
  <c r="F10702" i="1"/>
  <c r="G10702" i="1"/>
  <c r="H10702" i="1"/>
  <c r="I10702" i="1"/>
  <c r="J10702" i="1"/>
  <c r="E10703" i="1"/>
  <c r="F10703" i="1"/>
  <c r="G10703" i="1"/>
  <c r="H10703" i="1"/>
  <c r="I10703" i="1"/>
  <c r="J10703" i="1"/>
  <c r="E10704" i="1"/>
  <c r="F10704" i="1"/>
  <c r="G10704" i="1"/>
  <c r="H10704" i="1"/>
  <c r="I10704" i="1"/>
  <c r="J10704" i="1"/>
  <c r="E10705" i="1"/>
  <c r="F10705" i="1"/>
  <c r="G10705" i="1"/>
  <c r="H10705" i="1"/>
  <c r="I10705" i="1"/>
  <c r="J10705" i="1"/>
  <c r="E10706" i="1"/>
  <c r="F10706" i="1"/>
  <c r="G10706" i="1"/>
  <c r="H10706" i="1"/>
  <c r="I10706" i="1"/>
  <c r="J10706" i="1"/>
  <c r="E10707" i="1"/>
  <c r="F10707" i="1"/>
  <c r="G10707" i="1"/>
  <c r="H10707" i="1"/>
  <c r="I10707" i="1"/>
  <c r="J10707" i="1"/>
  <c r="E10708" i="1"/>
  <c r="F10708" i="1"/>
  <c r="G10708" i="1"/>
  <c r="H10708" i="1"/>
  <c r="I10708" i="1"/>
  <c r="J10708" i="1"/>
  <c r="E10709" i="1"/>
  <c r="F10709" i="1"/>
  <c r="G10709" i="1"/>
  <c r="H10709" i="1"/>
  <c r="I10709" i="1"/>
  <c r="J10709" i="1"/>
  <c r="E10710" i="1"/>
  <c r="F10710" i="1"/>
  <c r="G10710" i="1"/>
  <c r="H10710" i="1"/>
  <c r="I10710" i="1"/>
  <c r="J10710" i="1"/>
  <c r="E10711" i="1"/>
  <c r="F10711" i="1"/>
  <c r="G10711" i="1"/>
  <c r="H10711" i="1"/>
  <c r="I10711" i="1"/>
  <c r="J10711" i="1"/>
  <c r="E10712" i="1"/>
  <c r="F10712" i="1"/>
  <c r="G10712" i="1"/>
  <c r="H10712" i="1"/>
  <c r="I10712" i="1"/>
  <c r="J10712" i="1"/>
  <c r="E10713" i="1"/>
  <c r="F10713" i="1"/>
  <c r="G10713" i="1"/>
  <c r="H10713" i="1"/>
  <c r="I10713" i="1"/>
  <c r="J10713" i="1"/>
  <c r="E10714" i="1"/>
  <c r="F10714" i="1"/>
  <c r="G10714" i="1"/>
  <c r="H10714" i="1"/>
  <c r="I10714" i="1"/>
  <c r="J10714" i="1"/>
  <c r="E10715" i="1"/>
  <c r="F10715" i="1"/>
  <c r="G10715" i="1"/>
  <c r="H10715" i="1"/>
  <c r="I10715" i="1"/>
  <c r="J10715" i="1"/>
  <c r="E10716" i="1"/>
  <c r="F10716" i="1"/>
  <c r="G10716" i="1"/>
  <c r="H10716" i="1"/>
  <c r="I10716" i="1"/>
  <c r="J10716" i="1"/>
  <c r="E10717" i="1"/>
  <c r="F10717" i="1"/>
  <c r="G10717" i="1"/>
  <c r="H10717" i="1"/>
  <c r="I10717" i="1"/>
  <c r="J10717" i="1"/>
  <c r="E10718" i="1"/>
  <c r="F10718" i="1"/>
  <c r="G10718" i="1"/>
  <c r="H10718" i="1"/>
  <c r="I10718" i="1"/>
  <c r="J10718" i="1"/>
  <c r="E10719" i="1"/>
  <c r="F10719" i="1"/>
  <c r="G10719" i="1"/>
  <c r="H10719" i="1"/>
  <c r="I10719" i="1"/>
  <c r="J10719" i="1"/>
  <c r="E10720" i="1"/>
  <c r="F10720" i="1"/>
  <c r="G10720" i="1"/>
  <c r="H10720" i="1"/>
  <c r="I10720" i="1"/>
  <c r="J10720" i="1"/>
  <c r="E10721" i="1"/>
  <c r="F10721" i="1"/>
  <c r="G10721" i="1"/>
  <c r="H10721" i="1"/>
  <c r="I10721" i="1"/>
  <c r="J10721" i="1"/>
  <c r="E10722" i="1"/>
  <c r="F10722" i="1"/>
  <c r="G10722" i="1"/>
  <c r="H10722" i="1"/>
  <c r="I10722" i="1"/>
  <c r="J10722" i="1"/>
  <c r="E10723" i="1"/>
  <c r="F10723" i="1"/>
  <c r="G10723" i="1"/>
  <c r="H10723" i="1"/>
  <c r="I10723" i="1"/>
  <c r="J10723" i="1"/>
  <c r="E10724" i="1"/>
  <c r="F10724" i="1"/>
  <c r="G10724" i="1"/>
  <c r="H10724" i="1"/>
  <c r="I10724" i="1"/>
  <c r="J10724" i="1"/>
  <c r="E10725" i="1"/>
  <c r="F10725" i="1"/>
  <c r="G10725" i="1"/>
  <c r="H10725" i="1"/>
  <c r="I10725" i="1"/>
  <c r="J10725" i="1"/>
  <c r="E10726" i="1"/>
  <c r="F10726" i="1"/>
  <c r="G10726" i="1"/>
  <c r="H10726" i="1"/>
  <c r="I10726" i="1"/>
  <c r="J10726" i="1"/>
  <c r="E10727" i="1"/>
  <c r="F10727" i="1"/>
  <c r="G10727" i="1"/>
  <c r="H10727" i="1"/>
  <c r="I10727" i="1"/>
  <c r="J10727" i="1"/>
  <c r="E10728" i="1"/>
  <c r="F10728" i="1"/>
  <c r="G10728" i="1"/>
  <c r="H10728" i="1"/>
  <c r="I10728" i="1"/>
  <c r="J10728" i="1"/>
  <c r="E10729" i="1"/>
  <c r="F10729" i="1"/>
  <c r="G10729" i="1"/>
  <c r="H10729" i="1"/>
  <c r="I10729" i="1"/>
  <c r="J10729" i="1"/>
  <c r="E10730" i="1"/>
  <c r="F10730" i="1"/>
  <c r="G10730" i="1"/>
  <c r="H10730" i="1"/>
  <c r="I10730" i="1"/>
  <c r="J10730" i="1"/>
  <c r="E10731" i="1"/>
  <c r="F10731" i="1"/>
  <c r="G10731" i="1"/>
  <c r="H10731" i="1"/>
  <c r="I10731" i="1"/>
  <c r="J10731" i="1"/>
  <c r="E10732" i="1"/>
  <c r="F10732" i="1"/>
  <c r="G10732" i="1"/>
  <c r="H10732" i="1"/>
  <c r="I10732" i="1"/>
  <c r="J10732" i="1"/>
  <c r="E10733" i="1"/>
  <c r="F10733" i="1"/>
  <c r="G10733" i="1"/>
  <c r="H10733" i="1"/>
  <c r="I10733" i="1"/>
  <c r="J10733" i="1"/>
  <c r="E10734" i="1"/>
  <c r="F10734" i="1"/>
  <c r="G10734" i="1"/>
  <c r="H10734" i="1"/>
  <c r="I10734" i="1"/>
  <c r="J10734" i="1"/>
  <c r="E10735" i="1"/>
  <c r="F10735" i="1"/>
  <c r="G10735" i="1"/>
  <c r="H10735" i="1"/>
  <c r="I10735" i="1"/>
  <c r="J10735" i="1"/>
  <c r="E10736" i="1"/>
  <c r="F10736" i="1"/>
  <c r="G10736" i="1"/>
  <c r="H10736" i="1"/>
  <c r="I10736" i="1"/>
  <c r="J10736" i="1"/>
  <c r="E10737" i="1"/>
  <c r="F10737" i="1"/>
  <c r="G10737" i="1"/>
  <c r="H10737" i="1"/>
  <c r="I10737" i="1"/>
  <c r="J10737" i="1"/>
  <c r="E10738" i="1"/>
  <c r="F10738" i="1"/>
  <c r="G10738" i="1"/>
  <c r="H10738" i="1"/>
  <c r="I10738" i="1"/>
  <c r="J10738" i="1"/>
  <c r="E10739" i="1"/>
  <c r="F10739" i="1"/>
  <c r="G10739" i="1"/>
  <c r="H10739" i="1"/>
  <c r="I10739" i="1"/>
  <c r="J10739" i="1"/>
  <c r="E10740" i="1"/>
  <c r="F10740" i="1"/>
  <c r="G10740" i="1"/>
  <c r="H10740" i="1"/>
  <c r="I10740" i="1"/>
  <c r="J10740" i="1"/>
  <c r="E10741" i="1"/>
  <c r="F10741" i="1"/>
  <c r="G10741" i="1"/>
  <c r="H10741" i="1"/>
  <c r="I10741" i="1"/>
  <c r="J10741" i="1"/>
  <c r="E10742" i="1"/>
  <c r="F10742" i="1"/>
  <c r="G10742" i="1"/>
  <c r="H10742" i="1"/>
  <c r="I10742" i="1"/>
  <c r="J10742" i="1"/>
  <c r="E10743" i="1"/>
  <c r="F10743" i="1"/>
  <c r="G10743" i="1"/>
  <c r="H10743" i="1"/>
  <c r="I10743" i="1"/>
  <c r="J10743" i="1"/>
  <c r="E10744" i="1"/>
  <c r="F10744" i="1"/>
  <c r="G10744" i="1"/>
  <c r="H10744" i="1"/>
  <c r="I10744" i="1"/>
  <c r="J10744" i="1"/>
  <c r="E10745" i="1"/>
  <c r="F10745" i="1"/>
  <c r="G10745" i="1"/>
  <c r="H10745" i="1"/>
  <c r="I10745" i="1"/>
  <c r="J10745" i="1"/>
  <c r="E10746" i="1"/>
  <c r="F10746" i="1"/>
  <c r="G10746" i="1"/>
  <c r="H10746" i="1"/>
  <c r="I10746" i="1"/>
  <c r="J10746" i="1"/>
  <c r="E10747" i="1"/>
  <c r="F10747" i="1"/>
  <c r="G10747" i="1"/>
  <c r="H10747" i="1"/>
  <c r="I10747" i="1"/>
  <c r="J10747" i="1"/>
  <c r="E10748" i="1"/>
  <c r="F10748" i="1"/>
  <c r="G10748" i="1"/>
  <c r="H10748" i="1"/>
  <c r="I10748" i="1"/>
  <c r="J10748" i="1"/>
  <c r="E10749" i="1"/>
  <c r="F10749" i="1"/>
  <c r="G10749" i="1"/>
  <c r="H10749" i="1"/>
  <c r="I10749" i="1"/>
  <c r="J10749" i="1"/>
  <c r="E10750" i="1"/>
  <c r="F10750" i="1"/>
  <c r="G10750" i="1"/>
  <c r="H10750" i="1"/>
  <c r="I10750" i="1"/>
  <c r="J10750" i="1"/>
  <c r="E10751" i="1"/>
  <c r="F10751" i="1"/>
  <c r="G10751" i="1"/>
  <c r="H10751" i="1"/>
  <c r="I10751" i="1"/>
  <c r="J10751" i="1"/>
  <c r="E10752" i="1"/>
  <c r="F10752" i="1"/>
  <c r="G10752" i="1"/>
  <c r="H10752" i="1"/>
  <c r="I10752" i="1"/>
  <c r="J10752" i="1"/>
  <c r="E10753" i="1"/>
  <c r="F10753" i="1"/>
  <c r="G10753" i="1"/>
  <c r="H10753" i="1"/>
  <c r="I10753" i="1"/>
  <c r="J10753" i="1"/>
  <c r="E10754" i="1"/>
  <c r="F10754" i="1"/>
  <c r="G10754" i="1"/>
  <c r="H10754" i="1"/>
  <c r="I10754" i="1"/>
  <c r="J10754" i="1"/>
  <c r="E10755" i="1"/>
  <c r="F10755" i="1"/>
  <c r="G10755" i="1"/>
  <c r="H10755" i="1"/>
  <c r="I10755" i="1"/>
  <c r="J10755" i="1"/>
  <c r="E10756" i="1"/>
  <c r="F10756" i="1"/>
  <c r="G10756" i="1"/>
  <c r="H10756" i="1"/>
  <c r="I10756" i="1"/>
  <c r="J10756" i="1"/>
  <c r="E10757" i="1"/>
  <c r="F10757" i="1"/>
  <c r="G10757" i="1"/>
  <c r="H10757" i="1"/>
  <c r="I10757" i="1"/>
  <c r="J10757" i="1"/>
  <c r="E10758" i="1"/>
  <c r="F10758" i="1"/>
  <c r="G10758" i="1"/>
  <c r="H10758" i="1"/>
  <c r="I10758" i="1"/>
  <c r="J10758" i="1"/>
  <c r="E10759" i="1"/>
  <c r="F10759" i="1"/>
  <c r="G10759" i="1"/>
  <c r="H10759" i="1"/>
  <c r="I10759" i="1"/>
  <c r="J10759" i="1"/>
  <c r="E10760" i="1"/>
  <c r="F10760" i="1"/>
  <c r="G10760" i="1"/>
  <c r="H10760" i="1"/>
  <c r="I10760" i="1"/>
  <c r="J10760" i="1"/>
  <c r="E10761" i="1"/>
  <c r="F10761" i="1"/>
  <c r="G10761" i="1"/>
  <c r="H10761" i="1"/>
  <c r="I10761" i="1"/>
  <c r="J10761" i="1"/>
  <c r="E10762" i="1"/>
  <c r="F10762" i="1"/>
  <c r="G10762" i="1"/>
  <c r="H10762" i="1"/>
  <c r="I10762" i="1"/>
  <c r="J10762" i="1"/>
  <c r="E10763" i="1"/>
  <c r="F10763" i="1"/>
  <c r="G10763" i="1"/>
  <c r="H10763" i="1"/>
  <c r="I10763" i="1"/>
  <c r="J10763" i="1"/>
  <c r="E10764" i="1"/>
  <c r="F10764" i="1"/>
  <c r="G10764" i="1"/>
  <c r="H10764" i="1"/>
  <c r="I10764" i="1"/>
  <c r="J10764" i="1"/>
  <c r="E10765" i="1"/>
  <c r="F10765" i="1"/>
  <c r="G10765" i="1"/>
  <c r="H10765" i="1"/>
  <c r="I10765" i="1"/>
  <c r="J10765" i="1"/>
  <c r="E10766" i="1"/>
  <c r="F10766" i="1"/>
  <c r="G10766" i="1"/>
  <c r="H10766" i="1"/>
  <c r="I10766" i="1"/>
  <c r="J10766" i="1"/>
  <c r="E10767" i="1"/>
  <c r="F10767" i="1"/>
  <c r="G10767" i="1"/>
  <c r="H10767" i="1"/>
  <c r="I10767" i="1"/>
  <c r="J10767" i="1"/>
  <c r="E10768" i="1"/>
  <c r="F10768" i="1"/>
  <c r="G10768" i="1"/>
  <c r="H10768" i="1"/>
  <c r="I10768" i="1"/>
  <c r="J10768" i="1"/>
  <c r="E10769" i="1"/>
  <c r="F10769" i="1"/>
  <c r="G10769" i="1"/>
  <c r="H10769" i="1"/>
  <c r="I10769" i="1"/>
  <c r="J10769" i="1"/>
  <c r="E10770" i="1"/>
  <c r="F10770" i="1"/>
  <c r="G10770" i="1"/>
  <c r="H10770" i="1"/>
  <c r="I10770" i="1"/>
  <c r="J10770" i="1"/>
  <c r="E10771" i="1"/>
  <c r="F10771" i="1"/>
  <c r="G10771" i="1"/>
  <c r="H10771" i="1"/>
  <c r="I10771" i="1"/>
  <c r="J10771" i="1"/>
  <c r="E10772" i="1"/>
  <c r="F10772" i="1"/>
  <c r="G10772" i="1"/>
  <c r="H10772" i="1"/>
  <c r="I10772" i="1"/>
  <c r="J10772" i="1"/>
  <c r="E10773" i="1"/>
  <c r="F10773" i="1"/>
  <c r="G10773" i="1"/>
  <c r="H10773" i="1"/>
  <c r="I10773" i="1"/>
  <c r="J10773" i="1"/>
  <c r="E10774" i="1"/>
  <c r="F10774" i="1"/>
  <c r="G10774" i="1"/>
  <c r="H10774" i="1"/>
  <c r="I10774" i="1"/>
  <c r="J10774" i="1"/>
  <c r="E10775" i="1"/>
  <c r="F10775" i="1"/>
  <c r="G10775" i="1"/>
  <c r="H10775" i="1"/>
  <c r="I10775" i="1"/>
  <c r="J10775" i="1"/>
  <c r="E10776" i="1"/>
  <c r="F10776" i="1"/>
  <c r="G10776" i="1"/>
  <c r="H10776" i="1"/>
  <c r="I10776" i="1"/>
  <c r="J10776" i="1"/>
  <c r="E10777" i="1"/>
  <c r="F10777" i="1"/>
  <c r="G10777" i="1"/>
  <c r="H10777" i="1"/>
  <c r="I10777" i="1"/>
  <c r="J10777" i="1"/>
  <c r="E10778" i="1"/>
  <c r="F10778" i="1"/>
  <c r="G10778" i="1"/>
  <c r="H10778" i="1"/>
  <c r="I10778" i="1"/>
  <c r="J10778" i="1"/>
  <c r="E10779" i="1"/>
  <c r="F10779" i="1"/>
  <c r="G10779" i="1"/>
  <c r="H10779" i="1"/>
  <c r="I10779" i="1"/>
  <c r="J10779" i="1"/>
  <c r="E10780" i="1"/>
  <c r="F10780" i="1"/>
  <c r="G10780" i="1"/>
  <c r="H10780" i="1"/>
  <c r="I10780" i="1"/>
  <c r="J10780" i="1"/>
  <c r="E10781" i="1"/>
  <c r="F10781" i="1"/>
  <c r="G10781" i="1"/>
  <c r="H10781" i="1"/>
  <c r="I10781" i="1"/>
  <c r="J10781" i="1"/>
  <c r="E10782" i="1"/>
  <c r="F10782" i="1"/>
  <c r="G10782" i="1"/>
  <c r="H10782" i="1"/>
  <c r="I10782" i="1"/>
  <c r="J10782" i="1"/>
  <c r="E10783" i="1"/>
  <c r="F10783" i="1"/>
  <c r="G10783" i="1"/>
  <c r="H10783" i="1"/>
  <c r="I10783" i="1"/>
  <c r="J10783" i="1"/>
  <c r="E10784" i="1"/>
  <c r="F10784" i="1"/>
  <c r="G10784" i="1"/>
  <c r="H10784" i="1"/>
  <c r="I10784" i="1"/>
  <c r="J10784" i="1"/>
  <c r="E10785" i="1"/>
  <c r="F10785" i="1"/>
  <c r="G10785" i="1"/>
  <c r="H10785" i="1"/>
  <c r="I10785" i="1"/>
  <c r="J10785" i="1"/>
  <c r="E10786" i="1"/>
  <c r="F10786" i="1"/>
  <c r="G10786" i="1"/>
  <c r="H10786" i="1"/>
  <c r="I10786" i="1"/>
  <c r="J10786" i="1"/>
  <c r="E10787" i="1"/>
  <c r="F10787" i="1"/>
  <c r="G10787" i="1"/>
  <c r="H10787" i="1"/>
  <c r="I10787" i="1"/>
  <c r="J10787" i="1"/>
  <c r="E10788" i="1"/>
  <c r="F10788" i="1"/>
  <c r="G10788" i="1"/>
  <c r="H10788" i="1"/>
  <c r="I10788" i="1"/>
  <c r="J10788" i="1"/>
  <c r="E10789" i="1"/>
  <c r="F10789" i="1"/>
  <c r="G10789" i="1"/>
  <c r="H10789" i="1"/>
  <c r="I10789" i="1"/>
  <c r="J10789" i="1"/>
  <c r="E10790" i="1"/>
  <c r="F10790" i="1"/>
  <c r="G10790" i="1"/>
  <c r="H10790" i="1"/>
  <c r="I10790" i="1"/>
  <c r="J10790" i="1"/>
  <c r="E10791" i="1"/>
  <c r="F10791" i="1"/>
  <c r="G10791" i="1"/>
  <c r="H10791" i="1"/>
  <c r="I10791" i="1"/>
  <c r="J10791" i="1"/>
  <c r="E10792" i="1"/>
  <c r="F10792" i="1"/>
  <c r="G10792" i="1"/>
  <c r="H10792" i="1"/>
  <c r="I10792" i="1"/>
  <c r="J10792" i="1"/>
  <c r="E10793" i="1"/>
  <c r="F10793" i="1"/>
  <c r="G10793" i="1"/>
  <c r="H10793" i="1"/>
  <c r="I10793" i="1"/>
  <c r="J10793" i="1"/>
  <c r="E10794" i="1"/>
  <c r="F10794" i="1"/>
  <c r="G10794" i="1"/>
  <c r="H10794" i="1"/>
  <c r="I10794" i="1"/>
  <c r="J10794" i="1"/>
  <c r="E10795" i="1"/>
  <c r="F10795" i="1"/>
  <c r="G10795" i="1"/>
  <c r="H10795" i="1"/>
  <c r="I10795" i="1"/>
  <c r="J10795" i="1"/>
  <c r="E10796" i="1"/>
  <c r="F10796" i="1"/>
  <c r="G10796" i="1"/>
  <c r="H10796" i="1"/>
  <c r="I10796" i="1"/>
  <c r="J10796" i="1"/>
  <c r="E10797" i="1"/>
  <c r="F10797" i="1"/>
  <c r="G10797" i="1"/>
  <c r="H10797" i="1"/>
  <c r="I10797" i="1"/>
  <c r="J10797" i="1"/>
  <c r="E10798" i="1"/>
  <c r="F10798" i="1"/>
  <c r="G10798" i="1"/>
  <c r="H10798" i="1"/>
  <c r="I10798" i="1"/>
  <c r="J10798" i="1"/>
  <c r="E10799" i="1"/>
  <c r="F10799" i="1"/>
  <c r="G10799" i="1"/>
  <c r="H10799" i="1"/>
  <c r="I10799" i="1"/>
  <c r="J10799" i="1"/>
  <c r="E10800" i="1"/>
  <c r="F10800" i="1"/>
  <c r="G10800" i="1"/>
  <c r="H10800" i="1"/>
  <c r="I10800" i="1"/>
  <c r="J10800" i="1"/>
  <c r="E10801" i="1"/>
  <c r="F10801" i="1"/>
  <c r="G10801" i="1"/>
  <c r="H10801" i="1"/>
  <c r="I10801" i="1"/>
  <c r="J10801" i="1"/>
  <c r="E10802" i="1"/>
  <c r="F10802" i="1"/>
  <c r="G10802" i="1"/>
  <c r="H10802" i="1"/>
  <c r="I10802" i="1"/>
  <c r="J10802" i="1"/>
  <c r="E10803" i="1"/>
  <c r="F10803" i="1"/>
  <c r="G10803" i="1"/>
  <c r="H10803" i="1"/>
  <c r="I10803" i="1"/>
  <c r="J10803" i="1"/>
  <c r="E10804" i="1"/>
  <c r="F10804" i="1"/>
  <c r="G10804" i="1"/>
  <c r="H10804" i="1"/>
  <c r="I10804" i="1"/>
  <c r="J10804" i="1"/>
  <c r="E10805" i="1"/>
  <c r="F10805" i="1"/>
  <c r="G10805" i="1"/>
  <c r="H10805" i="1"/>
  <c r="I10805" i="1"/>
  <c r="J10805" i="1"/>
  <c r="E10806" i="1"/>
  <c r="F10806" i="1"/>
  <c r="G10806" i="1"/>
  <c r="H10806" i="1"/>
  <c r="I10806" i="1"/>
  <c r="J10806" i="1"/>
  <c r="E10807" i="1"/>
  <c r="F10807" i="1"/>
  <c r="G10807" i="1"/>
  <c r="H10807" i="1"/>
  <c r="I10807" i="1"/>
  <c r="J10807" i="1"/>
  <c r="E10808" i="1"/>
  <c r="F10808" i="1"/>
  <c r="G10808" i="1"/>
  <c r="H10808" i="1"/>
  <c r="I10808" i="1"/>
  <c r="J10808" i="1"/>
  <c r="E10809" i="1"/>
  <c r="F10809" i="1"/>
  <c r="G10809" i="1"/>
  <c r="H10809" i="1"/>
  <c r="I10809" i="1"/>
  <c r="J10809" i="1"/>
  <c r="E10810" i="1"/>
  <c r="F10810" i="1"/>
  <c r="G10810" i="1"/>
  <c r="H10810" i="1"/>
  <c r="I10810" i="1"/>
  <c r="J10810" i="1"/>
  <c r="E10811" i="1"/>
  <c r="F10811" i="1"/>
  <c r="G10811" i="1"/>
  <c r="H10811" i="1"/>
  <c r="I10811" i="1"/>
  <c r="J10811" i="1"/>
  <c r="E10812" i="1"/>
  <c r="F10812" i="1"/>
  <c r="G10812" i="1"/>
  <c r="H10812" i="1"/>
  <c r="I10812" i="1"/>
  <c r="J10812" i="1"/>
  <c r="E10813" i="1"/>
  <c r="F10813" i="1"/>
  <c r="G10813" i="1"/>
  <c r="H10813" i="1"/>
  <c r="I10813" i="1"/>
  <c r="J10813" i="1"/>
  <c r="E10814" i="1"/>
  <c r="F10814" i="1"/>
  <c r="G10814" i="1"/>
  <c r="H10814" i="1"/>
  <c r="I10814" i="1"/>
  <c r="J10814" i="1"/>
  <c r="E10815" i="1"/>
  <c r="F10815" i="1"/>
  <c r="G10815" i="1"/>
  <c r="H10815" i="1"/>
  <c r="I10815" i="1"/>
  <c r="J10815" i="1"/>
  <c r="E10816" i="1"/>
  <c r="F10816" i="1"/>
  <c r="G10816" i="1"/>
  <c r="H10816" i="1"/>
  <c r="I10816" i="1"/>
  <c r="J10816" i="1"/>
  <c r="E10817" i="1"/>
  <c r="F10817" i="1"/>
  <c r="G10817" i="1"/>
  <c r="H10817" i="1"/>
  <c r="I10817" i="1"/>
  <c r="J10817" i="1"/>
  <c r="E10818" i="1"/>
  <c r="F10818" i="1"/>
  <c r="G10818" i="1"/>
  <c r="H10818" i="1"/>
  <c r="I10818" i="1"/>
  <c r="J10818" i="1"/>
  <c r="E10819" i="1"/>
  <c r="F10819" i="1"/>
  <c r="G10819" i="1"/>
  <c r="H10819" i="1"/>
  <c r="I10819" i="1"/>
  <c r="J10819" i="1"/>
  <c r="E10820" i="1"/>
  <c r="F10820" i="1"/>
  <c r="G10820" i="1"/>
  <c r="H10820" i="1"/>
  <c r="I10820" i="1"/>
  <c r="J10820" i="1"/>
  <c r="E10821" i="1"/>
  <c r="F10821" i="1"/>
  <c r="G10821" i="1"/>
  <c r="H10821" i="1"/>
  <c r="I10821" i="1"/>
  <c r="J10821" i="1"/>
  <c r="E10822" i="1"/>
  <c r="F10822" i="1"/>
  <c r="G10822" i="1"/>
  <c r="H10822" i="1"/>
  <c r="I10822" i="1"/>
  <c r="J10822" i="1"/>
  <c r="E10823" i="1"/>
  <c r="F10823" i="1"/>
  <c r="G10823" i="1"/>
  <c r="H10823" i="1"/>
  <c r="I10823" i="1"/>
  <c r="J10823" i="1"/>
  <c r="E10824" i="1"/>
  <c r="F10824" i="1"/>
  <c r="G10824" i="1"/>
  <c r="H10824" i="1"/>
  <c r="I10824" i="1"/>
  <c r="J10824" i="1"/>
  <c r="E10825" i="1"/>
  <c r="F10825" i="1"/>
  <c r="G10825" i="1"/>
  <c r="H10825" i="1"/>
  <c r="I10825" i="1"/>
  <c r="J10825" i="1"/>
  <c r="E10826" i="1"/>
  <c r="F10826" i="1"/>
  <c r="G10826" i="1"/>
  <c r="H10826" i="1"/>
  <c r="I10826" i="1"/>
  <c r="J10826" i="1"/>
  <c r="E10827" i="1"/>
  <c r="F10827" i="1"/>
  <c r="G10827" i="1"/>
  <c r="H10827" i="1"/>
  <c r="I10827" i="1"/>
  <c r="J10827" i="1"/>
  <c r="E10828" i="1"/>
  <c r="F10828" i="1"/>
  <c r="G10828" i="1"/>
  <c r="H10828" i="1"/>
  <c r="I10828" i="1"/>
  <c r="J10828" i="1"/>
  <c r="E10829" i="1"/>
  <c r="F10829" i="1"/>
  <c r="G10829" i="1"/>
  <c r="H10829" i="1"/>
  <c r="I10829" i="1"/>
  <c r="J10829" i="1"/>
  <c r="E10830" i="1"/>
  <c r="F10830" i="1"/>
  <c r="G10830" i="1"/>
  <c r="H10830" i="1"/>
  <c r="I10830" i="1"/>
  <c r="J10830" i="1"/>
  <c r="E10831" i="1"/>
  <c r="F10831" i="1"/>
  <c r="G10831" i="1"/>
  <c r="H10831" i="1"/>
  <c r="I10831" i="1"/>
  <c r="J10831" i="1"/>
  <c r="E10832" i="1"/>
  <c r="F10832" i="1"/>
  <c r="G10832" i="1"/>
  <c r="H10832" i="1"/>
  <c r="I10832" i="1"/>
  <c r="J10832" i="1"/>
  <c r="E10833" i="1"/>
  <c r="F10833" i="1"/>
  <c r="G10833" i="1"/>
  <c r="H10833" i="1"/>
  <c r="I10833" i="1"/>
  <c r="J10833" i="1"/>
  <c r="E10834" i="1"/>
  <c r="F10834" i="1"/>
  <c r="G10834" i="1"/>
  <c r="H10834" i="1"/>
  <c r="I10834" i="1"/>
  <c r="J10834" i="1"/>
  <c r="E10835" i="1"/>
  <c r="F10835" i="1"/>
  <c r="G10835" i="1"/>
  <c r="H10835" i="1"/>
  <c r="I10835" i="1"/>
  <c r="J10835" i="1"/>
  <c r="E10836" i="1"/>
  <c r="F10836" i="1"/>
  <c r="G10836" i="1"/>
  <c r="H10836" i="1"/>
  <c r="I10836" i="1"/>
  <c r="J10836" i="1"/>
  <c r="E10837" i="1"/>
  <c r="F10837" i="1"/>
  <c r="G10837" i="1"/>
  <c r="H10837" i="1"/>
  <c r="I10837" i="1"/>
  <c r="J10837" i="1"/>
  <c r="E10838" i="1"/>
  <c r="F10838" i="1"/>
  <c r="G10838" i="1"/>
  <c r="H10838" i="1"/>
  <c r="I10838" i="1"/>
  <c r="J10838" i="1"/>
  <c r="E10839" i="1"/>
  <c r="F10839" i="1"/>
  <c r="G10839" i="1"/>
  <c r="H10839" i="1"/>
  <c r="I10839" i="1"/>
  <c r="J10839" i="1"/>
  <c r="E10840" i="1"/>
  <c r="F10840" i="1"/>
  <c r="G10840" i="1"/>
  <c r="H10840" i="1"/>
  <c r="I10840" i="1"/>
  <c r="J10840" i="1"/>
  <c r="E10841" i="1"/>
  <c r="F10841" i="1"/>
  <c r="G10841" i="1"/>
  <c r="H10841" i="1"/>
  <c r="I10841" i="1"/>
  <c r="J10841" i="1"/>
  <c r="E10842" i="1"/>
  <c r="F10842" i="1"/>
  <c r="G10842" i="1"/>
  <c r="H10842" i="1"/>
  <c r="I10842" i="1"/>
  <c r="J10842" i="1"/>
  <c r="E10843" i="1"/>
  <c r="F10843" i="1"/>
  <c r="G10843" i="1"/>
  <c r="H10843" i="1"/>
  <c r="I10843" i="1"/>
  <c r="J10843" i="1"/>
  <c r="E10844" i="1"/>
  <c r="F10844" i="1"/>
  <c r="G10844" i="1"/>
  <c r="H10844" i="1"/>
  <c r="I10844" i="1"/>
  <c r="J10844" i="1"/>
  <c r="E10845" i="1"/>
  <c r="F10845" i="1"/>
  <c r="G10845" i="1"/>
  <c r="H10845" i="1"/>
  <c r="I10845" i="1"/>
  <c r="J10845" i="1"/>
  <c r="E10846" i="1"/>
  <c r="F10846" i="1"/>
  <c r="G10846" i="1"/>
  <c r="H10846" i="1"/>
  <c r="I10846" i="1"/>
  <c r="J10846" i="1"/>
  <c r="E10847" i="1"/>
  <c r="F10847" i="1"/>
  <c r="G10847" i="1"/>
  <c r="H10847" i="1"/>
  <c r="I10847" i="1"/>
  <c r="J10847" i="1"/>
  <c r="E10848" i="1"/>
  <c r="F10848" i="1"/>
  <c r="G10848" i="1"/>
  <c r="H10848" i="1"/>
  <c r="I10848" i="1"/>
  <c r="J10848" i="1"/>
  <c r="E10849" i="1"/>
  <c r="F10849" i="1"/>
  <c r="G10849" i="1"/>
  <c r="H10849" i="1"/>
  <c r="I10849" i="1"/>
  <c r="J10849" i="1"/>
  <c r="E10850" i="1"/>
  <c r="F10850" i="1"/>
  <c r="G10850" i="1"/>
  <c r="H10850" i="1"/>
  <c r="I10850" i="1"/>
  <c r="J10850" i="1"/>
  <c r="E10851" i="1"/>
  <c r="F10851" i="1"/>
  <c r="G10851" i="1"/>
  <c r="H10851" i="1"/>
  <c r="I10851" i="1"/>
  <c r="J10851" i="1"/>
  <c r="E10852" i="1"/>
  <c r="F10852" i="1"/>
  <c r="G10852" i="1"/>
  <c r="H10852" i="1"/>
  <c r="I10852" i="1"/>
  <c r="J10852" i="1"/>
  <c r="E10853" i="1"/>
  <c r="F10853" i="1"/>
  <c r="G10853" i="1"/>
  <c r="H10853" i="1"/>
  <c r="I10853" i="1"/>
  <c r="J10853" i="1"/>
  <c r="E10854" i="1"/>
  <c r="F10854" i="1"/>
  <c r="G10854" i="1"/>
  <c r="H10854" i="1"/>
  <c r="I10854" i="1"/>
  <c r="J10854" i="1"/>
  <c r="E10855" i="1"/>
  <c r="F10855" i="1"/>
  <c r="G10855" i="1"/>
  <c r="H10855" i="1"/>
  <c r="I10855" i="1"/>
  <c r="J10855" i="1"/>
  <c r="E10856" i="1"/>
  <c r="F10856" i="1"/>
  <c r="G10856" i="1"/>
  <c r="H10856" i="1"/>
  <c r="I10856" i="1"/>
  <c r="J10856" i="1"/>
  <c r="E10857" i="1"/>
  <c r="F10857" i="1"/>
  <c r="G10857" i="1"/>
  <c r="H10857" i="1"/>
  <c r="I10857" i="1"/>
  <c r="J10857" i="1"/>
  <c r="E10858" i="1"/>
  <c r="F10858" i="1"/>
  <c r="G10858" i="1"/>
  <c r="H10858" i="1"/>
  <c r="I10858" i="1"/>
  <c r="J10858" i="1"/>
  <c r="E10859" i="1"/>
  <c r="F10859" i="1"/>
  <c r="G10859" i="1"/>
  <c r="H10859" i="1"/>
  <c r="I10859" i="1"/>
  <c r="J10859" i="1"/>
  <c r="E10860" i="1"/>
  <c r="F10860" i="1"/>
  <c r="G10860" i="1"/>
  <c r="H10860" i="1"/>
  <c r="I10860" i="1"/>
  <c r="J10860" i="1"/>
  <c r="E10861" i="1"/>
  <c r="F10861" i="1"/>
  <c r="G10861" i="1"/>
  <c r="H10861" i="1"/>
  <c r="I10861" i="1"/>
  <c r="J10861" i="1"/>
  <c r="E10862" i="1"/>
  <c r="F10862" i="1"/>
  <c r="G10862" i="1"/>
  <c r="H10862" i="1"/>
  <c r="I10862" i="1"/>
  <c r="J10862" i="1"/>
  <c r="E10863" i="1"/>
  <c r="F10863" i="1"/>
  <c r="G10863" i="1"/>
  <c r="H10863" i="1"/>
  <c r="I10863" i="1"/>
  <c r="J10863" i="1"/>
  <c r="E10864" i="1"/>
  <c r="F10864" i="1"/>
  <c r="G10864" i="1"/>
  <c r="H10864" i="1"/>
  <c r="I10864" i="1"/>
  <c r="J10864" i="1"/>
  <c r="E10865" i="1"/>
  <c r="F10865" i="1"/>
  <c r="G10865" i="1"/>
  <c r="H10865" i="1"/>
  <c r="I10865" i="1"/>
  <c r="J10865" i="1"/>
  <c r="E10866" i="1"/>
  <c r="F10866" i="1"/>
  <c r="G10866" i="1"/>
  <c r="H10866" i="1"/>
  <c r="I10866" i="1"/>
  <c r="J10866" i="1"/>
  <c r="E10867" i="1"/>
  <c r="F10867" i="1"/>
  <c r="G10867" i="1"/>
  <c r="H10867" i="1"/>
  <c r="I10867" i="1"/>
  <c r="J10867" i="1"/>
  <c r="E10868" i="1"/>
  <c r="F10868" i="1"/>
  <c r="G10868" i="1"/>
  <c r="H10868" i="1"/>
  <c r="I10868" i="1"/>
  <c r="J10868" i="1"/>
  <c r="E10869" i="1"/>
  <c r="F10869" i="1"/>
  <c r="G10869" i="1"/>
  <c r="H10869" i="1"/>
  <c r="I10869" i="1"/>
  <c r="J10869" i="1"/>
  <c r="E10870" i="1"/>
  <c r="F10870" i="1"/>
  <c r="G10870" i="1"/>
  <c r="H10870" i="1"/>
  <c r="I10870" i="1"/>
  <c r="J10870" i="1"/>
  <c r="E10871" i="1"/>
  <c r="F10871" i="1"/>
  <c r="G10871" i="1"/>
  <c r="H10871" i="1"/>
  <c r="I10871" i="1"/>
  <c r="J10871" i="1"/>
  <c r="E10872" i="1"/>
  <c r="F10872" i="1"/>
  <c r="G10872" i="1"/>
  <c r="H10872" i="1"/>
  <c r="I10872" i="1"/>
  <c r="J10872" i="1"/>
  <c r="E10873" i="1"/>
  <c r="F10873" i="1"/>
  <c r="G10873" i="1"/>
  <c r="H10873" i="1"/>
  <c r="I10873" i="1"/>
  <c r="J10873" i="1"/>
  <c r="E10874" i="1"/>
  <c r="F10874" i="1"/>
  <c r="G10874" i="1"/>
  <c r="H10874" i="1"/>
  <c r="I10874" i="1"/>
  <c r="J10874" i="1"/>
  <c r="E10875" i="1"/>
  <c r="F10875" i="1"/>
  <c r="G10875" i="1"/>
  <c r="H10875" i="1"/>
  <c r="I10875" i="1"/>
  <c r="J10875" i="1"/>
  <c r="E10876" i="1"/>
  <c r="F10876" i="1"/>
  <c r="G10876" i="1"/>
  <c r="H10876" i="1"/>
  <c r="I10876" i="1"/>
  <c r="J10876" i="1"/>
  <c r="E10877" i="1"/>
  <c r="F10877" i="1"/>
  <c r="G10877" i="1"/>
  <c r="H10877" i="1"/>
  <c r="I10877" i="1"/>
  <c r="J10877" i="1"/>
  <c r="E10878" i="1"/>
  <c r="F10878" i="1"/>
  <c r="G10878" i="1"/>
  <c r="H10878" i="1"/>
  <c r="I10878" i="1"/>
  <c r="J10878" i="1"/>
  <c r="E10879" i="1"/>
  <c r="F10879" i="1"/>
  <c r="G10879" i="1"/>
  <c r="H10879" i="1"/>
  <c r="I10879" i="1"/>
  <c r="J10879" i="1"/>
  <c r="E10880" i="1"/>
  <c r="F10880" i="1"/>
  <c r="G10880" i="1"/>
  <c r="H10880" i="1"/>
  <c r="I10880" i="1"/>
  <c r="J10880" i="1"/>
  <c r="E10881" i="1"/>
  <c r="F10881" i="1"/>
  <c r="G10881" i="1"/>
  <c r="H10881" i="1"/>
  <c r="I10881" i="1"/>
  <c r="J10881" i="1"/>
  <c r="E10882" i="1"/>
  <c r="F10882" i="1"/>
  <c r="G10882" i="1"/>
  <c r="H10882" i="1"/>
  <c r="I10882" i="1"/>
  <c r="J10882" i="1"/>
  <c r="E10883" i="1"/>
  <c r="F10883" i="1"/>
  <c r="G10883" i="1"/>
  <c r="H10883" i="1"/>
  <c r="I10883" i="1"/>
  <c r="J10883" i="1"/>
  <c r="E10884" i="1"/>
  <c r="F10884" i="1"/>
  <c r="G10884" i="1"/>
  <c r="H10884" i="1"/>
  <c r="I10884" i="1"/>
  <c r="J10884" i="1"/>
  <c r="E10885" i="1"/>
  <c r="F10885" i="1"/>
  <c r="G10885" i="1"/>
  <c r="H10885" i="1"/>
  <c r="I10885" i="1"/>
  <c r="J10885" i="1"/>
  <c r="E10886" i="1"/>
  <c r="F10886" i="1"/>
  <c r="G10886" i="1"/>
  <c r="H10886" i="1"/>
  <c r="I10886" i="1"/>
  <c r="J10886" i="1"/>
  <c r="E10887" i="1"/>
  <c r="F10887" i="1"/>
  <c r="G10887" i="1"/>
  <c r="H10887" i="1"/>
  <c r="I10887" i="1"/>
  <c r="J10887" i="1"/>
  <c r="E10888" i="1"/>
  <c r="F10888" i="1"/>
  <c r="G10888" i="1"/>
  <c r="H10888" i="1"/>
  <c r="I10888" i="1"/>
  <c r="J10888" i="1"/>
  <c r="E10889" i="1"/>
  <c r="F10889" i="1"/>
  <c r="G10889" i="1"/>
  <c r="H10889" i="1"/>
  <c r="I10889" i="1"/>
  <c r="J10889" i="1"/>
  <c r="E10890" i="1"/>
  <c r="F10890" i="1"/>
  <c r="G10890" i="1"/>
  <c r="H10890" i="1"/>
  <c r="I10890" i="1"/>
  <c r="J10890" i="1"/>
  <c r="E10891" i="1"/>
  <c r="F10891" i="1"/>
  <c r="G10891" i="1"/>
  <c r="H10891" i="1"/>
  <c r="I10891" i="1"/>
  <c r="J10891" i="1"/>
  <c r="E10892" i="1"/>
  <c r="F10892" i="1"/>
  <c r="G10892" i="1"/>
  <c r="H10892" i="1"/>
  <c r="I10892" i="1"/>
  <c r="J10892" i="1"/>
  <c r="E10893" i="1"/>
  <c r="F10893" i="1"/>
  <c r="G10893" i="1"/>
  <c r="H10893" i="1"/>
  <c r="I10893" i="1"/>
  <c r="J10893" i="1"/>
  <c r="E10894" i="1"/>
  <c r="F10894" i="1"/>
  <c r="G10894" i="1"/>
  <c r="H10894" i="1"/>
  <c r="I10894" i="1"/>
  <c r="J10894" i="1"/>
  <c r="E10895" i="1"/>
  <c r="F10895" i="1"/>
  <c r="G10895" i="1"/>
  <c r="H10895" i="1"/>
  <c r="I10895" i="1"/>
  <c r="J10895" i="1"/>
  <c r="E10896" i="1"/>
  <c r="F10896" i="1"/>
  <c r="G10896" i="1"/>
  <c r="H10896" i="1"/>
  <c r="I10896" i="1"/>
  <c r="J10896" i="1"/>
  <c r="E10897" i="1"/>
  <c r="F10897" i="1"/>
  <c r="G10897" i="1"/>
  <c r="H10897" i="1"/>
  <c r="I10897" i="1"/>
  <c r="J10897" i="1"/>
  <c r="E10898" i="1"/>
  <c r="F10898" i="1"/>
  <c r="G10898" i="1"/>
  <c r="H10898" i="1"/>
  <c r="I10898" i="1"/>
  <c r="J10898" i="1"/>
  <c r="E10899" i="1"/>
  <c r="F10899" i="1"/>
  <c r="G10899" i="1"/>
  <c r="H10899" i="1"/>
  <c r="I10899" i="1"/>
  <c r="J10899" i="1"/>
  <c r="E10900" i="1"/>
  <c r="F10900" i="1"/>
  <c r="G10900" i="1"/>
  <c r="H10900" i="1"/>
  <c r="I10900" i="1"/>
  <c r="J10900" i="1"/>
  <c r="E10901" i="1"/>
  <c r="F10901" i="1"/>
  <c r="G10901" i="1"/>
  <c r="H10901" i="1"/>
  <c r="I10901" i="1"/>
  <c r="J10901" i="1"/>
  <c r="E10902" i="1"/>
  <c r="F10902" i="1"/>
  <c r="G10902" i="1"/>
  <c r="H10902" i="1"/>
  <c r="I10902" i="1"/>
  <c r="J10902" i="1"/>
  <c r="E10903" i="1"/>
  <c r="F10903" i="1"/>
  <c r="G10903" i="1"/>
  <c r="H10903" i="1"/>
  <c r="I10903" i="1"/>
  <c r="J10903" i="1"/>
  <c r="E10904" i="1"/>
  <c r="F10904" i="1"/>
  <c r="G10904" i="1"/>
  <c r="H10904" i="1"/>
  <c r="I10904" i="1"/>
  <c r="J10904" i="1"/>
  <c r="E10905" i="1"/>
  <c r="F10905" i="1"/>
  <c r="G10905" i="1"/>
  <c r="H10905" i="1"/>
  <c r="I10905" i="1"/>
  <c r="J10905" i="1"/>
  <c r="E10906" i="1"/>
  <c r="F10906" i="1"/>
  <c r="G10906" i="1"/>
  <c r="H10906" i="1"/>
  <c r="I10906" i="1"/>
  <c r="J10906" i="1"/>
  <c r="E10907" i="1"/>
  <c r="F10907" i="1"/>
  <c r="G10907" i="1"/>
  <c r="H10907" i="1"/>
  <c r="I10907" i="1"/>
  <c r="J10907" i="1"/>
  <c r="E10908" i="1"/>
  <c r="F10908" i="1"/>
  <c r="G10908" i="1"/>
  <c r="H10908" i="1"/>
  <c r="I10908" i="1"/>
  <c r="J10908" i="1"/>
  <c r="E10909" i="1"/>
  <c r="F10909" i="1"/>
  <c r="G10909" i="1"/>
  <c r="H10909" i="1"/>
  <c r="I10909" i="1"/>
  <c r="J10909" i="1"/>
  <c r="E10910" i="1"/>
  <c r="F10910" i="1"/>
  <c r="G10910" i="1"/>
  <c r="H10910" i="1"/>
  <c r="I10910" i="1"/>
  <c r="J10910" i="1"/>
  <c r="E10911" i="1"/>
  <c r="F10911" i="1"/>
  <c r="G10911" i="1"/>
  <c r="H10911" i="1"/>
  <c r="I10911" i="1"/>
  <c r="J10911" i="1"/>
  <c r="E10912" i="1"/>
  <c r="F10912" i="1"/>
  <c r="G10912" i="1"/>
  <c r="H10912" i="1"/>
  <c r="I10912" i="1"/>
  <c r="J10912" i="1"/>
  <c r="E10913" i="1"/>
  <c r="F10913" i="1"/>
  <c r="G10913" i="1"/>
  <c r="H10913" i="1"/>
  <c r="I10913" i="1"/>
  <c r="J10913" i="1"/>
  <c r="E10914" i="1"/>
  <c r="F10914" i="1"/>
  <c r="G10914" i="1"/>
  <c r="H10914" i="1"/>
  <c r="I10914" i="1"/>
  <c r="J10914" i="1"/>
  <c r="E10915" i="1"/>
  <c r="F10915" i="1"/>
  <c r="G10915" i="1"/>
  <c r="H10915" i="1"/>
  <c r="I10915" i="1"/>
  <c r="J10915" i="1"/>
  <c r="J10668" i="1"/>
  <c r="I10668" i="1"/>
  <c r="H10668" i="1"/>
  <c r="G10668" i="1"/>
  <c r="F10668" i="1"/>
  <c r="E10668" i="1"/>
  <c r="E10421" i="1"/>
  <c r="F10421" i="1"/>
  <c r="G10421" i="1"/>
  <c r="H10421" i="1"/>
  <c r="I10421" i="1"/>
  <c r="J10421" i="1"/>
  <c r="E10422" i="1"/>
  <c r="F10422" i="1"/>
  <c r="G10422" i="1"/>
  <c r="H10422" i="1"/>
  <c r="I10422" i="1"/>
  <c r="J10422" i="1"/>
  <c r="E10423" i="1"/>
  <c r="F10423" i="1"/>
  <c r="G10423" i="1"/>
  <c r="H10423" i="1"/>
  <c r="I10423" i="1"/>
  <c r="J10423" i="1"/>
  <c r="E10424" i="1"/>
  <c r="F10424" i="1"/>
  <c r="G10424" i="1"/>
  <c r="H10424" i="1"/>
  <c r="I10424" i="1"/>
  <c r="J10424" i="1"/>
  <c r="E10425" i="1"/>
  <c r="F10425" i="1"/>
  <c r="G10425" i="1"/>
  <c r="H10425" i="1"/>
  <c r="I10425" i="1"/>
  <c r="J10425" i="1"/>
  <c r="E10426" i="1"/>
  <c r="F10426" i="1"/>
  <c r="G10426" i="1"/>
  <c r="H10426" i="1"/>
  <c r="I10426" i="1"/>
  <c r="J10426" i="1"/>
  <c r="E10427" i="1"/>
  <c r="F10427" i="1"/>
  <c r="G10427" i="1"/>
  <c r="H10427" i="1"/>
  <c r="I10427" i="1"/>
  <c r="J10427" i="1"/>
  <c r="E10428" i="1"/>
  <c r="F10428" i="1"/>
  <c r="G10428" i="1"/>
  <c r="H10428" i="1"/>
  <c r="I10428" i="1"/>
  <c r="J10428" i="1"/>
  <c r="E10429" i="1"/>
  <c r="F10429" i="1"/>
  <c r="G10429" i="1"/>
  <c r="H10429" i="1"/>
  <c r="I10429" i="1"/>
  <c r="J10429" i="1"/>
  <c r="E10430" i="1"/>
  <c r="F10430" i="1"/>
  <c r="G10430" i="1"/>
  <c r="H10430" i="1"/>
  <c r="I10430" i="1"/>
  <c r="J10430" i="1"/>
  <c r="E10431" i="1"/>
  <c r="F10431" i="1"/>
  <c r="G10431" i="1"/>
  <c r="H10431" i="1"/>
  <c r="I10431" i="1"/>
  <c r="J10431" i="1"/>
  <c r="E10432" i="1"/>
  <c r="F10432" i="1"/>
  <c r="G10432" i="1"/>
  <c r="H10432" i="1"/>
  <c r="I10432" i="1"/>
  <c r="J10432" i="1"/>
  <c r="E10433" i="1"/>
  <c r="F10433" i="1"/>
  <c r="G10433" i="1"/>
  <c r="H10433" i="1"/>
  <c r="I10433" i="1"/>
  <c r="J10433" i="1"/>
  <c r="E10434" i="1"/>
  <c r="F10434" i="1"/>
  <c r="G10434" i="1"/>
  <c r="H10434" i="1"/>
  <c r="I10434" i="1"/>
  <c r="J10434" i="1"/>
  <c r="E10435" i="1"/>
  <c r="F10435" i="1"/>
  <c r="G10435" i="1"/>
  <c r="H10435" i="1"/>
  <c r="I10435" i="1"/>
  <c r="J10435" i="1"/>
  <c r="E10436" i="1"/>
  <c r="F10436" i="1"/>
  <c r="G10436" i="1"/>
  <c r="H10436" i="1"/>
  <c r="I10436" i="1"/>
  <c r="J10436" i="1"/>
  <c r="E10437" i="1"/>
  <c r="F10437" i="1"/>
  <c r="G10437" i="1"/>
  <c r="H10437" i="1"/>
  <c r="I10437" i="1"/>
  <c r="J10437" i="1"/>
  <c r="E10438" i="1"/>
  <c r="F10438" i="1"/>
  <c r="G10438" i="1"/>
  <c r="H10438" i="1"/>
  <c r="I10438" i="1"/>
  <c r="J10438" i="1"/>
  <c r="E10439" i="1"/>
  <c r="F10439" i="1"/>
  <c r="G10439" i="1"/>
  <c r="H10439" i="1"/>
  <c r="I10439" i="1"/>
  <c r="J10439" i="1"/>
  <c r="E10440" i="1"/>
  <c r="F10440" i="1"/>
  <c r="G10440" i="1"/>
  <c r="H10440" i="1"/>
  <c r="I10440" i="1"/>
  <c r="J10440" i="1"/>
  <c r="E10441" i="1"/>
  <c r="F10441" i="1"/>
  <c r="G10441" i="1"/>
  <c r="H10441" i="1"/>
  <c r="I10441" i="1"/>
  <c r="J10441" i="1"/>
  <c r="E10442" i="1"/>
  <c r="F10442" i="1"/>
  <c r="G10442" i="1"/>
  <c r="H10442" i="1"/>
  <c r="I10442" i="1"/>
  <c r="J10442" i="1"/>
  <c r="E10443" i="1"/>
  <c r="F10443" i="1"/>
  <c r="G10443" i="1"/>
  <c r="H10443" i="1"/>
  <c r="I10443" i="1"/>
  <c r="J10443" i="1"/>
  <c r="E10444" i="1"/>
  <c r="F10444" i="1"/>
  <c r="G10444" i="1"/>
  <c r="H10444" i="1"/>
  <c r="I10444" i="1"/>
  <c r="J10444" i="1"/>
  <c r="E10445" i="1"/>
  <c r="F10445" i="1"/>
  <c r="G10445" i="1"/>
  <c r="H10445" i="1"/>
  <c r="I10445" i="1"/>
  <c r="J10445" i="1"/>
  <c r="E10446" i="1"/>
  <c r="F10446" i="1"/>
  <c r="G10446" i="1"/>
  <c r="H10446" i="1"/>
  <c r="I10446" i="1"/>
  <c r="J10446" i="1"/>
  <c r="E10447" i="1"/>
  <c r="F10447" i="1"/>
  <c r="G10447" i="1"/>
  <c r="H10447" i="1"/>
  <c r="I10447" i="1"/>
  <c r="J10447" i="1"/>
  <c r="E10448" i="1"/>
  <c r="F10448" i="1"/>
  <c r="G10448" i="1"/>
  <c r="H10448" i="1"/>
  <c r="I10448" i="1"/>
  <c r="J10448" i="1"/>
  <c r="E10449" i="1"/>
  <c r="F10449" i="1"/>
  <c r="G10449" i="1"/>
  <c r="H10449" i="1"/>
  <c r="I10449" i="1"/>
  <c r="J10449" i="1"/>
  <c r="E10450" i="1"/>
  <c r="F10450" i="1"/>
  <c r="G10450" i="1"/>
  <c r="H10450" i="1"/>
  <c r="I10450" i="1"/>
  <c r="J10450" i="1"/>
  <c r="E10451" i="1"/>
  <c r="F10451" i="1"/>
  <c r="G10451" i="1"/>
  <c r="H10451" i="1"/>
  <c r="I10451" i="1"/>
  <c r="J10451" i="1"/>
  <c r="E10452" i="1"/>
  <c r="F10452" i="1"/>
  <c r="G10452" i="1"/>
  <c r="H10452" i="1"/>
  <c r="I10452" i="1"/>
  <c r="J10452" i="1"/>
  <c r="E10453" i="1"/>
  <c r="F10453" i="1"/>
  <c r="G10453" i="1"/>
  <c r="H10453" i="1"/>
  <c r="I10453" i="1"/>
  <c r="J10453" i="1"/>
  <c r="E10454" i="1"/>
  <c r="F10454" i="1"/>
  <c r="G10454" i="1"/>
  <c r="H10454" i="1"/>
  <c r="I10454" i="1"/>
  <c r="J10454" i="1"/>
  <c r="E10455" i="1"/>
  <c r="F10455" i="1"/>
  <c r="G10455" i="1"/>
  <c r="H10455" i="1"/>
  <c r="I10455" i="1"/>
  <c r="J10455" i="1"/>
  <c r="E10456" i="1"/>
  <c r="F10456" i="1"/>
  <c r="G10456" i="1"/>
  <c r="H10456" i="1"/>
  <c r="I10456" i="1"/>
  <c r="J10456" i="1"/>
  <c r="E10457" i="1"/>
  <c r="F10457" i="1"/>
  <c r="G10457" i="1"/>
  <c r="H10457" i="1"/>
  <c r="I10457" i="1"/>
  <c r="J10457" i="1"/>
  <c r="E10458" i="1"/>
  <c r="F10458" i="1"/>
  <c r="G10458" i="1"/>
  <c r="H10458" i="1"/>
  <c r="I10458" i="1"/>
  <c r="J10458" i="1"/>
  <c r="E10459" i="1"/>
  <c r="F10459" i="1"/>
  <c r="G10459" i="1"/>
  <c r="H10459" i="1"/>
  <c r="I10459" i="1"/>
  <c r="J10459" i="1"/>
  <c r="E10460" i="1"/>
  <c r="F10460" i="1"/>
  <c r="G10460" i="1"/>
  <c r="H10460" i="1"/>
  <c r="I10460" i="1"/>
  <c r="J10460" i="1"/>
  <c r="E10461" i="1"/>
  <c r="F10461" i="1"/>
  <c r="G10461" i="1"/>
  <c r="H10461" i="1"/>
  <c r="I10461" i="1"/>
  <c r="J10461" i="1"/>
  <c r="E10462" i="1"/>
  <c r="F10462" i="1"/>
  <c r="G10462" i="1"/>
  <c r="H10462" i="1"/>
  <c r="I10462" i="1"/>
  <c r="J10462" i="1"/>
  <c r="E10463" i="1"/>
  <c r="F10463" i="1"/>
  <c r="G10463" i="1"/>
  <c r="H10463" i="1"/>
  <c r="I10463" i="1"/>
  <c r="J10463" i="1"/>
  <c r="E10464" i="1"/>
  <c r="F10464" i="1"/>
  <c r="G10464" i="1"/>
  <c r="H10464" i="1"/>
  <c r="I10464" i="1"/>
  <c r="J10464" i="1"/>
  <c r="E10465" i="1"/>
  <c r="F10465" i="1"/>
  <c r="G10465" i="1"/>
  <c r="H10465" i="1"/>
  <c r="I10465" i="1"/>
  <c r="J10465" i="1"/>
  <c r="E10466" i="1"/>
  <c r="F10466" i="1"/>
  <c r="G10466" i="1"/>
  <c r="H10466" i="1"/>
  <c r="I10466" i="1"/>
  <c r="J10466" i="1"/>
  <c r="E10467" i="1"/>
  <c r="F10467" i="1"/>
  <c r="G10467" i="1"/>
  <c r="H10467" i="1"/>
  <c r="I10467" i="1"/>
  <c r="J10467" i="1"/>
  <c r="E10468" i="1"/>
  <c r="F10468" i="1"/>
  <c r="G10468" i="1"/>
  <c r="H10468" i="1"/>
  <c r="I10468" i="1"/>
  <c r="J10468" i="1"/>
  <c r="E10469" i="1"/>
  <c r="F10469" i="1"/>
  <c r="G10469" i="1"/>
  <c r="H10469" i="1"/>
  <c r="I10469" i="1"/>
  <c r="J10469" i="1"/>
  <c r="E10470" i="1"/>
  <c r="F10470" i="1"/>
  <c r="G10470" i="1"/>
  <c r="H10470" i="1"/>
  <c r="I10470" i="1"/>
  <c r="J10470" i="1"/>
  <c r="E10471" i="1"/>
  <c r="F10471" i="1"/>
  <c r="G10471" i="1"/>
  <c r="H10471" i="1"/>
  <c r="I10471" i="1"/>
  <c r="J10471" i="1"/>
  <c r="E10472" i="1"/>
  <c r="F10472" i="1"/>
  <c r="G10472" i="1"/>
  <c r="H10472" i="1"/>
  <c r="I10472" i="1"/>
  <c r="J10472" i="1"/>
  <c r="E10473" i="1"/>
  <c r="F10473" i="1"/>
  <c r="G10473" i="1"/>
  <c r="H10473" i="1"/>
  <c r="I10473" i="1"/>
  <c r="J10473" i="1"/>
  <c r="E10474" i="1"/>
  <c r="F10474" i="1"/>
  <c r="G10474" i="1"/>
  <c r="H10474" i="1"/>
  <c r="I10474" i="1"/>
  <c r="J10474" i="1"/>
  <c r="E10475" i="1"/>
  <c r="F10475" i="1"/>
  <c r="G10475" i="1"/>
  <c r="H10475" i="1"/>
  <c r="I10475" i="1"/>
  <c r="J10475" i="1"/>
  <c r="E10476" i="1"/>
  <c r="F10476" i="1"/>
  <c r="G10476" i="1"/>
  <c r="H10476" i="1"/>
  <c r="I10476" i="1"/>
  <c r="J10476" i="1"/>
  <c r="E10477" i="1"/>
  <c r="F10477" i="1"/>
  <c r="G10477" i="1"/>
  <c r="H10477" i="1"/>
  <c r="I10477" i="1"/>
  <c r="J10477" i="1"/>
  <c r="E10478" i="1"/>
  <c r="F10478" i="1"/>
  <c r="G10478" i="1"/>
  <c r="H10478" i="1"/>
  <c r="I10478" i="1"/>
  <c r="J10478" i="1"/>
  <c r="E10479" i="1"/>
  <c r="F10479" i="1"/>
  <c r="G10479" i="1"/>
  <c r="H10479" i="1"/>
  <c r="I10479" i="1"/>
  <c r="J10479" i="1"/>
  <c r="E10480" i="1"/>
  <c r="F10480" i="1"/>
  <c r="G10480" i="1"/>
  <c r="H10480" i="1"/>
  <c r="I10480" i="1"/>
  <c r="J10480" i="1"/>
  <c r="E10481" i="1"/>
  <c r="F10481" i="1"/>
  <c r="G10481" i="1"/>
  <c r="H10481" i="1"/>
  <c r="I10481" i="1"/>
  <c r="J10481" i="1"/>
  <c r="E10482" i="1"/>
  <c r="F10482" i="1"/>
  <c r="G10482" i="1"/>
  <c r="H10482" i="1"/>
  <c r="I10482" i="1"/>
  <c r="J10482" i="1"/>
  <c r="E10483" i="1"/>
  <c r="F10483" i="1"/>
  <c r="G10483" i="1"/>
  <c r="H10483" i="1"/>
  <c r="I10483" i="1"/>
  <c r="J10483" i="1"/>
  <c r="E10484" i="1"/>
  <c r="F10484" i="1"/>
  <c r="G10484" i="1"/>
  <c r="H10484" i="1"/>
  <c r="I10484" i="1"/>
  <c r="J10484" i="1"/>
  <c r="E10485" i="1"/>
  <c r="F10485" i="1"/>
  <c r="G10485" i="1"/>
  <c r="H10485" i="1"/>
  <c r="I10485" i="1"/>
  <c r="J10485" i="1"/>
  <c r="E10486" i="1"/>
  <c r="F10486" i="1"/>
  <c r="G10486" i="1"/>
  <c r="H10486" i="1"/>
  <c r="I10486" i="1"/>
  <c r="J10486" i="1"/>
  <c r="E10487" i="1"/>
  <c r="F10487" i="1"/>
  <c r="G10487" i="1"/>
  <c r="H10487" i="1"/>
  <c r="I10487" i="1"/>
  <c r="J10487" i="1"/>
  <c r="E10488" i="1"/>
  <c r="F10488" i="1"/>
  <c r="G10488" i="1"/>
  <c r="H10488" i="1"/>
  <c r="I10488" i="1"/>
  <c r="J10488" i="1"/>
  <c r="E10489" i="1"/>
  <c r="F10489" i="1"/>
  <c r="G10489" i="1"/>
  <c r="H10489" i="1"/>
  <c r="I10489" i="1"/>
  <c r="J10489" i="1"/>
  <c r="E10490" i="1"/>
  <c r="F10490" i="1"/>
  <c r="G10490" i="1"/>
  <c r="H10490" i="1"/>
  <c r="I10490" i="1"/>
  <c r="J10490" i="1"/>
  <c r="E10491" i="1"/>
  <c r="F10491" i="1"/>
  <c r="G10491" i="1"/>
  <c r="H10491" i="1"/>
  <c r="I10491" i="1"/>
  <c r="J10491" i="1"/>
  <c r="E10492" i="1"/>
  <c r="F10492" i="1"/>
  <c r="G10492" i="1"/>
  <c r="H10492" i="1"/>
  <c r="I10492" i="1"/>
  <c r="J10492" i="1"/>
  <c r="E10493" i="1"/>
  <c r="F10493" i="1"/>
  <c r="G10493" i="1"/>
  <c r="H10493" i="1"/>
  <c r="I10493" i="1"/>
  <c r="J10493" i="1"/>
  <c r="E10494" i="1"/>
  <c r="F10494" i="1"/>
  <c r="G10494" i="1"/>
  <c r="H10494" i="1"/>
  <c r="I10494" i="1"/>
  <c r="J10494" i="1"/>
  <c r="E10495" i="1"/>
  <c r="F10495" i="1"/>
  <c r="G10495" i="1"/>
  <c r="H10495" i="1"/>
  <c r="I10495" i="1"/>
  <c r="J10495" i="1"/>
  <c r="E10496" i="1"/>
  <c r="F10496" i="1"/>
  <c r="G10496" i="1"/>
  <c r="H10496" i="1"/>
  <c r="I10496" i="1"/>
  <c r="J10496" i="1"/>
  <c r="E10497" i="1"/>
  <c r="F10497" i="1"/>
  <c r="G10497" i="1"/>
  <c r="H10497" i="1"/>
  <c r="I10497" i="1"/>
  <c r="J10497" i="1"/>
  <c r="E10498" i="1"/>
  <c r="F10498" i="1"/>
  <c r="G10498" i="1"/>
  <c r="H10498" i="1"/>
  <c r="I10498" i="1"/>
  <c r="J10498" i="1"/>
  <c r="E10499" i="1"/>
  <c r="F10499" i="1"/>
  <c r="G10499" i="1"/>
  <c r="H10499" i="1"/>
  <c r="I10499" i="1"/>
  <c r="J10499" i="1"/>
  <c r="E10500" i="1"/>
  <c r="F10500" i="1"/>
  <c r="G10500" i="1"/>
  <c r="H10500" i="1"/>
  <c r="I10500" i="1"/>
  <c r="J10500" i="1"/>
  <c r="E10501" i="1"/>
  <c r="F10501" i="1"/>
  <c r="G10501" i="1"/>
  <c r="H10501" i="1"/>
  <c r="I10501" i="1"/>
  <c r="J10501" i="1"/>
  <c r="E10502" i="1"/>
  <c r="F10502" i="1"/>
  <c r="G10502" i="1"/>
  <c r="H10502" i="1"/>
  <c r="I10502" i="1"/>
  <c r="J10502" i="1"/>
  <c r="E10503" i="1"/>
  <c r="F10503" i="1"/>
  <c r="G10503" i="1"/>
  <c r="H10503" i="1"/>
  <c r="I10503" i="1"/>
  <c r="J10503" i="1"/>
  <c r="E10504" i="1"/>
  <c r="F10504" i="1"/>
  <c r="G10504" i="1"/>
  <c r="H10504" i="1"/>
  <c r="I10504" i="1"/>
  <c r="J10504" i="1"/>
  <c r="E10505" i="1"/>
  <c r="F10505" i="1"/>
  <c r="G10505" i="1"/>
  <c r="H10505" i="1"/>
  <c r="I10505" i="1"/>
  <c r="J10505" i="1"/>
  <c r="E10506" i="1"/>
  <c r="F10506" i="1"/>
  <c r="G10506" i="1"/>
  <c r="H10506" i="1"/>
  <c r="I10506" i="1"/>
  <c r="J10506" i="1"/>
  <c r="E10507" i="1"/>
  <c r="F10507" i="1"/>
  <c r="G10507" i="1"/>
  <c r="H10507" i="1"/>
  <c r="I10507" i="1"/>
  <c r="J10507" i="1"/>
  <c r="E10508" i="1"/>
  <c r="F10508" i="1"/>
  <c r="G10508" i="1"/>
  <c r="H10508" i="1"/>
  <c r="I10508" i="1"/>
  <c r="J10508" i="1"/>
  <c r="E10509" i="1"/>
  <c r="F10509" i="1"/>
  <c r="G10509" i="1"/>
  <c r="H10509" i="1"/>
  <c r="I10509" i="1"/>
  <c r="J10509" i="1"/>
  <c r="E10510" i="1"/>
  <c r="F10510" i="1"/>
  <c r="G10510" i="1"/>
  <c r="H10510" i="1"/>
  <c r="I10510" i="1"/>
  <c r="J10510" i="1"/>
  <c r="E10511" i="1"/>
  <c r="F10511" i="1"/>
  <c r="G10511" i="1"/>
  <c r="H10511" i="1"/>
  <c r="I10511" i="1"/>
  <c r="J10511" i="1"/>
  <c r="E10512" i="1"/>
  <c r="F10512" i="1"/>
  <c r="G10512" i="1"/>
  <c r="H10512" i="1"/>
  <c r="I10512" i="1"/>
  <c r="J10512" i="1"/>
  <c r="E10513" i="1"/>
  <c r="F10513" i="1"/>
  <c r="G10513" i="1"/>
  <c r="H10513" i="1"/>
  <c r="I10513" i="1"/>
  <c r="J10513" i="1"/>
  <c r="E10514" i="1"/>
  <c r="F10514" i="1"/>
  <c r="G10514" i="1"/>
  <c r="H10514" i="1"/>
  <c r="I10514" i="1"/>
  <c r="J10514" i="1"/>
  <c r="E10515" i="1"/>
  <c r="F10515" i="1"/>
  <c r="G10515" i="1"/>
  <c r="H10515" i="1"/>
  <c r="I10515" i="1"/>
  <c r="J10515" i="1"/>
  <c r="E10516" i="1"/>
  <c r="F10516" i="1"/>
  <c r="G10516" i="1"/>
  <c r="H10516" i="1"/>
  <c r="I10516" i="1"/>
  <c r="J10516" i="1"/>
  <c r="E10517" i="1"/>
  <c r="F10517" i="1"/>
  <c r="G10517" i="1"/>
  <c r="H10517" i="1"/>
  <c r="I10517" i="1"/>
  <c r="J10517" i="1"/>
  <c r="E10518" i="1"/>
  <c r="F10518" i="1"/>
  <c r="G10518" i="1"/>
  <c r="H10518" i="1"/>
  <c r="I10518" i="1"/>
  <c r="J10518" i="1"/>
  <c r="E10519" i="1"/>
  <c r="F10519" i="1"/>
  <c r="G10519" i="1"/>
  <c r="H10519" i="1"/>
  <c r="I10519" i="1"/>
  <c r="J10519" i="1"/>
  <c r="E10520" i="1"/>
  <c r="F10520" i="1"/>
  <c r="G10520" i="1"/>
  <c r="H10520" i="1"/>
  <c r="I10520" i="1"/>
  <c r="J10520" i="1"/>
  <c r="E10521" i="1"/>
  <c r="F10521" i="1"/>
  <c r="G10521" i="1"/>
  <c r="H10521" i="1"/>
  <c r="I10521" i="1"/>
  <c r="J10521" i="1"/>
  <c r="E10522" i="1"/>
  <c r="F10522" i="1"/>
  <c r="G10522" i="1"/>
  <c r="H10522" i="1"/>
  <c r="I10522" i="1"/>
  <c r="J10522" i="1"/>
  <c r="E10523" i="1"/>
  <c r="F10523" i="1"/>
  <c r="G10523" i="1"/>
  <c r="H10523" i="1"/>
  <c r="I10523" i="1"/>
  <c r="J10523" i="1"/>
  <c r="E10524" i="1"/>
  <c r="F10524" i="1"/>
  <c r="G10524" i="1"/>
  <c r="H10524" i="1"/>
  <c r="I10524" i="1"/>
  <c r="J10524" i="1"/>
  <c r="E10525" i="1"/>
  <c r="F10525" i="1"/>
  <c r="G10525" i="1"/>
  <c r="H10525" i="1"/>
  <c r="I10525" i="1"/>
  <c r="J10525" i="1"/>
  <c r="E10526" i="1"/>
  <c r="F10526" i="1"/>
  <c r="G10526" i="1"/>
  <c r="H10526" i="1"/>
  <c r="I10526" i="1"/>
  <c r="J10526" i="1"/>
  <c r="E10527" i="1"/>
  <c r="F10527" i="1"/>
  <c r="G10527" i="1"/>
  <c r="H10527" i="1"/>
  <c r="I10527" i="1"/>
  <c r="J10527" i="1"/>
  <c r="E10528" i="1"/>
  <c r="F10528" i="1"/>
  <c r="G10528" i="1"/>
  <c r="H10528" i="1"/>
  <c r="I10528" i="1"/>
  <c r="J10528" i="1"/>
  <c r="E10529" i="1"/>
  <c r="F10529" i="1"/>
  <c r="G10529" i="1"/>
  <c r="H10529" i="1"/>
  <c r="I10529" i="1"/>
  <c r="J10529" i="1"/>
  <c r="E10530" i="1"/>
  <c r="F10530" i="1"/>
  <c r="G10530" i="1"/>
  <c r="H10530" i="1"/>
  <c r="I10530" i="1"/>
  <c r="J10530" i="1"/>
  <c r="E10531" i="1"/>
  <c r="F10531" i="1"/>
  <c r="G10531" i="1"/>
  <c r="H10531" i="1"/>
  <c r="I10531" i="1"/>
  <c r="J10531" i="1"/>
  <c r="E10532" i="1"/>
  <c r="F10532" i="1"/>
  <c r="G10532" i="1"/>
  <c r="H10532" i="1"/>
  <c r="I10532" i="1"/>
  <c r="J10532" i="1"/>
  <c r="E10533" i="1"/>
  <c r="F10533" i="1"/>
  <c r="G10533" i="1"/>
  <c r="H10533" i="1"/>
  <c r="I10533" i="1"/>
  <c r="J10533" i="1"/>
  <c r="E10534" i="1"/>
  <c r="F10534" i="1"/>
  <c r="G10534" i="1"/>
  <c r="H10534" i="1"/>
  <c r="I10534" i="1"/>
  <c r="J10534" i="1"/>
  <c r="E10535" i="1"/>
  <c r="F10535" i="1"/>
  <c r="G10535" i="1"/>
  <c r="H10535" i="1"/>
  <c r="I10535" i="1"/>
  <c r="J10535" i="1"/>
  <c r="E10536" i="1"/>
  <c r="F10536" i="1"/>
  <c r="G10536" i="1"/>
  <c r="H10536" i="1"/>
  <c r="I10536" i="1"/>
  <c r="J10536" i="1"/>
  <c r="E10537" i="1"/>
  <c r="F10537" i="1"/>
  <c r="G10537" i="1"/>
  <c r="H10537" i="1"/>
  <c r="I10537" i="1"/>
  <c r="J10537" i="1"/>
  <c r="E10538" i="1"/>
  <c r="F10538" i="1"/>
  <c r="G10538" i="1"/>
  <c r="H10538" i="1"/>
  <c r="I10538" i="1"/>
  <c r="J10538" i="1"/>
  <c r="E10539" i="1"/>
  <c r="F10539" i="1"/>
  <c r="G10539" i="1"/>
  <c r="H10539" i="1"/>
  <c r="I10539" i="1"/>
  <c r="J10539" i="1"/>
  <c r="E10540" i="1"/>
  <c r="F10540" i="1"/>
  <c r="G10540" i="1"/>
  <c r="H10540" i="1"/>
  <c r="I10540" i="1"/>
  <c r="J10540" i="1"/>
  <c r="E10541" i="1"/>
  <c r="F10541" i="1"/>
  <c r="G10541" i="1"/>
  <c r="H10541" i="1"/>
  <c r="I10541" i="1"/>
  <c r="J10541" i="1"/>
  <c r="E10542" i="1"/>
  <c r="F10542" i="1"/>
  <c r="G10542" i="1"/>
  <c r="H10542" i="1"/>
  <c r="I10542" i="1"/>
  <c r="J10542" i="1"/>
  <c r="E10543" i="1"/>
  <c r="F10543" i="1"/>
  <c r="G10543" i="1"/>
  <c r="H10543" i="1"/>
  <c r="I10543" i="1"/>
  <c r="J10543" i="1"/>
  <c r="E10544" i="1"/>
  <c r="F10544" i="1"/>
  <c r="G10544" i="1"/>
  <c r="H10544" i="1"/>
  <c r="I10544" i="1"/>
  <c r="J10544" i="1"/>
  <c r="E10545" i="1"/>
  <c r="F10545" i="1"/>
  <c r="G10545" i="1"/>
  <c r="H10545" i="1"/>
  <c r="I10545" i="1"/>
  <c r="J10545" i="1"/>
  <c r="E10546" i="1"/>
  <c r="F10546" i="1"/>
  <c r="G10546" i="1"/>
  <c r="H10546" i="1"/>
  <c r="I10546" i="1"/>
  <c r="J10546" i="1"/>
  <c r="E10547" i="1"/>
  <c r="F10547" i="1"/>
  <c r="G10547" i="1"/>
  <c r="H10547" i="1"/>
  <c r="I10547" i="1"/>
  <c r="J10547" i="1"/>
  <c r="E10548" i="1"/>
  <c r="F10548" i="1"/>
  <c r="G10548" i="1"/>
  <c r="H10548" i="1"/>
  <c r="I10548" i="1"/>
  <c r="J10548" i="1"/>
  <c r="E10549" i="1"/>
  <c r="F10549" i="1"/>
  <c r="G10549" i="1"/>
  <c r="H10549" i="1"/>
  <c r="I10549" i="1"/>
  <c r="J10549" i="1"/>
  <c r="E10550" i="1"/>
  <c r="F10550" i="1"/>
  <c r="G10550" i="1"/>
  <c r="H10550" i="1"/>
  <c r="I10550" i="1"/>
  <c r="J10550" i="1"/>
  <c r="E10551" i="1"/>
  <c r="F10551" i="1"/>
  <c r="G10551" i="1"/>
  <c r="H10551" i="1"/>
  <c r="I10551" i="1"/>
  <c r="J10551" i="1"/>
  <c r="E10552" i="1"/>
  <c r="F10552" i="1"/>
  <c r="G10552" i="1"/>
  <c r="H10552" i="1"/>
  <c r="I10552" i="1"/>
  <c r="J10552" i="1"/>
  <c r="E10553" i="1"/>
  <c r="F10553" i="1"/>
  <c r="G10553" i="1"/>
  <c r="H10553" i="1"/>
  <c r="I10553" i="1"/>
  <c r="J10553" i="1"/>
  <c r="E10554" i="1"/>
  <c r="F10554" i="1"/>
  <c r="G10554" i="1"/>
  <c r="H10554" i="1"/>
  <c r="I10554" i="1"/>
  <c r="J10554" i="1"/>
  <c r="E10555" i="1"/>
  <c r="F10555" i="1"/>
  <c r="G10555" i="1"/>
  <c r="H10555" i="1"/>
  <c r="I10555" i="1"/>
  <c r="J10555" i="1"/>
  <c r="E10556" i="1"/>
  <c r="F10556" i="1"/>
  <c r="G10556" i="1"/>
  <c r="H10556" i="1"/>
  <c r="I10556" i="1"/>
  <c r="J10556" i="1"/>
  <c r="E10557" i="1"/>
  <c r="F10557" i="1"/>
  <c r="G10557" i="1"/>
  <c r="H10557" i="1"/>
  <c r="I10557" i="1"/>
  <c r="J10557" i="1"/>
  <c r="E10558" i="1"/>
  <c r="F10558" i="1"/>
  <c r="G10558" i="1"/>
  <c r="H10558" i="1"/>
  <c r="I10558" i="1"/>
  <c r="J10558" i="1"/>
  <c r="E10559" i="1"/>
  <c r="F10559" i="1"/>
  <c r="G10559" i="1"/>
  <c r="H10559" i="1"/>
  <c r="I10559" i="1"/>
  <c r="J10559" i="1"/>
  <c r="E10560" i="1"/>
  <c r="F10560" i="1"/>
  <c r="G10560" i="1"/>
  <c r="H10560" i="1"/>
  <c r="I10560" i="1"/>
  <c r="J10560" i="1"/>
  <c r="E10561" i="1"/>
  <c r="F10561" i="1"/>
  <c r="G10561" i="1"/>
  <c r="H10561" i="1"/>
  <c r="I10561" i="1"/>
  <c r="J10561" i="1"/>
  <c r="E10562" i="1"/>
  <c r="F10562" i="1"/>
  <c r="G10562" i="1"/>
  <c r="H10562" i="1"/>
  <c r="I10562" i="1"/>
  <c r="J10562" i="1"/>
  <c r="E10563" i="1"/>
  <c r="F10563" i="1"/>
  <c r="G10563" i="1"/>
  <c r="H10563" i="1"/>
  <c r="I10563" i="1"/>
  <c r="J10563" i="1"/>
  <c r="E10564" i="1"/>
  <c r="F10564" i="1"/>
  <c r="G10564" i="1"/>
  <c r="H10564" i="1"/>
  <c r="I10564" i="1"/>
  <c r="J10564" i="1"/>
  <c r="E10565" i="1"/>
  <c r="F10565" i="1"/>
  <c r="G10565" i="1"/>
  <c r="H10565" i="1"/>
  <c r="I10565" i="1"/>
  <c r="J10565" i="1"/>
  <c r="E10566" i="1"/>
  <c r="F10566" i="1"/>
  <c r="G10566" i="1"/>
  <c r="H10566" i="1"/>
  <c r="I10566" i="1"/>
  <c r="J10566" i="1"/>
  <c r="E10567" i="1"/>
  <c r="F10567" i="1"/>
  <c r="G10567" i="1"/>
  <c r="H10567" i="1"/>
  <c r="I10567" i="1"/>
  <c r="J10567" i="1"/>
  <c r="E10568" i="1"/>
  <c r="F10568" i="1"/>
  <c r="G10568" i="1"/>
  <c r="H10568" i="1"/>
  <c r="I10568" i="1"/>
  <c r="J10568" i="1"/>
  <c r="E10569" i="1"/>
  <c r="F10569" i="1"/>
  <c r="G10569" i="1"/>
  <c r="H10569" i="1"/>
  <c r="I10569" i="1"/>
  <c r="J10569" i="1"/>
  <c r="E10570" i="1"/>
  <c r="F10570" i="1"/>
  <c r="G10570" i="1"/>
  <c r="H10570" i="1"/>
  <c r="I10570" i="1"/>
  <c r="J10570" i="1"/>
  <c r="E10571" i="1"/>
  <c r="F10571" i="1"/>
  <c r="G10571" i="1"/>
  <c r="H10571" i="1"/>
  <c r="I10571" i="1"/>
  <c r="J10571" i="1"/>
  <c r="E10572" i="1"/>
  <c r="F10572" i="1"/>
  <c r="G10572" i="1"/>
  <c r="H10572" i="1"/>
  <c r="I10572" i="1"/>
  <c r="J10572" i="1"/>
  <c r="E10573" i="1"/>
  <c r="F10573" i="1"/>
  <c r="G10573" i="1"/>
  <c r="H10573" i="1"/>
  <c r="I10573" i="1"/>
  <c r="J10573" i="1"/>
  <c r="E10574" i="1"/>
  <c r="F10574" i="1"/>
  <c r="G10574" i="1"/>
  <c r="H10574" i="1"/>
  <c r="I10574" i="1"/>
  <c r="J10574" i="1"/>
  <c r="E10575" i="1"/>
  <c r="F10575" i="1"/>
  <c r="G10575" i="1"/>
  <c r="H10575" i="1"/>
  <c r="I10575" i="1"/>
  <c r="J10575" i="1"/>
  <c r="E10576" i="1"/>
  <c r="F10576" i="1"/>
  <c r="G10576" i="1"/>
  <c r="H10576" i="1"/>
  <c r="I10576" i="1"/>
  <c r="J10576" i="1"/>
  <c r="E10577" i="1"/>
  <c r="F10577" i="1"/>
  <c r="G10577" i="1"/>
  <c r="H10577" i="1"/>
  <c r="I10577" i="1"/>
  <c r="J10577" i="1"/>
  <c r="E10578" i="1"/>
  <c r="F10578" i="1"/>
  <c r="G10578" i="1"/>
  <c r="H10578" i="1"/>
  <c r="I10578" i="1"/>
  <c r="J10578" i="1"/>
  <c r="E10579" i="1"/>
  <c r="F10579" i="1"/>
  <c r="G10579" i="1"/>
  <c r="H10579" i="1"/>
  <c r="I10579" i="1"/>
  <c r="J10579" i="1"/>
  <c r="E10580" i="1"/>
  <c r="F10580" i="1"/>
  <c r="G10580" i="1"/>
  <c r="H10580" i="1"/>
  <c r="I10580" i="1"/>
  <c r="J10580" i="1"/>
  <c r="E10581" i="1"/>
  <c r="F10581" i="1"/>
  <c r="G10581" i="1"/>
  <c r="H10581" i="1"/>
  <c r="I10581" i="1"/>
  <c r="J10581" i="1"/>
  <c r="E10582" i="1"/>
  <c r="F10582" i="1"/>
  <c r="G10582" i="1"/>
  <c r="H10582" i="1"/>
  <c r="I10582" i="1"/>
  <c r="J10582" i="1"/>
  <c r="E10583" i="1"/>
  <c r="F10583" i="1"/>
  <c r="G10583" i="1"/>
  <c r="H10583" i="1"/>
  <c r="I10583" i="1"/>
  <c r="J10583" i="1"/>
  <c r="E10584" i="1"/>
  <c r="F10584" i="1"/>
  <c r="G10584" i="1"/>
  <c r="H10584" i="1"/>
  <c r="I10584" i="1"/>
  <c r="J10584" i="1"/>
  <c r="E10585" i="1"/>
  <c r="F10585" i="1"/>
  <c r="G10585" i="1"/>
  <c r="H10585" i="1"/>
  <c r="I10585" i="1"/>
  <c r="J10585" i="1"/>
  <c r="E10586" i="1"/>
  <c r="F10586" i="1"/>
  <c r="G10586" i="1"/>
  <c r="H10586" i="1"/>
  <c r="I10586" i="1"/>
  <c r="J10586" i="1"/>
  <c r="E10587" i="1"/>
  <c r="F10587" i="1"/>
  <c r="G10587" i="1"/>
  <c r="H10587" i="1"/>
  <c r="I10587" i="1"/>
  <c r="J10587" i="1"/>
  <c r="E10588" i="1"/>
  <c r="F10588" i="1"/>
  <c r="G10588" i="1"/>
  <c r="H10588" i="1"/>
  <c r="I10588" i="1"/>
  <c r="J10588" i="1"/>
  <c r="E10589" i="1"/>
  <c r="F10589" i="1"/>
  <c r="G10589" i="1"/>
  <c r="H10589" i="1"/>
  <c r="I10589" i="1"/>
  <c r="J10589" i="1"/>
  <c r="E10590" i="1"/>
  <c r="F10590" i="1"/>
  <c r="G10590" i="1"/>
  <c r="H10590" i="1"/>
  <c r="I10590" i="1"/>
  <c r="J10590" i="1"/>
  <c r="E10591" i="1"/>
  <c r="F10591" i="1"/>
  <c r="G10591" i="1"/>
  <c r="H10591" i="1"/>
  <c r="I10591" i="1"/>
  <c r="J10591" i="1"/>
  <c r="E10592" i="1"/>
  <c r="F10592" i="1"/>
  <c r="G10592" i="1"/>
  <c r="H10592" i="1"/>
  <c r="I10592" i="1"/>
  <c r="J10592" i="1"/>
  <c r="E10593" i="1"/>
  <c r="F10593" i="1"/>
  <c r="G10593" i="1"/>
  <c r="H10593" i="1"/>
  <c r="I10593" i="1"/>
  <c r="J10593" i="1"/>
  <c r="E10594" i="1"/>
  <c r="F10594" i="1"/>
  <c r="G10594" i="1"/>
  <c r="H10594" i="1"/>
  <c r="I10594" i="1"/>
  <c r="J10594" i="1"/>
  <c r="E10595" i="1"/>
  <c r="F10595" i="1"/>
  <c r="G10595" i="1"/>
  <c r="H10595" i="1"/>
  <c r="I10595" i="1"/>
  <c r="J10595" i="1"/>
  <c r="E10596" i="1"/>
  <c r="F10596" i="1"/>
  <c r="G10596" i="1"/>
  <c r="H10596" i="1"/>
  <c r="I10596" i="1"/>
  <c r="J10596" i="1"/>
  <c r="E10597" i="1"/>
  <c r="F10597" i="1"/>
  <c r="G10597" i="1"/>
  <c r="H10597" i="1"/>
  <c r="I10597" i="1"/>
  <c r="J10597" i="1"/>
  <c r="E10598" i="1"/>
  <c r="F10598" i="1"/>
  <c r="G10598" i="1"/>
  <c r="H10598" i="1"/>
  <c r="I10598" i="1"/>
  <c r="J10598" i="1"/>
  <c r="E10599" i="1"/>
  <c r="F10599" i="1"/>
  <c r="G10599" i="1"/>
  <c r="H10599" i="1"/>
  <c r="I10599" i="1"/>
  <c r="J10599" i="1"/>
  <c r="E10600" i="1"/>
  <c r="F10600" i="1"/>
  <c r="G10600" i="1"/>
  <c r="H10600" i="1"/>
  <c r="I10600" i="1"/>
  <c r="J10600" i="1"/>
  <c r="E10601" i="1"/>
  <c r="F10601" i="1"/>
  <c r="G10601" i="1"/>
  <c r="H10601" i="1"/>
  <c r="I10601" i="1"/>
  <c r="J10601" i="1"/>
  <c r="E10602" i="1"/>
  <c r="F10602" i="1"/>
  <c r="G10602" i="1"/>
  <c r="H10602" i="1"/>
  <c r="I10602" i="1"/>
  <c r="J10602" i="1"/>
  <c r="E10603" i="1"/>
  <c r="F10603" i="1"/>
  <c r="G10603" i="1"/>
  <c r="H10603" i="1"/>
  <c r="I10603" i="1"/>
  <c r="J10603" i="1"/>
  <c r="E10604" i="1"/>
  <c r="F10604" i="1"/>
  <c r="G10604" i="1"/>
  <c r="H10604" i="1"/>
  <c r="I10604" i="1"/>
  <c r="J10604" i="1"/>
  <c r="E10605" i="1"/>
  <c r="F10605" i="1"/>
  <c r="G10605" i="1"/>
  <c r="H10605" i="1"/>
  <c r="I10605" i="1"/>
  <c r="J10605" i="1"/>
  <c r="E10606" i="1"/>
  <c r="F10606" i="1"/>
  <c r="G10606" i="1"/>
  <c r="H10606" i="1"/>
  <c r="I10606" i="1"/>
  <c r="J10606" i="1"/>
  <c r="E10607" i="1"/>
  <c r="F10607" i="1"/>
  <c r="G10607" i="1"/>
  <c r="H10607" i="1"/>
  <c r="I10607" i="1"/>
  <c r="J10607" i="1"/>
  <c r="E10608" i="1"/>
  <c r="F10608" i="1"/>
  <c r="G10608" i="1"/>
  <c r="H10608" i="1"/>
  <c r="I10608" i="1"/>
  <c r="J10608" i="1"/>
  <c r="E10609" i="1"/>
  <c r="F10609" i="1"/>
  <c r="G10609" i="1"/>
  <c r="H10609" i="1"/>
  <c r="I10609" i="1"/>
  <c r="J10609" i="1"/>
  <c r="E10610" i="1"/>
  <c r="F10610" i="1"/>
  <c r="G10610" i="1"/>
  <c r="H10610" i="1"/>
  <c r="I10610" i="1"/>
  <c r="J10610" i="1"/>
  <c r="E10611" i="1"/>
  <c r="F10611" i="1"/>
  <c r="G10611" i="1"/>
  <c r="H10611" i="1"/>
  <c r="I10611" i="1"/>
  <c r="J10611" i="1"/>
  <c r="E10612" i="1"/>
  <c r="F10612" i="1"/>
  <c r="G10612" i="1"/>
  <c r="H10612" i="1"/>
  <c r="I10612" i="1"/>
  <c r="J10612" i="1"/>
  <c r="E10613" i="1"/>
  <c r="F10613" i="1"/>
  <c r="G10613" i="1"/>
  <c r="H10613" i="1"/>
  <c r="I10613" i="1"/>
  <c r="J10613" i="1"/>
  <c r="E10614" i="1"/>
  <c r="F10614" i="1"/>
  <c r="G10614" i="1"/>
  <c r="H10614" i="1"/>
  <c r="I10614" i="1"/>
  <c r="J10614" i="1"/>
  <c r="E10615" i="1"/>
  <c r="F10615" i="1"/>
  <c r="G10615" i="1"/>
  <c r="H10615" i="1"/>
  <c r="I10615" i="1"/>
  <c r="J10615" i="1"/>
  <c r="E10616" i="1"/>
  <c r="F10616" i="1"/>
  <c r="G10616" i="1"/>
  <c r="H10616" i="1"/>
  <c r="I10616" i="1"/>
  <c r="J10616" i="1"/>
  <c r="E10617" i="1"/>
  <c r="F10617" i="1"/>
  <c r="G10617" i="1"/>
  <c r="H10617" i="1"/>
  <c r="I10617" i="1"/>
  <c r="J10617" i="1"/>
  <c r="E10618" i="1"/>
  <c r="F10618" i="1"/>
  <c r="G10618" i="1"/>
  <c r="H10618" i="1"/>
  <c r="I10618" i="1"/>
  <c r="J10618" i="1"/>
  <c r="E10619" i="1"/>
  <c r="F10619" i="1"/>
  <c r="G10619" i="1"/>
  <c r="H10619" i="1"/>
  <c r="I10619" i="1"/>
  <c r="J10619" i="1"/>
  <c r="E10620" i="1"/>
  <c r="F10620" i="1"/>
  <c r="G10620" i="1"/>
  <c r="H10620" i="1"/>
  <c r="I10620" i="1"/>
  <c r="J10620" i="1"/>
  <c r="E10621" i="1"/>
  <c r="F10621" i="1"/>
  <c r="G10621" i="1"/>
  <c r="H10621" i="1"/>
  <c r="I10621" i="1"/>
  <c r="J10621" i="1"/>
  <c r="E10622" i="1"/>
  <c r="F10622" i="1"/>
  <c r="G10622" i="1"/>
  <c r="H10622" i="1"/>
  <c r="I10622" i="1"/>
  <c r="J10622" i="1"/>
  <c r="E10623" i="1"/>
  <c r="F10623" i="1"/>
  <c r="G10623" i="1"/>
  <c r="H10623" i="1"/>
  <c r="I10623" i="1"/>
  <c r="J10623" i="1"/>
  <c r="E10624" i="1"/>
  <c r="F10624" i="1"/>
  <c r="G10624" i="1"/>
  <c r="H10624" i="1"/>
  <c r="I10624" i="1"/>
  <c r="J10624" i="1"/>
  <c r="E10625" i="1"/>
  <c r="F10625" i="1"/>
  <c r="G10625" i="1"/>
  <c r="H10625" i="1"/>
  <c r="I10625" i="1"/>
  <c r="J10625" i="1"/>
  <c r="E10626" i="1"/>
  <c r="F10626" i="1"/>
  <c r="G10626" i="1"/>
  <c r="H10626" i="1"/>
  <c r="I10626" i="1"/>
  <c r="J10626" i="1"/>
  <c r="E10627" i="1"/>
  <c r="F10627" i="1"/>
  <c r="G10627" i="1"/>
  <c r="H10627" i="1"/>
  <c r="I10627" i="1"/>
  <c r="J10627" i="1"/>
  <c r="E10628" i="1"/>
  <c r="F10628" i="1"/>
  <c r="G10628" i="1"/>
  <c r="H10628" i="1"/>
  <c r="I10628" i="1"/>
  <c r="J10628" i="1"/>
  <c r="E10629" i="1"/>
  <c r="F10629" i="1"/>
  <c r="G10629" i="1"/>
  <c r="H10629" i="1"/>
  <c r="I10629" i="1"/>
  <c r="J10629" i="1"/>
  <c r="E10630" i="1"/>
  <c r="F10630" i="1"/>
  <c r="G10630" i="1"/>
  <c r="H10630" i="1"/>
  <c r="I10630" i="1"/>
  <c r="J10630" i="1"/>
  <c r="E10631" i="1"/>
  <c r="F10631" i="1"/>
  <c r="G10631" i="1"/>
  <c r="H10631" i="1"/>
  <c r="I10631" i="1"/>
  <c r="J10631" i="1"/>
  <c r="E10632" i="1"/>
  <c r="F10632" i="1"/>
  <c r="G10632" i="1"/>
  <c r="H10632" i="1"/>
  <c r="I10632" i="1"/>
  <c r="J10632" i="1"/>
  <c r="E10633" i="1"/>
  <c r="F10633" i="1"/>
  <c r="G10633" i="1"/>
  <c r="H10633" i="1"/>
  <c r="I10633" i="1"/>
  <c r="J10633" i="1"/>
  <c r="E10634" i="1"/>
  <c r="F10634" i="1"/>
  <c r="G10634" i="1"/>
  <c r="H10634" i="1"/>
  <c r="I10634" i="1"/>
  <c r="J10634" i="1"/>
  <c r="E10635" i="1"/>
  <c r="F10635" i="1"/>
  <c r="G10635" i="1"/>
  <c r="H10635" i="1"/>
  <c r="I10635" i="1"/>
  <c r="J10635" i="1"/>
  <c r="E10636" i="1"/>
  <c r="F10636" i="1"/>
  <c r="G10636" i="1"/>
  <c r="H10636" i="1"/>
  <c r="I10636" i="1"/>
  <c r="J10636" i="1"/>
  <c r="E10637" i="1"/>
  <c r="F10637" i="1"/>
  <c r="G10637" i="1"/>
  <c r="H10637" i="1"/>
  <c r="I10637" i="1"/>
  <c r="J10637" i="1"/>
  <c r="E10638" i="1"/>
  <c r="F10638" i="1"/>
  <c r="G10638" i="1"/>
  <c r="H10638" i="1"/>
  <c r="I10638" i="1"/>
  <c r="J10638" i="1"/>
  <c r="E10639" i="1"/>
  <c r="F10639" i="1"/>
  <c r="G10639" i="1"/>
  <c r="H10639" i="1"/>
  <c r="I10639" i="1"/>
  <c r="J10639" i="1"/>
  <c r="E10640" i="1"/>
  <c r="F10640" i="1"/>
  <c r="G10640" i="1"/>
  <c r="H10640" i="1"/>
  <c r="I10640" i="1"/>
  <c r="J10640" i="1"/>
  <c r="E10641" i="1"/>
  <c r="F10641" i="1"/>
  <c r="G10641" i="1"/>
  <c r="H10641" i="1"/>
  <c r="I10641" i="1"/>
  <c r="J10641" i="1"/>
  <c r="E10642" i="1"/>
  <c r="F10642" i="1"/>
  <c r="G10642" i="1"/>
  <c r="H10642" i="1"/>
  <c r="I10642" i="1"/>
  <c r="J10642" i="1"/>
  <c r="E10643" i="1"/>
  <c r="F10643" i="1"/>
  <c r="G10643" i="1"/>
  <c r="H10643" i="1"/>
  <c r="I10643" i="1"/>
  <c r="J10643" i="1"/>
  <c r="E10644" i="1"/>
  <c r="F10644" i="1"/>
  <c r="G10644" i="1"/>
  <c r="H10644" i="1"/>
  <c r="I10644" i="1"/>
  <c r="J10644" i="1"/>
  <c r="E10645" i="1"/>
  <c r="F10645" i="1"/>
  <c r="G10645" i="1"/>
  <c r="H10645" i="1"/>
  <c r="I10645" i="1"/>
  <c r="J10645" i="1"/>
  <c r="E10646" i="1"/>
  <c r="F10646" i="1"/>
  <c r="G10646" i="1"/>
  <c r="H10646" i="1"/>
  <c r="I10646" i="1"/>
  <c r="J10646" i="1"/>
  <c r="E10647" i="1"/>
  <c r="F10647" i="1"/>
  <c r="G10647" i="1"/>
  <c r="H10647" i="1"/>
  <c r="I10647" i="1"/>
  <c r="J10647" i="1"/>
  <c r="E10648" i="1"/>
  <c r="F10648" i="1"/>
  <c r="G10648" i="1"/>
  <c r="H10648" i="1"/>
  <c r="I10648" i="1"/>
  <c r="J10648" i="1"/>
  <c r="E10649" i="1"/>
  <c r="F10649" i="1"/>
  <c r="G10649" i="1"/>
  <c r="H10649" i="1"/>
  <c r="I10649" i="1"/>
  <c r="J10649" i="1"/>
  <c r="E10650" i="1"/>
  <c r="F10650" i="1"/>
  <c r="G10650" i="1"/>
  <c r="H10650" i="1"/>
  <c r="I10650" i="1"/>
  <c r="J10650" i="1"/>
  <c r="E10651" i="1"/>
  <c r="F10651" i="1"/>
  <c r="G10651" i="1"/>
  <c r="H10651" i="1"/>
  <c r="I10651" i="1"/>
  <c r="J10651" i="1"/>
  <c r="E10652" i="1"/>
  <c r="F10652" i="1"/>
  <c r="G10652" i="1"/>
  <c r="H10652" i="1"/>
  <c r="I10652" i="1"/>
  <c r="J10652" i="1"/>
  <c r="E10653" i="1"/>
  <c r="F10653" i="1"/>
  <c r="G10653" i="1"/>
  <c r="H10653" i="1"/>
  <c r="I10653" i="1"/>
  <c r="J10653" i="1"/>
  <c r="E10654" i="1"/>
  <c r="F10654" i="1"/>
  <c r="G10654" i="1"/>
  <c r="H10654" i="1"/>
  <c r="I10654" i="1"/>
  <c r="J10654" i="1"/>
  <c r="E10655" i="1"/>
  <c r="F10655" i="1"/>
  <c r="G10655" i="1"/>
  <c r="H10655" i="1"/>
  <c r="I10655" i="1"/>
  <c r="J10655" i="1"/>
  <c r="E10656" i="1"/>
  <c r="F10656" i="1"/>
  <c r="G10656" i="1"/>
  <c r="H10656" i="1"/>
  <c r="I10656" i="1"/>
  <c r="J10656" i="1"/>
  <c r="E10657" i="1"/>
  <c r="F10657" i="1"/>
  <c r="G10657" i="1"/>
  <c r="H10657" i="1"/>
  <c r="I10657" i="1"/>
  <c r="J10657" i="1"/>
  <c r="E10658" i="1"/>
  <c r="F10658" i="1"/>
  <c r="G10658" i="1"/>
  <c r="H10658" i="1"/>
  <c r="I10658" i="1"/>
  <c r="J10658" i="1"/>
  <c r="E10659" i="1"/>
  <c r="F10659" i="1"/>
  <c r="G10659" i="1"/>
  <c r="H10659" i="1"/>
  <c r="I10659" i="1"/>
  <c r="J10659" i="1"/>
  <c r="E10660" i="1"/>
  <c r="F10660" i="1"/>
  <c r="G10660" i="1"/>
  <c r="H10660" i="1"/>
  <c r="I10660" i="1"/>
  <c r="J10660" i="1"/>
  <c r="E10661" i="1"/>
  <c r="F10661" i="1"/>
  <c r="G10661" i="1"/>
  <c r="H10661" i="1"/>
  <c r="I10661" i="1"/>
  <c r="J10661" i="1"/>
  <c r="E10662" i="1"/>
  <c r="F10662" i="1"/>
  <c r="G10662" i="1"/>
  <c r="H10662" i="1"/>
  <c r="I10662" i="1"/>
  <c r="J10662" i="1"/>
  <c r="E10663" i="1"/>
  <c r="F10663" i="1"/>
  <c r="G10663" i="1"/>
  <c r="H10663" i="1"/>
  <c r="I10663" i="1"/>
  <c r="J10663" i="1"/>
  <c r="E10664" i="1"/>
  <c r="F10664" i="1"/>
  <c r="G10664" i="1"/>
  <c r="H10664" i="1"/>
  <c r="I10664" i="1"/>
  <c r="J10664" i="1"/>
  <c r="E10665" i="1"/>
  <c r="F10665" i="1"/>
  <c r="G10665" i="1"/>
  <c r="H10665" i="1"/>
  <c r="I10665" i="1"/>
  <c r="J10665" i="1"/>
  <c r="E10666" i="1"/>
  <c r="F10666" i="1"/>
  <c r="G10666" i="1"/>
  <c r="H10666" i="1"/>
  <c r="I10666" i="1"/>
  <c r="J10666" i="1"/>
  <c r="E10667" i="1"/>
  <c r="F10667" i="1"/>
  <c r="G10667" i="1"/>
  <c r="H10667" i="1"/>
  <c r="I10667" i="1"/>
  <c r="J10667" i="1"/>
  <c r="J10420" i="1"/>
  <c r="I10420" i="1"/>
  <c r="H10420" i="1"/>
  <c r="G10420" i="1"/>
  <c r="F10420" i="1"/>
  <c r="E10420" i="1"/>
  <c r="E10173" i="1"/>
  <c r="F10173" i="1"/>
  <c r="G10173" i="1"/>
  <c r="H10173" i="1"/>
  <c r="I10173" i="1"/>
  <c r="J10173" i="1"/>
  <c r="E10174" i="1"/>
  <c r="F10174" i="1"/>
  <c r="G10174" i="1"/>
  <c r="H10174" i="1"/>
  <c r="I10174" i="1"/>
  <c r="J10174" i="1"/>
  <c r="E10175" i="1"/>
  <c r="F10175" i="1"/>
  <c r="G10175" i="1"/>
  <c r="H10175" i="1"/>
  <c r="I10175" i="1"/>
  <c r="J10175" i="1"/>
  <c r="E10176" i="1"/>
  <c r="F10176" i="1"/>
  <c r="G10176" i="1"/>
  <c r="H10176" i="1"/>
  <c r="I10176" i="1"/>
  <c r="J10176" i="1"/>
  <c r="E10177" i="1"/>
  <c r="F10177" i="1"/>
  <c r="G10177" i="1"/>
  <c r="H10177" i="1"/>
  <c r="I10177" i="1"/>
  <c r="J10177" i="1"/>
  <c r="E10178" i="1"/>
  <c r="F10178" i="1"/>
  <c r="G10178" i="1"/>
  <c r="H10178" i="1"/>
  <c r="I10178" i="1"/>
  <c r="J10178" i="1"/>
  <c r="E10179" i="1"/>
  <c r="F10179" i="1"/>
  <c r="G10179" i="1"/>
  <c r="H10179" i="1"/>
  <c r="I10179" i="1"/>
  <c r="J10179" i="1"/>
  <c r="E10180" i="1"/>
  <c r="F10180" i="1"/>
  <c r="G10180" i="1"/>
  <c r="H10180" i="1"/>
  <c r="I10180" i="1"/>
  <c r="J10180" i="1"/>
  <c r="E10181" i="1"/>
  <c r="F10181" i="1"/>
  <c r="G10181" i="1"/>
  <c r="H10181" i="1"/>
  <c r="I10181" i="1"/>
  <c r="J10181" i="1"/>
  <c r="E10182" i="1"/>
  <c r="F10182" i="1"/>
  <c r="G10182" i="1"/>
  <c r="H10182" i="1"/>
  <c r="I10182" i="1"/>
  <c r="J10182" i="1"/>
  <c r="E10183" i="1"/>
  <c r="F10183" i="1"/>
  <c r="G10183" i="1"/>
  <c r="H10183" i="1"/>
  <c r="I10183" i="1"/>
  <c r="J10183" i="1"/>
  <c r="E10184" i="1"/>
  <c r="F10184" i="1"/>
  <c r="G10184" i="1"/>
  <c r="H10184" i="1"/>
  <c r="I10184" i="1"/>
  <c r="J10184" i="1"/>
  <c r="E10185" i="1"/>
  <c r="F10185" i="1"/>
  <c r="G10185" i="1"/>
  <c r="H10185" i="1"/>
  <c r="I10185" i="1"/>
  <c r="J10185" i="1"/>
  <c r="E10186" i="1"/>
  <c r="F10186" i="1"/>
  <c r="G10186" i="1"/>
  <c r="H10186" i="1"/>
  <c r="I10186" i="1"/>
  <c r="J10186" i="1"/>
  <c r="E10187" i="1"/>
  <c r="F10187" i="1"/>
  <c r="G10187" i="1"/>
  <c r="H10187" i="1"/>
  <c r="I10187" i="1"/>
  <c r="J10187" i="1"/>
  <c r="E10188" i="1"/>
  <c r="F10188" i="1"/>
  <c r="G10188" i="1"/>
  <c r="H10188" i="1"/>
  <c r="I10188" i="1"/>
  <c r="J10188" i="1"/>
  <c r="E10189" i="1"/>
  <c r="F10189" i="1"/>
  <c r="G10189" i="1"/>
  <c r="H10189" i="1"/>
  <c r="I10189" i="1"/>
  <c r="J10189" i="1"/>
  <c r="E10190" i="1"/>
  <c r="F10190" i="1"/>
  <c r="G10190" i="1"/>
  <c r="H10190" i="1"/>
  <c r="I10190" i="1"/>
  <c r="J10190" i="1"/>
  <c r="E10191" i="1"/>
  <c r="F10191" i="1"/>
  <c r="G10191" i="1"/>
  <c r="H10191" i="1"/>
  <c r="I10191" i="1"/>
  <c r="J10191" i="1"/>
  <c r="E10192" i="1"/>
  <c r="F10192" i="1"/>
  <c r="G10192" i="1"/>
  <c r="H10192" i="1"/>
  <c r="I10192" i="1"/>
  <c r="J10192" i="1"/>
  <c r="E10193" i="1"/>
  <c r="F10193" i="1"/>
  <c r="G10193" i="1"/>
  <c r="H10193" i="1"/>
  <c r="I10193" i="1"/>
  <c r="J10193" i="1"/>
  <c r="E10194" i="1"/>
  <c r="F10194" i="1"/>
  <c r="G10194" i="1"/>
  <c r="H10194" i="1"/>
  <c r="I10194" i="1"/>
  <c r="J10194" i="1"/>
  <c r="E10195" i="1"/>
  <c r="F10195" i="1"/>
  <c r="G10195" i="1"/>
  <c r="H10195" i="1"/>
  <c r="I10195" i="1"/>
  <c r="J10195" i="1"/>
  <c r="E10196" i="1"/>
  <c r="F10196" i="1"/>
  <c r="G10196" i="1"/>
  <c r="H10196" i="1"/>
  <c r="I10196" i="1"/>
  <c r="J10196" i="1"/>
  <c r="E10197" i="1"/>
  <c r="F10197" i="1"/>
  <c r="G10197" i="1"/>
  <c r="H10197" i="1"/>
  <c r="I10197" i="1"/>
  <c r="J10197" i="1"/>
  <c r="E10198" i="1"/>
  <c r="F10198" i="1"/>
  <c r="G10198" i="1"/>
  <c r="H10198" i="1"/>
  <c r="I10198" i="1"/>
  <c r="J10198" i="1"/>
  <c r="E10199" i="1"/>
  <c r="F10199" i="1"/>
  <c r="G10199" i="1"/>
  <c r="H10199" i="1"/>
  <c r="I10199" i="1"/>
  <c r="J10199" i="1"/>
  <c r="E10200" i="1"/>
  <c r="F10200" i="1"/>
  <c r="G10200" i="1"/>
  <c r="H10200" i="1"/>
  <c r="I10200" i="1"/>
  <c r="J10200" i="1"/>
  <c r="E10201" i="1"/>
  <c r="F10201" i="1"/>
  <c r="G10201" i="1"/>
  <c r="H10201" i="1"/>
  <c r="I10201" i="1"/>
  <c r="J10201" i="1"/>
  <c r="E10202" i="1"/>
  <c r="F10202" i="1"/>
  <c r="G10202" i="1"/>
  <c r="H10202" i="1"/>
  <c r="I10202" i="1"/>
  <c r="J10202" i="1"/>
  <c r="E10203" i="1"/>
  <c r="F10203" i="1"/>
  <c r="G10203" i="1"/>
  <c r="H10203" i="1"/>
  <c r="I10203" i="1"/>
  <c r="J10203" i="1"/>
  <c r="E10204" i="1"/>
  <c r="F10204" i="1"/>
  <c r="G10204" i="1"/>
  <c r="H10204" i="1"/>
  <c r="I10204" i="1"/>
  <c r="J10204" i="1"/>
  <c r="E10205" i="1"/>
  <c r="F10205" i="1"/>
  <c r="G10205" i="1"/>
  <c r="H10205" i="1"/>
  <c r="I10205" i="1"/>
  <c r="J10205" i="1"/>
  <c r="E10206" i="1"/>
  <c r="F10206" i="1"/>
  <c r="G10206" i="1"/>
  <c r="H10206" i="1"/>
  <c r="I10206" i="1"/>
  <c r="J10206" i="1"/>
  <c r="E10207" i="1"/>
  <c r="F10207" i="1"/>
  <c r="G10207" i="1"/>
  <c r="H10207" i="1"/>
  <c r="I10207" i="1"/>
  <c r="J10207" i="1"/>
  <c r="E10208" i="1"/>
  <c r="F10208" i="1"/>
  <c r="G10208" i="1"/>
  <c r="H10208" i="1"/>
  <c r="I10208" i="1"/>
  <c r="J10208" i="1"/>
  <c r="E10209" i="1"/>
  <c r="F10209" i="1"/>
  <c r="G10209" i="1"/>
  <c r="H10209" i="1"/>
  <c r="I10209" i="1"/>
  <c r="J10209" i="1"/>
  <c r="E10210" i="1"/>
  <c r="F10210" i="1"/>
  <c r="G10210" i="1"/>
  <c r="H10210" i="1"/>
  <c r="I10210" i="1"/>
  <c r="J10210" i="1"/>
  <c r="E10211" i="1"/>
  <c r="F10211" i="1"/>
  <c r="G10211" i="1"/>
  <c r="H10211" i="1"/>
  <c r="I10211" i="1"/>
  <c r="J10211" i="1"/>
  <c r="E10212" i="1"/>
  <c r="F10212" i="1"/>
  <c r="G10212" i="1"/>
  <c r="H10212" i="1"/>
  <c r="I10212" i="1"/>
  <c r="J10212" i="1"/>
  <c r="E10213" i="1"/>
  <c r="F10213" i="1"/>
  <c r="G10213" i="1"/>
  <c r="H10213" i="1"/>
  <c r="I10213" i="1"/>
  <c r="J10213" i="1"/>
  <c r="E10214" i="1"/>
  <c r="F10214" i="1"/>
  <c r="G10214" i="1"/>
  <c r="H10214" i="1"/>
  <c r="I10214" i="1"/>
  <c r="J10214" i="1"/>
  <c r="E10215" i="1"/>
  <c r="F10215" i="1"/>
  <c r="G10215" i="1"/>
  <c r="H10215" i="1"/>
  <c r="I10215" i="1"/>
  <c r="J10215" i="1"/>
  <c r="E10216" i="1"/>
  <c r="F10216" i="1"/>
  <c r="G10216" i="1"/>
  <c r="H10216" i="1"/>
  <c r="I10216" i="1"/>
  <c r="J10216" i="1"/>
  <c r="E10217" i="1"/>
  <c r="F10217" i="1"/>
  <c r="G10217" i="1"/>
  <c r="H10217" i="1"/>
  <c r="I10217" i="1"/>
  <c r="J10217" i="1"/>
  <c r="E10218" i="1"/>
  <c r="F10218" i="1"/>
  <c r="G10218" i="1"/>
  <c r="H10218" i="1"/>
  <c r="I10218" i="1"/>
  <c r="J10218" i="1"/>
  <c r="E10219" i="1"/>
  <c r="F10219" i="1"/>
  <c r="G10219" i="1"/>
  <c r="H10219" i="1"/>
  <c r="I10219" i="1"/>
  <c r="J10219" i="1"/>
  <c r="E10220" i="1"/>
  <c r="F10220" i="1"/>
  <c r="G10220" i="1"/>
  <c r="H10220" i="1"/>
  <c r="I10220" i="1"/>
  <c r="J10220" i="1"/>
  <c r="E10221" i="1"/>
  <c r="F10221" i="1"/>
  <c r="G10221" i="1"/>
  <c r="H10221" i="1"/>
  <c r="I10221" i="1"/>
  <c r="J10221" i="1"/>
  <c r="E10222" i="1"/>
  <c r="F10222" i="1"/>
  <c r="G10222" i="1"/>
  <c r="H10222" i="1"/>
  <c r="I10222" i="1"/>
  <c r="J10222" i="1"/>
  <c r="E10223" i="1"/>
  <c r="F10223" i="1"/>
  <c r="G10223" i="1"/>
  <c r="H10223" i="1"/>
  <c r="I10223" i="1"/>
  <c r="J10223" i="1"/>
  <c r="E10224" i="1"/>
  <c r="F10224" i="1"/>
  <c r="G10224" i="1"/>
  <c r="H10224" i="1"/>
  <c r="I10224" i="1"/>
  <c r="J10224" i="1"/>
  <c r="E10225" i="1"/>
  <c r="F10225" i="1"/>
  <c r="G10225" i="1"/>
  <c r="H10225" i="1"/>
  <c r="I10225" i="1"/>
  <c r="J10225" i="1"/>
  <c r="E10226" i="1"/>
  <c r="F10226" i="1"/>
  <c r="G10226" i="1"/>
  <c r="H10226" i="1"/>
  <c r="I10226" i="1"/>
  <c r="J10226" i="1"/>
  <c r="E10227" i="1"/>
  <c r="F10227" i="1"/>
  <c r="G10227" i="1"/>
  <c r="H10227" i="1"/>
  <c r="I10227" i="1"/>
  <c r="J10227" i="1"/>
  <c r="E10228" i="1"/>
  <c r="F10228" i="1"/>
  <c r="G10228" i="1"/>
  <c r="H10228" i="1"/>
  <c r="I10228" i="1"/>
  <c r="J10228" i="1"/>
  <c r="E10229" i="1"/>
  <c r="F10229" i="1"/>
  <c r="G10229" i="1"/>
  <c r="H10229" i="1"/>
  <c r="I10229" i="1"/>
  <c r="J10229" i="1"/>
  <c r="E10230" i="1"/>
  <c r="F10230" i="1"/>
  <c r="G10230" i="1"/>
  <c r="H10230" i="1"/>
  <c r="I10230" i="1"/>
  <c r="J10230" i="1"/>
  <c r="E10231" i="1"/>
  <c r="F10231" i="1"/>
  <c r="G10231" i="1"/>
  <c r="H10231" i="1"/>
  <c r="I10231" i="1"/>
  <c r="J10231" i="1"/>
  <c r="E10232" i="1"/>
  <c r="F10232" i="1"/>
  <c r="G10232" i="1"/>
  <c r="H10232" i="1"/>
  <c r="I10232" i="1"/>
  <c r="J10232" i="1"/>
  <c r="E10233" i="1"/>
  <c r="F10233" i="1"/>
  <c r="G10233" i="1"/>
  <c r="H10233" i="1"/>
  <c r="I10233" i="1"/>
  <c r="J10233" i="1"/>
  <c r="E10234" i="1"/>
  <c r="F10234" i="1"/>
  <c r="G10234" i="1"/>
  <c r="H10234" i="1"/>
  <c r="I10234" i="1"/>
  <c r="J10234" i="1"/>
  <c r="E10235" i="1"/>
  <c r="F10235" i="1"/>
  <c r="G10235" i="1"/>
  <c r="H10235" i="1"/>
  <c r="I10235" i="1"/>
  <c r="J10235" i="1"/>
  <c r="E10236" i="1"/>
  <c r="F10236" i="1"/>
  <c r="G10236" i="1"/>
  <c r="H10236" i="1"/>
  <c r="I10236" i="1"/>
  <c r="J10236" i="1"/>
  <c r="E10237" i="1"/>
  <c r="F10237" i="1"/>
  <c r="G10237" i="1"/>
  <c r="H10237" i="1"/>
  <c r="I10237" i="1"/>
  <c r="J10237" i="1"/>
  <c r="E10238" i="1"/>
  <c r="F10238" i="1"/>
  <c r="G10238" i="1"/>
  <c r="H10238" i="1"/>
  <c r="I10238" i="1"/>
  <c r="J10238" i="1"/>
  <c r="E10239" i="1"/>
  <c r="F10239" i="1"/>
  <c r="G10239" i="1"/>
  <c r="H10239" i="1"/>
  <c r="I10239" i="1"/>
  <c r="J10239" i="1"/>
  <c r="E10240" i="1"/>
  <c r="F10240" i="1"/>
  <c r="G10240" i="1"/>
  <c r="H10240" i="1"/>
  <c r="I10240" i="1"/>
  <c r="J10240" i="1"/>
  <c r="E10241" i="1"/>
  <c r="F10241" i="1"/>
  <c r="G10241" i="1"/>
  <c r="H10241" i="1"/>
  <c r="I10241" i="1"/>
  <c r="J10241" i="1"/>
  <c r="E10242" i="1"/>
  <c r="F10242" i="1"/>
  <c r="G10242" i="1"/>
  <c r="H10242" i="1"/>
  <c r="I10242" i="1"/>
  <c r="J10242" i="1"/>
  <c r="E10243" i="1"/>
  <c r="F10243" i="1"/>
  <c r="G10243" i="1"/>
  <c r="H10243" i="1"/>
  <c r="I10243" i="1"/>
  <c r="J10243" i="1"/>
  <c r="E10244" i="1"/>
  <c r="F10244" i="1"/>
  <c r="G10244" i="1"/>
  <c r="H10244" i="1"/>
  <c r="I10244" i="1"/>
  <c r="J10244" i="1"/>
  <c r="E10245" i="1"/>
  <c r="F10245" i="1"/>
  <c r="G10245" i="1"/>
  <c r="H10245" i="1"/>
  <c r="I10245" i="1"/>
  <c r="J10245" i="1"/>
  <c r="E10246" i="1"/>
  <c r="F10246" i="1"/>
  <c r="G10246" i="1"/>
  <c r="H10246" i="1"/>
  <c r="I10246" i="1"/>
  <c r="J10246" i="1"/>
  <c r="E10247" i="1"/>
  <c r="F10247" i="1"/>
  <c r="G10247" i="1"/>
  <c r="H10247" i="1"/>
  <c r="I10247" i="1"/>
  <c r="J10247" i="1"/>
  <c r="E10248" i="1"/>
  <c r="F10248" i="1"/>
  <c r="G10248" i="1"/>
  <c r="H10248" i="1"/>
  <c r="I10248" i="1"/>
  <c r="J10248" i="1"/>
  <c r="E10249" i="1"/>
  <c r="F10249" i="1"/>
  <c r="G10249" i="1"/>
  <c r="H10249" i="1"/>
  <c r="I10249" i="1"/>
  <c r="J10249" i="1"/>
  <c r="E10250" i="1"/>
  <c r="F10250" i="1"/>
  <c r="G10250" i="1"/>
  <c r="H10250" i="1"/>
  <c r="I10250" i="1"/>
  <c r="J10250" i="1"/>
  <c r="E10251" i="1"/>
  <c r="F10251" i="1"/>
  <c r="G10251" i="1"/>
  <c r="H10251" i="1"/>
  <c r="I10251" i="1"/>
  <c r="J10251" i="1"/>
  <c r="E10252" i="1"/>
  <c r="F10252" i="1"/>
  <c r="G10252" i="1"/>
  <c r="H10252" i="1"/>
  <c r="I10252" i="1"/>
  <c r="J10252" i="1"/>
  <c r="E10253" i="1"/>
  <c r="F10253" i="1"/>
  <c r="G10253" i="1"/>
  <c r="H10253" i="1"/>
  <c r="I10253" i="1"/>
  <c r="J10253" i="1"/>
  <c r="E10254" i="1"/>
  <c r="F10254" i="1"/>
  <c r="G10254" i="1"/>
  <c r="H10254" i="1"/>
  <c r="I10254" i="1"/>
  <c r="J10254" i="1"/>
  <c r="E10255" i="1"/>
  <c r="F10255" i="1"/>
  <c r="G10255" i="1"/>
  <c r="H10255" i="1"/>
  <c r="I10255" i="1"/>
  <c r="J10255" i="1"/>
  <c r="E10256" i="1"/>
  <c r="F10256" i="1"/>
  <c r="G10256" i="1"/>
  <c r="H10256" i="1"/>
  <c r="I10256" i="1"/>
  <c r="J10256" i="1"/>
  <c r="E10257" i="1"/>
  <c r="F10257" i="1"/>
  <c r="G10257" i="1"/>
  <c r="H10257" i="1"/>
  <c r="I10257" i="1"/>
  <c r="J10257" i="1"/>
  <c r="E10258" i="1"/>
  <c r="F10258" i="1"/>
  <c r="G10258" i="1"/>
  <c r="H10258" i="1"/>
  <c r="I10258" i="1"/>
  <c r="J10258" i="1"/>
  <c r="E10259" i="1"/>
  <c r="F10259" i="1"/>
  <c r="G10259" i="1"/>
  <c r="H10259" i="1"/>
  <c r="I10259" i="1"/>
  <c r="J10259" i="1"/>
  <c r="E10260" i="1"/>
  <c r="F10260" i="1"/>
  <c r="G10260" i="1"/>
  <c r="H10260" i="1"/>
  <c r="I10260" i="1"/>
  <c r="J10260" i="1"/>
  <c r="E10261" i="1"/>
  <c r="F10261" i="1"/>
  <c r="G10261" i="1"/>
  <c r="H10261" i="1"/>
  <c r="I10261" i="1"/>
  <c r="J10261" i="1"/>
  <c r="E10262" i="1"/>
  <c r="F10262" i="1"/>
  <c r="G10262" i="1"/>
  <c r="H10262" i="1"/>
  <c r="I10262" i="1"/>
  <c r="J10262" i="1"/>
  <c r="E10263" i="1"/>
  <c r="F10263" i="1"/>
  <c r="G10263" i="1"/>
  <c r="H10263" i="1"/>
  <c r="I10263" i="1"/>
  <c r="J10263" i="1"/>
  <c r="E10264" i="1"/>
  <c r="F10264" i="1"/>
  <c r="G10264" i="1"/>
  <c r="H10264" i="1"/>
  <c r="I10264" i="1"/>
  <c r="J10264" i="1"/>
  <c r="E10265" i="1"/>
  <c r="F10265" i="1"/>
  <c r="G10265" i="1"/>
  <c r="H10265" i="1"/>
  <c r="I10265" i="1"/>
  <c r="J10265" i="1"/>
  <c r="E10266" i="1"/>
  <c r="F10266" i="1"/>
  <c r="G10266" i="1"/>
  <c r="H10266" i="1"/>
  <c r="I10266" i="1"/>
  <c r="J10266" i="1"/>
  <c r="E10267" i="1"/>
  <c r="F10267" i="1"/>
  <c r="G10267" i="1"/>
  <c r="H10267" i="1"/>
  <c r="I10267" i="1"/>
  <c r="J10267" i="1"/>
  <c r="E10268" i="1"/>
  <c r="F10268" i="1"/>
  <c r="G10268" i="1"/>
  <c r="H10268" i="1"/>
  <c r="I10268" i="1"/>
  <c r="J10268" i="1"/>
  <c r="E10269" i="1"/>
  <c r="F10269" i="1"/>
  <c r="G10269" i="1"/>
  <c r="H10269" i="1"/>
  <c r="I10269" i="1"/>
  <c r="J10269" i="1"/>
  <c r="E10270" i="1"/>
  <c r="F10270" i="1"/>
  <c r="G10270" i="1"/>
  <c r="H10270" i="1"/>
  <c r="I10270" i="1"/>
  <c r="J10270" i="1"/>
  <c r="E10271" i="1"/>
  <c r="F10271" i="1"/>
  <c r="G10271" i="1"/>
  <c r="H10271" i="1"/>
  <c r="I10271" i="1"/>
  <c r="J10271" i="1"/>
  <c r="E10272" i="1"/>
  <c r="F10272" i="1"/>
  <c r="G10272" i="1"/>
  <c r="H10272" i="1"/>
  <c r="I10272" i="1"/>
  <c r="J10272" i="1"/>
  <c r="E10273" i="1"/>
  <c r="F10273" i="1"/>
  <c r="G10273" i="1"/>
  <c r="H10273" i="1"/>
  <c r="I10273" i="1"/>
  <c r="J10273" i="1"/>
  <c r="E10274" i="1"/>
  <c r="F10274" i="1"/>
  <c r="G10274" i="1"/>
  <c r="H10274" i="1"/>
  <c r="I10274" i="1"/>
  <c r="J10274" i="1"/>
  <c r="E10275" i="1"/>
  <c r="F10275" i="1"/>
  <c r="G10275" i="1"/>
  <c r="H10275" i="1"/>
  <c r="I10275" i="1"/>
  <c r="J10275" i="1"/>
  <c r="E10276" i="1"/>
  <c r="F10276" i="1"/>
  <c r="G10276" i="1"/>
  <c r="H10276" i="1"/>
  <c r="I10276" i="1"/>
  <c r="J10276" i="1"/>
  <c r="E10277" i="1"/>
  <c r="F10277" i="1"/>
  <c r="G10277" i="1"/>
  <c r="H10277" i="1"/>
  <c r="I10277" i="1"/>
  <c r="J10277" i="1"/>
  <c r="E10278" i="1"/>
  <c r="F10278" i="1"/>
  <c r="G10278" i="1"/>
  <c r="H10278" i="1"/>
  <c r="I10278" i="1"/>
  <c r="J10278" i="1"/>
  <c r="E10279" i="1"/>
  <c r="F10279" i="1"/>
  <c r="G10279" i="1"/>
  <c r="H10279" i="1"/>
  <c r="I10279" i="1"/>
  <c r="J10279" i="1"/>
  <c r="E10280" i="1"/>
  <c r="F10280" i="1"/>
  <c r="G10280" i="1"/>
  <c r="H10280" i="1"/>
  <c r="I10280" i="1"/>
  <c r="J10280" i="1"/>
  <c r="E10281" i="1"/>
  <c r="F10281" i="1"/>
  <c r="G10281" i="1"/>
  <c r="H10281" i="1"/>
  <c r="I10281" i="1"/>
  <c r="J10281" i="1"/>
  <c r="E10282" i="1"/>
  <c r="F10282" i="1"/>
  <c r="G10282" i="1"/>
  <c r="H10282" i="1"/>
  <c r="I10282" i="1"/>
  <c r="J10282" i="1"/>
  <c r="E10283" i="1"/>
  <c r="F10283" i="1"/>
  <c r="G10283" i="1"/>
  <c r="H10283" i="1"/>
  <c r="I10283" i="1"/>
  <c r="J10283" i="1"/>
  <c r="E10284" i="1"/>
  <c r="F10284" i="1"/>
  <c r="G10284" i="1"/>
  <c r="H10284" i="1"/>
  <c r="I10284" i="1"/>
  <c r="J10284" i="1"/>
  <c r="E10285" i="1"/>
  <c r="F10285" i="1"/>
  <c r="G10285" i="1"/>
  <c r="H10285" i="1"/>
  <c r="I10285" i="1"/>
  <c r="J10285" i="1"/>
  <c r="E10286" i="1"/>
  <c r="F10286" i="1"/>
  <c r="G10286" i="1"/>
  <c r="H10286" i="1"/>
  <c r="I10286" i="1"/>
  <c r="J10286" i="1"/>
  <c r="E10287" i="1"/>
  <c r="F10287" i="1"/>
  <c r="G10287" i="1"/>
  <c r="H10287" i="1"/>
  <c r="I10287" i="1"/>
  <c r="J10287" i="1"/>
  <c r="E10288" i="1"/>
  <c r="F10288" i="1"/>
  <c r="G10288" i="1"/>
  <c r="H10288" i="1"/>
  <c r="I10288" i="1"/>
  <c r="J10288" i="1"/>
  <c r="E10289" i="1"/>
  <c r="F10289" i="1"/>
  <c r="G10289" i="1"/>
  <c r="H10289" i="1"/>
  <c r="I10289" i="1"/>
  <c r="J10289" i="1"/>
  <c r="E10290" i="1"/>
  <c r="F10290" i="1"/>
  <c r="G10290" i="1"/>
  <c r="H10290" i="1"/>
  <c r="I10290" i="1"/>
  <c r="J10290" i="1"/>
  <c r="E10291" i="1"/>
  <c r="F10291" i="1"/>
  <c r="G10291" i="1"/>
  <c r="H10291" i="1"/>
  <c r="I10291" i="1"/>
  <c r="J10291" i="1"/>
  <c r="E10292" i="1"/>
  <c r="F10292" i="1"/>
  <c r="G10292" i="1"/>
  <c r="H10292" i="1"/>
  <c r="I10292" i="1"/>
  <c r="J10292" i="1"/>
  <c r="E10293" i="1"/>
  <c r="F10293" i="1"/>
  <c r="G10293" i="1"/>
  <c r="H10293" i="1"/>
  <c r="I10293" i="1"/>
  <c r="J10293" i="1"/>
  <c r="E10294" i="1"/>
  <c r="F10294" i="1"/>
  <c r="G10294" i="1"/>
  <c r="H10294" i="1"/>
  <c r="I10294" i="1"/>
  <c r="J10294" i="1"/>
  <c r="E10295" i="1"/>
  <c r="F10295" i="1"/>
  <c r="G10295" i="1"/>
  <c r="H10295" i="1"/>
  <c r="I10295" i="1"/>
  <c r="J10295" i="1"/>
  <c r="E10296" i="1"/>
  <c r="F10296" i="1"/>
  <c r="G10296" i="1"/>
  <c r="H10296" i="1"/>
  <c r="I10296" i="1"/>
  <c r="J10296" i="1"/>
  <c r="E10297" i="1"/>
  <c r="F10297" i="1"/>
  <c r="G10297" i="1"/>
  <c r="H10297" i="1"/>
  <c r="I10297" i="1"/>
  <c r="J10297" i="1"/>
  <c r="E10298" i="1"/>
  <c r="F10298" i="1"/>
  <c r="G10298" i="1"/>
  <c r="H10298" i="1"/>
  <c r="I10298" i="1"/>
  <c r="J10298" i="1"/>
  <c r="E10299" i="1"/>
  <c r="F10299" i="1"/>
  <c r="G10299" i="1"/>
  <c r="H10299" i="1"/>
  <c r="I10299" i="1"/>
  <c r="J10299" i="1"/>
  <c r="E10300" i="1"/>
  <c r="F10300" i="1"/>
  <c r="G10300" i="1"/>
  <c r="H10300" i="1"/>
  <c r="I10300" i="1"/>
  <c r="J10300" i="1"/>
  <c r="E10301" i="1"/>
  <c r="F10301" i="1"/>
  <c r="G10301" i="1"/>
  <c r="H10301" i="1"/>
  <c r="I10301" i="1"/>
  <c r="J10301" i="1"/>
  <c r="E10302" i="1"/>
  <c r="F10302" i="1"/>
  <c r="G10302" i="1"/>
  <c r="H10302" i="1"/>
  <c r="I10302" i="1"/>
  <c r="J10302" i="1"/>
  <c r="E10303" i="1"/>
  <c r="F10303" i="1"/>
  <c r="G10303" i="1"/>
  <c r="H10303" i="1"/>
  <c r="I10303" i="1"/>
  <c r="J10303" i="1"/>
  <c r="E10304" i="1"/>
  <c r="F10304" i="1"/>
  <c r="G10304" i="1"/>
  <c r="H10304" i="1"/>
  <c r="I10304" i="1"/>
  <c r="J10304" i="1"/>
  <c r="E10305" i="1"/>
  <c r="F10305" i="1"/>
  <c r="G10305" i="1"/>
  <c r="H10305" i="1"/>
  <c r="I10305" i="1"/>
  <c r="J10305" i="1"/>
  <c r="E10306" i="1"/>
  <c r="F10306" i="1"/>
  <c r="G10306" i="1"/>
  <c r="H10306" i="1"/>
  <c r="I10306" i="1"/>
  <c r="J10306" i="1"/>
  <c r="E10307" i="1"/>
  <c r="F10307" i="1"/>
  <c r="G10307" i="1"/>
  <c r="H10307" i="1"/>
  <c r="I10307" i="1"/>
  <c r="J10307" i="1"/>
  <c r="E10308" i="1"/>
  <c r="F10308" i="1"/>
  <c r="G10308" i="1"/>
  <c r="H10308" i="1"/>
  <c r="I10308" i="1"/>
  <c r="J10308" i="1"/>
  <c r="E10309" i="1"/>
  <c r="F10309" i="1"/>
  <c r="G10309" i="1"/>
  <c r="H10309" i="1"/>
  <c r="I10309" i="1"/>
  <c r="J10309" i="1"/>
  <c r="E10310" i="1"/>
  <c r="F10310" i="1"/>
  <c r="G10310" i="1"/>
  <c r="H10310" i="1"/>
  <c r="I10310" i="1"/>
  <c r="J10310" i="1"/>
  <c r="E10311" i="1"/>
  <c r="F10311" i="1"/>
  <c r="G10311" i="1"/>
  <c r="H10311" i="1"/>
  <c r="I10311" i="1"/>
  <c r="J10311" i="1"/>
  <c r="E10312" i="1"/>
  <c r="F10312" i="1"/>
  <c r="G10312" i="1"/>
  <c r="H10312" i="1"/>
  <c r="I10312" i="1"/>
  <c r="J10312" i="1"/>
  <c r="E10313" i="1"/>
  <c r="F10313" i="1"/>
  <c r="G10313" i="1"/>
  <c r="H10313" i="1"/>
  <c r="I10313" i="1"/>
  <c r="J10313" i="1"/>
  <c r="E10314" i="1"/>
  <c r="F10314" i="1"/>
  <c r="G10314" i="1"/>
  <c r="H10314" i="1"/>
  <c r="I10314" i="1"/>
  <c r="J10314" i="1"/>
  <c r="E10315" i="1"/>
  <c r="F10315" i="1"/>
  <c r="G10315" i="1"/>
  <c r="H10315" i="1"/>
  <c r="I10315" i="1"/>
  <c r="J10315" i="1"/>
  <c r="E10316" i="1"/>
  <c r="F10316" i="1"/>
  <c r="G10316" i="1"/>
  <c r="H10316" i="1"/>
  <c r="I10316" i="1"/>
  <c r="J10316" i="1"/>
  <c r="E10317" i="1"/>
  <c r="F10317" i="1"/>
  <c r="G10317" i="1"/>
  <c r="H10317" i="1"/>
  <c r="I10317" i="1"/>
  <c r="J10317" i="1"/>
  <c r="E10318" i="1"/>
  <c r="F10318" i="1"/>
  <c r="G10318" i="1"/>
  <c r="H10318" i="1"/>
  <c r="I10318" i="1"/>
  <c r="J10318" i="1"/>
  <c r="E10319" i="1"/>
  <c r="F10319" i="1"/>
  <c r="G10319" i="1"/>
  <c r="H10319" i="1"/>
  <c r="I10319" i="1"/>
  <c r="J10319" i="1"/>
  <c r="E10320" i="1"/>
  <c r="F10320" i="1"/>
  <c r="G10320" i="1"/>
  <c r="H10320" i="1"/>
  <c r="I10320" i="1"/>
  <c r="J10320" i="1"/>
  <c r="E10321" i="1"/>
  <c r="F10321" i="1"/>
  <c r="G10321" i="1"/>
  <c r="H10321" i="1"/>
  <c r="I10321" i="1"/>
  <c r="J10321" i="1"/>
  <c r="E10322" i="1"/>
  <c r="F10322" i="1"/>
  <c r="G10322" i="1"/>
  <c r="H10322" i="1"/>
  <c r="I10322" i="1"/>
  <c r="J10322" i="1"/>
  <c r="E10323" i="1"/>
  <c r="F10323" i="1"/>
  <c r="G10323" i="1"/>
  <c r="H10323" i="1"/>
  <c r="I10323" i="1"/>
  <c r="J10323" i="1"/>
  <c r="E10324" i="1"/>
  <c r="F10324" i="1"/>
  <c r="G10324" i="1"/>
  <c r="H10324" i="1"/>
  <c r="I10324" i="1"/>
  <c r="J10324" i="1"/>
  <c r="E10325" i="1"/>
  <c r="F10325" i="1"/>
  <c r="G10325" i="1"/>
  <c r="H10325" i="1"/>
  <c r="I10325" i="1"/>
  <c r="J10325" i="1"/>
  <c r="E10326" i="1"/>
  <c r="F10326" i="1"/>
  <c r="G10326" i="1"/>
  <c r="H10326" i="1"/>
  <c r="I10326" i="1"/>
  <c r="J10326" i="1"/>
  <c r="E10327" i="1"/>
  <c r="F10327" i="1"/>
  <c r="G10327" i="1"/>
  <c r="H10327" i="1"/>
  <c r="I10327" i="1"/>
  <c r="J10327" i="1"/>
  <c r="E10328" i="1"/>
  <c r="F10328" i="1"/>
  <c r="G10328" i="1"/>
  <c r="H10328" i="1"/>
  <c r="I10328" i="1"/>
  <c r="J10328" i="1"/>
  <c r="E10329" i="1"/>
  <c r="F10329" i="1"/>
  <c r="G10329" i="1"/>
  <c r="H10329" i="1"/>
  <c r="I10329" i="1"/>
  <c r="J10329" i="1"/>
  <c r="E10330" i="1"/>
  <c r="F10330" i="1"/>
  <c r="G10330" i="1"/>
  <c r="H10330" i="1"/>
  <c r="I10330" i="1"/>
  <c r="J10330" i="1"/>
  <c r="E10331" i="1"/>
  <c r="F10331" i="1"/>
  <c r="G10331" i="1"/>
  <c r="H10331" i="1"/>
  <c r="I10331" i="1"/>
  <c r="J10331" i="1"/>
  <c r="E10332" i="1"/>
  <c r="F10332" i="1"/>
  <c r="G10332" i="1"/>
  <c r="H10332" i="1"/>
  <c r="I10332" i="1"/>
  <c r="J10332" i="1"/>
  <c r="E10333" i="1"/>
  <c r="F10333" i="1"/>
  <c r="G10333" i="1"/>
  <c r="H10333" i="1"/>
  <c r="I10333" i="1"/>
  <c r="J10333" i="1"/>
  <c r="E10334" i="1"/>
  <c r="F10334" i="1"/>
  <c r="G10334" i="1"/>
  <c r="H10334" i="1"/>
  <c r="I10334" i="1"/>
  <c r="J10334" i="1"/>
  <c r="E10335" i="1"/>
  <c r="F10335" i="1"/>
  <c r="G10335" i="1"/>
  <c r="H10335" i="1"/>
  <c r="I10335" i="1"/>
  <c r="J10335" i="1"/>
  <c r="E10336" i="1"/>
  <c r="F10336" i="1"/>
  <c r="G10336" i="1"/>
  <c r="H10336" i="1"/>
  <c r="I10336" i="1"/>
  <c r="J10336" i="1"/>
  <c r="E10337" i="1"/>
  <c r="F10337" i="1"/>
  <c r="G10337" i="1"/>
  <c r="H10337" i="1"/>
  <c r="I10337" i="1"/>
  <c r="J10337" i="1"/>
  <c r="E10338" i="1"/>
  <c r="F10338" i="1"/>
  <c r="G10338" i="1"/>
  <c r="H10338" i="1"/>
  <c r="I10338" i="1"/>
  <c r="J10338" i="1"/>
  <c r="E10339" i="1"/>
  <c r="F10339" i="1"/>
  <c r="G10339" i="1"/>
  <c r="H10339" i="1"/>
  <c r="I10339" i="1"/>
  <c r="J10339" i="1"/>
  <c r="E10340" i="1"/>
  <c r="F10340" i="1"/>
  <c r="G10340" i="1"/>
  <c r="H10340" i="1"/>
  <c r="I10340" i="1"/>
  <c r="J10340" i="1"/>
  <c r="E10341" i="1"/>
  <c r="F10341" i="1"/>
  <c r="G10341" i="1"/>
  <c r="H10341" i="1"/>
  <c r="I10341" i="1"/>
  <c r="J10341" i="1"/>
  <c r="E10342" i="1"/>
  <c r="F10342" i="1"/>
  <c r="G10342" i="1"/>
  <c r="H10342" i="1"/>
  <c r="I10342" i="1"/>
  <c r="J10342" i="1"/>
  <c r="E10343" i="1"/>
  <c r="F10343" i="1"/>
  <c r="G10343" i="1"/>
  <c r="H10343" i="1"/>
  <c r="I10343" i="1"/>
  <c r="J10343" i="1"/>
  <c r="E10344" i="1"/>
  <c r="F10344" i="1"/>
  <c r="G10344" i="1"/>
  <c r="H10344" i="1"/>
  <c r="I10344" i="1"/>
  <c r="J10344" i="1"/>
  <c r="E10345" i="1"/>
  <c r="F10345" i="1"/>
  <c r="G10345" i="1"/>
  <c r="H10345" i="1"/>
  <c r="I10345" i="1"/>
  <c r="J10345" i="1"/>
  <c r="E10346" i="1"/>
  <c r="F10346" i="1"/>
  <c r="G10346" i="1"/>
  <c r="H10346" i="1"/>
  <c r="I10346" i="1"/>
  <c r="J10346" i="1"/>
  <c r="E10347" i="1"/>
  <c r="F10347" i="1"/>
  <c r="G10347" i="1"/>
  <c r="H10347" i="1"/>
  <c r="I10347" i="1"/>
  <c r="J10347" i="1"/>
  <c r="E10348" i="1"/>
  <c r="F10348" i="1"/>
  <c r="G10348" i="1"/>
  <c r="H10348" i="1"/>
  <c r="I10348" i="1"/>
  <c r="J10348" i="1"/>
  <c r="E10349" i="1"/>
  <c r="F10349" i="1"/>
  <c r="G10349" i="1"/>
  <c r="H10349" i="1"/>
  <c r="I10349" i="1"/>
  <c r="J10349" i="1"/>
  <c r="E10350" i="1"/>
  <c r="F10350" i="1"/>
  <c r="G10350" i="1"/>
  <c r="H10350" i="1"/>
  <c r="I10350" i="1"/>
  <c r="J10350" i="1"/>
  <c r="E10351" i="1"/>
  <c r="F10351" i="1"/>
  <c r="G10351" i="1"/>
  <c r="H10351" i="1"/>
  <c r="I10351" i="1"/>
  <c r="J10351" i="1"/>
  <c r="E10352" i="1"/>
  <c r="F10352" i="1"/>
  <c r="G10352" i="1"/>
  <c r="H10352" i="1"/>
  <c r="I10352" i="1"/>
  <c r="J10352" i="1"/>
  <c r="E10353" i="1"/>
  <c r="F10353" i="1"/>
  <c r="G10353" i="1"/>
  <c r="H10353" i="1"/>
  <c r="I10353" i="1"/>
  <c r="J10353" i="1"/>
  <c r="E10354" i="1"/>
  <c r="F10354" i="1"/>
  <c r="G10354" i="1"/>
  <c r="H10354" i="1"/>
  <c r="I10354" i="1"/>
  <c r="J10354" i="1"/>
  <c r="E10355" i="1"/>
  <c r="F10355" i="1"/>
  <c r="G10355" i="1"/>
  <c r="H10355" i="1"/>
  <c r="I10355" i="1"/>
  <c r="J10355" i="1"/>
  <c r="E10356" i="1"/>
  <c r="F10356" i="1"/>
  <c r="G10356" i="1"/>
  <c r="H10356" i="1"/>
  <c r="I10356" i="1"/>
  <c r="J10356" i="1"/>
  <c r="E10357" i="1"/>
  <c r="F10357" i="1"/>
  <c r="G10357" i="1"/>
  <c r="H10357" i="1"/>
  <c r="I10357" i="1"/>
  <c r="J10357" i="1"/>
  <c r="E10358" i="1"/>
  <c r="F10358" i="1"/>
  <c r="G10358" i="1"/>
  <c r="H10358" i="1"/>
  <c r="I10358" i="1"/>
  <c r="J10358" i="1"/>
  <c r="E10359" i="1"/>
  <c r="F10359" i="1"/>
  <c r="G10359" i="1"/>
  <c r="H10359" i="1"/>
  <c r="I10359" i="1"/>
  <c r="J10359" i="1"/>
  <c r="E10360" i="1"/>
  <c r="F10360" i="1"/>
  <c r="G10360" i="1"/>
  <c r="H10360" i="1"/>
  <c r="I10360" i="1"/>
  <c r="J10360" i="1"/>
  <c r="E10361" i="1"/>
  <c r="F10361" i="1"/>
  <c r="G10361" i="1"/>
  <c r="H10361" i="1"/>
  <c r="I10361" i="1"/>
  <c r="J10361" i="1"/>
  <c r="E10362" i="1"/>
  <c r="F10362" i="1"/>
  <c r="G10362" i="1"/>
  <c r="H10362" i="1"/>
  <c r="I10362" i="1"/>
  <c r="J10362" i="1"/>
  <c r="E10363" i="1"/>
  <c r="F10363" i="1"/>
  <c r="G10363" i="1"/>
  <c r="H10363" i="1"/>
  <c r="I10363" i="1"/>
  <c r="J10363" i="1"/>
  <c r="E10364" i="1"/>
  <c r="F10364" i="1"/>
  <c r="G10364" i="1"/>
  <c r="H10364" i="1"/>
  <c r="I10364" i="1"/>
  <c r="J10364" i="1"/>
  <c r="E10365" i="1"/>
  <c r="F10365" i="1"/>
  <c r="G10365" i="1"/>
  <c r="H10365" i="1"/>
  <c r="I10365" i="1"/>
  <c r="J10365" i="1"/>
  <c r="E10366" i="1"/>
  <c r="F10366" i="1"/>
  <c r="G10366" i="1"/>
  <c r="H10366" i="1"/>
  <c r="I10366" i="1"/>
  <c r="J10366" i="1"/>
  <c r="E10367" i="1"/>
  <c r="F10367" i="1"/>
  <c r="G10367" i="1"/>
  <c r="H10367" i="1"/>
  <c r="I10367" i="1"/>
  <c r="J10367" i="1"/>
  <c r="E10368" i="1"/>
  <c r="F10368" i="1"/>
  <c r="G10368" i="1"/>
  <c r="H10368" i="1"/>
  <c r="I10368" i="1"/>
  <c r="J10368" i="1"/>
  <c r="E10369" i="1"/>
  <c r="F10369" i="1"/>
  <c r="G10369" i="1"/>
  <c r="H10369" i="1"/>
  <c r="I10369" i="1"/>
  <c r="J10369" i="1"/>
  <c r="E10370" i="1"/>
  <c r="F10370" i="1"/>
  <c r="G10370" i="1"/>
  <c r="H10370" i="1"/>
  <c r="I10370" i="1"/>
  <c r="J10370" i="1"/>
  <c r="E10371" i="1"/>
  <c r="F10371" i="1"/>
  <c r="G10371" i="1"/>
  <c r="H10371" i="1"/>
  <c r="I10371" i="1"/>
  <c r="J10371" i="1"/>
  <c r="E10372" i="1"/>
  <c r="F10372" i="1"/>
  <c r="G10372" i="1"/>
  <c r="H10372" i="1"/>
  <c r="I10372" i="1"/>
  <c r="J10372" i="1"/>
  <c r="E10373" i="1"/>
  <c r="F10373" i="1"/>
  <c r="G10373" i="1"/>
  <c r="H10373" i="1"/>
  <c r="I10373" i="1"/>
  <c r="J10373" i="1"/>
  <c r="E10374" i="1"/>
  <c r="F10374" i="1"/>
  <c r="G10374" i="1"/>
  <c r="H10374" i="1"/>
  <c r="I10374" i="1"/>
  <c r="J10374" i="1"/>
  <c r="E10375" i="1"/>
  <c r="F10375" i="1"/>
  <c r="G10375" i="1"/>
  <c r="H10375" i="1"/>
  <c r="I10375" i="1"/>
  <c r="J10375" i="1"/>
  <c r="E10376" i="1"/>
  <c r="F10376" i="1"/>
  <c r="G10376" i="1"/>
  <c r="H10376" i="1"/>
  <c r="I10376" i="1"/>
  <c r="J10376" i="1"/>
  <c r="E10377" i="1"/>
  <c r="F10377" i="1"/>
  <c r="G10377" i="1"/>
  <c r="H10377" i="1"/>
  <c r="I10377" i="1"/>
  <c r="J10377" i="1"/>
  <c r="E10378" i="1"/>
  <c r="F10378" i="1"/>
  <c r="G10378" i="1"/>
  <c r="H10378" i="1"/>
  <c r="I10378" i="1"/>
  <c r="J10378" i="1"/>
  <c r="E10379" i="1"/>
  <c r="F10379" i="1"/>
  <c r="G10379" i="1"/>
  <c r="H10379" i="1"/>
  <c r="I10379" i="1"/>
  <c r="J10379" i="1"/>
  <c r="E10380" i="1"/>
  <c r="F10380" i="1"/>
  <c r="G10380" i="1"/>
  <c r="H10380" i="1"/>
  <c r="I10380" i="1"/>
  <c r="J10380" i="1"/>
  <c r="E10381" i="1"/>
  <c r="F10381" i="1"/>
  <c r="G10381" i="1"/>
  <c r="H10381" i="1"/>
  <c r="I10381" i="1"/>
  <c r="J10381" i="1"/>
  <c r="E10382" i="1"/>
  <c r="F10382" i="1"/>
  <c r="G10382" i="1"/>
  <c r="H10382" i="1"/>
  <c r="I10382" i="1"/>
  <c r="J10382" i="1"/>
  <c r="E10383" i="1"/>
  <c r="F10383" i="1"/>
  <c r="G10383" i="1"/>
  <c r="H10383" i="1"/>
  <c r="I10383" i="1"/>
  <c r="J10383" i="1"/>
  <c r="E10384" i="1"/>
  <c r="F10384" i="1"/>
  <c r="G10384" i="1"/>
  <c r="H10384" i="1"/>
  <c r="I10384" i="1"/>
  <c r="J10384" i="1"/>
  <c r="E10385" i="1"/>
  <c r="F10385" i="1"/>
  <c r="G10385" i="1"/>
  <c r="H10385" i="1"/>
  <c r="I10385" i="1"/>
  <c r="J10385" i="1"/>
  <c r="E10386" i="1"/>
  <c r="F10386" i="1"/>
  <c r="G10386" i="1"/>
  <c r="H10386" i="1"/>
  <c r="I10386" i="1"/>
  <c r="J10386" i="1"/>
  <c r="E10387" i="1"/>
  <c r="F10387" i="1"/>
  <c r="G10387" i="1"/>
  <c r="H10387" i="1"/>
  <c r="I10387" i="1"/>
  <c r="J10387" i="1"/>
  <c r="E10388" i="1"/>
  <c r="F10388" i="1"/>
  <c r="G10388" i="1"/>
  <c r="H10388" i="1"/>
  <c r="I10388" i="1"/>
  <c r="J10388" i="1"/>
  <c r="E10389" i="1"/>
  <c r="F10389" i="1"/>
  <c r="G10389" i="1"/>
  <c r="H10389" i="1"/>
  <c r="I10389" i="1"/>
  <c r="J10389" i="1"/>
  <c r="E10390" i="1"/>
  <c r="F10390" i="1"/>
  <c r="G10390" i="1"/>
  <c r="H10390" i="1"/>
  <c r="I10390" i="1"/>
  <c r="J10390" i="1"/>
  <c r="E10391" i="1"/>
  <c r="F10391" i="1"/>
  <c r="G10391" i="1"/>
  <c r="H10391" i="1"/>
  <c r="I10391" i="1"/>
  <c r="J10391" i="1"/>
  <c r="E10392" i="1"/>
  <c r="F10392" i="1"/>
  <c r="G10392" i="1"/>
  <c r="H10392" i="1"/>
  <c r="I10392" i="1"/>
  <c r="J10392" i="1"/>
  <c r="E10393" i="1"/>
  <c r="F10393" i="1"/>
  <c r="G10393" i="1"/>
  <c r="H10393" i="1"/>
  <c r="I10393" i="1"/>
  <c r="J10393" i="1"/>
  <c r="E10394" i="1"/>
  <c r="F10394" i="1"/>
  <c r="G10394" i="1"/>
  <c r="H10394" i="1"/>
  <c r="I10394" i="1"/>
  <c r="J10394" i="1"/>
  <c r="E10395" i="1"/>
  <c r="F10395" i="1"/>
  <c r="G10395" i="1"/>
  <c r="H10395" i="1"/>
  <c r="I10395" i="1"/>
  <c r="J10395" i="1"/>
  <c r="E10396" i="1"/>
  <c r="F10396" i="1"/>
  <c r="G10396" i="1"/>
  <c r="H10396" i="1"/>
  <c r="I10396" i="1"/>
  <c r="J10396" i="1"/>
  <c r="E10397" i="1"/>
  <c r="F10397" i="1"/>
  <c r="G10397" i="1"/>
  <c r="H10397" i="1"/>
  <c r="I10397" i="1"/>
  <c r="J10397" i="1"/>
  <c r="E10398" i="1"/>
  <c r="F10398" i="1"/>
  <c r="G10398" i="1"/>
  <c r="H10398" i="1"/>
  <c r="I10398" i="1"/>
  <c r="J10398" i="1"/>
  <c r="E10399" i="1"/>
  <c r="F10399" i="1"/>
  <c r="G10399" i="1"/>
  <c r="H10399" i="1"/>
  <c r="I10399" i="1"/>
  <c r="J10399" i="1"/>
  <c r="E10400" i="1"/>
  <c r="F10400" i="1"/>
  <c r="G10400" i="1"/>
  <c r="H10400" i="1"/>
  <c r="I10400" i="1"/>
  <c r="J10400" i="1"/>
  <c r="E10401" i="1"/>
  <c r="F10401" i="1"/>
  <c r="G10401" i="1"/>
  <c r="H10401" i="1"/>
  <c r="I10401" i="1"/>
  <c r="J10401" i="1"/>
  <c r="E10402" i="1"/>
  <c r="F10402" i="1"/>
  <c r="G10402" i="1"/>
  <c r="H10402" i="1"/>
  <c r="I10402" i="1"/>
  <c r="J10402" i="1"/>
  <c r="E10403" i="1"/>
  <c r="F10403" i="1"/>
  <c r="G10403" i="1"/>
  <c r="H10403" i="1"/>
  <c r="I10403" i="1"/>
  <c r="J10403" i="1"/>
  <c r="E10404" i="1"/>
  <c r="F10404" i="1"/>
  <c r="G10404" i="1"/>
  <c r="H10404" i="1"/>
  <c r="I10404" i="1"/>
  <c r="J10404" i="1"/>
  <c r="E10405" i="1"/>
  <c r="F10405" i="1"/>
  <c r="G10405" i="1"/>
  <c r="H10405" i="1"/>
  <c r="I10405" i="1"/>
  <c r="J10405" i="1"/>
  <c r="E10406" i="1"/>
  <c r="F10406" i="1"/>
  <c r="G10406" i="1"/>
  <c r="H10406" i="1"/>
  <c r="I10406" i="1"/>
  <c r="J10406" i="1"/>
  <c r="E10407" i="1"/>
  <c r="F10407" i="1"/>
  <c r="G10407" i="1"/>
  <c r="H10407" i="1"/>
  <c r="I10407" i="1"/>
  <c r="J10407" i="1"/>
  <c r="E10408" i="1"/>
  <c r="F10408" i="1"/>
  <c r="G10408" i="1"/>
  <c r="H10408" i="1"/>
  <c r="I10408" i="1"/>
  <c r="J10408" i="1"/>
  <c r="E10409" i="1"/>
  <c r="F10409" i="1"/>
  <c r="G10409" i="1"/>
  <c r="H10409" i="1"/>
  <c r="I10409" i="1"/>
  <c r="J10409" i="1"/>
  <c r="E10410" i="1"/>
  <c r="F10410" i="1"/>
  <c r="G10410" i="1"/>
  <c r="H10410" i="1"/>
  <c r="I10410" i="1"/>
  <c r="J10410" i="1"/>
  <c r="E10411" i="1"/>
  <c r="F10411" i="1"/>
  <c r="G10411" i="1"/>
  <c r="H10411" i="1"/>
  <c r="I10411" i="1"/>
  <c r="J10411" i="1"/>
  <c r="E10412" i="1"/>
  <c r="F10412" i="1"/>
  <c r="G10412" i="1"/>
  <c r="H10412" i="1"/>
  <c r="I10412" i="1"/>
  <c r="J10412" i="1"/>
  <c r="E10413" i="1"/>
  <c r="F10413" i="1"/>
  <c r="G10413" i="1"/>
  <c r="H10413" i="1"/>
  <c r="I10413" i="1"/>
  <c r="J10413" i="1"/>
  <c r="E10414" i="1"/>
  <c r="F10414" i="1"/>
  <c r="G10414" i="1"/>
  <c r="H10414" i="1"/>
  <c r="I10414" i="1"/>
  <c r="J10414" i="1"/>
  <c r="E10415" i="1"/>
  <c r="F10415" i="1"/>
  <c r="G10415" i="1"/>
  <c r="H10415" i="1"/>
  <c r="I10415" i="1"/>
  <c r="J10415" i="1"/>
  <c r="E10416" i="1"/>
  <c r="F10416" i="1"/>
  <c r="G10416" i="1"/>
  <c r="H10416" i="1"/>
  <c r="I10416" i="1"/>
  <c r="J10416" i="1"/>
  <c r="E10417" i="1"/>
  <c r="F10417" i="1"/>
  <c r="G10417" i="1"/>
  <c r="H10417" i="1"/>
  <c r="I10417" i="1"/>
  <c r="J10417" i="1"/>
  <c r="E10418" i="1"/>
  <c r="F10418" i="1"/>
  <c r="G10418" i="1"/>
  <c r="H10418" i="1"/>
  <c r="I10418" i="1"/>
  <c r="J10418" i="1"/>
  <c r="E10419" i="1"/>
  <c r="F10419" i="1"/>
  <c r="G10419" i="1"/>
  <c r="H10419" i="1"/>
  <c r="I10419" i="1"/>
  <c r="J10419" i="1"/>
  <c r="J10172" i="1"/>
  <c r="I10172" i="1"/>
  <c r="H10172" i="1"/>
  <c r="G10172" i="1"/>
  <c r="F10172" i="1"/>
  <c r="E10172" i="1"/>
  <c r="E9925" i="1"/>
  <c r="F9925" i="1"/>
  <c r="G9925" i="1"/>
  <c r="H9925" i="1"/>
  <c r="I9925" i="1"/>
  <c r="J9925" i="1"/>
  <c r="E9926" i="1"/>
  <c r="F9926" i="1"/>
  <c r="G9926" i="1"/>
  <c r="H9926" i="1"/>
  <c r="I9926" i="1"/>
  <c r="J9926" i="1"/>
  <c r="E9927" i="1"/>
  <c r="F9927" i="1"/>
  <c r="G9927" i="1"/>
  <c r="H9927" i="1"/>
  <c r="I9927" i="1"/>
  <c r="J9927" i="1"/>
  <c r="E9928" i="1"/>
  <c r="F9928" i="1"/>
  <c r="G9928" i="1"/>
  <c r="H9928" i="1"/>
  <c r="I9928" i="1"/>
  <c r="J9928" i="1"/>
  <c r="E9929" i="1"/>
  <c r="F9929" i="1"/>
  <c r="G9929" i="1"/>
  <c r="H9929" i="1"/>
  <c r="I9929" i="1"/>
  <c r="J9929" i="1"/>
  <c r="E9930" i="1"/>
  <c r="F9930" i="1"/>
  <c r="G9930" i="1"/>
  <c r="H9930" i="1"/>
  <c r="I9930" i="1"/>
  <c r="J9930" i="1"/>
  <c r="E9931" i="1"/>
  <c r="F9931" i="1"/>
  <c r="G9931" i="1"/>
  <c r="H9931" i="1"/>
  <c r="I9931" i="1"/>
  <c r="J9931" i="1"/>
  <c r="E9932" i="1"/>
  <c r="F9932" i="1"/>
  <c r="G9932" i="1"/>
  <c r="H9932" i="1"/>
  <c r="I9932" i="1"/>
  <c r="J9932" i="1"/>
  <c r="E9933" i="1"/>
  <c r="F9933" i="1"/>
  <c r="G9933" i="1"/>
  <c r="H9933" i="1"/>
  <c r="I9933" i="1"/>
  <c r="J9933" i="1"/>
  <c r="E9934" i="1"/>
  <c r="F9934" i="1"/>
  <c r="G9934" i="1"/>
  <c r="H9934" i="1"/>
  <c r="I9934" i="1"/>
  <c r="J9934" i="1"/>
  <c r="E9935" i="1"/>
  <c r="F9935" i="1"/>
  <c r="G9935" i="1"/>
  <c r="H9935" i="1"/>
  <c r="I9935" i="1"/>
  <c r="J9935" i="1"/>
  <c r="E9936" i="1"/>
  <c r="F9936" i="1"/>
  <c r="G9936" i="1"/>
  <c r="H9936" i="1"/>
  <c r="I9936" i="1"/>
  <c r="J9936" i="1"/>
  <c r="E9937" i="1"/>
  <c r="F9937" i="1"/>
  <c r="G9937" i="1"/>
  <c r="H9937" i="1"/>
  <c r="I9937" i="1"/>
  <c r="J9937" i="1"/>
  <c r="E9938" i="1"/>
  <c r="F9938" i="1"/>
  <c r="G9938" i="1"/>
  <c r="H9938" i="1"/>
  <c r="I9938" i="1"/>
  <c r="J9938" i="1"/>
  <c r="E9939" i="1"/>
  <c r="F9939" i="1"/>
  <c r="G9939" i="1"/>
  <c r="H9939" i="1"/>
  <c r="I9939" i="1"/>
  <c r="J9939" i="1"/>
  <c r="E9940" i="1"/>
  <c r="F9940" i="1"/>
  <c r="G9940" i="1"/>
  <c r="H9940" i="1"/>
  <c r="I9940" i="1"/>
  <c r="J9940" i="1"/>
  <c r="E9941" i="1"/>
  <c r="F9941" i="1"/>
  <c r="G9941" i="1"/>
  <c r="H9941" i="1"/>
  <c r="I9941" i="1"/>
  <c r="J9941" i="1"/>
  <c r="E9942" i="1"/>
  <c r="F9942" i="1"/>
  <c r="G9942" i="1"/>
  <c r="H9942" i="1"/>
  <c r="I9942" i="1"/>
  <c r="J9942" i="1"/>
  <c r="E9943" i="1"/>
  <c r="F9943" i="1"/>
  <c r="G9943" i="1"/>
  <c r="H9943" i="1"/>
  <c r="I9943" i="1"/>
  <c r="J9943" i="1"/>
  <c r="E9944" i="1"/>
  <c r="F9944" i="1"/>
  <c r="G9944" i="1"/>
  <c r="H9944" i="1"/>
  <c r="I9944" i="1"/>
  <c r="J9944" i="1"/>
  <c r="E9945" i="1"/>
  <c r="F9945" i="1"/>
  <c r="G9945" i="1"/>
  <c r="H9945" i="1"/>
  <c r="I9945" i="1"/>
  <c r="J9945" i="1"/>
  <c r="E9946" i="1"/>
  <c r="F9946" i="1"/>
  <c r="G9946" i="1"/>
  <c r="H9946" i="1"/>
  <c r="I9946" i="1"/>
  <c r="J9946" i="1"/>
  <c r="E9947" i="1"/>
  <c r="F9947" i="1"/>
  <c r="G9947" i="1"/>
  <c r="H9947" i="1"/>
  <c r="I9947" i="1"/>
  <c r="J9947" i="1"/>
  <c r="E9948" i="1"/>
  <c r="F9948" i="1"/>
  <c r="G9948" i="1"/>
  <c r="H9948" i="1"/>
  <c r="I9948" i="1"/>
  <c r="J9948" i="1"/>
  <c r="E9949" i="1"/>
  <c r="F9949" i="1"/>
  <c r="G9949" i="1"/>
  <c r="H9949" i="1"/>
  <c r="I9949" i="1"/>
  <c r="J9949" i="1"/>
  <c r="E9950" i="1"/>
  <c r="F9950" i="1"/>
  <c r="G9950" i="1"/>
  <c r="H9950" i="1"/>
  <c r="I9950" i="1"/>
  <c r="J9950" i="1"/>
  <c r="E9951" i="1"/>
  <c r="F9951" i="1"/>
  <c r="G9951" i="1"/>
  <c r="H9951" i="1"/>
  <c r="I9951" i="1"/>
  <c r="J9951" i="1"/>
  <c r="E9952" i="1"/>
  <c r="F9952" i="1"/>
  <c r="G9952" i="1"/>
  <c r="H9952" i="1"/>
  <c r="I9952" i="1"/>
  <c r="J9952" i="1"/>
  <c r="E9953" i="1"/>
  <c r="F9953" i="1"/>
  <c r="G9953" i="1"/>
  <c r="H9953" i="1"/>
  <c r="I9953" i="1"/>
  <c r="J9953" i="1"/>
  <c r="E9954" i="1"/>
  <c r="F9954" i="1"/>
  <c r="G9954" i="1"/>
  <c r="H9954" i="1"/>
  <c r="I9954" i="1"/>
  <c r="J9954" i="1"/>
  <c r="E9955" i="1"/>
  <c r="F9955" i="1"/>
  <c r="G9955" i="1"/>
  <c r="H9955" i="1"/>
  <c r="I9955" i="1"/>
  <c r="J9955" i="1"/>
  <c r="E9956" i="1"/>
  <c r="F9956" i="1"/>
  <c r="G9956" i="1"/>
  <c r="H9956" i="1"/>
  <c r="I9956" i="1"/>
  <c r="J9956" i="1"/>
  <c r="E9957" i="1"/>
  <c r="F9957" i="1"/>
  <c r="G9957" i="1"/>
  <c r="H9957" i="1"/>
  <c r="I9957" i="1"/>
  <c r="J9957" i="1"/>
  <c r="E9958" i="1"/>
  <c r="F9958" i="1"/>
  <c r="G9958" i="1"/>
  <c r="H9958" i="1"/>
  <c r="I9958" i="1"/>
  <c r="J9958" i="1"/>
  <c r="E9959" i="1"/>
  <c r="F9959" i="1"/>
  <c r="G9959" i="1"/>
  <c r="H9959" i="1"/>
  <c r="I9959" i="1"/>
  <c r="J9959" i="1"/>
  <c r="E9960" i="1"/>
  <c r="F9960" i="1"/>
  <c r="G9960" i="1"/>
  <c r="H9960" i="1"/>
  <c r="I9960" i="1"/>
  <c r="J9960" i="1"/>
  <c r="E9961" i="1"/>
  <c r="F9961" i="1"/>
  <c r="G9961" i="1"/>
  <c r="H9961" i="1"/>
  <c r="I9961" i="1"/>
  <c r="J9961" i="1"/>
  <c r="E9962" i="1"/>
  <c r="F9962" i="1"/>
  <c r="G9962" i="1"/>
  <c r="H9962" i="1"/>
  <c r="I9962" i="1"/>
  <c r="J9962" i="1"/>
  <c r="E9963" i="1"/>
  <c r="F9963" i="1"/>
  <c r="G9963" i="1"/>
  <c r="H9963" i="1"/>
  <c r="I9963" i="1"/>
  <c r="J9963" i="1"/>
  <c r="E9964" i="1"/>
  <c r="F9964" i="1"/>
  <c r="G9964" i="1"/>
  <c r="H9964" i="1"/>
  <c r="I9964" i="1"/>
  <c r="J9964" i="1"/>
  <c r="E9965" i="1"/>
  <c r="F9965" i="1"/>
  <c r="G9965" i="1"/>
  <c r="H9965" i="1"/>
  <c r="I9965" i="1"/>
  <c r="J9965" i="1"/>
  <c r="E9966" i="1"/>
  <c r="F9966" i="1"/>
  <c r="G9966" i="1"/>
  <c r="H9966" i="1"/>
  <c r="I9966" i="1"/>
  <c r="J9966" i="1"/>
  <c r="E9967" i="1"/>
  <c r="F9967" i="1"/>
  <c r="G9967" i="1"/>
  <c r="H9967" i="1"/>
  <c r="I9967" i="1"/>
  <c r="J9967" i="1"/>
  <c r="E9968" i="1"/>
  <c r="F9968" i="1"/>
  <c r="G9968" i="1"/>
  <c r="H9968" i="1"/>
  <c r="I9968" i="1"/>
  <c r="J9968" i="1"/>
  <c r="E9969" i="1"/>
  <c r="F9969" i="1"/>
  <c r="G9969" i="1"/>
  <c r="H9969" i="1"/>
  <c r="I9969" i="1"/>
  <c r="J9969" i="1"/>
  <c r="E9970" i="1"/>
  <c r="F9970" i="1"/>
  <c r="G9970" i="1"/>
  <c r="H9970" i="1"/>
  <c r="I9970" i="1"/>
  <c r="J9970" i="1"/>
  <c r="E9971" i="1"/>
  <c r="F9971" i="1"/>
  <c r="G9971" i="1"/>
  <c r="H9971" i="1"/>
  <c r="I9971" i="1"/>
  <c r="J9971" i="1"/>
  <c r="E9972" i="1"/>
  <c r="F9972" i="1"/>
  <c r="G9972" i="1"/>
  <c r="H9972" i="1"/>
  <c r="I9972" i="1"/>
  <c r="J9972" i="1"/>
  <c r="E9973" i="1"/>
  <c r="F9973" i="1"/>
  <c r="G9973" i="1"/>
  <c r="H9973" i="1"/>
  <c r="I9973" i="1"/>
  <c r="J9973" i="1"/>
  <c r="E9974" i="1"/>
  <c r="F9974" i="1"/>
  <c r="G9974" i="1"/>
  <c r="H9974" i="1"/>
  <c r="I9974" i="1"/>
  <c r="J9974" i="1"/>
  <c r="E9975" i="1"/>
  <c r="F9975" i="1"/>
  <c r="G9975" i="1"/>
  <c r="H9975" i="1"/>
  <c r="I9975" i="1"/>
  <c r="J9975" i="1"/>
  <c r="E9976" i="1"/>
  <c r="F9976" i="1"/>
  <c r="G9976" i="1"/>
  <c r="H9976" i="1"/>
  <c r="I9976" i="1"/>
  <c r="J9976" i="1"/>
  <c r="E9977" i="1"/>
  <c r="F9977" i="1"/>
  <c r="G9977" i="1"/>
  <c r="H9977" i="1"/>
  <c r="I9977" i="1"/>
  <c r="J9977" i="1"/>
  <c r="E9978" i="1"/>
  <c r="F9978" i="1"/>
  <c r="G9978" i="1"/>
  <c r="H9978" i="1"/>
  <c r="I9978" i="1"/>
  <c r="J9978" i="1"/>
  <c r="E9979" i="1"/>
  <c r="F9979" i="1"/>
  <c r="G9979" i="1"/>
  <c r="H9979" i="1"/>
  <c r="I9979" i="1"/>
  <c r="J9979" i="1"/>
  <c r="E9980" i="1"/>
  <c r="F9980" i="1"/>
  <c r="G9980" i="1"/>
  <c r="H9980" i="1"/>
  <c r="I9980" i="1"/>
  <c r="J9980" i="1"/>
  <c r="E9981" i="1"/>
  <c r="F9981" i="1"/>
  <c r="G9981" i="1"/>
  <c r="H9981" i="1"/>
  <c r="I9981" i="1"/>
  <c r="J9981" i="1"/>
  <c r="E9982" i="1"/>
  <c r="F9982" i="1"/>
  <c r="G9982" i="1"/>
  <c r="H9982" i="1"/>
  <c r="I9982" i="1"/>
  <c r="J9982" i="1"/>
  <c r="E9983" i="1"/>
  <c r="F9983" i="1"/>
  <c r="G9983" i="1"/>
  <c r="H9983" i="1"/>
  <c r="I9983" i="1"/>
  <c r="J9983" i="1"/>
  <c r="E9984" i="1"/>
  <c r="F9984" i="1"/>
  <c r="G9984" i="1"/>
  <c r="H9984" i="1"/>
  <c r="I9984" i="1"/>
  <c r="J9984" i="1"/>
  <c r="E9985" i="1"/>
  <c r="F9985" i="1"/>
  <c r="G9985" i="1"/>
  <c r="H9985" i="1"/>
  <c r="I9985" i="1"/>
  <c r="J9985" i="1"/>
  <c r="E9986" i="1"/>
  <c r="F9986" i="1"/>
  <c r="G9986" i="1"/>
  <c r="H9986" i="1"/>
  <c r="I9986" i="1"/>
  <c r="J9986" i="1"/>
  <c r="E9987" i="1"/>
  <c r="F9987" i="1"/>
  <c r="G9987" i="1"/>
  <c r="H9987" i="1"/>
  <c r="I9987" i="1"/>
  <c r="J9987" i="1"/>
  <c r="E9988" i="1"/>
  <c r="F9988" i="1"/>
  <c r="G9988" i="1"/>
  <c r="H9988" i="1"/>
  <c r="I9988" i="1"/>
  <c r="J9988" i="1"/>
  <c r="E9989" i="1"/>
  <c r="F9989" i="1"/>
  <c r="G9989" i="1"/>
  <c r="H9989" i="1"/>
  <c r="I9989" i="1"/>
  <c r="J9989" i="1"/>
  <c r="E9990" i="1"/>
  <c r="F9990" i="1"/>
  <c r="G9990" i="1"/>
  <c r="H9990" i="1"/>
  <c r="I9990" i="1"/>
  <c r="J9990" i="1"/>
  <c r="E9991" i="1"/>
  <c r="F9991" i="1"/>
  <c r="G9991" i="1"/>
  <c r="H9991" i="1"/>
  <c r="I9991" i="1"/>
  <c r="J9991" i="1"/>
  <c r="E9992" i="1"/>
  <c r="F9992" i="1"/>
  <c r="G9992" i="1"/>
  <c r="H9992" i="1"/>
  <c r="I9992" i="1"/>
  <c r="J9992" i="1"/>
  <c r="E9993" i="1"/>
  <c r="F9993" i="1"/>
  <c r="G9993" i="1"/>
  <c r="H9993" i="1"/>
  <c r="I9993" i="1"/>
  <c r="J9993" i="1"/>
  <c r="E9994" i="1"/>
  <c r="F9994" i="1"/>
  <c r="G9994" i="1"/>
  <c r="H9994" i="1"/>
  <c r="I9994" i="1"/>
  <c r="J9994" i="1"/>
  <c r="E9995" i="1"/>
  <c r="F9995" i="1"/>
  <c r="G9995" i="1"/>
  <c r="H9995" i="1"/>
  <c r="I9995" i="1"/>
  <c r="J9995" i="1"/>
  <c r="E9996" i="1"/>
  <c r="F9996" i="1"/>
  <c r="G9996" i="1"/>
  <c r="H9996" i="1"/>
  <c r="I9996" i="1"/>
  <c r="J9996" i="1"/>
  <c r="E9997" i="1"/>
  <c r="F9997" i="1"/>
  <c r="G9997" i="1"/>
  <c r="H9997" i="1"/>
  <c r="I9997" i="1"/>
  <c r="J9997" i="1"/>
  <c r="E9998" i="1"/>
  <c r="F9998" i="1"/>
  <c r="G9998" i="1"/>
  <c r="H9998" i="1"/>
  <c r="I9998" i="1"/>
  <c r="J9998" i="1"/>
  <c r="E9999" i="1"/>
  <c r="F9999" i="1"/>
  <c r="G9999" i="1"/>
  <c r="H9999" i="1"/>
  <c r="I9999" i="1"/>
  <c r="J9999" i="1"/>
  <c r="E10000" i="1"/>
  <c r="F10000" i="1"/>
  <c r="G10000" i="1"/>
  <c r="H10000" i="1"/>
  <c r="I10000" i="1"/>
  <c r="J10000" i="1"/>
  <c r="E10001" i="1"/>
  <c r="F10001" i="1"/>
  <c r="G10001" i="1"/>
  <c r="H10001" i="1"/>
  <c r="I10001" i="1"/>
  <c r="J10001" i="1"/>
  <c r="E10002" i="1"/>
  <c r="F10002" i="1"/>
  <c r="G10002" i="1"/>
  <c r="H10002" i="1"/>
  <c r="I10002" i="1"/>
  <c r="J10002" i="1"/>
  <c r="E10003" i="1"/>
  <c r="F10003" i="1"/>
  <c r="G10003" i="1"/>
  <c r="H10003" i="1"/>
  <c r="I10003" i="1"/>
  <c r="J10003" i="1"/>
  <c r="E10004" i="1"/>
  <c r="F10004" i="1"/>
  <c r="G10004" i="1"/>
  <c r="H10004" i="1"/>
  <c r="I10004" i="1"/>
  <c r="J10004" i="1"/>
  <c r="E10005" i="1"/>
  <c r="F10005" i="1"/>
  <c r="G10005" i="1"/>
  <c r="H10005" i="1"/>
  <c r="I10005" i="1"/>
  <c r="J10005" i="1"/>
  <c r="E10006" i="1"/>
  <c r="F10006" i="1"/>
  <c r="G10006" i="1"/>
  <c r="H10006" i="1"/>
  <c r="I10006" i="1"/>
  <c r="J10006" i="1"/>
  <c r="E10007" i="1"/>
  <c r="F10007" i="1"/>
  <c r="G10007" i="1"/>
  <c r="H10007" i="1"/>
  <c r="I10007" i="1"/>
  <c r="J10007" i="1"/>
  <c r="E10008" i="1"/>
  <c r="F10008" i="1"/>
  <c r="G10008" i="1"/>
  <c r="H10008" i="1"/>
  <c r="I10008" i="1"/>
  <c r="J10008" i="1"/>
  <c r="E10009" i="1"/>
  <c r="F10009" i="1"/>
  <c r="G10009" i="1"/>
  <c r="H10009" i="1"/>
  <c r="I10009" i="1"/>
  <c r="J10009" i="1"/>
  <c r="E10010" i="1"/>
  <c r="F10010" i="1"/>
  <c r="G10010" i="1"/>
  <c r="H10010" i="1"/>
  <c r="I10010" i="1"/>
  <c r="J10010" i="1"/>
  <c r="E10011" i="1"/>
  <c r="F10011" i="1"/>
  <c r="G10011" i="1"/>
  <c r="H10011" i="1"/>
  <c r="I10011" i="1"/>
  <c r="J10011" i="1"/>
  <c r="E10012" i="1"/>
  <c r="F10012" i="1"/>
  <c r="G10012" i="1"/>
  <c r="H10012" i="1"/>
  <c r="I10012" i="1"/>
  <c r="J10012" i="1"/>
  <c r="E10013" i="1"/>
  <c r="F10013" i="1"/>
  <c r="G10013" i="1"/>
  <c r="H10013" i="1"/>
  <c r="I10013" i="1"/>
  <c r="J10013" i="1"/>
  <c r="E10014" i="1"/>
  <c r="F10014" i="1"/>
  <c r="G10014" i="1"/>
  <c r="H10014" i="1"/>
  <c r="I10014" i="1"/>
  <c r="J10014" i="1"/>
  <c r="E10015" i="1"/>
  <c r="F10015" i="1"/>
  <c r="G10015" i="1"/>
  <c r="H10015" i="1"/>
  <c r="I10015" i="1"/>
  <c r="J10015" i="1"/>
  <c r="E10016" i="1"/>
  <c r="F10016" i="1"/>
  <c r="G10016" i="1"/>
  <c r="H10016" i="1"/>
  <c r="I10016" i="1"/>
  <c r="J10016" i="1"/>
  <c r="E10017" i="1"/>
  <c r="F10017" i="1"/>
  <c r="G10017" i="1"/>
  <c r="H10017" i="1"/>
  <c r="I10017" i="1"/>
  <c r="J10017" i="1"/>
  <c r="E10018" i="1"/>
  <c r="F10018" i="1"/>
  <c r="G10018" i="1"/>
  <c r="H10018" i="1"/>
  <c r="I10018" i="1"/>
  <c r="J10018" i="1"/>
  <c r="E10019" i="1"/>
  <c r="F10019" i="1"/>
  <c r="G10019" i="1"/>
  <c r="H10019" i="1"/>
  <c r="I10019" i="1"/>
  <c r="J10019" i="1"/>
  <c r="E10020" i="1"/>
  <c r="F10020" i="1"/>
  <c r="G10020" i="1"/>
  <c r="H10020" i="1"/>
  <c r="I10020" i="1"/>
  <c r="J10020" i="1"/>
  <c r="E10021" i="1"/>
  <c r="F10021" i="1"/>
  <c r="G10021" i="1"/>
  <c r="H10021" i="1"/>
  <c r="I10021" i="1"/>
  <c r="J10021" i="1"/>
  <c r="E10022" i="1"/>
  <c r="F10022" i="1"/>
  <c r="G10022" i="1"/>
  <c r="H10022" i="1"/>
  <c r="I10022" i="1"/>
  <c r="J10022" i="1"/>
  <c r="E10023" i="1"/>
  <c r="F10023" i="1"/>
  <c r="G10023" i="1"/>
  <c r="H10023" i="1"/>
  <c r="I10023" i="1"/>
  <c r="J10023" i="1"/>
  <c r="E10024" i="1"/>
  <c r="F10024" i="1"/>
  <c r="G10024" i="1"/>
  <c r="H10024" i="1"/>
  <c r="I10024" i="1"/>
  <c r="J10024" i="1"/>
  <c r="E10025" i="1"/>
  <c r="F10025" i="1"/>
  <c r="G10025" i="1"/>
  <c r="H10025" i="1"/>
  <c r="I10025" i="1"/>
  <c r="J10025" i="1"/>
  <c r="E10026" i="1"/>
  <c r="F10026" i="1"/>
  <c r="G10026" i="1"/>
  <c r="H10026" i="1"/>
  <c r="I10026" i="1"/>
  <c r="J10026" i="1"/>
  <c r="E10027" i="1"/>
  <c r="F10027" i="1"/>
  <c r="G10027" i="1"/>
  <c r="H10027" i="1"/>
  <c r="I10027" i="1"/>
  <c r="J10027" i="1"/>
  <c r="E10028" i="1"/>
  <c r="F10028" i="1"/>
  <c r="G10028" i="1"/>
  <c r="H10028" i="1"/>
  <c r="I10028" i="1"/>
  <c r="J10028" i="1"/>
  <c r="E10029" i="1"/>
  <c r="F10029" i="1"/>
  <c r="G10029" i="1"/>
  <c r="H10029" i="1"/>
  <c r="I10029" i="1"/>
  <c r="J10029" i="1"/>
  <c r="E10030" i="1"/>
  <c r="F10030" i="1"/>
  <c r="G10030" i="1"/>
  <c r="H10030" i="1"/>
  <c r="I10030" i="1"/>
  <c r="J10030" i="1"/>
  <c r="E10031" i="1"/>
  <c r="F10031" i="1"/>
  <c r="G10031" i="1"/>
  <c r="H10031" i="1"/>
  <c r="I10031" i="1"/>
  <c r="J10031" i="1"/>
  <c r="E10032" i="1"/>
  <c r="F10032" i="1"/>
  <c r="G10032" i="1"/>
  <c r="H10032" i="1"/>
  <c r="I10032" i="1"/>
  <c r="J10032" i="1"/>
  <c r="E10033" i="1"/>
  <c r="F10033" i="1"/>
  <c r="G10033" i="1"/>
  <c r="H10033" i="1"/>
  <c r="I10033" i="1"/>
  <c r="J10033" i="1"/>
  <c r="E10034" i="1"/>
  <c r="F10034" i="1"/>
  <c r="G10034" i="1"/>
  <c r="H10034" i="1"/>
  <c r="I10034" i="1"/>
  <c r="J10034" i="1"/>
  <c r="E10035" i="1"/>
  <c r="F10035" i="1"/>
  <c r="G10035" i="1"/>
  <c r="H10035" i="1"/>
  <c r="I10035" i="1"/>
  <c r="J10035" i="1"/>
  <c r="E10036" i="1"/>
  <c r="F10036" i="1"/>
  <c r="G10036" i="1"/>
  <c r="H10036" i="1"/>
  <c r="I10036" i="1"/>
  <c r="J10036" i="1"/>
  <c r="E10037" i="1"/>
  <c r="F10037" i="1"/>
  <c r="G10037" i="1"/>
  <c r="H10037" i="1"/>
  <c r="I10037" i="1"/>
  <c r="J10037" i="1"/>
  <c r="E10038" i="1"/>
  <c r="F10038" i="1"/>
  <c r="G10038" i="1"/>
  <c r="H10038" i="1"/>
  <c r="I10038" i="1"/>
  <c r="J10038" i="1"/>
  <c r="E10039" i="1"/>
  <c r="F10039" i="1"/>
  <c r="G10039" i="1"/>
  <c r="H10039" i="1"/>
  <c r="I10039" i="1"/>
  <c r="J10039" i="1"/>
  <c r="E10040" i="1"/>
  <c r="F10040" i="1"/>
  <c r="G10040" i="1"/>
  <c r="H10040" i="1"/>
  <c r="I10040" i="1"/>
  <c r="J10040" i="1"/>
  <c r="E10041" i="1"/>
  <c r="F10041" i="1"/>
  <c r="G10041" i="1"/>
  <c r="H10041" i="1"/>
  <c r="I10041" i="1"/>
  <c r="J10041" i="1"/>
  <c r="E10042" i="1"/>
  <c r="F10042" i="1"/>
  <c r="G10042" i="1"/>
  <c r="H10042" i="1"/>
  <c r="I10042" i="1"/>
  <c r="J10042" i="1"/>
  <c r="E10043" i="1"/>
  <c r="F10043" i="1"/>
  <c r="G10043" i="1"/>
  <c r="H10043" i="1"/>
  <c r="I10043" i="1"/>
  <c r="J10043" i="1"/>
  <c r="E10044" i="1"/>
  <c r="F10044" i="1"/>
  <c r="G10044" i="1"/>
  <c r="H10044" i="1"/>
  <c r="I10044" i="1"/>
  <c r="J10044" i="1"/>
  <c r="E10045" i="1"/>
  <c r="F10045" i="1"/>
  <c r="G10045" i="1"/>
  <c r="H10045" i="1"/>
  <c r="I10045" i="1"/>
  <c r="J10045" i="1"/>
  <c r="E10046" i="1"/>
  <c r="F10046" i="1"/>
  <c r="G10046" i="1"/>
  <c r="H10046" i="1"/>
  <c r="I10046" i="1"/>
  <c r="J10046" i="1"/>
  <c r="E10047" i="1"/>
  <c r="F10047" i="1"/>
  <c r="G10047" i="1"/>
  <c r="H10047" i="1"/>
  <c r="I10047" i="1"/>
  <c r="J10047" i="1"/>
  <c r="E10048" i="1"/>
  <c r="F10048" i="1"/>
  <c r="G10048" i="1"/>
  <c r="H10048" i="1"/>
  <c r="I10048" i="1"/>
  <c r="J10048" i="1"/>
  <c r="E10049" i="1"/>
  <c r="F10049" i="1"/>
  <c r="G10049" i="1"/>
  <c r="H10049" i="1"/>
  <c r="I10049" i="1"/>
  <c r="J10049" i="1"/>
  <c r="E10050" i="1"/>
  <c r="F10050" i="1"/>
  <c r="G10050" i="1"/>
  <c r="H10050" i="1"/>
  <c r="I10050" i="1"/>
  <c r="J10050" i="1"/>
  <c r="E10051" i="1"/>
  <c r="F10051" i="1"/>
  <c r="G10051" i="1"/>
  <c r="H10051" i="1"/>
  <c r="I10051" i="1"/>
  <c r="J10051" i="1"/>
  <c r="E10052" i="1"/>
  <c r="F10052" i="1"/>
  <c r="G10052" i="1"/>
  <c r="H10052" i="1"/>
  <c r="I10052" i="1"/>
  <c r="J10052" i="1"/>
  <c r="E10053" i="1"/>
  <c r="F10053" i="1"/>
  <c r="G10053" i="1"/>
  <c r="H10053" i="1"/>
  <c r="I10053" i="1"/>
  <c r="J10053" i="1"/>
  <c r="E10054" i="1"/>
  <c r="F10054" i="1"/>
  <c r="G10054" i="1"/>
  <c r="H10054" i="1"/>
  <c r="I10054" i="1"/>
  <c r="J10054" i="1"/>
  <c r="E10055" i="1"/>
  <c r="F10055" i="1"/>
  <c r="G10055" i="1"/>
  <c r="H10055" i="1"/>
  <c r="I10055" i="1"/>
  <c r="J10055" i="1"/>
  <c r="E10056" i="1"/>
  <c r="F10056" i="1"/>
  <c r="G10056" i="1"/>
  <c r="H10056" i="1"/>
  <c r="I10056" i="1"/>
  <c r="J10056" i="1"/>
  <c r="E10057" i="1"/>
  <c r="F10057" i="1"/>
  <c r="G10057" i="1"/>
  <c r="H10057" i="1"/>
  <c r="I10057" i="1"/>
  <c r="J10057" i="1"/>
  <c r="E10058" i="1"/>
  <c r="F10058" i="1"/>
  <c r="G10058" i="1"/>
  <c r="H10058" i="1"/>
  <c r="I10058" i="1"/>
  <c r="J10058" i="1"/>
  <c r="E10059" i="1"/>
  <c r="F10059" i="1"/>
  <c r="G10059" i="1"/>
  <c r="H10059" i="1"/>
  <c r="I10059" i="1"/>
  <c r="J10059" i="1"/>
  <c r="E10060" i="1"/>
  <c r="F10060" i="1"/>
  <c r="G10060" i="1"/>
  <c r="H10060" i="1"/>
  <c r="I10060" i="1"/>
  <c r="J10060" i="1"/>
  <c r="E10061" i="1"/>
  <c r="F10061" i="1"/>
  <c r="G10061" i="1"/>
  <c r="H10061" i="1"/>
  <c r="I10061" i="1"/>
  <c r="J10061" i="1"/>
  <c r="E10062" i="1"/>
  <c r="F10062" i="1"/>
  <c r="G10062" i="1"/>
  <c r="H10062" i="1"/>
  <c r="I10062" i="1"/>
  <c r="J10062" i="1"/>
  <c r="E10063" i="1"/>
  <c r="F10063" i="1"/>
  <c r="G10063" i="1"/>
  <c r="H10063" i="1"/>
  <c r="I10063" i="1"/>
  <c r="J10063" i="1"/>
  <c r="E10064" i="1"/>
  <c r="F10064" i="1"/>
  <c r="G10064" i="1"/>
  <c r="H10064" i="1"/>
  <c r="I10064" i="1"/>
  <c r="J10064" i="1"/>
  <c r="E10065" i="1"/>
  <c r="F10065" i="1"/>
  <c r="G10065" i="1"/>
  <c r="H10065" i="1"/>
  <c r="I10065" i="1"/>
  <c r="J10065" i="1"/>
  <c r="E10066" i="1"/>
  <c r="F10066" i="1"/>
  <c r="G10066" i="1"/>
  <c r="H10066" i="1"/>
  <c r="I10066" i="1"/>
  <c r="J10066" i="1"/>
  <c r="E10067" i="1"/>
  <c r="F10067" i="1"/>
  <c r="G10067" i="1"/>
  <c r="H10067" i="1"/>
  <c r="I10067" i="1"/>
  <c r="J10067" i="1"/>
  <c r="E10068" i="1"/>
  <c r="F10068" i="1"/>
  <c r="G10068" i="1"/>
  <c r="H10068" i="1"/>
  <c r="I10068" i="1"/>
  <c r="J10068" i="1"/>
  <c r="E10069" i="1"/>
  <c r="F10069" i="1"/>
  <c r="G10069" i="1"/>
  <c r="H10069" i="1"/>
  <c r="I10069" i="1"/>
  <c r="J10069" i="1"/>
  <c r="E10070" i="1"/>
  <c r="F10070" i="1"/>
  <c r="G10070" i="1"/>
  <c r="H10070" i="1"/>
  <c r="I10070" i="1"/>
  <c r="J10070" i="1"/>
  <c r="E10071" i="1"/>
  <c r="F10071" i="1"/>
  <c r="G10071" i="1"/>
  <c r="H10071" i="1"/>
  <c r="I10071" i="1"/>
  <c r="J10071" i="1"/>
  <c r="E10072" i="1"/>
  <c r="F10072" i="1"/>
  <c r="G10072" i="1"/>
  <c r="H10072" i="1"/>
  <c r="I10072" i="1"/>
  <c r="J10072" i="1"/>
  <c r="E10073" i="1"/>
  <c r="F10073" i="1"/>
  <c r="G10073" i="1"/>
  <c r="H10073" i="1"/>
  <c r="I10073" i="1"/>
  <c r="J10073" i="1"/>
  <c r="E10074" i="1"/>
  <c r="F10074" i="1"/>
  <c r="G10074" i="1"/>
  <c r="H10074" i="1"/>
  <c r="I10074" i="1"/>
  <c r="J10074" i="1"/>
  <c r="E10075" i="1"/>
  <c r="F10075" i="1"/>
  <c r="G10075" i="1"/>
  <c r="H10075" i="1"/>
  <c r="I10075" i="1"/>
  <c r="J10075" i="1"/>
  <c r="E10076" i="1"/>
  <c r="F10076" i="1"/>
  <c r="G10076" i="1"/>
  <c r="H10076" i="1"/>
  <c r="I10076" i="1"/>
  <c r="J10076" i="1"/>
  <c r="E10077" i="1"/>
  <c r="F10077" i="1"/>
  <c r="G10077" i="1"/>
  <c r="H10077" i="1"/>
  <c r="I10077" i="1"/>
  <c r="J10077" i="1"/>
  <c r="E10078" i="1"/>
  <c r="F10078" i="1"/>
  <c r="G10078" i="1"/>
  <c r="H10078" i="1"/>
  <c r="I10078" i="1"/>
  <c r="J10078" i="1"/>
  <c r="E10079" i="1"/>
  <c r="F10079" i="1"/>
  <c r="G10079" i="1"/>
  <c r="H10079" i="1"/>
  <c r="I10079" i="1"/>
  <c r="J10079" i="1"/>
  <c r="E10080" i="1"/>
  <c r="F10080" i="1"/>
  <c r="G10080" i="1"/>
  <c r="H10080" i="1"/>
  <c r="I10080" i="1"/>
  <c r="J10080" i="1"/>
  <c r="E10081" i="1"/>
  <c r="F10081" i="1"/>
  <c r="G10081" i="1"/>
  <c r="H10081" i="1"/>
  <c r="I10081" i="1"/>
  <c r="J10081" i="1"/>
  <c r="E10082" i="1"/>
  <c r="F10082" i="1"/>
  <c r="G10082" i="1"/>
  <c r="H10082" i="1"/>
  <c r="I10082" i="1"/>
  <c r="J10082" i="1"/>
  <c r="E10083" i="1"/>
  <c r="F10083" i="1"/>
  <c r="G10083" i="1"/>
  <c r="H10083" i="1"/>
  <c r="I10083" i="1"/>
  <c r="J10083" i="1"/>
  <c r="E10084" i="1"/>
  <c r="F10084" i="1"/>
  <c r="G10084" i="1"/>
  <c r="H10084" i="1"/>
  <c r="I10084" i="1"/>
  <c r="J10084" i="1"/>
  <c r="E10085" i="1"/>
  <c r="F10085" i="1"/>
  <c r="G10085" i="1"/>
  <c r="H10085" i="1"/>
  <c r="I10085" i="1"/>
  <c r="J10085" i="1"/>
  <c r="E10086" i="1"/>
  <c r="F10086" i="1"/>
  <c r="G10086" i="1"/>
  <c r="H10086" i="1"/>
  <c r="I10086" i="1"/>
  <c r="J10086" i="1"/>
  <c r="E10087" i="1"/>
  <c r="F10087" i="1"/>
  <c r="G10087" i="1"/>
  <c r="H10087" i="1"/>
  <c r="I10087" i="1"/>
  <c r="J10087" i="1"/>
  <c r="E10088" i="1"/>
  <c r="F10088" i="1"/>
  <c r="G10088" i="1"/>
  <c r="H10088" i="1"/>
  <c r="I10088" i="1"/>
  <c r="J10088" i="1"/>
  <c r="E10089" i="1"/>
  <c r="F10089" i="1"/>
  <c r="G10089" i="1"/>
  <c r="H10089" i="1"/>
  <c r="I10089" i="1"/>
  <c r="J10089" i="1"/>
  <c r="E10090" i="1"/>
  <c r="F10090" i="1"/>
  <c r="G10090" i="1"/>
  <c r="H10090" i="1"/>
  <c r="I10090" i="1"/>
  <c r="J10090" i="1"/>
  <c r="E10091" i="1"/>
  <c r="F10091" i="1"/>
  <c r="G10091" i="1"/>
  <c r="H10091" i="1"/>
  <c r="I10091" i="1"/>
  <c r="J10091" i="1"/>
  <c r="E10092" i="1"/>
  <c r="F10092" i="1"/>
  <c r="G10092" i="1"/>
  <c r="H10092" i="1"/>
  <c r="I10092" i="1"/>
  <c r="J10092" i="1"/>
  <c r="E10093" i="1"/>
  <c r="F10093" i="1"/>
  <c r="G10093" i="1"/>
  <c r="H10093" i="1"/>
  <c r="I10093" i="1"/>
  <c r="J10093" i="1"/>
  <c r="E10094" i="1"/>
  <c r="F10094" i="1"/>
  <c r="G10094" i="1"/>
  <c r="H10094" i="1"/>
  <c r="I10094" i="1"/>
  <c r="J10094" i="1"/>
  <c r="E10095" i="1"/>
  <c r="F10095" i="1"/>
  <c r="G10095" i="1"/>
  <c r="H10095" i="1"/>
  <c r="I10095" i="1"/>
  <c r="J10095" i="1"/>
  <c r="E10096" i="1"/>
  <c r="F10096" i="1"/>
  <c r="G10096" i="1"/>
  <c r="H10096" i="1"/>
  <c r="I10096" i="1"/>
  <c r="J10096" i="1"/>
  <c r="E10097" i="1"/>
  <c r="F10097" i="1"/>
  <c r="G10097" i="1"/>
  <c r="H10097" i="1"/>
  <c r="I10097" i="1"/>
  <c r="J10097" i="1"/>
  <c r="E10098" i="1"/>
  <c r="F10098" i="1"/>
  <c r="G10098" i="1"/>
  <c r="H10098" i="1"/>
  <c r="I10098" i="1"/>
  <c r="J10098" i="1"/>
  <c r="E10099" i="1"/>
  <c r="F10099" i="1"/>
  <c r="G10099" i="1"/>
  <c r="H10099" i="1"/>
  <c r="I10099" i="1"/>
  <c r="J10099" i="1"/>
  <c r="E10100" i="1"/>
  <c r="F10100" i="1"/>
  <c r="G10100" i="1"/>
  <c r="H10100" i="1"/>
  <c r="I10100" i="1"/>
  <c r="J10100" i="1"/>
  <c r="E10101" i="1"/>
  <c r="F10101" i="1"/>
  <c r="G10101" i="1"/>
  <c r="H10101" i="1"/>
  <c r="I10101" i="1"/>
  <c r="J10101" i="1"/>
  <c r="E10102" i="1"/>
  <c r="F10102" i="1"/>
  <c r="G10102" i="1"/>
  <c r="H10102" i="1"/>
  <c r="I10102" i="1"/>
  <c r="J10102" i="1"/>
  <c r="E10103" i="1"/>
  <c r="F10103" i="1"/>
  <c r="G10103" i="1"/>
  <c r="H10103" i="1"/>
  <c r="I10103" i="1"/>
  <c r="J10103" i="1"/>
  <c r="E10104" i="1"/>
  <c r="F10104" i="1"/>
  <c r="G10104" i="1"/>
  <c r="H10104" i="1"/>
  <c r="I10104" i="1"/>
  <c r="J10104" i="1"/>
  <c r="E10105" i="1"/>
  <c r="F10105" i="1"/>
  <c r="G10105" i="1"/>
  <c r="H10105" i="1"/>
  <c r="I10105" i="1"/>
  <c r="J10105" i="1"/>
  <c r="E10106" i="1"/>
  <c r="F10106" i="1"/>
  <c r="G10106" i="1"/>
  <c r="H10106" i="1"/>
  <c r="I10106" i="1"/>
  <c r="J10106" i="1"/>
  <c r="E10107" i="1"/>
  <c r="F10107" i="1"/>
  <c r="G10107" i="1"/>
  <c r="H10107" i="1"/>
  <c r="I10107" i="1"/>
  <c r="J10107" i="1"/>
  <c r="E10108" i="1"/>
  <c r="F10108" i="1"/>
  <c r="G10108" i="1"/>
  <c r="H10108" i="1"/>
  <c r="I10108" i="1"/>
  <c r="J10108" i="1"/>
  <c r="E10109" i="1"/>
  <c r="F10109" i="1"/>
  <c r="G10109" i="1"/>
  <c r="H10109" i="1"/>
  <c r="I10109" i="1"/>
  <c r="J10109" i="1"/>
  <c r="E10110" i="1"/>
  <c r="F10110" i="1"/>
  <c r="G10110" i="1"/>
  <c r="H10110" i="1"/>
  <c r="I10110" i="1"/>
  <c r="J10110" i="1"/>
  <c r="E10111" i="1"/>
  <c r="F10111" i="1"/>
  <c r="G10111" i="1"/>
  <c r="H10111" i="1"/>
  <c r="I10111" i="1"/>
  <c r="J10111" i="1"/>
  <c r="E10112" i="1"/>
  <c r="F10112" i="1"/>
  <c r="G10112" i="1"/>
  <c r="H10112" i="1"/>
  <c r="I10112" i="1"/>
  <c r="J10112" i="1"/>
  <c r="E10113" i="1"/>
  <c r="F10113" i="1"/>
  <c r="G10113" i="1"/>
  <c r="H10113" i="1"/>
  <c r="I10113" i="1"/>
  <c r="J10113" i="1"/>
  <c r="E10114" i="1"/>
  <c r="F10114" i="1"/>
  <c r="G10114" i="1"/>
  <c r="H10114" i="1"/>
  <c r="I10114" i="1"/>
  <c r="J10114" i="1"/>
  <c r="E10115" i="1"/>
  <c r="F10115" i="1"/>
  <c r="G10115" i="1"/>
  <c r="H10115" i="1"/>
  <c r="I10115" i="1"/>
  <c r="J10115" i="1"/>
  <c r="E10116" i="1"/>
  <c r="F10116" i="1"/>
  <c r="G10116" i="1"/>
  <c r="H10116" i="1"/>
  <c r="I10116" i="1"/>
  <c r="J10116" i="1"/>
  <c r="E10117" i="1"/>
  <c r="F10117" i="1"/>
  <c r="G10117" i="1"/>
  <c r="H10117" i="1"/>
  <c r="I10117" i="1"/>
  <c r="J10117" i="1"/>
  <c r="E10118" i="1"/>
  <c r="F10118" i="1"/>
  <c r="G10118" i="1"/>
  <c r="H10118" i="1"/>
  <c r="I10118" i="1"/>
  <c r="J10118" i="1"/>
  <c r="E10119" i="1"/>
  <c r="F10119" i="1"/>
  <c r="G10119" i="1"/>
  <c r="H10119" i="1"/>
  <c r="I10119" i="1"/>
  <c r="J10119" i="1"/>
  <c r="E10120" i="1"/>
  <c r="F10120" i="1"/>
  <c r="G10120" i="1"/>
  <c r="H10120" i="1"/>
  <c r="I10120" i="1"/>
  <c r="J10120" i="1"/>
  <c r="E10121" i="1"/>
  <c r="F10121" i="1"/>
  <c r="G10121" i="1"/>
  <c r="H10121" i="1"/>
  <c r="I10121" i="1"/>
  <c r="J10121" i="1"/>
  <c r="E10122" i="1"/>
  <c r="F10122" i="1"/>
  <c r="G10122" i="1"/>
  <c r="H10122" i="1"/>
  <c r="I10122" i="1"/>
  <c r="J10122" i="1"/>
  <c r="E10123" i="1"/>
  <c r="F10123" i="1"/>
  <c r="G10123" i="1"/>
  <c r="H10123" i="1"/>
  <c r="I10123" i="1"/>
  <c r="J10123" i="1"/>
  <c r="E10124" i="1"/>
  <c r="F10124" i="1"/>
  <c r="G10124" i="1"/>
  <c r="H10124" i="1"/>
  <c r="I10124" i="1"/>
  <c r="J10124" i="1"/>
  <c r="E10125" i="1"/>
  <c r="F10125" i="1"/>
  <c r="G10125" i="1"/>
  <c r="H10125" i="1"/>
  <c r="I10125" i="1"/>
  <c r="J10125" i="1"/>
  <c r="E10126" i="1"/>
  <c r="F10126" i="1"/>
  <c r="G10126" i="1"/>
  <c r="H10126" i="1"/>
  <c r="I10126" i="1"/>
  <c r="J10126" i="1"/>
  <c r="E10127" i="1"/>
  <c r="F10127" i="1"/>
  <c r="G10127" i="1"/>
  <c r="H10127" i="1"/>
  <c r="I10127" i="1"/>
  <c r="J10127" i="1"/>
  <c r="E10128" i="1"/>
  <c r="F10128" i="1"/>
  <c r="G10128" i="1"/>
  <c r="H10128" i="1"/>
  <c r="I10128" i="1"/>
  <c r="J10128" i="1"/>
  <c r="E10129" i="1"/>
  <c r="F10129" i="1"/>
  <c r="G10129" i="1"/>
  <c r="H10129" i="1"/>
  <c r="I10129" i="1"/>
  <c r="J10129" i="1"/>
  <c r="E10130" i="1"/>
  <c r="F10130" i="1"/>
  <c r="G10130" i="1"/>
  <c r="H10130" i="1"/>
  <c r="I10130" i="1"/>
  <c r="J10130" i="1"/>
  <c r="E10131" i="1"/>
  <c r="F10131" i="1"/>
  <c r="G10131" i="1"/>
  <c r="H10131" i="1"/>
  <c r="I10131" i="1"/>
  <c r="J10131" i="1"/>
  <c r="E10132" i="1"/>
  <c r="F10132" i="1"/>
  <c r="G10132" i="1"/>
  <c r="H10132" i="1"/>
  <c r="I10132" i="1"/>
  <c r="J10132" i="1"/>
  <c r="E10133" i="1"/>
  <c r="F10133" i="1"/>
  <c r="G10133" i="1"/>
  <c r="H10133" i="1"/>
  <c r="I10133" i="1"/>
  <c r="J10133" i="1"/>
  <c r="E10134" i="1"/>
  <c r="F10134" i="1"/>
  <c r="G10134" i="1"/>
  <c r="H10134" i="1"/>
  <c r="I10134" i="1"/>
  <c r="J10134" i="1"/>
  <c r="E10135" i="1"/>
  <c r="F10135" i="1"/>
  <c r="G10135" i="1"/>
  <c r="H10135" i="1"/>
  <c r="I10135" i="1"/>
  <c r="J10135" i="1"/>
  <c r="E10136" i="1"/>
  <c r="F10136" i="1"/>
  <c r="G10136" i="1"/>
  <c r="H10136" i="1"/>
  <c r="I10136" i="1"/>
  <c r="J10136" i="1"/>
  <c r="E10137" i="1"/>
  <c r="F10137" i="1"/>
  <c r="G10137" i="1"/>
  <c r="H10137" i="1"/>
  <c r="I10137" i="1"/>
  <c r="J10137" i="1"/>
  <c r="E10138" i="1"/>
  <c r="F10138" i="1"/>
  <c r="G10138" i="1"/>
  <c r="H10138" i="1"/>
  <c r="I10138" i="1"/>
  <c r="J10138" i="1"/>
  <c r="E10139" i="1"/>
  <c r="F10139" i="1"/>
  <c r="G10139" i="1"/>
  <c r="H10139" i="1"/>
  <c r="I10139" i="1"/>
  <c r="J10139" i="1"/>
  <c r="E10140" i="1"/>
  <c r="F10140" i="1"/>
  <c r="G10140" i="1"/>
  <c r="H10140" i="1"/>
  <c r="I10140" i="1"/>
  <c r="J10140" i="1"/>
  <c r="E10141" i="1"/>
  <c r="F10141" i="1"/>
  <c r="G10141" i="1"/>
  <c r="H10141" i="1"/>
  <c r="I10141" i="1"/>
  <c r="J10141" i="1"/>
  <c r="E10142" i="1"/>
  <c r="F10142" i="1"/>
  <c r="G10142" i="1"/>
  <c r="H10142" i="1"/>
  <c r="I10142" i="1"/>
  <c r="J10142" i="1"/>
  <c r="E10143" i="1"/>
  <c r="F10143" i="1"/>
  <c r="G10143" i="1"/>
  <c r="H10143" i="1"/>
  <c r="I10143" i="1"/>
  <c r="J10143" i="1"/>
  <c r="E10144" i="1"/>
  <c r="F10144" i="1"/>
  <c r="G10144" i="1"/>
  <c r="H10144" i="1"/>
  <c r="I10144" i="1"/>
  <c r="J10144" i="1"/>
  <c r="E10145" i="1"/>
  <c r="F10145" i="1"/>
  <c r="G10145" i="1"/>
  <c r="H10145" i="1"/>
  <c r="I10145" i="1"/>
  <c r="J10145" i="1"/>
  <c r="E10146" i="1"/>
  <c r="F10146" i="1"/>
  <c r="G10146" i="1"/>
  <c r="H10146" i="1"/>
  <c r="I10146" i="1"/>
  <c r="J10146" i="1"/>
  <c r="E10147" i="1"/>
  <c r="F10147" i="1"/>
  <c r="G10147" i="1"/>
  <c r="H10147" i="1"/>
  <c r="I10147" i="1"/>
  <c r="J10147" i="1"/>
  <c r="E10148" i="1"/>
  <c r="F10148" i="1"/>
  <c r="G10148" i="1"/>
  <c r="H10148" i="1"/>
  <c r="I10148" i="1"/>
  <c r="J10148" i="1"/>
  <c r="E10149" i="1"/>
  <c r="F10149" i="1"/>
  <c r="G10149" i="1"/>
  <c r="H10149" i="1"/>
  <c r="I10149" i="1"/>
  <c r="J10149" i="1"/>
  <c r="E10150" i="1"/>
  <c r="F10150" i="1"/>
  <c r="G10150" i="1"/>
  <c r="H10150" i="1"/>
  <c r="I10150" i="1"/>
  <c r="J10150" i="1"/>
  <c r="E10151" i="1"/>
  <c r="F10151" i="1"/>
  <c r="G10151" i="1"/>
  <c r="H10151" i="1"/>
  <c r="I10151" i="1"/>
  <c r="J10151" i="1"/>
  <c r="E10152" i="1"/>
  <c r="F10152" i="1"/>
  <c r="G10152" i="1"/>
  <c r="H10152" i="1"/>
  <c r="I10152" i="1"/>
  <c r="J10152" i="1"/>
  <c r="E10153" i="1"/>
  <c r="F10153" i="1"/>
  <c r="G10153" i="1"/>
  <c r="H10153" i="1"/>
  <c r="I10153" i="1"/>
  <c r="J10153" i="1"/>
  <c r="E10154" i="1"/>
  <c r="F10154" i="1"/>
  <c r="G10154" i="1"/>
  <c r="H10154" i="1"/>
  <c r="I10154" i="1"/>
  <c r="J10154" i="1"/>
  <c r="E10155" i="1"/>
  <c r="F10155" i="1"/>
  <c r="G10155" i="1"/>
  <c r="H10155" i="1"/>
  <c r="I10155" i="1"/>
  <c r="J10155" i="1"/>
  <c r="E10156" i="1"/>
  <c r="F10156" i="1"/>
  <c r="G10156" i="1"/>
  <c r="H10156" i="1"/>
  <c r="I10156" i="1"/>
  <c r="J10156" i="1"/>
  <c r="E10157" i="1"/>
  <c r="F10157" i="1"/>
  <c r="G10157" i="1"/>
  <c r="H10157" i="1"/>
  <c r="I10157" i="1"/>
  <c r="J10157" i="1"/>
  <c r="E10158" i="1"/>
  <c r="F10158" i="1"/>
  <c r="G10158" i="1"/>
  <c r="H10158" i="1"/>
  <c r="I10158" i="1"/>
  <c r="J10158" i="1"/>
  <c r="E10159" i="1"/>
  <c r="F10159" i="1"/>
  <c r="G10159" i="1"/>
  <c r="H10159" i="1"/>
  <c r="I10159" i="1"/>
  <c r="J10159" i="1"/>
  <c r="E10160" i="1"/>
  <c r="F10160" i="1"/>
  <c r="G10160" i="1"/>
  <c r="H10160" i="1"/>
  <c r="I10160" i="1"/>
  <c r="J10160" i="1"/>
  <c r="E10161" i="1"/>
  <c r="F10161" i="1"/>
  <c r="G10161" i="1"/>
  <c r="H10161" i="1"/>
  <c r="I10161" i="1"/>
  <c r="J10161" i="1"/>
  <c r="E10162" i="1"/>
  <c r="F10162" i="1"/>
  <c r="G10162" i="1"/>
  <c r="H10162" i="1"/>
  <c r="I10162" i="1"/>
  <c r="J10162" i="1"/>
  <c r="E10163" i="1"/>
  <c r="F10163" i="1"/>
  <c r="G10163" i="1"/>
  <c r="H10163" i="1"/>
  <c r="I10163" i="1"/>
  <c r="J10163" i="1"/>
  <c r="E10164" i="1"/>
  <c r="F10164" i="1"/>
  <c r="G10164" i="1"/>
  <c r="H10164" i="1"/>
  <c r="I10164" i="1"/>
  <c r="J10164" i="1"/>
  <c r="E10165" i="1"/>
  <c r="F10165" i="1"/>
  <c r="G10165" i="1"/>
  <c r="H10165" i="1"/>
  <c r="I10165" i="1"/>
  <c r="J10165" i="1"/>
  <c r="E10166" i="1"/>
  <c r="F10166" i="1"/>
  <c r="G10166" i="1"/>
  <c r="H10166" i="1"/>
  <c r="I10166" i="1"/>
  <c r="J10166" i="1"/>
  <c r="E10167" i="1"/>
  <c r="F10167" i="1"/>
  <c r="G10167" i="1"/>
  <c r="H10167" i="1"/>
  <c r="I10167" i="1"/>
  <c r="J10167" i="1"/>
  <c r="E10168" i="1"/>
  <c r="F10168" i="1"/>
  <c r="G10168" i="1"/>
  <c r="H10168" i="1"/>
  <c r="I10168" i="1"/>
  <c r="J10168" i="1"/>
  <c r="E10169" i="1"/>
  <c r="F10169" i="1"/>
  <c r="G10169" i="1"/>
  <c r="H10169" i="1"/>
  <c r="I10169" i="1"/>
  <c r="J10169" i="1"/>
  <c r="E10170" i="1"/>
  <c r="F10170" i="1"/>
  <c r="G10170" i="1"/>
  <c r="H10170" i="1"/>
  <c r="I10170" i="1"/>
  <c r="J10170" i="1"/>
  <c r="E10171" i="1"/>
  <c r="F10171" i="1"/>
  <c r="G10171" i="1"/>
  <c r="H10171" i="1"/>
  <c r="I10171" i="1"/>
  <c r="J10171" i="1"/>
  <c r="J9924" i="1"/>
  <c r="I9924" i="1"/>
  <c r="H9924" i="1"/>
  <c r="G9924" i="1"/>
  <c r="F9924" i="1"/>
  <c r="E9924" i="1"/>
  <c r="E9677" i="1"/>
  <c r="F9677" i="1"/>
  <c r="G9677" i="1"/>
  <c r="H9677" i="1"/>
  <c r="I9677" i="1"/>
  <c r="J9677" i="1"/>
  <c r="E9678" i="1"/>
  <c r="F9678" i="1"/>
  <c r="G9678" i="1"/>
  <c r="H9678" i="1"/>
  <c r="I9678" i="1"/>
  <c r="J9678" i="1"/>
  <c r="E9679" i="1"/>
  <c r="F9679" i="1"/>
  <c r="G9679" i="1"/>
  <c r="H9679" i="1"/>
  <c r="I9679" i="1"/>
  <c r="J9679" i="1"/>
  <c r="E9680" i="1"/>
  <c r="F9680" i="1"/>
  <c r="G9680" i="1"/>
  <c r="H9680" i="1"/>
  <c r="I9680" i="1"/>
  <c r="J9680" i="1"/>
  <c r="E9681" i="1"/>
  <c r="F9681" i="1"/>
  <c r="G9681" i="1"/>
  <c r="H9681" i="1"/>
  <c r="I9681" i="1"/>
  <c r="J9681" i="1"/>
  <c r="E9682" i="1"/>
  <c r="F9682" i="1"/>
  <c r="G9682" i="1"/>
  <c r="H9682" i="1"/>
  <c r="I9682" i="1"/>
  <c r="J9682" i="1"/>
  <c r="E9683" i="1"/>
  <c r="F9683" i="1"/>
  <c r="G9683" i="1"/>
  <c r="H9683" i="1"/>
  <c r="I9683" i="1"/>
  <c r="J9683" i="1"/>
  <c r="E9684" i="1"/>
  <c r="F9684" i="1"/>
  <c r="G9684" i="1"/>
  <c r="H9684" i="1"/>
  <c r="I9684" i="1"/>
  <c r="J9684" i="1"/>
  <c r="E9685" i="1"/>
  <c r="F9685" i="1"/>
  <c r="G9685" i="1"/>
  <c r="H9685" i="1"/>
  <c r="I9685" i="1"/>
  <c r="J9685" i="1"/>
  <c r="E9686" i="1"/>
  <c r="F9686" i="1"/>
  <c r="G9686" i="1"/>
  <c r="H9686" i="1"/>
  <c r="I9686" i="1"/>
  <c r="J9686" i="1"/>
  <c r="E9687" i="1"/>
  <c r="F9687" i="1"/>
  <c r="G9687" i="1"/>
  <c r="H9687" i="1"/>
  <c r="I9687" i="1"/>
  <c r="J9687" i="1"/>
  <c r="E9688" i="1"/>
  <c r="F9688" i="1"/>
  <c r="G9688" i="1"/>
  <c r="H9688" i="1"/>
  <c r="I9688" i="1"/>
  <c r="J9688" i="1"/>
  <c r="E9689" i="1"/>
  <c r="F9689" i="1"/>
  <c r="G9689" i="1"/>
  <c r="H9689" i="1"/>
  <c r="I9689" i="1"/>
  <c r="J9689" i="1"/>
  <c r="E9690" i="1"/>
  <c r="F9690" i="1"/>
  <c r="G9690" i="1"/>
  <c r="H9690" i="1"/>
  <c r="I9690" i="1"/>
  <c r="J9690" i="1"/>
  <c r="E9691" i="1"/>
  <c r="F9691" i="1"/>
  <c r="G9691" i="1"/>
  <c r="H9691" i="1"/>
  <c r="I9691" i="1"/>
  <c r="J9691" i="1"/>
  <c r="E9692" i="1"/>
  <c r="F9692" i="1"/>
  <c r="G9692" i="1"/>
  <c r="H9692" i="1"/>
  <c r="I9692" i="1"/>
  <c r="J9692" i="1"/>
  <c r="E9693" i="1"/>
  <c r="F9693" i="1"/>
  <c r="G9693" i="1"/>
  <c r="H9693" i="1"/>
  <c r="I9693" i="1"/>
  <c r="J9693" i="1"/>
  <c r="E9694" i="1"/>
  <c r="F9694" i="1"/>
  <c r="G9694" i="1"/>
  <c r="H9694" i="1"/>
  <c r="I9694" i="1"/>
  <c r="J9694" i="1"/>
  <c r="E9695" i="1"/>
  <c r="F9695" i="1"/>
  <c r="G9695" i="1"/>
  <c r="H9695" i="1"/>
  <c r="I9695" i="1"/>
  <c r="J9695" i="1"/>
  <c r="E9696" i="1"/>
  <c r="F9696" i="1"/>
  <c r="G9696" i="1"/>
  <c r="H9696" i="1"/>
  <c r="I9696" i="1"/>
  <c r="J9696" i="1"/>
  <c r="E9697" i="1"/>
  <c r="F9697" i="1"/>
  <c r="G9697" i="1"/>
  <c r="H9697" i="1"/>
  <c r="I9697" i="1"/>
  <c r="J9697" i="1"/>
  <c r="E9698" i="1"/>
  <c r="F9698" i="1"/>
  <c r="G9698" i="1"/>
  <c r="H9698" i="1"/>
  <c r="I9698" i="1"/>
  <c r="J9698" i="1"/>
  <c r="E9699" i="1"/>
  <c r="F9699" i="1"/>
  <c r="G9699" i="1"/>
  <c r="H9699" i="1"/>
  <c r="I9699" i="1"/>
  <c r="J9699" i="1"/>
  <c r="E9700" i="1"/>
  <c r="F9700" i="1"/>
  <c r="G9700" i="1"/>
  <c r="H9700" i="1"/>
  <c r="I9700" i="1"/>
  <c r="J9700" i="1"/>
  <c r="E9701" i="1"/>
  <c r="F9701" i="1"/>
  <c r="G9701" i="1"/>
  <c r="H9701" i="1"/>
  <c r="I9701" i="1"/>
  <c r="J9701" i="1"/>
  <c r="E9702" i="1"/>
  <c r="F9702" i="1"/>
  <c r="G9702" i="1"/>
  <c r="H9702" i="1"/>
  <c r="I9702" i="1"/>
  <c r="J9702" i="1"/>
  <c r="E9703" i="1"/>
  <c r="F9703" i="1"/>
  <c r="G9703" i="1"/>
  <c r="H9703" i="1"/>
  <c r="I9703" i="1"/>
  <c r="J9703" i="1"/>
  <c r="E9704" i="1"/>
  <c r="F9704" i="1"/>
  <c r="G9704" i="1"/>
  <c r="H9704" i="1"/>
  <c r="I9704" i="1"/>
  <c r="J9704" i="1"/>
  <c r="E9705" i="1"/>
  <c r="F9705" i="1"/>
  <c r="G9705" i="1"/>
  <c r="H9705" i="1"/>
  <c r="I9705" i="1"/>
  <c r="J9705" i="1"/>
  <c r="E9706" i="1"/>
  <c r="F9706" i="1"/>
  <c r="G9706" i="1"/>
  <c r="H9706" i="1"/>
  <c r="I9706" i="1"/>
  <c r="J9706" i="1"/>
  <c r="E9707" i="1"/>
  <c r="F9707" i="1"/>
  <c r="G9707" i="1"/>
  <c r="H9707" i="1"/>
  <c r="I9707" i="1"/>
  <c r="J9707" i="1"/>
  <c r="E9708" i="1"/>
  <c r="F9708" i="1"/>
  <c r="G9708" i="1"/>
  <c r="H9708" i="1"/>
  <c r="I9708" i="1"/>
  <c r="J9708" i="1"/>
  <c r="E9709" i="1"/>
  <c r="F9709" i="1"/>
  <c r="G9709" i="1"/>
  <c r="H9709" i="1"/>
  <c r="I9709" i="1"/>
  <c r="J9709" i="1"/>
  <c r="E9710" i="1"/>
  <c r="F9710" i="1"/>
  <c r="G9710" i="1"/>
  <c r="H9710" i="1"/>
  <c r="I9710" i="1"/>
  <c r="J9710" i="1"/>
  <c r="E9711" i="1"/>
  <c r="F9711" i="1"/>
  <c r="G9711" i="1"/>
  <c r="H9711" i="1"/>
  <c r="I9711" i="1"/>
  <c r="J9711" i="1"/>
  <c r="E9712" i="1"/>
  <c r="F9712" i="1"/>
  <c r="G9712" i="1"/>
  <c r="H9712" i="1"/>
  <c r="I9712" i="1"/>
  <c r="J9712" i="1"/>
  <c r="E9713" i="1"/>
  <c r="F9713" i="1"/>
  <c r="G9713" i="1"/>
  <c r="H9713" i="1"/>
  <c r="I9713" i="1"/>
  <c r="J9713" i="1"/>
  <c r="E9714" i="1"/>
  <c r="F9714" i="1"/>
  <c r="G9714" i="1"/>
  <c r="H9714" i="1"/>
  <c r="I9714" i="1"/>
  <c r="J9714" i="1"/>
  <c r="E9715" i="1"/>
  <c r="F9715" i="1"/>
  <c r="G9715" i="1"/>
  <c r="H9715" i="1"/>
  <c r="I9715" i="1"/>
  <c r="J9715" i="1"/>
  <c r="E9716" i="1"/>
  <c r="F9716" i="1"/>
  <c r="G9716" i="1"/>
  <c r="H9716" i="1"/>
  <c r="I9716" i="1"/>
  <c r="J9716" i="1"/>
  <c r="E9717" i="1"/>
  <c r="F9717" i="1"/>
  <c r="G9717" i="1"/>
  <c r="H9717" i="1"/>
  <c r="I9717" i="1"/>
  <c r="J9717" i="1"/>
  <c r="E9718" i="1"/>
  <c r="F9718" i="1"/>
  <c r="G9718" i="1"/>
  <c r="H9718" i="1"/>
  <c r="I9718" i="1"/>
  <c r="J9718" i="1"/>
  <c r="E9719" i="1"/>
  <c r="F9719" i="1"/>
  <c r="G9719" i="1"/>
  <c r="H9719" i="1"/>
  <c r="I9719" i="1"/>
  <c r="J9719" i="1"/>
  <c r="E9720" i="1"/>
  <c r="F9720" i="1"/>
  <c r="G9720" i="1"/>
  <c r="H9720" i="1"/>
  <c r="I9720" i="1"/>
  <c r="J9720" i="1"/>
  <c r="E9721" i="1"/>
  <c r="F9721" i="1"/>
  <c r="G9721" i="1"/>
  <c r="H9721" i="1"/>
  <c r="I9721" i="1"/>
  <c r="J9721" i="1"/>
  <c r="E9722" i="1"/>
  <c r="F9722" i="1"/>
  <c r="G9722" i="1"/>
  <c r="H9722" i="1"/>
  <c r="I9722" i="1"/>
  <c r="J9722" i="1"/>
  <c r="E9723" i="1"/>
  <c r="F9723" i="1"/>
  <c r="G9723" i="1"/>
  <c r="H9723" i="1"/>
  <c r="I9723" i="1"/>
  <c r="J9723" i="1"/>
  <c r="E9724" i="1"/>
  <c r="F9724" i="1"/>
  <c r="G9724" i="1"/>
  <c r="H9724" i="1"/>
  <c r="I9724" i="1"/>
  <c r="J9724" i="1"/>
  <c r="E9725" i="1"/>
  <c r="F9725" i="1"/>
  <c r="G9725" i="1"/>
  <c r="H9725" i="1"/>
  <c r="I9725" i="1"/>
  <c r="J9725" i="1"/>
  <c r="E9726" i="1"/>
  <c r="F9726" i="1"/>
  <c r="G9726" i="1"/>
  <c r="H9726" i="1"/>
  <c r="I9726" i="1"/>
  <c r="J9726" i="1"/>
  <c r="E9727" i="1"/>
  <c r="F9727" i="1"/>
  <c r="G9727" i="1"/>
  <c r="H9727" i="1"/>
  <c r="I9727" i="1"/>
  <c r="J9727" i="1"/>
  <c r="E9728" i="1"/>
  <c r="F9728" i="1"/>
  <c r="G9728" i="1"/>
  <c r="H9728" i="1"/>
  <c r="I9728" i="1"/>
  <c r="J9728" i="1"/>
  <c r="E9729" i="1"/>
  <c r="F9729" i="1"/>
  <c r="G9729" i="1"/>
  <c r="H9729" i="1"/>
  <c r="I9729" i="1"/>
  <c r="J9729" i="1"/>
  <c r="E9730" i="1"/>
  <c r="F9730" i="1"/>
  <c r="G9730" i="1"/>
  <c r="H9730" i="1"/>
  <c r="I9730" i="1"/>
  <c r="J9730" i="1"/>
  <c r="E9731" i="1"/>
  <c r="F9731" i="1"/>
  <c r="G9731" i="1"/>
  <c r="H9731" i="1"/>
  <c r="I9731" i="1"/>
  <c r="J9731" i="1"/>
  <c r="E9732" i="1"/>
  <c r="F9732" i="1"/>
  <c r="G9732" i="1"/>
  <c r="H9732" i="1"/>
  <c r="I9732" i="1"/>
  <c r="J9732" i="1"/>
  <c r="E9733" i="1"/>
  <c r="F9733" i="1"/>
  <c r="G9733" i="1"/>
  <c r="H9733" i="1"/>
  <c r="I9733" i="1"/>
  <c r="J9733" i="1"/>
  <c r="E9734" i="1"/>
  <c r="F9734" i="1"/>
  <c r="G9734" i="1"/>
  <c r="H9734" i="1"/>
  <c r="I9734" i="1"/>
  <c r="J9734" i="1"/>
  <c r="E9735" i="1"/>
  <c r="F9735" i="1"/>
  <c r="G9735" i="1"/>
  <c r="H9735" i="1"/>
  <c r="I9735" i="1"/>
  <c r="J9735" i="1"/>
  <c r="E9736" i="1"/>
  <c r="F9736" i="1"/>
  <c r="G9736" i="1"/>
  <c r="H9736" i="1"/>
  <c r="I9736" i="1"/>
  <c r="J9736" i="1"/>
  <c r="E9737" i="1"/>
  <c r="F9737" i="1"/>
  <c r="G9737" i="1"/>
  <c r="H9737" i="1"/>
  <c r="I9737" i="1"/>
  <c r="J9737" i="1"/>
  <c r="E9738" i="1"/>
  <c r="F9738" i="1"/>
  <c r="G9738" i="1"/>
  <c r="H9738" i="1"/>
  <c r="I9738" i="1"/>
  <c r="J9738" i="1"/>
  <c r="E9739" i="1"/>
  <c r="F9739" i="1"/>
  <c r="G9739" i="1"/>
  <c r="H9739" i="1"/>
  <c r="I9739" i="1"/>
  <c r="J9739" i="1"/>
  <c r="E9740" i="1"/>
  <c r="F9740" i="1"/>
  <c r="G9740" i="1"/>
  <c r="H9740" i="1"/>
  <c r="I9740" i="1"/>
  <c r="J9740" i="1"/>
  <c r="E9741" i="1"/>
  <c r="F9741" i="1"/>
  <c r="G9741" i="1"/>
  <c r="H9741" i="1"/>
  <c r="I9741" i="1"/>
  <c r="J9741" i="1"/>
  <c r="E9742" i="1"/>
  <c r="F9742" i="1"/>
  <c r="G9742" i="1"/>
  <c r="H9742" i="1"/>
  <c r="I9742" i="1"/>
  <c r="J9742" i="1"/>
  <c r="E9743" i="1"/>
  <c r="F9743" i="1"/>
  <c r="G9743" i="1"/>
  <c r="H9743" i="1"/>
  <c r="I9743" i="1"/>
  <c r="J9743" i="1"/>
  <c r="E9744" i="1"/>
  <c r="F9744" i="1"/>
  <c r="G9744" i="1"/>
  <c r="H9744" i="1"/>
  <c r="I9744" i="1"/>
  <c r="J9744" i="1"/>
  <c r="E9745" i="1"/>
  <c r="F9745" i="1"/>
  <c r="G9745" i="1"/>
  <c r="H9745" i="1"/>
  <c r="I9745" i="1"/>
  <c r="J9745" i="1"/>
  <c r="E9746" i="1"/>
  <c r="F9746" i="1"/>
  <c r="G9746" i="1"/>
  <c r="H9746" i="1"/>
  <c r="I9746" i="1"/>
  <c r="J9746" i="1"/>
  <c r="E9747" i="1"/>
  <c r="F9747" i="1"/>
  <c r="G9747" i="1"/>
  <c r="H9747" i="1"/>
  <c r="I9747" i="1"/>
  <c r="J9747" i="1"/>
  <c r="E9748" i="1"/>
  <c r="F9748" i="1"/>
  <c r="G9748" i="1"/>
  <c r="H9748" i="1"/>
  <c r="I9748" i="1"/>
  <c r="J9748" i="1"/>
  <c r="E9749" i="1"/>
  <c r="F9749" i="1"/>
  <c r="G9749" i="1"/>
  <c r="H9749" i="1"/>
  <c r="I9749" i="1"/>
  <c r="J9749" i="1"/>
  <c r="E9750" i="1"/>
  <c r="F9750" i="1"/>
  <c r="G9750" i="1"/>
  <c r="H9750" i="1"/>
  <c r="I9750" i="1"/>
  <c r="J9750" i="1"/>
  <c r="E9751" i="1"/>
  <c r="F9751" i="1"/>
  <c r="G9751" i="1"/>
  <c r="H9751" i="1"/>
  <c r="I9751" i="1"/>
  <c r="J9751" i="1"/>
  <c r="E9752" i="1"/>
  <c r="F9752" i="1"/>
  <c r="G9752" i="1"/>
  <c r="H9752" i="1"/>
  <c r="I9752" i="1"/>
  <c r="J9752" i="1"/>
  <c r="E9753" i="1"/>
  <c r="F9753" i="1"/>
  <c r="G9753" i="1"/>
  <c r="H9753" i="1"/>
  <c r="I9753" i="1"/>
  <c r="J9753" i="1"/>
  <c r="E9754" i="1"/>
  <c r="F9754" i="1"/>
  <c r="G9754" i="1"/>
  <c r="H9754" i="1"/>
  <c r="I9754" i="1"/>
  <c r="J9754" i="1"/>
  <c r="E9755" i="1"/>
  <c r="F9755" i="1"/>
  <c r="G9755" i="1"/>
  <c r="H9755" i="1"/>
  <c r="I9755" i="1"/>
  <c r="J9755" i="1"/>
  <c r="E9756" i="1"/>
  <c r="F9756" i="1"/>
  <c r="G9756" i="1"/>
  <c r="H9756" i="1"/>
  <c r="I9756" i="1"/>
  <c r="J9756" i="1"/>
  <c r="E9757" i="1"/>
  <c r="F9757" i="1"/>
  <c r="G9757" i="1"/>
  <c r="H9757" i="1"/>
  <c r="I9757" i="1"/>
  <c r="J9757" i="1"/>
  <c r="E9758" i="1"/>
  <c r="F9758" i="1"/>
  <c r="G9758" i="1"/>
  <c r="H9758" i="1"/>
  <c r="I9758" i="1"/>
  <c r="J9758" i="1"/>
  <c r="E9759" i="1"/>
  <c r="F9759" i="1"/>
  <c r="G9759" i="1"/>
  <c r="H9759" i="1"/>
  <c r="I9759" i="1"/>
  <c r="J9759" i="1"/>
  <c r="E9760" i="1"/>
  <c r="F9760" i="1"/>
  <c r="G9760" i="1"/>
  <c r="H9760" i="1"/>
  <c r="I9760" i="1"/>
  <c r="J9760" i="1"/>
  <c r="E9761" i="1"/>
  <c r="F9761" i="1"/>
  <c r="G9761" i="1"/>
  <c r="H9761" i="1"/>
  <c r="I9761" i="1"/>
  <c r="J9761" i="1"/>
  <c r="E9762" i="1"/>
  <c r="F9762" i="1"/>
  <c r="G9762" i="1"/>
  <c r="H9762" i="1"/>
  <c r="I9762" i="1"/>
  <c r="J9762" i="1"/>
  <c r="E9763" i="1"/>
  <c r="F9763" i="1"/>
  <c r="G9763" i="1"/>
  <c r="H9763" i="1"/>
  <c r="I9763" i="1"/>
  <c r="J9763" i="1"/>
  <c r="E9764" i="1"/>
  <c r="F9764" i="1"/>
  <c r="G9764" i="1"/>
  <c r="H9764" i="1"/>
  <c r="I9764" i="1"/>
  <c r="J9764" i="1"/>
  <c r="E9765" i="1"/>
  <c r="F9765" i="1"/>
  <c r="G9765" i="1"/>
  <c r="H9765" i="1"/>
  <c r="I9765" i="1"/>
  <c r="J9765" i="1"/>
  <c r="E9766" i="1"/>
  <c r="F9766" i="1"/>
  <c r="G9766" i="1"/>
  <c r="H9766" i="1"/>
  <c r="I9766" i="1"/>
  <c r="J9766" i="1"/>
  <c r="E9767" i="1"/>
  <c r="F9767" i="1"/>
  <c r="G9767" i="1"/>
  <c r="H9767" i="1"/>
  <c r="I9767" i="1"/>
  <c r="J9767" i="1"/>
  <c r="E9768" i="1"/>
  <c r="F9768" i="1"/>
  <c r="G9768" i="1"/>
  <c r="H9768" i="1"/>
  <c r="I9768" i="1"/>
  <c r="J9768" i="1"/>
  <c r="E9769" i="1"/>
  <c r="F9769" i="1"/>
  <c r="G9769" i="1"/>
  <c r="H9769" i="1"/>
  <c r="I9769" i="1"/>
  <c r="J9769" i="1"/>
  <c r="E9770" i="1"/>
  <c r="F9770" i="1"/>
  <c r="G9770" i="1"/>
  <c r="H9770" i="1"/>
  <c r="I9770" i="1"/>
  <c r="J9770" i="1"/>
  <c r="E9771" i="1"/>
  <c r="F9771" i="1"/>
  <c r="G9771" i="1"/>
  <c r="H9771" i="1"/>
  <c r="I9771" i="1"/>
  <c r="J9771" i="1"/>
  <c r="E9772" i="1"/>
  <c r="F9772" i="1"/>
  <c r="G9772" i="1"/>
  <c r="H9772" i="1"/>
  <c r="I9772" i="1"/>
  <c r="J9772" i="1"/>
  <c r="E9773" i="1"/>
  <c r="F9773" i="1"/>
  <c r="G9773" i="1"/>
  <c r="H9773" i="1"/>
  <c r="I9773" i="1"/>
  <c r="J9773" i="1"/>
  <c r="E9774" i="1"/>
  <c r="F9774" i="1"/>
  <c r="G9774" i="1"/>
  <c r="H9774" i="1"/>
  <c r="I9774" i="1"/>
  <c r="J9774" i="1"/>
  <c r="E9775" i="1"/>
  <c r="F9775" i="1"/>
  <c r="G9775" i="1"/>
  <c r="H9775" i="1"/>
  <c r="I9775" i="1"/>
  <c r="J9775" i="1"/>
  <c r="E9776" i="1"/>
  <c r="F9776" i="1"/>
  <c r="G9776" i="1"/>
  <c r="H9776" i="1"/>
  <c r="I9776" i="1"/>
  <c r="J9776" i="1"/>
  <c r="E9777" i="1"/>
  <c r="F9777" i="1"/>
  <c r="G9777" i="1"/>
  <c r="H9777" i="1"/>
  <c r="I9777" i="1"/>
  <c r="J9777" i="1"/>
  <c r="E9778" i="1"/>
  <c r="F9778" i="1"/>
  <c r="G9778" i="1"/>
  <c r="H9778" i="1"/>
  <c r="I9778" i="1"/>
  <c r="J9778" i="1"/>
  <c r="E9779" i="1"/>
  <c r="F9779" i="1"/>
  <c r="G9779" i="1"/>
  <c r="H9779" i="1"/>
  <c r="I9779" i="1"/>
  <c r="J9779" i="1"/>
  <c r="E9780" i="1"/>
  <c r="F9780" i="1"/>
  <c r="G9780" i="1"/>
  <c r="H9780" i="1"/>
  <c r="I9780" i="1"/>
  <c r="J9780" i="1"/>
  <c r="E9781" i="1"/>
  <c r="F9781" i="1"/>
  <c r="G9781" i="1"/>
  <c r="H9781" i="1"/>
  <c r="I9781" i="1"/>
  <c r="J9781" i="1"/>
  <c r="E9782" i="1"/>
  <c r="F9782" i="1"/>
  <c r="G9782" i="1"/>
  <c r="H9782" i="1"/>
  <c r="I9782" i="1"/>
  <c r="J9782" i="1"/>
  <c r="E9783" i="1"/>
  <c r="F9783" i="1"/>
  <c r="G9783" i="1"/>
  <c r="H9783" i="1"/>
  <c r="I9783" i="1"/>
  <c r="J9783" i="1"/>
  <c r="E9784" i="1"/>
  <c r="F9784" i="1"/>
  <c r="G9784" i="1"/>
  <c r="H9784" i="1"/>
  <c r="I9784" i="1"/>
  <c r="J9784" i="1"/>
  <c r="E9785" i="1"/>
  <c r="F9785" i="1"/>
  <c r="G9785" i="1"/>
  <c r="H9785" i="1"/>
  <c r="I9785" i="1"/>
  <c r="J9785" i="1"/>
  <c r="E9786" i="1"/>
  <c r="F9786" i="1"/>
  <c r="G9786" i="1"/>
  <c r="H9786" i="1"/>
  <c r="I9786" i="1"/>
  <c r="J9786" i="1"/>
  <c r="E9787" i="1"/>
  <c r="F9787" i="1"/>
  <c r="G9787" i="1"/>
  <c r="H9787" i="1"/>
  <c r="I9787" i="1"/>
  <c r="J9787" i="1"/>
  <c r="E9788" i="1"/>
  <c r="F9788" i="1"/>
  <c r="G9788" i="1"/>
  <c r="H9788" i="1"/>
  <c r="I9788" i="1"/>
  <c r="J9788" i="1"/>
  <c r="E9789" i="1"/>
  <c r="F9789" i="1"/>
  <c r="G9789" i="1"/>
  <c r="H9789" i="1"/>
  <c r="I9789" i="1"/>
  <c r="J9789" i="1"/>
  <c r="E9790" i="1"/>
  <c r="F9790" i="1"/>
  <c r="G9790" i="1"/>
  <c r="H9790" i="1"/>
  <c r="I9790" i="1"/>
  <c r="J9790" i="1"/>
  <c r="E9791" i="1"/>
  <c r="F9791" i="1"/>
  <c r="G9791" i="1"/>
  <c r="H9791" i="1"/>
  <c r="I9791" i="1"/>
  <c r="J9791" i="1"/>
  <c r="E9792" i="1"/>
  <c r="F9792" i="1"/>
  <c r="G9792" i="1"/>
  <c r="H9792" i="1"/>
  <c r="I9792" i="1"/>
  <c r="J9792" i="1"/>
  <c r="E9793" i="1"/>
  <c r="F9793" i="1"/>
  <c r="G9793" i="1"/>
  <c r="H9793" i="1"/>
  <c r="I9793" i="1"/>
  <c r="J9793" i="1"/>
  <c r="E9794" i="1"/>
  <c r="F9794" i="1"/>
  <c r="G9794" i="1"/>
  <c r="H9794" i="1"/>
  <c r="I9794" i="1"/>
  <c r="J9794" i="1"/>
  <c r="E9795" i="1"/>
  <c r="F9795" i="1"/>
  <c r="G9795" i="1"/>
  <c r="H9795" i="1"/>
  <c r="I9795" i="1"/>
  <c r="J9795" i="1"/>
  <c r="E9796" i="1"/>
  <c r="F9796" i="1"/>
  <c r="G9796" i="1"/>
  <c r="H9796" i="1"/>
  <c r="I9796" i="1"/>
  <c r="J9796" i="1"/>
  <c r="E9797" i="1"/>
  <c r="F9797" i="1"/>
  <c r="G9797" i="1"/>
  <c r="H9797" i="1"/>
  <c r="I9797" i="1"/>
  <c r="J9797" i="1"/>
  <c r="E9798" i="1"/>
  <c r="F9798" i="1"/>
  <c r="G9798" i="1"/>
  <c r="H9798" i="1"/>
  <c r="I9798" i="1"/>
  <c r="J9798" i="1"/>
  <c r="E9799" i="1"/>
  <c r="F9799" i="1"/>
  <c r="G9799" i="1"/>
  <c r="H9799" i="1"/>
  <c r="I9799" i="1"/>
  <c r="J9799" i="1"/>
  <c r="E9800" i="1"/>
  <c r="F9800" i="1"/>
  <c r="G9800" i="1"/>
  <c r="H9800" i="1"/>
  <c r="I9800" i="1"/>
  <c r="J9800" i="1"/>
  <c r="E9801" i="1"/>
  <c r="F9801" i="1"/>
  <c r="G9801" i="1"/>
  <c r="H9801" i="1"/>
  <c r="I9801" i="1"/>
  <c r="J9801" i="1"/>
  <c r="E9802" i="1"/>
  <c r="F9802" i="1"/>
  <c r="G9802" i="1"/>
  <c r="H9802" i="1"/>
  <c r="I9802" i="1"/>
  <c r="J9802" i="1"/>
  <c r="E9803" i="1"/>
  <c r="F9803" i="1"/>
  <c r="G9803" i="1"/>
  <c r="H9803" i="1"/>
  <c r="I9803" i="1"/>
  <c r="J9803" i="1"/>
  <c r="E9804" i="1"/>
  <c r="F9804" i="1"/>
  <c r="G9804" i="1"/>
  <c r="H9804" i="1"/>
  <c r="I9804" i="1"/>
  <c r="J9804" i="1"/>
  <c r="E9805" i="1"/>
  <c r="F9805" i="1"/>
  <c r="G9805" i="1"/>
  <c r="H9805" i="1"/>
  <c r="I9805" i="1"/>
  <c r="J9805" i="1"/>
  <c r="E9806" i="1"/>
  <c r="F9806" i="1"/>
  <c r="G9806" i="1"/>
  <c r="H9806" i="1"/>
  <c r="I9806" i="1"/>
  <c r="J9806" i="1"/>
  <c r="E9807" i="1"/>
  <c r="F9807" i="1"/>
  <c r="G9807" i="1"/>
  <c r="H9807" i="1"/>
  <c r="I9807" i="1"/>
  <c r="J9807" i="1"/>
  <c r="E9808" i="1"/>
  <c r="F9808" i="1"/>
  <c r="G9808" i="1"/>
  <c r="H9808" i="1"/>
  <c r="I9808" i="1"/>
  <c r="J9808" i="1"/>
  <c r="E9809" i="1"/>
  <c r="F9809" i="1"/>
  <c r="G9809" i="1"/>
  <c r="H9809" i="1"/>
  <c r="I9809" i="1"/>
  <c r="J9809" i="1"/>
  <c r="E9810" i="1"/>
  <c r="F9810" i="1"/>
  <c r="G9810" i="1"/>
  <c r="H9810" i="1"/>
  <c r="I9810" i="1"/>
  <c r="J9810" i="1"/>
  <c r="E9811" i="1"/>
  <c r="F9811" i="1"/>
  <c r="G9811" i="1"/>
  <c r="H9811" i="1"/>
  <c r="I9811" i="1"/>
  <c r="J9811" i="1"/>
  <c r="E9812" i="1"/>
  <c r="F9812" i="1"/>
  <c r="G9812" i="1"/>
  <c r="H9812" i="1"/>
  <c r="I9812" i="1"/>
  <c r="J9812" i="1"/>
  <c r="E9813" i="1"/>
  <c r="F9813" i="1"/>
  <c r="G9813" i="1"/>
  <c r="H9813" i="1"/>
  <c r="I9813" i="1"/>
  <c r="J9813" i="1"/>
  <c r="E9814" i="1"/>
  <c r="F9814" i="1"/>
  <c r="G9814" i="1"/>
  <c r="H9814" i="1"/>
  <c r="I9814" i="1"/>
  <c r="J9814" i="1"/>
  <c r="E9815" i="1"/>
  <c r="F9815" i="1"/>
  <c r="G9815" i="1"/>
  <c r="H9815" i="1"/>
  <c r="I9815" i="1"/>
  <c r="J9815" i="1"/>
  <c r="E9816" i="1"/>
  <c r="F9816" i="1"/>
  <c r="G9816" i="1"/>
  <c r="H9816" i="1"/>
  <c r="I9816" i="1"/>
  <c r="J9816" i="1"/>
  <c r="E9817" i="1"/>
  <c r="F9817" i="1"/>
  <c r="G9817" i="1"/>
  <c r="H9817" i="1"/>
  <c r="I9817" i="1"/>
  <c r="J9817" i="1"/>
  <c r="E9818" i="1"/>
  <c r="F9818" i="1"/>
  <c r="G9818" i="1"/>
  <c r="H9818" i="1"/>
  <c r="I9818" i="1"/>
  <c r="J9818" i="1"/>
  <c r="E9819" i="1"/>
  <c r="F9819" i="1"/>
  <c r="G9819" i="1"/>
  <c r="H9819" i="1"/>
  <c r="I9819" i="1"/>
  <c r="J9819" i="1"/>
  <c r="E9820" i="1"/>
  <c r="F9820" i="1"/>
  <c r="G9820" i="1"/>
  <c r="H9820" i="1"/>
  <c r="I9820" i="1"/>
  <c r="J9820" i="1"/>
  <c r="E9821" i="1"/>
  <c r="F9821" i="1"/>
  <c r="G9821" i="1"/>
  <c r="H9821" i="1"/>
  <c r="I9821" i="1"/>
  <c r="J9821" i="1"/>
  <c r="E9822" i="1"/>
  <c r="F9822" i="1"/>
  <c r="G9822" i="1"/>
  <c r="H9822" i="1"/>
  <c r="I9822" i="1"/>
  <c r="J9822" i="1"/>
  <c r="E9823" i="1"/>
  <c r="F9823" i="1"/>
  <c r="G9823" i="1"/>
  <c r="H9823" i="1"/>
  <c r="I9823" i="1"/>
  <c r="J9823" i="1"/>
  <c r="E9824" i="1"/>
  <c r="F9824" i="1"/>
  <c r="G9824" i="1"/>
  <c r="H9824" i="1"/>
  <c r="I9824" i="1"/>
  <c r="J9824" i="1"/>
  <c r="E9825" i="1"/>
  <c r="F9825" i="1"/>
  <c r="G9825" i="1"/>
  <c r="H9825" i="1"/>
  <c r="I9825" i="1"/>
  <c r="J9825" i="1"/>
  <c r="E9826" i="1"/>
  <c r="F9826" i="1"/>
  <c r="G9826" i="1"/>
  <c r="H9826" i="1"/>
  <c r="I9826" i="1"/>
  <c r="J9826" i="1"/>
  <c r="E9827" i="1"/>
  <c r="F9827" i="1"/>
  <c r="G9827" i="1"/>
  <c r="H9827" i="1"/>
  <c r="I9827" i="1"/>
  <c r="J9827" i="1"/>
  <c r="E9828" i="1"/>
  <c r="F9828" i="1"/>
  <c r="G9828" i="1"/>
  <c r="H9828" i="1"/>
  <c r="I9828" i="1"/>
  <c r="J9828" i="1"/>
  <c r="E9829" i="1"/>
  <c r="F9829" i="1"/>
  <c r="G9829" i="1"/>
  <c r="H9829" i="1"/>
  <c r="I9829" i="1"/>
  <c r="J9829" i="1"/>
  <c r="E9830" i="1"/>
  <c r="F9830" i="1"/>
  <c r="G9830" i="1"/>
  <c r="H9830" i="1"/>
  <c r="I9830" i="1"/>
  <c r="J9830" i="1"/>
  <c r="E9831" i="1"/>
  <c r="F9831" i="1"/>
  <c r="G9831" i="1"/>
  <c r="H9831" i="1"/>
  <c r="I9831" i="1"/>
  <c r="J9831" i="1"/>
  <c r="E9832" i="1"/>
  <c r="F9832" i="1"/>
  <c r="G9832" i="1"/>
  <c r="H9832" i="1"/>
  <c r="I9832" i="1"/>
  <c r="J9832" i="1"/>
  <c r="E9833" i="1"/>
  <c r="F9833" i="1"/>
  <c r="G9833" i="1"/>
  <c r="H9833" i="1"/>
  <c r="I9833" i="1"/>
  <c r="J9833" i="1"/>
  <c r="E9834" i="1"/>
  <c r="F9834" i="1"/>
  <c r="G9834" i="1"/>
  <c r="H9834" i="1"/>
  <c r="I9834" i="1"/>
  <c r="J9834" i="1"/>
  <c r="E9835" i="1"/>
  <c r="F9835" i="1"/>
  <c r="G9835" i="1"/>
  <c r="H9835" i="1"/>
  <c r="I9835" i="1"/>
  <c r="J9835" i="1"/>
  <c r="E9836" i="1"/>
  <c r="F9836" i="1"/>
  <c r="G9836" i="1"/>
  <c r="H9836" i="1"/>
  <c r="I9836" i="1"/>
  <c r="J9836" i="1"/>
  <c r="E9837" i="1"/>
  <c r="F9837" i="1"/>
  <c r="G9837" i="1"/>
  <c r="H9837" i="1"/>
  <c r="I9837" i="1"/>
  <c r="J9837" i="1"/>
  <c r="E9838" i="1"/>
  <c r="F9838" i="1"/>
  <c r="G9838" i="1"/>
  <c r="H9838" i="1"/>
  <c r="I9838" i="1"/>
  <c r="J9838" i="1"/>
  <c r="E9839" i="1"/>
  <c r="F9839" i="1"/>
  <c r="G9839" i="1"/>
  <c r="H9839" i="1"/>
  <c r="I9839" i="1"/>
  <c r="J9839" i="1"/>
  <c r="E9840" i="1"/>
  <c r="F9840" i="1"/>
  <c r="G9840" i="1"/>
  <c r="H9840" i="1"/>
  <c r="I9840" i="1"/>
  <c r="J9840" i="1"/>
  <c r="E9841" i="1"/>
  <c r="F9841" i="1"/>
  <c r="G9841" i="1"/>
  <c r="H9841" i="1"/>
  <c r="I9841" i="1"/>
  <c r="J9841" i="1"/>
  <c r="E9842" i="1"/>
  <c r="F9842" i="1"/>
  <c r="G9842" i="1"/>
  <c r="H9842" i="1"/>
  <c r="I9842" i="1"/>
  <c r="J9842" i="1"/>
  <c r="E9843" i="1"/>
  <c r="F9843" i="1"/>
  <c r="G9843" i="1"/>
  <c r="H9843" i="1"/>
  <c r="I9843" i="1"/>
  <c r="J9843" i="1"/>
  <c r="E9844" i="1"/>
  <c r="F9844" i="1"/>
  <c r="G9844" i="1"/>
  <c r="H9844" i="1"/>
  <c r="I9844" i="1"/>
  <c r="J9844" i="1"/>
  <c r="E9845" i="1"/>
  <c r="F9845" i="1"/>
  <c r="G9845" i="1"/>
  <c r="H9845" i="1"/>
  <c r="I9845" i="1"/>
  <c r="J9845" i="1"/>
  <c r="E9846" i="1"/>
  <c r="F9846" i="1"/>
  <c r="G9846" i="1"/>
  <c r="H9846" i="1"/>
  <c r="I9846" i="1"/>
  <c r="J9846" i="1"/>
  <c r="E9847" i="1"/>
  <c r="F9847" i="1"/>
  <c r="G9847" i="1"/>
  <c r="H9847" i="1"/>
  <c r="I9847" i="1"/>
  <c r="J9847" i="1"/>
  <c r="E9848" i="1"/>
  <c r="F9848" i="1"/>
  <c r="G9848" i="1"/>
  <c r="H9848" i="1"/>
  <c r="I9848" i="1"/>
  <c r="J9848" i="1"/>
  <c r="E9849" i="1"/>
  <c r="F9849" i="1"/>
  <c r="G9849" i="1"/>
  <c r="H9849" i="1"/>
  <c r="I9849" i="1"/>
  <c r="J9849" i="1"/>
  <c r="E9850" i="1"/>
  <c r="F9850" i="1"/>
  <c r="G9850" i="1"/>
  <c r="H9850" i="1"/>
  <c r="I9850" i="1"/>
  <c r="J9850" i="1"/>
  <c r="E9851" i="1"/>
  <c r="F9851" i="1"/>
  <c r="G9851" i="1"/>
  <c r="H9851" i="1"/>
  <c r="I9851" i="1"/>
  <c r="J9851" i="1"/>
  <c r="E9852" i="1"/>
  <c r="F9852" i="1"/>
  <c r="G9852" i="1"/>
  <c r="H9852" i="1"/>
  <c r="I9852" i="1"/>
  <c r="J9852" i="1"/>
  <c r="E9853" i="1"/>
  <c r="F9853" i="1"/>
  <c r="G9853" i="1"/>
  <c r="H9853" i="1"/>
  <c r="I9853" i="1"/>
  <c r="J9853" i="1"/>
  <c r="E9854" i="1"/>
  <c r="F9854" i="1"/>
  <c r="G9854" i="1"/>
  <c r="H9854" i="1"/>
  <c r="I9854" i="1"/>
  <c r="J9854" i="1"/>
  <c r="E9855" i="1"/>
  <c r="F9855" i="1"/>
  <c r="G9855" i="1"/>
  <c r="H9855" i="1"/>
  <c r="I9855" i="1"/>
  <c r="J9855" i="1"/>
  <c r="E9856" i="1"/>
  <c r="F9856" i="1"/>
  <c r="G9856" i="1"/>
  <c r="H9856" i="1"/>
  <c r="I9856" i="1"/>
  <c r="J9856" i="1"/>
  <c r="E9857" i="1"/>
  <c r="F9857" i="1"/>
  <c r="G9857" i="1"/>
  <c r="H9857" i="1"/>
  <c r="I9857" i="1"/>
  <c r="J9857" i="1"/>
  <c r="E9858" i="1"/>
  <c r="F9858" i="1"/>
  <c r="G9858" i="1"/>
  <c r="H9858" i="1"/>
  <c r="I9858" i="1"/>
  <c r="J9858" i="1"/>
  <c r="E9859" i="1"/>
  <c r="F9859" i="1"/>
  <c r="G9859" i="1"/>
  <c r="H9859" i="1"/>
  <c r="I9859" i="1"/>
  <c r="J9859" i="1"/>
  <c r="E9860" i="1"/>
  <c r="F9860" i="1"/>
  <c r="G9860" i="1"/>
  <c r="H9860" i="1"/>
  <c r="I9860" i="1"/>
  <c r="J9860" i="1"/>
  <c r="E9861" i="1"/>
  <c r="F9861" i="1"/>
  <c r="G9861" i="1"/>
  <c r="H9861" i="1"/>
  <c r="I9861" i="1"/>
  <c r="J9861" i="1"/>
  <c r="E9862" i="1"/>
  <c r="F9862" i="1"/>
  <c r="G9862" i="1"/>
  <c r="H9862" i="1"/>
  <c r="I9862" i="1"/>
  <c r="J9862" i="1"/>
  <c r="E9863" i="1"/>
  <c r="F9863" i="1"/>
  <c r="G9863" i="1"/>
  <c r="H9863" i="1"/>
  <c r="I9863" i="1"/>
  <c r="J9863" i="1"/>
  <c r="E9864" i="1"/>
  <c r="F9864" i="1"/>
  <c r="G9864" i="1"/>
  <c r="H9864" i="1"/>
  <c r="I9864" i="1"/>
  <c r="J9864" i="1"/>
  <c r="E9865" i="1"/>
  <c r="F9865" i="1"/>
  <c r="G9865" i="1"/>
  <c r="H9865" i="1"/>
  <c r="I9865" i="1"/>
  <c r="J9865" i="1"/>
  <c r="E9866" i="1"/>
  <c r="F9866" i="1"/>
  <c r="G9866" i="1"/>
  <c r="H9866" i="1"/>
  <c r="I9866" i="1"/>
  <c r="J9866" i="1"/>
  <c r="E9867" i="1"/>
  <c r="F9867" i="1"/>
  <c r="G9867" i="1"/>
  <c r="H9867" i="1"/>
  <c r="I9867" i="1"/>
  <c r="J9867" i="1"/>
  <c r="E9868" i="1"/>
  <c r="F9868" i="1"/>
  <c r="G9868" i="1"/>
  <c r="H9868" i="1"/>
  <c r="I9868" i="1"/>
  <c r="J9868" i="1"/>
  <c r="E9869" i="1"/>
  <c r="F9869" i="1"/>
  <c r="G9869" i="1"/>
  <c r="H9869" i="1"/>
  <c r="I9869" i="1"/>
  <c r="J9869" i="1"/>
  <c r="E9870" i="1"/>
  <c r="F9870" i="1"/>
  <c r="G9870" i="1"/>
  <c r="H9870" i="1"/>
  <c r="I9870" i="1"/>
  <c r="J9870" i="1"/>
  <c r="E9871" i="1"/>
  <c r="F9871" i="1"/>
  <c r="G9871" i="1"/>
  <c r="H9871" i="1"/>
  <c r="I9871" i="1"/>
  <c r="J9871" i="1"/>
  <c r="E9872" i="1"/>
  <c r="F9872" i="1"/>
  <c r="G9872" i="1"/>
  <c r="H9872" i="1"/>
  <c r="I9872" i="1"/>
  <c r="J9872" i="1"/>
  <c r="E9873" i="1"/>
  <c r="F9873" i="1"/>
  <c r="G9873" i="1"/>
  <c r="H9873" i="1"/>
  <c r="I9873" i="1"/>
  <c r="J9873" i="1"/>
  <c r="E9874" i="1"/>
  <c r="F9874" i="1"/>
  <c r="G9874" i="1"/>
  <c r="H9874" i="1"/>
  <c r="I9874" i="1"/>
  <c r="J9874" i="1"/>
  <c r="E9875" i="1"/>
  <c r="F9875" i="1"/>
  <c r="G9875" i="1"/>
  <c r="H9875" i="1"/>
  <c r="I9875" i="1"/>
  <c r="J9875" i="1"/>
  <c r="E9876" i="1"/>
  <c r="F9876" i="1"/>
  <c r="G9876" i="1"/>
  <c r="H9876" i="1"/>
  <c r="I9876" i="1"/>
  <c r="J9876" i="1"/>
  <c r="E9877" i="1"/>
  <c r="F9877" i="1"/>
  <c r="G9877" i="1"/>
  <c r="H9877" i="1"/>
  <c r="I9877" i="1"/>
  <c r="J9877" i="1"/>
  <c r="E9878" i="1"/>
  <c r="F9878" i="1"/>
  <c r="G9878" i="1"/>
  <c r="H9878" i="1"/>
  <c r="I9878" i="1"/>
  <c r="J9878" i="1"/>
  <c r="E9879" i="1"/>
  <c r="F9879" i="1"/>
  <c r="G9879" i="1"/>
  <c r="H9879" i="1"/>
  <c r="I9879" i="1"/>
  <c r="J9879" i="1"/>
  <c r="E9880" i="1"/>
  <c r="F9880" i="1"/>
  <c r="G9880" i="1"/>
  <c r="H9880" i="1"/>
  <c r="I9880" i="1"/>
  <c r="J9880" i="1"/>
  <c r="E9881" i="1"/>
  <c r="F9881" i="1"/>
  <c r="G9881" i="1"/>
  <c r="H9881" i="1"/>
  <c r="I9881" i="1"/>
  <c r="J9881" i="1"/>
  <c r="E9882" i="1"/>
  <c r="F9882" i="1"/>
  <c r="G9882" i="1"/>
  <c r="H9882" i="1"/>
  <c r="I9882" i="1"/>
  <c r="J9882" i="1"/>
  <c r="E9883" i="1"/>
  <c r="F9883" i="1"/>
  <c r="G9883" i="1"/>
  <c r="H9883" i="1"/>
  <c r="I9883" i="1"/>
  <c r="J9883" i="1"/>
  <c r="E9884" i="1"/>
  <c r="F9884" i="1"/>
  <c r="G9884" i="1"/>
  <c r="H9884" i="1"/>
  <c r="I9884" i="1"/>
  <c r="J9884" i="1"/>
  <c r="E9885" i="1"/>
  <c r="F9885" i="1"/>
  <c r="G9885" i="1"/>
  <c r="H9885" i="1"/>
  <c r="I9885" i="1"/>
  <c r="J9885" i="1"/>
  <c r="E9886" i="1"/>
  <c r="F9886" i="1"/>
  <c r="G9886" i="1"/>
  <c r="H9886" i="1"/>
  <c r="I9886" i="1"/>
  <c r="J9886" i="1"/>
  <c r="E9887" i="1"/>
  <c r="F9887" i="1"/>
  <c r="G9887" i="1"/>
  <c r="H9887" i="1"/>
  <c r="I9887" i="1"/>
  <c r="J9887" i="1"/>
  <c r="E9888" i="1"/>
  <c r="F9888" i="1"/>
  <c r="G9888" i="1"/>
  <c r="H9888" i="1"/>
  <c r="I9888" i="1"/>
  <c r="J9888" i="1"/>
  <c r="E9889" i="1"/>
  <c r="F9889" i="1"/>
  <c r="G9889" i="1"/>
  <c r="H9889" i="1"/>
  <c r="I9889" i="1"/>
  <c r="J9889" i="1"/>
  <c r="E9890" i="1"/>
  <c r="F9890" i="1"/>
  <c r="G9890" i="1"/>
  <c r="H9890" i="1"/>
  <c r="I9890" i="1"/>
  <c r="J9890" i="1"/>
  <c r="E9891" i="1"/>
  <c r="F9891" i="1"/>
  <c r="G9891" i="1"/>
  <c r="H9891" i="1"/>
  <c r="I9891" i="1"/>
  <c r="J9891" i="1"/>
  <c r="E9892" i="1"/>
  <c r="F9892" i="1"/>
  <c r="G9892" i="1"/>
  <c r="H9892" i="1"/>
  <c r="I9892" i="1"/>
  <c r="J9892" i="1"/>
  <c r="E9893" i="1"/>
  <c r="F9893" i="1"/>
  <c r="G9893" i="1"/>
  <c r="H9893" i="1"/>
  <c r="I9893" i="1"/>
  <c r="J9893" i="1"/>
  <c r="E9894" i="1"/>
  <c r="F9894" i="1"/>
  <c r="G9894" i="1"/>
  <c r="H9894" i="1"/>
  <c r="I9894" i="1"/>
  <c r="J9894" i="1"/>
  <c r="E9895" i="1"/>
  <c r="F9895" i="1"/>
  <c r="G9895" i="1"/>
  <c r="H9895" i="1"/>
  <c r="I9895" i="1"/>
  <c r="J9895" i="1"/>
  <c r="E9896" i="1"/>
  <c r="F9896" i="1"/>
  <c r="G9896" i="1"/>
  <c r="H9896" i="1"/>
  <c r="I9896" i="1"/>
  <c r="J9896" i="1"/>
  <c r="E9897" i="1"/>
  <c r="F9897" i="1"/>
  <c r="G9897" i="1"/>
  <c r="H9897" i="1"/>
  <c r="I9897" i="1"/>
  <c r="J9897" i="1"/>
  <c r="E9898" i="1"/>
  <c r="F9898" i="1"/>
  <c r="G9898" i="1"/>
  <c r="H9898" i="1"/>
  <c r="I9898" i="1"/>
  <c r="J9898" i="1"/>
  <c r="E9899" i="1"/>
  <c r="F9899" i="1"/>
  <c r="G9899" i="1"/>
  <c r="H9899" i="1"/>
  <c r="I9899" i="1"/>
  <c r="J9899" i="1"/>
  <c r="E9900" i="1"/>
  <c r="F9900" i="1"/>
  <c r="G9900" i="1"/>
  <c r="H9900" i="1"/>
  <c r="I9900" i="1"/>
  <c r="J9900" i="1"/>
  <c r="E9901" i="1"/>
  <c r="F9901" i="1"/>
  <c r="G9901" i="1"/>
  <c r="H9901" i="1"/>
  <c r="I9901" i="1"/>
  <c r="J9901" i="1"/>
  <c r="E9902" i="1"/>
  <c r="F9902" i="1"/>
  <c r="G9902" i="1"/>
  <c r="H9902" i="1"/>
  <c r="I9902" i="1"/>
  <c r="J9902" i="1"/>
  <c r="E9903" i="1"/>
  <c r="F9903" i="1"/>
  <c r="G9903" i="1"/>
  <c r="H9903" i="1"/>
  <c r="I9903" i="1"/>
  <c r="J9903" i="1"/>
  <c r="E9904" i="1"/>
  <c r="F9904" i="1"/>
  <c r="G9904" i="1"/>
  <c r="H9904" i="1"/>
  <c r="I9904" i="1"/>
  <c r="J9904" i="1"/>
  <c r="E9905" i="1"/>
  <c r="F9905" i="1"/>
  <c r="G9905" i="1"/>
  <c r="H9905" i="1"/>
  <c r="I9905" i="1"/>
  <c r="J9905" i="1"/>
  <c r="E9906" i="1"/>
  <c r="F9906" i="1"/>
  <c r="G9906" i="1"/>
  <c r="H9906" i="1"/>
  <c r="I9906" i="1"/>
  <c r="J9906" i="1"/>
  <c r="E9907" i="1"/>
  <c r="F9907" i="1"/>
  <c r="G9907" i="1"/>
  <c r="H9907" i="1"/>
  <c r="I9907" i="1"/>
  <c r="J9907" i="1"/>
  <c r="E9908" i="1"/>
  <c r="F9908" i="1"/>
  <c r="G9908" i="1"/>
  <c r="H9908" i="1"/>
  <c r="I9908" i="1"/>
  <c r="J9908" i="1"/>
  <c r="E9909" i="1"/>
  <c r="F9909" i="1"/>
  <c r="G9909" i="1"/>
  <c r="H9909" i="1"/>
  <c r="I9909" i="1"/>
  <c r="J9909" i="1"/>
  <c r="E9910" i="1"/>
  <c r="F9910" i="1"/>
  <c r="G9910" i="1"/>
  <c r="H9910" i="1"/>
  <c r="I9910" i="1"/>
  <c r="J9910" i="1"/>
  <c r="E9911" i="1"/>
  <c r="F9911" i="1"/>
  <c r="G9911" i="1"/>
  <c r="H9911" i="1"/>
  <c r="I9911" i="1"/>
  <c r="J9911" i="1"/>
  <c r="E9912" i="1"/>
  <c r="F9912" i="1"/>
  <c r="G9912" i="1"/>
  <c r="H9912" i="1"/>
  <c r="I9912" i="1"/>
  <c r="J9912" i="1"/>
  <c r="E9913" i="1"/>
  <c r="F9913" i="1"/>
  <c r="G9913" i="1"/>
  <c r="H9913" i="1"/>
  <c r="I9913" i="1"/>
  <c r="J9913" i="1"/>
  <c r="E9914" i="1"/>
  <c r="F9914" i="1"/>
  <c r="G9914" i="1"/>
  <c r="H9914" i="1"/>
  <c r="I9914" i="1"/>
  <c r="J9914" i="1"/>
  <c r="E9915" i="1"/>
  <c r="F9915" i="1"/>
  <c r="G9915" i="1"/>
  <c r="H9915" i="1"/>
  <c r="I9915" i="1"/>
  <c r="J9915" i="1"/>
  <c r="E9916" i="1"/>
  <c r="F9916" i="1"/>
  <c r="G9916" i="1"/>
  <c r="H9916" i="1"/>
  <c r="I9916" i="1"/>
  <c r="J9916" i="1"/>
  <c r="E9917" i="1"/>
  <c r="F9917" i="1"/>
  <c r="G9917" i="1"/>
  <c r="H9917" i="1"/>
  <c r="I9917" i="1"/>
  <c r="J9917" i="1"/>
  <c r="E9918" i="1"/>
  <c r="F9918" i="1"/>
  <c r="G9918" i="1"/>
  <c r="H9918" i="1"/>
  <c r="I9918" i="1"/>
  <c r="J9918" i="1"/>
  <c r="E9919" i="1"/>
  <c r="F9919" i="1"/>
  <c r="G9919" i="1"/>
  <c r="H9919" i="1"/>
  <c r="I9919" i="1"/>
  <c r="J9919" i="1"/>
  <c r="E9920" i="1"/>
  <c r="F9920" i="1"/>
  <c r="G9920" i="1"/>
  <c r="H9920" i="1"/>
  <c r="I9920" i="1"/>
  <c r="J9920" i="1"/>
  <c r="E9921" i="1"/>
  <c r="F9921" i="1"/>
  <c r="G9921" i="1"/>
  <c r="H9921" i="1"/>
  <c r="I9921" i="1"/>
  <c r="J9921" i="1"/>
  <c r="E9922" i="1"/>
  <c r="F9922" i="1"/>
  <c r="G9922" i="1"/>
  <c r="H9922" i="1"/>
  <c r="I9922" i="1"/>
  <c r="J9922" i="1"/>
  <c r="E9923" i="1"/>
  <c r="F9923" i="1"/>
  <c r="G9923" i="1"/>
  <c r="H9923" i="1"/>
  <c r="I9923" i="1"/>
  <c r="J9923" i="1"/>
  <c r="J9676" i="1"/>
  <c r="I9676" i="1"/>
  <c r="H9676" i="1"/>
  <c r="G9676" i="1"/>
  <c r="F9676" i="1"/>
  <c r="E9676" i="1"/>
  <c r="E9429" i="1"/>
  <c r="F9429" i="1"/>
  <c r="G9429" i="1"/>
  <c r="H9429" i="1"/>
  <c r="I9429" i="1"/>
  <c r="J9429" i="1"/>
  <c r="E9430" i="1"/>
  <c r="F9430" i="1"/>
  <c r="G9430" i="1"/>
  <c r="H9430" i="1"/>
  <c r="I9430" i="1"/>
  <c r="J9430" i="1"/>
  <c r="E9431" i="1"/>
  <c r="F9431" i="1"/>
  <c r="G9431" i="1"/>
  <c r="H9431" i="1"/>
  <c r="I9431" i="1"/>
  <c r="J9431" i="1"/>
  <c r="E9432" i="1"/>
  <c r="F9432" i="1"/>
  <c r="G9432" i="1"/>
  <c r="H9432" i="1"/>
  <c r="I9432" i="1"/>
  <c r="J9432" i="1"/>
  <c r="E9433" i="1"/>
  <c r="F9433" i="1"/>
  <c r="G9433" i="1"/>
  <c r="H9433" i="1"/>
  <c r="I9433" i="1"/>
  <c r="J9433" i="1"/>
  <c r="E9434" i="1"/>
  <c r="F9434" i="1"/>
  <c r="G9434" i="1"/>
  <c r="H9434" i="1"/>
  <c r="I9434" i="1"/>
  <c r="J9434" i="1"/>
  <c r="E9435" i="1"/>
  <c r="F9435" i="1"/>
  <c r="G9435" i="1"/>
  <c r="H9435" i="1"/>
  <c r="I9435" i="1"/>
  <c r="J9435" i="1"/>
  <c r="E9436" i="1"/>
  <c r="F9436" i="1"/>
  <c r="G9436" i="1"/>
  <c r="H9436" i="1"/>
  <c r="I9436" i="1"/>
  <c r="J9436" i="1"/>
  <c r="E9437" i="1"/>
  <c r="F9437" i="1"/>
  <c r="G9437" i="1"/>
  <c r="H9437" i="1"/>
  <c r="I9437" i="1"/>
  <c r="J9437" i="1"/>
  <c r="E9438" i="1"/>
  <c r="F9438" i="1"/>
  <c r="G9438" i="1"/>
  <c r="H9438" i="1"/>
  <c r="I9438" i="1"/>
  <c r="J9438" i="1"/>
  <c r="E9439" i="1"/>
  <c r="F9439" i="1"/>
  <c r="G9439" i="1"/>
  <c r="H9439" i="1"/>
  <c r="I9439" i="1"/>
  <c r="J9439" i="1"/>
  <c r="E9440" i="1"/>
  <c r="F9440" i="1"/>
  <c r="G9440" i="1"/>
  <c r="H9440" i="1"/>
  <c r="I9440" i="1"/>
  <c r="J9440" i="1"/>
  <c r="E9441" i="1"/>
  <c r="F9441" i="1"/>
  <c r="G9441" i="1"/>
  <c r="H9441" i="1"/>
  <c r="I9441" i="1"/>
  <c r="J9441" i="1"/>
  <c r="E9442" i="1"/>
  <c r="F9442" i="1"/>
  <c r="G9442" i="1"/>
  <c r="H9442" i="1"/>
  <c r="I9442" i="1"/>
  <c r="J9442" i="1"/>
  <c r="E9443" i="1"/>
  <c r="F9443" i="1"/>
  <c r="G9443" i="1"/>
  <c r="H9443" i="1"/>
  <c r="I9443" i="1"/>
  <c r="J9443" i="1"/>
  <c r="E9444" i="1"/>
  <c r="F9444" i="1"/>
  <c r="G9444" i="1"/>
  <c r="H9444" i="1"/>
  <c r="I9444" i="1"/>
  <c r="J9444" i="1"/>
  <c r="E9445" i="1"/>
  <c r="F9445" i="1"/>
  <c r="G9445" i="1"/>
  <c r="H9445" i="1"/>
  <c r="I9445" i="1"/>
  <c r="J9445" i="1"/>
  <c r="E9446" i="1"/>
  <c r="F9446" i="1"/>
  <c r="G9446" i="1"/>
  <c r="H9446" i="1"/>
  <c r="I9446" i="1"/>
  <c r="J9446" i="1"/>
  <c r="E9447" i="1"/>
  <c r="F9447" i="1"/>
  <c r="G9447" i="1"/>
  <c r="H9447" i="1"/>
  <c r="I9447" i="1"/>
  <c r="J9447" i="1"/>
  <c r="E9448" i="1"/>
  <c r="F9448" i="1"/>
  <c r="G9448" i="1"/>
  <c r="H9448" i="1"/>
  <c r="I9448" i="1"/>
  <c r="J9448" i="1"/>
  <c r="E9449" i="1"/>
  <c r="F9449" i="1"/>
  <c r="G9449" i="1"/>
  <c r="H9449" i="1"/>
  <c r="I9449" i="1"/>
  <c r="J9449" i="1"/>
  <c r="E9450" i="1"/>
  <c r="F9450" i="1"/>
  <c r="G9450" i="1"/>
  <c r="H9450" i="1"/>
  <c r="I9450" i="1"/>
  <c r="J9450" i="1"/>
  <c r="E9451" i="1"/>
  <c r="F9451" i="1"/>
  <c r="G9451" i="1"/>
  <c r="H9451" i="1"/>
  <c r="I9451" i="1"/>
  <c r="J9451" i="1"/>
  <c r="E9452" i="1"/>
  <c r="F9452" i="1"/>
  <c r="G9452" i="1"/>
  <c r="H9452" i="1"/>
  <c r="I9452" i="1"/>
  <c r="J9452" i="1"/>
  <c r="E9453" i="1"/>
  <c r="F9453" i="1"/>
  <c r="G9453" i="1"/>
  <c r="H9453" i="1"/>
  <c r="I9453" i="1"/>
  <c r="J9453" i="1"/>
  <c r="E9454" i="1"/>
  <c r="F9454" i="1"/>
  <c r="G9454" i="1"/>
  <c r="H9454" i="1"/>
  <c r="I9454" i="1"/>
  <c r="J9454" i="1"/>
  <c r="E9455" i="1"/>
  <c r="F9455" i="1"/>
  <c r="G9455" i="1"/>
  <c r="H9455" i="1"/>
  <c r="I9455" i="1"/>
  <c r="J9455" i="1"/>
  <c r="E9456" i="1"/>
  <c r="F9456" i="1"/>
  <c r="G9456" i="1"/>
  <c r="H9456" i="1"/>
  <c r="I9456" i="1"/>
  <c r="J9456" i="1"/>
  <c r="E9457" i="1"/>
  <c r="F9457" i="1"/>
  <c r="G9457" i="1"/>
  <c r="H9457" i="1"/>
  <c r="I9457" i="1"/>
  <c r="J9457" i="1"/>
  <c r="E9458" i="1"/>
  <c r="F9458" i="1"/>
  <c r="G9458" i="1"/>
  <c r="H9458" i="1"/>
  <c r="I9458" i="1"/>
  <c r="J9458" i="1"/>
  <c r="E9459" i="1"/>
  <c r="F9459" i="1"/>
  <c r="G9459" i="1"/>
  <c r="H9459" i="1"/>
  <c r="I9459" i="1"/>
  <c r="J9459" i="1"/>
  <c r="E9460" i="1"/>
  <c r="F9460" i="1"/>
  <c r="G9460" i="1"/>
  <c r="H9460" i="1"/>
  <c r="I9460" i="1"/>
  <c r="J9460" i="1"/>
  <c r="E9461" i="1"/>
  <c r="F9461" i="1"/>
  <c r="G9461" i="1"/>
  <c r="H9461" i="1"/>
  <c r="I9461" i="1"/>
  <c r="J9461" i="1"/>
  <c r="E9462" i="1"/>
  <c r="F9462" i="1"/>
  <c r="G9462" i="1"/>
  <c r="H9462" i="1"/>
  <c r="I9462" i="1"/>
  <c r="J9462" i="1"/>
  <c r="E9463" i="1"/>
  <c r="F9463" i="1"/>
  <c r="G9463" i="1"/>
  <c r="H9463" i="1"/>
  <c r="I9463" i="1"/>
  <c r="J9463" i="1"/>
  <c r="E9464" i="1"/>
  <c r="F9464" i="1"/>
  <c r="G9464" i="1"/>
  <c r="H9464" i="1"/>
  <c r="I9464" i="1"/>
  <c r="J9464" i="1"/>
  <c r="E9465" i="1"/>
  <c r="F9465" i="1"/>
  <c r="G9465" i="1"/>
  <c r="H9465" i="1"/>
  <c r="I9465" i="1"/>
  <c r="J9465" i="1"/>
  <c r="E9466" i="1"/>
  <c r="F9466" i="1"/>
  <c r="G9466" i="1"/>
  <c r="H9466" i="1"/>
  <c r="I9466" i="1"/>
  <c r="J9466" i="1"/>
  <c r="E9467" i="1"/>
  <c r="F9467" i="1"/>
  <c r="G9467" i="1"/>
  <c r="H9467" i="1"/>
  <c r="I9467" i="1"/>
  <c r="J9467" i="1"/>
  <c r="E9468" i="1"/>
  <c r="F9468" i="1"/>
  <c r="G9468" i="1"/>
  <c r="H9468" i="1"/>
  <c r="I9468" i="1"/>
  <c r="J9468" i="1"/>
  <c r="E9469" i="1"/>
  <c r="F9469" i="1"/>
  <c r="G9469" i="1"/>
  <c r="H9469" i="1"/>
  <c r="I9469" i="1"/>
  <c r="J9469" i="1"/>
  <c r="E9470" i="1"/>
  <c r="F9470" i="1"/>
  <c r="G9470" i="1"/>
  <c r="H9470" i="1"/>
  <c r="I9470" i="1"/>
  <c r="J9470" i="1"/>
  <c r="E9471" i="1"/>
  <c r="F9471" i="1"/>
  <c r="G9471" i="1"/>
  <c r="H9471" i="1"/>
  <c r="I9471" i="1"/>
  <c r="J9471" i="1"/>
  <c r="E9472" i="1"/>
  <c r="F9472" i="1"/>
  <c r="G9472" i="1"/>
  <c r="H9472" i="1"/>
  <c r="I9472" i="1"/>
  <c r="J9472" i="1"/>
  <c r="E9473" i="1"/>
  <c r="F9473" i="1"/>
  <c r="G9473" i="1"/>
  <c r="H9473" i="1"/>
  <c r="I9473" i="1"/>
  <c r="J9473" i="1"/>
  <c r="E9474" i="1"/>
  <c r="F9474" i="1"/>
  <c r="G9474" i="1"/>
  <c r="H9474" i="1"/>
  <c r="I9474" i="1"/>
  <c r="J9474" i="1"/>
  <c r="E9475" i="1"/>
  <c r="F9475" i="1"/>
  <c r="G9475" i="1"/>
  <c r="H9475" i="1"/>
  <c r="I9475" i="1"/>
  <c r="J9475" i="1"/>
  <c r="E9476" i="1"/>
  <c r="F9476" i="1"/>
  <c r="G9476" i="1"/>
  <c r="H9476" i="1"/>
  <c r="I9476" i="1"/>
  <c r="J9476" i="1"/>
  <c r="E9477" i="1"/>
  <c r="F9477" i="1"/>
  <c r="G9477" i="1"/>
  <c r="H9477" i="1"/>
  <c r="I9477" i="1"/>
  <c r="J9477" i="1"/>
  <c r="E9478" i="1"/>
  <c r="F9478" i="1"/>
  <c r="G9478" i="1"/>
  <c r="H9478" i="1"/>
  <c r="I9478" i="1"/>
  <c r="J9478" i="1"/>
  <c r="E9479" i="1"/>
  <c r="F9479" i="1"/>
  <c r="G9479" i="1"/>
  <c r="H9479" i="1"/>
  <c r="I9479" i="1"/>
  <c r="J9479" i="1"/>
  <c r="E9480" i="1"/>
  <c r="F9480" i="1"/>
  <c r="G9480" i="1"/>
  <c r="H9480" i="1"/>
  <c r="I9480" i="1"/>
  <c r="J9480" i="1"/>
  <c r="E9481" i="1"/>
  <c r="F9481" i="1"/>
  <c r="G9481" i="1"/>
  <c r="H9481" i="1"/>
  <c r="I9481" i="1"/>
  <c r="J9481" i="1"/>
  <c r="E9482" i="1"/>
  <c r="F9482" i="1"/>
  <c r="G9482" i="1"/>
  <c r="H9482" i="1"/>
  <c r="I9482" i="1"/>
  <c r="J9482" i="1"/>
  <c r="E9483" i="1"/>
  <c r="F9483" i="1"/>
  <c r="G9483" i="1"/>
  <c r="H9483" i="1"/>
  <c r="I9483" i="1"/>
  <c r="J9483" i="1"/>
  <c r="E9484" i="1"/>
  <c r="F9484" i="1"/>
  <c r="G9484" i="1"/>
  <c r="H9484" i="1"/>
  <c r="I9484" i="1"/>
  <c r="J9484" i="1"/>
  <c r="E9485" i="1"/>
  <c r="F9485" i="1"/>
  <c r="G9485" i="1"/>
  <c r="H9485" i="1"/>
  <c r="I9485" i="1"/>
  <c r="J9485" i="1"/>
  <c r="E9486" i="1"/>
  <c r="F9486" i="1"/>
  <c r="G9486" i="1"/>
  <c r="H9486" i="1"/>
  <c r="I9486" i="1"/>
  <c r="J9486" i="1"/>
  <c r="E9487" i="1"/>
  <c r="F9487" i="1"/>
  <c r="G9487" i="1"/>
  <c r="H9487" i="1"/>
  <c r="I9487" i="1"/>
  <c r="J9487" i="1"/>
  <c r="E9488" i="1"/>
  <c r="F9488" i="1"/>
  <c r="G9488" i="1"/>
  <c r="H9488" i="1"/>
  <c r="I9488" i="1"/>
  <c r="J9488" i="1"/>
  <c r="E9489" i="1"/>
  <c r="F9489" i="1"/>
  <c r="G9489" i="1"/>
  <c r="H9489" i="1"/>
  <c r="I9489" i="1"/>
  <c r="J9489" i="1"/>
  <c r="E9490" i="1"/>
  <c r="F9490" i="1"/>
  <c r="G9490" i="1"/>
  <c r="H9490" i="1"/>
  <c r="I9490" i="1"/>
  <c r="J9490" i="1"/>
  <c r="E9491" i="1"/>
  <c r="F9491" i="1"/>
  <c r="G9491" i="1"/>
  <c r="H9491" i="1"/>
  <c r="I9491" i="1"/>
  <c r="J9491" i="1"/>
  <c r="E9492" i="1"/>
  <c r="F9492" i="1"/>
  <c r="G9492" i="1"/>
  <c r="H9492" i="1"/>
  <c r="I9492" i="1"/>
  <c r="J9492" i="1"/>
  <c r="E9493" i="1"/>
  <c r="F9493" i="1"/>
  <c r="G9493" i="1"/>
  <c r="H9493" i="1"/>
  <c r="I9493" i="1"/>
  <c r="J9493" i="1"/>
  <c r="E9494" i="1"/>
  <c r="F9494" i="1"/>
  <c r="G9494" i="1"/>
  <c r="H9494" i="1"/>
  <c r="I9494" i="1"/>
  <c r="J9494" i="1"/>
  <c r="E9495" i="1"/>
  <c r="F9495" i="1"/>
  <c r="G9495" i="1"/>
  <c r="H9495" i="1"/>
  <c r="I9495" i="1"/>
  <c r="J9495" i="1"/>
  <c r="E9496" i="1"/>
  <c r="F9496" i="1"/>
  <c r="G9496" i="1"/>
  <c r="H9496" i="1"/>
  <c r="I9496" i="1"/>
  <c r="J9496" i="1"/>
  <c r="E9497" i="1"/>
  <c r="F9497" i="1"/>
  <c r="G9497" i="1"/>
  <c r="H9497" i="1"/>
  <c r="I9497" i="1"/>
  <c r="J9497" i="1"/>
  <c r="E9498" i="1"/>
  <c r="F9498" i="1"/>
  <c r="G9498" i="1"/>
  <c r="H9498" i="1"/>
  <c r="I9498" i="1"/>
  <c r="J9498" i="1"/>
  <c r="E9499" i="1"/>
  <c r="F9499" i="1"/>
  <c r="G9499" i="1"/>
  <c r="H9499" i="1"/>
  <c r="I9499" i="1"/>
  <c r="J9499" i="1"/>
  <c r="E9500" i="1"/>
  <c r="F9500" i="1"/>
  <c r="G9500" i="1"/>
  <c r="H9500" i="1"/>
  <c r="I9500" i="1"/>
  <c r="J9500" i="1"/>
  <c r="E9501" i="1"/>
  <c r="F9501" i="1"/>
  <c r="G9501" i="1"/>
  <c r="H9501" i="1"/>
  <c r="I9501" i="1"/>
  <c r="J9501" i="1"/>
  <c r="E9502" i="1"/>
  <c r="F9502" i="1"/>
  <c r="G9502" i="1"/>
  <c r="H9502" i="1"/>
  <c r="I9502" i="1"/>
  <c r="J9502" i="1"/>
  <c r="E9503" i="1"/>
  <c r="F9503" i="1"/>
  <c r="G9503" i="1"/>
  <c r="H9503" i="1"/>
  <c r="I9503" i="1"/>
  <c r="J9503" i="1"/>
  <c r="E9504" i="1"/>
  <c r="F9504" i="1"/>
  <c r="G9504" i="1"/>
  <c r="H9504" i="1"/>
  <c r="I9504" i="1"/>
  <c r="J9504" i="1"/>
  <c r="E9505" i="1"/>
  <c r="F9505" i="1"/>
  <c r="G9505" i="1"/>
  <c r="H9505" i="1"/>
  <c r="I9505" i="1"/>
  <c r="J9505" i="1"/>
  <c r="E9506" i="1"/>
  <c r="F9506" i="1"/>
  <c r="G9506" i="1"/>
  <c r="H9506" i="1"/>
  <c r="I9506" i="1"/>
  <c r="J9506" i="1"/>
  <c r="E9507" i="1"/>
  <c r="F9507" i="1"/>
  <c r="G9507" i="1"/>
  <c r="H9507" i="1"/>
  <c r="I9507" i="1"/>
  <c r="J9507" i="1"/>
  <c r="E9508" i="1"/>
  <c r="F9508" i="1"/>
  <c r="G9508" i="1"/>
  <c r="H9508" i="1"/>
  <c r="I9508" i="1"/>
  <c r="J9508" i="1"/>
  <c r="E9509" i="1"/>
  <c r="F9509" i="1"/>
  <c r="G9509" i="1"/>
  <c r="H9509" i="1"/>
  <c r="I9509" i="1"/>
  <c r="J9509" i="1"/>
  <c r="E9510" i="1"/>
  <c r="F9510" i="1"/>
  <c r="G9510" i="1"/>
  <c r="H9510" i="1"/>
  <c r="I9510" i="1"/>
  <c r="J9510" i="1"/>
  <c r="E9511" i="1"/>
  <c r="F9511" i="1"/>
  <c r="G9511" i="1"/>
  <c r="H9511" i="1"/>
  <c r="I9511" i="1"/>
  <c r="J9511" i="1"/>
  <c r="E9512" i="1"/>
  <c r="F9512" i="1"/>
  <c r="G9512" i="1"/>
  <c r="H9512" i="1"/>
  <c r="I9512" i="1"/>
  <c r="J9512" i="1"/>
  <c r="E9513" i="1"/>
  <c r="F9513" i="1"/>
  <c r="G9513" i="1"/>
  <c r="H9513" i="1"/>
  <c r="I9513" i="1"/>
  <c r="J9513" i="1"/>
  <c r="E9514" i="1"/>
  <c r="F9514" i="1"/>
  <c r="G9514" i="1"/>
  <c r="H9514" i="1"/>
  <c r="I9514" i="1"/>
  <c r="J9514" i="1"/>
  <c r="E9515" i="1"/>
  <c r="F9515" i="1"/>
  <c r="G9515" i="1"/>
  <c r="H9515" i="1"/>
  <c r="I9515" i="1"/>
  <c r="J9515" i="1"/>
  <c r="E9516" i="1"/>
  <c r="F9516" i="1"/>
  <c r="G9516" i="1"/>
  <c r="H9516" i="1"/>
  <c r="I9516" i="1"/>
  <c r="J9516" i="1"/>
  <c r="E9517" i="1"/>
  <c r="F9517" i="1"/>
  <c r="G9517" i="1"/>
  <c r="H9517" i="1"/>
  <c r="I9517" i="1"/>
  <c r="J9517" i="1"/>
  <c r="E9518" i="1"/>
  <c r="F9518" i="1"/>
  <c r="G9518" i="1"/>
  <c r="H9518" i="1"/>
  <c r="I9518" i="1"/>
  <c r="J9518" i="1"/>
  <c r="E9519" i="1"/>
  <c r="F9519" i="1"/>
  <c r="G9519" i="1"/>
  <c r="H9519" i="1"/>
  <c r="I9519" i="1"/>
  <c r="J9519" i="1"/>
  <c r="E9520" i="1"/>
  <c r="F9520" i="1"/>
  <c r="G9520" i="1"/>
  <c r="H9520" i="1"/>
  <c r="I9520" i="1"/>
  <c r="J9520" i="1"/>
  <c r="E9521" i="1"/>
  <c r="F9521" i="1"/>
  <c r="G9521" i="1"/>
  <c r="H9521" i="1"/>
  <c r="I9521" i="1"/>
  <c r="J9521" i="1"/>
  <c r="E9522" i="1"/>
  <c r="F9522" i="1"/>
  <c r="G9522" i="1"/>
  <c r="H9522" i="1"/>
  <c r="I9522" i="1"/>
  <c r="J9522" i="1"/>
  <c r="E9523" i="1"/>
  <c r="F9523" i="1"/>
  <c r="G9523" i="1"/>
  <c r="H9523" i="1"/>
  <c r="I9523" i="1"/>
  <c r="J9523" i="1"/>
  <c r="E9524" i="1"/>
  <c r="F9524" i="1"/>
  <c r="G9524" i="1"/>
  <c r="H9524" i="1"/>
  <c r="I9524" i="1"/>
  <c r="J9524" i="1"/>
  <c r="E9525" i="1"/>
  <c r="F9525" i="1"/>
  <c r="G9525" i="1"/>
  <c r="H9525" i="1"/>
  <c r="I9525" i="1"/>
  <c r="J9525" i="1"/>
  <c r="E9526" i="1"/>
  <c r="F9526" i="1"/>
  <c r="G9526" i="1"/>
  <c r="H9526" i="1"/>
  <c r="I9526" i="1"/>
  <c r="J9526" i="1"/>
  <c r="E9527" i="1"/>
  <c r="F9527" i="1"/>
  <c r="G9527" i="1"/>
  <c r="H9527" i="1"/>
  <c r="I9527" i="1"/>
  <c r="J9527" i="1"/>
  <c r="E9528" i="1"/>
  <c r="F9528" i="1"/>
  <c r="G9528" i="1"/>
  <c r="H9528" i="1"/>
  <c r="I9528" i="1"/>
  <c r="J9528" i="1"/>
  <c r="E9529" i="1"/>
  <c r="F9529" i="1"/>
  <c r="G9529" i="1"/>
  <c r="H9529" i="1"/>
  <c r="I9529" i="1"/>
  <c r="J9529" i="1"/>
  <c r="E9530" i="1"/>
  <c r="F9530" i="1"/>
  <c r="G9530" i="1"/>
  <c r="H9530" i="1"/>
  <c r="I9530" i="1"/>
  <c r="J9530" i="1"/>
  <c r="E9531" i="1"/>
  <c r="F9531" i="1"/>
  <c r="G9531" i="1"/>
  <c r="H9531" i="1"/>
  <c r="I9531" i="1"/>
  <c r="J9531" i="1"/>
  <c r="E9532" i="1"/>
  <c r="F9532" i="1"/>
  <c r="G9532" i="1"/>
  <c r="H9532" i="1"/>
  <c r="I9532" i="1"/>
  <c r="J9532" i="1"/>
  <c r="E9533" i="1"/>
  <c r="F9533" i="1"/>
  <c r="G9533" i="1"/>
  <c r="H9533" i="1"/>
  <c r="I9533" i="1"/>
  <c r="J9533" i="1"/>
  <c r="E9534" i="1"/>
  <c r="F9534" i="1"/>
  <c r="G9534" i="1"/>
  <c r="H9534" i="1"/>
  <c r="I9534" i="1"/>
  <c r="J9534" i="1"/>
  <c r="E9535" i="1"/>
  <c r="F9535" i="1"/>
  <c r="G9535" i="1"/>
  <c r="H9535" i="1"/>
  <c r="I9535" i="1"/>
  <c r="J9535" i="1"/>
  <c r="E9536" i="1"/>
  <c r="F9536" i="1"/>
  <c r="G9536" i="1"/>
  <c r="H9536" i="1"/>
  <c r="I9536" i="1"/>
  <c r="J9536" i="1"/>
  <c r="E9537" i="1"/>
  <c r="F9537" i="1"/>
  <c r="G9537" i="1"/>
  <c r="H9537" i="1"/>
  <c r="I9537" i="1"/>
  <c r="J9537" i="1"/>
  <c r="E9538" i="1"/>
  <c r="F9538" i="1"/>
  <c r="G9538" i="1"/>
  <c r="H9538" i="1"/>
  <c r="I9538" i="1"/>
  <c r="J9538" i="1"/>
  <c r="E9539" i="1"/>
  <c r="F9539" i="1"/>
  <c r="G9539" i="1"/>
  <c r="H9539" i="1"/>
  <c r="I9539" i="1"/>
  <c r="J9539" i="1"/>
  <c r="E9540" i="1"/>
  <c r="F9540" i="1"/>
  <c r="G9540" i="1"/>
  <c r="H9540" i="1"/>
  <c r="I9540" i="1"/>
  <c r="J9540" i="1"/>
  <c r="E9541" i="1"/>
  <c r="F9541" i="1"/>
  <c r="G9541" i="1"/>
  <c r="H9541" i="1"/>
  <c r="I9541" i="1"/>
  <c r="J9541" i="1"/>
  <c r="E9542" i="1"/>
  <c r="F9542" i="1"/>
  <c r="G9542" i="1"/>
  <c r="H9542" i="1"/>
  <c r="I9542" i="1"/>
  <c r="J9542" i="1"/>
  <c r="E9543" i="1"/>
  <c r="F9543" i="1"/>
  <c r="G9543" i="1"/>
  <c r="H9543" i="1"/>
  <c r="I9543" i="1"/>
  <c r="J9543" i="1"/>
  <c r="E9544" i="1"/>
  <c r="F9544" i="1"/>
  <c r="G9544" i="1"/>
  <c r="H9544" i="1"/>
  <c r="I9544" i="1"/>
  <c r="J9544" i="1"/>
  <c r="E9545" i="1"/>
  <c r="F9545" i="1"/>
  <c r="G9545" i="1"/>
  <c r="H9545" i="1"/>
  <c r="I9545" i="1"/>
  <c r="J9545" i="1"/>
  <c r="E9546" i="1"/>
  <c r="F9546" i="1"/>
  <c r="G9546" i="1"/>
  <c r="H9546" i="1"/>
  <c r="I9546" i="1"/>
  <c r="J9546" i="1"/>
  <c r="E9547" i="1"/>
  <c r="F9547" i="1"/>
  <c r="G9547" i="1"/>
  <c r="H9547" i="1"/>
  <c r="I9547" i="1"/>
  <c r="J9547" i="1"/>
  <c r="E9548" i="1"/>
  <c r="F9548" i="1"/>
  <c r="G9548" i="1"/>
  <c r="H9548" i="1"/>
  <c r="I9548" i="1"/>
  <c r="J9548" i="1"/>
  <c r="E9549" i="1"/>
  <c r="F9549" i="1"/>
  <c r="G9549" i="1"/>
  <c r="H9549" i="1"/>
  <c r="I9549" i="1"/>
  <c r="J9549" i="1"/>
  <c r="E9550" i="1"/>
  <c r="F9550" i="1"/>
  <c r="G9550" i="1"/>
  <c r="H9550" i="1"/>
  <c r="I9550" i="1"/>
  <c r="J9550" i="1"/>
  <c r="E9551" i="1"/>
  <c r="F9551" i="1"/>
  <c r="G9551" i="1"/>
  <c r="H9551" i="1"/>
  <c r="I9551" i="1"/>
  <c r="J9551" i="1"/>
  <c r="E9552" i="1"/>
  <c r="F9552" i="1"/>
  <c r="G9552" i="1"/>
  <c r="H9552" i="1"/>
  <c r="I9552" i="1"/>
  <c r="J9552" i="1"/>
  <c r="E9553" i="1"/>
  <c r="F9553" i="1"/>
  <c r="G9553" i="1"/>
  <c r="H9553" i="1"/>
  <c r="I9553" i="1"/>
  <c r="J9553" i="1"/>
  <c r="E9554" i="1"/>
  <c r="F9554" i="1"/>
  <c r="G9554" i="1"/>
  <c r="H9554" i="1"/>
  <c r="I9554" i="1"/>
  <c r="J9554" i="1"/>
  <c r="E9555" i="1"/>
  <c r="F9555" i="1"/>
  <c r="G9555" i="1"/>
  <c r="H9555" i="1"/>
  <c r="I9555" i="1"/>
  <c r="J9555" i="1"/>
  <c r="E9556" i="1"/>
  <c r="F9556" i="1"/>
  <c r="G9556" i="1"/>
  <c r="H9556" i="1"/>
  <c r="I9556" i="1"/>
  <c r="J9556" i="1"/>
  <c r="E9557" i="1"/>
  <c r="F9557" i="1"/>
  <c r="G9557" i="1"/>
  <c r="H9557" i="1"/>
  <c r="I9557" i="1"/>
  <c r="J9557" i="1"/>
  <c r="E9558" i="1"/>
  <c r="F9558" i="1"/>
  <c r="G9558" i="1"/>
  <c r="H9558" i="1"/>
  <c r="I9558" i="1"/>
  <c r="J9558" i="1"/>
  <c r="E9559" i="1"/>
  <c r="F9559" i="1"/>
  <c r="G9559" i="1"/>
  <c r="H9559" i="1"/>
  <c r="I9559" i="1"/>
  <c r="J9559" i="1"/>
  <c r="E9560" i="1"/>
  <c r="F9560" i="1"/>
  <c r="G9560" i="1"/>
  <c r="H9560" i="1"/>
  <c r="I9560" i="1"/>
  <c r="J9560" i="1"/>
  <c r="E9561" i="1"/>
  <c r="F9561" i="1"/>
  <c r="G9561" i="1"/>
  <c r="H9561" i="1"/>
  <c r="I9561" i="1"/>
  <c r="J9561" i="1"/>
  <c r="E9562" i="1"/>
  <c r="F9562" i="1"/>
  <c r="G9562" i="1"/>
  <c r="H9562" i="1"/>
  <c r="I9562" i="1"/>
  <c r="J9562" i="1"/>
  <c r="E9563" i="1"/>
  <c r="F9563" i="1"/>
  <c r="G9563" i="1"/>
  <c r="H9563" i="1"/>
  <c r="I9563" i="1"/>
  <c r="J9563" i="1"/>
  <c r="E9564" i="1"/>
  <c r="F9564" i="1"/>
  <c r="G9564" i="1"/>
  <c r="H9564" i="1"/>
  <c r="I9564" i="1"/>
  <c r="J9564" i="1"/>
  <c r="E9565" i="1"/>
  <c r="F9565" i="1"/>
  <c r="G9565" i="1"/>
  <c r="H9565" i="1"/>
  <c r="I9565" i="1"/>
  <c r="J9565" i="1"/>
  <c r="E9566" i="1"/>
  <c r="F9566" i="1"/>
  <c r="G9566" i="1"/>
  <c r="H9566" i="1"/>
  <c r="I9566" i="1"/>
  <c r="J9566" i="1"/>
  <c r="E9567" i="1"/>
  <c r="F9567" i="1"/>
  <c r="G9567" i="1"/>
  <c r="H9567" i="1"/>
  <c r="I9567" i="1"/>
  <c r="J9567" i="1"/>
  <c r="E9568" i="1"/>
  <c r="F9568" i="1"/>
  <c r="G9568" i="1"/>
  <c r="H9568" i="1"/>
  <c r="I9568" i="1"/>
  <c r="J9568" i="1"/>
  <c r="E9569" i="1"/>
  <c r="F9569" i="1"/>
  <c r="G9569" i="1"/>
  <c r="H9569" i="1"/>
  <c r="I9569" i="1"/>
  <c r="J9569" i="1"/>
  <c r="E9570" i="1"/>
  <c r="F9570" i="1"/>
  <c r="G9570" i="1"/>
  <c r="H9570" i="1"/>
  <c r="I9570" i="1"/>
  <c r="J9570" i="1"/>
  <c r="E9571" i="1"/>
  <c r="F9571" i="1"/>
  <c r="G9571" i="1"/>
  <c r="H9571" i="1"/>
  <c r="I9571" i="1"/>
  <c r="J9571" i="1"/>
  <c r="E9572" i="1"/>
  <c r="F9572" i="1"/>
  <c r="G9572" i="1"/>
  <c r="H9572" i="1"/>
  <c r="I9572" i="1"/>
  <c r="J9572" i="1"/>
  <c r="E9573" i="1"/>
  <c r="F9573" i="1"/>
  <c r="G9573" i="1"/>
  <c r="H9573" i="1"/>
  <c r="I9573" i="1"/>
  <c r="J9573" i="1"/>
  <c r="E9574" i="1"/>
  <c r="F9574" i="1"/>
  <c r="G9574" i="1"/>
  <c r="H9574" i="1"/>
  <c r="I9574" i="1"/>
  <c r="J9574" i="1"/>
  <c r="E9575" i="1"/>
  <c r="F9575" i="1"/>
  <c r="G9575" i="1"/>
  <c r="H9575" i="1"/>
  <c r="I9575" i="1"/>
  <c r="J9575" i="1"/>
  <c r="E9576" i="1"/>
  <c r="F9576" i="1"/>
  <c r="G9576" i="1"/>
  <c r="H9576" i="1"/>
  <c r="I9576" i="1"/>
  <c r="J9576" i="1"/>
  <c r="E9577" i="1"/>
  <c r="F9577" i="1"/>
  <c r="G9577" i="1"/>
  <c r="H9577" i="1"/>
  <c r="I9577" i="1"/>
  <c r="J9577" i="1"/>
  <c r="E9578" i="1"/>
  <c r="F9578" i="1"/>
  <c r="G9578" i="1"/>
  <c r="H9578" i="1"/>
  <c r="I9578" i="1"/>
  <c r="J9578" i="1"/>
  <c r="E9579" i="1"/>
  <c r="F9579" i="1"/>
  <c r="G9579" i="1"/>
  <c r="H9579" i="1"/>
  <c r="I9579" i="1"/>
  <c r="J9579" i="1"/>
  <c r="E9580" i="1"/>
  <c r="F9580" i="1"/>
  <c r="G9580" i="1"/>
  <c r="H9580" i="1"/>
  <c r="I9580" i="1"/>
  <c r="J9580" i="1"/>
  <c r="E9581" i="1"/>
  <c r="F9581" i="1"/>
  <c r="G9581" i="1"/>
  <c r="H9581" i="1"/>
  <c r="I9581" i="1"/>
  <c r="J9581" i="1"/>
  <c r="E9582" i="1"/>
  <c r="F9582" i="1"/>
  <c r="G9582" i="1"/>
  <c r="H9582" i="1"/>
  <c r="I9582" i="1"/>
  <c r="J9582" i="1"/>
  <c r="E9583" i="1"/>
  <c r="F9583" i="1"/>
  <c r="G9583" i="1"/>
  <c r="H9583" i="1"/>
  <c r="I9583" i="1"/>
  <c r="J9583" i="1"/>
  <c r="E9584" i="1"/>
  <c r="F9584" i="1"/>
  <c r="G9584" i="1"/>
  <c r="H9584" i="1"/>
  <c r="I9584" i="1"/>
  <c r="J9584" i="1"/>
  <c r="E9585" i="1"/>
  <c r="F9585" i="1"/>
  <c r="G9585" i="1"/>
  <c r="H9585" i="1"/>
  <c r="I9585" i="1"/>
  <c r="J9585" i="1"/>
  <c r="E9586" i="1"/>
  <c r="F9586" i="1"/>
  <c r="G9586" i="1"/>
  <c r="H9586" i="1"/>
  <c r="I9586" i="1"/>
  <c r="J9586" i="1"/>
  <c r="E9587" i="1"/>
  <c r="F9587" i="1"/>
  <c r="G9587" i="1"/>
  <c r="H9587" i="1"/>
  <c r="I9587" i="1"/>
  <c r="J9587" i="1"/>
  <c r="E9588" i="1"/>
  <c r="F9588" i="1"/>
  <c r="G9588" i="1"/>
  <c r="H9588" i="1"/>
  <c r="I9588" i="1"/>
  <c r="J9588" i="1"/>
  <c r="E9589" i="1"/>
  <c r="F9589" i="1"/>
  <c r="G9589" i="1"/>
  <c r="H9589" i="1"/>
  <c r="I9589" i="1"/>
  <c r="J9589" i="1"/>
  <c r="E9590" i="1"/>
  <c r="F9590" i="1"/>
  <c r="G9590" i="1"/>
  <c r="H9590" i="1"/>
  <c r="I9590" i="1"/>
  <c r="J9590" i="1"/>
  <c r="E9591" i="1"/>
  <c r="F9591" i="1"/>
  <c r="G9591" i="1"/>
  <c r="H9591" i="1"/>
  <c r="I9591" i="1"/>
  <c r="J9591" i="1"/>
  <c r="E9592" i="1"/>
  <c r="F9592" i="1"/>
  <c r="G9592" i="1"/>
  <c r="H9592" i="1"/>
  <c r="I9592" i="1"/>
  <c r="J9592" i="1"/>
  <c r="E9593" i="1"/>
  <c r="F9593" i="1"/>
  <c r="G9593" i="1"/>
  <c r="H9593" i="1"/>
  <c r="I9593" i="1"/>
  <c r="J9593" i="1"/>
  <c r="E9594" i="1"/>
  <c r="F9594" i="1"/>
  <c r="G9594" i="1"/>
  <c r="H9594" i="1"/>
  <c r="I9594" i="1"/>
  <c r="J9594" i="1"/>
  <c r="E9595" i="1"/>
  <c r="F9595" i="1"/>
  <c r="G9595" i="1"/>
  <c r="H9595" i="1"/>
  <c r="I9595" i="1"/>
  <c r="J9595" i="1"/>
  <c r="E9596" i="1"/>
  <c r="F9596" i="1"/>
  <c r="G9596" i="1"/>
  <c r="H9596" i="1"/>
  <c r="I9596" i="1"/>
  <c r="J9596" i="1"/>
  <c r="E9597" i="1"/>
  <c r="F9597" i="1"/>
  <c r="G9597" i="1"/>
  <c r="H9597" i="1"/>
  <c r="I9597" i="1"/>
  <c r="J9597" i="1"/>
  <c r="E9598" i="1"/>
  <c r="F9598" i="1"/>
  <c r="G9598" i="1"/>
  <c r="H9598" i="1"/>
  <c r="I9598" i="1"/>
  <c r="J9598" i="1"/>
  <c r="E9599" i="1"/>
  <c r="F9599" i="1"/>
  <c r="G9599" i="1"/>
  <c r="H9599" i="1"/>
  <c r="I9599" i="1"/>
  <c r="J9599" i="1"/>
  <c r="E9600" i="1"/>
  <c r="F9600" i="1"/>
  <c r="G9600" i="1"/>
  <c r="H9600" i="1"/>
  <c r="I9600" i="1"/>
  <c r="J9600" i="1"/>
  <c r="E9601" i="1"/>
  <c r="F9601" i="1"/>
  <c r="G9601" i="1"/>
  <c r="H9601" i="1"/>
  <c r="I9601" i="1"/>
  <c r="J9601" i="1"/>
  <c r="E9602" i="1"/>
  <c r="F9602" i="1"/>
  <c r="G9602" i="1"/>
  <c r="H9602" i="1"/>
  <c r="I9602" i="1"/>
  <c r="J9602" i="1"/>
  <c r="E9603" i="1"/>
  <c r="F9603" i="1"/>
  <c r="G9603" i="1"/>
  <c r="H9603" i="1"/>
  <c r="I9603" i="1"/>
  <c r="J9603" i="1"/>
  <c r="E9604" i="1"/>
  <c r="F9604" i="1"/>
  <c r="G9604" i="1"/>
  <c r="H9604" i="1"/>
  <c r="I9604" i="1"/>
  <c r="J9604" i="1"/>
  <c r="E9605" i="1"/>
  <c r="F9605" i="1"/>
  <c r="G9605" i="1"/>
  <c r="H9605" i="1"/>
  <c r="I9605" i="1"/>
  <c r="J9605" i="1"/>
  <c r="E9606" i="1"/>
  <c r="F9606" i="1"/>
  <c r="G9606" i="1"/>
  <c r="H9606" i="1"/>
  <c r="I9606" i="1"/>
  <c r="J9606" i="1"/>
  <c r="E9607" i="1"/>
  <c r="F9607" i="1"/>
  <c r="G9607" i="1"/>
  <c r="H9607" i="1"/>
  <c r="I9607" i="1"/>
  <c r="J9607" i="1"/>
  <c r="E9608" i="1"/>
  <c r="F9608" i="1"/>
  <c r="G9608" i="1"/>
  <c r="H9608" i="1"/>
  <c r="I9608" i="1"/>
  <c r="J9608" i="1"/>
  <c r="E9609" i="1"/>
  <c r="F9609" i="1"/>
  <c r="G9609" i="1"/>
  <c r="H9609" i="1"/>
  <c r="I9609" i="1"/>
  <c r="J9609" i="1"/>
  <c r="E9610" i="1"/>
  <c r="F9610" i="1"/>
  <c r="G9610" i="1"/>
  <c r="H9610" i="1"/>
  <c r="I9610" i="1"/>
  <c r="J9610" i="1"/>
  <c r="E9611" i="1"/>
  <c r="F9611" i="1"/>
  <c r="G9611" i="1"/>
  <c r="H9611" i="1"/>
  <c r="I9611" i="1"/>
  <c r="J9611" i="1"/>
  <c r="E9612" i="1"/>
  <c r="F9612" i="1"/>
  <c r="G9612" i="1"/>
  <c r="H9612" i="1"/>
  <c r="I9612" i="1"/>
  <c r="J9612" i="1"/>
  <c r="E9613" i="1"/>
  <c r="F9613" i="1"/>
  <c r="G9613" i="1"/>
  <c r="H9613" i="1"/>
  <c r="I9613" i="1"/>
  <c r="J9613" i="1"/>
  <c r="E9614" i="1"/>
  <c r="F9614" i="1"/>
  <c r="G9614" i="1"/>
  <c r="H9614" i="1"/>
  <c r="I9614" i="1"/>
  <c r="J9614" i="1"/>
  <c r="E9615" i="1"/>
  <c r="F9615" i="1"/>
  <c r="G9615" i="1"/>
  <c r="H9615" i="1"/>
  <c r="I9615" i="1"/>
  <c r="J9615" i="1"/>
  <c r="E9616" i="1"/>
  <c r="F9616" i="1"/>
  <c r="G9616" i="1"/>
  <c r="H9616" i="1"/>
  <c r="I9616" i="1"/>
  <c r="J9616" i="1"/>
  <c r="E9617" i="1"/>
  <c r="F9617" i="1"/>
  <c r="G9617" i="1"/>
  <c r="H9617" i="1"/>
  <c r="I9617" i="1"/>
  <c r="J9617" i="1"/>
  <c r="E9618" i="1"/>
  <c r="F9618" i="1"/>
  <c r="G9618" i="1"/>
  <c r="H9618" i="1"/>
  <c r="I9618" i="1"/>
  <c r="J9618" i="1"/>
  <c r="E9619" i="1"/>
  <c r="F9619" i="1"/>
  <c r="G9619" i="1"/>
  <c r="H9619" i="1"/>
  <c r="I9619" i="1"/>
  <c r="J9619" i="1"/>
  <c r="E9620" i="1"/>
  <c r="F9620" i="1"/>
  <c r="G9620" i="1"/>
  <c r="H9620" i="1"/>
  <c r="I9620" i="1"/>
  <c r="J9620" i="1"/>
  <c r="E9621" i="1"/>
  <c r="F9621" i="1"/>
  <c r="G9621" i="1"/>
  <c r="H9621" i="1"/>
  <c r="I9621" i="1"/>
  <c r="J9621" i="1"/>
  <c r="E9622" i="1"/>
  <c r="F9622" i="1"/>
  <c r="G9622" i="1"/>
  <c r="H9622" i="1"/>
  <c r="I9622" i="1"/>
  <c r="J9622" i="1"/>
  <c r="E9623" i="1"/>
  <c r="F9623" i="1"/>
  <c r="G9623" i="1"/>
  <c r="H9623" i="1"/>
  <c r="I9623" i="1"/>
  <c r="J9623" i="1"/>
  <c r="E9624" i="1"/>
  <c r="F9624" i="1"/>
  <c r="G9624" i="1"/>
  <c r="H9624" i="1"/>
  <c r="I9624" i="1"/>
  <c r="J9624" i="1"/>
  <c r="E9625" i="1"/>
  <c r="F9625" i="1"/>
  <c r="G9625" i="1"/>
  <c r="H9625" i="1"/>
  <c r="I9625" i="1"/>
  <c r="J9625" i="1"/>
  <c r="E9626" i="1"/>
  <c r="F9626" i="1"/>
  <c r="G9626" i="1"/>
  <c r="H9626" i="1"/>
  <c r="I9626" i="1"/>
  <c r="J9626" i="1"/>
  <c r="E9627" i="1"/>
  <c r="F9627" i="1"/>
  <c r="G9627" i="1"/>
  <c r="H9627" i="1"/>
  <c r="I9627" i="1"/>
  <c r="J9627" i="1"/>
  <c r="E9628" i="1"/>
  <c r="F9628" i="1"/>
  <c r="G9628" i="1"/>
  <c r="H9628" i="1"/>
  <c r="I9628" i="1"/>
  <c r="J9628" i="1"/>
  <c r="E9629" i="1"/>
  <c r="F9629" i="1"/>
  <c r="G9629" i="1"/>
  <c r="H9629" i="1"/>
  <c r="I9629" i="1"/>
  <c r="J9629" i="1"/>
  <c r="E9630" i="1"/>
  <c r="F9630" i="1"/>
  <c r="G9630" i="1"/>
  <c r="H9630" i="1"/>
  <c r="I9630" i="1"/>
  <c r="J9630" i="1"/>
  <c r="E9631" i="1"/>
  <c r="F9631" i="1"/>
  <c r="G9631" i="1"/>
  <c r="H9631" i="1"/>
  <c r="I9631" i="1"/>
  <c r="J9631" i="1"/>
  <c r="E9632" i="1"/>
  <c r="F9632" i="1"/>
  <c r="G9632" i="1"/>
  <c r="H9632" i="1"/>
  <c r="I9632" i="1"/>
  <c r="J9632" i="1"/>
  <c r="E9633" i="1"/>
  <c r="F9633" i="1"/>
  <c r="G9633" i="1"/>
  <c r="H9633" i="1"/>
  <c r="I9633" i="1"/>
  <c r="J9633" i="1"/>
  <c r="E9634" i="1"/>
  <c r="F9634" i="1"/>
  <c r="G9634" i="1"/>
  <c r="H9634" i="1"/>
  <c r="I9634" i="1"/>
  <c r="J9634" i="1"/>
  <c r="E9635" i="1"/>
  <c r="F9635" i="1"/>
  <c r="G9635" i="1"/>
  <c r="H9635" i="1"/>
  <c r="I9635" i="1"/>
  <c r="J9635" i="1"/>
  <c r="E9636" i="1"/>
  <c r="F9636" i="1"/>
  <c r="G9636" i="1"/>
  <c r="H9636" i="1"/>
  <c r="I9636" i="1"/>
  <c r="J9636" i="1"/>
  <c r="E9637" i="1"/>
  <c r="F9637" i="1"/>
  <c r="G9637" i="1"/>
  <c r="H9637" i="1"/>
  <c r="I9637" i="1"/>
  <c r="J9637" i="1"/>
  <c r="E9638" i="1"/>
  <c r="F9638" i="1"/>
  <c r="G9638" i="1"/>
  <c r="H9638" i="1"/>
  <c r="I9638" i="1"/>
  <c r="J9638" i="1"/>
  <c r="E9639" i="1"/>
  <c r="F9639" i="1"/>
  <c r="G9639" i="1"/>
  <c r="H9639" i="1"/>
  <c r="I9639" i="1"/>
  <c r="J9639" i="1"/>
  <c r="E9640" i="1"/>
  <c r="F9640" i="1"/>
  <c r="G9640" i="1"/>
  <c r="H9640" i="1"/>
  <c r="I9640" i="1"/>
  <c r="J9640" i="1"/>
  <c r="E9641" i="1"/>
  <c r="F9641" i="1"/>
  <c r="G9641" i="1"/>
  <c r="H9641" i="1"/>
  <c r="I9641" i="1"/>
  <c r="J9641" i="1"/>
  <c r="E9642" i="1"/>
  <c r="F9642" i="1"/>
  <c r="G9642" i="1"/>
  <c r="H9642" i="1"/>
  <c r="I9642" i="1"/>
  <c r="J9642" i="1"/>
  <c r="E9643" i="1"/>
  <c r="F9643" i="1"/>
  <c r="G9643" i="1"/>
  <c r="H9643" i="1"/>
  <c r="I9643" i="1"/>
  <c r="J9643" i="1"/>
  <c r="E9644" i="1"/>
  <c r="F9644" i="1"/>
  <c r="G9644" i="1"/>
  <c r="H9644" i="1"/>
  <c r="I9644" i="1"/>
  <c r="J9644" i="1"/>
  <c r="E9645" i="1"/>
  <c r="F9645" i="1"/>
  <c r="G9645" i="1"/>
  <c r="H9645" i="1"/>
  <c r="I9645" i="1"/>
  <c r="J9645" i="1"/>
  <c r="E9646" i="1"/>
  <c r="F9646" i="1"/>
  <c r="G9646" i="1"/>
  <c r="H9646" i="1"/>
  <c r="I9646" i="1"/>
  <c r="J9646" i="1"/>
  <c r="E9647" i="1"/>
  <c r="F9647" i="1"/>
  <c r="G9647" i="1"/>
  <c r="H9647" i="1"/>
  <c r="I9647" i="1"/>
  <c r="J9647" i="1"/>
  <c r="E9648" i="1"/>
  <c r="F9648" i="1"/>
  <c r="G9648" i="1"/>
  <c r="H9648" i="1"/>
  <c r="I9648" i="1"/>
  <c r="J9648" i="1"/>
  <c r="E9649" i="1"/>
  <c r="F9649" i="1"/>
  <c r="G9649" i="1"/>
  <c r="H9649" i="1"/>
  <c r="I9649" i="1"/>
  <c r="J9649" i="1"/>
  <c r="E9650" i="1"/>
  <c r="F9650" i="1"/>
  <c r="G9650" i="1"/>
  <c r="H9650" i="1"/>
  <c r="I9650" i="1"/>
  <c r="J9650" i="1"/>
  <c r="E9651" i="1"/>
  <c r="F9651" i="1"/>
  <c r="G9651" i="1"/>
  <c r="H9651" i="1"/>
  <c r="I9651" i="1"/>
  <c r="J9651" i="1"/>
  <c r="E9652" i="1"/>
  <c r="F9652" i="1"/>
  <c r="G9652" i="1"/>
  <c r="H9652" i="1"/>
  <c r="I9652" i="1"/>
  <c r="J9652" i="1"/>
  <c r="E9653" i="1"/>
  <c r="F9653" i="1"/>
  <c r="G9653" i="1"/>
  <c r="H9653" i="1"/>
  <c r="I9653" i="1"/>
  <c r="J9653" i="1"/>
  <c r="E9654" i="1"/>
  <c r="F9654" i="1"/>
  <c r="G9654" i="1"/>
  <c r="H9654" i="1"/>
  <c r="I9654" i="1"/>
  <c r="J9654" i="1"/>
  <c r="E9655" i="1"/>
  <c r="F9655" i="1"/>
  <c r="G9655" i="1"/>
  <c r="H9655" i="1"/>
  <c r="I9655" i="1"/>
  <c r="J9655" i="1"/>
  <c r="E9656" i="1"/>
  <c r="F9656" i="1"/>
  <c r="G9656" i="1"/>
  <c r="H9656" i="1"/>
  <c r="I9656" i="1"/>
  <c r="J9656" i="1"/>
  <c r="E9657" i="1"/>
  <c r="F9657" i="1"/>
  <c r="G9657" i="1"/>
  <c r="H9657" i="1"/>
  <c r="I9657" i="1"/>
  <c r="J9657" i="1"/>
  <c r="E9658" i="1"/>
  <c r="F9658" i="1"/>
  <c r="G9658" i="1"/>
  <c r="H9658" i="1"/>
  <c r="I9658" i="1"/>
  <c r="J9658" i="1"/>
  <c r="E9659" i="1"/>
  <c r="F9659" i="1"/>
  <c r="G9659" i="1"/>
  <c r="H9659" i="1"/>
  <c r="I9659" i="1"/>
  <c r="J9659" i="1"/>
  <c r="E9660" i="1"/>
  <c r="F9660" i="1"/>
  <c r="G9660" i="1"/>
  <c r="H9660" i="1"/>
  <c r="I9660" i="1"/>
  <c r="J9660" i="1"/>
  <c r="E9661" i="1"/>
  <c r="F9661" i="1"/>
  <c r="G9661" i="1"/>
  <c r="H9661" i="1"/>
  <c r="I9661" i="1"/>
  <c r="J9661" i="1"/>
  <c r="E9662" i="1"/>
  <c r="F9662" i="1"/>
  <c r="G9662" i="1"/>
  <c r="H9662" i="1"/>
  <c r="I9662" i="1"/>
  <c r="J9662" i="1"/>
  <c r="E9663" i="1"/>
  <c r="F9663" i="1"/>
  <c r="G9663" i="1"/>
  <c r="H9663" i="1"/>
  <c r="I9663" i="1"/>
  <c r="J9663" i="1"/>
  <c r="E9664" i="1"/>
  <c r="F9664" i="1"/>
  <c r="G9664" i="1"/>
  <c r="H9664" i="1"/>
  <c r="I9664" i="1"/>
  <c r="J9664" i="1"/>
  <c r="E9665" i="1"/>
  <c r="F9665" i="1"/>
  <c r="G9665" i="1"/>
  <c r="H9665" i="1"/>
  <c r="I9665" i="1"/>
  <c r="J9665" i="1"/>
  <c r="E9666" i="1"/>
  <c r="F9666" i="1"/>
  <c r="G9666" i="1"/>
  <c r="H9666" i="1"/>
  <c r="I9666" i="1"/>
  <c r="J9666" i="1"/>
  <c r="E9667" i="1"/>
  <c r="F9667" i="1"/>
  <c r="G9667" i="1"/>
  <c r="H9667" i="1"/>
  <c r="I9667" i="1"/>
  <c r="J9667" i="1"/>
  <c r="E9668" i="1"/>
  <c r="F9668" i="1"/>
  <c r="G9668" i="1"/>
  <c r="H9668" i="1"/>
  <c r="I9668" i="1"/>
  <c r="J9668" i="1"/>
  <c r="E9669" i="1"/>
  <c r="F9669" i="1"/>
  <c r="G9669" i="1"/>
  <c r="H9669" i="1"/>
  <c r="I9669" i="1"/>
  <c r="J9669" i="1"/>
  <c r="E9670" i="1"/>
  <c r="F9670" i="1"/>
  <c r="G9670" i="1"/>
  <c r="H9670" i="1"/>
  <c r="I9670" i="1"/>
  <c r="J9670" i="1"/>
  <c r="E9671" i="1"/>
  <c r="F9671" i="1"/>
  <c r="G9671" i="1"/>
  <c r="H9671" i="1"/>
  <c r="I9671" i="1"/>
  <c r="J9671" i="1"/>
  <c r="E9672" i="1"/>
  <c r="F9672" i="1"/>
  <c r="G9672" i="1"/>
  <c r="H9672" i="1"/>
  <c r="I9672" i="1"/>
  <c r="J9672" i="1"/>
  <c r="E9673" i="1"/>
  <c r="F9673" i="1"/>
  <c r="G9673" i="1"/>
  <c r="H9673" i="1"/>
  <c r="I9673" i="1"/>
  <c r="J9673" i="1"/>
  <c r="E9674" i="1"/>
  <c r="F9674" i="1"/>
  <c r="G9674" i="1"/>
  <c r="H9674" i="1"/>
  <c r="I9674" i="1"/>
  <c r="J9674" i="1"/>
  <c r="E9675" i="1"/>
  <c r="F9675" i="1"/>
  <c r="G9675" i="1"/>
  <c r="H9675" i="1"/>
  <c r="I9675" i="1"/>
  <c r="J9675" i="1"/>
  <c r="J9428" i="1"/>
  <c r="I9428" i="1"/>
  <c r="H9428" i="1"/>
  <c r="G9428" i="1"/>
  <c r="F9428" i="1"/>
  <c r="E9428" i="1"/>
  <c r="E9181" i="1"/>
  <c r="F9181" i="1"/>
  <c r="G9181" i="1"/>
  <c r="H9181" i="1"/>
  <c r="I9181" i="1"/>
  <c r="J9181" i="1"/>
  <c r="E9182" i="1"/>
  <c r="F9182" i="1"/>
  <c r="G9182" i="1"/>
  <c r="H9182" i="1"/>
  <c r="I9182" i="1"/>
  <c r="J9182" i="1"/>
  <c r="E9183" i="1"/>
  <c r="F9183" i="1"/>
  <c r="G9183" i="1"/>
  <c r="H9183" i="1"/>
  <c r="I9183" i="1"/>
  <c r="J9183" i="1"/>
  <c r="E9184" i="1"/>
  <c r="F9184" i="1"/>
  <c r="G9184" i="1"/>
  <c r="H9184" i="1"/>
  <c r="I9184" i="1"/>
  <c r="J9184" i="1"/>
  <c r="E9185" i="1"/>
  <c r="F9185" i="1"/>
  <c r="G9185" i="1"/>
  <c r="H9185" i="1"/>
  <c r="I9185" i="1"/>
  <c r="J9185" i="1"/>
  <c r="E9186" i="1"/>
  <c r="F9186" i="1"/>
  <c r="G9186" i="1"/>
  <c r="H9186" i="1"/>
  <c r="I9186" i="1"/>
  <c r="J9186" i="1"/>
  <c r="E9187" i="1"/>
  <c r="F9187" i="1"/>
  <c r="G9187" i="1"/>
  <c r="H9187" i="1"/>
  <c r="I9187" i="1"/>
  <c r="J9187" i="1"/>
  <c r="E9188" i="1"/>
  <c r="F9188" i="1"/>
  <c r="G9188" i="1"/>
  <c r="H9188" i="1"/>
  <c r="I9188" i="1"/>
  <c r="J9188" i="1"/>
  <c r="E9189" i="1"/>
  <c r="F9189" i="1"/>
  <c r="G9189" i="1"/>
  <c r="H9189" i="1"/>
  <c r="I9189" i="1"/>
  <c r="J9189" i="1"/>
  <c r="E9190" i="1"/>
  <c r="F9190" i="1"/>
  <c r="G9190" i="1"/>
  <c r="H9190" i="1"/>
  <c r="I9190" i="1"/>
  <c r="J9190" i="1"/>
  <c r="E9191" i="1"/>
  <c r="F9191" i="1"/>
  <c r="G9191" i="1"/>
  <c r="H9191" i="1"/>
  <c r="I9191" i="1"/>
  <c r="J9191" i="1"/>
  <c r="E9192" i="1"/>
  <c r="F9192" i="1"/>
  <c r="G9192" i="1"/>
  <c r="H9192" i="1"/>
  <c r="I9192" i="1"/>
  <c r="J9192" i="1"/>
  <c r="E9193" i="1"/>
  <c r="F9193" i="1"/>
  <c r="G9193" i="1"/>
  <c r="H9193" i="1"/>
  <c r="I9193" i="1"/>
  <c r="J9193" i="1"/>
  <c r="E9194" i="1"/>
  <c r="F9194" i="1"/>
  <c r="G9194" i="1"/>
  <c r="H9194" i="1"/>
  <c r="I9194" i="1"/>
  <c r="J9194" i="1"/>
  <c r="E9195" i="1"/>
  <c r="F9195" i="1"/>
  <c r="G9195" i="1"/>
  <c r="H9195" i="1"/>
  <c r="I9195" i="1"/>
  <c r="J9195" i="1"/>
  <c r="E9196" i="1"/>
  <c r="F9196" i="1"/>
  <c r="G9196" i="1"/>
  <c r="H9196" i="1"/>
  <c r="I9196" i="1"/>
  <c r="J9196" i="1"/>
  <c r="E9197" i="1"/>
  <c r="F9197" i="1"/>
  <c r="G9197" i="1"/>
  <c r="H9197" i="1"/>
  <c r="I9197" i="1"/>
  <c r="J9197" i="1"/>
  <c r="E9198" i="1"/>
  <c r="F9198" i="1"/>
  <c r="G9198" i="1"/>
  <c r="H9198" i="1"/>
  <c r="I9198" i="1"/>
  <c r="J9198" i="1"/>
  <c r="E9199" i="1"/>
  <c r="F9199" i="1"/>
  <c r="G9199" i="1"/>
  <c r="H9199" i="1"/>
  <c r="I9199" i="1"/>
  <c r="J9199" i="1"/>
  <c r="E9200" i="1"/>
  <c r="F9200" i="1"/>
  <c r="G9200" i="1"/>
  <c r="H9200" i="1"/>
  <c r="I9200" i="1"/>
  <c r="J9200" i="1"/>
  <c r="E9201" i="1"/>
  <c r="F9201" i="1"/>
  <c r="G9201" i="1"/>
  <c r="H9201" i="1"/>
  <c r="I9201" i="1"/>
  <c r="J9201" i="1"/>
  <c r="E9202" i="1"/>
  <c r="F9202" i="1"/>
  <c r="G9202" i="1"/>
  <c r="H9202" i="1"/>
  <c r="I9202" i="1"/>
  <c r="J9202" i="1"/>
  <c r="E9203" i="1"/>
  <c r="F9203" i="1"/>
  <c r="G9203" i="1"/>
  <c r="H9203" i="1"/>
  <c r="I9203" i="1"/>
  <c r="J9203" i="1"/>
  <c r="E9204" i="1"/>
  <c r="F9204" i="1"/>
  <c r="G9204" i="1"/>
  <c r="H9204" i="1"/>
  <c r="I9204" i="1"/>
  <c r="J9204" i="1"/>
  <c r="E9205" i="1"/>
  <c r="F9205" i="1"/>
  <c r="G9205" i="1"/>
  <c r="H9205" i="1"/>
  <c r="I9205" i="1"/>
  <c r="J9205" i="1"/>
  <c r="E9206" i="1"/>
  <c r="F9206" i="1"/>
  <c r="G9206" i="1"/>
  <c r="H9206" i="1"/>
  <c r="I9206" i="1"/>
  <c r="J9206" i="1"/>
  <c r="E9207" i="1"/>
  <c r="F9207" i="1"/>
  <c r="G9207" i="1"/>
  <c r="H9207" i="1"/>
  <c r="I9207" i="1"/>
  <c r="J9207" i="1"/>
  <c r="E9208" i="1"/>
  <c r="F9208" i="1"/>
  <c r="G9208" i="1"/>
  <c r="H9208" i="1"/>
  <c r="I9208" i="1"/>
  <c r="J9208" i="1"/>
  <c r="E9209" i="1"/>
  <c r="F9209" i="1"/>
  <c r="G9209" i="1"/>
  <c r="H9209" i="1"/>
  <c r="I9209" i="1"/>
  <c r="J9209" i="1"/>
  <c r="E9210" i="1"/>
  <c r="F9210" i="1"/>
  <c r="G9210" i="1"/>
  <c r="H9210" i="1"/>
  <c r="I9210" i="1"/>
  <c r="J9210" i="1"/>
  <c r="E9211" i="1"/>
  <c r="F9211" i="1"/>
  <c r="G9211" i="1"/>
  <c r="H9211" i="1"/>
  <c r="I9211" i="1"/>
  <c r="J9211" i="1"/>
  <c r="E9212" i="1"/>
  <c r="F9212" i="1"/>
  <c r="G9212" i="1"/>
  <c r="H9212" i="1"/>
  <c r="I9212" i="1"/>
  <c r="J9212" i="1"/>
  <c r="E9213" i="1"/>
  <c r="F9213" i="1"/>
  <c r="G9213" i="1"/>
  <c r="H9213" i="1"/>
  <c r="I9213" i="1"/>
  <c r="J9213" i="1"/>
  <c r="E9214" i="1"/>
  <c r="F9214" i="1"/>
  <c r="G9214" i="1"/>
  <c r="H9214" i="1"/>
  <c r="I9214" i="1"/>
  <c r="J9214" i="1"/>
  <c r="E9215" i="1"/>
  <c r="F9215" i="1"/>
  <c r="G9215" i="1"/>
  <c r="H9215" i="1"/>
  <c r="I9215" i="1"/>
  <c r="J9215" i="1"/>
  <c r="E9216" i="1"/>
  <c r="F9216" i="1"/>
  <c r="G9216" i="1"/>
  <c r="H9216" i="1"/>
  <c r="I9216" i="1"/>
  <c r="J9216" i="1"/>
  <c r="E9217" i="1"/>
  <c r="F9217" i="1"/>
  <c r="G9217" i="1"/>
  <c r="H9217" i="1"/>
  <c r="I9217" i="1"/>
  <c r="J9217" i="1"/>
  <c r="E9218" i="1"/>
  <c r="F9218" i="1"/>
  <c r="G9218" i="1"/>
  <c r="H9218" i="1"/>
  <c r="I9218" i="1"/>
  <c r="J9218" i="1"/>
  <c r="E9219" i="1"/>
  <c r="F9219" i="1"/>
  <c r="G9219" i="1"/>
  <c r="H9219" i="1"/>
  <c r="I9219" i="1"/>
  <c r="J9219" i="1"/>
  <c r="E9220" i="1"/>
  <c r="F9220" i="1"/>
  <c r="G9220" i="1"/>
  <c r="H9220" i="1"/>
  <c r="I9220" i="1"/>
  <c r="J9220" i="1"/>
  <c r="E9221" i="1"/>
  <c r="F9221" i="1"/>
  <c r="G9221" i="1"/>
  <c r="H9221" i="1"/>
  <c r="I9221" i="1"/>
  <c r="J9221" i="1"/>
  <c r="E9222" i="1"/>
  <c r="F9222" i="1"/>
  <c r="G9222" i="1"/>
  <c r="H9222" i="1"/>
  <c r="I9222" i="1"/>
  <c r="J9222" i="1"/>
  <c r="E9223" i="1"/>
  <c r="F9223" i="1"/>
  <c r="G9223" i="1"/>
  <c r="H9223" i="1"/>
  <c r="I9223" i="1"/>
  <c r="J9223" i="1"/>
  <c r="E9224" i="1"/>
  <c r="F9224" i="1"/>
  <c r="G9224" i="1"/>
  <c r="H9224" i="1"/>
  <c r="I9224" i="1"/>
  <c r="J9224" i="1"/>
  <c r="E9225" i="1"/>
  <c r="F9225" i="1"/>
  <c r="G9225" i="1"/>
  <c r="H9225" i="1"/>
  <c r="I9225" i="1"/>
  <c r="J9225" i="1"/>
  <c r="E9226" i="1"/>
  <c r="F9226" i="1"/>
  <c r="G9226" i="1"/>
  <c r="H9226" i="1"/>
  <c r="I9226" i="1"/>
  <c r="J9226" i="1"/>
  <c r="E9227" i="1"/>
  <c r="F9227" i="1"/>
  <c r="G9227" i="1"/>
  <c r="H9227" i="1"/>
  <c r="I9227" i="1"/>
  <c r="J9227" i="1"/>
  <c r="E9228" i="1"/>
  <c r="F9228" i="1"/>
  <c r="G9228" i="1"/>
  <c r="H9228" i="1"/>
  <c r="I9228" i="1"/>
  <c r="J9228" i="1"/>
  <c r="E9229" i="1"/>
  <c r="F9229" i="1"/>
  <c r="G9229" i="1"/>
  <c r="H9229" i="1"/>
  <c r="I9229" i="1"/>
  <c r="J9229" i="1"/>
  <c r="E9230" i="1"/>
  <c r="F9230" i="1"/>
  <c r="G9230" i="1"/>
  <c r="H9230" i="1"/>
  <c r="I9230" i="1"/>
  <c r="J9230" i="1"/>
  <c r="E9231" i="1"/>
  <c r="F9231" i="1"/>
  <c r="G9231" i="1"/>
  <c r="H9231" i="1"/>
  <c r="I9231" i="1"/>
  <c r="J9231" i="1"/>
  <c r="E9232" i="1"/>
  <c r="F9232" i="1"/>
  <c r="G9232" i="1"/>
  <c r="H9232" i="1"/>
  <c r="I9232" i="1"/>
  <c r="J9232" i="1"/>
  <c r="E9233" i="1"/>
  <c r="F9233" i="1"/>
  <c r="G9233" i="1"/>
  <c r="H9233" i="1"/>
  <c r="I9233" i="1"/>
  <c r="J9233" i="1"/>
  <c r="E9234" i="1"/>
  <c r="F9234" i="1"/>
  <c r="G9234" i="1"/>
  <c r="H9234" i="1"/>
  <c r="I9234" i="1"/>
  <c r="J9234" i="1"/>
  <c r="E9235" i="1"/>
  <c r="F9235" i="1"/>
  <c r="G9235" i="1"/>
  <c r="H9235" i="1"/>
  <c r="I9235" i="1"/>
  <c r="J9235" i="1"/>
  <c r="E9236" i="1"/>
  <c r="F9236" i="1"/>
  <c r="G9236" i="1"/>
  <c r="H9236" i="1"/>
  <c r="I9236" i="1"/>
  <c r="J9236" i="1"/>
  <c r="E9237" i="1"/>
  <c r="F9237" i="1"/>
  <c r="G9237" i="1"/>
  <c r="H9237" i="1"/>
  <c r="I9237" i="1"/>
  <c r="J9237" i="1"/>
  <c r="E9238" i="1"/>
  <c r="F9238" i="1"/>
  <c r="G9238" i="1"/>
  <c r="H9238" i="1"/>
  <c r="I9238" i="1"/>
  <c r="J9238" i="1"/>
  <c r="E9239" i="1"/>
  <c r="F9239" i="1"/>
  <c r="G9239" i="1"/>
  <c r="H9239" i="1"/>
  <c r="I9239" i="1"/>
  <c r="J9239" i="1"/>
  <c r="E9240" i="1"/>
  <c r="F9240" i="1"/>
  <c r="G9240" i="1"/>
  <c r="H9240" i="1"/>
  <c r="I9240" i="1"/>
  <c r="J9240" i="1"/>
  <c r="E9241" i="1"/>
  <c r="F9241" i="1"/>
  <c r="G9241" i="1"/>
  <c r="H9241" i="1"/>
  <c r="I9241" i="1"/>
  <c r="J9241" i="1"/>
  <c r="E9242" i="1"/>
  <c r="F9242" i="1"/>
  <c r="G9242" i="1"/>
  <c r="H9242" i="1"/>
  <c r="I9242" i="1"/>
  <c r="J9242" i="1"/>
  <c r="E9243" i="1"/>
  <c r="F9243" i="1"/>
  <c r="G9243" i="1"/>
  <c r="H9243" i="1"/>
  <c r="I9243" i="1"/>
  <c r="J9243" i="1"/>
  <c r="E9244" i="1"/>
  <c r="F9244" i="1"/>
  <c r="G9244" i="1"/>
  <c r="H9244" i="1"/>
  <c r="I9244" i="1"/>
  <c r="J9244" i="1"/>
  <c r="E9245" i="1"/>
  <c r="F9245" i="1"/>
  <c r="G9245" i="1"/>
  <c r="H9245" i="1"/>
  <c r="I9245" i="1"/>
  <c r="J9245" i="1"/>
  <c r="E9246" i="1"/>
  <c r="F9246" i="1"/>
  <c r="G9246" i="1"/>
  <c r="H9246" i="1"/>
  <c r="I9246" i="1"/>
  <c r="J9246" i="1"/>
  <c r="E9247" i="1"/>
  <c r="F9247" i="1"/>
  <c r="G9247" i="1"/>
  <c r="H9247" i="1"/>
  <c r="I9247" i="1"/>
  <c r="J9247" i="1"/>
  <c r="E9248" i="1"/>
  <c r="F9248" i="1"/>
  <c r="G9248" i="1"/>
  <c r="H9248" i="1"/>
  <c r="I9248" i="1"/>
  <c r="J9248" i="1"/>
  <c r="E9249" i="1"/>
  <c r="F9249" i="1"/>
  <c r="G9249" i="1"/>
  <c r="H9249" i="1"/>
  <c r="I9249" i="1"/>
  <c r="J9249" i="1"/>
  <c r="E9250" i="1"/>
  <c r="F9250" i="1"/>
  <c r="G9250" i="1"/>
  <c r="H9250" i="1"/>
  <c r="I9250" i="1"/>
  <c r="J9250" i="1"/>
  <c r="E9251" i="1"/>
  <c r="F9251" i="1"/>
  <c r="G9251" i="1"/>
  <c r="H9251" i="1"/>
  <c r="I9251" i="1"/>
  <c r="J9251" i="1"/>
  <c r="E9252" i="1"/>
  <c r="F9252" i="1"/>
  <c r="G9252" i="1"/>
  <c r="H9252" i="1"/>
  <c r="I9252" i="1"/>
  <c r="J9252" i="1"/>
  <c r="E9253" i="1"/>
  <c r="F9253" i="1"/>
  <c r="G9253" i="1"/>
  <c r="H9253" i="1"/>
  <c r="I9253" i="1"/>
  <c r="J9253" i="1"/>
  <c r="E9254" i="1"/>
  <c r="F9254" i="1"/>
  <c r="G9254" i="1"/>
  <c r="H9254" i="1"/>
  <c r="I9254" i="1"/>
  <c r="J9254" i="1"/>
  <c r="E9255" i="1"/>
  <c r="F9255" i="1"/>
  <c r="G9255" i="1"/>
  <c r="H9255" i="1"/>
  <c r="I9255" i="1"/>
  <c r="J9255" i="1"/>
  <c r="E9256" i="1"/>
  <c r="F9256" i="1"/>
  <c r="G9256" i="1"/>
  <c r="H9256" i="1"/>
  <c r="I9256" i="1"/>
  <c r="J9256" i="1"/>
  <c r="E9257" i="1"/>
  <c r="F9257" i="1"/>
  <c r="G9257" i="1"/>
  <c r="H9257" i="1"/>
  <c r="I9257" i="1"/>
  <c r="J9257" i="1"/>
  <c r="E9258" i="1"/>
  <c r="F9258" i="1"/>
  <c r="G9258" i="1"/>
  <c r="H9258" i="1"/>
  <c r="I9258" i="1"/>
  <c r="J9258" i="1"/>
  <c r="E9259" i="1"/>
  <c r="F9259" i="1"/>
  <c r="G9259" i="1"/>
  <c r="H9259" i="1"/>
  <c r="I9259" i="1"/>
  <c r="J9259" i="1"/>
  <c r="E9260" i="1"/>
  <c r="F9260" i="1"/>
  <c r="G9260" i="1"/>
  <c r="H9260" i="1"/>
  <c r="I9260" i="1"/>
  <c r="J9260" i="1"/>
  <c r="E9261" i="1"/>
  <c r="F9261" i="1"/>
  <c r="G9261" i="1"/>
  <c r="H9261" i="1"/>
  <c r="I9261" i="1"/>
  <c r="J9261" i="1"/>
  <c r="E9262" i="1"/>
  <c r="F9262" i="1"/>
  <c r="G9262" i="1"/>
  <c r="H9262" i="1"/>
  <c r="I9262" i="1"/>
  <c r="J9262" i="1"/>
  <c r="E9263" i="1"/>
  <c r="F9263" i="1"/>
  <c r="G9263" i="1"/>
  <c r="H9263" i="1"/>
  <c r="I9263" i="1"/>
  <c r="J9263" i="1"/>
  <c r="E9264" i="1"/>
  <c r="F9264" i="1"/>
  <c r="G9264" i="1"/>
  <c r="H9264" i="1"/>
  <c r="I9264" i="1"/>
  <c r="J9264" i="1"/>
  <c r="E9265" i="1"/>
  <c r="F9265" i="1"/>
  <c r="G9265" i="1"/>
  <c r="H9265" i="1"/>
  <c r="I9265" i="1"/>
  <c r="J9265" i="1"/>
  <c r="E9266" i="1"/>
  <c r="F9266" i="1"/>
  <c r="G9266" i="1"/>
  <c r="H9266" i="1"/>
  <c r="I9266" i="1"/>
  <c r="J9266" i="1"/>
  <c r="E9267" i="1"/>
  <c r="F9267" i="1"/>
  <c r="G9267" i="1"/>
  <c r="H9267" i="1"/>
  <c r="I9267" i="1"/>
  <c r="J9267" i="1"/>
  <c r="E9268" i="1"/>
  <c r="F9268" i="1"/>
  <c r="G9268" i="1"/>
  <c r="H9268" i="1"/>
  <c r="I9268" i="1"/>
  <c r="J9268" i="1"/>
  <c r="E9269" i="1"/>
  <c r="F9269" i="1"/>
  <c r="G9269" i="1"/>
  <c r="H9269" i="1"/>
  <c r="I9269" i="1"/>
  <c r="J9269" i="1"/>
  <c r="E9270" i="1"/>
  <c r="F9270" i="1"/>
  <c r="G9270" i="1"/>
  <c r="H9270" i="1"/>
  <c r="I9270" i="1"/>
  <c r="J9270" i="1"/>
  <c r="E9271" i="1"/>
  <c r="F9271" i="1"/>
  <c r="G9271" i="1"/>
  <c r="H9271" i="1"/>
  <c r="I9271" i="1"/>
  <c r="J9271" i="1"/>
  <c r="E9272" i="1"/>
  <c r="F9272" i="1"/>
  <c r="G9272" i="1"/>
  <c r="H9272" i="1"/>
  <c r="I9272" i="1"/>
  <c r="J9272" i="1"/>
  <c r="E9273" i="1"/>
  <c r="F9273" i="1"/>
  <c r="G9273" i="1"/>
  <c r="H9273" i="1"/>
  <c r="I9273" i="1"/>
  <c r="J9273" i="1"/>
  <c r="E9274" i="1"/>
  <c r="F9274" i="1"/>
  <c r="G9274" i="1"/>
  <c r="H9274" i="1"/>
  <c r="I9274" i="1"/>
  <c r="J9274" i="1"/>
  <c r="E9275" i="1"/>
  <c r="F9275" i="1"/>
  <c r="G9275" i="1"/>
  <c r="H9275" i="1"/>
  <c r="I9275" i="1"/>
  <c r="J9275" i="1"/>
  <c r="E9276" i="1"/>
  <c r="F9276" i="1"/>
  <c r="G9276" i="1"/>
  <c r="H9276" i="1"/>
  <c r="I9276" i="1"/>
  <c r="J9276" i="1"/>
  <c r="E9277" i="1"/>
  <c r="F9277" i="1"/>
  <c r="G9277" i="1"/>
  <c r="H9277" i="1"/>
  <c r="I9277" i="1"/>
  <c r="J9277" i="1"/>
  <c r="E9278" i="1"/>
  <c r="F9278" i="1"/>
  <c r="G9278" i="1"/>
  <c r="H9278" i="1"/>
  <c r="I9278" i="1"/>
  <c r="J9278" i="1"/>
  <c r="E9279" i="1"/>
  <c r="F9279" i="1"/>
  <c r="G9279" i="1"/>
  <c r="H9279" i="1"/>
  <c r="I9279" i="1"/>
  <c r="J9279" i="1"/>
  <c r="E9280" i="1"/>
  <c r="F9280" i="1"/>
  <c r="G9280" i="1"/>
  <c r="H9280" i="1"/>
  <c r="I9280" i="1"/>
  <c r="J9280" i="1"/>
  <c r="E9281" i="1"/>
  <c r="F9281" i="1"/>
  <c r="G9281" i="1"/>
  <c r="H9281" i="1"/>
  <c r="I9281" i="1"/>
  <c r="J9281" i="1"/>
  <c r="E9282" i="1"/>
  <c r="F9282" i="1"/>
  <c r="G9282" i="1"/>
  <c r="H9282" i="1"/>
  <c r="I9282" i="1"/>
  <c r="J9282" i="1"/>
  <c r="E9283" i="1"/>
  <c r="F9283" i="1"/>
  <c r="G9283" i="1"/>
  <c r="H9283" i="1"/>
  <c r="I9283" i="1"/>
  <c r="J9283" i="1"/>
  <c r="E9284" i="1"/>
  <c r="F9284" i="1"/>
  <c r="G9284" i="1"/>
  <c r="H9284" i="1"/>
  <c r="I9284" i="1"/>
  <c r="J9284" i="1"/>
  <c r="E9285" i="1"/>
  <c r="F9285" i="1"/>
  <c r="G9285" i="1"/>
  <c r="H9285" i="1"/>
  <c r="I9285" i="1"/>
  <c r="J9285" i="1"/>
  <c r="E9286" i="1"/>
  <c r="F9286" i="1"/>
  <c r="G9286" i="1"/>
  <c r="H9286" i="1"/>
  <c r="I9286" i="1"/>
  <c r="J9286" i="1"/>
  <c r="E9287" i="1"/>
  <c r="F9287" i="1"/>
  <c r="G9287" i="1"/>
  <c r="H9287" i="1"/>
  <c r="I9287" i="1"/>
  <c r="J9287" i="1"/>
  <c r="E9288" i="1"/>
  <c r="F9288" i="1"/>
  <c r="G9288" i="1"/>
  <c r="H9288" i="1"/>
  <c r="I9288" i="1"/>
  <c r="J9288" i="1"/>
  <c r="E9289" i="1"/>
  <c r="F9289" i="1"/>
  <c r="G9289" i="1"/>
  <c r="H9289" i="1"/>
  <c r="I9289" i="1"/>
  <c r="J9289" i="1"/>
  <c r="E9290" i="1"/>
  <c r="F9290" i="1"/>
  <c r="G9290" i="1"/>
  <c r="H9290" i="1"/>
  <c r="I9290" i="1"/>
  <c r="J9290" i="1"/>
  <c r="E9291" i="1"/>
  <c r="F9291" i="1"/>
  <c r="G9291" i="1"/>
  <c r="H9291" i="1"/>
  <c r="I9291" i="1"/>
  <c r="J9291" i="1"/>
  <c r="E9292" i="1"/>
  <c r="F9292" i="1"/>
  <c r="G9292" i="1"/>
  <c r="H9292" i="1"/>
  <c r="I9292" i="1"/>
  <c r="J9292" i="1"/>
  <c r="E9293" i="1"/>
  <c r="F9293" i="1"/>
  <c r="G9293" i="1"/>
  <c r="H9293" i="1"/>
  <c r="I9293" i="1"/>
  <c r="J9293" i="1"/>
  <c r="E9294" i="1"/>
  <c r="F9294" i="1"/>
  <c r="G9294" i="1"/>
  <c r="H9294" i="1"/>
  <c r="I9294" i="1"/>
  <c r="J9294" i="1"/>
  <c r="E9295" i="1"/>
  <c r="F9295" i="1"/>
  <c r="G9295" i="1"/>
  <c r="H9295" i="1"/>
  <c r="I9295" i="1"/>
  <c r="J9295" i="1"/>
  <c r="E9296" i="1"/>
  <c r="F9296" i="1"/>
  <c r="G9296" i="1"/>
  <c r="H9296" i="1"/>
  <c r="I9296" i="1"/>
  <c r="J9296" i="1"/>
  <c r="E9297" i="1"/>
  <c r="F9297" i="1"/>
  <c r="G9297" i="1"/>
  <c r="H9297" i="1"/>
  <c r="I9297" i="1"/>
  <c r="J9297" i="1"/>
  <c r="E9298" i="1"/>
  <c r="F9298" i="1"/>
  <c r="G9298" i="1"/>
  <c r="H9298" i="1"/>
  <c r="I9298" i="1"/>
  <c r="J9298" i="1"/>
  <c r="E9299" i="1"/>
  <c r="F9299" i="1"/>
  <c r="G9299" i="1"/>
  <c r="H9299" i="1"/>
  <c r="I9299" i="1"/>
  <c r="J9299" i="1"/>
  <c r="E9300" i="1"/>
  <c r="F9300" i="1"/>
  <c r="G9300" i="1"/>
  <c r="H9300" i="1"/>
  <c r="I9300" i="1"/>
  <c r="J9300" i="1"/>
  <c r="E9301" i="1"/>
  <c r="F9301" i="1"/>
  <c r="G9301" i="1"/>
  <c r="H9301" i="1"/>
  <c r="I9301" i="1"/>
  <c r="J9301" i="1"/>
  <c r="E9302" i="1"/>
  <c r="F9302" i="1"/>
  <c r="G9302" i="1"/>
  <c r="H9302" i="1"/>
  <c r="I9302" i="1"/>
  <c r="J9302" i="1"/>
  <c r="E9303" i="1"/>
  <c r="F9303" i="1"/>
  <c r="G9303" i="1"/>
  <c r="H9303" i="1"/>
  <c r="I9303" i="1"/>
  <c r="J9303" i="1"/>
  <c r="E9304" i="1"/>
  <c r="F9304" i="1"/>
  <c r="G9304" i="1"/>
  <c r="H9304" i="1"/>
  <c r="I9304" i="1"/>
  <c r="J9304" i="1"/>
  <c r="E9305" i="1"/>
  <c r="F9305" i="1"/>
  <c r="G9305" i="1"/>
  <c r="H9305" i="1"/>
  <c r="I9305" i="1"/>
  <c r="J9305" i="1"/>
  <c r="E9306" i="1"/>
  <c r="F9306" i="1"/>
  <c r="G9306" i="1"/>
  <c r="H9306" i="1"/>
  <c r="I9306" i="1"/>
  <c r="J9306" i="1"/>
  <c r="E9307" i="1"/>
  <c r="F9307" i="1"/>
  <c r="G9307" i="1"/>
  <c r="H9307" i="1"/>
  <c r="I9307" i="1"/>
  <c r="J9307" i="1"/>
  <c r="E9308" i="1"/>
  <c r="F9308" i="1"/>
  <c r="G9308" i="1"/>
  <c r="H9308" i="1"/>
  <c r="I9308" i="1"/>
  <c r="J9308" i="1"/>
  <c r="E9309" i="1"/>
  <c r="F9309" i="1"/>
  <c r="G9309" i="1"/>
  <c r="H9309" i="1"/>
  <c r="I9309" i="1"/>
  <c r="J9309" i="1"/>
  <c r="E9310" i="1"/>
  <c r="F9310" i="1"/>
  <c r="G9310" i="1"/>
  <c r="H9310" i="1"/>
  <c r="I9310" i="1"/>
  <c r="J9310" i="1"/>
  <c r="E9311" i="1"/>
  <c r="F9311" i="1"/>
  <c r="G9311" i="1"/>
  <c r="H9311" i="1"/>
  <c r="I9311" i="1"/>
  <c r="J9311" i="1"/>
  <c r="E9312" i="1"/>
  <c r="F9312" i="1"/>
  <c r="G9312" i="1"/>
  <c r="H9312" i="1"/>
  <c r="I9312" i="1"/>
  <c r="J9312" i="1"/>
  <c r="E9313" i="1"/>
  <c r="F9313" i="1"/>
  <c r="G9313" i="1"/>
  <c r="H9313" i="1"/>
  <c r="I9313" i="1"/>
  <c r="J9313" i="1"/>
  <c r="E9314" i="1"/>
  <c r="F9314" i="1"/>
  <c r="G9314" i="1"/>
  <c r="H9314" i="1"/>
  <c r="I9314" i="1"/>
  <c r="J9314" i="1"/>
  <c r="E9315" i="1"/>
  <c r="F9315" i="1"/>
  <c r="G9315" i="1"/>
  <c r="H9315" i="1"/>
  <c r="I9315" i="1"/>
  <c r="J9315" i="1"/>
  <c r="E9316" i="1"/>
  <c r="F9316" i="1"/>
  <c r="G9316" i="1"/>
  <c r="H9316" i="1"/>
  <c r="I9316" i="1"/>
  <c r="J9316" i="1"/>
  <c r="E9317" i="1"/>
  <c r="F9317" i="1"/>
  <c r="G9317" i="1"/>
  <c r="H9317" i="1"/>
  <c r="I9317" i="1"/>
  <c r="J9317" i="1"/>
  <c r="E9318" i="1"/>
  <c r="F9318" i="1"/>
  <c r="G9318" i="1"/>
  <c r="H9318" i="1"/>
  <c r="I9318" i="1"/>
  <c r="J9318" i="1"/>
  <c r="E9319" i="1"/>
  <c r="F9319" i="1"/>
  <c r="G9319" i="1"/>
  <c r="H9319" i="1"/>
  <c r="I9319" i="1"/>
  <c r="J9319" i="1"/>
  <c r="E9320" i="1"/>
  <c r="F9320" i="1"/>
  <c r="G9320" i="1"/>
  <c r="H9320" i="1"/>
  <c r="I9320" i="1"/>
  <c r="J9320" i="1"/>
  <c r="E9321" i="1"/>
  <c r="F9321" i="1"/>
  <c r="G9321" i="1"/>
  <c r="H9321" i="1"/>
  <c r="I9321" i="1"/>
  <c r="J9321" i="1"/>
  <c r="E9322" i="1"/>
  <c r="F9322" i="1"/>
  <c r="G9322" i="1"/>
  <c r="H9322" i="1"/>
  <c r="I9322" i="1"/>
  <c r="J9322" i="1"/>
  <c r="E9323" i="1"/>
  <c r="F9323" i="1"/>
  <c r="G9323" i="1"/>
  <c r="H9323" i="1"/>
  <c r="I9323" i="1"/>
  <c r="J9323" i="1"/>
  <c r="E9324" i="1"/>
  <c r="F9324" i="1"/>
  <c r="G9324" i="1"/>
  <c r="H9324" i="1"/>
  <c r="I9324" i="1"/>
  <c r="J9324" i="1"/>
  <c r="E9325" i="1"/>
  <c r="F9325" i="1"/>
  <c r="G9325" i="1"/>
  <c r="H9325" i="1"/>
  <c r="I9325" i="1"/>
  <c r="J9325" i="1"/>
  <c r="E9326" i="1"/>
  <c r="F9326" i="1"/>
  <c r="G9326" i="1"/>
  <c r="H9326" i="1"/>
  <c r="I9326" i="1"/>
  <c r="J9326" i="1"/>
  <c r="E9327" i="1"/>
  <c r="F9327" i="1"/>
  <c r="G9327" i="1"/>
  <c r="H9327" i="1"/>
  <c r="I9327" i="1"/>
  <c r="J9327" i="1"/>
  <c r="E9328" i="1"/>
  <c r="F9328" i="1"/>
  <c r="G9328" i="1"/>
  <c r="H9328" i="1"/>
  <c r="I9328" i="1"/>
  <c r="J9328" i="1"/>
  <c r="E9329" i="1"/>
  <c r="F9329" i="1"/>
  <c r="G9329" i="1"/>
  <c r="H9329" i="1"/>
  <c r="I9329" i="1"/>
  <c r="J9329" i="1"/>
  <c r="E9330" i="1"/>
  <c r="F9330" i="1"/>
  <c r="G9330" i="1"/>
  <c r="H9330" i="1"/>
  <c r="I9330" i="1"/>
  <c r="J9330" i="1"/>
  <c r="E9331" i="1"/>
  <c r="F9331" i="1"/>
  <c r="G9331" i="1"/>
  <c r="H9331" i="1"/>
  <c r="I9331" i="1"/>
  <c r="J9331" i="1"/>
  <c r="E9332" i="1"/>
  <c r="F9332" i="1"/>
  <c r="G9332" i="1"/>
  <c r="H9332" i="1"/>
  <c r="I9332" i="1"/>
  <c r="J9332" i="1"/>
  <c r="E9333" i="1"/>
  <c r="F9333" i="1"/>
  <c r="G9333" i="1"/>
  <c r="H9333" i="1"/>
  <c r="I9333" i="1"/>
  <c r="J9333" i="1"/>
  <c r="E9334" i="1"/>
  <c r="F9334" i="1"/>
  <c r="G9334" i="1"/>
  <c r="H9334" i="1"/>
  <c r="I9334" i="1"/>
  <c r="J9334" i="1"/>
  <c r="E9335" i="1"/>
  <c r="F9335" i="1"/>
  <c r="G9335" i="1"/>
  <c r="H9335" i="1"/>
  <c r="I9335" i="1"/>
  <c r="J9335" i="1"/>
  <c r="E9336" i="1"/>
  <c r="F9336" i="1"/>
  <c r="G9336" i="1"/>
  <c r="H9336" i="1"/>
  <c r="I9336" i="1"/>
  <c r="J9336" i="1"/>
  <c r="E9337" i="1"/>
  <c r="F9337" i="1"/>
  <c r="G9337" i="1"/>
  <c r="H9337" i="1"/>
  <c r="I9337" i="1"/>
  <c r="J9337" i="1"/>
  <c r="E9338" i="1"/>
  <c r="F9338" i="1"/>
  <c r="G9338" i="1"/>
  <c r="H9338" i="1"/>
  <c r="I9338" i="1"/>
  <c r="J9338" i="1"/>
  <c r="E9339" i="1"/>
  <c r="F9339" i="1"/>
  <c r="G9339" i="1"/>
  <c r="H9339" i="1"/>
  <c r="I9339" i="1"/>
  <c r="J9339" i="1"/>
  <c r="E9340" i="1"/>
  <c r="F9340" i="1"/>
  <c r="G9340" i="1"/>
  <c r="H9340" i="1"/>
  <c r="I9340" i="1"/>
  <c r="J9340" i="1"/>
  <c r="E9341" i="1"/>
  <c r="F9341" i="1"/>
  <c r="G9341" i="1"/>
  <c r="H9341" i="1"/>
  <c r="I9341" i="1"/>
  <c r="J9341" i="1"/>
  <c r="E9342" i="1"/>
  <c r="F9342" i="1"/>
  <c r="G9342" i="1"/>
  <c r="H9342" i="1"/>
  <c r="I9342" i="1"/>
  <c r="J9342" i="1"/>
  <c r="E9343" i="1"/>
  <c r="F9343" i="1"/>
  <c r="G9343" i="1"/>
  <c r="H9343" i="1"/>
  <c r="I9343" i="1"/>
  <c r="J9343" i="1"/>
  <c r="E9344" i="1"/>
  <c r="F9344" i="1"/>
  <c r="G9344" i="1"/>
  <c r="H9344" i="1"/>
  <c r="I9344" i="1"/>
  <c r="J9344" i="1"/>
  <c r="E9345" i="1"/>
  <c r="F9345" i="1"/>
  <c r="G9345" i="1"/>
  <c r="H9345" i="1"/>
  <c r="I9345" i="1"/>
  <c r="J9345" i="1"/>
  <c r="E9346" i="1"/>
  <c r="F9346" i="1"/>
  <c r="G9346" i="1"/>
  <c r="H9346" i="1"/>
  <c r="I9346" i="1"/>
  <c r="J9346" i="1"/>
  <c r="E9347" i="1"/>
  <c r="F9347" i="1"/>
  <c r="G9347" i="1"/>
  <c r="H9347" i="1"/>
  <c r="I9347" i="1"/>
  <c r="J9347" i="1"/>
  <c r="E9348" i="1"/>
  <c r="F9348" i="1"/>
  <c r="G9348" i="1"/>
  <c r="H9348" i="1"/>
  <c r="I9348" i="1"/>
  <c r="J9348" i="1"/>
  <c r="E9349" i="1"/>
  <c r="F9349" i="1"/>
  <c r="G9349" i="1"/>
  <c r="H9349" i="1"/>
  <c r="I9349" i="1"/>
  <c r="J9349" i="1"/>
  <c r="E9350" i="1"/>
  <c r="F9350" i="1"/>
  <c r="G9350" i="1"/>
  <c r="H9350" i="1"/>
  <c r="I9350" i="1"/>
  <c r="J9350" i="1"/>
  <c r="E9351" i="1"/>
  <c r="F9351" i="1"/>
  <c r="G9351" i="1"/>
  <c r="H9351" i="1"/>
  <c r="I9351" i="1"/>
  <c r="J9351" i="1"/>
  <c r="E9352" i="1"/>
  <c r="F9352" i="1"/>
  <c r="G9352" i="1"/>
  <c r="H9352" i="1"/>
  <c r="I9352" i="1"/>
  <c r="J9352" i="1"/>
  <c r="E9353" i="1"/>
  <c r="F9353" i="1"/>
  <c r="G9353" i="1"/>
  <c r="H9353" i="1"/>
  <c r="I9353" i="1"/>
  <c r="J9353" i="1"/>
  <c r="E9354" i="1"/>
  <c r="F9354" i="1"/>
  <c r="G9354" i="1"/>
  <c r="H9354" i="1"/>
  <c r="I9354" i="1"/>
  <c r="J9354" i="1"/>
  <c r="E9355" i="1"/>
  <c r="F9355" i="1"/>
  <c r="G9355" i="1"/>
  <c r="H9355" i="1"/>
  <c r="I9355" i="1"/>
  <c r="J9355" i="1"/>
  <c r="E9356" i="1"/>
  <c r="F9356" i="1"/>
  <c r="G9356" i="1"/>
  <c r="H9356" i="1"/>
  <c r="I9356" i="1"/>
  <c r="J9356" i="1"/>
  <c r="E9357" i="1"/>
  <c r="F9357" i="1"/>
  <c r="G9357" i="1"/>
  <c r="H9357" i="1"/>
  <c r="I9357" i="1"/>
  <c r="J9357" i="1"/>
  <c r="E9358" i="1"/>
  <c r="F9358" i="1"/>
  <c r="G9358" i="1"/>
  <c r="H9358" i="1"/>
  <c r="I9358" i="1"/>
  <c r="J9358" i="1"/>
  <c r="E9359" i="1"/>
  <c r="F9359" i="1"/>
  <c r="G9359" i="1"/>
  <c r="H9359" i="1"/>
  <c r="I9359" i="1"/>
  <c r="J9359" i="1"/>
  <c r="E9360" i="1"/>
  <c r="F9360" i="1"/>
  <c r="G9360" i="1"/>
  <c r="H9360" i="1"/>
  <c r="I9360" i="1"/>
  <c r="J9360" i="1"/>
  <c r="E9361" i="1"/>
  <c r="F9361" i="1"/>
  <c r="G9361" i="1"/>
  <c r="H9361" i="1"/>
  <c r="I9361" i="1"/>
  <c r="J9361" i="1"/>
  <c r="E9362" i="1"/>
  <c r="F9362" i="1"/>
  <c r="G9362" i="1"/>
  <c r="H9362" i="1"/>
  <c r="I9362" i="1"/>
  <c r="J9362" i="1"/>
  <c r="E9363" i="1"/>
  <c r="F9363" i="1"/>
  <c r="G9363" i="1"/>
  <c r="H9363" i="1"/>
  <c r="I9363" i="1"/>
  <c r="J9363" i="1"/>
  <c r="E9364" i="1"/>
  <c r="F9364" i="1"/>
  <c r="G9364" i="1"/>
  <c r="H9364" i="1"/>
  <c r="I9364" i="1"/>
  <c r="J9364" i="1"/>
  <c r="E9365" i="1"/>
  <c r="F9365" i="1"/>
  <c r="G9365" i="1"/>
  <c r="H9365" i="1"/>
  <c r="I9365" i="1"/>
  <c r="J9365" i="1"/>
  <c r="E9366" i="1"/>
  <c r="F9366" i="1"/>
  <c r="G9366" i="1"/>
  <c r="H9366" i="1"/>
  <c r="I9366" i="1"/>
  <c r="J9366" i="1"/>
  <c r="E9367" i="1"/>
  <c r="F9367" i="1"/>
  <c r="G9367" i="1"/>
  <c r="H9367" i="1"/>
  <c r="I9367" i="1"/>
  <c r="J9367" i="1"/>
  <c r="E9368" i="1"/>
  <c r="F9368" i="1"/>
  <c r="G9368" i="1"/>
  <c r="H9368" i="1"/>
  <c r="I9368" i="1"/>
  <c r="J9368" i="1"/>
  <c r="E9369" i="1"/>
  <c r="F9369" i="1"/>
  <c r="G9369" i="1"/>
  <c r="H9369" i="1"/>
  <c r="I9369" i="1"/>
  <c r="J9369" i="1"/>
  <c r="E9370" i="1"/>
  <c r="F9370" i="1"/>
  <c r="G9370" i="1"/>
  <c r="H9370" i="1"/>
  <c r="I9370" i="1"/>
  <c r="J9370" i="1"/>
  <c r="E9371" i="1"/>
  <c r="F9371" i="1"/>
  <c r="G9371" i="1"/>
  <c r="H9371" i="1"/>
  <c r="I9371" i="1"/>
  <c r="J9371" i="1"/>
  <c r="E9372" i="1"/>
  <c r="F9372" i="1"/>
  <c r="G9372" i="1"/>
  <c r="H9372" i="1"/>
  <c r="I9372" i="1"/>
  <c r="J9372" i="1"/>
  <c r="E9373" i="1"/>
  <c r="F9373" i="1"/>
  <c r="G9373" i="1"/>
  <c r="H9373" i="1"/>
  <c r="I9373" i="1"/>
  <c r="J9373" i="1"/>
  <c r="E9374" i="1"/>
  <c r="F9374" i="1"/>
  <c r="G9374" i="1"/>
  <c r="H9374" i="1"/>
  <c r="I9374" i="1"/>
  <c r="J9374" i="1"/>
  <c r="E9375" i="1"/>
  <c r="F9375" i="1"/>
  <c r="G9375" i="1"/>
  <c r="H9375" i="1"/>
  <c r="I9375" i="1"/>
  <c r="J9375" i="1"/>
  <c r="E9376" i="1"/>
  <c r="F9376" i="1"/>
  <c r="G9376" i="1"/>
  <c r="H9376" i="1"/>
  <c r="I9376" i="1"/>
  <c r="J9376" i="1"/>
  <c r="E9377" i="1"/>
  <c r="F9377" i="1"/>
  <c r="G9377" i="1"/>
  <c r="H9377" i="1"/>
  <c r="I9377" i="1"/>
  <c r="J9377" i="1"/>
  <c r="E9378" i="1"/>
  <c r="F9378" i="1"/>
  <c r="G9378" i="1"/>
  <c r="H9378" i="1"/>
  <c r="I9378" i="1"/>
  <c r="J9378" i="1"/>
  <c r="E9379" i="1"/>
  <c r="F9379" i="1"/>
  <c r="G9379" i="1"/>
  <c r="H9379" i="1"/>
  <c r="I9379" i="1"/>
  <c r="J9379" i="1"/>
  <c r="E9380" i="1"/>
  <c r="F9380" i="1"/>
  <c r="G9380" i="1"/>
  <c r="H9380" i="1"/>
  <c r="I9380" i="1"/>
  <c r="J9380" i="1"/>
  <c r="E9381" i="1"/>
  <c r="F9381" i="1"/>
  <c r="G9381" i="1"/>
  <c r="H9381" i="1"/>
  <c r="I9381" i="1"/>
  <c r="J9381" i="1"/>
  <c r="E9382" i="1"/>
  <c r="F9382" i="1"/>
  <c r="G9382" i="1"/>
  <c r="H9382" i="1"/>
  <c r="I9382" i="1"/>
  <c r="J9382" i="1"/>
  <c r="E9383" i="1"/>
  <c r="F9383" i="1"/>
  <c r="G9383" i="1"/>
  <c r="H9383" i="1"/>
  <c r="I9383" i="1"/>
  <c r="J9383" i="1"/>
  <c r="E9384" i="1"/>
  <c r="F9384" i="1"/>
  <c r="G9384" i="1"/>
  <c r="H9384" i="1"/>
  <c r="I9384" i="1"/>
  <c r="J9384" i="1"/>
  <c r="E9385" i="1"/>
  <c r="F9385" i="1"/>
  <c r="G9385" i="1"/>
  <c r="H9385" i="1"/>
  <c r="I9385" i="1"/>
  <c r="J9385" i="1"/>
  <c r="E9386" i="1"/>
  <c r="F9386" i="1"/>
  <c r="G9386" i="1"/>
  <c r="H9386" i="1"/>
  <c r="I9386" i="1"/>
  <c r="J9386" i="1"/>
  <c r="E9387" i="1"/>
  <c r="F9387" i="1"/>
  <c r="G9387" i="1"/>
  <c r="H9387" i="1"/>
  <c r="I9387" i="1"/>
  <c r="J9387" i="1"/>
  <c r="E9388" i="1"/>
  <c r="F9388" i="1"/>
  <c r="G9388" i="1"/>
  <c r="H9388" i="1"/>
  <c r="I9388" i="1"/>
  <c r="J9388" i="1"/>
  <c r="E9389" i="1"/>
  <c r="F9389" i="1"/>
  <c r="G9389" i="1"/>
  <c r="H9389" i="1"/>
  <c r="I9389" i="1"/>
  <c r="J9389" i="1"/>
  <c r="E9390" i="1"/>
  <c r="F9390" i="1"/>
  <c r="G9390" i="1"/>
  <c r="H9390" i="1"/>
  <c r="I9390" i="1"/>
  <c r="J9390" i="1"/>
  <c r="E9391" i="1"/>
  <c r="F9391" i="1"/>
  <c r="G9391" i="1"/>
  <c r="H9391" i="1"/>
  <c r="I9391" i="1"/>
  <c r="J9391" i="1"/>
  <c r="E9392" i="1"/>
  <c r="F9392" i="1"/>
  <c r="G9392" i="1"/>
  <c r="H9392" i="1"/>
  <c r="I9392" i="1"/>
  <c r="J9392" i="1"/>
  <c r="E9393" i="1"/>
  <c r="F9393" i="1"/>
  <c r="G9393" i="1"/>
  <c r="H9393" i="1"/>
  <c r="I9393" i="1"/>
  <c r="J9393" i="1"/>
  <c r="E9394" i="1"/>
  <c r="F9394" i="1"/>
  <c r="G9394" i="1"/>
  <c r="H9394" i="1"/>
  <c r="I9394" i="1"/>
  <c r="J9394" i="1"/>
  <c r="E9395" i="1"/>
  <c r="F9395" i="1"/>
  <c r="G9395" i="1"/>
  <c r="H9395" i="1"/>
  <c r="I9395" i="1"/>
  <c r="J9395" i="1"/>
  <c r="E9396" i="1"/>
  <c r="F9396" i="1"/>
  <c r="G9396" i="1"/>
  <c r="H9396" i="1"/>
  <c r="I9396" i="1"/>
  <c r="J9396" i="1"/>
  <c r="E9397" i="1"/>
  <c r="F9397" i="1"/>
  <c r="G9397" i="1"/>
  <c r="H9397" i="1"/>
  <c r="I9397" i="1"/>
  <c r="J9397" i="1"/>
  <c r="E9398" i="1"/>
  <c r="F9398" i="1"/>
  <c r="G9398" i="1"/>
  <c r="H9398" i="1"/>
  <c r="I9398" i="1"/>
  <c r="J9398" i="1"/>
  <c r="E9399" i="1"/>
  <c r="F9399" i="1"/>
  <c r="G9399" i="1"/>
  <c r="H9399" i="1"/>
  <c r="I9399" i="1"/>
  <c r="J9399" i="1"/>
  <c r="E9400" i="1"/>
  <c r="F9400" i="1"/>
  <c r="G9400" i="1"/>
  <c r="H9400" i="1"/>
  <c r="I9400" i="1"/>
  <c r="J9400" i="1"/>
  <c r="E9401" i="1"/>
  <c r="F9401" i="1"/>
  <c r="G9401" i="1"/>
  <c r="H9401" i="1"/>
  <c r="I9401" i="1"/>
  <c r="J9401" i="1"/>
  <c r="E9402" i="1"/>
  <c r="F9402" i="1"/>
  <c r="G9402" i="1"/>
  <c r="H9402" i="1"/>
  <c r="I9402" i="1"/>
  <c r="J9402" i="1"/>
  <c r="E9403" i="1"/>
  <c r="F9403" i="1"/>
  <c r="G9403" i="1"/>
  <c r="H9403" i="1"/>
  <c r="I9403" i="1"/>
  <c r="J9403" i="1"/>
  <c r="E9404" i="1"/>
  <c r="F9404" i="1"/>
  <c r="G9404" i="1"/>
  <c r="H9404" i="1"/>
  <c r="I9404" i="1"/>
  <c r="J9404" i="1"/>
  <c r="E9405" i="1"/>
  <c r="F9405" i="1"/>
  <c r="G9405" i="1"/>
  <c r="H9405" i="1"/>
  <c r="I9405" i="1"/>
  <c r="J9405" i="1"/>
  <c r="E9406" i="1"/>
  <c r="F9406" i="1"/>
  <c r="G9406" i="1"/>
  <c r="H9406" i="1"/>
  <c r="I9406" i="1"/>
  <c r="J9406" i="1"/>
  <c r="E9407" i="1"/>
  <c r="F9407" i="1"/>
  <c r="G9407" i="1"/>
  <c r="H9407" i="1"/>
  <c r="I9407" i="1"/>
  <c r="J9407" i="1"/>
  <c r="E9408" i="1"/>
  <c r="F9408" i="1"/>
  <c r="G9408" i="1"/>
  <c r="H9408" i="1"/>
  <c r="I9408" i="1"/>
  <c r="J9408" i="1"/>
  <c r="E9409" i="1"/>
  <c r="F9409" i="1"/>
  <c r="G9409" i="1"/>
  <c r="H9409" i="1"/>
  <c r="I9409" i="1"/>
  <c r="J9409" i="1"/>
  <c r="E9410" i="1"/>
  <c r="F9410" i="1"/>
  <c r="G9410" i="1"/>
  <c r="H9410" i="1"/>
  <c r="I9410" i="1"/>
  <c r="J9410" i="1"/>
  <c r="E9411" i="1"/>
  <c r="F9411" i="1"/>
  <c r="G9411" i="1"/>
  <c r="H9411" i="1"/>
  <c r="I9411" i="1"/>
  <c r="J9411" i="1"/>
  <c r="E9412" i="1"/>
  <c r="F9412" i="1"/>
  <c r="G9412" i="1"/>
  <c r="H9412" i="1"/>
  <c r="I9412" i="1"/>
  <c r="J9412" i="1"/>
  <c r="E9413" i="1"/>
  <c r="F9413" i="1"/>
  <c r="G9413" i="1"/>
  <c r="H9413" i="1"/>
  <c r="I9413" i="1"/>
  <c r="J9413" i="1"/>
  <c r="E9414" i="1"/>
  <c r="F9414" i="1"/>
  <c r="G9414" i="1"/>
  <c r="H9414" i="1"/>
  <c r="I9414" i="1"/>
  <c r="J9414" i="1"/>
  <c r="E9415" i="1"/>
  <c r="F9415" i="1"/>
  <c r="G9415" i="1"/>
  <c r="H9415" i="1"/>
  <c r="I9415" i="1"/>
  <c r="J9415" i="1"/>
  <c r="E9416" i="1"/>
  <c r="F9416" i="1"/>
  <c r="G9416" i="1"/>
  <c r="H9416" i="1"/>
  <c r="I9416" i="1"/>
  <c r="J9416" i="1"/>
  <c r="E9417" i="1"/>
  <c r="F9417" i="1"/>
  <c r="G9417" i="1"/>
  <c r="H9417" i="1"/>
  <c r="I9417" i="1"/>
  <c r="J9417" i="1"/>
  <c r="E9418" i="1"/>
  <c r="F9418" i="1"/>
  <c r="G9418" i="1"/>
  <c r="H9418" i="1"/>
  <c r="I9418" i="1"/>
  <c r="J9418" i="1"/>
  <c r="E9419" i="1"/>
  <c r="F9419" i="1"/>
  <c r="G9419" i="1"/>
  <c r="H9419" i="1"/>
  <c r="I9419" i="1"/>
  <c r="J9419" i="1"/>
  <c r="E9420" i="1"/>
  <c r="F9420" i="1"/>
  <c r="G9420" i="1"/>
  <c r="H9420" i="1"/>
  <c r="I9420" i="1"/>
  <c r="J9420" i="1"/>
  <c r="E9421" i="1"/>
  <c r="F9421" i="1"/>
  <c r="G9421" i="1"/>
  <c r="H9421" i="1"/>
  <c r="I9421" i="1"/>
  <c r="J9421" i="1"/>
  <c r="E9422" i="1"/>
  <c r="F9422" i="1"/>
  <c r="G9422" i="1"/>
  <c r="H9422" i="1"/>
  <c r="I9422" i="1"/>
  <c r="J9422" i="1"/>
  <c r="E9423" i="1"/>
  <c r="F9423" i="1"/>
  <c r="G9423" i="1"/>
  <c r="H9423" i="1"/>
  <c r="I9423" i="1"/>
  <c r="J9423" i="1"/>
  <c r="E9424" i="1"/>
  <c r="F9424" i="1"/>
  <c r="G9424" i="1"/>
  <c r="H9424" i="1"/>
  <c r="I9424" i="1"/>
  <c r="J9424" i="1"/>
  <c r="E9425" i="1"/>
  <c r="F9425" i="1"/>
  <c r="G9425" i="1"/>
  <c r="H9425" i="1"/>
  <c r="I9425" i="1"/>
  <c r="J9425" i="1"/>
  <c r="E9426" i="1"/>
  <c r="F9426" i="1"/>
  <c r="G9426" i="1"/>
  <c r="H9426" i="1"/>
  <c r="I9426" i="1"/>
  <c r="J9426" i="1"/>
  <c r="E9427" i="1"/>
  <c r="F9427" i="1"/>
  <c r="G9427" i="1"/>
  <c r="H9427" i="1"/>
  <c r="I9427" i="1"/>
  <c r="J9427" i="1"/>
  <c r="J9180" i="1"/>
  <c r="I9180" i="1"/>
  <c r="H9180" i="1"/>
  <c r="G9180" i="1"/>
  <c r="F9180" i="1"/>
  <c r="E9180" i="1"/>
  <c r="E8933" i="1"/>
  <c r="F8933" i="1"/>
  <c r="G8933" i="1"/>
  <c r="H8933" i="1"/>
  <c r="I8933" i="1"/>
  <c r="J8933" i="1"/>
  <c r="E8934" i="1"/>
  <c r="F8934" i="1"/>
  <c r="G8934" i="1"/>
  <c r="H8934" i="1"/>
  <c r="I8934" i="1"/>
  <c r="J8934" i="1"/>
  <c r="E8935" i="1"/>
  <c r="F8935" i="1"/>
  <c r="G8935" i="1"/>
  <c r="H8935" i="1"/>
  <c r="I8935" i="1"/>
  <c r="J8935" i="1"/>
  <c r="E8936" i="1"/>
  <c r="F8936" i="1"/>
  <c r="G8936" i="1"/>
  <c r="H8936" i="1"/>
  <c r="I8936" i="1"/>
  <c r="J8936" i="1"/>
  <c r="E8937" i="1"/>
  <c r="F8937" i="1"/>
  <c r="G8937" i="1"/>
  <c r="H8937" i="1"/>
  <c r="I8937" i="1"/>
  <c r="J8937" i="1"/>
  <c r="E8938" i="1"/>
  <c r="F8938" i="1"/>
  <c r="G8938" i="1"/>
  <c r="H8938" i="1"/>
  <c r="I8938" i="1"/>
  <c r="J8938" i="1"/>
  <c r="E8939" i="1"/>
  <c r="F8939" i="1"/>
  <c r="G8939" i="1"/>
  <c r="H8939" i="1"/>
  <c r="I8939" i="1"/>
  <c r="J8939" i="1"/>
  <c r="E8940" i="1"/>
  <c r="F8940" i="1"/>
  <c r="G8940" i="1"/>
  <c r="H8940" i="1"/>
  <c r="I8940" i="1"/>
  <c r="J8940" i="1"/>
  <c r="E8941" i="1"/>
  <c r="F8941" i="1"/>
  <c r="G8941" i="1"/>
  <c r="H8941" i="1"/>
  <c r="I8941" i="1"/>
  <c r="J8941" i="1"/>
  <c r="E8942" i="1"/>
  <c r="F8942" i="1"/>
  <c r="G8942" i="1"/>
  <c r="H8942" i="1"/>
  <c r="I8942" i="1"/>
  <c r="J8942" i="1"/>
  <c r="E8943" i="1"/>
  <c r="F8943" i="1"/>
  <c r="G8943" i="1"/>
  <c r="H8943" i="1"/>
  <c r="I8943" i="1"/>
  <c r="J8943" i="1"/>
  <c r="E8944" i="1"/>
  <c r="F8944" i="1"/>
  <c r="G8944" i="1"/>
  <c r="H8944" i="1"/>
  <c r="I8944" i="1"/>
  <c r="J8944" i="1"/>
  <c r="E8945" i="1"/>
  <c r="F8945" i="1"/>
  <c r="G8945" i="1"/>
  <c r="H8945" i="1"/>
  <c r="I8945" i="1"/>
  <c r="J8945" i="1"/>
  <c r="E8946" i="1"/>
  <c r="F8946" i="1"/>
  <c r="G8946" i="1"/>
  <c r="H8946" i="1"/>
  <c r="I8946" i="1"/>
  <c r="J8946" i="1"/>
  <c r="E8947" i="1"/>
  <c r="F8947" i="1"/>
  <c r="G8947" i="1"/>
  <c r="H8947" i="1"/>
  <c r="I8947" i="1"/>
  <c r="J8947" i="1"/>
  <c r="E8948" i="1"/>
  <c r="F8948" i="1"/>
  <c r="G8948" i="1"/>
  <c r="H8948" i="1"/>
  <c r="I8948" i="1"/>
  <c r="J8948" i="1"/>
  <c r="E8949" i="1"/>
  <c r="F8949" i="1"/>
  <c r="G8949" i="1"/>
  <c r="H8949" i="1"/>
  <c r="I8949" i="1"/>
  <c r="J8949" i="1"/>
  <c r="E8950" i="1"/>
  <c r="F8950" i="1"/>
  <c r="G8950" i="1"/>
  <c r="H8950" i="1"/>
  <c r="I8950" i="1"/>
  <c r="J8950" i="1"/>
  <c r="E8951" i="1"/>
  <c r="F8951" i="1"/>
  <c r="G8951" i="1"/>
  <c r="H8951" i="1"/>
  <c r="I8951" i="1"/>
  <c r="J8951" i="1"/>
  <c r="E8952" i="1"/>
  <c r="F8952" i="1"/>
  <c r="G8952" i="1"/>
  <c r="H8952" i="1"/>
  <c r="I8952" i="1"/>
  <c r="J8952" i="1"/>
  <c r="E8953" i="1"/>
  <c r="F8953" i="1"/>
  <c r="G8953" i="1"/>
  <c r="H8953" i="1"/>
  <c r="I8953" i="1"/>
  <c r="J8953" i="1"/>
  <c r="E8954" i="1"/>
  <c r="F8954" i="1"/>
  <c r="G8954" i="1"/>
  <c r="H8954" i="1"/>
  <c r="I8954" i="1"/>
  <c r="J8954" i="1"/>
  <c r="E8955" i="1"/>
  <c r="F8955" i="1"/>
  <c r="G8955" i="1"/>
  <c r="H8955" i="1"/>
  <c r="I8955" i="1"/>
  <c r="J8955" i="1"/>
  <c r="E8956" i="1"/>
  <c r="F8956" i="1"/>
  <c r="G8956" i="1"/>
  <c r="H8956" i="1"/>
  <c r="I8956" i="1"/>
  <c r="J8956" i="1"/>
  <c r="E8957" i="1"/>
  <c r="F8957" i="1"/>
  <c r="G8957" i="1"/>
  <c r="H8957" i="1"/>
  <c r="I8957" i="1"/>
  <c r="J8957" i="1"/>
  <c r="E8958" i="1"/>
  <c r="F8958" i="1"/>
  <c r="G8958" i="1"/>
  <c r="H8958" i="1"/>
  <c r="I8958" i="1"/>
  <c r="J8958" i="1"/>
  <c r="E8959" i="1"/>
  <c r="F8959" i="1"/>
  <c r="G8959" i="1"/>
  <c r="H8959" i="1"/>
  <c r="I8959" i="1"/>
  <c r="J8959" i="1"/>
  <c r="E8960" i="1"/>
  <c r="F8960" i="1"/>
  <c r="G8960" i="1"/>
  <c r="H8960" i="1"/>
  <c r="I8960" i="1"/>
  <c r="J8960" i="1"/>
  <c r="E8961" i="1"/>
  <c r="F8961" i="1"/>
  <c r="G8961" i="1"/>
  <c r="H8961" i="1"/>
  <c r="I8961" i="1"/>
  <c r="J8961" i="1"/>
  <c r="E8962" i="1"/>
  <c r="F8962" i="1"/>
  <c r="G8962" i="1"/>
  <c r="H8962" i="1"/>
  <c r="I8962" i="1"/>
  <c r="J8962" i="1"/>
  <c r="E8963" i="1"/>
  <c r="F8963" i="1"/>
  <c r="G8963" i="1"/>
  <c r="H8963" i="1"/>
  <c r="I8963" i="1"/>
  <c r="J8963" i="1"/>
  <c r="E8964" i="1"/>
  <c r="F8964" i="1"/>
  <c r="G8964" i="1"/>
  <c r="H8964" i="1"/>
  <c r="I8964" i="1"/>
  <c r="J8964" i="1"/>
  <c r="E8965" i="1"/>
  <c r="F8965" i="1"/>
  <c r="G8965" i="1"/>
  <c r="H8965" i="1"/>
  <c r="I8965" i="1"/>
  <c r="J8965" i="1"/>
  <c r="E8966" i="1"/>
  <c r="F8966" i="1"/>
  <c r="G8966" i="1"/>
  <c r="H8966" i="1"/>
  <c r="I8966" i="1"/>
  <c r="J8966" i="1"/>
  <c r="E8967" i="1"/>
  <c r="F8967" i="1"/>
  <c r="G8967" i="1"/>
  <c r="H8967" i="1"/>
  <c r="I8967" i="1"/>
  <c r="J8967" i="1"/>
  <c r="E8968" i="1"/>
  <c r="F8968" i="1"/>
  <c r="G8968" i="1"/>
  <c r="H8968" i="1"/>
  <c r="I8968" i="1"/>
  <c r="J8968" i="1"/>
  <c r="E8969" i="1"/>
  <c r="F8969" i="1"/>
  <c r="G8969" i="1"/>
  <c r="H8969" i="1"/>
  <c r="I8969" i="1"/>
  <c r="J8969" i="1"/>
  <c r="E8970" i="1"/>
  <c r="F8970" i="1"/>
  <c r="G8970" i="1"/>
  <c r="H8970" i="1"/>
  <c r="I8970" i="1"/>
  <c r="J8970" i="1"/>
  <c r="E8971" i="1"/>
  <c r="F8971" i="1"/>
  <c r="G8971" i="1"/>
  <c r="H8971" i="1"/>
  <c r="I8971" i="1"/>
  <c r="J8971" i="1"/>
  <c r="E8972" i="1"/>
  <c r="F8972" i="1"/>
  <c r="G8972" i="1"/>
  <c r="H8972" i="1"/>
  <c r="I8972" i="1"/>
  <c r="J8972" i="1"/>
  <c r="E8973" i="1"/>
  <c r="F8973" i="1"/>
  <c r="G8973" i="1"/>
  <c r="H8973" i="1"/>
  <c r="I8973" i="1"/>
  <c r="J8973" i="1"/>
  <c r="E8974" i="1"/>
  <c r="F8974" i="1"/>
  <c r="G8974" i="1"/>
  <c r="H8974" i="1"/>
  <c r="I8974" i="1"/>
  <c r="J8974" i="1"/>
  <c r="E8975" i="1"/>
  <c r="F8975" i="1"/>
  <c r="G8975" i="1"/>
  <c r="H8975" i="1"/>
  <c r="I8975" i="1"/>
  <c r="J8975" i="1"/>
  <c r="E8976" i="1"/>
  <c r="F8976" i="1"/>
  <c r="G8976" i="1"/>
  <c r="H8976" i="1"/>
  <c r="I8976" i="1"/>
  <c r="J8976" i="1"/>
  <c r="E8977" i="1"/>
  <c r="F8977" i="1"/>
  <c r="G8977" i="1"/>
  <c r="H8977" i="1"/>
  <c r="I8977" i="1"/>
  <c r="J8977" i="1"/>
  <c r="E8978" i="1"/>
  <c r="F8978" i="1"/>
  <c r="G8978" i="1"/>
  <c r="H8978" i="1"/>
  <c r="I8978" i="1"/>
  <c r="J8978" i="1"/>
  <c r="E8979" i="1"/>
  <c r="F8979" i="1"/>
  <c r="G8979" i="1"/>
  <c r="H8979" i="1"/>
  <c r="I8979" i="1"/>
  <c r="J8979" i="1"/>
  <c r="E8980" i="1"/>
  <c r="F8980" i="1"/>
  <c r="G8980" i="1"/>
  <c r="H8980" i="1"/>
  <c r="I8980" i="1"/>
  <c r="J8980" i="1"/>
  <c r="E8981" i="1"/>
  <c r="F8981" i="1"/>
  <c r="G8981" i="1"/>
  <c r="H8981" i="1"/>
  <c r="I8981" i="1"/>
  <c r="J8981" i="1"/>
  <c r="E8982" i="1"/>
  <c r="F8982" i="1"/>
  <c r="G8982" i="1"/>
  <c r="H8982" i="1"/>
  <c r="I8982" i="1"/>
  <c r="J8982" i="1"/>
  <c r="E8983" i="1"/>
  <c r="F8983" i="1"/>
  <c r="G8983" i="1"/>
  <c r="H8983" i="1"/>
  <c r="I8983" i="1"/>
  <c r="J8983" i="1"/>
  <c r="E8984" i="1"/>
  <c r="F8984" i="1"/>
  <c r="G8984" i="1"/>
  <c r="H8984" i="1"/>
  <c r="I8984" i="1"/>
  <c r="J8984" i="1"/>
  <c r="E8985" i="1"/>
  <c r="F8985" i="1"/>
  <c r="G8985" i="1"/>
  <c r="H8985" i="1"/>
  <c r="I8985" i="1"/>
  <c r="J8985" i="1"/>
  <c r="E8986" i="1"/>
  <c r="F8986" i="1"/>
  <c r="G8986" i="1"/>
  <c r="H8986" i="1"/>
  <c r="I8986" i="1"/>
  <c r="J8986" i="1"/>
  <c r="E8987" i="1"/>
  <c r="F8987" i="1"/>
  <c r="G8987" i="1"/>
  <c r="H8987" i="1"/>
  <c r="I8987" i="1"/>
  <c r="J8987" i="1"/>
  <c r="E8988" i="1"/>
  <c r="F8988" i="1"/>
  <c r="G8988" i="1"/>
  <c r="H8988" i="1"/>
  <c r="I8988" i="1"/>
  <c r="J8988" i="1"/>
  <c r="E8989" i="1"/>
  <c r="F8989" i="1"/>
  <c r="G8989" i="1"/>
  <c r="H8989" i="1"/>
  <c r="I8989" i="1"/>
  <c r="J8989" i="1"/>
  <c r="E8990" i="1"/>
  <c r="F8990" i="1"/>
  <c r="G8990" i="1"/>
  <c r="H8990" i="1"/>
  <c r="I8990" i="1"/>
  <c r="J8990" i="1"/>
  <c r="E8991" i="1"/>
  <c r="F8991" i="1"/>
  <c r="G8991" i="1"/>
  <c r="H8991" i="1"/>
  <c r="I8991" i="1"/>
  <c r="J8991" i="1"/>
  <c r="E8992" i="1"/>
  <c r="F8992" i="1"/>
  <c r="G8992" i="1"/>
  <c r="H8992" i="1"/>
  <c r="I8992" i="1"/>
  <c r="J8992" i="1"/>
  <c r="E8993" i="1"/>
  <c r="F8993" i="1"/>
  <c r="G8993" i="1"/>
  <c r="H8993" i="1"/>
  <c r="I8993" i="1"/>
  <c r="J8993" i="1"/>
  <c r="E8994" i="1"/>
  <c r="F8994" i="1"/>
  <c r="G8994" i="1"/>
  <c r="H8994" i="1"/>
  <c r="I8994" i="1"/>
  <c r="J8994" i="1"/>
  <c r="E8995" i="1"/>
  <c r="F8995" i="1"/>
  <c r="G8995" i="1"/>
  <c r="H8995" i="1"/>
  <c r="I8995" i="1"/>
  <c r="J8995" i="1"/>
  <c r="E8996" i="1"/>
  <c r="F8996" i="1"/>
  <c r="G8996" i="1"/>
  <c r="H8996" i="1"/>
  <c r="I8996" i="1"/>
  <c r="J8996" i="1"/>
  <c r="E8997" i="1"/>
  <c r="F8997" i="1"/>
  <c r="G8997" i="1"/>
  <c r="H8997" i="1"/>
  <c r="I8997" i="1"/>
  <c r="J8997" i="1"/>
  <c r="E8998" i="1"/>
  <c r="F8998" i="1"/>
  <c r="G8998" i="1"/>
  <c r="H8998" i="1"/>
  <c r="I8998" i="1"/>
  <c r="J8998" i="1"/>
  <c r="E8999" i="1"/>
  <c r="F8999" i="1"/>
  <c r="G8999" i="1"/>
  <c r="H8999" i="1"/>
  <c r="I8999" i="1"/>
  <c r="J8999" i="1"/>
  <c r="E9000" i="1"/>
  <c r="F9000" i="1"/>
  <c r="G9000" i="1"/>
  <c r="H9000" i="1"/>
  <c r="I9000" i="1"/>
  <c r="J9000" i="1"/>
  <c r="E9001" i="1"/>
  <c r="F9001" i="1"/>
  <c r="G9001" i="1"/>
  <c r="H9001" i="1"/>
  <c r="I9001" i="1"/>
  <c r="J9001" i="1"/>
  <c r="E9002" i="1"/>
  <c r="F9002" i="1"/>
  <c r="G9002" i="1"/>
  <c r="H9002" i="1"/>
  <c r="I9002" i="1"/>
  <c r="J9002" i="1"/>
  <c r="E9003" i="1"/>
  <c r="F9003" i="1"/>
  <c r="G9003" i="1"/>
  <c r="H9003" i="1"/>
  <c r="I9003" i="1"/>
  <c r="J9003" i="1"/>
  <c r="E9004" i="1"/>
  <c r="F9004" i="1"/>
  <c r="G9004" i="1"/>
  <c r="H9004" i="1"/>
  <c r="I9004" i="1"/>
  <c r="J9004" i="1"/>
  <c r="E9005" i="1"/>
  <c r="F9005" i="1"/>
  <c r="G9005" i="1"/>
  <c r="H9005" i="1"/>
  <c r="I9005" i="1"/>
  <c r="J9005" i="1"/>
  <c r="E9006" i="1"/>
  <c r="F9006" i="1"/>
  <c r="G9006" i="1"/>
  <c r="H9006" i="1"/>
  <c r="I9006" i="1"/>
  <c r="J9006" i="1"/>
  <c r="E9007" i="1"/>
  <c r="F9007" i="1"/>
  <c r="G9007" i="1"/>
  <c r="H9007" i="1"/>
  <c r="I9007" i="1"/>
  <c r="J9007" i="1"/>
  <c r="E9008" i="1"/>
  <c r="F9008" i="1"/>
  <c r="G9008" i="1"/>
  <c r="H9008" i="1"/>
  <c r="I9008" i="1"/>
  <c r="J9008" i="1"/>
  <c r="E9009" i="1"/>
  <c r="F9009" i="1"/>
  <c r="G9009" i="1"/>
  <c r="H9009" i="1"/>
  <c r="I9009" i="1"/>
  <c r="J9009" i="1"/>
  <c r="E9010" i="1"/>
  <c r="F9010" i="1"/>
  <c r="G9010" i="1"/>
  <c r="H9010" i="1"/>
  <c r="I9010" i="1"/>
  <c r="J9010" i="1"/>
  <c r="E9011" i="1"/>
  <c r="F9011" i="1"/>
  <c r="G9011" i="1"/>
  <c r="H9011" i="1"/>
  <c r="I9011" i="1"/>
  <c r="J9011" i="1"/>
  <c r="E9012" i="1"/>
  <c r="F9012" i="1"/>
  <c r="G9012" i="1"/>
  <c r="H9012" i="1"/>
  <c r="I9012" i="1"/>
  <c r="J9012" i="1"/>
  <c r="E9013" i="1"/>
  <c r="F9013" i="1"/>
  <c r="G9013" i="1"/>
  <c r="H9013" i="1"/>
  <c r="I9013" i="1"/>
  <c r="J9013" i="1"/>
  <c r="E9014" i="1"/>
  <c r="F9014" i="1"/>
  <c r="G9014" i="1"/>
  <c r="H9014" i="1"/>
  <c r="I9014" i="1"/>
  <c r="J9014" i="1"/>
  <c r="E9015" i="1"/>
  <c r="F9015" i="1"/>
  <c r="G9015" i="1"/>
  <c r="H9015" i="1"/>
  <c r="I9015" i="1"/>
  <c r="J9015" i="1"/>
  <c r="E9016" i="1"/>
  <c r="F9016" i="1"/>
  <c r="G9016" i="1"/>
  <c r="H9016" i="1"/>
  <c r="I9016" i="1"/>
  <c r="J9016" i="1"/>
  <c r="E9017" i="1"/>
  <c r="F9017" i="1"/>
  <c r="G9017" i="1"/>
  <c r="H9017" i="1"/>
  <c r="I9017" i="1"/>
  <c r="J9017" i="1"/>
  <c r="E9018" i="1"/>
  <c r="F9018" i="1"/>
  <c r="G9018" i="1"/>
  <c r="H9018" i="1"/>
  <c r="I9018" i="1"/>
  <c r="J9018" i="1"/>
  <c r="E9019" i="1"/>
  <c r="F9019" i="1"/>
  <c r="G9019" i="1"/>
  <c r="H9019" i="1"/>
  <c r="I9019" i="1"/>
  <c r="J9019" i="1"/>
  <c r="E9020" i="1"/>
  <c r="F9020" i="1"/>
  <c r="G9020" i="1"/>
  <c r="H9020" i="1"/>
  <c r="I9020" i="1"/>
  <c r="J9020" i="1"/>
  <c r="E9021" i="1"/>
  <c r="F9021" i="1"/>
  <c r="G9021" i="1"/>
  <c r="H9021" i="1"/>
  <c r="I9021" i="1"/>
  <c r="J9021" i="1"/>
  <c r="E9022" i="1"/>
  <c r="F9022" i="1"/>
  <c r="G9022" i="1"/>
  <c r="H9022" i="1"/>
  <c r="I9022" i="1"/>
  <c r="J9022" i="1"/>
  <c r="E9023" i="1"/>
  <c r="F9023" i="1"/>
  <c r="G9023" i="1"/>
  <c r="H9023" i="1"/>
  <c r="I9023" i="1"/>
  <c r="J9023" i="1"/>
  <c r="E9024" i="1"/>
  <c r="F9024" i="1"/>
  <c r="G9024" i="1"/>
  <c r="H9024" i="1"/>
  <c r="I9024" i="1"/>
  <c r="J9024" i="1"/>
  <c r="E9025" i="1"/>
  <c r="F9025" i="1"/>
  <c r="G9025" i="1"/>
  <c r="H9025" i="1"/>
  <c r="I9025" i="1"/>
  <c r="J9025" i="1"/>
  <c r="E9026" i="1"/>
  <c r="F9026" i="1"/>
  <c r="G9026" i="1"/>
  <c r="H9026" i="1"/>
  <c r="I9026" i="1"/>
  <c r="J9026" i="1"/>
  <c r="E9027" i="1"/>
  <c r="F9027" i="1"/>
  <c r="G9027" i="1"/>
  <c r="H9027" i="1"/>
  <c r="I9027" i="1"/>
  <c r="J9027" i="1"/>
  <c r="E9028" i="1"/>
  <c r="F9028" i="1"/>
  <c r="G9028" i="1"/>
  <c r="H9028" i="1"/>
  <c r="I9028" i="1"/>
  <c r="J9028" i="1"/>
  <c r="E9029" i="1"/>
  <c r="F9029" i="1"/>
  <c r="G9029" i="1"/>
  <c r="H9029" i="1"/>
  <c r="I9029" i="1"/>
  <c r="J9029" i="1"/>
  <c r="E9030" i="1"/>
  <c r="F9030" i="1"/>
  <c r="G9030" i="1"/>
  <c r="H9030" i="1"/>
  <c r="I9030" i="1"/>
  <c r="J9030" i="1"/>
  <c r="E9031" i="1"/>
  <c r="F9031" i="1"/>
  <c r="G9031" i="1"/>
  <c r="H9031" i="1"/>
  <c r="I9031" i="1"/>
  <c r="J9031" i="1"/>
  <c r="E9032" i="1"/>
  <c r="F9032" i="1"/>
  <c r="G9032" i="1"/>
  <c r="H9032" i="1"/>
  <c r="I9032" i="1"/>
  <c r="J9032" i="1"/>
  <c r="E9033" i="1"/>
  <c r="F9033" i="1"/>
  <c r="G9033" i="1"/>
  <c r="H9033" i="1"/>
  <c r="I9033" i="1"/>
  <c r="J9033" i="1"/>
  <c r="E9034" i="1"/>
  <c r="F9034" i="1"/>
  <c r="G9034" i="1"/>
  <c r="H9034" i="1"/>
  <c r="I9034" i="1"/>
  <c r="J9034" i="1"/>
  <c r="E9035" i="1"/>
  <c r="F9035" i="1"/>
  <c r="G9035" i="1"/>
  <c r="H9035" i="1"/>
  <c r="I9035" i="1"/>
  <c r="J9035" i="1"/>
  <c r="E9036" i="1"/>
  <c r="F9036" i="1"/>
  <c r="G9036" i="1"/>
  <c r="H9036" i="1"/>
  <c r="I9036" i="1"/>
  <c r="J9036" i="1"/>
  <c r="E9037" i="1"/>
  <c r="F9037" i="1"/>
  <c r="G9037" i="1"/>
  <c r="H9037" i="1"/>
  <c r="I9037" i="1"/>
  <c r="J9037" i="1"/>
  <c r="E9038" i="1"/>
  <c r="F9038" i="1"/>
  <c r="G9038" i="1"/>
  <c r="H9038" i="1"/>
  <c r="I9038" i="1"/>
  <c r="J9038" i="1"/>
  <c r="E9039" i="1"/>
  <c r="F9039" i="1"/>
  <c r="G9039" i="1"/>
  <c r="H9039" i="1"/>
  <c r="I9039" i="1"/>
  <c r="J9039" i="1"/>
  <c r="E9040" i="1"/>
  <c r="F9040" i="1"/>
  <c r="G9040" i="1"/>
  <c r="H9040" i="1"/>
  <c r="I9040" i="1"/>
  <c r="J9040" i="1"/>
  <c r="E9041" i="1"/>
  <c r="F9041" i="1"/>
  <c r="G9041" i="1"/>
  <c r="H9041" i="1"/>
  <c r="I9041" i="1"/>
  <c r="J9041" i="1"/>
  <c r="E9042" i="1"/>
  <c r="F9042" i="1"/>
  <c r="G9042" i="1"/>
  <c r="H9042" i="1"/>
  <c r="I9042" i="1"/>
  <c r="J9042" i="1"/>
  <c r="E9043" i="1"/>
  <c r="F9043" i="1"/>
  <c r="G9043" i="1"/>
  <c r="H9043" i="1"/>
  <c r="I9043" i="1"/>
  <c r="J9043" i="1"/>
  <c r="E9044" i="1"/>
  <c r="F9044" i="1"/>
  <c r="G9044" i="1"/>
  <c r="H9044" i="1"/>
  <c r="I9044" i="1"/>
  <c r="J9044" i="1"/>
  <c r="E9045" i="1"/>
  <c r="F9045" i="1"/>
  <c r="G9045" i="1"/>
  <c r="H9045" i="1"/>
  <c r="I9045" i="1"/>
  <c r="J9045" i="1"/>
  <c r="E9046" i="1"/>
  <c r="F9046" i="1"/>
  <c r="G9046" i="1"/>
  <c r="H9046" i="1"/>
  <c r="I9046" i="1"/>
  <c r="J9046" i="1"/>
  <c r="E9047" i="1"/>
  <c r="F9047" i="1"/>
  <c r="G9047" i="1"/>
  <c r="H9047" i="1"/>
  <c r="I9047" i="1"/>
  <c r="J9047" i="1"/>
  <c r="E9048" i="1"/>
  <c r="F9048" i="1"/>
  <c r="G9048" i="1"/>
  <c r="H9048" i="1"/>
  <c r="I9048" i="1"/>
  <c r="J9048" i="1"/>
  <c r="E9049" i="1"/>
  <c r="F9049" i="1"/>
  <c r="G9049" i="1"/>
  <c r="H9049" i="1"/>
  <c r="I9049" i="1"/>
  <c r="J9049" i="1"/>
  <c r="E9050" i="1"/>
  <c r="F9050" i="1"/>
  <c r="G9050" i="1"/>
  <c r="H9050" i="1"/>
  <c r="I9050" i="1"/>
  <c r="J9050" i="1"/>
  <c r="E9051" i="1"/>
  <c r="F9051" i="1"/>
  <c r="G9051" i="1"/>
  <c r="H9051" i="1"/>
  <c r="I9051" i="1"/>
  <c r="J9051" i="1"/>
  <c r="E9052" i="1"/>
  <c r="F9052" i="1"/>
  <c r="G9052" i="1"/>
  <c r="H9052" i="1"/>
  <c r="I9052" i="1"/>
  <c r="J9052" i="1"/>
  <c r="E9053" i="1"/>
  <c r="F9053" i="1"/>
  <c r="G9053" i="1"/>
  <c r="H9053" i="1"/>
  <c r="I9053" i="1"/>
  <c r="J9053" i="1"/>
  <c r="E9054" i="1"/>
  <c r="F9054" i="1"/>
  <c r="G9054" i="1"/>
  <c r="H9054" i="1"/>
  <c r="I9054" i="1"/>
  <c r="J9054" i="1"/>
  <c r="E9055" i="1"/>
  <c r="F9055" i="1"/>
  <c r="G9055" i="1"/>
  <c r="H9055" i="1"/>
  <c r="I9055" i="1"/>
  <c r="J9055" i="1"/>
  <c r="E9056" i="1"/>
  <c r="F9056" i="1"/>
  <c r="G9056" i="1"/>
  <c r="H9056" i="1"/>
  <c r="I9056" i="1"/>
  <c r="J9056" i="1"/>
  <c r="E9057" i="1"/>
  <c r="F9057" i="1"/>
  <c r="G9057" i="1"/>
  <c r="H9057" i="1"/>
  <c r="I9057" i="1"/>
  <c r="J9057" i="1"/>
  <c r="E9058" i="1"/>
  <c r="F9058" i="1"/>
  <c r="G9058" i="1"/>
  <c r="H9058" i="1"/>
  <c r="I9058" i="1"/>
  <c r="J9058" i="1"/>
  <c r="E9059" i="1"/>
  <c r="F9059" i="1"/>
  <c r="G9059" i="1"/>
  <c r="H9059" i="1"/>
  <c r="I9059" i="1"/>
  <c r="J9059" i="1"/>
  <c r="E9060" i="1"/>
  <c r="F9060" i="1"/>
  <c r="G9060" i="1"/>
  <c r="H9060" i="1"/>
  <c r="I9060" i="1"/>
  <c r="J9060" i="1"/>
  <c r="E9061" i="1"/>
  <c r="F9061" i="1"/>
  <c r="G9061" i="1"/>
  <c r="H9061" i="1"/>
  <c r="I9061" i="1"/>
  <c r="J9061" i="1"/>
  <c r="E9062" i="1"/>
  <c r="F9062" i="1"/>
  <c r="G9062" i="1"/>
  <c r="H9062" i="1"/>
  <c r="I9062" i="1"/>
  <c r="J9062" i="1"/>
  <c r="E9063" i="1"/>
  <c r="F9063" i="1"/>
  <c r="G9063" i="1"/>
  <c r="H9063" i="1"/>
  <c r="I9063" i="1"/>
  <c r="J9063" i="1"/>
  <c r="E9064" i="1"/>
  <c r="F9064" i="1"/>
  <c r="G9064" i="1"/>
  <c r="H9064" i="1"/>
  <c r="I9064" i="1"/>
  <c r="J9064" i="1"/>
  <c r="E9065" i="1"/>
  <c r="F9065" i="1"/>
  <c r="G9065" i="1"/>
  <c r="H9065" i="1"/>
  <c r="I9065" i="1"/>
  <c r="J9065" i="1"/>
  <c r="E9066" i="1"/>
  <c r="F9066" i="1"/>
  <c r="G9066" i="1"/>
  <c r="H9066" i="1"/>
  <c r="I9066" i="1"/>
  <c r="J9066" i="1"/>
  <c r="E9067" i="1"/>
  <c r="F9067" i="1"/>
  <c r="G9067" i="1"/>
  <c r="H9067" i="1"/>
  <c r="I9067" i="1"/>
  <c r="J9067" i="1"/>
  <c r="E9068" i="1"/>
  <c r="F9068" i="1"/>
  <c r="G9068" i="1"/>
  <c r="H9068" i="1"/>
  <c r="I9068" i="1"/>
  <c r="J9068" i="1"/>
  <c r="E9069" i="1"/>
  <c r="F9069" i="1"/>
  <c r="G9069" i="1"/>
  <c r="H9069" i="1"/>
  <c r="I9069" i="1"/>
  <c r="J9069" i="1"/>
  <c r="E9070" i="1"/>
  <c r="F9070" i="1"/>
  <c r="G9070" i="1"/>
  <c r="H9070" i="1"/>
  <c r="I9070" i="1"/>
  <c r="J9070" i="1"/>
  <c r="E9071" i="1"/>
  <c r="F9071" i="1"/>
  <c r="G9071" i="1"/>
  <c r="H9071" i="1"/>
  <c r="I9071" i="1"/>
  <c r="J9071" i="1"/>
  <c r="E9072" i="1"/>
  <c r="F9072" i="1"/>
  <c r="G9072" i="1"/>
  <c r="H9072" i="1"/>
  <c r="I9072" i="1"/>
  <c r="J9072" i="1"/>
  <c r="E9073" i="1"/>
  <c r="F9073" i="1"/>
  <c r="G9073" i="1"/>
  <c r="H9073" i="1"/>
  <c r="I9073" i="1"/>
  <c r="J9073" i="1"/>
  <c r="E9074" i="1"/>
  <c r="F9074" i="1"/>
  <c r="G9074" i="1"/>
  <c r="H9074" i="1"/>
  <c r="I9074" i="1"/>
  <c r="J9074" i="1"/>
  <c r="E9075" i="1"/>
  <c r="F9075" i="1"/>
  <c r="G9075" i="1"/>
  <c r="H9075" i="1"/>
  <c r="I9075" i="1"/>
  <c r="J9075" i="1"/>
  <c r="E9076" i="1"/>
  <c r="F9076" i="1"/>
  <c r="G9076" i="1"/>
  <c r="H9076" i="1"/>
  <c r="I9076" i="1"/>
  <c r="J9076" i="1"/>
  <c r="E9077" i="1"/>
  <c r="F9077" i="1"/>
  <c r="G9077" i="1"/>
  <c r="H9077" i="1"/>
  <c r="I9077" i="1"/>
  <c r="J9077" i="1"/>
  <c r="E9078" i="1"/>
  <c r="F9078" i="1"/>
  <c r="G9078" i="1"/>
  <c r="H9078" i="1"/>
  <c r="I9078" i="1"/>
  <c r="J9078" i="1"/>
  <c r="E9079" i="1"/>
  <c r="F9079" i="1"/>
  <c r="G9079" i="1"/>
  <c r="H9079" i="1"/>
  <c r="I9079" i="1"/>
  <c r="J9079" i="1"/>
  <c r="E9080" i="1"/>
  <c r="F9080" i="1"/>
  <c r="G9080" i="1"/>
  <c r="H9080" i="1"/>
  <c r="I9080" i="1"/>
  <c r="J9080" i="1"/>
  <c r="E9081" i="1"/>
  <c r="F9081" i="1"/>
  <c r="G9081" i="1"/>
  <c r="H9081" i="1"/>
  <c r="I9081" i="1"/>
  <c r="J9081" i="1"/>
  <c r="E9082" i="1"/>
  <c r="F9082" i="1"/>
  <c r="G9082" i="1"/>
  <c r="H9082" i="1"/>
  <c r="I9082" i="1"/>
  <c r="J9082" i="1"/>
  <c r="E9083" i="1"/>
  <c r="F9083" i="1"/>
  <c r="G9083" i="1"/>
  <c r="H9083" i="1"/>
  <c r="I9083" i="1"/>
  <c r="J9083" i="1"/>
  <c r="E9084" i="1"/>
  <c r="F9084" i="1"/>
  <c r="G9084" i="1"/>
  <c r="H9084" i="1"/>
  <c r="I9084" i="1"/>
  <c r="J9084" i="1"/>
  <c r="E9085" i="1"/>
  <c r="F9085" i="1"/>
  <c r="G9085" i="1"/>
  <c r="H9085" i="1"/>
  <c r="I9085" i="1"/>
  <c r="J9085" i="1"/>
  <c r="E9086" i="1"/>
  <c r="F9086" i="1"/>
  <c r="G9086" i="1"/>
  <c r="H9086" i="1"/>
  <c r="I9086" i="1"/>
  <c r="J9086" i="1"/>
  <c r="E9087" i="1"/>
  <c r="F9087" i="1"/>
  <c r="G9087" i="1"/>
  <c r="H9087" i="1"/>
  <c r="I9087" i="1"/>
  <c r="J9087" i="1"/>
  <c r="E9088" i="1"/>
  <c r="F9088" i="1"/>
  <c r="G9088" i="1"/>
  <c r="H9088" i="1"/>
  <c r="I9088" i="1"/>
  <c r="J9088" i="1"/>
  <c r="E9089" i="1"/>
  <c r="F9089" i="1"/>
  <c r="G9089" i="1"/>
  <c r="H9089" i="1"/>
  <c r="I9089" i="1"/>
  <c r="J9089" i="1"/>
  <c r="E9090" i="1"/>
  <c r="F9090" i="1"/>
  <c r="G9090" i="1"/>
  <c r="H9090" i="1"/>
  <c r="I9090" i="1"/>
  <c r="J9090" i="1"/>
  <c r="E9091" i="1"/>
  <c r="F9091" i="1"/>
  <c r="G9091" i="1"/>
  <c r="H9091" i="1"/>
  <c r="I9091" i="1"/>
  <c r="J9091" i="1"/>
  <c r="E9092" i="1"/>
  <c r="F9092" i="1"/>
  <c r="G9092" i="1"/>
  <c r="H9092" i="1"/>
  <c r="I9092" i="1"/>
  <c r="J9092" i="1"/>
  <c r="E9093" i="1"/>
  <c r="F9093" i="1"/>
  <c r="G9093" i="1"/>
  <c r="H9093" i="1"/>
  <c r="I9093" i="1"/>
  <c r="J9093" i="1"/>
  <c r="E9094" i="1"/>
  <c r="F9094" i="1"/>
  <c r="G9094" i="1"/>
  <c r="H9094" i="1"/>
  <c r="I9094" i="1"/>
  <c r="J9094" i="1"/>
  <c r="E9095" i="1"/>
  <c r="F9095" i="1"/>
  <c r="G9095" i="1"/>
  <c r="H9095" i="1"/>
  <c r="I9095" i="1"/>
  <c r="J9095" i="1"/>
  <c r="E9096" i="1"/>
  <c r="F9096" i="1"/>
  <c r="G9096" i="1"/>
  <c r="H9096" i="1"/>
  <c r="I9096" i="1"/>
  <c r="J9096" i="1"/>
  <c r="E9097" i="1"/>
  <c r="F9097" i="1"/>
  <c r="G9097" i="1"/>
  <c r="H9097" i="1"/>
  <c r="I9097" i="1"/>
  <c r="J9097" i="1"/>
  <c r="E9098" i="1"/>
  <c r="F9098" i="1"/>
  <c r="G9098" i="1"/>
  <c r="H9098" i="1"/>
  <c r="I9098" i="1"/>
  <c r="J9098" i="1"/>
  <c r="E9099" i="1"/>
  <c r="F9099" i="1"/>
  <c r="G9099" i="1"/>
  <c r="H9099" i="1"/>
  <c r="I9099" i="1"/>
  <c r="J9099" i="1"/>
  <c r="E9100" i="1"/>
  <c r="F9100" i="1"/>
  <c r="G9100" i="1"/>
  <c r="H9100" i="1"/>
  <c r="I9100" i="1"/>
  <c r="J9100" i="1"/>
  <c r="E9101" i="1"/>
  <c r="F9101" i="1"/>
  <c r="G9101" i="1"/>
  <c r="H9101" i="1"/>
  <c r="I9101" i="1"/>
  <c r="J9101" i="1"/>
  <c r="E9102" i="1"/>
  <c r="F9102" i="1"/>
  <c r="G9102" i="1"/>
  <c r="H9102" i="1"/>
  <c r="I9102" i="1"/>
  <c r="J9102" i="1"/>
  <c r="E9103" i="1"/>
  <c r="F9103" i="1"/>
  <c r="G9103" i="1"/>
  <c r="H9103" i="1"/>
  <c r="I9103" i="1"/>
  <c r="J9103" i="1"/>
  <c r="E9104" i="1"/>
  <c r="F9104" i="1"/>
  <c r="G9104" i="1"/>
  <c r="H9104" i="1"/>
  <c r="I9104" i="1"/>
  <c r="J9104" i="1"/>
  <c r="E9105" i="1"/>
  <c r="F9105" i="1"/>
  <c r="G9105" i="1"/>
  <c r="H9105" i="1"/>
  <c r="I9105" i="1"/>
  <c r="J9105" i="1"/>
  <c r="E9106" i="1"/>
  <c r="F9106" i="1"/>
  <c r="G9106" i="1"/>
  <c r="H9106" i="1"/>
  <c r="I9106" i="1"/>
  <c r="J9106" i="1"/>
  <c r="E9107" i="1"/>
  <c r="F9107" i="1"/>
  <c r="G9107" i="1"/>
  <c r="H9107" i="1"/>
  <c r="I9107" i="1"/>
  <c r="J9107" i="1"/>
  <c r="E9108" i="1"/>
  <c r="F9108" i="1"/>
  <c r="G9108" i="1"/>
  <c r="H9108" i="1"/>
  <c r="I9108" i="1"/>
  <c r="J9108" i="1"/>
  <c r="E9109" i="1"/>
  <c r="F9109" i="1"/>
  <c r="G9109" i="1"/>
  <c r="H9109" i="1"/>
  <c r="I9109" i="1"/>
  <c r="J9109" i="1"/>
  <c r="E9110" i="1"/>
  <c r="F9110" i="1"/>
  <c r="G9110" i="1"/>
  <c r="H9110" i="1"/>
  <c r="I9110" i="1"/>
  <c r="J9110" i="1"/>
  <c r="E9111" i="1"/>
  <c r="F9111" i="1"/>
  <c r="G9111" i="1"/>
  <c r="H9111" i="1"/>
  <c r="I9111" i="1"/>
  <c r="J9111" i="1"/>
  <c r="E9112" i="1"/>
  <c r="F9112" i="1"/>
  <c r="G9112" i="1"/>
  <c r="H9112" i="1"/>
  <c r="I9112" i="1"/>
  <c r="J9112" i="1"/>
  <c r="E9113" i="1"/>
  <c r="F9113" i="1"/>
  <c r="G9113" i="1"/>
  <c r="H9113" i="1"/>
  <c r="I9113" i="1"/>
  <c r="J9113" i="1"/>
  <c r="E9114" i="1"/>
  <c r="F9114" i="1"/>
  <c r="G9114" i="1"/>
  <c r="H9114" i="1"/>
  <c r="I9114" i="1"/>
  <c r="J9114" i="1"/>
  <c r="E9115" i="1"/>
  <c r="F9115" i="1"/>
  <c r="G9115" i="1"/>
  <c r="H9115" i="1"/>
  <c r="I9115" i="1"/>
  <c r="J9115" i="1"/>
  <c r="E9116" i="1"/>
  <c r="F9116" i="1"/>
  <c r="G9116" i="1"/>
  <c r="H9116" i="1"/>
  <c r="I9116" i="1"/>
  <c r="J9116" i="1"/>
  <c r="E9117" i="1"/>
  <c r="F9117" i="1"/>
  <c r="G9117" i="1"/>
  <c r="H9117" i="1"/>
  <c r="I9117" i="1"/>
  <c r="J9117" i="1"/>
  <c r="E9118" i="1"/>
  <c r="F9118" i="1"/>
  <c r="G9118" i="1"/>
  <c r="H9118" i="1"/>
  <c r="I9118" i="1"/>
  <c r="J9118" i="1"/>
  <c r="E9119" i="1"/>
  <c r="F9119" i="1"/>
  <c r="G9119" i="1"/>
  <c r="H9119" i="1"/>
  <c r="I9119" i="1"/>
  <c r="J9119" i="1"/>
  <c r="E9120" i="1"/>
  <c r="F9120" i="1"/>
  <c r="G9120" i="1"/>
  <c r="H9120" i="1"/>
  <c r="I9120" i="1"/>
  <c r="J9120" i="1"/>
  <c r="E9121" i="1"/>
  <c r="F9121" i="1"/>
  <c r="G9121" i="1"/>
  <c r="H9121" i="1"/>
  <c r="I9121" i="1"/>
  <c r="J9121" i="1"/>
  <c r="E9122" i="1"/>
  <c r="F9122" i="1"/>
  <c r="G9122" i="1"/>
  <c r="H9122" i="1"/>
  <c r="I9122" i="1"/>
  <c r="J9122" i="1"/>
  <c r="E9123" i="1"/>
  <c r="F9123" i="1"/>
  <c r="G9123" i="1"/>
  <c r="H9123" i="1"/>
  <c r="I9123" i="1"/>
  <c r="J9123" i="1"/>
  <c r="E9124" i="1"/>
  <c r="F9124" i="1"/>
  <c r="G9124" i="1"/>
  <c r="H9124" i="1"/>
  <c r="I9124" i="1"/>
  <c r="J9124" i="1"/>
  <c r="E9125" i="1"/>
  <c r="F9125" i="1"/>
  <c r="G9125" i="1"/>
  <c r="H9125" i="1"/>
  <c r="I9125" i="1"/>
  <c r="J9125" i="1"/>
  <c r="E9126" i="1"/>
  <c r="F9126" i="1"/>
  <c r="G9126" i="1"/>
  <c r="H9126" i="1"/>
  <c r="I9126" i="1"/>
  <c r="J9126" i="1"/>
  <c r="E9127" i="1"/>
  <c r="F9127" i="1"/>
  <c r="G9127" i="1"/>
  <c r="H9127" i="1"/>
  <c r="I9127" i="1"/>
  <c r="J9127" i="1"/>
  <c r="E9128" i="1"/>
  <c r="F9128" i="1"/>
  <c r="G9128" i="1"/>
  <c r="H9128" i="1"/>
  <c r="I9128" i="1"/>
  <c r="J9128" i="1"/>
  <c r="E9129" i="1"/>
  <c r="F9129" i="1"/>
  <c r="G9129" i="1"/>
  <c r="H9129" i="1"/>
  <c r="I9129" i="1"/>
  <c r="J9129" i="1"/>
  <c r="E9130" i="1"/>
  <c r="F9130" i="1"/>
  <c r="G9130" i="1"/>
  <c r="H9130" i="1"/>
  <c r="I9130" i="1"/>
  <c r="J9130" i="1"/>
  <c r="E9131" i="1"/>
  <c r="F9131" i="1"/>
  <c r="G9131" i="1"/>
  <c r="H9131" i="1"/>
  <c r="I9131" i="1"/>
  <c r="J9131" i="1"/>
  <c r="E9132" i="1"/>
  <c r="F9132" i="1"/>
  <c r="G9132" i="1"/>
  <c r="H9132" i="1"/>
  <c r="I9132" i="1"/>
  <c r="J9132" i="1"/>
  <c r="E9133" i="1"/>
  <c r="F9133" i="1"/>
  <c r="G9133" i="1"/>
  <c r="H9133" i="1"/>
  <c r="I9133" i="1"/>
  <c r="J9133" i="1"/>
  <c r="E9134" i="1"/>
  <c r="F9134" i="1"/>
  <c r="G9134" i="1"/>
  <c r="H9134" i="1"/>
  <c r="I9134" i="1"/>
  <c r="J9134" i="1"/>
  <c r="E9135" i="1"/>
  <c r="F9135" i="1"/>
  <c r="G9135" i="1"/>
  <c r="H9135" i="1"/>
  <c r="I9135" i="1"/>
  <c r="J9135" i="1"/>
  <c r="E9136" i="1"/>
  <c r="F9136" i="1"/>
  <c r="G9136" i="1"/>
  <c r="H9136" i="1"/>
  <c r="I9136" i="1"/>
  <c r="J9136" i="1"/>
  <c r="E9137" i="1"/>
  <c r="F9137" i="1"/>
  <c r="G9137" i="1"/>
  <c r="H9137" i="1"/>
  <c r="I9137" i="1"/>
  <c r="J9137" i="1"/>
  <c r="E9138" i="1"/>
  <c r="F9138" i="1"/>
  <c r="G9138" i="1"/>
  <c r="H9138" i="1"/>
  <c r="I9138" i="1"/>
  <c r="J9138" i="1"/>
  <c r="E9139" i="1"/>
  <c r="F9139" i="1"/>
  <c r="G9139" i="1"/>
  <c r="H9139" i="1"/>
  <c r="I9139" i="1"/>
  <c r="J9139" i="1"/>
  <c r="E9140" i="1"/>
  <c r="F9140" i="1"/>
  <c r="G9140" i="1"/>
  <c r="H9140" i="1"/>
  <c r="I9140" i="1"/>
  <c r="J9140" i="1"/>
  <c r="E9141" i="1"/>
  <c r="F9141" i="1"/>
  <c r="G9141" i="1"/>
  <c r="H9141" i="1"/>
  <c r="I9141" i="1"/>
  <c r="J9141" i="1"/>
  <c r="E9142" i="1"/>
  <c r="F9142" i="1"/>
  <c r="G9142" i="1"/>
  <c r="H9142" i="1"/>
  <c r="I9142" i="1"/>
  <c r="J9142" i="1"/>
  <c r="E9143" i="1"/>
  <c r="F9143" i="1"/>
  <c r="G9143" i="1"/>
  <c r="H9143" i="1"/>
  <c r="I9143" i="1"/>
  <c r="J9143" i="1"/>
  <c r="E9144" i="1"/>
  <c r="F9144" i="1"/>
  <c r="G9144" i="1"/>
  <c r="H9144" i="1"/>
  <c r="I9144" i="1"/>
  <c r="J9144" i="1"/>
  <c r="E9145" i="1"/>
  <c r="F9145" i="1"/>
  <c r="G9145" i="1"/>
  <c r="H9145" i="1"/>
  <c r="I9145" i="1"/>
  <c r="J9145" i="1"/>
  <c r="E9146" i="1"/>
  <c r="F9146" i="1"/>
  <c r="G9146" i="1"/>
  <c r="H9146" i="1"/>
  <c r="I9146" i="1"/>
  <c r="J9146" i="1"/>
  <c r="E9147" i="1"/>
  <c r="F9147" i="1"/>
  <c r="G9147" i="1"/>
  <c r="H9147" i="1"/>
  <c r="I9147" i="1"/>
  <c r="J9147" i="1"/>
  <c r="E9148" i="1"/>
  <c r="F9148" i="1"/>
  <c r="G9148" i="1"/>
  <c r="H9148" i="1"/>
  <c r="I9148" i="1"/>
  <c r="J9148" i="1"/>
  <c r="E9149" i="1"/>
  <c r="F9149" i="1"/>
  <c r="G9149" i="1"/>
  <c r="H9149" i="1"/>
  <c r="I9149" i="1"/>
  <c r="J9149" i="1"/>
  <c r="E9150" i="1"/>
  <c r="F9150" i="1"/>
  <c r="G9150" i="1"/>
  <c r="H9150" i="1"/>
  <c r="I9150" i="1"/>
  <c r="J9150" i="1"/>
  <c r="E9151" i="1"/>
  <c r="F9151" i="1"/>
  <c r="G9151" i="1"/>
  <c r="H9151" i="1"/>
  <c r="I9151" i="1"/>
  <c r="J9151" i="1"/>
  <c r="E9152" i="1"/>
  <c r="F9152" i="1"/>
  <c r="G9152" i="1"/>
  <c r="H9152" i="1"/>
  <c r="I9152" i="1"/>
  <c r="J9152" i="1"/>
  <c r="E9153" i="1"/>
  <c r="F9153" i="1"/>
  <c r="G9153" i="1"/>
  <c r="H9153" i="1"/>
  <c r="I9153" i="1"/>
  <c r="J9153" i="1"/>
  <c r="E9154" i="1"/>
  <c r="F9154" i="1"/>
  <c r="G9154" i="1"/>
  <c r="H9154" i="1"/>
  <c r="I9154" i="1"/>
  <c r="J9154" i="1"/>
  <c r="E9155" i="1"/>
  <c r="F9155" i="1"/>
  <c r="G9155" i="1"/>
  <c r="H9155" i="1"/>
  <c r="I9155" i="1"/>
  <c r="J9155" i="1"/>
  <c r="E9156" i="1"/>
  <c r="F9156" i="1"/>
  <c r="G9156" i="1"/>
  <c r="H9156" i="1"/>
  <c r="I9156" i="1"/>
  <c r="J9156" i="1"/>
  <c r="E9157" i="1"/>
  <c r="F9157" i="1"/>
  <c r="G9157" i="1"/>
  <c r="H9157" i="1"/>
  <c r="I9157" i="1"/>
  <c r="J9157" i="1"/>
  <c r="E9158" i="1"/>
  <c r="F9158" i="1"/>
  <c r="G9158" i="1"/>
  <c r="H9158" i="1"/>
  <c r="I9158" i="1"/>
  <c r="J9158" i="1"/>
  <c r="E9159" i="1"/>
  <c r="F9159" i="1"/>
  <c r="G9159" i="1"/>
  <c r="H9159" i="1"/>
  <c r="I9159" i="1"/>
  <c r="J9159" i="1"/>
  <c r="E9160" i="1"/>
  <c r="F9160" i="1"/>
  <c r="G9160" i="1"/>
  <c r="H9160" i="1"/>
  <c r="I9160" i="1"/>
  <c r="J9160" i="1"/>
  <c r="E9161" i="1"/>
  <c r="F9161" i="1"/>
  <c r="G9161" i="1"/>
  <c r="H9161" i="1"/>
  <c r="I9161" i="1"/>
  <c r="J9161" i="1"/>
  <c r="E9162" i="1"/>
  <c r="F9162" i="1"/>
  <c r="G9162" i="1"/>
  <c r="H9162" i="1"/>
  <c r="I9162" i="1"/>
  <c r="J9162" i="1"/>
  <c r="E9163" i="1"/>
  <c r="F9163" i="1"/>
  <c r="G9163" i="1"/>
  <c r="H9163" i="1"/>
  <c r="I9163" i="1"/>
  <c r="J9163" i="1"/>
  <c r="E9164" i="1"/>
  <c r="F9164" i="1"/>
  <c r="G9164" i="1"/>
  <c r="H9164" i="1"/>
  <c r="I9164" i="1"/>
  <c r="J9164" i="1"/>
  <c r="E9165" i="1"/>
  <c r="F9165" i="1"/>
  <c r="G9165" i="1"/>
  <c r="H9165" i="1"/>
  <c r="I9165" i="1"/>
  <c r="J9165" i="1"/>
  <c r="E9166" i="1"/>
  <c r="F9166" i="1"/>
  <c r="G9166" i="1"/>
  <c r="H9166" i="1"/>
  <c r="I9166" i="1"/>
  <c r="J9166" i="1"/>
  <c r="E9167" i="1"/>
  <c r="F9167" i="1"/>
  <c r="G9167" i="1"/>
  <c r="H9167" i="1"/>
  <c r="I9167" i="1"/>
  <c r="J9167" i="1"/>
  <c r="E9168" i="1"/>
  <c r="F9168" i="1"/>
  <c r="G9168" i="1"/>
  <c r="H9168" i="1"/>
  <c r="I9168" i="1"/>
  <c r="J9168" i="1"/>
  <c r="E9169" i="1"/>
  <c r="F9169" i="1"/>
  <c r="G9169" i="1"/>
  <c r="H9169" i="1"/>
  <c r="I9169" i="1"/>
  <c r="J9169" i="1"/>
  <c r="E9170" i="1"/>
  <c r="F9170" i="1"/>
  <c r="G9170" i="1"/>
  <c r="H9170" i="1"/>
  <c r="I9170" i="1"/>
  <c r="J9170" i="1"/>
  <c r="E9171" i="1"/>
  <c r="F9171" i="1"/>
  <c r="G9171" i="1"/>
  <c r="H9171" i="1"/>
  <c r="I9171" i="1"/>
  <c r="J9171" i="1"/>
  <c r="E9172" i="1"/>
  <c r="F9172" i="1"/>
  <c r="G9172" i="1"/>
  <c r="H9172" i="1"/>
  <c r="I9172" i="1"/>
  <c r="J9172" i="1"/>
  <c r="E9173" i="1"/>
  <c r="F9173" i="1"/>
  <c r="G9173" i="1"/>
  <c r="H9173" i="1"/>
  <c r="I9173" i="1"/>
  <c r="J9173" i="1"/>
  <c r="E9174" i="1"/>
  <c r="F9174" i="1"/>
  <c r="G9174" i="1"/>
  <c r="H9174" i="1"/>
  <c r="I9174" i="1"/>
  <c r="J9174" i="1"/>
  <c r="E9175" i="1"/>
  <c r="F9175" i="1"/>
  <c r="G9175" i="1"/>
  <c r="H9175" i="1"/>
  <c r="I9175" i="1"/>
  <c r="J9175" i="1"/>
  <c r="E9176" i="1"/>
  <c r="F9176" i="1"/>
  <c r="G9176" i="1"/>
  <c r="H9176" i="1"/>
  <c r="I9176" i="1"/>
  <c r="J9176" i="1"/>
  <c r="E9177" i="1"/>
  <c r="F9177" i="1"/>
  <c r="G9177" i="1"/>
  <c r="H9177" i="1"/>
  <c r="I9177" i="1"/>
  <c r="J9177" i="1"/>
  <c r="E9178" i="1"/>
  <c r="F9178" i="1"/>
  <c r="G9178" i="1"/>
  <c r="H9178" i="1"/>
  <c r="I9178" i="1"/>
  <c r="J9178" i="1"/>
  <c r="E9179" i="1"/>
  <c r="F9179" i="1"/>
  <c r="G9179" i="1"/>
  <c r="H9179" i="1"/>
  <c r="I9179" i="1"/>
  <c r="J9179" i="1"/>
  <c r="J8932" i="1"/>
  <c r="I8932" i="1"/>
  <c r="H8932" i="1"/>
  <c r="G8932" i="1"/>
  <c r="F8932" i="1"/>
  <c r="E8932" i="1"/>
  <c r="E8685" i="1"/>
  <c r="F8685" i="1"/>
  <c r="G8685" i="1"/>
  <c r="H8685" i="1"/>
  <c r="I8685" i="1"/>
  <c r="J8685" i="1"/>
  <c r="E8686" i="1"/>
  <c r="F8686" i="1"/>
  <c r="G8686" i="1"/>
  <c r="H8686" i="1"/>
  <c r="I8686" i="1"/>
  <c r="J8686" i="1"/>
  <c r="E8687" i="1"/>
  <c r="F8687" i="1"/>
  <c r="G8687" i="1"/>
  <c r="H8687" i="1"/>
  <c r="I8687" i="1"/>
  <c r="J8687" i="1"/>
  <c r="E8688" i="1"/>
  <c r="F8688" i="1"/>
  <c r="G8688" i="1"/>
  <c r="H8688" i="1"/>
  <c r="I8688" i="1"/>
  <c r="J8688" i="1"/>
  <c r="E8689" i="1"/>
  <c r="F8689" i="1"/>
  <c r="G8689" i="1"/>
  <c r="H8689" i="1"/>
  <c r="I8689" i="1"/>
  <c r="J8689" i="1"/>
  <c r="E8690" i="1"/>
  <c r="F8690" i="1"/>
  <c r="G8690" i="1"/>
  <c r="H8690" i="1"/>
  <c r="I8690" i="1"/>
  <c r="J8690" i="1"/>
  <c r="E8691" i="1"/>
  <c r="F8691" i="1"/>
  <c r="G8691" i="1"/>
  <c r="H8691" i="1"/>
  <c r="I8691" i="1"/>
  <c r="J8691" i="1"/>
  <c r="E8692" i="1"/>
  <c r="F8692" i="1"/>
  <c r="G8692" i="1"/>
  <c r="H8692" i="1"/>
  <c r="I8692" i="1"/>
  <c r="J8692" i="1"/>
  <c r="E8693" i="1"/>
  <c r="F8693" i="1"/>
  <c r="G8693" i="1"/>
  <c r="H8693" i="1"/>
  <c r="I8693" i="1"/>
  <c r="J8693" i="1"/>
  <c r="E8694" i="1"/>
  <c r="F8694" i="1"/>
  <c r="G8694" i="1"/>
  <c r="H8694" i="1"/>
  <c r="I8694" i="1"/>
  <c r="J8694" i="1"/>
  <c r="E8695" i="1"/>
  <c r="F8695" i="1"/>
  <c r="G8695" i="1"/>
  <c r="H8695" i="1"/>
  <c r="I8695" i="1"/>
  <c r="J8695" i="1"/>
  <c r="E8696" i="1"/>
  <c r="F8696" i="1"/>
  <c r="G8696" i="1"/>
  <c r="H8696" i="1"/>
  <c r="I8696" i="1"/>
  <c r="J8696" i="1"/>
  <c r="E8697" i="1"/>
  <c r="F8697" i="1"/>
  <c r="G8697" i="1"/>
  <c r="H8697" i="1"/>
  <c r="I8697" i="1"/>
  <c r="J8697" i="1"/>
  <c r="E8698" i="1"/>
  <c r="F8698" i="1"/>
  <c r="G8698" i="1"/>
  <c r="H8698" i="1"/>
  <c r="I8698" i="1"/>
  <c r="J8698" i="1"/>
  <c r="E8699" i="1"/>
  <c r="F8699" i="1"/>
  <c r="G8699" i="1"/>
  <c r="H8699" i="1"/>
  <c r="I8699" i="1"/>
  <c r="J8699" i="1"/>
  <c r="E8700" i="1"/>
  <c r="F8700" i="1"/>
  <c r="G8700" i="1"/>
  <c r="H8700" i="1"/>
  <c r="I8700" i="1"/>
  <c r="J8700" i="1"/>
  <c r="E8701" i="1"/>
  <c r="F8701" i="1"/>
  <c r="G8701" i="1"/>
  <c r="H8701" i="1"/>
  <c r="I8701" i="1"/>
  <c r="J8701" i="1"/>
  <c r="E8702" i="1"/>
  <c r="F8702" i="1"/>
  <c r="G8702" i="1"/>
  <c r="H8702" i="1"/>
  <c r="I8702" i="1"/>
  <c r="J8702" i="1"/>
  <c r="E8703" i="1"/>
  <c r="F8703" i="1"/>
  <c r="G8703" i="1"/>
  <c r="H8703" i="1"/>
  <c r="I8703" i="1"/>
  <c r="J8703" i="1"/>
  <c r="E8704" i="1"/>
  <c r="F8704" i="1"/>
  <c r="G8704" i="1"/>
  <c r="H8704" i="1"/>
  <c r="I8704" i="1"/>
  <c r="J8704" i="1"/>
  <c r="E8705" i="1"/>
  <c r="F8705" i="1"/>
  <c r="G8705" i="1"/>
  <c r="H8705" i="1"/>
  <c r="I8705" i="1"/>
  <c r="J8705" i="1"/>
  <c r="E8706" i="1"/>
  <c r="F8706" i="1"/>
  <c r="G8706" i="1"/>
  <c r="H8706" i="1"/>
  <c r="I8706" i="1"/>
  <c r="J8706" i="1"/>
  <c r="E8707" i="1"/>
  <c r="F8707" i="1"/>
  <c r="G8707" i="1"/>
  <c r="H8707" i="1"/>
  <c r="I8707" i="1"/>
  <c r="J8707" i="1"/>
  <c r="E8708" i="1"/>
  <c r="F8708" i="1"/>
  <c r="G8708" i="1"/>
  <c r="H8708" i="1"/>
  <c r="I8708" i="1"/>
  <c r="J8708" i="1"/>
  <c r="E8709" i="1"/>
  <c r="F8709" i="1"/>
  <c r="G8709" i="1"/>
  <c r="H8709" i="1"/>
  <c r="I8709" i="1"/>
  <c r="J8709" i="1"/>
  <c r="E8710" i="1"/>
  <c r="F8710" i="1"/>
  <c r="G8710" i="1"/>
  <c r="H8710" i="1"/>
  <c r="I8710" i="1"/>
  <c r="J8710" i="1"/>
  <c r="E8711" i="1"/>
  <c r="F8711" i="1"/>
  <c r="G8711" i="1"/>
  <c r="H8711" i="1"/>
  <c r="I8711" i="1"/>
  <c r="J8711" i="1"/>
  <c r="E8712" i="1"/>
  <c r="F8712" i="1"/>
  <c r="G8712" i="1"/>
  <c r="H8712" i="1"/>
  <c r="I8712" i="1"/>
  <c r="J8712" i="1"/>
  <c r="E8713" i="1"/>
  <c r="F8713" i="1"/>
  <c r="G8713" i="1"/>
  <c r="H8713" i="1"/>
  <c r="I8713" i="1"/>
  <c r="J8713" i="1"/>
  <c r="E8714" i="1"/>
  <c r="F8714" i="1"/>
  <c r="G8714" i="1"/>
  <c r="H8714" i="1"/>
  <c r="I8714" i="1"/>
  <c r="J8714" i="1"/>
  <c r="E8715" i="1"/>
  <c r="F8715" i="1"/>
  <c r="G8715" i="1"/>
  <c r="H8715" i="1"/>
  <c r="I8715" i="1"/>
  <c r="J8715" i="1"/>
  <c r="E8716" i="1"/>
  <c r="F8716" i="1"/>
  <c r="G8716" i="1"/>
  <c r="H8716" i="1"/>
  <c r="I8716" i="1"/>
  <c r="J8716" i="1"/>
  <c r="E8717" i="1"/>
  <c r="F8717" i="1"/>
  <c r="G8717" i="1"/>
  <c r="H8717" i="1"/>
  <c r="I8717" i="1"/>
  <c r="J8717" i="1"/>
  <c r="E8718" i="1"/>
  <c r="F8718" i="1"/>
  <c r="G8718" i="1"/>
  <c r="H8718" i="1"/>
  <c r="I8718" i="1"/>
  <c r="J8718" i="1"/>
  <c r="E8719" i="1"/>
  <c r="F8719" i="1"/>
  <c r="G8719" i="1"/>
  <c r="H8719" i="1"/>
  <c r="I8719" i="1"/>
  <c r="J8719" i="1"/>
  <c r="E8720" i="1"/>
  <c r="F8720" i="1"/>
  <c r="G8720" i="1"/>
  <c r="H8720" i="1"/>
  <c r="I8720" i="1"/>
  <c r="J8720" i="1"/>
  <c r="E8721" i="1"/>
  <c r="F8721" i="1"/>
  <c r="G8721" i="1"/>
  <c r="H8721" i="1"/>
  <c r="I8721" i="1"/>
  <c r="J8721" i="1"/>
  <c r="E8722" i="1"/>
  <c r="F8722" i="1"/>
  <c r="G8722" i="1"/>
  <c r="H8722" i="1"/>
  <c r="I8722" i="1"/>
  <c r="J8722" i="1"/>
  <c r="E8723" i="1"/>
  <c r="F8723" i="1"/>
  <c r="G8723" i="1"/>
  <c r="H8723" i="1"/>
  <c r="I8723" i="1"/>
  <c r="J8723" i="1"/>
  <c r="E8724" i="1"/>
  <c r="F8724" i="1"/>
  <c r="G8724" i="1"/>
  <c r="H8724" i="1"/>
  <c r="I8724" i="1"/>
  <c r="J8724" i="1"/>
  <c r="E8725" i="1"/>
  <c r="F8725" i="1"/>
  <c r="G8725" i="1"/>
  <c r="H8725" i="1"/>
  <c r="I8725" i="1"/>
  <c r="J8725" i="1"/>
  <c r="E8726" i="1"/>
  <c r="F8726" i="1"/>
  <c r="G8726" i="1"/>
  <c r="H8726" i="1"/>
  <c r="I8726" i="1"/>
  <c r="J8726" i="1"/>
  <c r="E8727" i="1"/>
  <c r="F8727" i="1"/>
  <c r="G8727" i="1"/>
  <c r="H8727" i="1"/>
  <c r="I8727" i="1"/>
  <c r="J8727" i="1"/>
  <c r="E8728" i="1"/>
  <c r="F8728" i="1"/>
  <c r="G8728" i="1"/>
  <c r="H8728" i="1"/>
  <c r="I8728" i="1"/>
  <c r="J8728" i="1"/>
  <c r="E8729" i="1"/>
  <c r="F8729" i="1"/>
  <c r="G8729" i="1"/>
  <c r="H8729" i="1"/>
  <c r="I8729" i="1"/>
  <c r="J8729" i="1"/>
  <c r="E8730" i="1"/>
  <c r="F8730" i="1"/>
  <c r="G8730" i="1"/>
  <c r="H8730" i="1"/>
  <c r="I8730" i="1"/>
  <c r="J8730" i="1"/>
  <c r="E8731" i="1"/>
  <c r="F8731" i="1"/>
  <c r="G8731" i="1"/>
  <c r="H8731" i="1"/>
  <c r="I8731" i="1"/>
  <c r="J8731" i="1"/>
  <c r="E8732" i="1"/>
  <c r="F8732" i="1"/>
  <c r="G8732" i="1"/>
  <c r="H8732" i="1"/>
  <c r="I8732" i="1"/>
  <c r="J8732" i="1"/>
  <c r="E8733" i="1"/>
  <c r="F8733" i="1"/>
  <c r="G8733" i="1"/>
  <c r="H8733" i="1"/>
  <c r="I8733" i="1"/>
  <c r="J8733" i="1"/>
  <c r="E8734" i="1"/>
  <c r="F8734" i="1"/>
  <c r="G8734" i="1"/>
  <c r="H8734" i="1"/>
  <c r="I8734" i="1"/>
  <c r="J8734" i="1"/>
  <c r="E8735" i="1"/>
  <c r="F8735" i="1"/>
  <c r="G8735" i="1"/>
  <c r="H8735" i="1"/>
  <c r="I8735" i="1"/>
  <c r="J8735" i="1"/>
  <c r="E8736" i="1"/>
  <c r="F8736" i="1"/>
  <c r="G8736" i="1"/>
  <c r="H8736" i="1"/>
  <c r="I8736" i="1"/>
  <c r="J8736" i="1"/>
  <c r="E8737" i="1"/>
  <c r="F8737" i="1"/>
  <c r="G8737" i="1"/>
  <c r="H8737" i="1"/>
  <c r="I8737" i="1"/>
  <c r="J8737" i="1"/>
  <c r="E8738" i="1"/>
  <c r="F8738" i="1"/>
  <c r="G8738" i="1"/>
  <c r="H8738" i="1"/>
  <c r="I8738" i="1"/>
  <c r="J8738" i="1"/>
  <c r="E8739" i="1"/>
  <c r="F8739" i="1"/>
  <c r="G8739" i="1"/>
  <c r="H8739" i="1"/>
  <c r="I8739" i="1"/>
  <c r="J8739" i="1"/>
  <c r="E8740" i="1"/>
  <c r="F8740" i="1"/>
  <c r="G8740" i="1"/>
  <c r="H8740" i="1"/>
  <c r="I8740" i="1"/>
  <c r="J8740" i="1"/>
  <c r="E8741" i="1"/>
  <c r="F8741" i="1"/>
  <c r="G8741" i="1"/>
  <c r="H8741" i="1"/>
  <c r="I8741" i="1"/>
  <c r="J8741" i="1"/>
  <c r="E8742" i="1"/>
  <c r="F8742" i="1"/>
  <c r="G8742" i="1"/>
  <c r="H8742" i="1"/>
  <c r="I8742" i="1"/>
  <c r="J8742" i="1"/>
  <c r="E8743" i="1"/>
  <c r="F8743" i="1"/>
  <c r="G8743" i="1"/>
  <c r="H8743" i="1"/>
  <c r="I8743" i="1"/>
  <c r="J8743" i="1"/>
  <c r="E8744" i="1"/>
  <c r="F8744" i="1"/>
  <c r="G8744" i="1"/>
  <c r="H8744" i="1"/>
  <c r="I8744" i="1"/>
  <c r="J8744" i="1"/>
  <c r="E8745" i="1"/>
  <c r="F8745" i="1"/>
  <c r="G8745" i="1"/>
  <c r="H8745" i="1"/>
  <c r="I8745" i="1"/>
  <c r="J8745" i="1"/>
  <c r="E8746" i="1"/>
  <c r="F8746" i="1"/>
  <c r="G8746" i="1"/>
  <c r="H8746" i="1"/>
  <c r="I8746" i="1"/>
  <c r="J8746" i="1"/>
  <c r="E8747" i="1"/>
  <c r="F8747" i="1"/>
  <c r="G8747" i="1"/>
  <c r="H8747" i="1"/>
  <c r="I8747" i="1"/>
  <c r="J8747" i="1"/>
  <c r="E8748" i="1"/>
  <c r="F8748" i="1"/>
  <c r="G8748" i="1"/>
  <c r="H8748" i="1"/>
  <c r="I8748" i="1"/>
  <c r="J8748" i="1"/>
  <c r="E8749" i="1"/>
  <c r="F8749" i="1"/>
  <c r="G8749" i="1"/>
  <c r="H8749" i="1"/>
  <c r="I8749" i="1"/>
  <c r="J8749" i="1"/>
  <c r="E8750" i="1"/>
  <c r="F8750" i="1"/>
  <c r="G8750" i="1"/>
  <c r="H8750" i="1"/>
  <c r="I8750" i="1"/>
  <c r="J8750" i="1"/>
  <c r="E8751" i="1"/>
  <c r="F8751" i="1"/>
  <c r="G8751" i="1"/>
  <c r="H8751" i="1"/>
  <c r="I8751" i="1"/>
  <c r="J8751" i="1"/>
  <c r="E8752" i="1"/>
  <c r="F8752" i="1"/>
  <c r="G8752" i="1"/>
  <c r="H8752" i="1"/>
  <c r="I8752" i="1"/>
  <c r="J8752" i="1"/>
  <c r="E8753" i="1"/>
  <c r="F8753" i="1"/>
  <c r="G8753" i="1"/>
  <c r="H8753" i="1"/>
  <c r="I8753" i="1"/>
  <c r="J8753" i="1"/>
  <c r="E8754" i="1"/>
  <c r="F8754" i="1"/>
  <c r="G8754" i="1"/>
  <c r="H8754" i="1"/>
  <c r="I8754" i="1"/>
  <c r="J8754" i="1"/>
  <c r="E8755" i="1"/>
  <c r="F8755" i="1"/>
  <c r="G8755" i="1"/>
  <c r="H8755" i="1"/>
  <c r="I8755" i="1"/>
  <c r="J8755" i="1"/>
  <c r="E8756" i="1"/>
  <c r="F8756" i="1"/>
  <c r="G8756" i="1"/>
  <c r="H8756" i="1"/>
  <c r="I8756" i="1"/>
  <c r="J8756" i="1"/>
  <c r="E8757" i="1"/>
  <c r="F8757" i="1"/>
  <c r="G8757" i="1"/>
  <c r="H8757" i="1"/>
  <c r="I8757" i="1"/>
  <c r="J8757" i="1"/>
  <c r="E8758" i="1"/>
  <c r="F8758" i="1"/>
  <c r="G8758" i="1"/>
  <c r="H8758" i="1"/>
  <c r="I8758" i="1"/>
  <c r="J8758" i="1"/>
  <c r="E8759" i="1"/>
  <c r="F8759" i="1"/>
  <c r="G8759" i="1"/>
  <c r="H8759" i="1"/>
  <c r="I8759" i="1"/>
  <c r="J8759" i="1"/>
  <c r="E8760" i="1"/>
  <c r="F8760" i="1"/>
  <c r="G8760" i="1"/>
  <c r="H8760" i="1"/>
  <c r="I8760" i="1"/>
  <c r="J8760" i="1"/>
  <c r="E8761" i="1"/>
  <c r="F8761" i="1"/>
  <c r="G8761" i="1"/>
  <c r="H8761" i="1"/>
  <c r="I8761" i="1"/>
  <c r="J8761" i="1"/>
  <c r="E8762" i="1"/>
  <c r="F8762" i="1"/>
  <c r="G8762" i="1"/>
  <c r="H8762" i="1"/>
  <c r="I8762" i="1"/>
  <c r="J8762" i="1"/>
  <c r="E8763" i="1"/>
  <c r="F8763" i="1"/>
  <c r="G8763" i="1"/>
  <c r="H8763" i="1"/>
  <c r="I8763" i="1"/>
  <c r="J8763" i="1"/>
  <c r="E8764" i="1"/>
  <c r="F8764" i="1"/>
  <c r="G8764" i="1"/>
  <c r="H8764" i="1"/>
  <c r="I8764" i="1"/>
  <c r="J8764" i="1"/>
  <c r="E8765" i="1"/>
  <c r="F8765" i="1"/>
  <c r="G8765" i="1"/>
  <c r="H8765" i="1"/>
  <c r="I8765" i="1"/>
  <c r="J8765" i="1"/>
  <c r="E8766" i="1"/>
  <c r="F8766" i="1"/>
  <c r="G8766" i="1"/>
  <c r="H8766" i="1"/>
  <c r="I8766" i="1"/>
  <c r="J8766" i="1"/>
  <c r="E8767" i="1"/>
  <c r="F8767" i="1"/>
  <c r="G8767" i="1"/>
  <c r="H8767" i="1"/>
  <c r="I8767" i="1"/>
  <c r="J8767" i="1"/>
  <c r="E8768" i="1"/>
  <c r="F8768" i="1"/>
  <c r="G8768" i="1"/>
  <c r="H8768" i="1"/>
  <c r="I8768" i="1"/>
  <c r="J8768" i="1"/>
  <c r="E8769" i="1"/>
  <c r="F8769" i="1"/>
  <c r="G8769" i="1"/>
  <c r="H8769" i="1"/>
  <c r="I8769" i="1"/>
  <c r="J8769" i="1"/>
  <c r="E8770" i="1"/>
  <c r="F8770" i="1"/>
  <c r="G8770" i="1"/>
  <c r="H8770" i="1"/>
  <c r="I8770" i="1"/>
  <c r="J8770" i="1"/>
  <c r="E8771" i="1"/>
  <c r="F8771" i="1"/>
  <c r="G8771" i="1"/>
  <c r="H8771" i="1"/>
  <c r="I8771" i="1"/>
  <c r="J8771" i="1"/>
  <c r="E8772" i="1"/>
  <c r="F8772" i="1"/>
  <c r="G8772" i="1"/>
  <c r="H8772" i="1"/>
  <c r="I8772" i="1"/>
  <c r="J8772" i="1"/>
  <c r="E8773" i="1"/>
  <c r="F8773" i="1"/>
  <c r="G8773" i="1"/>
  <c r="H8773" i="1"/>
  <c r="I8773" i="1"/>
  <c r="J8773" i="1"/>
  <c r="E8774" i="1"/>
  <c r="F8774" i="1"/>
  <c r="G8774" i="1"/>
  <c r="H8774" i="1"/>
  <c r="I8774" i="1"/>
  <c r="J8774" i="1"/>
  <c r="E8775" i="1"/>
  <c r="F8775" i="1"/>
  <c r="G8775" i="1"/>
  <c r="H8775" i="1"/>
  <c r="I8775" i="1"/>
  <c r="J8775" i="1"/>
  <c r="E8776" i="1"/>
  <c r="F8776" i="1"/>
  <c r="G8776" i="1"/>
  <c r="H8776" i="1"/>
  <c r="I8776" i="1"/>
  <c r="J8776" i="1"/>
  <c r="E8777" i="1"/>
  <c r="F8777" i="1"/>
  <c r="G8777" i="1"/>
  <c r="H8777" i="1"/>
  <c r="I8777" i="1"/>
  <c r="J8777" i="1"/>
  <c r="E8778" i="1"/>
  <c r="F8778" i="1"/>
  <c r="G8778" i="1"/>
  <c r="H8778" i="1"/>
  <c r="I8778" i="1"/>
  <c r="J8778" i="1"/>
  <c r="E8779" i="1"/>
  <c r="F8779" i="1"/>
  <c r="G8779" i="1"/>
  <c r="H8779" i="1"/>
  <c r="I8779" i="1"/>
  <c r="J8779" i="1"/>
  <c r="E8780" i="1"/>
  <c r="F8780" i="1"/>
  <c r="G8780" i="1"/>
  <c r="H8780" i="1"/>
  <c r="I8780" i="1"/>
  <c r="J8780" i="1"/>
  <c r="E8781" i="1"/>
  <c r="F8781" i="1"/>
  <c r="G8781" i="1"/>
  <c r="H8781" i="1"/>
  <c r="I8781" i="1"/>
  <c r="J8781" i="1"/>
  <c r="E8782" i="1"/>
  <c r="F8782" i="1"/>
  <c r="G8782" i="1"/>
  <c r="H8782" i="1"/>
  <c r="I8782" i="1"/>
  <c r="J8782" i="1"/>
  <c r="E8783" i="1"/>
  <c r="F8783" i="1"/>
  <c r="G8783" i="1"/>
  <c r="H8783" i="1"/>
  <c r="I8783" i="1"/>
  <c r="J8783" i="1"/>
  <c r="E8784" i="1"/>
  <c r="F8784" i="1"/>
  <c r="G8784" i="1"/>
  <c r="H8784" i="1"/>
  <c r="I8784" i="1"/>
  <c r="J8784" i="1"/>
  <c r="E8785" i="1"/>
  <c r="F8785" i="1"/>
  <c r="G8785" i="1"/>
  <c r="H8785" i="1"/>
  <c r="I8785" i="1"/>
  <c r="J8785" i="1"/>
  <c r="E8786" i="1"/>
  <c r="F8786" i="1"/>
  <c r="G8786" i="1"/>
  <c r="H8786" i="1"/>
  <c r="I8786" i="1"/>
  <c r="J8786" i="1"/>
  <c r="E8787" i="1"/>
  <c r="F8787" i="1"/>
  <c r="G8787" i="1"/>
  <c r="H8787" i="1"/>
  <c r="I8787" i="1"/>
  <c r="J8787" i="1"/>
  <c r="E8788" i="1"/>
  <c r="F8788" i="1"/>
  <c r="G8788" i="1"/>
  <c r="H8788" i="1"/>
  <c r="I8788" i="1"/>
  <c r="J8788" i="1"/>
  <c r="E8789" i="1"/>
  <c r="F8789" i="1"/>
  <c r="G8789" i="1"/>
  <c r="H8789" i="1"/>
  <c r="I8789" i="1"/>
  <c r="J8789" i="1"/>
  <c r="E8790" i="1"/>
  <c r="F8790" i="1"/>
  <c r="G8790" i="1"/>
  <c r="H8790" i="1"/>
  <c r="I8790" i="1"/>
  <c r="J8790" i="1"/>
  <c r="E8791" i="1"/>
  <c r="F8791" i="1"/>
  <c r="G8791" i="1"/>
  <c r="H8791" i="1"/>
  <c r="I8791" i="1"/>
  <c r="J8791" i="1"/>
  <c r="E8792" i="1"/>
  <c r="F8792" i="1"/>
  <c r="G8792" i="1"/>
  <c r="H8792" i="1"/>
  <c r="I8792" i="1"/>
  <c r="J8792" i="1"/>
  <c r="E8793" i="1"/>
  <c r="F8793" i="1"/>
  <c r="G8793" i="1"/>
  <c r="H8793" i="1"/>
  <c r="I8793" i="1"/>
  <c r="J8793" i="1"/>
  <c r="E8794" i="1"/>
  <c r="F8794" i="1"/>
  <c r="G8794" i="1"/>
  <c r="H8794" i="1"/>
  <c r="I8794" i="1"/>
  <c r="J8794" i="1"/>
  <c r="E8795" i="1"/>
  <c r="F8795" i="1"/>
  <c r="G8795" i="1"/>
  <c r="H8795" i="1"/>
  <c r="I8795" i="1"/>
  <c r="J8795" i="1"/>
  <c r="E8796" i="1"/>
  <c r="F8796" i="1"/>
  <c r="G8796" i="1"/>
  <c r="H8796" i="1"/>
  <c r="I8796" i="1"/>
  <c r="J8796" i="1"/>
  <c r="E8797" i="1"/>
  <c r="F8797" i="1"/>
  <c r="G8797" i="1"/>
  <c r="H8797" i="1"/>
  <c r="I8797" i="1"/>
  <c r="J8797" i="1"/>
  <c r="E8798" i="1"/>
  <c r="F8798" i="1"/>
  <c r="G8798" i="1"/>
  <c r="H8798" i="1"/>
  <c r="I8798" i="1"/>
  <c r="J8798" i="1"/>
  <c r="E8799" i="1"/>
  <c r="F8799" i="1"/>
  <c r="G8799" i="1"/>
  <c r="H8799" i="1"/>
  <c r="I8799" i="1"/>
  <c r="J8799" i="1"/>
  <c r="E8800" i="1"/>
  <c r="F8800" i="1"/>
  <c r="G8800" i="1"/>
  <c r="H8800" i="1"/>
  <c r="I8800" i="1"/>
  <c r="J8800" i="1"/>
  <c r="E8801" i="1"/>
  <c r="F8801" i="1"/>
  <c r="G8801" i="1"/>
  <c r="H8801" i="1"/>
  <c r="I8801" i="1"/>
  <c r="J8801" i="1"/>
  <c r="E8802" i="1"/>
  <c r="F8802" i="1"/>
  <c r="G8802" i="1"/>
  <c r="H8802" i="1"/>
  <c r="I8802" i="1"/>
  <c r="J8802" i="1"/>
  <c r="E8803" i="1"/>
  <c r="F8803" i="1"/>
  <c r="G8803" i="1"/>
  <c r="H8803" i="1"/>
  <c r="I8803" i="1"/>
  <c r="J8803" i="1"/>
  <c r="E8804" i="1"/>
  <c r="F8804" i="1"/>
  <c r="G8804" i="1"/>
  <c r="H8804" i="1"/>
  <c r="I8804" i="1"/>
  <c r="J8804" i="1"/>
  <c r="E8805" i="1"/>
  <c r="F8805" i="1"/>
  <c r="G8805" i="1"/>
  <c r="H8805" i="1"/>
  <c r="I8805" i="1"/>
  <c r="J8805" i="1"/>
  <c r="E8806" i="1"/>
  <c r="F8806" i="1"/>
  <c r="G8806" i="1"/>
  <c r="H8806" i="1"/>
  <c r="I8806" i="1"/>
  <c r="J8806" i="1"/>
  <c r="E8807" i="1"/>
  <c r="F8807" i="1"/>
  <c r="G8807" i="1"/>
  <c r="H8807" i="1"/>
  <c r="I8807" i="1"/>
  <c r="J8807" i="1"/>
  <c r="E8808" i="1"/>
  <c r="F8808" i="1"/>
  <c r="G8808" i="1"/>
  <c r="H8808" i="1"/>
  <c r="I8808" i="1"/>
  <c r="J8808" i="1"/>
  <c r="E8809" i="1"/>
  <c r="F8809" i="1"/>
  <c r="G8809" i="1"/>
  <c r="H8809" i="1"/>
  <c r="I8809" i="1"/>
  <c r="J8809" i="1"/>
  <c r="E8810" i="1"/>
  <c r="F8810" i="1"/>
  <c r="G8810" i="1"/>
  <c r="H8810" i="1"/>
  <c r="I8810" i="1"/>
  <c r="J8810" i="1"/>
  <c r="E8811" i="1"/>
  <c r="F8811" i="1"/>
  <c r="G8811" i="1"/>
  <c r="H8811" i="1"/>
  <c r="I8811" i="1"/>
  <c r="J8811" i="1"/>
  <c r="E8812" i="1"/>
  <c r="F8812" i="1"/>
  <c r="G8812" i="1"/>
  <c r="H8812" i="1"/>
  <c r="I8812" i="1"/>
  <c r="J8812" i="1"/>
  <c r="E8813" i="1"/>
  <c r="F8813" i="1"/>
  <c r="G8813" i="1"/>
  <c r="H8813" i="1"/>
  <c r="I8813" i="1"/>
  <c r="J8813" i="1"/>
  <c r="E8814" i="1"/>
  <c r="F8814" i="1"/>
  <c r="G8814" i="1"/>
  <c r="H8814" i="1"/>
  <c r="I8814" i="1"/>
  <c r="J8814" i="1"/>
  <c r="E8815" i="1"/>
  <c r="F8815" i="1"/>
  <c r="G8815" i="1"/>
  <c r="H8815" i="1"/>
  <c r="I8815" i="1"/>
  <c r="J8815" i="1"/>
  <c r="E8816" i="1"/>
  <c r="F8816" i="1"/>
  <c r="G8816" i="1"/>
  <c r="H8816" i="1"/>
  <c r="I8816" i="1"/>
  <c r="J8816" i="1"/>
  <c r="E8817" i="1"/>
  <c r="F8817" i="1"/>
  <c r="G8817" i="1"/>
  <c r="H8817" i="1"/>
  <c r="I8817" i="1"/>
  <c r="J8817" i="1"/>
  <c r="E8818" i="1"/>
  <c r="F8818" i="1"/>
  <c r="G8818" i="1"/>
  <c r="H8818" i="1"/>
  <c r="I8818" i="1"/>
  <c r="J8818" i="1"/>
  <c r="E8819" i="1"/>
  <c r="F8819" i="1"/>
  <c r="G8819" i="1"/>
  <c r="H8819" i="1"/>
  <c r="I8819" i="1"/>
  <c r="J8819" i="1"/>
  <c r="E8820" i="1"/>
  <c r="F8820" i="1"/>
  <c r="G8820" i="1"/>
  <c r="H8820" i="1"/>
  <c r="I8820" i="1"/>
  <c r="J8820" i="1"/>
  <c r="E8821" i="1"/>
  <c r="F8821" i="1"/>
  <c r="G8821" i="1"/>
  <c r="H8821" i="1"/>
  <c r="I8821" i="1"/>
  <c r="J8821" i="1"/>
  <c r="E8822" i="1"/>
  <c r="F8822" i="1"/>
  <c r="G8822" i="1"/>
  <c r="H8822" i="1"/>
  <c r="I8822" i="1"/>
  <c r="J8822" i="1"/>
  <c r="E8823" i="1"/>
  <c r="F8823" i="1"/>
  <c r="G8823" i="1"/>
  <c r="H8823" i="1"/>
  <c r="I8823" i="1"/>
  <c r="J8823" i="1"/>
  <c r="E8824" i="1"/>
  <c r="F8824" i="1"/>
  <c r="G8824" i="1"/>
  <c r="H8824" i="1"/>
  <c r="I8824" i="1"/>
  <c r="J8824" i="1"/>
  <c r="E8825" i="1"/>
  <c r="F8825" i="1"/>
  <c r="G8825" i="1"/>
  <c r="H8825" i="1"/>
  <c r="I8825" i="1"/>
  <c r="J8825" i="1"/>
  <c r="E8826" i="1"/>
  <c r="F8826" i="1"/>
  <c r="G8826" i="1"/>
  <c r="H8826" i="1"/>
  <c r="I8826" i="1"/>
  <c r="J8826" i="1"/>
  <c r="E8827" i="1"/>
  <c r="F8827" i="1"/>
  <c r="G8827" i="1"/>
  <c r="H8827" i="1"/>
  <c r="I8827" i="1"/>
  <c r="J8827" i="1"/>
  <c r="E8828" i="1"/>
  <c r="F8828" i="1"/>
  <c r="G8828" i="1"/>
  <c r="H8828" i="1"/>
  <c r="I8828" i="1"/>
  <c r="J8828" i="1"/>
  <c r="E8829" i="1"/>
  <c r="F8829" i="1"/>
  <c r="G8829" i="1"/>
  <c r="H8829" i="1"/>
  <c r="I8829" i="1"/>
  <c r="J8829" i="1"/>
  <c r="E8830" i="1"/>
  <c r="F8830" i="1"/>
  <c r="G8830" i="1"/>
  <c r="H8830" i="1"/>
  <c r="I8830" i="1"/>
  <c r="J8830" i="1"/>
  <c r="E8831" i="1"/>
  <c r="F8831" i="1"/>
  <c r="G8831" i="1"/>
  <c r="H8831" i="1"/>
  <c r="I8831" i="1"/>
  <c r="J8831" i="1"/>
  <c r="E8832" i="1"/>
  <c r="F8832" i="1"/>
  <c r="G8832" i="1"/>
  <c r="H8832" i="1"/>
  <c r="I8832" i="1"/>
  <c r="J8832" i="1"/>
  <c r="E8833" i="1"/>
  <c r="F8833" i="1"/>
  <c r="G8833" i="1"/>
  <c r="H8833" i="1"/>
  <c r="I8833" i="1"/>
  <c r="J8833" i="1"/>
  <c r="E8834" i="1"/>
  <c r="F8834" i="1"/>
  <c r="G8834" i="1"/>
  <c r="H8834" i="1"/>
  <c r="I8834" i="1"/>
  <c r="J8834" i="1"/>
  <c r="E8835" i="1"/>
  <c r="F8835" i="1"/>
  <c r="G8835" i="1"/>
  <c r="H8835" i="1"/>
  <c r="I8835" i="1"/>
  <c r="J8835" i="1"/>
  <c r="E8836" i="1"/>
  <c r="F8836" i="1"/>
  <c r="G8836" i="1"/>
  <c r="H8836" i="1"/>
  <c r="I8836" i="1"/>
  <c r="J8836" i="1"/>
  <c r="E8837" i="1"/>
  <c r="F8837" i="1"/>
  <c r="G8837" i="1"/>
  <c r="H8837" i="1"/>
  <c r="I8837" i="1"/>
  <c r="J8837" i="1"/>
  <c r="E8838" i="1"/>
  <c r="F8838" i="1"/>
  <c r="G8838" i="1"/>
  <c r="H8838" i="1"/>
  <c r="I8838" i="1"/>
  <c r="J8838" i="1"/>
  <c r="E8839" i="1"/>
  <c r="F8839" i="1"/>
  <c r="G8839" i="1"/>
  <c r="H8839" i="1"/>
  <c r="I8839" i="1"/>
  <c r="J8839" i="1"/>
  <c r="E8840" i="1"/>
  <c r="F8840" i="1"/>
  <c r="G8840" i="1"/>
  <c r="H8840" i="1"/>
  <c r="I8840" i="1"/>
  <c r="J8840" i="1"/>
  <c r="E8841" i="1"/>
  <c r="F8841" i="1"/>
  <c r="G8841" i="1"/>
  <c r="H8841" i="1"/>
  <c r="I8841" i="1"/>
  <c r="J8841" i="1"/>
  <c r="E8842" i="1"/>
  <c r="F8842" i="1"/>
  <c r="G8842" i="1"/>
  <c r="H8842" i="1"/>
  <c r="I8842" i="1"/>
  <c r="J8842" i="1"/>
  <c r="E8843" i="1"/>
  <c r="F8843" i="1"/>
  <c r="G8843" i="1"/>
  <c r="H8843" i="1"/>
  <c r="I8843" i="1"/>
  <c r="J8843" i="1"/>
  <c r="E8844" i="1"/>
  <c r="F8844" i="1"/>
  <c r="G8844" i="1"/>
  <c r="H8844" i="1"/>
  <c r="I8844" i="1"/>
  <c r="J8844" i="1"/>
  <c r="E8845" i="1"/>
  <c r="F8845" i="1"/>
  <c r="G8845" i="1"/>
  <c r="H8845" i="1"/>
  <c r="I8845" i="1"/>
  <c r="J8845" i="1"/>
  <c r="E8846" i="1"/>
  <c r="F8846" i="1"/>
  <c r="G8846" i="1"/>
  <c r="H8846" i="1"/>
  <c r="I8846" i="1"/>
  <c r="J8846" i="1"/>
  <c r="E8847" i="1"/>
  <c r="F8847" i="1"/>
  <c r="G8847" i="1"/>
  <c r="H8847" i="1"/>
  <c r="I8847" i="1"/>
  <c r="J8847" i="1"/>
  <c r="E8848" i="1"/>
  <c r="F8848" i="1"/>
  <c r="G8848" i="1"/>
  <c r="H8848" i="1"/>
  <c r="I8848" i="1"/>
  <c r="J8848" i="1"/>
  <c r="E8849" i="1"/>
  <c r="F8849" i="1"/>
  <c r="G8849" i="1"/>
  <c r="H8849" i="1"/>
  <c r="I8849" i="1"/>
  <c r="J8849" i="1"/>
  <c r="E8850" i="1"/>
  <c r="F8850" i="1"/>
  <c r="G8850" i="1"/>
  <c r="H8850" i="1"/>
  <c r="I8850" i="1"/>
  <c r="J8850" i="1"/>
  <c r="E8851" i="1"/>
  <c r="F8851" i="1"/>
  <c r="G8851" i="1"/>
  <c r="H8851" i="1"/>
  <c r="I8851" i="1"/>
  <c r="J8851" i="1"/>
  <c r="E8852" i="1"/>
  <c r="F8852" i="1"/>
  <c r="G8852" i="1"/>
  <c r="H8852" i="1"/>
  <c r="I8852" i="1"/>
  <c r="J8852" i="1"/>
  <c r="E8853" i="1"/>
  <c r="F8853" i="1"/>
  <c r="G8853" i="1"/>
  <c r="H8853" i="1"/>
  <c r="I8853" i="1"/>
  <c r="J8853" i="1"/>
  <c r="E8854" i="1"/>
  <c r="F8854" i="1"/>
  <c r="G8854" i="1"/>
  <c r="H8854" i="1"/>
  <c r="I8854" i="1"/>
  <c r="J8854" i="1"/>
  <c r="E8855" i="1"/>
  <c r="F8855" i="1"/>
  <c r="G8855" i="1"/>
  <c r="H8855" i="1"/>
  <c r="I8855" i="1"/>
  <c r="J8855" i="1"/>
  <c r="E8856" i="1"/>
  <c r="F8856" i="1"/>
  <c r="G8856" i="1"/>
  <c r="H8856" i="1"/>
  <c r="I8856" i="1"/>
  <c r="J8856" i="1"/>
  <c r="E8857" i="1"/>
  <c r="F8857" i="1"/>
  <c r="G8857" i="1"/>
  <c r="H8857" i="1"/>
  <c r="I8857" i="1"/>
  <c r="J8857" i="1"/>
  <c r="E8858" i="1"/>
  <c r="F8858" i="1"/>
  <c r="G8858" i="1"/>
  <c r="H8858" i="1"/>
  <c r="I8858" i="1"/>
  <c r="J8858" i="1"/>
  <c r="E8859" i="1"/>
  <c r="F8859" i="1"/>
  <c r="G8859" i="1"/>
  <c r="H8859" i="1"/>
  <c r="I8859" i="1"/>
  <c r="J8859" i="1"/>
  <c r="E8860" i="1"/>
  <c r="F8860" i="1"/>
  <c r="G8860" i="1"/>
  <c r="H8860" i="1"/>
  <c r="I8860" i="1"/>
  <c r="J8860" i="1"/>
  <c r="E8861" i="1"/>
  <c r="F8861" i="1"/>
  <c r="G8861" i="1"/>
  <c r="H8861" i="1"/>
  <c r="I8861" i="1"/>
  <c r="J8861" i="1"/>
  <c r="E8862" i="1"/>
  <c r="F8862" i="1"/>
  <c r="G8862" i="1"/>
  <c r="H8862" i="1"/>
  <c r="I8862" i="1"/>
  <c r="J8862" i="1"/>
  <c r="E8863" i="1"/>
  <c r="F8863" i="1"/>
  <c r="G8863" i="1"/>
  <c r="H8863" i="1"/>
  <c r="I8863" i="1"/>
  <c r="J8863" i="1"/>
  <c r="E8864" i="1"/>
  <c r="F8864" i="1"/>
  <c r="G8864" i="1"/>
  <c r="H8864" i="1"/>
  <c r="I8864" i="1"/>
  <c r="J8864" i="1"/>
  <c r="E8865" i="1"/>
  <c r="F8865" i="1"/>
  <c r="G8865" i="1"/>
  <c r="H8865" i="1"/>
  <c r="I8865" i="1"/>
  <c r="J8865" i="1"/>
  <c r="E8866" i="1"/>
  <c r="F8866" i="1"/>
  <c r="G8866" i="1"/>
  <c r="H8866" i="1"/>
  <c r="I8866" i="1"/>
  <c r="J8866" i="1"/>
  <c r="E8867" i="1"/>
  <c r="F8867" i="1"/>
  <c r="G8867" i="1"/>
  <c r="H8867" i="1"/>
  <c r="I8867" i="1"/>
  <c r="J8867" i="1"/>
  <c r="E8868" i="1"/>
  <c r="F8868" i="1"/>
  <c r="G8868" i="1"/>
  <c r="H8868" i="1"/>
  <c r="I8868" i="1"/>
  <c r="J8868" i="1"/>
  <c r="E8869" i="1"/>
  <c r="F8869" i="1"/>
  <c r="G8869" i="1"/>
  <c r="H8869" i="1"/>
  <c r="I8869" i="1"/>
  <c r="J8869" i="1"/>
  <c r="E8870" i="1"/>
  <c r="F8870" i="1"/>
  <c r="G8870" i="1"/>
  <c r="H8870" i="1"/>
  <c r="I8870" i="1"/>
  <c r="J8870" i="1"/>
  <c r="E8871" i="1"/>
  <c r="F8871" i="1"/>
  <c r="G8871" i="1"/>
  <c r="H8871" i="1"/>
  <c r="I8871" i="1"/>
  <c r="J8871" i="1"/>
  <c r="E8872" i="1"/>
  <c r="F8872" i="1"/>
  <c r="G8872" i="1"/>
  <c r="H8872" i="1"/>
  <c r="I8872" i="1"/>
  <c r="J8872" i="1"/>
  <c r="E8873" i="1"/>
  <c r="F8873" i="1"/>
  <c r="G8873" i="1"/>
  <c r="H8873" i="1"/>
  <c r="I8873" i="1"/>
  <c r="J8873" i="1"/>
  <c r="E8874" i="1"/>
  <c r="F8874" i="1"/>
  <c r="G8874" i="1"/>
  <c r="H8874" i="1"/>
  <c r="I8874" i="1"/>
  <c r="J8874" i="1"/>
  <c r="E8875" i="1"/>
  <c r="F8875" i="1"/>
  <c r="G8875" i="1"/>
  <c r="H8875" i="1"/>
  <c r="I8875" i="1"/>
  <c r="J8875" i="1"/>
  <c r="E8876" i="1"/>
  <c r="F8876" i="1"/>
  <c r="G8876" i="1"/>
  <c r="H8876" i="1"/>
  <c r="I8876" i="1"/>
  <c r="J8876" i="1"/>
  <c r="E8877" i="1"/>
  <c r="F8877" i="1"/>
  <c r="G8877" i="1"/>
  <c r="H8877" i="1"/>
  <c r="I8877" i="1"/>
  <c r="J8877" i="1"/>
  <c r="E8878" i="1"/>
  <c r="F8878" i="1"/>
  <c r="G8878" i="1"/>
  <c r="H8878" i="1"/>
  <c r="I8878" i="1"/>
  <c r="J8878" i="1"/>
  <c r="E8879" i="1"/>
  <c r="F8879" i="1"/>
  <c r="G8879" i="1"/>
  <c r="H8879" i="1"/>
  <c r="I8879" i="1"/>
  <c r="J8879" i="1"/>
  <c r="E8880" i="1"/>
  <c r="F8880" i="1"/>
  <c r="G8880" i="1"/>
  <c r="H8880" i="1"/>
  <c r="I8880" i="1"/>
  <c r="J8880" i="1"/>
  <c r="E8881" i="1"/>
  <c r="F8881" i="1"/>
  <c r="G8881" i="1"/>
  <c r="H8881" i="1"/>
  <c r="I8881" i="1"/>
  <c r="J8881" i="1"/>
  <c r="E8882" i="1"/>
  <c r="F8882" i="1"/>
  <c r="G8882" i="1"/>
  <c r="H8882" i="1"/>
  <c r="I8882" i="1"/>
  <c r="J8882" i="1"/>
  <c r="E8883" i="1"/>
  <c r="F8883" i="1"/>
  <c r="G8883" i="1"/>
  <c r="H8883" i="1"/>
  <c r="I8883" i="1"/>
  <c r="J8883" i="1"/>
  <c r="E8884" i="1"/>
  <c r="F8884" i="1"/>
  <c r="G8884" i="1"/>
  <c r="H8884" i="1"/>
  <c r="I8884" i="1"/>
  <c r="J8884" i="1"/>
  <c r="E8885" i="1"/>
  <c r="F8885" i="1"/>
  <c r="G8885" i="1"/>
  <c r="H8885" i="1"/>
  <c r="I8885" i="1"/>
  <c r="J8885" i="1"/>
  <c r="E8886" i="1"/>
  <c r="F8886" i="1"/>
  <c r="G8886" i="1"/>
  <c r="H8886" i="1"/>
  <c r="I8886" i="1"/>
  <c r="J8886" i="1"/>
  <c r="E8887" i="1"/>
  <c r="F8887" i="1"/>
  <c r="G8887" i="1"/>
  <c r="H8887" i="1"/>
  <c r="I8887" i="1"/>
  <c r="J8887" i="1"/>
  <c r="E8888" i="1"/>
  <c r="F8888" i="1"/>
  <c r="G8888" i="1"/>
  <c r="H8888" i="1"/>
  <c r="I8888" i="1"/>
  <c r="J8888" i="1"/>
  <c r="E8889" i="1"/>
  <c r="F8889" i="1"/>
  <c r="G8889" i="1"/>
  <c r="H8889" i="1"/>
  <c r="I8889" i="1"/>
  <c r="J8889" i="1"/>
  <c r="E8890" i="1"/>
  <c r="F8890" i="1"/>
  <c r="G8890" i="1"/>
  <c r="H8890" i="1"/>
  <c r="I8890" i="1"/>
  <c r="J8890" i="1"/>
  <c r="E8891" i="1"/>
  <c r="F8891" i="1"/>
  <c r="G8891" i="1"/>
  <c r="H8891" i="1"/>
  <c r="I8891" i="1"/>
  <c r="J8891" i="1"/>
  <c r="E8892" i="1"/>
  <c r="F8892" i="1"/>
  <c r="G8892" i="1"/>
  <c r="H8892" i="1"/>
  <c r="I8892" i="1"/>
  <c r="J8892" i="1"/>
  <c r="E8893" i="1"/>
  <c r="F8893" i="1"/>
  <c r="G8893" i="1"/>
  <c r="H8893" i="1"/>
  <c r="I8893" i="1"/>
  <c r="J8893" i="1"/>
  <c r="E8894" i="1"/>
  <c r="F8894" i="1"/>
  <c r="G8894" i="1"/>
  <c r="H8894" i="1"/>
  <c r="I8894" i="1"/>
  <c r="J8894" i="1"/>
  <c r="E8895" i="1"/>
  <c r="F8895" i="1"/>
  <c r="G8895" i="1"/>
  <c r="H8895" i="1"/>
  <c r="I8895" i="1"/>
  <c r="J8895" i="1"/>
  <c r="E8896" i="1"/>
  <c r="F8896" i="1"/>
  <c r="G8896" i="1"/>
  <c r="H8896" i="1"/>
  <c r="I8896" i="1"/>
  <c r="J8896" i="1"/>
  <c r="E8897" i="1"/>
  <c r="F8897" i="1"/>
  <c r="G8897" i="1"/>
  <c r="H8897" i="1"/>
  <c r="I8897" i="1"/>
  <c r="J8897" i="1"/>
  <c r="E8898" i="1"/>
  <c r="F8898" i="1"/>
  <c r="G8898" i="1"/>
  <c r="H8898" i="1"/>
  <c r="I8898" i="1"/>
  <c r="J8898" i="1"/>
  <c r="E8899" i="1"/>
  <c r="F8899" i="1"/>
  <c r="G8899" i="1"/>
  <c r="H8899" i="1"/>
  <c r="I8899" i="1"/>
  <c r="J8899" i="1"/>
  <c r="E8900" i="1"/>
  <c r="F8900" i="1"/>
  <c r="G8900" i="1"/>
  <c r="H8900" i="1"/>
  <c r="I8900" i="1"/>
  <c r="J8900" i="1"/>
  <c r="E8901" i="1"/>
  <c r="F8901" i="1"/>
  <c r="G8901" i="1"/>
  <c r="H8901" i="1"/>
  <c r="I8901" i="1"/>
  <c r="J8901" i="1"/>
  <c r="E8902" i="1"/>
  <c r="F8902" i="1"/>
  <c r="G8902" i="1"/>
  <c r="H8902" i="1"/>
  <c r="I8902" i="1"/>
  <c r="J8902" i="1"/>
  <c r="E8903" i="1"/>
  <c r="F8903" i="1"/>
  <c r="G8903" i="1"/>
  <c r="H8903" i="1"/>
  <c r="I8903" i="1"/>
  <c r="J8903" i="1"/>
  <c r="E8904" i="1"/>
  <c r="F8904" i="1"/>
  <c r="G8904" i="1"/>
  <c r="H8904" i="1"/>
  <c r="I8904" i="1"/>
  <c r="J8904" i="1"/>
  <c r="E8905" i="1"/>
  <c r="F8905" i="1"/>
  <c r="G8905" i="1"/>
  <c r="H8905" i="1"/>
  <c r="I8905" i="1"/>
  <c r="J8905" i="1"/>
  <c r="E8906" i="1"/>
  <c r="F8906" i="1"/>
  <c r="G8906" i="1"/>
  <c r="H8906" i="1"/>
  <c r="I8906" i="1"/>
  <c r="J8906" i="1"/>
  <c r="E8907" i="1"/>
  <c r="F8907" i="1"/>
  <c r="G8907" i="1"/>
  <c r="H8907" i="1"/>
  <c r="I8907" i="1"/>
  <c r="J8907" i="1"/>
  <c r="E8908" i="1"/>
  <c r="F8908" i="1"/>
  <c r="G8908" i="1"/>
  <c r="H8908" i="1"/>
  <c r="I8908" i="1"/>
  <c r="J8908" i="1"/>
  <c r="E8909" i="1"/>
  <c r="F8909" i="1"/>
  <c r="G8909" i="1"/>
  <c r="H8909" i="1"/>
  <c r="I8909" i="1"/>
  <c r="J8909" i="1"/>
  <c r="E8910" i="1"/>
  <c r="F8910" i="1"/>
  <c r="G8910" i="1"/>
  <c r="H8910" i="1"/>
  <c r="I8910" i="1"/>
  <c r="J8910" i="1"/>
  <c r="E8911" i="1"/>
  <c r="F8911" i="1"/>
  <c r="G8911" i="1"/>
  <c r="H8911" i="1"/>
  <c r="I8911" i="1"/>
  <c r="J8911" i="1"/>
  <c r="E8912" i="1"/>
  <c r="F8912" i="1"/>
  <c r="G8912" i="1"/>
  <c r="H8912" i="1"/>
  <c r="I8912" i="1"/>
  <c r="J8912" i="1"/>
  <c r="E8913" i="1"/>
  <c r="F8913" i="1"/>
  <c r="G8913" i="1"/>
  <c r="H8913" i="1"/>
  <c r="I8913" i="1"/>
  <c r="J8913" i="1"/>
  <c r="E8914" i="1"/>
  <c r="F8914" i="1"/>
  <c r="G8914" i="1"/>
  <c r="H8914" i="1"/>
  <c r="I8914" i="1"/>
  <c r="J8914" i="1"/>
  <c r="E8915" i="1"/>
  <c r="F8915" i="1"/>
  <c r="G8915" i="1"/>
  <c r="H8915" i="1"/>
  <c r="I8915" i="1"/>
  <c r="J8915" i="1"/>
  <c r="E8916" i="1"/>
  <c r="F8916" i="1"/>
  <c r="G8916" i="1"/>
  <c r="H8916" i="1"/>
  <c r="I8916" i="1"/>
  <c r="J8916" i="1"/>
  <c r="E8917" i="1"/>
  <c r="F8917" i="1"/>
  <c r="G8917" i="1"/>
  <c r="H8917" i="1"/>
  <c r="I8917" i="1"/>
  <c r="J8917" i="1"/>
  <c r="E8918" i="1"/>
  <c r="F8918" i="1"/>
  <c r="G8918" i="1"/>
  <c r="H8918" i="1"/>
  <c r="I8918" i="1"/>
  <c r="J8918" i="1"/>
  <c r="E8919" i="1"/>
  <c r="F8919" i="1"/>
  <c r="G8919" i="1"/>
  <c r="H8919" i="1"/>
  <c r="I8919" i="1"/>
  <c r="J8919" i="1"/>
  <c r="E8920" i="1"/>
  <c r="F8920" i="1"/>
  <c r="G8920" i="1"/>
  <c r="H8920" i="1"/>
  <c r="I8920" i="1"/>
  <c r="J8920" i="1"/>
  <c r="E8921" i="1"/>
  <c r="F8921" i="1"/>
  <c r="G8921" i="1"/>
  <c r="H8921" i="1"/>
  <c r="I8921" i="1"/>
  <c r="J8921" i="1"/>
  <c r="E8922" i="1"/>
  <c r="F8922" i="1"/>
  <c r="G8922" i="1"/>
  <c r="H8922" i="1"/>
  <c r="I8922" i="1"/>
  <c r="J8922" i="1"/>
  <c r="E8923" i="1"/>
  <c r="F8923" i="1"/>
  <c r="G8923" i="1"/>
  <c r="H8923" i="1"/>
  <c r="I8923" i="1"/>
  <c r="J8923" i="1"/>
  <c r="E8924" i="1"/>
  <c r="F8924" i="1"/>
  <c r="G8924" i="1"/>
  <c r="H8924" i="1"/>
  <c r="I8924" i="1"/>
  <c r="J8924" i="1"/>
  <c r="E8925" i="1"/>
  <c r="F8925" i="1"/>
  <c r="G8925" i="1"/>
  <c r="H8925" i="1"/>
  <c r="I8925" i="1"/>
  <c r="J8925" i="1"/>
  <c r="E8926" i="1"/>
  <c r="F8926" i="1"/>
  <c r="G8926" i="1"/>
  <c r="H8926" i="1"/>
  <c r="I8926" i="1"/>
  <c r="J8926" i="1"/>
  <c r="E8927" i="1"/>
  <c r="F8927" i="1"/>
  <c r="G8927" i="1"/>
  <c r="H8927" i="1"/>
  <c r="I8927" i="1"/>
  <c r="J8927" i="1"/>
  <c r="E8928" i="1"/>
  <c r="F8928" i="1"/>
  <c r="G8928" i="1"/>
  <c r="H8928" i="1"/>
  <c r="I8928" i="1"/>
  <c r="J8928" i="1"/>
  <c r="E8929" i="1"/>
  <c r="F8929" i="1"/>
  <c r="G8929" i="1"/>
  <c r="H8929" i="1"/>
  <c r="I8929" i="1"/>
  <c r="J8929" i="1"/>
  <c r="E8930" i="1"/>
  <c r="F8930" i="1"/>
  <c r="G8930" i="1"/>
  <c r="H8930" i="1"/>
  <c r="I8930" i="1"/>
  <c r="J8930" i="1"/>
  <c r="E8931" i="1"/>
  <c r="F8931" i="1"/>
  <c r="G8931" i="1"/>
  <c r="H8931" i="1"/>
  <c r="I8931" i="1"/>
  <c r="J8931" i="1"/>
  <c r="J8684" i="1"/>
  <c r="I8684" i="1"/>
  <c r="H8684" i="1"/>
  <c r="G8684" i="1"/>
  <c r="F8684" i="1"/>
  <c r="E8684" i="1"/>
  <c r="E8437" i="1"/>
  <c r="F8437" i="1"/>
  <c r="G8437" i="1"/>
  <c r="H8437" i="1"/>
  <c r="I8437" i="1"/>
  <c r="J8437" i="1"/>
  <c r="E8438" i="1"/>
  <c r="F8438" i="1"/>
  <c r="G8438" i="1"/>
  <c r="H8438" i="1"/>
  <c r="I8438" i="1"/>
  <c r="J8438" i="1"/>
  <c r="E8439" i="1"/>
  <c r="F8439" i="1"/>
  <c r="G8439" i="1"/>
  <c r="H8439" i="1"/>
  <c r="I8439" i="1"/>
  <c r="J8439" i="1"/>
  <c r="E8440" i="1"/>
  <c r="F8440" i="1"/>
  <c r="G8440" i="1"/>
  <c r="H8440" i="1"/>
  <c r="I8440" i="1"/>
  <c r="J8440" i="1"/>
  <c r="E8441" i="1"/>
  <c r="F8441" i="1"/>
  <c r="G8441" i="1"/>
  <c r="H8441" i="1"/>
  <c r="I8441" i="1"/>
  <c r="J8441" i="1"/>
  <c r="E8442" i="1"/>
  <c r="F8442" i="1"/>
  <c r="G8442" i="1"/>
  <c r="H8442" i="1"/>
  <c r="I8442" i="1"/>
  <c r="J8442" i="1"/>
  <c r="E8443" i="1"/>
  <c r="F8443" i="1"/>
  <c r="G8443" i="1"/>
  <c r="H8443" i="1"/>
  <c r="I8443" i="1"/>
  <c r="J8443" i="1"/>
  <c r="E8444" i="1"/>
  <c r="F8444" i="1"/>
  <c r="G8444" i="1"/>
  <c r="H8444" i="1"/>
  <c r="I8444" i="1"/>
  <c r="J8444" i="1"/>
  <c r="E8445" i="1"/>
  <c r="F8445" i="1"/>
  <c r="G8445" i="1"/>
  <c r="H8445" i="1"/>
  <c r="I8445" i="1"/>
  <c r="J8445" i="1"/>
  <c r="E8446" i="1"/>
  <c r="F8446" i="1"/>
  <c r="G8446" i="1"/>
  <c r="H8446" i="1"/>
  <c r="I8446" i="1"/>
  <c r="J8446" i="1"/>
  <c r="E8447" i="1"/>
  <c r="F8447" i="1"/>
  <c r="G8447" i="1"/>
  <c r="H8447" i="1"/>
  <c r="I8447" i="1"/>
  <c r="J8447" i="1"/>
  <c r="E8448" i="1"/>
  <c r="F8448" i="1"/>
  <c r="G8448" i="1"/>
  <c r="H8448" i="1"/>
  <c r="I8448" i="1"/>
  <c r="J8448" i="1"/>
  <c r="E8449" i="1"/>
  <c r="F8449" i="1"/>
  <c r="G8449" i="1"/>
  <c r="H8449" i="1"/>
  <c r="I8449" i="1"/>
  <c r="J8449" i="1"/>
  <c r="E8450" i="1"/>
  <c r="F8450" i="1"/>
  <c r="G8450" i="1"/>
  <c r="H8450" i="1"/>
  <c r="I8450" i="1"/>
  <c r="J8450" i="1"/>
  <c r="E8451" i="1"/>
  <c r="F8451" i="1"/>
  <c r="G8451" i="1"/>
  <c r="H8451" i="1"/>
  <c r="I8451" i="1"/>
  <c r="J8451" i="1"/>
  <c r="E8452" i="1"/>
  <c r="F8452" i="1"/>
  <c r="G8452" i="1"/>
  <c r="H8452" i="1"/>
  <c r="I8452" i="1"/>
  <c r="J8452" i="1"/>
  <c r="E8453" i="1"/>
  <c r="F8453" i="1"/>
  <c r="G8453" i="1"/>
  <c r="H8453" i="1"/>
  <c r="I8453" i="1"/>
  <c r="J8453" i="1"/>
  <c r="E8454" i="1"/>
  <c r="F8454" i="1"/>
  <c r="G8454" i="1"/>
  <c r="H8454" i="1"/>
  <c r="I8454" i="1"/>
  <c r="J8454" i="1"/>
  <c r="E8455" i="1"/>
  <c r="F8455" i="1"/>
  <c r="G8455" i="1"/>
  <c r="H8455" i="1"/>
  <c r="I8455" i="1"/>
  <c r="J8455" i="1"/>
  <c r="E8456" i="1"/>
  <c r="F8456" i="1"/>
  <c r="G8456" i="1"/>
  <c r="H8456" i="1"/>
  <c r="I8456" i="1"/>
  <c r="J8456" i="1"/>
  <c r="E8457" i="1"/>
  <c r="F8457" i="1"/>
  <c r="G8457" i="1"/>
  <c r="H8457" i="1"/>
  <c r="I8457" i="1"/>
  <c r="J8457" i="1"/>
  <c r="E8458" i="1"/>
  <c r="F8458" i="1"/>
  <c r="G8458" i="1"/>
  <c r="H8458" i="1"/>
  <c r="I8458" i="1"/>
  <c r="J8458" i="1"/>
  <c r="E8459" i="1"/>
  <c r="F8459" i="1"/>
  <c r="G8459" i="1"/>
  <c r="H8459" i="1"/>
  <c r="I8459" i="1"/>
  <c r="J8459" i="1"/>
  <c r="E8460" i="1"/>
  <c r="F8460" i="1"/>
  <c r="G8460" i="1"/>
  <c r="H8460" i="1"/>
  <c r="I8460" i="1"/>
  <c r="J8460" i="1"/>
  <c r="E8461" i="1"/>
  <c r="F8461" i="1"/>
  <c r="G8461" i="1"/>
  <c r="H8461" i="1"/>
  <c r="I8461" i="1"/>
  <c r="J8461" i="1"/>
  <c r="E8462" i="1"/>
  <c r="F8462" i="1"/>
  <c r="G8462" i="1"/>
  <c r="H8462" i="1"/>
  <c r="I8462" i="1"/>
  <c r="J8462" i="1"/>
  <c r="E8463" i="1"/>
  <c r="F8463" i="1"/>
  <c r="G8463" i="1"/>
  <c r="H8463" i="1"/>
  <c r="I8463" i="1"/>
  <c r="J8463" i="1"/>
  <c r="E8464" i="1"/>
  <c r="F8464" i="1"/>
  <c r="G8464" i="1"/>
  <c r="H8464" i="1"/>
  <c r="I8464" i="1"/>
  <c r="J8464" i="1"/>
  <c r="E8465" i="1"/>
  <c r="F8465" i="1"/>
  <c r="G8465" i="1"/>
  <c r="H8465" i="1"/>
  <c r="I8465" i="1"/>
  <c r="J8465" i="1"/>
  <c r="E8466" i="1"/>
  <c r="F8466" i="1"/>
  <c r="G8466" i="1"/>
  <c r="H8466" i="1"/>
  <c r="I8466" i="1"/>
  <c r="J8466" i="1"/>
  <c r="E8467" i="1"/>
  <c r="F8467" i="1"/>
  <c r="G8467" i="1"/>
  <c r="H8467" i="1"/>
  <c r="I8467" i="1"/>
  <c r="J8467" i="1"/>
  <c r="E8468" i="1"/>
  <c r="F8468" i="1"/>
  <c r="G8468" i="1"/>
  <c r="H8468" i="1"/>
  <c r="I8468" i="1"/>
  <c r="J8468" i="1"/>
  <c r="E8469" i="1"/>
  <c r="F8469" i="1"/>
  <c r="G8469" i="1"/>
  <c r="H8469" i="1"/>
  <c r="I8469" i="1"/>
  <c r="J8469" i="1"/>
  <c r="E8470" i="1"/>
  <c r="F8470" i="1"/>
  <c r="G8470" i="1"/>
  <c r="H8470" i="1"/>
  <c r="I8470" i="1"/>
  <c r="J8470" i="1"/>
  <c r="E8471" i="1"/>
  <c r="F8471" i="1"/>
  <c r="G8471" i="1"/>
  <c r="H8471" i="1"/>
  <c r="I8471" i="1"/>
  <c r="J8471" i="1"/>
  <c r="E8472" i="1"/>
  <c r="F8472" i="1"/>
  <c r="G8472" i="1"/>
  <c r="H8472" i="1"/>
  <c r="I8472" i="1"/>
  <c r="J8472" i="1"/>
  <c r="E8473" i="1"/>
  <c r="F8473" i="1"/>
  <c r="G8473" i="1"/>
  <c r="H8473" i="1"/>
  <c r="I8473" i="1"/>
  <c r="J8473" i="1"/>
  <c r="E8474" i="1"/>
  <c r="F8474" i="1"/>
  <c r="G8474" i="1"/>
  <c r="H8474" i="1"/>
  <c r="I8474" i="1"/>
  <c r="J8474" i="1"/>
  <c r="E8475" i="1"/>
  <c r="F8475" i="1"/>
  <c r="G8475" i="1"/>
  <c r="H8475" i="1"/>
  <c r="I8475" i="1"/>
  <c r="J8475" i="1"/>
  <c r="E8476" i="1"/>
  <c r="F8476" i="1"/>
  <c r="G8476" i="1"/>
  <c r="H8476" i="1"/>
  <c r="I8476" i="1"/>
  <c r="J8476" i="1"/>
  <c r="E8477" i="1"/>
  <c r="F8477" i="1"/>
  <c r="G8477" i="1"/>
  <c r="H8477" i="1"/>
  <c r="I8477" i="1"/>
  <c r="J8477" i="1"/>
  <c r="E8478" i="1"/>
  <c r="F8478" i="1"/>
  <c r="G8478" i="1"/>
  <c r="H8478" i="1"/>
  <c r="I8478" i="1"/>
  <c r="J8478" i="1"/>
  <c r="E8479" i="1"/>
  <c r="F8479" i="1"/>
  <c r="G8479" i="1"/>
  <c r="H8479" i="1"/>
  <c r="I8479" i="1"/>
  <c r="J8479" i="1"/>
  <c r="E8480" i="1"/>
  <c r="F8480" i="1"/>
  <c r="G8480" i="1"/>
  <c r="H8480" i="1"/>
  <c r="I8480" i="1"/>
  <c r="J8480" i="1"/>
  <c r="E8481" i="1"/>
  <c r="F8481" i="1"/>
  <c r="G8481" i="1"/>
  <c r="H8481" i="1"/>
  <c r="I8481" i="1"/>
  <c r="J8481" i="1"/>
  <c r="E8482" i="1"/>
  <c r="F8482" i="1"/>
  <c r="G8482" i="1"/>
  <c r="H8482" i="1"/>
  <c r="I8482" i="1"/>
  <c r="J8482" i="1"/>
  <c r="E8483" i="1"/>
  <c r="F8483" i="1"/>
  <c r="G8483" i="1"/>
  <c r="H8483" i="1"/>
  <c r="I8483" i="1"/>
  <c r="J8483" i="1"/>
  <c r="E8484" i="1"/>
  <c r="F8484" i="1"/>
  <c r="G8484" i="1"/>
  <c r="H8484" i="1"/>
  <c r="I8484" i="1"/>
  <c r="J8484" i="1"/>
  <c r="E8485" i="1"/>
  <c r="F8485" i="1"/>
  <c r="G8485" i="1"/>
  <c r="H8485" i="1"/>
  <c r="I8485" i="1"/>
  <c r="J8485" i="1"/>
  <c r="E8486" i="1"/>
  <c r="F8486" i="1"/>
  <c r="G8486" i="1"/>
  <c r="H8486" i="1"/>
  <c r="I8486" i="1"/>
  <c r="J8486" i="1"/>
  <c r="E8487" i="1"/>
  <c r="F8487" i="1"/>
  <c r="G8487" i="1"/>
  <c r="H8487" i="1"/>
  <c r="I8487" i="1"/>
  <c r="J8487" i="1"/>
  <c r="E8488" i="1"/>
  <c r="F8488" i="1"/>
  <c r="G8488" i="1"/>
  <c r="H8488" i="1"/>
  <c r="I8488" i="1"/>
  <c r="J8488" i="1"/>
  <c r="E8489" i="1"/>
  <c r="F8489" i="1"/>
  <c r="G8489" i="1"/>
  <c r="H8489" i="1"/>
  <c r="I8489" i="1"/>
  <c r="J8489" i="1"/>
  <c r="E8490" i="1"/>
  <c r="F8490" i="1"/>
  <c r="G8490" i="1"/>
  <c r="H8490" i="1"/>
  <c r="I8490" i="1"/>
  <c r="J8490" i="1"/>
  <c r="E8491" i="1"/>
  <c r="F8491" i="1"/>
  <c r="G8491" i="1"/>
  <c r="H8491" i="1"/>
  <c r="I8491" i="1"/>
  <c r="J8491" i="1"/>
  <c r="E8492" i="1"/>
  <c r="F8492" i="1"/>
  <c r="G8492" i="1"/>
  <c r="H8492" i="1"/>
  <c r="I8492" i="1"/>
  <c r="J8492" i="1"/>
  <c r="E8493" i="1"/>
  <c r="F8493" i="1"/>
  <c r="G8493" i="1"/>
  <c r="H8493" i="1"/>
  <c r="I8493" i="1"/>
  <c r="J8493" i="1"/>
  <c r="E8494" i="1"/>
  <c r="F8494" i="1"/>
  <c r="G8494" i="1"/>
  <c r="H8494" i="1"/>
  <c r="I8494" i="1"/>
  <c r="J8494" i="1"/>
  <c r="E8495" i="1"/>
  <c r="F8495" i="1"/>
  <c r="G8495" i="1"/>
  <c r="H8495" i="1"/>
  <c r="I8495" i="1"/>
  <c r="J8495" i="1"/>
  <c r="E8496" i="1"/>
  <c r="F8496" i="1"/>
  <c r="G8496" i="1"/>
  <c r="H8496" i="1"/>
  <c r="I8496" i="1"/>
  <c r="J8496" i="1"/>
  <c r="E8497" i="1"/>
  <c r="F8497" i="1"/>
  <c r="G8497" i="1"/>
  <c r="H8497" i="1"/>
  <c r="I8497" i="1"/>
  <c r="J8497" i="1"/>
  <c r="E8498" i="1"/>
  <c r="F8498" i="1"/>
  <c r="G8498" i="1"/>
  <c r="H8498" i="1"/>
  <c r="I8498" i="1"/>
  <c r="J8498" i="1"/>
  <c r="E8499" i="1"/>
  <c r="F8499" i="1"/>
  <c r="G8499" i="1"/>
  <c r="H8499" i="1"/>
  <c r="I8499" i="1"/>
  <c r="J8499" i="1"/>
  <c r="E8500" i="1"/>
  <c r="F8500" i="1"/>
  <c r="G8500" i="1"/>
  <c r="H8500" i="1"/>
  <c r="I8500" i="1"/>
  <c r="J8500" i="1"/>
  <c r="E8501" i="1"/>
  <c r="F8501" i="1"/>
  <c r="G8501" i="1"/>
  <c r="H8501" i="1"/>
  <c r="I8501" i="1"/>
  <c r="J8501" i="1"/>
  <c r="E8502" i="1"/>
  <c r="F8502" i="1"/>
  <c r="G8502" i="1"/>
  <c r="H8502" i="1"/>
  <c r="I8502" i="1"/>
  <c r="J8502" i="1"/>
  <c r="E8503" i="1"/>
  <c r="F8503" i="1"/>
  <c r="G8503" i="1"/>
  <c r="H8503" i="1"/>
  <c r="I8503" i="1"/>
  <c r="J8503" i="1"/>
  <c r="E8504" i="1"/>
  <c r="F8504" i="1"/>
  <c r="G8504" i="1"/>
  <c r="H8504" i="1"/>
  <c r="I8504" i="1"/>
  <c r="J8504" i="1"/>
  <c r="E8505" i="1"/>
  <c r="F8505" i="1"/>
  <c r="G8505" i="1"/>
  <c r="H8505" i="1"/>
  <c r="I8505" i="1"/>
  <c r="J8505" i="1"/>
  <c r="E8506" i="1"/>
  <c r="F8506" i="1"/>
  <c r="G8506" i="1"/>
  <c r="H8506" i="1"/>
  <c r="I8506" i="1"/>
  <c r="J8506" i="1"/>
  <c r="E8507" i="1"/>
  <c r="F8507" i="1"/>
  <c r="G8507" i="1"/>
  <c r="H8507" i="1"/>
  <c r="I8507" i="1"/>
  <c r="J8507" i="1"/>
  <c r="E8508" i="1"/>
  <c r="F8508" i="1"/>
  <c r="G8508" i="1"/>
  <c r="H8508" i="1"/>
  <c r="I8508" i="1"/>
  <c r="J8508" i="1"/>
  <c r="E8509" i="1"/>
  <c r="F8509" i="1"/>
  <c r="G8509" i="1"/>
  <c r="H8509" i="1"/>
  <c r="I8509" i="1"/>
  <c r="J8509" i="1"/>
  <c r="E8510" i="1"/>
  <c r="F8510" i="1"/>
  <c r="G8510" i="1"/>
  <c r="H8510" i="1"/>
  <c r="I8510" i="1"/>
  <c r="J8510" i="1"/>
  <c r="E8511" i="1"/>
  <c r="F8511" i="1"/>
  <c r="G8511" i="1"/>
  <c r="H8511" i="1"/>
  <c r="I8511" i="1"/>
  <c r="J8511" i="1"/>
  <c r="E8512" i="1"/>
  <c r="F8512" i="1"/>
  <c r="G8512" i="1"/>
  <c r="H8512" i="1"/>
  <c r="I8512" i="1"/>
  <c r="J8512" i="1"/>
  <c r="E8513" i="1"/>
  <c r="F8513" i="1"/>
  <c r="G8513" i="1"/>
  <c r="H8513" i="1"/>
  <c r="I8513" i="1"/>
  <c r="J8513" i="1"/>
  <c r="E8514" i="1"/>
  <c r="F8514" i="1"/>
  <c r="G8514" i="1"/>
  <c r="H8514" i="1"/>
  <c r="I8514" i="1"/>
  <c r="J8514" i="1"/>
  <c r="E8515" i="1"/>
  <c r="F8515" i="1"/>
  <c r="G8515" i="1"/>
  <c r="H8515" i="1"/>
  <c r="I8515" i="1"/>
  <c r="J8515" i="1"/>
  <c r="E8516" i="1"/>
  <c r="F8516" i="1"/>
  <c r="G8516" i="1"/>
  <c r="H8516" i="1"/>
  <c r="I8516" i="1"/>
  <c r="J8516" i="1"/>
  <c r="E8517" i="1"/>
  <c r="F8517" i="1"/>
  <c r="G8517" i="1"/>
  <c r="H8517" i="1"/>
  <c r="I8517" i="1"/>
  <c r="J8517" i="1"/>
  <c r="E8518" i="1"/>
  <c r="F8518" i="1"/>
  <c r="G8518" i="1"/>
  <c r="H8518" i="1"/>
  <c r="I8518" i="1"/>
  <c r="J8518" i="1"/>
  <c r="E8519" i="1"/>
  <c r="F8519" i="1"/>
  <c r="G8519" i="1"/>
  <c r="H8519" i="1"/>
  <c r="I8519" i="1"/>
  <c r="J8519" i="1"/>
  <c r="E8520" i="1"/>
  <c r="F8520" i="1"/>
  <c r="G8520" i="1"/>
  <c r="H8520" i="1"/>
  <c r="I8520" i="1"/>
  <c r="J8520" i="1"/>
  <c r="E8521" i="1"/>
  <c r="F8521" i="1"/>
  <c r="G8521" i="1"/>
  <c r="H8521" i="1"/>
  <c r="I8521" i="1"/>
  <c r="J8521" i="1"/>
  <c r="E8522" i="1"/>
  <c r="F8522" i="1"/>
  <c r="G8522" i="1"/>
  <c r="H8522" i="1"/>
  <c r="I8522" i="1"/>
  <c r="J8522" i="1"/>
  <c r="E8523" i="1"/>
  <c r="F8523" i="1"/>
  <c r="G8523" i="1"/>
  <c r="H8523" i="1"/>
  <c r="I8523" i="1"/>
  <c r="J8523" i="1"/>
  <c r="E8524" i="1"/>
  <c r="F8524" i="1"/>
  <c r="G8524" i="1"/>
  <c r="H8524" i="1"/>
  <c r="I8524" i="1"/>
  <c r="J8524" i="1"/>
  <c r="E8525" i="1"/>
  <c r="F8525" i="1"/>
  <c r="G8525" i="1"/>
  <c r="H8525" i="1"/>
  <c r="I8525" i="1"/>
  <c r="J8525" i="1"/>
  <c r="E8526" i="1"/>
  <c r="F8526" i="1"/>
  <c r="G8526" i="1"/>
  <c r="H8526" i="1"/>
  <c r="I8526" i="1"/>
  <c r="J8526" i="1"/>
  <c r="E8527" i="1"/>
  <c r="F8527" i="1"/>
  <c r="G8527" i="1"/>
  <c r="H8527" i="1"/>
  <c r="I8527" i="1"/>
  <c r="J8527" i="1"/>
  <c r="E8528" i="1"/>
  <c r="F8528" i="1"/>
  <c r="G8528" i="1"/>
  <c r="H8528" i="1"/>
  <c r="I8528" i="1"/>
  <c r="J8528" i="1"/>
  <c r="E8529" i="1"/>
  <c r="F8529" i="1"/>
  <c r="G8529" i="1"/>
  <c r="H8529" i="1"/>
  <c r="I8529" i="1"/>
  <c r="J8529" i="1"/>
  <c r="E8530" i="1"/>
  <c r="F8530" i="1"/>
  <c r="G8530" i="1"/>
  <c r="H8530" i="1"/>
  <c r="I8530" i="1"/>
  <c r="J8530" i="1"/>
  <c r="E8531" i="1"/>
  <c r="F8531" i="1"/>
  <c r="G8531" i="1"/>
  <c r="H8531" i="1"/>
  <c r="I8531" i="1"/>
  <c r="J8531" i="1"/>
  <c r="E8532" i="1"/>
  <c r="F8532" i="1"/>
  <c r="G8532" i="1"/>
  <c r="H8532" i="1"/>
  <c r="I8532" i="1"/>
  <c r="J8532" i="1"/>
  <c r="E8533" i="1"/>
  <c r="F8533" i="1"/>
  <c r="G8533" i="1"/>
  <c r="H8533" i="1"/>
  <c r="I8533" i="1"/>
  <c r="J8533" i="1"/>
  <c r="E8534" i="1"/>
  <c r="F8534" i="1"/>
  <c r="G8534" i="1"/>
  <c r="H8534" i="1"/>
  <c r="I8534" i="1"/>
  <c r="J8534" i="1"/>
  <c r="E8535" i="1"/>
  <c r="F8535" i="1"/>
  <c r="G8535" i="1"/>
  <c r="H8535" i="1"/>
  <c r="I8535" i="1"/>
  <c r="J8535" i="1"/>
  <c r="E8536" i="1"/>
  <c r="F8536" i="1"/>
  <c r="G8536" i="1"/>
  <c r="H8536" i="1"/>
  <c r="I8536" i="1"/>
  <c r="J8536" i="1"/>
  <c r="E8537" i="1"/>
  <c r="F8537" i="1"/>
  <c r="G8537" i="1"/>
  <c r="H8537" i="1"/>
  <c r="I8537" i="1"/>
  <c r="J8537" i="1"/>
  <c r="E8538" i="1"/>
  <c r="F8538" i="1"/>
  <c r="G8538" i="1"/>
  <c r="H8538" i="1"/>
  <c r="I8538" i="1"/>
  <c r="J8538" i="1"/>
  <c r="E8539" i="1"/>
  <c r="F8539" i="1"/>
  <c r="G8539" i="1"/>
  <c r="H8539" i="1"/>
  <c r="I8539" i="1"/>
  <c r="J8539" i="1"/>
  <c r="E8540" i="1"/>
  <c r="F8540" i="1"/>
  <c r="G8540" i="1"/>
  <c r="H8540" i="1"/>
  <c r="I8540" i="1"/>
  <c r="J8540" i="1"/>
  <c r="E8541" i="1"/>
  <c r="F8541" i="1"/>
  <c r="G8541" i="1"/>
  <c r="H8541" i="1"/>
  <c r="I8541" i="1"/>
  <c r="J8541" i="1"/>
  <c r="E8542" i="1"/>
  <c r="F8542" i="1"/>
  <c r="G8542" i="1"/>
  <c r="H8542" i="1"/>
  <c r="I8542" i="1"/>
  <c r="J8542" i="1"/>
  <c r="E8543" i="1"/>
  <c r="F8543" i="1"/>
  <c r="G8543" i="1"/>
  <c r="H8543" i="1"/>
  <c r="I8543" i="1"/>
  <c r="J8543" i="1"/>
  <c r="E8544" i="1"/>
  <c r="F8544" i="1"/>
  <c r="G8544" i="1"/>
  <c r="H8544" i="1"/>
  <c r="I8544" i="1"/>
  <c r="J8544" i="1"/>
  <c r="E8545" i="1"/>
  <c r="F8545" i="1"/>
  <c r="G8545" i="1"/>
  <c r="H8545" i="1"/>
  <c r="I8545" i="1"/>
  <c r="J8545" i="1"/>
  <c r="E8546" i="1"/>
  <c r="F8546" i="1"/>
  <c r="G8546" i="1"/>
  <c r="H8546" i="1"/>
  <c r="I8546" i="1"/>
  <c r="J8546" i="1"/>
  <c r="E8547" i="1"/>
  <c r="F8547" i="1"/>
  <c r="G8547" i="1"/>
  <c r="H8547" i="1"/>
  <c r="I8547" i="1"/>
  <c r="J8547" i="1"/>
  <c r="E8548" i="1"/>
  <c r="F8548" i="1"/>
  <c r="G8548" i="1"/>
  <c r="H8548" i="1"/>
  <c r="I8548" i="1"/>
  <c r="J8548" i="1"/>
  <c r="E8549" i="1"/>
  <c r="F8549" i="1"/>
  <c r="G8549" i="1"/>
  <c r="H8549" i="1"/>
  <c r="I8549" i="1"/>
  <c r="J8549" i="1"/>
  <c r="E8550" i="1"/>
  <c r="F8550" i="1"/>
  <c r="G8550" i="1"/>
  <c r="H8550" i="1"/>
  <c r="I8550" i="1"/>
  <c r="J8550" i="1"/>
  <c r="E8551" i="1"/>
  <c r="F8551" i="1"/>
  <c r="G8551" i="1"/>
  <c r="H8551" i="1"/>
  <c r="I8551" i="1"/>
  <c r="J8551" i="1"/>
  <c r="E8552" i="1"/>
  <c r="F8552" i="1"/>
  <c r="G8552" i="1"/>
  <c r="H8552" i="1"/>
  <c r="I8552" i="1"/>
  <c r="J8552" i="1"/>
  <c r="E8553" i="1"/>
  <c r="F8553" i="1"/>
  <c r="G8553" i="1"/>
  <c r="H8553" i="1"/>
  <c r="I8553" i="1"/>
  <c r="J8553" i="1"/>
  <c r="E8554" i="1"/>
  <c r="F8554" i="1"/>
  <c r="G8554" i="1"/>
  <c r="H8554" i="1"/>
  <c r="I8554" i="1"/>
  <c r="J8554" i="1"/>
  <c r="E8555" i="1"/>
  <c r="F8555" i="1"/>
  <c r="G8555" i="1"/>
  <c r="H8555" i="1"/>
  <c r="I8555" i="1"/>
  <c r="J8555" i="1"/>
  <c r="E8556" i="1"/>
  <c r="F8556" i="1"/>
  <c r="G8556" i="1"/>
  <c r="H8556" i="1"/>
  <c r="I8556" i="1"/>
  <c r="J8556" i="1"/>
  <c r="E8557" i="1"/>
  <c r="F8557" i="1"/>
  <c r="G8557" i="1"/>
  <c r="H8557" i="1"/>
  <c r="I8557" i="1"/>
  <c r="J8557" i="1"/>
  <c r="E8558" i="1"/>
  <c r="F8558" i="1"/>
  <c r="G8558" i="1"/>
  <c r="H8558" i="1"/>
  <c r="I8558" i="1"/>
  <c r="J8558" i="1"/>
  <c r="E8559" i="1"/>
  <c r="F8559" i="1"/>
  <c r="G8559" i="1"/>
  <c r="H8559" i="1"/>
  <c r="I8559" i="1"/>
  <c r="J8559" i="1"/>
  <c r="E8560" i="1"/>
  <c r="F8560" i="1"/>
  <c r="G8560" i="1"/>
  <c r="H8560" i="1"/>
  <c r="I8560" i="1"/>
  <c r="J8560" i="1"/>
  <c r="E8561" i="1"/>
  <c r="F8561" i="1"/>
  <c r="G8561" i="1"/>
  <c r="H8561" i="1"/>
  <c r="I8561" i="1"/>
  <c r="J8561" i="1"/>
  <c r="E8562" i="1"/>
  <c r="F8562" i="1"/>
  <c r="G8562" i="1"/>
  <c r="H8562" i="1"/>
  <c r="I8562" i="1"/>
  <c r="J8562" i="1"/>
  <c r="E8563" i="1"/>
  <c r="F8563" i="1"/>
  <c r="G8563" i="1"/>
  <c r="H8563" i="1"/>
  <c r="I8563" i="1"/>
  <c r="J8563" i="1"/>
  <c r="E8564" i="1"/>
  <c r="F8564" i="1"/>
  <c r="G8564" i="1"/>
  <c r="H8564" i="1"/>
  <c r="I8564" i="1"/>
  <c r="J8564" i="1"/>
  <c r="E8565" i="1"/>
  <c r="F8565" i="1"/>
  <c r="G8565" i="1"/>
  <c r="H8565" i="1"/>
  <c r="I8565" i="1"/>
  <c r="J8565" i="1"/>
  <c r="E8566" i="1"/>
  <c r="F8566" i="1"/>
  <c r="G8566" i="1"/>
  <c r="H8566" i="1"/>
  <c r="I8566" i="1"/>
  <c r="J8566" i="1"/>
  <c r="E8567" i="1"/>
  <c r="F8567" i="1"/>
  <c r="G8567" i="1"/>
  <c r="H8567" i="1"/>
  <c r="I8567" i="1"/>
  <c r="J8567" i="1"/>
  <c r="E8568" i="1"/>
  <c r="F8568" i="1"/>
  <c r="G8568" i="1"/>
  <c r="H8568" i="1"/>
  <c r="I8568" i="1"/>
  <c r="J8568" i="1"/>
  <c r="E8569" i="1"/>
  <c r="F8569" i="1"/>
  <c r="G8569" i="1"/>
  <c r="H8569" i="1"/>
  <c r="I8569" i="1"/>
  <c r="J8569" i="1"/>
  <c r="E8570" i="1"/>
  <c r="F8570" i="1"/>
  <c r="G8570" i="1"/>
  <c r="H8570" i="1"/>
  <c r="I8570" i="1"/>
  <c r="J8570" i="1"/>
  <c r="E8571" i="1"/>
  <c r="F8571" i="1"/>
  <c r="G8571" i="1"/>
  <c r="H8571" i="1"/>
  <c r="I8571" i="1"/>
  <c r="J8571" i="1"/>
  <c r="E8572" i="1"/>
  <c r="F8572" i="1"/>
  <c r="G8572" i="1"/>
  <c r="H8572" i="1"/>
  <c r="I8572" i="1"/>
  <c r="J8572" i="1"/>
  <c r="E8573" i="1"/>
  <c r="F8573" i="1"/>
  <c r="G8573" i="1"/>
  <c r="H8573" i="1"/>
  <c r="I8573" i="1"/>
  <c r="J8573" i="1"/>
  <c r="E8574" i="1"/>
  <c r="F8574" i="1"/>
  <c r="G8574" i="1"/>
  <c r="H8574" i="1"/>
  <c r="I8574" i="1"/>
  <c r="J8574" i="1"/>
  <c r="E8575" i="1"/>
  <c r="F8575" i="1"/>
  <c r="G8575" i="1"/>
  <c r="H8575" i="1"/>
  <c r="I8575" i="1"/>
  <c r="J8575" i="1"/>
  <c r="E8576" i="1"/>
  <c r="F8576" i="1"/>
  <c r="G8576" i="1"/>
  <c r="H8576" i="1"/>
  <c r="I8576" i="1"/>
  <c r="J8576" i="1"/>
  <c r="E8577" i="1"/>
  <c r="F8577" i="1"/>
  <c r="G8577" i="1"/>
  <c r="H8577" i="1"/>
  <c r="I8577" i="1"/>
  <c r="J8577" i="1"/>
  <c r="E8578" i="1"/>
  <c r="F8578" i="1"/>
  <c r="G8578" i="1"/>
  <c r="H8578" i="1"/>
  <c r="I8578" i="1"/>
  <c r="J8578" i="1"/>
  <c r="E8579" i="1"/>
  <c r="F8579" i="1"/>
  <c r="G8579" i="1"/>
  <c r="H8579" i="1"/>
  <c r="I8579" i="1"/>
  <c r="J8579" i="1"/>
  <c r="E8580" i="1"/>
  <c r="F8580" i="1"/>
  <c r="G8580" i="1"/>
  <c r="H8580" i="1"/>
  <c r="I8580" i="1"/>
  <c r="J8580" i="1"/>
  <c r="E8581" i="1"/>
  <c r="F8581" i="1"/>
  <c r="G8581" i="1"/>
  <c r="H8581" i="1"/>
  <c r="I8581" i="1"/>
  <c r="J8581" i="1"/>
  <c r="E8582" i="1"/>
  <c r="F8582" i="1"/>
  <c r="G8582" i="1"/>
  <c r="H8582" i="1"/>
  <c r="I8582" i="1"/>
  <c r="J8582" i="1"/>
  <c r="E8583" i="1"/>
  <c r="F8583" i="1"/>
  <c r="G8583" i="1"/>
  <c r="H8583" i="1"/>
  <c r="I8583" i="1"/>
  <c r="J8583" i="1"/>
  <c r="E8584" i="1"/>
  <c r="F8584" i="1"/>
  <c r="G8584" i="1"/>
  <c r="H8584" i="1"/>
  <c r="I8584" i="1"/>
  <c r="J8584" i="1"/>
  <c r="E8585" i="1"/>
  <c r="F8585" i="1"/>
  <c r="G8585" i="1"/>
  <c r="H8585" i="1"/>
  <c r="I8585" i="1"/>
  <c r="J8585" i="1"/>
  <c r="E8586" i="1"/>
  <c r="F8586" i="1"/>
  <c r="G8586" i="1"/>
  <c r="H8586" i="1"/>
  <c r="I8586" i="1"/>
  <c r="J8586" i="1"/>
  <c r="E8587" i="1"/>
  <c r="F8587" i="1"/>
  <c r="G8587" i="1"/>
  <c r="H8587" i="1"/>
  <c r="I8587" i="1"/>
  <c r="J8587" i="1"/>
  <c r="E8588" i="1"/>
  <c r="F8588" i="1"/>
  <c r="G8588" i="1"/>
  <c r="H8588" i="1"/>
  <c r="I8588" i="1"/>
  <c r="J8588" i="1"/>
  <c r="E8589" i="1"/>
  <c r="F8589" i="1"/>
  <c r="G8589" i="1"/>
  <c r="H8589" i="1"/>
  <c r="I8589" i="1"/>
  <c r="J8589" i="1"/>
  <c r="E8590" i="1"/>
  <c r="F8590" i="1"/>
  <c r="G8590" i="1"/>
  <c r="H8590" i="1"/>
  <c r="I8590" i="1"/>
  <c r="J8590" i="1"/>
  <c r="E8591" i="1"/>
  <c r="F8591" i="1"/>
  <c r="G8591" i="1"/>
  <c r="H8591" i="1"/>
  <c r="I8591" i="1"/>
  <c r="J8591" i="1"/>
  <c r="E8592" i="1"/>
  <c r="F8592" i="1"/>
  <c r="G8592" i="1"/>
  <c r="H8592" i="1"/>
  <c r="I8592" i="1"/>
  <c r="J8592" i="1"/>
  <c r="E8593" i="1"/>
  <c r="F8593" i="1"/>
  <c r="G8593" i="1"/>
  <c r="H8593" i="1"/>
  <c r="I8593" i="1"/>
  <c r="J8593" i="1"/>
  <c r="E8594" i="1"/>
  <c r="F8594" i="1"/>
  <c r="G8594" i="1"/>
  <c r="H8594" i="1"/>
  <c r="I8594" i="1"/>
  <c r="J8594" i="1"/>
  <c r="E8595" i="1"/>
  <c r="F8595" i="1"/>
  <c r="G8595" i="1"/>
  <c r="H8595" i="1"/>
  <c r="I8595" i="1"/>
  <c r="J8595" i="1"/>
  <c r="E8596" i="1"/>
  <c r="F8596" i="1"/>
  <c r="G8596" i="1"/>
  <c r="H8596" i="1"/>
  <c r="I8596" i="1"/>
  <c r="J8596" i="1"/>
  <c r="E8597" i="1"/>
  <c r="F8597" i="1"/>
  <c r="G8597" i="1"/>
  <c r="H8597" i="1"/>
  <c r="I8597" i="1"/>
  <c r="J8597" i="1"/>
  <c r="E8598" i="1"/>
  <c r="F8598" i="1"/>
  <c r="G8598" i="1"/>
  <c r="H8598" i="1"/>
  <c r="I8598" i="1"/>
  <c r="J8598" i="1"/>
  <c r="E8599" i="1"/>
  <c r="F8599" i="1"/>
  <c r="G8599" i="1"/>
  <c r="H8599" i="1"/>
  <c r="I8599" i="1"/>
  <c r="J8599" i="1"/>
  <c r="E8600" i="1"/>
  <c r="F8600" i="1"/>
  <c r="G8600" i="1"/>
  <c r="H8600" i="1"/>
  <c r="I8600" i="1"/>
  <c r="J8600" i="1"/>
  <c r="E8601" i="1"/>
  <c r="F8601" i="1"/>
  <c r="G8601" i="1"/>
  <c r="H8601" i="1"/>
  <c r="I8601" i="1"/>
  <c r="J8601" i="1"/>
  <c r="E8602" i="1"/>
  <c r="F8602" i="1"/>
  <c r="G8602" i="1"/>
  <c r="H8602" i="1"/>
  <c r="I8602" i="1"/>
  <c r="J8602" i="1"/>
  <c r="E8603" i="1"/>
  <c r="F8603" i="1"/>
  <c r="G8603" i="1"/>
  <c r="H8603" i="1"/>
  <c r="I8603" i="1"/>
  <c r="J8603" i="1"/>
  <c r="E8604" i="1"/>
  <c r="F8604" i="1"/>
  <c r="G8604" i="1"/>
  <c r="H8604" i="1"/>
  <c r="I8604" i="1"/>
  <c r="J8604" i="1"/>
  <c r="E8605" i="1"/>
  <c r="F8605" i="1"/>
  <c r="G8605" i="1"/>
  <c r="H8605" i="1"/>
  <c r="I8605" i="1"/>
  <c r="J8605" i="1"/>
  <c r="E8606" i="1"/>
  <c r="F8606" i="1"/>
  <c r="G8606" i="1"/>
  <c r="H8606" i="1"/>
  <c r="I8606" i="1"/>
  <c r="J8606" i="1"/>
  <c r="E8607" i="1"/>
  <c r="F8607" i="1"/>
  <c r="G8607" i="1"/>
  <c r="H8607" i="1"/>
  <c r="I8607" i="1"/>
  <c r="J8607" i="1"/>
  <c r="E8608" i="1"/>
  <c r="F8608" i="1"/>
  <c r="G8608" i="1"/>
  <c r="H8608" i="1"/>
  <c r="I8608" i="1"/>
  <c r="J8608" i="1"/>
  <c r="E8609" i="1"/>
  <c r="F8609" i="1"/>
  <c r="G8609" i="1"/>
  <c r="H8609" i="1"/>
  <c r="I8609" i="1"/>
  <c r="J8609" i="1"/>
  <c r="E8610" i="1"/>
  <c r="F8610" i="1"/>
  <c r="G8610" i="1"/>
  <c r="H8610" i="1"/>
  <c r="I8610" i="1"/>
  <c r="J8610" i="1"/>
  <c r="E8611" i="1"/>
  <c r="F8611" i="1"/>
  <c r="G8611" i="1"/>
  <c r="H8611" i="1"/>
  <c r="I8611" i="1"/>
  <c r="J8611" i="1"/>
  <c r="E8612" i="1"/>
  <c r="F8612" i="1"/>
  <c r="G8612" i="1"/>
  <c r="H8612" i="1"/>
  <c r="I8612" i="1"/>
  <c r="J8612" i="1"/>
  <c r="E8613" i="1"/>
  <c r="F8613" i="1"/>
  <c r="G8613" i="1"/>
  <c r="H8613" i="1"/>
  <c r="I8613" i="1"/>
  <c r="J8613" i="1"/>
  <c r="E8614" i="1"/>
  <c r="F8614" i="1"/>
  <c r="G8614" i="1"/>
  <c r="H8614" i="1"/>
  <c r="I8614" i="1"/>
  <c r="J8614" i="1"/>
  <c r="E8615" i="1"/>
  <c r="F8615" i="1"/>
  <c r="G8615" i="1"/>
  <c r="H8615" i="1"/>
  <c r="I8615" i="1"/>
  <c r="J8615" i="1"/>
  <c r="E8616" i="1"/>
  <c r="F8616" i="1"/>
  <c r="G8616" i="1"/>
  <c r="H8616" i="1"/>
  <c r="I8616" i="1"/>
  <c r="J8616" i="1"/>
  <c r="E8617" i="1"/>
  <c r="F8617" i="1"/>
  <c r="G8617" i="1"/>
  <c r="H8617" i="1"/>
  <c r="I8617" i="1"/>
  <c r="J8617" i="1"/>
  <c r="E8618" i="1"/>
  <c r="F8618" i="1"/>
  <c r="G8618" i="1"/>
  <c r="H8618" i="1"/>
  <c r="I8618" i="1"/>
  <c r="J8618" i="1"/>
  <c r="E8619" i="1"/>
  <c r="F8619" i="1"/>
  <c r="G8619" i="1"/>
  <c r="H8619" i="1"/>
  <c r="I8619" i="1"/>
  <c r="J8619" i="1"/>
  <c r="E8620" i="1"/>
  <c r="F8620" i="1"/>
  <c r="G8620" i="1"/>
  <c r="H8620" i="1"/>
  <c r="I8620" i="1"/>
  <c r="J8620" i="1"/>
  <c r="E8621" i="1"/>
  <c r="F8621" i="1"/>
  <c r="G8621" i="1"/>
  <c r="H8621" i="1"/>
  <c r="I8621" i="1"/>
  <c r="J8621" i="1"/>
  <c r="E8622" i="1"/>
  <c r="F8622" i="1"/>
  <c r="G8622" i="1"/>
  <c r="H8622" i="1"/>
  <c r="I8622" i="1"/>
  <c r="J8622" i="1"/>
  <c r="E8623" i="1"/>
  <c r="F8623" i="1"/>
  <c r="G8623" i="1"/>
  <c r="H8623" i="1"/>
  <c r="I8623" i="1"/>
  <c r="J8623" i="1"/>
  <c r="E8624" i="1"/>
  <c r="F8624" i="1"/>
  <c r="G8624" i="1"/>
  <c r="H8624" i="1"/>
  <c r="I8624" i="1"/>
  <c r="J8624" i="1"/>
  <c r="E8625" i="1"/>
  <c r="F8625" i="1"/>
  <c r="G8625" i="1"/>
  <c r="H8625" i="1"/>
  <c r="I8625" i="1"/>
  <c r="J8625" i="1"/>
  <c r="E8626" i="1"/>
  <c r="F8626" i="1"/>
  <c r="G8626" i="1"/>
  <c r="H8626" i="1"/>
  <c r="I8626" i="1"/>
  <c r="J8626" i="1"/>
  <c r="E8627" i="1"/>
  <c r="F8627" i="1"/>
  <c r="G8627" i="1"/>
  <c r="H8627" i="1"/>
  <c r="I8627" i="1"/>
  <c r="J8627" i="1"/>
  <c r="E8628" i="1"/>
  <c r="F8628" i="1"/>
  <c r="G8628" i="1"/>
  <c r="H8628" i="1"/>
  <c r="I8628" i="1"/>
  <c r="J8628" i="1"/>
  <c r="E8629" i="1"/>
  <c r="F8629" i="1"/>
  <c r="G8629" i="1"/>
  <c r="H8629" i="1"/>
  <c r="I8629" i="1"/>
  <c r="J8629" i="1"/>
  <c r="E8630" i="1"/>
  <c r="F8630" i="1"/>
  <c r="G8630" i="1"/>
  <c r="H8630" i="1"/>
  <c r="I8630" i="1"/>
  <c r="J8630" i="1"/>
  <c r="E8631" i="1"/>
  <c r="F8631" i="1"/>
  <c r="G8631" i="1"/>
  <c r="H8631" i="1"/>
  <c r="I8631" i="1"/>
  <c r="J8631" i="1"/>
  <c r="E8632" i="1"/>
  <c r="F8632" i="1"/>
  <c r="G8632" i="1"/>
  <c r="H8632" i="1"/>
  <c r="I8632" i="1"/>
  <c r="J8632" i="1"/>
  <c r="E8633" i="1"/>
  <c r="F8633" i="1"/>
  <c r="G8633" i="1"/>
  <c r="H8633" i="1"/>
  <c r="I8633" i="1"/>
  <c r="J8633" i="1"/>
  <c r="E8634" i="1"/>
  <c r="F8634" i="1"/>
  <c r="G8634" i="1"/>
  <c r="H8634" i="1"/>
  <c r="I8634" i="1"/>
  <c r="J8634" i="1"/>
  <c r="E8635" i="1"/>
  <c r="F8635" i="1"/>
  <c r="G8635" i="1"/>
  <c r="H8635" i="1"/>
  <c r="I8635" i="1"/>
  <c r="J8635" i="1"/>
  <c r="E8636" i="1"/>
  <c r="F8636" i="1"/>
  <c r="G8636" i="1"/>
  <c r="H8636" i="1"/>
  <c r="I8636" i="1"/>
  <c r="J8636" i="1"/>
  <c r="E8637" i="1"/>
  <c r="F8637" i="1"/>
  <c r="G8637" i="1"/>
  <c r="H8637" i="1"/>
  <c r="I8637" i="1"/>
  <c r="J8637" i="1"/>
  <c r="E8638" i="1"/>
  <c r="F8638" i="1"/>
  <c r="G8638" i="1"/>
  <c r="H8638" i="1"/>
  <c r="I8638" i="1"/>
  <c r="J8638" i="1"/>
  <c r="E8639" i="1"/>
  <c r="F8639" i="1"/>
  <c r="G8639" i="1"/>
  <c r="H8639" i="1"/>
  <c r="I8639" i="1"/>
  <c r="J8639" i="1"/>
  <c r="E8640" i="1"/>
  <c r="F8640" i="1"/>
  <c r="G8640" i="1"/>
  <c r="H8640" i="1"/>
  <c r="I8640" i="1"/>
  <c r="J8640" i="1"/>
  <c r="E8641" i="1"/>
  <c r="F8641" i="1"/>
  <c r="G8641" i="1"/>
  <c r="H8641" i="1"/>
  <c r="I8641" i="1"/>
  <c r="J8641" i="1"/>
  <c r="E8642" i="1"/>
  <c r="F8642" i="1"/>
  <c r="G8642" i="1"/>
  <c r="H8642" i="1"/>
  <c r="I8642" i="1"/>
  <c r="J8642" i="1"/>
  <c r="E8643" i="1"/>
  <c r="F8643" i="1"/>
  <c r="G8643" i="1"/>
  <c r="H8643" i="1"/>
  <c r="I8643" i="1"/>
  <c r="J8643" i="1"/>
  <c r="E8644" i="1"/>
  <c r="F8644" i="1"/>
  <c r="G8644" i="1"/>
  <c r="H8644" i="1"/>
  <c r="I8644" i="1"/>
  <c r="J8644" i="1"/>
  <c r="E8645" i="1"/>
  <c r="F8645" i="1"/>
  <c r="G8645" i="1"/>
  <c r="H8645" i="1"/>
  <c r="I8645" i="1"/>
  <c r="J8645" i="1"/>
  <c r="E8646" i="1"/>
  <c r="F8646" i="1"/>
  <c r="G8646" i="1"/>
  <c r="H8646" i="1"/>
  <c r="I8646" i="1"/>
  <c r="J8646" i="1"/>
  <c r="E8647" i="1"/>
  <c r="F8647" i="1"/>
  <c r="G8647" i="1"/>
  <c r="H8647" i="1"/>
  <c r="I8647" i="1"/>
  <c r="J8647" i="1"/>
  <c r="E8648" i="1"/>
  <c r="F8648" i="1"/>
  <c r="G8648" i="1"/>
  <c r="H8648" i="1"/>
  <c r="I8648" i="1"/>
  <c r="J8648" i="1"/>
  <c r="E8649" i="1"/>
  <c r="F8649" i="1"/>
  <c r="G8649" i="1"/>
  <c r="H8649" i="1"/>
  <c r="I8649" i="1"/>
  <c r="J8649" i="1"/>
  <c r="E8650" i="1"/>
  <c r="F8650" i="1"/>
  <c r="G8650" i="1"/>
  <c r="H8650" i="1"/>
  <c r="I8650" i="1"/>
  <c r="J8650" i="1"/>
  <c r="E8651" i="1"/>
  <c r="F8651" i="1"/>
  <c r="G8651" i="1"/>
  <c r="H8651" i="1"/>
  <c r="I8651" i="1"/>
  <c r="J8651" i="1"/>
  <c r="E8652" i="1"/>
  <c r="F8652" i="1"/>
  <c r="G8652" i="1"/>
  <c r="H8652" i="1"/>
  <c r="I8652" i="1"/>
  <c r="J8652" i="1"/>
  <c r="E8653" i="1"/>
  <c r="F8653" i="1"/>
  <c r="G8653" i="1"/>
  <c r="H8653" i="1"/>
  <c r="I8653" i="1"/>
  <c r="J8653" i="1"/>
  <c r="E8654" i="1"/>
  <c r="F8654" i="1"/>
  <c r="G8654" i="1"/>
  <c r="H8654" i="1"/>
  <c r="I8654" i="1"/>
  <c r="J8654" i="1"/>
  <c r="E8655" i="1"/>
  <c r="F8655" i="1"/>
  <c r="G8655" i="1"/>
  <c r="H8655" i="1"/>
  <c r="I8655" i="1"/>
  <c r="J8655" i="1"/>
  <c r="E8656" i="1"/>
  <c r="F8656" i="1"/>
  <c r="G8656" i="1"/>
  <c r="H8656" i="1"/>
  <c r="I8656" i="1"/>
  <c r="J8656" i="1"/>
  <c r="E8657" i="1"/>
  <c r="F8657" i="1"/>
  <c r="G8657" i="1"/>
  <c r="H8657" i="1"/>
  <c r="I8657" i="1"/>
  <c r="J8657" i="1"/>
  <c r="E8658" i="1"/>
  <c r="F8658" i="1"/>
  <c r="G8658" i="1"/>
  <c r="H8658" i="1"/>
  <c r="I8658" i="1"/>
  <c r="J8658" i="1"/>
  <c r="E8659" i="1"/>
  <c r="F8659" i="1"/>
  <c r="G8659" i="1"/>
  <c r="H8659" i="1"/>
  <c r="I8659" i="1"/>
  <c r="J8659" i="1"/>
  <c r="E8660" i="1"/>
  <c r="F8660" i="1"/>
  <c r="G8660" i="1"/>
  <c r="H8660" i="1"/>
  <c r="I8660" i="1"/>
  <c r="J8660" i="1"/>
  <c r="E8661" i="1"/>
  <c r="F8661" i="1"/>
  <c r="G8661" i="1"/>
  <c r="H8661" i="1"/>
  <c r="I8661" i="1"/>
  <c r="J8661" i="1"/>
  <c r="E8662" i="1"/>
  <c r="F8662" i="1"/>
  <c r="G8662" i="1"/>
  <c r="H8662" i="1"/>
  <c r="I8662" i="1"/>
  <c r="J8662" i="1"/>
  <c r="E8663" i="1"/>
  <c r="F8663" i="1"/>
  <c r="G8663" i="1"/>
  <c r="H8663" i="1"/>
  <c r="I8663" i="1"/>
  <c r="J8663" i="1"/>
  <c r="E8664" i="1"/>
  <c r="F8664" i="1"/>
  <c r="G8664" i="1"/>
  <c r="H8664" i="1"/>
  <c r="I8664" i="1"/>
  <c r="J8664" i="1"/>
  <c r="E8665" i="1"/>
  <c r="F8665" i="1"/>
  <c r="G8665" i="1"/>
  <c r="H8665" i="1"/>
  <c r="I8665" i="1"/>
  <c r="J8665" i="1"/>
  <c r="E8666" i="1"/>
  <c r="F8666" i="1"/>
  <c r="G8666" i="1"/>
  <c r="H8666" i="1"/>
  <c r="I8666" i="1"/>
  <c r="J8666" i="1"/>
  <c r="E8667" i="1"/>
  <c r="F8667" i="1"/>
  <c r="G8667" i="1"/>
  <c r="H8667" i="1"/>
  <c r="I8667" i="1"/>
  <c r="J8667" i="1"/>
  <c r="E8668" i="1"/>
  <c r="F8668" i="1"/>
  <c r="G8668" i="1"/>
  <c r="H8668" i="1"/>
  <c r="I8668" i="1"/>
  <c r="J8668" i="1"/>
  <c r="E8669" i="1"/>
  <c r="F8669" i="1"/>
  <c r="G8669" i="1"/>
  <c r="H8669" i="1"/>
  <c r="I8669" i="1"/>
  <c r="J8669" i="1"/>
  <c r="E8670" i="1"/>
  <c r="F8670" i="1"/>
  <c r="G8670" i="1"/>
  <c r="H8670" i="1"/>
  <c r="I8670" i="1"/>
  <c r="J8670" i="1"/>
  <c r="E8671" i="1"/>
  <c r="F8671" i="1"/>
  <c r="G8671" i="1"/>
  <c r="H8671" i="1"/>
  <c r="I8671" i="1"/>
  <c r="J8671" i="1"/>
  <c r="E8672" i="1"/>
  <c r="F8672" i="1"/>
  <c r="G8672" i="1"/>
  <c r="H8672" i="1"/>
  <c r="I8672" i="1"/>
  <c r="J8672" i="1"/>
  <c r="E8673" i="1"/>
  <c r="F8673" i="1"/>
  <c r="G8673" i="1"/>
  <c r="H8673" i="1"/>
  <c r="I8673" i="1"/>
  <c r="J8673" i="1"/>
  <c r="E8674" i="1"/>
  <c r="F8674" i="1"/>
  <c r="G8674" i="1"/>
  <c r="H8674" i="1"/>
  <c r="I8674" i="1"/>
  <c r="J8674" i="1"/>
  <c r="E8675" i="1"/>
  <c r="F8675" i="1"/>
  <c r="G8675" i="1"/>
  <c r="H8675" i="1"/>
  <c r="I8675" i="1"/>
  <c r="J8675" i="1"/>
  <c r="E8676" i="1"/>
  <c r="F8676" i="1"/>
  <c r="G8676" i="1"/>
  <c r="H8676" i="1"/>
  <c r="I8676" i="1"/>
  <c r="J8676" i="1"/>
  <c r="E8677" i="1"/>
  <c r="F8677" i="1"/>
  <c r="G8677" i="1"/>
  <c r="H8677" i="1"/>
  <c r="I8677" i="1"/>
  <c r="J8677" i="1"/>
  <c r="E8678" i="1"/>
  <c r="F8678" i="1"/>
  <c r="G8678" i="1"/>
  <c r="H8678" i="1"/>
  <c r="I8678" i="1"/>
  <c r="J8678" i="1"/>
  <c r="E8679" i="1"/>
  <c r="F8679" i="1"/>
  <c r="G8679" i="1"/>
  <c r="H8679" i="1"/>
  <c r="I8679" i="1"/>
  <c r="J8679" i="1"/>
  <c r="E8680" i="1"/>
  <c r="F8680" i="1"/>
  <c r="G8680" i="1"/>
  <c r="H8680" i="1"/>
  <c r="I8680" i="1"/>
  <c r="J8680" i="1"/>
  <c r="E8681" i="1"/>
  <c r="F8681" i="1"/>
  <c r="G8681" i="1"/>
  <c r="H8681" i="1"/>
  <c r="I8681" i="1"/>
  <c r="J8681" i="1"/>
  <c r="E8682" i="1"/>
  <c r="F8682" i="1"/>
  <c r="G8682" i="1"/>
  <c r="H8682" i="1"/>
  <c r="I8682" i="1"/>
  <c r="J8682" i="1"/>
  <c r="E8683" i="1"/>
  <c r="F8683" i="1"/>
  <c r="G8683" i="1"/>
  <c r="H8683" i="1"/>
  <c r="I8683" i="1"/>
  <c r="J8683" i="1"/>
  <c r="J8436" i="1"/>
  <c r="I8436" i="1"/>
  <c r="H8436" i="1"/>
  <c r="G8436" i="1"/>
  <c r="F8436" i="1"/>
  <c r="E8436" i="1"/>
  <c r="E8189" i="1"/>
  <c r="F8189" i="1"/>
  <c r="G8189" i="1"/>
  <c r="H8189" i="1"/>
  <c r="I8189" i="1"/>
  <c r="J8189" i="1"/>
  <c r="E8190" i="1"/>
  <c r="F8190" i="1"/>
  <c r="G8190" i="1"/>
  <c r="H8190" i="1"/>
  <c r="I8190" i="1"/>
  <c r="J8190" i="1"/>
  <c r="E8191" i="1"/>
  <c r="F8191" i="1"/>
  <c r="G8191" i="1"/>
  <c r="H8191" i="1"/>
  <c r="I8191" i="1"/>
  <c r="J8191" i="1"/>
  <c r="E8192" i="1"/>
  <c r="F8192" i="1"/>
  <c r="G8192" i="1"/>
  <c r="H8192" i="1"/>
  <c r="I8192" i="1"/>
  <c r="J8192" i="1"/>
  <c r="E8193" i="1"/>
  <c r="F8193" i="1"/>
  <c r="G8193" i="1"/>
  <c r="H8193" i="1"/>
  <c r="I8193" i="1"/>
  <c r="J8193" i="1"/>
  <c r="E8194" i="1"/>
  <c r="F8194" i="1"/>
  <c r="G8194" i="1"/>
  <c r="H8194" i="1"/>
  <c r="I8194" i="1"/>
  <c r="J8194" i="1"/>
  <c r="E8195" i="1"/>
  <c r="F8195" i="1"/>
  <c r="G8195" i="1"/>
  <c r="H8195" i="1"/>
  <c r="I8195" i="1"/>
  <c r="J8195" i="1"/>
  <c r="E8196" i="1"/>
  <c r="F8196" i="1"/>
  <c r="G8196" i="1"/>
  <c r="H8196" i="1"/>
  <c r="I8196" i="1"/>
  <c r="J8196" i="1"/>
  <c r="E8197" i="1"/>
  <c r="F8197" i="1"/>
  <c r="G8197" i="1"/>
  <c r="H8197" i="1"/>
  <c r="I8197" i="1"/>
  <c r="J8197" i="1"/>
  <c r="E8198" i="1"/>
  <c r="F8198" i="1"/>
  <c r="G8198" i="1"/>
  <c r="H8198" i="1"/>
  <c r="I8198" i="1"/>
  <c r="J8198" i="1"/>
  <c r="E8199" i="1"/>
  <c r="F8199" i="1"/>
  <c r="G8199" i="1"/>
  <c r="H8199" i="1"/>
  <c r="I8199" i="1"/>
  <c r="J8199" i="1"/>
  <c r="E8200" i="1"/>
  <c r="F8200" i="1"/>
  <c r="G8200" i="1"/>
  <c r="H8200" i="1"/>
  <c r="I8200" i="1"/>
  <c r="J8200" i="1"/>
  <c r="E8201" i="1"/>
  <c r="F8201" i="1"/>
  <c r="G8201" i="1"/>
  <c r="H8201" i="1"/>
  <c r="I8201" i="1"/>
  <c r="J8201" i="1"/>
  <c r="E8202" i="1"/>
  <c r="F8202" i="1"/>
  <c r="G8202" i="1"/>
  <c r="H8202" i="1"/>
  <c r="I8202" i="1"/>
  <c r="J8202" i="1"/>
  <c r="E8203" i="1"/>
  <c r="F8203" i="1"/>
  <c r="G8203" i="1"/>
  <c r="H8203" i="1"/>
  <c r="I8203" i="1"/>
  <c r="J8203" i="1"/>
  <c r="E8204" i="1"/>
  <c r="F8204" i="1"/>
  <c r="G8204" i="1"/>
  <c r="H8204" i="1"/>
  <c r="I8204" i="1"/>
  <c r="J8204" i="1"/>
  <c r="E8205" i="1"/>
  <c r="F8205" i="1"/>
  <c r="G8205" i="1"/>
  <c r="H8205" i="1"/>
  <c r="I8205" i="1"/>
  <c r="J8205" i="1"/>
  <c r="E8206" i="1"/>
  <c r="F8206" i="1"/>
  <c r="G8206" i="1"/>
  <c r="H8206" i="1"/>
  <c r="I8206" i="1"/>
  <c r="J8206" i="1"/>
  <c r="E8207" i="1"/>
  <c r="F8207" i="1"/>
  <c r="G8207" i="1"/>
  <c r="H8207" i="1"/>
  <c r="I8207" i="1"/>
  <c r="J8207" i="1"/>
  <c r="E8208" i="1"/>
  <c r="F8208" i="1"/>
  <c r="G8208" i="1"/>
  <c r="H8208" i="1"/>
  <c r="I8208" i="1"/>
  <c r="J8208" i="1"/>
  <c r="E8209" i="1"/>
  <c r="F8209" i="1"/>
  <c r="G8209" i="1"/>
  <c r="H8209" i="1"/>
  <c r="I8209" i="1"/>
  <c r="J8209" i="1"/>
  <c r="E8210" i="1"/>
  <c r="F8210" i="1"/>
  <c r="G8210" i="1"/>
  <c r="H8210" i="1"/>
  <c r="I8210" i="1"/>
  <c r="J8210" i="1"/>
  <c r="E8211" i="1"/>
  <c r="F8211" i="1"/>
  <c r="G8211" i="1"/>
  <c r="H8211" i="1"/>
  <c r="I8211" i="1"/>
  <c r="J8211" i="1"/>
  <c r="E8212" i="1"/>
  <c r="F8212" i="1"/>
  <c r="G8212" i="1"/>
  <c r="H8212" i="1"/>
  <c r="I8212" i="1"/>
  <c r="J8212" i="1"/>
  <c r="E8213" i="1"/>
  <c r="F8213" i="1"/>
  <c r="G8213" i="1"/>
  <c r="H8213" i="1"/>
  <c r="I8213" i="1"/>
  <c r="J8213" i="1"/>
  <c r="E8214" i="1"/>
  <c r="F8214" i="1"/>
  <c r="G8214" i="1"/>
  <c r="H8214" i="1"/>
  <c r="I8214" i="1"/>
  <c r="J8214" i="1"/>
  <c r="E8215" i="1"/>
  <c r="F8215" i="1"/>
  <c r="G8215" i="1"/>
  <c r="H8215" i="1"/>
  <c r="I8215" i="1"/>
  <c r="J8215" i="1"/>
  <c r="E8216" i="1"/>
  <c r="F8216" i="1"/>
  <c r="G8216" i="1"/>
  <c r="H8216" i="1"/>
  <c r="I8216" i="1"/>
  <c r="J8216" i="1"/>
  <c r="E8217" i="1"/>
  <c r="F8217" i="1"/>
  <c r="G8217" i="1"/>
  <c r="H8217" i="1"/>
  <c r="I8217" i="1"/>
  <c r="J8217" i="1"/>
  <c r="E8218" i="1"/>
  <c r="F8218" i="1"/>
  <c r="G8218" i="1"/>
  <c r="H8218" i="1"/>
  <c r="I8218" i="1"/>
  <c r="J8218" i="1"/>
  <c r="E8219" i="1"/>
  <c r="F8219" i="1"/>
  <c r="G8219" i="1"/>
  <c r="H8219" i="1"/>
  <c r="I8219" i="1"/>
  <c r="J8219" i="1"/>
  <c r="E8220" i="1"/>
  <c r="F8220" i="1"/>
  <c r="G8220" i="1"/>
  <c r="H8220" i="1"/>
  <c r="I8220" i="1"/>
  <c r="J8220" i="1"/>
  <c r="E8221" i="1"/>
  <c r="F8221" i="1"/>
  <c r="G8221" i="1"/>
  <c r="H8221" i="1"/>
  <c r="I8221" i="1"/>
  <c r="J8221" i="1"/>
  <c r="E8222" i="1"/>
  <c r="F8222" i="1"/>
  <c r="G8222" i="1"/>
  <c r="H8222" i="1"/>
  <c r="I8222" i="1"/>
  <c r="J8222" i="1"/>
  <c r="E8223" i="1"/>
  <c r="F8223" i="1"/>
  <c r="G8223" i="1"/>
  <c r="H8223" i="1"/>
  <c r="I8223" i="1"/>
  <c r="J8223" i="1"/>
  <c r="E8224" i="1"/>
  <c r="F8224" i="1"/>
  <c r="G8224" i="1"/>
  <c r="H8224" i="1"/>
  <c r="I8224" i="1"/>
  <c r="J8224" i="1"/>
  <c r="E8225" i="1"/>
  <c r="F8225" i="1"/>
  <c r="G8225" i="1"/>
  <c r="H8225" i="1"/>
  <c r="I8225" i="1"/>
  <c r="J8225" i="1"/>
  <c r="E8226" i="1"/>
  <c r="F8226" i="1"/>
  <c r="G8226" i="1"/>
  <c r="H8226" i="1"/>
  <c r="I8226" i="1"/>
  <c r="J8226" i="1"/>
  <c r="E8227" i="1"/>
  <c r="F8227" i="1"/>
  <c r="G8227" i="1"/>
  <c r="H8227" i="1"/>
  <c r="I8227" i="1"/>
  <c r="J8227" i="1"/>
  <c r="E8228" i="1"/>
  <c r="F8228" i="1"/>
  <c r="G8228" i="1"/>
  <c r="H8228" i="1"/>
  <c r="I8228" i="1"/>
  <c r="J8228" i="1"/>
  <c r="E8229" i="1"/>
  <c r="F8229" i="1"/>
  <c r="G8229" i="1"/>
  <c r="H8229" i="1"/>
  <c r="I8229" i="1"/>
  <c r="J8229" i="1"/>
  <c r="E8230" i="1"/>
  <c r="F8230" i="1"/>
  <c r="G8230" i="1"/>
  <c r="H8230" i="1"/>
  <c r="I8230" i="1"/>
  <c r="J8230" i="1"/>
  <c r="E8231" i="1"/>
  <c r="F8231" i="1"/>
  <c r="G8231" i="1"/>
  <c r="H8231" i="1"/>
  <c r="I8231" i="1"/>
  <c r="J8231" i="1"/>
  <c r="E8232" i="1"/>
  <c r="F8232" i="1"/>
  <c r="G8232" i="1"/>
  <c r="H8232" i="1"/>
  <c r="I8232" i="1"/>
  <c r="J8232" i="1"/>
  <c r="E8233" i="1"/>
  <c r="F8233" i="1"/>
  <c r="G8233" i="1"/>
  <c r="H8233" i="1"/>
  <c r="I8233" i="1"/>
  <c r="J8233" i="1"/>
  <c r="E8234" i="1"/>
  <c r="F8234" i="1"/>
  <c r="G8234" i="1"/>
  <c r="H8234" i="1"/>
  <c r="I8234" i="1"/>
  <c r="J8234" i="1"/>
  <c r="E8235" i="1"/>
  <c r="F8235" i="1"/>
  <c r="G8235" i="1"/>
  <c r="H8235" i="1"/>
  <c r="I8235" i="1"/>
  <c r="J8235" i="1"/>
  <c r="E8236" i="1"/>
  <c r="F8236" i="1"/>
  <c r="G8236" i="1"/>
  <c r="H8236" i="1"/>
  <c r="I8236" i="1"/>
  <c r="J8236" i="1"/>
  <c r="E8237" i="1"/>
  <c r="F8237" i="1"/>
  <c r="G8237" i="1"/>
  <c r="H8237" i="1"/>
  <c r="I8237" i="1"/>
  <c r="J8237" i="1"/>
  <c r="E8238" i="1"/>
  <c r="F8238" i="1"/>
  <c r="G8238" i="1"/>
  <c r="H8238" i="1"/>
  <c r="I8238" i="1"/>
  <c r="J8238" i="1"/>
  <c r="E8239" i="1"/>
  <c r="F8239" i="1"/>
  <c r="G8239" i="1"/>
  <c r="H8239" i="1"/>
  <c r="I8239" i="1"/>
  <c r="J8239" i="1"/>
  <c r="E8240" i="1"/>
  <c r="F8240" i="1"/>
  <c r="G8240" i="1"/>
  <c r="H8240" i="1"/>
  <c r="I8240" i="1"/>
  <c r="J8240" i="1"/>
  <c r="E8241" i="1"/>
  <c r="F8241" i="1"/>
  <c r="G8241" i="1"/>
  <c r="H8241" i="1"/>
  <c r="I8241" i="1"/>
  <c r="J8241" i="1"/>
  <c r="E8242" i="1"/>
  <c r="F8242" i="1"/>
  <c r="G8242" i="1"/>
  <c r="H8242" i="1"/>
  <c r="I8242" i="1"/>
  <c r="J8242" i="1"/>
  <c r="E8243" i="1"/>
  <c r="F8243" i="1"/>
  <c r="G8243" i="1"/>
  <c r="H8243" i="1"/>
  <c r="I8243" i="1"/>
  <c r="J8243" i="1"/>
  <c r="E8244" i="1"/>
  <c r="F8244" i="1"/>
  <c r="G8244" i="1"/>
  <c r="H8244" i="1"/>
  <c r="I8244" i="1"/>
  <c r="J8244" i="1"/>
  <c r="E8245" i="1"/>
  <c r="F8245" i="1"/>
  <c r="G8245" i="1"/>
  <c r="H8245" i="1"/>
  <c r="I8245" i="1"/>
  <c r="J8245" i="1"/>
  <c r="E8246" i="1"/>
  <c r="F8246" i="1"/>
  <c r="G8246" i="1"/>
  <c r="H8246" i="1"/>
  <c r="I8246" i="1"/>
  <c r="J8246" i="1"/>
  <c r="E8247" i="1"/>
  <c r="F8247" i="1"/>
  <c r="G8247" i="1"/>
  <c r="H8247" i="1"/>
  <c r="I8247" i="1"/>
  <c r="J8247" i="1"/>
  <c r="E8248" i="1"/>
  <c r="F8248" i="1"/>
  <c r="G8248" i="1"/>
  <c r="H8248" i="1"/>
  <c r="I8248" i="1"/>
  <c r="J8248" i="1"/>
  <c r="E8249" i="1"/>
  <c r="F8249" i="1"/>
  <c r="G8249" i="1"/>
  <c r="H8249" i="1"/>
  <c r="I8249" i="1"/>
  <c r="J8249" i="1"/>
  <c r="E8250" i="1"/>
  <c r="F8250" i="1"/>
  <c r="G8250" i="1"/>
  <c r="H8250" i="1"/>
  <c r="I8250" i="1"/>
  <c r="J8250" i="1"/>
  <c r="E8251" i="1"/>
  <c r="F8251" i="1"/>
  <c r="G8251" i="1"/>
  <c r="H8251" i="1"/>
  <c r="I8251" i="1"/>
  <c r="J8251" i="1"/>
  <c r="E8252" i="1"/>
  <c r="F8252" i="1"/>
  <c r="G8252" i="1"/>
  <c r="H8252" i="1"/>
  <c r="I8252" i="1"/>
  <c r="J8252" i="1"/>
  <c r="E8253" i="1"/>
  <c r="F8253" i="1"/>
  <c r="G8253" i="1"/>
  <c r="H8253" i="1"/>
  <c r="I8253" i="1"/>
  <c r="J8253" i="1"/>
  <c r="E8254" i="1"/>
  <c r="F8254" i="1"/>
  <c r="G8254" i="1"/>
  <c r="H8254" i="1"/>
  <c r="I8254" i="1"/>
  <c r="J8254" i="1"/>
  <c r="E8255" i="1"/>
  <c r="F8255" i="1"/>
  <c r="G8255" i="1"/>
  <c r="H8255" i="1"/>
  <c r="I8255" i="1"/>
  <c r="J8255" i="1"/>
  <c r="E8256" i="1"/>
  <c r="F8256" i="1"/>
  <c r="G8256" i="1"/>
  <c r="H8256" i="1"/>
  <c r="I8256" i="1"/>
  <c r="J8256" i="1"/>
  <c r="E8257" i="1"/>
  <c r="F8257" i="1"/>
  <c r="G8257" i="1"/>
  <c r="H8257" i="1"/>
  <c r="I8257" i="1"/>
  <c r="J8257" i="1"/>
  <c r="E8258" i="1"/>
  <c r="F8258" i="1"/>
  <c r="G8258" i="1"/>
  <c r="H8258" i="1"/>
  <c r="I8258" i="1"/>
  <c r="J8258" i="1"/>
  <c r="E8259" i="1"/>
  <c r="F8259" i="1"/>
  <c r="G8259" i="1"/>
  <c r="H8259" i="1"/>
  <c r="I8259" i="1"/>
  <c r="J8259" i="1"/>
  <c r="E8260" i="1"/>
  <c r="F8260" i="1"/>
  <c r="G8260" i="1"/>
  <c r="H8260" i="1"/>
  <c r="I8260" i="1"/>
  <c r="J8260" i="1"/>
  <c r="E8261" i="1"/>
  <c r="F8261" i="1"/>
  <c r="G8261" i="1"/>
  <c r="H8261" i="1"/>
  <c r="I8261" i="1"/>
  <c r="J8261" i="1"/>
  <c r="E8262" i="1"/>
  <c r="F8262" i="1"/>
  <c r="G8262" i="1"/>
  <c r="H8262" i="1"/>
  <c r="I8262" i="1"/>
  <c r="J8262" i="1"/>
  <c r="E8263" i="1"/>
  <c r="F8263" i="1"/>
  <c r="G8263" i="1"/>
  <c r="H8263" i="1"/>
  <c r="I8263" i="1"/>
  <c r="J8263" i="1"/>
  <c r="E8264" i="1"/>
  <c r="F8264" i="1"/>
  <c r="G8264" i="1"/>
  <c r="H8264" i="1"/>
  <c r="I8264" i="1"/>
  <c r="J8264" i="1"/>
  <c r="E8265" i="1"/>
  <c r="F8265" i="1"/>
  <c r="G8265" i="1"/>
  <c r="H8265" i="1"/>
  <c r="I8265" i="1"/>
  <c r="J8265" i="1"/>
  <c r="E8266" i="1"/>
  <c r="F8266" i="1"/>
  <c r="G8266" i="1"/>
  <c r="H8266" i="1"/>
  <c r="I8266" i="1"/>
  <c r="J8266" i="1"/>
  <c r="E8267" i="1"/>
  <c r="F8267" i="1"/>
  <c r="G8267" i="1"/>
  <c r="H8267" i="1"/>
  <c r="I8267" i="1"/>
  <c r="J8267" i="1"/>
  <c r="E8268" i="1"/>
  <c r="F8268" i="1"/>
  <c r="G8268" i="1"/>
  <c r="H8268" i="1"/>
  <c r="I8268" i="1"/>
  <c r="J8268" i="1"/>
  <c r="E8269" i="1"/>
  <c r="F8269" i="1"/>
  <c r="G8269" i="1"/>
  <c r="H8269" i="1"/>
  <c r="I8269" i="1"/>
  <c r="J8269" i="1"/>
  <c r="E8270" i="1"/>
  <c r="F8270" i="1"/>
  <c r="G8270" i="1"/>
  <c r="H8270" i="1"/>
  <c r="I8270" i="1"/>
  <c r="J8270" i="1"/>
  <c r="E8271" i="1"/>
  <c r="F8271" i="1"/>
  <c r="G8271" i="1"/>
  <c r="H8271" i="1"/>
  <c r="I8271" i="1"/>
  <c r="J8271" i="1"/>
  <c r="E8272" i="1"/>
  <c r="F8272" i="1"/>
  <c r="G8272" i="1"/>
  <c r="H8272" i="1"/>
  <c r="I8272" i="1"/>
  <c r="J8272" i="1"/>
  <c r="E8273" i="1"/>
  <c r="F8273" i="1"/>
  <c r="G8273" i="1"/>
  <c r="H8273" i="1"/>
  <c r="I8273" i="1"/>
  <c r="J8273" i="1"/>
  <c r="E8274" i="1"/>
  <c r="F8274" i="1"/>
  <c r="G8274" i="1"/>
  <c r="H8274" i="1"/>
  <c r="I8274" i="1"/>
  <c r="J8274" i="1"/>
  <c r="E8275" i="1"/>
  <c r="F8275" i="1"/>
  <c r="G8275" i="1"/>
  <c r="H8275" i="1"/>
  <c r="I8275" i="1"/>
  <c r="J8275" i="1"/>
  <c r="E8276" i="1"/>
  <c r="F8276" i="1"/>
  <c r="G8276" i="1"/>
  <c r="H8276" i="1"/>
  <c r="I8276" i="1"/>
  <c r="J8276" i="1"/>
  <c r="E8277" i="1"/>
  <c r="F8277" i="1"/>
  <c r="G8277" i="1"/>
  <c r="H8277" i="1"/>
  <c r="I8277" i="1"/>
  <c r="J8277" i="1"/>
  <c r="E8278" i="1"/>
  <c r="F8278" i="1"/>
  <c r="G8278" i="1"/>
  <c r="H8278" i="1"/>
  <c r="I8278" i="1"/>
  <c r="J8278" i="1"/>
  <c r="E8279" i="1"/>
  <c r="F8279" i="1"/>
  <c r="G8279" i="1"/>
  <c r="H8279" i="1"/>
  <c r="I8279" i="1"/>
  <c r="J8279" i="1"/>
  <c r="E8280" i="1"/>
  <c r="F8280" i="1"/>
  <c r="G8280" i="1"/>
  <c r="H8280" i="1"/>
  <c r="I8280" i="1"/>
  <c r="J8280" i="1"/>
  <c r="E8281" i="1"/>
  <c r="F8281" i="1"/>
  <c r="G8281" i="1"/>
  <c r="H8281" i="1"/>
  <c r="I8281" i="1"/>
  <c r="J8281" i="1"/>
  <c r="E8282" i="1"/>
  <c r="F8282" i="1"/>
  <c r="G8282" i="1"/>
  <c r="H8282" i="1"/>
  <c r="I8282" i="1"/>
  <c r="J8282" i="1"/>
  <c r="E8283" i="1"/>
  <c r="F8283" i="1"/>
  <c r="G8283" i="1"/>
  <c r="H8283" i="1"/>
  <c r="I8283" i="1"/>
  <c r="J8283" i="1"/>
  <c r="E8284" i="1"/>
  <c r="F8284" i="1"/>
  <c r="G8284" i="1"/>
  <c r="H8284" i="1"/>
  <c r="I8284" i="1"/>
  <c r="J8284" i="1"/>
  <c r="E8285" i="1"/>
  <c r="F8285" i="1"/>
  <c r="G8285" i="1"/>
  <c r="H8285" i="1"/>
  <c r="I8285" i="1"/>
  <c r="J8285" i="1"/>
  <c r="E8286" i="1"/>
  <c r="F8286" i="1"/>
  <c r="G8286" i="1"/>
  <c r="H8286" i="1"/>
  <c r="I8286" i="1"/>
  <c r="J8286" i="1"/>
  <c r="E8287" i="1"/>
  <c r="F8287" i="1"/>
  <c r="G8287" i="1"/>
  <c r="H8287" i="1"/>
  <c r="I8287" i="1"/>
  <c r="J8287" i="1"/>
  <c r="E8288" i="1"/>
  <c r="F8288" i="1"/>
  <c r="G8288" i="1"/>
  <c r="H8288" i="1"/>
  <c r="I8288" i="1"/>
  <c r="J8288" i="1"/>
  <c r="E8289" i="1"/>
  <c r="F8289" i="1"/>
  <c r="G8289" i="1"/>
  <c r="H8289" i="1"/>
  <c r="I8289" i="1"/>
  <c r="J8289" i="1"/>
  <c r="E8290" i="1"/>
  <c r="F8290" i="1"/>
  <c r="G8290" i="1"/>
  <c r="H8290" i="1"/>
  <c r="I8290" i="1"/>
  <c r="J8290" i="1"/>
  <c r="E8291" i="1"/>
  <c r="F8291" i="1"/>
  <c r="G8291" i="1"/>
  <c r="H8291" i="1"/>
  <c r="I8291" i="1"/>
  <c r="J8291" i="1"/>
  <c r="E8292" i="1"/>
  <c r="F8292" i="1"/>
  <c r="G8292" i="1"/>
  <c r="H8292" i="1"/>
  <c r="I8292" i="1"/>
  <c r="J8292" i="1"/>
  <c r="E8293" i="1"/>
  <c r="F8293" i="1"/>
  <c r="G8293" i="1"/>
  <c r="H8293" i="1"/>
  <c r="I8293" i="1"/>
  <c r="J8293" i="1"/>
  <c r="E8294" i="1"/>
  <c r="F8294" i="1"/>
  <c r="G8294" i="1"/>
  <c r="H8294" i="1"/>
  <c r="I8294" i="1"/>
  <c r="J8294" i="1"/>
  <c r="E8295" i="1"/>
  <c r="F8295" i="1"/>
  <c r="G8295" i="1"/>
  <c r="H8295" i="1"/>
  <c r="I8295" i="1"/>
  <c r="J8295" i="1"/>
  <c r="E8296" i="1"/>
  <c r="F8296" i="1"/>
  <c r="G8296" i="1"/>
  <c r="H8296" i="1"/>
  <c r="I8296" i="1"/>
  <c r="J8296" i="1"/>
  <c r="E8297" i="1"/>
  <c r="F8297" i="1"/>
  <c r="G8297" i="1"/>
  <c r="H8297" i="1"/>
  <c r="I8297" i="1"/>
  <c r="J8297" i="1"/>
  <c r="E8298" i="1"/>
  <c r="F8298" i="1"/>
  <c r="G8298" i="1"/>
  <c r="H8298" i="1"/>
  <c r="I8298" i="1"/>
  <c r="J8298" i="1"/>
  <c r="E8299" i="1"/>
  <c r="F8299" i="1"/>
  <c r="G8299" i="1"/>
  <c r="H8299" i="1"/>
  <c r="I8299" i="1"/>
  <c r="J8299" i="1"/>
  <c r="E8300" i="1"/>
  <c r="F8300" i="1"/>
  <c r="G8300" i="1"/>
  <c r="H8300" i="1"/>
  <c r="I8300" i="1"/>
  <c r="J8300" i="1"/>
  <c r="E8301" i="1"/>
  <c r="F8301" i="1"/>
  <c r="G8301" i="1"/>
  <c r="H8301" i="1"/>
  <c r="I8301" i="1"/>
  <c r="J8301" i="1"/>
  <c r="E8302" i="1"/>
  <c r="F8302" i="1"/>
  <c r="G8302" i="1"/>
  <c r="H8302" i="1"/>
  <c r="I8302" i="1"/>
  <c r="J8302" i="1"/>
  <c r="E8303" i="1"/>
  <c r="F8303" i="1"/>
  <c r="G8303" i="1"/>
  <c r="H8303" i="1"/>
  <c r="I8303" i="1"/>
  <c r="J8303" i="1"/>
  <c r="E8304" i="1"/>
  <c r="F8304" i="1"/>
  <c r="G8304" i="1"/>
  <c r="H8304" i="1"/>
  <c r="I8304" i="1"/>
  <c r="J8304" i="1"/>
  <c r="E8305" i="1"/>
  <c r="F8305" i="1"/>
  <c r="G8305" i="1"/>
  <c r="H8305" i="1"/>
  <c r="I8305" i="1"/>
  <c r="J8305" i="1"/>
  <c r="E8306" i="1"/>
  <c r="F8306" i="1"/>
  <c r="G8306" i="1"/>
  <c r="H8306" i="1"/>
  <c r="I8306" i="1"/>
  <c r="J8306" i="1"/>
  <c r="E8307" i="1"/>
  <c r="F8307" i="1"/>
  <c r="G8307" i="1"/>
  <c r="H8307" i="1"/>
  <c r="I8307" i="1"/>
  <c r="J8307" i="1"/>
  <c r="E8308" i="1"/>
  <c r="F8308" i="1"/>
  <c r="G8308" i="1"/>
  <c r="H8308" i="1"/>
  <c r="I8308" i="1"/>
  <c r="J8308" i="1"/>
  <c r="E8309" i="1"/>
  <c r="F8309" i="1"/>
  <c r="G8309" i="1"/>
  <c r="H8309" i="1"/>
  <c r="I8309" i="1"/>
  <c r="J8309" i="1"/>
  <c r="E8310" i="1"/>
  <c r="F8310" i="1"/>
  <c r="G8310" i="1"/>
  <c r="H8310" i="1"/>
  <c r="I8310" i="1"/>
  <c r="J8310" i="1"/>
  <c r="E8311" i="1"/>
  <c r="F8311" i="1"/>
  <c r="G8311" i="1"/>
  <c r="H8311" i="1"/>
  <c r="I8311" i="1"/>
  <c r="J8311" i="1"/>
  <c r="E8312" i="1"/>
  <c r="F8312" i="1"/>
  <c r="G8312" i="1"/>
  <c r="H8312" i="1"/>
  <c r="I8312" i="1"/>
  <c r="J8312" i="1"/>
  <c r="E8313" i="1"/>
  <c r="F8313" i="1"/>
  <c r="G8313" i="1"/>
  <c r="H8313" i="1"/>
  <c r="I8313" i="1"/>
  <c r="J8313" i="1"/>
  <c r="E8314" i="1"/>
  <c r="F8314" i="1"/>
  <c r="G8314" i="1"/>
  <c r="H8314" i="1"/>
  <c r="I8314" i="1"/>
  <c r="J8314" i="1"/>
  <c r="E8315" i="1"/>
  <c r="F8315" i="1"/>
  <c r="G8315" i="1"/>
  <c r="H8315" i="1"/>
  <c r="I8315" i="1"/>
  <c r="J8315" i="1"/>
  <c r="E8316" i="1"/>
  <c r="F8316" i="1"/>
  <c r="G8316" i="1"/>
  <c r="H8316" i="1"/>
  <c r="I8316" i="1"/>
  <c r="J8316" i="1"/>
  <c r="E8317" i="1"/>
  <c r="F8317" i="1"/>
  <c r="G8317" i="1"/>
  <c r="H8317" i="1"/>
  <c r="I8317" i="1"/>
  <c r="J8317" i="1"/>
  <c r="E8318" i="1"/>
  <c r="F8318" i="1"/>
  <c r="G8318" i="1"/>
  <c r="H8318" i="1"/>
  <c r="I8318" i="1"/>
  <c r="J8318" i="1"/>
  <c r="E8319" i="1"/>
  <c r="F8319" i="1"/>
  <c r="G8319" i="1"/>
  <c r="H8319" i="1"/>
  <c r="I8319" i="1"/>
  <c r="J8319" i="1"/>
  <c r="E8320" i="1"/>
  <c r="F8320" i="1"/>
  <c r="G8320" i="1"/>
  <c r="H8320" i="1"/>
  <c r="I8320" i="1"/>
  <c r="J8320" i="1"/>
  <c r="E8321" i="1"/>
  <c r="F8321" i="1"/>
  <c r="G8321" i="1"/>
  <c r="H8321" i="1"/>
  <c r="I8321" i="1"/>
  <c r="J8321" i="1"/>
  <c r="E8322" i="1"/>
  <c r="F8322" i="1"/>
  <c r="G8322" i="1"/>
  <c r="H8322" i="1"/>
  <c r="I8322" i="1"/>
  <c r="J8322" i="1"/>
  <c r="E8323" i="1"/>
  <c r="F8323" i="1"/>
  <c r="G8323" i="1"/>
  <c r="H8323" i="1"/>
  <c r="I8323" i="1"/>
  <c r="J8323" i="1"/>
  <c r="E8324" i="1"/>
  <c r="F8324" i="1"/>
  <c r="G8324" i="1"/>
  <c r="H8324" i="1"/>
  <c r="I8324" i="1"/>
  <c r="J8324" i="1"/>
  <c r="E8325" i="1"/>
  <c r="F8325" i="1"/>
  <c r="G8325" i="1"/>
  <c r="H8325" i="1"/>
  <c r="I8325" i="1"/>
  <c r="J8325" i="1"/>
  <c r="E8326" i="1"/>
  <c r="F8326" i="1"/>
  <c r="G8326" i="1"/>
  <c r="H8326" i="1"/>
  <c r="I8326" i="1"/>
  <c r="J8326" i="1"/>
  <c r="E8327" i="1"/>
  <c r="F8327" i="1"/>
  <c r="G8327" i="1"/>
  <c r="H8327" i="1"/>
  <c r="I8327" i="1"/>
  <c r="J8327" i="1"/>
  <c r="E8328" i="1"/>
  <c r="F8328" i="1"/>
  <c r="G8328" i="1"/>
  <c r="H8328" i="1"/>
  <c r="I8328" i="1"/>
  <c r="J8328" i="1"/>
  <c r="E8329" i="1"/>
  <c r="F8329" i="1"/>
  <c r="G8329" i="1"/>
  <c r="H8329" i="1"/>
  <c r="I8329" i="1"/>
  <c r="J8329" i="1"/>
  <c r="E8330" i="1"/>
  <c r="F8330" i="1"/>
  <c r="G8330" i="1"/>
  <c r="H8330" i="1"/>
  <c r="I8330" i="1"/>
  <c r="J8330" i="1"/>
  <c r="E8331" i="1"/>
  <c r="F8331" i="1"/>
  <c r="G8331" i="1"/>
  <c r="H8331" i="1"/>
  <c r="I8331" i="1"/>
  <c r="J8331" i="1"/>
  <c r="E8332" i="1"/>
  <c r="F8332" i="1"/>
  <c r="G8332" i="1"/>
  <c r="H8332" i="1"/>
  <c r="I8332" i="1"/>
  <c r="J8332" i="1"/>
  <c r="E8333" i="1"/>
  <c r="F8333" i="1"/>
  <c r="G8333" i="1"/>
  <c r="H8333" i="1"/>
  <c r="I8333" i="1"/>
  <c r="J8333" i="1"/>
  <c r="E8334" i="1"/>
  <c r="F8334" i="1"/>
  <c r="G8334" i="1"/>
  <c r="H8334" i="1"/>
  <c r="I8334" i="1"/>
  <c r="J8334" i="1"/>
  <c r="E8335" i="1"/>
  <c r="F8335" i="1"/>
  <c r="G8335" i="1"/>
  <c r="H8335" i="1"/>
  <c r="I8335" i="1"/>
  <c r="J8335" i="1"/>
  <c r="E8336" i="1"/>
  <c r="F8336" i="1"/>
  <c r="G8336" i="1"/>
  <c r="H8336" i="1"/>
  <c r="I8336" i="1"/>
  <c r="J8336" i="1"/>
  <c r="E8337" i="1"/>
  <c r="F8337" i="1"/>
  <c r="G8337" i="1"/>
  <c r="H8337" i="1"/>
  <c r="I8337" i="1"/>
  <c r="J8337" i="1"/>
  <c r="E8338" i="1"/>
  <c r="F8338" i="1"/>
  <c r="G8338" i="1"/>
  <c r="H8338" i="1"/>
  <c r="I8338" i="1"/>
  <c r="J8338" i="1"/>
  <c r="E8339" i="1"/>
  <c r="F8339" i="1"/>
  <c r="G8339" i="1"/>
  <c r="H8339" i="1"/>
  <c r="I8339" i="1"/>
  <c r="J8339" i="1"/>
  <c r="E8340" i="1"/>
  <c r="F8340" i="1"/>
  <c r="G8340" i="1"/>
  <c r="H8340" i="1"/>
  <c r="I8340" i="1"/>
  <c r="J8340" i="1"/>
  <c r="E8341" i="1"/>
  <c r="F8341" i="1"/>
  <c r="G8341" i="1"/>
  <c r="H8341" i="1"/>
  <c r="I8341" i="1"/>
  <c r="J8341" i="1"/>
  <c r="E8342" i="1"/>
  <c r="F8342" i="1"/>
  <c r="G8342" i="1"/>
  <c r="H8342" i="1"/>
  <c r="I8342" i="1"/>
  <c r="J8342" i="1"/>
  <c r="E8343" i="1"/>
  <c r="F8343" i="1"/>
  <c r="G8343" i="1"/>
  <c r="H8343" i="1"/>
  <c r="I8343" i="1"/>
  <c r="J8343" i="1"/>
  <c r="E8344" i="1"/>
  <c r="F8344" i="1"/>
  <c r="G8344" i="1"/>
  <c r="H8344" i="1"/>
  <c r="I8344" i="1"/>
  <c r="J8344" i="1"/>
  <c r="E8345" i="1"/>
  <c r="F8345" i="1"/>
  <c r="G8345" i="1"/>
  <c r="H8345" i="1"/>
  <c r="I8345" i="1"/>
  <c r="J8345" i="1"/>
  <c r="E8346" i="1"/>
  <c r="F8346" i="1"/>
  <c r="G8346" i="1"/>
  <c r="H8346" i="1"/>
  <c r="I8346" i="1"/>
  <c r="J8346" i="1"/>
  <c r="E8347" i="1"/>
  <c r="F8347" i="1"/>
  <c r="G8347" i="1"/>
  <c r="H8347" i="1"/>
  <c r="I8347" i="1"/>
  <c r="J8347" i="1"/>
  <c r="E8348" i="1"/>
  <c r="F8348" i="1"/>
  <c r="G8348" i="1"/>
  <c r="H8348" i="1"/>
  <c r="I8348" i="1"/>
  <c r="J8348" i="1"/>
  <c r="E8349" i="1"/>
  <c r="F8349" i="1"/>
  <c r="G8349" i="1"/>
  <c r="H8349" i="1"/>
  <c r="I8349" i="1"/>
  <c r="J8349" i="1"/>
  <c r="E8350" i="1"/>
  <c r="F8350" i="1"/>
  <c r="G8350" i="1"/>
  <c r="H8350" i="1"/>
  <c r="I8350" i="1"/>
  <c r="J8350" i="1"/>
  <c r="E8351" i="1"/>
  <c r="F8351" i="1"/>
  <c r="G8351" i="1"/>
  <c r="H8351" i="1"/>
  <c r="I8351" i="1"/>
  <c r="J8351" i="1"/>
  <c r="E8352" i="1"/>
  <c r="F8352" i="1"/>
  <c r="G8352" i="1"/>
  <c r="H8352" i="1"/>
  <c r="I8352" i="1"/>
  <c r="J8352" i="1"/>
  <c r="E8353" i="1"/>
  <c r="F8353" i="1"/>
  <c r="G8353" i="1"/>
  <c r="H8353" i="1"/>
  <c r="I8353" i="1"/>
  <c r="J8353" i="1"/>
  <c r="E8354" i="1"/>
  <c r="F8354" i="1"/>
  <c r="G8354" i="1"/>
  <c r="H8354" i="1"/>
  <c r="I8354" i="1"/>
  <c r="J8354" i="1"/>
  <c r="E8355" i="1"/>
  <c r="F8355" i="1"/>
  <c r="G8355" i="1"/>
  <c r="H8355" i="1"/>
  <c r="I8355" i="1"/>
  <c r="J8355" i="1"/>
  <c r="E8356" i="1"/>
  <c r="F8356" i="1"/>
  <c r="G8356" i="1"/>
  <c r="H8356" i="1"/>
  <c r="I8356" i="1"/>
  <c r="J8356" i="1"/>
  <c r="E8357" i="1"/>
  <c r="F8357" i="1"/>
  <c r="G8357" i="1"/>
  <c r="H8357" i="1"/>
  <c r="I8357" i="1"/>
  <c r="J8357" i="1"/>
  <c r="E8358" i="1"/>
  <c r="F8358" i="1"/>
  <c r="G8358" i="1"/>
  <c r="H8358" i="1"/>
  <c r="I8358" i="1"/>
  <c r="J8358" i="1"/>
  <c r="E8359" i="1"/>
  <c r="F8359" i="1"/>
  <c r="G8359" i="1"/>
  <c r="H8359" i="1"/>
  <c r="I8359" i="1"/>
  <c r="J8359" i="1"/>
  <c r="E8360" i="1"/>
  <c r="F8360" i="1"/>
  <c r="G8360" i="1"/>
  <c r="H8360" i="1"/>
  <c r="I8360" i="1"/>
  <c r="J8360" i="1"/>
  <c r="E8361" i="1"/>
  <c r="F8361" i="1"/>
  <c r="G8361" i="1"/>
  <c r="H8361" i="1"/>
  <c r="I8361" i="1"/>
  <c r="J8361" i="1"/>
  <c r="E8362" i="1"/>
  <c r="F8362" i="1"/>
  <c r="G8362" i="1"/>
  <c r="H8362" i="1"/>
  <c r="I8362" i="1"/>
  <c r="J8362" i="1"/>
  <c r="E8363" i="1"/>
  <c r="F8363" i="1"/>
  <c r="G8363" i="1"/>
  <c r="H8363" i="1"/>
  <c r="I8363" i="1"/>
  <c r="J8363" i="1"/>
  <c r="E8364" i="1"/>
  <c r="F8364" i="1"/>
  <c r="G8364" i="1"/>
  <c r="H8364" i="1"/>
  <c r="I8364" i="1"/>
  <c r="J8364" i="1"/>
  <c r="E8365" i="1"/>
  <c r="F8365" i="1"/>
  <c r="G8365" i="1"/>
  <c r="H8365" i="1"/>
  <c r="I8365" i="1"/>
  <c r="J8365" i="1"/>
  <c r="E8366" i="1"/>
  <c r="F8366" i="1"/>
  <c r="G8366" i="1"/>
  <c r="H8366" i="1"/>
  <c r="I8366" i="1"/>
  <c r="J8366" i="1"/>
  <c r="E8367" i="1"/>
  <c r="F8367" i="1"/>
  <c r="G8367" i="1"/>
  <c r="H8367" i="1"/>
  <c r="I8367" i="1"/>
  <c r="J8367" i="1"/>
  <c r="E8368" i="1"/>
  <c r="F8368" i="1"/>
  <c r="G8368" i="1"/>
  <c r="H8368" i="1"/>
  <c r="I8368" i="1"/>
  <c r="J8368" i="1"/>
  <c r="E8369" i="1"/>
  <c r="F8369" i="1"/>
  <c r="G8369" i="1"/>
  <c r="H8369" i="1"/>
  <c r="I8369" i="1"/>
  <c r="J8369" i="1"/>
  <c r="E8370" i="1"/>
  <c r="F8370" i="1"/>
  <c r="G8370" i="1"/>
  <c r="H8370" i="1"/>
  <c r="I8370" i="1"/>
  <c r="J8370" i="1"/>
  <c r="E8371" i="1"/>
  <c r="F8371" i="1"/>
  <c r="G8371" i="1"/>
  <c r="H8371" i="1"/>
  <c r="I8371" i="1"/>
  <c r="J8371" i="1"/>
  <c r="E8372" i="1"/>
  <c r="F8372" i="1"/>
  <c r="G8372" i="1"/>
  <c r="H8372" i="1"/>
  <c r="I8372" i="1"/>
  <c r="J8372" i="1"/>
  <c r="E8373" i="1"/>
  <c r="F8373" i="1"/>
  <c r="G8373" i="1"/>
  <c r="H8373" i="1"/>
  <c r="I8373" i="1"/>
  <c r="J8373" i="1"/>
  <c r="E8374" i="1"/>
  <c r="F8374" i="1"/>
  <c r="G8374" i="1"/>
  <c r="H8374" i="1"/>
  <c r="I8374" i="1"/>
  <c r="J8374" i="1"/>
  <c r="E8375" i="1"/>
  <c r="F8375" i="1"/>
  <c r="G8375" i="1"/>
  <c r="H8375" i="1"/>
  <c r="I8375" i="1"/>
  <c r="J8375" i="1"/>
  <c r="E8376" i="1"/>
  <c r="F8376" i="1"/>
  <c r="G8376" i="1"/>
  <c r="H8376" i="1"/>
  <c r="I8376" i="1"/>
  <c r="J8376" i="1"/>
  <c r="E8377" i="1"/>
  <c r="F8377" i="1"/>
  <c r="G8377" i="1"/>
  <c r="H8377" i="1"/>
  <c r="I8377" i="1"/>
  <c r="J8377" i="1"/>
  <c r="E8378" i="1"/>
  <c r="F8378" i="1"/>
  <c r="G8378" i="1"/>
  <c r="H8378" i="1"/>
  <c r="I8378" i="1"/>
  <c r="J8378" i="1"/>
  <c r="E8379" i="1"/>
  <c r="F8379" i="1"/>
  <c r="G8379" i="1"/>
  <c r="H8379" i="1"/>
  <c r="I8379" i="1"/>
  <c r="J8379" i="1"/>
  <c r="E8380" i="1"/>
  <c r="F8380" i="1"/>
  <c r="G8380" i="1"/>
  <c r="H8380" i="1"/>
  <c r="I8380" i="1"/>
  <c r="J8380" i="1"/>
  <c r="E8381" i="1"/>
  <c r="F8381" i="1"/>
  <c r="G8381" i="1"/>
  <c r="H8381" i="1"/>
  <c r="I8381" i="1"/>
  <c r="J8381" i="1"/>
  <c r="E8382" i="1"/>
  <c r="F8382" i="1"/>
  <c r="G8382" i="1"/>
  <c r="H8382" i="1"/>
  <c r="I8382" i="1"/>
  <c r="J8382" i="1"/>
  <c r="E8383" i="1"/>
  <c r="F8383" i="1"/>
  <c r="G8383" i="1"/>
  <c r="H8383" i="1"/>
  <c r="I8383" i="1"/>
  <c r="J8383" i="1"/>
  <c r="E8384" i="1"/>
  <c r="F8384" i="1"/>
  <c r="G8384" i="1"/>
  <c r="H8384" i="1"/>
  <c r="I8384" i="1"/>
  <c r="J8384" i="1"/>
  <c r="E8385" i="1"/>
  <c r="F8385" i="1"/>
  <c r="G8385" i="1"/>
  <c r="H8385" i="1"/>
  <c r="I8385" i="1"/>
  <c r="J8385" i="1"/>
  <c r="E8386" i="1"/>
  <c r="F8386" i="1"/>
  <c r="G8386" i="1"/>
  <c r="H8386" i="1"/>
  <c r="I8386" i="1"/>
  <c r="J8386" i="1"/>
  <c r="E8387" i="1"/>
  <c r="F8387" i="1"/>
  <c r="G8387" i="1"/>
  <c r="H8387" i="1"/>
  <c r="I8387" i="1"/>
  <c r="J8387" i="1"/>
  <c r="E8388" i="1"/>
  <c r="F8388" i="1"/>
  <c r="G8388" i="1"/>
  <c r="H8388" i="1"/>
  <c r="I8388" i="1"/>
  <c r="J8388" i="1"/>
  <c r="E8389" i="1"/>
  <c r="F8389" i="1"/>
  <c r="G8389" i="1"/>
  <c r="H8389" i="1"/>
  <c r="I8389" i="1"/>
  <c r="J8389" i="1"/>
  <c r="E8390" i="1"/>
  <c r="F8390" i="1"/>
  <c r="G8390" i="1"/>
  <c r="H8390" i="1"/>
  <c r="I8390" i="1"/>
  <c r="J8390" i="1"/>
  <c r="E8391" i="1"/>
  <c r="F8391" i="1"/>
  <c r="G8391" i="1"/>
  <c r="H8391" i="1"/>
  <c r="I8391" i="1"/>
  <c r="J8391" i="1"/>
  <c r="E8392" i="1"/>
  <c r="F8392" i="1"/>
  <c r="G8392" i="1"/>
  <c r="H8392" i="1"/>
  <c r="I8392" i="1"/>
  <c r="J8392" i="1"/>
  <c r="E8393" i="1"/>
  <c r="F8393" i="1"/>
  <c r="G8393" i="1"/>
  <c r="H8393" i="1"/>
  <c r="I8393" i="1"/>
  <c r="J8393" i="1"/>
  <c r="E8394" i="1"/>
  <c r="F8394" i="1"/>
  <c r="G8394" i="1"/>
  <c r="H8394" i="1"/>
  <c r="I8394" i="1"/>
  <c r="J8394" i="1"/>
  <c r="E8395" i="1"/>
  <c r="F8395" i="1"/>
  <c r="G8395" i="1"/>
  <c r="H8395" i="1"/>
  <c r="I8395" i="1"/>
  <c r="J8395" i="1"/>
  <c r="E8396" i="1"/>
  <c r="F8396" i="1"/>
  <c r="G8396" i="1"/>
  <c r="H8396" i="1"/>
  <c r="I8396" i="1"/>
  <c r="J8396" i="1"/>
  <c r="E8397" i="1"/>
  <c r="F8397" i="1"/>
  <c r="G8397" i="1"/>
  <c r="H8397" i="1"/>
  <c r="I8397" i="1"/>
  <c r="J8397" i="1"/>
  <c r="E8398" i="1"/>
  <c r="F8398" i="1"/>
  <c r="G8398" i="1"/>
  <c r="H8398" i="1"/>
  <c r="I8398" i="1"/>
  <c r="J8398" i="1"/>
  <c r="E8399" i="1"/>
  <c r="F8399" i="1"/>
  <c r="G8399" i="1"/>
  <c r="H8399" i="1"/>
  <c r="I8399" i="1"/>
  <c r="J8399" i="1"/>
  <c r="E8400" i="1"/>
  <c r="F8400" i="1"/>
  <c r="G8400" i="1"/>
  <c r="H8400" i="1"/>
  <c r="I8400" i="1"/>
  <c r="J8400" i="1"/>
  <c r="E8401" i="1"/>
  <c r="F8401" i="1"/>
  <c r="G8401" i="1"/>
  <c r="H8401" i="1"/>
  <c r="I8401" i="1"/>
  <c r="J8401" i="1"/>
  <c r="E8402" i="1"/>
  <c r="F8402" i="1"/>
  <c r="G8402" i="1"/>
  <c r="H8402" i="1"/>
  <c r="I8402" i="1"/>
  <c r="J8402" i="1"/>
  <c r="E8403" i="1"/>
  <c r="F8403" i="1"/>
  <c r="G8403" i="1"/>
  <c r="H8403" i="1"/>
  <c r="I8403" i="1"/>
  <c r="J8403" i="1"/>
  <c r="E8404" i="1"/>
  <c r="F8404" i="1"/>
  <c r="G8404" i="1"/>
  <c r="H8404" i="1"/>
  <c r="I8404" i="1"/>
  <c r="J8404" i="1"/>
  <c r="E8405" i="1"/>
  <c r="F8405" i="1"/>
  <c r="G8405" i="1"/>
  <c r="H8405" i="1"/>
  <c r="I8405" i="1"/>
  <c r="J8405" i="1"/>
  <c r="E8406" i="1"/>
  <c r="F8406" i="1"/>
  <c r="G8406" i="1"/>
  <c r="H8406" i="1"/>
  <c r="I8406" i="1"/>
  <c r="J8406" i="1"/>
  <c r="E8407" i="1"/>
  <c r="F8407" i="1"/>
  <c r="G8407" i="1"/>
  <c r="H8407" i="1"/>
  <c r="I8407" i="1"/>
  <c r="J8407" i="1"/>
  <c r="E8408" i="1"/>
  <c r="F8408" i="1"/>
  <c r="G8408" i="1"/>
  <c r="H8408" i="1"/>
  <c r="I8408" i="1"/>
  <c r="J8408" i="1"/>
  <c r="E8409" i="1"/>
  <c r="F8409" i="1"/>
  <c r="G8409" i="1"/>
  <c r="H8409" i="1"/>
  <c r="I8409" i="1"/>
  <c r="J8409" i="1"/>
  <c r="E8410" i="1"/>
  <c r="F8410" i="1"/>
  <c r="G8410" i="1"/>
  <c r="H8410" i="1"/>
  <c r="I8410" i="1"/>
  <c r="J8410" i="1"/>
  <c r="E8411" i="1"/>
  <c r="F8411" i="1"/>
  <c r="G8411" i="1"/>
  <c r="H8411" i="1"/>
  <c r="I8411" i="1"/>
  <c r="J8411" i="1"/>
  <c r="E8412" i="1"/>
  <c r="F8412" i="1"/>
  <c r="G8412" i="1"/>
  <c r="H8412" i="1"/>
  <c r="I8412" i="1"/>
  <c r="J8412" i="1"/>
  <c r="E8413" i="1"/>
  <c r="F8413" i="1"/>
  <c r="G8413" i="1"/>
  <c r="H8413" i="1"/>
  <c r="I8413" i="1"/>
  <c r="J8413" i="1"/>
  <c r="E8414" i="1"/>
  <c r="F8414" i="1"/>
  <c r="G8414" i="1"/>
  <c r="H8414" i="1"/>
  <c r="I8414" i="1"/>
  <c r="J8414" i="1"/>
  <c r="E8415" i="1"/>
  <c r="F8415" i="1"/>
  <c r="G8415" i="1"/>
  <c r="H8415" i="1"/>
  <c r="I8415" i="1"/>
  <c r="J8415" i="1"/>
  <c r="E8416" i="1"/>
  <c r="F8416" i="1"/>
  <c r="G8416" i="1"/>
  <c r="H8416" i="1"/>
  <c r="I8416" i="1"/>
  <c r="J8416" i="1"/>
  <c r="E8417" i="1"/>
  <c r="F8417" i="1"/>
  <c r="G8417" i="1"/>
  <c r="H8417" i="1"/>
  <c r="I8417" i="1"/>
  <c r="J8417" i="1"/>
  <c r="E8418" i="1"/>
  <c r="F8418" i="1"/>
  <c r="G8418" i="1"/>
  <c r="H8418" i="1"/>
  <c r="I8418" i="1"/>
  <c r="J8418" i="1"/>
  <c r="E8419" i="1"/>
  <c r="F8419" i="1"/>
  <c r="G8419" i="1"/>
  <c r="H8419" i="1"/>
  <c r="I8419" i="1"/>
  <c r="J8419" i="1"/>
  <c r="E8420" i="1"/>
  <c r="F8420" i="1"/>
  <c r="G8420" i="1"/>
  <c r="H8420" i="1"/>
  <c r="I8420" i="1"/>
  <c r="J8420" i="1"/>
  <c r="E8421" i="1"/>
  <c r="F8421" i="1"/>
  <c r="G8421" i="1"/>
  <c r="H8421" i="1"/>
  <c r="I8421" i="1"/>
  <c r="J8421" i="1"/>
  <c r="E8422" i="1"/>
  <c r="F8422" i="1"/>
  <c r="G8422" i="1"/>
  <c r="H8422" i="1"/>
  <c r="I8422" i="1"/>
  <c r="J8422" i="1"/>
  <c r="E8423" i="1"/>
  <c r="F8423" i="1"/>
  <c r="G8423" i="1"/>
  <c r="H8423" i="1"/>
  <c r="I8423" i="1"/>
  <c r="J8423" i="1"/>
  <c r="E8424" i="1"/>
  <c r="F8424" i="1"/>
  <c r="G8424" i="1"/>
  <c r="H8424" i="1"/>
  <c r="I8424" i="1"/>
  <c r="J8424" i="1"/>
  <c r="E8425" i="1"/>
  <c r="F8425" i="1"/>
  <c r="G8425" i="1"/>
  <c r="H8425" i="1"/>
  <c r="I8425" i="1"/>
  <c r="J8425" i="1"/>
  <c r="E8426" i="1"/>
  <c r="F8426" i="1"/>
  <c r="G8426" i="1"/>
  <c r="H8426" i="1"/>
  <c r="I8426" i="1"/>
  <c r="J8426" i="1"/>
  <c r="E8427" i="1"/>
  <c r="F8427" i="1"/>
  <c r="G8427" i="1"/>
  <c r="H8427" i="1"/>
  <c r="I8427" i="1"/>
  <c r="J8427" i="1"/>
  <c r="E8428" i="1"/>
  <c r="F8428" i="1"/>
  <c r="G8428" i="1"/>
  <c r="H8428" i="1"/>
  <c r="I8428" i="1"/>
  <c r="J8428" i="1"/>
  <c r="E8429" i="1"/>
  <c r="F8429" i="1"/>
  <c r="G8429" i="1"/>
  <c r="H8429" i="1"/>
  <c r="I8429" i="1"/>
  <c r="J8429" i="1"/>
  <c r="E8430" i="1"/>
  <c r="F8430" i="1"/>
  <c r="G8430" i="1"/>
  <c r="H8430" i="1"/>
  <c r="I8430" i="1"/>
  <c r="J8430" i="1"/>
  <c r="E8431" i="1"/>
  <c r="F8431" i="1"/>
  <c r="G8431" i="1"/>
  <c r="H8431" i="1"/>
  <c r="I8431" i="1"/>
  <c r="J8431" i="1"/>
  <c r="E8432" i="1"/>
  <c r="F8432" i="1"/>
  <c r="G8432" i="1"/>
  <c r="H8432" i="1"/>
  <c r="I8432" i="1"/>
  <c r="J8432" i="1"/>
  <c r="E8433" i="1"/>
  <c r="F8433" i="1"/>
  <c r="G8433" i="1"/>
  <c r="H8433" i="1"/>
  <c r="I8433" i="1"/>
  <c r="J8433" i="1"/>
  <c r="E8434" i="1"/>
  <c r="F8434" i="1"/>
  <c r="G8434" i="1"/>
  <c r="H8434" i="1"/>
  <c r="I8434" i="1"/>
  <c r="J8434" i="1"/>
  <c r="E8435" i="1"/>
  <c r="F8435" i="1"/>
  <c r="G8435" i="1"/>
  <c r="H8435" i="1"/>
  <c r="I8435" i="1"/>
  <c r="J8435" i="1"/>
  <c r="J8188" i="1"/>
  <c r="I8188" i="1"/>
  <c r="H8188" i="1"/>
  <c r="G8188" i="1"/>
  <c r="F8188" i="1"/>
  <c r="E8188" i="1"/>
  <c r="E7941" i="1"/>
  <c r="F7941" i="1"/>
  <c r="G7941" i="1"/>
  <c r="H7941" i="1"/>
  <c r="I7941" i="1"/>
  <c r="J7941" i="1"/>
  <c r="E7942" i="1"/>
  <c r="F7942" i="1"/>
  <c r="G7942" i="1"/>
  <c r="H7942" i="1"/>
  <c r="I7942" i="1"/>
  <c r="J7942" i="1"/>
  <c r="E7943" i="1"/>
  <c r="F7943" i="1"/>
  <c r="G7943" i="1"/>
  <c r="H7943" i="1"/>
  <c r="I7943" i="1"/>
  <c r="J7943" i="1"/>
  <c r="E7944" i="1"/>
  <c r="F7944" i="1"/>
  <c r="G7944" i="1"/>
  <c r="H7944" i="1"/>
  <c r="I7944" i="1"/>
  <c r="J7944" i="1"/>
  <c r="E7945" i="1"/>
  <c r="F7945" i="1"/>
  <c r="G7945" i="1"/>
  <c r="H7945" i="1"/>
  <c r="I7945" i="1"/>
  <c r="J7945" i="1"/>
  <c r="E7946" i="1"/>
  <c r="F7946" i="1"/>
  <c r="G7946" i="1"/>
  <c r="H7946" i="1"/>
  <c r="I7946" i="1"/>
  <c r="J7946" i="1"/>
  <c r="E7947" i="1"/>
  <c r="F7947" i="1"/>
  <c r="G7947" i="1"/>
  <c r="H7947" i="1"/>
  <c r="I7947" i="1"/>
  <c r="J7947" i="1"/>
  <c r="E7948" i="1"/>
  <c r="F7948" i="1"/>
  <c r="G7948" i="1"/>
  <c r="H7948" i="1"/>
  <c r="I7948" i="1"/>
  <c r="J7948" i="1"/>
  <c r="E7949" i="1"/>
  <c r="F7949" i="1"/>
  <c r="G7949" i="1"/>
  <c r="H7949" i="1"/>
  <c r="I7949" i="1"/>
  <c r="J7949" i="1"/>
  <c r="E7950" i="1"/>
  <c r="F7950" i="1"/>
  <c r="G7950" i="1"/>
  <c r="H7950" i="1"/>
  <c r="I7950" i="1"/>
  <c r="J7950" i="1"/>
  <c r="E7951" i="1"/>
  <c r="F7951" i="1"/>
  <c r="G7951" i="1"/>
  <c r="H7951" i="1"/>
  <c r="I7951" i="1"/>
  <c r="J7951" i="1"/>
  <c r="E7952" i="1"/>
  <c r="F7952" i="1"/>
  <c r="G7952" i="1"/>
  <c r="H7952" i="1"/>
  <c r="I7952" i="1"/>
  <c r="J7952" i="1"/>
  <c r="E7953" i="1"/>
  <c r="F7953" i="1"/>
  <c r="G7953" i="1"/>
  <c r="H7953" i="1"/>
  <c r="I7953" i="1"/>
  <c r="J7953" i="1"/>
  <c r="E7954" i="1"/>
  <c r="F7954" i="1"/>
  <c r="G7954" i="1"/>
  <c r="H7954" i="1"/>
  <c r="I7954" i="1"/>
  <c r="J7954" i="1"/>
  <c r="E7955" i="1"/>
  <c r="F7955" i="1"/>
  <c r="G7955" i="1"/>
  <c r="H7955" i="1"/>
  <c r="I7955" i="1"/>
  <c r="J7955" i="1"/>
  <c r="E7956" i="1"/>
  <c r="F7956" i="1"/>
  <c r="G7956" i="1"/>
  <c r="H7956" i="1"/>
  <c r="I7956" i="1"/>
  <c r="J7956" i="1"/>
  <c r="E7957" i="1"/>
  <c r="F7957" i="1"/>
  <c r="G7957" i="1"/>
  <c r="H7957" i="1"/>
  <c r="I7957" i="1"/>
  <c r="J7957" i="1"/>
  <c r="E7958" i="1"/>
  <c r="F7958" i="1"/>
  <c r="G7958" i="1"/>
  <c r="H7958" i="1"/>
  <c r="I7958" i="1"/>
  <c r="J7958" i="1"/>
  <c r="E7959" i="1"/>
  <c r="F7959" i="1"/>
  <c r="G7959" i="1"/>
  <c r="H7959" i="1"/>
  <c r="I7959" i="1"/>
  <c r="J7959" i="1"/>
  <c r="E7960" i="1"/>
  <c r="F7960" i="1"/>
  <c r="G7960" i="1"/>
  <c r="H7960" i="1"/>
  <c r="I7960" i="1"/>
  <c r="J7960" i="1"/>
  <c r="E7961" i="1"/>
  <c r="F7961" i="1"/>
  <c r="G7961" i="1"/>
  <c r="H7961" i="1"/>
  <c r="I7961" i="1"/>
  <c r="J7961" i="1"/>
  <c r="E7962" i="1"/>
  <c r="F7962" i="1"/>
  <c r="G7962" i="1"/>
  <c r="H7962" i="1"/>
  <c r="I7962" i="1"/>
  <c r="J7962" i="1"/>
  <c r="E7963" i="1"/>
  <c r="F7963" i="1"/>
  <c r="G7963" i="1"/>
  <c r="H7963" i="1"/>
  <c r="I7963" i="1"/>
  <c r="J7963" i="1"/>
  <c r="E7964" i="1"/>
  <c r="F7964" i="1"/>
  <c r="G7964" i="1"/>
  <c r="H7964" i="1"/>
  <c r="I7964" i="1"/>
  <c r="J7964" i="1"/>
  <c r="E7965" i="1"/>
  <c r="F7965" i="1"/>
  <c r="G7965" i="1"/>
  <c r="H7965" i="1"/>
  <c r="I7965" i="1"/>
  <c r="J7965" i="1"/>
  <c r="E7966" i="1"/>
  <c r="F7966" i="1"/>
  <c r="G7966" i="1"/>
  <c r="H7966" i="1"/>
  <c r="I7966" i="1"/>
  <c r="J7966" i="1"/>
  <c r="E7967" i="1"/>
  <c r="F7967" i="1"/>
  <c r="G7967" i="1"/>
  <c r="H7967" i="1"/>
  <c r="I7967" i="1"/>
  <c r="J7967" i="1"/>
  <c r="E7968" i="1"/>
  <c r="F7968" i="1"/>
  <c r="G7968" i="1"/>
  <c r="H7968" i="1"/>
  <c r="I7968" i="1"/>
  <c r="J7968" i="1"/>
  <c r="E7969" i="1"/>
  <c r="F7969" i="1"/>
  <c r="G7969" i="1"/>
  <c r="H7969" i="1"/>
  <c r="I7969" i="1"/>
  <c r="J7969" i="1"/>
  <c r="E7970" i="1"/>
  <c r="F7970" i="1"/>
  <c r="G7970" i="1"/>
  <c r="H7970" i="1"/>
  <c r="I7970" i="1"/>
  <c r="J7970" i="1"/>
  <c r="E7971" i="1"/>
  <c r="F7971" i="1"/>
  <c r="G7971" i="1"/>
  <c r="H7971" i="1"/>
  <c r="I7971" i="1"/>
  <c r="J7971" i="1"/>
  <c r="E7972" i="1"/>
  <c r="F7972" i="1"/>
  <c r="G7972" i="1"/>
  <c r="H7972" i="1"/>
  <c r="I7972" i="1"/>
  <c r="J7972" i="1"/>
  <c r="E7973" i="1"/>
  <c r="F7973" i="1"/>
  <c r="G7973" i="1"/>
  <c r="H7973" i="1"/>
  <c r="I7973" i="1"/>
  <c r="J7973" i="1"/>
  <c r="E7974" i="1"/>
  <c r="F7974" i="1"/>
  <c r="G7974" i="1"/>
  <c r="H7974" i="1"/>
  <c r="I7974" i="1"/>
  <c r="J7974" i="1"/>
  <c r="E7975" i="1"/>
  <c r="F7975" i="1"/>
  <c r="G7975" i="1"/>
  <c r="H7975" i="1"/>
  <c r="I7975" i="1"/>
  <c r="J7975" i="1"/>
  <c r="E7976" i="1"/>
  <c r="F7976" i="1"/>
  <c r="G7976" i="1"/>
  <c r="H7976" i="1"/>
  <c r="I7976" i="1"/>
  <c r="J7976" i="1"/>
  <c r="E7977" i="1"/>
  <c r="F7977" i="1"/>
  <c r="G7977" i="1"/>
  <c r="H7977" i="1"/>
  <c r="I7977" i="1"/>
  <c r="J7977" i="1"/>
  <c r="E7978" i="1"/>
  <c r="F7978" i="1"/>
  <c r="G7978" i="1"/>
  <c r="H7978" i="1"/>
  <c r="I7978" i="1"/>
  <c r="J7978" i="1"/>
  <c r="E7979" i="1"/>
  <c r="F7979" i="1"/>
  <c r="G7979" i="1"/>
  <c r="H7979" i="1"/>
  <c r="I7979" i="1"/>
  <c r="J7979" i="1"/>
  <c r="E7980" i="1"/>
  <c r="F7980" i="1"/>
  <c r="G7980" i="1"/>
  <c r="H7980" i="1"/>
  <c r="I7980" i="1"/>
  <c r="J7980" i="1"/>
  <c r="E7981" i="1"/>
  <c r="F7981" i="1"/>
  <c r="G7981" i="1"/>
  <c r="H7981" i="1"/>
  <c r="I7981" i="1"/>
  <c r="J7981" i="1"/>
  <c r="E7982" i="1"/>
  <c r="F7982" i="1"/>
  <c r="G7982" i="1"/>
  <c r="H7982" i="1"/>
  <c r="I7982" i="1"/>
  <c r="J7982" i="1"/>
  <c r="E7983" i="1"/>
  <c r="F7983" i="1"/>
  <c r="G7983" i="1"/>
  <c r="H7983" i="1"/>
  <c r="I7983" i="1"/>
  <c r="J7983" i="1"/>
  <c r="E7984" i="1"/>
  <c r="F7984" i="1"/>
  <c r="G7984" i="1"/>
  <c r="H7984" i="1"/>
  <c r="I7984" i="1"/>
  <c r="J7984" i="1"/>
  <c r="E7985" i="1"/>
  <c r="F7985" i="1"/>
  <c r="G7985" i="1"/>
  <c r="H7985" i="1"/>
  <c r="I7985" i="1"/>
  <c r="J7985" i="1"/>
  <c r="E7986" i="1"/>
  <c r="F7986" i="1"/>
  <c r="G7986" i="1"/>
  <c r="H7986" i="1"/>
  <c r="I7986" i="1"/>
  <c r="J7986" i="1"/>
  <c r="E7987" i="1"/>
  <c r="F7987" i="1"/>
  <c r="G7987" i="1"/>
  <c r="H7987" i="1"/>
  <c r="I7987" i="1"/>
  <c r="J7987" i="1"/>
  <c r="E7988" i="1"/>
  <c r="F7988" i="1"/>
  <c r="G7988" i="1"/>
  <c r="H7988" i="1"/>
  <c r="I7988" i="1"/>
  <c r="J7988" i="1"/>
  <c r="E7989" i="1"/>
  <c r="F7989" i="1"/>
  <c r="G7989" i="1"/>
  <c r="H7989" i="1"/>
  <c r="I7989" i="1"/>
  <c r="J7989" i="1"/>
  <c r="E7990" i="1"/>
  <c r="F7990" i="1"/>
  <c r="G7990" i="1"/>
  <c r="H7990" i="1"/>
  <c r="I7990" i="1"/>
  <c r="J7990" i="1"/>
  <c r="E7991" i="1"/>
  <c r="F7991" i="1"/>
  <c r="G7991" i="1"/>
  <c r="H7991" i="1"/>
  <c r="I7991" i="1"/>
  <c r="J7991" i="1"/>
  <c r="E7992" i="1"/>
  <c r="F7992" i="1"/>
  <c r="G7992" i="1"/>
  <c r="H7992" i="1"/>
  <c r="I7992" i="1"/>
  <c r="J7992" i="1"/>
  <c r="E7993" i="1"/>
  <c r="F7993" i="1"/>
  <c r="G7993" i="1"/>
  <c r="H7993" i="1"/>
  <c r="I7993" i="1"/>
  <c r="J7993" i="1"/>
  <c r="E7994" i="1"/>
  <c r="F7994" i="1"/>
  <c r="G7994" i="1"/>
  <c r="H7994" i="1"/>
  <c r="I7994" i="1"/>
  <c r="J7994" i="1"/>
  <c r="E7995" i="1"/>
  <c r="F7995" i="1"/>
  <c r="G7995" i="1"/>
  <c r="H7995" i="1"/>
  <c r="I7995" i="1"/>
  <c r="J7995" i="1"/>
  <c r="E7996" i="1"/>
  <c r="F7996" i="1"/>
  <c r="G7996" i="1"/>
  <c r="H7996" i="1"/>
  <c r="I7996" i="1"/>
  <c r="J7996" i="1"/>
  <c r="E7997" i="1"/>
  <c r="F7997" i="1"/>
  <c r="G7997" i="1"/>
  <c r="H7997" i="1"/>
  <c r="I7997" i="1"/>
  <c r="J7997" i="1"/>
  <c r="E7998" i="1"/>
  <c r="F7998" i="1"/>
  <c r="G7998" i="1"/>
  <c r="H7998" i="1"/>
  <c r="I7998" i="1"/>
  <c r="J7998" i="1"/>
  <c r="E7999" i="1"/>
  <c r="F7999" i="1"/>
  <c r="G7999" i="1"/>
  <c r="H7999" i="1"/>
  <c r="I7999" i="1"/>
  <c r="J7999" i="1"/>
  <c r="E8000" i="1"/>
  <c r="F8000" i="1"/>
  <c r="G8000" i="1"/>
  <c r="H8000" i="1"/>
  <c r="I8000" i="1"/>
  <c r="J8000" i="1"/>
  <c r="E8001" i="1"/>
  <c r="F8001" i="1"/>
  <c r="G8001" i="1"/>
  <c r="H8001" i="1"/>
  <c r="I8001" i="1"/>
  <c r="J8001" i="1"/>
  <c r="E8002" i="1"/>
  <c r="F8002" i="1"/>
  <c r="G8002" i="1"/>
  <c r="H8002" i="1"/>
  <c r="I8002" i="1"/>
  <c r="J8002" i="1"/>
  <c r="E8003" i="1"/>
  <c r="F8003" i="1"/>
  <c r="G8003" i="1"/>
  <c r="H8003" i="1"/>
  <c r="I8003" i="1"/>
  <c r="J8003" i="1"/>
  <c r="E8004" i="1"/>
  <c r="F8004" i="1"/>
  <c r="G8004" i="1"/>
  <c r="H8004" i="1"/>
  <c r="I8004" i="1"/>
  <c r="J8004" i="1"/>
  <c r="E8005" i="1"/>
  <c r="F8005" i="1"/>
  <c r="G8005" i="1"/>
  <c r="H8005" i="1"/>
  <c r="I8005" i="1"/>
  <c r="J8005" i="1"/>
  <c r="E8006" i="1"/>
  <c r="F8006" i="1"/>
  <c r="G8006" i="1"/>
  <c r="H8006" i="1"/>
  <c r="I8006" i="1"/>
  <c r="J8006" i="1"/>
  <c r="E8007" i="1"/>
  <c r="F8007" i="1"/>
  <c r="G8007" i="1"/>
  <c r="H8007" i="1"/>
  <c r="I8007" i="1"/>
  <c r="J8007" i="1"/>
  <c r="E8008" i="1"/>
  <c r="F8008" i="1"/>
  <c r="G8008" i="1"/>
  <c r="H8008" i="1"/>
  <c r="I8008" i="1"/>
  <c r="J8008" i="1"/>
  <c r="E8009" i="1"/>
  <c r="F8009" i="1"/>
  <c r="G8009" i="1"/>
  <c r="H8009" i="1"/>
  <c r="I8009" i="1"/>
  <c r="J8009" i="1"/>
  <c r="E8010" i="1"/>
  <c r="F8010" i="1"/>
  <c r="G8010" i="1"/>
  <c r="H8010" i="1"/>
  <c r="I8010" i="1"/>
  <c r="J8010" i="1"/>
  <c r="E8011" i="1"/>
  <c r="F8011" i="1"/>
  <c r="G8011" i="1"/>
  <c r="H8011" i="1"/>
  <c r="I8011" i="1"/>
  <c r="J8011" i="1"/>
  <c r="E8012" i="1"/>
  <c r="F8012" i="1"/>
  <c r="G8012" i="1"/>
  <c r="H8012" i="1"/>
  <c r="I8012" i="1"/>
  <c r="J8012" i="1"/>
  <c r="E8013" i="1"/>
  <c r="F8013" i="1"/>
  <c r="G8013" i="1"/>
  <c r="H8013" i="1"/>
  <c r="I8013" i="1"/>
  <c r="J8013" i="1"/>
  <c r="E8014" i="1"/>
  <c r="F8014" i="1"/>
  <c r="G8014" i="1"/>
  <c r="H8014" i="1"/>
  <c r="I8014" i="1"/>
  <c r="J8014" i="1"/>
  <c r="E8015" i="1"/>
  <c r="F8015" i="1"/>
  <c r="G8015" i="1"/>
  <c r="H8015" i="1"/>
  <c r="I8015" i="1"/>
  <c r="J8015" i="1"/>
  <c r="E8016" i="1"/>
  <c r="F8016" i="1"/>
  <c r="G8016" i="1"/>
  <c r="H8016" i="1"/>
  <c r="I8016" i="1"/>
  <c r="J8016" i="1"/>
  <c r="E8017" i="1"/>
  <c r="F8017" i="1"/>
  <c r="G8017" i="1"/>
  <c r="H8017" i="1"/>
  <c r="I8017" i="1"/>
  <c r="J8017" i="1"/>
  <c r="E8018" i="1"/>
  <c r="F8018" i="1"/>
  <c r="G8018" i="1"/>
  <c r="H8018" i="1"/>
  <c r="I8018" i="1"/>
  <c r="J8018" i="1"/>
  <c r="E8019" i="1"/>
  <c r="F8019" i="1"/>
  <c r="G8019" i="1"/>
  <c r="H8019" i="1"/>
  <c r="I8019" i="1"/>
  <c r="J8019" i="1"/>
  <c r="E8020" i="1"/>
  <c r="F8020" i="1"/>
  <c r="G8020" i="1"/>
  <c r="H8020" i="1"/>
  <c r="I8020" i="1"/>
  <c r="J8020" i="1"/>
  <c r="E8021" i="1"/>
  <c r="F8021" i="1"/>
  <c r="G8021" i="1"/>
  <c r="H8021" i="1"/>
  <c r="I8021" i="1"/>
  <c r="J8021" i="1"/>
  <c r="E8022" i="1"/>
  <c r="F8022" i="1"/>
  <c r="G8022" i="1"/>
  <c r="H8022" i="1"/>
  <c r="I8022" i="1"/>
  <c r="J8022" i="1"/>
  <c r="E8023" i="1"/>
  <c r="F8023" i="1"/>
  <c r="G8023" i="1"/>
  <c r="H8023" i="1"/>
  <c r="I8023" i="1"/>
  <c r="J8023" i="1"/>
  <c r="E8024" i="1"/>
  <c r="F8024" i="1"/>
  <c r="G8024" i="1"/>
  <c r="H8024" i="1"/>
  <c r="I8024" i="1"/>
  <c r="J8024" i="1"/>
  <c r="E8025" i="1"/>
  <c r="F8025" i="1"/>
  <c r="G8025" i="1"/>
  <c r="H8025" i="1"/>
  <c r="I8025" i="1"/>
  <c r="J8025" i="1"/>
  <c r="E8026" i="1"/>
  <c r="F8026" i="1"/>
  <c r="G8026" i="1"/>
  <c r="H8026" i="1"/>
  <c r="I8026" i="1"/>
  <c r="J8026" i="1"/>
  <c r="E8027" i="1"/>
  <c r="F8027" i="1"/>
  <c r="G8027" i="1"/>
  <c r="H8027" i="1"/>
  <c r="I8027" i="1"/>
  <c r="J8027" i="1"/>
  <c r="E8028" i="1"/>
  <c r="F8028" i="1"/>
  <c r="G8028" i="1"/>
  <c r="H8028" i="1"/>
  <c r="I8028" i="1"/>
  <c r="J8028" i="1"/>
  <c r="E8029" i="1"/>
  <c r="F8029" i="1"/>
  <c r="G8029" i="1"/>
  <c r="H8029" i="1"/>
  <c r="I8029" i="1"/>
  <c r="J8029" i="1"/>
  <c r="E8030" i="1"/>
  <c r="F8030" i="1"/>
  <c r="G8030" i="1"/>
  <c r="H8030" i="1"/>
  <c r="I8030" i="1"/>
  <c r="J8030" i="1"/>
  <c r="E8031" i="1"/>
  <c r="F8031" i="1"/>
  <c r="G8031" i="1"/>
  <c r="H8031" i="1"/>
  <c r="I8031" i="1"/>
  <c r="J8031" i="1"/>
  <c r="E8032" i="1"/>
  <c r="F8032" i="1"/>
  <c r="G8032" i="1"/>
  <c r="H8032" i="1"/>
  <c r="I8032" i="1"/>
  <c r="J8032" i="1"/>
  <c r="E8033" i="1"/>
  <c r="F8033" i="1"/>
  <c r="G8033" i="1"/>
  <c r="H8033" i="1"/>
  <c r="I8033" i="1"/>
  <c r="J8033" i="1"/>
  <c r="E8034" i="1"/>
  <c r="F8034" i="1"/>
  <c r="G8034" i="1"/>
  <c r="H8034" i="1"/>
  <c r="I8034" i="1"/>
  <c r="J8034" i="1"/>
  <c r="E8035" i="1"/>
  <c r="F8035" i="1"/>
  <c r="G8035" i="1"/>
  <c r="H8035" i="1"/>
  <c r="I8035" i="1"/>
  <c r="J8035" i="1"/>
  <c r="E8036" i="1"/>
  <c r="F8036" i="1"/>
  <c r="G8036" i="1"/>
  <c r="H8036" i="1"/>
  <c r="I8036" i="1"/>
  <c r="J8036" i="1"/>
  <c r="E8037" i="1"/>
  <c r="F8037" i="1"/>
  <c r="G8037" i="1"/>
  <c r="H8037" i="1"/>
  <c r="I8037" i="1"/>
  <c r="J8037" i="1"/>
  <c r="E8038" i="1"/>
  <c r="F8038" i="1"/>
  <c r="G8038" i="1"/>
  <c r="H8038" i="1"/>
  <c r="I8038" i="1"/>
  <c r="J8038" i="1"/>
  <c r="E8039" i="1"/>
  <c r="F8039" i="1"/>
  <c r="G8039" i="1"/>
  <c r="H8039" i="1"/>
  <c r="I8039" i="1"/>
  <c r="J8039" i="1"/>
  <c r="E8040" i="1"/>
  <c r="F8040" i="1"/>
  <c r="G8040" i="1"/>
  <c r="H8040" i="1"/>
  <c r="I8040" i="1"/>
  <c r="J8040" i="1"/>
  <c r="E8041" i="1"/>
  <c r="F8041" i="1"/>
  <c r="G8041" i="1"/>
  <c r="H8041" i="1"/>
  <c r="I8041" i="1"/>
  <c r="J8041" i="1"/>
  <c r="E8042" i="1"/>
  <c r="F8042" i="1"/>
  <c r="G8042" i="1"/>
  <c r="H8042" i="1"/>
  <c r="I8042" i="1"/>
  <c r="J8042" i="1"/>
  <c r="E8043" i="1"/>
  <c r="F8043" i="1"/>
  <c r="G8043" i="1"/>
  <c r="H8043" i="1"/>
  <c r="I8043" i="1"/>
  <c r="J8043" i="1"/>
  <c r="E8044" i="1"/>
  <c r="F8044" i="1"/>
  <c r="G8044" i="1"/>
  <c r="H8044" i="1"/>
  <c r="I8044" i="1"/>
  <c r="J8044" i="1"/>
  <c r="E8045" i="1"/>
  <c r="F8045" i="1"/>
  <c r="G8045" i="1"/>
  <c r="H8045" i="1"/>
  <c r="I8045" i="1"/>
  <c r="J8045" i="1"/>
  <c r="E8046" i="1"/>
  <c r="F8046" i="1"/>
  <c r="G8046" i="1"/>
  <c r="H8046" i="1"/>
  <c r="I8046" i="1"/>
  <c r="J8046" i="1"/>
  <c r="E8047" i="1"/>
  <c r="F8047" i="1"/>
  <c r="G8047" i="1"/>
  <c r="H8047" i="1"/>
  <c r="I8047" i="1"/>
  <c r="J8047" i="1"/>
  <c r="E8048" i="1"/>
  <c r="F8048" i="1"/>
  <c r="G8048" i="1"/>
  <c r="H8048" i="1"/>
  <c r="I8048" i="1"/>
  <c r="J8048" i="1"/>
  <c r="E8049" i="1"/>
  <c r="F8049" i="1"/>
  <c r="G8049" i="1"/>
  <c r="H8049" i="1"/>
  <c r="I8049" i="1"/>
  <c r="J8049" i="1"/>
  <c r="E8050" i="1"/>
  <c r="F8050" i="1"/>
  <c r="G8050" i="1"/>
  <c r="H8050" i="1"/>
  <c r="I8050" i="1"/>
  <c r="J8050" i="1"/>
  <c r="E8051" i="1"/>
  <c r="F8051" i="1"/>
  <c r="G8051" i="1"/>
  <c r="H8051" i="1"/>
  <c r="I8051" i="1"/>
  <c r="J8051" i="1"/>
  <c r="E8052" i="1"/>
  <c r="F8052" i="1"/>
  <c r="G8052" i="1"/>
  <c r="H8052" i="1"/>
  <c r="I8052" i="1"/>
  <c r="J8052" i="1"/>
  <c r="E8053" i="1"/>
  <c r="F8053" i="1"/>
  <c r="G8053" i="1"/>
  <c r="H8053" i="1"/>
  <c r="I8053" i="1"/>
  <c r="J8053" i="1"/>
  <c r="E8054" i="1"/>
  <c r="F8054" i="1"/>
  <c r="G8054" i="1"/>
  <c r="H8054" i="1"/>
  <c r="I8054" i="1"/>
  <c r="J8054" i="1"/>
  <c r="E8055" i="1"/>
  <c r="F8055" i="1"/>
  <c r="G8055" i="1"/>
  <c r="H8055" i="1"/>
  <c r="I8055" i="1"/>
  <c r="J8055" i="1"/>
  <c r="E8056" i="1"/>
  <c r="F8056" i="1"/>
  <c r="G8056" i="1"/>
  <c r="H8056" i="1"/>
  <c r="I8056" i="1"/>
  <c r="J8056" i="1"/>
  <c r="E8057" i="1"/>
  <c r="F8057" i="1"/>
  <c r="G8057" i="1"/>
  <c r="H8057" i="1"/>
  <c r="I8057" i="1"/>
  <c r="J8057" i="1"/>
  <c r="E8058" i="1"/>
  <c r="F8058" i="1"/>
  <c r="G8058" i="1"/>
  <c r="H8058" i="1"/>
  <c r="I8058" i="1"/>
  <c r="J8058" i="1"/>
  <c r="E8059" i="1"/>
  <c r="F8059" i="1"/>
  <c r="G8059" i="1"/>
  <c r="H8059" i="1"/>
  <c r="I8059" i="1"/>
  <c r="J8059" i="1"/>
  <c r="E8060" i="1"/>
  <c r="F8060" i="1"/>
  <c r="G8060" i="1"/>
  <c r="H8060" i="1"/>
  <c r="I8060" i="1"/>
  <c r="J8060" i="1"/>
  <c r="E8061" i="1"/>
  <c r="F8061" i="1"/>
  <c r="G8061" i="1"/>
  <c r="H8061" i="1"/>
  <c r="I8061" i="1"/>
  <c r="J8061" i="1"/>
  <c r="E8062" i="1"/>
  <c r="F8062" i="1"/>
  <c r="G8062" i="1"/>
  <c r="H8062" i="1"/>
  <c r="I8062" i="1"/>
  <c r="J8062" i="1"/>
  <c r="E8063" i="1"/>
  <c r="F8063" i="1"/>
  <c r="G8063" i="1"/>
  <c r="H8063" i="1"/>
  <c r="I8063" i="1"/>
  <c r="J8063" i="1"/>
  <c r="E8064" i="1"/>
  <c r="F8064" i="1"/>
  <c r="G8064" i="1"/>
  <c r="H8064" i="1"/>
  <c r="I8064" i="1"/>
  <c r="J8064" i="1"/>
  <c r="E8065" i="1"/>
  <c r="F8065" i="1"/>
  <c r="G8065" i="1"/>
  <c r="H8065" i="1"/>
  <c r="I8065" i="1"/>
  <c r="J8065" i="1"/>
  <c r="E8066" i="1"/>
  <c r="F8066" i="1"/>
  <c r="G8066" i="1"/>
  <c r="H8066" i="1"/>
  <c r="I8066" i="1"/>
  <c r="J8066" i="1"/>
  <c r="E8067" i="1"/>
  <c r="F8067" i="1"/>
  <c r="G8067" i="1"/>
  <c r="H8067" i="1"/>
  <c r="I8067" i="1"/>
  <c r="J8067" i="1"/>
  <c r="E8068" i="1"/>
  <c r="F8068" i="1"/>
  <c r="G8068" i="1"/>
  <c r="H8068" i="1"/>
  <c r="I8068" i="1"/>
  <c r="J8068" i="1"/>
  <c r="E8069" i="1"/>
  <c r="F8069" i="1"/>
  <c r="G8069" i="1"/>
  <c r="H8069" i="1"/>
  <c r="I8069" i="1"/>
  <c r="J8069" i="1"/>
  <c r="E8070" i="1"/>
  <c r="F8070" i="1"/>
  <c r="G8070" i="1"/>
  <c r="H8070" i="1"/>
  <c r="I8070" i="1"/>
  <c r="J8070" i="1"/>
  <c r="E8071" i="1"/>
  <c r="F8071" i="1"/>
  <c r="G8071" i="1"/>
  <c r="H8071" i="1"/>
  <c r="I8071" i="1"/>
  <c r="J8071" i="1"/>
  <c r="E8072" i="1"/>
  <c r="F8072" i="1"/>
  <c r="G8072" i="1"/>
  <c r="H8072" i="1"/>
  <c r="I8072" i="1"/>
  <c r="J8072" i="1"/>
  <c r="E8073" i="1"/>
  <c r="F8073" i="1"/>
  <c r="G8073" i="1"/>
  <c r="H8073" i="1"/>
  <c r="I8073" i="1"/>
  <c r="J8073" i="1"/>
  <c r="E8074" i="1"/>
  <c r="F8074" i="1"/>
  <c r="G8074" i="1"/>
  <c r="H8074" i="1"/>
  <c r="I8074" i="1"/>
  <c r="J8074" i="1"/>
  <c r="E8075" i="1"/>
  <c r="F8075" i="1"/>
  <c r="G8075" i="1"/>
  <c r="H8075" i="1"/>
  <c r="I8075" i="1"/>
  <c r="J8075" i="1"/>
  <c r="E8076" i="1"/>
  <c r="F8076" i="1"/>
  <c r="G8076" i="1"/>
  <c r="H8076" i="1"/>
  <c r="I8076" i="1"/>
  <c r="J8076" i="1"/>
  <c r="E8077" i="1"/>
  <c r="F8077" i="1"/>
  <c r="G8077" i="1"/>
  <c r="H8077" i="1"/>
  <c r="I8077" i="1"/>
  <c r="J8077" i="1"/>
  <c r="E8078" i="1"/>
  <c r="F8078" i="1"/>
  <c r="G8078" i="1"/>
  <c r="H8078" i="1"/>
  <c r="I8078" i="1"/>
  <c r="J8078" i="1"/>
  <c r="E8079" i="1"/>
  <c r="F8079" i="1"/>
  <c r="G8079" i="1"/>
  <c r="H8079" i="1"/>
  <c r="I8079" i="1"/>
  <c r="J8079" i="1"/>
  <c r="E8080" i="1"/>
  <c r="F8080" i="1"/>
  <c r="G8080" i="1"/>
  <c r="H8080" i="1"/>
  <c r="I8080" i="1"/>
  <c r="J8080" i="1"/>
  <c r="E8081" i="1"/>
  <c r="F8081" i="1"/>
  <c r="G8081" i="1"/>
  <c r="H8081" i="1"/>
  <c r="I8081" i="1"/>
  <c r="J8081" i="1"/>
  <c r="E8082" i="1"/>
  <c r="F8082" i="1"/>
  <c r="G8082" i="1"/>
  <c r="H8082" i="1"/>
  <c r="I8082" i="1"/>
  <c r="J8082" i="1"/>
  <c r="E8083" i="1"/>
  <c r="F8083" i="1"/>
  <c r="G8083" i="1"/>
  <c r="H8083" i="1"/>
  <c r="I8083" i="1"/>
  <c r="J8083" i="1"/>
  <c r="E8084" i="1"/>
  <c r="F8084" i="1"/>
  <c r="G8084" i="1"/>
  <c r="H8084" i="1"/>
  <c r="I8084" i="1"/>
  <c r="J8084" i="1"/>
  <c r="E8085" i="1"/>
  <c r="F8085" i="1"/>
  <c r="G8085" i="1"/>
  <c r="H8085" i="1"/>
  <c r="I8085" i="1"/>
  <c r="J8085" i="1"/>
  <c r="E8086" i="1"/>
  <c r="F8086" i="1"/>
  <c r="G8086" i="1"/>
  <c r="H8086" i="1"/>
  <c r="I8086" i="1"/>
  <c r="J8086" i="1"/>
  <c r="E8087" i="1"/>
  <c r="F8087" i="1"/>
  <c r="G8087" i="1"/>
  <c r="H8087" i="1"/>
  <c r="I8087" i="1"/>
  <c r="J8087" i="1"/>
  <c r="E8088" i="1"/>
  <c r="F8088" i="1"/>
  <c r="G8088" i="1"/>
  <c r="H8088" i="1"/>
  <c r="I8088" i="1"/>
  <c r="J8088" i="1"/>
  <c r="E8089" i="1"/>
  <c r="F8089" i="1"/>
  <c r="G8089" i="1"/>
  <c r="H8089" i="1"/>
  <c r="I8089" i="1"/>
  <c r="J8089" i="1"/>
  <c r="E8090" i="1"/>
  <c r="F8090" i="1"/>
  <c r="G8090" i="1"/>
  <c r="H8090" i="1"/>
  <c r="I8090" i="1"/>
  <c r="J8090" i="1"/>
  <c r="E8091" i="1"/>
  <c r="F8091" i="1"/>
  <c r="G8091" i="1"/>
  <c r="H8091" i="1"/>
  <c r="I8091" i="1"/>
  <c r="J8091" i="1"/>
  <c r="E8092" i="1"/>
  <c r="F8092" i="1"/>
  <c r="G8092" i="1"/>
  <c r="H8092" i="1"/>
  <c r="I8092" i="1"/>
  <c r="J8092" i="1"/>
  <c r="E8093" i="1"/>
  <c r="F8093" i="1"/>
  <c r="G8093" i="1"/>
  <c r="H8093" i="1"/>
  <c r="I8093" i="1"/>
  <c r="J8093" i="1"/>
  <c r="E8094" i="1"/>
  <c r="F8094" i="1"/>
  <c r="G8094" i="1"/>
  <c r="H8094" i="1"/>
  <c r="I8094" i="1"/>
  <c r="J8094" i="1"/>
  <c r="E8095" i="1"/>
  <c r="F8095" i="1"/>
  <c r="G8095" i="1"/>
  <c r="H8095" i="1"/>
  <c r="I8095" i="1"/>
  <c r="J8095" i="1"/>
  <c r="E8096" i="1"/>
  <c r="F8096" i="1"/>
  <c r="G8096" i="1"/>
  <c r="H8096" i="1"/>
  <c r="I8096" i="1"/>
  <c r="J8096" i="1"/>
  <c r="E8097" i="1"/>
  <c r="F8097" i="1"/>
  <c r="G8097" i="1"/>
  <c r="H8097" i="1"/>
  <c r="I8097" i="1"/>
  <c r="J8097" i="1"/>
  <c r="E8098" i="1"/>
  <c r="F8098" i="1"/>
  <c r="G8098" i="1"/>
  <c r="H8098" i="1"/>
  <c r="I8098" i="1"/>
  <c r="J8098" i="1"/>
  <c r="E8099" i="1"/>
  <c r="F8099" i="1"/>
  <c r="G8099" i="1"/>
  <c r="H8099" i="1"/>
  <c r="I8099" i="1"/>
  <c r="J8099" i="1"/>
  <c r="E8100" i="1"/>
  <c r="F8100" i="1"/>
  <c r="G8100" i="1"/>
  <c r="H8100" i="1"/>
  <c r="I8100" i="1"/>
  <c r="J8100" i="1"/>
  <c r="E8101" i="1"/>
  <c r="F8101" i="1"/>
  <c r="G8101" i="1"/>
  <c r="H8101" i="1"/>
  <c r="I8101" i="1"/>
  <c r="J8101" i="1"/>
  <c r="E8102" i="1"/>
  <c r="F8102" i="1"/>
  <c r="G8102" i="1"/>
  <c r="H8102" i="1"/>
  <c r="I8102" i="1"/>
  <c r="J8102" i="1"/>
  <c r="E8103" i="1"/>
  <c r="F8103" i="1"/>
  <c r="G8103" i="1"/>
  <c r="H8103" i="1"/>
  <c r="I8103" i="1"/>
  <c r="J8103" i="1"/>
  <c r="E8104" i="1"/>
  <c r="F8104" i="1"/>
  <c r="G8104" i="1"/>
  <c r="H8104" i="1"/>
  <c r="I8104" i="1"/>
  <c r="J8104" i="1"/>
  <c r="E8105" i="1"/>
  <c r="F8105" i="1"/>
  <c r="G8105" i="1"/>
  <c r="H8105" i="1"/>
  <c r="I8105" i="1"/>
  <c r="J8105" i="1"/>
  <c r="E8106" i="1"/>
  <c r="F8106" i="1"/>
  <c r="G8106" i="1"/>
  <c r="H8106" i="1"/>
  <c r="I8106" i="1"/>
  <c r="J8106" i="1"/>
  <c r="E8107" i="1"/>
  <c r="F8107" i="1"/>
  <c r="G8107" i="1"/>
  <c r="H8107" i="1"/>
  <c r="I8107" i="1"/>
  <c r="J8107" i="1"/>
  <c r="E8108" i="1"/>
  <c r="F8108" i="1"/>
  <c r="G8108" i="1"/>
  <c r="H8108" i="1"/>
  <c r="I8108" i="1"/>
  <c r="J8108" i="1"/>
  <c r="E8109" i="1"/>
  <c r="F8109" i="1"/>
  <c r="G8109" i="1"/>
  <c r="H8109" i="1"/>
  <c r="I8109" i="1"/>
  <c r="J8109" i="1"/>
  <c r="E8110" i="1"/>
  <c r="F8110" i="1"/>
  <c r="G8110" i="1"/>
  <c r="H8110" i="1"/>
  <c r="I8110" i="1"/>
  <c r="J8110" i="1"/>
  <c r="E8111" i="1"/>
  <c r="F8111" i="1"/>
  <c r="G8111" i="1"/>
  <c r="H8111" i="1"/>
  <c r="I8111" i="1"/>
  <c r="J8111" i="1"/>
  <c r="E8112" i="1"/>
  <c r="F8112" i="1"/>
  <c r="G8112" i="1"/>
  <c r="H8112" i="1"/>
  <c r="I8112" i="1"/>
  <c r="J8112" i="1"/>
  <c r="E8113" i="1"/>
  <c r="F8113" i="1"/>
  <c r="G8113" i="1"/>
  <c r="H8113" i="1"/>
  <c r="I8113" i="1"/>
  <c r="J8113" i="1"/>
  <c r="E8114" i="1"/>
  <c r="F8114" i="1"/>
  <c r="G8114" i="1"/>
  <c r="H8114" i="1"/>
  <c r="I8114" i="1"/>
  <c r="J8114" i="1"/>
  <c r="E8115" i="1"/>
  <c r="F8115" i="1"/>
  <c r="G8115" i="1"/>
  <c r="H8115" i="1"/>
  <c r="I8115" i="1"/>
  <c r="J8115" i="1"/>
  <c r="E8116" i="1"/>
  <c r="F8116" i="1"/>
  <c r="G8116" i="1"/>
  <c r="H8116" i="1"/>
  <c r="I8116" i="1"/>
  <c r="J8116" i="1"/>
  <c r="E8117" i="1"/>
  <c r="F8117" i="1"/>
  <c r="G8117" i="1"/>
  <c r="H8117" i="1"/>
  <c r="I8117" i="1"/>
  <c r="J8117" i="1"/>
  <c r="E8118" i="1"/>
  <c r="F8118" i="1"/>
  <c r="G8118" i="1"/>
  <c r="H8118" i="1"/>
  <c r="I8118" i="1"/>
  <c r="J8118" i="1"/>
  <c r="E8119" i="1"/>
  <c r="F8119" i="1"/>
  <c r="G8119" i="1"/>
  <c r="H8119" i="1"/>
  <c r="I8119" i="1"/>
  <c r="J8119" i="1"/>
  <c r="E8120" i="1"/>
  <c r="F8120" i="1"/>
  <c r="G8120" i="1"/>
  <c r="H8120" i="1"/>
  <c r="I8120" i="1"/>
  <c r="J8120" i="1"/>
  <c r="E8121" i="1"/>
  <c r="F8121" i="1"/>
  <c r="G8121" i="1"/>
  <c r="H8121" i="1"/>
  <c r="I8121" i="1"/>
  <c r="J8121" i="1"/>
  <c r="E8122" i="1"/>
  <c r="F8122" i="1"/>
  <c r="G8122" i="1"/>
  <c r="H8122" i="1"/>
  <c r="I8122" i="1"/>
  <c r="J8122" i="1"/>
  <c r="E8123" i="1"/>
  <c r="F8123" i="1"/>
  <c r="G8123" i="1"/>
  <c r="H8123" i="1"/>
  <c r="I8123" i="1"/>
  <c r="J8123" i="1"/>
  <c r="E8124" i="1"/>
  <c r="F8124" i="1"/>
  <c r="G8124" i="1"/>
  <c r="H8124" i="1"/>
  <c r="I8124" i="1"/>
  <c r="J8124" i="1"/>
  <c r="E8125" i="1"/>
  <c r="F8125" i="1"/>
  <c r="G8125" i="1"/>
  <c r="H8125" i="1"/>
  <c r="I8125" i="1"/>
  <c r="J8125" i="1"/>
  <c r="E8126" i="1"/>
  <c r="F8126" i="1"/>
  <c r="G8126" i="1"/>
  <c r="H8126" i="1"/>
  <c r="I8126" i="1"/>
  <c r="J8126" i="1"/>
  <c r="E8127" i="1"/>
  <c r="F8127" i="1"/>
  <c r="G8127" i="1"/>
  <c r="H8127" i="1"/>
  <c r="I8127" i="1"/>
  <c r="J8127" i="1"/>
  <c r="E8128" i="1"/>
  <c r="F8128" i="1"/>
  <c r="G8128" i="1"/>
  <c r="H8128" i="1"/>
  <c r="I8128" i="1"/>
  <c r="J8128" i="1"/>
  <c r="E8129" i="1"/>
  <c r="F8129" i="1"/>
  <c r="G8129" i="1"/>
  <c r="H8129" i="1"/>
  <c r="I8129" i="1"/>
  <c r="J8129" i="1"/>
  <c r="E8130" i="1"/>
  <c r="F8130" i="1"/>
  <c r="G8130" i="1"/>
  <c r="H8130" i="1"/>
  <c r="I8130" i="1"/>
  <c r="J8130" i="1"/>
  <c r="E8131" i="1"/>
  <c r="F8131" i="1"/>
  <c r="G8131" i="1"/>
  <c r="H8131" i="1"/>
  <c r="I8131" i="1"/>
  <c r="J8131" i="1"/>
  <c r="E8132" i="1"/>
  <c r="F8132" i="1"/>
  <c r="G8132" i="1"/>
  <c r="H8132" i="1"/>
  <c r="I8132" i="1"/>
  <c r="J8132" i="1"/>
  <c r="E8133" i="1"/>
  <c r="F8133" i="1"/>
  <c r="G8133" i="1"/>
  <c r="H8133" i="1"/>
  <c r="I8133" i="1"/>
  <c r="J8133" i="1"/>
  <c r="E8134" i="1"/>
  <c r="F8134" i="1"/>
  <c r="G8134" i="1"/>
  <c r="H8134" i="1"/>
  <c r="I8134" i="1"/>
  <c r="J8134" i="1"/>
  <c r="E8135" i="1"/>
  <c r="F8135" i="1"/>
  <c r="G8135" i="1"/>
  <c r="H8135" i="1"/>
  <c r="I8135" i="1"/>
  <c r="J8135" i="1"/>
  <c r="E8136" i="1"/>
  <c r="F8136" i="1"/>
  <c r="G8136" i="1"/>
  <c r="H8136" i="1"/>
  <c r="I8136" i="1"/>
  <c r="J8136" i="1"/>
  <c r="E8137" i="1"/>
  <c r="F8137" i="1"/>
  <c r="G8137" i="1"/>
  <c r="H8137" i="1"/>
  <c r="I8137" i="1"/>
  <c r="J8137" i="1"/>
  <c r="E8138" i="1"/>
  <c r="F8138" i="1"/>
  <c r="G8138" i="1"/>
  <c r="H8138" i="1"/>
  <c r="I8138" i="1"/>
  <c r="J8138" i="1"/>
  <c r="E8139" i="1"/>
  <c r="F8139" i="1"/>
  <c r="G8139" i="1"/>
  <c r="H8139" i="1"/>
  <c r="I8139" i="1"/>
  <c r="J8139" i="1"/>
  <c r="E8140" i="1"/>
  <c r="F8140" i="1"/>
  <c r="G8140" i="1"/>
  <c r="H8140" i="1"/>
  <c r="I8140" i="1"/>
  <c r="J8140" i="1"/>
  <c r="E8141" i="1"/>
  <c r="F8141" i="1"/>
  <c r="G8141" i="1"/>
  <c r="H8141" i="1"/>
  <c r="I8141" i="1"/>
  <c r="J8141" i="1"/>
  <c r="E8142" i="1"/>
  <c r="F8142" i="1"/>
  <c r="G8142" i="1"/>
  <c r="H8142" i="1"/>
  <c r="I8142" i="1"/>
  <c r="J8142" i="1"/>
  <c r="E8143" i="1"/>
  <c r="F8143" i="1"/>
  <c r="G8143" i="1"/>
  <c r="H8143" i="1"/>
  <c r="I8143" i="1"/>
  <c r="J8143" i="1"/>
  <c r="E8144" i="1"/>
  <c r="F8144" i="1"/>
  <c r="G8144" i="1"/>
  <c r="H8144" i="1"/>
  <c r="I8144" i="1"/>
  <c r="J8144" i="1"/>
  <c r="E8145" i="1"/>
  <c r="F8145" i="1"/>
  <c r="G8145" i="1"/>
  <c r="H8145" i="1"/>
  <c r="I8145" i="1"/>
  <c r="J8145" i="1"/>
  <c r="E8146" i="1"/>
  <c r="F8146" i="1"/>
  <c r="G8146" i="1"/>
  <c r="H8146" i="1"/>
  <c r="I8146" i="1"/>
  <c r="J8146" i="1"/>
  <c r="E8147" i="1"/>
  <c r="F8147" i="1"/>
  <c r="G8147" i="1"/>
  <c r="H8147" i="1"/>
  <c r="I8147" i="1"/>
  <c r="J8147" i="1"/>
  <c r="E8148" i="1"/>
  <c r="F8148" i="1"/>
  <c r="G8148" i="1"/>
  <c r="H8148" i="1"/>
  <c r="I8148" i="1"/>
  <c r="J8148" i="1"/>
  <c r="E8149" i="1"/>
  <c r="F8149" i="1"/>
  <c r="G8149" i="1"/>
  <c r="H8149" i="1"/>
  <c r="I8149" i="1"/>
  <c r="J8149" i="1"/>
  <c r="E8150" i="1"/>
  <c r="F8150" i="1"/>
  <c r="G8150" i="1"/>
  <c r="H8150" i="1"/>
  <c r="I8150" i="1"/>
  <c r="J8150" i="1"/>
  <c r="E8151" i="1"/>
  <c r="F8151" i="1"/>
  <c r="G8151" i="1"/>
  <c r="H8151" i="1"/>
  <c r="I8151" i="1"/>
  <c r="J8151" i="1"/>
  <c r="E8152" i="1"/>
  <c r="F8152" i="1"/>
  <c r="G8152" i="1"/>
  <c r="H8152" i="1"/>
  <c r="I8152" i="1"/>
  <c r="J8152" i="1"/>
  <c r="E8153" i="1"/>
  <c r="F8153" i="1"/>
  <c r="G8153" i="1"/>
  <c r="H8153" i="1"/>
  <c r="I8153" i="1"/>
  <c r="J8153" i="1"/>
  <c r="E8154" i="1"/>
  <c r="F8154" i="1"/>
  <c r="G8154" i="1"/>
  <c r="H8154" i="1"/>
  <c r="I8154" i="1"/>
  <c r="J8154" i="1"/>
  <c r="E8155" i="1"/>
  <c r="F8155" i="1"/>
  <c r="G8155" i="1"/>
  <c r="H8155" i="1"/>
  <c r="I8155" i="1"/>
  <c r="J8155" i="1"/>
  <c r="E8156" i="1"/>
  <c r="F8156" i="1"/>
  <c r="G8156" i="1"/>
  <c r="H8156" i="1"/>
  <c r="I8156" i="1"/>
  <c r="J8156" i="1"/>
  <c r="E8157" i="1"/>
  <c r="F8157" i="1"/>
  <c r="G8157" i="1"/>
  <c r="H8157" i="1"/>
  <c r="I8157" i="1"/>
  <c r="J8157" i="1"/>
  <c r="E8158" i="1"/>
  <c r="F8158" i="1"/>
  <c r="G8158" i="1"/>
  <c r="H8158" i="1"/>
  <c r="I8158" i="1"/>
  <c r="J8158" i="1"/>
  <c r="E8159" i="1"/>
  <c r="F8159" i="1"/>
  <c r="G8159" i="1"/>
  <c r="H8159" i="1"/>
  <c r="I8159" i="1"/>
  <c r="J8159" i="1"/>
  <c r="E8160" i="1"/>
  <c r="F8160" i="1"/>
  <c r="G8160" i="1"/>
  <c r="H8160" i="1"/>
  <c r="I8160" i="1"/>
  <c r="J8160" i="1"/>
  <c r="E8161" i="1"/>
  <c r="F8161" i="1"/>
  <c r="G8161" i="1"/>
  <c r="H8161" i="1"/>
  <c r="I8161" i="1"/>
  <c r="J8161" i="1"/>
  <c r="E8162" i="1"/>
  <c r="F8162" i="1"/>
  <c r="G8162" i="1"/>
  <c r="H8162" i="1"/>
  <c r="I8162" i="1"/>
  <c r="J8162" i="1"/>
  <c r="E8163" i="1"/>
  <c r="F8163" i="1"/>
  <c r="G8163" i="1"/>
  <c r="H8163" i="1"/>
  <c r="I8163" i="1"/>
  <c r="J8163" i="1"/>
  <c r="E8164" i="1"/>
  <c r="F8164" i="1"/>
  <c r="G8164" i="1"/>
  <c r="H8164" i="1"/>
  <c r="I8164" i="1"/>
  <c r="J8164" i="1"/>
  <c r="E8165" i="1"/>
  <c r="F8165" i="1"/>
  <c r="G8165" i="1"/>
  <c r="H8165" i="1"/>
  <c r="I8165" i="1"/>
  <c r="J8165" i="1"/>
  <c r="E8166" i="1"/>
  <c r="F8166" i="1"/>
  <c r="G8166" i="1"/>
  <c r="H8166" i="1"/>
  <c r="I8166" i="1"/>
  <c r="J8166" i="1"/>
  <c r="E8167" i="1"/>
  <c r="F8167" i="1"/>
  <c r="G8167" i="1"/>
  <c r="H8167" i="1"/>
  <c r="I8167" i="1"/>
  <c r="J8167" i="1"/>
  <c r="E8168" i="1"/>
  <c r="F8168" i="1"/>
  <c r="G8168" i="1"/>
  <c r="H8168" i="1"/>
  <c r="I8168" i="1"/>
  <c r="J8168" i="1"/>
  <c r="E8169" i="1"/>
  <c r="F8169" i="1"/>
  <c r="G8169" i="1"/>
  <c r="H8169" i="1"/>
  <c r="I8169" i="1"/>
  <c r="J8169" i="1"/>
  <c r="E8170" i="1"/>
  <c r="F8170" i="1"/>
  <c r="G8170" i="1"/>
  <c r="H8170" i="1"/>
  <c r="I8170" i="1"/>
  <c r="J8170" i="1"/>
  <c r="E8171" i="1"/>
  <c r="F8171" i="1"/>
  <c r="G8171" i="1"/>
  <c r="H8171" i="1"/>
  <c r="I8171" i="1"/>
  <c r="J8171" i="1"/>
  <c r="E8172" i="1"/>
  <c r="F8172" i="1"/>
  <c r="G8172" i="1"/>
  <c r="H8172" i="1"/>
  <c r="I8172" i="1"/>
  <c r="J8172" i="1"/>
  <c r="E8173" i="1"/>
  <c r="F8173" i="1"/>
  <c r="G8173" i="1"/>
  <c r="H8173" i="1"/>
  <c r="I8173" i="1"/>
  <c r="J8173" i="1"/>
  <c r="E8174" i="1"/>
  <c r="F8174" i="1"/>
  <c r="G8174" i="1"/>
  <c r="H8174" i="1"/>
  <c r="I8174" i="1"/>
  <c r="J8174" i="1"/>
  <c r="E8175" i="1"/>
  <c r="F8175" i="1"/>
  <c r="G8175" i="1"/>
  <c r="H8175" i="1"/>
  <c r="I8175" i="1"/>
  <c r="J8175" i="1"/>
  <c r="E8176" i="1"/>
  <c r="F8176" i="1"/>
  <c r="G8176" i="1"/>
  <c r="H8176" i="1"/>
  <c r="I8176" i="1"/>
  <c r="J8176" i="1"/>
  <c r="E8177" i="1"/>
  <c r="F8177" i="1"/>
  <c r="G8177" i="1"/>
  <c r="H8177" i="1"/>
  <c r="I8177" i="1"/>
  <c r="J8177" i="1"/>
  <c r="E8178" i="1"/>
  <c r="F8178" i="1"/>
  <c r="G8178" i="1"/>
  <c r="H8178" i="1"/>
  <c r="I8178" i="1"/>
  <c r="J8178" i="1"/>
  <c r="E8179" i="1"/>
  <c r="F8179" i="1"/>
  <c r="G8179" i="1"/>
  <c r="H8179" i="1"/>
  <c r="I8179" i="1"/>
  <c r="J8179" i="1"/>
  <c r="E8180" i="1"/>
  <c r="F8180" i="1"/>
  <c r="G8180" i="1"/>
  <c r="H8180" i="1"/>
  <c r="I8180" i="1"/>
  <c r="J8180" i="1"/>
  <c r="E8181" i="1"/>
  <c r="F8181" i="1"/>
  <c r="G8181" i="1"/>
  <c r="H8181" i="1"/>
  <c r="I8181" i="1"/>
  <c r="J8181" i="1"/>
  <c r="E8182" i="1"/>
  <c r="F8182" i="1"/>
  <c r="G8182" i="1"/>
  <c r="H8182" i="1"/>
  <c r="I8182" i="1"/>
  <c r="J8182" i="1"/>
  <c r="E8183" i="1"/>
  <c r="F8183" i="1"/>
  <c r="G8183" i="1"/>
  <c r="H8183" i="1"/>
  <c r="I8183" i="1"/>
  <c r="J8183" i="1"/>
  <c r="E8184" i="1"/>
  <c r="F8184" i="1"/>
  <c r="G8184" i="1"/>
  <c r="H8184" i="1"/>
  <c r="I8184" i="1"/>
  <c r="J8184" i="1"/>
  <c r="E8185" i="1"/>
  <c r="F8185" i="1"/>
  <c r="G8185" i="1"/>
  <c r="H8185" i="1"/>
  <c r="I8185" i="1"/>
  <c r="J8185" i="1"/>
  <c r="E8186" i="1"/>
  <c r="F8186" i="1"/>
  <c r="G8186" i="1"/>
  <c r="H8186" i="1"/>
  <c r="I8186" i="1"/>
  <c r="J8186" i="1"/>
  <c r="E8187" i="1"/>
  <c r="F8187" i="1"/>
  <c r="G8187" i="1"/>
  <c r="H8187" i="1"/>
  <c r="I8187" i="1"/>
  <c r="J8187" i="1"/>
  <c r="J7940" i="1"/>
  <c r="I7940" i="1"/>
  <c r="H7940" i="1"/>
  <c r="G7940" i="1"/>
  <c r="F7940" i="1"/>
  <c r="E7940" i="1"/>
  <c r="E7693" i="1"/>
  <c r="F7693" i="1"/>
  <c r="G7693" i="1"/>
  <c r="H7693" i="1"/>
  <c r="I7693" i="1"/>
  <c r="J7693" i="1"/>
  <c r="E7694" i="1"/>
  <c r="F7694" i="1"/>
  <c r="G7694" i="1"/>
  <c r="H7694" i="1"/>
  <c r="I7694" i="1"/>
  <c r="J7694" i="1"/>
  <c r="E7695" i="1"/>
  <c r="F7695" i="1"/>
  <c r="G7695" i="1"/>
  <c r="H7695" i="1"/>
  <c r="I7695" i="1"/>
  <c r="J7695" i="1"/>
  <c r="E7696" i="1"/>
  <c r="F7696" i="1"/>
  <c r="G7696" i="1"/>
  <c r="H7696" i="1"/>
  <c r="I7696" i="1"/>
  <c r="J7696" i="1"/>
  <c r="E7697" i="1"/>
  <c r="F7697" i="1"/>
  <c r="G7697" i="1"/>
  <c r="H7697" i="1"/>
  <c r="I7697" i="1"/>
  <c r="J7697" i="1"/>
  <c r="E7698" i="1"/>
  <c r="F7698" i="1"/>
  <c r="G7698" i="1"/>
  <c r="H7698" i="1"/>
  <c r="I7698" i="1"/>
  <c r="J7698" i="1"/>
  <c r="E7699" i="1"/>
  <c r="F7699" i="1"/>
  <c r="G7699" i="1"/>
  <c r="H7699" i="1"/>
  <c r="I7699" i="1"/>
  <c r="J7699" i="1"/>
  <c r="E7700" i="1"/>
  <c r="F7700" i="1"/>
  <c r="G7700" i="1"/>
  <c r="H7700" i="1"/>
  <c r="I7700" i="1"/>
  <c r="J7700" i="1"/>
  <c r="E7701" i="1"/>
  <c r="F7701" i="1"/>
  <c r="G7701" i="1"/>
  <c r="H7701" i="1"/>
  <c r="I7701" i="1"/>
  <c r="J7701" i="1"/>
  <c r="E7702" i="1"/>
  <c r="F7702" i="1"/>
  <c r="G7702" i="1"/>
  <c r="H7702" i="1"/>
  <c r="I7702" i="1"/>
  <c r="J7702" i="1"/>
  <c r="E7703" i="1"/>
  <c r="F7703" i="1"/>
  <c r="G7703" i="1"/>
  <c r="H7703" i="1"/>
  <c r="I7703" i="1"/>
  <c r="J7703" i="1"/>
  <c r="E7704" i="1"/>
  <c r="F7704" i="1"/>
  <c r="G7704" i="1"/>
  <c r="H7704" i="1"/>
  <c r="I7704" i="1"/>
  <c r="J7704" i="1"/>
  <c r="E7705" i="1"/>
  <c r="F7705" i="1"/>
  <c r="G7705" i="1"/>
  <c r="H7705" i="1"/>
  <c r="I7705" i="1"/>
  <c r="J7705" i="1"/>
  <c r="E7706" i="1"/>
  <c r="F7706" i="1"/>
  <c r="G7706" i="1"/>
  <c r="H7706" i="1"/>
  <c r="I7706" i="1"/>
  <c r="J7706" i="1"/>
  <c r="E7707" i="1"/>
  <c r="F7707" i="1"/>
  <c r="G7707" i="1"/>
  <c r="H7707" i="1"/>
  <c r="I7707" i="1"/>
  <c r="J7707" i="1"/>
  <c r="E7708" i="1"/>
  <c r="F7708" i="1"/>
  <c r="G7708" i="1"/>
  <c r="H7708" i="1"/>
  <c r="I7708" i="1"/>
  <c r="J7708" i="1"/>
  <c r="E7709" i="1"/>
  <c r="F7709" i="1"/>
  <c r="G7709" i="1"/>
  <c r="H7709" i="1"/>
  <c r="I7709" i="1"/>
  <c r="J7709" i="1"/>
  <c r="E7710" i="1"/>
  <c r="F7710" i="1"/>
  <c r="G7710" i="1"/>
  <c r="H7710" i="1"/>
  <c r="I7710" i="1"/>
  <c r="J7710" i="1"/>
  <c r="E7711" i="1"/>
  <c r="F7711" i="1"/>
  <c r="G7711" i="1"/>
  <c r="H7711" i="1"/>
  <c r="I7711" i="1"/>
  <c r="J7711" i="1"/>
  <c r="E7712" i="1"/>
  <c r="F7712" i="1"/>
  <c r="G7712" i="1"/>
  <c r="H7712" i="1"/>
  <c r="I7712" i="1"/>
  <c r="J7712" i="1"/>
  <c r="E7713" i="1"/>
  <c r="F7713" i="1"/>
  <c r="G7713" i="1"/>
  <c r="H7713" i="1"/>
  <c r="I7713" i="1"/>
  <c r="J7713" i="1"/>
  <c r="E7714" i="1"/>
  <c r="F7714" i="1"/>
  <c r="G7714" i="1"/>
  <c r="H7714" i="1"/>
  <c r="I7714" i="1"/>
  <c r="J7714" i="1"/>
  <c r="E7715" i="1"/>
  <c r="F7715" i="1"/>
  <c r="G7715" i="1"/>
  <c r="H7715" i="1"/>
  <c r="I7715" i="1"/>
  <c r="J7715" i="1"/>
  <c r="E7716" i="1"/>
  <c r="F7716" i="1"/>
  <c r="G7716" i="1"/>
  <c r="H7716" i="1"/>
  <c r="I7716" i="1"/>
  <c r="J7716" i="1"/>
  <c r="E7717" i="1"/>
  <c r="F7717" i="1"/>
  <c r="G7717" i="1"/>
  <c r="H7717" i="1"/>
  <c r="I7717" i="1"/>
  <c r="J7717" i="1"/>
  <c r="E7718" i="1"/>
  <c r="F7718" i="1"/>
  <c r="G7718" i="1"/>
  <c r="H7718" i="1"/>
  <c r="I7718" i="1"/>
  <c r="J7718" i="1"/>
  <c r="E7719" i="1"/>
  <c r="F7719" i="1"/>
  <c r="G7719" i="1"/>
  <c r="H7719" i="1"/>
  <c r="I7719" i="1"/>
  <c r="J7719" i="1"/>
  <c r="E7720" i="1"/>
  <c r="F7720" i="1"/>
  <c r="G7720" i="1"/>
  <c r="H7720" i="1"/>
  <c r="I7720" i="1"/>
  <c r="J7720" i="1"/>
  <c r="E7721" i="1"/>
  <c r="F7721" i="1"/>
  <c r="G7721" i="1"/>
  <c r="H7721" i="1"/>
  <c r="I7721" i="1"/>
  <c r="J7721" i="1"/>
  <c r="E7722" i="1"/>
  <c r="F7722" i="1"/>
  <c r="G7722" i="1"/>
  <c r="H7722" i="1"/>
  <c r="I7722" i="1"/>
  <c r="J7722" i="1"/>
  <c r="E7723" i="1"/>
  <c r="F7723" i="1"/>
  <c r="G7723" i="1"/>
  <c r="H7723" i="1"/>
  <c r="I7723" i="1"/>
  <c r="J7723" i="1"/>
  <c r="E7724" i="1"/>
  <c r="F7724" i="1"/>
  <c r="G7724" i="1"/>
  <c r="H7724" i="1"/>
  <c r="I7724" i="1"/>
  <c r="J7724" i="1"/>
  <c r="E7725" i="1"/>
  <c r="F7725" i="1"/>
  <c r="G7725" i="1"/>
  <c r="H7725" i="1"/>
  <c r="I7725" i="1"/>
  <c r="J7725" i="1"/>
  <c r="E7726" i="1"/>
  <c r="F7726" i="1"/>
  <c r="G7726" i="1"/>
  <c r="H7726" i="1"/>
  <c r="I7726" i="1"/>
  <c r="J7726" i="1"/>
  <c r="E7727" i="1"/>
  <c r="F7727" i="1"/>
  <c r="G7727" i="1"/>
  <c r="H7727" i="1"/>
  <c r="I7727" i="1"/>
  <c r="J7727" i="1"/>
  <c r="E7728" i="1"/>
  <c r="F7728" i="1"/>
  <c r="G7728" i="1"/>
  <c r="H7728" i="1"/>
  <c r="I7728" i="1"/>
  <c r="J7728" i="1"/>
  <c r="E7729" i="1"/>
  <c r="F7729" i="1"/>
  <c r="G7729" i="1"/>
  <c r="H7729" i="1"/>
  <c r="I7729" i="1"/>
  <c r="J7729" i="1"/>
  <c r="E7730" i="1"/>
  <c r="F7730" i="1"/>
  <c r="G7730" i="1"/>
  <c r="H7730" i="1"/>
  <c r="I7730" i="1"/>
  <c r="J7730" i="1"/>
  <c r="E7731" i="1"/>
  <c r="F7731" i="1"/>
  <c r="G7731" i="1"/>
  <c r="H7731" i="1"/>
  <c r="I7731" i="1"/>
  <c r="J7731" i="1"/>
  <c r="E7732" i="1"/>
  <c r="F7732" i="1"/>
  <c r="G7732" i="1"/>
  <c r="H7732" i="1"/>
  <c r="I7732" i="1"/>
  <c r="J7732" i="1"/>
  <c r="E7733" i="1"/>
  <c r="F7733" i="1"/>
  <c r="G7733" i="1"/>
  <c r="H7733" i="1"/>
  <c r="I7733" i="1"/>
  <c r="J7733" i="1"/>
  <c r="E7734" i="1"/>
  <c r="F7734" i="1"/>
  <c r="G7734" i="1"/>
  <c r="H7734" i="1"/>
  <c r="I7734" i="1"/>
  <c r="J7734" i="1"/>
  <c r="E7735" i="1"/>
  <c r="F7735" i="1"/>
  <c r="G7735" i="1"/>
  <c r="H7735" i="1"/>
  <c r="I7735" i="1"/>
  <c r="J7735" i="1"/>
  <c r="E7736" i="1"/>
  <c r="F7736" i="1"/>
  <c r="G7736" i="1"/>
  <c r="H7736" i="1"/>
  <c r="I7736" i="1"/>
  <c r="J7736" i="1"/>
  <c r="E7737" i="1"/>
  <c r="F7737" i="1"/>
  <c r="G7737" i="1"/>
  <c r="H7737" i="1"/>
  <c r="I7737" i="1"/>
  <c r="J7737" i="1"/>
  <c r="E7738" i="1"/>
  <c r="F7738" i="1"/>
  <c r="G7738" i="1"/>
  <c r="H7738" i="1"/>
  <c r="I7738" i="1"/>
  <c r="J7738" i="1"/>
  <c r="E7739" i="1"/>
  <c r="F7739" i="1"/>
  <c r="G7739" i="1"/>
  <c r="H7739" i="1"/>
  <c r="I7739" i="1"/>
  <c r="J7739" i="1"/>
  <c r="E7740" i="1"/>
  <c r="F7740" i="1"/>
  <c r="G7740" i="1"/>
  <c r="H7740" i="1"/>
  <c r="I7740" i="1"/>
  <c r="J7740" i="1"/>
  <c r="E7741" i="1"/>
  <c r="F7741" i="1"/>
  <c r="G7741" i="1"/>
  <c r="H7741" i="1"/>
  <c r="I7741" i="1"/>
  <c r="J7741" i="1"/>
  <c r="E7742" i="1"/>
  <c r="F7742" i="1"/>
  <c r="G7742" i="1"/>
  <c r="H7742" i="1"/>
  <c r="I7742" i="1"/>
  <c r="J7742" i="1"/>
  <c r="E7743" i="1"/>
  <c r="F7743" i="1"/>
  <c r="G7743" i="1"/>
  <c r="H7743" i="1"/>
  <c r="I7743" i="1"/>
  <c r="J7743" i="1"/>
  <c r="E7744" i="1"/>
  <c r="F7744" i="1"/>
  <c r="G7744" i="1"/>
  <c r="H7744" i="1"/>
  <c r="I7744" i="1"/>
  <c r="J7744" i="1"/>
  <c r="E7745" i="1"/>
  <c r="F7745" i="1"/>
  <c r="G7745" i="1"/>
  <c r="H7745" i="1"/>
  <c r="I7745" i="1"/>
  <c r="J7745" i="1"/>
  <c r="E7746" i="1"/>
  <c r="F7746" i="1"/>
  <c r="G7746" i="1"/>
  <c r="H7746" i="1"/>
  <c r="I7746" i="1"/>
  <c r="J7746" i="1"/>
  <c r="E7747" i="1"/>
  <c r="F7747" i="1"/>
  <c r="G7747" i="1"/>
  <c r="H7747" i="1"/>
  <c r="I7747" i="1"/>
  <c r="J7747" i="1"/>
  <c r="E7748" i="1"/>
  <c r="F7748" i="1"/>
  <c r="G7748" i="1"/>
  <c r="H7748" i="1"/>
  <c r="I7748" i="1"/>
  <c r="J7748" i="1"/>
  <c r="E7749" i="1"/>
  <c r="F7749" i="1"/>
  <c r="G7749" i="1"/>
  <c r="H7749" i="1"/>
  <c r="I7749" i="1"/>
  <c r="J7749" i="1"/>
  <c r="E7750" i="1"/>
  <c r="F7750" i="1"/>
  <c r="G7750" i="1"/>
  <c r="H7750" i="1"/>
  <c r="I7750" i="1"/>
  <c r="J7750" i="1"/>
  <c r="E7751" i="1"/>
  <c r="F7751" i="1"/>
  <c r="G7751" i="1"/>
  <c r="H7751" i="1"/>
  <c r="I7751" i="1"/>
  <c r="J7751" i="1"/>
  <c r="E7752" i="1"/>
  <c r="F7752" i="1"/>
  <c r="G7752" i="1"/>
  <c r="H7752" i="1"/>
  <c r="I7752" i="1"/>
  <c r="J7752" i="1"/>
  <c r="E7753" i="1"/>
  <c r="F7753" i="1"/>
  <c r="G7753" i="1"/>
  <c r="H7753" i="1"/>
  <c r="I7753" i="1"/>
  <c r="J7753" i="1"/>
  <c r="E7754" i="1"/>
  <c r="F7754" i="1"/>
  <c r="G7754" i="1"/>
  <c r="H7754" i="1"/>
  <c r="I7754" i="1"/>
  <c r="J7754" i="1"/>
  <c r="E7755" i="1"/>
  <c r="F7755" i="1"/>
  <c r="G7755" i="1"/>
  <c r="H7755" i="1"/>
  <c r="I7755" i="1"/>
  <c r="J7755" i="1"/>
  <c r="E7756" i="1"/>
  <c r="F7756" i="1"/>
  <c r="G7756" i="1"/>
  <c r="H7756" i="1"/>
  <c r="I7756" i="1"/>
  <c r="J7756" i="1"/>
  <c r="E7757" i="1"/>
  <c r="F7757" i="1"/>
  <c r="G7757" i="1"/>
  <c r="H7757" i="1"/>
  <c r="I7757" i="1"/>
  <c r="J7757" i="1"/>
  <c r="E7758" i="1"/>
  <c r="F7758" i="1"/>
  <c r="G7758" i="1"/>
  <c r="H7758" i="1"/>
  <c r="I7758" i="1"/>
  <c r="J7758" i="1"/>
  <c r="E7759" i="1"/>
  <c r="F7759" i="1"/>
  <c r="G7759" i="1"/>
  <c r="H7759" i="1"/>
  <c r="I7759" i="1"/>
  <c r="J7759" i="1"/>
  <c r="E7760" i="1"/>
  <c r="F7760" i="1"/>
  <c r="G7760" i="1"/>
  <c r="H7760" i="1"/>
  <c r="I7760" i="1"/>
  <c r="J7760" i="1"/>
  <c r="E7761" i="1"/>
  <c r="F7761" i="1"/>
  <c r="G7761" i="1"/>
  <c r="H7761" i="1"/>
  <c r="I7761" i="1"/>
  <c r="J7761" i="1"/>
  <c r="E7762" i="1"/>
  <c r="F7762" i="1"/>
  <c r="G7762" i="1"/>
  <c r="H7762" i="1"/>
  <c r="I7762" i="1"/>
  <c r="J7762" i="1"/>
  <c r="E7763" i="1"/>
  <c r="F7763" i="1"/>
  <c r="G7763" i="1"/>
  <c r="H7763" i="1"/>
  <c r="I7763" i="1"/>
  <c r="J7763" i="1"/>
  <c r="E7764" i="1"/>
  <c r="F7764" i="1"/>
  <c r="G7764" i="1"/>
  <c r="H7764" i="1"/>
  <c r="I7764" i="1"/>
  <c r="J7764" i="1"/>
  <c r="E7765" i="1"/>
  <c r="F7765" i="1"/>
  <c r="G7765" i="1"/>
  <c r="H7765" i="1"/>
  <c r="I7765" i="1"/>
  <c r="J7765" i="1"/>
  <c r="E7766" i="1"/>
  <c r="F7766" i="1"/>
  <c r="G7766" i="1"/>
  <c r="H7766" i="1"/>
  <c r="I7766" i="1"/>
  <c r="J7766" i="1"/>
  <c r="E7767" i="1"/>
  <c r="F7767" i="1"/>
  <c r="G7767" i="1"/>
  <c r="H7767" i="1"/>
  <c r="I7767" i="1"/>
  <c r="J7767" i="1"/>
  <c r="E7768" i="1"/>
  <c r="F7768" i="1"/>
  <c r="G7768" i="1"/>
  <c r="H7768" i="1"/>
  <c r="I7768" i="1"/>
  <c r="J7768" i="1"/>
  <c r="E7769" i="1"/>
  <c r="F7769" i="1"/>
  <c r="G7769" i="1"/>
  <c r="H7769" i="1"/>
  <c r="I7769" i="1"/>
  <c r="J7769" i="1"/>
  <c r="E7770" i="1"/>
  <c r="F7770" i="1"/>
  <c r="G7770" i="1"/>
  <c r="H7770" i="1"/>
  <c r="I7770" i="1"/>
  <c r="J7770" i="1"/>
  <c r="E7771" i="1"/>
  <c r="F7771" i="1"/>
  <c r="G7771" i="1"/>
  <c r="H7771" i="1"/>
  <c r="I7771" i="1"/>
  <c r="J7771" i="1"/>
  <c r="E7772" i="1"/>
  <c r="F7772" i="1"/>
  <c r="G7772" i="1"/>
  <c r="H7772" i="1"/>
  <c r="I7772" i="1"/>
  <c r="J7772" i="1"/>
  <c r="E7773" i="1"/>
  <c r="F7773" i="1"/>
  <c r="G7773" i="1"/>
  <c r="H7773" i="1"/>
  <c r="I7773" i="1"/>
  <c r="J7773" i="1"/>
  <c r="E7774" i="1"/>
  <c r="F7774" i="1"/>
  <c r="G7774" i="1"/>
  <c r="H7774" i="1"/>
  <c r="I7774" i="1"/>
  <c r="J7774" i="1"/>
  <c r="E7775" i="1"/>
  <c r="F7775" i="1"/>
  <c r="G7775" i="1"/>
  <c r="H7775" i="1"/>
  <c r="I7775" i="1"/>
  <c r="J7775" i="1"/>
  <c r="E7776" i="1"/>
  <c r="F7776" i="1"/>
  <c r="G7776" i="1"/>
  <c r="H7776" i="1"/>
  <c r="I7776" i="1"/>
  <c r="J7776" i="1"/>
  <c r="E7777" i="1"/>
  <c r="F7777" i="1"/>
  <c r="G7777" i="1"/>
  <c r="H7777" i="1"/>
  <c r="I7777" i="1"/>
  <c r="J7777" i="1"/>
  <c r="E7778" i="1"/>
  <c r="F7778" i="1"/>
  <c r="G7778" i="1"/>
  <c r="H7778" i="1"/>
  <c r="I7778" i="1"/>
  <c r="J7778" i="1"/>
  <c r="E7779" i="1"/>
  <c r="F7779" i="1"/>
  <c r="G7779" i="1"/>
  <c r="H7779" i="1"/>
  <c r="I7779" i="1"/>
  <c r="J7779" i="1"/>
  <c r="E7780" i="1"/>
  <c r="F7780" i="1"/>
  <c r="G7780" i="1"/>
  <c r="H7780" i="1"/>
  <c r="I7780" i="1"/>
  <c r="J7780" i="1"/>
  <c r="E7781" i="1"/>
  <c r="F7781" i="1"/>
  <c r="G7781" i="1"/>
  <c r="H7781" i="1"/>
  <c r="I7781" i="1"/>
  <c r="J7781" i="1"/>
  <c r="E7782" i="1"/>
  <c r="F7782" i="1"/>
  <c r="G7782" i="1"/>
  <c r="H7782" i="1"/>
  <c r="I7782" i="1"/>
  <c r="J7782" i="1"/>
  <c r="E7783" i="1"/>
  <c r="F7783" i="1"/>
  <c r="G7783" i="1"/>
  <c r="H7783" i="1"/>
  <c r="I7783" i="1"/>
  <c r="J7783" i="1"/>
  <c r="E7784" i="1"/>
  <c r="F7784" i="1"/>
  <c r="G7784" i="1"/>
  <c r="H7784" i="1"/>
  <c r="I7784" i="1"/>
  <c r="J7784" i="1"/>
  <c r="E7785" i="1"/>
  <c r="F7785" i="1"/>
  <c r="G7785" i="1"/>
  <c r="H7785" i="1"/>
  <c r="I7785" i="1"/>
  <c r="J7785" i="1"/>
  <c r="E7786" i="1"/>
  <c r="F7786" i="1"/>
  <c r="G7786" i="1"/>
  <c r="H7786" i="1"/>
  <c r="I7786" i="1"/>
  <c r="J7786" i="1"/>
  <c r="E7787" i="1"/>
  <c r="F7787" i="1"/>
  <c r="G7787" i="1"/>
  <c r="H7787" i="1"/>
  <c r="I7787" i="1"/>
  <c r="J7787" i="1"/>
  <c r="E7788" i="1"/>
  <c r="F7788" i="1"/>
  <c r="G7788" i="1"/>
  <c r="H7788" i="1"/>
  <c r="I7788" i="1"/>
  <c r="J7788" i="1"/>
  <c r="E7789" i="1"/>
  <c r="F7789" i="1"/>
  <c r="G7789" i="1"/>
  <c r="H7789" i="1"/>
  <c r="I7789" i="1"/>
  <c r="J7789" i="1"/>
  <c r="E7790" i="1"/>
  <c r="F7790" i="1"/>
  <c r="G7790" i="1"/>
  <c r="H7790" i="1"/>
  <c r="I7790" i="1"/>
  <c r="J7790" i="1"/>
  <c r="E7791" i="1"/>
  <c r="F7791" i="1"/>
  <c r="G7791" i="1"/>
  <c r="H7791" i="1"/>
  <c r="I7791" i="1"/>
  <c r="J7791" i="1"/>
  <c r="E7792" i="1"/>
  <c r="F7792" i="1"/>
  <c r="G7792" i="1"/>
  <c r="H7792" i="1"/>
  <c r="I7792" i="1"/>
  <c r="J7792" i="1"/>
  <c r="E7793" i="1"/>
  <c r="F7793" i="1"/>
  <c r="G7793" i="1"/>
  <c r="H7793" i="1"/>
  <c r="I7793" i="1"/>
  <c r="J7793" i="1"/>
  <c r="E7794" i="1"/>
  <c r="F7794" i="1"/>
  <c r="G7794" i="1"/>
  <c r="H7794" i="1"/>
  <c r="I7794" i="1"/>
  <c r="J7794" i="1"/>
  <c r="E7795" i="1"/>
  <c r="F7795" i="1"/>
  <c r="G7795" i="1"/>
  <c r="H7795" i="1"/>
  <c r="I7795" i="1"/>
  <c r="J7795" i="1"/>
  <c r="E7796" i="1"/>
  <c r="F7796" i="1"/>
  <c r="G7796" i="1"/>
  <c r="H7796" i="1"/>
  <c r="I7796" i="1"/>
  <c r="J7796" i="1"/>
  <c r="E7797" i="1"/>
  <c r="F7797" i="1"/>
  <c r="G7797" i="1"/>
  <c r="H7797" i="1"/>
  <c r="I7797" i="1"/>
  <c r="J7797" i="1"/>
  <c r="E7798" i="1"/>
  <c r="F7798" i="1"/>
  <c r="G7798" i="1"/>
  <c r="H7798" i="1"/>
  <c r="I7798" i="1"/>
  <c r="J7798" i="1"/>
  <c r="E7799" i="1"/>
  <c r="F7799" i="1"/>
  <c r="G7799" i="1"/>
  <c r="H7799" i="1"/>
  <c r="I7799" i="1"/>
  <c r="J7799" i="1"/>
  <c r="E7800" i="1"/>
  <c r="F7800" i="1"/>
  <c r="G7800" i="1"/>
  <c r="H7800" i="1"/>
  <c r="I7800" i="1"/>
  <c r="J7800" i="1"/>
  <c r="E7801" i="1"/>
  <c r="F7801" i="1"/>
  <c r="G7801" i="1"/>
  <c r="H7801" i="1"/>
  <c r="I7801" i="1"/>
  <c r="J7801" i="1"/>
  <c r="E7802" i="1"/>
  <c r="F7802" i="1"/>
  <c r="G7802" i="1"/>
  <c r="H7802" i="1"/>
  <c r="I7802" i="1"/>
  <c r="J7802" i="1"/>
  <c r="E7803" i="1"/>
  <c r="F7803" i="1"/>
  <c r="G7803" i="1"/>
  <c r="H7803" i="1"/>
  <c r="I7803" i="1"/>
  <c r="J7803" i="1"/>
  <c r="E7804" i="1"/>
  <c r="F7804" i="1"/>
  <c r="G7804" i="1"/>
  <c r="H7804" i="1"/>
  <c r="I7804" i="1"/>
  <c r="J7804" i="1"/>
  <c r="E7805" i="1"/>
  <c r="F7805" i="1"/>
  <c r="G7805" i="1"/>
  <c r="H7805" i="1"/>
  <c r="I7805" i="1"/>
  <c r="J7805" i="1"/>
  <c r="E7806" i="1"/>
  <c r="F7806" i="1"/>
  <c r="G7806" i="1"/>
  <c r="H7806" i="1"/>
  <c r="I7806" i="1"/>
  <c r="J7806" i="1"/>
  <c r="E7807" i="1"/>
  <c r="F7807" i="1"/>
  <c r="G7807" i="1"/>
  <c r="H7807" i="1"/>
  <c r="I7807" i="1"/>
  <c r="J7807" i="1"/>
  <c r="E7808" i="1"/>
  <c r="F7808" i="1"/>
  <c r="G7808" i="1"/>
  <c r="H7808" i="1"/>
  <c r="I7808" i="1"/>
  <c r="J7808" i="1"/>
  <c r="E7809" i="1"/>
  <c r="F7809" i="1"/>
  <c r="G7809" i="1"/>
  <c r="H7809" i="1"/>
  <c r="I7809" i="1"/>
  <c r="J7809" i="1"/>
  <c r="E7810" i="1"/>
  <c r="F7810" i="1"/>
  <c r="G7810" i="1"/>
  <c r="H7810" i="1"/>
  <c r="I7810" i="1"/>
  <c r="J7810" i="1"/>
  <c r="E7811" i="1"/>
  <c r="F7811" i="1"/>
  <c r="G7811" i="1"/>
  <c r="H7811" i="1"/>
  <c r="I7811" i="1"/>
  <c r="J7811" i="1"/>
  <c r="E7812" i="1"/>
  <c r="F7812" i="1"/>
  <c r="G7812" i="1"/>
  <c r="H7812" i="1"/>
  <c r="I7812" i="1"/>
  <c r="J7812" i="1"/>
  <c r="E7813" i="1"/>
  <c r="F7813" i="1"/>
  <c r="G7813" i="1"/>
  <c r="H7813" i="1"/>
  <c r="I7813" i="1"/>
  <c r="J7813" i="1"/>
  <c r="E7814" i="1"/>
  <c r="F7814" i="1"/>
  <c r="G7814" i="1"/>
  <c r="H7814" i="1"/>
  <c r="I7814" i="1"/>
  <c r="J7814" i="1"/>
  <c r="E7815" i="1"/>
  <c r="F7815" i="1"/>
  <c r="G7815" i="1"/>
  <c r="H7815" i="1"/>
  <c r="I7815" i="1"/>
  <c r="J7815" i="1"/>
  <c r="E7816" i="1"/>
  <c r="F7816" i="1"/>
  <c r="G7816" i="1"/>
  <c r="H7816" i="1"/>
  <c r="I7816" i="1"/>
  <c r="J7816" i="1"/>
  <c r="E7817" i="1"/>
  <c r="F7817" i="1"/>
  <c r="G7817" i="1"/>
  <c r="H7817" i="1"/>
  <c r="I7817" i="1"/>
  <c r="J7817" i="1"/>
  <c r="E7818" i="1"/>
  <c r="F7818" i="1"/>
  <c r="G7818" i="1"/>
  <c r="H7818" i="1"/>
  <c r="I7818" i="1"/>
  <c r="J7818" i="1"/>
  <c r="E7819" i="1"/>
  <c r="F7819" i="1"/>
  <c r="G7819" i="1"/>
  <c r="H7819" i="1"/>
  <c r="I7819" i="1"/>
  <c r="J7819" i="1"/>
  <c r="E7820" i="1"/>
  <c r="F7820" i="1"/>
  <c r="G7820" i="1"/>
  <c r="H7820" i="1"/>
  <c r="I7820" i="1"/>
  <c r="J7820" i="1"/>
  <c r="E7821" i="1"/>
  <c r="F7821" i="1"/>
  <c r="G7821" i="1"/>
  <c r="H7821" i="1"/>
  <c r="I7821" i="1"/>
  <c r="J7821" i="1"/>
  <c r="E7822" i="1"/>
  <c r="F7822" i="1"/>
  <c r="G7822" i="1"/>
  <c r="H7822" i="1"/>
  <c r="I7822" i="1"/>
  <c r="J7822" i="1"/>
  <c r="E7823" i="1"/>
  <c r="F7823" i="1"/>
  <c r="G7823" i="1"/>
  <c r="H7823" i="1"/>
  <c r="I7823" i="1"/>
  <c r="J7823" i="1"/>
  <c r="E7824" i="1"/>
  <c r="F7824" i="1"/>
  <c r="G7824" i="1"/>
  <c r="H7824" i="1"/>
  <c r="I7824" i="1"/>
  <c r="J7824" i="1"/>
  <c r="E7825" i="1"/>
  <c r="F7825" i="1"/>
  <c r="G7825" i="1"/>
  <c r="H7825" i="1"/>
  <c r="I7825" i="1"/>
  <c r="J7825" i="1"/>
  <c r="E7826" i="1"/>
  <c r="F7826" i="1"/>
  <c r="G7826" i="1"/>
  <c r="H7826" i="1"/>
  <c r="I7826" i="1"/>
  <c r="J7826" i="1"/>
  <c r="E7827" i="1"/>
  <c r="F7827" i="1"/>
  <c r="G7827" i="1"/>
  <c r="H7827" i="1"/>
  <c r="I7827" i="1"/>
  <c r="J7827" i="1"/>
  <c r="E7828" i="1"/>
  <c r="F7828" i="1"/>
  <c r="G7828" i="1"/>
  <c r="H7828" i="1"/>
  <c r="I7828" i="1"/>
  <c r="J7828" i="1"/>
  <c r="E7829" i="1"/>
  <c r="F7829" i="1"/>
  <c r="G7829" i="1"/>
  <c r="H7829" i="1"/>
  <c r="I7829" i="1"/>
  <c r="J7829" i="1"/>
  <c r="E7830" i="1"/>
  <c r="F7830" i="1"/>
  <c r="G7830" i="1"/>
  <c r="H7830" i="1"/>
  <c r="I7830" i="1"/>
  <c r="J7830" i="1"/>
  <c r="E7831" i="1"/>
  <c r="F7831" i="1"/>
  <c r="G7831" i="1"/>
  <c r="H7831" i="1"/>
  <c r="I7831" i="1"/>
  <c r="J7831" i="1"/>
  <c r="E7832" i="1"/>
  <c r="F7832" i="1"/>
  <c r="G7832" i="1"/>
  <c r="H7832" i="1"/>
  <c r="I7832" i="1"/>
  <c r="J7832" i="1"/>
  <c r="E7833" i="1"/>
  <c r="F7833" i="1"/>
  <c r="G7833" i="1"/>
  <c r="H7833" i="1"/>
  <c r="I7833" i="1"/>
  <c r="J7833" i="1"/>
  <c r="E7834" i="1"/>
  <c r="F7834" i="1"/>
  <c r="G7834" i="1"/>
  <c r="H7834" i="1"/>
  <c r="I7834" i="1"/>
  <c r="J7834" i="1"/>
  <c r="E7835" i="1"/>
  <c r="F7835" i="1"/>
  <c r="G7835" i="1"/>
  <c r="H7835" i="1"/>
  <c r="I7835" i="1"/>
  <c r="J7835" i="1"/>
  <c r="E7836" i="1"/>
  <c r="F7836" i="1"/>
  <c r="G7836" i="1"/>
  <c r="H7836" i="1"/>
  <c r="I7836" i="1"/>
  <c r="J7836" i="1"/>
  <c r="E7837" i="1"/>
  <c r="F7837" i="1"/>
  <c r="G7837" i="1"/>
  <c r="H7837" i="1"/>
  <c r="I7837" i="1"/>
  <c r="J7837" i="1"/>
  <c r="E7838" i="1"/>
  <c r="F7838" i="1"/>
  <c r="G7838" i="1"/>
  <c r="H7838" i="1"/>
  <c r="I7838" i="1"/>
  <c r="J7838" i="1"/>
  <c r="E7839" i="1"/>
  <c r="F7839" i="1"/>
  <c r="G7839" i="1"/>
  <c r="H7839" i="1"/>
  <c r="I7839" i="1"/>
  <c r="J7839" i="1"/>
  <c r="E7840" i="1"/>
  <c r="F7840" i="1"/>
  <c r="G7840" i="1"/>
  <c r="H7840" i="1"/>
  <c r="I7840" i="1"/>
  <c r="J7840" i="1"/>
  <c r="E7841" i="1"/>
  <c r="F7841" i="1"/>
  <c r="G7841" i="1"/>
  <c r="H7841" i="1"/>
  <c r="I7841" i="1"/>
  <c r="J7841" i="1"/>
  <c r="E7842" i="1"/>
  <c r="F7842" i="1"/>
  <c r="G7842" i="1"/>
  <c r="H7842" i="1"/>
  <c r="I7842" i="1"/>
  <c r="J7842" i="1"/>
  <c r="E7843" i="1"/>
  <c r="F7843" i="1"/>
  <c r="G7843" i="1"/>
  <c r="H7843" i="1"/>
  <c r="I7843" i="1"/>
  <c r="J7843" i="1"/>
  <c r="E7844" i="1"/>
  <c r="F7844" i="1"/>
  <c r="G7844" i="1"/>
  <c r="H7844" i="1"/>
  <c r="I7844" i="1"/>
  <c r="J7844" i="1"/>
  <c r="E7845" i="1"/>
  <c r="F7845" i="1"/>
  <c r="G7845" i="1"/>
  <c r="H7845" i="1"/>
  <c r="I7845" i="1"/>
  <c r="J7845" i="1"/>
  <c r="E7846" i="1"/>
  <c r="F7846" i="1"/>
  <c r="G7846" i="1"/>
  <c r="H7846" i="1"/>
  <c r="I7846" i="1"/>
  <c r="J7846" i="1"/>
  <c r="E7847" i="1"/>
  <c r="F7847" i="1"/>
  <c r="G7847" i="1"/>
  <c r="H7847" i="1"/>
  <c r="I7847" i="1"/>
  <c r="J7847" i="1"/>
  <c r="E7848" i="1"/>
  <c r="F7848" i="1"/>
  <c r="G7848" i="1"/>
  <c r="H7848" i="1"/>
  <c r="I7848" i="1"/>
  <c r="J7848" i="1"/>
  <c r="E7849" i="1"/>
  <c r="F7849" i="1"/>
  <c r="G7849" i="1"/>
  <c r="H7849" i="1"/>
  <c r="I7849" i="1"/>
  <c r="J7849" i="1"/>
  <c r="E7850" i="1"/>
  <c r="F7850" i="1"/>
  <c r="G7850" i="1"/>
  <c r="H7850" i="1"/>
  <c r="I7850" i="1"/>
  <c r="J7850" i="1"/>
  <c r="E7851" i="1"/>
  <c r="F7851" i="1"/>
  <c r="G7851" i="1"/>
  <c r="H7851" i="1"/>
  <c r="I7851" i="1"/>
  <c r="J7851" i="1"/>
  <c r="E7852" i="1"/>
  <c r="F7852" i="1"/>
  <c r="G7852" i="1"/>
  <c r="H7852" i="1"/>
  <c r="I7852" i="1"/>
  <c r="J7852" i="1"/>
  <c r="E7853" i="1"/>
  <c r="F7853" i="1"/>
  <c r="G7853" i="1"/>
  <c r="H7853" i="1"/>
  <c r="I7853" i="1"/>
  <c r="J7853" i="1"/>
  <c r="E7854" i="1"/>
  <c r="F7854" i="1"/>
  <c r="G7854" i="1"/>
  <c r="H7854" i="1"/>
  <c r="I7854" i="1"/>
  <c r="J7854" i="1"/>
  <c r="E7855" i="1"/>
  <c r="F7855" i="1"/>
  <c r="G7855" i="1"/>
  <c r="H7855" i="1"/>
  <c r="I7855" i="1"/>
  <c r="J7855" i="1"/>
  <c r="E7856" i="1"/>
  <c r="F7856" i="1"/>
  <c r="G7856" i="1"/>
  <c r="H7856" i="1"/>
  <c r="I7856" i="1"/>
  <c r="J7856" i="1"/>
  <c r="E7857" i="1"/>
  <c r="F7857" i="1"/>
  <c r="G7857" i="1"/>
  <c r="H7857" i="1"/>
  <c r="I7857" i="1"/>
  <c r="J7857" i="1"/>
  <c r="E7858" i="1"/>
  <c r="F7858" i="1"/>
  <c r="G7858" i="1"/>
  <c r="H7858" i="1"/>
  <c r="I7858" i="1"/>
  <c r="J7858" i="1"/>
  <c r="E7859" i="1"/>
  <c r="F7859" i="1"/>
  <c r="G7859" i="1"/>
  <c r="H7859" i="1"/>
  <c r="I7859" i="1"/>
  <c r="J7859" i="1"/>
  <c r="E7860" i="1"/>
  <c r="F7860" i="1"/>
  <c r="G7860" i="1"/>
  <c r="H7860" i="1"/>
  <c r="I7860" i="1"/>
  <c r="J7860" i="1"/>
  <c r="E7861" i="1"/>
  <c r="F7861" i="1"/>
  <c r="G7861" i="1"/>
  <c r="H7861" i="1"/>
  <c r="I7861" i="1"/>
  <c r="J7861" i="1"/>
  <c r="E7862" i="1"/>
  <c r="F7862" i="1"/>
  <c r="G7862" i="1"/>
  <c r="H7862" i="1"/>
  <c r="I7862" i="1"/>
  <c r="J7862" i="1"/>
  <c r="E7863" i="1"/>
  <c r="F7863" i="1"/>
  <c r="G7863" i="1"/>
  <c r="H7863" i="1"/>
  <c r="I7863" i="1"/>
  <c r="J7863" i="1"/>
  <c r="E7864" i="1"/>
  <c r="F7864" i="1"/>
  <c r="G7864" i="1"/>
  <c r="H7864" i="1"/>
  <c r="I7864" i="1"/>
  <c r="J7864" i="1"/>
  <c r="E7865" i="1"/>
  <c r="F7865" i="1"/>
  <c r="G7865" i="1"/>
  <c r="H7865" i="1"/>
  <c r="I7865" i="1"/>
  <c r="J7865" i="1"/>
  <c r="E7866" i="1"/>
  <c r="F7866" i="1"/>
  <c r="G7866" i="1"/>
  <c r="H7866" i="1"/>
  <c r="I7866" i="1"/>
  <c r="J7866" i="1"/>
  <c r="E7867" i="1"/>
  <c r="F7867" i="1"/>
  <c r="G7867" i="1"/>
  <c r="H7867" i="1"/>
  <c r="I7867" i="1"/>
  <c r="J7867" i="1"/>
  <c r="E7868" i="1"/>
  <c r="F7868" i="1"/>
  <c r="G7868" i="1"/>
  <c r="H7868" i="1"/>
  <c r="I7868" i="1"/>
  <c r="J7868" i="1"/>
  <c r="E7869" i="1"/>
  <c r="F7869" i="1"/>
  <c r="G7869" i="1"/>
  <c r="H7869" i="1"/>
  <c r="I7869" i="1"/>
  <c r="J7869" i="1"/>
  <c r="E7870" i="1"/>
  <c r="F7870" i="1"/>
  <c r="G7870" i="1"/>
  <c r="H7870" i="1"/>
  <c r="I7870" i="1"/>
  <c r="J7870" i="1"/>
  <c r="E7871" i="1"/>
  <c r="F7871" i="1"/>
  <c r="G7871" i="1"/>
  <c r="H7871" i="1"/>
  <c r="I7871" i="1"/>
  <c r="J7871" i="1"/>
  <c r="E7872" i="1"/>
  <c r="F7872" i="1"/>
  <c r="G7872" i="1"/>
  <c r="H7872" i="1"/>
  <c r="I7872" i="1"/>
  <c r="J7872" i="1"/>
  <c r="E7873" i="1"/>
  <c r="F7873" i="1"/>
  <c r="G7873" i="1"/>
  <c r="H7873" i="1"/>
  <c r="I7873" i="1"/>
  <c r="J7873" i="1"/>
  <c r="E7874" i="1"/>
  <c r="F7874" i="1"/>
  <c r="G7874" i="1"/>
  <c r="H7874" i="1"/>
  <c r="I7874" i="1"/>
  <c r="J7874" i="1"/>
  <c r="E7875" i="1"/>
  <c r="F7875" i="1"/>
  <c r="G7875" i="1"/>
  <c r="H7875" i="1"/>
  <c r="I7875" i="1"/>
  <c r="J7875" i="1"/>
  <c r="E7876" i="1"/>
  <c r="F7876" i="1"/>
  <c r="G7876" i="1"/>
  <c r="H7876" i="1"/>
  <c r="I7876" i="1"/>
  <c r="J7876" i="1"/>
  <c r="E7877" i="1"/>
  <c r="F7877" i="1"/>
  <c r="G7877" i="1"/>
  <c r="H7877" i="1"/>
  <c r="I7877" i="1"/>
  <c r="J7877" i="1"/>
  <c r="E7878" i="1"/>
  <c r="F7878" i="1"/>
  <c r="G7878" i="1"/>
  <c r="H7878" i="1"/>
  <c r="I7878" i="1"/>
  <c r="J7878" i="1"/>
  <c r="E7879" i="1"/>
  <c r="F7879" i="1"/>
  <c r="G7879" i="1"/>
  <c r="H7879" i="1"/>
  <c r="I7879" i="1"/>
  <c r="J7879" i="1"/>
  <c r="E7880" i="1"/>
  <c r="F7880" i="1"/>
  <c r="G7880" i="1"/>
  <c r="H7880" i="1"/>
  <c r="I7880" i="1"/>
  <c r="J7880" i="1"/>
  <c r="E7881" i="1"/>
  <c r="F7881" i="1"/>
  <c r="G7881" i="1"/>
  <c r="H7881" i="1"/>
  <c r="I7881" i="1"/>
  <c r="J7881" i="1"/>
  <c r="E7882" i="1"/>
  <c r="F7882" i="1"/>
  <c r="G7882" i="1"/>
  <c r="H7882" i="1"/>
  <c r="I7882" i="1"/>
  <c r="J7882" i="1"/>
  <c r="E7883" i="1"/>
  <c r="F7883" i="1"/>
  <c r="G7883" i="1"/>
  <c r="H7883" i="1"/>
  <c r="I7883" i="1"/>
  <c r="J7883" i="1"/>
  <c r="E7884" i="1"/>
  <c r="F7884" i="1"/>
  <c r="G7884" i="1"/>
  <c r="H7884" i="1"/>
  <c r="I7884" i="1"/>
  <c r="J7884" i="1"/>
  <c r="E7885" i="1"/>
  <c r="F7885" i="1"/>
  <c r="G7885" i="1"/>
  <c r="H7885" i="1"/>
  <c r="I7885" i="1"/>
  <c r="J7885" i="1"/>
  <c r="E7886" i="1"/>
  <c r="F7886" i="1"/>
  <c r="G7886" i="1"/>
  <c r="H7886" i="1"/>
  <c r="I7886" i="1"/>
  <c r="J7886" i="1"/>
  <c r="E7887" i="1"/>
  <c r="F7887" i="1"/>
  <c r="G7887" i="1"/>
  <c r="H7887" i="1"/>
  <c r="I7887" i="1"/>
  <c r="J7887" i="1"/>
  <c r="E7888" i="1"/>
  <c r="F7888" i="1"/>
  <c r="G7888" i="1"/>
  <c r="H7888" i="1"/>
  <c r="I7888" i="1"/>
  <c r="J7888" i="1"/>
  <c r="E7889" i="1"/>
  <c r="F7889" i="1"/>
  <c r="G7889" i="1"/>
  <c r="H7889" i="1"/>
  <c r="I7889" i="1"/>
  <c r="J7889" i="1"/>
  <c r="E7890" i="1"/>
  <c r="F7890" i="1"/>
  <c r="G7890" i="1"/>
  <c r="H7890" i="1"/>
  <c r="I7890" i="1"/>
  <c r="J7890" i="1"/>
  <c r="E7891" i="1"/>
  <c r="F7891" i="1"/>
  <c r="G7891" i="1"/>
  <c r="H7891" i="1"/>
  <c r="I7891" i="1"/>
  <c r="J7891" i="1"/>
  <c r="E7892" i="1"/>
  <c r="F7892" i="1"/>
  <c r="G7892" i="1"/>
  <c r="H7892" i="1"/>
  <c r="I7892" i="1"/>
  <c r="J7892" i="1"/>
  <c r="E7893" i="1"/>
  <c r="F7893" i="1"/>
  <c r="G7893" i="1"/>
  <c r="H7893" i="1"/>
  <c r="I7893" i="1"/>
  <c r="J7893" i="1"/>
  <c r="E7894" i="1"/>
  <c r="F7894" i="1"/>
  <c r="G7894" i="1"/>
  <c r="H7894" i="1"/>
  <c r="I7894" i="1"/>
  <c r="J7894" i="1"/>
  <c r="E7895" i="1"/>
  <c r="F7895" i="1"/>
  <c r="G7895" i="1"/>
  <c r="H7895" i="1"/>
  <c r="I7895" i="1"/>
  <c r="J7895" i="1"/>
  <c r="E7896" i="1"/>
  <c r="F7896" i="1"/>
  <c r="G7896" i="1"/>
  <c r="H7896" i="1"/>
  <c r="I7896" i="1"/>
  <c r="J7896" i="1"/>
  <c r="E7897" i="1"/>
  <c r="F7897" i="1"/>
  <c r="G7897" i="1"/>
  <c r="H7897" i="1"/>
  <c r="I7897" i="1"/>
  <c r="J7897" i="1"/>
  <c r="E7898" i="1"/>
  <c r="F7898" i="1"/>
  <c r="G7898" i="1"/>
  <c r="H7898" i="1"/>
  <c r="I7898" i="1"/>
  <c r="J7898" i="1"/>
  <c r="E7899" i="1"/>
  <c r="F7899" i="1"/>
  <c r="G7899" i="1"/>
  <c r="H7899" i="1"/>
  <c r="I7899" i="1"/>
  <c r="J7899" i="1"/>
  <c r="E7900" i="1"/>
  <c r="F7900" i="1"/>
  <c r="G7900" i="1"/>
  <c r="H7900" i="1"/>
  <c r="I7900" i="1"/>
  <c r="J7900" i="1"/>
  <c r="E7901" i="1"/>
  <c r="F7901" i="1"/>
  <c r="G7901" i="1"/>
  <c r="H7901" i="1"/>
  <c r="I7901" i="1"/>
  <c r="J7901" i="1"/>
  <c r="E7902" i="1"/>
  <c r="F7902" i="1"/>
  <c r="G7902" i="1"/>
  <c r="H7902" i="1"/>
  <c r="I7902" i="1"/>
  <c r="J7902" i="1"/>
  <c r="E7903" i="1"/>
  <c r="F7903" i="1"/>
  <c r="G7903" i="1"/>
  <c r="H7903" i="1"/>
  <c r="I7903" i="1"/>
  <c r="J7903" i="1"/>
  <c r="E7904" i="1"/>
  <c r="F7904" i="1"/>
  <c r="G7904" i="1"/>
  <c r="H7904" i="1"/>
  <c r="I7904" i="1"/>
  <c r="J7904" i="1"/>
  <c r="E7905" i="1"/>
  <c r="F7905" i="1"/>
  <c r="G7905" i="1"/>
  <c r="H7905" i="1"/>
  <c r="I7905" i="1"/>
  <c r="J7905" i="1"/>
  <c r="E7906" i="1"/>
  <c r="F7906" i="1"/>
  <c r="G7906" i="1"/>
  <c r="H7906" i="1"/>
  <c r="I7906" i="1"/>
  <c r="J7906" i="1"/>
  <c r="E7907" i="1"/>
  <c r="F7907" i="1"/>
  <c r="G7907" i="1"/>
  <c r="H7907" i="1"/>
  <c r="I7907" i="1"/>
  <c r="J7907" i="1"/>
  <c r="E7908" i="1"/>
  <c r="F7908" i="1"/>
  <c r="G7908" i="1"/>
  <c r="H7908" i="1"/>
  <c r="I7908" i="1"/>
  <c r="J7908" i="1"/>
  <c r="E7909" i="1"/>
  <c r="F7909" i="1"/>
  <c r="G7909" i="1"/>
  <c r="H7909" i="1"/>
  <c r="I7909" i="1"/>
  <c r="J7909" i="1"/>
  <c r="E7910" i="1"/>
  <c r="F7910" i="1"/>
  <c r="G7910" i="1"/>
  <c r="H7910" i="1"/>
  <c r="I7910" i="1"/>
  <c r="J7910" i="1"/>
  <c r="E7911" i="1"/>
  <c r="F7911" i="1"/>
  <c r="G7911" i="1"/>
  <c r="H7911" i="1"/>
  <c r="I7911" i="1"/>
  <c r="J7911" i="1"/>
  <c r="E7912" i="1"/>
  <c r="F7912" i="1"/>
  <c r="G7912" i="1"/>
  <c r="H7912" i="1"/>
  <c r="I7912" i="1"/>
  <c r="J7912" i="1"/>
  <c r="E7913" i="1"/>
  <c r="F7913" i="1"/>
  <c r="G7913" i="1"/>
  <c r="H7913" i="1"/>
  <c r="I7913" i="1"/>
  <c r="J7913" i="1"/>
  <c r="E7914" i="1"/>
  <c r="F7914" i="1"/>
  <c r="G7914" i="1"/>
  <c r="H7914" i="1"/>
  <c r="I7914" i="1"/>
  <c r="J7914" i="1"/>
  <c r="E7915" i="1"/>
  <c r="F7915" i="1"/>
  <c r="G7915" i="1"/>
  <c r="H7915" i="1"/>
  <c r="I7915" i="1"/>
  <c r="J7915" i="1"/>
  <c r="E7916" i="1"/>
  <c r="F7916" i="1"/>
  <c r="G7916" i="1"/>
  <c r="H7916" i="1"/>
  <c r="I7916" i="1"/>
  <c r="J7916" i="1"/>
  <c r="E7917" i="1"/>
  <c r="F7917" i="1"/>
  <c r="G7917" i="1"/>
  <c r="H7917" i="1"/>
  <c r="I7917" i="1"/>
  <c r="J7917" i="1"/>
  <c r="E7918" i="1"/>
  <c r="F7918" i="1"/>
  <c r="G7918" i="1"/>
  <c r="H7918" i="1"/>
  <c r="I7918" i="1"/>
  <c r="J7918" i="1"/>
  <c r="E7919" i="1"/>
  <c r="F7919" i="1"/>
  <c r="G7919" i="1"/>
  <c r="H7919" i="1"/>
  <c r="I7919" i="1"/>
  <c r="J7919" i="1"/>
  <c r="E7920" i="1"/>
  <c r="F7920" i="1"/>
  <c r="G7920" i="1"/>
  <c r="H7920" i="1"/>
  <c r="I7920" i="1"/>
  <c r="J7920" i="1"/>
  <c r="E7921" i="1"/>
  <c r="F7921" i="1"/>
  <c r="G7921" i="1"/>
  <c r="H7921" i="1"/>
  <c r="I7921" i="1"/>
  <c r="J7921" i="1"/>
  <c r="E7922" i="1"/>
  <c r="F7922" i="1"/>
  <c r="G7922" i="1"/>
  <c r="H7922" i="1"/>
  <c r="I7922" i="1"/>
  <c r="J7922" i="1"/>
  <c r="E7923" i="1"/>
  <c r="F7923" i="1"/>
  <c r="G7923" i="1"/>
  <c r="H7923" i="1"/>
  <c r="I7923" i="1"/>
  <c r="J7923" i="1"/>
  <c r="E7924" i="1"/>
  <c r="F7924" i="1"/>
  <c r="G7924" i="1"/>
  <c r="H7924" i="1"/>
  <c r="I7924" i="1"/>
  <c r="J7924" i="1"/>
  <c r="E7925" i="1"/>
  <c r="F7925" i="1"/>
  <c r="G7925" i="1"/>
  <c r="H7925" i="1"/>
  <c r="I7925" i="1"/>
  <c r="J7925" i="1"/>
  <c r="E7926" i="1"/>
  <c r="F7926" i="1"/>
  <c r="G7926" i="1"/>
  <c r="H7926" i="1"/>
  <c r="I7926" i="1"/>
  <c r="J7926" i="1"/>
  <c r="E7927" i="1"/>
  <c r="F7927" i="1"/>
  <c r="G7927" i="1"/>
  <c r="H7927" i="1"/>
  <c r="I7927" i="1"/>
  <c r="J7927" i="1"/>
  <c r="E7928" i="1"/>
  <c r="F7928" i="1"/>
  <c r="G7928" i="1"/>
  <c r="H7928" i="1"/>
  <c r="I7928" i="1"/>
  <c r="J7928" i="1"/>
  <c r="E7929" i="1"/>
  <c r="F7929" i="1"/>
  <c r="G7929" i="1"/>
  <c r="H7929" i="1"/>
  <c r="I7929" i="1"/>
  <c r="J7929" i="1"/>
  <c r="E7930" i="1"/>
  <c r="F7930" i="1"/>
  <c r="G7930" i="1"/>
  <c r="H7930" i="1"/>
  <c r="I7930" i="1"/>
  <c r="J7930" i="1"/>
  <c r="E7931" i="1"/>
  <c r="F7931" i="1"/>
  <c r="G7931" i="1"/>
  <c r="H7931" i="1"/>
  <c r="I7931" i="1"/>
  <c r="J7931" i="1"/>
  <c r="E7932" i="1"/>
  <c r="F7932" i="1"/>
  <c r="G7932" i="1"/>
  <c r="H7932" i="1"/>
  <c r="I7932" i="1"/>
  <c r="J7932" i="1"/>
  <c r="E7933" i="1"/>
  <c r="F7933" i="1"/>
  <c r="G7933" i="1"/>
  <c r="H7933" i="1"/>
  <c r="I7933" i="1"/>
  <c r="J7933" i="1"/>
  <c r="E7934" i="1"/>
  <c r="F7934" i="1"/>
  <c r="G7934" i="1"/>
  <c r="H7934" i="1"/>
  <c r="I7934" i="1"/>
  <c r="J7934" i="1"/>
  <c r="E7935" i="1"/>
  <c r="F7935" i="1"/>
  <c r="G7935" i="1"/>
  <c r="H7935" i="1"/>
  <c r="I7935" i="1"/>
  <c r="J7935" i="1"/>
  <c r="E7936" i="1"/>
  <c r="F7936" i="1"/>
  <c r="G7936" i="1"/>
  <c r="H7936" i="1"/>
  <c r="I7936" i="1"/>
  <c r="J7936" i="1"/>
  <c r="E7937" i="1"/>
  <c r="F7937" i="1"/>
  <c r="G7937" i="1"/>
  <c r="H7937" i="1"/>
  <c r="I7937" i="1"/>
  <c r="J7937" i="1"/>
  <c r="E7938" i="1"/>
  <c r="F7938" i="1"/>
  <c r="G7938" i="1"/>
  <c r="H7938" i="1"/>
  <c r="I7938" i="1"/>
  <c r="J7938" i="1"/>
  <c r="E7939" i="1"/>
  <c r="F7939" i="1"/>
  <c r="G7939" i="1"/>
  <c r="H7939" i="1"/>
  <c r="I7939" i="1"/>
  <c r="J7939" i="1"/>
  <c r="J7692" i="1"/>
  <c r="I7692" i="1"/>
  <c r="H7692" i="1"/>
  <c r="G7692" i="1"/>
  <c r="F7692" i="1"/>
  <c r="E7692" i="1"/>
  <c r="E7445" i="1"/>
  <c r="F7445" i="1"/>
  <c r="G7445" i="1"/>
  <c r="H7445" i="1"/>
  <c r="I7445" i="1"/>
  <c r="J7445" i="1"/>
  <c r="E7446" i="1"/>
  <c r="F7446" i="1"/>
  <c r="G7446" i="1"/>
  <c r="H7446" i="1"/>
  <c r="I7446" i="1"/>
  <c r="J7446" i="1"/>
  <c r="E7447" i="1"/>
  <c r="F7447" i="1"/>
  <c r="G7447" i="1"/>
  <c r="H7447" i="1"/>
  <c r="I7447" i="1"/>
  <c r="J7447" i="1"/>
  <c r="E7448" i="1"/>
  <c r="F7448" i="1"/>
  <c r="G7448" i="1"/>
  <c r="H7448" i="1"/>
  <c r="I7448" i="1"/>
  <c r="J7448" i="1"/>
  <c r="E7449" i="1"/>
  <c r="F7449" i="1"/>
  <c r="G7449" i="1"/>
  <c r="H7449" i="1"/>
  <c r="I7449" i="1"/>
  <c r="J7449" i="1"/>
  <c r="E7450" i="1"/>
  <c r="F7450" i="1"/>
  <c r="G7450" i="1"/>
  <c r="H7450" i="1"/>
  <c r="I7450" i="1"/>
  <c r="J7450" i="1"/>
  <c r="E7451" i="1"/>
  <c r="F7451" i="1"/>
  <c r="G7451" i="1"/>
  <c r="H7451" i="1"/>
  <c r="I7451" i="1"/>
  <c r="J7451" i="1"/>
  <c r="E7452" i="1"/>
  <c r="F7452" i="1"/>
  <c r="G7452" i="1"/>
  <c r="H7452" i="1"/>
  <c r="I7452" i="1"/>
  <c r="J7452" i="1"/>
  <c r="E7453" i="1"/>
  <c r="F7453" i="1"/>
  <c r="G7453" i="1"/>
  <c r="H7453" i="1"/>
  <c r="I7453" i="1"/>
  <c r="J7453" i="1"/>
  <c r="E7454" i="1"/>
  <c r="F7454" i="1"/>
  <c r="G7454" i="1"/>
  <c r="H7454" i="1"/>
  <c r="I7454" i="1"/>
  <c r="J7454" i="1"/>
  <c r="E7455" i="1"/>
  <c r="F7455" i="1"/>
  <c r="G7455" i="1"/>
  <c r="H7455" i="1"/>
  <c r="I7455" i="1"/>
  <c r="J7455" i="1"/>
  <c r="E7456" i="1"/>
  <c r="F7456" i="1"/>
  <c r="G7456" i="1"/>
  <c r="H7456" i="1"/>
  <c r="I7456" i="1"/>
  <c r="J7456" i="1"/>
  <c r="E7457" i="1"/>
  <c r="F7457" i="1"/>
  <c r="G7457" i="1"/>
  <c r="H7457" i="1"/>
  <c r="I7457" i="1"/>
  <c r="J7457" i="1"/>
  <c r="E7458" i="1"/>
  <c r="F7458" i="1"/>
  <c r="G7458" i="1"/>
  <c r="H7458" i="1"/>
  <c r="I7458" i="1"/>
  <c r="J7458" i="1"/>
  <c r="E7459" i="1"/>
  <c r="F7459" i="1"/>
  <c r="G7459" i="1"/>
  <c r="H7459" i="1"/>
  <c r="I7459" i="1"/>
  <c r="J7459" i="1"/>
  <c r="E7460" i="1"/>
  <c r="F7460" i="1"/>
  <c r="G7460" i="1"/>
  <c r="H7460" i="1"/>
  <c r="I7460" i="1"/>
  <c r="J7460" i="1"/>
  <c r="E7461" i="1"/>
  <c r="F7461" i="1"/>
  <c r="G7461" i="1"/>
  <c r="H7461" i="1"/>
  <c r="I7461" i="1"/>
  <c r="J7461" i="1"/>
  <c r="E7462" i="1"/>
  <c r="F7462" i="1"/>
  <c r="G7462" i="1"/>
  <c r="H7462" i="1"/>
  <c r="I7462" i="1"/>
  <c r="J7462" i="1"/>
  <c r="E7463" i="1"/>
  <c r="F7463" i="1"/>
  <c r="G7463" i="1"/>
  <c r="H7463" i="1"/>
  <c r="I7463" i="1"/>
  <c r="J7463" i="1"/>
  <c r="E7464" i="1"/>
  <c r="F7464" i="1"/>
  <c r="G7464" i="1"/>
  <c r="H7464" i="1"/>
  <c r="I7464" i="1"/>
  <c r="J7464" i="1"/>
  <c r="E7465" i="1"/>
  <c r="F7465" i="1"/>
  <c r="G7465" i="1"/>
  <c r="H7465" i="1"/>
  <c r="I7465" i="1"/>
  <c r="J7465" i="1"/>
  <c r="E7466" i="1"/>
  <c r="F7466" i="1"/>
  <c r="G7466" i="1"/>
  <c r="H7466" i="1"/>
  <c r="I7466" i="1"/>
  <c r="J7466" i="1"/>
  <c r="E7467" i="1"/>
  <c r="F7467" i="1"/>
  <c r="G7467" i="1"/>
  <c r="H7467" i="1"/>
  <c r="I7467" i="1"/>
  <c r="J7467" i="1"/>
  <c r="E7468" i="1"/>
  <c r="F7468" i="1"/>
  <c r="G7468" i="1"/>
  <c r="H7468" i="1"/>
  <c r="I7468" i="1"/>
  <c r="J7468" i="1"/>
  <c r="E7469" i="1"/>
  <c r="F7469" i="1"/>
  <c r="G7469" i="1"/>
  <c r="H7469" i="1"/>
  <c r="I7469" i="1"/>
  <c r="J7469" i="1"/>
  <c r="E7470" i="1"/>
  <c r="F7470" i="1"/>
  <c r="G7470" i="1"/>
  <c r="H7470" i="1"/>
  <c r="I7470" i="1"/>
  <c r="J7470" i="1"/>
  <c r="E7471" i="1"/>
  <c r="F7471" i="1"/>
  <c r="G7471" i="1"/>
  <c r="H7471" i="1"/>
  <c r="I7471" i="1"/>
  <c r="J7471" i="1"/>
  <c r="E7472" i="1"/>
  <c r="F7472" i="1"/>
  <c r="G7472" i="1"/>
  <c r="H7472" i="1"/>
  <c r="I7472" i="1"/>
  <c r="J7472" i="1"/>
  <c r="E7473" i="1"/>
  <c r="F7473" i="1"/>
  <c r="G7473" i="1"/>
  <c r="H7473" i="1"/>
  <c r="I7473" i="1"/>
  <c r="J7473" i="1"/>
  <c r="E7474" i="1"/>
  <c r="F7474" i="1"/>
  <c r="G7474" i="1"/>
  <c r="H7474" i="1"/>
  <c r="I7474" i="1"/>
  <c r="J7474" i="1"/>
  <c r="E7475" i="1"/>
  <c r="F7475" i="1"/>
  <c r="G7475" i="1"/>
  <c r="H7475" i="1"/>
  <c r="I7475" i="1"/>
  <c r="J7475" i="1"/>
  <c r="E7476" i="1"/>
  <c r="F7476" i="1"/>
  <c r="G7476" i="1"/>
  <c r="H7476" i="1"/>
  <c r="I7476" i="1"/>
  <c r="J7476" i="1"/>
  <c r="E7477" i="1"/>
  <c r="F7477" i="1"/>
  <c r="G7477" i="1"/>
  <c r="H7477" i="1"/>
  <c r="I7477" i="1"/>
  <c r="J7477" i="1"/>
  <c r="E7478" i="1"/>
  <c r="F7478" i="1"/>
  <c r="G7478" i="1"/>
  <c r="H7478" i="1"/>
  <c r="I7478" i="1"/>
  <c r="J7478" i="1"/>
  <c r="E7479" i="1"/>
  <c r="F7479" i="1"/>
  <c r="G7479" i="1"/>
  <c r="H7479" i="1"/>
  <c r="I7479" i="1"/>
  <c r="J7479" i="1"/>
  <c r="E7480" i="1"/>
  <c r="F7480" i="1"/>
  <c r="G7480" i="1"/>
  <c r="H7480" i="1"/>
  <c r="I7480" i="1"/>
  <c r="J7480" i="1"/>
  <c r="E7481" i="1"/>
  <c r="F7481" i="1"/>
  <c r="G7481" i="1"/>
  <c r="H7481" i="1"/>
  <c r="I7481" i="1"/>
  <c r="J7481" i="1"/>
  <c r="E7482" i="1"/>
  <c r="F7482" i="1"/>
  <c r="G7482" i="1"/>
  <c r="H7482" i="1"/>
  <c r="I7482" i="1"/>
  <c r="J7482" i="1"/>
  <c r="E7483" i="1"/>
  <c r="F7483" i="1"/>
  <c r="G7483" i="1"/>
  <c r="H7483" i="1"/>
  <c r="I7483" i="1"/>
  <c r="J7483" i="1"/>
  <c r="E7484" i="1"/>
  <c r="F7484" i="1"/>
  <c r="G7484" i="1"/>
  <c r="H7484" i="1"/>
  <c r="I7484" i="1"/>
  <c r="J7484" i="1"/>
  <c r="E7485" i="1"/>
  <c r="F7485" i="1"/>
  <c r="G7485" i="1"/>
  <c r="H7485" i="1"/>
  <c r="I7485" i="1"/>
  <c r="J7485" i="1"/>
  <c r="E7486" i="1"/>
  <c r="F7486" i="1"/>
  <c r="G7486" i="1"/>
  <c r="H7486" i="1"/>
  <c r="I7486" i="1"/>
  <c r="J7486" i="1"/>
  <c r="E7487" i="1"/>
  <c r="F7487" i="1"/>
  <c r="G7487" i="1"/>
  <c r="H7487" i="1"/>
  <c r="I7487" i="1"/>
  <c r="J7487" i="1"/>
  <c r="E7488" i="1"/>
  <c r="F7488" i="1"/>
  <c r="G7488" i="1"/>
  <c r="H7488" i="1"/>
  <c r="I7488" i="1"/>
  <c r="J7488" i="1"/>
  <c r="E7489" i="1"/>
  <c r="F7489" i="1"/>
  <c r="G7489" i="1"/>
  <c r="H7489" i="1"/>
  <c r="I7489" i="1"/>
  <c r="J7489" i="1"/>
  <c r="E7490" i="1"/>
  <c r="F7490" i="1"/>
  <c r="G7490" i="1"/>
  <c r="H7490" i="1"/>
  <c r="I7490" i="1"/>
  <c r="J7490" i="1"/>
  <c r="E7491" i="1"/>
  <c r="F7491" i="1"/>
  <c r="G7491" i="1"/>
  <c r="H7491" i="1"/>
  <c r="I7491" i="1"/>
  <c r="J7491" i="1"/>
  <c r="E7492" i="1"/>
  <c r="F7492" i="1"/>
  <c r="G7492" i="1"/>
  <c r="H7492" i="1"/>
  <c r="I7492" i="1"/>
  <c r="J7492" i="1"/>
  <c r="E7493" i="1"/>
  <c r="F7493" i="1"/>
  <c r="G7493" i="1"/>
  <c r="H7493" i="1"/>
  <c r="I7493" i="1"/>
  <c r="J7493" i="1"/>
  <c r="E7494" i="1"/>
  <c r="F7494" i="1"/>
  <c r="G7494" i="1"/>
  <c r="H7494" i="1"/>
  <c r="I7494" i="1"/>
  <c r="J7494" i="1"/>
  <c r="E7495" i="1"/>
  <c r="F7495" i="1"/>
  <c r="G7495" i="1"/>
  <c r="H7495" i="1"/>
  <c r="I7495" i="1"/>
  <c r="J7495" i="1"/>
  <c r="E7496" i="1"/>
  <c r="F7496" i="1"/>
  <c r="G7496" i="1"/>
  <c r="H7496" i="1"/>
  <c r="I7496" i="1"/>
  <c r="J7496" i="1"/>
  <c r="E7497" i="1"/>
  <c r="F7497" i="1"/>
  <c r="G7497" i="1"/>
  <c r="H7497" i="1"/>
  <c r="I7497" i="1"/>
  <c r="J7497" i="1"/>
  <c r="E7498" i="1"/>
  <c r="F7498" i="1"/>
  <c r="G7498" i="1"/>
  <c r="H7498" i="1"/>
  <c r="I7498" i="1"/>
  <c r="J7498" i="1"/>
  <c r="E7499" i="1"/>
  <c r="F7499" i="1"/>
  <c r="G7499" i="1"/>
  <c r="H7499" i="1"/>
  <c r="I7499" i="1"/>
  <c r="J7499" i="1"/>
  <c r="E7500" i="1"/>
  <c r="F7500" i="1"/>
  <c r="G7500" i="1"/>
  <c r="H7500" i="1"/>
  <c r="I7500" i="1"/>
  <c r="J7500" i="1"/>
  <c r="E7501" i="1"/>
  <c r="F7501" i="1"/>
  <c r="G7501" i="1"/>
  <c r="H7501" i="1"/>
  <c r="I7501" i="1"/>
  <c r="J7501" i="1"/>
  <c r="E7502" i="1"/>
  <c r="F7502" i="1"/>
  <c r="G7502" i="1"/>
  <c r="H7502" i="1"/>
  <c r="I7502" i="1"/>
  <c r="J7502" i="1"/>
  <c r="E7503" i="1"/>
  <c r="F7503" i="1"/>
  <c r="G7503" i="1"/>
  <c r="H7503" i="1"/>
  <c r="I7503" i="1"/>
  <c r="J7503" i="1"/>
  <c r="E7504" i="1"/>
  <c r="F7504" i="1"/>
  <c r="G7504" i="1"/>
  <c r="H7504" i="1"/>
  <c r="I7504" i="1"/>
  <c r="J7504" i="1"/>
  <c r="E7505" i="1"/>
  <c r="F7505" i="1"/>
  <c r="G7505" i="1"/>
  <c r="H7505" i="1"/>
  <c r="I7505" i="1"/>
  <c r="J7505" i="1"/>
  <c r="E7506" i="1"/>
  <c r="F7506" i="1"/>
  <c r="G7506" i="1"/>
  <c r="H7506" i="1"/>
  <c r="I7506" i="1"/>
  <c r="J7506" i="1"/>
  <c r="E7507" i="1"/>
  <c r="F7507" i="1"/>
  <c r="G7507" i="1"/>
  <c r="H7507" i="1"/>
  <c r="I7507" i="1"/>
  <c r="J7507" i="1"/>
  <c r="E7508" i="1"/>
  <c r="F7508" i="1"/>
  <c r="G7508" i="1"/>
  <c r="H7508" i="1"/>
  <c r="I7508" i="1"/>
  <c r="J7508" i="1"/>
  <c r="E7509" i="1"/>
  <c r="F7509" i="1"/>
  <c r="G7509" i="1"/>
  <c r="H7509" i="1"/>
  <c r="I7509" i="1"/>
  <c r="J7509" i="1"/>
  <c r="E7510" i="1"/>
  <c r="F7510" i="1"/>
  <c r="G7510" i="1"/>
  <c r="H7510" i="1"/>
  <c r="I7510" i="1"/>
  <c r="J7510" i="1"/>
  <c r="E7511" i="1"/>
  <c r="F7511" i="1"/>
  <c r="G7511" i="1"/>
  <c r="H7511" i="1"/>
  <c r="I7511" i="1"/>
  <c r="J7511" i="1"/>
  <c r="E7512" i="1"/>
  <c r="F7512" i="1"/>
  <c r="G7512" i="1"/>
  <c r="H7512" i="1"/>
  <c r="I7512" i="1"/>
  <c r="J7512" i="1"/>
  <c r="E7513" i="1"/>
  <c r="F7513" i="1"/>
  <c r="G7513" i="1"/>
  <c r="H7513" i="1"/>
  <c r="I7513" i="1"/>
  <c r="J7513" i="1"/>
  <c r="E7514" i="1"/>
  <c r="F7514" i="1"/>
  <c r="G7514" i="1"/>
  <c r="H7514" i="1"/>
  <c r="I7514" i="1"/>
  <c r="J7514" i="1"/>
  <c r="E7515" i="1"/>
  <c r="F7515" i="1"/>
  <c r="G7515" i="1"/>
  <c r="H7515" i="1"/>
  <c r="I7515" i="1"/>
  <c r="J7515" i="1"/>
  <c r="E7516" i="1"/>
  <c r="F7516" i="1"/>
  <c r="G7516" i="1"/>
  <c r="H7516" i="1"/>
  <c r="I7516" i="1"/>
  <c r="J7516" i="1"/>
  <c r="E7517" i="1"/>
  <c r="F7517" i="1"/>
  <c r="G7517" i="1"/>
  <c r="H7517" i="1"/>
  <c r="I7517" i="1"/>
  <c r="J7517" i="1"/>
  <c r="E7518" i="1"/>
  <c r="F7518" i="1"/>
  <c r="G7518" i="1"/>
  <c r="H7518" i="1"/>
  <c r="I7518" i="1"/>
  <c r="J7518" i="1"/>
  <c r="E7519" i="1"/>
  <c r="F7519" i="1"/>
  <c r="G7519" i="1"/>
  <c r="H7519" i="1"/>
  <c r="I7519" i="1"/>
  <c r="J7519" i="1"/>
  <c r="E7520" i="1"/>
  <c r="F7520" i="1"/>
  <c r="G7520" i="1"/>
  <c r="H7520" i="1"/>
  <c r="I7520" i="1"/>
  <c r="J7520" i="1"/>
  <c r="E7521" i="1"/>
  <c r="F7521" i="1"/>
  <c r="G7521" i="1"/>
  <c r="H7521" i="1"/>
  <c r="I7521" i="1"/>
  <c r="J7521" i="1"/>
  <c r="E7522" i="1"/>
  <c r="F7522" i="1"/>
  <c r="G7522" i="1"/>
  <c r="H7522" i="1"/>
  <c r="I7522" i="1"/>
  <c r="J7522" i="1"/>
  <c r="E7523" i="1"/>
  <c r="F7523" i="1"/>
  <c r="G7523" i="1"/>
  <c r="H7523" i="1"/>
  <c r="I7523" i="1"/>
  <c r="J7523" i="1"/>
  <c r="E7524" i="1"/>
  <c r="F7524" i="1"/>
  <c r="G7524" i="1"/>
  <c r="H7524" i="1"/>
  <c r="I7524" i="1"/>
  <c r="J7524" i="1"/>
  <c r="E7525" i="1"/>
  <c r="F7525" i="1"/>
  <c r="G7525" i="1"/>
  <c r="H7525" i="1"/>
  <c r="I7525" i="1"/>
  <c r="J7525" i="1"/>
  <c r="E7526" i="1"/>
  <c r="F7526" i="1"/>
  <c r="G7526" i="1"/>
  <c r="H7526" i="1"/>
  <c r="I7526" i="1"/>
  <c r="J7526" i="1"/>
  <c r="E7527" i="1"/>
  <c r="F7527" i="1"/>
  <c r="G7527" i="1"/>
  <c r="H7527" i="1"/>
  <c r="I7527" i="1"/>
  <c r="J7527" i="1"/>
  <c r="E7528" i="1"/>
  <c r="F7528" i="1"/>
  <c r="G7528" i="1"/>
  <c r="H7528" i="1"/>
  <c r="I7528" i="1"/>
  <c r="J7528" i="1"/>
  <c r="E7529" i="1"/>
  <c r="F7529" i="1"/>
  <c r="G7529" i="1"/>
  <c r="H7529" i="1"/>
  <c r="I7529" i="1"/>
  <c r="J7529" i="1"/>
  <c r="E7530" i="1"/>
  <c r="F7530" i="1"/>
  <c r="G7530" i="1"/>
  <c r="H7530" i="1"/>
  <c r="I7530" i="1"/>
  <c r="J7530" i="1"/>
  <c r="E7531" i="1"/>
  <c r="F7531" i="1"/>
  <c r="G7531" i="1"/>
  <c r="H7531" i="1"/>
  <c r="I7531" i="1"/>
  <c r="J7531" i="1"/>
  <c r="E7532" i="1"/>
  <c r="F7532" i="1"/>
  <c r="G7532" i="1"/>
  <c r="H7532" i="1"/>
  <c r="I7532" i="1"/>
  <c r="J7532" i="1"/>
  <c r="E7533" i="1"/>
  <c r="F7533" i="1"/>
  <c r="G7533" i="1"/>
  <c r="H7533" i="1"/>
  <c r="I7533" i="1"/>
  <c r="J7533" i="1"/>
  <c r="E7534" i="1"/>
  <c r="F7534" i="1"/>
  <c r="G7534" i="1"/>
  <c r="H7534" i="1"/>
  <c r="I7534" i="1"/>
  <c r="J7534" i="1"/>
  <c r="E7535" i="1"/>
  <c r="F7535" i="1"/>
  <c r="G7535" i="1"/>
  <c r="H7535" i="1"/>
  <c r="I7535" i="1"/>
  <c r="J7535" i="1"/>
  <c r="E7536" i="1"/>
  <c r="F7536" i="1"/>
  <c r="G7536" i="1"/>
  <c r="H7536" i="1"/>
  <c r="I7536" i="1"/>
  <c r="J7536" i="1"/>
  <c r="E7537" i="1"/>
  <c r="F7537" i="1"/>
  <c r="G7537" i="1"/>
  <c r="H7537" i="1"/>
  <c r="I7537" i="1"/>
  <c r="J7537" i="1"/>
  <c r="E7538" i="1"/>
  <c r="F7538" i="1"/>
  <c r="G7538" i="1"/>
  <c r="H7538" i="1"/>
  <c r="I7538" i="1"/>
  <c r="J7538" i="1"/>
  <c r="E7539" i="1"/>
  <c r="F7539" i="1"/>
  <c r="G7539" i="1"/>
  <c r="H7539" i="1"/>
  <c r="I7539" i="1"/>
  <c r="J7539" i="1"/>
  <c r="E7540" i="1"/>
  <c r="F7540" i="1"/>
  <c r="G7540" i="1"/>
  <c r="H7540" i="1"/>
  <c r="I7540" i="1"/>
  <c r="J7540" i="1"/>
  <c r="E7541" i="1"/>
  <c r="F7541" i="1"/>
  <c r="G7541" i="1"/>
  <c r="H7541" i="1"/>
  <c r="I7541" i="1"/>
  <c r="J7541" i="1"/>
  <c r="E7542" i="1"/>
  <c r="F7542" i="1"/>
  <c r="G7542" i="1"/>
  <c r="H7542" i="1"/>
  <c r="I7542" i="1"/>
  <c r="J7542" i="1"/>
  <c r="E7543" i="1"/>
  <c r="F7543" i="1"/>
  <c r="G7543" i="1"/>
  <c r="H7543" i="1"/>
  <c r="I7543" i="1"/>
  <c r="J7543" i="1"/>
  <c r="E7544" i="1"/>
  <c r="F7544" i="1"/>
  <c r="G7544" i="1"/>
  <c r="H7544" i="1"/>
  <c r="I7544" i="1"/>
  <c r="J7544" i="1"/>
  <c r="E7545" i="1"/>
  <c r="F7545" i="1"/>
  <c r="G7545" i="1"/>
  <c r="H7545" i="1"/>
  <c r="I7545" i="1"/>
  <c r="J7545" i="1"/>
  <c r="E7546" i="1"/>
  <c r="F7546" i="1"/>
  <c r="G7546" i="1"/>
  <c r="H7546" i="1"/>
  <c r="I7546" i="1"/>
  <c r="J7546" i="1"/>
  <c r="E7547" i="1"/>
  <c r="F7547" i="1"/>
  <c r="G7547" i="1"/>
  <c r="H7547" i="1"/>
  <c r="I7547" i="1"/>
  <c r="J7547" i="1"/>
  <c r="E7548" i="1"/>
  <c r="F7548" i="1"/>
  <c r="G7548" i="1"/>
  <c r="H7548" i="1"/>
  <c r="I7548" i="1"/>
  <c r="J7548" i="1"/>
  <c r="E7549" i="1"/>
  <c r="F7549" i="1"/>
  <c r="G7549" i="1"/>
  <c r="H7549" i="1"/>
  <c r="I7549" i="1"/>
  <c r="J7549" i="1"/>
  <c r="E7550" i="1"/>
  <c r="F7550" i="1"/>
  <c r="G7550" i="1"/>
  <c r="H7550" i="1"/>
  <c r="I7550" i="1"/>
  <c r="J7550" i="1"/>
  <c r="E7551" i="1"/>
  <c r="F7551" i="1"/>
  <c r="G7551" i="1"/>
  <c r="H7551" i="1"/>
  <c r="I7551" i="1"/>
  <c r="J7551" i="1"/>
  <c r="E7552" i="1"/>
  <c r="F7552" i="1"/>
  <c r="G7552" i="1"/>
  <c r="H7552" i="1"/>
  <c r="I7552" i="1"/>
  <c r="J7552" i="1"/>
  <c r="E7553" i="1"/>
  <c r="F7553" i="1"/>
  <c r="G7553" i="1"/>
  <c r="H7553" i="1"/>
  <c r="I7553" i="1"/>
  <c r="J7553" i="1"/>
  <c r="E7554" i="1"/>
  <c r="F7554" i="1"/>
  <c r="G7554" i="1"/>
  <c r="H7554" i="1"/>
  <c r="I7554" i="1"/>
  <c r="J7554" i="1"/>
  <c r="E7555" i="1"/>
  <c r="F7555" i="1"/>
  <c r="G7555" i="1"/>
  <c r="H7555" i="1"/>
  <c r="I7555" i="1"/>
  <c r="J7555" i="1"/>
  <c r="E7556" i="1"/>
  <c r="F7556" i="1"/>
  <c r="G7556" i="1"/>
  <c r="H7556" i="1"/>
  <c r="I7556" i="1"/>
  <c r="J7556" i="1"/>
  <c r="E7557" i="1"/>
  <c r="F7557" i="1"/>
  <c r="G7557" i="1"/>
  <c r="H7557" i="1"/>
  <c r="I7557" i="1"/>
  <c r="J7557" i="1"/>
  <c r="E7558" i="1"/>
  <c r="F7558" i="1"/>
  <c r="G7558" i="1"/>
  <c r="H7558" i="1"/>
  <c r="I7558" i="1"/>
  <c r="J7558" i="1"/>
  <c r="E7559" i="1"/>
  <c r="F7559" i="1"/>
  <c r="G7559" i="1"/>
  <c r="H7559" i="1"/>
  <c r="I7559" i="1"/>
  <c r="J7559" i="1"/>
  <c r="E7560" i="1"/>
  <c r="F7560" i="1"/>
  <c r="G7560" i="1"/>
  <c r="H7560" i="1"/>
  <c r="I7560" i="1"/>
  <c r="J7560" i="1"/>
  <c r="E7561" i="1"/>
  <c r="F7561" i="1"/>
  <c r="G7561" i="1"/>
  <c r="H7561" i="1"/>
  <c r="I7561" i="1"/>
  <c r="J7561" i="1"/>
  <c r="E7562" i="1"/>
  <c r="F7562" i="1"/>
  <c r="G7562" i="1"/>
  <c r="H7562" i="1"/>
  <c r="I7562" i="1"/>
  <c r="J7562" i="1"/>
  <c r="E7563" i="1"/>
  <c r="F7563" i="1"/>
  <c r="G7563" i="1"/>
  <c r="H7563" i="1"/>
  <c r="I7563" i="1"/>
  <c r="J7563" i="1"/>
  <c r="E7564" i="1"/>
  <c r="F7564" i="1"/>
  <c r="G7564" i="1"/>
  <c r="H7564" i="1"/>
  <c r="I7564" i="1"/>
  <c r="J7564" i="1"/>
  <c r="E7565" i="1"/>
  <c r="F7565" i="1"/>
  <c r="G7565" i="1"/>
  <c r="H7565" i="1"/>
  <c r="I7565" i="1"/>
  <c r="J7565" i="1"/>
  <c r="E7566" i="1"/>
  <c r="F7566" i="1"/>
  <c r="G7566" i="1"/>
  <c r="H7566" i="1"/>
  <c r="I7566" i="1"/>
  <c r="J7566" i="1"/>
  <c r="E7567" i="1"/>
  <c r="F7567" i="1"/>
  <c r="G7567" i="1"/>
  <c r="H7567" i="1"/>
  <c r="I7567" i="1"/>
  <c r="J7567" i="1"/>
  <c r="E7568" i="1"/>
  <c r="F7568" i="1"/>
  <c r="G7568" i="1"/>
  <c r="H7568" i="1"/>
  <c r="I7568" i="1"/>
  <c r="J7568" i="1"/>
  <c r="E7569" i="1"/>
  <c r="F7569" i="1"/>
  <c r="G7569" i="1"/>
  <c r="H7569" i="1"/>
  <c r="I7569" i="1"/>
  <c r="J7569" i="1"/>
  <c r="E7570" i="1"/>
  <c r="F7570" i="1"/>
  <c r="G7570" i="1"/>
  <c r="H7570" i="1"/>
  <c r="I7570" i="1"/>
  <c r="J7570" i="1"/>
  <c r="E7571" i="1"/>
  <c r="F7571" i="1"/>
  <c r="G7571" i="1"/>
  <c r="H7571" i="1"/>
  <c r="I7571" i="1"/>
  <c r="J7571" i="1"/>
  <c r="E7572" i="1"/>
  <c r="F7572" i="1"/>
  <c r="G7572" i="1"/>
  <c r="H7572" i="1"/>
  <c r="I7572" i="1"/>
  <c r="J7572" i="1"/>
  <c r="E7573" i="1"/>
  <c r="F7573" i="1"/>
  <c r="G7573" i="1"/>
  <c r="H7573" i="1"/>
  <c r="I7573" i="1"/>
  <c r="J7573" i="1"/>
  <c r="E7574" i="1"/>
  <c r="F7574" i="1"/>
  <c r="G7574" i="1"/>
  <c r="H7574" i="1"/>
  <c r="I7574" i="1"/>
  <c r="J7574" i="1"/>
  <c r="E7575" i="1"/>
  <c r="F7575" i="1"/>
  <c r="G7575" i="1"/>
  <c r="H7575" i="1"/>
  <c r="I7575" i="1"/>
  <c r="J7575" i="1"/>
  <c r="E7576" i="1"/>
  <c r="F7576" i="1"/>
  <c r="G7576" i="1"/>
  <c r="H7576" i="1"/>
  <c r="I7576" i="1"/>
  <c r="J7576" i="1"/>
  <c r="E7577" i="1"/>
  <c r="F7577" i="1"/>
  <c r="G7577" i="1"/>
  <c r="H7577" i="1"/>
  <c r="I7577" i="1"/>
  <c r="J7577" i="1"/>
  <c r="E7578" i="1"/>
  <c r="F7578" i="1"/>
  <c r="G7578" i="1"/>
  <c r="H7578" i="1"/>
  <c r="I7578" i="1"/>
  <c r="J7578" i="1"/>
  <c r="E7579" i="1"/>
  <c r="F7579" i="1"/>
  <c r="G7579" i="1"/>
  <c r="H7579" i="1"/>
  <c r="I7579" i="1"/>
  <c r="J7579" i="1"/>
  <c r="E7580" i="1"/>
  <c r="F7580" i="1"/>
  <c r="G7580" i="1"/>
  <c r="H7580" i="1"/>
  <c r="I7580" i="1"/>
  <c r="J7580" i="1"/>
  <c r="E7581" i="1"/>
  <c r="F7581" i="1"/>
  <c r="G7581" i="1"/>
  <c r="H7581" i="1"/>
  <c r="I7581" i="1"/>
  <c r="J7581" i="1"/>
  <c r="E7582" i="1"/>
  <c r="F7582" i="1"/>
  <c r="G7582" i="1"/>
  <c r="H7582" i="1"/>
  <c r="I7582" i="1"/>
  <c r="J7582" i="1"/>
  <c r="E7583" i="1"/>
  <c r="F7583" i="1"/>
  <c r="G7583" i="1"/>
  <c r="H7583" i="1"/>
  <c r="I7583" i="1"/>
  <c r="J7583" i="1"/>
  <c r="E7584" i="1"/>
  <c r="F7584" i="1"/>
  <c r="G7584" i="1"/>
  <c r="H7584" i="1"/>
  <c r="I7584" i="1"/>
  <c r="J7584" i="1"/>
  <c r="E7585" i="1"/>
  <c r="F7585" i="1"/>
  <c r="G7585" i="1"/>
  <c r="H7585" i="1"/>
  <c r="I7585" i="1"/>
  <c r="J7585" i="1"/>
  <c r="E7586" i="1"/>
  <c r="F7586" i="1"/>
  <c r="G7586" i="1"/>
  <c r="H7586" i="1"/>
  <c r="I7586" i="1"/>
  <c r="J7586" i="1"/>
  <c r="E7587" i="1"/>
  <c r="F7587" i="1"/>
  <c r="G7587" i="1"/>
  <c r="H7587" i="1"/>
  <c r="I7587" i="1"/>
  <c r="J7587" i="1"/>
  <c r="E7588" i="1"/>
  <c r="F7588" i="1"/>
  <c r="G7588" i="1"/>
  <c r="H7588" i="1"/>
  <c r="I7588" i="1"/>
  <c r="J7588" i="1"/>
  <c r="E7589" i="1"/>
  <c r="F7589" i="1"/>
  <c r="G7589" i="1"/>
  <c r="H7589" i="1"/>
  <c r="I7589" i="1"/>
  <c r="J7589" i="1"/>
  <c r="E7590" i="1"/>
  <c r="F7590" i="1"/>
  <c r="G7590" i="1"/>
  <c r="H7590" i="1"/>
  <c r="I7590" i="1"/>
  <c r="J7590" i="1"/>
  <c r="E7591" i="1"/>
  <c r="F7591" i="1"/>
  <c r="G7591" i="1"/>
  <c r="H7591" i="1"/>
  <c r="I7591" i="1"/>
  <c r="J7591" i="1"/>
  <c r="E7592" i="1"/>
  <c r="F7592" i="1"/>
  <c r="G7592" i="1"/>
  <c r="H7592" i="1"/>
  <c r="I7592" i="1"/>
  <c r="J7592" i="1"/>
  <c r="E7593" i="1"/>
  <c r="F7593" i="1"/>
  <c r="G7593" i="1"/>
  <c r="H7593" i="1"/>
  <c r="I7593" i="1"/>
  <c r="J7593" i="1"/>
  <c r="E7594" i="1"/>
  <c r="F7594" i="1"/>
  <c r="G7594" i="1"/>
  <c r="H7594" i="1"/>
  <c r="I7594" i="1"/>
  <c r="J7594" i="1"/>
  <c r="E7595" i="1"/>
  <c r="F7595" i="1"/>
  <c r="G7595" i="1"/>
  <c r="H7595" i="1"/>
  <c r="I7595" i="1"/>
  <c r="J7595" i="1"/>
  <c r="E7596" i="1"/>
  <c r="F7596" i="1"/>
  <c r="G7596" i="1"/>
  <c r="H7596" i="1"/>
  <c r="I7596" i="1"/>
  <c r="J7596" i="1"/>
  <c r="E7597" i="1"/>
  <c r="F7597" i="1"/>
  <c r="G7597" i="1"/>
  <c r="H7597" i="1"/>
  <c r="I7597" i="1"/>
  <c r="J7597" i="1"/>
  <c r="E7598" i="1"/>
  <c r="F7598" i="1"/>
  <c r="G7598" i="1"/>
  <c r="H7598" i="1"/>
  <c r="I7598" i="1"/>
  <c r="J7598" i="1"/>
  <c r="E7599" i="1"/>
  <c r="F7599" i="1"/>
  <c r="G7599" i="1"/>
  <c r="H7599" i="1"/>
  <c r="I7599" i="1"/>
  <c r="J7599" i="1"/>
  <c r="E7600" i="1"/>
  <c r="F7600" i="1"/>
  <c r="G7600" i="1"/>
  <c r="H7600" i="1"/>
  <c r="I7600" i="1"/>
  <c r="J7600" i="1"/>
  <c r="E7601" i="1"/>
  <c r="F7601" i="1"/>
  <c r="G7601" i="1"/>
  <c r="H7601" i="1"/>
  <c r="I7601" i="1"/>
  <c r="J7601" i="1"/>
  <c r="E7602" i="1"/>
  <c r="F7602" i="1"/>
  <c r="G7602" i="1"/>
  <c r="H7602" i="1"/>
  <c r="I7602" i="1"/>
  <c r="J7602" i="1"/>
  <c r="E7603" i="1"/>
  <c r="F7603" i="1"/>
  <c r="G7603" i="1"/>
  <c r="H7603" i="1"/>
  <c r="I7603" i="1"/>
  <c r="J7603" i="1"/>
  <c r="E7604" i="1"/>
  <c r="F7604" i="1"/>
  <c r="G7604" i="1"/>
  <c r="H7604" i="1"/>
  <c r="I7604" i="1"/>
  <c r="J7604" i="1"/>
  <c r="E7605" i="1"/>
  <c r="F7605" i="1"/>
  <c r="G7605" i="1"/>
  <c r="H7605" i="1"/>
  <c r="I7605" i="1"/>
  <c r="J7605" i="1"/>
  <c r="E7606" i="1"/>
  <c r="F7606" i="1"/>
  <c r="G7606" i="1"/>
  <c r="H7606" i="1"/>
  <c r="I7606" i="1"/>
  <c r="J7606" i="1"/>
  <c r="E7607" i="1"/>
  <c r="F7607" i="1"/>
  <c r="G7607" i="1"/>
  <c r="H7607" i="1"/>
  <c r="I7607" i="1"/>
  <c r="J7607" i="1"/>
  <c r="E7608" i="1"/>
  <c r="F7608" i="1"/>
  <c r="G7608" i="1"/>
  <c r="H7608" i="1"/>
  <c r="I7608" i="1"/>
  <c r="J7608" i="1"/>
  <c r="E7609" i="1"/>
  <c r="F7609" i="1"/>
  <c r="G7609" i="1"/>
  <c r="H7609" i="1"/>
  <c r="I7609" i="1"/>
  <c r="J7609" i="1"/>
  <c r="E7610" i="1"/>
  <c r="F7610" i="1"/>
  <c r="G7610" i="1"/>
  <c r="H7610" i="1"/>
  <c r="I7610" i="1"/>
  <c r="J7610" i="1"/>
  <c r="E7611" i="1"/>
  <c r="F7611" i="1"/>
  <c r="G7611" i="1"/>
  <c r="H7611" i="1"/>
  <c r="I7611" i="1"/>
  <c r="J7611" i="1"/>
  <c r="E7612" i="1"/>
  <c r="F7612" i="1"/>
  <c r="G7612" i="1"/>
  <c r="H7612" i="1"/>
  <c r="I7612" i="1"/>
  <c r="J7612" i="1"/>
  <c r="E7613" i="1"/>
  <c r="F7613" i="1"/>
  <c r="G7613" i="1"/>
  <c r="H7613" i="1"/>
  <c r="I7613" i="1"/>
  <c r="J7613" i="1"/>
  <c r="E7614" i="1"/>
  <c r="F7614" i="1"/>
  <c r="G7614" i="1"/>
  <c r="H7614" i="1"/>
  <c r="I7614" i="1"/>
  <c r="J7614" i="1"/>
  <c r="E7615" i="1"/>
  <c r="F7615" i="1"/>
  <c r="G7615" i="1"/>
  <c r="H7615" i="1"/>
  <c r="I7615" i="1"/>
  <c r="J7615" i="1"/>
  <c r="E7616" i="1"/>
  <c r="F7616" i="1"/>
  <c r="G7616" i="1"/>
  <c r="H7616" i="1"/>
  <c r="I7616" i="1"/>
  <c r="J7616" i="1"/>
  <c r="E7617" i="1"/>
  <c r="F7617" i="1"/>
  <c r="G7617" i="1"/>
  <c r="H7617" i="1"/>
  <c r="I7617" i="1"/>
  <c r="J7617" i="1"/>
  <c r="E7618" i="1"/>
  <c r="F7618" i="1"/>
  <c r="G7618" i="1"/>
  <c r="H7618" i="1"/>
  <c r="I7618" i="1"/>
  <c r="J7618" i="1"/>
  <c r="E7619" i="1"/>
  <c r="F7619" i="1"/>
  <c r="G7619" i="1"/>
  <c r="H7619" i="1"/>
  <c r="I7619" i="1"/>
  <c r="J7619" i="1"/>
  <c r="E7620" i="1"/>
  <c r="F7620" i="1"/>
  <c r="G7620" i="1"/>
  <c r="H7620" i="1"/>
  <c r="I7620" i="1"/>
  <c r="J7620" i="1"/>
  <c r="E7621" i="1"/>
  <c r="F7621" i="1"/>
  <c r="G7621" i="1"/>
  <c r="H7621" i="1"/>
  <c r="I7621" i="1"/>
  <c r="J7621" i="1"/>
  <c r="E7622" i="1"/>
  <c r="F7622" i="1"/>
  <c r="G7622" i="1"/>
  <c r="H7622" i="1"/>
  <c r="I7622" i="1"/>
  <c r="J7622" i="1"/>
  <c r="E7623" i="1"/>
  <c r="F7623" i="1"/>
  <c r="G7623" i="1"/>
  <c r="H7623" i="1"/>
  <c r="I7623" i="1"/>
  <c r="J7623" i="1"/>
  <c r="E7624" i="1"/>
  <c r="F7624" i="1"/>
  <c r="G7624" i="1"/>
  <c r="H7624" i="1"/>
  <c r="I7624" i="1"/>
  <c r="J7624" i="1"/>
  <c r="E7625" i="1"/>
  <c r="F7625" i="1"/>
  <c r="G7625" i="1"/>
  <c r="H7625" i="1"/>
  <c r="I7625" i="1"/>
  <c r="J7625" i="1"/>
  <c r="E7626" i="1"/>
  <c r="F7626" i="1"/>
  <c r="G7626" i="1"/>
  <c r="H7626" i="1"/>
  <c r="I7626" i="1"/>
  <c r="J7626" i="1"/>
  <c r="E7627" i="1"/>
  <c r="F7627" i="1"/>
  <c r="G7627" i="1"/>
  <c r="H7627" i="1"/>
  <c r="I7627" i="1"/>
  <c r="J7627" i="1"/>
  <c r="E7628" i="1"/>
  <c r="F7628" i="1"/>
  <c r="G7628" i="1"/>
  <c r="H7628" i="1"/>
  <c r="I7628" i="1"/>
  <c r="J7628" i="1"/>
  <c r="E7629" i="1"/>
  <c r="F7629" i="1"/>
  <c r="G7629" i="1"/>
  <c r="H7629" i="1"/>
  <c r="I7629" i="1"/>
  <c r="J7629" i="1"/>
  <c r="E7630" i="1"/>
  <c r="F7630" i="1"/>
  <c r="G7630" i="1"/>
  <c r="H7630" i="1"/>
  <c r="I7630" i="1"/>
  <c r="J7630" i="1"/>
  <c r="E7631" i="1"/>
  <c r="F7631" i="1"/>
  <c r="G7631" i="1"/>
  <c r="H7631" i="1"/>
  <c r="I7631" i="1"/>
  <c r="J7631" i="1"/>
  <c r="E7632" i="1"/>
  <c r="F7632" i="1"/>
  <c r="G7632" i="1"/>
  <c r="H7632" i="1"/>
  <c r="I7632" i="1"/>
  <c r="J7632" i="1"/>
  <c r="E7633" i="1"/>
  <c r="F7633" i="1"/>
  <c r="G7633" i="1"/>
  <c r="H7633" i="1"/>
  <c r="I7633" i="1"/>
  <c r="J7633" i="1"/>
  <c r="E7634" i="1"/>
  <c r="F7634" i="1"/>
  <c r="G7634" i="1"/>
  <c r="H7634" i="1"/>
  <c r="I7634" i="1"/>
  <c r="J7634" i="1"/>
  <c r="E7635" i="1"/>
  <c r="F7635" i="1"/>
  <c r="G7635" i="1"/>
  <c r="H7635" i="1"/>
  <c r="I7635" i="1"/>
  <c r="J7635" i="1"/>
  <c r="E7636" i="1"/>
  <c r="F7636" i="1"/>
  <c r="G7636" i="1"/>
  <c r="H7636" i="1"/>
  <c r="I7636" i="1"/>
  <c r="J7636" i="1"/>
  <c r="E7637" i="1"/>
  <c r="F7637" i="1"/>
  <c r="G7637" i="1"/>
  <c r="H7637" i="1"/>
  <c r="I7637" i="1"/>
  <c r="J7637" i="1"/>
  <c r="E7638" i="1"/>
  <c r="F7638" i="1"/>
  <c r="G7638" i="1"/>
  <c r="H7638" i="1"/>
  <c r="I7638" i="1"/>
  <c r="J7638" i="1"/>
  <c r="E7639" i="1"/>
  <c r="F7639" i="1"/>
  <c r="G7639" i="1"/>
  <c r="H7639" i="1"/>
  <c r="I7639" i="1"/>
  <c r="J7639" i="1"/>
  <c r="E7640" i="1"/>
  <c r="F7640" i="1"/>
  <c r="G7640" i="1"/>
  <c r="H7640" i="1"/>
  <c r="I7640" i="1"/>
  <c r="J7640" i="1"/>
  <c r="E7641" i="1"/>
  <c r="F7641" i="1"/>
  <c r="G7641" i="1"/>
  <c r="H7641" i="1"/>
  <c r="I7641" i="1"/>
  <c r="J7641" i="1"/>
  <c r="E7642" i="1"/>
  <c r="F7642" i="1"/>
  <c r="G7642" i="1"/>
  <c r="H7642" i="1"/>
  <c r="I7642" i="1"/>
  <c r="J7642" i="1"/>
  <c r="E7643" i="1"/>
  <c r="F7643" i="1"/>
  <c r="G7643" i="1"/>
  <c r="H7643" i="1"/>
  <c r="I7643" i="1"/>
  <c r="J7643" i="1"/>
  <c r="E7644" i="1"/>
  <c r="F7644" i="1"/>
  <c r="G7644" i="1"/>
  <c r="H7644" i="1"/>
  <c r="I7644" i="1"/>
  <c r="J7644" i="1"/>
  <c r="E7645" i="1"/>
  <c r="F7645" i="1"/>
  <c r="G7645" i="1"/>
  <c r="H7645" i="1"/>
  <c r="I7645" i="1"/>
  <c r="J7645" i="1"/>
  <c r="E7646" i="1"/>
  <c r="F7646" i="1"/>
  <c r="G7646" i="1"/>
  <c r="H7646" i="1"/>
  <c r="I7646" i="1"/>
  <c r="J7646" i="1"/>
  <c r="E7647" i="1"/>
  <c r="F7647" i="1"/>
  <c r="G7647" i="1"/>
  <c r="H7647" i="1"/>
  <c r="I7647" i="1"/>
  <c r="J7647" i="1"/>
  <c r="E7648" i="1"/>
  <c r="F7648" i="1"/>
  <c r="G7648" i="1"/>
  <c r="H7648" i="1"/>
  <c r="I7648" i="1"/>
  <c r="J7648" i="1"/>
  <c r="E7649" i="1"/>
  <c r="F7649" i="1"/>
  <c r="G7649" i="1"/>
  <c r="H7649" i="1"/>
  <c r="I7649" i="1"/>
  <c r="J7649" i="1"/>
  <c r="E7650" i="1"/>
  <c r="F7650" i="1"/>
  <c r="G7650" i="1"/>
  <c r="H7650" i="1"/>
  <c r="I7650" i="1"/>
  <c r="J7650" i="1"/>
  <c r="E7651" i="1"/>
  <c r="F7651" i="1"/>
  <c r="G7651" i="1"/>
  <c r="H7651" i="1"/>
  <c r="I7651" i="1"/>
  <c r="J7651" i="1"/>
  <c r="E7652" i="1"/>
  <c r="F7652" i="1"/>
  <c r="G7652" i="1"/>
  <c r="H7652" i="1"/>
  <c r="I7652" i="1"/>
  <c r="J7652" i="1"/>
  <c r="E7653" i="1"/>
  <c r="F7653" i="1"/>
  <c r="G7653" i="1"/>
  <c r="H7653" i="1"/>
  <c r="I7653" i="1"/>
  <c r="J7653" i="1"/>
  <c r="E7654" i="1"/>
  <c r="F7654" i="1"/>
  <c r="G7654" i="1"/>
  <c r="H7654" i="1"/>
  <c r="I7654" i="1"/>
  <c r="J7654" i="1"/>
  <c r="E7655" i="1"/>
  <c r="F7655" i="1"/>
  <c r="G7655" i="1"/>
  <c r="H7655" i="1"/>
  <c r="I7655" i="1"/>
  <c r="J7655" i="1"/>
  <c r="E7656" i="1"/>
  <c r="F7656" i="1"/>
  <c r="G7656" i="1"/>
  <c r="H7656" i="1"/>
  <c r="I7656" i="1"/>
  <c r="J7656" i="1"/>
  <c r="E7657" i="1"/>
  <c r="F7657" i="1"/>
  <c r="G7657" i="1"/>
  <c r="H7657" i="1"/>
  <c r="I7657" i="1"/>
  <c r="J7657" i="1"/>
  <c r="E7658" i="1"/>
  <c r="F7658" i="1"/>
  <c r="G7658" i="1"/>
  <c r="H7658" i="1"/>
  <c r="I7658" i="1"/>
  <c r="J7658" i="1"/>
  <c r="E7659" i="1"/>
  <c r="F7659" i="1"/>
  <c r="G7659" i="1"/>
  <c r="H7659" i="1"/>
  <c r="I7659" i="1"/>
  <c r="J7659" i="1"/>
  <c r="E7660" i="1"/>
  <c r="F7660" i="1"/>
  <c r="G7660" i="1"/>
  <c r="H7660" i="1"/>
  <c r="I7660" i="1"/>
  <c r="J7660" i="1"/>
  <c r="E7661" i="1"/>
  <c r="F7661" i="1"/>
  <c r="G7661" i="1"/>
  <c r="H7661" i="1"/>
  <c r="I7661" i="1"/>
  <c r="J7661" i="1"/>
  <c r="E7662" i="1"/>
  <c r="F7662" i="1"/>
  <c r="G7662" i="1"/>
  <c r="H7662" i="1"/>
  <c r="I7662" i="1"/>
  <c r="J7662" i="1"/>
  <c r="E7663" i="1"/>
  <c r="F7663" i="1"/>
  <c r="G7663" i="1"/>
  <c r="H7663" i="1"/>
  <c r="I7663" i="1"/>
  <c r="J7663" i="1"/>
  <c r="E7664" i="1"/>
  <c r="F7664" i="1"/>
  <c r="G7664" i="1"/>
  <c r="H7664" i="1"/>
  <c r="I7664" i="1"/>
  <c r="J7664" i="1"/>
  <c r="E7665" i="1"/>
  <c r="F7665" i="1"/>
  <c r="G7665" i="1"/>
  <c r="H7665" i="1"/>
  <c r="I7665" i="1"/>
  <c r="J7665" i="1"/>
  <c r="E7666" i="1"/>
  <c r="F7666" i="1"/>
  <c r="G7666" i="1"/>
  <c r="H7666" i="1"/>
  <c r="I7666" i="1"/>
  <c r="J7666" i="1"/>
  <c r="E7667" i="1"/>
  <c r="F7667" i="1"/>
  <c r="G7667" i="1"/>
  <c r="H7667" i="1"/>
  <c r="I7667" i="1"/>
  <c r="J7667" i="1"/>
  <c r="E7668" i="1"/>
  <c r="F7668" i="1"/>
  <c r="G7668" i="1"/>
  <c r="H7668" i="1"/>
  <c r="I7668" i="1"/>
  <c r="J7668" i="1"/>
  <c r="E7669" i="1"/>
  <c r="F7669" i="1"/>
  <c r="G7669" i="1"/>
  <c r="H7669" i="1"/>
  <c r="I7669" i="1"/>
  <c r="J7669" i="1"/>
  <c r="E7670" i="1"/>
  <c r="F7670" i="1"/>
  <c r="G7670" i="1"/>
  <c r="H7670" i="1"/>
  <c r="I7670" i="1"/>
  <c r="J7670" i="1"/>
  <c r="E7671" i="1"/>
  <c r="F7671" i="1"/>
  <c r="G7671" i="1"/>
  <c r="H7671" i="1"/>
  <c r="I7671" i="1"/>
  <c r="J7671" i="1"/>
  <c r="E7672" i="1"/>
  <c r="F7672" i="1"/>
  <c r="G7672" i="1"/>
  <c r="H7672" i="1"/>
  <c r="I7672" i="1"/>
  <c r="J7672" i="1"/>
  <c r="E7673" i="1"/>
  <c r="F7673" i="1"/>
  <c r="G7673" i="1"/>
  <c r="H7673" i="1"/>
  <c r="I7673" i="1"/>
  <c r="J7673" i="1"/>
  <c r="E7674" i="1"/>
  <c r="F7674" i="1"/>
  <c r="G7674" i="1"/>
  <c r="H7674" i="1"/>
  <c r="I7674" i="1"/>
  <c r="J7674" i="1"/>
  <c r="E7675" i="1"/>
  <c r="F7675" i="1"/>
  <c r="G7675" i="1"/>
  <c r="H7675" i="1"/>
  <c r="I7675" i="1"/>
  <c r="J7675" i="1"/>
  <c r="E7676" i="1"/>
  <c r="F7676" i="1"/>
  <c r="G7676" i="1"/>
  <c r="H7676" i="1"/>
  <c r="I7676" i="1"/>
  <c r="J7676" i="1"/>
  <c r="E7677" i="1"/>
  <c r="F7677" i="1"/>
  <c r="G7677" i="1"/>
  <c r="H7677" i="1"/>
  <c r="I7677" i="1"/>
  <c r="J7677" i="1"/>
  <c r="E7678" i="1"/>
  <c r="F7678" i="1"/>
  <c r="G7678" i="1"/>
  <c r="H7678" i="1"/>
  <c r="I7678" i="1"/>
  <c r="J7678" i="1"/>
  <c r="E7679" i="1"/>
  <c r="F7679" i="1"/>
  <c r="G7679" i="1"/>
  <c r="H7679" i="1"/>
  <c r="I7679" i="1"/>
  <c r="J7679" i="1"/>
  <c r="E7680" i="1"/>
  <c r="F7680" i="1"/>
  <c r="G7680" i="1"/>
  <c r="H7680" i="1"/>
  <c r="I7680" i="1"/>
  <c r="J7680" i="1"/>
  <c r="E7681" i="1"/>
  <c r="F7681" i="1"/>
  <c r="G7681" i="1"/>
  <c r="H7681" i="1"/>
  <c r="I7681" i="1"/>
  <c r="J7681" i="1"/>
  <c r="E7682" i="1"/>
  <c r="F7682" i="1"/>
  <c r="G7682" i="1"/>
  <c r="H7682" i="1"/>
  <c r="I7682" i="1"/>
  <c r="J7682" i="1"/>
  <c r="E7683" i="1"/>
  <c r="F7683" i="1"/>
  <c r="G7683" i="1"/>
  <c r="H7683" i="1"/>
  <c r="I7683" i="1"/>
  <c r="J7683" i="1"/>
  <c r="E7684" i="1"/>
  <c r="F7684" i="1"/>
  <c r="G7684" i="1"/>
  <c r="H7684" i="1"/>
  <c r="I7684" i="1"/>
  <c r="J7684" i="1"/>
  <c r="E7685" i="1"/>
  <c r="F7685" i="1"/>
  <c r="G7685" i="1"/>
  <c r="H7685" i="1"/>
  <c r="I7685" i="1"/>
  <c r="J7685" i="1"/>
  <c r="E7686" i="1"/>
  <c r="F7686" i="1"/>
  <c r="G7686" i="1"/>
  <c r="H7686" i="1"/>
  <c r="I7686" i="1"/>
  <c r="J7686" i="1"/>
  <c r="E7687" i="1"/>
  <c r="F7687" i="1"/>
  <c r="G7687" i="1"/>
  <c r="H7687" i="1"/>
  <c r="I7687" i="1"/>
  <c r="J7687" i="1"/>
  <c r="E7688" i="1"/>
  <c r="F7688" i="1"/>
  <c r="G7688" i="1"/>
  <c r="H7688" i="1"/>
  <c r="I7688" i="1"/>
  <c r="J7688" i="1"/>
  <c r="E7689" i="1"/>
  <c r="F7689" i="1"/>
  <c r="G7689" i="1"/>
  <c r="H7689" i="1"/>
  <c r="I7689" i="1"/>
  <c r="J7689" i="1"/>
  <c r="E7690" i="1"/>
  <c r="F7690" i="1"/>
  <c r="G7690" i="1"/>
  <c r="H7690" i="1"/>
  <c r="I7690" i="1"/>
  <c r="J7690" i="1"/>
  <c r="E7691" i="1"/>
  <c r="F7691" i="1"/>
  <c r="G7691" i="1"/>
  <c r="H7691" i="1"/>
  <c r="I7691" i="1"/>
  <c r="J7691" i="1"/>
  <c r="J7444" i="1"/>
  <c r="I7444" i="1"/>
  <c r="H7444" i="1"/>
  <c r="G7444" i="1"/>
  <c r="F7444" i="1"/>
  <c r="E7444" i="1"/>
  <c r="E6205" i="1"/>
  <c r="F6205" i="1"/>
  <c r="G6205" i="1"/>
  <c r="H6205" i="1"/>
  <c r="I6205" i="1"/>
  <c r="J6205" i="1"/>
  <c r="E6206" i="1"/>
  <c r="F6206" i="1"/>
  <c r="G6206" i="1"/>
  <c r="H6206" i="1"/>
  <c r="I6206" i="1"/>
  <c r="J6206" i="1"/>
  <c r="E6207" i="1"/>
  <c r="F6207" i="1"/>
  <c r="G6207" i="1"/>
  <c r="H6207" i="1"/>
  <c r="I6207" i="1"/>
  <c r="J6207" i="1"/>
  <c r="E6208" i="1"/>
  <c r="F6208" i="1"/>
  <c r="G6208" i="1"/>
  <c r="H6208" i="1"/>
  <c r="I6208" i="1"/>
  <c r="J6208" i="1"/>
  <c r="E6209" i="1"/>
  <c r="F6209" i="1"/>
  <c r="G6209" i="1"/>
  <c r="H6209" i="1"/>
  <c r="I6209" i="1"/>
  <c r="J6209" i="1"/>
  <c r="E6210" i="1"/>
  <c r="F6210" i="1"/>
  <c r="G6210" i="1"/>
  <c r="H6210" i="1"/>
  <c r="I6210" i="1"/>
  <c r="J6210" i="1"/>
  <c r="E6211" i="1"/>
  <c r="F6211" i="1"/>
  <c r="G6211" i="1"/>
  <c r="H6211" i="1"/>
  <c r="I6211" i="1"/>
  <c r="J6211" i="1"/>
  <c r="E6212" i="1"/>
  <c r="F6212" i="1"/>
  <c r="G6212" i="1"/>
  <c r="H6212" i="1"/>
  <c r="I6212" i="1"/>
  <c r="J6212" i="1"/>
  <c r="E6213" i="1"/>
  <c r="F6213" i="1"/>
  <c r="G6213" i="1"/>
  <c r="H6213" i="1"/>
  <c r="I6213" i="1"/>
  <c r="J6213" i="1"/>
  <c r="E6214" i="1"/>
  <c r="F6214" i="1"/>
  <c r="G6214" i="1"/>
  <c r="H6214" i="1"/>
  <c r="I6214" i="1"/>
  <c r="J6214" i="1"/>
  <c r="E6215" i="1"/>
  <c r="F6215" i="1"/>
  <c r="G6215" i="1"/>
  <c r="H6215" i="1"/>
  <c r="I6215" i="1"/>
  <c r="J6215" i="1"/>
  <c r="E6216" i="1"/>
  <c r="F6216" i="1"/>
  <c r="G6216" i="1"/>
  <c r="H6216" i="1"/>
  <c r="I6216" i="1"/>
  <c r="J6216" i="1"/>
  <c r="E6217" i="1"/>
  <c r="F6217" i="1"/>
  <c r="G6217" i="1"/>
  <c r="H6217" i="1"/>
  <c r="I6217" i="1"/>
  <c r="J6217" i="1"/>
  <c r="E6218" i="1"/>
  <c r="F6218" i="1"/>
  <c r="G6218" i="1"/>
  <c r="H6218" i="1"/>
  <c r="I6218" i="1"/>
  <c r="J6218" i="1"/>
  <c r="E6219" i="1"/>
  <c r="F6219" i="1"/>
  <c r="G6219" i="1"/>
  <c r="H6219" i="1"/>
  <c r="I6219" i="1"/>
  <c r="J6219" i="1"/>
  <c r="E6220" i="1"/>
  <c r="F6220" i="1"/>
  <c r="G6220" i="1"/>
  <c r="H6220" i="1"/>
  <c r="I6220" i="1"/>
  <c r="J6220" i="1"/>
  <c r="E6221" i="1"/>
  <c r="F6221" i="1"/>
  <c r="G6221" i="1"/>
  <c r="H6221" i="1"/>
  <c r="I6221" i="1"/>
  <c r="J6221" i="1"/>
  <c r="E6222" i="1"/>
  <c r="F6222" i="1"/>
  <c r="G6222" i="1"/>
  <c r="H6222" i="1"/>
  <c r="I6222" i="1"/>
  <c r="J6222" i="1"/>
  <c r="E6223" i="1"/>
  <c r="F6223" i="1"/>
  <c r="G6223" i="1"/>
  <c r="H6223" i="1"/>
  <c r="I6223" i="1"/>
  <c r="J6223" i="1"/>
  <c r="E6224" i="1"/>
  <c r="F6224" i="1"/>
  <c r="G6224" i="1"/>
  <c r="H6224" i="1"/>
  <c r="I6224" i="1"/>
  <c r="J6224" i="1"/>
  <c r="E6225" i="1"/>
  <c r="F6225" i="1"/>
  <c r="G6225" i="1"/>
  <c r="H6225" i="1"/>
  <c r="I6225" i="1"/>
  <c r="J6225" i="1"/>
  <c r="E6226" i="1"/>
  <c r="F6226" i="1"/>
  <c r="G6226" i="1"/>
  <c r="H6226" i="1"/>
  <c r="I6226" i="1"/>
  <c r="J6226" i="1"/>
  <c r="E6227" i="1"/>
  <c r="F6227" i="1"/>
  <c r="G6227" i="1"/>
  <c r="H6227" i="1"/>
  <c r="I6227" i="1"/>
  <c r="J6227" i="1"/>
  <c r="E6228" i="1"/>
  <c r="F6228" i="1"/>
  <c r="G6228" i="1"/>
  <c r="H6228" i="1"/>
  <c r="I6228" i="1"/>
  <c r="J6228" i="1"/>
  <c r="E6229" i="1"/>
  <c r="F6229" i="1"/>
  <c r="G6229" i="1"/>
  <c r="H6229" i="1"/>
  <c r="I6229" i="1"/>
  <c r="J6229" i="1"/>
  <c r="E6230" i="1"/>
  <c r="F6230" i="1"/>
  <c r="G6230" i="1"/>
  <c r="H6230" i="1"/>
  <c r="I6230" i="1"/>
  <c r="J6230" i="1"/>
  <c r="E6231" i="1"/>
  <c r="F6231" i="1"/>
  <c r="G6231" i="1"/>
  <c r="H6231" i="1"/>
  <c r="I6231" i="1"/>
  <c r="J6231" i="1"/>
  <c r="E6232" i="1"/>
  <c r="F6232" i="1"/>
  <c r="G6232" i="1"/>
  <c r="H6232" i="1"/>
  <c r="I6232" i="1"/>
  <c r="J6232" i="1"/>
  <c r="E6233" i="1"/>
  <c r="F6233" i="1"/>
  <c r="G6233" i="1"/>
  <c r="H6233" i="1"/>
  <c r="I6233" i="1"/>
  <c r="J6233" i="1"/>
  <c r="E6234" i="1"/>
  <c r="F6234" i="1"/>
  <c r="G6234" i="1"/>
  <c r="H6234" i="1"/>
  <c r="I6234" i="1"/>
  <c r="J6234" i="1"/>
  <c r="E6235" i="1"/>
  <c r="F6235" i="1"/>
  <c r="G6235" i="1"/>
  <c r="H6235" i="1"/>
  <c r="I6235" i="1"/>
  <c r="J6235" i="1"/>
  <c r="E6236" i="1"/>
  <c r="F6236" i="1"/>
  <c r="G6236" i="1"/>
  <c r="H6236" i="1"/>
  <c r="I6236" i="1"/>
  <c r="J6236" i="1"/>
  <c r="E6237" i="1"/>
  <c r="F6237" i="1"/>
  <c r="G6237" i="1"/>
  <c r="H6237" i="1"/>
  <c r="I6237" i="1"/>
  <c r="J6237" i="1"/>
  <c r="E6238" i="1"/>
  <c r="F6238" i="1"/>
  <c r="G6238" i="1"/>
  <c r="H6238" i="1"/>
  <c r="I6238" i="1"/>
  <c r="J6238" i="1"/>
  <c r="E6239" i="1"/>
  <c r="F6239" i="1"/>
  <c r="G6239" i="1"/>
  <c r="H6239" i="1"/>
  <c r="I6239" i="1"/>
  <c r="J6239" i="1"/>
  <c r="E6240" i="1"/>
  <c r="F6240" i="1"/>
  <c r="G6240" i="1"/>
  <c r="H6240" i="1"/>
  <c r="I6240" i="1"/>
  <c r="J6240" i="1"/>
  <c r="E6241" i="1"/>
  <c r="F6241" i="1"/>
  <c r="G6241" i="1"/>
  <c r="H6241" i="1"/>
  <c r="I6241" i="1"/>
  <c r="J6241" i="1"/>
  <c r="E6242" i="1"/>
  <c r="F6242" i="1"/>
  <c r="G6242" i="1"/>
  <c r="H6242" i="1"/>
  <c r="I6242" i="1"/>
  <c r="J6242" i="1"/>
  <c r="E6243" i="1"/>
  <c r="F6243" i="1"/>
  <c r="G6243" i="1"/>
  <c r="H6243" i="1"/>
  <c r="I6243" i="1"/>
  <c r="J6243" i="1"/>
  <c r="E6244" i="1"/>
  <c r="F6244" i="1"/>
  <c r="G6244" i="1"/>
  <c r="H6244" i="1"/>
  <c r="I6244" i="1"/>
  <c r="J6244" i="1"/>
  <c r="E6245" i="1"/>
  <c r="F6245" i="1"/>
  <c r="G6245" i="1"/>
  <c r="H6245" i="1"/>
  <c r="I6245" i="1"/>
  <c r="J6245" i="1"/>
  <c r="E6246" i="1"/>
  <c r="F6246" i="1"/>
  <c r="G6246" i="1"/>
  <c r="H6246" i="1"/>
  <c r="I6246" i="1"/>
  <c r="J6246" i="1"/>
  <c r="E6247" i="1"/>
  <c r="F6247" i="1"/>
  <c r="G6247" i="1"/>
  <c r="H6247" i="1"/>
  <c r="I6247" i="1"/>
  <c r="J6247" i="1"/>
  <c r="E6248" i="1"/>
  <c r="F6248" i="1"/>
  <c r="G6248" i="1"/>
  <c r="H6248" i="1"/>
  <c r="I6248" i="1"/>
  <c r="J6248" i="1"/>
  <c r="E6249" i="1"/>
  <c r="F6249" i="1"/>
  <c r="G6249" i="1"/>
  <c r="H6249" i="1"/>
  <c r="I6249" i="1"/>
  <c r="J6249" i="1"/>
  <c r="E6250" i="1"/>
  <c r="F6250" i="1"/>
  <c r="G6250" i="1"/>
  <c r="H6250" i="1"/>
  <c r="I6250" i="1"/>
  <c r="J6250" i="1"/>
  <c r="E6251" i="1"/>
  <c r="F6251" i="1"/>
  <c r="G6251" i="1"/>
  <c r="H6251" i="1"/>
  <c r="I6251" i="1"/>
  <c r="J6251" i="1"/>
  <c r="E6252" i="1"/>
  <c r="F6252" i="1"/>
  <c r="G6252" i="1"/>
  <c r="H6252" i="1"/>
  <c r="I6252" i="1"/>
  <c r="J6252" i="1"/>
  <c r="E6253" i="1"/>
  <c r="F6253" i="1"/>
  <c r="G6253" i="1"/>
  <c r="H6253" i="1"/>
  <c r="I6253" i="1"/>
  <c r="J6253" i="1"/>
  <c r="E6254" i="1"/>
  <c r="F6254" i="1"/>
  <c r="G6254" i="1"/>
  <c r="H6254" i="1"/>
  <c r="I6254" i="1"/>
  <c r="J6254" i="1"/>
  <c r="E6255" i="1"/>
  <c r="F6255" i="1"/>
  <c r="G6255" i="1"/>
  <c r="H6255" i="1"/>
  <c r="I6255" i="1"/>
  <c r="J6255" i="1"/>
  <c r="E6256" i="1"/>
  <c r="F6256" i="1"/>
  <c r="G6256" i="1"/>
  <c r="H6256" i="1"/>
  <c r="I6256" i="1"/>
  <c r="J6256" i="1"/>
  <c r="E6257" i="1"/>
  <c r="F6257" i="1"/>
  <c r="G6257" i="1"/>
  <c r="H6257" i="1"/>
  <c r="I6257" i="1"/>
  <c r="J6257" i="1"/>
  <c r="E6258" i="1"/>
  <c r="F6258" i="1"/>
  <c r="G6258" i="1"/>
  <c r="H6258" i="1"/>
  <c r="I6258" i="1"/>
  <c r="J6258" i="1"/>
  <c r="E6259" i="1"/>
  <c r="F6259" i="1"/>
  <c r="G6259" i="1"/>
  <c r="H6259" i="1"/>
  <c r="I6259" i="1"/>
  <c r="J6259" i="1"/>
  <c r="E6260" i="1"/>
  <c r="F6260" i="1"/>
  <c r="G6260" i="1"/>
  <c r="H6260" i="1"/>
  <c r="I6260" i="1"/>
  <c r="J6260" i="1"/>
  <c r="E6261" i="1"/>
  <c r="F6261" i="1"/>
  <c r="G6261" i="1"/>
  <c r="H6261" i="1"/>
  <c r="I6261" i="1"/>
  <c r="J6261" i="1"/>
  <c r="E6262" i="1"/>
  <c r="F6262" i="1"/>
  <c r="G6262" i="1"/>
  <c r="H6262" i="1"/>
  <c r="I6262" i="1"/>
  <c r="J6262" i="1"/>
  <c r="E6263" i="1"/>
  <c r="F6263" i="1"/>
  <c r="G6263" i="1"/>
  <c r="H6263" i="1"/>
  <c r="I6263" i="1"/>
  <c r="J6263" i="1"/>
  <c r="E6264" i="1"/>
  <c r="F6264" i="1"/>
  <c r="G6264" i="1"/>
  <c r="H6264" i="1"/>
  <c r="I6264" i="1"/>
  <c r="J6264" i="1"/>
  <c r="E6265" i="1"/>
  <c r="F6265" i="1"/>
  <c r="G6265" i="1"/>
  <c r="H6265" i="1"/>
  <c r="I6265" i="1"/>
  <c r="J6265" i="1"/>
  <c r="E6266" i="1"/>
  <c r="F6266" i="1"/>
  <c r="G6266" i="1"/>
  <c r="H6266" i="1"/>
  <c r="I6266" i="1"/>
  <c r="J6266" i="1"/>
  <c r="E6267" i="1"/>
  <c r="F6267" i="1"/>
  <c r="G6267" i="1"/>
  <c r="H6267" i="1"/>
  <c r="I6267" i="1"/>
  <c r="J6267" i="1"/>
  <c r="E6268" i="1"/>
  <c r="F6268" i="1"/>
  <c r="G6268" i="1"/>
  <c r="H6268" i="1"/>
  <c r="I6268" i="1"/>
  <c r="J6268" i="1"/>
  <c r="E6269" i="1"/>
  <c r="F6269" i="1"/>
  <c r="G6269" i="1"/>
  <c r="H6269" i="1"/>
  <c r="I6269" i="1"/>
  <c r="J6269" i="1"/>
  <c r="E6270" i="1"/>
  <c r="F6270" i="1"/>
  <c r="G6270" i="1"/>
  <c r="H6270" i="1"/>
  <c r="I6270" i="1"/>
  <c r="J6270" i="1"/>
  <c r="E6271" i="1"/>
  <c r="F6271" i="1"/>
  <c r="G6271" i="1"/>
  <c r="H6271" i="1"/>
  <c r="I6271" i="1"/>
  <c r="J6271" i="1"/>
  <c r="E6272" i="1"/>
  <c r="F6272" i="1"/>
  <c r="G6272" i="1"/>
  <c r="H6272" i="1"/>
  <c r="I6272" i="1"/>
  <c r="J6272" i="1"/>
  <c r="E6273" i="1"/>
  <c r="F6273" i="1"/>
  <c r="G6273" i="1"/>
  <c r="H6273" i="1"/>
  <c r="I6273" i="1"/>
  <c r="J6273" i="1"/>
  <c r="E6274" i="1"/>
  <c r="F6274" i="1"/>
  <c r="G6274" i="1"/>
  <c r="H6274" i="1"/>
  <c r="I6274" i="1"/>
  <c r="J6274" i="1"/>
  <c r="E6275" i="1"/>
  <c r="F6275" i="1"/>
  <c r="G6275" i="1"/>
  <c r="H6275" i="1"/>
  <c r="I6275" i="1"/>
  <c r="J6275" i="1"/>
  <c r="E6276" i="1"/>
  <c r="F6276" i="1"/>
  <c r="G6276" i="1"/>
  <c r="H6276" i="1"/>
  <c r="I6276" i="1"/>
  <c r="J6276" i="1"/>
  <c r="E6277" i="1"/>
  <c r="F6277" i="1"/>
  <c r="G6277" i="1"/>
  <c r="H6277" i="1"/>
  <c r="I6277" i="1"/>
  <c r="J6277" i="1"/>
  <c r="E6278" i="1"/>
  <c r="F6278" i="1"/>
  <c r="G6278" i="1"/>
  <c r="H6278" i="1"/>
  <c r="I6278" i="1"/>
  <c r="J6278" i="1"/>
  <c r="E6279" i="1"/>
  <c r="F6279" i="1"/>
  <c r="G6279" i="1"/>
  <c r="H6279" i="1"/>
  <c r="I6279" i="1"/>
  <c r="J6279" i="1"/>
  <c r="E6280" i="1"/>
  <c r="F6280" i="1"/>
  <c r="G6280" i="1"/>
  <c r="H6280" i="1"/>
  <c r="I6280" i="1"/>
  <c r="J6280" i="1"/>
  <c r="E6281" i="1"/>
  <c r="F6281" i="1"/>
  <c r="G6281" i="1"/>
  <c r="H6281" i="1"/>
  <c r="I6281" i="1"/>
  <c r="J6281" i="1"/>
  <c r="E6282" i="1"/>
  <c r="F6282" i="1"/>
  <c r="G6282" i="1"/>
  <c r="H6282" i="1"/>
  <c r="I6282" i="1"/>
  <c r="J6282" i="1"/>
  <c r="E6283" i="1"/>
  <c r="F6283" i="1"/>
  <c r="G6283" i="1"/>
  <c r="H6283" i="1"/>
  <c r="I6283" i="1"/>
  <c r="J6283" i="1"/>
  <c r="E6284" i="1"/>
  <c r="F6284" i="1"/>
  <c r="G6284" i="1"/>
  <c r="H6284" i="1"/>
  <c r="I6284" i="1"/>
  <c r="J6284" i="1"/>
  <c r="E6285" i="1"/>
  <c r="F6285" i="1"/>
  <c r="G6285" i="1"/>
  <c r="H6285" i="1"/>
  <c r="I6285" i="1"/>
  <c r="J6285" i="1"/>
  <c r="E6286" i="1"/>
  <c r="F6286" i="1"/>
  <c r="G6286" i="1"/>
  <c r="H6286" i="1"/>
  <c r="I6286" i="1"/>
  <c r="J6286" i="1"/>
  <c r="E6287" i="1"/>
  <c r="F6287" i="1"/>
  <c r="G6287" i="1"/>
  <c r="H6287" i="1"/>
  <c r="I6287" i="1"/>
  <c r="J6287" i="1"/>
  <c r="E6288" i="1"/>
  <c r="F6288" i="1"/>
  <c r="G6288" i="1"/>
  <c r="H6288" i="1"/>
  <c r="I6288" i="1"/>
  <c r="J6288" i="1"/>
  <c r="E6289" i="1"/>
  <c r="F6289" i="1"/>
  <c r="G6289" i="1"/>
  <c r="H6289" i="1"/>
  <c r="I6289" i="1"/>
  <c r="J6289" i="1"/>
  <c r="E6290" i="1"/>
  <c r="F6290" i="1"/>
  <c r="G6290" i="1"/>
  <c r="H6290" i="1"/>
  <c r="I6290" i="1"/>
  <c r="J6290" i="1"/>
  <c r="E6291" i="1"/>
  <c r="F6291" i="1"/>
  <c r="G6291" i="1"/>
  <c r="H6291" i="1"/>
  <c r="I6291" i="1"/>
  <c r="J6291" i="1"/>
  <c r="E6292" i="1"/>
  <c r="F6292" i="1"/>
  <c r="G6292" i="1"/>
  <c r="H6292" i="1"/>
  <c r="I6292" i="1"/>
  <c r="J6292" i="1"/>
  <c r="E6293" i="1"/>
  <c r="F6293" i="1"/>
  <c r="G6293" i="1"/>
  <c r="H6293" i="1"/>
  <c r="I6293" i="1"/>
  <c r="J6293" i="1"/>
  <c r="E6294" i="1"/>
  <c r="F6294" i="1"/>
  <c r="G6294" i="1"/>
  <c r="H6294" i="1"/>
  <c r="I6294" i="1"/>
  <c r="J6294" i="1"/>
  <c r="E6295" i="1"/>
  <c r="F6295" i="1"/>
  <c r="G6295" i="1"/>
  <c r="H6295" i="1"/>
  <c r="I6295" i="1"/>
  <c r="J6295" i="1"/>
  <c r="E6296" i="1"/>
  <c r="F6296" i="1"/>
  <c r="G6296" i="1"/>
  <c r="H6296" i="1"/>
  <c r="I6296" i="1"/>
  <c r="J6296" i="1"/>
  <c r="E6297" i="1"/>
  <c r="F6297" i="1"/>
  <c r="G6297" i="1"/>
  <c r="H6297" i="1"/>
  <c r="I6297" i="1"/>
  <c r="J6297" i="1"/>
  <c r="E6298" i="1"/>
  <c r="F6298" i="1"/>
  <c r="G6298" i="1"/>
  <c r="H6298" i="1"/>
  <c r="I6298" i="1"/>
  <c r="J6298" i="1"/>
  <c r="E6299" i="1"/>
  <c r="F6299" i="1"/>
  <c r="G6299" i="1"/>
  <c r="H6299" i="1"/>
  <c r="I6299" i="1"/>
  <c r="J6299" i="1"/>
  <c r="E6300" i="1"/>
  <c r="F6300" i="1"/>
  <c r="G6300" i="1"/>
  <c r="H6300" i="1"/>
  <c r="I6300" i="1"/>
  <c r="J6300" i="1"/>
  <c r="E6301" i="1"/>
  <c r="F6301" i="1"/>
  <c r="G6301" i="1"/>
  <c r="H6301" i="1"/>
  <c r="I6301" i="1"/>
  <c r="J6301" i="1"/>
  <c r="E6302" i="1"/>
  <c r="F6302" i="1"/>
  <c r="G6302" i="1"/>
  <c r="H6302" i="1"/>
  <c r="I6302" i="1"/>
  <c r="J6302" i="1"/>
  <c r="E6303" i="1"/>
  <c r="F6303" i="1"/>
  <c r="G6303" i="1"/>
  <c r="H6303" i="1"/>
  <c r="I6303" i="1"/>
  <c r="J6303" i="1"/>
  <c r="E6304" i="1"/>
  <c r="F6304" i="1"/>
  <c r="G6304" i="1"/>
  <c r="H6304" i="1"/>
  <c r="I6304" i="1"/>
  <c r="J6304" i="1"/>
  <c r="E6305" i="1"/>
  <c r="F6305" i="1"/>
  <c r="G6305" i="1"/>
  <c r="H6305" i="1"/>
  <c r="I6305" i="1"/>
  <c r="J6305" i="1"/>
  <c r="E6306" i="1"/>
  <c r="F6306" i="1"/>
  <c r="G6306" i="1"/>
  <c r="H6306" i="1"/>
  <c r="I6306" i="1"/>
  <c r="J6306" i="1"/>
  <c r="E6307" i="1"/>
  <c r="F6307" i="1"/>
  <c r="G6307" i="1"/>
  <c r="H6307" i="1"/>
  <c r="I6307" i="1"/>
  <c r="J6307" i="1"/>
  <c r="E6308" i="1"/>
  <c r="F6308" i="1"/>
  <c r="G6308" i="1"/>
  <c r="H6308" i="1"/>
  <c r="I6308" i="1"/>
  <c r="J6308" i="1"/>
  <c r="E6309" i="1"/>
  <c r="F6309" i="1"/>
  <c r="G6309" i="1"/>
  <c r="H6309" i="1"/>
  <c r="I6309" i="1"/>
  <c r="J6309" i="1"/>
  <c r="E6310" i="1"/>
  <c r="F6310" i="1"/>
  <c r="G6310" i="1"/>
  <c r="H6310" i="1"/>
  <c r="I6310" i="1"/>
  <c r="J6310" i="1"/>
  <c r="E6311" i="1"/>
  <c r="F6311" i="1"/>
  <c r="G6311" i="1"/>
  <c r="H6311" i="1"/>
  <c r="I6311" i="1"/>
  <c r="J6311" i="1"/>
  <c r="E6312" i="1"/>
  <c r="F6312" i="1"/>
  <c r="G6312" i="1"/>
  <c r="H6312" i="1"/>
  <c r="I6312" i="1"/>
  <c r="J6312" i="1"/>
  <c r="E6313" i="1"/>
  <c r="F6313" i="1"/>
  <c r="G6313" i="1"/>
  <c r="H6313" i="1"/>
  <c r="I6313" i="1"/>
  <c r="J6313" i="1"/>
  <c r="E6314" i="1"/>
  <c r="F6314" i="1"/>
  <c r="G6314" i="1"/>
  <c r="H6314" i="1"/>
  <c r="I6314" i="1"/>
  <c r="J6314" i="1"/>
  <c r="E6315" i="1"/>
  <c r="F6315" i="1"/>
  <c r="G6315" i="1"/>
  <c r="H6315" i="1"/>
  <c r="I6315" i="1"/>
  <c r="J6315" i="1"/>
  <c r="E6316" i="1"/>
  <c r="F6316" i="1"/>
  <c r="G6316" i="1"/>
  <c r="H6316" i="1"/>
  <c r="I6316" i="1"/>
  <c r="J6316" i="1"/>
  <c r="E6317" i="1"/>
  <c r="F6317" i="1"/>
  <c r="G6317" i="1"/>
  <c r="H6317" i="1"/>
  <c r="I6317" i="1"/>
  <c r="J6317" i="1"/>
  <c r="E6318" i="1"/>
  <c r="F6318" i="1"/>
  <c r="G6318" i="1"/>
  <c r="H6318" i="1"/>
  <c r="I6318" i="1"/>
  <c r="J6318" i="1"/>
  <c r="E6319" i="1"/>
  <c r="F6319" i="1"/>
  <c r="G6319" i="1"/>
  <c r="H6319" i="1"/>
  <c r="I6319" i="1"/>
  <c r="J6319" i="1"/>
  <c r="E6320" i="1"/>
  <c r="F6320" i="1"/>
  <c r="G6320" i="1"/>
  <c r="H6320" i="1"/>
  <c r="I6320" i="1"/>
  <c r="J6320" i="1"/>
  <c r="E6321" i="1"/>
  <c r="F6321" i="1"/>
  <c r="G6321" i="1"/>
  <c r="H6321" i="1"/>
  <c r="I6321" i="1"/>
  <c r="J6321" i="1"/>
  <c r="E6322" i="1"/>
  <c r="F6322" i="1"/>
  <c r="G6322" i="1"/>
  <c r="H6322" i="1"/>
  <c r="I6322" i="1"/>
  <c r="J6322" i="1"/>
  <c r="E6323" i="1"/>
  <c r="F6323" i="1"/>
  <c r="G6323" i="1"/>
  <c r="H6323" i="1"/>
  <c r="I6323" i="1"/>
  <c r="J6323" i="1"/>
  <c r="E6324" i="1"/>
  <c r="F6324" i="1"/>
  <c r="G6324" i="1"/>
  <c r="H6324" i="1"/>
  <c r="I6324" i="1"/>
  <c r="J6324" i="1"/>
  <c r="E6325" i="1"/>
  <c r="F6325" i="1"/>
  <c r="G6325" i="1"/>
  <c r="H6325" i="1"/>
  <c r="I6325" i="1"/>
  <c r="J6325" i="1"/>
  <c r="E6326" i="1"/>
  <c r="F6326" i="1"/>
  <c r="G6326" i="1"/>
  <c r="H6326" i="1"/>
  <c r="I6326" i="1"/>
  <c r="J6326" i="1"/>
  <c r="E6327" i="1"/>
  <c r="F6327" i="1"/>
  <c r="G6327" i="1"/>
  <c r="H6327" i="1"/>
  <c r="I6327" i="1"/>
  <c r="J6327" i="1"/>
  <c r="E6328" i="1"/>
  <c r="F6328" i="1"/>
  <c r="G6328" i="1"/>
  <c r="H6328" i="1"/>
  <c r="I6328" i="1"/>
  <c r="J6328" i="1"/>
  <c r="E6329" i="1"/>
  <c r="F6329" i="1"/>
  <c r="G6329" i="1"/>
  <c r="H6329" i="1"/>
  <c r="I6329" i="1"/>
  <c r="J6329" i="1"/>
  <c r="E6330" i="1"/>
  <c r="F6330" i="1"/>
  <c r="G6330" i="1"/>
  <c r="H6330" i="1"/>
  <c r="I6330" i="1"/>
  <c r="J6330" i="1"/>
  <c r="E6331" i="1"/>
  <c r="F6331" i="1"/>
  <c r="G6331" i="1"/>
  <c r="H6331" i="1"/>
  <c r="I6331" i="1"/>
  <c r="J6331" i="1"/>
  <c r="E6332" i="1"/>
  <c r="F6332" i="1"/>
  <c r="G6332" i="1"/>
  <c r="H6332" i="1"/>
  <c r="I6332" i="1"/>
  <c r="J6332" i="1"/>
  <c r="E6333" i="1"/>
  <c r="F6333" i="1"/>
  <c r="G6333" i="1"/>
  <c r="H6333" i="1"/>
  <c r="I6333" i="1"/>
  <c r="J6333" i="1"/>
  <c r="E6334" i="1"/>
  <c r="F6334" i="1"/>
  <c r="G6334" i="1"/>
  <c r="H6334" i="1"/>
  <c r="I6334" i="1"/>
  <c r="J6334" i="1"/>
  <c r="E6335" i="1"/>
  <c r="F6335" i="1"/>
  <c r="G6335" i="1"/>
  <c r="H6335" i="1"/>
  <c r="I6335" i="1"/>
  <c r="J6335" i="1"/>
  <c r="E6336" i="1"/>
  <c r="F6336" i="1"/>
  <c r="G6336" i="1"/>
  <c r="H6336" i="1"/>
  <c r="I6336" i="1"/>
  <c r="J6336" i="1"/>
  <c r="E6337" i="1"/>
  <c r="F6337" i="1"/>
  <c r="G6337" i="1"/>
  <c r="H6337" i="1"/>
  <c r="I6337" i="1"/>
  <c r="J6337" i="1"/>
  <c r="E6338" i="1"/>
  <c r="F6338" i="1"/>
  <c r="G6338" i="1"/>
  <c r="H6338" i="1"/>
  <c r="I6338" i="1"/>
  <c r="J6338" i="1"/>
  <c r="E6339" i="1"/>
  <c r="F6339" i="1"/>
  <c r="G6339" i="1"/>
  <c r="H6339" i="1"/>
  <c r="I6339" i="1"/>
  <c r="J6339" i="1"/>
  <c r="E6340" i="1"/>
  <c r="F6340" i="1"/>
  <c r="G6340" i="1"/>
  <c r="H6340" i="1"/>
  <c r="I6340" i="1"/>
  <c r="J6340" i="1"/>
  <c r="E6341" i="1"/>
  <c r="F6341" i="1"/>
  <c r="G6341" i="1"/>
  <c r="H6341" i="1"/>
  <c r="I6341" i="1"/>
  <c r="J6341" i="1"/>
  <c r="E6342" i="1"/>
  <c r="F6342" i="1"/>
  <c r="G6342" i="1"/>
  <c r="H6342" i="1"/>
  <c r="I6342" i="1"/>
  <c r="J6342" i="1"/>
  <c r="E6343" i="1"/>
  <c r="F6343" i="1"/>
  <c r="G6343" i="1"/>
  <c r="H6343" i="1"/>
  <c r="I6343" i="1"/>
  <c r="J6343" i="1"/>
  <c r="E6344" i="1"/>
  <c r="F6344" i="1"/>
  <c r="G6344" i="1"/>
  <c r="H6344" i="1"/>
  <c r="I6344" i="1"/>
  <c r="J6344" i="1"/>
  <c r="E6345" i="1"/>
  <c r="F6345" i="1"/>
  <c r="G6345" i="1"/>
  <c r="H6345" i="1"/>
  <c r="I6345" i="1"/>
  <c r="J6345" i="1"/>
  <c r="E6346" i="1"/>
  <c r="F6346" i="1"/>
  <c r="G6346" i="1"/>
  <c r="H6346" i="1"/>
  <c r="I6346" i="1"/>
  <c r="J6346" i="1"/>
  <c r="E6347" i="1"/>
  <c r="F6347" i="1"/>
  <c r="G6347" i="1"/>
  <c r="H6347" i="1"/>
  <c r="I6347" i="1"/>
  <c r="J6347" i="1"/>
  <c r="E6348" i="1"/>
  <c r="F6348" i="1"/>
  <c r="G6348" i="1"/>
  <c r="H6348" i="1"/>
  <c r="I6348" i="1"/>
  <c r="J6348" i="1"/>
  <c r="E6349" i="1"/>
  <c r="F6349" i="1"/>
  <c r="G6349" i="1"/>
  <c r="H6349" i="1"/>
  <c r="I6349" i="1"/>
  <c r="J6349" i="1"/>
  <c r="E6350" i="1"/>
  <c r="F6350" i="1"/>
  <c r="G6350" i="1"/>
  <c r="H6350" i="1"/>
  <c r="I6350" i="1"/>
  <c r="J6350" i="1"/>
  <c r="E6351" i="1"/>
  <c r="F6351" i="1"/>
  <c r="G6351" i="1"/>
  <c r="H6351" i="1"/>
  <c r="I6351" i="1"/>
  <c r="J6351" i="1"/>
  <c r="E6352" i="1"/>
  <c r="F6352" i="1"/>
  <c r="G6352" i="1"/>
  <c r="H6352" i="1"/>
  <c r="I6352" i="1"/>
  <c r="J6352" i="1"/>
  <c r="E6353" i="1"/>
  <c r="F6353" i="1"/>
  <c r="G6353" i="1"/>
  <c r="H6353" i="1"/>
  <c r="I6353" i="1"/>
  <c r="J6353" i="1"/>
  <c r="E6354" i="1"/>
  <c r="F6354" i="1"/>
  <c r="G6354" i="1"/>
  <c r="H6354" i="1"/>
  <c r="I6354" i="1"/>
  <c r="J6354" i="1"/>
  <c r="E6355" i="1"/>
  <c r="F6355" i="1"/>
  <c r="G6355" i="1"/>
  <c r="H6355" i="1"/>
  <c r="I6355" i="1"/>
  <c r="J6355" i="1"/>
  <c r="E6356" i="1"/>
  <c r="F6356" i="1"/>
  <c r="G6356" i="1"/>
  <c r="H6356" i="1"/>
  <c r="I6356" i="1"/>
  <c r="J6356" i="1"/>
  <c r="E6357" i="1"/>
  <c r="F6357" i="1"/>
  <c r="G6357" i="1"/>
  <c r="H6357" i="1"/>
  <c r="I6357" i="1"/>
  <c r="J6357" i="1"/>
  <c r="E6358" i="1"/>
  <c r="F6358" i="1"/>
  <c r="G6358" i="1"/>
  <c r="H6358" i="1"/>
  <c r="I6358" i="1"/>
  <c r="J6358" i="1"/>
  <c r="E6359" i="1"/>
  <c r="F6359" i="1"/>
  <c r="G6359" i="1"/>
  <c r="H6359" i="1"/>
  <c r="I6359" i="1"/>
  <c r="J6359" i="1"/>
  <c r="E6360" i="1"/>
  <c r="F6360" i="1"/>
  <c r="G6360" i="1"/>
  <c r="H6360" i="1"/>
  <c r="I6360" i="1"/>
  <c r="J6360" i="1"/>
  <c r="E6361" i="1"/>
  <c r="F6361" i="1"/>
  <c r="G6361" i="1"/>
  <c r="H6361" i="1"/>
  <c r="I6361" i="1"/>
  <c r="J6361" i="1"/>
  <c r="E6362" i="1"/>
  <c r="F6362" i="1"/>
  <c r="G6362" i="1"/>
  <c r="H6362" i="1"/>
  <c r="I6362" i="1"/>
  <c r="J6362" i="1"/>
  <c r="E6363" i="1"/>
  <c r="F6363" i="1"/>
  <c r="G6363" i="1"/>
  <c r="H6363" i="1"/>
  <c r="I6363" i="1"/>
  <c r="J6363" i="1"/>
  <c r="E6364" i="1"/>
  <c r="F6364" i="1"/>
  <c r="G6364" i="1"/>
  <c r="H6364" i="1"/>
  <c r="I6364" i="1"/>
  <c r="J6364" i="1"/>
  <c r="E6365" i="1"/>
  <c r="F6365" i="1"/>
  <c r="G6365" i="1"/>
  <c r="H6365" i="1"/>
  <c r="I6365" i="1"/>
  <c r="J6365" i="1"/>
  <c r="E6366" i="1"/>
  <c r="F6366" i="1"/>
  <c r="G6366" i="1"/>
  <c r="H6366" i="1"/>
  <c r="I6366" i="1"/>
  <c r="J6366" i="1"/>
  <c r="E6367" i="1"/>
  <c r="F6367" i="1"/>
  <c r="G6367" i="1"/>
  <c r="H6367" i="1"/>
  <c r="I6367" i="1"/>
  <c r="J6367" i="1"/>
  <c r="E6368" i="1"/>
  <c r="F6368" i="1"/>
  <c r="G6368" i="1"/>
  <c r="H6368" i="1"/>
  <c r="I6368" i="1"/>
  <c r="J6368" i="1"/>
  <c r="E6369" i="1"/>
  <c r="F6369" i="1"/>
  <c r="G6369" i="1"/>
  <c r="H6369" i="1"/>
  <c r="I6369" i="1"/>
  <c r="J6369" i="1"/>
  <c r="E6370" i="1"/>
  <c r="F6370" i="1"/>
  <c r="G6370" i="1"/>
  <c r="H6370" i="1"/>
  <c r="I6370" i="1"/>
  <c r="J6370" i="1"/>
  <c r="E6371" i="1"/>
  <c r="F6371" i="1"/>
  <c r="G6371" i="1"/>
  <c r="H6371" i="1"/>
  <c r="I6371" i="1"/>
  <c r="J6371" i="1"/>
  <c r="E6372" i="1"/>
  <c r="F6372" i="1"/>
  <c r="G6372" i="1"/>
  <c r="H6372" i="1"/>
  <c r="I6372" i="1"/>
  <c r="J6372" i="1"/>
  <c r="E6373" i="1"/>
  <c r="F6373" i="1"/>
  <c r="G6373" i="1"/>
  <c r="H6373" i="1"/>
  <c r="I6373" i="1"/>
  <c r="J6373" i="1"/>
  <c r="E6374" i="1"/>
  <c r="F6374" i="1"/>
  <c r="G6374" i="1"/>
  <c r="H6374" i="1"/>
  <c r="I6374" i="1"/>
  <c r="J6374" i="1"/>
  <c r="E6375" i="1"/>
  <c r="F6375" i="1"/>
  <c r="G6375" i="1"/>
  <c r="H6375" i="1"/>
  <c r="I6375" i="1"/>
  <c r="J6375" i="1"/>
  <c r="E6376" i="1"/>
  <c r="F6376" i="1"/>
  <c r="G6376" i="1"/>
  <c r="H6376" i="1"/>
  <c r="I6376" i="1"/>
  <c r="J6376" i="1"/>
  <c r="E6377" i="1"/>
  <c r="F6377" i="1"/>
  <c r="G6377" i="1"/>
  <c r="H6377" i="1"/>
  <c r="I6377" i="1"/>
  <c r="J6377" i="1"/>
  <c r="E6378" i="1"/>
  <c r="F6378" i="1"/>
  <c r="G6378" i="1"/>
  <c r="H6378" i="1"/>
  <c r="I6378" i="1"/>
  <c r="J6378" i="1"/>
  <c r="E6379" i="1"/>
  <c r="F6379" i="1"/>
  <c r="G6379" i="1"/>
  <c r="H6379" i="1"/>
  <c r="I6379" i="1"/>
  <c r="J6379" i="1"/>
  <c r="E6380" i="1"/>
  <c r="F6380" i="1"/>
  <c r="G6380" i="1"/>
  <c r="H6380" i="1"/>
  <c r="I6380" i="1"/>
  <c r="J6380" i="1"/>
  <c r="E6381" i="1"/>
  <c r="F6381" i="1"/>
  <c r="G6381" i="1"/>
  <c r="H6381" i="1"/>
  <c r="I6381" i="1"/>
  <c r="J6381" i="1"/>
  <c r="E6382" i="1"/>
  <c r="F6382" i="1"/>
  <c r="G6382" i="1"/>
  <c r="H6382" i="1"/>
  <c r="I6382" i="1"/>
  <c r="J6382" i="1"/>
  <c r="E6383" i="1"/>
  <c r="F6383" i="1"/>
  <c r="G6383" i="1"/>
  <c r="H6383" i="1"/>
  <c r="I6383" i="1"/>
  <c r="J6383" i="1"/>
  <c r="E6384" i="1"/>
  <c r="F6384" i="1"/>
  <c r="G6384" i="1"/>
  <c r="H6384" i="1"/>
  <c r="I6384" i="1"/>
  <c r="J6384" i="1"/>
  <c r="E6385" i="1"/>
  <c r="F6385" i="1"/>
  <c r="G6385" i="1"/>
  <c r="H6385" i="1"/>
  <c r="I6385" i="1"/>
  <c r="J6385" i="1"/>
  <c r="E6386" i="1"/>
  <c r="F6386" i="1"/>
  <c r="G6386" i="1"/>
  <c r="H6386" i="1"/>
  <c r="I6386" i="1"/>
  <c r="J6386" i="1"/>
  <c r="E6387" i="1"/>
  <c r="F6387" i="1"/>
  <c r="G6387" i="1"/>
  <c r="H6387" i="1"/>
  <c r="I6387" i="1"/>
  <c r="J6387" i="1"/>
  <c r="E6388" i="1"/>
  <c r="F6388" i="1"/>
  <c r="G6388" i="1"/>
  <c r="H6388" i="1"/>
  <c r="I6388" i="1"/>
  <c r="J6388" i="1"/>
  <c r="E6389" i="1"/>
  <c r="F6389" i="1"/>
  <c r="G6389" i="1"/>
  <c r="H6389" i="1"/>
  <c r="I6389" i="1"/>
  <c r="J6389" i="1"/>
  <c r="E6390" i="1"/>
  <c r="F6390" i="1"/>
  <c r="G6390" i="1"/>
  <c r="H6390" i="1"/>
  <c r="I6390" i="1"/>
  <c r="J6390" i="1"/>
  <c r="E6391" i="1"/>
  <c r="F6391" i="1"/>
  <c r="G6391" i="1"/>
  <c r="H6391" i="1"/>
  <c r="I6391" i="1"/>
  <c r="J6391" i="1"/>
  <c r="E6392" i="1"/>
  <c r="F6392" i="1"/>
  <c r="G6392" i="1"/>
  <c r="H6392" i="1"/>
  <c r="I6392" i="1"/>
  <c r="J6392" i="1"/>
  <c r="E6393" i="1"/>
  <c r="F6393" i="1"/>
  <c r="G6393" i="1"/>
  <c r="H6393" i="1"/>
  <c r="I6393" i="1"/>
  <c r="J6393" i="1"/>
  <c r="E6394" i="1"/>
  <c r="F6394" i="1"/>
  <c r="G6394" i="1"/>
  <c r="H6394" i="1"/>
  <c r="I6394" i="1"/>
  <c r="J6394" i="1"/>
  <c r="E6395" i="1"/>
  <c r="F6395" i="1"/>
  <c r="G6395" i="1"/>
  <c r="H6395" i="1"/>
  <c r="I6395" i="1"/>
  <c r="J6395" i="1"/>
  <c r="E6396" i="1"/>
  <c r="F6396" i="1"/>
  <c r="G6396" i="1"/>
  <c r="H6396" i="1"/>
  <c r="I6396" i="1"/>
  <c r="J6396" i="1"/>
  <c r="E6397" i="1"/>
  <c r="F6397" i="1"/>
  <c r="G6397" i="1"/>
  <c r="H6397" i="1"/>
  <c r="I6397" i="1"/>
  <c r="J6397" i="1"/>
  <c r="E6398" i="1"/>
  <c r="F6398" i="1"/>
  <c r="G6398" i="1"/>
  <c r="H6398" i="1"/>
  <c r="I6398" i="1"/>
  <c r="J6398" i="1"/>
  <c r="E6399" i="1"/>
  <c r="F6399" i="1"/>
  <c r="G6399" i="1"/>
  <c r="H6399" i="1"/>
  <c r="I6399" i="1"/>
  <c r="J6399" i="1"/>
  <c r="E6400" i="1"/>
  <c r="F6400" i="1"/>
  <c r="G6400" i="1"/>
  <c r="H6400" i="1"/>
  <c r="I6400" i="1"/>
  <c r="J6400" i="1"/>
  <c r="E6401" i="1"/>
  <c r="F6401" i="1"/>
  <c r="G6401" i="1"/>
  <c r="H6401" i="1"/>
  <c r="I6401" i="1"/>
  <c r="J6401" i="1"/>
  <c r="E6402" i="1"/>
  <c r="F6402" i="1"/>
  <c r="G6402" i="1"/>
  <c r="H6402" i="1"/>
  <c r="I6402" i="1"/>
  <c r="J6402" i="1"/>
  <c r="E6403" i="1"/>
  <c r="F6403" i="1"/>
  <c r="G6403" i="1"/>
  <c r="H6403" i="1"/>
  <c r="I6403" i="1"/>
  <c r="J6403" i="1"/>
  <c r="E6404" i="1"/>
  <c r="F6404" i="1"/>
  <c r="G6404" i="1"/>
  <c r="H6404" i="1"/>
  <c r="I6404" i="1"/>
  <c r="J6404" i="1"/>
  <c r="E6405" i="1"/>
  <c r="F6405" i="1"/>
  <c r="G6405" i="1"/>
  <c r="H6405" i="1"/>
  <c r="I6405" i="1"/>
  <c r="J6405" i="1"/>
  <c r="E6406" i="1"/>
  <c r="F6406" i="1"/>
  <c r="G6406" i="1"/>
  <c r="H6406" i="1"/>
  <c r="I6406" i="1"/>
  <c r="J6406" i="1"/>
  <c r="E6407" i="1"/>
  <c r="F6407" i="1"/>
  <c r="G6407" i="1"/>
  <c r="H6407" i="1"/>
  <c r="I6407" i="1"/>
  <c r="J6407" i="1"/>
  <c r="E6408" i="1"/>
  <c r="F6408" i="1"/>
  <c r="G6408" i="1"/>
  <c r="H6408" i="1"/>
  <c r="I6408" i="1"/>
  <c r="J6408" i="1"/>
  <c r="E6409" i="1"/>
  <c r="F6409" i="1"/>
  <c r="G6409" i="1"/>
  <c r="H6409" i="1"/>
  <c r="I6409" i="1"/>
  <c r="J6409" i="1"/>
  <c r="E6410" i="1"/>
  <c r="F6410" i="1"/>
  <c r="G6410" i="1"/>
  <c r="H6410" i="1"/>
  <c r="I6410" i="1"/>
  <c r="J6410" i="1"/>
  <c r="E6411" i="1"/>
  <c r="F6411" i="1"/>
  <c r="G6411" i="1"/>
  <c r="H6411" i="1"/>
  <c r="I6411" i="1"/>
  <c r="J6411" i="1"/>
  <c r="E6412" i="1"/>
  <c r="F6412" i="1"/>
  <c r="G6412" i="1"/>
  <c r="H6412" i="1"/>
  <c r="I6412" i="1"/>
  <c r="J6412" i="1"/>
  <c r="E6413" i="1"/>
  <c r="F6413" i="1"/>
  <c r="G6413" i="1"/>
  <c r="H6413" i="1"/>
  <c r="I6413" i="1"/>
  <c r="J6413" i="1"/>
  <c r="E6414" i="1"/>
  <c r="F6414" i="1"/>
  <c r="G6414" i="1"/>
  <c r="H6414" i="1"/>
  <c r="I6414" i="1"/>
  <c r="J6414" i="1"/>
  <c r="E6415" i="1"/>
  <c r="F6415" i="1"/>
  <c r="G6415" i="1"/>
  <c r="H6415" i="1"/>
  <c r="I6415" i="1"/>
  <c r="J6415" i="1"/>
  <c r="E6416" i="1"/>
  <c r="F6416" i="1"/>
  <c r="G6416" i="1"/>
  <c r="H6416" i="1"/>
  <c r="I6416" i="1"/>
  <c r="J6416" i="1"/>
  <c r="E6417" i="1"/>
  <c r="F6417" i="1"/>
  <c r="G6417" i="1"/>
  <c r="H6417" i="1"/>
  <c r="I6417" i="1"/>
  <c r="J6417" i="1"/>
  <c r="E6418" i="1"/>
  <c r="F6418" i="1"/>
  <c r="G6418" i="1"/>
  <c r="H6418" i="1"/>
  <c r="I6418" i="1"/>
  <c r="J6418" i="1"/>
  <c r="E6419" i="1"/>
  <c r="F6419" i="1"/>
  <c r="G6419" i="1"/>
  <c r="H6419" i="1"/>
  <c r="I6419" i="1"/>
  <c r="J6419" i="1"/>
  <c r="E6420" i="1"/>
  <c r="F6420" i="1"/>
  <c r="G6420" i="1"/>
  <c r="H6420" i="1"/>
  <c r="I6420" i="1"/>
  <c r="J6420" i="1"/>
  <c r="E6421" i="1"/>
  <c r="F6421" i="1"/>
  <c r="G6421" i="1"/>
  <c r="H6421" i="1"/>
  <c r="I6421" i="1"/>
  <c r="J6421" i="1"/>
  <c r="E6422" i="1"/>
  <c r="F6422" i="1"/>
  <c r="G6422" i="1"/>
  <c r="H6422" i="1"/>
  <c r="I6422" i="1"/>
  <c r="J6422" i="1"/>
  <c r="E6423" i="1"/>
  <c r="F6423" i="1"/>
  <c r="G6423" i="1"/>
  <c r="H6423" i="1"/>
  <c r="I6423" i="1"/>
  <c r="J6423" i="1"/>
  <c r="E6424" i="1"/>
  <c r="F6424" i="1"/>
  <c r="G6424" i="1"/>
  <c r="H6424" i="1"/>
  <c r="I6424" i="1"/>
  <c r="J6424" i="1"/>
  <c r="E6425" i="1"/>
  <c r="F6425" i="1"/>
  <c r="G6425" i="1"/>
  <c r="H6425" i="1"/>
  <c r="I6425" i="1"/>
  <c r="J6425" i="1"/>
  <c r="E6426" i="1"/>
  <c r="F6426" i="1"/>
  <c r="G6426" i="1"/>
  <c r="H6426" i="1"/>
  <c r="I6426" i="1"/>
  <c r="J6426" i="1"/>
  <c r="E6427" i="1"/>
  <c r="F6427" i="1"/>
  <c r="G6427" i="1"/>
  <c r="H6427" i="1"/>
  <c r="I6427" i="1"/>
  <c r="J6427" i="1"/>
  <c r="E6428" i="1"/>
  <c r="F6428" i="1"/>
  <c r="G6428" i="1"/>
  <c r="H6428" i="1"/>
  <c r="I6428" i="1"/>
  <c r="J6428" i="1"/>
  <c r="E6429" i="1"/>
  <c r="F6429" i="1"/>
  <c r="G6429" i="1"/>
  <c r="H6429" i="1"/>
  <c r="I6429" i="1"/>
  <c r="J6429" i="1"/>
  <c r="E6430" i="1"/>
  <c r="F6430" i="1"/>
  <c r="G6430" i="1"/>
  <c r="H6430" i="1"/>
  <c r="I6430" i="1"/>
  <c r="J6430" i="1"/>
  <c r="E6431" i="1"/>
  <c r="F6431" i="1"/>
  <c r="G6431" i="1"/>
  <c r="H6431" i="1"/>
  <c r="I6431" i="1"/>
  <c r="J6431" i="1"/>
  <c r="E6432" i="1"/>
  <c r="F6432" i="1"/>
  <c r="G6432" i="1"/>
  <c r="H6432" i="1"/>
  <c r="I6432" i="1"/>
  <c r="J6432" i="1"/>
  <c r="E6433" i="1"/>
  <c r="F6433" i="1"/>
  <c r="G6433" i="1"/>
  <c r="H6433" i="1"/>
  <c r="I6433" i="1"/>
  <c r="J6433" i="1"/>
  <c r="E6434" i="1"/>
  <c r="F6434" i="1"/>
  <c r="G6434" i="1"/>
  <c r="H6434" i="1"/>
  <c r="I6434" i="1"/>
  <c r="J6434" i="1"/>
  <c r="E6435" i="1"/>
  <c r="F6435" i="1"/>
  <c r="G6435" i="1"/>
  <c r="H6435" i="1"/>
  <c r="I6435" i="1"/>
  <c r="J6435" i="1"/>
  <c r="E6436" i="1"/>
  <c r="F6436" i="1"/>
  <c r="G6436" i="1"/>
  <c r="H6436" i="1"/>
  <c r="I6436" i="1"/>
  <c r="J6436" i="1"/>
  <c r="E6437" i="1"/>
  <c r="F6437" i="1"/>
  <c r="G6437" i="1"/>
  <c r="H6437" i="1"/>
  <c r="I6437" i="1"/>
  <c r="J6437" i="1"/>
  <c r="E6438" i="1"/>
  <c r="F6438" i="1"/>
  <c r="G6438" i="1"/>
  <c r="H6438" i="1"/>
  <c r="I6438" i="1"/>
  <c r="J6438" i="1"/>
  <c r="E6439" i="1"/>
  <c r="F6439" i="1"/>
  <c r="G6439" i="1"/>
  <c r="H6439" i="1"/>
  <c r="I6439" i="1"/>
  <c r="J6439" i="1"/>
  <c r="E6440" i="1"/>
  <c r="F6440" i="1"/>
  <c r="G6440" i="1"/>
  <c r="H6440" i="1"/>
  <c r="I6440" i="1"/>
  <c r="J6440" i="1"/>
  <c r="E6441" i="1"/>
  <c r="F6441" i="1"/>
  <c r="G6441" i="1"/>
  <c r="H6441" i="1"/>
  <c r="I6441" i="1"/>
  <c r="J6441" i="1"/>
  <c r="E6442" i="1"/>
  <c r="F6442" i="1"/>
  <c r="G6442" i="1"/>
  <c r="H6442" i="1"/>
  <c r="I6442" i="1"/>
  <c r="J6442" i="1"/>
  <c r="E6443" i="1"/>
  <c r="F6443" i="1"/>
  <c r="G6443" i="1"/>
  <c r="H6443" i="1"/>
  <c r="I6443" i="1"/>
  <c r="J6443" i="1"/>
  <c r="E6444" i="1"/>
  <c r="F6444" i="1"/>
  <c r="G6444" i="1"/>
  <c r="H6444" i="1"/>
  <c r="I6444" i="1"/>
  <c r="J6444" i="1"/>
  <c r="E6445" i="1"/>
  <c r="F6445" i="1"/>
  <c r="G6445" i="1"/>
  <c r="H6445" i="1"/>
  <c r="I6445" i="1"/>
  <c r="J6445" i="1"/>
  <c r="E6446" i="1"/>
  <c r="F6446" i="1"/>
  <c r="G6446" i="1"/>
  <c r="H6446" i="1"/>
  <c r="I6446" i="1"/>
  <c r="J6446" i="1"/>
  <c r="E6447" i="1"/>
  <c r="F6447" i="1"/>
  <c r="G6447" i="1"/>
  <c r="H6447" i="1"/>
  <c r="I6447" i="1"/>
  <c r="J6447" i="1"/>
  <c r="E6448" i="1"/>
  <c r="F6448" i="1"/>
  <c r="G6448" i="1"/>
  <c r="H6448" i="1"/>
  <c r="I6448" i="1"/>
  <c r="J6448" i="1"/>
  <c r="E6449" i="1"/>
  <c r="F6449" i="1"/>
  <c r="G6449" i="1"/>
  <c r="H6449" i="1"/>
  <c r="I6449" i="1"/>
  <c r="J6449" i="1"/>
  <c r="E6450" i="1"/>
  <c r="F6450" i="1"/>
  <c r="G6450" i="1"/>
  <c r="H6450" i="1"/>
  <c r="I6450" i="1"/>
  <c r="J6450" i="1"/>
  <c r="E6451" i="1"/>
  <c r="F6451" i="1"/>
  <c r="G6451" i="1"/>
  <c r="H6451" i="1"/>
  <c r="I6451" i="1"/>
  <c r="J6451" i="1"/>
  <c r="J6204" i="1"/>
  <c r="I6204" i="1"/>
  <c r="H6204" i="1"/>
  <c r="G6204" i="1"/>
  <c r="F6204" i="1"/>
  <c r="E6204" i="1"/>
  <c r="E4965" i="1"/>
  <c r="F4965" i="1"/>
  <c r="G4965" i="1"/>
  <c r="H4965" i="1"/>
  <c r="I4965" i="1"/>
  <c r="J4965" i="1"/>
  <c r="E4966" i="1"/>
  <c r="F4966" i="1"/>
  <c r="G4966" i="1"/>
  <c r="H4966" i="1"/>
  <c r="I4966" i="1"/>
  <c r="J4966" i="1"/>
  <c r="E4967" i="1"/>
  <c r="F4967" i="1"/>
  <c r="G4967" i="1"/>
  <c r="H4967" i="1"/>
  <c r="I4967" i="1"/>
  <c r="J4967" i="1"/>
  <c r="E4968" i="1"/>
  <c r="F4968" i="1"/>
  <c r="G4968" i="1"/>
  <c r="H4968" i="1"/>
  <c r="I4968" i="1"/>
  <c r="J4968" i="1"/>
  <c r="E4969" i="1"/>
  <c r="F4969" i="1"/>
  <c r="G4969" i="1"/>
  <c r="H4969" i="1"/>
  <c r="I4969" i="1"/>
  <c r="J4969" i="1"/>
  <c r="E4970" i="1"/>
  <c r="F4970" i="1"/>
  <c r="G4970" i="1"/>
  <c r="H4970" i="1"/>
  <c r="I4970" i="1"/>
  <c r="J4970" i="1"/>
  <c r="E4971" i="1"/>
  <c r="F4971" i="1"/>
  <c r="G4971" i="1"/>
  <c r="H4971" i="1"/>
  <c r="I4971" i="1"/>
  <c r="J4971" i="1"/>
  <c r="E4972" i="1"/>
  <c r="F4972" i="1"/>
  <c r="G4972" i="1"/>
  <c r="H4972" i="1"/>
  <c r="I4972" i="1"/>
  <c r="J4972" i="1"/>
  <c r="E4973" i="1"/>
  <c r="F4973" i="1"/>
  <c r="G4973" i="1"/>
  <c r="H4973" i="1"/>
  <c r="I4973" i="1"/>
  <c r="J4973" i="1"/>
  <c r="E4974" i="1"/>
  <c r="F4974" i="1"/>
  <c r="G4974" i="1"/>
  <c r="H4974" i="1"/>
  <c r="I4974" i="1"/>
  <c r="J4974" i="1"/>
  <c r="E4975" i="1"/>
  <c r="F4975" i="1"/>
  <c r="G4975" i="1"/>
  <c r="H4975" i="1"/>
  <c r="I4975" i="1"/>
  <c r="J4975" i="1"/>
  <c r="E4976" i="1"/>
  <c r="F4976" i="1"/>
  <c r="G4976" i="1"/>
  <c r="H4976" i="1"/>
  <c r="I4976" i="1"/>
  <c r="J4976" i="1"/>
  <c r="E4977" i="1"/>
  <c r="F4977" i="1"/>
  <c r="G4977" i="1"/>
  <c r="H4977" i="1"/>
  <c r="I4977" i="1"/>
  <c r="J4977" i="1"/>
  <c r="E4978" i="1"/>
  <c r="F4978" i="1"/>
  <c r="G4978" i="1"/>
  <c r="H4978" i="1"/>
  <c r="I4978" i="1"/>
  <c r="J4978" i="1"/>
  <c r="E4979" i="1"/>
  <c r="F4979" i="1"/>
  <c r="G4979" i="1"/>
  <c r="H4979" i="1"/>
  <c r="I4979" i="1"/>
  <c r="J4979" i="1"/>
  <c r="E4980" i="1"/>
  <c r="F4980" i="1"/>
  <c r="G4980" i="1"/>
  <c r="H4980" i="1"/>
  <c r="I4980" i="1"/>
  <c r="J4980" i="1"/>
  <c r="E4981" i="1"/>
  <c r="F4981" i="1"/>
  <c r="G4981" i="1"/>
  <c r="H4981" i="1"/>
  <c r="I4981" i="1"/>
  <c r="J4981" i="1"/>
  <c r="E4982" i="1"/>
  <c r="F4982" i="1"/>
  <c r="G4982" i="1"/>
  <c r="H4982" i="1"/>
  <c r="I4982" i="1"/>
  <c r="J4982" i="1"/>
  <c r="E4983" i="1"/>
  <c r="F4983" i="1"/>
  <c r="G4983" i="1"/>
  <c r="H4983" i="1"/>
  <c r="I4983" i="1"/>
  <c r="J4983" i="1"/>
  <c r="E4984" i="1"/>
  <c r="F4984" i="1"/>
  <c r="G4984" i="1"/>
  <c r="H4984" i="1"/>
  <c r="I4984" i="1"/>
  <c r="J4984" i="1"/>
  <c r="E4985" i="1"/>
  <c r="F4985" i="1"/>
  <c r="G4985" i="1"/>
  <c r="H4985" i="1"/>
  <c r="I4985" i="1"/>
  <c r="J4985" i="1"/>
  <c r="E4986" i="1"/>
  <c r="F4986" i="1"/>
  <c r="G4986" i="1"/>
  <c r="H4986" i="1"/>
  <c r="I4986" i="1"/>
  <c r="J4986" i="1"/>
  <c r="E4987" i="1"/>
  <c r="F4987" i="1"/>
  <c r="G4987" i="1"/>
  <c r="H4987" i="1"/>
  <c r="I4987" i="1"/>
  <c r="J4987" i="1"/>
  <c r="E4988" i="1"/>
  <c r="F4988" i="1"/>
  <c r="G4988" i="1"/>
  <c r="H4988" i="1"/>
  <c r="I4988" i="1"/>
  <c r="J4988" i="1"/>
  <c r="E4989" i="1"/>
  <c r="F4989" i="1"/>
  <c r="G4989" i="1"/>
  <c r="H4989" i="1"/>
  <c r="I4989" i="1"/>
  <c r="J4989" i="1"/>
  <c r="E4990" i="1"/>
  <c r="F4990" i="1"/>
  <c r="G4990" i="1"/>
  <c r="H4990" i="1"/>
  <c r="I4990" i="1"/>
  <c r="J4990" i="1"/>
  <c r="E4991" i="1"/>
  <c r="F4991" i="1"/>
  <c r="G4991" i="1"/>
  <c r="H4991" i="1"/>
  <c r="I4991" i="1"/>
  <c r="J4991" i="1"/>
  <c r="E4992" i="1"/>
  <c r="F4992" i="1"/>
  <c r="G4992" i="1"/>
  <c r="H4992" i="1"/>
  <c r="I4992" i="1"/>
  <c r="J4992" i="1"/>
  <c r="E4993" i="1"/>
  <c r="F4993" i="1"/>
  <c r="G4993" i="1"/>
  <c r="H4993" i="1"/>
  <c r="I4993" i="1"/>
  <c r="J4993" i="1"/>
  <c r="E4994" i="1"/>
  <c r="F4994" i="1"/>
  <c r="G4994" i="1"/>
  <c r="H4994" i="1"/>
  <c r="I4994" i="1"/>
  <c r="J4994" i="1"/>
  <c r="E4995" i="1"/>
  <c r="F4995" i="1"/>
  <c r="G4995" i="1"/>
  <c r="H4995" i="1"/>
  <c r="I4995" i="1"/>
  <c r="J4995" i="1"/>
  <c r="E4996" i="1"/>
  <c r="F4996" i="1"/>
  <c r="G4996" i="1"/>
  <c r="H4996" i="1"/>
  <c r="I4996" i="1"/>
  <c r="J4996" i="1"/>
  <c r="E4997" i="1"/>
  <c r="F4997" i="1"/>
  <c r="G4997" i="1"/>
  <c r="H4997" i="1"/>
  <c r="I4997" i="1"/>
  <c r="J4997" i="1"/>
  <c r="E4998" i="1"/>
  <c r="F4998" i="1"/>
  <c r="G4998" i="1"/>
  <c r="H4998" i="1"/>
  <c r="I4998" i="1"/>
  <c r="J4998" i="1"/>
  <c r="E4999" i="1"/>
  <c r="F4999" i="1"/>
  <c r="G4999" i="1"/>
  <c r="H4999" i="1"/>
  <c r="I4999" i="1"/>
  <c r="J4999" i="1"/>
  <c r="E5000" i="1"/>
  <c r="F5000" i="1"/>
  <c r="G5000" i="1"/>
  <c r="H5000" i="1"/>
  <c r="I5000" i="1"/>
  <c r="J5000" i="1"/>
  <c r="E5001" i="1"/>
  <c r="F5001" i="1"/>
  <c r="G5001" i="1"/>
  <c r="H5001" i="1"/>
  <c r="I5001" i="1"/>
  <c r="J5001" i="1"/>
  <c r="E5002" i="1"/>
  <c r="F5002" i="1"/>
  <c r="G5002" i="1"/>
  <c r="H5002" i="1"/>
  <c r="I5002" i="1"/>
  <c r="J5002" i="1"/>
  <c r="E5003" i="1"/>
  <c r="F5003" i="1"/>
  <c r="G5003" i="1"/>
  <c r="H5003" i="1"/>
  <c r="I5003" i="1"/>
  <c r="J5003" i="1"/>
  <c r="E5004" i="1"/>
  <c r="F5004" i="1"/>
  <c r="G5004" i="1"/>
  <c r="H5004" i="1"/>
  <c r="I5004" i="1"/>
  <c r="J5004" i="1"/>
  <c r="E5005" i="1"/>
  <c r="F5005" i="1"/>
  <c r="G5005" i="1"/>
  <c r="H5005" i="1"/>
  <c r="I5005" i="1"/>
  <c r="J5005" i="1"/>
  <c r="E5006" i="1"/>
  <c r="F5006" i="1"/>
  <c r="G5006" i="1"/>
  <c r="H5006" i="1"/>
  <c r="I5006" i="1"/>
  <c r="J5006" i="1"/>
  <c r="E5007" i="1"/>
  <c r="F5007" i="1"/>
  <c r="G5007" i="1"/>
  <c r="H5007" i="1"/>
  <c r="I5007" i="1"/>
  <c r="J5007" i="1"/>
  <c r="E5008" i="1"/>
  <c r="F5008" i="1"/>
  <c r="G5008" i="1"/>
  <c r="H5008" i="1"/>
  <c r="I5008" i="1"/>
  <c r="J5008" i="1"/>
  <c r="E5009" i="1"/>
  <c r="F5009" i="1"/>
  <c r="G5009" i="1"/>
  <c r="H5009" i="1"/>
  <c r="I5009" i="1"/>
  <c r="J5009" i="1"/>
  <c r="E5010" i="1"/>
  <c r="F5010" i="1"/>
  <c r="G5010" i="1"/>
  <c r="H5010" i="1"/>
  <c r="I5010" i="1"/>
  <c r="J5010" i="1"/>
  <c r="E5011" i="1"/>
  <c r="F5011" i="1"/>
  <c r="G5011" i="1"/>
  <c r="H5011" i="1"/>
  <c r="I5011" i="1"/>
  <c r="J5011" i="1"/>
  <c r="E5012" i="1"/>
  <c r="F5012" i="1"/>
  <c r="G5012" i="1"/>
  <c r="H5012" i="1"/>
  <c r="I5012" i="1"/>
  <c r="J5012" i="1"/>
  <c r="E5013" i="1"/>
  <c r="F5013" i="1"/>
  <c r="G5013" i="1"/>
  <c r="H5013" i="1"/>
  <c r="I5013" i="1"/>
  <c r="J5013" i="1"/>
  <c r="E5014" i="1"/>
  <c r="F5014" i="1"/>
  <c r="G5014" i="1"/>
  <c r="H5014" i="1"/>
  <c r="I5014" i="1"/>
  <c r="J5014" i="1"/>
  <c r="E5015" i="1"/>
  <c r="F5015" i="1"/>
  <c r="G5015" i="1"/>
  <c r="H5015" i="1"/>
  <c r="I5015" i="1"/>
  <c r="J5015" i="1"/>
  <c r="E5016" i="1"/>
  <c r="F5016" i="1"/>
  <c r="G5016" i="1"/>
  <c r="H5016" i="1"/>
  <c r="I5016" i="1"/>
  <c r="J5016" i="1"/>
  <c r="E5017" i="1"/>
  <c r="F5017" i="1"/>
  <c r="G5017" i="1"/>
  <c r="H5017" i="1"/>
  <c r="I5017" i="1"/>
  <c r="J5017" i="1"/>
  <c r="E5018" i="1"/>
  <c r="F5018" i="1"/>
  <c r="G5018" i="1"/>
  <c r="H5018" i="1"/>
  <c r="I5018" i="1"/>
  <c r="J5018" i="1"/>
  <c r="E5019" i="1"/>
  <c r="F5019" i="1"/>
  <c r="G5019" i="1"/>
  <c r="H5019" i="1"/>
  <c r="I5019" i="1"/>
  <c r="J5019" i="1"/>
  <c r="E5020" i="1"/>
  <c r="F5020" i="1"/>
  <c r="G5020" i="1"/>
  <c r="H5020" i="1"/>
  <c r="I5020" i="1"/>
  <c r="J5020" i="1"/>
  <c r="E5021" i="1"/>
  <c r="F5021" i="1"/>
  <c r="G5021" i="1"/>
  <c r="H5021" i="1"/>
  <c r="I5021" i="1"/>
  <c r="J5021" i="1"/>
  <c r="E5022" i="1"/>
  <c r="F5022" i="1"/>
  <c r="G5022" i="1"/>
  <c r="H5022" i="1"/>
  <c r="I5022" i="1"/>
  <c r="J5022" i="1"/>
  <c r="E5023" i="1"/>
  <c r="F5023" i="1"/>
  <c r="G5023" i="1"/>
  <c r="H5023" i="1"/>
  <c r="I5023" i="1"/>
  <c r="J5023" i="1"/>
  <c r="E5024" i="1"/>
  <c r="F5024" i="1"/>
  <c r="G5024" i="1"/>
  <c r="H5024" i="1"/>
  <c r="I5024" i="1"/>
  <c r="J5024" i="1"/>
  <c r="E5025" i="1"/>
  <c r="F5025" i="1"/>
  <c r="G5025" i="1"/>
  <c r="H5025" i="1"/>
  <c r="I5025" i="1"/>
  <c r="J5025" i="1"/>
  <c r="E5026" i="1"/>
  <c r="F5026" i="1"/>
  <c r="G5026" i="1"/>
  <c r="H5026" i="1"/>
  <c r="I5026" i="1"/>
  <c r="J5026" i="1"/>
  <c r="E5027" i="1"/>
  <c r="F5027" i="1"/>
  <c r="G5027" i="1"/>
  <c r="H5027" i="1"/>
  <c r="I5027" i="1"/>
  <c r="J5027" i="1"/>
  <c r="E5028" i="1"/>
  <c r="F5028" i="1"/>
  <c r="G5028" i="1"/>
  <c r="H5028" i="1"/>
  <c r="I5028" i="1"/>
  <c r="J5028" i="1"/>
  <c r="E5029" i="1"/>
  <c r="F5029" i="1"/>
  <c r="G5029" i="1"/>
  <c r="H5029" i="1"/>
  <c r="I5029" i="1"/>
  <c r="J5029" i="1"/>
  <c r="E5030" i="1"/>
  <c r="F5030" i="1"/>
  <c r="G5030" i="1"/>
  <c r="H5030" i="1"/>
  <c r="I5030" i="1"/>
  <c r="J5030" i="1"/>
  <c r="E5031" i="1"/>
  <c r="F5031" i="1"/>
  <c r="G5031" i="1"/>
  <c r="H5031" i="1"/>
  <c r="I5031" i="1"/>
  <c r="J5031" i="1"/>
  <c r="E5032" i="1"/>
  <c r="F5032" i="1"/>
  <c r="G5032" i="1"/>
  <c r="H5032" i="1"/>
  <c r="I5032" i="1"/>
  <c r="J5032" i="1"/>
  <c r="E5033" i="1"/>
  <c r="F5033" i="1"/>
  <c r="G5033" i="1"/>
  <c r="H5033" i="1"/>
  <c r="I5033" i="1"/>
  <c r="J5033" i="1"/>
  <c r="E5034" i="1"/>
  <c r="F5034" i="1"/>
  <c r="G5034" i="1"/>
  <c r="H5034" i="1"/>
  <c r="I5034" i="1"/>
  <c r="J5034" i="1"/>
  <c r="E5035" i="1"/>
  <c r="F5035" i="1"/>
  <c r="G5035" i="1"/>
  <c r="H5035" i="1"/>
  <c r="I5035" i="1"/>
  <c r="J5035" i="1"/>
  <c r="E5036" i="1"/>
  <c r="F5036" i="1"/>
  <c r="G5036" i="1"/>
  <c r="H5036" i="1"/>
  <c r="I5036" i="1"/>
  <c r="J5036" i="1"/>
  <c r="E5037" i="1"/>
  <c r="F5037" i="1"/>
  <c r="G5037" i="1"/>
  <c r="H5037" i="1"/>
  <c r="I5037" i="1"/>
  <c r="J5037" i="1"/>
  <c r="E5038" i="1"/>
  <c r="F5038" i="1"/>
  <c r="G5038" i="1"/>
  <c r="H5038" i="1"/>
  <c r="I5038" i="1"/>
  <c r="J5038" i="1"/>
  <c r="E5039" i="1"/>
  <c r="F5039" i="1"/>
  <c r="G5039" i="1"/>
  <c r="H5039" i="1"/>
  <c r="I5039" i="1"/>
  <c r="J5039" i="1"/>
  <c r="E5040" i="1"/>
  <c r="F5040" i="1"/>
  <c r="G5040" i="1"/>
  <c r="H5040" i="1"/>
  <c r="I5040" i="1"/>
  <c r="J5040" i="1"/>
  <c r="E5041" i="1"/>
  <c r="F5041" i="1"/>
  <c r="G5041" i="1"/>
  <c r="H5041" i="1"/>
  <c r="I5041" i="1"/>
  <c r="J5041" i="1"/>
  <c r="E5042" i="1"/>
  <c r="F5042" i="1"/>
  <c r="G5042" i="1"/>
  <c r="H5042" i="1"/>
  <c r="I5042" i="1"/>
  <c r="J5042" i="1"/>
  <c r="E5043" i="1"/>
  <c r="F5043" i="1"/>
  <c r="G5043" i="1"/>
  <c r="H5043" i="1"/>
  <c r="I5043" i="1"/>
  <c r="J5043" i="1"/>
  <c r="E5044" i="1"/>
  <c r="F5044" i="1"/>
  <c r="G5044" i="1"/>
  <c r="H5044" i="1"/>
  <c r="I5044" i="1"/>
  <c r="J5044" i="1"/>
  <c r="E5045" i="1"/>
  <c r="F5045" i="1"/>
  <c r="G5045" i="1"/>
  <c r="H5045" i="1"/>
  <c r="I5045" i="1"/>
  <c r="J5045" i="1"/>
  <c r="E5046" i="1"/>
  <c r="F5046" i="1"/>
  <c r="G5046" i="1"/>
  <c r="H5046" i="1"/>
  <c r="I5046" i="1"/>
  <c r="J5046" i="1"/>
  <c r="E5047" i="1"/>
  <c r="F5047" i="1"/>
  <c r="G5047" i="1"/>
  <c r="H5047" i="1"/>
  <c r="I5047" i="1"/>
  <c r="J5047" i="1"/>
  <c r="E5048" i="1"/>
  <c r="F5048" i="1"/>
  <c r="G5048" i="1"/>
  <c r="H5048" i="1"/>
  <c r="I5048" i="1"/>
  <c r="J5048" i="1"/>
  <c r="E5049" i="1"/>
  <c r="F5049" i="1"/>
  <c r="G5049" i="1"/>
  <c r="H5049" i="1"/>
  <c r="I5049" i="1"/>
  <c r="J5049" i="1"/>
  <c r="E5050" i="1"/>
  <c r="F5050" i="1"/>
  <c r="G5050" i="1"/>
  <c r="H5050" i="1"/>
  <c r="I5050" i="1"/>
  <c r="J5050" i="1"/>
  <c r="E5051" i="1"/>
  <c r="F5051" i="1"/>
  <c r="G5051" i="1"/>
  <c r="H5051" i="1"/>
  <c r="I5051" i="1"/>
  <c r="J5051" i="1"/>
  <c r="E5052" i="1"/>
  <c r="F5052" i="1"/>
  <c r="G5052" i="1"/>
  <c r="H5052" i="1"/>
  <c r="I5052" i="1"/>
  <c r="J5052" i="1"/>
  <c r="E5053" i="1"/>
  <c r="F5053" i="1"/>
  <c r="G5053" i="1"/>
  <c r="H5053" i="1"/>
  <c r="I5053" i="1"/>
  <c r="J5053" i="1"/>
  <c r="E5054" i="1"/>
  <c r="F5054" i="1"/>
  <c r="G5054" i="1"/>
  <c r="H5054" i="1"/>
  <c r="I5054" i="1"/>
  <c r="J5054" i="1"/>
  <c r="E5055" i="1"/>
  <c r="F5055" i="1"/>
  <c r="G5055" i="1"/>
  <c r="H5055" i="1"/>
  <c r="I5055" i="1"/>
  <c r="J5055" i="1"/>
  <c r="E5056" i="1"/>
  <c r="F5056" i="1"/>
  <c r="G5056" i="1"/>
  <c r="H5056" i="1"/>
  <c r="I5056" i="1"/>
  <c r="J5056" i="1"/>
  <c r="E5057" i="1"/>
  <c r="F5057" i="1"/>
  <c r="G5057" i="1"/>
  <c r="H5057" i="1"/>
  <c r="I5057" i="1"/>
  <c r="J5057" i="1"/>
  <c r="E5058" i="1"/>
  <c r="F5058" i="1"/>
  <c r="G5058" i="1"/>
  <c r="H5058" i="1"/>
  <c r="I5058" i="1"/>
  <c r="J5058" i="1"/>
  <c r="E5059" i="1"/>
  <c r="F5059" i="1"/>
  <c r="G5059" i="1"/>
  <c r="H5059" i="1"/>
  <c r="I5059" i="1"/>
  <c r="J5059" i="1"/>
  <c r="E5060" i="1"/>
  <c r="F5060" i="1"/>
  <c r="G5060" i="1"/>
  <c r="H5060" i="1"/>
  <c r="I5060" i="1"/>
  <c r="J5060" i="1"/>
  <c r="E5061" i="1"/>
  <c r="F5061" i="1"/>
  <c r="G5061" i="1"/>
  <c r="H5061" i="1"/>
  <c r="I5061" i="1"/>
  <c r="J5061" i="1"/>
  <c r="E5062" i="1"/>
  <c r="F5062" i="1"/>
  <c r="G5062" i="1"/>
  <c r="H5062" i="1"/>
  <c r="I5062" i="1"/>
  <c r="J5062" i="1"/>
  <c r="E5063" i="1"/>
  <c r="F5063" i="1"/>
  <c r="G5063" i="1"/>
  <c r="H5063" i="1"/>
  <c r="I5063" i="1"/>
  <c r="J5063" i="1"/>
  <c r="E5064" i="1"/>
  <c r="F5064" i="1"/>
  <c r="G5064" i="1"/>
  <c r="H5064" i="1"/>
  <c r="I5064" i="1"/>
  <c r="J5064" i="1"/>
  <c r="E5065" i="1"/>
  <c r="F5065" i="1"/>
  <c r="G5065" i="1"/>
  <c r="H5065" i="1"/>
  <c r="I5065" i="1"/>
  <c r="J5065" i="1"/>
  <c r="E5066" i="1"/>
  <c r="F5066" i="1"/>
  <c r="G5066" i="1"/>
  <c r="H5066" i="1"/>
  <c r="I5066" i="1"/>
  <c r="J5066" i="1"/>
  <c r="E5067" i="1"/>
  <c r="F5067" i="1"/>
  <c r="G5067" i="1"/>
  <c r="H5067" i="1"/>
  <c r="I5067" i="1"/>
  <c r="J5067" i="1"/>
  <c r="E5068" i="1"/>
  <c r="F5068" i="1"/>
  <c r="G5068" i="1"/>
  <c r="H5068" i="1"/>
  <c r="I5068" i="1"/>
  <c r="J5068" i="1"/>
  <c r="E5069" i="1"/>
  <c r="F5069" i="1"/>
  <c r="G5069" i="1"/>
  <c r="H5069" i="1"/>
  <c r="I5069" i="1"/>
  <c r="J5069" i="1"/>
  <c r="E5070" i="1"/>
  <c r="F5070" i="1"/>
  <c r="G5070" i="1"/>
  <c r="H5070" i="1"/>
  <c r="I5070" i="1"/>
  <c r="J5070" i="1"/>
  <c r="E5071" i="1"/>
  <c r="F5071" i="1"/>
  <c r="G5071" i="1"/>
  <c r="H5071" i="1"/>
  <c r="I5071" i="1"/>
  <c r="J5071" i="1"/>
  <c r="E5072" i="1"/>
  <c r="F5072" i="1"/>
  <c r="G5072" i="1"/>
  <c r="H5072" i="1"/>
  <c r="I5072" i="1"/>
  <c r="J5072" i="1"/>
  <c r="E5073" i="1"/>
  <c r="F5073" i="1"/>
  <c r="G5073" i="1"/>
  <c r="H5073" i="1"/>
  <c r="I5073" i="1"/>
  <c r="J5073" i="1"/>
  <c r="E5074" i="1"/>
  <c r="F5074" i="1"/>
  <c r="G5074" i="1"/>
  <c r="H5074" i="1"/>
  <c r="I5074" i="1"/>
  <c r="J5074" i="1"/>
  <c r="E5075" i="1"/>
  <c r="F5075" i="1"/>
  <c r="G5075" i="1"/>
  <c r="H5075" i="1"/>
  <c r="I5075" i="1"/>
  <c r="J5075" i="1"/>
  <c r="E5076" i="1"/>
  <c r="F5076" i="1"/>
  <c r="G5076" i="1"/>
  <c r="H5076" i="1"/>
  <c r="I5076" i="1"/>
  <c r="J5076" i="1"/>
  <c r="E5077" i="1"/>
  <c r="F5077" i="1"/>
  <c r="G5077" i="1"/>
  <c r="H5077" i="1"/>
  <c r="I5077" i="1"/>
  <c r="J5077" i="1"/>
  <c r="E5078" i="1"/>
  <c r="F5078" i="1"/>
  <c r="G5078" i="1"/>
  <c r="H5078" i="1"/>
  <c r="I5078" i="1"/>
  <c r="J5078" i="1"/>
  <c r="E5079" i="1"/>
  <c r="F5079" i="1"/>
  <c r="G5079" i="1"/>
  <c r="H5079" i="1"/>
  <c r="I5079" i="1"/>
  <c r="J5079" i="1"/>
  <c r="E5080" i="1"/>
  <c r="F5080" i="1"/>
  <c r="G5080" i="1"/>
  <c r="H5080" i="1"/>
  <c r="I5080" i="1"/>
  <c r="J5080" i="1"/>
  <c r="E5081" i="1"/>
  <c r="F5081" i="1"/>
  <c r="G5081" i="1"/>
  <c r="H5081" i="1"/>
  <c r="I5081" i="1"/>
  <c r="J5081" i="1"/>
  <c r="E5082" i="1"/>
  <c r="F5082" i="1"/>
  <c r="G5082" i="1"/>
  <c r="H5082" i="1"/>
  <c r="I5082" i="1"/>
  <c r="J5082" i="1"/>
  <c r="E5083" i="1"/>
  <c r="F5083" i="1"/>
  <c r="G5083" i="1"/>
  <c r="H5083" i="1"/>
  <c r="I5083" i="1"/>
  <c r="J5083" i="1"/>
  <c r="E5084" i="1"/>
  <c r="F5084" i="1"/>
  <c r="G5084" i="1"/>
  <c r="H5084" i="1"/>
  <c r="I5084" i="1"/>
  <c r="J5084" i="1"/>
  <c r="E5085" i="1"/>
  <c r="F5085" i="1"/>
  <c r="G5085" i="1"/>
  <c r="H5085" i="1"/>
  <c r="I5085" i="1"/>
  <c r="J5085" i="1"/>
  <c r="E5086" i="1"/>
  <c r="F5086" i="1"/>
  <c r="G5086" i="1"/>
  <c r="H5086" i="1"/>
  <c r="I5086" i="1"/>
  <c r="J5086" i="1"/>
  <c r="E5087" i="1"/>
  <c r="F5087" i="1"/>
  <c r="G5087" i="1"/>
  <c r="H5087" i="1"/>
  <c r="I5087" i="1"/>
  <c r="J5087" i="1"/>
  <c r="E5088" i="1"/>
  <c r="F5088" i="1"/>
  <c r="G5088" i="1"/>
  <c r="H5088" i="1"/>
  <c r="I5088" i="1"/>
  <c r="J5088" i="1"/>
  <c r="E5089" i="1"/>
  <c r="F5089" i="1"/>
  <c r="G5089" i="1"/>
  <c r="H5089" i="1"/>
  <c r="I5089" i="1"/>
  <c r="J5089" i="1"/>
  <c r="E5090" i="1"/>
  <c r="F5090" i="1"/>
  <c r="G5090" i="1"/>
  <c r="H5090" i="1"/>
  <c r="I5090" i="1"/>
  <c r="J5090" i="1"/>
  <c r="E5091" i="1"/>
  <c r="F5091" i="1"/>
  <c r="G5091" i="1"/>
  <c r="H5091" i="1"/>
  <c r="I5091" i="1"/>
  <c r="J5091" i="1"/>
  <c r="E5092" i="1"/>
  <c r="F5092" i="1"/>
  <c r="G5092" i="1"/>
  <c r="H5092" i="1"/>
  <c r="I5092" i="1"/>
  <c r="J5092" i="1"/>
  <c r="E5093" i="1"/>
  <c r="F5093" i="1"/>
  <c r="G5093" i="1"/>
  <c r="H5093" i="1"/>
  <c r="I5093" i="1"/>
  <c r="J5093" i="1"/>
  <c r="E5094" i="1"/>
  <c r="F5094" i="1"/>
  <c r="G5094" i="1"/>
  <c r="H5094" i="1"/>
  <c r="I5094" i="1"/>
  <c r="J5094" i="1"/>
  <c r="E5095" i="1"/>
  <c r="F5095" i="1"/>
  <c r="G5095" i="1"/>
  <c r="H5095" i="1"/>
  <c r="I5095" i="1"/>
  <c r="J5095" i="1"/>
  <c r="E5096" i="1"/>
  <c r="F5096" i="1"/>
  <c r="G5096" i="1"/>
  <c r="H5096" i="1"/>
  <c r="I5096" i="1"/>
  <c r="J5096" i="1"/>
  <c r="E5097" i="1"/>
  <c r="F5097" i="1"/>
  <c r="G5097" i="1"/>
  <c r="H5097" i="1"/>
  <c r="I5097" i="1"/>
  <c r="J5097" i="1"/>
  <c r="E5098" i="1"/>
  <c r="F5098" i="1"/>
  <c r="G5098" i="1"/>
  <c r="H5098" i="1"/>
  <c r="I5098" i="1"/>
  <c r="J5098" i="1"/>
  <c r="E5099" i="1"/>
  <c r="F5099" i="1"/>
  <c r="G5099" i="1"/>
  <c r="H5099" i="1"/>
  <c r="I5099" i="1"/>
  <c r="J5099" i="1"/>
  <c r="E5100" i="1"/>
  <c r="F5100" i="1"/>
  <c r="G5100" i="1"/>
  <c r="H5100" i="1"/>
  <c r="I5100" i="1"/>
  <c r="J5100" i="1"/>
  <c r="E5101" i="1"/>
  <c r="F5101" i="1"/>
  <c r="G5101" i="1"/>
  <c r="H5101" i="1"/>
  <c r="I5101" i="1"/>
  <c r="J5101" i="1"/>
  <c r="E5102" i="1"/>
  <c r="F5102" i="1"/>
  <c r="G5102" i="1"/>
  <c r="H5102" i="1"/>
  <c r="I5102" i="1"/>
  <c r="J5102" i="1"/>
  <c r="E5103" i="1"/>
  <c r="F5103" i="1"/>
  <c r="G5103" i="1"/>
  <c r="H5103" i="1"/>
  <c r="I5103" i="1"/>
  <c r="J5103" i="1"/>
  <c r="E5104" i="1"/>
  <c r="F5104" i="1"/>
  <c r="G5104" i="1"/>
  <c r="H5104" i="1"/>
  <c r="I5104" i="1"/>
  <c r="J5104" i="1"/>
  <c r="E5105" i="1"/>
  <c r="F5105" i="1"/>
  <c r="G5105" i="1"/>
  <c r="H5105" i="1"/>
  <c r="I5105" i="1"/>
  <c r="J5105" i="1"/>
  <c r="E5106" i="1"/>
  <c r="F5106" i="1"/>
  <c r="G5106" i="1"/>
  <c r="H5106" i="1"/>
  <c r="I5106" i="1"/>
  <c r="J5106" i="1"/>
  <c r="E5107" i="1"/>
  <c r="F5107" i="1"/>
  <c r="G5107" i="1"/>
  <c r="H5107" i="1"/>
  <c r="I5107" i="1"/>
  <c r="J5107" i="1"/>
  <c r="E5108" i="1"/>
  <c r="F5108" i="1"/>
  <c r="G5108" i="1"/>
  <c r="H5108" i="1"/>
  <c r="I5108" i="1"/>
  <c r="J5108" i="1"/>
  <c r="E5109" i="1"/>
  <c r="F5109" i="1"/>
  <c r="G5109" i="1"/>
  <c r="H5109" i="1"/>
  <c r="I5109" i="1"/>
  <c r="J5109" i="1"/>
  <c r="E5110" i="1"/>
  <c r="F5110" i="1"/>
  <c r="G5110" i="1"/>
  <c r="H5110" i="1"/>
  <c r="I5110" i="1"/>
  <c r="J5110" i="1"/>
  <c r="E5111" i="1"/>
  <c r="F5111" i="1"/>
  <c r="G5111" i="1"/>
  <c r="H5111" i="1"/>
  <c r="I5111" i="1"/>
  <c r="J5111" i="1"/>
  <c r="E5112" i="1"/>
  <c r="F5112" i="1"/>
  <c r="G5112" i="1"/>
  <c r="H5112" i="1"/>
  <c r="I5112" i="1"/>
  <c r="J5112" i="1"/>
  <c r="E5113" i="1"/>
  <c r="F5113" i="1"/>
  <c r="G5113" i="1"/>
  <c r="H5113" i="1"/>
  <c r="I5113" i="1"/>
  <c r="J5113" i="1"/>
  <c r="E5114" i="1"/>
  <c r="F5114" i="1"/>
  <c r="G5114" i="1"/>
  <c r="H5114" i="1"/>
  <c r="I5114" i="1"/>
  <c r="J5114" i="1"/>
  <c r="E5115" i="1"/>
  <c r="F5115" i="1"/>
  <c r="G5115" i="1"/>
  <c r="H5115" i="1"/>
  <c r="I5115" i="1"/>
  <c r="J5115" i="1"/>
  <c r="E5116" i="1"/>
  <c r="F5116" i="1"/>
  <c r="G5116" i="1"/>
  <c r="H5116" i="1"/>
  <c r="I5116" i="1"/>
  <c r="J5116" i="1"/>
  <c r="E5117" i="1"/>
  <c r="F5117" i="1"/>
  <c r="G5117" i="1"/>
  <c r="H5117" i="1"/>
  <c r="I5117" i="1"/>
  <c r="J5117" i="1"/>
  <c r="E5118" i="1"/>
  <c r="F5118" i="1"/>
  <c r="G5118" i="1"/>
  <c r="H5118" i="1"/>
  <c r="I5118" i="1"/>
  <c r="J5118" i="1"/>
  <c r="E5119" i="1"/>
  <c r="F5119" i="1"/>
  <c r="G5119" i="1"/>
  <c r="H5119" i="1"/>
  <c r="I5119" i="1"/>
  <c r="J5119" i="1"/>
  <c r="E5120" i="1"/>
  <c r="F5120" i="1"/>
  <c r="G5120" i="1"/>
  <c r="H5120" i="1"/>
  <c r="I5120" i="1"/>
  <c r="J5120" i="1"/>
  <c r="E5121" i="1"/>
  <c r="F5121" i="1"/>
  <c r="G5121" i="1"/>
  <c r="H5121" i="1"/>
  <c r="I5121" i="1"/>
  <c r="J5121" i="1"/>
  <c r="E5122" i="1"/>
  <c r="F5122" i="1"/>
  <c r="G5122" i="1"/>
  <c r="H5122" i="1"/>
  <c r="I5122" i="1"/>
  <c r="J5122" i="1"/>
  <c r="E5123" i="1"/>
  <c r="F5123" i="1"/>
  <c r="G5123" i="1"/>
  <c r="H5123" i="1"/>
  <c r="I5123" i="1"/>
  <c r="J5123" i="1"/>
  <c r="E5124" i="1"/>
  <c r="F5124" i="1"/>
  <c r="G5124" i="1"/>
  <c r="H5124" i="1"/>
  <c r="I5124" i="1"/>
  <c r="J5124" i="1"/>
  <c r="E5125" i="1"/>
  <c r="F5125" i="1"/>
  <c r="G5125" i="1"/>
  <c r="H5125" i="1"/>
  <c r="I5125" i="1"/>
  <c r="J5125" i="1"/>
  <c r="E5126" i="1"/>
  <c r="F5126" i="1"/>
  <c r="G5126" i="1"/>
  <c r="H5126" i="1"/>
  <c r="I5126" i="1"/>
  <c r="J5126" i="1"/>
  <c r="E5127" i="1"/>
  <c r="F5127" i="1"/>
  <c r="G5127" i="1"/>
  <c r="H5127" i="1"/>
  <c r="I5127" i="1"/>
  <c r="J5127" i="1"/>
  <c r="E5128" i="1"/>
  <c r="F5128" i="1"/>
  <c r="G5128" i="1"/>
  <c r="H5128" i="1"/>
  <c r="I5128" i="1"/>
  <c r="J5128" i="1"/>
  <c r="E5129" i="1"/>
  <c r="F5129" i="1"/>
  <c r="G5129" i="1"/>
  <c r="H5129" i="1"/>
  <c r="I5129" i="1"/>
  <c r="J5129" i="1"/>
  <c r="E5130" i="1"/>
  <c r="F5130" i="1"/>
  <c r="G5130" i="1"/>
  <c r="H5130" i="1"/>
  <c r="I5130" i="1"/>
  <c r="J5130" i="1"/>
  <c r="E5131" i="1"/>
  <c r="F5131" i="1"/>
  <c r="G5131" i="1"/>
  <c r="H5131" i="1"/>
  <c r="I5131" i="1"/>
  <c r="J5131" i="1"/>
  <c r="E5132" i="1"/>
  <c r="F5132" i="1"/>
  <c r="G5132" i="1"/>
  <c r="H5132" i="1"/>
  <c r="I5132" i="1"/>
  <c r="J5132" i="1"/>
  <c r="E5133" i="1"/>
  <c r="F5133" i="1"/>
  <c r="G5133" i="1"/>
  <c r="H5133" i="1"/>
  <c r="I5133" i="1"/>
  <c r="J5133" i="1"/>
  <c r="E5134" i="1"/>
  <c r="F5134" i="1"/>
  <c r="G5134" i="1"/>
  <c r="H5134" i="1"/>
  <c r="I5134" i="1"/>
  <c r="J5134" i="1"/>
  <c r="E5135" i="1"/>
  <c r="F5135" i="1"/>
  <c r="G5135" i="1"/>
  <c r="H5135" i="1"/>
  <c r="I5135" i="1"/>
  <c r="J5135" i="1"/>
  <c r="E5136" i="1"/>
  <c r="F5136" i="1"/>
  <c r="G5136" i="1"/>
  <c r="H5136" i="1"/>
  <c r="I5136" i="1"/>
  <c r="J5136" i="1"/>
  <c r="E5137" i="1"/>
  <c r="F5137" i="1"/>
  <c r="G5137" i="1"/>
  <c r="H5137" i="1"/>
  <c r="I5137" i="1"/>
  <c r="J5137" i="1"/>
  <c r="E5138" i="1"/>
  <c r="F5138" i="1"/>
  <c r="G5138" i="1"/>
  <c r="H5138" i="1"/>
  <c r="I5138" i="1"/>
  <c r="J5138" i="1"/>
  <c r="E5139" i="1"/>
  <c r="F5139" i="1"/>
  <c r="G5139" i="1"/>
  <c r="H5139" i="1"/>
  <c r="I5139" i="1"/>
  <c r="J5139" i="1"/>
  <c r="E5140" i="1"/>
  <c r="F5140" i="1"/>
  <c r="G5140" i="1"/>
  <c r="H5140" i="1"/>
  <c r="I5140" i="1"/>
  <c r="J5140" i="1"/>
  <c r="E5141" i="1"/>
  <c r="F5141" i="1"/>
  <c r="G5141" i="1"/>
  <c r="H5141" i="1"/>
  <c r="I5141" i="1"/>
  <c r="J5141" i="1"/>
  <c r="E5142" i="1"/>
  <c r="F5142" i="1"/>
  <c r="G5142" i="1"/>
  <c r="H5142" i="1"/>
  <c r="I5142" i="1"/>
  <c r="J5142" i="1"/>
  <c r="E5143" i="1"/>
  <c r="F5143" i="1"/>
  <c r="G5143" i="1"/>
  <c r="H5143" i="1"/>
  <c r="I5143" i="1"/>
  <c r="J5143" i="1"/>
  <c r="E5144" i="1"/>
  <c r="F5144" i="1"/>
  <c r="G5144" i="1"/>
  <c r="H5144" i="1"/>
  <c r="I5144" i="1"/>
  <c r="J5144" i="1"/>
  <c r="E5145" i="1"/>
  <c r="F5145" i="1"/>
  <c r="G5145" i="1"/>
  <c r="H5145" i="1"/>
  <c r="I5145" i="1"/>
  <c r="J5145" i="1"/>
  <c r="E5146" i="1"/>
  <c r="F5146" i="1"/>
  <c r="G5146" i="1"/>
  <c r="H5146" i="1"/>
  <c r="I5146" i="1"/>
  <c r="J5146" i="1"/>
  <c r="E5147" i="1"/>
  <c r="F5147" i="1"/>
  <c r="G5147" i="1"/>
  <c r="H5147" i="1"/>
  <c r="I5147" i="1"/>
  <c r="J5147" i="1"/>
  <c r="E5148" i="1"/>
  <c r="F5148" i="1"/>
  <c r="G5148" i="1"/>
  <c r="H5148" i="1"/>
  <c r="I5148" i="1"/>
  <c r="J5148" i="1"/>
  <c r="E5149" i="1"/>
  <c r="F5149" i="1"/>
  <c r="G5149" i="1"/>
  <c r="H5149" i="1"/>
  <c r="I5149" i="1"/>
  <c r="J5149" i="1"/>
  <c r="E5150" i="1"/>
  <c r="F5150" i="1"/>
  <c r="G5150" i="1"/>
  <c r="H5150" i="1"/>
  <c r="I5150" i="1"/>
  <c r="J5150" i="1"/>
  <c r="E5151" i="1"/>
  <c r="F5151" i="1"/>
  <c r="G5151" i="1"/>
  <c r="H5151" i="1"/>
  <c r="I5151" i="1"/>
  <c r="J5151" i="1"/>
  <c r="E5152" i="1"/>
  <c r="F5152" i="1"/>
  <c r="G5152" i="1"/>
  <c r="H5152" i="1"/>
  <c r="I5152" i="1"/>
  <c r="J5152" i="1"/>
  <c r="E5153" i="1"/>
  <c r="F5153" i="1"/>
  <c r="G5153" i="1"/>
  <c r="H5153" i="1"/>
  <c r="I5153" i="1"/>
  <c r="J5153" i="1"/>
  <c r="E5154" i="1"/>
  <c r="F5154" i="1"/>
  <c r="G5154" i="1"/>
  <c r="H5154" i="1"/>
  <c r="I5154" i="1"/>
  <c r="J5154" i="1"/>
  <c r="E5155" i="1"/>
  <c r="F5155" i="1"/>
  <c r="G5155" i="1"/>
  <c r="H5155" i="1"/>
  <c r="I5155" i="1"/>
  <c r="J5155" i="1"/>
  <c r="E5156" i="1"/>
  <c r="F5156" i="1"/>
  <c r="G5156" i="1"/>
  <c r="H5156" i="1"/>
  <c r="I5156" i="1"/>
  <c r="J5156" i="1"/>
  <c r="E5157" i="1"/>
  <c r="F5157" i="1"/>
  <c r="G5157" i="1"/>
  <c r="H5157" i="1"/>
  <c r="I5157" i="1"/>
  <c r="J5157" i="1"/>
  <c r="E5158" i="1"/>
  <c r="F5158" i="1"/>
  <c r="G5158" i="1"/>
  <c r="H5158" i="1"/>
  <c r="I5158" i="1"/>
  <c r="J5158" i="1"/>
  <c r="E5159" i="1"/>
  <c r="F5159" i="1"/>
  <c r="G5159" i="1"/>
  <c r="H5159" i="1"/>
  <c r="I5159" i="1"/>
  <c r="J5159" i="1"/>
  <c r="E5160" i="1"/>
  <c r="F5160" i="1"/>
  <c r="G5160" i="1"/>
  <c r="H5160" i="1"/>
  <c r="I5160" i="1"/>
  <c r="J5160" i="1"/>
  <c r="E5161" i="1"/>
  <c r="F5161" i="1"/>
  <c r="G5161" i="1"/>
  <c r="H5161" i="1"/>
  <c r="I5161" i="1"/>
  <c r="J5161" i="1"/>
  <c r="E5162" i="1"/>
  <c r="F5162" i="1"/>
  <c r="G5162" i="1"/>
  <c r="H5162" i="1"/>
  <c r="I5162" i="1"/>
  <c r="J5162" i="1"/>
  <c r="E5163" i="1"/>
  <c r="F5163" i="1"/>
  <c r="G5163" i="1"/>
  <c r="H5163" i="1"/>
  <c r="I5163" i="1"/>
  <c r="J5163" i="1"/>
  <c r="E5164" i="1"/>
  <c r="F5164" i="1"/>
  <c r="G5164" i="1"/>
  <c r="H5164" i="1"/>
  <c r="I5164" i="1"/>
  <c r="J5164" i="1"/>
  <c r="E5165" i="1"/>
  <c r="F5165" i="1"/>
  <c r="G5165" i="1"/>
  <c r="H5165" i="1"/>
  <c r="I5165" i="1"/>
  <c r="J5165" i="1"/>
  <c r="E5166" i="1"/>
  <c r="F5166" i="1"/>
  <c r="G5166" i="1"/>
  <c r="H5166" i="1"/>
  <c r="I5166" i="1"/>
  <c r="J5166" i="1"/>
  <c r="E5167" i="1"/>
  <c r="F5167" i="1"/>
  <c r="G5167" i="1"/>
  <c r="H5167" i="1"/>
  <c r="I5167" i="1"/>
  <c r="J5167" i="1"/>
  <c r="E5168" i="1"/>
  <c r="F5168" i="1"/>
  <c r="G5168" i="1"/>
  <c r="H5168" i="1"/>
  <c r="I5168" i="1"/>
  <c r="J5168" i="1"/>
  <c r="E5169" i="1"/>
  <c r="F5169" i="1"/>
  <c r="G5169" i="1"/>
  <c r="H5169" i="1"/>
  <c r="I5169" i="1"/>
  <c r="J5169" i="1"/>
  <c r="E5170" i="1"/>
  <c r="F5170" i="1"/>
  <c r="G5170" i="1"/>
  <c r="H5170" i="1"/>
  <c r="I5170" i="1"/>
  <c r="J5170" i="1"/>
  <c r="E5171" i="1"/>
  <c r="F5171" i="1"/>
  <c r="G5171" i="1"/>
  <c r="H5171" i="1"/>
  <c r="I5171" i="1"/>
  <c r="J5171" i="1"/>
  <c r="E5172" i="1"/>
  <c r="F5172" i="1"/>
  <c r="G5172" i="1"/>
  <c r="H5172" i="1"/>
  <c r="I5172" i="1"/>
  <c r="J5172" i="1"/>
  <c r="E5173" i="1"/>
  <c r="F5173" i="1"/>
  <c r="G5173" i="1"/>
  <c r="H5173" i="1"/>
  <c r="I5173" i="1"/>
  <c r="J5173" i="1"/>
  <c r="E5174" i="1"/>
  <c r="F5174" i="1"/>
  <c r="G5174" i="1"/>
  <c r="H5174" i="1"/>
  <c r="I5174" i="1"/>
  <c r="J5174" i="1"/>
  <c r="E5175" i="1"/>
  <c r="F5175" i="1"/>
  <c r="G5175" i="1"/>
  <c r="H5175" i="1"/>
  <c r="I5175" i="1"/>
  <c r="J5175" i="1"/>
  <c r="E5176" i="1"/>
  <c r="F5176" i="1"/>
  <c r="G5176" i="1"/>
  <c r="H5176" i="1"/>
  <c r="I5176" i="1"/>
  <c r="J5176" i="1"/>
  <c r="E5177" i="1"/>
  <c r="F5177" i="1"/>
  <c r="G5177" i="1"/>
  <c r="H5177" i="1"/>
  <c r="I5177" i="1"/>
  <c r="J5177" i="1"/>
  <c r="E5178" i="1"/>
  <c r="F5178" i="1"/>
  <c r="G5178" i="1"/>
  <c r="H5178" i="1"/>
  <c r="I5178" i="1"/>
  <c r="J5178" i="1"/>
  <c r="E5179" i="1"/>
  <c r="F5179" i="1"/>
  <c r="G5179" i="1"/>
  <c r="H5179" i="1"/>
  <c r="I5179" i="1"/>
  <c r="J5179" i="1"/>
  <c r="E5180" i="1"/>
  <c r="F5180" i="1"/>
  <c r="G5180" i="1"/>
  <c r="H5180" i="1"/>
  <c r="I5180" i="1"/>
  <c r="J5180" i="1"/>
  <c r="E5181" i="1"/>
  <c r="F5181" i="1"/>
  <c r="G5181" i="1"/>
  <c r="H5181" i="1"/>
  <c r="I5181" i="1"/>
  <c r="J5181" i="1"/>
  <c r="E5182" i="1"/>
  <c r="F5182" i="1"/>
  <c r="G5182" i="1"/>
  <c r="H5182" i="1"/>
  <c r="I5182" i="1"/>
  <c r="J5182" i="1"/>
  <c r="E5183" i="1"/>
  <c r="F5183" i="1"/>
  <c r="G5183" i="1"/>
  <c r="H5183" i="1"/>
  <c r="I5183" i="1"/>
  <c r="J5183" i="1"/>
  <c r="E5184" i="1"/>
  <c r="F5184" i="1"/>
  <c r="G5184" i="1"/>
  <c r="H5184" i="1"/>
  <c r="I5184" i="1"/>
  <c r="J5184" i="1"/>
  <c r="E5185" i="1"/>
  <c r="F5185" i="1"/>
  <c r="G5185" i="1"/>
  <c r="H5185" i="1"/>
  <c r="I5185" i="1"/>
  <c r="J5185" i="1"/>
  <c r="E5186" i="1"/>
  <c r="F5186" i="1"/>
  <c r="G5186" i="1"/>
  <c r="H5186" i="1"/>
  <c r="I5186" i="1"/>
  <c r="J5186" i="1"/>
  <c r="E5187" i="1"/>
  <c r="F5187" i="1"/>
  <c r="G5187" i="1"/>
  <c r="H5187" i="1"/>
  <c r="I5187" i="1"/>
  <c r="J5187" i="1"/>
  <c r="E5188" i="1"/>
  <c r="F5188" i="1"/>
  <c r="G5188" i="1"/>
  <c r="H5188" i="1"/>
  <c r="I5188" i="1"/>
  <c r="J5188" i="1"/>
  <c r="E5189" i="1"/>
  <c r="F5189" i="1"/>
  <c r="G5189" i="1"/>
  <c r="H5189" i="1"/>
  <c r="I5189" i="1"/>
  <c r="J5189" i="1"/>
  <c r="E5190" i="1"/>
  <c r="F5190" i="1"/>
  <c r="G5190" i="1"/>
  <c r="H5190" i="1"/>
  <c r="I5190" i="1"/>
  <c r="J5190" i="1"/>
  <c r="E5191" i="1"/>
  <c r="F5191" i="1"/>
  <c r="G5191" i="1"/>
  <c r="H5191" i="1"/>
  <c r="I5191" i="1"/>
  <c r="J5191" i="1"/>
  <c r="E5192" i="1"/>
  <c r="F5192" i="1"/>
  <c r="G5192" i="1"/>
  <c r="H5192" i="1"/>
  <c r="I5192" i="1"/>
  <c r="J5192" i="1"/>
  <c r="E5193" i="1"/>
  <c r="F5193" i="1"/>
  <c r="G5193" i="1"/>
  <c r="H5193" i="1"/>
  <c r="I5193" i="1"/>
  <c r="J5193" i="1"/>
  <c r="E5194" i="1"/>
  <c r="F5194" i="1"/>
  <c r="G5194" i="1"/>
  <c r="H5194" i="1"/>
  <c r="I5194" i="1"/>
  <c r="J5194" i="1"/>
  <c r="E5195" i="1"/>
  <c r="F5195" i="1"/>
  <c r="G5195" i="1"/>
  <c r="H5195" i="1"/>
  <c r="I5195" i="1"/>
  <c r="J5195" i="1"/>
  <c r="E5196" i="1"/>
  <c r="F5196" i="1"/>
  <c r="G5196" i="1"/>
  <c r="H5196" i="1"/>
  <c r="I5196" i="1"/>
  <c r="J5196" i="1"/>
  <c r="E5197" i="1"/>
  <c r="F5197" i="1"/>
  <c r="G5197" i="1"/>
  <c r="H5197" i="1"/>
  <c r="I5197" i="1"/>
  <c r="J5197" i="1"/>
  <c r="E5198" i="1"/>
  <c r="F5198" i="1"/>
  <c r="G5198" i="1"/>
  <c r="H5198" i="1"/>
  <c r="I5198" i="1"/>
  <c r="J5198" i="1"/>
  <c r="E5199" i="1"/>
  <c r="F5199" i="1"/>
  <c r="G5199" i="1"/>
  <c r="H5199" i="1"/>
  <c r="I5199" i="1"/>
  <c r="J5199" i="1"/>
  <c r="E5200" i="1"/>
  <c r="F5200" i="1"/>
  <c r="G5200" i="1"/>
  <c r="H5200" i="1"/>
  <c r="I5200" i="1"/>
  <c r="J5200" i="1"/>
  <c r="E5201" i="1"/>
  <c r="F5201" i="1"/>
  <c r="G5201" i="1"/>
  <c r="H5201" i="1"/>
  <c r="I5201" i="1"/>
  <c r="J5201" i="1"/>
  <c r="E5202" i="1"/>
  <c r="F5202" i="1"/>
  <c r="G5202" i="1"/>
  <c r="H5202" i="1"/>
  <c r="I5202" i="1"/>
  <c r="J5202" i="1"/>
  <c r="E5203" i="1"/>
  <c r="F5203" i="1"/>
  <c r="G5203" i="1"/>
  <c r="H5203" i="1"/>
  <c r="I5203" i="1"/>
  <c r="J5203" i="1"/>
  <c r="E5204" i="1"/>
  <c r="F5204" i="1"/>
  <c r="G5204" i="1"/>
  <c r="H5204" i="1"/>
  <c r="I5204" i="1"/>
  <c r="J5204" i="1"/>
  <c r="E5205" i="1"/>
  <c r="F5205" i="1"/>
  <c r="G5205" i="1"/>
  <c r="H5205" i="1"/>
  <c r="I5205" i="1"/>
  <c r="J5205" i="1"/>
  <c r="E5206" i="1"/>
  <c r="F5206" i="1"/>
  <c r="G5206" i="1"/>
  <c r="H5206" i="1"/>
  <c r="I5206" i="1"/>
  <c r="J5206" i="1"/>
  <c r="E5207" i="1"/>
  <c r="F5207" i="1"/>
  <c r="G5207" i="1"/>
  <c r="H5207" i="1"/>
  <c r="I5207" i="1"/>
  <c r="J5207" i="1"/>
  <c r="E5208" i="1"/>
  <c r="F5208" i="1"/>
  <c r="G5208" i="1"/>
  <c r="H5208" i="1"/>
  <c r="I5208" i="1"/>
  <c r="J5208" i="1"/>
  <c r="E5209" i="1"/>
  <c r="F5209" i="1"/>
  <c r="G5209" i="1"/>
  <c r="H5209" i="1"/>
  <c r="I5209" i="1"/>
  <c r="J5209" i="1"/>
  <c r="E5210" i="1"/>
  <c r="F5210" i="1"/>
  <c r="G5210" i="1"/>
  <c r="H5210" i="1"/>
  <c r="I5210" i="1"/>
  <c r="J5210" i="1"/>
  <c r="E5211" i="1"/>
  <c r="F5211" i="1"/>
  <c r="G5211" i="1"/>
  <c r="H5211" i="1"/>
  <c r="I5211" i="1"/>
  <c r="J5211" i="1"/>
  <c r="J4964" i="1"/>
  <c r="I4964" i="1"/>
  <c r="H4964" i="1"/>
  <c r="G4964" i="1"/>
  <c r="F4964" i="1"/>
  <c r="E4964" i="1"/>
  <c r="E3725" i="1"/>
  <c r="F3725" i="1"/>
  <c r="G3725" i="1"/>
  <c r="H3725" i="1"/>
  <c r="I3725" i="1"/>
  <c r="J3725" i="1"/>
  <c r="E3726" i="1"/>
  <c r="F3726" i="1"/>
  <c r="G3726" i="1"/>
  <c r="H3726" i="1"/>
  <c r="I3726" i="1"/>
  <c r="J3726" i="1"/>
  <c r="E3727" i="1"/>
  <c r="F3727" i="1"/>
  <c r="G3727" i="1"/>
  <c r="H3727" i="1"/>
  <c r="I3727" i="1"/>
  <c r="J3727" i="1"/>
  <c r="E3728" i="1"/>
  <c r="F3728" i="1"/>
  <c r="G3728" i="1"/>
  <c r="H3728" i="1"/>
  <c r="I3728" i="1"/>
  <c r="J3728" i="1"/>
  <c r="E3729" i="1"/>
  <c r="F3729" i="1"/>
  <c r="G3729" i="1"/>
  <c r="H3729" i="1"/>
  <c r="I3729" i="1"/>
  <c r="J3729" i="1"/>
  <c r="E3730" i="1"/>
  <c r="F3730" i="1"/>
  <c r="G3730" i="1"/>
  <c r="H3730" i="1"/>
  <c r="I3730" i="1"/>
  <c r="J3730" i="1"/>
  <c r="E3731" i="1"/>
  <c r="F3731" i="1"/>
  <c r="G3731" i="1"/>
  <c r="H3731" i="1"/>
  <c r="I3731" i="1"/>
  <c r="J3731" i="1"/>
  <c r="E3732" i="1"/>
  <c r="F3732" i="1"/>
  <c r="G3732" i="1"/>
  <c r="H3732" i="1"/>
  <c r="I3732" i="1"/>
  <c r="J3732" i="1"/>
  <c r="E3733" i="1"/>
  <c r="F3733" i="1"/>
  <c r="G3733" i="1"/>
  <c r="H3733" i="1"/>
  <c r="I3733" i="1"/>
  <c r="J3733" i="1"/>
  <c r="E3734" i="1"/>
  <c r="F3734" i="1"/>
  <c r="G3734" i="1"/>
  <c r="H3734" i="1"/>
  <c r="I3734" i="1"/>
  <c r="J3734" i="1"/>
  <c r="E3735" i="1"/>
  <c r="F3735" i="1"/>
  <c r="G3735" i="1"/>
  <c r="H3735" i="1"/>
  <c r="I3735" i="1"/>
  <c r="J3735" i="1"/>
  <c r="E3736" i="1"/>
  <c r="F3736" i="1"/>
  <c r="G3736" i="1"/>
  <c r="H3736" i="1"/>
  <c r="I3736" i="1"/>
  <c r="J3736" i="1"/>
  <c r="E3737" i="1"/>
  <c r="F3737" i="1"/>
  <c r="G3737" i="1"/>
  <c r="H3737" i="1"/>
  <c r="I3737" i="1"/>
  <c r="J3737" i="1"/>
  <c r="E3738" i="1"/>
  <c r="F3738" i="1"/>
  <c r="G3738" i="1"/>
  <c r="H3738" i="1"/>
  <c r="I3738" i="1"/>
  <c r="J3738" i="1"/>
  <c r="E3739" i="1"/>
  <c r="F3739" i="1"/>
  <c r="G3739" i="1"/>
  <c r="H3739" i="1"/>
  <c r="I3739" i="1"/>
  <c r="J3739" i="1"/>
  <c r="E3740" i="1"/>
  <c r="F3740" i="1"/>
  <c r="G3740" i="1"/>
  <c r="H3740" i="1"/>
  <c r="I3740" i="1"/>
  <c r="J3740" i="1"/>
  <c r="E3741" i="1"/>
  <c r="F3741" i="1"/>
  <c r="G3741" i="1"/>
  <c r="H3741" i="1"/>
  <c r="I3741" i="1"/>
  <c r="J3741" i="1"/>
  <c r="E3742" i="1"/>
  <c r="F3742" i="1"/>
  <c r="G3742" i="1"/>
  <c r="H3742" i="1"/>
  <c r="I3742" i="1"/>
  <c r="J3742" i="1"/>
  <c r="E3743" i="1"/>
  <c r="F3743" i="1"/>
  <c r="G3743" i="1"/>
  <c r="H3743" i="1"/>
  <c r="I3743" i="1"/>
  <c r="J3743" i="1"/>
  <c r="E3744" i="1"/>
  <c r="F3744" i="1"/>
  <c r="G3744" i="1"/>
  <c r="H3744" i="1"/>
  <c r="I3744" i="1"/>
  <c r="J3744" i="1"/>
  <c r="E3745" i="1"/>
  <c r="F3745" i="1"/>
  <c r="G3745" i="1"/>
  <c r="H3745" i="1"/>
  <c r="I3745" i="1"/>
  <c r="J3745" i="1"/>
  <c r="E3746" i="1"/>
  <c r="F3746" i="1"/>
  <c r="G3746" i="1"/>
  <c r="H3746" i="1"/>
  <c r="I3746" i="1"/>
  <c r="J3746" i="1"/>
  <c r="E3747" i="1"/>
  <c r="F3747" i="1"/>
  <c r="G3747" i="1"/>
  <c r="H3747" i="1"/>
  <c r="I3747" i="1"/>
  <c r="J3747" i="1"/>
  <c r="E3748" i="1"/>
  <c r="F3748" i="1"/>
  <c r="G3748" i="1"/>
  <c r="H3748" i="1"/>
  <c r="I3748" i="1"/>
  <c r="J3748" i="1"/>
  <c r="E3749" i="1"/>
  <c r="F3749" i="1"/>
  <c r="G3749" i="1"/>
  <c r="H3749" i="1"/>
  <c r="I3749" i="1"/>
  <c r="J3749" i="1"/>
  <c r="E3750" i="1"/>
  <c r="F3750" i="1"/>
  <c r="G3750" i="1"/>
  <c r="H3750" i="1"/>
  <c r="I3750" i="1"/>
  <c r="J3750" i="1"/>
  <c r="E3751" i="1"/>
  <c r="F3751" i="1"/>
  <c r="G3751" i="1"/>
  <c r="H3751" i="1"/>
  <c r="I3751" i="1"/>
  <c r="J3751" i="1"/>
  <c r="E3752" i="1"/>
  <c r="F3752" i="1"/>
  <c r="G3752" i="1"/>
  <c r="H3752" i="1"/>
  <c r="I3752" i="1"/>
  <c r="J3752" i="1"/>
  <c r="E3753" i="1"/>
  <c r="F3753" i="1"/>
  <c r="G3753" i="1"/>
  <c r="H3753" i="1"/>
  <c r="I3753" i="1"/>
  <c r="J3753" i="1"/>
  <c r="E3754" i="1"/>
  <c r="F3754" i="1"/>
  <c r="G3754" i="1"/>
  <c r="H3754" i="1"/>
  <c r="I3754" i="1"/>
  <c r="J3754" i="1"/>
  <c r="E3755" i="1"/>
  <c r="F3755" i="1"/>
  <c r="G3755" i="1"/>
  <c r="H3755" i="1"/>
  <c r="I3755" i="1"/>
  <c r="J3755" i="1"/>
  <c r="E3756" i="1"/>
  <c r="F3756" i="1"/>
  <c r="G3756" i="1"/>
  <c r="H3756" i="1"/>
  <c r="I3756" i="1"/>
  <c r="J3756" i="1"/>
  <c r="E3757" i="1"/>
  <c r="F3757" i="1"/>
  <c r="G3757" i="1"/>
  <c r="H3757" i="1"/>
  <c r="I3757" i="1"/>
  <c r="J3757" i="1"/>
  <c r="E3758" i="1"/>
  <c r="F3758" i="1"/>
  <c r="G3758" i="1"/>
  <c r="H3758" i="1"/>
  <c r="I3758" i="1"/>
  <c r="J3758" i="1"/>
  <c r="E3759" i="1"/>
  <c r="F3759" i="1"/>
  <c r="G3759" i="1"/>
  <c r="H3759" i="1"/>
  <c r="I3759" i="1"/>
  <c r="J3759" i="1"/>
  <c r="E3760" i="1"/>
  <c r="F3760" i="1"/>
  <c r="G3760" i="1"/>
  <c r="H3760" i="1"/>
  <c r="I3760" i="1"/>
  <c r="J3760" i="1"/>
  <c r="E3761" i="1"/>
  <c r="F3761" i="1"/>
  <c r="G3761" i="1"/>
  <c r="H3761" i="1"/>
  <c r="I3761" i="1"/>
  <c r="J3761" i="1"/>
  <c r="E3762" i="1"/>
  <c r="F3762" i="1"/>
  <c r="G3762" i="1"/>
  <c r="H3762" i="1"/>
  <c r="I3762" i="1"/>
  <c r="J3762" i="1"/>
  <c r="E3763" i="1"/>
  <c r="F3763" i="1"/>
  <c r="G3763" i="1"/>
  <c r="H3763" i="1"/>
  <c r="I3763" i="1"/>
  <c r="J3763" i="1"/>
  <c r="E3764" i="1"/>
  <c r="F3764" i="1"/>
  <c r="G3764" i="1"/>
  <c r="H3764" i="1"/>
  <c r="I3764" i="1"/>
  <c r="J3764" i="1"/>
  <c r="E3765" i="1"/>
  <c r="F3765" i="1"/>
  <c r="G3765" i="1"/>
  <c r="H3765" i="1"/>
  <c r="I3765" i="1"/>
  <c r="J3765" i="1"/>
  <c r="E3766" i="1"/>
  <c r="F3766" i="1"/>
  <c r="G3766" i="1"/>
  <c r="H3766" i="1"/>
  <c r="I3766" i="1"/>
  <c r="J3766" i="1"/>
  <c r="E3767" i="1"/>
  <c r="F3767" i="1"/>
  <c r="G3767" i="1"/>
  <c r="H3767" i="1"/>
  <c r="I3767" i="1"/>
  <c r="J3767" i="1"/>
  <c r="E3768" i="1"/>
  <c r="F3768" i="1"/>
  <c r="G3768" i="1"/>
  <c r="H3768" i="1"/>
  <c r="I3768" i="1"/>
  <c r="J3768" i="1"/>
  <c r="E3769" i="1"/>
  <c r="F3769" i="1"/>
  <c r="G3769" i="1"/>
  <c r="H3769" i="1"/>
  <c r="I3769" i="1"/>
  <c r="J3769" i="1"/>
  <c r="E3770" i="1"/>
  <c r="F3770" i="1"/>
  <c r="G3770" i="1"/>
  <c r="H3770" i="1"/>
  <c r="I3770" i="1"/>
  <c r="J3770" i="1"/>
  <c r="E3771" i="1"/>
  <c r="F3771" i="1"/>
  <c r="G3771" i="1"/>
  <c r="H3771" i="1"/>
  <c r="I3771" i="1"/>
  <c r="J3771" i="1"/>
  <c r="E3772" i="1"/>
  <c r="F3772" i="1"/>
  <c r="G3772" i="1"/>
  <c r="H3772" i="1"/>
  <c r="I3772" i="1"/>
  <c r="J3772" i="1"/>
  <c r="E3773" i="1"/>
  <c r="F3773" i="1"/>
  <c r="G3773" i="1"/>
  <c r="H3773" i="1"/>
  <c r="I3773" i="1"/>
  <c r="J3773" i="1"/>
  <c r="E3774" i="1"/>
  <c r="F3774" i="1"/>
  <c r="G3774" i="1"/>
  <c r="H3774" i="1"/>
  <c r="I3774" i="1"/>
  <c r="J3774" i="1"/>
  <c r="E3775" i="1"/>
  <c r="F3775" i="1"/>
  <c r="G3775" i="1"/>
  <c r="H3775" i="1"/>
  <c r="I3775" i="1"/>
  <c r="J3775" i="1"/>
  <c r="E3776" i="1"/>
  <c r="F3776" i="1"/>
  <c r="G3776" i="1"/>
  <c r="H3776" i="1"/>
  <c r="I3776" i="1"/>
  <c r="J3776" i="1"/>
  <c r="E3777" i="1"/>
  <c r="F3777" i="1"/>
  <c r="G3777" i="1"/>
  <c r="H3777" i="1"/>
  <c r="I3777" i="1"/>
  <c r="J3777" i="1"/>
  <c r="E3778" i="1"/>
  <c r="F3778" i="1"/>
  <c r="G3778" i="1"/>
  <c r="H3778" i="1"/>
  <c r="I3778" i="1"/>
  <c r="J3778" i="1"/>
  <c r="E3779" i="1"/>
  <c r="F3779" i="1"/>
  <c r="G3779" i="1"/>
  <c r="H3779" i="1"/>
  <c r="I3779" i="1"/>
  <c r="J3779" i="1"/>
  <c r="E3780" i="1"/>
  <c r="F3780" i="1"/>
  <c r="G3780" i="1"/>
  <c r="H3780" i="1"/>
  <c r="I3780" i="1"/>
  <c r="J3780" i="1"/>
  <c r="E3781" i="1"/>
  <c r="F3781" i="1"/>
  <c r="G3781" i="1"/>
  <c r="H3781" i="1"/>
  <c r="I3781" i="1"/>
  <c r="J3781" i="1"/>
  <c r="E3782" i="1"/>
  <c r="F3782" i="1"/>
  <c r="G3782" i="1"/>
  <c r="H3782" i="1"/>
  <c r="I3782" i="1"/>
  <c r="J3782" i="1"/>
  <c r="E3783" i="1"/>
  <c r="F3783" i="1"/>
  <c r="G3783" i="1"/>
  <c r="H3783" i="1"/>
  <c r="I3783" i="1"/>
  <c r="J3783" i="1"/>
  <c r="E3784" i="1"/>
  <c r="F3784" i="1"/>
  <c r="G3784" i="1"/>
  <c r="H3784" i="1"/>
  <c r="I3784" i="1"/>
  <c r="J3784" i="1"/>
  <c r="E3785" i="1"/>
  <c r="F3785" i="1"/>
  <c r="G3785" i="1"/>
  <c r="H3785" i="1"/>
  <c r="I3785" i="1"/>
  <c r="J3785" i="1"/>
  <c r="E3786" i="1"/>
  <c r="F3786" i="1"/>
  <c r="G3786" i="1"/>
  <c r="H3786" i="1"/>
  <c r="I3786" i="1"/>
  <c r="J3786" i="1"/>
  <c r="E3787" i="1"/>
  <c r="F3787" i="1"/>
  <c r="G3787" i="1"/>
  <c r="H3787" i="1"/>
  <c r="I3787" i="1"/>
  <c r="J3787" i="1"/>
  <c r="E3788" i="1"/>
  <c r="F3788" i="1"/>
  <c r="G3788" i="1"/>
  <c r="H3788" i="1"/>
  <c r="I3788" i="1"/>
  <c r="J3788" i="1"/>
  <c r="E3789" i="1"/>
  <c r="F3789" i="1"/>
  <c r="G3789" i="1"/>
  <c r="H3789" i="1"/>
  <c r="I3789" i="1"/>
  <c r="J3789" i="1"/>
  <c r="E3790" i="1"/>
  <c r="F3790" i="1"/>
  <c r="G3790" i="1"/>
  <c r="H3790" i="1"/>
  <c r="I3790" i="1"/>
  <c r="J3790" i="1"/>
  <c r="E3791" i="1"/>
  <c r="F3791" i="1"/>
  <c r="G3791" i="1"/>
  <c r="H3791" i="1"/>
  <c r="I3791" i="1"/>
  <c r="J3791" i="1"/>
  <c r="E3792" i="1"/>
  <c r="F3792" i="1"/>
  <c r="G3792" i="1"/>
  <c r="H3792" i="1"/>
  <c r="I3792" i="1"/>
  <c r="J3792" i="1"/>
  <c r="E3793" i="1"/>
  <c r="F3793" i="1"/>
  <c r="G3793" i="1"/>
  <c r="H3793" i="1"/>
  <c r="I3793" i="1"/>
  <c r="J3793" i="1"/>
  <c r="E3794" i="1"/>
  <c r="F3794" i="1"/>
  <c r="G3794" i="1"/>
  <c r="H3794" i="1"/>
  <c r="I3794" i="1"/>
  <c r="J3794" i="1"/>
  <c r="E3795" i="1"/>
  <c r="F3795" i="1"/>
  <c r="G3795" i="1"/>
  <c r="H3795" i="1"/>
  <c r="I3795" i="1"/>
  <c r="J3795" i="1"/>
  <c r="E3796" i="1"/>
  <c r="F3796" i="1"/>
  <c r="G3796" i="1"/>
  <c r="H3796" i="1"/>
  <c r="I3796" i="1"/>
  <c r="J3796" i="1"/>
  <c r="E3797" i="1"/>
  <c r="F3797" i="1"/>
  <c r="G3797" i="1"/>
  <c r="H3797" i="1"/>
  <c r="I3797" i="1"/>
  <c r="J3797" i="1"/>
  <c r="E3798" i="1"/>
  <c r="F3798" i="1"/>
  <c r="G3798" i="1"/>
  <c r="H3798" i="1"/>
  <c r="I3798" i="1"/>
  <c r="J3798" i="1"/>
  <c r="E3799" i="1"/>
  <c r="F3799" i="1"/>
  <c r="G3799" i="1"/>
  <c r="H3799" i="1"/>
  <c r="I3799" i="1"/>
  <c r="J3799" i="1"/>
  <c r="E3800" i="1"/>
  <c r="F3800" i="1"/>
  <c r="G3800" i="1"/>
  <c r="H3800" i="1"/>
  <c r="I3800" i="1"/>
  <c r="J3800" i="1"/>
  <c r="E3801" i="1"/>
  <c r="F3801" i="1"/>
  <c r="G3801" i="1"/>
  <c r="H3801" i="1"/>
  <c r="I3801" i="1"/>
  <c r="J3801" i="1"/>
  <c r="E3802" i="1"/>
  <c r="F3802" i="1"/>
  <c r="G3802" i="1"/>
  <c r="H3802" i="1"/>
  <c r="I3802" i="1"/>
  <c r="J3802" i="1"/>
  <c r="E3803" i="1"/>
  <c r="F3803" i="1"/>
  <c r="G3803" i="1"/>
  <c r="H3803" i="1"/>
  <c r="I3803" i="1"/>
  <c r="J3803" i="1"/>
  <c r="E3804" i="1"/>
  <c r="F3804" i="1"/>
  <c r="G3804" i="1"/>
  <c r="H3804" i="1"/>
  <c r="I3804" i="1"/>
  <c r="J3804" i="1"/>
  <c r="E3805" i="1"/>
  <c r="F3805" i="1"/>
  <c r="G3805" i="1"/>
  <c r="H3805" i="1"/>
  <c r="I3805" i="1"/>
  <c r="J3805" i="1"/>
  <c r="E3806" i="1"/>
  <c r="F3806" i="1"/>
  <c r="G3806" i="1"/>
  <c r="H3806" i="1"/>
  <c r="I3806" i="1"/>
  <c r="J3806" i="1"/>
  <c r="E3807" i="1"/>
  <c r="F3807" i="1"/>
  <c r="G3807" i="1"/>
  <c r="H3807" i="1"/>
  <c r="I3807" i="1"/>
  <c r="J3807" i="1"/>
  <c r="E3808" i="1"/>
  <c r="F3808" i="1"/>
  <c r="G3808" i="1"/>
  <c r="H3808" i="1"/>
  <c r="I3808" i="1"/>
  <c r="J3808" i="1"/>
  <c r="E3809" i="1"/>
  <c r="F3809" i="1"/>
  <c r="G3809" i="1"/>
  <c r="H3809" i="1"/>
  <c r="I3809" i="1"/>
  <c r="J3809" i="1"/>
  <c r="E3810" i="1"/>
  <c r="F3810" i="1"/>
  <c r="G3810" i="1"/>
  <c r="H3810" i="1"/>
  <c r="I3810" i="1"/>
  <c r="J3810" i="1"/>
  <c r="E3811" i="1"/>
  <c r="F3811" i="1"/>
  <c r="G3811" i="1"/>
  <c r="H3811" i="1"/>
  <c r="I3811" i="1"/>
  <c r="J3811" i="1"/>
  <c r="E3812" i="1"/>
  <c r="F3812" i="1"/>
  <c r="G3812" i="1"/>
  <c r="H3812" i="1"/>
  <c r="I3812" i="1"/>
  <c r="J3812" i="1"/>
  <c r="E3813" i="1"/>
  <c r="F3813" i="1"/>
  <c r="G3813" i="1"/>
  <c r="H3813" i="1"/>
  <c r="I3813" i="1"/>
  <c r="J3813" i="1"/>
  <c r="E3814" i="1"/>
  <c r="F3814" i="1"/>
  <c r="G3814" i="1"/>
  <c r="H3814" i="1"/>
  <c r="I3814" i="1"/>
  <c r="J3814" i="1"/>
  <c r="E3815" i="1"/>
  <c r="F3815" i="1"/>
  <c r="G3815" i="1"/>
  <c r="H3815" i="1"/>
  <c r="I3815" i="1"/>
  <c r="J3815" i="1"/>
  <c r="E3816" i="1"/>
  <c r="F3816" i="1"/>
  <c r="G3816" i="1"/>
  <c r="H3816" i="1"/>
  <c r="I3816" i="1"/>
  <c r="J3816" i="1"/>
  <c r="E3817" i="1"/>
  <c r="F3817" i="1"/>
  <c r="G3817" i="1"/>
  <c r="H3817" i="1"/>
  <c r="I3817" i="1"/>
  <c r="J3817" i="1"/>
  <c r="E3818" i="1"/>
  <c r="F3818" i="1"/>
  <c r="G3818" i="1"/>
  <c r="H3818" i="1"/>
  <c r="I3818" i="1"/>
  <c r="J3818" i="1"/>
  <c r="E3819" i="1"/>
  <c r="F3819" i="1"/>
  <c r="G3819" i="1"/>
  <c r="H3819" i="1"/>
  <c r="I3819" i="1"/>
  <c r="J3819" i="1"/>
  <c r="E3820" i="1"/>
  <c r="F3820" i="1"/>
  <c r="G3820" i="1"/>
  <c r="H3820" i="1"/>
  <c r="I3820" i="1"/>
  <c r="J3820" i="1"/>
  <c r="E3821" i="1"/>
  <c r="F3821" i="1"/>
  <c r="G3821" i="1"/>
  <c r="H3821" i="1"/>
  <c r="I3821" i="1"/>
  <c r="J3821" i="1"/>
  <c r="E3822" i="1"/>
  <c r="F3822" i="1"/>
  <c r="G3822" i="1"/>
  <c r="H3822" i="1"/>
  <c r="I3822" i="1"/>
  <c r="J3822" i="1"/>
  <c r="E3823" i="1"/>
  <c r="F3823" i="1"/>
  <c r="G3823" i="1"/>
  <c r="H3823" i="1"/>
  <c r="I3823" i="1"/>
  <c r="J3823" i="1"/>
  <c r="E3824" i="1"/>
  <c r="F3824" i="1"/>
  <c r="G3824" i="1"/>
  <c r="H3824" i="1"/>
  <c r="I3824" i="1"/>
  <c r="J3824" i="1"/>
  <c r="E3825" i="1"/>
  <c r="F3825" i="1"/>
  <c r="G3825" i="1"/>
  <c r="H3825" i="1"/>
  <c r="I3825" i="1"/>
  <c r="J3825" i="1"/>
  <c r="E3826" i="1"/>
  <c r="F3826" i="1"/>
  <c r="G3826" i="1"/>
  <c r="H3826" i="1"/>
  <c r="I3826" i="1"/>
  <c r="J3826" i="1"/>
  <c r="E3827" i="1"/>
  <c r="F3827" i="1"/>
  <c r="G3827" i="1"/>
  <c r="H3827" i="1"/>
  <c r="I3827" i="1"/>
  <c r="J3827" i="1"/>
  <c r="E3828" i="1"/>
  <c r="F3828" i="1"/>
  <c r="G3828" i="1"/>
  <c r="H3828" i="1"/>
  <c r="I3828" i="1"/>
  <c r="J3828" i="1"/>
  <c r="E3829" i="1"/>
  <c r="F3829" i="1"/>
  <c r="G3829" i="1"/>
  <c r="H3829" i="1"/>
  <c r="I3829" i="1"/>
  <c r="J3829" i="1"/>
  <c r="E3830" i="1"/>
  <c r="F3830" i="1"/>
  <c r="G3830" i="1"/>
  <c r="H3830" i="1"/>
  <c r="I3830" i="1"/>
  <c r="J3830" i="1"/>
  <c r="E3831" i="1"/>
  <c r="F3831" i="1"/>
  <c r="G3831" i="1"/>
  <c r="H3831" i="1"/>
  <c r="I3831" i="1"/>
  <c r="J3831" i="1"/>
  <c r="E3832" i="1"/>
  <c r="F3832" i="1"/>
  <c r="G3832" i="1"/>
  <c r="H3832" i="1"/>
  <c r="I3832" i="1"/>
  <c r="J3832" i="1"/>
  <c r="E3833" i="1"/>
  <c r="F3833" i="1"/>
  <c r="G3833" i="1"/>
  <c r="H3833" i="1"/>
  <c r="I3833" i="1"/>
  <c r="J3833" i="1"/>
  <c r="E3834" i="1"/>
  <c r="F3834" i="1"/>
  <c r="G3834" i="1"/>
  <c r="H3834" i="1"/>
  <c r="I3834" i="1"/>
  <c r="J3834" i="1"/>
  <c r="E3835" i="1"/>
  <c r="F3835" i="1"/>
  <c r="G3835" i="1"/>
  <c r="H3835" i="1"/>
  <c r="I3835" i="1"/>
  <c r="J3835" i="1"/>
  <c r="E3836" i="1"/>
  <c r="F3836" i="1"/>
  <c r="G3836" i="1"/>
  <c r="H3836" i="1"/>
  <c r="I3836" i="1"/>
  <c r="J3836" i="1"/>
  <c r="E3837" i="1"/>
  <c r="F3837" i="1"/>
  <c r="G3837" i="1"/>
  <c r="H3837" i="1"/>
  <c r="I3837" i="1"/>
  <c r="J3837" i="1"/>
  <c r="E3838" i="1"/>
  <c r="F3838" i="1"/>
  <c r="G3838" i="1"/>
  <c r="H3838" i="1"/>
  <c r="I3838" i="1"/>
  <c r="J3838" i="1"/>
  <c r="E3839" i="1"/>
  <c r="F3839" i="1"/>
  <c r="G3839" i="1"/>
  <c r="H3839" i="1"/>
  <c r="I3839" i="1"/>
  <c r="J3839" i="1"/>
  <c r="E3840" i="1"/>
  <c r="F3840" i="1"/>
  <c r="G3840" i="1"/>
  <c r="H3840" i="1"/>
  <c r="I3840" i="1"/>
  <c r="J3840" i="1"/>
  <c r="E3841" i="1"/>
  <c r="F3841" i="1"/>
  <c r="G3841" i="1"/>
  <c r="H3841" i="1"/>
  <c r="I3841" i="1"/>
  <c r="J3841" i="1"/>
  <c r="E3842" i="1"/>
  <c r="F3842" i="1"/>
  <c r="G3842" i="1"/>
  <c r="H3842" i="1"/>
  <c r="I3842" i="1"/>
  <c r="J3842" i="1"/>
  <c r="E3843" i="1"/>
  <c r="F3843" i="1"/>
  <c r="G3843" i="1"/>
  <c r="H3843" i="1"/>
  <c r="I3843" i="1"/>
  <c r="J3843" i="1"/>
  <c r="E3844" i="1"/>
  <c r="F3844" i="1"/>
  <c r="G3844" i="1"/>
  <c r="H3844" i="1"/>
  <c r="I3844" i="1"/>
  <c r="J3844" i="1"/>
  <c r="E3845" i="1"/>
  <c r="F3845" i="1"/>
  <c r="G3845" i="1"/>
  <c r="H3845" i="1"/>
  <c r="I3845" i="1"/>
  <c r="J3845" i="1"/>
  <c r="E3846" i="1"/>
  <c r="F3846" i="1"/>
  <c r="G3846" i="1"/>
  <c r="H3846" i="1"/>
  <c r="I3846" i="1"/>
  <c r="J3846" i="1"/>
  <c r="E3847" i="1"/>
  <c r="F3847" i="1"/>
  <c r="G3847" i="1"/>
  <c r="H3847" i="1"/>
  <c r="I3847" i="1"/>
  <c r="J3847" i="1"/>
  <c r="E3848" i="1"/>
  <c r="F3848" i="1"/>
  <c r="G3848" i="1"/>
  <c r="H3848" i="1"/>
  <c r="I3848" i="1"/>
  <c r="J3848" i="1"/>
  <c r="E3849" i="1"/>
  <c r="F3849" i="1"/>
  <c r="G3849" i="1"/>
  <c r="H3849" i="1"/>
  <c r="I3849" i="1"/>
  <c r="J3849" i="1"/>
  <c r="E3850" i="1"/>
  <c r="F3850" i="1"/>
  <c r="G3850" i="1"/>
  <c r="H3850" i="1"/>
  <c r="I3850" i="1"/>
  <c r="J3850" i="1"/>
  <c r="E3851" i="1"/>
  <c r="F3851" i="1"/>
  <c r="G3851" i="1"/>
  <c r="H3851" i="1"/>
  <c r="I3851" i="1"/>
  <c r="J3851" i="1"/>
  <c r="E3852" i="1"/>
  <c r="F3852" i="1"/>
  <c r="G3852" i="1"/>
  <c r="H3852" i="1"/>
  <c r="I3852" i="1"/>
  <c r="J3852" i="1"/>
  <c r="E3853" i="1"/>
  <c r="F3853" i="1"/>
  <c r="G3853" i="1"/>
  <c r="H3853" i="1"/>
  <c r="I3853" i="1"/>
  <c r="J3853" i="1"/>
  <c r="E3854" i="1"/>
  <c r="F3854" i="1"/>
  <c r="G3854" i="1"/>
  <c r="H3854" i="1"/>
  <c r="I3854" i="1"/>
  <c r="J3854" i="1"/>
  <c r="E3855" i="1"/>
  <c r="F3855" i="1"/>
  <c r="G3855" i="1"/>
  <c r="H3855" i="1"/>
  <c r="I3855" i="1"/>
  <c r="J3855" i="1"/>
  <c r="E3856" i="1"/>
  <c r="F3856" i="1"/>
  <c r="G3856" i="1"/>
  <c r="H3856" i="1"/>
  <c r="I3856" i="1"/>
  <c r="J3856" i="1"/>
  <c r="E3857" i="1"/>
  <c r="F3857" i="1"/>
  <c r="G3857" i="1"/>
  <c r="H3857" i="1"/>
  <c r="I3857" i="1"/>
  <c r="J3857" i="1"/>
  <c r="E3858" i="1"/>
  <c r="F3858" i="1"/>
  <c r="G3858" i="1"/>
  <c r="H3858" i="1"/>
  <c r="I3858" i="1"/>
  <c r="J3858" i="1"/>
  <c r="E3859" i="1"/>
  <c r="F3859" i="1"/>
  <c r="G3859" i="1"/>
  <c r="H3859" i="1"/>
  <c r="I3859" i="1"/>
  <c r="J3859" i="1"/>
  <c r="E3860" i="1"/>
  <c r="F3860" i="1"/>
  <c r="G3860" i="1"/>
  <c r="H3860" i="1"/>
  <c r="I3860" i="1"/>
  <c r="J3860" i="1"/>
  <c r="E3861" i="1"/>
  <c r="F3861" i="1"/>
  <c r="G3861" i="1"/>
  <c r="H3861" i="1"/>
  <c r="I3861" i="1"/>
  <c r="J3861" i="1"/>
  <c r="E3862" i="1"/>
  <c r="F3862" i="1"/>
  <c r="G3862" i="1"/>
  <c r="H3862" i="1"/>
  <c r="I3862" i="1"/>
  <c r="J3862" i="1"/>
  <c r="E3863" i="1"/>
  <c r="F3863" i="1"/>
  <c r="G3863" i="1"/>
  <c r="H3863" i="1"/>
  <c r="I3863" i="1"/>
  <c r="J3863" i="1"/>
  <c r="E3864" i="1"/>
  <c r="F3864" i="1"/>
  <c r="G3864" i="1"/>
  <c r="H3864" i="1"/>
  <c r="I3864" i="1"/>
  <c r="J3864" i="1"/>
  <c r="E3865" i="1"/>
  <c r="F3865" i="1"/>
  <c r="G3865" i="1"/>
  <c r="H3865" i="1"/>
  <c r="I3865" i="1"/>
  <c r="J3865" i="1"/>
  <c r="E3866" i="1"/>
  <c r="F3866" i="1"/>
  <c r="G3866" i="1"/>
  <c r="H3866" i="1"/>
  <c r="I3866" i="1"/>
  <c r="J3866" i="1"/>
  <c r="E3867" i="1"/>
  <c r="F3867" i="1"/>
  <c r="G3867" i="1"/>
  <c r="H3867" i="1"/>
  <c r="I3867" i="1"/>
  <c r="J3867" i="1"/>
  <c r="E3868" i="1"/>
  <c r="F3868" i="1"/>
  <c r="G3868" i="1"/>
  <c r="H3868" i="1"/>
  <c r="I3868" i="1"/>
  <c r="J3868" i="1"/>
  <c r="E3869" i="1"/>
  <c r="F3869" i="1"/>
  <c r="G3869" i="1"/>
  <c r="H3869" i="1"/>
  <c r="I3869" i="1"/>
  <c r="J3869" i="1"/>
  <c r="E3870" i="1"/>
  <c r="F3870" i="1"/>
  <c r="G3870" i="1"/>
  <c r="H3870" i="1"/>
  <c r="I3870" i="1"/>
  <c r="J3870" i="1"/>
  <c r="E3871" i="1"/>
  <c r="F3871" i="1"/>
  <c r="G3871" i="1"/>
  <c r="H3871" i="1"/>
  <c r="I3871" i="1"/>
  <c r="J3871" i="1"/>
  <c r="E3872" i="1"/>
  <c r="F3872" i="1"/>
  <c r="G3872" i="1"/>
  <c r="H3872" i="1"/>
  <c r="I3872" i="1"/>
  <c r="J3872" i="1"/>
  <c r="E3873" i="1"/>
  <c r="F3873" i="1"/>
  <c r="G3873" i="1"/>
  <c r="H3873" i="1"/>
  <c r="I3873" i="1"/>
  <c r="J3873" i="1"/>
  <c r="E3874" i="1"/>
  <c r="F3874" i="1"/>
  <c r="G3874" i="1"/>
  <c r="H3874" i="1"/>
  <c r="I3874" i="1"/>
  <c r="J3874" i="1"/>
  <c r="E3875" i="1"/>
  <c r="F3875" i="1"/>
  <c r="G3875" i="1"/>
  <c r="H3875" i="1"/>
  <c r="I3875" i="1"/>
  <c r="J3875" i="1"/>
  <c r="E3876" i="1"/>
  <c r="F3876" i="1"/>
  <c r="G3876" i="1"/>
  <c r="H3876" i="1"/>
  <c r="I3876" i="1"/>
  <c r="J3876" i="1"/>
  <c r="E3877" i="1"/>
  <c r="F3877" i="1"/>
  <c r="G3877" i="1"/>
  <c r="H3877" i="1"/>
  <c r="I3877" i="1"/>
  <c r="J3877" i="1"/>
  <c r="E3878" i="1"/>
  <c r="F3878" i="1"/>
  <c r="G3878" i="1"/>
  <c r="H3878" i="1"/>
  <c r="I3878" i="1"/>
  <c r="J3878" i="1"/>
  <c r="E3879" i="1"/>
  <c r="F3879" i="1"/>
  <c r="G3879" i="1"/>
  <c r="H3879" i="1"/>
  <c r="I3879" i="1"/>
  <c r="J3879" i="1"/>
  <c r="E3880" i="1"/>
  <c r="F3880" i="1"/>
  <c r="G3880" i="1"/>
  <c r="H3880" i="1"/>
  <c r="I3880" i="1"/>
  <c r="J3880" i="1"/>
  <c r="E3881" i="1"/>
  <c r="F3881" i="1"/>
  <c r="G3881" i="1"/>
  <c r="H3881" i="1"/>
  <c r="I3881" i="1"/>
  <c r="J3881" i="1"/>
  <c r="E3882" i="1"/>
  <c r="F3882" i="1"/>
  <c r="G3882" i="1"/>
  <c r="H3882" i="1"/>
  <c r="I3882" i="1"/>
  <c r="J3882" i="1"/>
  <c r="E3883" i="1"/>
  <c r="F3883" i="1"/>
  <c r="G3883" i="1"/>
  <c r="H3883" i="1"/>
  <c r="I3883" i="1"/>
  <c r="J3883" i="1"/>
  <c r="E3884" i="1"/>
  <c r="F3884" i="1"/>
  <c r="G3884" i="1"/>
  <c r="H3884" i="1"/>
  <c r="I3884" i="1"/>
  <c r="J3884" i="1"/>
  <c r="E3885" i="1"/>
  <c r="F3885" i="1"/>
  <c r="G3885" i="1"/>
  <c r="H3885" i="1"/>
  <c r="I3885" i="1"/>
  <c r="J3885" i="1"/>
  <c r="E3886" i="1"/>
  <c r="F3886" i="1"/>
  <c r="G3886" i="1"/>
  <c r="H3886" i="1"/>
  <c r="I3886" i="1"/>
  <c r="J3886" i="1"/>
  <c r="E3887" i="1"/>
  <c r="F3887" i="1"/>
  <c r="G3887" i="1"/>
  <c r="H3887" i="1"/>
  <c r="I3887" i="1"/>
  <c r="J3887" i="1"/>
  <c r="E3888" i="1"/>
  <c r="F3888" i="1"/>
  <c r="G3888" i="1"/>
  <c r="H3888" i="1"/>
  <c r="I3888" i="1"/>
  <c r="J3888" i="1"/>
  <c r="E3889" i="1"/>
  <c r="F3889" i="1"/>
  <c r="G3889" i="1"/>
  <c r="H3889" i="1"/>
  <c r="I3889" i="1"/>
  <c r="J3889" i="1"/>
  <c r="E3890" i="1"/>
  <c r="F3890" i="1"/>
  <c r="G3890" i="1"/>
  <c r="H3890" i="1"/>
  <c r="I3890" i="1"/>
  <c r="J3890" i="1"/>
  <c r="E3891" i="1"/>
  <c r="F3891" i="1"/>
  <c r="G3891" i="1"/>
  <c r="H3891" i="1"/>
  <c r="I3891" i="1"/>
  <c r="J3891" i="1"/>
  <c r="E3892" i="1"/>
  <c r="F3892" i="1"/>
  <c r="G3892" i="1"/>
  <c r="H3892" i="1"/>
  <c r="I3892" i="1"/>
  <c r="J3892" i="1"/>
  <c r="E3893" i="1"/>
  <c r="F3893" i="1"/>
  <c r="G3893" i="1"/>
  <c r="H3893" i="1"/>
  <c r="I3893" i="1"/>
  <c r="J3893" i="1"/>
  <c r="E3894" i="1"/>
  <c r="F3894" i="1"/>
  <c r="G3894" i="1"/>
  <c r="H3894" i="1"/>
  <c r="I3894" i="1"/>
  <c r="J3894" i="1"/>
  <c r="E3895" i="1"/>
  <c r="F3895" i="1"/>
  <c r="G3895" i="1"/>
  <c r="H3895" i="1"/>
  <c r="I3895" i="1"/>
  <c r="J3895" i="1"/>
  <c r="E3896" i="1"/>
  <c r="F3896" i="1"/>
  <c r="G3896" i="1"/>
  <c r="H3896" i="1"/>
  <c r="I3896" i="1"/>
  <c r="J3896" i="1"/>
  <c r="E3897" i="1"/>
  <c r="F3897" i="1"/>
  <c r="G3897" i="1"/>
  <c r="H3897" i="1"/>
  <c r="I3897" i="1"/>
  <c r="J3897" i="1"/>
  <c r="E3898" i="1"/>
  <c r="F3898" i="1"/>
  <c r="G3898" i="1"/>
  <c r="H3898" i="1"/>
  <c r="I3898" i="1"/>
  <c r="J3898" i="1"/>
  <c r="E3899" i="1"/>
  <c r="F3899" i="1"/>
  <c r="G3899" i="1"/>
  <c r="H3899" i="1"/>
  <c r="I3899" i="1"/>
  <c r="J3899" i="1"/>
  <c r="E3900" i="1"/>
  <c r="F3900" i="1"/>
  <c r="G3900" i="1"/>
  <c r="H3900" i="1"/>
  <c r="I3900" i="1"/>
  <c r="J3900" i="1"/>
  <c r="E3901" i="1"/>
  <c r="F3901" i="1"/>
  <c r="G3901" i="1"/>
  <c r="H3901" i="1"/>
  <c r="I3901" i="1"/>
  <c r="J3901" i="1"/>
  <c r="E3902" i="1"/>
  <c r="F3902" i="1"/>
  <c r="G3902" i="1"/>
  <c r="H3902" i="1"/>
  <c r="I3902" i="1"/>
  <c r="J3902" i="1"/>
  <c r="E3903" i="1"/>
  <c r="F3903" i="1"/>
  <c r="G3903" i="1"/>
  <c r="H3903" i="1"/>
  <c r="I3903" i="1"/>
  <c r="J3903" i="1"/>
  <c r="E3904" i="1"/>
  <c r="F3904" i="1"/>
  <c r="G3904" i="1"/>
  <c r="H3904" i="1"/>
  <c r="I3904" i="1"/>
  <c r="J3904" i="1"/>
  <c r="E3905" i="1"/>
  <c r="F3905" i="1"/>
  <c r="G3905" i="1"/>
  <c r="H3905" i="1"/>
  <c r="I3905" i="1"/>
  <c r="J3905" i="1"/>
  <c r="E3906" i="1"/>
  <c r="F3906" i="1"/>
  <c r="G3906" i="1"/>
  <c r="H3906" i="1"/>
  <c r="I3906" i="1"/>
  <c r="J3906" i="1"/>
  <c r="E3907" i="1"/>
  <c r="F3907" i="1"/>
  <c r="G3907" i="1"/>
  <c r="H3907" i="1"/>
  <c r="I3907" i="1"/>
  <c r="J3907" i="1"/>
  <c r="E3908" i="1"/>
  <c r="F3908" i="1"/>
  <c r="G3908" i="1"/>
  <c r="H3908" i="1"/>
  <c r="I3908" i="1"/>
  <c r="J3908" i="1"/>
  <c r="E3909" i="1"/>
  <c r="F3909" i="1"/>
  <c r="G3909" i="1"/>
  <c r="H3909" i="1"/>
  <c r="I3909" i="1"/>
  <c r="J3909" i="1"/>
  <c r="E3910" i="1"/>
  <c r="F3910" i="1"/>
  <c r="G3910" i="1"/>
  <c r="H3910" i="1"/>
  <c r="I3910" i="1"/>
  <c r="J3910" i="1"/>
  <c r="E3911" i="1"/>
  <c r="F3911" i="1"/>
  <c r="G3911" i="1"/>
  <c r="H3911" i="1"/>
  <c r="I3911" i="1"/>
  <c r="J3911" i="1"/>
  <c r="E3912" i="1"/>
  <c r="F3912" i="1"/>
  <c r="G3912" i="1"/>
  <c r="H3912" i="1"/>
  <c r="I3912" i="1"/>
  <c r="J3912" i="1"/>
  <c r="E3913" i="1"/>
  <c r="F3913" i="1"/>
  <c r="G3913" i="1"/>
  <c r="H3913" i="1"/>
  <c r="I3913" i="1"/>
  <c r="J3913" i="1"/>
  <c r="E3914" i="1"/>
  <c r="F3914" i="1"/>
  <c r="G3914" i="1"/>
  <c r="H3914" i="1"/>
  <c r="I3914" i="1"/>
  <c r="J3914" i="1"/>
  <c r="E3915" i="1"/>
  <c r="F3915" i="1"/>
  <c r="G3915" i="1"/>
  <c r="H3915" i="1"/>
  <c r="I3915" i="1"/>
  <c r="J3915" i="1"/>
  <c r="E3916" i="1"/>
  <c r="F3916" i="1"/>
  <c r="G3916" i="1"/>
  <c r="H3916" i="1"/>
  <c r="I3916" i="1"/>
  <c r="J3916" i="1"/>
  <c r="E3917" i="1"/>
  <c r="F3917" i="1"/>
  <c r="G3917" i="1"/>
  <c r="H3917" i="1"/>
  <c r="I3917" i="1"/>
  <c r="J3917" i="1"/>
  <c r="E3918" i="1"/>
  <c r="F3918" i="1"/>
  <c r="G3918" i="1"/>
  <c r="H3918" i="1"/>
  <c r="I3918" i="1"/>
  <c r="J3918" i="1"/>
  <c r="E3919" i="1"/>
  <c r="F3919" i="1"/>
  <c r="G3919" i="1"/>
  <c r="H3919" i="1"/>
  <c r="I3919" i="1"/>
  <c r="J3919" i="1"/>
  <c r="E3920" i="1"/>
  <c r="F3920" i="1"/>
  <c r="G3920" i="1"/>
  <c r="H3920" i="1"/>
  <c r="I3920" i="1"/>
  <c r="J3920" i="1"/>
  <c r="E3921" i="1"/>
  <c r="F3921" i="1"/>
  <c r="G3921" i="1"/>
  <c r="H3921" i="1"/>
  <c r="I3921" i="1"/>
  <c r="J3921" i="1"/>
  <c r="E3922" i="1"/>
  <c r="F3922" i="1"/>
  <c r="G3922" i="1"/>
  <c r="H3922" i="1"/>
  <c r="I3922" i="1"/>
  <c r="J3922" i="1"/>
  <c r="E3923" i="1"/>
  <c r="F3923" i="1"/>
  <c r="G3923" i="1"/>
  <c r="H3923" i="1"/>
  <c r="I3923" i="1"/>
  <c r="J3923" i="1"/>
  <c r="E3924" i="1"/>
  <c r="F3924" i="1"/>
  <c r="G3924" i="1"/>
  <c r="H3924" i="1"/>
  <c r="I3924" i="1"/>
  <c r="J3924" i="1"/>
  <c r="E3925" i="1"/>
  <c r="F3925" i="1"/>
  <c r="G3925" i="1"/>
  <c r="H3925" i="1"/>
  <c r="I3925" i="1"/>
  <c r="J3925" i="1"/>
  <c r="E3926" i="1"/>
  <c r="F3926" i="1"/>
  <c r="G3926" i="1"/>
  <c r="H3926" i="1"/>
  <c r="I3926" i="1"/>
  <c r="J3926" i="1"/>
  <c r="E3927" i="1"/>
  <c r="F3927" i="1"/>
  <c r="G3927" i="1"/>
  <c r="H3927" i="1"/>
  <c r="I3927" i="1"/>
  <c r="J3927" i="1"/>
  <c r="E3928" i="1"/>
  <c r="F3928" i="1"/>
  <c r="G3928" i="1"/>
  <c r="H3928" i="1"/>
  <c r="I3928" i="1"/>
  <c r="J3928" i="1"/>
  <c r="E3929" i="1"/>
  <c r="F3929" i="1"/>
  <c r="G3929" i="1"/>
  <c r="H3929" i="1"/>
  <c r="I3929" i="1"/>
  <c r="J3929" i="1"/>
  <c r="E3930" i="1"/>
  <c r="F3930" i="1"/>
  <c r="G3930" i="1"/>
  <c r="H3930" i="1"/>
  <c r="I3930" i="1"/>
  <c r="J3930" i="1"/>
  <c r="E3931" i="1"/>
  <c r="F3931" i="1"/>
  <c r="G3931" i="1"/>
  <c r="H3931" i="1"/>
  <c r="I3931" i="1"/>
  <c r="J3931" i="1"/>
  <c r="E3932" i="1"/>
  <c r="F3932" i="1"/>
  <c r="G3932" i="1"/>
  <c r="H3932" i="1"/>
  <c r="I3932" i="1"/>
  <c r="J3932" i="1"/>
  <c r="E3933" i="1"/>
  <c r="F3933" i="1"/>
  <c r="G3933" i="1"/>
  <c r="H3933" i="1"/>
  <c r="I3933" i="1"/>
  <c r="J3933" i="1"/>
  <c r="E3934" i="1"/>
  <c r="F3934" i="1"/>
  <c r="G3934" i="1"/>
  <c r="H3934" i="1"/>
  <c r="I3934" i="1"/>
  <c r="J3934" i="1"/>
  <c r="E3935" i="1"/>
  <c r="F3935" i="1"/>
  <c r="G3935" i="1"/>
  <c r="H3935" i="1"/>
  <c r="I3935" i="1"/>
  <c r="J3935" i="1"/>
  <c r="E3936" i="1"/>
  <c r="F3936" i="1"/>
  <c r="G3936" i="1"/>
  <c r="H3936" i="1"/>
  <c r="I3936" i="1"/>
  <c r="J3936" i="1"/>
  <c r="E3937" i="1"/>
  <c r="F3937" i="1"/>
  <c r="G3937" i="1"/>
  <c r="H3937" i="1"/>
  <c r="I3937" i="1"/>
  <c r="J3937" i="1"/>
  <c r="E3938" i="1"/>
  <c r="F3938" i="1"/>
  <c r="G3938" i="1"/>
  <c r="H3938" i="1"/>
  <c r="I3938" i="1"/>
  <c r="J3938" i="1"/>
  <c r="E3939" i="1"/>
  <c r="F3939" i="1"/>
  <c r="G3939" i="1"/>
  <c r="H3939" i="1"/>
  <c r="I3939" i="1"/>
  <c r="J3939" i="1"/>
  <c r="E3940" i="1"/>
  <c r="F3940" i="1"/>
  <c r="G3940" i="1"/>
  <c r="H3940" i="1"/>
  <c r="I3940" i="1"/>
  <c r="J3940" i="1"/>
  <c r="E3941" i="1"/>
  <c r="F3941" i="1"/>
  <c r="G3941" i="1"/>
  <c r="H3941" i="1"/>
  <c r="I3941" i="1"/>
  <c r="J3941" i="1"/>
  <c r="E3942" i="1"/>
  <c r="F3942" i="1"/>
  <c r="G3942" i="1"/>
  <c r="H3942" i="1"/>
  <c r="I3942" i="1"/>
  <c r="J3942" i="1"/>
  <c r="E3943" i="1"/>
  <c r="F3943" i="1"/>
  <c r="G3943" i="1"/>
  <c r="H3943" i="1"/>
  <c r="I3943" i="1"/>
  <c r="J3943" i="1"/>
  <c r="E3944" i="1"/>
  <c r="F3944" i="1"/>
  <c r="G3944" i="1"/>
  <c r="H3944" i="1"/>
  <c r="I3944" i="1"/>
  <c r="J3944" i="1"/>
  <c r="E3945" i="1"/>
  <c r="F3945" i="1"/>
  <c r="G3945" i="1"/>
  <c r="H3945" i="1"/>
  <c r="I3945" i="1"/>
  <c r="J3945" i="1"/>
  <c r="E3946" i="1"/>
  <c r="F3946" i="1"/>
  <c r="G3946" i="1"/>
  <c r="H3946" i="1"/>
  <c r="I3946" i="1"/>
  <c r="J3946" i="1"/>
  <c r="E3947" i="1"/>
  <c r="F3947" i="1"/>
  <c r="G3947" i="1"/>
  <c r="H3947" i="1"/>
  <c r="I3947" i="1"/>
  <c r="J3947" i="1"/>
  <c r="E3948" i="1"/>
  <c r="F3948" i="1"/>
  <c r="G3948" i="1"/>
  <c r="H3948" i="1"/>
  <c r="I3948" i="1"/>
  <c r="J3948" i="1"/>
  <c r="E3949" i="1"/>
  <c r="F3949" i="1"/>
  <c r="G3949" i="1"/>
  <c r="H3949" i="1"/>
  <c r="I3949" i="1"/>
  <c r="J3949" i="1"/>
  <c r="E3950" i="1"/>
  <c r="F3950" i="1"/>
  <c r="G3950" i="1"/>
  <c r="H3950" i="1"/>
  <c r="I3950" i="1"/>
  <c r="J3950" i="1"/>
  <c r="E3951" i="1"/>
  <c r="F3951" i="1"/>
  <c r="G3951" i="1"/>
  <c r="H3951" i="1"/>
  <c r="I3951" i="1"/>
  <c r="J3951" i="1"/>
  <c r="E3952" i="1"/>
  <c r="F3952" i="1"/>
  <c r="G3952" i="1"/>
  <c r="H3952" i="1"/>
  <c r="I3952" i="1"/>
  <c r="J3952" i="1"/>
  <c r="E3953" i="1"/>
  <c r="F3953" i="1"/>
  <c r="G3953" i="1"/>
  <c r="H3953" i="1"/>
  <c r="I3953" i="1"/>
  <c r="J3953" i="1"/>
  <c r="E3954" i="1"/>
  <c r="F3954" i="1"/>
  <c r="G3954" i="1"/>
  <c r="H3954" i="1"/>
  <c r="I3954" i="1"/>
  <c r="J3954" i="1"/>
  <c r="E3955" i="1"/>
  <c r="F3955" i="1"/>
  <c r="G3955" i="1"/>
  <c r="H3955" i="1"/>
  <c r="I3955" i="1"/>
  <c r="J3955" i="1"/>
  <c r="E3956" i="1"/>
  <c r="F3956" i="1"/>
  <c r="G3956" i="1"/>
  <c r="H3956" i="1"/>
  <c r="I3956" i="1"/>
  <c r="J3956" i="1"/>
  <c r="E3957" i="1"/>
  <c r="F3957" i="1"/>
  <c r="G3957" i="1"/>
  <c r="H3957" i="1"/>
  <c r="I3957" i="1"/>
  <c r="J3957" i="1"/>
  <c r="E3958" i="1"/>
  <c r="F3958" i="1"/>
  <c r="G3958" i="1"/>
  <c r="H3958" i="1"/>
  <c r="I3958" i="1"/>
  <c r="J3958" i="1"/>
  <c r="E3959" i="1"/>
  <c r="F3959" i="1"/>
  <c r="G3959" i="1"/>
  <c r="H3959" i="1"/>
  <c r="I3959" i="1"/>
  <c r="J3959" i="1"/>
  <c r="E3960" i="1"/>
  <c r="F3960" i="1"/>
  <c r="G3960" i="1"/>
  <c r="H3960" i="1"/>
  <c r="I3960" i="1"/>
  <c r="J3960" i="1"/>
  <c r="E3961" i="1"/>
  <c r="F3961" i="1"/>
  <c r="G3961" i="1"/>
  <c r="H3961" i="1"/>
  <c r="I3961" i="1"/>
  <c r="J3961" i="1"/>
  <c r="E3962" i="1"/>
  <c r="F3962" i="1"/>
  <c r="G3962" i="1"/>
  <c r="H3962" i="1"/>
  <c r="I3962" i="1"/>
  <c r="J3962" i="1"/>
  <c r="E3963" i="1"/>
  <c r="F3963" i="1"/>
  <c r="G3963" i="1"/>
  <c r="H3963" i="1"/>
  <c r="I3963" i="1"/>
  <c r="J3963" i="1"/>
  <c r="E3964" i="1"/>
  <c r="F3964" i="1"/>
  <c r="G3964" i="1"/>
  <c r="H3964" i="1"/>
  <c r="I3964" i="1"/>
  <c r="J3964" i="1"/>
  <c r="E3965" i="1"/>
  <c r="F3965" i="1"/>
  <c r="G3965" i="1"/>
  <c r="H3965" i="1"/>
  <c r="I3965" i="1"/>
  <c r="J3965" i="1"/>
  <c r="E3966" i="1"/>
  <c r="F3966" i="1"/>
  <c r="G3966" i="1"/>
  <c r="H3966" i="1"/>
  <c r="I3966" i="1"/>
  <c r="J3966" i="1"/>
  <c r="E3967" i="1"/>
  <c r="F3967" i="1"/>
  <c r="G3967" i="1"/>
  <c r="H3967" i="1"/>
  <c r="I3967" i="1"/>
  <c r="J3967" i="1"/>
  <c r="E3968" i="1"/>
  <c r="F3968" i="1"/>
  <c r="G3968" i="1"/>
  <c r="H3968" i="1"/>
  <c r="I3968" i="1"/>
  <c r="J3968" i="1"/>
  <c r="E3969" i="1"/>
  <c r="F3969" i="1"/>
  <c r="G3969" i="1"/>
  <c r="H3969" i="1"/>
  <c r="I3969" i="1"/>
  <c r="J3969" i="1"/>
  <c r="E3970" i="1"/>
  <c r="F3970" i="1"/>
  <c r="G3970" i="1"/>
  <c r="H3970" i="1"/>
  <c r="I3970" i="1"/>
  <c r="J3970" i="1"/>
  <c r="E3971" i="1"/>
  <c r="F3971" i="1"/>
  <c r="G3971" i="1"/>
  <c r="H3971" i="1"/>
  <c r="I3971" i="1"/>
  <c r="J3971" i="1"/>
  <c r="J3724" i="1"/>
  <c r="I3724" i="1"/>
  <c r="H3724" i="1"/>
  <c r="G3724" i="1"/>
  <c r="F3724" i="1"/>
  <c r="E3724" i="1"/>
  <c r="E2485" i="1"/>
  <c r="F2485" i="1"/>
  <c r="G2485" i="1"/>
  <c r="H2485" i="1"/>
  <c r="I2485" i="1"/>
  <c r="J2485" i="1"/>
  <c r="E2486" i="1"/>
  <c r="F2486" i="1"/>
  <c r="G2486" i="1"/>
  <c r="H2486" i="1"/>
  <c r="I2486" i="1"/>
  <c r="J2486" i="1"/>
  <c r="E2487" i="1"/>
  <c r="F2487" i="1"/>
  <c r="G2487" i="1"/>
  <c r="H2487" i="1"/>
  <c r="I2487" i="1"/>
  <c r="J2487" i="1"/>
  <c r="E2488" i="1"/>
  <c r="F2488" i="1"/>
  <c r="G2488" i="1"/>
  <c r="H2488" i="1"/>
  <c r="I2488" i="1"/>
  <c r="J2488" i="1"/>
  <c r="E2489" i="1"/>
  <c r="F2489" i="1"/>
  <c r="G2489" i="1"/>
  <c r="H2489" i="1"/>
  <c r="I2489" i="1"/>
  <c r="J2489" i="1"/>
  <c r="E2490" i="1"/>
  <c r="F2490" i="1"/>
  <c r="G2490" i="1"/>
  <c r="H2490" i="1"/>
  <c r="I2490" i="1"/>
  <c r="J2490" i="1"/>
  <c r="E2491" i="1"/>
  <c r="F2491" i="1"/>
  <c r="G2491" i="1"/>
  <c r="H2491" i="1"/>
  <c r="I2491" i="1"/>
  <c r="J2491" i="1"/>
  <c r="E2492" i="1"/>
  <c r="F2492" i="1"/>
  <c r="G2492" i="1"/>
  <c r="H2492" i="1"/>
  <c r="I2492" i="1"/>
  <c r="J2492" i="1"/>
  <c r="E2493" i="1"/>
  <c r="F2493" i="1"/>
  <c r="G2493" i="1"/>
  <c r="H2493" i="1"/>
  <c r="I2493" i="1"/>
  <c r="J2493" i="1"/>
  <c r="E2494" i="1"/>
  <c r="F2494" i="1"/>
  <c r="G2494" i="1"/>
  <c r="H2494" i="1"/>
  <c r="I2494" i="1"/>
  <c r="J2494" i="1"/>
  <c r="E2495" i="1"/>
  <c r="F2495" i="1"/>
  <c r="G2495" i="1"/>
  <c r="H2495" i="1"/>
  <c r="I2495" i="1"/>
  <c r="J2495" i="1"/>
  <c r="E2496" i="1"/>
  <c r="F2496" i="1"/>
  <c r="G2496" i="1"/>
  <c r="H2496" i="1"/>
  <c r="I2496" i="1"/>
  <c r="J2496" i="1"/>
  <c r="E2497" i="1"/>
  <c r="F2497" i="1"/>
  <c r="G2497" i="1"/>
  <c r="H2497" i="1"/>
  <c r="I2497" i="1"/>
  <c r="J2497" i="1"/>
  <c r="E2498" i="1"/>
  <c r="F2498" i="1"/>
  <c r="G2498" i="1"/>
  <c r="H2498" i="1"/>
  <c r="I2498" i="1"/>
  <c r="J2498" i="1"/>
  <c r="E2499" i="1"/>
  <c r="F2499" i="1"/>
  <c r="G2499" i="1"/>
  <c r="H2499" i="1"/>
  <c r="I2499" i="1"/>
  <c r="J2499" i="1"/>
  <c r="E2500" i="1"/>
  <c r="F2500" i="1"/>
  <c r="G2500" i="1"/>
  <c r="H2500" i="1"/>
  <c r="I2500" i="1"/>
  <c r="J2500" i="1"/>
  <c r="E2501" i="1"/>
  <c r="F2501" i="1"/>
  <c r="G2501" i="1"/>
  <c r="H2501" i="1"/>
  <c r="I2501" i="1"/>
  <c r="J2501" i="1"/>
  <c r="E2502" i="1"/>
  <c r="F2502" i="1"/>
  <c r="G2502" i="1"/>
  <c r="H2502" i="1"/>
  <c r="I2502" i="1"/>
  <c r="J2502" i="1"/>
  <c r="E2503" i="1"/>
  <c r="F2503" i="1"/>
  <c r="G2503" i="1"/>
  <c r="H2503" i="1"/>
  <c r="I2503" i="1"/>
  <c r="J2503" i="1"/>
  <c r="E2504" i="1"/>
  <c r="F2504" i="1"/>
  <c r="G2504" i="1"/>
  <c r="H2504" i="1"/>
  <c r="I2504" i="1"/>
  <c r="J2504" i="1"/>
  <c r="E2505" i="1"/>
  <c r="F2505" i="1"/>
  <c r="G2505" i="1"/>
  <c r="H2505" i="1"/>
  <c r="I2505" i="1"/>
  <c r="J2505" i="1"/>
  <c r="E2506" i="1"/>
  <c r="F2506" i="1"/>
  <c r="G2506" i="1"/>
  <c r="H2506" i="1"/>
  <c r="I2506" i="1"/>
  <c r="J2506" i="1"/>
  <c r="E2507" i="1"/>
  <c r="F2507" i="1"/>
  <c r="G2507" i="1"/>
  <c r="H2507" i="1"/>
  <c r="I2507" i="1"/>
  <c r="J2507" i="1"/>
  <c r="E2508" i="1"/>
  <c r="F2508" i="1"/>
  <c r="G2508" i="1"/>
  <c r="H2508" i="1"/>
  <c r="I2508" i="1"/>
  <c r="J2508" i="1"/>
  <c r="E2509" i="1"/>
  <c r="F2509" i="1"/>
  <c r="G2509" i="1"/>
  <c r="H2509" i="1"/>
  <c r="I2509" i="1"/>
  <c r="J2509" i="1"/>
  <c r="E2510" i="1"/>
  <c r="F2510" i="1"/>
  <c r="G2510" i="1"/>
  <c r="H2510" i="1"/>
  <c r="I2510" i="1"/>
  <c r="J2510" i="1"/>
  <c r="E2511" i="1"/>
  <c r="F2511" i="1"/>
  <c r="G2511" i="1"/>
  <c r="H2511" i="1"/>
  <c r="I2511" i="1"/>
  <c r="J2511" i="1"/>
  <c r="E2512" i="1"/>
  <c r="F2512" i="1"/>
  <c r="G2512" i="1"/>
  <c r="H2512" i="1"/>
  <c r="I2512" i="1"/>
  <c r="J2512" i="1"/>
  <c r="E2513" i="1"/>
  <c r="F2513" i="1"/>
  <c r="G2513" i="1"/>
  <c r="H2513" i="1"/>
  <c r="I2513" i="1"/>
  <c r="J2513" i="1"/>
  <c r="E2514" i="1"/>
  <c r="F2514" i="1"/>
  <c r="G2514" i="1"/>
  <c r="H2514" i="1"/>
  <c r="I2514" i="1"/>
  <c r="J2514" i="1"/>
  <c r="E2515" i="1"/>
  <c r="F2515" i="1"/>
  <c r="G2515" i="1"/>
  <c r="H2515" i="1"/>
  <c r="I2515" i="1"/>
  <c r="J2515" i="1"/>
  <c r="E2516" i="1"/>
  <c r="F2516" i="1"/>
  <c r="G2516" i="1"/>
  <c r="H2516" i="1"/>
  <c r="I2516" i="1"/>
  <c r="J2516" i="1"/>
  <c r="E2517" i="1"/>
  <c r="F2517" i="1"/>
  <c r="G2517" i="1"/>
  <c r="H2517" i="1"/>
  <c r="I2517" i="1"/>
  <c r="J2517" i="1"/>
  <c r="E2518" i="1"/>
  <c r="F2518" i="1"/>
  <c r="G2518" i="1"/>
  <c r="H2518" i="1"/>
  <c r="I2518" i="1"/>
  <c r="J2518" i="1"/>
  <c r="E2519" i="1"/>
  <c r="F2519" i="1"/>
  <c r="G2519" i="1"/>
  <c r="H2519" i="1"/>
  <c r="I2519" i="1"/>
  <c r="J2519" i="1"/>
  <c r="E2520" i="1"/>
  <c r="F2520" i="1"/>
  <c r="G2520" i="1"/>
  <c r="H2520" i="1"/>
  <c r="I2520" i="1"/>
  <c r="J2520" i="1"/>
  <c r="E2521" i="1"/>
  <c r="F2521" i="1"/>
  <c r="G2521" i="1"/>
  <c r="H2521" i="1"/>
  <c r="I2521" i="1"/>
  <c r="J2521" i="1"/>
  <c r="E2522" i="1"/>
  <c r="F2522" i="1"/>
  <c r="G2522" i="1"/>
  <c r="H2522" i="1"/>
  <c r="I2522" i="1"/>
  <c r="J2522" i="1"/>
  <c r="E2523" i="1"/>
  <c r="F2523" i="1"/>
  <c r="G2523" i="1"/>
  <c r="H2523" i="1"/>
  <c r="I2523" i="1"/>
  <c r="J2523" i="1"/>
  <c r="E2524" i="1"/>
  <c r="F2524" i="1"/>
  <c r="G2524" i="1"/>
  <c r="H2524" i="1"/>
  <c r="I2524" i="1"/>
  <c r="J2524" i="1"/>
  <c r="E2525" i="1"/>
  <c r="F2525" i="1"/>
  <c r="G2525" i="1"/>
  <c r="H2525" i="1"/>
  <c r="I2525" i="1"/>
  <c r="J2525" i="1"/>
  <c r="E2526" i="1"/>
  <c r="F2526" i="1"/>
  <c r="G2526" i="1"/>
  <c r="H2526" i="1"/>
  <c r="I2526" i="1"/>
  <c r="J2526" i="1"/>
  <c r="E2527" i="1"/>
  <c r="F2527" i="1"/>
  <c r="G2527" i="1"/>
  <c r="H2527" i="1"/>
  <c r="I2527" i="1"/>
  <c r="J2527" i="1"/>
  <c r="E2528" i="1"/>
  <c r="F2528" i="1"/>
  <c r="G2528" i="1"/>
  <c r="H2528" i="1"/>
  <c r="I2528" i="1"/>
  <c r="J2528" i="1"/>
  <c r="E2529" i="1"/>
  <c r="F2529" i="1"/>
  <c r="G2529" i="1"/>
  <c r="H2529" i="1"/>
  <c r="I2529" i="1"/>
  <c r="J2529" i="1"/>
  <c r="E2530" i="1"/>
  <c r="F2530" i="1"/>
  <c r="G2530" i="1"/>
  <c r="H2530" i="1"/>
  <c r="I2530" i="1"/>
  <c r="J2530" i="1"/>
  <c r="E2531" i="1"/>
  <c r="F2531" i="1"/>
  <c r="G2531" i="1"/>
  <c r="H2531" i="1"/>
  <c r="I2531" i="1"/>
  <c r="J2531" i="1"/>
  <c r="E2532" i="1"/>
  <c r="F2532" i="1"/>
  <c r="G2532" i="1"/>
  <c r="H2532" i="1"/>
  <c r="I2532" i="1"/>
  <c r="J2532" i="1"/>
  <c r="E2533" i="1"/>
  <c r="F2533" i="1"/>
  <c r="G2533" i="1"/>
  <c r="H2533" i="1"/>
  <c r="I2533" i="1"/>
  <c r="J2533" i="1"/>
  <c r="E2534" i="1"/>
  <c r="F2534" i="1"/>
  <c r="G2534" i="1"/>
  <c r="H2534" i="1"/>
  <c r="I2534" i="1"/>
  <c r="J2534" i="1"/>
  <c r="E2535" i="1"/>
  <c r="F2535" i="1"/>
  <c r="G2535" i="1"/>
  <c r="H2535" i="1"/>
  <c r="I2535" i="1"/>
  <c r="J2535" i="1"/>
  <c r="E2536" i="1"/>
  <c r="F2536" i="1"/>
  <c r="G2536" i="1"/>
  <c r="H2536" i="1"/>
  <c r="I2536" i="1"/>
  <c r="J2536" i="1"/>
  <c r="E2537" i="1"/>
  <c r="F2537" i="1"/>
  <c r="G2537" i="1"/>
  <c r="H2537" i="1"/>
  <c r="I2537" i="1"/>
  <c r="J2537" i="1"/>
  <c r="E2538" i="1"/>
  <c r="F2538" i="1"/>
  <c r="G2538" i="1"/>
  <c r="H2538" i="1"/>
  <c r="I2538" i="1"/>
  <c r="J2538" i="1"/>
  <c r="E2539" i="1"/>
  <c r="F2539" i="1"/>
  <c r="G2539" i="1"/>
  <c r="H2539" i="1"/>
  <c r="I2539" i="1"/>
  <c r="J2539" i="1"/>
  <c r="E2540" i="1"/>
  <c r="F2540" i="1"/>
  <c r="G2540" i="1"/>
  <c r="H2540" i="1"/>
  <c r="I2540" i="1"/>
  <c r="J2540" i="1"/>
  <c r="E2541" i="1"/>
  <c r="F2541" i="1"/>
  <c r="G2541" i="1"/>
  <c r="H2541" i="1"/>
  <c r="I2541" i="1"/>
  <c r="J2541" i="1"/>
  <c r="E2542" i="1"/>
  <c r="F2542" i="1"/>
  <c r="G2542" i="1"/>
  <c r="H2542" i="1"/>
  <c r="I2542" i="1"/>
  <c r="J2542" i="1"/>
  <c r="E2543" i="1"/>
  <c r="F2543" i="1"/>
  <c r="G2543" i="1"/>
  <c r="H2543" i="1"/>
  <c r="I2543" i="1"/>
  <c r="J2543" i="1"/>
  <c r="E2544" i="1"/>
  <c r="F2544" i="1"/>
  <c r="G2544" i="1"/>
  <c r="H2544" i="1"/>
  <c r="I2544" i="1"/>
  <c r="J2544" i="1"/>
  <c r="E2545" i="1"/>
  <c r="F2545" i="1"/>
  <c r="G2545" i="1"/>
  <c r="H2545" i="1"/>
  <c r="I2545" i="1"/>
  <c r="J2545" i="1"/>
  <c r="E2546" i="1"/>
  <c r="F2546" i="1"/>
  <c r="G2546" i="1"/>
  <c r="H2546" i="1"/>
  <c r="I2546" i="1"/>
  <c r="J2546" i="1"/>
  <c r="E2547" i="1"/>
  <c r="F2547" i="1"/>
  <c r="G2547" i="1"/>
  <c r="H2547" i="1"/>
  <c r="I2547" i="1"/>
  <c r="J2547" i="1"/>
  <c r="E2548" i="1"/>
  <c r="F2548" i="1"/>
  <c r="G2548" i="1"/>
  <c r="H2548" i="1"/>
  <c r="I2548" i="1"/>
  <c r="J2548" i="1"/>
  <c r="E2549" i="1"/>
  <c r="F2549" i="1"/>
  <c r="G2549" i="1"/>
  <c r="H2549" i="1"/>
  <c r="I2549" i="1"/>
  <c r="J2549" i="1"/>
  <c r="E2550" i="1"/>
  <c r="F2550" i="1"/>
  <c r="G2550" i="1"/>
  <c r="H2550" i="1"/>
  <c r="I2550" i="1"/>
  <c r="J2550" i="1"/>
  <c r="E2551" i="1"/>
  <c r="F2551" i="1"/>
  <c r="G2551" i="1"/>
  <c r="H2551" i="1"/>
  <c r="I2551" i="1"/>
  <c r="J2551" i="1"/>
  <c r="E2552" i="1"/>
  <c r="F2552" i="1"/>
  <c r="G2552" i="1"/>
  <c r="H2552" i="1"/>
  <c r="I2552" i="1"/>
  <c r="J2552" i="1"/>
  <c r="E2553" i="1"/>
  <c r="F2553" i="1"/>
  <c r="G2553" i="1"/>
  <c r="H2553" i="1"/>
  <c r="I2553" i="1"/>
  <c r="J2553" i="1"/>
  <c r="E2554" i="1"/>
  <c r="F2554" i="1"/>
  <c r="G2554" i="1"/>
  <c r="H2554" i="1"/>
  <c r="I2554" i="1"/>
  <c r="J2554" i="1"/>
  <c r="E2555" i="1"/>
  <c r="F2555" i="1"/>
  <c r="G2555" i="1"/>
  <c r="H2555" i="1"/>
  <c r="I2555" i="1"/>
  <c r="J2555" i="1"/>
  <c r="E2556" i="1"/>
  <c r="F2556" i="1"/>
  <c r="G2556" i="1"/>
  <c r="H2556" i="1"/>
  <c r="I2556" i="1"/>
  <c r="J2556" i="1"/>
  <c r="E2557" i="1"/>
  <c r="F2557" i="1"/>
  <c r="G2557" i="1"/>
  <c r="H2557" i="1"/>
  <c r="I2557" i="1"/>
  <c r="J2557" i="1"/>
  <c r="E2558" i="1"/>
  <c r="F2558" i="1"/>
  <c r="G2558" i="1"/>
  <c r="H2558" i="1"/>
  <c r="I2558" i="1"/>
  <c r="J2558" i="1"/>
  <c r="E2559" i="1"/>
  <c r="F2559" i="1"/>
  <c r="G2559" i="1"/>
  <c r="H2559" i="1"/>
  <c r="I2559" i="1"/>
  <c r="J2559" i="1"/>
  <c r="E2560" i="1"/>
  <c r="F2560" i="1"/>
  <c r="G2560" i="1"/>
  <c r="H2560" i="1"/>
  <c r="I2560" i="1"/>
  <c r="J2560" i="1"/>
  <c r="E2561" i="1"/>
  <c r="F2561" i="1"/>
  <c r="G2561" i="1"/>
  <c r="H2561" i="1"/>
  <c r="I2561" i="1"/>
  <c r="J2561" i="1"/>
  <c r="E2562" i="1"/>
  <c r="F2562" i="1"/>
  <c r="G2562" i="1"/>
  <c r="H2562" i="1"/>
  <c r="I2562" i="1"/>
  <c r="J2562" i="1"/>
  <c r="E2563" i="1"/>
  <c r="F2563" i="1"/>
  <c r="G2563" i="1"/>
  <c r="H2563" i="1"/>
  <c r="I2563" i="1"/>
  <c r="J2563" i="1"/>
  <c r="E2564" i="1"/>
  <c r="F2564" i="1"/>
  <c r="G2564" i="1"/>
  <c r="H2564" i="1"/>
  <c r="I2564" i="1"/>
  <c r="J2564" i="1"/>
  <c r="E2565" i="1"/>
  <c r="F2565" i="1"/>
  <c r="G2565" i="1"/>
  <c r="H2565" i="1"/>
  <c r="I2565" i="1"/>
  <c r="J2565" i="1"/>
  <c r="E2566" i="1"/>
  <c r="F2566" i="1"/>
  <c r="G2566" i="1"/>
  <c r="H2566" i="1"/>
  <c r="I2566" i="1"/>
  <c r="J2566" i="1"/>
  <c r="E2567" i="1"/>
  <c r="F2567" i="1"/>
  <c r="G2567" i="1"/>
  <c r="H2567" i="1"/>
  <c r="I2567" i="1"/>
  <c r="J2567" i="1"/>
  <c r="E2568" i="1"/>
  <c r="F2568" i="1"/>
  <c r="G2568" i="1"/>
  <c r="H2568" i="1"/>
  <c r="I2568" i="1"/>
  <c r="J2568" i="1"/>
  <c r="E2569" i="1"/>
  <c r="F2569" i="1"/>
  <c r="G2569" i="1"/>
  <c r="H2569" i="1"/>
  <c r="I2569" i="1"/>
  <c r="J2569" i="1"/>
  <c r="E2570" i="1"/>
  <c r="F2570" i="1"/>
  <c r="G2570" i="1"/>
  <c r="H2570" i="1"/>
  <c r="I2570" i="1"/>
  <c r="J2570" i="1"/>
  <c r="E2571" i="1"/>
  <c r="F2571" i="1"/>
  <c r="G2571" i="1"/>
  <c r="H2571" i="1"/>
  <c r="I2571" i="1"/>
  <c r="J2571" i="1"/>
  <c r="E2572" i="1"/>
  <c r="F2572" i="1"/>
  <c r="G2572" i="1"/>
  <c r="H2572" i="1"/>
  <c r="I2572" i="1"/>
  <c r="J2572" i="1"/>
  <c r="E2573" i="1"/>
  <c r="F2573" i="1"/>
  <c r="G2573" i="1"/>
  <c r="H2573" i="1"/>
  <c r="I2573" i="1"/>
  <c r="J2573" i="1"/>
  <c r="E2574" i="1"/>
  <c r="F2574" i="1"/>
  <c r="G2574" i="1"/>
  <c r="H2574" i="1"/>
  <c r="I2574" i="1"/>
  <c r="J2574" i="1"/>
  <c r="E2575" i="1"/>
  <c r="F2575" i="1"/>
  <c r="G2575" i="1"/>
  <c r="H2575" i="1"/>
  <c r="I2575" i="1"/>
  <c r="J2575" i="1"/>
  <c r="E2576" i="1"/>
  <c r="F2576" i="1"/>
  <c r="G2576" i="1"/>
  <c r="H2576" i="1"/>
  <c r="I2576" i="1"/>
  <c r="J2576" i="1"/>
  <c r="E2577" i="1"/>
  <c r="F2577" i="1"/>
  <c r="G2577" i="1"/>
  <c r="H2577" i="1"/>
  <c r="I2577" i="1"/>
  <c r="J2577" i="1"/>
  <c r="E2578" i="1"/>
  <c r="F2578" i="1"/>
  <c r="G2578" i="1"/>
  <c r="H2578" i="1"/>
  <c r="I2578" i="1"/>
  <c r="J2578" i="1"/>
  <c r="E2579" i="1"/>
  <c r="F2579" i="1"/>
  <c r="G2579" i="1"/>
  <c r="H2579" i="1"/>
  <c r="I2579" i="1"/>
  <c r="J2579" i="1"/>
  <c r="E2580" i="1"/>
  <c r="F2580" i="1"/>
  <c r="G2580" i="1"/>
  <c r="H2580" i="1"/>
  <c r="I2580" i="1"/>
  <c r="J2580" i="1"/>
  <c r="E2581" i="1"/>
  <c r="F2581" i="1"/>
  <c r="G2581" i="1"/>
  <c r="H2581" i="1"/>
  <c r="I2581" i="1"/>
  <c r="J2581" i="1"/>
  <c r="E2582" i="1"/>
  <c r="F2582" i="1"/>
  <c r="G2582" i="1"/>
  <c r="H2582" i="1"/>
  <c r="I2582" i="1"/>
  <c r="J2582" i="1"/>
  <c r="E2583" i="1"/>
  <c r="F2583" i="1"/>
  <c r="G2583" i="1"/>
  <c r="H2583" i="1"/>
  <c r="I2583" i="1"/>
  <c r="J2583" i="1"/>
  <c r="E2584" i="1"/>
  <c r="F2584" i="1"/>
  <c r="G2584" i="1"/>
  <c r="H2584" i="1"/>
  <c r="I2584" i="1"/>
  <c r="J2584" i="1"/>
  <c r="E2585" i="1"/>
  <c r="F2585" i="1"/>
  <c r="G2585" i="1"/>
  <c r="H2585" i="1"/>
  <c r="I2585" i="1"/>
  <c r="J2585" i="1"/>
  <c r="E2586" i="1"/>
  <c r="F2586" i="1"/>
  <c r="G2586" i="1"/>
  <c r="H2586" i="1"/>
  <c r="I2586" i="1"/>
  <c r="J2586" i="1"/>
  <c r="E2587" i="1"/>
  <c r="F2587" i="1"/>
  <c r="G2587" i="1"/>
  <c r="H2587" i="1"/>
  <c r="I2587" i="1"/>
  <c r="J2587" i="1"/>
  <c r="E2588" i="1"/>
  <c r="F2588" i="1"/>
  <c r="G2588" i="1"/>
  <c r="H2588" i="1"/>
  <c r="I2588" i="1"/>
  <c r="J2588" i="1"/>
  <c r="E2589" i="1"/>
  <c r="F2589" i="1"/>
  <c r="G2589" i="1"/>
  <c r="H2589" i="1"/>
  <c r="I2589" i="1"/>
  <c r="J2589" i="1"/>
  <c r="E2590" i="1"/>
  <c r="F2590" i="1"/>
  <c r="G2590" i="1"/>
  <c r="H2590" i="1"/>
  <c r="I2590" i="1"/>
  <c r="J2590" i="1"/>
  <c r="E2591" i="1"/>
  <c r="F2591" i="1"/>
  <c r="G2591" i="1"/>
  <c r="H2591" i="1"/>
  <c r="I2591" i="1"/>
  <c r="J2591" i="1"/>
  <c r="E2592" i="1"/>
  <c r="F2592" i="1"/>
  <c r="G2592" i="1"/>
  <c r="H2592" i="1"/>
  <c r="I2592" i="1"/>
  <c r="J2592" i="1"/>
  <c r="E2593" i="1"/>
  <c r="F2593" i="1"/>
  <c r="G2593" i="1"/>
  <c r="H2593" i="1"/>
  <c r="I2593" i="1"/>
  <c r="J2593" i="1"/>
  <c r="E2594" i="1"/>
  <c r="F2594" i="1"/>
  <c r="G2594" i="1"/>
  <c r="H2594" i="1"/>
  <c r="I2594" i="1"/>
  <c r="J2594" i="1"/>
  <c r="E2595" i="1"/>
  <c r="F2595" i="1"/>
  <c r="G2595" i="1"/>
  <c r="H2595" i="1"/>
  <c r="I2595" i="1"/>
  <c r="J2595" i="1"/>
  <c r="E2596" i="1"/>
  <c r="F2596" i="1"/>
  <c r="G2596" i="1"/>
  <c r="H2596" i="1"/>
  <c r="I2596" i="1"/>
  <c r="J2596" i="1"/>
  <c r="E2597" i="1"/>
  <c r="F2597" i="1"/>
  <c r="G2597" i="1"/>
  <c r="H2597" i="1"/>
  <c r="I2597" i="1"/>
  <c r="J2597" i="1"/>
  <c r="E2598" i="1"/>
  <c r="F2598" i="1"/>
  <c r="G2598" i="1"/>
  <c r="H2598" i="1"/>
  <c r="I2598" i="1"/>
  <c r="J2598" i="1"/>
  <c r="E2599" i="1"/>
  <c r="F2599" i="1"/>
  <c r="G2599" i="1"/>
  <c r="H2599" i="1"/>
  <c r="I2599" i="1"/>
  <c r="J2599" i="1"/>
  <c r="E2600" i="1"/>
  <c r="F2600" i="1"/>
  <c r="G2600" i="1"/>
  <c r="H2600" i="1"/>
  <c r="I2600" i="1"/>
  <c r="J2600" i="1"/>
  <c r="E2601" i="1"/>
  <c r="F2601" i="1"/>
  <c r="G2601" i="1"/>
  <c r="H2601" i="1"/>
  <c r="I2601" i="1"/>
  <c r="J2601" i="1"/>
  <c r="E2602" i="1"/>
  <c r="F2602" i="1"/>
  <c r="G2602" i="1"/>
  <c r="H2602" i="1"/>
  <c r="I2602" i="1"/>
  <c r="J2602" i="1"/>
  <c r="E2603" i="1"/>
  <c r="F2603" i="1"/>
  <c r="G2603" i="1"/>
  <c r="H2603" i="1"/>
  <c r="I2603" i="1"/>
  <c r="J2603" i="1"/>
  <c r="E2604" i="1"/>
  <c r="F2604" i="1"/>
  <c r="G2604" i="1"/>
  <c r="H2604" i="1"/>
  <c r="I2604" i="1"/>
  <c r="J2604" i="1"/>
  <c r="E2605" i="1"/>
  <c r="F2605" i="1"/>
  <c r="G2605" i="1"/>
  <c r="H2605" i="1"/>
  <c r="I2605" i="1"/>
  <c r="J2605" i="1"/>
  <c r="E2606" i="1"/>
  <c r="F2606" i="1"/>
  <c r="G2606" i="1"/>
  <c r="H2606" i="1"/>
  <c r="I2606" i="1"/>
  <c r="J2606" i="1"/>
  <c r="E2607" i="1"/>
  <c r="F2607" i="1"/>
  <c r="G2607" i="1"/>
  <c r="H2607" i="1"/>
  <c r="I2607" i="1"/>
  <c r="J2607" i="1"/>
  <c r="E2608" i="1"/>
  <c r="F2608" i="1"/>
  <c r="G2608" i="1"/>
  <c r="H2608" i="1"/>
  <c r="I2608" i="1"/>
  <c r="J2608" i="1"/>
  <c r="E2609" i="1"/>
  <c r="F2609" i="1"/>
  <c r="G2609" i="1"/>
  <c r="H2609" i="1"/>
  <c r="I2609" i="1"/>
  <c r="J2609" i="1"/>
  <c r="E2610" i="1"/>
  <c r="F2610" i="1"/>
  <c r="G2610" i="1"/>
  <c r="H2610" i="1"/>
  <c r="I2610" i="1"/>
  <c r="J2610" i="1"/>
  <c r="E2611" i="1"/>
  <c r="F2611" i="1"/>
  <c r="G2611" i="1"/>
  <c r="H2611" i="1"/>
  <c r="I2611" i="1"/>
  <c r="J2611" i="1"/>
  <c r="E2612" i="1"/>
  <c r="F2612" i="1"/>
  <c r="G2612" i="1"/>
  <c r="H2612" i="1"/>
  <c r="I2612" i="1"/>
  <c r="J2612" i="1"/>
  <c r="E2613" i="1"/>
  <c r="F2613" i="1"/>
  <c r="G2613" i="1"/>
  <c r="H2613" i="1"/>
  <c r="I2613" i="1"/>
  <c r="J2613" i="1"/>
  <c r="E2614" i="1"/>
  <c r="F2614" i="1"/>
  <c r="G2614" i="1"/>
  <c r="H2614" i="1"/>
  <c r="I2614" i="1"/>
  <c r="J2614" i="1"/>
  <c r="E2615" i="1"/>
  <c r="F2615" i="1"/>
  <c r="G2615" i="1"/>
  <c r="H2615" i="1"/>
  <c r="I2615" i="1"/>
  <c r="J2615" i="1"/>
  <c r="E2616" i="1"/>
  <c r="F2616" i="1"/>
  <c r="G2616" i="1"/>
  <c r="H2616" i="1"/>
  <c r="I2616" i="1"/>
  <c r="J2616" i="1"/>
  <c r="E2617" i="1"/>
  <c r="F2617" i="1"/>
  <c r="G2617" i="1"/>
  <c r="H2617" i="1"/>
  <c r="I2617" i="1"/>
  <c r="J2617" i="1"/>
  <c r="E2618" i="1"/>
  <c r="F2618" i="1"/>
  <c r="G2618" i="1"/>
  <c r="H2618" i="1"/>
  <c r="I2618" i="1"/>
  <c r="J2618" i="1"/>
  <c r="E2619" i="1"/>
  <c r="F2619" i="1"/>
  <c r="G2619" i="1"/>
  <c r="H2619" i="1"/>
  <c r="I2619" i="1"/>
  <c r="J2619" i="1"/>
  <c r="E2620" i="1"/>
  <c r="F2620" i="1"/>
  <c r="G2620" i="1"/>
  <c r="H2620" i="1"/>
  <c r="I2620" i="1"/>
  <c r="J2620" i="1"/>
  <c r="E2621" i="1"/>
  <c r="F2621" i="1"/>
  <c r="G2621" i="1"/>
  <c r="H2621" i="1"/>
  <c r="I2621" i="1"/>
  <c r="J2621" i="1"/>
  <c r="E2622" i="1"/>
  <c r="F2622" i="1"/>
  <c r="G2622" i="1"/>
  <c r="H2622" i="1"/>
  <c r="I2622" i="1"/>
  <c r="J2622" i="1"/>
  <c r="E2623" i="1"/>
  <c r="F2623" i="1"/>
  <c r="G2623" i="1"/>
  <c r="H2623" i="1"/>
  <c r="I2623" i="1"/>
  <c r="J2623" i="1"/>
  <c r="E2624" i="1"/>
  <c r="F2624" i="1"/>
  <c r="G2624" i="1"/>
  <c r="H2624" i="1"/>
  <c r="I2624" i="1"/>
  <c r="J2624" i="1"/>
  <c r="E2625" i="1"/>
  <c r="F2625" i="1"/>
  <c r="G2625" i="1"/>
  <c r="H2625" i="1"/>
  <c r="I2625" i="1"/>
  <c r="J2625" i="1"/>
  <c r="E2626" i="1"/>
  <c r="F2626" i="1"/>
  <c r="G2626" i="1"/>
  <c r="H2626" i="1"/>
  <c r="I2626" i="1"/>
  <c r="J2626" i="1"/>
  <c r="E2627" i="1"/>
  <c r="F2627" i="1"/>
  <c r="G2627" i="1"/>
  <c r="H2627" i="1"/>
  <c r="I2627" i="1"/>
  <c r="J2627" i="1"/>
  <c r="E2628" i="1"/>
  <c r="F2628" i="1"/>
  <c r="G2628" i="1"/>
  <c r="H2628" i="1"/>
  <c r="I2628" i="1"/>
  <c r="J2628" i="1"/>
  <c r="E2629" i="1"/>
  <c r="F2629" i="1"/>
  <c r="G2629" i="1"/>
  <c r="H2629" i="1"/>
  <c r="I2629" i="1"/>
  <c r="J2629" i="1"/>
  <c r="E2630" i="1"/>
  <c r="F2630" i="1"/>
  <c r="G2630" i="1"/>
  <c r="H2630" i="1"/>
  <c r="I2630" i="1"/>
  <c r="J2630" i="1"/>
  <c r="E2631" i="1"/>
  <c r="F2631" i="1"/>
  <c r="G2631" i="1"/>
  <c r="H2631" i="1"/>
  <c r="I2631" i="1"/>
  <c r="J2631" i="1"/>
  <c r="E2632" i="1"/>
  <c r="F2632" i="1"/>
  <c r="G2632" i="1"/>
  <c r="H2632" i="1"/>
  <c r="I2632" i="1"/>
  <c r="J2632" i="1"/>
  <c r="E2633" i="1"/>
  <c r="F2633" i="1"/>
  <c r="G2633" i="1"/>
  <c r="H2633" i="1"/>
  <c r="I2633" i="1"/>
  <c r="J2633" i="1"/>
  <c r="E2634" i="1"/>
  <c r="F2634" i="1"/>
  <c r="G2634" i="1"/>
  <c r="H2634" i="1"/>
  <c r="I2634" i="1"/>
  <c r="J2634" i="1"/>
  <c r="E2635" i="1"/>
  <c r="F2635" i="1"/>
  <c r="G2635" i="1"/>
  <c r="H2635" i="1"/>
  <c r="I2635" i="1"/>
  <c r="J2635" i="1"/>
  <c r="E2636" i="1"/>
  <c r="F2636" i="1"/>
  <c r="G2636" i="1"/>
  <c r="H2636" i="1"/>
  <c r="I2636" i="1"/>
  <c r="J2636" i="1"/>
  <c r="E2637" i="1"/>
  <c r="F2637" i="1"/>
  <c r="G2637" i="1"/>
  <c r="H2637" i="1"/>
  <c r="I2637" i="1"/>
  <c r="J2637" i="1"/>
  <c r="E2638" i="1"/>
  <c r="F2638" i="1"/>
  <c r="G2638" i="1"/>
  <c r="H2638" i="1"/>
  <c r="I2638" i="1"/>
  <c r="J2638" i="1"/>
  <c r="E2639" i="1"/>
  <c r="F2639" i="1"/>
  <c r="G2639" i="1"/>
  <c r="H2639" i="1"/>
  <c r="I2639" i="1"/>
  <c r="J2639" i="1"/>
  <c r="E2640" i="1"/>
  <c r="F2640" i="1"/>
  <c r="G2640" i="1"/>
  <c r="H2640" i="1"/>
  <c r="I2640" i="1"/>
  <c r="J2640" i="1"/>
  <c r="E2641" i="1"/>
  <c r="F2641" i="1"/>
  <c r="G2641" i="1"/>
  <c r="H2641" i="1"/>
  <c r="I2641" i="1"/>
  <c r="J2641" i="1"/>
  <c r="E2642" i="1"/>
  <c r="F2642" i="1"/>
  <c r="G2642" i="1"/>
  <c r="H2642" i="1"/>
  <c r="I2642" i="1"/>
  <c r="J2642" i="1"/>
  <c r="E2643" i="1"/>
  <c r="F2643" i="1"/>
  <c r="G2643" i="1"/>
  <c r="H2643" i="1"/>
  <c r="I2643" i="1"/>
  <c r="J2643" i="1"/>
  <c r="E2644" i="1"/>
  <c r="F2644" i="1"/>
  <c r="G2644" i="1"/>
  <c r="H2644" i="1"/>
  <c r="I2644" i="1"/>
  <c r="J2644" i="1"/>
  <c r="E2645" i="1"/>
  <c r="F2645" i="1"/>
  <c r="G2645" i="1"/>
  <c r="H2645" i="1"/>
  <c r="I2645" i="1"/>
  <c r="J2645" i="1"/>
  <c r="E2646" i="1"/>
  <c r="F2646" i="1"/>
  <c r="G2646" i="1"/>
  <c r="H2646" i="1"/>
  <c r="I2646" i="1"/>
  <c r="J2646" i="1"/>
  <c r="E2647" i="1"/>
  <c r="F2647" i="1"/>
  <c r="G2647" i="1"/>
  <c r="H2647" i="1"/>
  <c r="I2647" i="1"/>
  <c r="J2647" i="1"/>
  <c r="E2648" i="1"/>
  <c r="F2648" i="1"/>
  <c r="G2648" i="1"/>
  <c r="H2648" i="1"/>
  <c r="I2648" i="1"/>
  <c r="J2648" i="1"/>
  <c r="E2649" i="1"/>
  <c r="F2649" i="1"/>
  <c r="G2649" i="1"/>
  <c r="H2649" i="1"/>
  <c r="I2649" i="1"/>
  <c r="J2649" i="1"/>
  <c r="E2650" i="1"/>
  <c r="F2650" i="1"/>
  <c r="G2650" i="1"/>
  <c r="H2650" i="1"/>
  <c r="I2650" i="1"/>
  <c r="J2650" i="1"/>
  <c r="E2651" i="1"/>
  <c r="F2651" i="1"/>
  <c r="G2651" i="1"/>
  <c r="H2651" i="1"/>
  <c r="I2651" i="1"/>
  <c r="J2651" i="1"/>
  <c r="E2652" i="1"/>
  <c r="F2652" i="1"/>
  <c r="G2652" i="1"/>
  <c r="H2652" i="1"/>
  <c r="I2652" i="1"/>
  <c r="J2652" i="1"/>
  <c r="E2653" i="1"/>
  <c r="F2653" i="1"/>
  <c r="G2653" i="1"/>
  <c r="H2653" i="1"/>
  <c r="I2653" i="1"/>
  <c r="J2653" i="1"/>
  <c r="E2654" i="1"/>
  <c r="F2654" i="1"/>
  <c r="G2654" i="1"/>
  <c r="H2654" i="1"/>
  <c r="I2654" i="1"/>
  <c r="J2654" i="1"/>
  <c r="E2655" i="1"/>
  <c r="F2655" i="1"/>
  <c r="G2655" i="1"/>
  <c r="H2655" i="1"/>
  <c r="I2655" i="1"/>
  <c r="J2655" i="1"/>
  <c r="E2656" i="1"/>
  <c r="F2656" i="1"/>
  <c r="G2656" i="1"/>
  <c r="H2656" i="1"/>
  <c r="I2656" i="1"/>
  <c r="J2656" i="1"/>
  <c r="E2657" i="1"/>
  <c r="F2657" i="1"/>
  <c r="G2657" i="1"/>
  <c r="H2657" i="1"/>
  <c r="I2657" i="1"/>
  <c r="J2657" i="1"/>
  <c r="E2658" i="1"/>
  <c r="F2658" i="1"/>
  <c r="G2658" i="1"/>
  <c r="H2658" i="1"/>
  <c r="I2658" i="1"/>
  <c r="J2658" i="1"/>
  <c r="E2659" i="1"/>
  <c r="F2659" i="1"/>
  <c r="G2659" i="1"/>
  <c r="H2659" i="1"/>
  <c r="I2659" i="1"/>
  <c r="J2659" i="1"/>
  <c r="E2660" i="1"/>
  <c r="F2660" i="1"/>
  <c r="G2660" i="1"/>
  <c r="H2660" i="1"/>
  <c r="I2660" i="1"/>
  <c r="J2660" i="1"/>
  <c r="E2661" i="1"/>
  <c r="F2661" i="1"/>
  <c r="G2661" i="1"/>
  <c r="H2661" i="1"/>
  <c r="I2661" i="1"/>
  <c r="J2661" i="1"/>
  <c r="E2662" i="1"/>
  <c r="F2662" i="1"/>
  <c r="G2662" i="1"/>
  <c r="H2662" i="1"/>
  <c r="I2662" i="1"/>
  <c r="J2662" i="1"/>
  <c r="E2663" i="1"/>
  <c r="F2663" i="1"/>
  <c r="G2663" i="1"/>
  <c r="H2663" i="1"/>
  <c r="I2663" i="1"/>
  <c r="J2663" i="1"/>
  <c r="E2664" i="1"/>
  <c r="F2664" i="1"/>
  <c r="G2664" i="1"/>
  <c r="H2664" i="1"/>
  <c r="I2664" i="1"/>
  <c r="J2664" i="1"/>
  <c r="E2665" i="1"/>
  <c r="F2665" i="1"/>
  <c r="G2665" i="1"/>
  <c r="H2665" i="1"/>
  <c r="I2665" i="1"/>
  <c r="J2665" i="1"/>
  <c r="E2666" i="1"/>
  <c r="F2666" i="1"/>
  <c r="G2666" i="1"/>
  <c r="H2666" i="1"/>
  <c r="I2666" i="1"/>
  <c r="J2666" i="1"/>
  <c r="E2667" i="1"/>
  <c r="F2667" i="1"/>
  <c r="G2667" i="1"/>
  <c r="H2667" i="1"/>
  <c r="I2667" i="1"/>
  <c r="J2667" i="1"/>
  <c r="E2668" i="1"/>
  <c r="F2668" i="1"/>
  <c r="G2668" i="1"/>
  <c r="H2668" i="1"/>
  <c r="I2668" i="1"/>
  <c r="J2668" i="1"/>
  <c r="E2669" i="1"/>
  <c r="F2669" i="1"/>
  <c r="G2669" i="1"/>
  <c r="H2669" i="1"/>
  <c r="I2669" i="1"/>
  <c r="J2669" i="1"/>
  <c r="E2670" i="1"/>
  <c r="F2670" i="1"/>
  <c r="G2670" i="1"/>
  <c r="H2670" i="1"/>
  <c r="I2670" i="1"/>
  <c r="J2670" i="1"/>
  <c r="E2671" i="1"/>
  <c r="F2671" i="1"/>
  <c r="G2671" i="1"/>
  <c r="H2671" i="1"/>
  <c r="I2671" i="1"/>
  <c r="J2671" i="1"/>
  <c r="E2672" i="1"/>
  <c r="F2672" i="1"/>
  <c r="G2672" i="1"/>
  <c r="H2672" i="1"/>
  <c r="I2672" i="1"/>
  <c r="J2672" i="1"/>
  <c r="E2673" i="1"/>
  <c r="F2673" i="1"/>
  <c r="G2673" i="1"/>
  <c r="H2673" i="1"/>
  <c r="I2673" i="1"/>
  <c r="J2673" i="1"/>
  <c r="E2674" i="1"/>
  <c r="F2674" i="1"/>
  <c r="G2674" i="1"/>
  <c r="H2674" i="1"/>
  <c r="I2674" i="1"/>
  <c r="J2674" i="1"/>
  <c r="E2675" i="1"/>
  <c r="F2675" i="1"/>
  <c r="G2675" i="1"/>
  <c r="H2675" i="1"/>
  <c r="I2675" i="1"/>
  <c r="J2675" i="1"/>
  <c r="E2676" i="1"/>
  <c r="F2676" i="1"/>
  <c r="G2676" i="1"/>
  <c r="H2676" i="1"/>
  <c r="I2676" i="1"/>
  <c r="J2676" i="1"/>
  <c r="E2677" i="1"/>
  <c r="F2677" i="1"/>
  <c r="G2677" i="1"/>
  <c r="H2677" i="1"/>
  <c r="I2677" i="1"/>
  <c r="J2677" i="1"/>
  <c r="E2678" i="1"/>
  <c r="F2678" i="1"/>
  <c r="G2678" i="1"/>
  <c r="H2678" i="1"/>
  <c r="I2678" i="1"/>
  <c r="J2678" i="1"/>
  <c r="E2679" i="1"/>
  <c r="F2679" i="1"/>
  <c r="G2679" i="1"/>
  <c r="H2679" i="1"/>
  <c r="I2679" i="1"/>
  <c r="J2679" i="1"/>
  <c r="E2680" i="1"/>
  <c r="F2680" i="1"/>
  <c r="G2680" i="1"/>
  <c r="H2680" i="1"/>
  <c r="I2680" i="1"/>
  <c r="J2680" i="1"/>
  <c r="E2681" i="1"/>
  <c r="F2681" i="1"/>
  <c r="G2681" i="1"/>
  <c r="H2681" i="1"/>
  <c r="I2681" i="1"/>
  <c r="J2681" i="1"/>
  <c r="E2682" i="1"/>
  <c r="F2682" i="1"/>
  <c r="G2682" i="1"/>
  <c r="H2682" i="1"/>
  <c r="I2682" i="1"/>
  <c r="J2682" i="1"/>
  <c r="E2683" i="1"/>
  <c r="F2683" i="1"/>
  <c r="G2683" i="1"/>
  <c r="H2683" i="1"/>
  <c r="I2683" i="1"/>
  <c r="J2683" i="1"/>
  <c r="E2684" i="1"/>
  <c r="F2684" i="1"/>
  <c r="G2684" i="1"/>
  <c r="H2684" i="1"/>
  <c r="I2684" i="1"/>
  <c r="J2684" i="1"/>
  <c r="E2685" i="1"/>
  <c r="F2685" i="1"/>
  <c r="G2685" i="1"/>
  <c r="H2685" i="1"/>
  <c r="I2685" i="1"/>
  <c r="J2685" i="1"/>
  <c r="E2686" i="1"/>
  <c r="F2686" i="1"/>
  <c r="G2686" i="1"/>
  <c r="H2686" i="1"/>
  <c r="I2686" i="1"/>
  <c r="J2686" i="1"/>
  <c r="E2687" i="1"/>
  <c r="F2687" i="1"/>
  <c r="G2687" i="1"/>
  <c r="H2687" i="1"/>
  <c r="I2687" i="1"/>
  <c r="J2687" i="1"/>
  <c r="E2688" i="1"/>
  <c r="F2688" i="1"/>
  <c r="G2688" i="1"/>
  <c r="H2688" i="1"/>
  <c r="I2688" i="1"/>
  <c r="J2688" i="1"/>
  <c r="E2689" i="1"/>
  <c r="F2689" i="1"/>
  <c r="G2689" i="1"/>
  <c r="H2689" i="1"/>
  <c r="I2689" i="1"/>
  <c r="J2689" i="1"/>
  <c r="E2690" i="1"/>
  <c r="F2690" i="1"/>
  <c r="G2690" i="1"/>
  <c r="H2690" i="1"/>
  <c r="I2690" i="1"/>
  <c r="J2690" i="1"/>
  <c r="E2691" i="1"/>
  <c r="F2691" i="1"/>
  <c r="G2691" i="1"/>
  <c r="H2691" i="1"/>
  <c r="I2691" i="1"/>
  <c r="J2691" i="1"/>
  <c r="E2692" i="1"/>
  <c r="F2692" i="1"/>
  <c r="G2692" i="1"/>
  <c r="H2692" i="1"/>
  <c r="I2692" i="1"/>
  <c r="J2692" i="1"/>
  <c r="E2693" i="1"/>
  <c r="F2693" i="1"/>
  <c r="G2693" i="1"/>
  <c r="H2693" i="1"/>
  <c r="I2693" i="1"/>
  <c r="J2693" i="1"/>
  <c r="E2694" i="1"/>
  <c r="F2694" i="1"/>
  <c r="G2694" i="1"/>
  <c r="H2694" i="1"/>
  <c r="I2694" i="1"/>
  <c r="J2694" i="1"/>
  <c r="E2695" i="1"/>
  <c r="F2695" i="1"/>
  <c r="G2695" i="1"/>
  <c r="H2695" i="1"/>
  <c r="I2695" i="1"/>
  <c r="J2695" i="1"/>
  <c r="E2696" i="1"/>
  <c r="F2696" i="1"/>
  <c r="G2696" i="1"/>
  <c r="H2696" i="1"/>
  <c r="I2696" i="1"/>
  <c r="J2696" i="1"/>
  <c r="E2697" i="1"/>
  <c r="F2697" i="1"/>
  <c r="G2697" i="1"/>
  <c r="H2697" i="1"/>
  <c r="I2697" i="1"/>
  <c r="J2697" i="1"/>
  <c r="E2698" i="1"/>
  <c r="F2698" i="1"/>
  <c r="G2698" i="1"/>
  <c r="H2698" i="1"/>
  <c r="I2698" i="1"/>
  <c r="J2698" i="1"/>
  <c r="E2699" i="1"/>
  <c r="F2699" i="1"/>
  <c r="G2699" i="1"/>
  <c r="H2699" i="1"/>
  <c r="I2699" i="1"/>
  <c r="J2699" i="1"/>
  <c r="E2700" i="1"/>
  <c r="F2700" i="1"/>
  <c r="G2700" i="1"/>
  <c r="H2700" i="1"/>
  <c r="I2700" i="1"/>
  <c r="J2700" i="1"/>
  <c r="E2701" i="1"/>
  <c r="F2701" i="1"/>
  <c r="G2701" i="1"/>
  <c r="H2701" i="1"/>
  <c r="I2701" i="1"/>
  <c r="J2701" i="1"/>
  <c r="E2702" i="1"/>
  <c r="F2702" i="1"/>
  <c r="G2702" i="1"/>
  <c r="H2702" i="1"/>
  <c r="I2702" i="1"/>
  <c r="J2702" i="1"/>
  <c r="E2703" i="1"/>
  <c r="F2703" i="1"/>
  <c r="G2703" i="1"/>
  <c r="H2703" i="1"/>
  <c r="I2703" i="1"/>
  <c r="J2703" i="1"/>
  <c r="E2704" i="1"/>
  <c r="F2704" i="1"/>
  <c r="G2704" i="1"/>
  <c r="H2704" i="1"/>
  <c r="I2704" i="1"/>
  <c r="J2704" i="1"/>
  <c r="E2705" i="1"/>
  <c r="F2705" i="1"/>
  <c r="G2705" i="1"/>
  <c r="H2705" i="1"/>
  <c r="I2705" i="1"/>
  <c r="J2705" i="1"/>
  <c r="E2706" i="1"/>
  <c r="F2706" i="1"/>
  <c r="G2706" i="1"/>
  <c r="H2706" i="1"/>
  <c r="I2706" i="1"/>
  <c r="J2706" i="1"/>
  <c r="E2707" i="1"/>
  <c r="F2707" i="1"/>
  <c r="G2707" i="1"/>
  <c r="H2707" i="1"/>
  <c r="I2707" i="1"/>
  <c r="J2707" i="1"/>
  <c r="E2708" i="1"/>
  <c r="F2708" i="1"/>
  <c r="G2708" i="1"/>
  <c r="H2708" i="1"/>
  <c r="I2708" i="1"/>
  <c r="J2708" i="1"/>
  <c r="E2709" i="1"/>
  <c r="F2709" i="1"/>
  <c r="G2709" i="1"/>
  <c r="H2709" i="1"/>
  <c r="I2709" i="1"/>
  <c r="J2709" i="1"/>
  <c r="E2710" i="1"/>
  <c r="F2710" i="1"/>
  <c r="G2710" i="1"/>
  <c r="H2710" i="1"/>
  <c r="I2710" i="1"/>
  <c r="J2710" i="1"/>
  <c r="E2711" i="1"/>
  <c r="F2711" i="1"/>
  <c r="G2711" i="1"/>
  <c r="H2711" i="1"/>
  <c r="I2711" i="1"/>
  <c r="J2711" i="1"/>
  <c r="E2712" i="1"/>
  <c r="F2712" i="1"/>
  <c r="G2712" i="1"/>
  <c r="H2712" i="1"/>
  <c r="I2712" i="1"/>
  <c r="J2712" i="1"/>
  <c r="E2713" i="1"/>
  <c r="F2713" i="1"/>
  <c r="G2713" i="1"/>
  <c r="H2713" i="1"/>
  <c r="I2713" i="1"/>
  <c r="J2713" i="1"/>
  <c r="E2714" i="1"/>
  <c r="F2714" i="1"/>
  <c r="G2714" i="1"/>
  <c r="H2714" i="1"/>
  <c r="I2714" i="1"/>
  <c r="J2714" i="1"/>
  <c r="E2715" i="1"/>
  <c r="F2715" i="1"/>
  <c r="G2715" i="1"/>
  <c r="H2715" i="1"/>
  <c r="I2715" i="1"/>
  <c r="J2715" i="1"/>
  <c r="E2716" i="1"/>
  <c r="F2716" i="1"/>
  <c r="G2716" i="1"/>
  <c r="H2716" i="1"/>
  <c r="I2716" i="1"/>
  <c r="J2716" i="1"/>
  <c r="E2717" i="1"/>
  <c r="F2717" i="1"/>
  <c r="G2717" i="1"/>
  <c r="H2717" i="1"/>
  <c r="I2717" i="1"/>
  <c r="J2717" i="1"/>
  <c r="E2718" i="1"/>
  <c r="F2718" i="1"/>
  <c r="G2718" i="1"/>
  <c r="H2718" i="1"/>
  <c r="I2718" i="1"/>
  <c r="J2718" i="1"/>
  <c r="E2719" i="1"/>
  <c r="F2719" i="1"/>
  <c r="G2719" i="1"/>
  <c r="H2719" i="1"/>
  <c r="I2719" i="1"/>
  <c r="J2719" i="1"/>
  <c r="E2720" i="1"/>
  <c r="F2720" i="1"/>
  <c r="G2720" i="1"/>
  <c r="H2720" i="1"/>
  <c r="I2720" i="1"/>
  <c r="J2720" i="1"/>
  <c r="E2721" i="1"/>
  <c r="F2721" i="1"/>
  <c r="G2721" i="1"/>
  <c r="H2721" i="1"/>
  <c r="I2721" i="1"/>
  <c r="J2721" i="1"/>
  <c r="E2722" i="1"/>
  <c r="F2722" i="1"/>
  <c r="G2722" i="1"/>
  <c r="H2722" i="1"/>
  <c r="I2722" i="1"/>
  <c r="J2722" i="1"/>
  <c r="E2723" i="1"/>
  <c r="F2723" i="1"/>
  <c r="G2723" i="1"/>
  <c r="H2723" i="1"/>
  <c r="I2723" i="1"/>
  <c r="J2723" i="1"/>
  <c r="E2724" i="1"/>
  <c r="F2724" i="1"/>
  <c r="G2724" i="1"/>
  <c r="H2724" i="1"/>
  <c r="I2724" i="1"/>
  <c r="J2724" i="1"/>
  <c r="E2725" i="1"/>
  <c r="F2725" i="1"/>
  <c r="G2725" i="1"/>
  <c r="H2725" i="1"/>
  <c r="I2725" i="1"/>
  <c r="J2725" i="1"/>
  <c r="E2726" i="1"/>
  <c r="F2726" i="1"/>
  <c r="G2726" i="1"/>
  <c r="H2726" i="1"/>
  <c r="I2726" i="1"/>
  <c r="J2726" i="1"/>
  <c r="E2727" i="1"/>
  <c r="F2727" i="1"/>
  <c r="G2727" i="1"/>
  <c r="H2727" i="1"/>
  <c r="I2727" i="1"/>
  <c r="J2727" i="1"/>
  <c r="E2728" i="1"/>
  <c r="F2728" i="1"/>
  <c r="G2728" i="1"/>
  <c r="H2728" i="1"/>
  <c r="I2728" i="1"/>
  <c r="J2728" i="1"/>
  <c r="E2729" i="1"/>
  <c r="F2729" i="1"/>
  <c r="G2729" i="1"/>
  <c r="H2729" i="1"/>
  <c r="I2729" i="1"/>
  <c r="J2729" i="1"/>
  <c r="E2730" i="1"/>
  <c r="F2730" i="1"/>
  <c r="G2730" i="1"/>
  <c r="H2730" i="1"/>
  <c r="I2730" i="1"/>
  <c r="J2730" i="1"/>
  <c r="E2731" i="1"/>
  <c r="F2731" i="1"/>
  <c r="G2731" i="1"/>
  <c r="H2731" i="1"/>
  <c r="I2731" i="1"/>
  <c r="J2731" i="1"/>
  <c r="J2484" i="1"/>
  <c r="I2484" i="1"/>
  <c r="H2484" i="1"/>
  <c r="G2484" i="1"/>
  <c r="F2484" i="1"/>
  <c r="E2484" i="1"/>
  <c r="E1245" i="1"/>
  <c r="F1245" i="1"/>
  <c r="G1245" i="1"/>
  <c r="H1245" i="1"/>
  <c r="I1245" i="1"/>
  <c r="J1245" i="1"/>
  <c r="E1246" i="1"/>
  <c r="F1246" i="1"/>
  <c r="G1246" i="1"/>
  <c r="H1246" i="1"/>
  <c r="I1246" i="1"/>
  <c r="J1246" i="1"/>
  <c r="E1247" i="1"/>
  <c r="F1247" i="1"/>
  <c r="G1247" i="1"/>
  <c r="H1247" i="1"/>
  <c r="I1247" i="1"/>
  <c r="J1247" i="1"/>
  <c r="E1248" i="1"/>
  <c r="F1248" i="1"/>
  <c r="G1248" i="1"/>
  <c r="H1248" i="1"/>
  <c r="I1248" i="1"/>
  <c r="J1248" i="1"/>
  <c r="E1249" i="1"/>
  <c r="F1249" i="1"/>
  <c r="G1249" i="1"/>
  <c r="H1249" i="1"/>
  <c r="I1249" i="1"/>
  <c r="J1249" i="1"/>
  <c r="E1250" i="1"/>
  <c r="F1250" i="1"/>
  <c r="G1250" i="1"/>
  <c r="H1250" i="1"/>
  <c r="I1250" i="1"/>
  <c r="J1250" i="1"/>
  <c r="E1251" i="1"/>
  <c r="F1251" i="1"/>
  <c r="G1251" i="1"/>
  <c r="H1251" i="1"/>
  <c r="I1251" i="1"/>
  <c r="J1251" i="1"/>
  <c r="E1252" i="1"/>
  <c r="F1252" i="1"/>
  <c r="G1252" i="1"/>
  <c r="H1252" i="1"/>
  <c r="I1252" i="1"/>
  <c r="J1252" i="1"/>
  <c r="E1253" i="1"/>
  <c r="F1253" i="1"/>
  <c r="G1253" i="1"/>
  <c r="H1253" i="1"/>
  <c r="I1253" i="1"/>
  <c r="J1253" i="1"/>
  <c r="E1254" i="1"/>
  <c r="F1254" i="1"/>
  <c r="G1254" i="1"/>
  <c r="H1254" i="1"/>
  <c r="I1254" i="1"/>
  <c r="J1254" i="1"/>
  <c r="E1255" i="1"/>
  <c r="F1255" i="1"/>
  <c r="G1255" i="1"/>
  <c r="H1255" i="1"/>
  <c r="I1255" i="1"/>
  <c r="J1255" i="1"/>
  <c r="E1256" i="1"/>
  <c r="F1256" i="1"/>
  <c r="G1256" i="1"/>
  <c r="H1256" i="1"/>
  <c r="I1256" i="1"/>
  <c r="J1256" i="1"/>
  <c r="E1257" i="1"/>
  <c r="F1257" i="1"/>
  <c r="G1257" i="1"/>
  <c r="H1257" i="1"/>
  <c r="I1257" i="1"/>
  <c r="J1257" i="1"/>
  <c r="E1258" i="1"/>
  <c r="F1258" i="1"/>
  <c r="G1258" i="1"/>
  <c r="H1258" i="1"/>
  <c r="I1258" i="1"/>
  <c r="J1258" i="1"/>
  <c r="E1259" i="1"/>
  <c r="F1259" i="1"/>
  <c r="G1259" i="1"/>
  <c r="H1259" i="1"/>
  <c r="I1259" i="1"/>
  <c r="J1259" i="1"/>
  <c r="E1260" i="1"/>
  <c r="F1260" i="1"/>
  <c r="G1260" i="1"/>
  <c r="H1260" i="1"/>
  <c r="I1260" i="1"/>
  <c r="J1260" i="1"/>
  <c r="E1261" i="1"/>
  <c r="F1261" i="1"/>
  <c r="G1261" i="1"/>
  <c r="H1261" i="1"/>
  <c r="I1261" i="1"/>
  <c r="J1261" i="1"/>
  <c r="E1262" i="1"/>
  <c r="F1262" i="1"/>
  <c r="G1262" i="1"/>
  <c r="H1262" i="1"/>
  <c r="I1262" i="1"/>
  <c r="J1262" i="1"/>
  <c r="E1263" i="1"/>
  <c r="F1263" i="1"/>
  <c r="G1263" i="1"/>
  <c r="H1263" i="1"/>
  <c r="I1263" i="1"/>
  <c r="J1263" i="1"/>
  <c r="E1264" i="1"/>
  <c r="F1264" i="1"/>
  <c r="G1264" i="1"/>
  <c r="H1264" i="1"/>
  <c r="I1264" i="1"/>
  <c r="J1264" i="1"/>
  <c r="E1265" i="1"/>
  <c r="F1265" i="1"/>
  <c r="G1265" i="1"/>
  <c r="H1265" i="1"/>
  <c r="I1265" i="1"/>
  <c r="J1265" i="1"/>
  <c r="E1266" i="1"/>
  <c r="F1266" i="1"/>
  <c r="G1266" i="1"/>
  <c r="H1266" i="1"/>
  <c r="I1266" i="1"/>
  <c r="J1266" i="1"/>
  <c r="E1267" i="1"/>
  <c r="F1267" i="1"/>
  <c r="G1267" i="1"/>
  <c r="H1267" i="1"/>
  <c r="I1267" i="1"/>
  <c r="J1267" i="1"/>
  <c r="E1268" i="1"/>
  <c r="F1268" i="1"/>
  <c r="G1268" i="1"/>
  <c r="H1268" i="1"/>
  <c r="I1268" i="1"/>
  <c r="J1268" i="1"/>
  <c r="E1269" i="1"/>
  <c r="F1269" i="1"/>
  <c r="G1269" i="1"/>
  <c r="H1269" i="1"/>
  <c r="I1269" i="1"/>
  <c r="J1269" i="1"/>
  <c r="E1270" i="1"/>
  <c r="F1270" i="1"/>
  <c r="G1270" i="1"/>
  <c r="H1270" i="1"/>
  <c r="I1270" i="1"/>
  <c r="J1270" i="1"/>
  <c r="E1271" i="1"/>
  <c r="F1271" i="1"/>
  <c r="G1271" i="1"/>
  <c r="H1271" i="1"/>
  <c r="I1271" i="1"/>
  <c r="J1271" i="1"/>
  <c r="E1272" i="1"/>
  <c r="F1272" i="1"/>
  <c r="G1272" i="1"/>
  <c r="H1272" i="1"/>
  <c r="I1272" i="1"/>
  <c r="J1272" i="1"/>
  <c r="E1273" i="1"/>
  <c r="F1273" i="1"/>
  <c r="G1273" i="1"/>
  <c r="H1273" i="1"/>
  <c r="I1273" i="1"/>
  <c r="J1273" i="1"/>
  <c r="E1274" i="1"/>
  <c r="F1274" i="1"/>
  <c r="G1274" i="1"/>
  <c r="H1274" i="1"/>
  <c r="I1274" i="1"/>
  <c r="J1274" i="1"/>
  <c r="E1275" i="1"/>
  <c r="F1275" i="1"/>
  <c r="G1275" i="1"/>
  <c r="H1275" i="1"/>
  <c r="I1275" i="1"/>
  <c r="J1275" i="1"/>
  <c r="E1276" i="1"/>
  <c r="F1276" i="1"/>
  <c r="G1276" i="1"/>
  <c r="H1276" i="1"/>
  <c r="I1276" i="1"/>
  <c r="J1276" i="1"/>
  <c r="E1277" i="1"/>
  <c r="F1277" i="1"/>
  <c r="G1277" i="1"/>
  <c r="H1277" i="1"/>
  <c r="I1277" i="1"/>
  <c r="J1277" i="1"/>
  <c r="E1278" i="1"/>
  <c r="F1278" i="1"/>
  <c r="G1278" i="1"/>
  <c r="H1278" i="1"/>
  <c r="I1278" i="1"/>
  <c r="J1278" i="1"/>
  <c r="E1279" i="1"/>
  <c r="F1279" i="1"/>
  <c r="G1279" i="1"/>
  <c r="H1279" i="1"/>
  <c r="I1279" i="1"/>
  <c r="J1279" i="1"/>
  <c r="E1280" i="1"/>
  <c r="F1280" i="1"/>
  <c r="G1280" i="1"/>
  <c r="H1280" i="1"/>
  <c r="I1280" i="1"/>
  <c r="J1280" i="1"/>
  <c r="E1281" i="1"/>
  <c r="F1281" i="1"/>
  <c r="G1281" i="1"/>
  <c r="H1281" i="1"/>
  <c r="I1281" i="1"/>
  <c r="J1281" i="1"/>
  <c r="E1282" i="1"/>
  <c r="F1282" i="1"/>
  <c r="G1282" i="1"/>
  <c r="H1282" i="1"/>
  <c r="I1282" i="1"/>
  <c r="J1282" i="1"/>
  <c r="E1283" i="1"/>
  <c r="F1283" i="1"/>
  <c r="G1283" i="1"/>
  <c r="H1283" i="1"/>
  <c r="I1283" i="1"/>
  <c r="J1283" i="1"/>
  <c r="E1284" i="1"/>
  <c r="F1284" i="1"/>
  <c r="G1284" i="1"/>
  <c r="H1284" i="1"/>
  <c r="I1284" i="1"/>
  <c r="J1284" i="1"/>
  <c r="E1285" i="1"/>
  <c r="F1285" i="1"/>
  <c r="G1285" i="1"/>
  <c r="H1285" i="1"/>
  <c r="I1285" i="1"/>
  <c r="J1285" i="1"/>
  <c r="E1286" i="1"/>
  <c r="F1286" i="1"/>
  <c r="G1286" i="1"/>
  <c r="H1286" i="1"/>
  <c r="I1286" i="1"/>
  <c r="J1286" i="1"/>
  <c r="E1287" i="1"/>
  <c r="F1287" i="1"/>
  <c r="G1287" i="1"/>
  <c r="H1287" i="1"/>
  <c r="I1287" i="1"/>
  <c r="J1287" i="1"/>
  <c r="E1288" i="1"/>
  <c r="F1288" i="1"/>
  <c r="G1288" i="1"/>
  <c r="H1288" i="1"/>
  <c r="I1288" i="1"/>
  <c r="J1288" i="1"/>
  <c r="E1289" i="1"/>
  <c r="F1289" i="1"/>
  <c r="G1289" i="1"/>
  <c r="H1289" i="1"/>
  <c r="I1289" i="1"/>
  <c r="J1289" i="1"/>
  <c r="E1290" i="1"/>
  <c r="F1290" i="1"/>
  <c r="G1290" i="1"/>
  <c r="H1290" i="1"/>
  <c r="I1290" i="1"/>
  <c r="J1290" i="1"/>
  <c r="E1291" i="1"/>
  <c r="F1291" i="1"/>
  <c r="G1291" i="1"/>
  <c r="H1291" i="1"/>
  <c r="I1291" i="1"/>
  <c r="J1291" i="1"/>
  <c r="E1292" i="1"/>
  <c r="F1292" i="1"/>
  <c r="G1292" i="1"/>
  <c r="H1292" i="1"/>
  <c r="I1292" i="1"/>
  <c r="J1292" i="1"/>
  <c r="E1293" i="1"/>
  <c r="F1293" i="1"/>
  <c r="G1293" i="1"/>
  <c r="H1293" i="1"/>
  <c r="I1293" i="1"/>
  <c r="J1293" i="1"/>
  <c r="E1294" i="1"/>
  <c r="F1294" i="1"/>
  <c r="G1294" i="1"/>
  <c r="H1294" i="1"/>
  <c r="I1294" i="1"/>
  <c r="J1294" i="1"/>
  <c r="E1295" i="1"/>
  <c r="F1295" i="1"/>
  <c r="G1295" i="1"/>
  <c r="H1295" i="1"/>
  <c r="I1295" i="1"/>
  <c r="J1295" i="1"/>
  <c r="E1296" i="1"/>
  <c r="F1296" i="1"/>
  <c r="G1296" i="1"/>
  <c r="H1296" i="1"/>
  <c r="I1296" i="1"/>
  <c r="J1296" i="1"/>
  <c r="E1297" i="1"/>
  <c r="F1297" i="1"/>
  <c r="G1297" i="1"/>
  <c r="H1297" i="1"/>
  <c r="I1297" i="1"/>
  <c r="J1297" i="1"/>
  <c r="E1298" i="1"/>
  <c r="F1298" i="1"/>
  <c r="G1298" i="1"/>
  <c r="H1298" i="1"/>
  <c r="I1298" i="1"/>
  <c r="J1298" i="1"/>
  <c r="E1299" i="1"/>
  <c r="F1299" i="1"/>
  <c r="G1299" i="1"/>
  <c r="H1299" i="1"/>
  <c r="I1299" i="1"/>
  <c r="J1299" i="1"/>
  <c r="E1300" i="1"/>
  <c r="F1300" i="1"/>
  <c r="G1300" i="1"/>
  <c r="H1300" i="1"/>
  <c r="I1300" i="1"/>
  <c r="J1300" i="1"/>
  <c r="E1301" i="1"/>
  <c r="F1301" i="1"/>
  <c r="G1301" i="1"/>
  <c r="H1301" i="1"/>
  <c r="I1301" i="1"/>
  <c r="J1301" i="1"/>
  <c r="E1302" i="1"/>
  <c r="F1302" i="1"/>
  <c r="G1302" i="1"/>
  <c r="H1302" i="1"/>
  <c r="I1302" i="1"/>
  <c r="J1302" i="1"/>
  <c r="E1303" i="1"/>
  <c r="F1303" i="1"/>
  <c r="G1303" i="1"/>
  <c r="H1303" i="1"/>
  <c r="I1303" i="1"/>
  <c r="J1303" i="1"/>
  <c r="E1304" i="1"/>
  <c r="F1304" i="1"/>
  <c r="G1304" i="1"/>
  <c r="H1304" i="1"/>
  <c r="I1304" i="1"/>
  <c r="J1304" i="1"/>
  <c r="E1305" i="1"/>
  <c r="F1305" i="1"/>
  <c r="G1305" i="1"/>
  <c r="H1305" i="1"/>
  <c r="I1305" i="1"/>
  <c r="J1305" i="1"/>
  <c r="E1306" i="1"/>
  <c r="F1306" i="1"/>
  <c r="G1306" i="1"/>
  <c r="H1306" i="1"/>
  <c r="I1306" i="1"/>
  <c r="J1306" i="1"/>
  <c r="E1307" i="1"/>
  <c r="F1307" i="1"/>
  <c r="G1307" i="1"/>
  <c r="H1307" i="1"/>
  <c r="I1307" i="1"/>
  <c r="J1307" i="1"/>
  <c r="E1308" i="1"/>
  <c r="F1308" i="1"/>
  <c r="G1308" i="1"/>
  <c r="H1308" i="1"/>
  <c r="I1308" i="1"/>
  <c r="J1308" i="1"/>
  <c r="E1309" i="1"/>
  <c r="F1309" i="1"/>
  <c r="G1309" i="1"/>
  <c r="H1309" i="1"/>
  <c r="I1309" i="1"/>
  <c r="J1309" i="1"/>
  <c r="E1310" i="1"/>
  <c r="F1310" i="1"/>
  <c r="G1310" i="1"/>
  <c r="H1310" i="1"/>
  <c r="I1310" i="1"/>
  <c r="J1310" i="1"/>
  <c r="E1311" i="1"/>
  <c r="F1311" i="1"/>
  <c r="G1311" i="1"/>
  <c r="H1311" i="1"/>
  <c r="I1311" i="1"/>
  <c r="J1311" i="1"/>
  <c r="E1312" i="1"/>
  <c r="F1312" i="1"/>
  <c r="G1312" i="1"/>
  <c r="H1312" i="1"/>
  <c r="I1312" i="1"/>
  <c r="J1312" i="1"/>
  <c r="E1313" i="1"/>
  <c r="F1313" i="1"/>
  <c r="G1313" i="1"/>
  <c r="H1313" i="1"/>
  <c r="I1313" i="1"/>
  <c r="J1313" i="1"/>
  <c r="E1314" i="1"/>
  <c r="F1314" i="1"/>
  <c r="G1314" i="1"/>
  <c r="H1314" i="1"/>
  <c r="I1314" i="1"/>
  <c r="J1314" i="1"/>
  <c r="E1315" i="1"/>
  <c r="F1315" i="1"/>
  <c r="G1315" i="1"/>
  <c r="H1315" i="1"/>
  <c r="I1315" i="1"/>
  <c r="J1315" i="1"/>
  <c r="E1316" i="1"/>
  <c r="F1316" i="1"/>
  <c r="G1316" i="1"/>
  <c r="H1316" i="1"/>
  <c r="I1316" i="1"/>
  <c r="J1316" i="1"/>
  <c r="E1317" i="1"/>
  <c r="F1317" i="1"/>
  <c r="G1317" i="1"/>
  <c r="H1317" i="1"/>
  <c r="I1317" i="1"/>
  <c r="J1317" i="1"/>
  <c r="E1318" i="1"/>
  <c r="F1318" i="1"/>
  <c r="G1318" i="1"/>
  <c r="H1318" i="1"/>
  <c r="I1318" i="1"/>
  <c r="J1318" i="1"/>
  <c r="E1319" i="1"/>
  <c r="F1319" i="1"/>
  <c r="G1319" i="1"/>
  <c r="H1319" i="1"/>
  <c r="I1319" i="1"/>
  <c r="J1319" i="1"/>
  <c r="E1320" i="1"/>
  <c r="F1320" i="1"/>
  <c r="G1320" i="1"/>
  <c r="H1320" i="1"/>
  <c r="I1320" i="1"/>
  <c r="J1320" i="1"/>
  <c r="E1321" i="1"/>
  <c r="F1321" i="1"/>
  <c r="G1321" i="1"/>
  <c r="H1321" i="1"/>
  <c r="I1321" i="1"/>
  <c r="J1321" i="1"/>
  <c r="E1322" i="1"/>
  <c r="F1322" i="1"/>
  <c r="G1322" i="1"/>
  <c r="H1322" i="1"/>
  <c r="I1322" i="1"/>
  <c r="J1322" i="1"/>
  <c r="E1323" i="1"/>
  <c r="F1323" i="1"/>
  <c r="G1323" i="1"/>
  <c r="H1323" i="1"/>
  <c r="I1323" i="1"/>
  <c r="J1323" i="1"/>
  <c r="E1324" i="1"/>
  <c r="F1324" i="1"/>
  <c r="G1324" i="1"/>
  <c r="H1324" i="1"/>
  <c r="I1324" i="1"/>
  <c r="J1324" i="1"/>
  <c r="E1325" i="1"/>
  <c r="F1325" i="1"/>
  <c r="G1325" i="1"/>
  <c r="H1325" i="1"/>
  <c r="I1325" i="1"/>
  <c r="J1325" i="1"/>
  <c r="E1326" i="1"/>
  <c r="F1326" i="1"/>
  <c r="G1326" i="1"/>
  <c r="H1326" i="1"/>
  <c r="I1326" i="1"/>
  <c r="J1326" i="1"/>
  <c r="E1327" i="1"/>
  <c r="F1327" i="1"/>
  <c r="G1327" i="1"/>
  <c r="H1327" i="1"/>
  <c r="I1327" i="1"/>
  <c r="J1327" i="1"/>
  <c r="E1328" i="1"/>
  <c r="F1328" i="1"/>
  <c r="G1328" i="1"/>
  <c r="H1328" i="1"/>
  <c r="I1328" i="1"/>
  <c r="J1328" i="1"/>
  <c r="E1329" i="1"/>
  <c r="F1329" i="1"/>
  <c r="G1329" i="1"/>
  <c r="H1329" i="1"/>
  <c r="I1329" i="1"/>
  <c r="J1329" i="1"/>
  <c r="E1330" i="1"/>
  <c r="F1330" i="1"/>
  <c r="G1330" i="1"/>
  <c r="H1330" i="1"/>
  <c r="I1330" i="1"/>
  <c r="J1330" i="1"/>
  <c r="E1331" i="1"/>
  <c r="F1331" i="1"/>
  <c r="G1331" i="1"/>
  <c r="H1331" i="1"/>
  <c r="I1331" i="1"/>
  <c r="J1331" i="1"/>
  <c r="E1332" i="1"/>
  <c r="F1332" i="1"/>
  <c r="G1332" i="1"/>
  <c r="H1332" i="1"/>
  <c r="I1332" i="1"/>
  <c r="J1332" i="1"/>
  <c r="E1333" i="1"/>
  <c r="F1333" i="1"/>
  <c r="G1333" i="1"/>
  <c r="H1333" i="1"/>
  <c r="I1333" i="1"/>
  <c r="J1333" i="1"/>
  <c r="E1334" i="1"/>
  <c r="F1334" i="1"/>
  <c r="G1334" i="1"/>
  <c r="H1334" i="1"/>
  <c r="I1334" i="1"/>
  <c r="J1334" i="1"/>
  <c r="E1335" i="1"/>
  <c r="F1335" i="1"/>
  <c r="G1335" i="1"/>
  <c r="H1335" i="1"/>
  <c r="I1335" i="1"/>
  <c r="J1335" i="1"/>
  <c r="E1336" i="1"/>
  <c r="F1336" i="1"/>
  <c r="G1336" i="1"/>
  <c r="H1336" i="1"/>
  <c r="I1336" i="1"/>
  <c r="J1336" i="1"/>
  <c r="E1337" i="1"/>
  <c r="F1337" i="1"/>
  <c r="G1337" i="1"/>
  <c r="H1337" i="1"/>
  <c r="I1337" i="1"/>
  <c r="J1337" i="1"/>
  <c r="E1338" i="1"/>
  <c r="F1338" i="1"/>
  <c r="G1338" i="1"/>
  <c r="H1338" i="1"/>
  <c r="I1338" i="1"/>
  <c r="J1338" i="1"/>
  <c r="E1339" i="1"/>
  <c r="F1339" i="1"/>
  <c r="G1339" i="1"/>
  <c r="H1339" i="1"/>
  <c r="I1339" i="1"/>
  <c r="J1339" i="1"/>
  <c r="E1340" i="1"/>
  <c r="F1340" i="1"/>
  <c r="G1340" i="1"/>
  <c r="H1340" i="1"/>
  <c r="I1340" i="1"/>
  <c r="J1340" i="1"/>
  <c r="E1341" i="1"/>
  <c r="F1341" i="1"/>
  <c r="G1341" i="1"/>
  <c r="H1341" i="1"/>
  <c r="I1341" i="1"/>
  <c r="J1341" i="1"/>
  <c r="E1342" i="1"/>
  <c r="F1342" i="1"/>
  <c r="G1342" i="1"/>
  <c r="H1342" i="1"/>
  <c r="I1342" i="1"/>
  <c r="J1342" i="1"/>
  <c r="E1343" i="1"/>
  <c r="F1343" i="1"/>
  <c r="G1343" i="1"/>
  <c r="H1343" i="1"/>
  <c r="I1343" i="1"/>
  <c r="J1343" i="1"/>
  <c r="E1344" i="1"/>
  <c r="F1344" i="1"/>
  <c r="G1344" i="1"/>
  <c r="H1344" i="1"/>
  <c r="I1344" i="1"/>
  <c r="J1344" i="1"/>
  <c r="E1345" i="1"/>
  <c r="F1345" i="1"/>
  <c r="G1345" i="1"/>
  <c r="H1345" i="1"/>
  <c r="I1345" i="1"/>
  <c r="J1345" i="1"/>
  <c r="E1346" i="1"/>
  <c r="F1346" i="1"/>
  <c r="G1346" i="1"/>
  <c r="H1346" i="1"/>
  <c r="I1346" i="1"/>
  <c r="J1346" i="1"/>
  <c r="E1347" i="1"/>
  <c r="F1347" i="1"/>
  <c r="G1347" i="1"/>
  <c r="H1347" i="1"/>
  <c r="I1347" i="1"/>
  <c r="J1347" i="1"/>
  <c r="E1348" i="1"/>
  <c r="F1348" i="1"/>
  <c r="G1348" i="1"/>
  <c r="H1348" i="1"/>
  <c r="I1348" i="1"/>
  <c r="J1348" i="1"/>
  <c r="E1349" i="1"/>
  <c r="F1349" i="1"/>
  <c r="G1349" i="1"/>
  <c r="H1349" i="1"/>
  <c r="I1349" i="1"/>
  <c r="J1349" i="1"/>
  <c r="E1350" i="1"/>
  <c r="F1350" i="1"/>
  <c r="G1350" i="1"/>
  <c r="H1350" i="1"/>
  <c r="I1350" i="1"/>
  <c r="J1350" i="1"/>
  <c r="E1351" i="1"/>
  <c r="F1351" i="1"/>
  <c r="G1351" i="1"/>
  <c r="H1351" i="1"/>
  <c r="I1351" i="1"/>
  <c r="J1351" i="1"/>
  <c r="E1352" i="1"/>
  <c r="F1352" i="1"/>
  <c r="G1352" i="1"/>
  <c r="H1352" i="1"/>
  <c r="I1352" i="1"/>
  <c r="J1352" i="1"/>
  <c r="E1353" i="1"/>
  <c r="F1353" i="1"/>
  <c r="G1353" i="1"/>
  <c r="H1353" i="1"/>
  <c r="I1353" i="1"/>
  <c r="J1353" i="1"/>
  <c r="E1354" i="1"/>
  <c r="F1354" i="1"/>
  <c r="G1354" i="1"/>
  <c r="H1354" i="1"/>
  <c r="I1354" i="1"/>
  <c r="J1354" i="1"/>
  <c r="E1355" i="1"/>
  <c r="F1355" i="1"/>
  <c r="G1355" i="1"/>
  <c r="H1355" i="1"/>
  <c r="I1355" i="1"/>
  <c r="J1355" i="1"/>
  <c r="E1356" i="1"/>
  <c r="F1356" i="1"/>
  <c r="G1356" i="1"/>
  <c r="H1356" i="1"/>
  <c r="I1356" i="1"/>
  <c r="J1356" i="1"/>
  <c r="E1357" i="1"/>
  <c r="F1357" i="1"/>
  <c r="G1357" i="1"/>
  <c r="H1357" i="1"/>
  <c r="I1357" i="1"/>
  <c r="J1357" i="1"/>
  <c r="E1358" i="1"/>
  <c r="F1358" i="1"/>
  <c r="G1358" i="1"/>
  <c r="H1358" i="1"/>
  <c r="I1358" i="1"/>
  <c r="J1358" i="1"/>
  <c r="E1359" i="1"/>
  <c r="F1359" i="1"/>
  <c r="G1359" i="1"/>
  <c r="H1359" i="1"/>
  <c r="I1359" i="1"/>
  <c r="J1359" i="1"/>
  <c r="E1360" i="1"/>
  <c r="F1360" i="1"/>
  <c r="G1360" i="1"/>
  <c r="H1360" i="1"/>
  <c r="I1360" i="1"/>
  <c r="J1360" i="1"/>
  <c r="E1361" i="1"/>
  <c r="F1361" i="1"/>
  <c r="G1361" i="1"/>
  <c r="H1361" i="1"/>
  <c r="I1361" i="1"/>
  <c r="J1361" i="1"/>
  <c r="E1362" i="1"/>
  <c r="F1362" i="1"/>
  <c r="G1362" i="1"/>
  <c r="H1362" i="1"/>
  <c r="I1362" i="1"/>
  <c r="J1362" i="1"/>
  <c r="E1363" i="1"/>
  <c r="F1363" i="1"/>
  <c r="G1363" i="1"/>
  <c r="H1363" i="1"/>
  <c r="I1363" i="1"/>
  <c r="J1363" i="1"/>
  <c r="E1364" i="1"/>
  <c r="F1364" i="1"/>
  <c r="G1364" i="1"/>
  <c r="H1364" i="1"/>
  <c r="I1364" i="1"/>
  <c r="J1364" i="1"/>
  <c r="E1365" i="1"/>
  <c r="F1365" i="1"/>
  <c r="G1365" i="1"/>
  <c r="H1365" i="1"/>
  <c r="I1365" i="1"/>
  <c r="J1365" i="1"/>
  <c r="E1366" i="1"/>
  <c r="F1366" i="1"/>
  <c r="G1366" i="1"/>
  <c r="H1366" i="1"/>
  <c r="I1366" i="1"/>
  <c r="J1366" i="1"/>
  <c r="E1367" i="1"/>
  <c r="F1367" i="1"/>
  <c r="G1367" i="1"/>
  <c r="H1367" i="1"/>
  <c r="I1367" i="1"/>
  <c r="J1367" i="1"/>
  <c r="E1368" i="1"/>
  <c r="F1368" i="1"/>
  <c r="G1368" i="1"/>
  <c r="H1368" i="1"/>
  <c r="I1368" i="1"/>
  <c r="J1368" i="1"/>
  <c r="E1369" i="1"/>
  <c r="F1369" i="1"/>
  <c r="G1369" i="1"/>
  <c r="H1369" i="1"/>
  <c r="I1369" i="1"/>
  <c r="J1369" i="1"/>
  <c r="E1370" i="1"/>
  <c r="F1370" i="1"/>
  <c r="G1370" i="1"/>
  <c r="H1370" i="1"/>
  <c r="I1370" i="1"/>
  <c r="J1370" i="1"/>
  <c r="E1371" i="1"/>
  <c r="F1371" i="1"/>
  <c r="G1371" i="1"/>
  <c r="H1371" i="1"/>
  <c r="I1371" i="1"/>
  <c r="J1371" i="1"/>
  <c r="E1372" i="1"/>
  <c r="F1372" i="1"/>
  <c r="G1372" i="1"/>
  <c r="H1372" i="1"/>
  <c r="I1372" i="1"/>
  <c r="J1372" i="1"/>
  <c r="E1373" i="1"/>
  <c r="F1373" i="1"/>
  <c r="G1373" i="1"/>
  <c r="H1373" i="1"/>
  <c r="I1373" i="1"/>
  <c r="J1373" i="1"/>
  <c r="E1374" i="1"/>
  <c r="F1374" i="1"/>
  <c r="G1374" i="1"/>
  <c r="H1374" i="1"/>
  <c r="I1374" i="1"/>
  <c r="J1374" i="1"/>
  <c r="E1375" i="1"/>
  <c r="F1375" i="1"/>
  <c r="G1375" i="1"/>
  <c r="H1375" i="1"/>
  <c r="I1375" i="1"/>
  <c r="J1375" i="1"/>
  <c r="E1376" i="1"/>
  <c r="F1376" i="1"/>
  <c r="G1376" i="1"/>
  <c r="H1376" i="1"/>
  <c r="I1376" i="1"/>
  <c r="J1376" i="1"/>
  <c r="E1377" i="1"/>
  <c r="F1377" i="1"/>
  <c r="G1377" i="1"/>
  <c r="H1377" i="1"/>
  <c r="I1377" i="1"/>
  <c r="J1377" i="1"/>
  <c r="E1378" i="1"/>
  <c r="F1378" i="1"/>
  <c r="G1378" i="1"/>
  <c r="H1378" i="1"/>
  <c r="I1378" i="1"/>
  <c r="J1378" i="1"/>
  <c r="E1379" i="1"/>
  <c r="F1379" i="1"/>
  <c r="G1379" i="1"/>
  <c r="H1379" i="1"/>
  <c r="I1379" i="1"/>
  <c r="J1379" i="1"/>
  <c r="E1380" i="1"/>
  <c r="F1380" i="1"/>
  <c r="G1380" i="1"/>
  <c r="H1380" i="1"/>
  <c r="I1380" i="1"/>
  <c r="J1380" i="1"/>
  <c r="E1381" i="1"/>
  <c r="F1381" i="1"/>
  <c r="G1381" i="1"/>
  <c r="H1381" i="1"/>
  <c r="I1381" i="1"/>
  <c r="J1381" i="1"/>
  <c r="E1382" i="1"/>
  <c r="F1382" i="1"/>
  <c r="G1382" i="1"/>
  <c r="H1382" i="1"/>
  <c r="I1382" i="1"/>
  <c r="J1382" i="1"/>
  <c r="E1383" i="1"/>
  <c r="F1383" i="1"/>
  <c r="G1383" i="1"/>
  <c r="H1383" i="1"/>
  <c r="I1383" i="1"/>
  <c r="J1383" i="1"/>
  <c r="E1384" i="1"/>
  <c r="F1384" i="1"/>
  <c r="G1384" i="1"/>
  <c r="H1384" i="1"/>
  <c r="I1384" i="1"/>
  <c r="J1384" i="1"/>
  <c r="E1385" i="1"/>
  <c r="F1385" i="1"/>
  <c r="G1385" i="1"/>
  <c r="H1385" i="1"/>
  <c r="I1385" i="1"/>
  <c r="J1385" i="1"/>
  <c r="E1386" i="1"/>
  <c r="F1386" i="1"/>
  <c r="G1386" i="1"/>
  <c r="H1386" i="1"/>
  <c r="I1386" i="1"/>
  <c r="J1386" i="1"/>
  <c r="E1387" i="1"/>
  <c r="F1387" i="1"/>
  <c r="G1387" i="1"/>
  <c r="H1387" i="1"/>
  <c r="I1387" i="1"/>
  <c r="J1387" i="1"/>
  <c r="E1388" i="1"/>
  <c r="F1388" i="1"/>
  <c r="G1388" i="1"/>
  <c r="H1388" i="1"/>
  <c r="I1388" i="1"/>
  <c r="J1388" i="1"/>
  <c r="E1389" i="1"/>
  <c r="F1389" i="1"/>
  <c r="G1389" i="1"/>
  <c r="H1389" i="1"/>
  <c r="I1389" i="1"/>
  <c r="J1389" i="1"/>
  <c r="E1390" i="1"/>
  <c r="F1390" i="1"/>
  <c r="G1390" i="1"/>
  <c r="H1390" i="1"/>
  <c r="I1390" i="1"/>
  <c r="J1390" i="1"/>
  <c r="E1391" i="1"/>
  <c r="F1391" i="1"/>
  <c r="G1391" i="1"/>
  <c r="H1391" i="1"/>
  <c r="I1391" i="1"/>
  <c r="J1391" i="1"/>
  <c r="E1392" i="1"/>
  <c r="F1392" i="1"/>
  <c r="G1392" i="1"/>
  <c r="H1392" i="1"/>
  <c r="I1392" i="1"/>
  <c r="J1392" i="1"/>
  <c r="E1393" i="1"/>
  <c r="F1393" i="1"/>
  <c r="G1393" i="1"/>
  <c r="H1393" i="1"/>
  <c r="I1393" i="1"/>
  <c r="J1393" i="1"/>
  <c r="E1394" i="1"/>
  <c r="F1394" i="1"/>
  <c r="G1394" i="1"/>
  <c r="H1394" i="1"/>
  <c r="I1394" i="1"/>
  <c r="J1394" i="1"/>
  <c r="E1395" i="1"/>
  <c r="F1395" i="1"/>
  <c r="G1395" i="1"/>
  <c r="H1395" i="1"/>
  <c r="I1395" i="1"/>
  <c r="J1395" i="1"/>
  <c r="E1396" i="1"/>
  <c r="F1396" i="1"/>
  <c r="G1396" i="1"/>
  <c r="H1396" i="1"/>
  <c r="I1396" i="1"/>
  <c r="J1396" i="1"/>
  <c r="E1397" i="1"/>
  <c r="F1397" i="1"/>
  <c r="G1397" i="1"/>
  <c r="H1397" i="1"/>
  <c r="I1397" i="1"/>
  <c r="J1397" i="1"/>
  <c r="E1398" i="1"/>
  <c r="F1398" i="1"/>
  <c r="G1398" i="1"/>
  <c r="H1398" i="1"/>
  <c r="I1398" i="1"/>
  <c r="J1398" i="1"/>
  <c r="E1399" i="1"/>
  <c r="F1399" i="1"/>
  <c r="G1399" i="1"/>
  <c r="H1399" i="1"/>
  <c r="I1399" i="1"/>
  <c r="J1399" i="1"/>
  <c r="E1400" i="1"/>
  <c r="F1400" i="1"/>
  <c r="G1400" i="1"/>
  <c r="H1400" i="1"/>
  <c r="I1400" i="1"/>
  <c r="J1400" i="1"/>
  <c r="E1401" i="1"/>
  <c r="F1401" i="1"/>
  <c r="G1401" i="1"/>
  <c r="H1401" i="1"/>
  <c r="I1401" i="1"/>
  <c r="J1401" i="1"/>
  <c r="E1402" i="1"/>
  <c r="F1402" i="1"/>
  <c r="G1402" i="1"/>
  <c r="H1402" i="1"/>
  <c r="I1402" i="1"/>
  <c r="J1402" i="1"/>
  <c r="E1403" i="1"/>
  <c r="F1403" i="1"/>
  <c r="G1403" i="1"/>
  <c r="H1403" i="1"/>
  <c r="I1403" i="1"/>
  <c r="J1403" i="1"/>
  <c r="E1404" i="1"/>
  <c r="F1404" i="1"/>
  <c r="G1404" i="1"/>
  <c r="H1404" i="1"/>
  <c r="I1404" i="1"/>
  <c r="J1404" i="1"/>
  <c r="E1405" i="1"/>
  <c r="F1405" i="1"/>
  <c r="G1405" i="1"/>
  <c r="H1405" i="1"/>
  <c r="I1405" i="1"/>
  <c r="J1405" i="1"/>
  <c r="E1406" i="1"/>
  <c r="F1406" i="1"/>
  <c r="G1406" i="1"/>
  <c r="H1406" i="1"/>
  <c r="I1406" i="1"/>
  <c r="J1406" i="1"/>
  <c r="E1407" i="1"/>
  <c r="F1407" i="1"/>
  <c r="G1407" i="1"/>
  <c r="H1407" i="1"/>
  <c r="I1407" i="1"/>
  <c r="J1407" i="1"/>
  <c r="E1408" i="1"/>
  <c r="F1408" i="1"/>
  <c r="G1408" i="1"/>
  <c r="H1408" i="1"/>
  <c r="I1408" i="1"/>
  <c r="J1408" i="1"/>
  <c r="E1409" i="1"/>
  <c r="F1409" i="1"/>
  <c r="G1409" i="1"/>
  <c r="H1409" i="1"/>
  <c r="I1409" i="1"/>
  <c r="J1409" i="1"/>
  <c r="E1410" i="1"/>
  <c r="F1410" i="1"/>
  <c r="G1410" i="1"/>
  <c r="H1410" i="1"/>
  <c r="I1410" i="1"/>
  <c r="J1410" i="1"/>
  <c r="E1411" i="1"/>
  <c r="F1411" i="1"/>
  <c r="G1411" i="1"/>
  <c r="H1411" i="1"/>
  <c r="I1411" i="1"/>
  <c r="J1411" i="1"/>
  <c r="E1412" i="1"/>
  <c r="F1412" i="1"/>
  <c r="G1412" i="1"/>
  <c r="H1412" i="1"/>
  <c r="I1412" i="1"/>
  <c r="J1412" i="1"/>
  <c r="E1413" i="1"/>
  <c r="F1413" i="1"/>
  <c r="G1413" i="1"/>
  <c r="H1413" i="1"/>
  <c r="I1413" i="1"/>
  <c r="J1413" i="1"/>
  <c r="E1414" i="1"/>
  <c r="F1414" i="1"/>
  <c r="G1414" i="1"/>
  <c r="H1414" i="1"/>
  <c r="I1414" i="1"/>
  <c r="J1414" i="1"/>
  <c r="E1415" i="1"/>
  <c r="F1415" i="1"/>
  <c r="G1415" i="1"/>
  <c r="H1415" i="1"/>
  <c r="I1415" i="1"/>
  <c r="J1415" i="1"/>
  <c r="E1416" i="1"/>
  <c r="F1416" i="1"/>
  <c r="G1416" i="1"/>
  <c r="H1416" i="1"/>
  <c r="I1416" i="1"/>
  <c r="J1416" i="1"/>
  <c r="E1417" i="1"/>
  <c r="F1417" i="1"/>
  <c r="G1417" i="1"/>
  <c r="H1417" i="1"/>
  <c r="I1417" i="1"/>
  <c r="J1417" i="1"/>
  <c r="E1418" i="1"/>
  <c r="F1418" i="1"/>
  <c r="G1418" i="1"/>
  <c r="H1418" i="1"/>
  <c r="I1418" i="1"/>
  <c r="J1418" i="1"/>
  <c r="E1419" i="1"/>
  <c r="F1419" i="1"/>
  <c r="G1419" i="1"/>
  <c r="H1419" i="1"/>
  <c r="I1419" i="1"/>
  <c r="J1419" i="1"/>
  <c r="E1420" i="1"/>
  <c r="F1420" i="1"/>
  <c r="G1420" i="1"/>
  <c r="H1420" i="1"/>
  <c r="I1420" i="1"/>
  <c r="J1420" i="1"/>
  <c r="E1421" i="1"/>
  <c r="F1421" i="1"/>
  <c r="G1421" i="1"/>
  <c r="H1421" i="1"/>
  <c r="I1421" i="1"/>
  <c r="J1421" i="1"/>
  <c r="E1422" i="1"/>
  <c r="F1422" i="1"/>
  <c r="G1422" i="1"/>
  <c r="H1422" i="1"/>
  <c r="I1422" i="1"/>
  <c r="J1422" i="1"/>
  <c r="E1423" i="1"/>
  <c r="F1423" i="1"/>
  <c r="G1423" i="1"/>
  <c r="H1423" i="1"/>
  <c r="I1423" i="1"/>
  <c r="J1423" i="1"/>
  <c r="E1424" i="1"/>
  <c r="F1424" i="1"/>
  <c r="G1424" i="1"/>
  <c r="H1424" i="1"/>
  <c r="I1424" i="1"/>
  <c r="J1424" i="1"/>
  <c r="E1425" i="1"/>
  <c r="F1425" i="1"/>
  <c r="G1425" i="1"/>
  <c r="H1425" i="1"/>
  <c r="I1425" i="1"/>
  <c r="J1425" i="1"/>
  <c r="E1426" i="1"/>
  <c r="F1426" i="1"/>
  <c r="G1426" i="1"/>
  <c r="H1426" i="1"/>
  <c r="I1426" i="1"/>
  <c r="J1426" i="1"/>
  <c r="E1427" i="1"/>
  <c r="F1427" i="1"/>
  <c r="G1427" i="1"/>
  <c r="H1427" i="1"/>
  <c r="I1427" i="1"/>
  <c r="J1427" i="1"/>
  <c r="E1428" i="1"/>
  <c r="F1428" i="1"/>
  <c r="G1428" i="1"/>
  <c r="H1428" i="1"/>
  <c r="I1428" i="1"/>
  <c r="J1428" i="1"/>
  <c r="E1429" i="1"/>
  <c r="F1429" i="1"/>
  <c r="G1429" i="1"/>
  <c r="H1429" i="1"/>
  <c r="I1429" i="1"/>
  <c r="J1429" i="1"/>
  <c r="E1430" i="1"/>
  <c r="F1430" i="1"/>
  <c r="G1430" i="1"/>
  <c r="H1430" i="1"/>
  <c r="I1430" i="1"/>
  <c r="J1430" i="1"/>
  <c r="E1431" i="1"/>
  <c r="F1431" i="1"/>
  <c r="G1431" i="1"/>
  <c r="H1431" i="1"/>
  <c r="I1431" i="1"/>
  <c r="J1431" i="1"/>
  <c r="E1432" i="1"/>
  <c r="F1432" i="1"/>
  <c r="G1432" i="1"/>
  <c r="H1432" i="1"/>
  <c r="I1432" i="1"/>
  <c r="J1432" i="1"/>
  <c r="E1433" i="1"/>
  <c r="F1433" i="1"/>
  <c r="G1433" i="1"/>
  <c r="H1433" i="1"/>
  <c r="I1433" i="1"/>
  <c r="J1433" i="1"/>
  <c r="E1434" i="1"/>
  <c r="F1434" i="1"/>
  <c r="G1434" i="1"/>
  <c r="H1434" i="1"/>
  <c r="I1434" i="1"/>
  <c r="J1434" i="1"/>
  <c r="E1435" i="1"/>
  <c r="F1435" i="1"/>
  <c r="G1435" i="1"/>
  <c r="H1435" i="1"/>
  <c r="I1435" i="1"/>
  <c r="J1435" i="1"/>
  <c r="E1436" i="1"/>
  <c r="F1436" i="1"/>
  <c r="G1436" i="1"/>
  <c r="H1436" i="1"/>
  <c r="I1436" i="1"/>
  <c r="J1436" i="1"/>
  <c r="E1437" i="1"/>
  <c r="F1437" i="1"/>
  <c r="G1437" i="1"/>
  <c r="H1437" i="1"/>
  <c r="I1437" i="1"/>
  <c r="J1437" i="1"/>
  <c r="E1438" i="1"/>
  <c r="F1438" i="1"/>
  <c r="G1438" i="1"/>
  <c r="H1438" i="1"/>
  <c r="I1438" i="1"/>
  <c r="J1438" i="1"/>
  <c r="E1439" i="1"/>
  <c r="F1439" i="1"/>
  <c r="G1439" i="1"/>
  <c r="H1439" i="1"/>
  <c r="I1439" i="1"/>
  <c r="J1439" i="1"/>
  <c r="E1440" i="1"/>
  <c r="F1440" i="1"/>
  <c r="G1440" i="1"/>
  <c r="H1440" i="1"/>
  <c r="I1440" i="1"/>
  <c r="J1440" i="1"/>
  <c r="E1441" i="1"/>
  <c r="F1441" i="1"/>
  <c r="G1441" i="1"/>
  <c r="H1441" i="1"/>
  <c r="I1441" i="1"/>
  <c r="J1441" i="1"/>
  <c r="E1442" i="1"/>
  <c r="F1442" i="1"/>
  <c r="G1442" i="1"/>
  <c r="H1442" i="1"/>
  <c r="I1442" i="1"/>
  <c r="J1442" i="1"/>
  <c r="E1443" i="1"/>
  <c r="F1443" i="1"/>
  <c r="G1443" i="1"/>
  <c r="H1443" i="1"/>
  <c r="I1443" i="1"/>
  <c r="J1443" i="1"/>
  <c r="E1444" i="1"/>
  <c r="F1444" i="1"/>
  <c r="G1444" i="1"/>
  <c r="H1444" i="1"/>
  <c r="I1444" i="1"/>
  <c r="J1444" i="1"/>
  <c r="E1445" i="1"/>
  <c r="F1445" i="1"/>
  <c r="G1445" i="1"/>
  <c r="H1445" i="1"/>
  <c r="I1445" i="1"/>
  <c r="J1445" i="1"/>
  <c r="E1446" i="1"/>
  <c r="F1446" i="1"/>
  <c r="G1446" i="1"/>
  <c r="H1446" i="1"/>
  <c r="I1446" i="1"/>
  <c r="J1446" i="1"/>
  <c r="E1447" i="1"/>
  <c r="F1447" i="1"/>
  <c r="G1447" i="1"/>
  <c r="H1447" i="1"/>
  <c r="I1447" i="1"/>
  <c r="J1447" i="1"/>
  <c r="E1448" i="1"/>
  <c r="F1448" i="1"/>
  <c r="G1448" i="1"/>
  <c r="H1448" i="1"/>
  <c r="I1448" i="1"/>
  <c r="J1448" i="1"/>
  <c r="E1449" i="1"/>
  <c r="F1449" i="1"/>
  <c r="G1449" i="1"/>
  <c r="H1449" i="1"/>
  <c r="I1449" i="1"/>
  <c r="J1449" i="1"/>
  <c r="E1450" i="1"/>
  <c r="F1450" i="1"/>
  <c r="G1450" i="1"/>
  <c r="H1450" i="1"/>
  <c r="I1450" i="1"/>
  <c r="J1450" i="1"/>
  <c r="E1451" i="1"/>
  <c r="F1451" i="1"/>
  <c r="G1451" i="1"/>
  <c r="H1451" i="1"/>
  <c r="I1451" i="1"/>
  <c r="J1451" i="1"/>
  <c r="E1452" i="1"/>
  <c r="F1452" i="1"/>
  <c r="G1452" i="1"/>
  <c r="H1452" i="1"/>
  <c r="I1452" i="1"/>
  <c r="J1452" i="1"/>
  <c r="E1453" i="1"/>
  <c r="F1453" i="1"/>
  <c r="G1453" i="1"/>
  <c r="H1453" i="1"/>
  <c r="I1453" i="1"/>
  <c r="J1453" i="1"/>
  <c r="E1454" i="1"/>
  <c r="F1454" i="1"/>
  <c r="G1454" i="1"/>
  <c r="H1454" i="1"/>
  <c r="I1454" i="1"/>
  <c r="J1454" i="1"/>
  <c r="E1455" i="1"/>
  <c r="F1455" i="1"/>
  <c r="G1455" i="1"/>
  <c r="H1455" i="1"/>
  <c r="I1455" i="1"/>
  <c r="J1455" i="1"/>
  <c r="E1456" i="1"/>
  <c r="F1456" i="1"/>
  <c r="G1456" i="1"/>
  <c r="H1456" i="1"/>
  <c r="I1456" i="1"/>
  <c r="J1456" i="1"/>
  <c r="E1457" i="1"/>
  <c r="F1457" i="1"/>
  <c r="G1457" i="1"/>
  <c r="H1457" i="1"/>
  <c r="I1457" i="1"/>
  <c r="J1457" i="1"/>
  <c r="E1458" i="1"/>
  <c r="F1458" i="1"/>
  <c r="G1458" i="1"/>
  <c r="H1458" i="1"/>
  <c r="I1458" i="1"/>
  <c r="J1458" i="1"/>
  <c r="E1459" i="1"/>
  <c r="F1459" i="1"/>
  <c r="G1459" i="1"/>
  <c r="H1459" i="1"/>
  <c r="I1459" i="1"/>
  <c r="J1459" i="1"/>
  <c r="E1460" i="1"/>
  <c r="F1460" i="1"/>
  <c r="G1460" i="1"/>
  <c r="H1460" i="1"/>
  <c r="I1460" i="1"/>
  <c r="J1460" i="1"/>
  <c r="E1461" i="1"/>
  <c r="F1461" i="1"/>
  <c r="G1461" i="1"/>
  <c r="H1461" i="1"/>
  <c r="I1461" i="1"/>
  <c r="J1461" i="1"/>
  <c r="E1462" i="1"/>
  <c r="F1462" i="1"/>
  <c r="G1462" i="1"/>
  <c r="H1462" i="1"/>
  <c r="I1462" i="1"/>
  <c r="J1462" i="1"/>
  <c r="E1463" i="1"/>
  <c r="F1463" i="1"/>
  <c r="G1463" i="1"/>
  <c r="H1463" i="1"/>
  <c r="I1463" i="1"/>
  <c r="J1463" i="1"/>
  <c r="E1464" i="1"/>
  <c r="F1464" i="1"/>
  <c r="G1464" i="1"/>
  <c r="H1464" i="1"/>
  <c r="I1464" i="1"/>
  <c r="J1464" i="1"/>
  <c r="E1465" i="1"/>
  <c r="F1465" i="1"/>
  <c r="G1465" i="1"/>
  <c r="H1465" i="1"/>
  <c r="I1465" i="1"/>
  <c r="J1465" i="1"/>
  <c r="E1466" i="1"/>
  <c r="F1466" i="1"/>
  <c r="G1466" i="1"/>
  <c r="H1466" i="1"/>
  <c r="I1466" i="1"/>
  <c r="J1466" i="1"/>
  <c r="E1467" i="1"/>
  <c r="F1467" i="1"/>
  <c r="G1467" i="1"/>
  <c r="H1467" i="1"/>
  <c r="I1467" i="1"/>
  <c r="J1467" i="1"/>
  <c r="E1468" i="1"/>
  <c r="F1468" i="1"/>
  <c r="G1468" i="1"/>
  <c r="H1468" i="1"/>
  <c r="I1468" i="1"/>
  <c r="J1468" i="1"/>
  <c r="E1469" i="1"/>
  <c r="F1469" i="1"/>
  <c r="G1469" i="1"/>
  <c r="H1469" i="1"/>
  <c r="I1469" i="1"/>
  <c r="J1469" i="1"/>
  <c r="E1470" i="1"/>
  <c r="F1470" i="1"/>
  <c r="G1470" i="1"/>
  <c r="H1470" i="1"/>
  <c r="I1470" i="1"/>
  <c r="J1470" i="1"/>
  <c r="E1471" i="1"/>
  <c r="F1471" i="1"/>
  <c r="G1471" i="1"/>
  <c r="H1471" i="1"/>
  <c r="I1471" i="1"/>
  <c r="J1471" i="1"/>
  <c r="E1472" i="1"/>
  <c r="F1472" i="1"/>
  <c r="G1472" i="1"/>
  <c r="H1472" i="1"/>
  <c r="I1472" i="1"/>
  <c r="J1472" i="1"/>
  <c r="E1473" i="1"/>
  <c r="F1473" i="1"/>
  <c r="G1473" i="1"/>
  <c r="H1473" i="1"/>
  <c r="I1473" i="1"/>
  <c r="J1473" i="1"/>
  <c r="E1474" i="1"/>
  <c r="F1474" i="1"/>
  <c r="G1474" i="1"/>
  <c r="H1474" i="1"/>
  <c r="I1474" i="1"/>
  <c r="J1474" i="1"/>
  <c r="E1475" i="1"/>
  <c r="F1475" i="1"/>
  <c r="G1475" i="1"/>
  <c r="H1475" i="1"/>
  <c r="I1475" i="1"/>
  <c r="J1475" i="1"/>
  <c r="E1476" i="1"/>
  <c r="F1476" i="1"/>
  <c r="G1476" i="1"/>
  <c r="H1476" i="1"/>
  <c r="I1476" i="1"/>
  <c r="J1476" i="1"/>
  <c r="E1477" i="1"/>
  <c r="F1477" i="1"/>
  <c r="G1477" i="1"/>
  <c r="H1477" i="1"/>
  <c r="I1477" i="1"/>
  <c r="J1477" i="1"/>
  <c r="E1478" i="1"/>
  <c r="F1478" i="1"/>
  <c r="G1478" i="1"/>
  <c r="H1478" i="1"/>
  <c r="I1478" i="1"/>
  <c r="J1478" i="1"/>
  <c r="E1479" i="1"/>
  <c r="F1479" i="1"/>
  <c r="G1479" i="1"/>
  <c r="H1479" i="1"/>
  <c r="I1479" i="1"/>
  <c r="J1479" i="1"/>
  <c r="E1480" i="1"/>
  <c r="F1480" i="1"/>
  <c r="G1480" i="1"/>
  <c r="H1480" i="1"/>
  <c r="I1480" i="1"/>
  <c r="J1480" i="1"/>
  <c r="E1481" i="1"/>
  <c r="F1481" i="1"/>
  <c r="G1481" i="1"/>
  <c r="H1481" i="1"/>
  <c r="I1481" i="1"/>
  <c r="J1481" i="1"/>
  <c r="E1482" i="1"/>
  <c r="F1482" i="1"/>
  <c r="G1482" i="1"/>
  <c r="H1482" i="1"/>
  <c r="I1482" i="1"/>
  <c r="J1482" i="1"/>
  <c r="E1483" i="1"/>
  <c r="F1483" i="1"/>
  <c r="G1483" i="1"/>
  <c r="H1483" i="1"/>
  <c r="I1483" i="1"/>
  <c r="J1483" i="1"/>
  <c r="E1484" i="1"/>
  <c r="F1484" i="1"/>
  <c r="G1484" i="1"/>
  <c r="H1484" i="1"/>
  <c r="I1484" i="1"/>
  <c r="J1484" i="1"/>
  <c r="E1485" i="1"/>
  <c r="F1485" i="1"/>
  <c r="G1485" i="1"/>
  <c r="H1485" i="1"/>
  <c r="I1485" i="1"/>
  <c r="J1485" i="1"/>
  <c r="E1486" i="1"/>
  <c r="F1486" i="1"/>
  <c r="G1486" i="1"/>
  <c r="H1486" i="1"/>
  <c r="I1486" i="1"/>
  <c r="J1486" i="1"/>
  <c r="E1487" i="1"/>
  <c r="F1487" i="1"/>
  <c r="G1487" i="1"/>
  <c r="H1487" i="1"/>
  <c r="I1487" i="1"/>
  <c r="J1487" i="1"/>
  <c r="E1488" i="1"/>
  <c r="F1488" i="1"/>
  <c r="G1488" i="1"/>
  <c r="H1488" i="1"/>
  <c r="I1488" i="1"/>
  <c r="J1488" i="1"/>
  <c r="E1489" i="1"/>
  <c r="F1489" i="1"/>
  <c r="G1489" i="1"/>
  <c r="H1489" i="1"/>
  <c r="I1489" i="1"/>
  <c r="J1489" i="1"/>
  <c r="E1490" i="1"/>
  <c r="F1490" i="1"/>
  <c r="G1490" i="1"/>
  <c r="H1490" i="1"/>
  <c r="I1490" i="1"/>
  <c r="J1490" i="1"/>
  <c r="E1491" i="1"/>
  <c r="F1491" i="1"/>
  <c r="G1491" i="1"/>
  <c r="H1491" i="1"/>
  <c r="I1491" i="1"/>
  <c r="J1491" i="1"/>
  <c r="J1244" i="1"/>
  <c r="I1244" i="1"/>
  <c r="H1244" i="1"/>
  <c r="G1244" i="1"/>
  <c r="F1244" i="1"/>
  <c r="E1244" i="1"/>
  <c r="E5" i="1"/>
  <c r="F5" i="1"/>
  <c r="G5" i="1"/>
  <c r="H5" i="1"/>
  <c r="I5" i="1"/>
  <c r="J5" i="1"/>
  <c r="E6" i="1"/>
  <c r="F6" i="1"/>
  <c r="G6" i="1"/>
  <c r="H6" i="1"/>
  <c r="I6" i="1"/>
  <c r="J6" i="1"/>
  <c r="E7" i="1"/>
  <c r="F7" i="1"/>
  <c r="G7" i="1"/>
  <c r="H7" i="1"/>
  <c r="I7" i="1"/>
  <c r="J7" i="1"/>
  <c r="E8" i="1"/>
  <c r="F8" i="1"/>
  <c r="G8" i="1"/>
  <c r="H8" i="1"/>
  <c r="I8" i="1"/>
  <c r="J8" i="1"/>
  <c r="E9" i="1"/>
  <c r="F9" i="1"/>
  <c r="G9" i="1"/>
  <c r="H9" i="1"/>
  <c r="I9" i="1"/>
  <c r="J9" i="1"/>
  <c r="E10" i="1"/>
  <c r="F10" i="1"/>
  <c r="G10" i="1"/>
  <c r="H10" i="1"/>
  <c r="I10" i="1"/>
  <c r="J10" i="1"/>
  <c r="E11" i="1"/>
  <c r="F11" i="1"/>
  <c r="G11" i="1"/>
  <c r="H11" i="1"/>
  <c r="I11" i="1"/>
  <c r="J11" i="1"/>
  <c r="E12" i="1"/>
  <c r="F12" i="1"/>
  <c r="G12" i="1"/>
  <c r="H12" i="1"/>
  <c r="I12" i="1"/>
  <c r="J12" i="1"/>
  <c r="E13" i="1"/>
  <c r="F13" i="1"/>
  <c r="G13" i="1"/>
  <c r="H13" i="1"/>
  <c r="I13" i="1"/>
  <c r="J13" i="1"/>
  <c r="E14" i="1"/>
  <c r="F14" i="1"/>
  <c r="G14" i="1"/>
  <c r="H14" i="1"/>
  <c r="I14" i="1"/>
  <c r="J14" i="1"/>
  <c r="E15" i="1"/>
  <c r="F15" i="1"/>
  <c r="G15" i="1"/>
  <c r="H15" i="1"/>
  <c r="I15" i="1"/>
  <c r="J15" i="1"/>
  <c r="E16" i="1"/>
  <c r="F16" i="1"/>
  <c r="G16" i="1"/>
  <c r="H16" i="1"/>
  <c r="I16" i="1"/>
  <c r="J16" i="1"/>
  <c r="E17" i="1"/>
  <c r="F17" i="1"/>
  <c r="G17" i="1"/>
  <c r="H17" i="1"/>
  <c r="I17" i="1"/>
  <c r="J17" i="1"/>
  <c r="E18" i="1"/>
  <c r="F18" i="1"/>
  <c r="G18" i="1"/>
  <c r="H18" i="1"/>
  <c r="I18" i="1"/>
  <c r="J18" i="1"/>
  <c r="E19" i="1"/>
  <c r="F19" i="1"/>
  <c r="G19" i="1"/>
  <c r="H19" i="1"/>
  <c r="I19" i="1"/>
  <c r="J19" i="1"/>
  <c r="E20" i="1"/>
  <c r="F20" i="1"/>
  <c r="G20" i="1"/>
  <c r="H20" i="1"/>
  <c r="I20" i="1"/>
  <c r="J20" i="1"/>
  <c r="E21" i="1"/>
  <c r="F21" i="1"/>
  <c r="G21" i="1"/>
  <c r="H21" i="1"/>
  <c r="I21" i="1"/>
  <c r="J21" i="1"/>
  <c r="E22" i="1"/>
  <c r="F22" i="1"/>
  <c r="G22" i="1"/>
  <c r="H22" i="1"/>
  <c r="I22" i="1"/>
  <c r="J22" i="1"/>
  <c r="E23" i="1"/>
  <c r="F23" i="1"/>
  <c r="G23" i="1"/>
  <c r="H23" i="1"/>
  <c r="I23" i="1"/>
  <c r="J23" i="1"/>
  <c r="E24" i="1"/>
  <c r="F24" i="1"/>
  <c r="G24" i="1"/>
  <c r="H24" i="1"/>
  <c r="I24" i="1"/>
  <c r="J24" i="1"/>
  <c r="E25" i="1"/>
  <c r="F25" i="1"/>
  <c r="G25" i="1"/>
  <c r="H25" i="1"/>
  <c r="I25" i="1"/>
  <c r="J25" i="1"/>
  <c r="E26" i="1"/>
  <c r="F26" i="1"/>
  <c r="G26" i="1"/>
  <c r="H26" i="1"/>
  <c r="I26" i="1"/>
  <c r="J26" i="1"/>
  <c r="E27" i="1"/>
  <c r="F27" i="1"/>
  <c r="G27" i="1"/>
  <c r="H27" i="1"/>
  <c r="I27" i="1"/>
  <c r="J27" i="1"/>
  <c r="E28" i="1"/>
  <c r="F28" i="1"/>
  <c r="G28" i="1"/>
  <c r="H28" i="1"/>
  <c r="I28" i="1"/>
  <c r="J28" i="1"/>
  <c r="E29" i="1"/>
  <c r="F29" i="1"/>
  <c r="G29" i="1"/>
  <c r="H29" i="1"/>
  <c r="I29" i="1"/>
  <c r="J29" i="1"/>
  <c r="E30" i="1"/>
  <c r="F30" i="1"/>
  <c r="G30" i="1"/>
  <c r="H30" i="1"/>
  <c r="I30" i="1"/>
  <c r="J30" i="1"/>
  <c r="E31" i="1"/>
  <c r="F31" i="1"/>
  <c r="G31" i="1"/>
  <c r="H31" i="1"/>
  <c r="I31" i="1"/>
  <c r="J31" i="1"/>
  <c r="E32" i="1"/>
  <c r="F32" i="1"/>
  <c r="G32" i="1"/>
  <c r="H32" i="1"/>
  <c r="I32" i="1"/>
  <c r="J32" i="1"/>
  <c r="E33" i="1"/>
  <c r="F33" i="1"/>
  <c r="G33" i="1"/>
  <c r="H33" i="1"/>
  <c r="I33" i="1"/>
  <c r="J33" i="1"/>
  <c r="E34" i="1"/>
  <c r="F34" i="1"/>
  <c r="G34" i="1"/>
  <c r="H34" i="1"/>
  <c r="I34" i="1"/>
  <c r="J34" i="1"/>
  <c r="E35" i="1"/>
  <c r="F35" i="1"/>
  <c r="G35" i="1"/>
  <c r="H35" i="1"/>
  <c r="I35" i="1"/>
  <c r="J35" i="1"/>
  <c r="E36" i="1"/>
  <c r="F36" i="1"/>
  <c r="G36" i="1"/>
  <c r="H36" i="1"/>
  <c r="I36" i="1"/>
  <c r="J36" i="1"/>
  <c r="E37" i="1"/>
  <c r="F37" i="1"/>
  <c r="G37" i="1"/>
  <c r="H37" i="1"/>
  <c r="I37" i="1"/>
  <c r="J37" i="1"/>
  <c r="E38" i="1"/>
  <c r="F38" i="1"/>
  <c r="G38" i="1"/>
  <c r="H38" i="1"/>
  <c r="I38" i="1"/>
  <c r="J38" i="1"/>
  <c r="E39" i="1"/>
  <c r="F39" i="1"/>
  <c r="G39" i="1"/>
  <c r="H39" i="1"/>
  <c r="I39" i="1"/>
  <c r="J39" i="1"/>
  <c r="E40" i="1"/>
  <c r="F40" i="1"/>
  <c r="G40" i="1"/>
  <c r="H40" i="1"/>
  <c r="I40" i="1"/>
  <c r="J40" i="1"/>
  <c r="E41" i="1"/>
  <c r="F41" i="1"/>
  <c r="G41" i="1"/>
  <c r="H41" i="1"/>
  <c r="I41" i="1"/>
  <c r="J41" i="1"/>
  <c r="E42" i="1"/>
  <c r="F42" i="1"/>
  <c r="G42" i="1"/>
  <c r="H42" i="1"/>
  <c r="I42" i="1"/>
  <c r="J42" i="1"/>
  <c r="E43" i="1"/>
  <c r="F43" i="1"/>
  <c r="G43" i="1"/>
  <c r="H43" i="1"/>
  <c r="I43" i="1"/>
  <c r="J43" i="1"/>
  <c r="E44" i="1"/>
  <c r="F44" i="1"/>
  <c r="G44" i="1"/>
  <c r="H44" i="1"/>
  <c r="I44" i="1"/>
  <c r="J44" i="1"/>
  <c r="E45" i="1"/>
  <c r="F45" i="1"/>
  <c r="G45" i="1"/>
  <c r="H45" i="1"/>
  <c r="I45" i="1"/>
  <c r="J45" i="1"/>
  <c r="E46" i="1"/>
  <c r="F46" i="1"/>
  <c r="G46" i="1"/>
  <c r="H46" i="1"/>
  <c r="I46" i="1"/>
  <c r="J46" i="1"/>
  <c r="E47" i="1"/>
  <c r="F47" i="1"/>
  <c r="G47" i="1"/>
  <c r="H47" i="1"/>
  <c r="I47" i="1"/>
  <c r="J47" i="1"/>
  <c r="E48" i="1"/>
  <c r="F48" i="1"/>
  <c r="G48" i="1"/>
  <c r="H48" i="1"/>
  <c r="I48" i="1"/>
  <c r="J48" i="1"/>
  <c r="E49" i="1"/>
  <c r="F49" i="1"/>
  <c r="G49" i="1"/>
  <c r="H49" i="1"/>
  <c r="I49" i="1"/>
  <c r="J49" i="1"/>
  <c r="E50" i="1"/>
  <c r="F50" i="1"/>
  <c r="G50" i="1"/>
  <c r="H50" i="1"/>
  <c r="I50" i="1"/>
  <c r="J50" i="1"/>
  <c r="E51" i="1"/>
  <c r="F51" i="1"/>
  <c r="G51" i="1"/>
  <c r="H51" i="1"/>
  <c r="I51" i="1"/>
  <c r="J51" i="1"/>
  <c r="E52" i="1"/>
  <c r="F52" i="1"/>
  <c r="G52" i="1"/>
  <c r="H52" i="1"/>
  <c r="I52" i="1"/>
  <c r="J52" i="1"/>
  <c r="E53" i="1"/>
  <c r="F53" i="1"/>
  <c r="G53" i="1"/>
  <c r="H53" i="1"/>
  <c r="I53" i="1"/>
  <c r="J53" i="1"/>
  <c r="E54" i="1"/>
  <c r="F54" i="1"/>
  <c r="G54" i="1"/>
  <c r="H54" i="1"/>
  <c r="I54" i="1"/>
  <c r="J54" i="1"/>
  <c r="E55" i="1"/>
  <c r="F55" i="1"/>
  <c r="G55" i="1"/>
  <c r="H55" i="1"/>
  <c r="I55" i="1"/>
  <c r="J55" i="1"/>
  <c r="E56" i="1"/>
  <c r="F56" i="1"/>
  <c r="G56" i="1"/>
  <c r="H56" i="1"/>
  <c r="I56" i="1"/>
  <c r="J56" i="1"/>
  <c r="E57" i="1"/>
  <c r="F57" i="1"/>
  <c r="G57" i="1"/>
  <c r="H57" i="1"/>
  <c r="I57" i="1"/>
  <c r="J57" i="1"/>
  <c r="E58" i="1"/>
  <c r="F58" i="1"/>
  <c r="G58" i="1"/>
  <c r="H58" i="1"/>
  <c r="I58" i="1"/>
  <c r="J58" i="1"/>
  <c r="E59" i="1"/>
  <c r="F59" i="1"/>
  <c r="G59" i="1"/>
  <c r="H59" i="1"/>
  <c r="I59" i="1"/>
  <c r="J59" i="1"/>
  <c r="E60" i="1"/>
  <c r="F60" i="1"/>
  <c r="G60" i="1"/>
  <c r="H60" i="1"/>
  <c r="I60" i="1"/>
  <c r="J60" i="1"/>
  <c r="E61" i="1"/>
  <c r="F61" i="1"/>
  <c r="G61" i="1"/>
  <c r="H61" i="1"/>
  <c r="I61" i="1"/>
  <c r="J61" i="1"/>
  <c r="E62" i="1"/>
  <c r="F62" i="1"/>
  <c r="G62" i="1"/>
  <c r="H62" i="1"/>
  <c r="I62" i="1"/>
  <c r="J62" i="1"/>
  <c r="E63" i="1"/>
  <c r="F63" i="1"/>
  <c r="G63" i="1"/>
  <c r="H63" i="1"/>
  <c r="I63" i="1"/>
  <c r="J63" i="1"/>
  <c r="E64" i="1"/>
  <c r="F64" i="1"/>
  <c r="G64" i="1"/>
  <c r="H64" i="1"/>
  <c r="I64" i="1"/>
  <c r="J64" i="1"/>
  <c r="E65" i="1"/>
  <c r="F65" i="1"/>
  <c r="G65" i="1"/>
  <c r="H65" i="1"/>
  <c r="I65" i="1"/>
  <c r="J65" i="1"/>
  <c r="E66" i="1"/>
  <c r="F66" i="1"/>
  <c r="G66" i="1"/>
  <c r="H66" i="1"/>
  <c r="I66" i="1"/>
  <c r="J66" i="1"/>
  <c r="E67" i="1"/>
  <c r="F67" i="1"/>
  <c r="G67" i="1"/>
  <c r="H67" i="1"/>
  <c r="I67" i="1"/>
  <c r="J67" i="1"/>
  <c r="E68" i="1"/>
  <c r="F68" i="1"/>
  <c r="G68" i="1"/>
  <c r="H68" i="1"/>
  <c r="I68" i="1"/>
  <c r="J68" i="1"/>
  <c r="E69" i="1"/>
  <c r="F69" i="1"/>
  <c r="G69" i="1"/>
  <c r="H69" i="1"/>
  <c r="I69" i="1"/>
  <c r="J69" i="1"/>
  <c r="E70" i="1"/>
  <c r="F70" i="1"/>
  <c r="G70" i="1"/>
  <c r="H70" i="1"/>
  <c r="I70" i="1"/>
  <c r="J70" i="1"/>
  <c r="E71" i="1"/>
  <c r="F71" i="1"/>
  <c r="G71" i="1"/>
  <c r="H71" i="1"/>
  <c r="I71" i="1"/>
  <c r="J71" i="1"/>
  <c r="E72" i="1"/>
  <c r="F72" i="1"/>
  <c r="G72" i="1"/>
  <c r="H72" i="1"/>
  <c r="I72" i="1"/>
  <c r="J72" i="1"/>
  <c r="E73" i="1"/>
  <c r="F73" i="1"/>
  <c r="G73" i="1"/>
  <c r="H73" i="1"/>
  <c r="I73" i="1"/>
  <c r="J73" i="1"/>
  <c r="E74" i="1"/>
  <c r="F74" i="1"/>
  <c r="G74" i="1"/>
  <c r="H74" i="1"/>
  <c r="I74" i="1"/>
  <c r="J74" i="1"/>
  <c r="E75" i="1"/>
  <c r="F75" i="1"/>
  <c r="G75" i="1"/>
  <c r="H75" i="1"/>
  <c r="I75" i="1"/>
  <c r="J75" i="1"/>
  <c r="E76" i="1"/>
  <c r="F76" i="1"/>
  <c r="G76" i="1"/>
  <c r="H76" i="1"/>
  <c r="I76" i="1"/>
  <c r="J76" i="1"/>
  <c r="E77" i="1"/>
  <c r="F77" i="1"/>
  <c r="G77" i="1"/>
  <c r="H77" i="1"/>
  <c r="I77" i="1"/>
  <c r="J77" i="1"/>
  <c r="E78" i="1"/>
  <c r="F78" i="1"/>
  <c r="G78" i="1"/>
  <c r="H78" i="1"/>
  <c r="I78" i="1"/>
  <c r="J78" i="1"/>
  <c r="E79" i="1"/>
  <c r="F79" i="1"/>
  <c r="G79" i="1"/>
  <c r="H79" i="1"/>
  <c r="I79" i="1"/>
  <c r="J79" i="1"/>
  <c r="E80" i="1"/>
  <c r="F80" i="1"/>
  <c r="G80" i="1"/>
  <c r="H80" i="1"/>
  <c r="I80" i="1"/>
  <c r="J80" i="1"/>
  <c r="E81" i="1"/>
  <c r="F81" i="1"/>
  <c r="G81" i="1"/>
  <c r="H81" i="1"/>
  <c r="I81" i="1"/>
  <c r="J81" i="1"/>
  <c r="E82" i="1"/>
  <c r="F82" i="1"/>
  <c r="G82" i="1"/>
  <c r="H82" i="1"/>
  <c r="I82" i="1"/>
  <c r="J82" i="1"/>
  <c r="E83" i="1"/>
  <c r="F83" i="1"/>
  <c r="G83" i="1"/>
  <c r="H83" i="1"/>
  <c r="I83" i="1"/>
  <c r="J83" i="1"/>
  <c r="E84" i="1"/>
  <c r="F84" i="1"/>
  <c r="G84" i="1"/>
  <c r="H84" i="1"/>
  <c r="I84" i="1"/>
  <c r="J84" i="1"/>
  <c r="E85" i="1"/>
  <c r="F85" i="1"/>
  <c r="G85" i="1"/>
  <c r="H85" i="1"/>
  <c r="I85" i="1"/>
  <c r="J85" i="1"/>
  <c r="E86" i="1"/>
  <c r="F86" i="1"/>
  <c r="G86" i="1"/>
  <c r="H86" i="1"/>
  <c r="I86" i="1"/>
  <c r="J86" i="1"/>
  <c r="E87" i="1"/>
  <c r="F87" i="1"/>
  <c r="G87" i="1"/>
  <c r="H87" i="1"/>
  <c r="I87" i="1"/>
  <c r="J87" i="1"/>
  <c r="E88" i="1"/>
  <c r="F88" i="1"/>
  <c r="G88" i="1"/>
  <c r="H88" i="1"/>
  <c r="I88" i="1"/>
  <c r="J88" i="1"/>
  <c r="E89" i="1"/>
  <c r="F89" i="1"/>
  <c r="G89" i="1"/>
  <c r="H89" i="1"/>
  <c r="I89" i="1"/>
  <c r="J89" i="1"/>
  <c r="E90" i="1"/>
  <c r="F90" i="1"/>
  <c r="G90" i="1"/>
  <c r="H90" i="1"/>
  <c r="I90" i="1"/>
  <c r="J90" i="1"/>
  <c r="E91" i="1"/>
  <c r="F91" i="1"/>
  <c r="G91" i="1"/>
  <c r="H91" i="1"/>
  <c r="I91" i="1"/>
  <c r="J91" i="1"/>
  <c r="E92" i="1"/>
  <c r="F92" i="1"/>
  <c r="G92" i="1"/>
  <c r="H92" i="1"/>
  <c r="I92" i="1"/>
  <c r="J92" i="1"/>
  <c r="E93" i="1"/>
  <c r="F93" i="1"/>
  <c r="G93" i="1"/>
  <c r="H93" i="1"/>
  <c r="I93" i="1"/>
  <c r="J93" i="1"/>
  <c r="E94" i="1"/>
  <c r="F94" i="1"/>
  <c r="G94" i="1"/>
  <c r="H94" i="1"/>
  <c r="I94" i="1"/>
  <c r="J94" i="1"/>
  <c r="E95" i="1"/>
  <c r="F95" i="1"/>
  <c r="G95" i="1"/>
  <c r="H95" i="1"/>
  <c r="I95" i="1"/>
  <c r="J95" i="1"/>
  <c r="E96" i="1"/>
  <c r="F96" i="1"/>
  <c r="G96" i="1"/>
  <c r="H96" i="1"/>
  <c r="I96" i="1"/>
  <c r="J96" i="1"/>
  <c r="E97" i="1"/>
  <c r="F97" i="1"/>
  <c r="G97" i="1"/>
  <c r="H97" i="1"/>
  <c r="I97" i="1"/>
  <c r="J97" i="1"/>
  <c r="E98" i="1"/>
  <c r="F98" i="1"/>
  <c r="G98" i="1"/>
  <c r="H98" i="1"/>
  <c r="I98" i="1"/>
  <c r="J98" i="1"/>
  <c r="E99" i="1"/>
  <c r="F99" i="1"/>
  <c r="G99" i="1"/>
  <c r="H99" i="1"/>
  <c r="I99" i="1"/>
  <c r="J99" i="1"/>
  <c r="E100" i="1"/>
  <c r="F100" i="1"/>
  <c r="G100" i="1"/>
  <c r="H100" i="1"/>
  <c r="I100" i="1"/>
  <c r="J100" i="1"/>
  <c r="E101" i="1"/>
  <c r="F101" i="1"/>
  <c r="G101" i="1"/>
  <c r="H101" i="1"/>
  <c r="I101" i="1"/>
  <c r="J101" i="1"/>
  <c r="E102" i="1"/>
  <c r="F102" i="1"/>
  <c r="G102" i="1"/>
  <c r="H102" i="1"/>
  <c r="I102" i="1"/>
  <c r="J102" i="1"/>
  <c r="E103" i="1"/>
  <c r="F103" i="1"/>
  <c r="G103" i="1"/>
  <c r="H103" i="1"/>
  <c r="I103" i="1"/>
  <c r="J103" i="1"/>
  <c r="E104" i="1"/>
  <c r="F104" i="1"/>
  <c r="G104" i="1"/>
  <c r="H104" i="1"/>
  <c r="I104" i="1"/>
  <c r="J104" i="1"/>
  <c r="E105" i="1"/>
  <c r="F105" i="1"/>
  <c r="G105" i="1"/>
  <c r="H105" i="1"/>
  <c r="I105" i="1"/>
  <c r="J105" i="1"/>
  <c r="E106" i="1"/>
  <c r="F106" i="1"/>
  <c r="G106" i="1"/>
  <c r="H106" i="1"/>
  <c r="I106" i="1"/>
  <c r="J106" i="1"/>
  <c r="E107" i="1"/>
  <c r="F107" i="1"/>
  <c r="G107" i="1"/>
  <c r="H107" i="1"/>
  <c r="I107" i="1"/>
  <c r="J107" i="1"/>
  <c r="E108" i="1"/>
  <c r="F108" i="1"/>
  <c r="G108" i="1"/>
  <c r="H108" i="1"/>
  <c r="I108" i="1"/>
  <c r="J108" i="1"/>
  <c r="E109" i="1"/>
  <c r="F109" i="1"/>
  <c r="G109" i="1"/>
  <c r="H109" i="1"/>
  <c r="I109" i="1"/>
  <c r="J109" i="1"/>
  <c r="E110" i="1"/>
  <c r="F110" i="1"/>
  <c r="G110" i="1"/>
  <c r="H110" i="1"/>
  <c r="I110" i="1"/>
  <c r="J110" i="1"/>
  <c r="E111" i="1"/>
  <c r="F111" i="1"/>
  <c r="G111" i="1"/>
  <c r="H111" i="1"/>
  <c r="I111" i="1"/>
  <c r="J111" i="1"/>
  <c r="E112" i="1"/>
  <c r="F112" i="1"/>
  <c r="G112" i="1"/>
  <c r="H112" i="1"/>
  <c r="I112" i="1"/>
  <c r="J112" i="1"/>
  <c r="E113" i="1"/>
  <c r="F113" i="1"/>
  <c r="G113" i="1"/>
  <c r="H113" i="1"/>
  <c r="I113" i="1"/>
  <c r="J113" i="1"/>
  <c r="E114" i="1"/>
  <c r="F114" i="1"/>
  <c r="G114" i="1"/>
  <c r="H114" i="1"/>
  <c r="I114" i="1"/>
  <c r="J114" i="1"/>
  <c r="E115" i="1"/>
  <c r="F115" i="1"/>
  <c r="G115" i="1"/>
  <c r="H115" i="1"/>
  <c r="I115" i="1"/>
  <c r="J115" i="1"/>
  <c r="E116" i="1"/>
  <c r="F116" i="1"/>
  <c r="G116" i="1"/>
  <c r="H116" i="1"/>
  <c r="I116" i="1"/>
  <c r="J116" i="1"/>
  <c r="E117" i="1"/>
  <c r="F117" i="1"/>
  <c r="G117" i="1"/>
  <c r="H117" i="1"/>
  <c r="I117" i="1"/>
  <c r="J117" i="1"/>
  <c r="E118" i="1"/>
  <c r="F118" i="1"/>
  <c r="G118" i="1"/>
  <c r="H118" i="1"/>
  <c r="I118" i="1"/>
  <c r="J118" i="1"/>
  <c r="E119" i="1"/>
  <c r="F119" i="1"/>
  <c r="G119" i="1"/>
  <c r="H119" i="1"/>
  <c r="I119" i="1"/>
  <c r="J119" i="1"/>
  <c r="E120" i="1"/>
  <c r="F120" i="1"/>
  <c r="G120" i="1"/>
  <c r="H120" i="1"/>
  <c r="I120" i="1"/>
  <c r="J120" i="1"/>
  <c r="E121" i="1"/>
  <c r="F121" i="1"/>
  <c r="G121" i="1"/>
  <c r="H121" i="1"/>
  <c r="I121" i="1"/>
  <c r="J121" i="1"/>
  <c r="E122" i="1"/>
  <c r="F122" i="1"/>
  <c r="G122" i="1"/>
  <c r="H122" i="1"/>
  <c r="I122" i="1"/>
  <c r="J122" i="1"/>
  <c r="E123" i="1"/>
  <c r="F123" i="1"/>
  <c r="G123" i="1"/>
  <c r="H123" i="1"/>
  <c r="I123" i="1"/>
  <c r="J123" i="1"/>
  <c r="E124" i="1"/>
  <c r="F124" i="1"/>
  <c r="G124" i="1"/>
  <c r="H124" i="1"/>
  <c r="I124" i="1"/>
  <c r="J124" i="1"/>
  <c r="E125" i="1"/>
  <c r="F125" i="1"/>
  <c r="G125" i="1"/>
  <c r="H125" i="1"/>
  <c r="I125" i="1"/>
  <c r="J125" i="1"/>
  <c r="E126" i="1"/>
  <c r="F126" i="1"/>
  <c r="G126" i="1"/>
  <c r="H126" i="1"/>
  <c r="I126" i="1"/>
  <c r="J126" i="1"/>
  <c r="E127" i="1"/>
  <c r="F127" i="1"/>
  <c r="G127" i="1"/>
  <c r="H127" i="1"/>
  <c r="I127" i="1"/>
  <c r="J127" i="1"/>
  <c r="E128" i="1"/>
  <c r="F128" i="1"/>
  <c r="G128" i="1"/>
  <c r="H128" i="1"/>
  <c r="I128" i="1"/>
  <c r="J128" i="1"/>
  <c r="E129" i="1"/>
  <c r="F129" i="1"/>
  <c r="G129" i="1"/>
  <c r="H129" i="1"/>
  <c r="I129" i="1"/>
  <c r="J129" i="1"/>
  <c r="E130" i="1"/>
  <c r="F130" i="1"/>
  <c r="G130" i="1"/>
  <c r="H130" i="1"/>
  <c r="I130" i="1"/>
  <c r="J130" i="1"/>
  <c r="E131" i="1"/>
  <c r="F131" i="1"/>
  <c r="G131" i="1"/>
  <c r="H131" i="1"/>
  <c r="I131" i="1"/>
  <c r="J131" i="1"/>
  <c r="E132" i="1"/>
  <c r="F132" i="1"/>
  <c r="G132" i="1"/>
  <c r="H132" i="1"/>
  <c r="I132" i="1"/>
  <c r="J132" i="1"/>
  <c r="E133" i="1"/>
  <c r="F133" i="1"/>
  <c r="G133" i="1"/>
  <c r="H133" i="1"/>
  <c r="I133" i="1"/>
  <c r="J133" i="1"/>
  <c r="E134" i="1"/>
  <c r="F134" i="1"/>
  <c r="G134" i="1"/>
  <c r="H134" i="1"/>
  <c r="I134" i="1"/>
  <c r="J134" i="1"/>
  <c r="E135" i="1"/>
  <c r="F135" i="1"/>
  <c r="G135" i="1"/>
  <c r="H135" i="1"/>
  <c r="I135" i="1"/>
  <c r="J135" i="1"/>
  <c r="E136" i="1"/>
  <c r="F136" i="1"/>
  <c r="G136" i="1"/>
  <c r="H136" i="1"/>
  <c r="I136" i="1"/>
  <c r="J136" i="1"/>
  <c r="E137" i="1"/>
  <c r="F137" i="1"/>
  <c r="G137" i="1"/>
  <c r="H137" i="1"/>
  <c r="I137" i="1"/>
  <c r="J137" i="1"/>
  <c r="E138" i="1"/>
  <c r="F138" i="1"/>
  <c r="G138" i="1"/>
  <c r="H138" i="1"/>
  <c r="I138" i="1"/>
  <c r="J138" i="1"/>
  <c r="E139" i="1"/>
  <c r="F139" i="1"/>
  <c r="G139" i="1"/>
  <c r="H139" i="1"/>
  <c r="I139" i="1"/>
  <c r="J139" i="1"/>
  <c r="E140" i="1"/>
  <c r="F140" i="1"/>
  <c r="G140" i="1"/>
  <c r="H140" i="1"/>
  <c r="I140" i="1"/>
  <c r="J140" i="1"/>
  <c r="E141" i="1"/>
  <c r="F141" i="1"/>
  <c r="G141" i="1"/>
  <c r="H141" i="1"/>
  <c r="I141" i="1"/>
  <c r="J141" i="1"/>
  <c r="E142" i="1"/>
  <c r="F142" i="1"/>
  <c r="G142" i="1"/>
  <c r="H142" i="1"/>
  <c r="I142" i="1"/>
  <c r="J142" i="1"/>
  <c r="E143" i="1"/>
  <c r="F143" i="1"/>
  <c r="G143" i="1"/>
  <c r="H143" i="1"/>
  <c r="I143" i="1"/>
  <c r="J143" i="1"/>
  <c r="E144" i="1"/>
  <c r="F144" i="1"/>
  <c r="G144" i="1"/>
  <c r="H144" i="1"/>
  <c r="I144" i="1"/>
  <c r="J144" i="1"/>
  <c r="E145" i="1"/>
  <c r="F145" i="1"/>
  <c r="G145" i="1"/>
  <c r="H145" i="1"/>
  <c r="I145" i="1"/>
  <c r="J145" i="1"/>
  <c r="E146" i="1"/>
  <c r="F146" i="1"/>
  <c r="G146" i="1"/>
  <c r="H146" i="1"/>
  <c r="I146" i="1"/>
  <c r="J146" i="1"/>
  <c r="E147" i="1"/>
  <c r="F147" i="1"/>
  <c r="G147" i="1"/>
  <c r="H147" i="1"/>
  <c r="I147" i="1"/>
  <c r="J147" i="1"/>
  <c r="E148" i="1"/>
  <c r="F148" i="1"/>
  <c r="G148" i="1"/>
  <c r="H148" i="1"/>
  <c r="I148" i="1"/>
  <c r="J148" i="1"/>
  <c r="E149" i="1"/>
  <c r="F149" i="1"/>
  <c r="G149" i="1"/>
  <c r="H149" i="1"/>
  <c r="I149" i="1"/>
  <c r="J149" i="1"/>
  <c r="E150" i="1"/>
  <c r="F150" i="1"/>
  <c r="G150" i="1"/>
  <c r="H150" i="1"/>
  <c r="I150" i="1"/>
  <c r="J150" i="1"/>
  <c r="E151" i="1"/>
  <c r="F151" i="1"/>
  <c r="G151" i="1"/>
  <c r="H151" i="1"/>
  <c r="I151" i="1"/>
  <c r="J151" i="1"/>
  <c r="E152" i="1"/>
  <c r="F152" i="1"/>
  <c r="G152" i="1"/>
  <c r="H152" i="1"/>
  <c r="I152" i="1"/>
  <c r="J152" i="1"/>
  <c r="E153" i="1"/>
  <c r="F153" i="1"/>
  <c r="G153" i="1"/>
  <c r="H153" i="1"/>
  <c r="I153" i="1"/>
  <c r="J153" i="1"/>
  <c r="E154" i="1"/>
  <c r="F154" i="1"/>
  <c r="G154" i="1"/>
  <c r="H154" i="1"/>
  <c r="I154" i="1"/>
  <c r="J154" i="1"/>
  <c r="E155" i="1"/>
  <c r="F155" i="1"/>
  <c r="G155" i="1"/>
  <c r="H155" i="1"/>
  <c r="I155" i="1"/>
  <c r="J155" i="1"/>
  <c r="E156" i="1"/>
  <c r="F156" i="1"/>
  <c r="G156" i="1"/>
  <c r="H156" i="1"/>
  <c r="I156" i="1"/>
  <c r="J156" i="1"/>
  <c r="E157" i="1"/>
  <c r="F157" i="1"/>
  <c r="G157" i="1"/>
  <c r="H157" i="1"/>
  <c r="I157" i="1"/>
  <c r="J157" i="1"/>
  <c r="E158" i="1"/>
  <c r="F158" i="1"/>
  <c r="G158" i="1"/>
  <c r="H158" i="1"/>
  <c r="I158" i="1"/>
  <c r="J158" i="1"/>
  <c r="E159" i="1"/>
  <c r="F159" i="1"/>
  <c r="G159" i="1"/>
  <c r="H159" i="1"/>
  <c r="I159" i="1"/>
  <c r="J159" i="1"/>
  <c r="E160" i="1"/>
  <c r="F160" i="1"/>
  <c r="G160" i="1"/>
  <c r="H160" i="1"/>
  <c r="I160" i="1"/>
  <c r="J160" i="1"/>
  <c r="E161" i="1"/>
  <c r="F161" i="1"/>
  <c r="G161" i="1"/>
  <c r="H161" i="1"/>
  <c r="I161" i="1"/>
  <c r="J161" i="1"/>
  <c r="E162" i="1"/>
  <c r="F162" i="1"/>
  <c r="G162" i="1"/>
  <c r="H162" i="1"/>
  <c r="I162" i="1"/>
  <c r="J162" i="1"/>
  <c r="E163" i="1"/>
  <c r="F163" i="1"/>
  <c r="G163" i="1"/>
  <c r="H163" i="1"/>
  <c r="I163" i="1"/>
  <c r="J163" i="1"/>
  <c r="E164" i="1"/>
  <c r="F164" i="1"/>
  <c r="G164" i="1"/>
  <c r="H164" i="1"/>
  <c r="I164" i="1"/>
  <c r="J164" i="1"/>
  <c r="E165" i="1"/>
  <c r="F165" i="1"/>
  <c r="G165" i="1"/>
  <c r="H165" i="1"/>
  <c r="I165" i="1"/>
  <c r="J165" i="1"/>
  <c r="E166" i="1"/>
  <c r="F166" i="1"/>
  <c r="G166" i="1"/>
  <c r="H166" i="1"/>
  <c r="I166" i="1"/>
  <c r="J166" i="1"/>
  <c r="E167" i="1"/>
  <c r="F167" i="1"/>
  <c r="G167" i="1"/>
  <c r="H167" i="1"/>
  <c r="I167" i="1"/>
  <c r="J167" i="1"/>
  <c r="E168" i="1"/>
  <c r="F168" i="1"/>
  <c r="G168" i="1"/>
  <c r="H168" i="1"/>
  <c r="I168" i="1"/>
  <c r="J168" i="1"/>
  <c r="E169" i="1"/>
  <c r="F169" i="1"/>
  <c r="G169" i="1"/>
  <c r="H169" i="1"/>
  <c r="I169" i="1"/>
  <c r="J169" i="1"/>
  <c r="E170" i="1"/>
  <c r="F170" i="1"/>
  <c r="G170" i="1"/>
  <c r="H170" i="1"/>
  <c r="I170" i="1"/>
  <c r="J170" i="1"/>
  <c r="E171" i="1"/>
  <c r="F171" i="1"/>
  <c r="G171" i="1"/>
  <c r="H171" i="1"/>
  <c r="I171" i="1"/>
  <c r="J171" i="1"/>
  <c r="E172" i="1"/>
  <c r="F172" i="1"/>
  <c r="G172" i="1"/>
  <c r="H172" i="1"/>
  <c r="I172" i="1"/>
  <c r="J172" i="1"/>
  <c r="E173" i="1"/>
  <c r="F173" i="1"/>
  <c r="G173" i="1"/>
  <c r="H173" i="1"/>
  <c r="I173" i="1"/>
  <c r="J173" i="1"/>
  <c r="E174" i="1"/>
  <c r="F174" i="1"/>
  <c r="G174" i="1"/>
  <c r="H174" i="1"/>
  <c r="I174" i="1"/>
  <c r="J174" i="1"/>
  <c r="E175" i="1"/>
  <c r="F175" i="1"/>
  <c r="G175" i="1"/>
  <c r="H175" i="1"/>
  <c r="I175" i="1"/>
  <c r="J175" i="1"/>
  <c r="E176" i="1"/>
  <c r="F176" i="1"/>
  <c r="G176" i="1"/>
  <c r="H176" i="1"/>
  <c r="I176" i="1"/>
  <c r="J176" i="1"/>
  <c r="E177" i="1"/>
  <c r="F177" i="1"/>
  <c r="G177" i="1"/>
  <c r="H177" i="1"/>
  <c r="I177" i="1"/>
  <c r="J177" i="1"/>
  <c r="E178" i="1"/>
  <c r="F178" i="1"/>
  <c r="G178" i="1"/>
  <c r="H178" i="1"/>
  <c r="I178" i="1"/>
  <c r="J178" i="1"/>
  <c r="E179" i="1"/>
  <c r="F179" i="1"/>
  <c r="G179" i="1"/>
  <c r="H179" i="1"/>
  <c r="I179" i="1"/>
  <c r="J179" i="1"/>
  <c r="E180" i="1"/>
  <c r="F180" i="1"/>
  <c r="G180" i="1"/>
  <c r="H180" i="1"/>
  <c r="I180" i="1"/>
  <c r="J180" i="1"/>
  <c r="E181" i="1"/>
  <c r="F181" i="1"/>
  <c r="G181" i="1"/>
  <c r="H181" i="1"/>
  <c r="I181" i="1"/>
  <c r="J181" i="1"/>
  <c r="E182" i="1"/>
  <c r="F182" i="1"/>
  <c r="G182" i="1"/>
  <c r="H182" i="1"/>
  <c r="I182" i="1"/>
  <c r="J182" i="1"/>
  <c r="E183" i="1"/>
  <c r="F183" i="1"/>
  <c r="G183" i="1"/>
  <c r="H183" i="1"/>
  <c r="I183" i="1"/>
  <c r="J183" i="1"/>
  <c r="E184" i="1"/>
  <c r="F184" i="1"/>
  <c r="G184" i="1"/>
  <c r="H184" i="1"/>
  <c r="I184" i="1"/>
  <c r="J184" i="1"/>
  <c r="E185" i="1"/>
  <c r="F185" i="1"/>
  <c r="G185" i="1"/>
  <c r="H185" i="1"/>
  <c r="I185" i="1"/>
  <c r="J185" i="1"/>
  <c r="E186" i="1"/>
  <c r="F186" i="1"/>
  <c r="G186" i="1"/>
  <c r="H186" i="1"/>
  <c r="I186" i="1"/>
  <c r="J186" i="1"/>
  <c r="E187" i="1"/>
  <c r="F187" i="1"/>
  <c r="G187" i="1"/>
  <c r="H187" i="1"/>
  <c r="I187" i="1"/>
  <c r="J187" i="1"/>
  <c r="E188" i="1"/>
  <c r="F188" i="1"/>
  <c r="G188" i="1"/>
  <c r="H188" i="1"/>
  <c r="I188" i="1"/>
  <c r="J188" i="1"/>
  <c r="E189" i="1"/>
  <c r="F189" i="1"/>
  <c r="G189" i="1"/>
  <c r="H189" i="1"/>
  <c r="I189" i="1"/>
  <c r="J189" i="1"/>
  <c r="E190" i="1"/>
  <c r="F190" i="1"/>
  <c r="G190" i="1"/>
  <c r="H190" i="1"/>
  <c r="I190" i="1"/>
  <c r="J190" i="1"/>
  <c r="E191" i="1"/>
  <c r="F191" i="1"/>
  <c r="G191" i="1"/>
  <c r="H191" i="1"/>
  <c r="I191" i="1"/>
  <c r="J191" i="1"/>
  <c r="E192" i="1"/>
  <c r="F192" i="1"/>
  <c r="G192" i="1"/>
  <c r="H192" i="1"/>
  <c r="I192" i="1"/>
  <c r="J192" i="1"/>
  <c r="E193" i="1"/>
  <c r="F193" i="1"/>
  <c r="G193" i="1"/>
  <c r="H193" i="1"/>
  <c r="I193" i="1"/>
  <c r="J193" i="1"/>
  <c r="E194" i="1"/>
  <c r="F194" i="1"/>
  <c r="G194" i="1"/>
  <c r="H194" i="1"/>
  <c r="I194" i="1"/>
  <c r="J194" i="1"/>
  <c r="E195" i="1"/>
  <c r="F195" i="1"/>
  <c r="G195" i="1"/>
  <c r="H195" i="1"/>
  <c r="I195" i="1"/>
  <c r="J195" i="1"/>
  <c r="E196" i="1"/>
  <c r="F196" i="1"/>
  <c r="G196" i="1"/>
  <c r="H196" i="1"/>
  <c r="I196" i="1"/>
  <c r="J196" i="1"/>
  <c r="E197" i="1"/>
  <c r="F197" i="1"/>
  <c r="G197" i="1"/>
  <c r="H197" i="1"/>
  <c r="I197" i="1"/>
  <c r="J197" i="1"/>
  <c r="E198" i="1"/>
  <c r="F198" i="1"/>
  <c r="G198" i="1"/>
  <c r="H198" i="1"/>
  <c r="I198" i="1"/>
  <c r="J198" i="1"/>
  <c r="E199" i="1"/>
  <c r="F199" i="1"/>
  <c r="G199" i="1"/>
  <c r="H199" i="1"/>
  <c r="I199" i="1"/>
  <c r="J199" i="1"/>
  <c r="E200" i="1"/>
  <c r="F200" i="1"/>
  <c r="G200" i="1"/>
  <c r="H200" i="1"/>
  <c r="I200" i="1"/>
  <c r="J200" i="1"/>
  <c r="E201" i="1"/>
  <c r="F201" i="1"/>
  <c r="G201" i="1"/>
  <c r="H201" i="1"/>
  <c r="I201" i="1"/>
  <c r="J201" i="1"/>
  <c r="E202" i="1"/>
  <c r="F202" i="1"/>
  <c r="G202" i="1"/>
  <c r="H202" i="1"/>
  <c r="I202" i="1"/>
  <c r="J202" i="1"/>
  <c r="E203" i="1"/>
  <c r="F203" i="1"/>
  <c r="G203" i="1"/>
  <c r="H203" i="1"/>
  <c r="I203" i="1"/>
  <c r="J203" i="1"/>
  <c r="E204" i="1"/>
  <c r="F204" i="1"/>
  <c r="G204" i="1"/>
  <c r="H204" i="1"/>
  <c r="I204" i="1"/>
  <c r="J204" i="1"/>
  <c r="E205" i="1"/>
  <c r="F205" i="1"/>
  <c r="G205" i="1"/>
  <c r="H205" i="1"/>
  <c r="I205" i="1"/>
  <c r="J205" i="1"/>
  <c r="E206" i="1"/>
  <c r="F206" i="1"/>
  <c r="G206" i="1"/>
  <c r="H206" i="1"/>
  <c r="I206" i="1"/>
  <c r="J206" i="1"/>
  <c r="E207" i="1"/>
  <c r="F207" i="1"/>
  <c r="G207" i="1"/>
  <c r="H207" i="1"/>
  <c r="I207" i="1"/>
  <c r="J207" i="1"/>
  <c r="E208" i="1"/>
  <c r="F208" i="1"/>
  <c r="G208" i="1"/>
  <c r="H208" i="1"/>
  <c r="I208" i="1"/>
  <c r="J208" i="1"/>
  <c r="E209" i="1"/>
  <c r="F209" i="1"/>
  <c r="G209" i="1"/>
  <c r="H209" i="1"/>
  <c r="I209" i="1"/>
  <c r="J209" i="1"/>
  <c r="E210" i="1"/>
  <c r="F210" i="1"/>
  <c r="G210" i="1"/>
  <c r="H210" i="1"/>
  <c r="I210" i="1"/>
  <c r="J210" i="1"/>
  <c r="E211" i="1"/>
  <c r="F211" i="1"/>
  <c r="G211" i="1"/>
  <c r="H211" i="1"/>
  <c r="I211" i="1"/>
  <c r="J211" i="1"/>
  <c r="E212" i="1"/>
  <c r="F212" i="1"/>
  <c r="G212" i="1"/>
  <c r="H212" i="1"/>
  <c r="I212" i="1"/>
  <c r="J212" i="1"/>
  <c r="E213" i="1"/>
  <c r="F213" i="1"/>
  <c r="G213" i="1"/>
  <c r="H213" i="1"/>
  <c r="I213" i="1"/>
  <c r="J213" i="1"/>
  <c r="E214" i="1"/>
  <c r="F214" i="1"/>
  <c r="G214" i="1"/>
  <c r="H214" i="1"/>
  <c r="I214" i="1"/>
  <c r="J214" i="1"/>
  <c r="E215" i="1"/>
  <c r="F215" i="1"/>
  <c r="G215" i="1"/>
  <c r="H215" i="1"/>
  <c r="I215" i="1"/>
  <c r="J215" i="1"/>
  <c r="E216" i="1"/>
  <c r="F216" i="1"/>
  <c r="G216" i="1"/>
  <c r="H216" i="1"/>
  <c r="I216" i="1"/>
  <c r="J216" i="1"/>
  <c r="E217" i="1"/>
  <c r="F217" i="1"/>
  <c r="G217" i="1"/>
  <c r="H217" i="1"/>
  <c r="I217" i="1"/>
  <c r="J217" i="1"/>
  <c r="E218" i="1"/>
  <c r="F218" i="1"/>
  <c r="G218" i="1"/>
  <c r="H218" i="1"/>
  <c r="I218" i="1"/>
  <c r="J218" i="1"/>
  <c r="E219" i="1"/>
  <c r="F219" i="1"/>
  <c r="G219" i="1"/>
  <c r="H219" i="1"/>
  <c r="I219" i="1"/>
  <c r="J219" i="1"/>
  <c r="E220" i="1"/>
  <c r="F220" i="1"/>
  <c r="G220" i="1"/>
  <c r="H220" i="1"/>
  <c r="I220" i="1"/>
  <c r="J220" i="1"/>
  <c r="E221" i="1"/>
  <c r="F221" i="1"/>
  <c r="G221" i="1"/>
  <c r="H221" i="1"/>
  <c r="I221" i="1"/>
  <c r="J221" i="1"/>
  <c r="E222" i="1"/>
  <c r="F222" i="1"/>
  <c r="G222" i="1"/>
  <c r="H222" i="1"/>
  <c r="I222" i="1"/>
  <c r="J222" i="1"/>
  <c r="E223" i="1"/>
  <c r="F223" i="1"/>
  <c r="G223" i="1"/>
  <c r="H223" i="1"/>
  <c r="I223" i="1"/>
  <c r="J223" i="1"/>
  <c r="E224" i="1"/>
  <c r="F224" i="1"/>
  <c r="G224" i="1"/>
  <c r="H224" i="1"/>
  <c r="I224" i="1"/>
  <c r="J224" i="1"/>
  <c r="E225" i="1"/>
  <c r="F225" i="1"/>
  <c r="G225" i="1"/>
  <c r="H225" i="1"/>
  <c r="I225" i="1"/>
  <c r="J225" i="1"/>
  <c r="E226" i="1"/>
  <c r="F226" i="1"/>
  <c r="G226" i="1"/>
  <c r="H226" i="1"/>
  <c r="I226" i="1"/>
  <c r="J226" i="1"/>
  <c r="E227" i="1"/>
  <c r="F227" i="1"/>
  <c r="G227" i="1"/>
  <c r="H227" i="1"/>
  <c r="I227" i="1"/>
  <c r="J227" i="1"/>
  <c r="E228" i="1"/>
  <c r="F228" i="1"/>
  <c r="G228" i="1"/>
  <c r="H228" i="1"/>
  <c r="I228" i="1"/>
  <c r="J228" i="1"/>
  <c r="E229" i="1"/>
  <c r="F229" i="1"/>
  <c r="G229" i="1"/>
  <c r="H229" i="1"/>
  <c r="I229" i="1"/>
  <c r="J229" i="1"/>
  <c r="E230" i="1"/>
  <c r="F230" i="1"/>
  <c r="G230" i="1"/>
  <c r="H230" i="1"/>
  <c r="I230" i="1"/>
  <c r="J230" i="1"/>
  <c r="E231" i="1"/>
  <c r="F231" i="1"/>
  <c r="G231" i="1"/>
  <c r="H231" i="1"/>
  <c r="I231" i="1"/>
  <c r="J231" i="1"/>
  <c r="E232" i="1"/>
  <c r="F232" i="1"/>
  <c r="G232" i="1"/>
  <c r="H232" i="1"/>
  <c r="I232" i="1"/>
  <c r="J232" i="1"/>
  <c r="E233" i="1"/>
  <c r="F233" i="1"/>
  <c r="G233" i="1"/>
  <c r="H233" i="1"/>
  <c r="I233" i="1"/>
  <c r="J233" i="1"/>
  <c r="E234" i="1"/>
  <c r="F234" i="1"/>
  <c r="G234" i="1"/>
  <c r="H234" i="1"/>
  <c r="I234" i="1"/>
  <c r="J234" i="1"/>
  <c r="E235" i="1"/>
  <c r="F235" i="1"/>
  <c r="G235" i="1"/>
  <c r="H235" i="1"/>
  <c r="I235" i="1"/>
  <c r="J235" i="1"/>
  <c r="E236" i="1"/>
  <c r="F236" i="1"/>
  <c r="G236" i="1"/>
  <c r="H236" i="1"/>
  <c r="I236" i="1"/>
  <c r="J236" i="1"/>
  <c r="E237" i="1"/>
  <c r="F237" i="1"/>
  <c r="G237" i="1"/>
  <c r="H237" i="1"/>
  <c r="I237" i="1"/>
  <c r="J237" i="1"/>
  <c r="E238" i="1"/>
  <c r="F238" i="1"/>
  <c r="G238" i="1"/>
  <c r="H238" i="1"/>
  <c r="I238" i="1"/>
  <c r="J238" i="1"/>
  <c r="E239" i="1"/>
  <c r="F239" i="1"/>
  <c r="G239" i="1"/>
  <c r="H239" i="1"/>
  <c r="I239" i="1"/>
  <c r="J239" i="1"/>
  <c r="E240" i="1"/>
  <c r="F240" i="1"/>
  <c r="G240" i="1"/>
  <c r="H240" i="1"/>
  <c r="I240" i="1"/>
  <c r="J240" i="1"/>
  <c r="E241" i="1"/>
  <c r="F241" i="1"/>
  <c r="G241" i="1"/>
  <c r="H241" i="1"/>
  <c r="I241" i="1"/>
  <c r="J241" i="1"/>
  <c r="E242" i="1"/>
  <c r="F242" i="1"/>
  <c r="G242" i="1"/>
  <c r="H242" i="1"/>
  <c r="I242" i="1"/>
  <c r="J242" i="1"/>
  <c r="E243" i="1"/>
  <c r="F243" i="1"/>
  <c r="G243" i="1"/>
  <c r="H243" i="1"/>
  <c r="I243" i="1"/>
  <c r="J243" i="1"/>
  <c r="E244" i="1"/>
  <c r="F244" i="1"/>
  <c r="G244" i="1"/>
  <c r="H244" i="1"/>
  <c r="I244" i="1"/>
  <c r="J244" i="1"/>
  <c r="E245" i="1"/>
  <c r="F245" i="1"/>
  <c r="G245" i="1"/>
  <c r="H245" i="1"/>
  <c r="I245" i="1"/>
  <c r="J245" i="1"/>
  <c r="E246" i="1"/>
  <c r="F246" i="1"/>
  <c r="G246" i="1"/>
  <c r="H246" i="1"/>
  <c r="I246" i="1"/>
  <c r="J246" i="1"/>
  <c r="E247" i="1"/>
  <c r="F247" i="1"/>
  <c r="G247" i="1"/>
  <c r="H247" i="1"/>
  <c r="I247" i="1"/>
  <c r="J247" i="1"/>
  <c r="E248" i="1"/>
  <c r="F248" i="1"/>
  <c r="G248" i="1"/>
  <c r="H248" i="1"/>
  <c r="I248" i="1"/>
  <c r="J248" i="1"/>
  <c r="E249" i="1"/>
  <c r="F249" i="1"/>
  <c r="G249" i="1"/>
  <c r="H249" i="1"/>
  <c r="I249" i="1"/>
  <c r="J249" i="1"/>
  <c r="E250" i="1"/>
  <c r="F250" i="1"/>
  <c r="G250" i="1"/>
  <c r="H250" i="1"/>
  <c r="I250" i="1"/>
  <c r="J250" i="1"/>
  <c r="E251" i="1"/>
  <c r="F251" i="1"/>
  <c r="G251" i="1"/>
  <c r="H251" i="1"/>
  <c r="I251" i="1"/>
  <c r="J251" i="1"/>
  <c r="F4" i="1"/>
  <c r="G4" i="1"/>
  <c r="H4" i="1"/>
  <c r="I4" i="1"/>
  <c r="J4" i="1"/>
  <c r="E4" i="1"/>
</calcChain>
</file>

<file path=xl/sharedStrings.xml><?xml version="1.0" encoding="utf-8"?>
<sst xmlns="http://schemas.openxmlformats.org/spreadsheetml/2006/main" count="50997" uniqueCount="664">
  <si>
    <t>YEAR</t>
  </si>
  <si>
    <t>ISO CODE</t>
  </si>
  <si>
    <t>COUNTRY</t>
  </si>
  <si>
    <t>REGION</t>
  </si>
  <si>
    <t>DZA</t>
  </si>
  <si>
    <t>Algeria</t>
  </si>
  <si>
    <t>Africa</t>
  </si>
  <si>
    <t>EGY</t>
  </si>
  <si>
    <t>Egypt</t>
  </si>
  <si>
    <t>LBY</t>
  </si>
  <si>
    <t>Libya</t>
  </si>
  <si>
    <t>MAR</t>
  </si>
  <si>
    <t>Morocco</t>
  </si>
  <si>
    <t>SDN</t>
  </si>
  <si>
    <t>Sudan</t>
  </si>
  <si>
    <t>TUN</t>
  </si>
  <si>
    <t>Tunisia</t>
  </si>
  <si>
    <t>ESH</t>
  </si>
  <si>
    <t>Western Sahara</t>
  </si>
  <si>
    <t>AGO</t>
  </si>
  <si>
    <t>Angola</t>
  </si>
  <si>
    <t>BEN</t>
  </si>
  <si>
    <t>Benin</t>
  </si>
  <si>
    <t>BWA</t>
  </si>
  <si>
    <t>Botswana</t>
  </si>
  <si>
    <t>IOT</t>
  </si>
  <si>
    <t>British Indian Ocean Territory</t>
  </si>
  <si>
    <t>BFA</t>
  </si>
  <si>
    <t>Burkina Faso</t>
  </si>
  <si>
    <t>BDI</t>
  </si>
  <si>
    <t>Burundi</t>
  </si>
  <si>
    <t>CPV</t>
  </si>
  <si>
    <t>Cabo Verde</t>
  </si>
  <si>
    <t>CMR</t>
  </si>
  <si>
    <t>Cameroon</t>
  </si>
  <si>
    <t>CAF</t>
  </si>
  <si>
    <t>Central African Republic</t>
  </si>
  <si>
    <t>TCD</t>
  </si>
  <si>
    <t>Chad</t>
  </si>
  <si>
    <t>COM</t>
  </si>
  <si>
    <t>Comoros</t>
  </si>
  <si>
    <t>COG</t>
  </si>
  <si>
    <t>Congo</t>
  </si>
  <si>
    <t>CIV</t>
  </si>
  <si>
    <t>Côte d’Ivoire</t>
  </si>
  <si>
    <t>COD</t>
  </si>
  <si>
    <t>Democratic Republic of the Congo</t>
  </si>
  <si>
    <t>DJI</t>
  </si>
  <si>
    <t>Djibouti</t>
  </si>
  <si>
    <t>GNQ</t>
  </si>
  <si>
    <t>Equatorial Guinea</t>
  </si>
  <si>
    <t>ERI</t>
  </si>
  <si>
    <t>Eritrea</t>
  </si>
  <si>
    <t>SWZ</t>
  </si>
  <si>
    <t>Eswatini</t>
  </si>
  <si>
    <t>ETH</t>
  </si>
  <si>
    <t>Ethiopia</t>
  </si>
  <si>
    <t>ATF</t>
  </si>
  <si>
    <t>French Southern Territories</t>
  </si>
  <si>
    <t>GAB</t>
  </si>
  <si>
    <t>Gabon</t>
  </si>
  <si>
    <t>GMB</t>
  </si>
  <si>
    <t>Gambia</t>
  </si>
  <si>
    <t>GHA</t>
  </si>
  <si>
    <t>Ghana</t>
  </si>
  <si>
    <t>GIN</t>
  </si>
  <si>
    <t>Guinea</t>
  </si>
  <si>
    <t>GNB</t>
  </si>
  <si>
    <t>Guinea-Bissau</t>
  </si>
  <si>
    <t>KEN</t>
  </si>
  <si>
    <t>Kenya</t>
  </si>
  <si>
    <t>LSO</t>
  </si>
  <si>
    <t>Lesotho</t>
  </si>
  <si>
    <t>LBR</t>
  </si>
  <si>
    <t>Liberia</t>
  </si>
  <si>
    <t>MDG</t>
  </si>
  <si>
    <t>Madagascar</t>
  </si>
  <si>
    <t>MWI</t>
  </si>
  <si>
    <t>Malawi</t>
  </si>
  <si>
    <t>MLI</t>
  </si>
  <si>
    <t>Mali</t>
  </si>
  <si>
    <t>MRT</t>
  </si>
  <si>
    <t>Mauritania</t>
  </si>
  <si>
    <t>MUS</t>
  </si>
  <si>
    <t>Mauritius</t>
  </si>
  <si>
    <t>MYT</t>
  </si>
  <si>
    <t>Mayotte</t>
  </si>
  <si>
    <t>MOZ</t>
  </si>
  <si>
    <t>Mozambique</t>
  </si>
  <si>
    <t>NAM</t>
  </si>
  <si>
    <t>Namibia</t>
  </si>
  <si>
    <t>NER</t>
  </si>
  <si>
    <t>Niger</t>
  </si>
  <si>
    <t>NGA</t>
  </si>
  <si>
    <t>Nigeria</t>
  </si>
  <si>
    <t>REU</t>
  </si>
  <si>
    <t>Réunion</t>
  </si>
  <si>
    <t>RWA</t>
  </si>
  <si>
    <t>Rwanda</t>
  </si>
  <si>
    <t>SHN</t>
  </si>
  <si>
    <t>Saint Helena</t>
  </si>
  <si>
    <t>STP</t>
  </si>
  <si>
    <t>Sao Tome and Principe</t>
  </si>
  <si>
    <t>SEN</t>
  </si>
  <si>
    <t>Senegal</t>
  </si>
  <si>
    <t>SYC</t>
  </si>
  <si>
    <t>Seychelles</t>
  </si>
  <si>
    <t>SLE</t>
  </si>
  <si>
    <t>Sierra Leone</t>
  </si>
  <si>
    <t>SOM</t>
  </si>
  <si>
    <t>Somalia</t>
  </si>
  <si>
    <t>ZAF</t>
  </si>
  <si>
    <t>South Africa</t>
  </si>
  <si>
    <t>SSD</t>
  </si>
  <si>
    <t>South Sudan</t>
  </si>
  <si>
    <t>TGO</t>
  </si>
  <si>
    <t>Togo</t>
  </si>
  <si>
    <t>UGA</t>
  </si>
  <si>
    <t>Uganda</t>
  </si>
  <si>
    <t>TZA</t>
  </si>
  <si>
    <t>United Republic of Tanzania</t>
  </si>
  <si>
    <t>ZMB</t>
  </si>
  <si>
    <t>Zambia</t>
  </si>
  <si>
    <t>ZWE</t>
  </si>
  <si>
    <t>Zimbabwe</t>
  </si>
  <si>
    <t>AIA</t>
  </si>
  <si>
    <t>Anguilla</t>
  </si>
  <si>
    <t>ATG</t>
  </si>
  <si>
    <t>Antigua and Barbuda</t>
  </si>
  <si>
    <t>ARG</t>
  </si>
  <si>
    <t>Argentina</t>
  </si>
  <si>
    <t>ABW</t>
  </si>
  <si>
    <t>Aruba</t>
  </si>
  <si>
    <t>BHS</t>
  </si>
  <si>
    <t>Bahamas</t>
  </si>
  <si>
    <t>BRB</t>
  </si>
  <si>
    <t>Barbados</t>
  </si>
  <si>
    <t>BLZ</t>
  </si>
  <si>
    <t>Belize</t>
  </si>
  <si>
    <t>BOL</t>
  </si>
  <si>
    <t>Bolivia (Plurinational State of)</t>
  </si>
  <si>
    <t>BES</t>
  </si>
  <si>
    <t>Bonaire, Sint Eustatius and Saba</t>
  </si>
  <si>
    <t>BVT</t>
  </si>
  <si>
    <t>Bouvet Island</t>
  </si>
  <si>
    <t>BRA</t>
  </si>
  <si>
    <t>Brazil</t>
  </si>
  <si>
    <t>VGB</t>
  </si>
  <si>
    <t>British Virgin Islands</t>
  </si>
  <si>
    <t>CYM</t>
  </si>
  <si>
    <t>Cayman Islands</t>
  </si>
  <si>
    <t>CHL</t>
  </si>
  <si>
    <t>Chile</t>
  </si>
  <si>
    <t>COL</t>
  </si>
  <si>
    <t>Colombia</t>
  </si>
  <si>
    <t>CRI</t>
  </si>
  <si>
    <t>Costa Rica</t>
  </si>
  <si>
    <t>CUB</t>
  </si>
  <si>
    <t>Cuba</t>
  </si>
  <si>
    <t>CUW</t>
  </si>
  <si>
    <t>Curaçao</t>
  </si>
  <si>
    <t>DMA</t>
  </si>
  <si>
    <t>Dominica</t>
  </si>
  <si>
    <t>DOM</t>
  </si>
  <si>
    <t>Dominican Republic</t>
  </si>
  <si>
    <t>ECU</t>
  </si>
  <si>
    <t>Ecuador</t>
  </si>
  <si>
    <t>SLV</t>
  </si>
  <si>
    <t>El Salvador</t>
  </si>
  <si>
    <t>FLK</t>
  </si>
  <si>
    <t>Falkland Islands (Malvinas)</t>
  </si>
  <si>
    <t>GUF</t>
  </si>
  <si>
    <t>French Guiana</t>
  </si>
  <si>
    <t>GRD</t>
  </si>
  <si>
    <t>Grenada</t>
  </si>
  <si>
    <t>GLP</t>
  </si>
  <si>
    <t>Guadeloupe</t>
  </si>
  <si>
    <t>GTM</t>
  </si>
  <si>
    <t>Guatemala</t>
  </si>
  <si>
    <t>GUY</t>
  </si>
  <si>
    <t>Guyana</t>
  </si>
  <si>
    <t>HTI</t>
  </si>
  <si>
    <t>Haiti</t>
  </si>
  <si>
    <t>HND</t>
  </si>
  <si>
    <t>Honduras</t>
  </si>
  <si>
    <t>JAM</t>
  </si>
  <si>
    <t>Jamaica</t>
  </si>
  <si>
    <t>MTQ</t>
  </si>
  <si>
    <t>Martinique</t>
  </si>
  <si>
    <t>MEX</t>
  </si>
  <si>
    <t>Mexico</t>
  </si>
  <si>
    <t>MSR</t>
  </si>
  <si>
    <t>Montserrat</t>
  </si>
  <si>
    <t>NIC</t>
  </si>
  <si>
    <t>Nicaragua</t>
  </si>
  <si>
    <t>PAN</t>
  </si>
  <si>
    <t>Panama</t>
  </si>
  <si>
    <t>PRY</t>
  </si>
  <si>
    <t>Paraguay</t>
  </si>
  <si>
    <t>PER</t>
  </si>
  <si>
    <t>Peru</t>
  </si>
  <si>
    <t>PRI</t>
  </si>
  <si>
    <t>Puerto Rico</t>
  </si>
  <si>
    <t>BLM</t>
  </si>
  <si>
    <t>Saint Barthélemy</t>
  </si>
  <si>
    <t>KNA</t>
  </si>
  <si>
    <t>Saint Kitts and Nevis</t>
  </si>
  <si>
    <t>LCA</t>
  </si>
  <si>
    <t>Saint Lucia</t>
  </si>
  <si>
    <t>MAF</t>
  </si>
  <si>
    <t>Saint Martin (French Part)</t>
  </si>
  <si>
    <t>VCT</t>
  </si>
  <si>
    <t>Saint Vincent and the Grenadines</t>
  </si>
  <si>
    <t>SXM</t>
  </si>
  <si>
    <t>Sint Maarten (Dutch part)</t>
  </si>
  <si>
    <t>SGS</t>
  </si>
  <si>
    <t>SUR</t>
  </si>
  <si>
    <t>Suriname</t>
  </si>
  <si>
    <t>TTO</t>
  </si>
  <si>
    <t>Trinidad and Tobago</t>
  </si>
  <si>
    <t>TCA</t>
  </si>
  <si>
    <t>Turks and Caicos Islands</t>
  </si>
  <si>
    <t>VIR</t>
  </si>
  <si>
    <t>United States Virgin Islands</t>
  </si>
  <si>
    <t>URY</t>
  </si>
  <si>
    <t>Uruguay</t>
  </si>
  <si>
    <t>VEN</t>
  </si>
  <si>
    <t>Venezuela (Bolivarian Republic of)</t>
  </si>
  <si>
    <t>BMU</t>
  </si>
  <si>
    <t>Bermuda</t>
  </si>
  <si>
    <t>CAN</t>
  </si>
  <si>
    <t>Canada</t>
  </si>
  <si>
    <t>GRL</t>
  </si>
  <si>
    <t>Greenland</t>
  </si>
  <si>
    <t>SPM</t>
  </si>
  <si>
    <t>Saint Pierre and Miquelon</t>
  </si>
  <si>
    <t>USA</t>
  </si>
  <si>
    <t>United States of America</t>
  </si>
  <si>
    <t>KAZ</t>
  </si>
  <si>
    <t>Kazakhstan</t>
  </si>
  <si>
    <t>Asia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</si>
  <si>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</si>
  <si>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</si>
  <si>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</si>
  <si>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</si>
  <si>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</si>
  <si>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</si>
  <si>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</si>
  <si>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</si>
  <si>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CHN</t>
  </si>
  <si>
    <t>China</t>
  </si>
  <si>
    <t>HKG</t>
  </si>
  <si>
    <t>MAC</t>
  </si>
  <si>
    <t>PRK</t>
  </si>
  <si>
    <t>JPN</t>
  </si>
  <si>
    <t>Japan</t>
  </si>
  <si>
    <t>MNG</t>
  </si>
  <si>
    <t>Mongolia</t>
  </si>
  <si>
    <t>KOR</t>
  </si>
  <si>
    <t>BRN</t>
  </si>
  <si>
    <t>Brunei Darussalam</t>
  </si>
  <si>
    <t>KHM</t>
  </si>
  <si>
    <t>Cambodia</t>
  </si>
  <si>
    <t>IDN</t>
  </si>
  <si>
    <t>Indonesia</t>
  </si>
  <si>
    <t>LAO</t>
  </si>
  <si>
    <t>Lao People's Democratic Republic</t>
  </si>
  <si>
    <t>MYS</t>
  </si>
  <si>
    <t>Malaysia</t>
  </si>
  <si>
    <t>MMR</t>
  </si>
  <si>
    <t>Myanmar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</si>
  <si>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</si>
  <si>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</si>
  <si>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</si>
  <si>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</si>
  <si>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</si>
  <si>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</si>
  <si>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</si>
  <si>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</si>
  <si>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</si>
  <si>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</si>
  <si>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</si>
  <si>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</si>
  <si>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</si>
  <si>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</si>
  <si>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</si>
  <si>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</si>
  <si>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</si>
  <si>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</si>
  <si>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IRN</t>
  </si>
  <si>
    <t>Iran (Islamic Republic of)</t>
  </si>
  <si>
    <t>MDV</t>
  </si>
  <si>
    <t>Maldives</t>
  </si>
  <si>
    <t>NPL</t>
  </si>
  <si>
    <t>Nepal</t>
  </si>
  <si>
    <t>PAK</t>
  </si>
  <si>
    <t>Pakistan</t>
  </si>
  <si>
    <t>LKA</t>
  </si>
  <si>
    <t>Sri Lanka</t>
  </si>
  <si>
    <t>ARM</t>
  </si>
  <si>
    <t>Armenia</t>
  </si>
  <si>
    <t>AZE</t>
  </si>
  <si>
    <t>Azerbaijan</t>
  </si>
  <si>
    <t>BHR</t>
  </si>
  <si>
    <t>Bahrain</t>
  </si>
  <si>
    <t>CYP</t>
  </si>
  <si>
    <t>Cyprus</t>
  </si>
  <si>
    <t>GEO</t>
  </si>
  <si>
    <t>Georgia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</si>
  <si>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</si>
  <si>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</si>
  <si>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</si>
  <si>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</si>
  <si>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</si>
  <si>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</si>
  <si>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</si>
  <si>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</si>
  <si>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</si>
  <si>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</si>
  <si>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</si>
  <si>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</si>
  <si>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</si>
  <si>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</si>
  <si>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</si>
  <si>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</si>
  <si>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PSE</t>
  </si>
  <si>
    <t>State of Palestine</t>
  </si>
  <si>
    <t>SYR</t>
  </si>
  <si>
    <t>Syrian Arab Republic</t>
  </si>
  <si>
    <t>TUR</t>
  </si>
  <si>
    <t>Turkey</t>
  </si>
  <si>
    <t>ARE</t>
  </si>
  <si>
    <t>United Arab Emirates</t>
  </si>
  <si>
    <t>YEM</t>
  </si>
  <si>
    <t>Yemen</t>
  </si>
  <si>
    <t>BLR</t>
  </si>
  <si>
    <t>Belarus</t>
  </si>
  <si>
    <t>Europe</t>
  </si>
  <si>
    <t>BGR</t>
  </si>
  <si>
    <t>Bulgaria</t>
  </si>
  <si>
    <t>CZE</t>
  </si>
  <si>
    <t>Czechia</t>
  </si>
  <si>
    <t>HUN</t>
  </si>
  <si>
    <t>Hungary</t>
  </si>
  <si>
    <t>POL</t>
  </si>
  <si>
    <t>Poland</t>
  </si>
  <si>
    <t>MDA</t>
  </si>
  <si>
    <t>Republic of Moldova</t>
  </si>
  <si>
    <t>ROU</t>
  </si>
  <si>
    <t>Romania</t>
  </si>
  <si>
    <t>RUS</t>
  </si>
  <si>
    <t>Russian Federation</t>
  </si>
  <si>
    <t>SVK</t>
  </si>
  <si>
    <t>Slovakia</t>
  </si>
  <si>
    <t>UKR</t>
  </si>
  <si>
    <t>Ukraine</t>
  </si>
  <si>
    <t>ALA</t>
  </si>
  <si>
    <t>Åland Islands</t>
  </si>
  <si>
    <t>DNK</t>
  </si>
  <si>
    <t>Denmark</t>
  </si>
  <si>
    <t>EST</t>
  </si>
  <si>
    <t>Estonia</t>
  </si>
  <si>
    <t>FRO</t>
  </si>
  <si>
    <t>Faroe Islands</t>
  </si>
  <si>
    <t>FIN</t>
  </si>
  <si>
    <t>Finland</t>
  </si>
  <si>
    <t>GGY</t>
  </si>
  <si>
    <t>Guernsey</t>
  </si>
  <si>
    <t>ISL</t>
  </si>
  <si>
    <t>Iceland</t>
  </si>
  <si>
    <t>IRL</t>
  </si>
  <si>
    <t>Ireland</t>
  </si>
  <si>
    <t>IMN</t>
  </si>
  <si>
    <t>Isle of Man</t>
  </si>
  <si>
    <t>JEY</t>
  </si>
  <si>
    <t>Jersey</t>
  </si>
  <si>
    <t>LVA</t>
  </si>
  <si>
    <t>Latvia</t>
  </si>
  <si>
    <t>LTU</t>
  </si>
  <si>
    <t>Lithuania</t>
  </si>
  <si>
    <t>NOR</t>
  </si>
  <si>
    <t>Norway</t>
  </si>
  <si>
    <t>Sark</t>
  </si>
  <si>
    <t>SJM</t>
  </si>
  <si>
    <t>Svalbard and Jan Mayen Islands</t>
  </si>
  <si>
    <t>SWE</t>
  </si>
  <si>
    <t>Sweden</t>
  </si>
  <si>
    <t>GBR</t>
  </si>
  <si>
    <t>ALB</t>
  </si>
  <si>
    <t>Albania</t>
  </si>
  <si>
    <t>AND</t>
  </si>
  <si>
    <t>Andorra</t>
  </si>
  <si>
    <t>BIH</t>
  </si>
  <si>
    <t>Bosnia and Herzegovina</t>
  </si>
  <si>
    <t>HRV</t>
  </si>
  <si>
    <t>Croatia</t>
  </si>
  <si>
    <t>GIB</t>
  </si>
  <si>
    <t>Gibraltar</t>
  </si>
  <si>
    <t>GRC</t>
  </si>
  <si>
    <t>Greece</t>
  </si>
  <si>
    <t>VAT</t>
  </si>
  <si>
    <t>Holy See</t>
  </si>
  <si>
    <t>ITA</t>
  </si>
  <si>
    <t>Italy</t>
  </si>
  <si>
    <t>MLT</t>
  </si>
  <si>
    <t>Malta</t>
  </si>
  <si>
    <t>MNE</t>
  </si>
  <si>
    <t>Montenegro</t>
  </si>
  <si>
    <t>MKD</t>
  </si>
  <si>
    <t>North Macedonia</t>
  </si>
  <si>
    <t>PRT</t>
  </si>
  <si>
    <t>Portugal</t>
  </si>
  <si>
    <t>SMR</t>
  </si>
  <si>
    <t>San Marino</t>
  </si>
  <si>
    <t>SRB</t>
  </si>
  <si>
    <t>Serbia</t>
  </si>
  <si>
    <t>SVN</t>
  </si>
  <si>
    <t>Slovenia</t>
  </si>
  <si>
    <t>ESP</t>
  </si>
  <si>
    <t>Spain</t>
  </si>
  <si>
    <t>AUT</t>
  </si>
  <si>
    <t>Austria</t>
  </si>
  <si>
    <t>BEL</t>
  </si>
  <si>
    <t>Belgium</t>
  </si>
  <si>
    <t>FRA</t>
  </si>
  <si>
    <t>France</t>
  </si>
  <si>
    <t>DEU</t>
  </si>
  <si>
    <t>Germany</t>
  </si>
  <si>
    <t>LIE</t>
  </si>
  <si>
    <t>Liechtenstein</t>
  </si>
  <si>
    <t>LUX</t>
  </si>
  <si>
    <t>Luxembourg</t>
  </si>
  <si>
    <t>MCO</t>
  </si>
  <si>
    <t>Monaco</t>
  </si>
  <si>
    <t>NLD</t>
  </si>
  <si>
    <t>Netherlands</t>
  </si>
  <si>
    <t>CHE</t>
  </si>
  <si>
    <t>Switzerland</t>
  </si>
  <si>
    <t>AUS</t>
  </si>
  <si>
    <t>Australia</t>
  </si>
  <si>
    <t>Oceania</t>
  </si>
  <si>
    <t>CXR</t>
  </si>
  <si>
    <t>Christmas Island</t>
  </si>
  <si>
    <t>CCK</t>
  </si>
  <si>
    <t>Cocos (Keeling) Islands</t>
  </si>
  <si>
    <t>HMD</t>
  </si>
  <si>
    <t>Heard Island and McDonald Islands</t>
  </si>
  <si>
    <t>NZL</t>
  </si>
  <si>
    <t>New Zealand</t>
  </si>
  <si>
    <t>NFK</t>
  </si>
  <si>
    <t>Norfolk Island</t>
  </si>
  <si>
    <t>FJI</t>
  </si>
  <si>
    <t>Fiji</t>
  </si>
  <si>
    <t>NCL</t>
  </si>
  <si>
    <t>New Caledonia</t>
  </si>
  <si>
    <t>PNG</t>
  </si>
  <si>
    <t>Papua New Guinea</t>
  </si>
  <si>
    <t>SLB</t>
  </si>
  <si>
    <t>Solomon Islands</t>
  </si>
  <si>
    <t>VUT</t>
  </si>
  <si>
    <t>Vanuatu</t>
  </si>
  <si>
    <t>GUM</t>
  </si>
  <si>
    <t>Guam</t>
  </si>
  <si>
    <t>KIR</t>
  </si>
  <si>
    <t>Kiribati</t>
  </si>
  <si>
    <t>MHL</t>
  </si>
  <si>
    <t>Marshall Islands</t>
  </si>
  <si>
    <t>FSM</t>
  </si>
  <si>
    <t>Micronesia (Federated States of)</t>
  </si>
  <si>
    <t>NRU</t>
  </si>
  <si>
    <t>Nauru</t>
  </si>
  <si>
    <t>MNP</t>
  </si>
  <si>
    <t>Northern Mariana Islands</t>
  </si>
  <si>
    <t>PLW</t>
  </si>
  <si>
    <t>Palau</t>
  </si>
  <si>
    <t>UMI</t>
  </si>
  <si>
    <t>United States Minor Outlying Islands</t>
  </si>
  <si>
    <t>ASM</t>
  </si>
  <si>
    <t>American Samoa</t>
  </si>
  <si>
    <t>COK</t>
  </si>
  <si>
    <t>Cook Islands</t>
  </si>
  <si>
    <t>PYF</t>
  </si>
  <si>
    <t>French Polynesia</t>
  </si>
  <si>
    <t>NIU</t>
  </si>
  <si>
    <t>Niue</t>
  </si>
  <si>
    <t>PCN</t>
  </si>
  <si>
    <t>Pitcairn</t>
  </si>
  <si>
    <t>WSM</t>
  </si>
  <si>
    <t>Samoa</t>
  </si>
  <si>
    <t>TKL</t>
  </si>
  <si>
    <t>Tokelau</t>
  </si>
  <si>
    <t>TON</t>
  </si>
  <si>
    <t>Tonga</t>
  </si>
  <si>
    <t>TUV</t>
  </si>
  <si>
    <t>Tuvalu</t>
  </si>
  <si>
    <t>WLF</t>
  </si>
  <si>
    <t>Wallis and Futuna Islands</t>
  </si>
  <si>
    <t>EFW</t>
  </si>
  <si>
    <t>EFW_A1</t>
  </si>
  <si>
    <t>EFW_A2</t>
  </si>
  <si>
    <t>EFW_A3</t>
  </si>
  <si>
    <t>EFW_A4</t>
  </si>
  <si>
    <t>EFW_A5</t>
  </si>
  <si>
    <t>Area 1</t>
  </si>
  <si>
    <t>Area 2</t>
  </si>
  <si>
    <t>Area 3</t>
  </si>
  <si>
    <t>Area 4</t>
  </si>
  <si>
    <t>Area 5</t>
  </si>
  <si>
    <t>Year</t>
  </si>
  <si>
    <t>ISO_Code</t>
  </si>
  <si>
    <t>Countries</t>
  </si>
  <si>
    <t/>
  </si>
  <si>
    <t>Bahamas, The</t>
  </si>
  <si>
    <t>Bolivia</t>
  </si>
  <si>
    <t>Congo, Dem. Rep.</t>
  </si>
  <si>
    <t>Congo, Rep.</t>
  </si>
  <si>
    <t>Cote d'Ivoire</t>
  </si>
  <si>
    <t>Czech Republic</t>
  </si>
  <si>
    <t>Egypt, Arab Rep.</t>
  </si>
  <si>
    <t>Gambia, The</t>
  </si>
  <si>
    <t>Hong Kong SAR, China</t>
  </si>
  <si>
    <t>Iran, Islamic Rep.</t>
  </si>
  <si>
    <t>Korea, Rep.</t>
  </si>
  <si>
    <t>Kyrgyz Republic</t>
  </si>
  <si>
    <t>Lao PDR</t>
  </si>
  <si>
    <t>Moldova</t>
  </si>
  <si>
    <t>Slovak Republic</t>
  </si>
  <si>
    <t>TWN</t>
  </si>
  <si>
    <t>Taiwan</t>
  </si>
  <si>
    <t>Tanzania</t>
  </si>
  <si>
    <t>United Kingdom</t>
  </si>
  <si>
    <t>United States</t>
  </si>
  <si>
    <t>Venezuela, RB</t>
  </si>
  <si>
    <t>Vietnam</t>
  </si>
  <si>
    <t>Yemen, Rep.</t>
  </si>
  <si>
    <t>Summary</t>
  </si>
  <si>
    <t>GDP per capita, PPP (constant 2017 international $)</t>
  </si>
  <si>
    <t>NY.GDP.PCAP.PP.KD</t>
  </si>
  <si>
    <t>Channel Islands</t>
  </si>
  <si>
    <t>CHI</t>
  </si>
  <si>
    <t>Curacao</t>
  </si>
  <si>
    <t>Korea, Dem. People's Rep.</t>
  </si>
  <si>
    <t>Kosovo</t>
  </si>
  <si>
    <t>XKX</t>
  </si>
  <si>
    <t>Macao SAR, China</t>
  </si>
  <si>
    <t>Micronesia, Fed. Sts.</t>
  </si>
  <si>
    <t>St. Kitts and Nevis</t>
  </si>
  <si>
    <t>St. Lucia</t>
  </si>
  <si>
    <t>St. Martin (French part)</t>
  </si>
  <si>
    <t>St. Vincent and the Grenadines</t>
  </si>
  <si>
    <t>Virgin Islands (U.S.)</t>
  </si>
  <si>
    <t>West Bank and Gaza</t>
  </si>
  <si>
    <t>Arab World</t>
  </si>
  <si>
    <t>ARB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</si>
  <si>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</si>
  <si>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</si>
  <si>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</si>
  <si>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</si>
  <si>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</si>
  <si>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</si>
  <si>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</si>
  <si>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</si>
  <si>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</si>
  <si>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</si>
  <si>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</si>
  <si>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</si>
  <si>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</si>
  <si>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</si>
  <si>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</si>
  <si>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</si>
  <si>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</si>
  <si>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</si>
  <si>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</si>
  <si>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</si>
  <si>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</si>
  <si>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</si>
  <si>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</si>
  <si>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</si>
  <si>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</si>
  <si>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</si>
  <si>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</si>
  <si>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</si>
  <si>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</si>
  <si>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</si>
  <si>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</si>
  <si>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</si>
  <si>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</si>
  <si>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</si>
  <si>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</si>
  <si>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</si>
  <si>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</si>
  <si>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</si>
  <si>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</si>
  <si>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</si>
  <si>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</si>
  <si>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</si>
  <si>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</si>
  <si>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</si>
  <si>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</si>
  <si>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</si>
  <si>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</si>
  <si>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</si>
  <si>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</si>
  <si>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</si>
  <si>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</si>
  <si>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</si>
  <si>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</si>
  <si>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</si>
  <si>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</si>
  <si>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</si>
  <si>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</si>
  <si>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</si>
  <si>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</si>
  <si>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</si>
  <si>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</si>
  <si>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</si>
  <si>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North America</t>
  </si>
  <si>
    <t>NAC</t>
  </si>
  <si>
    <t>Not classified</t>
  </si>
  <si>
    <t>INX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</si>
  <si>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</si>
  <si>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</si>
  <si>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</si>
  <si>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</si>
  <si>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</si>
  <si>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</si>
  <si>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</si>
  <si>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</si>
  <si>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</si>
  <si>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</si>
  <si>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</si>
  <si>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</si>
  <si>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</si>
  <si>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</si>
  <si>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</si>
  <si>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</si>
  <si>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</si>
  <si>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</si>
  <si>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</si>
  <si>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</si>
  <si>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</si>
  <si>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</si>
  <si>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Upper middle income</t>
  </si>
  <si>
    <t>UMC</t>
  </si>
  <si>
    <t>World</t>
  </si>
  <si>
    <t>WLD</t>
  </si>
  <si>
    <t>GDP (PPP)</t>
  </si>
  <si>
    <t>Latin America</t>
  </si>
  <si>
    <t>Great Britain</t>
  </si>
  <si>
    <t>China, Hong Kong</t>
  </si>
  <si>
    <t>China, Macao</t>
  </si>
  <si>
    <t>S. Georgia and the S. Sandwich Islands</t>
  </si>
  <si>
    <t>South Korea</t>
  </si>
  <si>
    <t>North Korea</t>
  </si>
  <si>
    <t>Unemployment, total (% of total labor force) (modeled ILO estimate)</t>
  </si>
  <si>
    <t>SL.UEM.TOTL.ZS</t>
  </si>
  <si>
    <t>Country Name</t>
  </si>
  <si>
    <t>Country Code</t>
  </si>
  <si>
    <t>UNEMP</t>
  </si>
  <si>
    <t>Size of Gov</t>
  </si>
  <si>
    <t>Legal and Prop</t>
  </si>
  <si>
    <t>Sound money</t>
  </si>
  <si>
    <t>Int'l trade</t>
  </si>
  <si>
    <t>Regulation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</si>
</sst>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</font>
    <font>
      <b/>
      <sz val="11"/>
      <name val="Arial"/>
      <family val="2"/>
    </font>
    <font>
      <b/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sz val="14"/>
      <color theme="4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hair">
        <color theme="0" tint="-0.499984740745262"/>
      </bottom>
      <diagonal/>
    </border>
    <border>
      <left/>
      <right/>
      <top style="hair">
        <color theme="0" tint="-0.499984740745262"/>
      </top>
      <bottom style="hair">
        <color theme="0" tint="-0.499984740745262"/>
      </bottom>
      <diagonal/>
    </border>
    <border>
      <left/>
      <right/>
      <top style="hair">
        <color theme="0" tint="-0.499984740745262"/>
      </top>
      <bottom style="medium">
        <color theme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medium">
        <color auto="1"/>
      </top>
      <bottom style="medium">
        <color auto="1"/>
      </bottom>
      <diagonal/>
    </border>
    <border>
      <left/>
      <right style="thin">
        <color indexed="64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hair">
        <color indexed="64"/>
      </right>
      <top style="medium">
        <color auto="1"/>
      </top>
      <bottom style="hair">
        <color theme="0" tint="-0.499984740745262"/>
      </bottom>
      <diagonal/>
    </border>
    <border>
      <left style="hair">
        <color indexed="64"/>
      </left>
      <right style="hair">
        <color indexed="64"/>
      </right>
      <top style="medium">
        <color auto="1"/>
      </top>
      <bottom style="hair">
        <color theme="0" tint="-0.499984740745262"/>
      </bottom>
      <diagonal/>
    </border>
    <border>
      <left style="hair">
        <color indexed="64"/>
      </left>
      <right style="medium">
        <color indexed="64"/>
      </right>
      <top style="medium">
        <color auto="1"/>
      </top>
      <bottom style="hair">
        <color theme="0" tint="-0.499984740745262"/>
      </bottom>
      <diagonal/>
    </border>
    <border>
      <left style="medium">
        <color indexed="64"/>
      </left>
      <right style="thin">
        <color indexed="64"/>
      </right>
      <top style="medium">
        <color auto="1"/>
      </top>
      <bottom style="hair">
        <color theme="0" tint="-0.499984740745262"/>
      </bottom>
      <diagonal/>
    </border>
    <border>
      <left/>
      <right style="hair">
        <color auto="1"/>
      </right>
      <top style="medium">
        <color auto="1"/>
      </top>
      <bottom style="hair">
        <color theme="0" tint="-0.499984740745262"/>
      </bottom>
      <diagonal/>
    </border>
    <border>
      <left style="medium">
        <color indexed="64"/>
      </left>
      <right style="hair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indexed="64"/>
      </left>
      <right style="hair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indexed="64"/>
      </left>
      <right style="medium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 style="medium">
        <color indexed="64"/>
      </left>
      <right style="thin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/>
      <right style="hair">
        <color auto="1"/>
      </right>
      <top style="hair">
        <color theme="0" tint="-0.499984740745262"/>
      </top>
      <bottom style="hair">
        <color theme="0" tint="-0.499984740745262"/>
      </bottom>
      <diagonal/>
    </border>
    <border>
      <left style="medium">
        <color indexed="64"/>
      </left>
      <right style="hair">
        <color indexed="64"/>
      </right>
      <top style="hair">
        <color theme="0" tint="-0.499984740745262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theme="0" tint="-0.499984740745262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theme="0" tint="-0.499984740745262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theme="0" tint="-0.499984740745262"/>
      </top>
      <bottom style="thin">
        <color indexed="64"/>
      </bottom>
      <diagonal/>
    </border>
    <border>
      <left/>
      <right style="hair">
        <color auto="1"/>
      </right>
      <top style="hair">
        <color theme="0" tint="-0.499984740745262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theme="0" tint="-0.4999847407452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theme="0" tint="-0.499984740745262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theme="0" tint="-0.49998474074526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theme="0" tint="-0.499984740745262"/>
      </bottom>
      <diagonal/>
    </border>
    <border>
      <left/>
      <right style="hair">
        <color auto="1"/>
      </right>
      <top style="thin">
        <color indexed="64"/>
      </top>
      <bottom style="hair">
        <color theme="0" tint="-0.499984740745262"/>
      </bottom>
      <diagonal/>
    </border>
    <border>
      <left/>
      <right/>
      <top/>
      <bottom style="medium">
        <color theme="1"/>
      </bottom>
      <diagonal/>
    </border>
    <border>
      <left/>
      <right/>
      <top/>
      <bottom style="medium">
        <color auto="1"/>
      </bottom>
      <diagonal/>
    </border>
    <border>
      <left/>
      <right/>
      <top style="hair">
        <color theme="0" tint="-0.499984740745262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hair">
        <color theme="0" tint="-0.499984740745262"/>
      </bottom>
      <diagonal/>
    </border>
    <border>
      <left style="medium">
        <color auto="1"/>
      </left>
      <right/>
      <top style="hair">
        <color theme="0" tint="-0.499984740745262"/>
      </top>
      <bottom style="hair">
        <color theme="0" tint="-0.499984740745262"/>
      </bottom>
      <diagonal/>
    </border>
    <border>
      <left style="medium">
        <color auto="1"/>
      </left>
      <right/>
      <top style="hair">
        <color theme="0" tint="-0.499984740745262"/>
      </top>
      <bottom style="medium">
        <color theme="1"/>
      </bottom>
      <diagonal/>
    </border>
    <border>
      <left/>
      <right style="medium">
        <color auto="1"/>
      </right>
      <top/>
      <bottom style="medium">
        <color theme="1"/>
      </bottom>
      <diagonal/>
    </border>
    <border>
      <left style="medium">
        <color auto="1"/>
      </left>
      <right/>
      <top style="hair">
        <color theme="0" tint="-0.499984740745262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hair">
        <color theme="0" tint="-0.499984740745262"/>
      </bottom>
      <diagonal/>
    </border>
    <border>
      <left style="medium">
        <color auto="1"/>
      </left>
      <right style="thin">
        <color auto="1"/>
      </right>
      <top style="hair">
        <color theme="0" tint="-0.499984740745262"/>
      </top>
      <bottom style="medium">
        <color theme="1"/>
      </bottom>
      <diagonal/>
    </border>
    <border>
      <left style="medium">
        <color auto="1"/>
      </left>
      <right style="thin">
        <color auto="1"/>
      </right>
      <top style="hair">
        <color theme="0" tint="-0.499984740745262"/>
      </top>
      <bottom style="medium">
        <color auto="1"/>
      </bottom>
      <diagonal/>
    </border>
    <border>
      <left style="medium">
        <color auto="1"/>
      </left>
      <right/>
      <top/>
      <bottom style="medium">
        <color theme="1"/>
      </bottom>
      <diagonal/>
    </border>
  </borders>
  <cellStyleXfs count="1">
    <xf numFmtId="0" fontId="0" fillId="0" borderId="0"/>
  </cellStyleXfs>
  <cellXfs count="12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4" borderId="4" xfId="0" applyFont="1" applyFill="1" applyBorder="1" applyAlignment="1">
      <alignment horizontal="center" vertical="center"/>
    </xf>
    <xf numFmtId="0" fontId="0" fillId="4" borderId="5" xfId="0" applyFont="1" applyFill="1" applyBorder="1" applyAlignment="1">
      <alignment horizontal="center" vertical="center"/>
    </xf>
    <xf numFmtId="0" fontId="0" fillId="4" borderId="5" xfId="0" applyFont="1" applyFill="1" applyBorder="1" applyAlignment="1">
      <alignment horizontal="left" vertical="center"/>
    </xf>
    <xf numFmtId="2" fontId="4" fillId="6" borderId="5" xfId="0" applyNumberFormat="1" applyFont="1" applyFill="1" applyBorder="1" applyAlignment="1">
      <alignment horizontal="center" vertical="center"/>
    </xf>
    <xf numFmtId="2" fontId="0" fillId="7" borderId="6" xfId="0" applyNumberFormat="1" applyFont="1" applyFill="1" applyBorder="1" applyAlignment="1">
      <alignment horizontal="center" vertical="center"/>
    </xf>
    <xf numFmtId="2" fontId="0" fillId="7" borderId="7" xfId="0" applyNumberFormat="1" applyFont="1" applyFill="1" applyBorder="1" applyAlignment="1">
      <alignment horizontal="center" vertical="center"/>
    </xf>
    <xf numFmtId="0" fontId="0" fillId="0" borderId="0" xfId="0" applyFont="1"/>
    <xf numFmtId="0" fontId="0" fillId="5" borderId="8" xfId="0" applyFont="1" applyFill="1" applyBorder="1" applyAlignment="1">
      <alignment horizontal="center" vertical="center"/>
    </xf>
    <xf numFmtId="0" fontId="0" fillId="5" borderId="9" xfId="0" applyFont="1" applyFill="1" applyBorder="1" applyAlignment="1">
      <alignment horizontal="center" vertical="center"/>
    </xf>
    <xf numFmtId="0" fontId="0" fillId="5" borderId="10" xfId="0" applyFont="1" applyFill="1" applyBorder="1" applyAlignment="1">
      <alignment horizontal="left" vertical="center"/>
    </xf>
    <xf numFmtId="2" fontId="4" fillId="5" borderId="11" xfId="0" applyNumberFormat="1" applyFont="1" applyFill="1" applyBorder="1" applyAlignment="1">
      <alignment horizontal="center" vertical="center"/>
    </xf>
    <xf numFmtId="2" fontId="0" fillId="5" borderId="12" xfId="0" applyNumberFormat="1" applyFont="1" applyFill="1" applyBorder="1" applyAlignment="1">
      <alignment horizontal="center" vertical="center"/>
    </xf>
    <xf numFmtId="2" fontId="0" fillId="5" borderId="9" xfId="0" applyNumberFormat="1" applyFont="1" applyFill="1" applyBorder="1" applyAlignment="1">
      <alignment horizontal="center" vertical="center"/>
    </xf>
    <xf numFmtId="2" fontId="0" fillId="5" borderId="10" xfId="0" applyNumberFormat="1" applyFont="1" applyFill="1" applyBorder="1" applyAlignment="1">
      <alignment horizontal="center" vertical="center"/>
    </xf>
    <xf numFmtId="0" fontId="0" fillId="5" borderId="13" xfId="0" applyFont="1" applyFill="1" applyBorder="1" applyAlignment="1">
      <alignment horizontal="center" vertical="center"/>
    </xf>
    <xf numFmtId="0" fontId="0" fillId="5" borderId="14" xfId="0" applyFont="1" applyFill="1" applyBorder="1" applyAlignment="1">
      <alignment horizontal="center" vertical="center"/>
    </xf>
    <xf numFmtId="0" fontId="0" fillId="5" borderId="15" xfId="0" applyFont="1" applyFill="1" applyBorder="1" applyAlignment="1">
      <alignment horizontal="left" vertical="center"/>
    </xf>
    <xf numFmtId="2" fontId="4" fillId="5" borderId="16" xfId="0" applyNumberFormat="1" applyFont="1" applyFill="1" applyBorder="1" applyAlignment="1">
      <alignment horizontal="center" vertical="center"/>
    </xf>
    <xf numFmtId="2" fontId="0" fillId="5" borderId="17" xfId="0" applyNumberFormat="1" applyFont="1" applyFill="1" applyBorder="1" applyAlignment="1">
      <alignment horizontal="center" vertical="center"/>
    </xf>
    <xf numFmtId="2" fontId="0" fillId="5" borderId="14" xfId="0" applyNumberFormat="1" applyFont="1" applyFill="1" applyBorder="1" applyAlignment="1">
      <alignment horizontal="center" vertical="center"/>
    </xf>
    <xf numFmtId="2" fontId="0" fillId="5" borderId="15" xfId="0" applyNumberFormat="1" applyFont="1" applyFill="1" applyBorder="1" applyAlignment="1">
      <alignment horizontal="center" vertical="center"/>
    </xf>
    <xf numFmtId="0" fontId="0" fillId="5" borderId="18" xfId="0" applyFont="1" applyFill="1" applyBorder="1" applyAlignment="1">
      <alignment horizontal="center" vertical="center"/>
    </xf>
    <xf numFmtId="0" fontId="0" fillId="5" borderId="19" xfId="0" applyFont="1" applyFill="1" applyBorder="1" applyAlignment="1">
      <alignment horizontal="center" vertical="center"/>
    </xf>
    <xf numFmtId="0" fontId="0" fillId="5" borderId="20" xfId="0" applyFont="1" applyFill="1" applyBorder="1" applyAlignment="1">
      <alignment horizontal="left" vertical="center"/>
    </xf>
    <xf numFmtId="2" fontId="4" fillId="5" borderId="21" xfId="0" applyNumberFormat="1" applyFont="1" applyFill="1" applyBorder="1" applyAlignment="1">
      <alignment horizontal="center" vertical="center"/>
    </xf>
    <xf numFmtId="2" fontId="0" fillId="5" borderId="22" xfId="0" applyNumberFormat="1" applyFont="1" applyFill="1" applyBorder="1" applyAlignment="1">
      <alignment horizontal="center" vertical="center"/>
    </xf>
    <xf numFmtId="2" fontId="0" fillId="5" borderId="19" xfId="0" applyNumberFormat="1" applyFont="1" applyFill="1" applyBorder="1" applyAlignment="1">
      <alignment horizontal="center" vertical="center"/>
    </xf>
    <xf numFmtId="2" fontId="0" fillId="5" borderId="20" xfId="0" applyNumberFormat="1" applyFont="1" applyFill="1" applyBorder="1" applyAlignment="1">
      <alignment horizontal="center" vertical="center"/>
    </xf>
    <xf numFmtId="0" fontId="0" fillId="0" borderId="0" xfId="0" applyFont="1" applyAlignment="1"/>
    <xf numFmtId="0" fontId="0" fillId="7" borderId="23" xfId="0" applyFont="1" applyFill="1" applyBorder="1" applyAlignment="1">
      <alignment horizontal="center" vertical="center"/>
    </xf>
    <xf numFmtId="0" fontId="0" fillId="7" borderId="24" xfId="0" applyFont="1" applyFill="1" applyBorder="1" applyAlignment="1">
      <alignment horizontal="center" vertical="center"/>
    </xf>
    <xf numFmtId="0" fontId="0" fillId="7" borderId="25" xfId="0" applyFont="1" applyFill="1" applyBorder="1" applyAlignment="1">
      <alignment horizontal="left" vertical="center"/>
    </xf>
    <xf numFmtId="2" fontId="4" fillId="7" borderId="26" xfId="0" applyNumberFormat="1" applyFont="1" applyFill="1" applyBorder="1" applyAlignment="1">
      <alignment horizontal="center" vertical="center"/>
    </xf>
    <xf numFmtId="2" fontId="0" fillId="7" borderId="27" xfId="0" applyNumberFormat="1" applyFont="1" applyFill="1" applyBorder="1" applyAlignment="1">
      <alignment horizontal="center" vertical="center"/>
    </xf>
    <xf numFmtId="2" fontId="0" fillId="7" borderId="24" xfId="0" applyNumberFormat="1" applyFont="1" applyFill="1" applyBorder="1" applyAlignment="1">
      <alignment horizontal="center" vertical="center"/>
    </xf>
    <xf numFmtId="2" fontId="0" fillId="7" borderId="25" xfId="0" applyNumberFormat="1" applyFont="1" applyFill="1" applyBorder="1" applyAlignment="1">
      <alignment horizontal="center" vertical="center"/>
    </xf>
    <xf numFmtId="0" fontId="0" fillId="7" borderId="13" xfId="0" applyFont="1" applyFill="1" applyBorder="1" applyAlignment="1">
      <alignment horizontal="center" vertical="center"/>
    </xf>
    <xf numFmtId="0" fontId="0" fillId="7" borderId="14" xfId="0" applyFont="1" applyFill="1" applyBorder="1" applyAlignment="1">
      <alignment horizontal="center" vertical="center"/>
    </xf>
    <xf numFmtId="0" fontId="0" fillId="7" borderId="15" xfId="0" applyFont="1" applyFill="1" applyBorder="1" applyAlignment="1">
      <alignment horizontal="left" vertical="center"/>
    </xf>
    <xf numFmtId="2" fontId="4" fillId="7" borderId="16" xfId="0" applyNumberFormat="1" applyFont="1" applyFill="1" applyBorder="1" applyAlignment="1">
      <alignment horizontal="center" vertical="center"/>
    </xf>
    <xf numFmtId="2" fontId="0" fillId="7" borderId="17" xfId="0" applyNumberFormat="1" applyFont="1" applyFill="1" applyBorder="1" applyAlignment="1">
      <alignment horizontal="center" vertical="center"/>
    </xf>
    <xf numFmtId="2" fontId="0" fillId="7" borderId="14" xfId="0" applyNumberFormat="1" applyFont="1" applyFill="1" applyBorder="1" applyAlignment="1">
      <alignment horizontal="center" vertical="center"/>
    </xf>
    <xf numFmtId="2" fontId="0" fillId="7" borderId="15" xfId="0" applyNumberFormat="1" applyFont="1" applyFill="1" applyBorder="1" applyAlignment="1">
      <alignment horizontal="center" vertical="center"/>
    </xf>
    <xf numFmtId="0" fontId="0" fillId="7" borderId="18" xfId="0" applyFont="1" applyFill="1" applyBorder="1" applyAlignment="1">
      <alignment horizontal="center" vertical="center"/>
    </xf>
    <xf numFmtId="0" fontId="0" fillId="7" borderId="19" xfId="0" applyFont="1" applyFill="1" applyBorder="1" applyAlignment="1">
      <alignment horizontal="center" vertical="center"/>
    </xf>
    <xf numFmtId="0" fontId="0" fillId="7" borderId="20" xfId="0" applyFont="1" applyFill="1" applyBorder="1" applyAlignment="1">
      <alignment horizontal="left" vertical="center"/>
    </xf>
    <xf numFmtId="2" fontId="4" fillId="7" borderId="21" xfId="0" applyNumberFormat="1" applyFont="1" applyFill="1" applyBorder="1" applyAlignment="1">
      <alignment horizontal="center" vertical="center"/>
    </xf>
    <xf numFmtId="2" fontId="0" fillId="7" borderId="22" xfId="0" applyNumberFormat="1" applyFont="1" applyFill="1" applyBorder="1" applyAlignment="1">
      <alignment horizontal="center" vertical="center"/>
    </xf>
    <xf numFmtId="2" fontId="0" fillId="7" borderId="19" xfId="0" applyNumberFormat="1" applyFont="1" applyFill="1" applyBorder="1" applyAlignment="1">
      <alignment horizontal="center" vertical="center"/>
    </xf>
    <xf numFmtId="2" fontId="0" fillId="7" borderId="20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28" xfId="0" applyNumberFormat="1" applyBorder="1" applyAlignment="1">
      <alignment horizontal="center"/>
    </xf>
    <xf numFmtId="2" fontId="0" fillId="0" borderId="29" xfId="0" applyNumberFormat="1" applyBorder="1" applyAlignment="1">
      <alignment horizontal="center"/>
    </xf>
    <xf numFmtId="0" fontId="0" fillId="0" borderId="0" xfId="0"/>
    <xf numFmtId="0" fontId="6" fillId="2" borderId="0" xfId="0" applyFont="1" applyFill="1"/>
    <xf numFmtId="49" fontId="6" fillId="2" borderId="32" xfId="0" applyNumberFormat="1" applyFont="1" applyFill="1" applyBorder="1"/>
    <xf numFmtId="0" fontId="0" fillId="5" borderId="0" xfId="0" applyFill="1"/>
    <xf numFmtId="49" fontId="0" fillId="5" borderId="32" xfId="0" applyNumberFormat="1" applyFill="1" applyBorder="1"/>
    <xf numFmtId="0" fontId="0" fillId="5" borderId="34" xfId="0" applyFill="1" applyBorder="1"/>
    <xf numFmtId="49" fontId="0" fillId="5" borderId="35" xfId="0" applyNumberFormat="1" applyFill="1" applyBorder="1"/>
    <xf numFmtId="0" fontId="0" fillId="5" borderId="29" xfId="0" applyFill="1" applyBorder="1"/>
    <xf numFmtId="49" fontId="0" fillId="5" borderId="33" xfId="0" applyNumberFormat="1" applyFill="1" applyBorder="1"/>
    <xf numFmtId="0" fontId="7" fillId="0" borderId="0" xfId="0" applyFont="1"/>
    <xf numFmtId="49" fontId="7" fillId="0" borderId="0" xfId="0" applyNumberFormat="1" applyFont="1"/>
    <xf numFmtId="2" fontId="0" fillId="0" borderId="0" xfId="0" applyNumberFormat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0" fillId="0" borderId="40" xfId="0" applyNumberFormat="1" applyBorder="1" applyAlignment="1">
      <alignment horizontal="center"/>
    </xf>
    <xf numFmtId="2" fontId="0" fillId="0" borderId="33" xfId="0" applyNumberFormat="1" applyBorder="1" applyAlignment="1">
      <alignment horizontal="center"/>
    </xf>
    <xf numFmtId="3" fontId="0" fillId="0" borderId="0" xfId="0" applyNumberFormat="1"/>
    <xf numFmtId="3" fontId="0" fillId="0" borderId="34" xfId="0" applyNumberFormat="1" applyBorder="1"/>
    <xf numFmtId="3" fontId="0" fillId="0" borderId="29" xfId="0" applyNumberFormat="1" applyBorder="1"/>
    <xf numFmtId="3" fontId="0" fillId="0" borderId="0" xfId="0" applyNumberFormat="1" applyAlignment="1">
      <alignment horizontal="right"/>
    </xf>
    <xf numFmtId="3" fontId="8" fillId="0" borderId="0" xfId="0" applyNumberFormat="1" applyFont="1"/>
    <xf numFmtId="3" fontId="8" fillId="0" borderId="34" xfId="0" applyNumberFormat="1" applyFont="1" applyBorder="1"/>
    <xf numFmtId="3" fontId="8" fillId="0" borderId="29" xfId="0" applyNumberFormat="1" applyFont="1" applyBorder="1"/>
    <xf numFmtId="0" fontId="2" fillId="2" borderId="44" xfId="0" applyFont="1" applyFill="1" applyBorder="1" applyAlignment="1">
      <alignment horizontal="center" wrapText="1"/>
    </xf>
    <xf numFmtId="0" fontId="2" fillId="2" borderId="45" xfId="0" applyFont="1" applyFill="1" applyBorder="1" applyAlignment="1">
      <alignment horizontal="left" wrapText="1"/>
    </xf>
    <xf numFmtId="0" fontId="5" fillId="8" borderId="45" xfId="0" applyFont="1" applyFill="1" applyBorder="1" applyAlignment="1">
      <alignment horizontal="center" wrapText="1"/>
    </xf>
    <xf numFmtId="0" fontId="5" fillId="8" borderId="7" xfId="0" applyFont="1" applyFill="1" applyBorder="1" applyAlignment="1">
      <alignment horizontal="center" wrapText="1"/>
    </xf>
    <xf numFmtId="3" fontId="2" fillId="9" borderId="7" xfId="0" applyNumberFormat="1" applyFont="1" applyFill="1" applyBorder="1" applyAlignment="1">
      <alignment horizontal="right" wrapText="1"/>
    </xf>
    <xf numFmtId="0" fontId="2" fillId="3" borderId="4" xfId="0" applyFont="1" applyFill="1" applyBorder="1" applyAlignment="1">
      <alignment horizontal="center" wrapText="1"/>
    </xf>
    <xf numFmtId="2" fontId="1" fillId="0" borderId="46" xfId="0" applyNumberFormat="1" applyFont="1" applyBorder="1" applyAlignment="1">
      <alignment horizontal="center"/>
    </xf>
    <xf numFmtId="2" fontId="1" fillId="0" borderId="16" xfId="0" applyNumberFormat="1" applyFont="1" applyBorder="1" applyAlignment="1">
      <alignment horizontal="center"/>
    </xf>
    <xf numFmtId="2" fontId="1" fillId="0" borderId="47" xfId="0" applyNumberFormat="1" applyFont="1" applyBorder="1" applyAlignment="1">
      <alignment horizontal="center"/>
    </xf>
    <xf numFmtId="2" fontId="1" fillId="0" borderId="48" xfId="0" applyNumberFormat="1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37" xfId="0" applyFill="1" applyBorder="1" applyAlignment="1">
      <alignment horizontal="center"/>
    </xf>
    <xf numFmtId="0" fontId="0" fillId="5" borderId="1" xfId="0" applyFill="1" applyBorder="1" applyAlignment="1">
      <alignment horizontal="left"/>
    </xf>
    <xf numFmtId="0" fontId="0" fillId="5" borderId="2" xfId="0" applyFill="1" applyBorder="1" applyAlignment="1">
      <alignment horizontal="center"/>
    </xf>
    <xf numFmtId="0" fontId="0" fillId="5" borderId="38" xfId="0" applyFill="1" applyBorder="1" applyAlignment="1">
      <alignment horizontal="center"/>
    </xf>
    <xf numFmtId="0" fontId="0" fillId="5" borderId="2" xfId="0" applyFill="1" applyBorder="1" applyAlignment="1">
      <alignment horizontal="left"/>
    </xf>
    <xf numFmtId="0" fontId="3" fillId="5" borderId="2" xfId="0" applyFont="1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0" fillId="5" borderId="3" xfId="0" applyFill="1" applyBorder="1" applyAlignment="1">
      <alignment horizontal="left"/>
    </xf>
    <xf numFmtId="0" fontId="0" fillId="5" borderId="30" xfId="0" applyFill="1" applyBorder="1" applyAlignment="1">
      <alignment horizontal="center"/>
    </xf>
    <xf numFmtId="0" fontId="0" fillId="5" borderId="41" xfId="0" applyFill="1" applyBorder="1" applyAlignment="1">
      <alignment horizontal="center"/>
    </xf>
    <xf numFmtId="0" fontId="0" fillId="5" borderId="30" xfId="0" applyFill="1" applyBorder="1" applyAlignment="1">
      <alignment horizontal="left"/>
    </xf>
    <xf numFmtId="0" fontId="0" fillId="5" borderId="0" xfId="0" applyFill="1" applyAlignment="1">
      <alignment horizontal="center"/>
    </xf>
    <xf numFmtId="0" fontId="0" fillId="5" borderId="42" xfId="0" applyFill="1" applyBorder="1" applyAlignment="1">
      <alignment horizontal="center"/>
    </xf>
    <xf numFmtId="0" fontId="0" fillId="5" borderId="0" xfId="0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0" fontId="0" fillId="5" borderId="43" xfId="0" applyFill="1" applyBorder="1" applyAlignment="1">
      <alignment horizontal="center"/>
    </xf>
    <xf numFmtId="0" fontId="0" fillId="5" borderId="29" xfId="0" applyFill="1" applyBorder="1" applyAlignment="1">
      <alignment horizontal="left"/>
    </xf>
    <xf numFmtId="0" fontId="0" fillId="5" borderId="31" xfId="0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0" fillId="5" borderId="31" xfId="0" applyFill="1" applyBorder="1" applyAlignment="1">
      <alignment horizontal="left"/>
    </xf>
    <xf numFmtId="2" fontId="0" fillId="0" borderId="32" xfId="0" applyNumberFormat="1" applyBorder="1" applyAlignment="1">
      <alignment horizontal="right"/>
    </xf>
    <xf numFmtId="2" fontId="0" fillId="0" borderId="40" xfId="0" applyNumberFormat="1" applyBorder="1" applyAlignment="1">
      <alignment horizontal="right"/>
    </xf>
    <xf numFmtId="2" fontId="0" fillId="0" borderId="33" xfId="0" applyNumberFormat="1" applyBorder="1" applyAlignment="1">
      <alignment horizontal="right"/>
    </xf>
    <xf numFmtId="2" fontId="0" fillId="0" borderId="0" xfId="0" applyNumberFormat="1" applyAlignment="1">
      <alignment horizontal="right"/>
    </xf>
    <xf numFmtId="0" fontId="0" fillId="2" borderId="0" xfId="0" applyFill="1"/>
    <xf numFmtId="3" fontId="2" fillId="9" borderId="44" xfId="0" applyNumberFormat="1" applyFont="1" applyFill="1" applyBorder="1" applyAlignment="1">
      <alignment horizontal="right" wrapText="1"/>
    </xf>
    <xf numFmtId="3" fontId="0" fillId="0" borderId="42" xfId="0" applyNumberFormat="1" applyBorder="1" applyAlignment="1">
      <alignment horizontal="right"/>
    </xf>
    <xf numFmtId="3" fontId="0" fillId="0" borderId="49" xfId="0" applyNumberFormat="1" applyBorder="1" applyAlignment="1">
      <alignment horizontal="right"/>
    </xf>
    <xf numFmtId="3" fontId="0" fillId="0" borderId="43" xfId="0" applyNumberFormat="1" applyBorder="1" applyAlignment="1">
      <alignment horizontal="right"/>
    </xf>
  </cellXfs>
  <cellStyles count="1">
    <cellStyle name="Normal" xfId="0" builtinId="0"/>
  </cellStyles>
  <dxfs count="46"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CBAA3-5F55-400A-AC24-2D431995AEC6}">
  <dimension ref="A1:L12651"/>
  <sheetViews>
    <sheetView tabSelected="1" workbookViewId="0">
      <pane xSplit="3" ySplit="3" topLeftCell="D12595" activePane="bottomRight" state="frozen"/>
      <selection pane="topRight" activeCell="D1" sqref="D1"/>
      <selection pane="bottomLeft" activeCell="A4" sqref="A4"/>
      <selection pane="bottomRight" activeCell="D4" sqref="D4:D12651"/>
    </sheetView>
  </sheetViews>
  <sheetFormatPr defaultColWidth="9.140625" defaultRowHeight="15" x14ac:dyDescent="0.25"/>
  <cols>
    <col min="1" max="1" width="9.140625" style="1"/>
    <col min="2" max="2" width="10.42578125" style="1" bestFit="1" customWidth="1"/>
    <col min="3" max="3" width="35.28515625" style="2" bestFit="1" customWidth="1"/>
    <col min="4" max="4" width="18.7109375" style="2" customWidth="1"/>
    <col min="5" max="5" width="12.7109375" style="55" customWidth="1"/>
    <col min="6" max="10" width="12.7109375" style="53" customWidth="1"/>
    <col min="11" max="11" width="10.7109375" style="76" customWidth="1"/>
    <col min="12" max="12" width="10.7109375" style="115" customWidth="1"/>
    <col min="13" max="16384" width="9.140625" style="1"/>
  </cols>
  <sheetData>
    <row r="1" spans="1:12" x14ac:dyDescent="0.25">
      <c r="E1" s="54"/>
      <c r="F1" s="1" t="s">
        <v>659</v>
      </c>
      <c r="G1" s="1" t="s">
        <v>660</v>
      </c>
      <c r="H1" s="1" t="s">
        <v>661</v>
      </c>
      <c r="I1" s="1" t="s">
        <v>662</v>
      </c>
      <c r="J1" s="1" t="s">
        <v>663</v>
      </c>
      <c r="L1" s="76"/>
    </row>
    <row r="2" spans="1:12" ht="15.75" thickBot="1" x14ac:dyDescent="0.3">
      <c r="E2" s="54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L2" s="76"/>
    </row>
    <row r="3" spans="1:12" ht="20.100000000000001" customHeight="1" thickBot="1" x14ac:dyDescent="0.3">
      <c r="A3" s="80" t="s">
        <v>0</v>
      </c>
      <c r="B3" s="80" t="s">
        <v>1</v>
      </c>
      <c r="C3" s="81" t="s">
        <v>2</v>
      </c>
      <c r="D3" s="81" t="s">
        <v>3</v>
      </c>
      <c r="E3" s="85" t="s">
        <v>497</v>
      </c>
      <c r="F3" s="82" t="s">
        <v>498</v>
      </c>
      <c r="G3" s="82" t="s">
        <v>499</v>
      </c>
      <c r="H3" s="82" t="s">
        <v>500</v>
      </c>
      <c r="I3" s="82" t="s">
        <v>501</v>
      </c>
      <c r="J3" s="83" t="s">
        <v>502</v>
      </c>
      <c r="K3" s="117" t="s">
        <v>646</v>
      </c>
      <c r="L3" s="84" t="s">
        <v>658</v>
      </c>
    </row>
    <row r="4" spans="1:12" x14ac:dyDescent="0.25">
      <c r="A4" s="90">
        <v>1970</v>
      </c>
      <c r="B4" s="91" t="s">
        <v>4</v>
      </c>
      <c r="C4" s="92" t="s">
        <v>5</v>
      </c>
      <c r="D4" s="92" t="s">
        <v>6</v>
      </c>
      <c r="E4" s="86">
        <f t="shared" ref="E4:J13" si="0">IF(ISNUMBER(VLOOKUP($B4,EFW.1970,3,FALSE))=TRUE,VLOOKUP($B4,EFW.1970,E$2,FALSE),NA())</f>
        <v>2.6290692457627669</v>
      </c>
      <c r="F4" s="69">
        <f t="shared" si="0"/>
        <v>0.60111076897642668</v>
      </c>
      <c r="G4" s="69">
        <f t="shared" si="0"/>
        <v>3.4262917758034925</v>
      </c>
      <c r="H4" s="69">
        <f t="shared" si="0"/>
        <v>6.5287038313487527</v>
      </c>
      <c r="I4" s="69" t="str">
        <f t="shared" si="0"/>
        <v/>
      </c>
      <c r="J4" s="70">
        <f t="shared" si="0"/>
        <v>3.9927265222445651</v>
      </c>
      <c r="K4" s="118"/>
      <c r="L4" s="112"/>
    </row>
    <row r="5" spans="1:12" x14ac:dyDescent="0.25">
      <c r="A5" s="93">
        <v>1970</v>
      </c>
      <c r="B5" s="94" t="s">
        <v>7</v>
      </c>
      <c r="C5" s="95" t="s">
        <v>8</v>
      </c>
      <c r="D5" s="95" t="s">
        <v>6</v>
      </c>
      <c r="E5" s="87" t="e">
        <f t="shared" si="0"/>
        <v>#N/A</v>
      </c>
      <c r="F5" s="69" t="e">
        <f t="shared" si="0"/>
        <v>#N/A</v>
      </c>
      <c r="G5" s="69" t="e">
        <f t="shared" si="0"/>
        <v>#N/A</v>
      </c>
      <c r="H5" s="69" t="e">
        <f t="shared" si="0"/>
        <v>#N/A</v>
      </c>
      <c r="I5" s="69" t="e">
        <f t="shared" si="0"/>
        <v>#N/A</v>
      </c>
      <c r="J5" s="70" t="e">
        <f t="shared" si="0"/>
        <v>#N/A</v>
      </c>
      <c r="K5" s="118"/>
      <c r="L5" s="112"/>
    </row>
    <row r="6" spans="1:12" x14ac:dyDescent="0.25">
      <c r="A6" s="93">
        <v>1970</v>
      </c>
      <c r="B6" s="94" t="s">
        <v>9</v>
      </c>
      <c r="C6" s="95" t="s">
        <v>10</v>
      </c>
      <c r="D6" s="95" t="s">
        <v>6</v>
      </c>
      <c r="E6" s="87" t="e">
        <f t="shared" si="0"/>
        <v>#N/A</v>
      </c>
      <c r="F6" s="69" t="e">
        <f t="shared" si="0"/>
        <v>#N/A</v>
      </c>
      <c r="G6" s="69" t="e">
        <f t="shared" si="0"/>
        <v>#N/A</v>
      </c>
      <c r="H6" s="69" t="e">
        <f t="shared" si="0"/>
        <v>#N/A</v>
      </c>
      <c r="I6" s="69" t="e">
        <f t="shared" si="0"/>
        <v>#N/A</v>
      </c>
      <c r="J6" s="70" t="e">
        <f t="shared" si="0"/>
        <v>#N/A</v>
      </c>
      <c r="K6" s="118"/>
      <c r="L6" s="112"/>
    </row>
    <row r="7" spans="1:12" x14ac:dyDescent="0.25">
      <c r="A7" s="93">
        <v>1970</v>
      </c>
      <c r="B7" s="94" t="s">
        <v>11</v>
      </c>
      <c r="C7" s="95" t="s">
        <v>12</v>
      </c>
      <c r="D7" s="95" t="s">
        <v>6</v>
      </c>
      <c r="E7" s="87">
        <f t="shared" si="0"/>
        <v>5.2714027812164739</v>
      </c>
      <c r="F7" s="69">
        <f t="shared" si="0"/>
        <v>5.9683617858312301</v>
      </c>
      <c r="G7" s="69">
        <f t="shared" si="0"/>
        <v>3.3235581145421946</v>
      </c>
      <c r="H7" s="69">
        <f t="shared" si="0"/>
        <v>6.9511405811726199</v>
      </c>
      <c r="I7" s="69">
        <f t="shared" si="0"/>
        <v>5.0393897930690814</v>
      </c>
      <c r="J7" s="70">
        <f t="shared" si="0"/>
        <v>4.9607162235568998</v>
      </c>
      <c r="K7" s="118"/>
      <c r="L7" s="112"/>
    </row>
    <row r="8" spans="1:12" x14ac:dyDescent="0.25">
      <c r="A8" s="93">
        <v>1970</v>
      </c>
      <c r="B8" s="94" t="s">
        <v>13</v>
      </c>
      <c r="C8" s="95" t="s">
        <v>14</v>
      </c>
      <c r="D8" s="95" t="s">
        <v>6</v>
      </c>
      <c r="E8" s="87" t="e">
        <f t="shared" si="0"/>
        <v>#N/A</v>
      </c>
      <c r="F8" s="69" t="e">
        <f t="shared" si="0"/>
        <v>#N/A</v>
      </c>
      <c r="G8" s="69" t="e">
        <f t="shared" si="0"/>
        <v>#N/A</v>
      </c>
      <c r="H8" s="69" t="e">
        <f t="shared" si="0"/>
        <v>#N/A</v>
      </c>
      <c r="I8" s="69" t="e">
        <f t="shared" si="0"/>
        <v>#N/A</v>
      </c>
      <c r="J8" s="70" t="e">
        <f t="shared" si="0"/>
        <v>#N/A</v>
      </c>
      <c r="K8" s="118"/>
      <c r="L8" s="112"/>
    </row>
    <row r="9" spans="1:12" x14ac:dyDescent="0.25">
      <c r="A9" s="93">
        <v>1970</v>
      </c>
      <c r="B9" s="94" t="s">
        <v>15</v>
      </c>
      <c r="C9" s="95" t="s">
        <v>16</v>
      </c>
      <c r="D9" s="95" t="s">
        <v>6</v>
      </c>
      <c r="E9" s="87">
        <f t="shared" si="0"/>
        <v>5.3959218589296558</v>
      </c>
      <c r="F9" s="69">
        <f t="shared" si="0"/>
        <v>5.7448559170391187</v>
      </c>
      <c r="G9" s="69">
        <f t="shared" si="0"/>
        <v>5.0558148377298231</v>
      </c>
      <c r="H9" s="69">
        <f t="shared" si="0"/>
        <v>6.884548240499746</v>
      </c>
      <c r="I9" s="69">
        <f t="shared" si="0"/>
        <v>3.4727381742102033</v>
      </c>
      <c r="J9" s="70">
        <f t="shared" si="0"/>
        <v>5.9538077831335681</v>
      </c>
      <c r="K9" s="118"/>
      <c r="L9" s="112"/>
    </row>
    <row r="10" spans="1:12" x14ac:dyDescent="0.25">
      <c r="A10" s="93">
        <v>1970</v>
      </c>
      <c r="B10" s="94" t="s">
        <v>17</v>
      </c>
      <c r="C10" s="95" t="s">
        <v>18</v>
      </c>
      <c r="D10" s="95" t="s">
        <v>6</v>
      </c>
      <c r="E10" s="87" t="e">
        <f t="shared" si="0"/>
        <v>#N/A</v>
      </c>
      <c r="F10" s="69" t="e">
        <f t="shared" si="0"/>
        <v>#N/A</v>
      </c>
      <c r="G10" s="69" t="e">
        <f t="shared" si="0"/>
        <v>#N/A</v>
      </c>
      <c r="H10" s="69" t="e">
        <f t="shared" si="0"/>
        <v>#N/A</v>
      </c>
      <c r="I10" s="69" t="e">
        <f t="shared" si="0"/>
        <v>#N/A</v>
      </c>
      <c r="J10" s="70" t="e">
        <f t="shared" si="0"/>
        <v>#N/A</v>
      </c>
      <c r="K10" s="118"/>
      <c r="L10" s="112"/>
    </row>
    <row r="11" spans="1:12" x14ac:dyDescent="0.25">
      <c r="A11" s="93">
        <v>1970</v>
      </c>
      <c r="B11" s="94" t="s">
        <v>19</v>
      </c>
      <c r="C11" s="95" t="s">
        <v>20</v>
      </c>
      <c r="D11" s="95" t="s">
        <v>6</v>
      </c>
      <c r="E11" s="87" t="e">
        <f t="shared" si="0"/>
        <v>#N/A</v>
      </c>
      <c r="F11" s="69" t="e">
        <f t="shared" si="0"/>
        <v>#N/A</v>
      </c>
      <c r="G11" s="69" t="e">
        <f t="shared" si="0"/>
        <v>#N/A</v>
      </c>
      <c r="H11" s="69" t="e">
        <f t="shared" si="0"/>
        <v>#N/A</v>
      </c>
      <c r="I11" s="69" t="e">
        <f t="shared" si="0"/>
        <v>#N/A</v>
      </c>
      <c r="J11" s="70" t="e">
        <f t="shared" si="0"/>
        <v>#N/A</v>
      </c>
      <c r="K11" s="118"/>
      <c r="L11" s="112"/>
    </row>
    <row r="12" spans="1:12" x14ac:dyDescent="0.25">
      <c r="A12" s="93">
        <v>1970</v>
      </c>
      <c r="B12" s="94" t="s">
        <v>21</v>
      </c>
      <c r="C12" s="95" t="s">
        <v>22</v>
      </c>
      <c r="D12" s="95" t="s">
        <v>6</v>
      </c>
      <c r="E12" s="87" t="e">
        <f t="shared" si="0"/>
        <v>#N/A</v>
      </c>
      <c r="F12" s="69" t="e">
        <f t="shared" si="0"/>
        <v>#N/A</v>
      </c>
      <c r="G12" s="69" t="e">
        <f t="shared" si="0"/>
        <v>#N/A</v>
      </c>
      <c r="H12" s="69" t="e">
        <f t="shared" si="0"/>
        <v>#N/A</v>
      </c>
      <c r="I12" s="69" t="e">
        <f t="shared" si="0"/>
        <v>#N/A</v>
      </c>
      <c r="J12" s="70" t="e">
        <f t="shared" si="0"/>
        <v>#N/A</v>
      </c>
      <c r="K12" s="118"/>
      <c r="L12" s="112"/>
    </row>
    <row r="13" spans="1:12" x14ac:dyDescent="0.25">
      <c r="A13" s="93">
        <v>1970</v>
      </c>
      <c r="B13" s="94" t="s">
        <v>23</v>
      </c>
      <c r="C13" s="95" t="s">
        <v>24</v>
      </c>
      <c r="D13" s="95" t="s">
        <v>6</v>
      </c>
      <c r="E13" s="87" t="e">
        <f t="shared" si="0"/>
        <v>#N/A</v>
      </c>
      <c r="F13" s="69" t="e">
        <f t="shared" si="0"/>
        <v>#N/A</v>
      </c>
      <c r="G13" s="69" t="e">
        <f t="shared" si="0"/>
        <v>#N/A</v>
      </c>
      <c r="H13" s="69" t="e">
        <f t="shared" si="0"/>
        <v>#N/A</v>
      </c>
      <c r="I13" s="69" t="e">
        <f t="shared" si="0"/>
        <v>#N/A</v>
      </c>
      <c r="J13" s="70" t="e">
        <f t="shared" si="0"/>
        <v>#N/A</v>
      </c>
      <c r="K13" s="118"/>
      <c r="L13" s="112"/>
    </row>
    <row r="14" spans="1:12" x14ac:dyDescent="0.25">
      <c r="A14" s="93">
        <v>1970</v>
      </c>
      <c r="B14" s="94" t="s">
        <v>25</v>
      </c>
      <c r="C14" s="95" t="s">
        <v>26</v>
      </c>
      <c r="D14" s="95" t="s">
        <v>6</v>
      </c>
      <c r="E14" s="87" t="e">
        <f t="shared" ref="E14:J23" si="1">IF(ISNUMBER(VLOOKUP($B14,EFW.1970,3,FALSE))=TRUE,VLOOKUP($B14,EFW.1970,E$2,FALSE),NA())</f>
        <v>#N/A</v>
      </c>
      <c r="F14" s="69" t="e">
        <f t="shared" si="1"/>
        <v>#N/A</v>
      </c>
      <c r="G14" s="69" t="e">
        <f t="shared" si="1"/>
        <v>#N/A</v>
      </c>
      <c r="H14" s="69" t="e">
        <f t="shared" si="1"/>
        <v>#N/A</v>
      </c>
      <c r="I14" s="69" t="e">
        <f t="shared" si="1"/>
        <v>#N/A</v>
      </c>
      <c r="J14" s="70" t="e">
        <f t="shared" si="1"/>
        <v>#N/A</v>
      </c>
      <c r="K14" s="118"/>
      <c r="L14" s="112"/>
    </row>
    <row r="15" spans="1:12" x14ac:dyDescent="0.25">
      <c r="A15" s="93">
        <v>1970</v>
      </c>
      <c r="B15" s="94" t="s">
        <v>27</v>
      </c>
      <c r="C15" s="95" t="s">
        <v>28</v>
      </c>
      <c r="D15" s="95" t="s">
        <v>6</v>
      </c>
      <c r="E15" s="87" t="e">
        <f t="shared" si="1"/>
        <v>#N/A</v>
      </c>
      <c r="F15" s="69" t="e">
        <f t="shared" si="1"/>
        <v>#N/A</v>
      </c>
      <c r="G15" s="69" t="e">
        <f t="shared" si="1"/>
        <v>#N/A</v>
      </c>
      <c r="H15" s="69" t="e">
        <f t="shared" si="1"/>
        <v>#N/A</v>
      </c>
      <c r="I15" s="69" t="e">
        <f t="shared" si="1"/>
        <v>#N/A</v>
      </c>
      <c r="J15" s="70" t="e">
        <f t="shared" si="1"/>
        <v>#N/A</v>
      </c>
      <c r="K15" s="118"/>
      <c r="L15" s="112"/>
    </row>
    <row r="16" spans="1:12" x14ac:dyDescent="0.25">
      <c r="A16" s="93">
        <v>1970</v>
      </c>
      <c r="B16" s="94" t="s">
        <v>29</v>
      </c>
      <c r="C16" s="95" t="s">
        <v>30</v>
      </c>
      <c r="D16" s="95" t="s">
        <v>6</v>
      </c>
      <c r="E16" s="87" t="e">
        <f t="shared" si="1"/>
        <v>#N/A</v>
      </c>
      <c r="F16" s="69" t="e">
        <f t="shared" si="1"/>
        <v>#N/A</v>
      </c>
      <c r="G16" s="69" t="e">
        <f t="shared" si="1"/>
        <v>#N/A</v>
      </c>
      <c r="H16" s="69" t="e">
        <f t="shared" si="1"/>
        <v>#N/A</v>
      </c>
      <c r="I16" s="69" t="e">
        <f t="shared" si="1"/>
        <v>#N/A</v>
      </c>
      <c r="J16" s="70" t="e">
        <f t="shared" si="1"/>
        <v>#N/A</v>
      </c>
      <c r="K16" s="118"/>
      <c r="L16" s="112"/>
    </row>
    <row r="17" spans="1:12" x14ac:dyDescent="0.25">
      <c r="A17" s="93">
        <v>1970</v>
      </c>
      <c r="B17" s="94" t="s">
        <v>31</v>
      </c>
      <c r="C17" s="95" t="s">
        <v>32</v>
      </c>
      <c r="D17" s="95" t="s">
        <v>6</v>
      </c>
      <c r="E17" s="87" t="e">
        <f t="shared" si="1"/>
        <v>#N/A</v>
      </c>
      <c r="F17" s="69" t="e">
        <f t="shared" si="1"/>
        <v>#N/A</v>
      </c>
      <c r="G17" s="69" t="e">
        <f t="shared" si="1"/>
        <v>#N/A</v>
      </c>
      <c r="H17" s="69" t="e">
        <f t="shared" si="1"/>
        <v>#N/A</v>
      </c>
      <c r="I17" s="69" t="e">
        <f t="shared" si="1"/>
        <v>#N/A</v>
      </c>
      <c r="J17" s="70" t="e">
        <f t="shared" si="1"/>
        <v>#N/A</v>
      </c>
      <c r="K17" s="118"/>
      <c r="L17" s="112"/>
    </row>
    <row r="18" spans="1:12" x14ac:dyDescent="0.25">
      <c r="A18" s="93">
        <v>1970</v>
      </c>
      <c r="B18" s="94" t="s">
        <v>33</v>
      </c>
      <c r="C18" s="95" t="s">
        <v>34</v>
      </c>
      <c r="D18" s="95" t="s">
        <v>6</v>
      </c>
      <c r="E18" s="87" t="e">
        <f t="shared" si="1"/>
        <v>#N/A</v>
      </c>
      <c r="F18" s="69" t="e">
        <f t="shared" si="1"/>
        <v>#N/A</v>
      </c>
      <c r="G18" s="69" t="e">
        <f t="shared" si="1"/>
        <v>#N/A</v>
      </c>
      <c r="H18" s="69" t="e">
        <f t="shared" si="1"/>
        <v>#N/A</v>
      </c>
      <c r="I18" s="69" t="e">
        <f t="shared" si="1"/>
        <v>#N/A</v>
      </c>
      <c r="J18" s="70" t="e">
        <f t="shared" si="1"/>
        <v>#N/A</v>
      </c>
      <c r="K18" s="118"/>
      <c r="L18" s="112"/>
    </row>
    <row r="19" spans="1:12" x14ac:dyDescent="0.25">
      <c r="A19" s="93">
        <v>1970</v>
      </c>
      <c r="B19" s="94" t="s">
        <v>35</v>
      </c>
      <c r="C19" s="95" t="s">
        <v>36</v>
      </c>
      <c r="D19" s="95" t="s">
        <v>6</v>
      </c>
      <c r="E19" s="87" t="e">
        <f t="shared" si="1"/>
        <v>#N/A</v>
      </c>
      <c r="F19" s="69" t="e">
        <f t="shared" si="1"/>
        <v>#N/A</v>
      </c>
      <c r="G19" s="69" t="e">
        <f t="shared" si="1"/>
        <v>#N/A</v>
      </c>
      <c r="H19" s="69" t="e">
        <f t="shared" si="1"/>
        <v>#N/A</v>
      </c>
      <c r="I19" s="69" t="e">
        <f t="shared" si="1"/>
        <v>#N/A</v>
      </c>
      <c r="J19" s="70" t="e">
        <f t="shared" si="1"/>
        <v>#N/A</v>
      </c>
      <c r="K19" s="118"/>
      <c r="L19" s="112"/>
    </row>
    <row r="20" spans="1:12" x14ac:dyDescent="0.25">
      <c r="A20" s="93">
        <v>1970</v>
      </c>
      <c r="B20" s="94" t="s">
        <v>37</v>
      </c>
      <c r="C20" s="95" t="s">
        <v>38</v>
      </c>
      <c r="D20" s="95" t="s">
        <v>6</v>
      </c>
      <c r="E20" s="87" t="e">
        <f t="shared" si="1"/>
        <v>#N/A</v>
      </c>
      <c r="F20" s="69" t="e">
        <f t="shared" si="1"/>
        <v>#N/A</v>
      </c>
      <c r="G20" s="69" t="e">
        <f t="shared" si="1"/>
        <v>#N/A</v>
      </c>
      <c r="H20" s="69" t="e">
        <f t="shared" si="1"/>
        <v>#N/A</v>
      </c>
      <c r="I20" s="69" t="e">
        <f t="shared" si="1"/>
        <v>#N/A</v>
      </c>
      <c r="J20" s="70" t="e">
        <f t="shared" si="1"/>
        <v>#N/A</v>
      </c>
      <c r="K20" s="118"/>
      <c r="L20" s="112"/>
    </row>
    <row r="21" spans="1:12" x14ac:dyDescent="0.25">
      <c r="A21" s="93">
        <v>1970</v>
      </c>
      <c r="B21" s="94" t="s">
        <v>39</v>
      </c>
      <c r="C21" s="95" t="s">
        <v>40</v>
      </c>
      <c r="D21" s="95" t="s">
        <v>6</v>
      </c>
      <c r="E21" s="87" t="e">
        <f t="shared" si="1"/>
        <v>#N/A</v>
      </c>
      <c r="F21" s="69" t="e">
        <f t="shared" si="1"/>
        <v>#N/A</v>
      </c>
      <c r="G21" s="69" t="e">
        <f t="shared" si="1"/>
        <v>#N/A</v>
      </c>
      <c r="H21" s="69" t="e">
        <f t="shared" si="1"/>
        <v>#N/A</v>
      </c>
      <c r="I21" s="69" t="e">
        <f t="shared" si="1"/>
        <v>#N/A</v>
      </c>
      <c r="J21" s="70" t="e">
        <f t="shared" si="1"/>
        <v>#N/A</v>
      </c>
      <c r="K21" s="118"/>
      <c r="L21" s="112"/>
    </row>
    <row r="22" spans="1:12" x14ac:dyDescent="0.25">
      <c r="A22" s="93">
        <v>1970</v>
      </c>
      <c r="B22" s="94" t="s">
        <v>41</v>
      </c>
      <c r="C22" s="95" t="s">
        <v>42</v>
      </c>
      <c r="D22" s="95" t="s">
        <v>6</v>
      </c>
      <c r="E22" s="87" t="e">
        <f t="shared" si="1"/>
        <v>#N/A</v>
      </c>
      <c r="F22" s="69" t="e">
        <f t="shared" si="1"/>
        <v>#N/A</v>
      </c>
      <c r="G22" s="69" t="e">
        <f t="shared" si="1"/>
        <v>#N/A</v>
      </c>
      <c r="H22" s="69" t="e">
        <f t="shared" si="1"/>
        <v>#N/A</v>
      </c>
      <c r="I22" s="69" t="e">
        <f t="shared" si="1"/>
        <v>#N/A</v>
      </c>
      <c r="J22" s="70" t="e">
        <f t="shared" si="1"/>
        <v>#N/A</v>
      </c>
      <c r="K22" s="118"/>
      <c r="L22" s="112"/>
    </row>
    <row r="23" spans="1:12" x14ac:dyDescent="0.25">
      <c r="A23" s="93">
        <v>1970</v>
      </c>
      <c r="B23" s="94" t="s">
        <v>43</v>
      </c>
      <c r="C23" s="95" t="s">
        <v>44</v>
      </c>
      <c r="D23" s="95" t="s">
        <v>6</v>
      </c>
      <c r="E23" s="87" t="e">
        <f t="shared" si="1"/>
        <v>#N/A</v>
      </c>
      <c r="F23" s="69" t="e">
        <f t="shared" si="1"/>
        <v>#N/A</v>
      </c>
      <c r="G23" s="69" t="e">
        <f t="shared" si="1"/>
        <v>#N/A</v>
      </c>
      <c r="H23" s="69" t="e">
        <f t="shared" si="1"/>
        <v>#N/A</v>
      </c>
      <c r="I23" s="69" t="e">
        <f t="shared" si="1"/>
        <v>#N/A</v>
      </c>
      <c r="J23" s="70" t="e">
        <f t="shared" si="1"/>
        <v>#N/A</v>
      </c>
      <c r="K23" s="118"/>
      <c r="L23" s="112"/>
    </row>
    <row r="24" spans="1:12" x14ac:dyDescent="0.25">
      <c r="A24" s="93">
        <v>1970</v>
      </c>
      <c r="B24" s="94" t="s">
        <v>45</v>
      </c>
      <c r="C24" s="95" t="s">
        <v>46</v>
      </c>
      <c r="D24" s="95" t="s">
        <v>6</v>
      </c>
      <c r="E24" s="87">
        <f t="shared" ref="E24:J33" si="2">IF(ISNUMBER(VLOOKUP($B24,EFW.1970,3,FALSE))=TRUE,VLOOKUP($B24,EFW.1970,E$2,FALSE),NA())</f>
        <v>3.6213690744950049</v>
      </c>
      <c r="F24" s="69" t="str">
        <f t="shared" si="2"/>
        <v/>
      </c>
      <c r="G24" s="69">
        <f t="shared" si="2"/>
        <v>2.1319464686393945</v>
      </c>
      <c r="H24" s="69">
        <f t="shared" si="2"/>
        <v>6.5320442141914903</v>
      </c>
      <c r="I24" s="69">
        <f t="shared" si="2"/>
        <v>2.4971020114121649</v>
      </c>
      <c r="J24" s="70">
        <f t="shared" si="2"/>
        <v>3.6610450396215599</v>
      </c>
      <c r="K24" s="118"/>
      <c r="L24" s="112"/>
    </row>
    <row r="25" spans="1:12" x14ac:dyDescent="0.25">
      <c r="A25" s="93">
        <v>1970</v>
      </c>
      <c r="B25" s="94" t="s">
        <v>47</v>
      </c>
      <c r="C25" s="95" t="s">
        <v>48</v>
      </c>
      <c r="D25" s="95" t="s">
        <v>6</v>
      </c>
      <c r="E25" s="87" t="e">
        <f t="shared" si="2"/>
        <v>#N/A</v>
      </c>
      <c r="F25" s="69" t="e">
        <f t="shared" si="2"/>
        <v>#N/A</v>
      </c>
      <c r="G25" s="69" t="e">
        <f t="shared" si="2"/>
        <v>#N/A</v>
      </c>
      <c r="H25" s="69" t="e">
        <f t="shared" si="2"/>
        <v>#N/A</v>
      </c>
      <c r="I25" s="69" t="e">
        <f t="shared" si="2"/>
        <v>#N/A</v>
      </c>
      <c r="J25" s="70" t="e">
        <f t="shared" si="2"/>
        <v>#N/A</v>
      </c>
      <c r="K25" s="118"/>
      <c r="L25" s="112"/>
    </row>
    <row r="26" spans="1:12" x14ac:dyDescent="0.25">
      <c r="A26" s="93">
        <v>1970</v>
      </c>
      <c r="B26" s="94" t="s">
        <v>49</v>
      </c>
      <c r="C26" s="95" t="s">
        <v>50</v>
      </c>
      <c r="D26" s="95" t="s">
        <v>6</v>
      </c>
      <c r="E26" s="87" t="e">
        <f t="shared" si="2"/>
        <v>#N/A</v>
      </c>
      <c r="F26" s="69" t="e">
        <f t="shared" si="2"/>
        <v>#N/A</v>
      </c>
      <c r="G26" s="69" t="e">
        <f t="shared" si="2"/>
        <v>#N/A</v>
      </c>
      <c r="H26" s="69" t="e">
        <f t="shared" si="2"/>
        <v>#N/A</v>
      </c>
      <c r="I26" s="69" t="e">
        <f t="shared" si="2"/>
        <v>#N/A</v>
      </c>
      <c r="J26" s="70" t="e">
        <f t="shared" si="2"/>
        <v>#N/A</v>
      </c>
      <c r="K26" s="118"/>
      <c r="L26" s="112"/>
    </row>
    <row r="27" spans="1:12" x14ac:dyDescent="0.25">
      <c r="A27" s="93">
        <v>1970</v>
      </c>
      <c r="B27" s="94" t="s">
        <v>51</v>
      </c>
      <c r="C27" s="95" t="s">
        <v>52</v>
      </c>
      <c r="D27" s="95" t="s">
        <v>6</v>
      </c>
      <c r="E27" s="87" t="e">
        <f t="shared" si="2"/>
        <v>#N/A</v>
      </c>
      <c r="F27" s="69" t="e">
        <f t="shared" si="2"/>
        <v>#N/A</v>
      </c>
      <c r="G27" s="69" t="e">
        <f t="shared" si="2"/>
        <v>#N/A</v>
      </c>
      <c r="H27" s="69" t="e">
        <f t="shared" si="2"/>
        <v>#N/A</v>
      </c>
      <c r="I27" s="69" t="e">
        <f t="shared" si="2"/>
        <v>#N/A</v>
      </c>
      <c r="J27" s="70" t="e">
        <f t="shared" si="2"/>
        <v>#N/A</v>
      </c>
      <c r="K27" s="118"/>
      <c r="L27" s="112"/>
    </row>
    <row r="28" spans="1:12" x14ac:dyDescent="0.25">
      <c r="A28" s="93">
        <v>1970</v>
      </c>
      <c r="B28" s="94" t="s">
        <v>53</v>
      </c>
      <c r="C28" s="95" t="s">
        <v>54</v>
      </c>
      <c r="D28" s="95" t="s">
        <v>6</v>
      </c>
      <c r="E28" s="87" t="e">
        <f t="shared" si="2"/>
        <v>#N/A</v>
      </c>
      <c r="F28" s="69" t="e">
        <f t="shared" si="2"/>
        <v>#N/A</v>
      </c>
      <c r="G28" s="69" t="e">
        <f t="shared" si="2"/>
        <v>#N/A</v>
      </c>
      <c r="H28" s="69" t="e">
        <f t="shared" si="2"/>
        <v>#N/A</v>
      </c>
      <c r="I28" s="69" t="e">
        <f t="shared" si="2"/>
        <v>#N/A</v>
      </c>
      <c r="J28" s="70" t="e">
        <f t="shared" si="2"/>
        <v>#N/A</v>
      </c>
      <c r="K28" s="118"/>
      <c r="L28" s="112"/>
    </row>
    <row r="29" spans="1:12" x14ac:dyDescent="0.25">
      <c r="A29" s="93">
        <v>1970</v>
      </c>
      <c r="B29" s="94" t="s">
        <v>55</v>
      </c>
      <c r="C29" s="95" t="s">
        <v>56</v>
      </c>
      <c r="D29" s="95" t="s">
        <v>6</v>
      </c>
      <c r="E29" s="87" t="e">
        <f t="shared" si="2"/>
        <v>#N/A</v>
      </c>
      <c r="F29" s="69" t="e">
        <f t="shared" si="2"/>
        <v>#N/A</v>
      </c>
      <c r="G29" s="69" t="e">
        <f t="shared" si="2"/>
        <v>#N/A</v>
      </c>
      <c r="H29" s="69" t="e">
        <f t="shared" si="2"/>
        <v>#N/A</v>
      </c>
      <c r="I29" s="69" t="e">
        <f t="shared" si="2"/>
        <v>#N/A</v>
      </c>
      <c r="J29" s="70" t="e">
        <f t="shared" si="2"/>
        <v>#N/A</v>
      </c>
      <c r="K29" s="118"/>
      <c r="L29" s="112"/>
    </row>
    <row r="30" spans="1:12" x14ac:dyDescent="0.25">
      <c r="A30" s="93">
        <v>1970</v>
      </c>
      <c r="B30" s="94" t="s">
        <v>57</v>
      </c>
      <c r="C30" s="95" t="s">
        <v>58</v>
      </c>
      <c r="D30" s="95" t="s">
        <v>6</v>
      </c>
      <c r="E30" s="87" t="e">
        <f t="shared" si="2"/>
        <v>#N/A</v>
      </c>
      <c r="F30" s="69" t="e">
        <f t="shared" si="2"/>
        <v>#N/A</v>
      </c>
      <c r="G30" s="69" t="e">
        <f t="shared" si="2"/>
        <v>#N/A</v>
      </c>
      <c r="H30" s="69" t="e">
        <f t="shared" si="2"/>
        <v>#N/A</v>
      </c>
      <c r="I30" s="69" t="e">
        <f t="shared" si="2"/>
        <v>#N/A</v>
      </c>
      <c r="J30" s="70" t="e">
        <f t="shared" si="2"/>
        <v>#N/A</v>
      </c>
      <c r="K30" s="118"/>
      <c r="L30" s="112"/>
    </row>
    <row r="31" spans="1:12" x14ac:dyDescent="0.25">
      <c r="A31" s="93">
        <v>1970</v>
      </c>
      <c r="B31" s="94" t="s">
        <v>59</v>
      </c>
      <c r="C31" s="95" t="s">
        <v>60</v>
      </c>
      <c r="D31" s="95" t="s">
        <v>6</v>
      </c>
      <c r="E31" s="87">
        <f t="shared" si="2"/>
        <v>5.3022062670843493</v>
      </c>
      <c r="F31" s="69">
        <f t="shared" si="2"/>
        <v>5.9022978101376706</v>
      </c>
      <c r="G31" s="69">
        <f t="shared" si="2"/>
        <v>3.9495419466379156</v>
      </c>
      <c r="H31" s="69">
        <f t="shared" si="2"/>
        <v>7.0563982077090763</v>
      </c>
      <c r="I31" s="69">
        <f t="shared" si="2"/>
        <v>4.4264274985340535</v>
      </c>
      <c r="J31" s="70" t="str">
        <f t="shared" si="2"/>
        <v/>
      </c>
      <c r="K31" s="118"/>
      <c r="L31" s="112"/>
    </row>
    <row r="32" spans="1:12" x14ac:dyDescent="0.25">
      <c r="A32" s="93">
        <v>1970</v>
      </c>
      <c r="B32" s="94" t="s">
        <v>61</v>
      </c>
      <c r="C32" s="95" t="s">
        <v>62</v>
      </c>
      <c r="D32" s="95" t="s">
        <v>6</v>
      </c>
      <c r="E32" s="87" t="e">
        <f t="shared" si="2"/>
        <v>#N/A</v>
      </c>
      <c r="F32" s="69" t="e">
        <f t="shared" si="2"/>
        <v>#N/A</v>
      </c>
      <c r="G32" s="69" t="e">
        <f t="shared" si="2"/>
        <v>#N/A</v>
      </c>
      <c r="H32" s="69" t="e">
        <f t="shared" si="2"/>
        <v>#N/A</v>
      </c>
      <c r="I32" s="69" t="e">
        <f t="shared" si="2"/>
        <v>#N/A</v>
      </c>
      <c r="J32" s="70" t="e">
        <f t="shared" si="2"/>
        <v>#N/A</v>
      </c>
      <c r="K32" s="118"/>
      <c r="L32" s="112"/>
    </row>
    <row r="33" spans="1:12" x14ac:dyDescent="0.25">
      <c r="A33" s="93">
        <v>1970</v>
      </c>
      <c r="B33" s="94" t="s">
        <v>63</v>
      </c>
      <c r="C33" s="95" t="s">
        <v>64</v>
      </c>
      <c r="D33" s="95" t="s">
        <v>6</v>
      </c>
      <c r="E33" s="87">
        <f t="shared" si="2"/>
        <v>3.4323386726481786</v>
      </c>
      <c r="F33" s="69">
        <f t="shared" si="2"/>
        <v>2.1930322488220027</v>
      </c>
      <c r="G33" s="69">
        <f t="shared" si="2"/>
        <v>4.3353341690677087</v>
      </c>
      <c r="H33" s="69">
        <f t="shared" si="2"/>
        <v>6.6694760426238782</v>
      </c>
      <c r="I33" s="69">
        <f t="shared" si="2"/>
        <v>10</v>
      </c>
      <c r="J33" s="70">
        <f t="shared" si="2"/>
        <v>4.9792702101623743</v>
      </c>
      <c r="K33" s="118"/>
      <c r="L33" s="112"/>
    </row>
    <row r="34" spans="1:12" x14ac:dyDescent="0.25">
      <c r="A34" s="93">
        <v>1970</v>
      </c>
      <c r="B34" s="94" t="s">
        <v>65</v>
      </c>
      <c r="C34" s="95" t="s">
        <v>66</v>
      </c>
      <c r="D34" s="95" t="s">
        <v>6</v>
      </c>
      <c r="E34" s="87" t="e">
        <f t="shared" ref="E34:J43" si="3">IF(ISNUMBER(VLOOKUP($B34,EFW.1970,3,FALSE))=TRUE,VLOOKUP($B34,EFW.1970,E$2,FALSE),NA())</f>
        <v>#N/A</v>
      </c>
      <c r="F34" s="69" t="e">
        <f t="shared" si="3"/>
        <v>#N/A</v>
      </c>
      <c r="G34" s="69" t="e">
        <f t="shared" si="3"/>
        <v>#N/A</v>
      </c>
      <c r="H34" s="69" t="e">
        <f t="shared" si="3"/>
        <v>#N/A</v>
      </c>
      <c r="I34" s="69" t="e">
        <f t="shared" si="3"/>
        <v>#N/A</v>
      </c>
      <c r="J34" s="70" t="e">
        <f t="shared" si="3"/>
        <v>#N/A</v>
      </c>
      <c r="K34" s="118"/>
      <c r="L34" s="112"/>
    </row>
    <row r="35" spans="1:12" x14ac:dyDescent="0.25">
      <c r="A35" s="93">
        <v>1970</v>
      </c>
      <c r="B35" s="94" t="s">
        <v>67</v>
      </c>
      <c r="C35" s="95" t="s">
        <v>68</v>
      </c>
      <c r="D35" s="95" t="s">
        <v>6</v>
      </c>
      <c r="E35" s="87" t="e">
        <f t="shared" si="3"/>
        <v>#N/A</v>
      </c>
      <c r="F35" s="69" t="e">
        <f t="shared" si="3"/>
        <v>#N/A</v>
      </c>
      <c r="G35" s="69" t="e">
        <f t="shared" si="3"/>
        <v>#N/A</v>
      </c>
      <c r="H35" s="69" t="e">
        <f t="shared" si="3"/>
        <v>#N/A</v>
      </c>
      <c r="I35" s="69" t="e">
        <f t="shared" si="3"/>
        <v>#N/A</v>
      </c>
      <c r="J35" s="70" t="e">
        <f t="shared" si="3"/>
        <v>#N/A</v>
      </c>
      <c r="K35" s="118"/>
      <c r="L35" s="112"/>
    </row>
    <row r="36" spans="1:12" x14ac:dyDescent="0.25">
      <c r="A36" s="93">
        <v>1970</v>
      </c>
      <c r="B36" s="94" t="s">
        <v>69</v>
      </c>
      <c r="C36" s="95" t="s">
        <v>70</v>
      </c>
      <c r="D36" s="95" t="s">
        <v>6</v>
      </c>
      <c r="E36" s="87">
        <f t="shared" si="3"/>
        <v>4.8555661204683691</v>
      </c>
      <c r="F36" s="69">
        <f t="shared" si="3"/>
        <v>5.0628706998865196</v>
      </c>
      <c r="G36" s="69">
        <f t="shared" si="3"/>
        <v>4.6552597227722874</v>
      </c>
      <c r="H36" s="69">
        <f t="shared" si="3"/>
        <v>5.9006229897528097</v>
      </c>
      <c r="I36" s="69">
        <f t="shared" si="3"/>
        <v>2.7161092019399504</v>
      </c>
      <c r="J36" s="70">
        <f t="shared" si="3"/>
        <v>6.4583215336177071</v>
      </c>
      <c r="K36" s="118"/>
      <c r="L36" s="112"/>
    </row>
    <row r="37" spans="1:12" x14ac:dyDescent="0.25">
      <c r="A37" s="93">
        <v>1970</v>
      </c>
      <c r="B37" s="94" t="s">
        <v>71</v>
      </c>
      <c r="C37" s="95" t="s">
        <v>72</v>
      </c>
      <c r="D37" s="95" t="s">
        <v>6</v>
      </c>
      <c r="E37" s="87" t="e">
        <f t="shared" si="3"/>
        <v>#N/A</v>
      </c>
      <c r="F37" s="69" t="e">
        <f t="shared" si="3"/>
        <v>#N/A</v>
      </c>
      <c r="G37" s="69" t="e">
        <f t="shared" si="3"/>
        <v>#N/A</v>
      </c>
      <c r="H37" s="69" t="e">
        <f t="shared" si="3"/>
        <v>#N/A</v>
      </c>
      <c r="I37" s="69" t="e">
        <f t="shared" si="3"/>
        <v>#N/A</v>
      </c>
      <c r="J37" s="70" t="e">
        <f t="shared" si="3"/>
        <v>#N/A</v>
      </c>
      <c r="K37" s="118"/>
      <c r="L37" s="112"/>
    </row>
    <row r="38" spans="1:12" x14ac:dyDescent="0.25">
      <c r="A38" s="93">
        <v>1970</v>
      </c>
      <c r="B38" s="94" t="s">
        <v>73</v>
      </c>
      <c r="C38" s="95" t="s">
        <v>74</v>
      </c>
      <c r="D38" s="95" t="s">
        <v>6</v>
      </c>
      <c r="E38" s="87" t="e">
        <f t="shared" si="3"/>
        <v>#N/A</v>
      </c>
      <c r="F38" s="69" t="e">
        <f t="shared" si="3"/>
        <v>#N/A</v>
      </c>
      <c r="G38" s="69" t="e">
        <f t="shared" si="3"/>
        <v>#N/A</v>
      </c>
      <c r="H38" s="69" t="e">
        <f t="shared" si="3"/>
        <v>#N/A</v>
      </c>
      <c r="I38" s="69" t="e">
        <f t="shared" si="3"/>
        <v>#N/A</v>
      </c>
      <c r="J38" s="70" t="e">
        <f t="shared" si="3"/>
        <v>#N/A</v>
      </c>
      <c r="K38" s="118"/>
      <c r="L38" s="112"/>
    </row>
    <row r="39" spans="1:12" x14ac:dyDescent="0.25">
      <c r="A39" s="93">
        <v>1970</v>
      </c>
      <c r="B39" s="94" t="s">
        <v>75</v>
      </c>
      <c r="C39" s="95" t="s">
        <v>76</v>
      </c>
      <c r="D39" s="95" t="s">
        <v>6</v>
      </c>
      <c r="E39" s="87">
        <f t="shared" si="3"/>
        <v>5.2222771592922257</v>
      </c>
      <c r="F39" s="69" t="str">
        <f t="shared" si="3"/>
        <v/>
      </c>
      <c r="G39" s="69">
        <f t="shared" si="3"/>
        <v>3.2223004056669566</v>
      </c>
      <c r="H39" s="69">
        <f t="shared" si="3"/>
        <v>6.6901992871623968</v>
      </c>
      <c r="I39" s="69">
        <f t="shared" si="3"/>
        <v>2.7519289300287735</v>
      </c>
      <c r="J39" s="70">
        <f t="shared" si="3"/>
        <v>4.7548817449851439</v>
      </c>
      <c r="K39" s="118"/>
      <c r="L39" s="112"/>
    </row>
    <row r="40" spans="1:12" x14ac:dyDescent="0.25">
      <c r="A40" s="93">
        <v>1970</v>
      </c>
      <c r="B40" s="94" t="s">
        <v>77</v>
      </c>
      <c r="C40" s="95" t="s">
        <v>78</v>
      </c>
      <c r="D40" s="95" t="s">
        <v>6</v>
      </c>
      <c r="E40" s="87">
        <f t="shared" si="3"/>
        <v>5.4012282110596592</v>
      </c>
      <c r="F40" s="69">
        <f t="shared" si="3"/>
        <v>3.9525363185642863</v>
      </c>
      <c r="G40" s="69">
        <f t="shared" si="3"/>
        <v>4.5172323272687835</v>
      </c>
      <c r="H40" s="69">
        <f t="shared" si="3"/>
        <v>6.4139624163725211</v>
      </c>
      <c r="I40" s="69">
        <f t="shared" si="3"/>
        <v>6.3414603457321981</v>
      </c>
      <c r="J40" s="70" t="str">
        <f t="shared" si="3"/>
        <v/>
      </c>
      <c r="K40" s="118"/>
      <c r="L40" s="112"/>
    </row>
    <row r="41" spans="1:12" x14ac:dyDescent="0.25">
      <c r="A41" s="93">
        <v>1970</v>
      </c>
      <c r="B41" s="94" t="s">
        <v>79</v>
      </c>
      <c r="C41" s="95" t="s">
        <v>80</v>
      </c>
      <c r="D41" s="95" t="s">
        <v>6</v>
      </c>
      <c r="E41" s="87" t="e">
        <f t="shared" si="3"/>
        <v>#N/A</v>
      </c>
      <c r="F41" s="69" t="e">
        <f t="shared" si="3"/>
        <v>#N/A</v>
      </c>
      <c r="G41" s="69" t="e">
        <f t="shared" si="3"/>
        <v>#N/A</v>
      </c>
      <c r="H41" s="69" t="e">
        <f t="shared" si="3"/>
        <v>#N/A</v>
      </c>
      <c r="I41" s="69" t="e">
        <f t="shared" si="3"/>
        <v>#N/A</v>
      </c>
      <c r="J41" s="70" t="e">
        <f t="shared" si="3"/>
        <v>#N/A</v>
      </c>
      <c r="K41" s="118"/>
      <c r="L41" s="112"/>
    </row>
    <row r="42" spans="1:12" x14ac:dyDescent="0.25">
      <c r="A42" s="93">
        <v>1970</v>
      </c>
      <c r="B42" s="94" t="s">
        <v>81</v>
      </c>
      <c r="C42" s="95" t="s">
        <v>82</v>
      </c>
      <c r="D42" s="95" t="s">
        <v>6</v>
      </c>
      <c r="E42" s="87" t="e">
        <f t="shared" si="3"/>
        <v>#N/A</v>
      </c>
      <c r="F42" s="69" t="e">
        <f t="shared" si="3"/>
        <v>#N/A</v>
      </c>
      <c r="G42" s="69" t="e">
        <f t="shared" si="3"/>
        <v>#N/A</v>
      </c>
      <c r="H42" s="69" t="e">
        <f t="shared" si="3"/>
        <v>#N/A</v>
      </c>
      <c r="I42" s="69" t="e">
        <f t="shared" si="3"/>
        <v>#N/A</v>
      </c>
      <c r="J42" s="70" t="e">
        <f t="shared" si="3"/>
        <v>#N/A</v>
      </c>
      <c r="K42" s="118"/>
      <c r="L42" s="112"/>
    </row>
    <row r="43" spans="1:12" x14ac:dyDescent="0.25">
      <c r="A43" s="93">
        <v>1970</v>
      </c>
      <c r="B43" s="94" t="s">
        <v>83</v>
      </c>
      <c r="C43" s="95" t="s">
        <v>84</v>
      </c>
      <c r="D43" s="95" t="s">
        <v>6</v>
      </c>
      <c r="E43" s="87">
        <f t="shared" si="3"/>
        <v>6.3619228567593646</v>
      </c>
      <c r="F43" s="69">
        <f t="shared" si="3"/>
        <v>9.2995770745196484</v>
      </c>
      <c r="G43" s="69">
        <f t="shared" si="3"/>
        <v>4.7723561383522313</v>
      </c>
      <c r="H43" s="69">
        <f t="shared" si="3"/>
        <v>7.2176865359470268</v>
      </c>
      <c r="I43" s="69">
        <f t="shared" si="3"/>
        <v>2.0389512588300303</v>
      </c>
      <c r="J43" s="70" t="str">
        <f t="shared" si="3"/>
        <v/>
      </c>
      <c r="K43" s="118"/>
      <c r="L43" s="112"/>
    </row>
    <row r="44" spans="1:12" x14ac:dyDescent="0.25">
      <c r="A44" s="93">
        <v>1970</v>
      </c>
      <c r="B44" s="94" t="s">
        <v>85</v>
      </c>
      <c r="C44" s="95" t="s">
        <v>86</v>
      </c>
      <c r="D44" s="95" t="s">
        <v>6</v>
      </c>
      <c r="E44" s="87" t="e">
        <f t="shared" ref="E44:J53" si="4">IF(ISNUMBER(VLOOKUP($B44,EFW.1970,3,FALSE))=TRUE,VLOOKUP($B44,EFW.1970,E$2,FALSE),NA())</f>
        <v>#N/A</v>
      </c>
      <c r="F44" s="69" t="e">
        <f t="shared" si="4"/>
        <v>#N/A</v>
      </c>
      <c r="G44" s="69" t="e">
        <f t="shared" si="4"/>
        <v>#N/A</v>
      </c>
      <c r="H44" s="69" t="e">
        <f t="shared" si="4"/>
        <v>#N/A</v>
      </c>
      <c r="I44" s="69" t="e">
        <f t="shared" si="4"/>
        <v>#N/A</v>
      </c>
      <c r="J44" s="70" t="e">
        <f t="shared" si="4"/>
        <v>#N/A</v>
      </c>
      <c r="K44" s="118"/>
      <c r="L44" s="112"/>
    </row>
    <row r="45" spans="1:12" x14ac:dyDescent="0.25">
      <c r="A45" s="93">
        <v>1970</v>
      </c>
      <c r="B45" s="94" t="s">
        <v>87</v>
      </c>
      <c r="C45" s="95" t="s">
        <v>88</v>
      </c>
      <c r="D45" s="95" t="s">
        <v>6</v>
      </c>
      <c r="E45" s="87" t="e">
        <f t="shared" si="4"/>
        <v>#N/A</v>
      </c>
      <c r="F45" s="69" t="e">
        <f t="shared" si="4"/>
        <v>#N/A</v>
      </c>
      <c r="G45" s="69" t="e">
        <f t="shared" si="4"/>
        <v>#N/A</v>
      </c>
      <c r="H45" s="69" t="e">
        <f t="shared" si="4"/>
        <v>#N/A</v>
      </c>
      <c r="I45" s="69" t="e">
        <f t="shared" si="4"/>
        <v>#N/A</v>
      </c>
      <c r="J45" s="70" t="e">
        <f t="shared" si="4"/>
        <v>#N/A</v>
      </c>
      <c r="K45" s="118"/>
      <c r="L45" s="112"/>
    </row>
    <row r="46" spans="1:12" x14ac:dyDescent="0.25">
      <c r="A46" s="93">
        <v>1970</v>
      </c>
      <c r="B46" s="94" t="s">
        <v>89</v>
      </c>
      <c r="C46" s="95" t="s">
        <v>90</v>
      </c>
      <c r="D46" s="95" t="s">
        <v>6</v>
      </c>
      <c r="E46" s="87" t="e">
        <f t="shared" si="4"/>
        <v>#N/A</v>
      </c>
      <c r="F46" s="69" t="e">
        <f t="shared" si="4"/>
        <v>#N/A</v>
      </c>
      <c r="G46" s="69" t="e">
        <f t="shared" si="4"/>
        <v>#N/A</v>
      </c>
      <c r="H46" s="69" t="e">
        <f t="shared" si="4"/>
        <v>#N/A</v>
      </c>
      <c r="I46" s="69" t="e">
        <f t="shared" si="4"/>
        <v>#N/A</v>
      </c>
      <c r="J46" s="70" t="e">
        <f t="shared" si="4"/>
        <v>#N/A</v>
      </c>
      <c r="K46" s="118"/>
      <c r="L46" s="112"/>
    </row>
    <row r="47" spans="1:12" x14ac:dyDescent="0.25">
      <c r="A47" s="93">
        <v>1970</v>
      </c>
      <c r="B47" s="94" t="s">
        <v>91</v>
      </c>
      <c r="C47" s="95" t="s">
        <v>92</v>
      </c>
      <c r="D47" s="95" t="s">
        <v>6</v>
      </c>
      <c r="E47" s="87" t="e">
        <f t="shared" si="4"/>
        <v>#N/A</v>
      </c>
      <c r="F47" s="69" t="e">
        <f t="shared" si="4"/>
        <v>#N/A</v>
      </c>
      <c r="G47" s="69" t="e">
        <f t="shared" si="4"/>
        <v>#N/A</v>
      </c>
      <c r="H47" s="69" t="e">
        <f t="shared" si="4"/>
        <v>#N/A</v>
      </c>
      <c r="I47" s="69" t="e">
        <f t="shared" si="4"/>
        <v>#N/A</v>
      </c>
      <c r="J47" s="70" t="e">
        <f t="shared" si="4"/>
        <v>#N/A</v>
      </c>
      <c r="K47" s="118"/>
      <c r="L47" s="112"/>
    </row>
    <row r="48" spans="1:12" x14ac:dyDescent="0.25">
      <c r="A48" s="93">
        <v>1970</v>
      </c>
      <c r="B48" s="94" t="s">
        <v>93</v>
      </c>
      <c r="C48" s="95" t="s">
        <v>94</v>
      </c>
      <c r="D48" s="95" t="s">
        <v>6</v>
      </c>
      <c r="E48" s="87">
        <f t="shared" si="4"/>
        <v>2.9604198200954528</v>
      </c>
      <c r="F48" s="69">
        <f t="shared" si="4"/>
        <v>3.3775556566042115</v>
      </c>
      <c r="G48" s="69">
        <f t="shared" si="4"/>
        <v>3.0389791017093191</v>
      </c>
      <c r="H48" s="69">
        <f t="shared" si="4"/>
        <v>2.6193034023716764</v>
      </c>
      <c r="I48" s="69">
        <f t="shared" si="4"/>
        <v>1.1934415035465564</v>
      </c>
      <c r="J48" s="70">
        <f t="shared" si="4"/>
        <v>5.0980254220344339</v>
      </c>
      <c r="K48" s="118"/>
      <c r="L48" s="112"/>
    </row>
    <row r="49" spans="1:12" x14ac:dyDescent="0.25">
      <c r="A49" s="93">
        <v>1970</v>
      </c>
      <c r="B49" s="94" t="s">
        <v>95</v>
      </c>
      <c r="C49" s="95" t="s">
        <v>96</v>
      </c>
      <c r="D49" s="95" t="s">
        <v>6</v>
      </c>
      <c r="E49" s="87" t="e">
        <f t="shared" si="4"/>
        <v>#N/A</v>
      </c>
      <c r="F49" s="69" t="e">
        <f t="shared" si="4"/>
        <v>#N/A</v>
      </c>
      <c r="G49" s="69" t="e">
        <f t="shared" si="4"/>
        <v>#N/A</v>
      </c>
      <c r="H49" s="69" t="e">
        <f t="shared" si="4"/>
        <v>#N/A</v>
      </c>
      <c r="I49" s="69" t="e">
        <f t="shared" si="4"/>
        <v>#N/A</v>
      </c>
      <c r="J49" s="70" t="e">
        <f t="shared" si="4"/>
        <v>#N/A</v>
      </c>
      <c r="K49" s="118"/>
      <c r="L49" s="112"/>
    </row>
    <row r="50" spans="1:12" x14ac:dyDescent="0.25">
      <c r="A50" s="93">
        <v>1970</v>
      </c>
      <c r="B50" s="94" t="s">
        <v>97</v>
      </c>
      <c r="C50" s="95" t="s">
        <v>98</v>
      </c>
      <c r="D50" s="95" t="s">
        <v>6</v>
      </c>
      <c r="E50" s="87" t="e">
        <f t="shared" si="4"/>
        <v>#N/A</v>
      </c>
      <c r="F50" s="69" t="e">
        <f t="shared" si="4"/>
        <v>#N/A</v>
      </c>
      <c r="G50" s="69" t="e">
        <f t="shared" si="4"/>
        <v>#N/A</v>
      </c>
      <c r="H50" s="69" t="e">
        <f t="shared" si="4"/>
        <v>#N/A</v>
      </c>
      <c r="I50" s="69" t="e">
        <f t="shared" si="4"/>
        <v>#N/A</v>
      </c>
      <c r="J50" s="70" t="e">
        <f t="shared" si="4"/>
        <v>#N/A</v>
      </c>
      <c r="K50" s="118"/>
      <c r="L50" s="112"/>
    </row>
    <row r="51" spans="1:12" x14ac:dyDescent="0.25">
      <c r="A51" s="93">
        <v>1970</v>
      </c>
      <c r="B51" s="94" t="s">
        <v>99</v>
      </c>
      <c r="C51" s="95" t="s">
        <v>100</v>
      </c>
      <c r="D51" s="95" t="s">
        <v>6</v>
      </c>
      <c r="E51" s="87" t="e">
        <f t="shared" si="4"/>
        <v>#N/A</v>
      </c>
      <c r="F51" s="69" t="e">
        <f t="shared" si="4"/>
        <v>#N/A</v>
      </c>
      <c r="G51" s="69" t="e">
        <f t="shared" si="4"/>
        <v>#N/A</v>
      </c>
      <c r="H51" s="69" t="e">
        <f t="shared" si="4"/>
        <v>#N/A</v>
      </c>
      <c r="I51" s="69" t="e">
        <f t="shared" si="4"/>
        <v>#N/A</v>
      </c>
      <c r="J51" s="70" t="e">
        <f t="shared" si="4"/>
        <v>#N/A</v>
      </c>
      <c r="K51" s="118"/>
      <c r="L51" s="112"/>
    </row>
    <row r="52" spans="1:12" x14ac:dyDescent="0.25">
      <c r="A52" s="93">
        <v>1970</v>
      </c>
      <c r="B52" s="94" t="s">
        <v>101</v>
      </c>
      <c r="C52" s="95" t="s">
        <v>102</v>
      </c>
      <c r="D52" s="95" t="s">
        <v>6</v>
      </c>
      <c r="E52" s="87" t="e">
        <f t="shared" si="4"/>
        <v>#N/A</v>
      </c>
      <c r="F52" s="69" t="e">
        <f t="shared" si="4"/>
        <v>#N/A</v>
      </c>
      <c r="G52" s="69" t="e">
        <f t="shared" si="4"/>
        <v>#N/A</v>
      </c>
      <c r="H52" s="69" t="e">
        <f t="shared" si="4"/>
        <v>#N/A</v>
      </c>
      <c r="I52" s="69" t="e">
        <f t="shared" si="4"/>
        <v>#N/A</v>
      </c>
      <c r="J52" s="70" t="e">
        <f t="shared" si="4"/>
        <v>#N/A</v>
      </c>
      <c r="K52" s="118"/>
      <c r="L52" s="112"/>
    </row>
    <row r="53" spans="1:12" x14ac:dyDescent="0.25">
      <c r="A53" s="93">
        <v>1970</v>
      </c>
      <c r="B53" s="94" t="s">
        <v>103</v>
      </c>
      <c r="C53" s="95" t="s">
        <v>104</v>
      </c>
      <c r="D53" s="95" t="s">
        <v>6</v>
      </c>
      <c r="E53" s="87">
        <f t="shared" si="4"/>
        <v>3.9987686293450322</v>
      </c>
      <c r="F53" s="69">
        <f t="shared" si="4"/>
        <v>2.4557071399768922</v>
      </c>
      <c r="G53" s="69">
        <f t="shared" si="4"/>
        <v>3.5383545532146305</v>
      </c>
      <c r="H53" s="69">
        <f t="shared" si="4"/>
        <v>6.9750567782507966</v>
      </c>
      <c r="I53" s="69">
        <f t="shared" si="4"/>
        <v>3.9188951885267143</v>
      </c>
      <c r="J53" s="70" t="str">
        <f t="shared" si="4"/>
        <v/>
      </c>
      <c r="K53" s="118"/>
      <c r="L53" s="112"/>
    </row>
    <row r="54" spans="1:12" x14ac:dyDescent="0.25">
      <c r="A54" s="93">
        <v>1970</v>
      </c>
      <c r="B54" s="94" t="s">
        <v>105</v>
      </c>
      <c r="C54" s="95" t="s">
        <v>106</v>
      </c>
      <c r="D54" s="95" t="s">
        <v>6</v>
      </c>
      <c r="E54" s="87" t="e">
        <f t="shared" ref="E54:J63" si="5">IF(ISNUMBER(VLOOKUP($B54,EFW.1970,3,FALSE))=TRUE,VLOOKUP($B54,EFW.1970,E$2,FALSE),NA())</f>
        <v>#N/A</v>
      </c>
      <c r="F54" s="69" t="e">
        <f t="shared" si="5"/>
        <v>#N/A</v>
      </c>
      <c r="G54" s="69" t="e">
        <f t="shared" si="5"/>
        <v>#N/A</v>
      </c>
      <c r="H54" s="69" t="e">
        <f t="shared" si="5"/>
        <v>#N/A</v>
      </c>
      <c r="I54" s="69" t="e">
        <f t="shared" si="5"/>
        <v>#N/A</v>
      </c>
      <c r="J54" s="70" t="e">
        <f t="shared" si="5"/>
        <v>#N/A</v>
      </c>
      <c r="K54" s="118"/>
      <c r="L54" s="112"/>
    </row>
    <row r="55" spans="1:12" x14ac:dyDescent="0.25">
      <c r="A55" s="93">
        <v>1970</v>
      </c>
      <c r="B55" s="94" t="s">
        <v>107</v>
      </c>
      <c r="C55" s="95" t="s">
        <v>108</v>
      </c>
      <c r="D55" s="95" t="s">
        <v>6</v>
      </c>
      <c r="E55" s="87" t="e">
        <f t="shared" si="5"/>
        <v>#N/A</v>
      </c>
      <c r="F55" s="69" t="e">
        <f t="shared" si="5"/>
        <v>#N/A</v>
      </c>
      <c r="G55" s="69" t="e">
        <f t="shared" si="5"/>
        <v>#N/A</v>
      </c>
      <c r="H55" s="69" t="e">
        <f t="shared" si="5"/>
        <v>#N/A</v>
      </c>
      <c r="I55" s="69" t="e">
        <f t="shared" si="5"/>
        <v>#N/A</v>
      </c>
      <c r="J55" s="70" t="e">
        <f t="shared" si="5"/>
        <v>#N/A</v>
      </c>
      <c r="K55" s="118"/>
      <c r="L55" s="112"/>
    </row>
    <row r="56" spans="1:12" x14ac:dyDescent="0.25">
      <c r="A56" s="93">
        <v>1970</v>
      </c>
      <c r="B56" s="94" t="s">
        <v>109</v>
      </c>
      <c r="C56" s="95" t="s">
        <v>110</v>
      </c>
      <c r="D56" s="95" t="s">
        <v>6</v>
      </c>
      <c r="E56" s="87" t="e">
        <f t="shared" si="5"/>
        <v>#N/A</v>
      </c>
      <c r="F56" s="69" t="e">
        <f t="shared" si="5"/>
        <v>#N/A</v>
      </c>
      <c r="G56" s="69" t="e">
        <f t="shared" si="5"/>
        <v>#N/A</v>
      </c>
      <c r="H56" s="69" t="e">
        <f t="shared" si="5"/>
        <v>#N/A</v>
      </c>
      <c r="I56" s="69" t="e">
        <f t="shared" si="5"/>
        <v>#N/A</v>
      </c>
      <c r="J56" s="70" t="e">
        <f t="shared" si="5"/>
        <v>#N/A</v>
      </c>
      <c r="K56" s="118"/>
      <c r="L56" s="112"/>
    </row>
    <row r="57" spans="1:12" x14ac:dyDescent="0.25">
      <c r="A57" s="93">
        <v>1970</v>
      </c>
      <c r="B57" s="94" t="s">
        <v>111</v>
      </c>
      <c r="C57" s="95" t="s">
        <v>112</v>
      </c>
      <c r="D57" s="95" t="s">
        <v>6</v>
      </c>
      <c r="E57" s="87">
        <f t="shared" si="5"/>
        <v>5.6904754561388327</v>
      </c>
      <c r="F57" s="69">
        <f t="shared" si="5"/>
        <v>6.9590028148441778</v>
      </c>
      <c r="G57" s="69">
        <f t="shared" si="5"/>
        <v>2.2714281389873472</v>
      </c>
      <c r="H57" s="69">
        <f t="shared" si="5"/>
        <v>7.163108062525934</v>
      </c>
      <c r="I57" s="69">
        <f t="shared" si="5"/>
        <v>6.8312972621095476</v>
      </c>
      <c r="J57" s="70">
        <f t="shared" si="5"/>
        <v>5.5149002418425557</v>
      </c>
      <c r="K57" s="118"/>
      <c r="L57" s="112"/>
    </row>
    <row r="58" spans="1:12" x14ac:dyDescent="0.25">
      <c r="A58" s="93">
        <v>1970</v>
      </c>
      <c r="B58" s="94" t="s">
        <v>113</v>
      </c>
      <c r="C58" s="95" t="s">
        <v>114</v>
      </c>
      <c r="D58" s="95" t="s">
        <v>6</v>
      </c>
      <c r="E58" s="87" t="e">
        <f t="shared" si="5"/>
        <v>#N/A</v>
      </c>
      <c r="F58" s="69" t="e">
        <f t="shared" si="5"/>
        <v>#N/A</v>
      </c>
      <c r="G58" s="69" t="e">
        <f t="shared" si="5"/>
        <v>#N/A</v>
      </c>
      <c r="H58" s="69" t="e">
        <f t="shared" si="5"/>
        <v>#N/A</v>
      </c>
      <c r="I58" s="69" t="e">
        <f t="shared" si="5"/>
        <v>#N/A</v>
      </c>
      <c r="J58" s="70" t="e">
        <f t="shared" si="5"/>
        <v>#N/A</v>
      </c>
      <c r="K58" s="118"/>
      <c r="L58" s="112"/>
    </row>
    <row r="59" spans="1:12" x14ac:dyDescent="0.25">
      <c r="A59" s="93">
        <v>1970</v>
      </c>
      <c r="B59" s="94" t="s">
        <v>115</v>
      </c>
      <c r="C59" s="95" t="s">
        <v>116</v>
      </c>
      <c r="D59" s="95" t="s">
        <v>6</v>
      </c>
      <c r="E59" s="87" t="e">
        <f t="shared" si="5"/>
        <v>#N/A</v>
      </c>
      <c r="F59" s="69" t="e">
        <f t="shared" si="5"/>
        <v>#N/A</v>
      </c>
      <c r="G59" s="69" t="e">
        <f t="shared" si="5"/>
        <v>#N/A</v>
      </c>
      <c r="H59" s="69" t="e">
        <f t="shared" si="5"/>
        <v>#N/A</v>
      </c>
      <c r="I59" s="69" t="e">
        <f t="shared" si="5"/>
        <v>#N/A</v>
      </c>
      <c r="J59" s="70" t="e">
        <f t="shared" si="5"/>
        <v>#N/A</v>
      </c>
      <c r="K59" s="118"/>
      <c r="L59" s="112"/>
    </row>
    <row r="60" spans="1:12" x14ac:dyDescent="0.25">
      <c r="A60" s="93">
        <v>1970</v>
      </c>
      <c r="B60" s="94" t="s">
        <v>117</v>
      </c>
      <c r="C60" s="95" t="s">
        <v>118</v>
      </c>
      <c r="D60" s="95" t="s">
        <v>6</v>
      </c>
      <c r="E60" s="87" t="e">
        <f t="shared" si="5"/>
        <v>#N/A</v>
      </c>
      <c r="F60" s="69" t="e">
        <f t="shared" si="5"/>
        <v>#N/A</v>
      </c>
      <c r="G60" s="69" t="e">
        <f t="shared" si="5"/>
        <v>#N/A</v>
      </c>
      <c r="H60" s="69" t="e">
        <f t="shared" si="5"/>
        <v>#N/A</v>
      </c>
      <c r="I60" s="69" t="e">
        <f t="shared" si="5"/>
        <v>#N/A</v>
      </c>
      <c r="J60" s="70" t="e">
        <f t="shared" si="5"/>
        <v>#N/A</v>
      </c>
      <c r="K60" s="118"/>
      <c r="L60" s="112"/>
    </row>
    <row r="61" spans="1:12" x14ac:dyDescent="0.25">
      <c r="A61" s="93">
        <v>1970</v>
      </c>
      <c r="B61" s="94" t="s">
        <v>119</v>
      </c>
      <c r="C61" s="95" t="s">
        <v>120</v>
      </c>
      <c r="D61" s="95" t="s">
        <v>6</v>
      </c>
      <c r="E61" s="87">
        <f t="shared" si="5"/>
        <v>3.8230140952328853</v>
      </c>
      <c r="F61" s="69">
        <f t="shared" si="5"/>
        <v>1.5622061640207829</v>
      </c>
      <c r="G61" s="69">
        <f t="shared" si="5"/>
        <v>5.2788668284317879</v>
      </c>
      <c r="H61" s="69">
        <f t="shared" si="5"/>
        <v>7.2563004069553125</v>
      </c>
      <c r="I61" s="69">
        <f t="shared" si="5"/>
        <v>3.1032353871927185</v>
      </c>
      <c r="J61" s="70">
        <f t="shared" si="5"/>
        <v>4.4060829940194193</v>
      </c>
      <c r="K61" s="118"/>
      <c r="L61" s="112"/>
    </row>
    <row r="62" spans="1:12" x14ac:dyDescent="0.25">
      <c r="A62" s="93">
        <v>1970</v>
      </c>
      <c r="B62" s="94" t="s">
        <v>121</v>
      </c>
      <c r="C62" s="95" t="s">
        <v>122</v>
      </c>
      <c r="D62" s="95" t="s">
        <v>6</v>
      </c>
      <c r="E62" s="87">
        <f t="shared" si="5"/>
        <v>3.6081946580300546</v>
      </c>
      <c r="F62" s="69">
        <f t="shared" si="5"/>
        <v>1.8497547469384819</v>
      </c>
      <c r="G62" s="69">
        <f t="shared" si="5"/>
        <v>4.9033453055363196</v>
      </c>
      <c r="H62" s="69">
        <f t="shared" si="5"/>
        <v>5.1365051584115955</v>
      </c>
      <c r="I62" s="69" t="str">
        <f t="shared" si="5"/>
        <v/>
      </c>
      <c r="J62" s="70">
        <f t="shared" si="5"/>
        <v>5.4714867399691993</v>
      </c>
      <c r="K62" s="118"/>
      <c r="L62" s="112"/>
    </row>
    <row r="63" spans="1:12" x14ac:dyDescent="0.25">
      <c r="A63" s="93">
        <v>1970</v>
      </c>
      <c r="B63" s="94" t="s">
        <v>123</v>
      </c>
      <c r="C63" s="95" t="s">
        <v>124</v>
      </c>
      <c r="D63" s="95" t="s">
        <v>6</v>
      </c>
      <c r="E63" s="87" t="e">
        <f t="shared" si="5"/>
        <v>#N/A</v>
      </c>
      <c r="F63" s="69" t="e">
        <f t="shared" si="5"/>
        <v>#N/A</v>
      </c>
      <c r="G63" s="69" t="e">
        <f t="shared" si="5"/>
        <v>#N/A</v>
      </c>
      <c r="H63" s="69" t="e">
        <f t="shared" si="5"/>
        <v>#N/A</v>
      </c>
      <c r="I63" s="69" t="e">
        <f t="shared" si="5"/>
        <v>#N/A</v>
      </c>
      <c r="J63" s="70" t="e">
        <f t="shared" si="5"/>
        <v>#N/A</v>
      </c>
      <c r="K63" s="118"/>
      <c r="L63" s="112"/>
    </row>
    <row r="64" spans="1:12" x14ac:dyDescent="0.25">
      <c r="A64" s="93">
        <v>1970</v>
      </c>
      <c r="B64" s="94" t="s">
        <v>125</v>
      </c>
      <c r="C64" s="95" t="s">
        <v>126</v>
      </c>
      <c r="D64" s="95" t="s">
        <v>647</v>
      </c>
      <c r="E64" s="87" t="e">
        <f t="shared" ref="E64:J73" si="6">IF(ISNUMBER(VLOOKUP($B64,EFW.1970,3,FALSE))=TRUE,VLOOKUP($B64,EFW.1970,E$2,FALSE),NA())</f>
        <v>#N/A</v>
      </c>
      <c r="F64" s="69" t="e">
        <f t="shared" si="6"/>
        <v>#N/A</v>
      </c>
      <c r="G64" s="69" t="e">
        <f t="shared" si="6"/>
        <v>#N/A</v>
      </c>
      <c r="H64" s="69" t="e">
        <f t="shared" si="6"/>
        <v>#N/A</v>
      </c>
      <c r="I64" s="69" t="e">
        <f t="shared" si="6"/>
        <v>#N/A</v>
      </c>
      <c r="J64" s="70" t="e">
        <f t="shared" si="6"/>
        <v>#N/A</v>
      </c>
      <c r="K64" s="118"/>
      <c r="L64" s="112"/>
    </row>
    <row r="65" spans="1:12" x14ac:dyDescent="0.25">
      <c r="A65" s="93">
        <v>1970</v>
      </c>
      <c r="B65" s="94" t="s">
        <v>127</v>
      </c>
      <c r="C65" s="95" t="s">
        <v>128</v>
      </c>
      <c r="D65" s="95" t="s">
        <v>647</v>
      </c>
      <c r="E65" s="87" t="e">
        <f t="shared" si="6"/>
        <v>#N/A</v>
      </c>
      <c r="F65" s="69" t="e">
        <f t="shared" si="6"/>
        <v>#N/A</v>
      </c>
      <c r="G65" s="69" t="e">
        <f t="shared" si="6"/>
        <v>#N/A</v>
      </c>
      <c r="H65" s="69" t="e">
        <f t="shared" si="6"/>
        <v>#N/A</v>
      </c>
      <c r="I65" s="69" t="e">
        <f t="shared" si="6"/>
        <v>#N/A</v>
      </c>
      <c r="J65" s="70" t="e">
        <f t="shared" si="6"/>
        <v>#N/A</v>
      </c>
      <c r="K65" s="118"/>
      <c r="L65" s="112"/>
    </row>
    <row r="66" spans="1:12" x14ac:dyDescent="0.25">
      <c r="A66" s="93">
        <v>1970</v>
      </c>
      <c r="B66" s="94" t="s">
        <v>129</v>
      </c>
      <c r="C66" s="95" t="s">
        <v>130</v>
      </c>
      <c r="D66" s="95" t="s">
        <v>647</v>
      </c>
      <c r="E66" s="87" t="e">
        <f t="shared" si="6"/>
        <v>#N/A</v>
      </c>
      <c r="F66" s="69" t="e">
        <f t="shared" si="6"/>
        <v>#N/A</v>
      </c>
      <c r="G66" s="69" t="e">
        <f t="shared" si="6"/>
        <v>#N/A</v>
      </c>
      <c r="H66" s="69" t="e">
        <f t="shared" si="6"/>
        <v>#N/A</v>
      </c>
      <c r="I66" s="69" t="e">
        <f t="shared" si="6"/>
        <v>#N/A</v>
      </c>
      <c r="J66" s="70" t="e">
        <f t="shared" si="6"/>
        <v>#N/A</v>
      </c>
      <c r="K66" s="118"/>
      <c r="L66" s="112"/>
    </row>
    <row r="67" spans="1:12" x14ac:dyDescent="0.25">
      <c r="A67" s="96">
        <v>1970</v>
      </c>
      <c r="B67" s="94" t="s">
        <v>131</v>
      </c>
      <c r="C67" s="95" t="s">
        <v>132</v>
      </c>
      <c r="D67" s="95" t="s">
        <v>647</v>
      </c>
      <c r="E67" s="87" t="e">
        <f t="shared" si="6"/>
        <v>#N/A</v>
      </c>
      <c r="F67" s="69" t="e">
        <f t="shared" si="6"/>
        <v>#N/A</v>
      </c>
      <c r="G67" s="69" t="e">
        <f t="shared" si="6"/>
        <v>#N/A</v>
      </c>
      <c r="H67" s="69" t="e">
        <f t="shared" si="6"/>
        <v>#N/A</v>
      </c>
      <c r="I67" s="69" t="e">
        <f t="shared" si="6"/>
        <v>#N/A</v>
      </c>
      <c r="J67" s="70" t="e">
        <f t="shared" si="6"/>
        <v>#N/A</v>
      </c>
      <c r="K67" s="118"/>
      <c r="L67" s="112"/>
    </row>
    <row r="68" spans="1:12" x14ac:dyDescent="0.25">
      <c r="A68" s="93">
        <v>1970</v>
      </c>
      <c r="B68" s="94" t="s">
        <v>133</v>
      </c>
      <c r="C68" s="95" t="s">
        <v>134</v>
      </c>
      <c r="D68" s="95" t="s">
        <v>647</v>
      </c>
      <c r="E68" s="87" t="e">
        <f t="shared" si="6"/>
        <v>#N/A</v>
      </c>
      <c r="F68" s="69" t="e">
        <f t="shared" si="6"/>
        <v>#N/A</v>
      </c>
      <c r="G68" s="69" t="e">
        <f t="shared" si="6"/>
        <v>#N/A</v>
      </c>
      <c r="H68" s="69" t="e">
        <f t="shared" si="6"/>
        <v>#N/A</v>
      </c>
      <c r="I68" s="69" t="e">
        <f t="shared" si="6"/>
        <v>#N/A</v>
      </c>
      <c r="J68" s="70" t="e">
        <f t="shared" si="6"/>
        <v>#N/A</v>
      </c>
      <c r="K68" s="118"/>
      <c r="L68" s="112"/>
    </row>
    <row r="69" spans="1:12" x14ac:dyDescent="0.25">
      <c r="A69" s="93">
        <v>1970</v>
      </c>
      <c r="B69" s="94" t="s">
        <v>135</v>
      </c>
      <c r="C69" s="95" t="s">
        <v>136</v>
      </c>
      <c r="D69" s="95" t="s">
        <v>647</v>
      </c>
      <c r="E69" s="87" t="e">
        <f t="shared" si="6"/>
        <v>#N/A</v>
      </c>
      <c r="F69" s="69" t="e">
        <f t="shared" si="6"/>
        <v>#N/A</v>
      </c>
      <c r="G69" s="69" t="e">
        <f t="shared" si="6"/>
        <v>#N/A</v>
      </c>
      <c r="H69" s="69" t="e">
        <f t="shared" si="6"/>
        <v>#N/A</v>
      </c>
      <c r="I69" s="69" t="e">
        <f t="shared" si="6"/>
        <v>#N/A</v>
      </c>
      <c r="J69" s="70" t="e">
        <f t="shared" si="6"/>
        <v>#N/A</v>
      </c>
      <c r="K69" s="118"/>
      <c r="L69" s="112"/>
    </row>
    <row r="70" spans="1:12" x14ac:dyDescent="0.25">
      <c r="A70" s="93">
        <v>1970</v>
      </c>
      <c r="B70" s="94" t="s">
        <v>137</v>
      </c>
      <c r="C70" s="95" t="s">
        <v>138</v>
      </c>
      <c r="D70" s="95" t="s">
        <v>647</v>
      </c>
      <c r="E70" s="87" t="e">
        <f t="shared" si="6"/>
        <v>#N/A</v>
      </c>
      <c r="F70" s="69" t="e">
        <f t="shared" si="6"/>
        <v>#N/A</v>
      </c>
      <c r="G70" s="69" t="e">
        <f t="shared" si="6"/>
        <v>#N/A</v>
      </c>
      <c r="H70" s="69" t="e">
        <f t="shared" si="6"/>
        <v>#N/A</v>
      </c>
      <c r="I70" s="69" t="e">
        <f t="shared" si="6"/>
        <v>#N/A</v>
      </c>
      <c r="J70" s="70" t="e">
        <f t="shared" si="6"/>
        <v>#N/A</v>
      </c>
      <c r="K70" s="118"/>
      <c r="L70" s="112"/>
    </row>
    <row r="71" spans="1:12" x14ac:dyDescent="0.25">
      <c r="A71" s="93">
        <v>1970</v>
      </c>
      <c r="B71" s="94" t="s">
        <v>139</v>
      </c>
      <c r="C71" s="95" t="s">
        <v>140</v>
      </c>
      <c r="D71" s="95" t="s">
        <v>647</v>
      </c>
      <c r="E71" s="87">
        <f t="shared" si="6"/>
        <v>5.1475138762876629</v>
      </c>
      <c r="F71" s="69" t="str">
        <f t="shared" si="6"/>
        <v/>
      </c>
      <c r="G71" s="69">
        <f t="shared" si="6"/>
        <v>3.2908573621888952</v>
      </c>
      <c r="H71" s="69">
        <f t="shared" si="6"/>
        <v>9.4887037841052422</v>
      </c>
      <c r="I71" s="69">
        <f t="shared" si="6"/>
        <v>2.9184485572271788</v>
      </c>
      <c r="J71" s="70">
        <f t="shared" si="6"/>
        <v>3.7359266506678233</v>
      </c>
      <c r="K71" s="118"/>
      <c r="L71" s="112"/>
    </row>
    <row r="72" spans="1:12" x14ac:dyDescent="0.25">
      <c r="A72" s="93">
        <v>1970</v>
      </c>
      <c r="B72" s="94" t="s">
        <v>141</v>
      </c>
      <c r="C72" s="95" t="s">
        <v>142</v>
      </c>
      <c r="D72" s="95" t="s">
        <v>647</v>
      </c>
      <c r="E72" s="87" t="e">
        <f t="shared" si="6"/>
        <v>#N/A</v>
      </c>
      <c r="F72" s="69" t="e">
        <f t="shared" si="6"/>
        <v>#N/A</v>
      </c>
      <c r="G72" s="69" t="e">
        <f t="shared" si="6"/>
        <v>#N/A</v>
      </c>
      <c r="H72" s="69" t="e">
        <f t="shared" si="6"/>
        <v>#N/A</v>
      </c>
      <c r="I72" s="69" t="e">
        <f t="shared" si="6"/>
        <v>#N/A</v>
      </c>
      <c r="J72" s="70" t="e">
        <f t="shared" si="6"/>
        <v>#N/A</v>
      </c>
      <c r="K72" s="118"/>
      <c r="L72" s="112"/>
    </row>
    <row r="73" spans="1:12" x14ac:dyDescent="0.25">
      <c r="A73" s="93">
        <v>1970</v>
      </c>
      <c r="B73" s="94" t="s">
        <v>143</v>
      </c>
      <c r="C73" s="95" t="s">
        <v>144</v>
      </c>
      <c r="D73" s="95" t="s">
        <v>647</v>
      </c>
      <c r="E73" s="87" t="e">
        <f t="shared" si="6"/>
        <v>#N/A</v>
      </c>
      <c r="F73" s="69" t="e">
        <f t="shared" si="6"/>
        <v>#N/A</v>
      </c>
      <c r="G73" s="69" t="e">
        <f t="shared" si="6"/>
        <v>#N/A</v>
      </c>
      <c r="H73" s="69" t="e">
        <f t="shared" si="6"/>
        <v>#N/A</v>
      </c>
      <c r="I73" s="69" t="e">
        <f t="shared" si="6"/>
        <v>#N/A</v>
      </c>
      <c r="J73" s="70" t="e">
        <f t="shared" si="6"/>
        <v>#N/A</v>
      </c>
      <c r="K73" s="118"/>
      <c r="L73" s="112"/>
    </row>
    <row r="74" spans="1:12" x14ac:dyDescent="0.25">
      <c r="A74" s="93">
        <v>1970</v>
      </c>
      <c r="B74" s="94" t="s">
        <v>145</v>
      </c>
      <c r="C74" s="95" t="s">
        <v>146</v>
      </c>
      <c r="D74" s="95" t="s">
        <v>647</v>
      </c>
      <c r="E74" s="87">
        <f t="shared" ref="E74:J83" si="7">IF(ISNUMBER(VLOOKUP($B74,EFW.1970,3,FALSE))=TRUE,VLOOKUP($B74,EFW.1970,E$2,FALSE),NA())</f>
        <v>4.5552106109888424</v>
      </c>
      <c r="F74" s="69">
        <f t="shared" si="7"/>
        <v>5.6443351959584112</v>
      </c>
      <c r="G74" s="69">
        <f t="shared" si="7"/>
        <v>3.8907202259074722</v>
      </c>
      <c r="H74" s="69">
        <f t="shared" si="7"/>
        <v>5.9891866321861569</v>
      </c>
      <c r="I74" s="69">
        <f t="shared" si="7"/>
        <v>1.6636708702866545</v>
      </c>
      <c r="J74" s="70">
        <f t="shared" si="7"/>
        <v>5.0741389401458257</v>
      </c>
      <c r="K74" s="118"/>
      <c r="L74" s="112"/>
    </row>
    <row r="75" spans="1:12" x14ac:dyDescent="0.25">
      <c r="A75" s="93">
        <v>1970</v>
      </c>
      <c r="B75" s="94" t="s">
        <v>147</v>
      </c>
      <c r="C75" s="95" t="s">
        <v>148</v>
      </c>
      <c r="D75" s="95" t="s">
        <v>647</v>
      </c>
      <c r="E75" s="87" t="e">
        <f t="shared" si="7"/>
        <v>#N/A</v>
      </c>
      <c r="F75" s="69" t="e">
        <f t="shared" si="7"/>
        <v>#N/A</v>
      </c>
      <c r="G75" s="69" t="e">
        <f t="shared" si="7"/>
        <v>#N/A</v>
      </c>
      <c r="H75" s="69" t="e">
        <f t="shared" si="7"/>
        <v>#N/A</v>
      </c>
      <c r="I75" s="69" t="e">
        <f t="shared" si="7"/>
        <v>#N/A</v>
      </c>
      <c r="J75" s="70" t="e">
        <f t="shared" si="7"/>
        <v>#N/A</v>
      </c>
      <c r="K75" s="118"/>
      <c r="L75" s="112"/>
    </row>
    <row r="76" spans="1:12" x14ac:dyDescent="0.25">
      <c r="A76" s="93">
        <v>1970</v>
      </c>
      <c r="B76" s="94" t="s">
        <v>149</v>
      </c>
      <c r="C76" s="95" t="s">
        <v>150</v>
      </c>
      <c r="D76" s="95" t="s">
        <v>647</v>
      </c>
      <c r="E76" s="87" t="e">
        <f t="shared" si="7"/>
        <v>#N/A</v>
      </c>
      <c r="F76" s="69" t="e">
        <f t="shared" si="7"/>
        <v>#N/A</v>
      </c>
      <c r="G76" s="69" t="e">
        <f t="shared" si="7"/>
        <v>#N/A</v>
      </c>
      <c r="H76" s="69" t="e">
        <f t="shared" si="7"/>
        <v>#N/A</v>
      </c>
      <c r="I76" s="69" t="e">
        <f t="shared" si="7"/>
        <v>#N/A</v>
      </c>
      <c r="J76" s="70" t="e">
        <f t="shared" si="7"/>
        <v>#N/A</v>
      </c>
      <c r="K76" s="118"/>
      <c r="L76" s="112"/>
    </row>
    <row r="77" spans="1:12" x14ac:dyDescent="0.25">
      <c r="A77" s="93">
        <v>1970</v>
      </c>
      <c r="B77" s="94" t="s">
        <v>151</v>
      </c>
      <c r="C77" s="95" t="s">
        <v>152</v>
      </c>
      <c r="D77" s="95" t="s">
        <v>647</v>
      </c>
      <c r="E77" s="87">
        <f t="shared" si="7"/>
        <v>5.4041445695153181</v>
      </c>
      <c r="F77" s="69">
        <f t="shared" si="7"/>
        <v>7.9568032518386476</v>
      </c>
      <c r="G77" s="69">
        <f t="shared" si="7"/>
        <v>5.2145976805504208</v>
      </c>
      <c r="H77" s="69">
        <f t="shared" si="7"/>
        <v>5.9866281313500096</v>
      </c>
      <c r="I77" s="69">
        <f t="shared" si="7"/>
        <v>2.1143917829927008</v>
      </c>
      <c r="J77" s="70" t="str">
        <f t="shared" si="7"/>
        <v/>
      </c>
      <c r="K77" s="118"/>
      <c r="L77" s="112"/>
    </row>
    <row r="78" spans="1:12" x14ac:dyDescent="0.25">
      <c r="A78" s="93">
        <v>1970</v>
      </c>
      <c r="B78" s="94" t="s">
        <v>153</v>
      </c>
      <c r="C78" s="95" t="s">
        <v>154</v>
      </c>
      <c r="D78" s="95" t="s">
        <v>647</v>
      </c>
      <c r="E78" s="87">
        <f t="shared" si="7"/>
        <v>6.455490395604877</v>
      </c>
      <c r="F78" s="69">
        <f t="shared" si="7"/>
        <v>9.1824150852982473</v>
      </c>
      <c r="G78" s="69">
        <f t="shared" si="7"/>
        <v>5.8192878139359081</v>
      </c>
      <c r="H78" s="69">
        <f t="shared" si="7"/>
        <v>6.246494813069984</v>
      </c>
      <c r="I78" s="69">
        <f t="shared" si="7"/>
        <v>4.4610298157519841</v>
      </c>
      <c r="J78" s="70" t="str">
        <f t="shared" si="7"/>
        <v/>
      </c>
      <c r="K78" s="118"/>
      <c r="L78" s="112"/>
    </row>
    <row r="79" spans="1:12" x14ac:dyDescent="0.25">
      <c r="A79" s="93">
        <v>1970</v>
      </c>
      <c r="B79" s="94" t="s">
        <v>155</v>
      </c>
      <c r="C79" s="95" t="s">
        <v>156</v>
      </c>
      <c r="D79" s="95" t="s">
        <v>647</v>
      </c>
      <c r="E79" s="87">
        <f t="shared" si="7"/>
        <v>6.6829300896813768</v>
      </c>
      <c r="F79" s="69">
        <f t="shared" si="7"/>
        <v>5.6483182578172313</v>
      </c>
      <c r="G79" s="69">
        <f t="shared" si="7"/>
        <v>6.0765349334053331</v>
      </c>
      <c r="H79" s="69">
        <f t="shared" si="7"/>
        <v>9.2125458283596302</v>
      </c>
      <c r="I79" s="69">
        <f t="shared" si="7"/>
        <v>4.290718987038959</v>
      </c>
      <c r="J79" s="70">
        <f t="shared" si="7"/>
        <v>7.1562448595442021</v>
      </c>
      <c r="K79" s="118"/>
      <c r="L79" s="112"/>
    </row>
    <row r="80" spans="1:12" x14ac:dyDescent="0.25">
      <c r="A80" s="93">
        <v>1970</v>
      </c>
      <c r="B80" s="94" t="s">
        <v>157</v>
      </c>
      <c r="C80" s="95" t="s">
        <v>158</v>
      </c>
      <c r="D80" s="95" t="s">
        <v>647</v>
      </c>
      <c r="E80" s="87" t="e">
        <f t="shared" si="7"/>
        <v>#N/A</v>
      </c>
      <c r="F80" s="69" t="e">
        <f t="shared" si="7"/>
        <v>#N/A</v>
      </c>
      <c r="G80" s="69" t="e">
        <f t="shared" si="7"/>
        <v>#N/A</v>
      </c>
      <c r="H80" s="69" t="e">
        <f t="shared" si="7"/>
        <v>#N/A</v>
      </c>
      <c r="I80" s="69" t="e">
        <f t="shared" si="7"/>
        <v>#N/A</v>
      </c>
      <c r="J80" s="70" t="e">
        <f t="shared" si="7"/>
        <v>#N/A</v>
      </c>
      <c r="K80" s="118"/>
      <c r="L80" s="112"/>
    </row>
    <row r="81" spans="1:12" x14ac:dyDescent="0.25">
      <c r="A81" s="93">
        <v>1970</v>
      </c>
      <c r="B81" s="94" t="s">
        <v>159</v>
      </c>
      <c r="C81" s="95" t="s">
        <v>160</v>
      </c>
      <c r="D81" s="95" t="s">
        <v>647</v>
      </c>
      <c r="E81" s="87" t="e">
        <f t="shared" si="7"/>
        <v>#N/A</v>
      </c>
      <c r="F81" s="69" t="e">
        <f t="shared" si="7"/>
        <v>#N/A</v>
      </c>
      <c r="G81" s="69" t="e">
        <f t="shared" si="7"/>
        <v>#N/A</v>
      </c>
      <c r="H81" s="69" t="e">
        <f t="shared" si="7"/>
        <v>#N/A</v>
      </c>
      <c r="I81" s="69" t="e">
        <f t="shared" si="7"/>
        <v>#N/A</v>
      </c>
      <c r="J81" s="70" t="e">
        <f t="shared" si="7"/>
        <v>#N/A</v>
      </c>
      <c r="K81" s="118"/>
      <c r="L81" s="112"/>
    </row>
    <row r="82" spans="1:12" x14ac:dyDescent="0.25">
      <c r="A82" s="93">
        <v>1970</v>
      </c>
      <c r="B82" s="94" t="s">
        <v>161</v>
      </c>
      <c r="C82" s="95" t="s">
        <v>162</v>
      </c>
      <c r="D82" s="95" t="s">
        <v>647</v>
      </c>
      <c r="E82" s="87" t="e">
        <f t="shared" si="7"/>
        <v>#N/A</v>
      </c>
      <c r="F82" s="69" t="e">
        <f t="shared" si="7"/>
        <v>#N/A</v>
      </c>
      <c r="G82" s="69" t="e">
        <f t="shared" si="7"/>
        <v>#N/A</v>
      </c>
      <c r="H82" s="69" t="e">
        <f t="shared" si="7"/>
        <v>#N/A</v>
      </c>
      <c r="I82" s="69" t="e">
        <f t="shared" si="7"/>
        <v>#N/A</v>
      </c>
      <c r="J82" s="70" t="e">
        <f t="shared" si="7"/>
        <v>#N/A</v>
      </c>
      <c r="K82" s="118"/>
      <c r="L82" s="112"/>
    </row>
    <row r="83" spans="1:12" x14ac:dyDescent="0.25">
      <c r="A83" s="93">
        <v>1970</v>
      </c>
      <c r="B83" s="94" t="s">
        <v>163</v>
      </c>
      <c r="C83" s="95" t="s">
        <v>164</v>
      </c>
      <c r="D83" s="95" t="s">
        <v>647</v>
      </c>
      <c r="E83" s="87">
        <f t="shared" si="7"/>
        <v>4.5196252246682826</v>
      </c>
      <c r="F83" s="69">
        <f t="shared" si="7"/>
        <v>5.7570886317016239</v>
      </c>
      <c r="G83" s="69">
        <f t="shared" si="7"/>
        <v>3.5990339640134246</v>
      </c>
      <c r="H83" s="69">
        <f t="shared" si="7"/>
        <v>6.9720824749093584</v>
      </c>
      <c r="I83" s="69">
        <f t="shared" si="7"/>
        <v>2.2204433435932858</v>
      </c>
      <c r="J83" s="70">
        <f t="shared" si="7"/>
        <v>4.2709218687496504</v>
      </c>
      <c r="K83" s="118"/>
      <c r="L83" s="112"/>
    </row>
    <row r="84" spans="1:12" x14ac:dyDescent="0.25">
      <c r="A84" s="93">
        <v>1970</v>
      </c>
      <c r="B84" s="94" t="s">
        <v>165</v>
      </c>
      <c r="C84" s="95" t="s">
        <v>166</v>
      </c>
      <c r="D84" s="95" t="s">
        <v>647</v>
      </c>
      <c r="E84" s="87">
        <f t="shared" ref="E84:J93" si="8">IF(ISNUMBER(VLOOKUP($B84,EFW.1970,3,FALSE))=TRUE,VLOOKUP($B84,EFW.1970,E$2,FALSE),NA())</f>
        <v>4.6749947979586572</v>
      </c>
      <c r="F84" s="69">
        <f t="shared" si="8"/>
        <v>6.2327715480539325</v>
      </c>
      <c r="G84" s="69">
        <f t="shared" si="8"/>
        <v>4.9607999725167868</v>
      </c>
      <c r="H84" s="69">
        <f t="shared" si="8"/>
        <v>6.5335134622818991</v>
      </c>
      <c r="I84" s="69">
        <f t="shared" si="8"/>
        <v>2.4403061013085607</v>
      </c>
      <c r="J84" s="70">
        <f t="shared" si="8"/>
        <v>3.4755949004931495</v>
      </c>
      <c r="K84" s="118"/>
      <c r="L84" s="112"/>
    </row>
    <row r="85" spans="1:12" x14ac:dyDescent="0.25">
      <c r="A85" s="93">
        <v>1970</v>
      </c>
      <c r="B85" s="94" t="s">
        <v>167</v>
      </c>
      <c r="C85" s="95" t="s">
        <v>168</v>
      </c>
      <c r="D85" s="95" t="s">
        <v>647</v>
      </c>
      <c r="E85" s="87" t="e">
        <f t="shared" si="8"/>
        <v>#N/A</v>
      </c>
      <c r="F85" s="69" t="e">
        <f t="shared" si="8"/>
        <v>#N/A</v>
      </c>
      <c r="G85" s="69" t="e">
        <f t="shared" si="8"/>
        <v>#N/A</v>
      </c>
      <c r="H85" s="69" t="e">
        <f t="shared" si="8"/>
        <v>#N/A</v>
      </c>
      <c r="I85" s="69" t="e">
        <f t="shared" si="8"/>
        <v>#N/A</v>
      </c>
      <c r="J85" s="70" t="e">
        <f t="shared" si="8"/>
        <v>#N/A</v>
      </c>
      <c r="K85" s="118"/>
      <c r="L85" s="112"/>
    </row>
    <row r="86" spans="1:12" x14ac:dyDescent="0.25">
      <c r="A86" s="93">
        <v>1970</v>
      </c>
      <c r="B86" s="94" t="s">
        <v>169</v>
      </c>
      <c r="C86" s="95" t="s">
        <v>170</v>
      </c>
      <c r="D86" s="95" t="s">
        <v>647</v>
      </c>
      <c r="E86" s="87" t="e">
        <f t="shared" si="8"/>
        <v>#N/A</v>
      </c>
      <c r="F86" s="69" t="e">
        <f t="shared" si="8"/>
        <v>#N/A</v>
      </c>
      <c r="G86" s="69" t="e">
        <f t="shared" si="8"/>
        <v>#N/A</v>
      </c>
      <c r="H86" s="69" t="e">
        <f t="shared" si="8"/>
        <v>#N/A</v>
      </c>
      <c r="I86" s="69" t="e">
        <f t="shared" si="8"/>
        <v>#N/A</v>
      </c>
      <c r="J86" s="70" t="e">
        <f t="shared" si="8"/>
        <v>#N/A</v>
      </c>
      <c r="K86" s="118"/>
      <c r="L86" s="112"/>
    </row>
    <row r="87" spans="1:12" x14ac:dyDescent="0.25">
      <c r="A87" s="93">
        <v>1970</v>
      </c>
      <c r="B87" s="94" t="s">
        <v>171</v>
      </c>
      <c r="C87" s="95" t="s">
        <v>172</v>
      </c>
      <c r="D87" s="95" t="s">
        <v>647</v>
      </c>
      <c r="E87" s="87" t="e">
        <f t="shared" si="8"/>
        <v>#N/A</v>
      </c>
      <c r="F87" s="69" t="e">
        <f t="shared" si="8"/>
        <v>#N/A</v>
      </c>
      <c r="G87" s="69" t="e">
        <f t="shared" si="8"/>
        <v>#N/A</v>
      </c>
      <c r="H87" s="69" t="e">
        <f t="shared" si="8"/>
        <v>#N/A</v>
      </c>
      <c r="I87" s="69" t="e">
        <f t="shared" si="8"/>
        <v>#N/A</v>
      </c>
      <c r="J87" s="70" t="e">
        <f t="shared" si="8"/>
        <v>#N/A</v>
      </c>
      <c r="K87" s="118"/>
      <c r="L87" s="112"/>
    </row>
    <row r="88" spans="1:12" x14ac:dyDescent="0.25">
      <c r="A88" s="93">
        <v>1970</v>
      </c>
      <c r="B88" s="94" t="s">
        <v>173</v>
      </c>
      <c r="C88" s="95" t="s">
        <v>174</v>
      </c>
      <c r="D88" s="95" t="s">
        <v>647</v>
      </c>
      <c r="E88" s="87" t="e">
        <f t="shared" si="8"/>
        <v>#N/A</v>
      </c>
      <c r="F88" s="69" t="e">
        <f t="shared" si="8"/>
        <v>#N/A</v>
      </c>
      <c r="G88" s="69" t="e">
        <f t="shared" si="8"/>
        <v>#N/A</v>
      </c>
      <c r="H88" s="69" t="e">
        <f t="shared" si="8"/>
        <v>#N/A</v>
      </c>
      <c r="I88" s="69" t="e">
        <f t="shared" si="8"/>
        <v>#N/A</v>
      </c>
      <c r="J88" s="70" t="e">
        <f t="shared" si="8"/>
        <v>#N/A</v>
      </c>
      <c r="K88" s="118"/>
      <c r="L88" s="112"/>
    </row>
    <row r="89" spans="1:12" x14ac:dyDescent="0.25">
      <c r="A89" s="93">
        <v>1970</v>
      </c>
      <c r="B89" s="94" t="s">
        <v>175</v>
      </c>
      <c r="C89" s="95" t="s">
        <v>176</v>
      </c>
      <c r="D89" s="95" t="s">
        <v>647</v>
      </c>
      <c r="E89" s="87" t="e">
        <f t="shared" si="8"/>
        <v>#N/A</v>
      </c>
      <c r="F89" s="69" t="e">
        <f t="shared" si="8"/>
        <v>#N/A</v>
      </c>
      <c r="G89" s="69" t="e">
        <f t="shared" si="8"/>
        <v>#N/A</v>
      </c>
      <c r="H89" s="69" t="e">
        <f t="shared" si="8"/>
        <v>#N/A</v>
      </c>
      <c r="I89" s="69" t="e">
        <f t="shared" si="8"/>
        <v>#N/A</v>
      </c>
      <c r="J89" s="70" t="e">
        <f t="shared" si="8"/>
        <v>#N/A</v>
      </c>
      <c r="K89" s="118"/>
      <c r="L89" s="112"/>
    </row>
    <row r="90" spans="1:12" x14ac:dyDescent="0.25">
      <c r="A90" s="93">
        <v>1970</v>
      </c>
      <c r="B90" s="94" t="s">
        <v>177</v>
      </c>
      <c r="C90" s="95" t="s">
        <v>178</v>
      </c>
      <c r="D90" s="95" t="s">
        <v>647</v>
      </c>
      <c r="E90" s="87">
        <f t="shared" si="8"/>
        <v>5.7561241196437871</v>
      </c>
      <c r="F90" s="69">
        <f t="shared" si="8"/>
        <v>10</v>
      </c>
      <c r="G90" s="69">
        <f t="shared" si="8"/>
        <v>10</v>
      </c>
      <c r="H90" s="69">
        <f t="shared" si="8"/>
        <v>6.9917548497570534</v>
      </c>
      <c r="I90" s="69">
        <f t="shared" si="8"/>
        <v>3.6768373022093734</v>
      </c>
      <c r="J90" s="70">
        <f t="shared" si="8"/>
        <v>5.2902613461703911</v>
      </c>
      <c r="K90" s="118"/>
      <c r="L90" s="112"/>
    </row>
    <row r="91" spans="1:12" x14ac:dyDescent="0.25">
      <c r="A91" s="93">
        <v>1970</v>
      </c>
      <c r="B91" s="94" t="s">
        <v>179</v>
      </c>
      <c r="C91" s="95" t="s">
        <v>180</v>
      </c>
      <c r="D91" s="95" t="s">
        <v>647</v>
      </c>
      <c r="E91" s="87" t="e">
        <f t="shared" si="8"/>
        <v>#N/A</v>
      </c>
      <c r="F91" s="69" t="e">
        <f t="shared" si="8"/>
        <v>#N/A</v>
      </c>
      <c r="G91" s="69" t="e">
        <f t="shared" si="8"/>
        <v>#N/A</v>
      </c>
      <c r="H91" s="69" t="e">
        <f t="shared" si="8"/>
        <v>#N/A</v>
      </c>
      <c r="I91" s="69" t="e">
        <f t="shared" si="8"/>
        <v>#N/A</v>
      </c>
      <c r="J91" s="70" t="e">
        <f t="shared" si="8"/>
        <v>#N/A</v>
      </c>
      <c r="K91" s="118"/>
      <c r="L91" s="112"/>
    </row>
    <row r="92" spans="1:12" x14ac:dyDescent="0.25">
      <c r="A92" s="93">
        <v>1970</v>
      </c>
      <c r="B92" s="94" t="s">
        <v>181</v>
      </c>
      <c r="C92" s="95" t="s">
        <v>182</v>
      </c>
      <c r="D92" s="95" t="s">
        <v>647</v>
      </c>
      <c r="E92" s="87" t="e">
        <f t="shared" si="8"/>
        <v>#N/A</v>
      </c>
      <c r="F92" s="69" t="e">
        <f t="shared" si="8"/>
        <v>#N/A</v>
      </c>
      <c r="G92" s="69" t="e">
        <f t="shared" si="8"/>
        <v>#N/A</v>
      </c>
      <c r="H92" s="69" t="e">
        <f t="shared" si="8"/>
        <v>#N/A</v>
      </c>
      <c r="I92" s="69" t="e">
        <f t="shared" si="8"/>
        <v>#N/A</v>
      </c>
      <c r="J92" s="70" t="e">
        <f t="shared" si="8"/>
        <v>#N/A</v>
      </c>
      <c r="K92" s="118"/>
      <c r="L92" s="112"/>
    </row>
    <row r="93" spans="1:12" x14ac:dyDescent="0.25">
      <c r="A93" s="93">
        <v>1970</v>
      </c>
      <c r="B93" s="94" t="s">
        <v>183</v>
      </c>
      <c r="C93" s="95" t="s">
        <v>184</v>
      </c>
      <c r="D93" s="95" t="s">
        <v>647</v>
      </c>
      <c r="E93" s="87">
        <f t="shared" si="8"/>
        <v>6.4490035522834335</v>
      </c>
      <c r="F93" s="69">
        <f t="shared" si="8"/>
        <v>7.4048521499445084</v>
      </c>
      <c r="G93" s="69">
        <f t="shared" si="8"/>
        <v>3.759993018920273</v>
      </c>
      <c r="H93" s="69">
        <f t="shared" si="8"/>
        <v>9.4905401905918438</v>
      </c>
      <c r="I93" s="69" t="str">
        <f t="shared" si="8"/>
        <v/>
      </c>
      <c r="J93" s="70">
        <f t="shared" si="8"/>
        <v>6.1470694111969726</v>
      </c>
      <c r="K93" s="118"/>
      <c r="L93" s="112"/>
    </row>
    <row r="94" spans="1:12" x14ac:dyDescent="0.25">
      <c r="A94" s="93">
        <v>1970</v>
      </c>
      <c r="B94" s="94" t="s">
        <v>185</v>
      </c>
      <c r="C94" s="95" t="s">
        <v>186</v>
      </c>
      <c r="D94" s="95" t="s">
        <v>647</v>
      </c>
      <c r="E94" s="87" t="e">
        <f t="shared" ref="E94:J103" si="9">IF(ISNUMBER(VLOOKUP($B94,EFW.1970,3,FALSE))=TRUE,VLOOKUP($B94,EFW.1970,E$2,FALSE),NA())</f>
        <v>#N/A</v>
      </c>
      <c r="F94" s="69" t="e">
        <f t="shared" si="9"/>
        <v>#N/A</v>
      </c>
      <c r="G94" s="69" t="e">
        <f t="shared" si="9"/>
        <v>#N/A</v>
      </c>
      <c r="H94" s="69" t="e">
        <f t="shared" si="9"/>
        <v>#N/A</v>
      </c>
      <c r="I94" s="69" t="e">
        <f t="shared" si="9"/>
        <v>#N/A</v>
      </c>
      <c r="J94" s="70" t="e">
        <f t="shared" si="9"/>
        <v>#N/A</v>
      </c>
      <c r="K94" s="118"/>
      <c r="L94" s="112"/>
    </row>
    <row r="95" spans="1:12" x14ac:dyDescent="0.25">
      <c r="A95" s="93">
        <v>1970</v>
      </c>
      <c r="B95" s="94" t="s">
        <v>187</v>
      </c>
      <c r="C95" s="95" t="s">
        <v>188</v>
      </c>
      <c r="D95" s="95" t="s">
        <v>647</v>
      </c>
      <c r="E95" s="87" t="e">
        <f t="shared" si="9"/>
        <v>#N/A</v>
      </c>
      <c r="F95" s="69" t="e">
        <f t="shared" si="9"/>
        <v>#N/A</v>
      </c>
      <c r="G95" s="69" t="e">
        <f t="shared" si="9"/>
        <v>#N/A</v>
      </c>
      <c r="H95" s="69" t="e">
        <f t="shared" si="9"/>
        <v>#N/A</v>
      </c>
      <c r="I95" s="69" t="e">
        <f t="shared" si="9"/>
        <v>#N/A</v>
      </c>
      <c r="J95" s="70" t="e">
        <f t="shared" si="9"/>
        <v>#N/A</v>
      </c>
      <c r="K95" s="118"/>
      <c r="L95" s="112"/>
    </row>
    <row r="96" spans="1:12" x14ac:dyDescent="0.25">
      <c r="A96" s="93">
        <v>1970</v>
      </c>
      <c r="B96" s="94" t="s">
        <v>189</v>
      </c>
      <c r="C96" s="95" t="s">
        <v>190</v>
      </c>
      <c r="D96" s="95" t="s">
        <v>647</v>
      </c>
      <c r="E96" s="87">
        <f t="shared" si="9"/>
        <v>6.3027699301557076</v>
      </c>
      <c r="F96" s="69">
        <f t="shared" si="9"/>
        <v>5.0221558427555371</v>
      </c>
      <c r="G96" s="69">
        <f t="shared" si="9"/>
        <v>5.4882614847047462</v>
      </c>
      <c r="H96" s="69">
        <f t="shared" si="9"/>
        <v>9.1778593935378918</v>
      </c>
      <c r="I96" s="69">
        <f t="shared" si="9"/>
        <v>8.7953989379054054</v>
      </c>
      <c r="J96" s="70">
        <f t="shared" si="9"/>
        <v>5.060483503475413</v>
      </c>
      <c r="K96" s="118"/>
      <c r="L96" s="112"/>
    </row>
    <row r="97" spans="1:12" x14ac:dyDescent="0.25">
      <c r="A97" s="93">
        <v>1970</v>
      </c>
      <c r="B97" s="94" t="s">
        <v>191</v>
      </c>
      <c r="C97" s="95" t="s">
        <v>192</v>
      </c>
      <c r="D97" s="95" t="s">
        <v>647</v>
      </c>
      <c r="E97" s="87" t="e">
        <f t="shared" si="9"/>
        <v>#N/A</v>
      </c>
      <c r="F97" s="69" t="e">
        <f t="shared" si="9"/>
        <v>#N/A</v>
      </c>
      <c r="G97" s="69" t="e">
        <f t="shared" si="9"/>
        <v>#N/A</v>
      </c>
      <c r="H97" s="69" t="e">
        <f t="shared" si="9"/>
        <v>#N/A</v>
      </c>
      <c r="I97" s="69" t="e">
        <f t="shared" si="9"/>
        <v>#N/A</v>
      </c>
      <c r="J97" s="70" t="e">
        <f t="shared" si="9"/>
        <v>#N/A</v>
      </c>
      <c r="K97" s="118"/>
      <c r="L97" s="112"/>
    </row>
    <row r="98" spans="1:12" x14ac:dyDescent="0.25">
      <c r="A98" s="93">
        <v>1970</v>
      </c>
      <c r="B98" s="94" t="s">
        <v>193</v>
      </c>
      <c r="C98" s="95" t="s">
        <v>194</v>
      </c>
      <c r="D98" s="95" t="s">
        <v>647</v>
      </c>
      <c r="E98" s="87" t="e">
        <f t="shared" si="9"/>
        <v>#N/A</v>
      </c>
      <c r="F98" s="69" t="e">
        <f t="shared" si="9"/>
        <v>#N/A</v>
      </c>
      <c r="G98" s="69" t="e">
        <f t="shared" si="9"/>
        <v>#N/A</v>
      </c>
      <c r="H98" s="69" t="e">
        <f t="shared" si="9"/>
        <v>#N/A</v>
      </c>
      <c r="I98" s="69" t="e">
        <f t="shared" si="9"/>
        <v>#N/A</v>
      </c>
      <c r="J98" s="70" t="e">
        <f t="shared" si="9"/>
        <v>#N/A</v>
      </c>
      <c r="K98" s="118"/>
      <c r="L98" s="112"/>
    </row>
    <row r="99" spans="1:12" x14ac:dyDescent="0.25">
      <c r="A99" s="93">
        <v>1970</v>
      </c>
      <c r="B99" s="94" t="s">
        <v>195</v>
      </c>
      <c r="C99" s="95" t="s">
        <v>196</v>
      </c>
      <c r="D99" s="95" t="s">
        <v>647</v>
      </c>
      <c r="E99" s="87" t="e">
        <f t="shared" si="9"/>
        <v>#N/A</v>
      </c>
      <c r="F99" s="69" t="e">
        <f t="shared" si="9"/>
        <v>#N/A</v>
      </c>
      <c r="G99" s="69" t="e">
        <f t="shared" si="9"/>
        <v>#N/A</v>
      </c>
      <c r="H99" s="69" t="e">
        <f t="shared" si="9"/>
        <v>#N/A</v>
      </c>
      <c r="I99" s="69" t="e">
        <f t="shared" si="9"/>
        <v>#N/A</v>
      </c>
      <c r="J99" s="70" t="e">
        <f t="shared" si="9"/>
        <v>#N/A</v>
      </c>
      <c r="K99" s="118"/>
      <c r="L99" s="112"/>
    </row>
    <row r="100" spans="1:12" x14ac:dyDescent="0.25">
      <c r="A100" s="93">
        <v>1970</v>
      </c>
      <c r="B100" s="94" t="s">
        <v>197</v>
      </c>
      <c r="C100" s="95" t="s">
        <v>198</v>
      </c>
      <c r="D100" s="95" t="s">
        <v>647</v>
      </c>
      <c r="E100" s="87">
        <f t="shared" si="9"/>
        <v>5.0265924126437502</v>
      </c>
      <c r="F100" s="69">
        <f t="shared" si="9"/>
        <v>6.7045525742781837</v>
      </c>
      <c r="G100" s="69">
        <f t="shared" si="9"/>
        <v>2.2981664486026729</v>
      </c>
      <c r="H100" s="69">
        <f t="shared" si="9"/>
        <v>9.473824363248843</v>
      </c>
      <c r="I100" s="69">
        <f t="shared" si="9"/>
        <v>3.0619957990712123</v>
      </c>
      <c r="J100" s="70" t="str">
        <f t="shared" si="9"/>
        <v/>
      </c>
      <c r="K100" s="118"/>
      <c r="L100" s="112"/>
    </row>
    <row r="101" spans="1:12" x14ac:dyDescent="0.25">
      <c r="A101" s="93">
        <v>1970</v>
      </c>
      <c r="B101" s="94" t="s">
        <v>199</v>
      </c>
      <c r="C101" s="95" t="s">
        <v>200</v>
      </c>
      <c r="D101" s="95" t="s">
        <v>647</v>
      </c>
      <c r="E101" s="87">
        <f t="shared" si="9"/>
        <v>4.2752545810718976</v>
      </c>
      <c r="F101" s="69">
        <f t="shared" si="9"/>
        <v>4.7079656068255398</v>
      </c>
      <c r="G101" s="69">
        <f t="shared" si="9"/>
        <v>3.3296771108589991</v>
      </c>
      <c r="H101" s="69">
        <f t="shared" si="9"/>
        <v>5.9448150727672253</v>
      </c>
      <c r="I101" s="69">
        <f t="shared" si="9"/>
        <v>3.1981755922077242</v>
      </c>
      <c r="J101" s="70">
        <f t="shared" si="9"/>
        <v>5.0134230183248176</v>
      </c>
      <c r="K101" s="118"/>
      <c r="L101" s="112"/>
    </row>
    <row r="102" spans="1:12" x14ac:dyDescent="0.25">
      <c r="A102" s="93">
        <v>1970</v>
      </c>
      <c r="B102" s="94" t="s">
        <v>201</v>
      </c>
      <c r="C102" s="95" t="s">
        <v>202</v>
      </c>
      <c r="D102" s="95" t="s">
        <v>647</v>
      </c>
      <c r="E102" s="87" t="e">
        <f t="shared" si="9"/>
        <v>#N/A</v>
      </c>
      <c r="F102" s="69" t="e">
        <f t="shared" si="9"/>
        <v>#N/A</v>
      </c>
      <c r="G102" s="69" t="e">
        <f t="shared" si="9"/>
        <v>#N/A</v>
      </c>
      <c r="H102" s="69" t="e">
        <f t="shared" si="9"/>
        <v>#N/A</v>
      </c>
      <c r="I102" s="69" t="e">
        <f t="shared" si="9"/>
        <v>#N/A</v>
      </c>
      <c r="J102" s="70" t="e">
        <f t="shared" si="9"/>
        <v>#N/A</v>
      </c>
      <c r="K102" s="118"/>
      <c r="L102" s="112"/>
    </row>
    <row r="103" spans="1:12" x14ac:dyDescent="0.25">
      <c r="A103" s="93">
        <v>1970</v>
      </c>
      <c r="B103" s="94" t="s">
        <v>203</v>
      </c>
      <c r="C103" s="95" t="s">
        <v>204</v>
      </c>
      <c r="D103" s="95" t="s">
        <v>647</v>
      </c>
      <c r="E103" s="87" t="e">
        <f t="shared" si="9"/>
        <v>#N/A</v>
      </c>
      <c r="F103" s="69" t="e">
        <f t="shared" si="9"/>
        <v>#N/A</v>
      </c>
      <c r="G103" s="69" t="e">
        <f t="shared" si="9"/>
        <v>#N/A</v>
      </c>
      <c r="H103" s="69" t="e">
        <f t="shared" si="9"/>
        <v>#N/A</v>
      </c>
      <c r="I103" s="69" t="e">
        <f t="shared" si="9"/>
        <v>#N/A</v>
      </c>
      <c r="J103" s="70" t="e">
        <f t="shared" si="9"/>
        <v>#N/A</v>
      </c>
      <c r="K103" s="118"/>
      <c r="L103" s="112"/>
    </row>
    <row r="104" spans="1:12" x14ac:dyDescent="0.25">
      <c r="A104" s="93">
        <v>1970</v>
      </c>
      <c r="B104" s="94" t="s">
        <v>205</v>
      </c>
      <c r="C104" s="95" t="s">
        <v>206</v>
      </c>
      <c r="D104" s="95" t="s">
        <v>647</v>
      </c>
      <c r="E104" s="87" t="e">
        <f t="shared" ref="E104:J113" si="10">IF(ISNUMBER(VLOOKUP($B104,EFW.1970,3,FALSE))=TRUE,VLOOKUP($B104,EFW.1970,E$2,FALSE),NA())</f>
        <v>#N/A</v>
      </c>
      <c r="F104" s="69" t="e">
        <f t="shared" si="10"/>
        <v>#N/A</v>
      </c>
      <c r="G104" s="69" t="e">
        <f t="shared" si="10"/>
        <v>#N/A</v>
      </c>
      <c r="H104" s="69" t="e">
        <f t="shared" si="10"/>
        <v>#N/A</v>
      </c>
      <c r="I104" s="69" t="e">
        <f t="shared" si="10"/>
        <v>#N/A</v>
      </c>
      <c r="J104" s="70" t="e">
        <f t="shared" si="10"/>
        <v>#N/A</v>
      </c>
      <c r="K104" s="118"/>
      <c r="L104" s="112"/>
    </row>
    <row r="105" spans="1:12" x14ac:dyDescent="0.25">
      <c r="A105" s="93">
        <v>1970</v>
      </c>
      <c r="B105" s="94" t="s">
        <v>207</v>
      </c>
      <c r="C105" s="95" t="s">
        <v>208</v>
      </c>
      <c r="D105" s="95" t="s">
        <v>647</v>
      </c>
      <c r="E105" s="87" t="e">
        <f t="shared" si="10"/>
        <v>#N/A</v>
      </c>
      <c r="F105" s="69" t="e">
        <f t="shared" si="10"/>
        <v>#N/A</v>
      </c>
      <c r="G105" s="69" t="e">
        <f t="shared" si="10"/>
        <v>#N/A</v>
      </c>
      <c r="H105" s="69" t="e">
        <f t="shared" si="10"/>
        <v>#N/A</v>
      </c>
      <c r="I105" s="69" t="e">
        <f t="shared" si="10"/>
        <v>#N/A</v>
      </c>
      <c r="J105" s="70" t="e">
        <f t="shared" si="10"/>
        <v>#N/A</v>
      </c>
      <c r="K105" s="118"/>
      <c r="L105" s="112"/>
    </row>
    <row r="106" spans="1:12" x14ac:dyDescent="0.25">
      <c r="A106" s="93">
        <v>1970</v>
      </c>
      <c r="B106" s="94" t="s">
        <v>209</v>
      </c>
      <c r="C106" s="95" t="s">
        <v>210</v>
      </c>
      <c r="D106" s="95" t="s">
        <v>647</v>
      </c>
      <c r="E106" s="87" t="e">
        <f t="shared" si="10"/>
        <v>#N/A</v>
      </c>
      <c r="F106" s="69" t="e">
        <f t="shared" si="10"/>
        <v>#N/A</v>
      </c>
      <c r="G106" s="69" t="e">
        <f t="shared" si="10"/>
        <v>#N/A</v>
      </c>
      <c r="H106" s="69" t="e">
        <f t="shared" si="10"/>
        <v>#N/A</v>
      </c>
      <c r="I106" s="69" t="e">
        <f t="shared" si="10"/>
        <v>#N/A</v>
      </c>
      <c r="J106" s="70" t="e">
        <f t="shared" si="10"/>
        <v>#N/A</v>
      </c>
      <c r="K106" s="118"/>
      <c r="L106" s="112"/>
    </row>
    <row r="107" spans="1:12" x14ac:dyDescent="0.25">
      <c r="A107" s="93">
        <v>1970</v>
      </c>
      <c r="B107" s="94" t="s">
        <v>211</v>
      </c>
      <c r="C107" s="95" t="s">
        <v>212</v>
      </c>
      <c r="D107" s="95" t="s">
        <v>647</v>
      </c>
      <c r="E107" s="87" t="e">
        <f t="shared" si="10"/>
        <v>#N/A</v>
      </c>
      <c r="F107" s="69" t="e">
        <f t="shared" si="10"/>
        <v>#N/A</v>
      </c>
      <c r="G107" s="69" t="e">
        <f t="shared" si="10"/>
        <v>#N/A</v>
      </c>
      <c r="H107" s="69" t="e">
        <f t="shared" si="10"/>
        <v>#N/A</v>
      </c>
      <c r="I107" s="69" t="e">
        <f t="shared" si="10"/>
        <v>#N/A</v>
      </c>
      <c r="J107" s="70" t="e">
        <f t="shared" si="10"/>
        <v>#N/A</v>
      </c>
      <c r="K107" s="118"/>
      <c r="L107" s="112"/>
    </row>
    <row r="108" spans="1:12" x14ac:dyDescent="0.25">
      <c r="A108" s="93">
        <v>1970</v>
      </c>
      <c r="B108" s="94" t="s">
        <v>213</v>
      </c>
      <c r="C108" s="95" t="s">
        <v>214</v>
      </c>
      <c r="D108" s="95" t="s">
        <v>647</v>
      </c>
      <c r="E108" s="87" t="e">
        <f t="shared" si="10"/>
        <v>#N/A</v>
      </c>
      <c r="F108" s="69" t="e">
        <f t="shared" si="10"/>
        <v>#N/A</v>
      </c>
      <c r="G108" s="69" t="e">
        <f t="shared" si="10"/>
        <v>#N/A</v>
      </c>
      <c r="H108" s="69" t="e">
        <f t="shared" si="10"/>
        <v>#N/A</v>
      </c>
      <c r="I108" s="69" t="e">
        <f t="shared" si="10"/>
        <v>#N/A</v>
      </c>
      <c r="J108" s="70" t="e">
        <f t="shared" si="10"/>
        <v>#N/A</v>
      </c>
      <c r="K108" s="118"/>
      <c r="L108" s="112"/>
    </row>
    <row r="109" spans="1:12" x14ac:dyDescent="0.25">
      <c r="A109" s="93">
        <v>1970</v>
      </c>
      <c r="B109" s="94" t="s">
        <v>215</v>
      </c>
      <c r="C109" s="95" t="s">
        <v>651</v>
      </c>
      <c r="D109" s="95" t="s">
        <v>647</v>
      </c>
      <c r="E109" s="87" t="e">
        <f t="shared" si="10"/>
        <v>#N/A</v>
      </c>
      <c r="F109" s="69" t="e">
        <f t="shared" si="10"/>
        <v>#N/A</v>
      </c>
      <c r="G109" s="69" t="e">
        <f t="shared" si="10"/>
        <v>#N/A</v>
      </c>
      <c r="H109" s="69" t="e">
        <f t="shared" si="10"/>
        <v>#N/A</v>
      </c>
      <c r="I109" s="69" t="e">
        <f t="shared" si="10"/>
        <v>#N/A</v>
      </c>
      <c r="J109" s="70" t="e">
        <f t="shared" si="10"/>
        <v>#N/A</v>
      </c>
      <c r="K109" s="118"/>
      <c r="L109" s="112"/>
    </row>
    <row r="110" spans="1:12" x14ac:dyDescent="0.25">
      <c r="A110" s="93">
        <v>1970</v>
      </c>
      <c r="B110" s="94" t="s">
        <v>216</v>
      </c>
      <c r="C110" s="95" t="s">
        <v>217</v>
      </c>
      <c r="D110" s="95" t="s">
        <v>647</v>
      </c>
      <c r="E110" s="87" t="e">
        <f t="shared" si="10"/>
        <v>#N/A</v>
      </c>
      <c r="F110" s="69" t="e">
        <f t="shared" si="10"/>
        <v>#N/A</v>
      </c>
      <c r="G110" s="69" t="e">
        <f t="shared" si="10"/>
        <v>#N/A</v>
      </c>
      <c r="H110" s="69" t="e">
        <f t="shared" si="10"/>
        <v>#N/A</v>
      </c>
      <c r="I110" s="69" t="e">
        <f t="shared" si="10"/>
        <v>#N/A</v>
      </c>
      <c r="J110" s="70" t="e">
        <f t="shared" si="10"/>
        <v>#N/A</v>
      </c>
      <c r="K110" s="118"/>
      <c r="L110" s="112"/>
    </row>
    <row r="111" spans="1:12" x14ac:dyDescent="0.25">
      <c r="A111" s="93">
        <v>1970</v>
      </c>
      <c r="B111" s="94" t="s">
        <v>218</v>
      </c>
      <c r="C111" s="95" t="s">
        <v>219</v>
      </c>
      <c r="D111" s="95" t="s">
        <v>647</v>
      </c>
      <c r="E111" s="87" t="e">
        <f t="shared" si="10"/>
        <v>#N/A</v>
      </c>
      <c r="F111" s="69" t="e">
        <f t="shared" si="10"/>
        <v>#N/A</v>
      </c>
      <c r="G111" s="69" t="e">
        <f t="shared" si="10"/>
        <v>#N/A</v>
      </c>
      <c r="H111" s="69" t="e">
        <f t="shared" si="10"/>
        <v>#N/A</v>
      </c>
      <c r="I111" s="69" t="e">
        <f t="shared" si="10"/>
        <v>#N/A</v>
      </c>
      <c r="J111" s="70" t="e">
        <f t="shared" si="10"/>
        <v>#N/A</v>
      </c>
      <c r="K111" s="118"/>
      <c r="L111" s="112"/>
    </row>
    <row r="112" spans="1:12" x14ac:dyDescent="0.25">
      <c r="A112" s="93">
        <v>1970</v>
      </c>
      <c r="B112" s="94" t="s">
        <v>220</v>
      </c>
      <c r="C112" s="95" t="s">
        <v>221</v>
      </c>
      <c r="D112" s="95" t="s">
        <v>647</v>
      </c>
      <c r="E112" s="87" t="e">
        <f t="shared" si="10"/>
        <v>#N/A</v>
      </c>
      <c r="F112" s="69" t="e">
        <f t="shared" si="10"/>
        <v>#N/A</v>
      </c>
      <c r="G112" s="69" t="e">
        <f t="shared" si="10"/>
        <v>#N/A</v>
      </c>
      <c r="H112" s="69" t="e">
        <f t="shared" si="10"/>
        <v>#N/A</v>
      </c>
      <c r="I112" s="69" t="e">
        <f t="shared" si="10"/>
        <v>#N/A</v>
      </c>
      <c r="J112" s="70" t="e">
        <f t="shared" si="10"/>
        <v>#N/A</v>
      </c>
      <c r="K112" s="118"/>
      <c r="L112" s="112"/>
    </row>
    <row r="113" spans="1:12" x14ac:dyDescent="0.25">
      <c r="A113" s="93">
        <v>1970</v>
      </c>
      <c r="B113" s="94" t="s">
        <v>222</v>
      </c>
      <c r="C113" s="95" t="s">
        <v>223</v>
      </c>
      <c r="D113" s="95" t="s">
        <v>647</v>
      </c>
      <c r="E113" s="87" t="e">
        <f t="shared" si="10"/>
        <v>#N/A</v>
      </c>
      <c r="F113" s="69" t="e">
        <f t="shared" si="10"/>
        <v>#N/A</v>
      </c>
      <c r="G113" s="69" t="e">
        <f t="shared" si="10"/>
        <v>#N/A</v>
      </c>
      <c r="H113" s="69" t="e">
        <f t="shared" si="10"/>
        <v>#N/A</v>
      </c>
      <c r="I113" s="69" t="e">
        <f t="shared" si="10"/>
        <v>#N/A</v>
      </c>
      <c r="J113" s="70" t="e">
        <f t="shared" si="10"/>
        <v>#N/A</v>
      </c>
      <c r="K113" s="118"/>
      <c r="L113" s="112"/>
    </row>
    <row r="114" spans="1:12" x14ac:dyDescent="0.25">
      <c r="A114" s="93">
        <v>1970</v>
      </c>
      <c r="B114" s="94" t="s">
        <v>224</v>
      </c>
      <c r="C114" s="95" t="s">
        <v>225</v>
      </c>
      <c r="D114" s="95" t="s">
        <v>647</v>
      </c>
      <c r="E114" s="87">
        <f t="shared" ref="E114:J123" si="11">IF(ISNUMBER(VLOOKUP($B114,EFW.1970,3,FALSE))=TRUE,VLOOKUP($B114,EFW.1970,E$2,FALSE),NA())</f>
        <v>5.1873585171120675</v>
      </c>
      <c r="F114" s="69">
        <f t="shared" si="11"/>
        <v>3.5178865407602853</v>
      </c>
      <c r="G114" s="69">
        <f t="shared" si="11"/>
        <v>5.2873709879328752</v>
      </c>
      <c r="H114" s="69">
        <f t="shared" si="11"/>
        <v>5.4799315561397481</v>
      </c>
      <c r="I114" s="69">
        <f t="shared" si="11"/>
        <v>6.5557016693708716</v>
      </c>
      <c r="J114" s="70" t="str">
        <f t="shared" si="11"/>
        <v/>
      </c>
      <c r="K114" s="118"/>
      <c r="L114" s="112"/>
    </row>
    <row r="115" spans="1:12" x14ac:dyDescent="0.25">
      <c r="A115" s="93">
        <v>1970</v>
      </c>
      <c r="B115" s="94" t="s">
        <v>226</v>
      </c>
      <c r="C115" s="95" t="s">
        <v>227</v>
      </c>
      <c r="D115" s="95" t="s">
        <v>647</v>
      </c>
      <c r="E115" s="87">
        <f t="shared" si="11"/>
        <v>6.3119150353175488</v>
      </c>
      <c r="F115" s="69">
        <f t="shared" si="11"/>
        <v>4.7318486426678943</v>
      </c>
      <c r="G115" s="69">
        <f t="shared" si="11"/>
        <v>5.7804541142295038</v>
      </c>
      <c r="H115" s="69">
        <f t="shared" si="11"/>
        <v>9.70621826373681</v>
      </c>
      <c r="I115" s="69">
        <f t="shared" si="11"/>
        <v>7.5281760373835631</v>
      </c>
      <c r="J115" s="70">
        <f t="shared" si="11"/>
        <v>4.954818519935384</v>
      </c>
      <c r="K115" s="118"/>
      <c r="L115" s="112"/>
    </row>
    <row r="116" spans="1:12" x14ac:dyDescent="0.25">
      <c r="A116" s="93">
        <v>1970</v>
      </c>
      <c r="B116" s="94" t="s">
        <v>228</v>
      </c>
      <c r="C116" s="95" t="s">
        <v>229</v>
      </c>
      <c r="D116" s="95" t="s">
        <v>616</v>
      </c>
      <c r="E116" s="87" t="e">
        <f t="shared" si="11"/>
        <v>#N/A</v>
      </c>
      <c r="F116" s="69" t="e">
        <f t="shared" si="11"/>
        <v>#N/A</v>
      </c>
      <c r="G116" s="69" t="e">
        <f t="shared" si="11"/>
        <v>#N/A</v>
      </c>
      <c r="H116" s="69" t="e">
        <f t="shared" si="11"/>
        <v>#N/A</v>
      </c>
      <c r="I116" s="69" t="e">
        <f t="shared" si="11"/>
        <v>#N/A</v>
      </c>
      <c r="J116" s="70" t="e">
        <f t="shared" si="11"/>
        <v>#N/A</v>
      </c>
      <c r="K116" s="118"/>
      <c r="L116" s="112"/>
    </row>
    <row r="117" spans="1:12" x14ac:dyDescent="0.25">
      <c r="A117" s="93">
        <v>1970</v>
      </c>
      <c r="B117" s="94" t="s">
        <v>230</v>
      </c>
      <c r="C117" s="95" t="s">
        <v>231</v>
      </c>
      <c r="D117" s="95" t="s">
        <v>616</v>
      </c>
      <c r="E117" s="87">
        <f t="shared" si="11"/>
        <v>8.2903495504443612</v>
      </c>
      <c r="F117" s="69">
        <f t="shared" si="11"/>
        <v>8.3372343224853456</v>
      </c>
      <c r="G117" s="69">
        <f t="shared" si="11"/>
        <v>7.3287903940102774</v>
      </c>
      <c r="H117" s="69">
        <f t="shared" si="11"/>
        <v>9.6932105331715661</v>
      </c>
      <c r="I117" s="69">
        <f t="shared" si="11"/>
        <v>8.4871395597662733</v>
      </c>
      <c r="J117" s="70">
        <f t="shared" si="11"/>
        <v>7.9700530803374683</v>
      </c>
      <c r="K117" s="118"/>
      <c r="L117" s="112"/>
    </row>
    <row r="118" spans="1:12" x14ac:dyDescent="0.25">
      <c r="A118" s="93">
        <v>1970</v>
      </c>
      <c r="B118" s="94" t="s">
        <v>232</v>
      </c>
      <c r="C118" s="95" t="s">
        <v>233</v>
      </c>
      <c r="D118" s="95" t="s">
        <v>616</v>
      </c>
      <c r="E118" s="87" t="e">
        <f t="shared" si="11"/>
        <v>#N/A</v>
      </c>
      <c r="F118" s="69" t="e">
        <f t="shared" si="11"/>
        <v>#N/A</v>
      </c>
      <c r="G118" s="69" t="e">
        <f t="shared" si="11"/>
        <v>#N/A</v>
      </c>
      <c r="H118" s="69" t="e">
        <f t="shared" si="11"/>
        <v>#N/A</v>
      </c>
      <c r="I118" s="69" t="e">
        <f t="shared" si="11"/>
        <v>#N/A</v>
      </c>
      <c r="J118" s="70" t="e">
        <f t="shared" si="11"/>
        <v>#N/A</v>
      </c>
      <c r="K118" s="118"/>
      <c r="L118" s="112"/>
    </row>
    <row r="119" spans="1:12" x14ac:dyDescent="0.25">
      <c r="A119" s="93">
        <v>1970</v>
      </c>
      <c r="B119" s="94" t="s">
        <v>234</v>
      </c>
      <c r="C119" s="95" t="s">
        <v>235</v>
      </c>
      <c r="D119" s="95" t="s">
        <v>616</v>
      </c>
      <c r="E119" s="87" t="e">
        <f t="shared" si="11"/>
        <v>#N/A</v>
      </c>
      <c r="F119" s="69" t="e">
        <f t="shared" si="11"/>
        <v>#N/A</v>
      </c>
      <c r="G119" s="69" t="e">
        <f t="shared" si="11"/>
        <v>#N/A</v>
      </c>
      <c r="H119" s="69" t="e">
        <f t="shared" si="11"/>
        <v>#N/A</v>
      </c>
      <c r="I119" s="69" t="e">
        <f t="shared" si="11"/>
        <v>#N/A</v>
      </c>
      <c r="J119" s="70" t="e">
        <f t="shared" si="11"/>
        <v>#N/A</v>
      </c>
      <c r="K119" s="118"/>
      <c r="L119" s="112"/>
    </row>
    <row r="120" spans="1:12" x14ac:dyDescent="0.25">
      <c r="A120" s="93">
        <v>1970</v>
      </c>
      <c r="B120" s="94" t="s">
        <v>236</v>
      </c>
      <c r="C120" s="95" t="s">
        <v>237</v>
      </c>
      <c r="D120" s="95" t="s">
        <v>616</v>
      </c>
      <c r="E120" s="87">
        <f t="shared" si="11"/>
        <v>7.9188530797783265</v>
      </c>
      <c r="F120" s="69">
        <f t="shared" si="11"/>
        <v>8.3704722636579696</v>
      </c>
      <c r="G120" s="69">
        <f t="shared" si="11"/>
        <v>7.3699083928348275</v>
      </c>
      <c r="H120" s="69">
        <f t="shared" si="11"/>
        <v>9.5889695078249968</v>
      </c>
      <c r="I120" s="69">
        <f t="shared" si="11"/>
        <v>8.2082180300674512</v>
      </c>
      <c r="J120" s="70">
        <f t="shared" si="11"/>
        <v>6.5748501655829488</v>
      </c>
      <c r="K120" s="118"/>
      <c r="L120" s="112"/>
    </row>
    <row r="121" spans="1:12" x14ac:dyDescent="0.25">
      <c r="A121" s="93">
        <v>1970</v>
      </c>
      <c r="B121" s="94" t="s">
        <v>238</v>
      </c>
      <c r="C121" s="95" t="s">
        <v>239</v>
      </c>
      <c r="D121" s="95" t="s">
        <v>240</v>
      </c>
      <c r="E121" s="87" t="e">
        <f t="shared" si="11"/>
        <v>#N/A</v>
      </c>
      <c r="F121" s="69" t="e">
        <f t="shared" si="11"/>
        <v>#N/A</v>
      </c>
      <c r="G121" s="69" t="e">
        <f t="shared" si="11"/>
        <v>#N/A</v>
      </c>
      <c r="H121" s="69" t="e">
        <f t="shared" si="11"/>
        <v>#N/A</v>
      </c>
      <c r="I121" s="69" t="e">
        <f t="shared" si="11"/>
        <v>#N/A</v>
      </c>
      <c r="J121" s="70" t="e">
        <f t="shared" si="11"/>
        <v>#N/A</v>
      </c>
      <c r="K121" s="118"/>
      <c r="L121" s="112"/>
    </row>
    <row r="122" spans="1:12" x14ac:dyDescent="0.25">
      <c r="A122" s="93">
        <v>1970</v>
      </c>
      <c r="B122" s="94" t="s">
        <v>241</v>
      </c>
      <c r="C122" s="95" t="s">
        <v>242</v>
      </c>
      <c r="D122" s="95" t="s">
        <v>240</v>
      </c>
      <c r="E122" s="87" t="e">
        <f t="shared" si="11"/>
        <v>#N/A</v>
      </c>
      <c r="F122" s="69" t="e">
        <f t="shared" si="11"/>
        <v>#N/A</v>
      </c>
      <c r="G122" s="69" t="e">
        <f t="shared" si="11"/>
        <v>#N/A</v>
      </c>
      <c r="H122" s="69" t="e">
        <f t="shared" si="11"/>
        <v>#N/A</v>
      </c>
      <c r="I122" s="69" t="e">
        <f t="shared" si="11"/>
        <v>#N/A</v>
      </c>
      <c r="J122" s="70" t="e">
        <f t="shared" si="11"/>
        <v>#N/A</v>
      </c>
      <c r="K122" s="118"/>
      <c r="L122" s="112"/>
    </row>
    <row r="123" spans="1:12" x14ac:dyDescent="0.25">
      <c r="A123" s="93">
        <v>1970</v>
      </c>
      <c r="B123" s="94" t="s">
        <v>243</v>
      </c>
      <c r="C123" s="95" t="s">
        <v>244</v>
      </c>
      <c r="D123" s="95" t="s">
        <v>240</v>
      </c>
      <c r="E123" s="87" t="e">
        <f t="shared" si="11"/>
        <v>#N/A</v>
      </c>
      <c r="F123" s="69" t="e">
        <f t="shared" si="11"/>
        <v>#N/A</v>
      </c>
      <c r="G123" s="69" t="e">
        <f t="shared" si="11"/>
        <v>#N/A</v>
      </c>
      <c r="H123" s="69" t="e">
        <f t="shared" si="11"/>
        <v>#N/A</v>
      </c>
      <c r="I123" s="69" t="e">
        <f t="shared" si="11"/>
        <v>#N/A</v>
      </c>
      <c r="J123" s="70" t="e">
        <f t="shared" si="11"/>
        <v>#N/A</v>
      </c>
      <c r="K123" s="118"/>
      <c r="L123" s="112"/>
    </row>
    <row r="124" spans="1:12" x14ac:dyDescent="0.25">
      <c r="A124" s="93">
        <v>1970</v>
      </c>
      <c r="B124" s="94" t="s">
        <v>245</v>
      </c>
      <c r="C124" s="95" t="s">
        <v>246</v>
      </c>
      <c r="D124" s="95" t="s">
        <v>240</v>
      </c>
      <c r="E124" s="87" t="e">
        <f t="shared" ref="E124:J133" si="12">IF(ISNUMBER(VLOOKUP($B124,EFW.1970,3,FALSE))=TRUE,VLOOKUP($B124,EFW.1970,E$2,FALSE),NA())</f>
        <v>#N/A</v>
      </c>
      <c r="F124" s="69" t="e">
        <f t="shared" si="12"/>
        <v>#N/A</v>
      </c>
      <c r="G124" s="69" t="e">
        <f t="shared" si="12"/>
        <v>#N/A</v>
      </c>
      <c r="H124" s="69" t="e">
        <f t="shared" si="12"/>
        <v>#N/A</v>
      </c>
      <c r="I124" s="69" t="e">
        <f t="shared" si="12"/>
        <v>#N/A</v>
      </c>
      <c r="J124" s="70" t="e">
        <f t="shared" si="12"/>
        <v>#N/A</v>
      </c>
      <c r="K124" s="118"/>
      <c r="L124" s="112"/>
    </row>
    <row r="125" spans="1:12" x14ac:dyDescent="0.25">
      <c r="A125" s="93">
        <v>1970</v>
      </c>
      <c r="B125" s="94" t="s">
        <v>247</v>
      </c>
      <c r="C125" s="95" t="s">
        <v>248</v>
      </c>
      <c r="D125" s="95" t="s">
        <v>240</v>
      </c>
      <c r="E125" s="87" t="e">
        <f t="shared" si="12"/>
        <v>#N/A</v>
      </c>
      <c r="F125" s="69" t="e">
        <f t="shared" si="12"/>
        <v>#N/A</v>
      </c>
      <c r="G125" s="69" t="e">
        <f t="shared" si="12"/>
        <v>#N/A</v>
      </c>
      <c r="H125" s="69" t="e">
        <f t="shared" si="12"/>
        <v>#N/A</v>
      </c>
      <c r="I125" s="69" t="e">
        <f t="shared" si="12"/>
        <v>#N/A</v>
      </c>
      <c r="J125" s="70" t="e">
        <f t="shared" si="12"/>
        <v>#N/A</v>
      </c>
      <c r="K125" s="118"/>
      <c r="L125" s="112"/>
    </row>
    <row r="126" spans="1:12" x14ac:dyDescent="0.25">
      <c r="A126" s="93">
        <v>1970</v>
      </c>
      <c r="B126" s="94" t="s">
        <v>249</v>
      </c>
      <c r="C126" s="95" t="s">
        <v>250</v>
      </c>
      <c r="D126" s="95" t="s">
        <v>240</v>
      </c>
      <c r="E126" s="87" t="e">
        <f t="shared" si="12"/>
        <v>#N/A</v>
      </c>
      <c r="F126" s="69" t="e">
        <f t="shared" si="12"/>
        <v>#N/A</v>
      </c>
      <c r="G126" s="69" t="e">
        <f t="shared" si="12"/>
        <v>#N/A</v>
      </c>
      <c r="H126" s="69" t="e">
        <f t="shared" si="12"/>
        <v>#N/A</v>
      </c>
      <c r="I126" s="69" t="e">
        <f t="shared" si="12"/>
        <v>#N/A</v>
      </c>
      <c r="J126" s="70" t="e">
        <f t="shared" si="12"/>
        <v>#N/A</v>
      </c>
      <c r="K126" s="118"/>
      <c r="L126" s="112"/>
    </row>
    <row r="127" spans="1:12" x14ac:dyDescent="0.25">
      <c r="A127" s="93">
        <v>1970</v>
      </c>
      <c r="B127" s="94" t="s">
        <v>251</v>
      </c>
      <c r="C127" s="95" t="s">
        <v>649</v>
      </c>
      <c r="D127" s="95" t="s">
        <v>240</v>
      </c>
      <c r="E127" s="87">
        <f t="shared" si="12"/>
        <v>8.3394356716916249</v>
      </c>
      <c r="F127" s="69">
        <f t="shared" si="12"/>
        <v>8.0055227605965449</v>
      </c>
      <c r="G127" s="69">
        <f t="shared" si="12"/>
        <v>7.2172572172791245</v>
      </c>
      <c r="H127" s="69">
        <f t="shared" si="12"/>
        <v>8.7643690699634984</v>
      </c>
      <c r="I127" s="69">
        <f t="shared" si="12"/>
        <v>8.8255771201558986</v>
      </c>
      <c r="J127" s="70">
        <f t="shared" si="12"/>
        <v>8.9221844400089481</v>
      </c>
      <c r="K127" s="118"/>
      <c r="L127" s="112"/>
    </row>
    <row r="128" spans="1:12" x14ac:dyDescent="0.25">
      <c r="A128" s="93">
        <v>1970</v>
      </c>
      <c r="B128" s="94" t="s">
        <v>252</v>
      </c>
      <c r="C128" s="95" t="s">
        <v>650</v>
      </c>
      <c r="D128" s="95" t="s">
        <v>240</v>
      </c>
      <c r="E128" s="87" t="e">
        <f t="shared" si="12"/>
        <v>#N/A</v>
      </c>
      <c r="F128" s="69" t="e">
        <f t="shared" si="12"/>
        <v>#N/A</v>
      </c>
      <c r="G128" s="69" t="e">
        <f t="shared" si="12"/>
        <v>#N/A</v>
      </c>
      <c r="H128" s="69" t="e">
        <f t="shared" si="12"/>
        <v>#N/A</v>
      </c>
      <c r="I128" s="69" t="e">
        <f t="shared" si="12"/>
        <v>#N/A</v>
      </c>
      <c r="J128" s="70" t="e">
        <f t="shared" si="12"/>
        <v>#N/A</v>
      </c>
      <c r="K128" s="118"/>
      <c r="L128" s="112"/>
    </row>
    <row r="129" spans="1:12" x14ac:dyDescent="0.25">
      <c r="A129" s="93">
        <v>1970</v>
      </c>
      <c r="B129" s="94" t="s">
        <v>253</v>
      </c>
      <c r="C129" s="95" t="s">
        <v>653</v>
      </c>
      <c r="D129" s="95" t="s">
        <v>240</v>
      </c>
      <c r="E129" s="87" t="e">
        <f t="shared" si="12"/>
        <v>#N/A</v>
      </c>
      <c r="F129" s="69" t="e">
        <f t="shared" si="12"/>
        <v>#N/A</v>
      </c>
      <c r="G129" s="69" t="e">
        <f t="shared" si="12"/>
        <v>#N/A</v>
      </c>
      <c r="H129" s="69" t="e">
        <f t="shared" si="12"/>
        <v>#N/A</v>
      </c>
      <c r="I129" s="69" t="e">
        <f t="shared" si="12"/>
        <v>#N/A</v>
      </c>
      <c r="J129" s="70" t="e">
        <f t="shared" si="12"/>
        <v>#N/A</v>
      </c>
      <c r="K129" s="118"/>
      <c r="L129" s="112"/>
    </row>
    <row r="130" spans="1:12" x14ac:dyDescent="0.25">
      <c r="A130" s="93">
        <v>1970</v>
      </c>
      <c r="B130" s="94" t="s">
        <v>254</v>
      </c>
      <c r="C130" s="95" t="s">
        <v>255</v>
      </c>
      <c r="D130" s="95" t="s">
        <v>240</v>
      </c>
      <c r="E130" s="87">
        <f t="shared" si="12"/>
        <v>7.3599630327782224</v>
      </c>
      <c r="F130" s="69">
        <f t="shared" si="12"/>
        <v>10</v>
      </c>
      <c r="G130" s="69">
        <f t="shared" si="12"/>
        <v>7.3591790780308983</v>
      </c>
      <c r="H130" s="69">
        <f t="shared" si="12"/>
        <v>6.9328379510895459</v>
      </c>
      <c r="I130" s="69">
        <f t="shared" si="12"/>
        <v>5.8763170274575467</v>
      </c>
      <c r="J130" s="70">
        <f t="shared" si="12"/>
        <v>6.7057971750890069</v>
      </c>
      <c r="K130" s="118"/>
      <c r="L130" s="112"/>
    </row>
    <row r="131" spans="1:12" x14ac:dyDescent="0.25">
      <c r="A131" s="93">
        <v>1970</v>
      </c>
      <c r="B131" s="94" t="s">
        <v>256</v>
      </c>
      <c r="C131" s="95" t="s">
        <v>257</v>
      </c>
      <c r="D131" s="95" t="s">
        <v>240</v>
      </c>
      <c r="E131" s="87" t="e">
        <f t="shared" si="12"/>
        <v>#N/A</v>
      </c>
      <c r="F131" s="69" t="e">
        <f t="shared" si="12"/>
        <v>#N/A</v>
      </c>
      <c r="G131" s="69" t="e">
        <f t="shared" si="12"/>
        <v>#N/A</v>
      </c>
      <c r="H131" s="69" t="e">
        <f t="shared" si="12"/>
        <v>#N/A</v>
      </c>
      <c r="I131" s="69" t="e">
        <f t="shared" si="12"/>
        <v>#N/A</v>
      </c>
      <c r="J131" s="70" t="e">
        <f t="shared" si="12"/>
        <v>#N/A</v>
      </c>
      <c r="K131" s="118"/>
      <c r="L131" s="112"/>
    </row>
    <row r="132" spans="1:12" x14ac:dyDescent="0.25">
      <c r="A132" s="93">
        <v>1970</v>
      </c>
      <c r="B132" s="94" t="s">
        <v>258</v>
      </c>
      <c r="C132" s="95" t="s">
        <v>652</v>
      </c>
      <c r="D132" s="95" t="s">
        <v>240</v>
      </c>
      <c r="E132" s="87">
        <f t="shared" si="12"/>
        <v>5.339234158679683</v>
      </c>
      <c r="F132" s="69">
        <f t="shared" si="12"/>
        <v>6.5981408236794206</v>
      </c>
      <c r="G132" s="69">
        <f t="shared" si="12"/>
        <v>4.4215343928950421</v>
      </c>
      <c r="H132" s="69">
        <f t="shared" si="12"/>
        <v>5.2877516372848392</v>
      </c>
      <c r="I132" s="69">
        <f t="shared" si="12"/>
        <v>5.3779162491760157</v>
      </c>
      <c r="J132" s="70">
        <f t="shared" si="12"/>
        <v>5.1232012825009328</v>
      </c>
      <c r="K132" s="118"/>
      <c r="L132" s="112"/>
    </row>
    <row r="133" spans="1:12" x14ac:dyDescent="0.25">
      <c r="A133" s="93">
        <v>1970</v>
      </c>
      <c r="B133" s="94" t="s">
        <v>259</v>
      </c>
      <c r="C133" s="95" t="s">
        <v>260</v>
      </c>
      <c r="D133" s="95" t="s">
        <v>240</v>
      </c>
      <c r="E133" s="87" t="e">
        <f t="shared" si="12"/>
        <v>#N/A</v>
      </c>
      <c r="F133" s="69" t="e">
        <f t="shared" si="12"/>
        <v>#N/A</v>
      </c>
      <c r="G133" s="69" t="e">
        <f t="shared" si="12"/>
        <v>#N/A</v>
      </c>
      <c r="H133" s="69" t="e">
        <f t="shared" si="12"/>
        <v>#N/A</v>
      </c>
      <c r="I133" s="69" t="e">
        <f t="shared" si="12"/>
        <v>#N/A</v>
      </c>
      <c r="J133" s="70" t="e">
        <f t="shared" si="12"/>
        <v>#N/A</v>
      </c>
      <c r="K133" s="118"/>
      <c r="L133" s="112"/>
    </row>
    <row r="134" spans="1:12" x14ac:dyDescent="0.25">
      <c r="A134" s="93">
        <v>1970</v>
      </c>
      <c r="B134" s="94" t="s">
        <v>261</v>
      </c>
      <c r="C134" s="95" t="s">
        <v>262</v>
      </c>
      <c r="D134" s="95" t="s">
        <v>240</v>
      </c>
      <c r="E134" s="87" t="e">
        <f t="shared" ref="E134:J143" si="13">IF(ISNUMBER(VLOOKUP($B134,EFW.1970,3,FALSE))=TRUE,VLOOKUP($B134,EFW.1970,E$2,FALSE),NA())</f>
        <v>#N/A</v>
      </c>
      <c r="F134" s="69" t="e">
        <f t="shared" si="13"/>
        <v>#N/A</v>
      </c>
      <c r="G134" s="69" t="e">
        <f t="shared" si="13"/>
        <v>#N/A</v>
      </c>
      <c r="H134" s="69" t="e">
        <f t="shared" si="13"/>
        <v>#N/A</v>
      </c>
      <c r="I134" s="69" t="e">
        <f t="shared" si="13"/>
        <v>#N/A</v>
      </c>
      <c r="J134" s="70" t="e">
        <f t="shared" si="13"/>
        <v>#N/A</v>
      </c>
      <c r="K134" s="118"/>
      <c r="L134" s="112"/>
    </row>
    <row r="135" spans="1:12" x14ac:dyDescent="0.25">
      <c r="A135" s="93">
        <v>1970</v>
      </c>
      <c r="B135" s="94" t="s">
        <v>263</v>
      </c>
      <c r="C135" s="95" t="s">
        <v>264</v>
      </c>
      <c r="D135" s="95" t="s">
        <v>240</v>
      </c>
      <c r="E135" s="87">
        <f t="shared" si="13"/>
        <v>3.4788592908210876</v>
      </c>
      <c r="F135" s="69">
        <f t="shared" si="13"/>
        <v>3.2822870516207394</v>
      </c>
      <c r="G135" s="69">
        <f t="shared" si="13"/>
        <v>2.4031222971664254</v>
      </c>
      <c r="H135" s="69">
        <f t="shared" si="13"/>
        <v>4.3220342802268803</v>
      </c>
      <c r="I135" s="69">
        <f t="shared" si="13"/>
        <v>3.6399361168156612</v>
      </c>
      <c r="J135" s="70">
        <f t="shared" si="13"/>
        <v>4.2028095091874684</v>
      </c>
      <c r="K135" s="118"/>
      <c r="L135" s="112"/>
    </row>
    <row r="136" spans="1:12" x14ac:dyDescent="0.25">
      <c r="A136" s="93">
        <v>1970</v>
      </c>
      <c r="B136" s="94" t="s">
        <v>265</v>
      </c>
      <c r="C136" s="95" t="s">
        <v>266</v>
      </c>
      <c r="D136" s="95" t="s">
        <v>240</v>
      </c>
      <c r="E136" s="87" t="e">
        <f t="shared" si="13"/>
        <v>#N/A</v>
      </c>
      <c r="F136" s="69" t="e">
        <f t="shared" si="13"/>
        <v>#N/A</v>
      </c>
      <c r="G136" s="69" t="e">
        <f t="shared" si="13"/>
        <v>#N/A</v>
      </c>
      <c r="H136" s="69" t="e">
        <f t="shared" si="13"/>
        <v>#N/A</v>
      </c>
      <c r="I136" s="69" t="e">
        <f t="shared" si="13"/>
        <v>#N/A</v>
      </c>
      <c r="J136" s="70" t="e">
        <f t="shared" si="13"/>
        <v>#N/A</v>
      </c>
      <c r="K136" s="118"/>
      <c r="L136" s="112"/>
    </row>
    <row r="137" spans="1:12" x14ac:dyDescent="0.25">
      <c r="A137" s="93">
        <v>1970</v>
      </c>
      <c r="B137" s="94" t="s">
        <v>267</v>
      </c>
      <c r="C137" s="95" t="s">
        <v>268</v>
      </c>
      <c r="D137" s="95" t="s">
        <v>240</v>
      </c>
      <c r="E137" s="87">
        <f t="shared" si="13"/>
        <v>6.1002264462416989</v>
      </c>
      <c r="F137" s="69">
        <f t="shared" si="13"/>
        <v>4.056491700729886</v>
      </c>
      <c r="G137" s="69">
        <f t="shared" si="13"/>
        <v>5.5165059032681576</v>
      </c>
      <c r="H137" s="69">
        <f t="shared" si="13"/>
        <v>7.1203623639357039</v>
      </c>
      <c r="I137" s="69">
        <f t="shared" si="13"/>
        <v>7.1377431362059767</v>
      </c>
      <c r="J137" s="70">
        <f t="shared" si="13"/>
        <v>7.0331347156065318</v>
      </c>
      <c r="K137" s="118"/>
      <c r="L137" s="112"/>
    </row>
    <row r="138" spans="1:12" x14ac:dyDescent="0.25">
      <c r="A138" s="93">
        <v>1970</v>
      </c>
      <c r="B138" s="94" t="s">
        <v>269</v>
      </c>
      <c r="C138" s="95" t="s">
        <v>270</v>
      </c>
      <c r="D138" s="95" t="s">
        <v>240</v>
      </c>
      <c r="E138" s="87">
        <f t="shared" si="13"/>
        <v>4.4703312586982227</v>
      </c>
      <c r="F138" s="69" t="str">
        <f t="shared" si="13"/>
        <v/>
      </c>
      <c r="G138" s="69">
        <f t="shared" si="13"/>
        <v>2.8073301770585934</v>
      </c>
      <c r="H138" s="69">
        <f t="shared" si="13"/>
        <v>6.5464124904954542</v>
      </c>
      <c r="I138" s="69">
        <f t="shared" si="13"/>
        <v>10</v>
      </c>
      <c r="J138" s="70">
        <f t="shared" si="13"/>
        <v>3.1642707382528661</v>
      </c>
      <c r="K138" s="118"/>
      <c r="L138" s="112"/>
    </row>
    <row r="139" spans="1:12" x14ac:dyDescent="0.25">
      <c r="A139" s="93">
        <v>1970</v>
      </c>
      <c r="B139" s="94" t="s">
        <v>271</v>
      </c>
      <c r="C139" s="95" t="s">
        <v>272</v>
      </c>
      <c r="D139" s="95" t="s">
        <v>240</v>
      </c>
      <c r="E139" s="87">
        <f t="shared" si="13"/>
        <v>4.8044953178329219</v>
      </c>
      <c r="F139" s="69">
        <f t="shared" si="13"/>
        <v>5.4031771147669279</v>
      </c>
      <c r="G139" s="69">
        <f t="shared" si="13"/>
        <v>4.6091832922210418</v>
      </c>
      <c r="H139" s="69">
        <f t="shared" si="13"/>
        <v>6.7515254699258493</v>
      </c>
      <c r="I139" s="69">
        <f t="shared" si="13"/>
        <v>2.1851984558961015</v>
      </c>
      <c r="J139" s="70">
        <f t="shared" si="13"/>
        <v>5.3033907533803877</v>
      </c>
      <c r="K139" s="118"/>
      <c r="L139" s="112"/>
    </row>
    <row r="140" spans="1:12" x14ac:dyDescent="0.25">
      <c r="A140" s="93">
        <v>1970</v>
      </c>
      <c r="B140" s="94" t="s">
        <v>273</v>
      </c>
      <c r="C140" s="95" t="s">
        <v>274</v>
      </c>
      <c r="D140" s="95" t="s">
        <v>240</v>
      </c>
      <c r="E140" s="87">
        <f t="shared" si="13"/>
        <v>6.4607319890947572</v>
      </c>
      <c r="F140" s="69">
        <f t="shared" si="13"/>
        <v>3.2923441067530006</v>
      </c>
      <c r="G140" s="69">
        <f t="shared" si="13"/>
        <v>6.8971671779812276</v>
      </c>
      <c r="H140" s="69">
        <f t="shared" si="13"/>
        <v>7.3228327222192791</v>
      </c>
      <c r="I140" s="69">
        <f t="shared" si="13"/>
        <v>7.8772490471464636</v>
      </c>
      <c r="J140" s="70">
        <f t="shared" si="13"/>
        <v>8.2372987123130059</v>
      </c>
      <c r="K140" s="118"/>
      <c r="L140" s="112"/>
    </row>
    <row r="141" spans="1:12" x14ac:dyDescent="0.25">
      <c r="A141" s="93">
        <v>1970</v>
      </c>
      <c r="B141" s="94" t="s">
        <v>275</v>
      </c>
      <c r="C141" s="95" t="s">
        <v>276</v>
      </c>
      <c r="D141" s="95" t="s">
        <v>240</v>
      </c>
      <c r="E141" s="87">
        <f t="shared" si="13"/>
        <v>5.6024774204743215</v>
      </c>
      <c r="F141" s="69">
        <f t="shared" si="13"/>
        <v>5.9471231924200918</v>
      </c>
      <c r="G141" s="69">
        <f t="shared" si="13"/>
        <v>4.522239821810623</v>
      </c>
      <c r="H141" s="69">
        <f t="shared" si="13"/>
        <v>6.708777242542058</v>
      </c>
      <c r="I141" s="69">
        <f t="shared" si="13"/>
        <v>5.0882767532740152</v>
      </c>
      <c r="J141" s="70">
        <f t="shared" si="13"/>
        <v>5.7908869934065548</v>
      </c>
      <c r="K141" s="118"/>
      <c r="L141" s="112"/>
    </row>
    <row r="142" spans="1:12" x14ac:dyDescent="0.25">
      <c r="A142" s="93">
        <v>1970</v>
      </c>
      <c r="B142" s="94" t="s">
        <v>277</v>
      </c>
      <c r="C142" s="95" t="s">
        <v>278</v>
      </c>
      <c r="D142" s="95" t="s">
        <v>240</v>
      </c>
      <c r="E142" s="87" t="e">
        <f t="shared" si="13"/>
        <v>#N/A</v>
      </c>
      <c r="F142" s="69" t="e">
        <f t="shared" si="13"/>
        <v>#N/A</v>
      </c>
      <c r="G142" s="69" t="e">
        <f t="shared" si="13"/>
        <v>#N/A</v>
      </c>
      <c r="H142" s="69" t="e">
        <f t="shared" si="13"/>
        <v>#N/A</v>
      </c>
      <c r="I142" s="69" t="e">
        <f t="shared" si="13"/>
        <v>#N/A</v>
      </c>
      <c r="J142" s="70" t="e">
        <f t="shared" si="13"/>
        <v>#N/A</v>
      </c>
      <c r="K142" s="118"/>
      <c r="L142" s="112"/>
    </row>
    <row r="143" spans="1:12" x14ac:dyDescent="0.25">
      <c r="A143" s="93">
        <v>1970</v>
      </c>
      <c r="B143" s="94" t="s">
        <v>279</v>
      </c>
      <c r="C143" s="95" t="s">
        <v>280</v>
      </c>
      <c r="D143" s="95" t="s">
        <v>240</v>
      </c>
      <c r="E143" s="87" t="e">
        <f t="shared" si="13"/>
        <v>#N/A</v>
      </c>
      <c r="F143" s="69" t="e">
        <f t="shared" si="13"/>
        <v>#N/A</v>
      </c>
      <c r="G143" s="69" t="e">
        <f t="shared" si="13"/>
        <v>#N/A</v>
      </c>
      <c r="H143" s="69" t="e">
        <f t="shared" si="13"/>
        <v>#N/A</v>
      </c>
      <c r="I143" s="69" t="e">
        <f t="shared" si="13"/>
        <v>#N/A</v>
      </c>
      <c r="J143" s="70" t="e">
        <f t="shared" si="13"/>
        <v>#N/A</v>
      </c>
      <c r="K143" s="118"/>
      <c r="L143" s="112"/>
    </row>
    <row r="144" spans="1:12" x14ac:dyDescent="0.25">
      <c r="A144" s="93">
        <v>1970</v>
      </c>
      <c r="B144" s="94" t="s">
        <v>281</v>
      </c>
      <c r="C144" s="95" t="s">
        <v>282</v>
      </c>
      <c r="D144" s="95" t="s">
        <v>240</v>
      </c>
      <c r="E144" s="87" t="e">
        <f t="shared" ref="E144:J153" si="14">IF(ISNUMBER(VLOOKUP($B144,EFW.1970,3,FALSE))=TRUE,VLOOKUP($B144,EFW.1970,E$2,FALSE),NA())</f>
        <v>#N/A</v>
      </c>
      <c r="F144" s="69" t="e">
        <f t="shared" si="14"/>
        <v>#N/A</v>
      </c>
      <c r="G144" s="69" t="e">
        <f t="shared" si="14"/>
        <v>#N/A</v>
      </c>
      <c r="H144" s="69" t="e">
        <f t="shared" si="14"/>
        <v>#N/A</v>
      </c>
      <c r="I144" s="69" t="e">
        <f t="shared" si="14"/>
        <v>#N/A</v>
      </c>
      <c r="J144" s="70" t="e">
        <f t="shared" si="14"/>
        <v>#N/A</v>
      </c>
      <c r="K144" s="118"/>
      <c r="L144" s="112"/>
    </row>
    <row r="145" spans="1:12" x14ac:dyDescent="0.25">
      <c r="A145" s="93">
        <v>1970</v>
      </c>
      <c r="B145" s="94" t="s">
        <v>283</v>
      </c>
      <c r="C145" s="95" t="s">
        <v>284</v>
      </c>
      <c r="D145" s="95" t="s">
        <v>240</v>
      </c>
      <c r="E145" s="87" t="e">
        <f t="shared" si="14"/>
        <v>#N/A</v>
      </c>
      <c r="F145" s="69" t="e">
        <f t="shared" si="14"/>
        <v>#N/A</v>
      </c>
      <c r="G145" s="69" t="e">
        <f t="shared" si="14"/>
        <v>#N/A</v>
      </c>
      <c r="H145" s="69" t="e">
        <f t="shared" si="14"/>
        <v>#N/A</v>
      </c>
      <c r="I145" s="69" t="e">
        <f t="shared" si="14"/>
        <v>#N/A</v>
      </c>
      <c r="J145" s="70" t="e">
        <f t="shared" si="14"/>
        <v>#N/A</v>
      </c>
      <c r="K145" s="118"/>
      <c r="L145" s="112"/>
    </row>
    <row r="146" spans="1:12" x14ac:dyDescent="0.25">
      <c r="A146" s="93">
        <v>1970</v>
      </c>
      <c r="B146" s="94" t="s">
        <v>285</v>
      </c>
      <c r="C146" s="95" t="s">
        <v>286</v>
      </c>
      <c r="D146" s="95" t="s">
        <v>240</v>
      </c>
      <c r="E146" s="87" t="e">
        <f t="shared" si="14"/>
        <v>#N/A</v>
      </c>
      <c r="F146" s="69" t="e">
        <f t="shared" si="14"/>
        <v>#N/A</v>
      </c>
      <c r="G146" s="69" t="e">
        <f t="shared" si="14"/>
        <v>#N/A</v>
      </c>
      <c r="H146" s="69" t="e">
        <f t="shared" si="14"/>
        <v>#N/A</v>
      </c>
      <c r="I146" s="69" t="e">
        <f t="shared" si="14"/>
        <v>#N/A</v>
      </c>
      <c r="J146" s="70" t="e">
        <f t="shared" si="14"/>
        <v>#N/A</v>
      </c>
      <c r="K146" s="118"/>
      <c r="L146" s="112"/>
    </row>
    <row r="147" spans="1:12" x14ac:dyDescent="0.25">
      <c r="A147" s="93">
        <v>1970</v>
      </c>
      <c r="B147" s="94" t="s">
        <v>287</v>
      </c>
      <c r="C147" s="95" t="s">
        <v>288</v>
      </c>
      <c r="D147" s="95" t="s">
        <v>240</v>
      </c>
      <c r="E147" s="87">
        <f t="shared" si="14"/>
        <v>5.5451522574961887</v>
      </c>
      <c r="F147" s="69">
        <f t="shared" si="14"/>
        <v>6.9710065906399121</v>
      </c>
      <c r="G147" s="69">
        <f t="shared" si="14"/>
        <v>4.2908855001327035</v>
      </c>
      <c r="H147" s="69">
        <f t="shared" si="14"/>
        <v>6.7455581403276765</v>
      </c>
      <c r="I147" s="69" t="str">
        <f t="shared" si="14"/>
        <v/>
      </c>
      <c r="J147" s="70">
        <f t="shared" si="14"/>
        <v>5.7817566075751818</v>
      </c>
      <c r="K147" s="118"/>
      <c r="L147" s="112"/>
    </row>
    <row r="148" spans="1:12" x14ac:dyDescent="0.25">
      <c r="A148" s="93">
        <v>1970</v>
      </c>
      <c r="B148" s="94" t="s">
        <v>289</v>
      </c>
      <c r="C148" s="95" t="s">
        <v>290</v>
      </c>
      <c r="D148" s="95" t="s">
        <v>240</v>
      </c>
      <c r="E148" s="87">
        <f t="shared" si="14"/>
        <v>4.132272603673103</v>
      </c>
      <c r="F148" s="69">
        <f t="shared" si="14"/>
        <v>1.5106736948415886</v>
      </c>
      <c r="G148" s="69">
        <f t="shared" si="14"/>
        <v>3.5413714209048943</v>
      </c>
      <c r="H148" s="69">
        <f t="shared" si="14"/>
        <v>8.4659127943574379</v>
      </c>
      <c r="I148" s="69">
        <f t="shared" si="14"/>
        <v>6.4169115060872386</v>
      </c>
      <c r="J148" s="70">
        <f t="shared" si="14"/>
        <v>4.1810405809642903</v>
      </c>
      <c r="K148" s="118"/>
      <c r="L148" s="112"/>
    </row>
    <row r="149" spans="1:12" x14ac:dyDescent="0.25">
      <c r="A149" s="93">
        <v>1970</v>
      </c>
      <c r="B149" s="94" t="s">
        <v>291</v>
      </c>
      <c r="C149" s="95" t="s">
        <v>292</v>
      </c>
      <c r="D149" s="95" t="s">
        <v>240</v>
      </c>
      <c r="E149" s="87" t="e">
        <f t="shared" si="14"/>
        <v>#N/A</v>
      </c>
      <c r="F149" s="69" t="e">
        <f t="shared" si="14"/>
        <v>#N/A</v>
      </c>
      <c r="G149" s="69" t="e">
        <f t="shared" si="14"/>
        <v>#N/A</v>
      </c>
      <c r="H149" s="69" t="e">
        <f t="shared" si="14"/>
        <v>#N/A</v>
      </c>
      <c r="I149" s="69" t="e">
        <f t="shared" si="14"/>
        <v>#N/A</v>
      </c>
      <c r="J149" s="70" t="e">
        <f t="shared" si="14"/>
        <v>#N/A</v>
      </c>
      <c r="K149" s="118"/>
      <c r="L149" s="112"/>
    </row>
    <row r="150" spans="1:12" x14ac:dyDescent="0.25">
      <c r="A150" s="93">
        <v>1970</v>
      </c>
      <c r="B150" s="94" t="s">
        <v>293</v>
      </c>
      <c r="C150" s="95" t="s">
        <v>294</v>
      </c>
      <c r="D150" s="95" t="s">
        <v>240</v>
      </c>
      <c r="E150" s="87" t="e">
        <f t="shared" si="14"/>
        <v>#N/A</v>
      </c>
      <c r="F150" s="69" t="e">
        <f t="shared" si="14"/>
        <v>#N/A</v>
      </c>
      <c r="G150" s="69" t="e">
        <f t="shared" si="14"/>
        <v>#N/A</v>
      </c>
      <c r="H150" s="69" t="e">
        <f t="shared" si="14"/>
        <v>#N/A</v>
      </c>
      <c r="I150" s="69" t="e">
        <f t="shared" si="14"/>
        <v>#N/A</v>
      </c>
      <c r="J150" s="70" t="e">
        <f t="shared" si="14"/>
        <v>#N/A</v>
      </c>
      <c r="K150" s="118"/>
      <c r="L150" s="112"/>
    </row>
    <row r="151" spans="1:12" x14ac:dyDescent="0.25">
      <c r="A151" s="93">
        <v>1970</v>
      </c>
      <c r="B151" s="94" t="s">
        <v>295</v>
      </c>
      <c r="C151" s="95" t="s">
        <v>296</v>
      </c>
      <c r="D151" s="95" t="s">
        <v>240</v>
      </c>
      <c r="E151" s="87">
        <f t="shared" si="14"/>
        <v>4.4911180062890113</v>
      </c>
      <c r="F151" s="69">
        <f t="shared" si="14"/>
        <v>4.7751376996471446</v>
      </c>
      <c r="G151" s="69">
        <f t="shared" si="14"/>
        <v>3.8357397407784584</v>
      </c>
      <c r="H151" s="69">
        <f t="shared" si="14"/>
        <v>6.9796592581327523</v>
      </c>
      <c r="I151" s="69">
        <f t="shared" si="14"/>
        <v>0.59660425547115181</v>
      </c>
      <c r="J151" s="70">
        <f t="shared" si="14"/>
        <v>5.6924684625494875</v>
      </c>
      <c r="K151" s="118"/>
      <c r="L151" s="112"/>
    </row>
    <row r="152" spans="1:12" x14ac:dyDescent="0.25">
      <c r="A152" s="93">
        <v>1970</v>
      </c>
      <c r="B152" s="94" t="s">
        <v>297</v>
      </c>
      <c r="C152" s="95" t="s">
        <v>298</v>
      </c>
      <c r="D152" s="95" t="s">
        <v>240</v>
      </c>
      <c r="E152" s="87">
        <f t="shared" si="14"/>
        <v>4.2452120024105673</v>
      </c>
      <c r="F152" s="69">
        <f t="shared" si="14"/>
        <v>3.4359256482918386</v>
      </c>
      <c r="G152" s="69">
        <f t="shared" si="14"/>
        <v>5.9872077453016024</v>
      </c>
      <c r="H152" s="69">
        <f t="shared" si="14"/>
        <v>6.8332345103393894</v>
      </c>
      <c r="I152" s="69">
        <f t="shared" si="14"/>
        <v>8.4188182950048721E-2</v>
      </c>
      <c r="J152" s="70" t="str">
        <f t="shared" si="14"/>
        <v/>
      </c>
      <c r="K152" s="118"/>
      <c r="L152" s="112"/>
    </row>
    <row r="153" spans="1:12" x14ac:dyDescent="0.25">
      <c r="A153" s="93">
        <v>1970</v>
      </c>
      <c r="B153" s="94" t="s">
        <v>299</v>
      </c>
      <c r="C153" s="95" t="s">
        <v>300</v>
      </c>
      <c r="D153" s="95" t="s">
        <v>240</v>
      </c>
      <c r="E153" s="87" t="e">
        <f t="shared" si="14"/>
        <v>#N/A</v>
      </c>
      <c r="F153" s="69" t="e">
        <f t="shared" si="14"/>
        <v>#N/A</v>
      </c>
      <c r="G153" s="69" t="e">
        <f t="shared" si="14"/>
        <v>#N/A</v>
      </c>
      <c r="H153" s="69" t="e">
        <f t="shared" si="14"/>
        <v>#N/A</v>
      </c>
      <c r="I153" s="69" t="e">
        <f t="shared" si="14"/>
        <v>#N/A</v>
      </c>
      <c r="J153" s="70" t="e">
        <f t="shared" si="14"/>
        <v>#N/A</v>
      </c>
      <c r="K153" s="118"/>
      <c r="L153" s="112"/>
    </row>
    <row r="154" spans="1:12" x14ac:dyDescent="0.25">
      <c r="A154" s="93">
        <v>1970</v>
      </c>
      <c r="B154" s="94" t="s">
        <v>301</v>
      </c>
      <c r="C154" s="95" t="s">
        <v>302</v>
      </c>
      <c r="D154" s="95" t="s">
        <v>240</v>
      </c>
      <c r="E154" s="87" t="e">
        <f t="shared" ref="E154:J163" si="15">IF(ISNUMBER(VLOOKUP($B154,EFW.1970,3,FALSE))=TRUE,VLOOKUP($B154,EFW.1970,E$2,FALSE),NA())</f>
        <v>#N/A</v>
      </c>
      <c r="F154" s="69" t="e">
        <f t="shared" si="15"/>
        <v>#N/A</v>
      </c>
      <c r="G154" s="69" t="e">
        <f t="shared" si="15"/>
        <v>#N/A</v>
      </c>
      <c r="H154" s="69" t="e">
        <f t="shared" si="15"/>
        <v>#N/A</v>
      </c>
      <c r="I154" s="69" t="e">
        <f t="shared" si="15"/>
        <v>#N/A</v>
      </c>
      <c r="J154" s="70" t="e">
        <f t="shared" si="15"/>
        <v>#N/A</v>
      </c>
      <c r="K154" s="118"/>
      <c r="L154" s="112"/>
    </row>
    <row r="155" spans="1:12" x14ac:dyDescent="0.25">
      <c r="A155" s="93">
        <v>1970</v>
      </c>
      <c r="B155" s="94" t="s">
        <v>303</v>
      </c>
      <c r="C155" s="95" t="s">
        <v>304</v>
      </c>
      <c r="D155" s="95" t="s">
        <v>240</v>
      </c>
      <c r="E155" s="87" t="e">
        <f t="shared" si="15"/>
        <v>#N/A</v>
      </c>
      <c r="F155" s="69" t="e">
        <f t="shared" si="15"/>
        <v>#N/A</v>
      </c>
      <c r="G155" s="69" t="e">
        <f t="shared" si="15"/>
        <v>#N/A</v>
      </c>
      <c r="H155" s="69" t="e">
        <f t="shared" si="15"/>
        <v>#N/A</v>
      </c>
      <c r="I155" s="69" t="e">
        <f t="shared" si="15"/>
        <v>#N/A</v>
      </c>
      <c r="J155" s="70" t="e">
        <f t="shared" si="15"/>
        <v>#N/A</v>
      </c>
      <c r="K155" s="118"/>
      <c r="L155" s="112"/>
    </row>
    <row r="156" spans="1:12" x14ac:dyDescent="0.25">
      <c r="A156" s="93">
        <v>1970</v>
      </c>
      <c r="B156" s="94" t="s">
        <v>305</v>
      </c>
      <c r="C156" s="95" t="s">
        <v>306</v>
      </c>
      <c r="D156" s="95" t="s">
        <v>240</v>
      </c>
      <c r="E156" s="87">
        <f t="shared" si="15"/>
        <v>6.3933752521906442</v>
      </c>
      <c r="F156" s="69" t="str">
        <f t="shared" si="15"/>
        <v/>
      </c>
      <c r="G156" s="69">
        <f t="shared" si="15"/>
        <v>4.5154452118999879</v>
      </c>
      <c r="H156" s="69">
        <f t="shared" si="15"/>
        <v>7.2732775603351341</v>
      </c>
      <c r="I156" s="69">
        <f t="shared" si="15"/>
        <v>6.1628257346789406</v>
      </c>
      <c r="J156" s="70">
        <f t="shared" si="15"/>
        <v>6.0049035776477435</v>
      </c>
      <c r="K156" s="118"/>
      <c r="L156" s="112"/>
    </row>
    <row r="157" spans="1:12" x14ac:dyDescent="0.25">
      <c r="A157" s="93">
        <v>1970</v>
      </c>
      <c r="B157" s="94" t="s">
        <v>307</v>
      </c>
      <c r="C157" s="95" t="s">
        <v>308</v>
      </c>
      <c r="D157" s="95" t="s">
        <v>240</v>
      </c>
      <c r="E157" s="87" t="e">
        <f t="shared" si="15"/>
        <v>#N/A</v>
      </c>
      <c r="F157" s="69" t="e">
        <f t="shared" si="15"/>
        <v>#N/A</v>
      </c>
      <c r="G157" s="69" t="e">
        <f t="shared" si="15"/>
        <v>#N/A</v>
      </c>
      <c r="H157" s="69" t="e">
        <f t="shared" si="15"/>
        <v>#N/A</v>
      </c>
      <c r="I157" s="69" t="e">
        <f t="shared" si="15"/>
        <v>#N/A</v>
      </c>
      <c r="J157" s="70" t="e">
        <f t="shared" si="15"/>
        <v>#N/A</v>
      </c>
      <c r="K157" s="118"/>
      <c r="L157" s="112"/>
    </row>
    <row r="158" spans="1:12" x14ac:dyDescent="0.25">
      <c r="A158" s="93">
        <v>1970</v>
      </c>
      <c r="B158" s="94" t="s">
        <v>309</v>
      </c>
      <c r="C158" s="95" t="s">
        <v>310</v>
      </c>
      <c r="D158" s="95" t="s">
        <v>240</v>
      </c>
      <c r="E158" s="87" t="e">
        <f t="shared" si="15"/>
        <v>#N/A</v>
      </c>
      <c r="F158" s="69" t="e">
        <f t="shared" si="15"/>
        <v>#N/A</v>
      </c>
      <c r="G158" s="69" t="e">
        <f t="shared" si="15"/>
        <v>#N/A</v>
      </c>
      <c r="H158" s="69" t="e">
        <f t="shared" si="15"/>
        <v>#N/A</v>
      </c>
      <c r="I158" s="69" t="e">
        <f t="shared" si="15"/>
        <v>#N/A</v>
      </c>
      <c r="J158" s="70" t="e">
        <f t="shared" si="15"/>
        <v>#N/A</v>
      </c>
      <c r="K158" s="118"/>
      <c r="L158" s="112"/>
    </row>
    <row r="159" spans="1:12" x14ac:dyDescent="0.25">
      <c r="A159" s="93">
        <v>1970</v>
      </c>
      <c r="B159" s="94" t="s">
        <v>311</v>
      </c>
      <c r="C159" s="95" t="s">
        <v>312</v>
      </c>
      <c r="D159" s="95" t="s">
        <v>240</v>
      </c>
      <c r="E159" s="87">
        <f t="shared" si="15"/>
        <v>4.8928792723739223</v>
      </c>
      <c r="F159" s="69">
        <f t="shared" si="15"/>
        <v>6.3971351873916849</v>
      </c>
      <c r="G159" s="69">
        <f t="shared" si="15"/>
        <v>5.6094898807612621</v>
      </c>
      <c r="H159" s="69">
        <f t="shared" si="15"/>
        <v>6.3717756651335584</v>
      </c>
      <c r="I159" s="69">
        <f t="shared" si="15"/>
        <v>3.4257498064492244</v>
      </c>
      <c r="J159" s="70">
        <f t="shared" si="15"/>
        <v>3.7066146218277689</v>
      </c>
      <c r="K159" s="118"/>
      <c r="L159" s="112"/>
    </row>
    <row r="160" spans="1:12" x14ac:dyDescent="0.25">
      <c r="A160" s="93">
        <v>1970</v>
      </c>
      <c r="B160" s="94" t="s">
        <v>313</v>
      </c>
      <c r="C160" s="95" t="s">
        <v>314</v>
      </c>
      <c r="D160" s="95" t="s">
        <v>240</v>
      </c>
      <c r="E160" s="87" t="e">
        <f t="shared" si="15"/>
        <v>#N/A</v>
      </c>
      <c r="F160" s="69" t="e">
        <f t="shared" si="15"/>
        <v>#N/A</v>
      </c>
      <c r="G160" s="69" t="e">
        <f t="shared" si="15"/>
        <v>#N/A</v>
      </c>
      <c r="H160" s="69" t="e">
        <f t="shared" si="15"/>
        <v>#N/A</v>
      </c>
      <c r="I160" s="69" t="e">
        <f t="shared" si="15"/>
        <v>#N/A</v>
      </c>
      <c r="J160" s="70" t="e">
        <f t="shared" si="15"/>
        <v>#N/A</v>
      </c>
      <c r="K160" s="118"/>
      <c r="L160" s="112"/>
    </row>
    <row r="161" spans="1:12" x14ac:dyDescent="0.25">
      <c r="A161" s="93">
        <v>1970</v>
      </c>
      <c r="B161" s="94" t="s">
        <v>315</v>
      </c>
      <c r="C161" s="95" t="s">
        <v>316</v>
      </c>
      <c r="D161" s="95" t="s">
        <v>240</v>
      </c>
      <c r="E161" s="87" t="e">
        <f t="shared" si="15"/>
        <v>#N/A</v>
      </c>
      <c r="F161" s="69" t="e">
        <f t="shared" si="15"/>
        <v>#N/A</v>
      </c>
      <c r="G161" s="69" t="e">
        <f t="shared" si="15"/>
        <v>#N/A</v>
      </c>
      <c r="H161" s="69" t="e">
        <f t="shared" si="15"/>
        <v>#N/A</v>
      </c>
      <c r="I161" s="69" t="e">
        <f t="shared" si="15"/>
        <v>#N/A</v>
      </c>
      <c r="J161" s="70" t="e">
        <f t="shared" si="15"/>
        <v>#N/A</v>
      </c>
      <c r="K161" s="118"/>
      <c r="L161" s="112"/>
    </row>
    <row r="162" spans="1:12" x14ac:dyDescent="0.25">
      <c r="A162" s="93">
        <v>1970</v>
      </c>
      <c r="B162" s="94" t="s">
        <v>317</v>
      </c>
      <c r="C162" s="95" t="s">
        <v>318</v>
      </c>
      <c r="D162" s="95" t="s">
        <v>240</v>
      </c>
      <c r="E162" s="87" t="e">
        <f t="shared" si="15"/>
        <v>#N/A</v>
      </c>
      <c r="F162" s="69" t="e">
        <f t="shared" si="15"/>
        <v>#N/A</v>
      </c>
      <c r="G162" s="69" t="e">
        <f t="shared" si="15"/>
        <v>#N/A</v>
      </c>
      <c r="H162" s="69" t="e">
        <f t="shared" si="15"/>
        <v>#N/A</v>
      </c>
      <c r="I162" s="69" t="e">
        <f t="shared" si="15"/>
        <v>#N/A</v>
      </c>
      <c r="J162" s="70" t="e">
        <f t="shared" si="15"/>
        <v>#N/A</v>
      </c>
      <c r="K162" s="118"/>
      <c r="L162" s="112"/>
    </row>
    <row r="163" spans="1:12" x14ac:dyDescent="0.25">
      <c r="A163" s="93">
        <v>1970</v>
      </c>
      <c r="B163" s="94" t="s">
        <v>319</v>
      </c>
      <c r="C163" s="95" t="s">
        <v>320</v>
      </c>
      <c r="D163" s="95" t="s">
        <v>240</v>
      </c>
      <c r="E163" s="87" t="e">
        <f t="shared" si="15"/>
        <v>#N/A</v>
      </c>
      <c r="F163" s="69" t="e">
        <f t="shared" si="15"/>
        <v>#N/A</v>
      </c>
      <c r="G163" s="69" t="e">
        <f t="shared" si="15"/>
        <v>#N/A</v>
      </c>
      <c r="H163" s="69" t="e">
        <f t="shared" si="15"/>
        <v>#N/A</v>
      </c>
      <c r="I163" s="69" t="e">
        <f t="shared" si="15"/>
        <v>#N/A</v>
      </c>
      <c r="J163" s="70" t="e">
        <f t="shared" si="15"/>
        <v>#N/A</v>
      </c>
      <c r="K163" s="118"/>
      <c r="L163" s="112"/>
    </row>
    <row r="164" spans="1:12" x14ac:dyDescent="0.25">
      <c r="A164" s="93">
        <v>1970</v>
      </c>
      <c r="B164" s="94" t="s">
        <v>321</v>
      </c>
      <c r="C164" s="95" t="s">
        <v>322</v>
      </c>
      <c r="D164" s="95" t="s">
        <v>240</v>
      </c>
      <c r="E164" s="87" t="e">
        <f t="shared" ref="E164:J173" si="16">IF(ISNUMBER(VLOOKUP($B164,EFW.1970,3,FALSE))=TRUE,VLOOKUP($B164,EFW.1970,E$2,FALSE),NA())</f>
        <v>#N/A</v>
      </c>
      <c r="F164" s="69" t="e">
        <f t="shared" si="16"/>
        <v>#N/A</v>
      </c>
      <c r="G164" s="69" t="e">
        <f t="shared" si="16"/>
        <v>#N/A</v>
      </c>
      <c r="H164" s="69" t="e">
        <f t="shared" si="16"/>
        <v>#N/A</v>
      </c>
      <c r="I164" s="69" t="e">
        <f t="shared" si="16"/>
        <v>#N/A</v>
      </c>
      <c r="J164" s="70" t="e">
        <f t="shared" si="16"/>
        <v>#N/A</v>
      </c>
      <c r="K164" s="118"/>
      <c r="L164" s="112"/>
    </row>
    <row r="165" spans="1:12" x14ac:dyDescent="0.25">
      <c r="A165" s="93">
        <v>1970</v>
      </c>
      <c r="B165" s="94" t="s">
        <v>323</v>
      </c>
      <c r="C165" s="95" t="s">
        <v>324</v>
      </c>
      <c r="D165" s="95" t="s">
        <v>240</v>
      </c>
      <c r="E165" s="87" t="e">
        <f t="shared" si="16"/>
        <v>#N/A</v>
      </c>
      <c r="F165" s="69" t="e">
        <f t="shared" si="16"/>
        <v>#N/A</v>
      </c>
      <c r="G165" s="69" t="e">
        <f t="shared" si="16"/>
        <v>#N/A</v>
      </c>
      <c r="H165" s="69" t="e">
        <f t="shared" si="16"/>
        <v>#N/A</v>
      </c>
      <c r="I165" s="69" t="e">
        <f t="shared" si="16"/>
        <v>#N/A</v>
      </c>
      <c r="J165" s="70" t="e">
        <f t="shared" si="16"/>
        <v>#N/A</v>
      </c>
      <c r="K165" s="118"/>
      <c r="L165" s="112"/>
    </row>
    <row r="166" spans="1:12" x14ac:dyDescent="0.25">
      <c r="A166" s="93">
        <v>1970</v>
      </c>
      <c r="B166" s="94" t="s">
        <v>325</v>
      </c>
      <c r="C166" s="95" t="s">
        <v>326</v>
      </c>
      <c r="D166" s="95" t="s">
        <v>240</v>
      </c>
      <c r="E166" s="87" t="e">
        <f t="shared" si="16"/>
        <v>#N/A</v>
      </c>
      <c r="F166" s="69" t="e">
        <f t="shared" si="16"/>
        <v>#N/A</v>
      </c>
      <c r="G166" s="69" t="e">
        <f t="shared" si="16"/>
        <v>#N/A</v>
      </c>
      <c r="H166" s="69" t="e">
        <f t="shared" si="16"/>
        <v>#N/A</v>
      </c>
      <c r="I166" s="69" t="e">
        <f t="shared" si="16"/>
        <v>#N/A</v>
      </c>
      <c r="J166" s="70" t="e">
        <f t="shared" si="16"/>
        <v>#N/A</v>
      </c>
      <c r="K166" s="118"/>
      <c r="L166" s="112"/>
    </row>
    <row r="167" spans="1:12" x14ac:dyDescent="0.25">
      <c r="A167" s="93">
        <v>1970</v>
      </c>
      <c r="B167" s="94" t="s">
        <v>327</v>
      </c>
      <c r="C167" s="95" t="s">
        <v>328</v>
      </c>
      <c r="D167" s="95" t="s">
        <v>240</v>
      </c>
      <c r="E167" s="87">
        <f t="shared" si="16"/>
        <v>2.9154545171996502</v>
      </c>
      <c r="F167" s="69">
        <f t="shared" si="16"/>
        <v>0.63593082208025842</v>
      </c>
      <c r="G167" s="69">
        <f t="shared" si="16"/>
        <v>2.5586314785867068</v>
      </c>
      <c r="H167" s="69">
        <f t="shared" si="16"/>
        <v>6.6190173847332936</v>
      </c>
      <c r="I167" s="69">
        <f t="shared" si="16"/>
        <v>2.4915425692657571</v>
      </c>
      <c r="J167" s="70">
        <f t="shared" si="16"/>
        <v>3.8103908917260281</v>
      </c>
      <c r="K167" s="118"/>
      <c r="L167" s="112"/>
    </row>
    <row r="168" spans="1:12" x14ac:dyDescent="0.25">
      <c r="A168" s="93">
        <v>1970</v>
      </c>
      <c r="B168" s="94" t="s">
        <v>329</v>
      </c>
      <c r="C168" s="95" t="s">
        <v>330</v>
      </c>
      <c r="D168" s="95" t="s">
        <v>240</v>
      </c>
      <c r="E168" s="87">
        <f t="shared" si="16"/>
        <v>3.6063002540126847</v>
      </c>
      <c r="F168" s="69">
        <f t="shared" si="16"/>
        <v>4.3699409701053771</v>
      </c>
      <c r="G168" s="69">
        <f t="shared" si="16"/>
        <v>4.7767682755916159</v>
      </c>
      <c r="H168" s="69">
        <f t="shared" si="16"/>
        <v>4.1074843930405036</v>
      </c>
      <c r="I168" s="69">
        <f t="shared" si="16"/>
        <v>0.24374524687058141</v>
      </c>
      <c r="J168" s="70">
        <f t="shared" si="16"/>
        <v>5.082603629430503</v>
      </c>
      <c r="K168" s="118"/>
      <c r="L168" s="112"/>
    </row>
    <row r="169" spans="1:12" x14ac:dyDescent="0.25">
      <c r="A169" s="93">
        <v>1970</v>
      </c>
      <c r="B169" s="94" t="s">
        <v>331</v>
      </c>
      <c r="C169" s="95" t="s">
        <v>332</v>
      </c>
      <c r="D169" s="95" t="s">
        <v>240</v>
      </c>
      <c r="E169" s="87" t="e">
        <f t="shared" si="16"/>
        <v>#N/A</v>
      </c>
      <c r="F169" s="69" t="e">
        <f t="shared" si="16"/>
        <v>#N/A</v>
      </c>
      <c r="G169" s="69" t="e">
        <f t="shared" si="16"/>
        <v>#N/A</v>
      </c>
      <c r="H169" s="69" t="e">
        <f t="shared" si="16"/>
        <v>#N/A</v>
      </c>
      <c r="I169" s="69" t="e">
        <f t="shared" si="16"/>
        <v>#N/A</v>
      </c>
      <c r="J169" s="70" t="e">
        <f t="shared" si="16"/>
        <v>#N/A</v>
      </c>
      <c r="K169" s="118"/>
      <c r="L169" s="112"/>
    </row>
    <row r="170" spans="1:12" x14ac:dyDescent="0.25">
      <c r="A170" s="93">
        <v>1970</v>
      </c>
      <c r="B170" s="94" t="s">
        <v>333</v>
      </c>
      <c r="C170" s="95" t="s">
        <v>334</v>
      </c>
      <c r="D170" s="95" t="s">
        <v>240</v>
      </c>
      <c r="E170" s="87" t="e">
        <f t="shared" si="16"/>
        <v>#N/A</v>
      </c>
      <c r="F170" s="69" t="e">
        <f t="shared" si="16"/>
        <v>#N/A</v>
      </c>
      <c r="G170" s="69" t="e">
        <f t="shared" si="16"/>
        <v>#N/A</v>
      </c>
      <c r="H170" s="69" t="e">
        <f t="shared" si="16"/>
        <v>#N/A</v>
      </c>
      <c r="I170" s="69" t="e">
        <f t="shared" si="16"/>
        <v>#N/A</v>
      </c>
      <c r="J170" s="70" t="e">
        <f t="shared" si="16"/>
        <v>#N/A</v>
      </c>
      <c r="K170" s="118"/>
      <c r="L170" s="112"/>
    </row>
    <row r="171" spans="1:12" x14ac:dyDescent="0.25">
      <c r="A171" s="93">
        <v>1970</v>
      </c>
      <c r="B171" s="94" t="s">
        <v>335</v>
      </c>
      <c r="C171" s="95" t="s">
        <v>336</v>
      </c>
      <c r="D171" s="95" t="s">
        <v>337</v>
      </c>
      <c r="E171" s="87" t="e">
        <f t="shared" si="16"/>
        <v>#N/A</v>
      </c>
      <c r="F171" s="69" t="e">
        <f t="shared" si="16"/>
        <v>#N/A</v>
      </c>
      <c r="G171" s="69" t="e">
        <f t="shared" si="16"/>
        <v>#N/A</v>
      </c>
      <c r="H171" s="69" t="e">
        <f t="shared" si="16"/>
        <v>#N/A</v>
      </c>
      <c r="I171" s="69" t="e">
        <f t="shared" si="16"/>
        <v>#N/A</v>
      </c>
      <c r="J171" s="70" t="e">
        <f t="shared" si="16"/>
        <v>#N/A</v>
      </c>
      <c r="K171" s="118"/>
      <c r="L171" s="112"/>
    </row>
    <row r="172" spans="1:12" x14ac:dyDescent="0.25">
      <c r="A172" s="93">
        <v>1970</v>
      </c>
      <c r="B172" s="94" t="s">
        <v>338</v>
      </c>
      <c r="C172" s="95" t="s">
        <v>339</v>
      </c>
      <c r="D172" s="95" t="s">
        <v>337</v>
      </c>
      <c r="E172" s="87" t="e">
        <f t="shared" si="16"/>
        <v>#N/A</v>
      </c>
      <c r="F172" s="69" t="e">
        <f t="shared" si="16"/>
        <v>#N/A</v>
      </c>
      <c r="G172" s="69" t="e">
        <f t="shared" si="16"/>
        <v>#N/A</v>
      </c>
      <c r="H172" s="69" t="e">
        <f t="shared" si="16"/>
        <v>#N/A</v>
      </c>
      <c r="I172" s="69" t="e">
        <f t="shared" si="16"/>
        <v>#N/A</v>
      </c>
      <c r="J172" s="70" t="e">
        <f t="shared" si="16"/>
        <v>#N/A</v>
      </c>
      <c r="K172" s="118"/>
      <c r="L172" s="112"/>
    </row>
    <row r="173" spans="1:12" x14ac:dyDescent="0.25">
      <c r="A173" s="93">
        <v>1970</v>
      </c>
      <c r="B173" s="94" t="s">
        <v>340</v>
      </c>
      <c r="C173" s="95" t="s">
        <v>341</v>
      </c>
      <c r="D173" s="95" t="s">
        <v>337</v>
      </c>
      <c r="E173" s="87" t="e">
        <f t="shared" si="16"/>
        <v>#N/A</v>
      </c>
      <c r="F173" s="69" t="e">
        <f t="shared" si="16"/>
        <v>#N/A</v>
      </c>
      <c r="G173" s="69" t="e">
        <f t="shared" si="16"/>
        <v>#N/A</v>
      </c>
      <c r="H173" s="69" t="e">
        <f t="shared" si="16"/>
        <v>#N/A</v>
      </c>
      <c r="I173" s="69" t="e">
        <f t="shared" si="16"/>
        <v>#N/A</v>
      </c>
      <c r="J173" s="70" t="e">
        <f t="shared" si="16"/>
        <v>#N/A</v>
      </c>
      <c r="K173" s="118"/>
      <c r="L173" s="112"/>
    </row>
    <row r="174" spans="1:12" x14ac:dyDescent="0.25">
      <c r="A174" s="93">
        <v>1970</v>
      </c>
      <c r="B174" s="94" t="s">
        <v>342</v>
      </c>
      <c r="C174" s="95" t="s">
        <v>343</v>
      </c>
      <c r="D174" s="95" t="s">
        <v>337</v>
      </c>
      <c r="E174" s="87" t="e">
        <f t="shared" ref="E174:J183" si="17">IF(ISNUMBER(VLOOKUP($B174,EFW.1970,3,FALSE))=TRUE,VLOOKUP($B174,EFW.1970,E$2,FALSE),NA())</f>
        <v>#N/A</v>
      </c>
      <c r="F174" s="69" t="e">
        <f t="shared" si="17"/>
        <v>#N/A</v>
      </c>
      <c r="G174" s="69" t="e">
        <f t="shared" si="17"/>
        <v>#N/A</v>
      </c>
      <c r="H174" s="69" t="e">
        <f t="shared" si="17"/>
        <v>#N/A</v>
      </c>
      <c r="I174" s="69" t="e">
        <f t="shared" si="17"/>
        <v>#N/A</v>
      </c>
      <c r="J174" s="70" t="e">
        <f t="shared" si="17"/>
        <v>#N/A</v>
      </c>
      <c r="K174" s="118"/>
      <c r="L174" s="112"/>
    </row>
    <row r="175" spans="1:12" x14ac:dyDescent="0.25">
      <c r="A175" s="93">
        <v>1970</v>
      </c>
      <c r="B175" s="94" t="s">
        <v>344</v>
      </c>
      <c r="C175" s="95" t="s">
        <v>345</v>
      </c>
      <c r="D175" s="95" t="s">
        <v>337</v>
      </c>
      <c r="E175" s="87" t="e">
        <f t="shared" si="17"/>
        <v>#N/A</v>
      </c>
      <c r="F175" s="69" t="e">
        <f t="shared" si="17"/>
        <v>#N/A</v>
      </c>
      <c r="G175" s="69" t="e">
        <f t="shared" si="17"/>
        <v>#N/A</v>
      </c>
      <c r="H175" s="69" t="e">
        <f t="shared" si="17"/>
        <v>#N/A</v>
      </c>
      <c r="I175" s="69" t="e">
        <f t="shared" si="17"/>
        <v>#N/A</v>
      </c>
      <c r="J175" s="70" t="e">
        <f t="shared" si="17"/>
        <v>#N/A</v>
      </c>
      <c r="K175" s="118"/>
      <c r="L175" s="112"/>
    </row>
    <row r="176" spans="1:12" x14ac:dyDescent="0.25">
      <c r="A176" s="93">
        <v>1970</v>
      </c>
      <c r="B176" s="94" t="s">
        <v>346</v>
      </c>
      <c r="C176" s="95" t="s">
        <v>347</v>
      </c>
      <c r="D176" s="95" t="s">
        <v>337</v>
      </c>
      <c r="E176" s="87" t="e">
        <f t="shared" si="17"/>
        <v>#N/A</v>
      </c>
      <c r="F176" s="69" t="e">
        <f t="shared" si="17"/>
        <v>#N/A</v>
      </c>
      <c r="G176" s="69" t="e">
        <f t="shared" si="17"/>
        <v>#N/A</v>
      </c>
      <c r="H176" s="69" t="e">
        <f t="shared" si="17"/>
        <v>#N/A</v>
      </c>
      <c r="I176" s="69" t="e">
        <f t="shared" si="17"/>
        <v>#N/A</v>
      </c>
      <c r="J176" s="70" t="e">
        <f t="shared" si="17"/>
        <v>#N/A</v>
      </c>
      <c r="K176" s="118"/>
      <c r="L176" s="112"/>
    </row>
    <row r="177" spans="1:12" x14ac:dyDescent="0.25">
      <c r="A177" s="93">
        <v>1970</v>
      </c>
      <c r="B177" s="94" t="s">
        <v>348</v>
      </c>
      <c r="C177" s="95" t="s">
        <v>349</v>
      </c>
      <c r="D177" s="95" t="s">
        <v>337</v>
      </c>
      <c r="E177" s="87" t="e">
        <f t="shared" si="17"/>
        <v>#N/A</v>
      </c>
      <c r="F177" s="69" t="e">
        <f t="shared" si="17"/>
        <v>#N/A</v>
      </c>
      <c r="G177" s="69" t="e">
        <f t="shared" si="17"/>
        <v>#N/A</v>
      </c>
      <c r="H177" s="69" t="e">
        <f t="shared" si="17"/>
        <v>#N/A</v>
      </c>
      <c r="I177" s="69" t="e">
        <f t="shared" si="17"/>
        <v>#N/A</v>
      </c>
      <c r="J177" s="70" t="e">
        <f t="shared" si="17"/>
        <v>#N/A</v>
      </c>
      <c r="K177" s="118"/>
      <c r="L177" s="112"/>
    </row>
    <row r="178" spans="1:12" x14ac:dyDescent="0.25">
      <c r="A178" s="93">
        <v>1970</v>
      </c>
      <c r="B178" s="94" t="s">
        <v>350</v>
      </c>
      <c r="C178" s="95" t="s">
        <v>351</v>
      </c>
      <c r="D178" s="95" t="s">
        <v>337</v>
      </c>
      <c r="E178" s="87" t="e">
        <f t="shared" si="17"/>
        <v>#N/A</v>
      </c>
      <c r="F178" s="69" t="e">
        <f t="shared" si="17"/>
        <v>#N/A</v>
      </c>
      <c r="G178" s="69" t="e">
        <f t="shared" si="17"/>
        <v>#N/A</v>
      </c>
      <c r="H178" s="69" t="e">
        <f t="shared" si="17"/>
        <v>#N/A</v>
      </c>
      <c r="I178" s="69" t="e">
        <f t="shared" si="17"/>
        <v>#N/A</v>
      </c>
      <c r="J178" s="70" t="e">
        <f t="shared" si="17"/>
        <v>#N/A</v>
      </c>
      <c r="K178" s="118"/>
      <c r="L178" s="112"/>
    </row>
    <row r="179" spans="1:12" x14ac:dyDescent="0.25">
      <c r="A179" s="93">
        <v>1970</v>
      </c>
      <c r="B179" s="94" t="s">
        <v>352</v>
      </c>
      <c r="C179" s="95" t="s">
        <v>353</v>
      </c>
      <c r="D179" s="95" t="s">
        <v>337</v>
      </c>
      <c r="E179" s="87" t="e">
        <f t="shared" si="17"/>
        <v>#N/A</v>
      </c>
      <c r="F179" s="69" t="e">
        <f t="shared" si="17"/>
        <v>#N/A</v>
      </c>
      <c r="G179" s="69" t="e">
        <f t="shared" si="17"/>
        <v>#N/A</v>
      </c>
      <c r="H179" s="69" t="e">
        <f t="shared" si="17"/>
        <v>#N/A</v>
      </c>
      <c r="I179" s="69" t="e">
        <f t="shared" si="17"/>
        <v>#N/A</v>
      </c>
      <c r="J179" s="70" t="e">
        <f t="shared" si="17"/>
        <v>#N/A</v>
      </c>
      <c r="K179" s="118"/>
      <c r="L179" s="112"/>
    </row>
    <row r="180" spans="1:12" x14ac:dyDescent="0.25">
      <c r="A180" s="93">
        <v>1970</v>
      </c>
      <c r="B180" s="94" t="s">
        <v>354</v>
      </c>
      <c r="C180" s="95" t="s">
        <v>355</v>
      </c>
      <c r="D180" s="95" t="s">
        <v>337</v>
      </c>
      <c r="E180" s="87" t="e">
        <f t="shared" si="17"/>
        <v>#N/A</v>
      </c>
      <c r="F180" s="69" t="e">
        <f t="shared" si="17"/>
        <v>#N/A</v>
      </c>
      <c r="G180" s="69" t="e">
        <f t="shared" si="17"/>
        <v>#N/A</v>
      </c>
      <c r="H180" s="69" t="e">
        <f t="shared" si="17"/>
        <v>#N/A</v>
      </c>
      <c r="I180" s="69" t="e">
        <f t="shared" si="17"/>
        <v>#N/A</v>
      </c>
      <c r="J180" s="70" t="e">
        <f t="shared" si="17"/>
        <v>#N/A</v>
      </c>
      <c r="K180" s="118"/>
      <c r="L180" s="112"/>
    </row>
    <row r="181" spans="1:12" x14ac:dyDescent="0.25">
      <c r="A181" s="93">
        <v>1970</v>
      </c>
      <c r="B181" s="94" t="s">
        <v>356</v>
      </c>
      <c r="C181" s="95" t="s">
        <v>357</v>
      </c>
      <c r="D181" s="95" t="s">
        <v>337</v>
      </c>
      <c r="E181" s="87" t="e">
        <f t="shared" si="17"/>
        <v>#N/A</v>
      </c>
      <c r="F181" s="69" t="e">
        <f t="shared" si="17"/>
        <v>#N/A</v>
      </c>
      <c r="G181" s="69" t="e">
        <f t="shared" si="17"/>
        <v>#N/A</v>
      </c>
      <c r="H181" s="69" t="e">
        <f t="shared" si="17"/>
        <v>#N/A</v>
      </c>
      <c r="I181" s="69" t="e">
        <f t="shared" si="17"/>
        <v>#N/A</v>
      </c>
      <c r="J181" s="70" t="e">
        <f t="shared" si="17"/>
        <v>#N/A</v>
      </c>
      <c r="K181" s="118"/>
      <c r="L181" s="112"/>
    </row>
    <row r="182" spans="1:12" x14ac:dyDescent="0.25">
      <c r="A182" s="93">
        <v>1970</v>
      </c>
      <c r="B182" s="94" t="s">
        <v>358</v>
      </c>
      <c r="C182" s="95" t="s">
        <v>359</v>
      </c>
      <c r="D182" s="95" t="s">
        <v>337</v>
      </c>
      <c r="E182" s="87">
        <f t="shared" si="17"/>
        <v>7.6522762053946263</v>
      </c>
      <c r="F182" s="69">
        <f t="shared" si="17"/>
        <v>10</v>
      </c>
      <c r="G182" s="69">
        <f t="shared" si="17"/>
        <v>7.870567545469803</v>
      </c>
      <c r="H182" s="69">
        <f t="shared" si="17"/>
        <v>6.8449101206783203</v>
      </c>
      <c r="I182" s="69">
        <f t="shared" si="17"/>
        <v>7.2122858984822775</v>
      </c>
      <c r="J182" s="70">
        <f t="shared" si="17"/>
        <v>7.556341387444399</v>
      </c>
      <c r="K182" s="118"/>
      <c r="L182" s="112"/>
    </row>
    <row r="183" spans="1:12" x14ac:dyDescent="0.25">
      <c r="A183" s="93">
        <v>1970</v>
      </c>
      <c r="B183" s="94" t="s">
        <v>360</v>
      </c>
      <c r="C183" s="95" t="s">
        <v>361</v>
      </c>
      <c r="D183" s="95" t="s">
        <v>337</v>
      </c>
      <c r="E183" s="87" t="e">
        <f t="shared" si="17"/>
        <v>#N/A</v>
      </c>
      <c r="F183" s="69" t="e">
        <f t="shared" si="17"/>
        <v>#N/A</v>
      </c>
      <c r="G183" s="69" t="e">
        <f t="shared" si="17"/>
        <v>#N/A</v>
      </c>
      <c r="H183" s="69" t="e">
        <f t="shared" si="17"/>
        <v>#N/A</v>
      </c>
      <c r="I183" s="69" t="e">
        <f t="shared" si="17"/>
        <v>#N/A</v>
      </c>
      <c r="J183" s="70" t="e">
        <f t="shared" si="17"/>
        <v>#N/A</v>
      </c>
      <c r="K183" s="118"/>
      <c r="L183" s="112"/>
    </row>
    <row r="184" spans="1:12" x14ac:dyDescent="0.25">
      <c r="A184" s="93">
        <v>1970</v>
      </c>
      <c r="B184" s="94" t="s">
        <v>362</v>
      </c>
      <c r="C184" s="95" t="s">
        <v>363</v>
      </c>
      <c r="D184" s="95" t="s">
        <v>337</v>
      </c>
      <c r="E184" s="87" t="e">
        <f t="shared" ref="E184:J193" si="18">IF(ISNUMBER(VLOOKUP($B184,EFW.1970,3,FALSE))=TRUE,VLOOKUP($B184,EFW.1970,E$2,FALSE),NA())</f>
        <v>#N/A</v>
      </c>
      <c r="F184" s="69" t="e">
        <f t="shared" si="18"/>
        <v>#N/A</v>
      </c>
      <c r="G184" s="69" t="e">
        <f t="shared" si="18"/>
        <v>#N/A</v>
      </c>
      <c r="H184" s="69" t="e">
        <f t="shared" si="18"/>
        <v>#N/A</v>
      </c>
      <c r="I184" s="69" t="e">
        <f t="shared" si="18"/>
        <v>#N/A</v>
      </c>
      <c r="J184" s="70" t="e">
        <f t="shared" si="18"/>
        <v>#N/A</v>
      </c>
      <c r="K184" s="118"/>
      <c r="L184" s="112"/>
    </row>
    <row r="185" spans="1:12" x14ac:dyDescent="0.25">
      <c r="A185" s="93">
        <v>1970</v>
      </c>
      <c r="B185" s="94" t="s">
        <v>364</v>
      </c>
      <c r="C185" s="95" t="s">
        <v>365</v>
      </c>
      <c r="D185" s="95" t="s">
        <v>337</v>
      </c>
      <c r="E185" s="87">
        <f t="shared" si="18"/>
        <v>7.5517549445958734</v>
      </c>
      <c r="F185" s="69">
        <f t="shared" si="18"/>
        <v>9.7887472248765039</v>
      </c>
      <c r="G185" s="69">
        <f t="shared" si="18"/>
        <v>7.3822473241407653</v>
      </c>
      <c r="H185" s="69">
        <f t="shared" si="18"/>
        <v>7.9945946671539305</v>
      </c>
      <c r="I185" s="69">
        <f t="shared" si="18"/>
        <v>6.314505313309585</v>
      </c>
      <c r="J185" s="70">
        <f t="shared" si="18"/>
        <v>7.723409466722079</v>
      </c>
      <c r="K185" s="118"/>
      <c r="L185" s="112"/>
    </row>
    <row r="186" spans="1:12" x14ac:dyDescent="0.25">
      <c r="A186" s="93">
        <v>1970</v>
      </c>
      <c r="B186" s="94" t="s">
        <v>366</v>
      </c>
      <c r="C186" s="95" t="s">
        <v>367</v>
      </c>
      <c r="D186" s="95" t="s">
        <v>337</v>
      </c>
      <c r="E186" s="87" t="e">
        <f t="shared" si="18"/>
        <v>#N/A</v>
      </c>
      <c r="F186" s="69" t="e">
        <f t="shared" si="18"/>
        <v>#N/A</v>
      </c>
      <c r="G186" s="69" t="e">
        <f t="shared" si="18"/>
        <v>#N/A</v>
      </c>
      <c r="H186" s="69" t="e">
        <f t="shared" si="18"/>
        <v>#N/A</v>
      </c>
      <c r="I186" s="69" t="e">
        <f t="shared" si="18"/>
        <v>#N/A</v>
      </c>
      <c r="J186" s="70" t="e">
        <f t="shared" si="18"/>
        <v>#N/A</v>
      </c>
      <c r="K186" s="118"/>
      <c r="L186" s="112"/>
    </row>
    <row r="187" spans="1:12" x14ac:dyDescent="0.25">
      <c r="A187" s="93">
        <v>1970</v>
      </c>
      <c r="B187" s="94" t="s">
        <v>368</v>
      </c>
      <c r="C187" s="95" t="s">
        <v>369</v>
      </c>
      <c r="D187" s="95" t="s">
        <v>337</v>
      </c>
      <c r="E187" s="87">
        <f t="shared" si="18"/>
        <v>5.767245223836774</v>
      </c>
      <c r="F187" s="69">
        <f t="shared" si="18"/>
        <v>5.7331747185166577</v>
      </c>
      <c r="G187" s="69">
        <f t="shared" si="18"/>
        <v>7.2788173364935513</v>
      </c>
      <c r="H187" s="69">
        <f t="shared" si="18"/>
        <v>5.7466259413349885</v>
      </c>
      <c r="I187" s="69">
        <f t="shared" si="18"/>
        <v>4.5053243017945244</v>
      </c>
      <c r="J187" s="70">
        <f t="shared" si="18"/>
        <v>6.0958870627699646</v>
      </c>
      <c r="K187" s="118"/>
      <c r="L187" s="112"/>
    </row>
    <row r="188" spans="1:12" x14ac:dyDescent="0.25">
      <c r="A188" s="93">
        <v>1970</v>
      </c>
      <c r="B188" s="94" t="s">
        <v>370</v>
      </c>
      <c r="C188" s="95" t="s">
        <v>371</v>
      </c>
      <c r="D188" s="95" t="s">
        <v>337</v>
      </c>
      <c r="E188" s="87">
        <f t="shared" si="18"/>
        <v>6.8034844185006822</v>
      </c>
      <c r="F188" s="69">
        <f t="shared" si="18"/>
        <v>7.2824288008048814</v>
      </c>
      <c r="G188" s="69">
        <f t="shared" si="18"/>
        <v>7.0915842981317434</v>
      </c>
      <c r="H188" s="69">
        <f t="shared" si="18"/>
        <v>6.6465669695022713</v>
      </c>
      <c r="I188" s="69">
        <f t="shared" si="18"/>
        <v>6.5247101437375399</v>
      </c>
      <c r="J188" s="70">
        <f t="shared" si="18"/>
        <v>6.6287500068734992</v>
      </c>
      <c r="K188" s="118"/>
      <c r="L188" s="112"/>
    </row>
    <row r="189" spans="1:12" x14ac:dyDescent="0.25">
      <c r="A189" s="93">
        <v>1970</v>
      </c>
      <c r="B189" s="94" t="s">
        <v>372</v>
      </c>
      <c r="C189" s="95" t="s">
        <v>373</v>
      </c>
      <c r="D189" s="95" t="s">
        <v>337</v>
      </c>
      <c r="E189" s="87" t="e">
        <f t="shared" si="18"/>
        <v>#N/A</v>
      </c>
      <c r="F189" s="69" t="e">
        <f t="shared" si="18"/>
        <v>#N/A</v>
      </c>
      <c r="G189" s="69" t="e">
        <f t="shared" si="18"/>
        <v>#N/A</v>
      </c>
      <c r="H189" s="69" t="e">
        <f t="shared" si="18"/>
        <v>#N/A</v>
      </c>
      <c r="I189" s="69" t="e">
        <f t="shared" si="18"/>
        <v>#N/A</v>
      </c>
      <c r="J189" s="70" t="e">
        <f t="shared" si="18"/>
        <v>#N/A</v>
      </c>
      <c r="K189" s="118"/>
      <c r="L189" s="112"/>
    </row>
    <row r="190" spans="1:12" x14ac:dyDescent="0.25">
      <c r="A190" s="93">
        <v>1970</v>
      </c>
      <c r="B190" s="94" t="s">
        <v>374</v>
      </c>
      <c r="C190" s="95" t="s">
        <v>375</v>
      </c>
      <c r="D190" s="95" t="s">
        <v>337</v>
      </c>
      <c r="E190" s="87" t="e">
        <f t="shared" si="18"/>
        <v>#N/A</v>
      </c>
      <c r="F190" s="69" t="e">
        <f t="shared" si="18"/>
        <v>#N/A</v>
      </c>
      <c r="G190" s="69" t="e">
        <f t="shared" si="18"/>
        <v>#N/A</v>
      </c>
      <c r="H190" s="69" t="e">
        <f t="shared" si="18"/>
        <v>#N/A</v>
      </c>
      <c r="I190" s="69" t="e">
        <f t="shared" si="18"/>
        <v>#N/A</v>
      </c>
      <c r="J190" s="70" t="e">
        <f t="shared" si="18"/>
        <v>#N/A</v>
      </c>
      <c r="K190" s="118"/>
      <c r="L190" s="112"/>
    </row>
    <row r="191" spans="1:12" x14ac:dyDescent="0.25">
      <c r="A191" s="93">
        <v>1970</v>
      </c>
      <c r="B191" s="94" t="s">
        <v>376</v>
      </c>
      <c r="C191" s="95" t="s">
        <v>377</v>
      </c>
      <c r="D191" s="95" t="s">
        <v>337</v>
      </c>
      <c r="E191" s="87" t="e">
        <f t="shared" si="18"/>
        <v>#N/A</v>
      </c>
      <c r="F191" s="69" t="e">
        <f t="shared" si="18"/>
        <v>#N/A</v>
      </c>
      <c r="G191" s="69" t="e">
        <f t="shared" si="18"/>
        <v>#N/A</v>
      </c>
      <c r="H191" s="69" t="e">
        <f t="shared" si="18"/>
        <v>#N/A</v>
      </c>
      <c r="I191" s="69" t="e">
        <f t="shared" si="18"/>
        <v>#N/A</v>
      </c>
      <c r="J191" s="70" t="e">
        <f t="shared" si="18"/>
        <v>#N/A</v>
      </c>
      <c r="K191" s="118"/>
      <c r="L191" s="112"/>
    </row>
    <row r="192" spans="1:12" x14ac:dyDescent="0.25">
      <c r="A192" s="93">
        <v>1970</v>
      </c>
      <c r="B192" s="94" t="s">
        <v>378</v>
      </c>
      <c r="C192" s="95" t="s">
        <v>379</v>
      </c>
      <c r="D192" s="95" t="s">
        <v>337</v>
      </c>
      <c r="E192" s="87" t="e">
        <f t="shared" si="18"/>
        <v>#N/A</v>
      </c>
      <c r="F192" s="69" t="e">
        <f t="shared" si="18"/>
        <v>#N/A</v>
      </c>
      <c r="G192" s="69" t="e">
        <f t="shared" si="18"/>
        <v>#N/A</v>
      </c>
      <c r="H192" s="69" t="e">
        <f t="shared" si="18"/>
        <v>#N/A</v>
      </c>
      <c r="I192" s="69" t="e">
        <f t="shared" si="18"/>
        <v>#N/A</v>
      </c>
      <c r="J192" s="70" t="e">
        <f t="shared" si="18"/>
        <v>#N/A</v>
      </c>
      <c r="K192" s="118"/>
      <c r="L192" s="112"/>
    </row>
    <row r="193" spans="1:12" x14ac:dyDescent="0.25">
      <c r="A193" s="93">
        <v>1970</v>
      </c>
      <c r="B193" s="94" t="s">
        <v>380</v>
      </c>
      <c r="C193" s="95" t="s">
        <v>381</v>
      </c>
      <c r="D193" s="95" t="s">
        <v>337</v>
      </c>
      <c r="E193" s="87">
        <f t="shared" si="18"/>
        <v>6.8823603858865834</v>
      </c>
      <c r="F193" s="69">
        <f t="shared" si="18"/>
        <v>7.6611953812857507</v>
      </c>
      <c r="G193" s="69">
        <f t="shared" si="18"/>
        <v>7.7989159997146942</v>
      </c>
      <c r="H193" s="69">
        <f t="shared" si="18"/>
        <v>6.25398512169218</v>
      </c>
      <c r="I193" s="69">
        <f t="shared" si="18"/>
        <v>6.7155164582726137</v>
      </c>
      <c r="J193" s="70">
        <f t="shared" si="18"/>
        <v>6.6840138581949518</v>
      </c>
      <c r="K193" s="118"/>
      <c r="L193" s="112"/>
    </row>
    <row r="194" spans="1:12" x14ac:dyDescent="0.25">
      <c r="A194" s="93">
        <v>1970</v>
      </c>
      <c r="B194" s="94"/>
      <c r="C194" s="95" t="s">
        <v>382</v>
      </c>
      <c r="D194" s="95" t="s">
        <v>337</v>
      </c>
      <c r="E194" s="87" t="e">
        <f t="shared" ref="E194:J203" si="19">IF(ISNUMBER(VLOOKUP($B194,EFW.1970,3,FALSE))=TRUE,VLOOKUP($B194,EFW.1970,E$2,FALSE),NA())</f>
        <v>#N/A</v>
      </c>
      <c r="F194" s="69" t="e">
        <f t="shared" si="19"/>
        <v>#N/A</v>
      </c>
      <c r="G194" s="69" t="e">
        <f t="shared" si="19"/>
        <v>#N/A</v>
      </c>
      <c r="H194" s="69" t="e">
        <f t="shared" si="19"/>
        <v>#N/A</v>
      </c>
      <c r="I194" s="69" t="e">
        <f t="shared" si="19"/>
        <v>#N/A</v>
      </c>
      <c r="J194" s="70" t="e">
        <f t="shared" si="19"/>
        <v>#N/A</v>
      </c>
      <c r="K194" s="118"/>
      <c r="L194" s="112"/>
    </row>
    <row r="195" spans="1:12" x14ac:dyDescent="0.25">
      <c r="A195" s="93">
        <v>1970</v>
      </c>
      <c r="B195" s="94" t="s">
        <v>383</v>
      </c>
      <c r="C195" s="95" t="s">
        <v>384</v>
      </c>
      <c r="D195" s="95" t="s">
        <v>337</v>
      </c>
      <c r="E195" s="87" t="e">
        <f t="shared" si="19"/>
        <v>#N/A</v>
      </c>
      <c r="F195" s="69" t="e">
        <f t="shared" si="19"/>
        <v>#N/A</v>
      </c>
      <c r="G195" s="69" t="e">
        <f t="shared" si="19"/>
        <v>#N/A</v>
      </c>
      <c r="H195" s="69" t="e">
        <f t="shared" si="19"/>
        <v>#N/A</v>
      </c>
      <c r="I195" s="69" t="e">
        <f t="shared" si="19"/>
        <v>#N/A</v>
      </c>
      <c r="J195" s="70" t="e">
        <f t="shared" si="19"/>
        <v>#N/A</v>
      </c>
      <c r="K195" s="118"/>
      <c r="L195" s="112"/>
    </row>
    <row r="196" spans="1:12" x14ac:dyDescent="0.25">
      <c r="A196" s="93">
        <v>1970</v>
      </c>
      <c r="B196" s="94" t="s">
        <v>385</v>
      </c>
      <c r="C196" s="95" t="s">
        <v>386</v>
      </c>
      <c r="D196" s="95" t="s">
        <v>337</v>
      </c>
      <c r="E196" s="87">
        <f t="shared" si="19"/>
        <v>7.3156206755518243</v>
      </c>
      <c r="F196" s="69">
        <f t="shared" si="19"/>
        <v>10</v>
      </c>
      <c r="G196" s="69">
        <f t="shared" si="19"/>
        <v>7.3756396944797356</v>
      </c>
      <c r="H196" s="69">
        <f t="shared" si="19"/>
        <v>6.516109787830306</v>
      </c>
      <c r="I196" s="69">
        <f t="shared" si="19"/>
        <v>6.9423373372695965</v>
      </c>
      <c r="J196" s="70">
        <f t="shared" si="19"/>
        <v>7.3191254610291061</v>
      </c>
      <c r="K196" s="118"/>
      <c r="L196" s="112"/>
    </row>
    <row r="197" spans="1:12" x14ac:dyDescent="0.25">
      <c r="A197" s="93">
        <v>1970</v>
      </c>
      <c r="B197" s="94" t="s">
        <v>387</v>
      </c>
      <c r="C197" s="95" t="s">
        <v>648</v>
      </c>
      <c r="D197" s="95" t="s">
        <v>337</v>
      </c>
      <c r="E197" s="87">
        <f t="shared" si="19"/>
        <v>6.2905827291585492</v>
      </c>
      <c r="F197" s="69">
        <f t="shared" si="19"/>
        <v>6.3373834343653979</v>
      </c>
      <c r="G197" s="69">
        <f t="shared" si="19"/>
        <v>7.1478110781053497</v>
      </c>
      <c r="H197" s="69">
        <f t="shared" si="19"/>
        <v>7.6425665487403638</v>
      </c>
      <c r="I197" s="69">
        <f t="shared" si="19"/>
        <v>3.981215533548053</v>
      </c>
      <c r="J197" s="70">
        <f t="shared" si="19"/>
        <v>7.4242770802929163</v>
      </c>
      <c r="K197" s="118"/>
      <c r="L197" s="112"/>
    </row>
    <row r="198" spans="1:12" x14ac:dyDescent="0.25">
      <c r="A198" s="93">
        <v>1970</v>
      </c>
      <c r="B198" s="94" t="s">
        <v>388</v>
      </c>
      <c r="C198" s="95" t="s">
        <v>389</v>
      </c>
      <c r="D198" s="95" t="s">
        <v>337</v>
      </c>
      <c r="E198" s="87" t="e">
        <f t="shared" si="19"/>
        <v>#N/A</v>
      </c>
      <c r="F198" s="69" t="e">
        <f t="shared" si="19"/>
        <v>#N/A</v>
      </c>
      <c r="G198" s="69" t="e">
        <f t="shared" si="19"/>
        <v>#N/A</v>
      </c>
      <c r="H198" s="69" t="e">
        <f t="shared" si="19"/>
        <v>#N/A</v>
      </c>
      <c r="I198" s="69" t="e">
        <f t="shared" si="19"/>
        <v>#N/A</v>
      </c>
      <c r="J198" s="70" t="e">
        <f t="shared" si="19"/>
        <v>#N/A</v>
      </c>
      <c r="K198" s="118"/>
      <c r="L198" s="112"/>
    </row>
    <row r="199" spans="1:12" x14ac:dyDescent="0.25">
      <c r="A199" s="93">
        <v>1970</v>
      </c>
      <c r="B199" s="94" t="s">
        <v>390</v>
      </c>
      <c r="C199" s="95" t="s">
        <v>391</v>
      </c>
      <c r="D199" s="95" t="s">
        <v>337</v>
      </c>
      <c r="E199" s="87" t="e">
        <f t="shared" si="19"/>
        <v>#N/A</v>
      </c>
      <c r="F199" s="69" t="e">
        <f t="shared" si="19"/>
        <v>#N/A</v>
      </c>
      <c r="G199" s="69" t="e">
        <f t="shared" si="19"/>
        <v>#N/A</v>
      </c>
      <c r="H199" s="69" t="e">
        <f t="shared" si="19"/>
        <v>#N/A</v>
      </c>
      <c r="I199" s="69" t="e">
        <f t="shared" si="19"/>
        <v>#N/A</v>
      </c>
      <c r="J199" s="70" t="e">
        <f t="shared" si="19"/>
        <v>#N/A</v>
      </c>
      <c r="K199" s="118"/>
      <c r="L199" s="112"/>
    </row>
    <row r="200" spans="1:12" x14ac:dyDescent="0.25">
      <c r="A200" s="93">
        <v>1970</v>
      </c>
      <c r="B200" s="94" t="s">
        <v>392</v>
      </c>
      <c r="C200" s="95" t="s">
        <v>393</v>
      </c>
      <c r="D200" s="95" t="s">
        <v>337</v>
      </c>
      <c r="E200" s="87" t="e">
        <f t="shared" si="19"/>
        <v>#N/A</v>
      </c>
      <c r="F200" s="69" t="e">
        <f t="shared" si="19"/>
        <v>#N/A</v>
      </c>
      <c r="G200" s="69" t="e">
        <f t="shared" si="19"/>
        <v>#N/A</v>
      </c>
      <c r="H200" s="69" t="e">
        <f t="shared" si="19"/>
        <v>#N/A</v>
      </c>
      <c r="I200" s="69" t="e">
        <f t="shared" si="19"/>
        <v>#N/A</v>
      </c>
      <c r="J200" s="70" t="e">
        <f t="shared" si="19"/>
        <v>#N/A</v>
      </c>
      <c r="K200" s="118"/>
      <c r="L200" s="112"/>
    </row>
    <row r="201" spans="1:12" x14ac:dyDescent="0.25">
      <c r="A201" s="93">
        <v>1970</v>
      </c>
      <c r="B201" s="94" t="s">
        <v>394</v>
      </c>
      <c r="C201" s="95" t="s">
        <v>395</v>
      </c>
      <c r="D201" s="95" t="s">
        <v>337</v>
      </c>
      <c r="E201" s="87" t="e">
        <f t="shared" si="19"/>
        <v>#N/A</v>
      </c>
      <c r="F201" s="69" t="e">
        <f t="shared" si="19"/>
        <v>#N/A</v>
      </c>
      <c r="G201" s="69" t="e">
        <f t="shared" si="19"/>
        <v>#N/A</v>
      </c>
      <c r="H201" s="69" t="e">
        <f t="shared" si="19"/>
        <v>#N/A</v>
      </c>
      <c r="I201" s="69" t="e">
        <f t="shared" si="19"/>
        <v>#N/A</v>
      </c>
      <c r="J201" s="70" t="e">
        <f t="shared" si="19"/>
        <v>#N/A</v>
      </c>
      <c r="K201" s="118"/>
      <c r="L201" s="112"/>
    </row>
    <row r="202" spans="1:12" x14ac:dyDescent="0.25">
      <c r="A202" s="93">
        <v>1970</v>
      </c>
      <c r="B202" s="94" t="s">
        <v>396</v>
      </c>
      <c r="C202" s="95" t="s">
        <v>397</v>
      </c>
      <c r="D202" s="95" t="s">
        <v>337</v>
      </c>
      <c r="E202" s="87" t="e">
        <f t="shared" si="19"/>
        <v>#N/A</v>
      </c>
      <c r="F202" s="69" t="e">
        <f t="shared" si="19"/>
        <v>#N/A</v>
      </c>
      <c r="G202" s="69" t="e">
        <f t="shared" si="19"/>
        <v>#N/A</v>
      </c>
      <c r="H202" s="69" t="e">
        <f t="shared" si="19"/>
        <v>#N/A</v>
      </c>
      <c r="I202" s="69" t="e">
        <f t="shared" si="19"/>
        <v>#N/A</v>
      </c>
      <c r="J202" s="70" t="e">
        <f t="shared" si="19"/>
        <v>#N/A</v>
      </c>
      <c r="K202" s="118"/>
      <c r="L202" s="112"/>
    </row>
    <row r="203" spans="1:12" x14ac:dyDescent="0.25">
      <c r="A203" s="93">
        <v>1970</v>
      </c>
      <c r="B203" s="94" t="s">
        <v>398</v>
      </c>
      <c r="C203" s="95" t="s">
        <v>399</v>
      </c>
      <c r="D203" s="95" t="s">
        <v>337</v>
      </c>
      <c r="E203" s="87">
        <f t="shared" si="19"/>
        <v>5.9942262397624404</v>
      </c>
      <c r="F203" s="69">
        <f t="shared" si="19"/>
        <v>7.4580219850968863</v>
      </c>
      <c r="G203" s="69">
        <f t="shared" si="19"/>
        <v>4.3233529249724443</v>
      </c>
      <c r="H203" s="69">
        <f t="shared" si="19"/>
        <v>8.3551737043306424</v>
      </c>
      <c r="I203" s="69">
        <f t="shared" si="19"/>
        <v>5.7215748881517605</v>
      </c>
      <c r="J203" s="70">
        <f t="shared" si="19"/>
        <v>4.8305262549085475</v>
      </c>
      <c r="K203" s="118"/>
      <c r="L203" s="112"/>
    </row>
    <row r="204" spans="1:12" x14ac:dyDescent="0.25">
      <c r="A204" s="93">
        <v>1970</v>
      </c>
      <c r="B204" s="94" t="s">
        <v>400</v>
      </c>
      <c r="C204" s="95" t="s">
        <v>401</v>
      </c>
      <c r="D204" s="95" t="s">
        <v>337</v>
      </c>
      <c r="E204" s="87" t="e">
        <f t="shared" ref="E204:J213" si="20">IF(ISNUMBER(VLOOKUP($B204,EFW.1970,3,FALSE))=TRUE,VLOOKUP($B204,EFW.1970,E$2,FALSE),NA())</f>
        <v>#N/A</v>
      </c>
      <c r="F204" s="69" t="e">
        <f t="shared" si="20"/>
        <v>#N/A</v>
      </c>
      <c r="G204" s="69" t="e">
        <f t="shared" si="20"/>
        <v>#N/A</v>
      </c>
      <c r="H204" s="69" t="e">
        <f t="shared" si="20"/>
        <v>#N/A</v>
      </c>
      <c r="I204" s="69" t="e">
        <f t="shared" si="20"/>
        <v>#N/A</v>
      </c>
      <c r="J204" s="70" t="e">
        <f t="shared" si="20"/>
        <v>#N/A</v>
      </c>
      <c r="K204" s="118"/>
      <c r="L204" s="112"/>
    </row>
    <row r="205" spans="1:12" x14ac:dyDescent="0.25">
      <c r="A205" s="93">
        <v>1970</v>
      </c>
      <c r="B205" s="94" t="s">
        <v>402</v>
      </c>
      <c r="C205" s="95" t="s">
        <v>403</v>
      </c>
      <c r="D205" s="95" t="s">
        <v>337</v>
      </c>
      <c r="E205" s="87">
        <f t="shared" si="20"/>
        <v>7.081054173030898</v>
      </c>
      <c r="F205" s="69">
        <f t="shared" si="20"/>
        <v>10</v>
      </c>
      <c r="G205" s="69">
        <f t="shared" si="20"/>
        <v>6.1583340566093803</v>
      </c>
      <c r="H205" s="69">
        <f t="shared" si="20"/>
        <v>6.4248220087504535</v>
      </c>
      <c r="I205" s="69">
        <f t="shared" si="20"/>
        <v>6.9442341992515439</v>
      </c>
      <c r="J205" s="70">
        <f t="shared" si="20"/>
        <v>5.23579569059725</v>
      </c>
      <c r="K205" s="118"/>
      <c r="L205" s="112"/>
    </row>
    <row r="206" spans="1:12" x14ac:dyDescent="0.25">
      <c r="A206" s="93">
        <v>1970</v>
      </c>
      <c r="B206" s="94" t="s">
        <v>404</v>
      </c>
      <c r="C206" s="95" t="s">
        <v>405</v>
      </c>
      <c r="D206" s="95" t="s">
        <v>337</v>
      </c>
      <c r="E206" s="87">
        <f t="shared" si="20"/>
        <v>5.4412234645782416</v>
      </c>
      <c r="F206" s="69">
        <f t="shared" si="20"/>
        <v>4.8459652191042109</v>
      </c>
      <c r="G206" s="69" t="str">
        <f t="shared" si="20"/>
        <v/>
      </c>
      <c r="H206" s="69">
        <f t="shared" si="20"/>
        <v>6.9426654238269982</v>
      </c>
      <c r="I206" s="69">
        <f t="shared" si="20"/>
        <v>5.7369672244907077</v>
      </c>
      <c r="J206" s="70">
        <f t="shared" si="20"/>
        <v>5.5671341680523652</v>
      </c>
      <c r="K206" s="118"/>
      <c r="L206" s="112"/>
    </row>
    <row r="207" spans="1:12" x14ac:dyDescent="0.25">
      <c r="A207" s="93">
        <v>1970</v>
      </c>
      <c r="B207" s="94" t="s">
        <v>406</v>
      </c>
      <c r="C207" s="95" t="s">
        <v>407</v>
      </c>
      <c r="D207" s="95" t="s">
        <v>337</v>
      </c>
      <c r="E207" s="87" t="e">
        <f t="shared" si="20"/>
        <v>#N/A</v>
      </c>
      <c r="F207" s="69" t="e">
        <f t="shared" si="20"/>
        <v>#N/A</v>
      </c>
      <c r="G207" s="69" t="e">
        <f t="shared" si="20"/>
        <v>#N/A</v>
      </c>
      <c r="H207" s="69" t="e">
        <f t="shared" si="20"/>
        <v>#N/A</v>
      </c>
      <c r="I207" s="69" t="e">
        <f t="shared" si="20"/>
        <v>#N/A</v>
      </c>
      <c r="J207" s="70" t="e">
        <f t="shared" si="20"/>
        <v>#N/A</v>
      </c>
      <c r="K207" s="118"/>
      <c r="L207" s="112"/>
    </row>
    <row r="208" spans="1:12" x14ac:dyDescent="0.25">
      <c r="A208" s="93">
        <v>1970</v>
      </c>
      <c r="B208" s="94" t="s">
        <v>408</v>
      </c>
      <c r="C208" s="95" t="s">
        <v>409</v>
      </c>
      <c r="D208" s="95" t="s">
        <v>337</v>
      </c>
      <c r="E208" s="87" t="e">
        <f t="shared" si="20"/>
        <v>#N/A</v>
      </c>
      <c r="F208" s="69" t="e">
        <f t="shared" si="20"/>
        <v>#N/A</v>
      </c>
      <c r="G208" s="69" t="e">
        <f t="shared" si="20"/>
        <v>#N/A</v>
      </c>
      <c r="H208" s="69" t="e">
        <f t="shared" si="20"/>
        <v>#N/A</v>
      </c>
      <c r="I208" s="69" t="e">
        <f t="shared" si="20"/>
        <v>#N/A</v>
      </c>
      <c r="J208" s="70" t="e">
        <f t="shared" si="20"/>
        <v>#N/A</v>
      </c>
      <c r="K208" s="118"/>
      <c r="L208" s="112"/>
    </row>
    <row r="209" spans="1:12" x14ac:dyDescent="0.25">
      <c r="A209" s="93">
        <v>1970</v>
      </c>
      <c r="B209" s="94" t="s">
        <v>410</v>
      </c>
      <c r="C209" s="95" t="s">
        <v>411</v>
      </c>
      <c r="D209" s="95" t="s">
        <v>337</v>
      </c>
      <c r="E209" s="87">
        <f t="shared" si="20"/>
        <v>5.9877370141236455</v>
      </c>
      <c r="F209" s="69">
        <f t="shared" si="20"/>
        <v>10</v>
      </c>
      <c r="G209" s="69">
        <f t="shared" si="20"/>
        <v>3.4129264678307929</v>
      </c>
      <c r="H209" s="69">
        <f t="shared" si="20"/>
        <v>7.1525756029341743</v>
      </c>
      <c r="I209" s="69">
        <f t="shared" si="20"/>
        <v>6.2034562824817865</v>
      </c>
      <c r="J209" s="70">
        <f t="shared" si="20"/>
        <v>4.2556035829218581</v>
      </c>
      <c r="K209" s="118"/>
      <c r="L209" s="112"/>
    </row>
    <row r="210" spans="1:12" x14ac:dyDescent="0.25">
      <c r="A210" s="93">
        <v>1970</v>
      </c>
      <c r="B210" s="94" t="s">
        <v>412</v>
      </c>
      <c r="C210" s="95" t="s">
        <v>413</v>
      </c>
      <c r="D210" s="95" t="s">
        <v>337</v>
      </c>
      <c r="E210" s="87" t="e">
        <f t="shared" si="20"/>
        <v>#N/A</v>
      </c>
      <c r="F210" s="69" t="e">
        <f t="shared" si="20"/>
        <v>#N/A</v>
      </c>
      <c r="G210" s="69" t="e">
        <f t="shared" si="20"/>
        <v>#N/A</v>
      </c>
      <c r="H210" s="69" t="e">
        <f t="shared" si="20"/>
        <v>#N/A</v>
      </c>
      <c r="I210" s="69" t="e">
        <f t="shared" si="20"/>
        <v>#N/A</v>
      </c>
      <c r="J210" s="70" t="e">
        <f t="shared" si="20"/>
        <v>#N/A</v>
      </c>
      <c r="K210" s="118"/>
      <c r="L210" s="112"/>
    </row>
    <row r="211" spans="1:12" x14ac:dyDescent="0.25">
      <c r="A211" s="93">
        <v>1970</v>
      </c>
      <c r="B211" s="94" t="s">
        <v>414</v>
      </c>
      <c r="C211" s="95" t="s">
        <v>415</v>
      </c>
      <c r="D211" s="95" t="s">
        <v>337</v>
      </c>
      <c r="E211" s="87" t="e">
        <f t="shared" si="20"/>
        <v>#N/A</v>
      </c>
      <c r="F211" s="69" t="e">
        <f t="shared" si="20"/>
        <v>#N/A</v>
      </c>
      <c r="G211" s="69" t="e">
        <f t="shared" si="20"/>
        <v>#N/A</v>
      </c>
      <c r="H211" s="69" t="e">
        <f t="shared" si="20"/>
        <v>#N/A</v>
      </c>
      <c r="I211" s="69" t="e">
        <f t="shared" si="20"/>
        <v>#N/A</v>
      </c>
      <c r="J211" s="70" t="e">
        <f t="shared" si="20"/>
        <v>#N/A</v>
      </c>
      <c r="K211" s="118"/>
      <c r="L211" s="112"/>
    </row>
    <row r="212" spans="1:12" x14ac:dyDescent="0.25">
      <c r="A212" s="93">
        <v>1970</v>
      </c>
      <c r="B212" s="94" t="s">
        <v>416</v>
      </c>
      <c r="C212" s="95" t="s">
        <v>417</v>
      </c>
      <c r="D212" s="95" t="s">
        <v>337</v>
      </c>
      <c r="E212" s="87" t="e">
        <f t="shared" si="20"/>
        <v>#N/A</v>
      </c>
      <c r="F212" s="69" t="e">
        <f t="shared" si="20"/>
        <v>#N/A</v>
      </c>
      <c r="G212" s="69" t="e">
        <f t="shared" si="20"/>
        <v>#N/A</v>
      </c>
      <c r="H212" s="69" t="e">
        <f t="shared" si="20"/>
        <v>#N/A</v>
      </c>
      <c r="I212" s="69" t="e">
        <f t="shared" si="20"/>
        <v>#N/A</v>
      </c>
      <c r="J212" s="70" t="e">
        <f t="shared" si="20"/>
        <v>#N/A</v>
      </c>
      <c r="K212" s="118"/>
      <c r="L212" s="112"/>
    </row>
    <row r="213" spans="1:12" x14ac:dyDescent="0.25">
      <c r="A213" s="93">
        <v>1970</v>
      </c>
      <c r="B213" s="94" t="s">
        <v>418</v>
      </c>
      <c r="C213" s="95" t="s">
        <v>419</v>
      </c>
      <c r="D213" s="95" t="s">
        <v>337</v>
      </c>
      <c r="E213" s="87">
        <f t="shared" si="20"/>
        <v>6.1664919473894306</v>
      </c>
      <c r="F213" s="69">
        <f t="shared" si="20"/>
        <v>9.6783258704071464</v>
      </c>
      <c r="G213" s="69">
        <f t="shared" si="20"/>
        <v>3.3608099868983219</v>
      </c>
      <c r="H213" s="69">
        <f t="shared" si="20"/>
        <v>6.9235631186752782</v>
      </c>
      <c r="I213" s="69">
        <f t="shared" si="20"/>
        <v>5.409701018618768</v>
      </c>
      <c r="J213" s="70">
        <f t="shared" si="20"/>
        <v>5.4391329827856847</v>
      </c>
      <c r="K213" s="118"/>
      <c r="L213" s="112"/>
    </row>
    <row r="214" spans="1:12" x14ac:dyDescent="0.25">
      <c r="A214" s="93">
        <v>1970</v>
      </c>
      <c r="B214" s="94" t="s">
        <v>420</v>
      </c>
      <c r="C214" s="95" t="s">
        <v>421</v>
      </c>
      <c r="D214" s="95" t="s">
        <v>337</v>
      </c>
      <c r="E214" s="87">
        <f t="shared" ref="E214:J223" si="21">IF(ISNUMBER(VLOOKUP($B214,EFW.1970,3,FALSE))=TRUE,VLOOKUP($B214,EFW.1970,E$2,FALSE),NA())</f>
        <v>6.1442993738081588</v>
      </c>
      <c r="F214" s="69">
        <f t="shared" si="21"/>
        <v>5.2943700209631253</v>
      </c>
      <c r="G214" s="69">
        <f t="shared" si="21"/>
        <v>4.9164162789009058</v>
      </c>
      <c r="H214" s="69">
        <f t="shared" si="21"/>
        <v>8.3768439270234794</v>
      </c>
      <c r="I214" s="69">
        <f t="shared" si="21"/>
        <v>6.3452246715610272</v>
      </c>
      <c r="J214" s="70">
        <f t="shared" si="21"/>
        <v>5.6224653884373597</v>
      </c>
      <c r="K214" s="118"/>
      <c r="L214" s="112"/>
    </row>
    <row r="215" spans="1:12" x14ac:dyDescent="0.25">
      <c r="A215" s="93">
        <v>1970</v>
      </c>
      <c r="B215" s="94" t="s">
        <v>422</v>
      </c>
      <c r="C215" s="95" t="s">
        <v>423</v>
      </c>
      <c r="D215" s="95" t="s">
        <v>337</v>
      </c>
      <c r="E215" s="87">
        <f t="shared" si="21"/>
        <v>7.6874799673316767</v>
      </c>
      <c r="F215" s="69">
        <f t="shared" si="21"/>
        <v>10</v>
      </c>
      <c r="G215" s="69">
        <f t="shared" si="21"/>
        <v>5.1739411730318796</v>
      </c>
      <c r="H215" s="69">
        <f t="shared" si="21"/>
        <v>9.6404985618668118</v>
      </c>
      <c r="I215" s="69">
        <f t="shared" si="21"/>
        <v>8.8037792042302367</v>
      </c>
      <c r="J215" s="70">
        <f t="shared" si="21"/>
        <v>5.7583931299457607</v>
      </c>
      <c r="K215" s="118"/>
      <c r="L215" s="112"/>
    </row>
    <row r="216" spans="1:12" x14ac:dyDescent="0.25">
      <c r="A216" s="93">
        <v>1970</v>
      </c>
      <c r="B216" s="94" t="s">
        <v>424</v>
      </c>
      <c r="C216" s="95" t="s">
        <v>425</v>
      </c>
      <c r="D216" s="95" t="s">
        <v>337</v>
      </c>
      <c r="E216" s="87">
        <f t="shared" si="21"/>
        <v>6.548004461315216</v>
      </c>
      <c r="F216" s="69">
        <f t="shared" si="21"/>
        <v>9.1026803782066246</v>
      </c>
      <c r="G216" s="69">
        <f t="shared" si="21"/>
        <v>5.9813814827265448</v>
      </c>
      <c r="H216" s="69">
        <f t="shared" si="21"/>
        <v>7.0397529766624523</v>
      </c>
      <c r="I216" s="69">
        <f t="shared" si="21"/>
        <v>6.2103550379755719</v>
      </c>
      <c r="J216" s="70">
        <f t="shared" si="21"/>
        <v>5.9136575778252434</v>
      </c>
      <c r="K216" s="118"/>
      <c r="L216" s="112"/>
    </row>
    <row r="217" spans="1:12" x14ac:dyDescent="0.25">
      <c r="A217" s="93">
        <v>1970</v>
      </c>
      <c r="B217" s="94" t="s">
        <v>426</v>
      </c>
      <c r="C217" s="95" t="s">
        <v>427</v>
      </c>
      <c r="D217" s="95" t="s">
        <v>337</v>
      </c>
      <c r="E217" s="87">
        <f t="shared" si="21"/>
        <v>8.3529593011369183</v>
      </c>
      <c r="F217" s="69">
        <f t="shared" si="21"/>
        <v>10</v>
      </c>
      <c r="G217" s="69">
        <f t="shared" si="21"/>
        <v>7.4844819611485045</v>
      </c>
      <c r="H217" s="69">
        <f t="shared" si="21"/>
        <v>9.4730784598352109</v>
      </c>
      <c r="I217" s="69">
        <f t="shared" si="21"/>
        <v>8.6551902556082467</v>
      </c>
      <c r="J217" s="70">
        <f t="shared" si="21"/>
        <v>6.1151096373596854</v>
      </c>
      <c r="K217" s="118"/>
      <c r="L217" s="112"/>
    </row>
    <row r="218" spans="1:12" x14ac:dyDescent="0.25">
      <c r="A218" s="93">
        <v>1970</v>
      </c>
      <c r="B218" s="94" t="s">
        <v>428</v>
      </c>
      <c r="C218" s="95" t="s">
        <v>429</v>
      </c>
      <c r="D218" s="95" t="s">
        <v>337</v>
      </c>
      <c r="E218" s="87" t="e">
        <f t="shared" si="21"/>
        <v>#N/A</v>
      </c>
      <c r="F218" s="69" t="e">
        <f t="shared" si="21"/>
        <v>#N/A</v>
      </c>
      <c r="G218" s="69" t="e">
        <f t="shared" si="21"/>
        <v>#N/A</v>
      </c>
      <c r="H218" s="69" t="e">
        <f t="shared" si="21"/>
        <v>#N/A</v>
      </c>
      <c r="I218" s="69" t="e">
        <f t="shared" si="21"/>
        <v>#N/A</v>
      </c>
      <c r="J218" s="70" t="e">
        <f t="shared" si="21"/>
        <v>#N/A</v>
      </c>
      <c r="K218" s="118"/>
      <c r="L218" s="112"/>
    </row>
    <row r="219" spans="1:12" x14ac:dyDescent="0.25">
      <c r="A219" s="93">
        <v>1970</v>
      </c>
      <c r="B219" s="94" t="s">
        <v>430</v>
      </c>
      <c r="C219" s="95" t="s">
        <v>431</v>
      </c>
      <c r="D219" s="95" t="s">
        <v>337</v>
      </c>
      <c r="E219" s="87">
        <f t="shared" si="21"/>
        <v>7.2891503298375904</v>
      </c>
      <c r="F219" s="69" t="str">
        <f t="shared" si="21"/>
        <v/>
      </c>
      <c r="G219" s="69">
        <f t="shared" si="21"/>
        <v>6.4543926245080065</v>
      </c>
      <c r="H219" s="69">
        <f t="shared" si="21"/>
        <v>8.3969837304260189</v>
      </c>
      <c r="I219" s="69">
        <f t="shared" si="21"/>
        <v>9.0361045197162273</v>
      </c>
      <c r="J219" s="70">
        <f t="shared" si="21"/>
        <v>7.0243757506153548</v>
      </c>
      <c r="K219" s="118"/>
      <c r="L219" s="112"/>
    </row>
    <row r="220" spans="1:12" x14ac:dyDescent="0.25">
      <c r="A220" s="93">
        <v>1970</v>
      </c>
      <c r="B220" s="94" t="s">
        <v>432</v>
      </c>
      <c r="C220" s="95" t="s">
        <v>433</v>
      </c>
      <c r="D220" s="95" t="s">
        <v>337</v>
      </c>
      <c r="E220" s="87" t="e">
        <f t="shared" si="21"/>
        <v>#N/A</v>
      </c>
      <c r="F220" s="69" t="e">
        <f t="shared" si="21"/>
        <v>#N/A</v>
      </c>
      <c r="G220" s="69" t="e">
        <f t="shared" si="21"/>
        <v>#N/A</v>
      </c>
      <c r="H220" s="69" t="e">
        <f t="shared" si="21"/>
        <v>#N/A</v>
      </c>
      <c r="I220" s="69" t="e">
        <f t="shared" si="21"/>
        <v>#N/A</v>
      </c>
      <c r="J220" s="70" t="e">
        <f t="shared" si="21"/>
        <v>#N/A</v>
      </c>
      <c r="K220" s="118"/>
      <c r="L220" s="112"/>
    </row>
    <row r="221" spans="1:12" x14ac:dyDescent="0.25">
      <c r="A221" s="93">
        <v>1970</v>
      </c>
      <c r="B221" s="94" t="s">
        <v>434</v>
      </c>
      <c r="C221" s="95" t="s">
        <v>435</v>
      </c>
      <c r="D221" s="95" t="s">
        <v>337</v>
      </c>
      <c r="E221" s="87">
        <f t="shared" si="21"/>
        <v>7.7559402846713787</v>
      </c>
      <c r="F221" s="69">
        <f t="shared" si="21"/>
        <v>10</v>
      </c>
      <c r="G221" s="69">
        <f t="shared" si="21"/>
        <v>6.7333881781934766</v>
      </c>
      <c r="H221" s="69">
        <f t="shared" si="21"/>
        <v>9.4752005774723802</v>
      </c>
      <c r="I221" s="69">
        <f t="shared" si="21"/>
        <v>6.5775560395412072</v>
      </c>
      <c r="J221" s="70">
        <f t="shared" si="21"/>
        <v>6.2602395075923676</v>
      </c>
      <c r="K221" s="118"/>
      <c r="L221" s="112"/>
    </row>
    <row r="222" spans="1:12" x14ac:dyDescent="0.25">
      <c r="A222" s="93">
        <v>1970</v>
      </c>
      <c r="B222" s="94" t="s">
        <v>436</v>
      </c>
      <c r="C222" s="95" t="s">
        <v>437</v>
      </c>
      <c r="D222" s="95" t="s">
        <v>337</v>
      </c>
      <c r="E222" s="87">
        <f t="shared" si="21"/>
        <v>7.3688500946467057</v>
      </c>
      <c r="F222" s="69">
        <f t="shared" si="21"/>
        <v>8.2952016531364396</v>
      </c>
      <c r="G222" s="69">
        <f t="shared" si="21"/>
        <v>5.9791110370165681</v>
      </c>
      <c r="H222" s="69">
        <f t="shared" si="21"/>
        <v>9.5892516378983697</v>
      </c>
      <c r="I222" s="69">
        <f t="shared" si="21"/>
        <v>6.2987487552200658</v>
      </c>
      <c r="J222" s="70">
        <f t="shared" si="21"/>
        <v>6.8054457012646008</v>
      </c>
      <c r="K222" s="118"/>
      <c r="L222" s="112"/>
    </row>
    <row r="223" spans="1:12" x14ac:dyDescent="0.25">
      <c r="A223" s="93">
        <v>1970</v>
      </c>
      <c r="B223" s="94" t="s">
        <v>438</v>
      </c>
      <c r="C223" s="95" t="s">
        <v>439</v>
      </c>
      <c r="D223" s="95" t="s">
        <v>440</v>
      </c>
      <c r="E223" s="87">
        <f t="shared" si="21"/>
        <v>7.6757187448808084</v>
      </c>
      <c r="F223" s="69">
        <f t="shared" si="21"/>
        <v>9.9736251468869099</v>
      </c>
      <c r="G223" s="69">
        <f t="shared" si="21"/>
        <v>7.410568082606618</v>
      </c>
      <c r="H223" s="69">
        <f t="shared" si="21"/>
        <v>9.6189847043393399</v>
      </c>
      <c r="I223" s="69">
        <f t="shared" si="21"/>
        <v>5.8669044319075985</v>
      </c>
      <c r="J223" s="70">
        <f t="shared" si="21"/>
        <v>6.3034852297921367</v>
      </c>
      <c r="K223" s="118"/>
      <c r="L223" s="112"/>
    </row>
    <row r="224" spans="1:12" x14ac:dyDescent="0.25">
      <c r="A224" s="93">
        <v>1970</v>
      </c>
      <c r="B224" s="94" t="s">
        <v>441</v>
      </c>
      <c r="C224" s="95" t="s">
        <v>442</v>
      </c>
      <c r="D224" s="95" t="s">
        <v>440</v>
      </c>
      <c r="E224" s="87" t="e">
        <f t="shared" ref="E224:J233" si="22">IF(ISNUMBER(VLOOKUP($B224,EFW.1970,3,FALSE))=TRUE,VLOOKUP($B224,EFW.1970,E$2,FALSE),NA())</f>
        <v>#N/A</v>
      </c>
      <c r="F224" s="69" t="e">
        <f t="shared" si="22"/>
        <v>#N/A</v>
      </c>
      <c r="G224" s="69" t="e">
        <f t="shared" si="22"/>
        <v>#N/A</v>
      </c>
      <c r="H224" s="69" t="e">
        <f t="shared" si="22"/>
        <v>#N/A</v>
      </c>
      <c r="I224" s="69" t="e">
        <f t="shared" si="22"/>
        <v>#N/A</v>
      </c>
      <c r="J224" s="70" t="e">
        <f t="shared" si="22"/>
        <v>#N/A</v>
      </c>
      <c r="K224" s="118"/>
      <c r="L224" s="112"/>
    </row>
    <row r="225" spans="1:12" x14ac:dyDescent="0.25">
      <c r="A225" s="93">
        <v>1970</v>
      </c>
      <c r="B225" s="94" t="s">
        <v>443</v>
      </c>
      <c r="C225" s="95" t="s">
        <v>444</v>
      </c>
      <c r="D225" s="95" t="s">
        <v>440</v>
      </c>
      <c r="E225" s="87" t="e">
        <f t="shared" si="22"/>
        <v>#N/A</v>
      </c>
      <c r="F225" s="69" t="e">
        <f t="shared" si="22"/>
        <v>#N/A</v>
      </c>
      <c r="G225" s="69" t="e">
        <f t="shared" si="22"/>
        <v>#N/A</v>
      </c>
      <c r="H225" s="69" t="e">
        <f t="shared" si="22"/>
        <v>#N/A</v>
      </c>
      <c r="I225" s="69" t="e">
        <f t="shared" si="22"/>
        <v>#N/A</v>
      </c>
      <c r="J225" s="70" t="e">
        <f t="shared" si="22"/>
        <v>#N/A</v>
      </c>
      <c r="K225" s="118"/>
      <c r="L225" s="112"/>
    </row>
    <row r="226" spans="1:12" x14ac:dyDescent="0.25">
      <c r="A226" s="93">
        <v>1970</v>
      </c>
      <c r="B226" s="94" t="s">
        <v>445</v>
      </c>
      <c r="C226" s="95" t="s">
        <v>446</v>
      </c>
      <c r="D226" s="95" t="s">
        <v>440</v>
      </c>
      <c r="E226" s="87" t="e">
        <f t="shared" si="22"/>
        <v>#N/A</v>
      </c>
      <c r="F226" s="69" t="e">
        <f t="shared" si="22"/>
        <v>#N/A</v>
      </c>
      <c r="G226" s="69" t="e">
        <f t="shared" si="22"/>
        <v>#N/A</v>
      </c>
      <c r="H226" s="69" t="e">
        <f t="shared" si="22"/>
        <v>#N/A</v>
      </c>
      <c r="I226" s="69" t="e">
        <f t="shared" si="22"/>
        <v>#N/A</v>
      </c>
      <c r="J226" s="70" t="e">
        <f t="shared" si="22"/>
        <v>#N/A</v>
      </c>
      <c r="K226" s="118"/>
      <c r="L226" s="112"/>
    </row>
    <row r="227" spans="1:12" x14ac:dyDescent="0.25">
      <c r="A227" s="93">
        <v>1970</v>
      </c>
      <c r="B227" s="94" t="s">
        <v>447</v>
      </c>
      <c r="C227" s="95" t="s">
        <v>448</v>
      </c>
      <c r="D227" s="95" t="s">
        <v>440</v>
      </c>
      <c r="E227" s="87">
        <f t="shared" si="22"/>
        <v>6.4791073492500892</v>
      </c>
      <c r="F227" s="69">
        <f t="shared" si="22"/>
        <v>7.6151573866109237</v>
      </c>
      <c r="G227" s="69">
        <f t="shared" si="22"/>
        <v>7.0165692441205065</v>
      </c>
      <c r="H227" s="69">
        <f t="shared" si="22"/>
        <v>6.1882494628118652</v>
      </c>
      <c r="I227" s="69">
        <f t="shared" si="22"/>
        <v>5.5577236931368148</v>
      </c>
      <c r="J227" s="70">
        <f t="shared" si="22"/>
        <v>6.7384116516405879</v>
      </c>
      <c r="K227" s="118"/>
      <c r="L227" s="112"/>
    </row>
    <row r="228" spans="1:12" x14ac:dyDescent="0.25">
      <c r="A228" s="93">
        <v>1970</v>
      </c>
      <c r="B228" s="94" t="s">
        <v>449</v>
      </c>
      <c r="C228" s="95" t="s">
        <v>450</v>
      </c>
      <c r="D228" s="95" t="s">
        <v>440</v>
      </c>
      <c r="E228" s="87" t="e">
        <f t="shared" si="22"/>
        <v>#N/A</v>
      </c>
      <c r="F228" s="69" t="e">
        <f t="shared" si="22"/>
        <v>#N/A</v>
      </c>
      <c r="G228" s="69" t="e">
        <f t="shared" si="22"/>
        <v>#N/A</v>
      </c>
      <c r="H228" s="69" t="e">
        <f t="shared" si="22"/>
        <v>#N/A</v>
      </c>
      <c r="I228" s="69" t="e">
        <f t="shared" si="22"/>
        <v>#N/A</v>
      </c>
      <c r="J228" s="70" t="e">
        <f t="shared" si="22"/>
        <v>#N/A</v>
      </c>
      <c r="K228" s="118"/>
      <c r="L228" s="112"/>
    </row>
    <row r="229" spans="1:12" x14ac:dyDescent="0.25">
      <c r="A229" s="93">
        <v>1970</v>
      </c>
      <c r="B229" s="94" t="s">
        <v>451</v>
      </c>
      <c r="C229" s="95" t="s">
        <v>452</v>
      </c>
      <c r="D229" s="95" t="s">
        <v>440</v>
      </c>
      <c r="E229" s="87">
        <f t="shared" si="22"/>
        <v>6.4149180606005638</v>
      </c>
      <c r="F229" s="69">
        <f t="shared" si="22"/>
        <v>5.9052451934460972</v>
      </c>
      <c r="G229" s="69">
        <f t="shared" si="22"/>
        <v>6.4790417757032008</v>
      </c>
      <c r="H229" s="69">
        <f t="shared" si="22"/>
        <v>6.563072068917565</v>
      </c>
      <c r="I229" s="69">
        <f t="shared" si="22"/>
        <v>5.2876768666048539</v>
      </c>
      <c r="J229" s="70" t="str">
        <f t="shared" si="22"/>
        <v/>
      </c>
      <c r="K229" s="118"/>
      <c r="L229" s="112"/>
    </row>
    <row r="230" spans="1:12" x14ac:dyDescent="0.25">
      <c r="A230" s="93">
        <v>1970</v>
      </c>
      <c r="B230" s="94" t="s">
        <v>453</v>
      </c>
      <c r="C230" s="95" t="s">
        <v>454</v>
      </c>
      <c r="D230" s="95" t="s">
        <v>440</v>
      </c>
      <c r="E230" s="87" t="e">
        <f t="shared" si="22"/>
        <v>#N/A</v>
      </c>
      <c r="F230" s="69" t="e">
        <f t="shared" si="22"/>
        <v>#N/A</v>
      </c>
      <c r="G230" s="69" t="e">
        <f t="shared" si="22"/>
        <v>#N/A</v>
      </c>
      <c r="H230" s="69" t="e">
        <f t="shared" si="22"/>
        <v>#N/A</v>
      </c>
      <c r="I230" s="69" t="e">
        <f t="shared" si="22"/>
        <v>#N/A</v>
      </c>
      <c r="J230" s="70" t="e">
        <f t="shared" si="22"/>
        <v>#N/A</v>
      </c>
      <c r="K230" s="118"/>
      <c r="L230" s="112"/>
    </row>
    <row r="231" spans="1:12" x14ac:dyDescent="0.25">
      <c r="A231" s="93">
        <v>1970</v>
      </c>
      <c r="B231" s="94" t="s">
        <v>455</v>
      </c>
      <c r="C231" s="95" t="s">
        <v>456</v>
      </c>
      <c r="D231" s="95" t="s">
        <v>440</v>
      </c>
      <c r="E231" s="87" t="e">
        <f t="shared" si="22"/>
        <v>#N/A</v>
      </c>
      <c r="F231" s="69" t="e">
        <f t="shared" si="22"/>
        <v>#N/A</v>
      </c>
      <c r="G231" s="69" t="e">
        <f t="shared" si="22"/>
        <v>#N/A</v>
      </c>
      <c r="H231" s="69" t="e">
        <f t="shared" si="22"/>
        <v>#N/A</v>
      </c>
      <c r="I231" s="69" t="e">
        <f t="shared" si="22"/>
        <v>#N/A</v>
      </c>
      <c r="J231" s="70" t="e">
        <f t="shared" si="22"/>
        <v>#N/A</v>
      </c>
      <c r="K231" s="118"/>
      <c r="L231" s="112"/>
    </row>
    <row r="232" spans="1:12" x14ac:dyDescent="0.25">
      <c r="A232" s="93">
        <v>1970</v>
      </c>
      <c r="B232" s="94" t="s">
        <v>457</v>
      </c>
      <c r="C232" s="95" t="s">
        <v>458</v>
      </c>
      <c r="D232" s="95" t="s">
        <v>440</v>
      </c>
      <c r="E232" s="87" t="e">
        <f t="shared" si="22"/>
        <v>#N/A</v>
      </c>
      <c r="F232" s="69" t="e">
        <f t="shared" si="22"/>
        <v>#N/A</v>
      </c>
      <c r="G232" s="69" t="e">
        <f t="shared" si="22"/>
        <v>#N/A</v>
      </c>
      <c r="H232" s="69" t="e">
        <f t="shared" si="22"/>
        <v>#N/A</v>
      </c>
      <c r="I232" s="69" t="e">
        <f t="shared" si="22"/>
        <v>#N/A</v>
      </c>
      <c r="J232" s="70" t="e">
        <f t="shared" si="22"/>
        <v>#N/A</v>
      </c>
      <c r="K232" s="118"/>
      <c r="L232" s="112"/>
    </row>
    <row r="233" spans="1:12" x14ac:dyDescent="0.25">
      <c r="A233" s="93">
        <v>1970</v>
      </c>
      <c r="B233" s="94" t="s">
        <v>459</v>
      </c>
      <c r="C233" s="95" t="s">
        <v>460</v>
      </c>
      <c r="D233" s="95" t="s">
        <v>440</v>
      </c>
      <c r="E233" s="87" t="e">
        <f t="shared" si="22"/>
        <v>#N/A</v>
      </c>
      <c r="F233" s="69" t="e">
        <f t="shared" si="22"/>
        <v>#N/A</v>
      </c>
      <c r="G233" s="69" t="e">
        <f t="shared" si="22"/>
        <v>#N/A</v>
      </c>
      <c r="H233" s="69" t="e">
        <f t="shared" si="22"/>
        <v>#N/A</v>
      </c>
      <c r="I233" s="69" t="e">
        <f t="shared" si="22"/>
        <v>#N/A</v>
      </c>
      <c r="J233" s="70" t="e">
        <f t="shared" si="22"/>
        <v>#N/A</v>
      </c>
      <c r="K233" s="118"/>
      <c r="L233" s="112"/>
    </row>
    <row r="234" spans="1:12" x14ac:dyDescent="0.25">
      <c r="A234" s="93">
        <v>1970</v>
      </c>
      <c r="B234" s="94" t="s">
        <v>461</v>
      </c>
      <c r="C234" s="95" t="s">
        <v>462</v>
      </c>
      <c r="D234" s="95" t="s">
        <v>440</v>
      </c>
      <c r="E234" s="87" t="e">
        <f t="shared" ref="E234:J243" si="23">IF(ISNUMBER(VLOOKUP($B234,EFW.1970,3,FALSE))=TRUE,VLOOKUP($B234,EFW.1970,E$2,FALSE),NA())</f>
        <v>#N/A</v>
      </c>
      <c r="F234" s="69" t="e">
        <f t="shared" si="23"/>
        <v>#N/A</v>
      </c>
      <c r="G234" s="69" t="e">
        <f t="shared" si="23"/>
        <v>#N/A</v>
      </c>
      <c r="H234" s="69" t="e">
        <f t="shared" si="23"/>
        <v>#N/A</v>
      </c>
      <c r="I234" s="69" t="e">
        <f t="shared" si="23"/>
        <v>#N/A</v>
      </c>
      <c r="J234" s="70" t="e">
        <f t="shared" si="23"/>
        <v>#N/A</v>
      </c>
      <c r="K234" s="118"/>
      <c r="L234" s="112"/>
    </row>
    <row r="235" spans="1:12" x14ac:dyDescent="0.25">
      <c r="A235" s="93">
        <v>1970</v>
      </c>
      <c r="B235" s="94" t="s">
        <v>463</v>
      </c>
      <c r="C235" s="95" t="s">
        <v>464</v>
      </c>
      <c r="D235" s="95" t="s">
        <v>440</v>
      </c>
      <c r="E235" s="87" t="e">
        <f t="shared" si="23"/>
        <v>#N/A</v>
      </c>
      <c r="F235" s="69" t="e">
        <f t="shared" si="23"/>
        <v>#N/A</v>
      </c>
      <c r="G235" s="69" t="e">
        <f t="shared" si="23"/>
        <v>#N/A</v>
      </c>
      <c r="H235" s="69" t="e">
        <f t="shared" si="23"/>
        <v>#N/A</v>
      </c>
      <c r="I235" s="69" t="e">
        <f t="shared" si="23"/>
        <v>#N/A</v>
      </c>
      <c r="J235" s="70" t="e">
        <f t="shared" si="23"/>
        <v>#N/A</v>
      </c>
      <c r="K235" s="118"/>
      <c r="L235" s="112"/>
    </row>
    <row r="236" spans="1:12" x14ac:dyDescent="0.25">
      <c r="A236" s="93">
        <v>1970</v>
      </c>
      <c r="B236" s="94" t="s">
        <v>465</v>
      </c>
      <c r="C236" s="95" t="s">
        <v>466</v>
      </c>
      <c r="D236" s="95" t="s">
        <v>440</v>
      </c>
      <c r="E236" s="87" t="e">
        <f t="shared" si="23"/>
        <v>#N/A</v>
      </c>
      <c r="F236" s="69" t="e">
        <f t="shared" si="23"/>
        <v>#N/A</v>
      </c>
      <c r="G236" s="69" t="e">
        <f t="shared" si="23"/>
        <v>#N/A</v>
      </c>
      <c r="H236" s="69" t="e">
        <f t="shared" si="23"/>
        <v>#N/A</v>
      </c>
      <c r="I236" s="69" t="e">
        <f t="shared" si="23"/>
        <v>#N/A</v>
      </c>
      <c r="J236" s="70" t="e">
        <f t="shared" si="23"/>
        <v>#N/A</v>
      </c>
      <c r="K236" s="118"/>
      <c r="L236" s="112"/>
    </row>
    <row r="237" spans="1:12" x14ac:dyDescent="0.25">
      <c r="A237" s="93">
        <v>1970</v>
      </c>
      <c r="B237" s="94" t="s">
        <v>467</v>
      </c>
      <c r="C237" s="95" t="s">
        <v>468</v>
      </c>
      <c r="D237" s="95" t="s">
        <v>440</v>
      </c>
      <c r="E237" s="87" t="e">
        <f t="shared" si="23"/>
        <v>#N/A</v>
      </c>
      <c r="F237" s="69" t="e">
        <f t="shared" si="23"/>
        <v>#N/A</v>
      </c>
      <c r="G237" s="69" t="e">
        <f t="shared" si="23"/>
        <v>#N/A</v>
      </c>
      <c r="H237" s="69" t="e">
        <f t="shared" si="23"/>
        <v>#N/A</v>
      </c>
      <c r="I237" s="69" t="e">
        <f t="shared" si="23"/>
        <v>#N/A</v>
      </c>
      <c r="J237" s="70" t="e">
        <f t="shared" si="23"/>
        <v>#N/A</v>
      </c>
      <c r="K237" s="118"/>
      <c r="L237" s="112"/>
    </row>
    <row r="238" spans="1:12" x14ac:dyDescent="0.25">
      <c r="A238" s="93">
        <v>1970</v>
      </c>
      <c r="B238" s="94" t="s">
        <v>469</v>
      </c>
      <c r="C238" s="95" t="s">
        <v>470</v>
      </c>
      <c r="D238" s="95" t="s">
        <v>440</v>
      </c>
      <c r="E238" s="87" t="e">
        <f t="shared" si="23"/>
        <v>#N/A</v>
      </c>
      <c r="F238" s="69" t="e">
        <f t="shared" si="23"/>
        <v>#N/A</v>
      </c>
      <c r="G238" s="69" t="e">
        <f t="shared" si="23"/>
        <v>#N/A</v>
      </c>
      <c r="H238" s="69" t="e">
        <f t="shared" si="23"/>
        <v>#N/A</v>
      </c>
      <c r="I238" s="69" t="e">
        <f t="shared" si="23"/>
        <v>#N/A</v>
      </c>
      <c r="J238" s="70" t="e">
        <f t="shared" si="23"/>
        <v>#N/A</v>
      </c>
      <c r="K238" s="118"/>
      <c r="L238" s="112"/>
    </row>
    <row r="239" spans="1:12" x14ac:dyDescent="0.25">
      <c r="A239" s="93">
        <v>1970</v>
      </c>
      <c r="B239" s="94" t="s">
        <v>471</v>
      </c>
      <c r="C239" s="95" t="s">
        <v>472</v>
      </c>
      <c r="D239" s="95" t="s">
        <v>440</v>
      </c>
      <c r="E239" s="87" t="e">
        <f t="shared" si="23"/>
        <v>#N/A</v>
      </c>
      <c r="F239" s="69" t="e">
        <f t="shared" si="23"/>
        <v>#N/A</v>
      </c>
      <c r="G239" s="69" t="e">
        <f t="shared" si="23"/>
        <v>#N/A</v>
      </c>
      <c r="H239" s="69" t="e">
        <f t="shared" si="23"/>
        <v>#N/A</v>
      </c>
      <c r="I239" s="69" t="e">
        <f t="shared" si="23"/>
        <v>#N/A</v>
      </c>
      <c r="J239" s="70" t="e">
        <f t="shared" si="23"/>
        <v>#N/A</v>
      </c>
      <c r="K239" s="118"/>
      <c r="L239" s="112"/>
    </row>
    <row r="240" spans="1:12" x14ac:dyDescent="0.25">
      <c r="A240" s="93">
        <v>1970</v>
      </c>
      <c r="B240" s="94" t="s">
        <v>473</v>
      </c>
      <c r="C240" s="95" t="s">
        <v>474</v>
      </c>
      <c r="D240" s="95" t="s">
        <v>440</v>
      </c>
      <c r="E240" s="87" t="e">
        <f t="shared" si="23"/>
        <v>#N/A</v>
      </c>
      <c r="F240" s="69" t="e">
        <f t="shared" si="23"/>
        <v>#N/A</v>
      </c>
      <c r="G240" s="69" t="e">
        <f t="shared" si="23"/>
        <v>#N/A</v>
      </c>
      <c r="H240" s="69" t="e">
        <f t="shared" si="23"/>
        <v>#N/A</v>
      </c>
      <c r="I240" s="69" t="e">
        <f t="shared" si="23"/>
        <v>#N/A</v>
      </c>
      <c r="J240" s="70" t="e">
        <f t="shared" si="23"/>
        <v>#N/A</v>
      </c>
      <c r="K240" s="118"/>
      <c r="L240" s="112"/>
    </row>
    <row r="241" spans="1:12" x14ac:dyDescent="0.25">
      <c r="A241" s="93">
        <v>1970</v>
      </c>
      <c r="B241" s="94" t="s">
        <v>475</v>
      </c>
      <c r="C241" s="95" t="s">
        <v>476</v>
      </c>
      <c r="D241" s="95" t="s">
        <v>440</v>
      </c>
      <c r="E241" s="87" t="e">
        <f t="shared" si="23"/>
        <v>#N/A</v>
      </c>
      <c r="F241" s="69" t="e">
        <f t="shared" si="23"/>
        <v>#N/A</v>
      </c>
      <c r="G241" s="69" t="e">
        <f t="shared" si="23"/>
        <v>#N/A</v>
      </c>
      <c r="H241" s="69" t="e">
        <f t="shared" si="23"/>
        <v>#N/A</v>
      </c>
      <c r="I241" s="69" t="e">
        <f t="shared" si="23"/>
        <v>#N/A</v>
      </c>
      <c r="J241" s="70" t="e">
        <f t="shared" si="23"/>
        <v>#N/A</v>
      </c>
      <c r="K241" s="118"/>
      <c r="L241" s="112"/>
    </row>
    <row r="242" spans="1:12" x14ac:dyDescent="0.25">
      <c r="A242" s="93">
        <v>1970</v>
      </c>
      <c r="B242" s="94" t="s">
        <v>477</v>
      </c>
      <c r="C242" s="95" t="s">
        <v>478</v>
      </c>
      <c r="D242" s="95" t="s">
        <v>440</v>
      </c>
      <c r="E242" s="87" t="e">
        <f t="shared" si="23"/>
        <v>#N/A</v>
      </c>
      <c r="F242" s="69" t="e">
        <f t="shared" si="23"/>
        <v>#N/A</v>
      </c>
      <c r="G242" s="69" t="e">
        <f t="shared" si="23"/>
        <v>#N/A</v>
      </c>
      <c r="H242" s="69" t="e">
        <f t="shared" si="23"/>
        <v>#N/A</v>
      </c>
      <c r="I242" s="69" t="e">
        <f t="shared" si="23"/>
        <v>#N/A</v>
      </c>
      <c r="J242" s="70" t="e">
        <f t="shared" si="23"/>
        <v>#N/A</v>
      </c>
      <c r="K242" s="118"/>
      <c r="L242" s="112"/>
    </row>
    <row r="243" spans="1:12" x14ac:dyDescent="0.25">
      <c r="A243" s="93">
        <v>1970</v>
      </c>
      <c r="B243" s="94" t="s">
        <v>479</v>
      </c>
      <c r="C243" s="95" t="s">
        <v>480</v>
      </c>
      <c r="D243" s="95" t="s">
        <v>440</v>
      </c>
      <c r="E243" s="87" t="e">
        <f t="shared" si="23"/>
        <v>#N/A</v>
      </c>
      <c r="F243" s="69" t="e">
        <f t="shared" si="23"/>
        <v>#N/A</v>
      </c>
      <c r="G243" s="69" t="e">
        <f t="shared" si="23"/>
        <v>#N/A</v>
      </c>
      <c r="H243" s="69" t="e">
        <f t="shared" si="23"/>
        <v>#N/A</v>
      </c>
      <c r="I243" s="69" t="e">
        <f t="shared" si="23"/>
        <v>#N/A</v>
      </c>
      <c r="J243" s="70" t="e">
        <f t="shared" si="23"/>
        <v>#N/A</v>
      </c>
      <c r="K243" s="118"/>
      <c r="L243" s="112"/>
    </row>
    <row r="244" spans="1:12" x14ac:dyDescent="0.25">
      <c r="A244" s="93">
        <v>1970</v>
      </c>
      <c r="B244" s="94" t="s">
        <v>481</v>
      </c>
      <c r="C244" s="95" t="s">
        <v>482</v>
      </c>
      <c r="D244" s="95" t="s">
        <v>440</v>
      </c>
      <c r="E244" s="87" t="e">
        <f t="shared" ref="E244:J251" si="24">IF(ISNUMBER(VLOOKUP($B244,EFW.1970,3,FALSE))=TRUE,VLOOKUP($B244,EFW.1970,E$2,FALSE),NA())</f>
        <v>#N/A</v>
      </c>
      <c r="F244" s="69" t="e">
        <f t="shared" si="24"/>
        <v>#N/A</v>
      </c>
      <c r="G244" s="69" t="e">
        <f t="shared" si="24"/>
        <v>#N/A</v>
      </c>
      <c r="H244" s="69" t="e">
        <f t="shared" si="24"/>
        <v>#N/A</v>
      </c>
      <c r="I244" s="69" t="e">
        <f t="shared" si="24"/>
        <v>#N/A</v>
      </c>
      <c r="J244" s="70" t="e">
        <f t="shared" si="24"/>
        <v>#N/A</v>
      </c>
      <c r="K244" s="118"/>
      <c r="L244" s="112"/>
    </row>
    <row r="245" spans="1:12" x14ac:dyDescent="0.25">
      <c r="A245" s="93">
        <v>1970</v>
      </c>
      <c r="B245" s="94" t="s">
        <v>483</v>
      </c>
      <c r="C245" s="95" t="s">
        <v>484</v>
      </c>
      <c r="D245" s="95" t="s">
        <v>440</v>
      </c>
      <c r="E245" s="87" t="e">
        <f t="shared" si="24"/>
        <v>#N/A</v>
      </c>
      <c r="F245" s="69" t="e">
        <f t="shared" si="24"/>
        <v>#N/A</v>
      </c>
      <c r="G245" s="69" t="e">
        <f t="shared" si="24"/>
        <v>#N/A</v>
      </c>
      <c r="H245" s="69" t="e">
        <f t="shared" si="24"/>
        <v>#N/A</v>
      </c>
      <c r="I245" s="69" t="e">
        <f t="shared" si="24"/>
        <v>#N/A</v>
      </c>
      <c r="J245" s="70" t="e">
        <f t="shared" si="24"/>
        <v>#N/A</v>
      </c>
      <c r="K245" s="118"/>
      <c r="L245" s="112"/>
    </row>
    <row r="246" spans="1:12" x14ac:dyDescent="0.25">
      <c r="A246" s="93">
        <v>1970</v>
      </c>
      <c r="B246" s="94" t="s">
        <v>485</v>
      </c>
      <c r="C246" s="95" t="s">
        <v>486</v>
      </c>
      <c r="D246" s="95" t="s">
        <v>440</v>
      </c>
      <c r="E246" s="87" t="e">
        <f t="shared" si="24"/>
        <v>#N/A</v>
      </c>
      <c r="F246" s="69" t="e">
        <f t="shared" si="24"/>
        <v>#N/A</v>
      </c>
      <c r="G246" s="69" t="e">
        <f t="shared" si="24"/>
        <v>#N/A</v>
      </c>
      <c r="H246" s="69" t="e">
        <f t="shared" si="24"/>
        <v>#N/A</v>
      </c>
      <c r="I246" s="69" t="e">
        <f t="shared" si="24"/>
        <v>#N/A</v>
      </c>
      <c r="J246" s="70" t="e">
        <f t="shared" si="24"/>
        <v>#N/A</v>
      </c>
      <c r="K246" s="118"/>
      <c r="L246" s="112"/>
    </row>
    <row r="247" spans="1:12" x14ac:dyDescent="0.25">
      <c r="A247" s="93">
        <v>1970</v>
      </c>
      <c r="B247" s="94" t="s">
        <v>487</v>
      </c>
      <c r="C247" s="95" t="s">
        <v>488</v>
      </c>
      <c r="D247" s="95" t="s">
        <v>440</v>
      </c>
      <c r="E247" s="87" t="e">
        <f t="shared" si="24"/>
        <v>#N/A</v>
      </c>
      <c r="F247" s="69" t="e">
        <f t="shared" si="24"/>
        <v>#N/A</v>
      </c>
      <c r="G247" s="69" t="e">
        <f t="shared" si="24"/>
        <v>#N/A</v>
      </c>
      <c r="H247" s="69" t="e">
        <f t="shared" si="24"/>
        <v>#N/A</v>
      </c>
      <c r="I247" s="69" t="e">
        <f t="shared" si="24"/>
        <v>#N/A</v>
      </c>
      <c r="J247" s="70" t="e">
        <f t="shared" si="24"/>
        <v>#N/A</v>
      </c>
      <c r="K247" s="118"/>
      <c r="L247" s="112"/>
    </row>
    <row r="248" spans="1:12" x14ac:dyDescent="0.25">
      <c r="A248" s="93">
        <v>1970</v>
      </c>
      <c r="B248" s="94" t="s">
        <v>489</v>
      </c>
      <c r="C248" s="95" t="s">
        <v>490</v>
      </c>
      <c r="D248" s="95" t="s">
        <v>440</v>
      </c>
      <c r="E248" s="87" t="e">
        <f t="shared" si="24"/>
        <v>#N/A</v>
      </c>
      <c r="F248" s="69" t="e">
        <f t="shared" si="24"/>
        <v>#N/A</v>
      </c>
      <c r="G248" s="69" t="e">
        <f t="shared" si="24"/>
        <v>#N/A</v>
      </c>
      <c r="H248" s="69" t="e">
        <f t="shared" si="24"/>
        <v>#N/A</v>
      </c>
      <c r="I248" s="69" t="e">
        <f t="shared" si="24"/>
        <v>#N/A</v>
      </c>
      <c r="J248" s="70" t="e">
        <f t="shared" si="24"/>
        <v>#N/A</v>
      </c>
      <c r="K248" s="118"/>
      <c r="L248" s="112"/>
    </row>
    <row r="249" spans="1:12" x14ac:dyDescent="0.25">
      <c r="A249" s="93">
        <v>1970</v>
      </c>
      <c r="B249" s="94" t="s">
        <v>491</v>
      </c>
      <c r="C249" s="95" t="s">
        <v>492</v>
      </c>
      <c r="D249" s="95" t="s">
        <v>440</v>
      </c>
      <c r="E249" s="87" t="e">
        <f t="shared" si="24"/>
        <v>#N/A</v>
      </c>
      <c r="F249" s="69" t="e">
        <f t="shared" si="24"/>
        <v>#N/A</v>
      </c>
      <c r="G249" s="69" t="e">
        <f t="shared" si="24"/>
        <v>#N/A</v>
      </c>
      <c r="H249" s="69" t="e">
        <f t="shared" si="24"/>
        <v>#N/A</v>
      </c>
      <c r="I249" s="69" t="e">
        <f t="shared" si="24"/>
        <v>#N/A</v>
      </c>
      <c r="J249" s="70" t="e">
        <f t="shared" si="24"/>
        <v>#N/A</v>
      </c>
      <c r="K249" s="118"/>
      <c r="L249" s="112"/>
    </row>
    <row r="250" spans="1:12" x14ac:dyDescent="0.25">
      <c r="A250" s="93">
        <v>1970</v>
      </c>
      <c r="B250" s="94" t="s">
        <v>493</v>
      </c>
      <c r="C250" s="95" t="s">
        <v>494</v>
      </c>
      <c r="D250" s="95" t="s">
        <v>440</v>
      </c>
      <c r="E250" s="87" t="e">
        <f t="shared" si="24"/>
        <v>#N/A</v>
      </c>
      <c r="F250" s="69" t="e">
        <f t="shared" si="24"/>
        <v>#N/A</v>
      </c>
      <c r="G250" s="69" t="e">
        <f t="shared" si="24"/>
        <v>#N/A</v>
      </c>
      <c r="H250" s="69" t="e">
        <f t="shared" si="24"/>
        <v>#N/A</v>
      </c>
      <c r="I250" s="69" t="e">
        <f t="shared" si="24"/>
        <v>#N/A</v>
      </c>
      <c r="J250" s="70" t="e">
        <f t="shared" si="24"/>
        <v>#N/A</v>
      </c>
      <c r="K250" s="118"/>
      <c r="L250" s="112"/>
    </row>
    <row r="251" spans="1:12" ht="15.75" thickBot="1" x14ac:dyDescent="0.3">
      <c r="A251" s="97">
        <v>1970</v>
      </c>
      <c r="B251" s="98" t="s">
        <v>495</v>
      </c>
      <c r="C251" s="99" t="s">
        <v>496</v>
      </c>
      <c r="D251" s="99" t="s">
        <v>440</v>
      </c>
      <c r="E251" s="88" t="e">
        <f t="shared" si="24"/>
        <v>#N/A</v>
      </c>
      <c r="F251" s="56" t="e">
        <f t="shared" si="24"/>
        <v>#N/A</v>
      </c>
      <c r="G251" s="56" t="e">
        <f t="shared" si="24"/>
        <v>#N/A</v>
      </c>
      <c r="H251" s="56" t="e">
        <f t="shared" si="24"/>
        <v>#N/A</v>
      </c>
      <c r="I251" s="56" t="e">
        <f t="shared" si="24"/>
        <v>#N/A</v>
      </c>
      <c r="J251" s="71" t="e">
        <f t="shared" si="24"/>
        <v>#N/A</v>
      </c>
      <c r="K251" s="119"/>
      <c r="L251" s="113"/>
    </row>
    <row r="252" spans="1:12" x14ac:dyDescent="0.25">
      <c r="A252" s="90">
        <v>1971</v>
      </c>
      <c r="B252" s="91" t="s">
        <v>4</v>
      </c>
      <c r="C252" s="92" t="s">
        <v>5</v>
      </c>
      <c r="D252" s="92" t="s">
        <v>6</v>
      </c>
      <c r="E252" s="86"/>
      <c r="F252" s="69"/>
      <c r="G252" s="69"/>
      <c r="H252" s="69"/>
      <c r="I252" s="69"/>
      <c r="J252" s="70"/>
      <c r="K252" s="118"/>
      <c r="L252" s="112"/>
    </row>
    <row r="253" spans="1:12" x14ac:dyDescent="0.25">
      <c r="A253" s="93">
        <v>1971</v>
      </c>
      <c r="B253" s="94" t="s">
        <v>7</v>
      </c>
      <c r="C253" s="95" t="s">
        <v>8</v>
      </c>
      <c r="D253" s="95" t="s">
        <v>6</v>
      </c>
      <c r="E253" s="87"/>
      <c r="F253" s="69"/>
      <c r="G253" s="69"/>
      <c r="H253" s="69"/>
      <c r="I253" s="69"/>
      <c r="J253" s="70"/>
      <c r="K253" s="118"/>
      <c r="L253" s="112"/>
    </row>
    <row r="254" spans="1:12" x14ac:dyDescent="0.25">
      <c r="A254" s="93">
        <v>1971</v>
      </c>
      <c r="B254" s="94" t="s">
        <v>9</v>
      </c>
      <c r="C254" s="95" t="s">
        <v>10</v>
      </c>
      <c r="D254" s="95" t="s">
        <v>6</v>
      </c>
      <c r="E254" s="87"/>
      <c r="F254" s="69"/>
      <c r="G254" s="69"/>
      <c r="H254" s="69"/>
      <c r="I254" s="69"/>
      <c r="J254" s="70"/>
      <c r="K254" s="118"/>
      <c r="L254" s="112"/>
    </row>
    <row r="255" spans="1:12" x14ac:dyDescent="0.25">
      <c r="A255" s="93">
        <v>1971</v>
      </c>
      <c r="B255" s="94" t="s">
        <v>11</v>
      </c>
      <c r="C255" s="95" t="s">
        <v>12</v>
      </c>
      <c r="D255" s="95" t="s">
        <v>6</v>
      </c>
      <c r="E255" s="87"/>
      <c r="F255" s="69"/>
      <c r="G255" s="69"/>
      <c r="H255" s="69"/>
      <c r="I255" s="69"/>
      <c r="J255" s="70"/>
      <c r="K255" s="118"/>
      <c r="L255" s="112"/>
    </row>
    <row r="256" spans="1:12" x14ac:dyDescent="0.25">
      <c r="A256" s="93">
        <v>1971</v>
      </c>
      <c r="B256" s="94" t="s">
        <v>13</v>
      </c>
      <c r="C256" s="95" t="s">
        <v>14</v>
      </c>
      <c r="D256" s="95" t="s">
        <v>6</v>
      </c>
      <c r="E256" s="87"/>
      <c r="F256" s="69"/>
      <c r="G256" s="69"/>
      <c r="H256" s="69"/>
      <c r="I256" s="69"/>
      <c r="J256" s="70"/>
      <c r="K256" s="118"/>
      <c r="L256" s="112"/>
    </row>
    <row r="257" spans="1:12" x14ac:dyDescent="0.25">
      <c r="A257" s="93">
        <v>1971</v>
      </c>
      <c r="B257" s="94" t="s">
        <v>15</v>
      </c>
      <c r="C257" s="95" t="s">
        <v>16</v>
      </c>
      <c r="D257" s="95" t="s">
        <v>6</v>
      </c>
      <c r="E257" s="87"/>
      <c r="F257" s="69"/>
      <c r="G257" s="69"/>
      <c r="H257" s="69"/>
      <c r="I257" s="69"/>
      <c r="J257" s="70"/>
      <c r="K257" s="118"/>
      <c r="L257" s="112"/>
    </row>
    <row r="258" spans="1:12" x14ac:dyDescent="0.25">
      <c r="A258" s="93">
        <v>1971</v>
      </c>
      <c r="B258" s="94" t="s">
        <v>17</v>
      </c>
      <c r="C258" s="95" t="s">
        <v>18</v>
      </c>
      <c r="D258" s="95" t="s">
        <v>6</v>
      </c>
      <c r="E258" s="87"/>
      <c r="F258" s="69"/>
      <c r="G258" s="69"/>
      <c r="H258" s="69"/>
      <c r="I258" s="69"/>
      <c r="J258" s="70"/>
      <c r="K258" s="118"/>
      <c r="L258" s="112"/>
    </row>
    <row r="259" spans="1:12" x14ac:dyDescent="0.25">
      <c r="A259" s="93">
        <v>1971</v>
      </c>
      <c r="B259" s="94" t="s">
        <v>19</v>
      </c>
      <c r="C259" s="95" t="s">
        <v>20</v>
      </c>
      <c r="D259" s="95" t="s">
        <v>6</v>
      </c>
      <c r="E259" s="87"/>
      <c r="F259" s="69"/>
      <c r="G259" s="69"/>
      <c r="H259" s="69"/>
      <c r="I259" s="69"/>
      <c r="J259" s="70"/>
      <c r="K259" s="118"/>
      <c r="L259" s="112"/>
    </row>
    <row r="260" spans="1:12" x14ac:dyDescent="0.25">
      <c r="A260" s="93">
        <v>1971</v>
      </c>
      <c r="B260" s="94" t="s">
        <v>21</v>
      </c>
      <c r="C260" s="95" t="s">
        <v>22</v>
      </c>
      <c r="D260" s="95" t="s">
        <v>6</v>
      </c>
      <c r="E260" s="87"/>
      <c r="F260" s="69"/>
      <c r="G260" s="69"/>
      <c r="H260" s="69"/>
      <c r="I260" s="69"/>
      <c r="J260" s="70"/>
      <c r="K260" s="118"/>
      <c r="L260" s="112"/>
    </row>
    <row r="261" spans="1:12" x14ac:dyDescent="0.25">
      <c r="A261" s="93">
        <v>1971</v>
      </c>
      <c r="B261" s="94" t="s">
        <v>23</v>
      </c>
      <c r="C261" s="95" t="s">
        <v>24</v>
      </c>
      <c r="D261" s="95" t="s">
        <v>6</v>
      </c>
      <c r="E261" s="87"/>
      <c r="F261" s="69"/>
      <c r="G261" s="69"/>
      <c r="H261" s="69"/>
      <c r="I261" s="69"/>
      <c r="J261" s="70"/>
      <c r="K261" s="118"/>
      <c r="L261" s="112"/>
    </row>
    <row r="262" spans="1:12" x14ac:dyDescent="0.25">
      <c r="A262" s="93">
        <v>1971</v>
      </c>
      <c r="B262" s="94" t="s">
        <v>25</v>
      </c>
      <c r="C262" s="95" t="s">
        <v>26</v>
      </c>
      <c r="D262" s="95" t="s">
        <v>6</v>
      </c>
      <c r="E262" s="87"/>
      <c r="F262" s="69"/>
      <c r="G262" s="69"/>
      <c r="H262" s="69"/>
      <c r="I262" s="69"/>
      <c r="J262" s="70"/>
      <c r="K262" s="118"/>
      <c r="L262" s="112"/>
    </row>
    <row r="263" spans="1:12" x14ac:dyDescent="0.25">
      <c r="A263" s="93">
        <v>1971</v>
      </c>
      <c r="B263" s="94" t="s">
        <v>27</v>
      </c>
      <c r="C263" s="95" t="s">
        <v>28</v>
      </c>
      <c r="D263" s="95" t="s">
        <v>6</v>
      </c>
      <c r="E263" s="87"/>
      <c r="F263" s="69"/>
      <c r="G263" s="69"/>
      <c r="H263" s="69"/>
      <c r="I263" s="69"/>
      <c r="J263" s="70"/>
      <c r="K263" s="118"/>
      <c r="L263" s="112"/>
    </row>
    <row r="264" spans="1:12" x14ac:dyDescent="0.25">
      <c r="A264" s="93">
        <v>1971</v>
      </c>
      <c r="B264" s="94" t="s">
        <v>29</v>
      </c>
      <c r="C264" s="95" t="s">
        <v>30</v>
      </c>
      <c r="D264" s="95" t="s">
        <v>6</v>
      </c>
      <c r="E264" s="87"/>
      <c r="F264" s="69"/>
      <c r="G264" s="69"/>
      <c r="H264" s="69"/>
      <c r="I264" s="69"/>
      <c r="J264" s="70"/>
      <c r="K264" s="118"/>
      <c r="L264" s="112"/>
    </row>
    <row r="265" spans="1:12" x14ac:dyDescent="0.25">
      <c r="A265" s="93">
        <v>1971</v>
      </c>
      <c r="B265" s="94" t="s">
        <v>31</v>
      </c>
      <c r="C265" s="95" t="s">
        <v>32</v>
      </c>
      <c r="D265" s="95" t="s">
        <v>6</v>
      </c>
      <c r="E265" s="87"/>
      <c r="F265" s="69"/>
      <c r="G265" s="69"/>
      <c r="H265" s="69"/>
      <c r="I265" s="69"/>
      <c r="J265" s="70"/>
      <c r="K265" s="118"/>
      <c r="L265" s="112"/>
    </row>
    <row r="266" spans="1:12" x14ac:dyDescent="0.25">
      <c r="A266" s="93">
        <v>1971</v>
      </c>
      <c r="B266" s="94" t="s">
        <v>33</v>
      </c>
      <c r="C266" s="95" t="s">
        <v>34</v>
      </c>
      <c r="D266" s="95" t="s">
        <v>6</v>
      </c>
      <c r="E266" s="87"/>
      <c r="F266" s="69"/>
      <c r="G266" s="69"/>
      <c r="H266" s="69"/>
      <c r="I266" s="69"/>
      <c r="J266" s="70"/>
      <c r="K266" s="118"/>
      <c r="L266" s="112"/>
    </row>
    <row r="267" spans="1:12" x14ac:dyDescent="0.25">
      <c r="A267" s="93">
        <v>1971</v>
      </c>
      <c r="B267" s="94" t="s">
        <v>35</v>
      </c>
      <c r="C267" s="95" t="s">
        <v>36</v>
      </c>
      <c r="D267" s="95" t="s">
        <v>6</v>
      </c>
      <c r="E267" s="87"/>
      <c r="F267" s="69"/>
      <c r="G267" s="69"/>
      <c r="H267" s="69"/>
      <c r="I267" s="69"/>
      <c r="J267" s="70"/>
      <c r="K267" s="118"/>
      <c r="L267" s="112"/>
    </row>
    <row r="268" spans="1:12" x14ac:dyDescent="0.25">
      <c r="A268" s="93">
        <v>1971</v>
      </c>
      <c r="B268" s="94" t="s">
        <v>37</v>
      </c>
      <c r="C268" s="95" t="s">
        <v>38</v>
      </c>
      <c r="D268" s="95" t="s">
        <v>6</v>
      </c>
      <c r="E268" s="87"/>
      <c r="F268" s="69"/>
      <c r="G268" s="69"/>
      <c r="H268" s="69"/>
      <c r="I268" s="69"/>
      <c r="J268" s="70"/>
      <c r="K268" s="118"/>
      <c r="L268" s="112"/>
    </row>
    <row r="269" spans="1:12" x14ac:dyDescent="0.25">
      <c r="A269" s="93">
        <v>1971</v>
      </c>
      <c r="B269" s="94" t="s">
        <v>39</v>
      </c>
      <c r="C269" s="95" t="s">
        <v>40</v>
      </c>
      <c r="D269" s="95" t="s">
        <v>6</v>
      </c>
      <c r="E269" s="87"/>
      <c r="F269" s="69"/>
      <c r="G269" s="69"/>
      <c r="H269" s="69"/>
      <c r="I269" s="69"/>
      <c r="J269" s="70"/>
      <c r="K269" s="118"/>
      <c r="L269" s="112"/>
    </row>
    <row r="270" spans="1:12" x14ac:dyDescent="0.25">
      <c r="A270" s="93">
        <v>1971</v>
      </c>
      <c r="B270" s="94" t="s">
        <v>41</v>
      </c>
      <c r="C270" s="95" t="s">
        <v>42</v>
      </c>
      <c r="D270" s="95" t="s">
        <v>6</v>
      </c>
      <c r="E270" s="87"/>
      <c r="F270" s="69"/>
      <c r="G270" s="69"/>
      <c r="H270" s="69"/>
      <c r="I270" s="69"/>
      <c r="J270" s="70"/>
      <c r="K270" s="118"/>
      <c r="L270" s="112"/>
    </row>
    <row r="271" spans="1:12" x14ac:dyDescent="0.25">
      <c r="A271" s="93">
        <v>1971</v>
      </c>
      <c r="B271" s="94" t="s">
        <v>43</v>
      </c>
      <c r="C271" s="95" t="s">
        <v>44</v>
      </c>
      <c r="D271" s="95" t="s">
        <v>6</v>
      </c>
      <c r="E271" s="87"/>
      <c r="F271" s="69"/>
      <c r="G271" s="69"/>
      <c r="H271" s="69"/>
      <c r="I271" s="69"/>
      <c r="J271" s="70"/>
      <c r="K271" s="118"/>
      <c r="L271" s="112"/>
    </row>
    <row r="272" spans="1:12" x14ac:dyDescent="0.25">
      <c r="A272" s="93">
        <v>1971</v>
      </c>
      <c r="B272" s="94" t="s">
        <v>45</v>
      </c>
      <c r="C272" s="95" t="s">
        <v>46</v>
      </c>
      <c r="D272" s="95" t="s">
        <v>6</v>
      </c>
      <c r="E272" s="87"/>
      <c r="F272" s="69"/>
      <c r="G272" s="69"/>
      <c r="H272" s="69"/>
      <c r="I272" s="69"/>
      <c r="J272" s="70"/>
      <c r="K272" s="118"/>
      <c r="L272" s="112"/>
    </row>
    <row r="273" spans="1:12" x14ac:dyDescent="0.25">
      <c r="A273" s="93">
        <v>1971</v>
      </c>
      <c r="B273" s="94" t="s">
        <v>47</v>
      </c>
      <c r="C273" s="95" t="s">
        <v>48</v>
      </c>
      <c r="D273" s="95" t="s">
        <v>6</v>
      </c>
      <c r="E273" s="87"/>
      <c r="F273" s="69"/>
      <c r="G273" s="69"/>
      <c r="H273" s="69"/>
      <c r="I273" s="69"/>
      <c r="J273" s="70"/>
      <c r="K273" s="118"/>
      <c r="L273" s="112"/>
    </row>
    <row r="274" spans="1:12" x14ac:dyDescent="0.25">
      <c r="A274" s="93">
        <v>1971</v>
      </c>
      <c r="B274" s="94" t="s">
        <v>49</v>
      </c>
      <c r="C274" s="95" t="s">
        <v>50</v>
      </c>
      <c r="D274" s="95" t="s">
        <v>6</v>
      </c>
      <c r="E274" s="87"/>
      <c r="F274" s="69"/>
      <c r="G274" s="69"/>
      <c r="H274" s="69"/>
      <c r="I274" s="69"/>
      <c r="J274" s="70"/>
      <c r="K274" s="118"/>
      <c r="L274" s="112"/>
    </row>
    <row r="275" spans="1:12" x14ac:dyDescent="0.25">
      <c r="A275" s="93">
        <v>1971</v>
      </c>
      <c r="B275" s="94" t="s">
        <v>51</v>
      </c>
      <c r="C275" s="95" t="s">
        <v>52</v>
      </c>
      <c r="D275" s="95" t="s">
        <v>6</v>
      </c>
      <c r="E275" s="87"/>
      <c r="F275" s="69"/>
      <c r="G275" s="69"/>
      <c r="H275" s="69"/>
      <c r="I275" s="69"/>
      <c r="J275" s="70"/>
      <c r="K275" s="118"/>
      <c r="L275" s="112"/>
    </row>
    <row r="276" spans="1:12" x14ac:dyDescent="0.25">
      <c r="A276" s="93">
        <v>1971</v>
      </c>
      <c r="B276" s="94" t="s">
        <v>53</v>
      </c>
      <c r="C276" s="95" t="s">
        <v>54</v>
      </c>
      <c r="D276" s="95" t="s">
        <v>6</v>
      </c>
      <c r="E276" s="87"/>
      <c r="F276" s="69"/>
      <c r="G276" s="69"/>
      <c r="H276" s="69"/>
      <c r="I276" s="69"/>
      <c r="J276" s="70"/>
      <c r="K276" s="118"/>
      <c r="L276" s="112"/>
    </row>
    <row r="277" spans="1:12" x14ac:dyDescent="0.25">
      <c r="A277" s="93">
        <v>1971</v>
      </c>
      <c r="B277" s="94" t="s">
        <v>55</v>
      </c>
      <c r="C277" s="95" t="s">
        <v>56</v>
      </c>
      <c r="D277" s="95" t="s">
        <v>6</v>
      </c>
      <c r="E277" s="87"/>
      <c r="F277" s="69"/>
      <c r="G277" s="69"/>
      <c r="H277" s="69"/>
      <c r="I277" s="69"/>
      <c r="J277" s="70"/>
      <c r="K277" s="118"/>
      <c r="L277" s="112"/>
    </row>
    <row r="278" spans="1:12" x14ac:dyDescent="0.25">
      <c r="A278" s="93">
        <v>1971</v>
      </c>
      <c r="B278" s="94" t="s">
        <v>57</v>
      </c>
      <c r="C278" s="95" t="s">
        <v>58</v>
      </c>
      <c r="D278" s="95" t="s">
        <v>6</v>
      </c>
      <c r="E278" s="87"/>
      <c r="F278" s="69"/>
      <c r="G278" s="69"/>
      <c r="H278" s="69"/>
      <c r="I278" s="69"/>
      <c r="J278" s="70"/>
      <c r="K278" s="118"/>
      <c r="L278" s="112"/>
    </row>
    <row r="279" spans="1:12" x14ac:dyDescent="0.25">
      <c r="A279" s="93">
        <v>1971</v>
      </c>
      <c r="B279" s="94" t="s">
        <v>59</v>
      </c>
      <c r="C279" s="95" t="s">
        <v>60</v>
      </c>
      <c r="D279" s="95" t="s">
        <v>6</v>
      </c>
      <c r="E279" s="87"/>
      <c r="F279" s="69"/>
      <c r="G279" s="69"/>
      <c r="H279" s="69"/>
      <c r="I279" s="69"/>
      <c r="J279" s="70"/>
      <c r="K279" s="118"/>
      <c r="L279" s="112"/>
    </row>
    <row r="280" spans="1:12" x14ac:dyDescent="0.25">
      <c r="A280" s="93">
        <v>1971</v>
      </c>
      <c r="B280" s="94" t="s">
        <v>61</v>
      </c>
      <c r="C280" s="95" t="s">
        <v>62</v>
      </c>
      <c r="D280" s="95" t="s">
        <v>6</v>
      </c>
      <c r="E280" s="87"/>
      <c r="F280" s="69"/>
      <c r="G280" s="69"/>
      <c r="H280" s="69"/>
      <c r="I280" s="69"/>
      <c r="J280" s="70"/>
      <c r="K280" s="118"/>
      <c r="L280" s="112"/>
    </row>
    <row r="281" spans="1:12" x14ac:dyDescent="0.25">
      <c r="A281" s="93">
        <v>1971</v>
      </c>
      <c r="B281" s="94" t="s">
        <v>63</v>
      </c>
      <c r="C281" s="95" t="s">
        <v>64</v>
      </c>
      <c r="D281" s="95" t="s">
        <v>6</v>
      </c>
      <c r="E281" s="87"/>
      <c r="F281" s="69"/>
      <c r="G281" s="69"/>
      <c r="H281" s="69"/>
      <c r="I281" s="69"/>
      <c r="J281" s="70"/>
      <c r="K281" s="118"/>
      <c r="L281" s="112"/>
    </row>
    <row r="282" spans="1:12" x14ac:dyDescent="0.25">
      <c r="A282" s="93">
        <v>1971</v>
      </c>
      <c r="B282" s="94" t="s">
        <v>65</v>
      </c>
      <c r="C282" s="95" t="s">
        <v>66</v>
      </c>
      <c r="D282" s="95" t="s">
        <v>6</v>
      </c>
      <c r="E282" s="87"/>
      <c r="F282" s="69"/>
      <c r="G282" s="69"/>
      <c r="H282" s="69"/>
      <c r="I282" s="69"/>
      <c r="J282" s="70"/>
      <c r="K282" s="118"/>
      <c r="L282" s="112"/>
    </row>
    <row r="283" spans="1:12" x14ac:dyDescent="0.25">
      <c r="A283" s="93">
        <v>1971</v>
      </c>
      <c r="B283" s="94" t="s">
        <v>67</v>
      </c>
      <c r="C283" s="95" t="s">
        <v>68</v>
      </c>
      <c r="D283" s="95" t="s">
        <v>6</v>
      </c>
      <c r="E283" s="87"/>
      <c r="F283" s="69"/>
      <c r="G283" s="69"/>
      <c r="H283" s="69"/>
      <c r="I283" s="69"/>
      <c r="J283" s="70"/>
      <c r="K283" s="118"/>
      <c r="L283" s="112"/>
    </row>
    <row r="284" spans="1:12" x14ac:dyDescent="0.25">
      <c r="A284" s="93">
        <v>1971</v>
      </c>
      <c r="B284" s="94" t="s">
        <v>69</v>
      </c>
      <c r="C284" s="95" t="s">
        <v>70</v>
      </c>
      <c r="D284" s="95" t="s">
        <v>6</v>
      </c>
      <c r="E284" s="87"/>
      <c r="F284" s="69"/>
      <c r="G284" s="69"/>
      <c r="H284" s="69"/>
      <c r="I284" s="69"/>
      <c r="J284" s="70"/>
      <c r="K284" s="118"/>
      <c r="L284" s="112"/>
    </row>
    <row r="285" spans="1:12" x14ac:dyDescent="0.25">
      <c r="A285" s="93">
        <v>1971</v>
      </c>
      <c r="B285" s="94" t="s">
        <v>71</v>
      </c>
      <c r="C285" s="95" t="s">
        <v>72</v>
      </c>
      <c r="D285" s="95" t="s">
        <v>6</v>
      </c>
      <c r="E285" s="87"/>
      <c r="F285" s="69"/>
      <c r="G285" s="69"/>
      <c r="H285" s="69"/>
      <c r="I285" s="69"/>
      <c r="J285" s="70"/>
      <c r="K285" s="118"/>
      <c r="L285" s="112"/>
    </row>
    <row r="286" spans="1:12" x14ac:dyDescent="0.25">
      <c r="A286" s="93">
        <v>1971</v>
      </c>
      <c r="B286" s="94" t="s">
        <v>73</v>
      </c>
      <c r="C286" s="95" t="s">
        <v>74</v>
      </c>
      <c r="D286" s="95" t="s">
        <v>6</v>
      </c>
      <c r="E286" s="87"/>
      <c r="F286" s="69"/>
      <c r="G286" s="69"/>
      <c r="H286" s="69"/>
      <c r="I286" s="69"/>
      <c r="J286" s="70"/>
      <c r="K286" s="118"/>
      <c r="L286" s="112"/>
    </row>
    <row r="287" spans="1:12" x14ac:dyDescent="0.25">
      <c r="A287" s="93">
        <v>1971</v>
      </c>
      <c r="B287" s="94" t="s">
        <v>75</v>
      </c>
      <c r="C287" s="95" t="s">
        <v>76</v>
      </c>
      <c r="D287" s="95" t="s">
        <v>6</v>
      </c>
      <c r="E287" s="87"/>
      <c r="F287" s="69"/>
      <c r="G287" s="69"/>
      <c r="H287" s="69"/>
      <c r="I287" s="69"/>
      <c r="J287" s="70"/>
      <c r="K287" s="118"/>
      <c r="L287" s="112"/>
    </row>
    <row r="288" spans="1:12" x14ac:dyDescent="0.25">
      <c r="A288" s="93">
        <v>1971</v>
      </c>
      <c r="B288" s="94" t="s">
        <v>77</v>
      </c>
      <c r="C288" s="95" t="s">
        <v>78</v>
      </c>
      <c r="D288" s="95" t="s">
        <v>6</v>
      </c>
      <c r="E288" s="87"/>
      <c r="F288" s="69"/>
      <c r="G288" s="69"/>
      <c r="H288" s="69"/>
      <c r="I288" s="69"/>
      <c r="J288" s="70"/>
      <c r="K288" s="118"/>
      <c r="L288" s="112"/>
    </row>
    <row r="289" spans="1:12" x14ac:dyDescent="0.25">
      <c r="A289" s="93">
        <v>1971</v>
      </c>
      <c r="B289" s="94" t="s">
        <v>79</v>
      </c>
      <c r="C289" s="95" t="s">
        <v>80</v>
      </c>
      <c r="D289" s="95" t="s">
        <v>6</v>
      </c>
      <c r="E289" s="87"/>
      <c r="F289" s="69"/>
      <c r="G289" s="69"/>
      <c r="H289" s="69"/>
      <c r="I289" s="69"/>
      <c r="J289" s="70"/>
      <c r="K289" s="118"/>
      <c r="L289" s="112"/>
    </row>
    <row r="290" spans="1:12" x14ac:dyDescent="0.25">
      <c r="A290" s="93">
        <v>1971</v>
      </c>
      <c r="B290" s="94" t="s">
        <v>81</v>
      </c>
      <c r="C290" s="95" t="s">
        <v>82</v>
      </c>
      <c r="D290" s="95" t="s">
        <v>6</v>
      </c>
      <c r="E290" s="87"/>
      <c r="F290" s="69"/>
      <c r="G290" s="69"/>
      <c r="H290" s="69"/>
      <c r="I290" s="69"/>
      <c r="J290" s="70"/>
      <c r="K290" s="118"/>
      <c r="L290" s="112"/>
    </row>
    <row r="291" spans="1:12" x14ac:dyDescent="0.25">
      <c r="A291" s="93">
        <v>1971</v>
      </c>
      <c r="B291" s="94" t="s">
        <v>83</v>
      </c>
      <c r="C291" s="95" t="s">
        <v>84</v>
      </c>
      <c r="D291" s="95" t="s">
        <v>6</v>
      </c>
      <c r="E291" s="87"/>
      <c r="F291" s="69"/>
      <c r="G291" s="69"/>
      <c r="H291" s="69"/>
      <c r="I291" s="69"/>
      <c r="J291" s="70"/>
      <c r="K291" s="118"/>
      <c r="L291" s="112"/>
    </row>
    <row r="292" spans="1:12" x14ac:dyDescent="0.25">
      <c r="A292" s="93">
        <v>1971</v>
      </c>
      <c r="B292" s="94" t="s">
        <v>85</v>
      </c>
      <c r="C292" s="95" t="s">
        <v>86</v>
      </c>
      <c r="D292" s="95" t="s">
        <v>6</v>
      </c>
      <c r="E292" s="87"/>
      <c r="F292" s="69"/>
      <c r="G292" s="69"/>
      <c r="H292" s="69"/>
      <c r="I292" s="69"/>
      <c r="J292" s="70"/>
      <c r="K292" s="118"/>
      <c r="L292" s="112"/>
    </row>
    <row r="293" spans="1:12" x14ac:dyDescent="0.25">
      <c r="A293" s="93">
        <v>1971</v>
      </c>
      <c r="B293" s="94" t="s">
        <v>87</v>
      </c>
      <c r="C293" s="95" t="s">
        <v>88</v>
      </c>
      <c r="D293" s="95" t="s">
        <v>6</v>
      </c>
      <c r="E293" s="87"/>
      <c r="F293" s="69"/>
      <c r="G293" s="69"/>
      <c r="H293" s="69"/>
      <c r="I293" s="69"/>
      <c r="J293" s="70"/>
      <c r="K293" s="118"/>
      <c r="L293" s="112"/>
    </row>
    <row r="294" spans="1:12" x14ac:dyDescent="0.25">
      <c r="A294" s="93">
        <v>1971</v>
      </c>
      <c r="B294" s="94" t="s">
        <v>89</v>
      </c>
      <c r="C294" s="95" t="s">
        <v>90</v>
      </c>
      <c r="D294" s="95" t="s">
        <v>6</v>
      </c>
      <c r="E294" s="87"/>
      <c r="F294" s="69"/>
      <c r="G294" s="69"/>
      <c r="H294" s="69"/>
      <c r="I294" s="69"/>
      <c r="J294" s="70"/>
      <c r="K294" s="118"/>
      <c r="L294" s="112"/>
    </row>
    <row r="295" spans="1:12" x14ac:dyDescent="0.25">
      <c r="A295" s="93">
        <v>1971</v>
      </c>
      <c r="B295" s="94" t="s">
        <v>91</v>
      </c>
      <c r="C295" s="95" t="s">
        <v>92</v>
      </c>
      <c r="D295" s="95" t="s">
        <v>6</v>
      </c>
      <c r="E295" s="87"/>
      <c r="F295" s="69"/>
      <c r="G295" s="69"/>
      <c r="H295" s="69"/>
      <c r="I295" s="69"/>
      <c r="J295" s="70"/>
      <c r="K295" s="118"/>
      <c r="L295" s="112"/>
    </row>
    <row r="296" spans="1:12" x14ac:dyDescent="0.25">
      <c r="A296" s="93">
        <v>1971</v>
      </c>
      <c r="B296" s="94" t="s">
        <v>93</v>
      </c>
      <c r="C296" s="95" t="s">
        <v>94</v>
      </c>
      <c r="D296" s="95" t="s">
        <v>6</v>
      </c>
      <c r="E296" s="87"/>
      <c r="F296" s="69"/>
      <c r="G296" s="69"/>
      <c r="H296" s="69"/>
      <c r="I296" s="69"/>
      <c r="J296" s="70"/>
      <c r="K296" s="118"/>
      <c r="L296" s="112"/>
    </row>
    <row r="297" spans="1:12" x14ac:dyDescent="0.25">
      <c r="A297" s="93">
        <v>1971</v>
      </c>
      <c r="B297" s="94" t="s">
        <v>95</v>
      </c>
      <c r="C297" s="95" t="s">
        <v>96</v>
      </c>
      <c r="D297" s="95" t="s">
        <v>6</v>
      </c>
      <c r="E297" s="87"/>
      <c r="F297" s="69"/>
      <c r="G297" s="69"/>
      <c r="H297" s="69"/>
      <c r="I297" s="69"/>
      <c r="J297" s="70"/>
      <c r="K297" s="118"/>
      <c r="L297" s="112"/>
    </row>
    <row r="298" spans="1:12" x14ac:dyDescent="0.25">
      <c r="A298" s="93">
        <v>1971</v>
      </c>
      <c r="B298" s="94" t="s">
        <v>97</v>
      </c>
      <c r="C298" s="95" t="s">
        <v>98</v>
      </c>
      <c r="D298" s="95" t="s">
        <v>6</v>
      </c>
      <c r="E298" s="87"/>
      <c r="F298" s="69"/>
      <c r="G298" s="69"/>
      <c r="H298" s="69"/>
      <c r="I298" s="69"/>
      <c r="J298" s="70"/>
      <c r="K298" s="118"/>
      <c r="L298" s="112"/>
    </row>
    <row r="299" spans="1:12" x14ac:dyDescent="0.25">
      <c r="A299" s="93">
        <v>1971</v>
      </c>
      <c r="B299" s="94" t="s">
        <v>99</v>
      </c>
      <c r="C299" s="95" t="s">
        <v>100</v>
      </c>
      <c r="D299" s="95" t="s">
        <v>6</v>
      </c>
      <c r="E299" s="87"/>
      <c r="F299" s="69"/>
      <c r="G299" s="69"/>
      <c r="H299" s="69"/>
      <c r="I299" s="69"/>
      <c r="J299" s="70"/>
      <c r="K299" s="118"/>
      <c r="L299" s="112"/>
    </row>
    <row r="300" spans="1:12" x14ac:dyDescent="0.25">
      <c r="A300" s="93">
        <v>1971</v>
      </c>
      <c r="B300" s="94" t="s">
        <v>101</v>
      </c>
      <c r="C300" s="95" t="s">
        <v>102</v>
      </c>
      <c r="D300" s="95" t="s">
        <v>6</v>
      </c>
      <c r="E300" s="87"/>
      <c r="F300" s="69"/>
      <c r="G300" s="69"/>
      <c r="H300" s="69"/>
      <c r="I300" s="69"/>
      <c r="J300" s="70"/>
      <c r="K300" s="118"/>
      <c r="L300" s="112"/>
    </row>
    <row r="301" spans="1:12" x14ac:dyDescent="0.25">
      <c r="A301" s="93">
        <v>1971</v>
      </c>
      <c r="B301" s="94" t="s">
        <v>103</v>
      </c>
      <c r="C301" s="95" t="s">
        <v>104</v>
      </c>
      <c r="D301" s="95" t="s">
        <v>6</v>
      </c>
      <c r="E301" s="87"/>
      <c r="F301" s="69"/>
      <c r="G301" s="69"/>
      <c r="H301" s="69"/>
      <c r="I301" s="69"/>
      <c r="J301" s="70"/>
      <c r="K301" s="118"/>
      <c r="L301" s="112"/>
    </row>
    <row r="302" spans="1:12" x14ac:dyDescent="0.25">
      <c r="A302" s="93">
        <v>1971</v>
      </c>
      <c r="B302" s="94" t="s">
        <v>105</v>
      </c>
      <c r="C302" s="95" t="s">
        <v>106</v>
      </c>
      <c r="D302" s="95" t="s">
        <v>6</v>
      </c>
      <c r="E302" s="87"/>
      <c r="F302" s="69"/>
      <c r="G302" s="69"/>
      <c r="H302" s="69"/>
      <c r="I302" s="69"/>
      <c r="J302" s="70"/>
      <c r="K302" s="118"/>
      <c r="L302" s="112"/>
    </row>
    <row r="303" spans="1:12" x14ac:dyDescent="0.25">
      <c r="A303" s="93">
        <v>1971</v>
      </c>
      <c r="B303" s="94" t="s">
        <v>107</v>
      </c>
      <c r="C303" s="95" t="s">
        <v>108</v>
      </c>
      <c r="D303" s="95" t="s">
        <v>6</v>
      </c>
      <c r="E303" s="87"/>
      <c r="F303" s="69"/>
      <c r="G303" s="69"/>
      <c r="H303" s="69"/>
      <c r="I303" s="69"/>
      <c r="J303" s="70"/>
      <c r="K303" s="118"/>
      <c r="L303" s="112"/>
    </row>
    <row r="304" spans="1:12" x14ac:dyDescent="0.25">
      <c r="A304" s="93">
        <v>1971</v>
      </c>
      <c r="B304" s="94" t="s">
        <v>109</v>
      </c>
      <c r="C304" s="95" t="s">
        <v>110</v>
      </c>
      <c r="D304" s="95" t="s">
        <v>6</v>
      </c>
      <c r="E304" s="87"/>
      <c r="F304" s="69"/>
      <c r="G304" s="69"/>
      <c r="H304" s="69"/>
      <c r="I304" s="69"/>
      <c r="J304" s="70"/>
      <c r="K304" s="118"/>
      <c r="L304" s="112"/>
    </row>
    <row r="305" spans="1:12" x14ac:dyDescent="0.25">
      <c r="A305" s="93">
        <v>1971</v>
      </c>
      <c r="B305" s="94" t="s">
        <v>111</v>
      </c>
      <c r="C305" s="95" t="s">
        <v>112</v>
      </c>
      <c r="D305" s="95" t="s">
        <v>6</v>
      </c>
      <c r="E305" s="87"/>
      <c r="F305" s="69"/>
      <c r="G305" s="69"/>
      <c r="H305" s="69"/>
      <c r="I305" s="69"/>
      <c r="J305" s="70"/>
      <c r="K305" s="118"/>
      <c r="L305" s="112"/>
    </row>
    <row r="306" spans="1:12" x14ac:dyDescent="0.25">
      <c r="A306" s="93">
        <v>1971</v>
      </c>
      <c r="B306" s="94" t="s">
        <v>113</v>
      </c>
      <c r="C306" s="95" t="s">
        <v>114</v>
      </c>
      <c r="D306" s="95" t="s">
        <v>6</v>
      </c>
      <c r="E306" s="87"/>
      <c r="F306" s="69"/>
      <c r="G306" s="69"/>
      <c r="H306" s="69"/>
      <c r="I306" s="69"/>
      <c r="J306" s="70"/>
      <c r="K306" s="118"/>
      <c r="L306" s="112"/>
    </row>
    <row r="307" spans="1:12" x14ac:dyDescent="0.25">
      <c r="A307" s="93">
        <v>1971</v>
      </c>
      <c r="B307" s="94" t="s">
        <v>115</v>
      </c>
      <c r="C307" s="95" t="s">
        <v>116</v>
      </c>
      <c r="D307" s="95" t="s">
        <v>6</v>
      </c>
      <c r="E307" s="87"/>
      <c r="F307" s="69"/>
      <c r="G307" s="69"/>
      <c r="H307" s="69"/>
      <c r="I307" s="69"/>
      <c r="J307" s="70"/>
      <c r="K307" s="118"/>
      <c r="L307" s="112"/>
    </row>
    <row r="308" spans="1:12" x14ac:dyDescent="0.25">
      <c r="A308" s="93">
        <v>1971</v>
      </c>
      <c r="B308" s="94" t="s">
        <v>117</v>
      </c>
      <c r="C308" s="95" t="s">
        <v>118</v>
      </c>
      <c r="D308" s="95" t="s">
        <v>6</v>
      </c>
      <c r="E308" s="87"/>
      <c r="F308" s="69"/>
      <c r="G308" s="69"/>
      <c r="H308" s="69"/>
      <c r="I308" s="69"/>
      <c r="J308" s="70"/>
      <c r="K308" s="118"/>
      <c r="L308" s="112"/>
    </row>
    <row r="309" spans="1:12" x14ac:dyDescent="0.25">
      <c r="A309" s="93">
        <v>1971</v>
      </c>
      <c r="B309" s="94" t="s">
        <v>119</v>
      </c>
      <c r="C309" s="95" t="s">
        <v>120</v>
      </c>
      <c r="D309" s="95" t="s">
        <v>6</v>
      </c>
      <c r="E309" s="87"/>
      <c r="F309" s="69"/>
      <c r="G309" s="69"/>
      <c r="H309" s="69"/>
      <c r="I309" s="69"/>
      <c r="J309" s="70"/>
      <c r="K309" s="118"/>
      <c r="L309" s="112"/>
    </row>
    <row r="310" spans="1:12" x14ac:dyDescent="0.25">
      <c r="A310" s="93">
        <v>1971</v>
      </c>
      <c r="B310" s="94" t="s">
        <v>121</v>
      </c>
      <c r="C310" s="95" t="s">
        <v>122</v>
      </c>
      <c r="D310" s="95" t="s">
        <v>6</v>
      </c>
      <c r="E310" s="87"/>
      <c r="F310" s="69"/>
      <c r="G310" s="69"/>
      <c r="H310" s="69"/>
      <c r="I310" s="69"/>
      <c r="J310" s="70"/>
      <c r="K310" s="118"/>
      <c r="L310" s="112"/>
    </row>
    <row r="311" spans="1:12" x14ac:dyDescent="0.25">
      <c r="A311" s="93">
        <v>1971</v>
      </c>
      <c r="B311" s="94" t="s">
        <v>123</v>
      </c>
      <c r="C311" s="95" t="s">
        <v>124</v>
      </c>
      <c r="D311" s="95" t="s">
        <v>6</v>
      </c>
      <c r="E311" s="87"/>
      <c r="F311" s="69"/>
      <c r="G311" s="69"/>
      <c r="H311" s="69"/>
      <c r="I311" s="69"/>
      <c r="J311" s="70"/>
      <c r="K311" s="118"/>
      <c r="L311" s="112"/>
    </row>
    <row r="312" spans="1:12" x14ac:dyDescent="0.25">
      <c r="A312" s="93">
        <v>1971</v>
      </c>
      <c r="B312" s="94" t="s">
        <v>125</v>
      </c>
      <c r="C312" s="95" t="s">
        <v>126</v>
      </c>
      <c r="D312" s="95" t="s">
        <v>647</v>
      </c>
      <c r="E312" s="87"/>
      <c r="F312" s="69"/>
      <c r="G312" s="69"/>
      <c r="H312" s="69"/>
      <c r="I312" s="69"/>
      <c r="J312" s="70"/>
      <c r="K312" s="118"/>
      <c r="L312" s="112"/>
    </row>
    <row r="313" spans="1:12" x14ac:dyDescent="0.25">
      <c r="A313" s="93">
        <v>1971</v>
      </c>
      <c r="B313" s="94" t="s">
        <v>127</v>
      </c>
      <c r="C313" s="95" t="s">
        <v>128</v>
      </c>
      <c r="D313" s="95" t="s">
        <v>647</v>
      </c>
      <c r="E313" s="87"/>
      <c r="F313" s="69"/>
      <c r="G313" s="69"/>
      <c r="H313" s="69"/>
      <c r="I313" s="69"/>
      <c r="J313" s="70"/>
      <c r="K313" s="118"/>
      <c r="L313" s="112"/>
    </row>
    <row r="314" spans="1:12" x14ac:dyDescent="0.25">
      <c r="A314" s="93">
        <v>1971</v>
      </c>
      <c r="B314" s="94" t="s">
        <v>129</v>
      </c>
      <c r="C314" s="95" t="s">
        <v>130</v>
      </c>
      <c r="D314" s="95" t="s">
        <v>647</v>
      </c>
      <c r="E314" s="87"/>
      <c r="F314" s="69"/>
      <c r="G314" s="69"/>
      <c r="H314" s="69"/>
      <c r="I314" s="69"/>
      <c r="J314" s="70"/>
      <c r="K314" s="118"/>
      <c r="L314" s="112"/>
    </row>
    <row r="315" spans="1:12" x14ac:dyDescent="0.25">
      <c r="A315" s="96">
        <v>1971</v>
      </c>
      <c r="B315" s="94" t="s">
        <v>131</v>
      </c>
      <c r="C315" s="95" t="s">
        <v>132</v>
      </c>
      <c r="D315" s="95" t="s">
        <v>647</v>
      </c>
      <c r="E315" s="87"/>
      <c r="F315" s="69"/>
      <c r="G315" s="69"/>
      <c r="H315" s="69"/>
      <c r="I315" s="69"/>
      <c r="J315" s="70"/>
      <c r="K315" s="118"/>
      <c r="L315" s="112"/>
    </row>
    <row r="316" spans="1:12" x14ac:dyDescent="0.25">
      <c r="A316" s="93">
        <v>1971</v>
      </c>
      <c r="B316" s="94" t="s">
        <v>133</v>
      </c>
      <c r="C316" s="95" t="s">
        <v>134</v>
      </c>
      <c r="D316" s="95" t="s">
        <v>647</v>
      </c>
      <c r="E316" s="87"/>
      <c r="F316" s="69"/>
      <c r="G316" s="69"/>
      <c r="H316" s="69"/>
      <c r="I316" s="69"/>
      <c r="J316" s="70"/>
      <c r="K316" s="118"/>
      <c r="L316" s="112"/>
    </row>
    <row r="317" spans="1:12" x14ac:dyDescent="0.25">
      <c r="A317" s="93">
        <v>1971</v>
      </c>
      <c r="B317" s="94" t="s">
        <v>135</v>
      </c>
      <c r="C317" s="95" t="s">
        <v>136</v>
      </c>
      <c r="D317" s="95" t="s">
        <v>647</v>
      </c>
      <c r="E317" s="87"/>
      <c r="F317" s="69"/>
      <c r="G317" s="69"/>
      <c r="H317" s="69"/>
      <c r="I317" s="69"/>
      <c r="J317" s="70"/>
      <c r="K317" s="118"/>
      <c r="L317" s="112"/>
    </row>
    <row r="318" spans="1:12" x14ac:dyDescent="0.25">
      <c r="A318" s="93">
        <v>1971</v>
      </c>
      <c r="B318" s="94" t="s">
        <v>137</v>
      </c>
      <c r="C318" s="95" t="s">
        <v>138</v>
      </c>
      <c r="D318" s="95" t="s">
        <v>647</v>
      </c>
      <c r="E318" s="87"/>
      <c r="F318" s="69"/>
      <c r="G318" s="69"/>
      <c r="H318" s="69"/>
      <c r="I318" s="69"/>
      <c r="J318" s="70"/>
      <c r="K318" s="118"/>
      <c r="L318" s="112"/>
    </row>
    <row r="319" spans="1:12" x14ac:dyDescent="0.25">
      <c r="A319" s="93">
        <v>1971</v>
      </c>
      <c r="B319" s="94" t="s">
        <v>139</v>
      </c>
      <c r="C319" s="95" t="s">
        <v>140</v>
      </c>
      <c r="D319" s="95" t="s">
        <v>647</v>
      </c>
      <c r="E319" s="87"/>
      <c r="F319" s="69"/>
      <c r="G319" s="69"/>
      <c r="H319" s="69"/>
      <c r="I319" s="69"/>
      <c r="J319" s="70"/>
      <c r="K319" s="118"/>
      <c r="L319" s="112"/>
    </row>
    <row r="320" spans="1:12" x14ac:dyDescent="0.25">
      <c r="A320" s="93">
        <v>1971</v>
      </c>
      <c r="B320" s="94" t="s">
        <v>141</v>
      </c>
      <c r="C320" s="95" t="s">
        <v>142</v>
      </c>
      <c r="D320" s="95" t="s">
        <v>647</v>
      </c>
      <c r="E320" s="87"/>
      <c r="F320" s="69"/>
      <c r="G320" s="69"/>
      <c r="H320" s="69"/>
      <c r="I320" s="69"/>
      <c r="J320" s="70"/>
      <c r="K320" s="118"/>
      <c r="L320" s="112"/>
    </row>
    <row r="321" spans="1:12" x14ac:dyDescent="0.25">
      <c r="A321" s="93">
        <v>1971</v>
      </c>
      <c r="B321" s="94" t="s">
        <v>143</v>
      </c>
      <c r="C321" s="95" t="s">
        <v>144</v>
      </c>
      <c r="D321" s="95" t="s">
        <v>647</v>
      </c>
      <c r="E321" s="87"/>
      <c r="F321" s="69"/>
      <c r="G321" s="69"/>
      <c r="H321" s="69"/>
      <c r="I321" s="69"/>
      <c r="J321" s="70"/>
      <c r="K321" s="118"/>
      <c r="L321" s="112"/>
    </row>
    <row r="322" spans="1:12" x14ac:dyDescent="0.25">
      <c r="A322" s="93">
        <v>1971</v>
      </c>
      <c r="B322" s="94" t="s">
        <v>145</v>
      </c>
      <c r="C322" s="95" t="s">
        <v>146</v>
      </c>
      <c r="D322" s="95" t="s">
        <v>647</v>
      </c>
      <c r="E322" s="87"/>
      <c r="F322" s="69"/>
      <c r="G322" s="69"/>
      <c r="H322" s="69"/>
      <c r="I322" s="69"/>
      <c r="J322" s="70"/>
      <c r="K322" s="118"/>
      <c r="L322" s="112"/>
    </row>
    <row r="323" spans="1:12" x14ac:dyDescent="0.25">
      <c r="A323" s="93">
        <v>1971</v>
      </c>
      <c r="B323" s="94" t="s">
        <v>147</v>
      </c>
      <c r="C323" s="95" t="s">
        <v>148</v>
      </c>
      <c r="D323" s="95" t="s">
        <v>647</v>
      </c>
      <c r="E323" s="87"/>
      <c r="F323" s="69"/>
      <c r="G323" s="69"/>
      <c r="H323" s="69"/>
      <c r="I323" s="69"/>
      <c r="J323" s="70"/>
      <c r="K323" s="118"/>
      <c r="L323" s="112"/>
    </row>
    <row r="324" spans="1:12" x14ac:dyDescent="0.25">
      <c r="A324" s="93">
        <v>1971</v>
      </c>
      <c r="B324" s="94" t="s">
        <v>149</v>
      </c>
      <c r="C324" s="95" t="s">
        <v>150</v>
      </c>
      <c r="D324" s="95" t="s">
        <v>647</v>
      </c>
      <c r="E324" s="87"/>
      <c r="F324" s="69"/>
      <c r="G324" s="69"/>
      <c r="H324" s="69"/>
      <c r="I324" s="69"/>
      <c r="J324" s="70"/>
      <c r="K324" s="118"/>
      <c r="L324" s="112"/>
    </row>
    <row r="325" spans="1:12" x14ac:dyDescent="0.25">
      <c r="A325" s="93">
        <v>1971</v>
      </c>
      <c r="B325" s="94" t="s">
        <v>151</v>
      </c>
      <c r="C325" s="95" t="s">
        <v>152</v>
      </c>
      <c r="D325" s="95" t="s">
        <v>647</v>
      </c>
      <c r="E325" s="87"/>
      <c r="F325" s="69"/>
      <c r="G325" s="69"/>
      <c r="H325" s="69"/>
      <c r="I325" s="69"/>
      <c r="J325" s="70"/>
      <c r="K325" s="118"/>
      <c r="L325" s="112"/>
    </row>
    <row r="326" spans="1:12" x14ac:dyDescent="0.25">
      <c r="A326" s="93">
        <v>1971</v>
      </c>
      <c r="B326" s="94" t="s">
        <v>153</v>
      </c>
      <c r="C326" s="95" t="s">
        <v>154</v>
      </c>
      <c r="D326" s="95" t="s">
        <v>647</v>
      </c>
      <c r="E326" s="87"/>
      <c r="F326" s="69"/>
      <c r="G326" s="69"/>
      <c r="H326" s="69"/>
      <c r="I326" s="69"/>
      <c r="J326" s="70"/>
      <c r="K326" s="118"/>
      <c r="L326" s="112"/>
    </row>
    <row r="327" spans="1:12" x14ac:dyDescent="0.25">
      <c r="A327" s="93">
        <v>1971</v>
      </c>
      <c r="B327" s="94" t="s">
        <v>155</v>
      </c>
      <c r="C327" s="95" t="s">
        <v>156</v>
      </c>
      <c r="D327" s="95" t="s">
        <v>647</v>
      </c>
      <c r="E327" s="87"/>
      <c r="F327" s="69"/>
      <c r="G327" s="69"/>
      <c r="H327" s="69"/>
      <c r="I327" s="69"/>
      <c r="J327" s="70"/>
      <c r="K327" s="118"/>
      <c r="L327" s="112"/>
    </row>
    <row r="328" spans="1:12" x14ac:dyDescent="0.25">
      <c r="A328" s="93">
        <v>1971</v>
      </c>
      <c r="B328" s="94" t="s">
        <v>157</v>
      </c>
      <c r="C328" s="95" t="s">
        <v>158</v>
      </c>
      <c r="D328" s="95" t="s">
        <v>647</v>
      </c>
      <c r="E328" s="87"/>
      <c r="F328" s="69"/>
      <c r="G328" s="69"/>
      <c r="H328" s="69"/>
      <c r="I328" s="69"/>
      <c r="J328" s="70"/>
      <c r="K328" s="118"/>
      <c r="L328" s="112"/>
    </row>
    <row r="329" spans="1:12" x14ac:dyDescent="0.25">
      <c r="A329" s="93">
        <v>1971</v>
      </c>
      <c r="B329" s="94" t="s">
        <v>159</v>
      </c>
      <c r="C329" s="95" t="s">
        <v>160</v>
      </c>
      <c r="D329" s="95" t="s">
        <v>647</v>
      </c>
      <c r="E329" s="87"/>
      <c r="F329" s="69"/>
      <c r="G329" s="69"/>
      <c r="H329" s="69"/>
      <c r="I329" s="69"/>
      <c r="J329" s="70"/>
      <c r="K329" s="118"/>
      <c r="L329" s="112"/>
    </row>
    <row r="330" spans="1:12" x14ac:dyDescent="0.25">
      <c r="A330" s="93">
        <v>1971</v>
      </c>
      <c r="B330" s="94" t="s">
        <v>161</v>
      </c>
      <c r="C330" s="95" t="s">
        <v>162</v>
      </c>
      <c r="D330" s="95" t="s">
        <v>647</v>
      </c>
      <c r="E330" s="87"/>
      <c r="F330" s="69"/>
      <c r="G330" s="69"/>
      <c r="H330" s="69"/>
      <c r="I330" s="69"/>
      <c r="J330" s="70"/>
      <c r="K330" s="118"/>
      <c r="L330" s="112"/>
    </row>
    <row r="331" spans="1:12" x14ac:dyDescent="0.25">
      <c r="A331" s="93">
        <v>1971</v>
      </c>
      <c r="B331" s="94" t="s">
        <v>163</v>
      </c>
      <c r="C331" s="95" t="s">
        <v>164</v>
      </c>
      <c r="D331" s="95" t="s">
        <v>647</v>
      </c>
      <c r="E331" s="87"/>
      <c r="F331" s="69"/>
      <c r="G331" s="69"/>
      <c r="H331" s="69"/>
      <c r="I331" s="69"/>
      <c r="J331" s="70"/>
      <c r="K331" s="118"/>
      <c r="L331" s="112"/>
    </row>
    <row r="332" spans="1:12" x14ac:dyDescent="0.25">
      <c r="A332" s="93">
        <v>1971</v>
      </c>
      <c r="B332" s="94" t="s">
        <v>165</v>
      </c>
      <c r="C332" s="95" t="s">
        <v>166</v>
      </c>
      <c r="D332" s="95" t="s">
        <v>647</v>
      </c>
      <c r="E332" s="87"/>
      <c r="F332" s="69"/>
      <c r="G332" s="69"/>
      <c r="H332" s="69"/>
      <c r="I332" s="69"/>
      <c r="J332" s="70"/>
      <c r="K332" s="118"/>
      <c r="L332" s="112"/>
    </row>
    <row r="333" spans="1:12" x14ac:dyDescent="0.25">
      <c r="A333" s="93">
        <v>1971</v>
      </c>
      <c r="B333" s="94" t="s">
        <v>167</v>
      </c>
      <c r="C333" s="95" t="s">
        <v>168</v>
      </c>
      <c r="D333" s="95" t="s">
        <v>647</v>
      </c>
      <c r="E333" s="87"/>
      <c r="F333" s="69"/>
      <c r="G333" s="69"/>
      <c r="H333" s="69"/>
      <c r="I333" s="69"/>
      <c r="J333" s="70"/>
      <c r="K333" s="118"/>
      <c r="L333" s="112"/>
    </row>
    <row r="334" spans="1:12" x14ac:dyDescent="0.25">
      <c r="A334" s="93">
        <v>1971</v>
      </c>
      <c r="B334" s="94" t="s">
        <v>169</v>
      </c>
      <c r="C334" s="95" t="s">
        <v>170</v>
      </c>
      <c r="D334" s="95" t="s">
        <v>647</v>
      </c>
      <c r="E334" s="87"/>
      <c r="F334" s="69"/>
      <c r="G334" s="69"/>
      <c r="H334" s="69"/>
      <c r="I334" s="69"/>
      <c r="J334" s="70"/>
      <c r="K334" s="118"/>
      <c r="L334" s="112"/>
    </row>
    <row r="335" spans="1:12" x14ac:dyDescent="0.25">
      <c r="A335" s="93">
        <v>1971</v>
      </c>
      <c r="B335" s="94" t="s">
        <v>171</v>
      </c>
      <c r="C335" s="95" t="s">
        <v>172</v>
      </c>
      <c r="D335" s="95" t="s">
        <v>647</v>
      </c>
      <c r="E335" s="87"/>
      <c r="F335" s="69"/>
      <c r="G335" s="69"/>
      <c r="H335" s="69"/>
      <c r="I335" s="69"/>
      <c r="J335" s="70"/>
      <c r="K335" s="118"/>
      <c r="L335" s="112"/>
    </row>
    <row r="336" spans="1:12" x14ac:dyDescent="0.25">
      <c r="A336" s="93">
        <v>1971</v>
      </c>
      <c r="B336" s="94" t="s">
        <v>173</v>
      </c>
      <c r="C336" s="95" t="s">
        <v>174</v>
      </c>
      <c r="D336" s="95" t="s">
        <v>647</v>
      </c>
      <c r="E336" s="87"/>
      <c r="F336" s="69"/>
      <c r="G336" s="69"/>
      <c r="H336" s="69"/>
      <c r="I336" s="69"/>
      <c r="J336" s="70"/>
      <c r="K336" s="118"/>
      <c r="L336" s="112"/>
    </row>
    <row r="337" spans="1:12" x14ac:dyDescent="0.25">
      <c r="A337" s="93">
        <v>1971</v>
      </c>
      <c r="B337" s="94" t="s">
        <v>175</v>
      </c>
      <c r="C337" s="95" t="s">
        <v>176</v>
      </c>
      <c r="D337" s="95" t="s">
        <v>647</v>
      </c>
      <c r="E337" s="87"/>
      <c r="F337" s="69"/>
      <c r="G337" s="69"/>
      <c r="H337" s="69"/>
      <c r="I337" s="69"/>
      <c r="J337" s="70"/>
      <c r="K337" s="118"/>
      <c r="L337" s="112"/>
    </row>
    <row r="338" spans="1:12" x14ac:dyDescent="0.25">
      <c r="A338" s="93">
        <v>1971</v>
      </c>
      <c r="B338" s="94" t="s">
        <v>177</v>
      </c>
      <c r="C338" s="95" t="s">
        <v>178</v>
      </c>
      <c r="D338" s="95" t="s">
        <v>647</v>
      </c>
      <c r="E338" s="87"/>
      <c r="F338" s="69"/>
      <c r="G338" s="69"/>
      <c r="H338" s="69"/>
      <c r="I338" s="69"/>
      <c r="J338" s="70"/>
      <c r="K338" s="118"/>
      <c r="L338" s="112"/>
    </row>
    <row r="339" spans="1:12" x14ac:dyDescent="0.25">
      <c r="A339" s="93">
        <v>1971</v>
      </c>
      <c r="B339" s="94" t="s">
        <v>179</v>
      </c>
      <c r="C339" s="95" t="s">
        <v>180</v>
      </c>
      <c r="D339" s="95" t="s">
        <v>647</v>
      </c>
      <c r="E339" s="87"/>
      <c r="F339" s="69"/>
      <c r="G339" s="69"/>
      <c r="H339" s="69"/>
      <c r="I339" s="69"/>
      <c r="J339" s="70"/>
      <c r="K339" s="118"/>
      <c r="L339" s="112"/>
    </row>
    <row r="340" spans="1:12" x14ac:dyDescent="0.25">
      <c r="A340" s="93">
        <v>1971</v>
      </c>
      <c r="B340" s="94" t="s">
        <v>181</v>
      </c>
      <c r="C340" s="95" t="s">
        <v>182</v>
      </c>
      <c r="D340" s="95" t="s">
        <v>647</v>
      </c>
      <c r="E340" s="87"/>
      <c r="F340" s="69"/>
      <c r="G340" s="69"/>
      <c r="H340" s="69"/>
      <c r="I340" s="69"/>
      <c r="J340" s="70"/>
      <c r="K340" s="118"/>
      <c r="L340" s="112"/>
    </row>
    <row r="341" spans="1:12" x14ac:dyDescent="0.25">
      <c r="A341" s="93">
        <v>1971</v>
      </c>
      <c r="B341" s="94" t="s">
        <v>183</v>
      </c>
      <c r="C341" s="95" t="s">
        <v>184</v>
      </c>
      <c r="D341" s="95" t="s">
        <v>647</v>
      </c>
      <c r="E341" s="87"/>
      <c r="F341" s="69"/>
      <c r="G341" s="69"/>
      <c r="H341" s="69"/>
      <c r="I341" s="69"/>
      <c r="J341" s="70"/>
      <c r="K341" s="118"/>
      <c r="L341" s="112"/>
    </row>
    <row r="342" spans="1:12" x14ac:dyDescent="0.25">
      <c r="A342" s="93">
        <v>1971</v>
      </c>
      <c r="B342" s="94" t="s">
        <v>185</v>
      </c>
      <c r="C342" s="95" t="s">
        <v>186</v>
      </c>
      <c r="D342" s="95" t="s">
        <v>647</v>
      </c>
      <c r="E342" s="87"/>
      <c r="F342" s="69"/>
      <c r="G342" s="69"/>
      <c r="H342" s="69"/>
      <c r="I342" s="69"/>
      <c r="J342" s="70"/>
      <c r="K342" s="118"/>
      <c r="L342" s="112"/>
    </row>
    <row r="343" spans="1:12" x14ac:dyDescent="0.25">
      <c r="A343" s="93">
        <v>1971</v>
      </c>
      <c r="B343" s="94" t="s">
        <v>187</v>
      </c>
      <c r="C343" s="95" t="s">
        <v>188</v>
      </c>
      <c r="D343" s="95" t="s">
        <v>647</v>
      </c>
      <c r="E343" s="87"/>
      <c r="F343" s="69"/>
      <c r="G343" s="69"/>
      <c r="H343" s="69"/>
      <c r="I343" s="69"/>
      <c r="J343" s="70"/>
      <c r="K343" s="118"/>
      <c r="L343" s="112"/>
    </row>
    <row r="344" spans="1:12" x14ac:dyDescent="0.25">
      <c r="A344" s="93">
        <v>1971</v>
      </c>
      <c r="B344" s="94" t="s">
        <v>189</v>
      </c>
      <c r="C344" s="95" t="s">
        <v>190</v>
      </c>
      <c r="D344" s="95" t="s">
        <v>647</v>
      </c>
      <c r="E344" s="87"/>
      <c r="F344" s="69"/>
      <c r="G344" s="69"/>
      <c r="H344" s="69"/>
      <c r="I344" s="69"/>
      <c r="J344" s="70"/>
      <c r="K344" s="118"/>
      <c r="L344" s="112"/>
    </row>
    <row r="345" spans="1:12" x14ac:dyDescent="0.25">
      <c r="A345" s="93">
        <v>1971</v>
      </c>
      <c r="B345" s="94" t="s">
        <v>191</v>
      </c>
      <c r="C345" s="95" t="s">
        <v>192</v>
      </c>
      <c r="D345" s="95" t="s">
        <v>647</v>
      </c>
      <c r="E345" s="87"/>
      <c r="F345" s="69"/>
      <c r="G345" s="69"/>
      <c r="H345" s="69"/>
      <c r="I345" s="69"/>
      <c r="J345" s="70"/>
      <c r="K345" s="118"/>
      <c r="L345" s="112"/>
    </row>
    <row r="346" spans="1:12" x14ac:dyDescent="0.25">
      <c r="A346" s="93">
        <v>1971</v>
      </c>
      <c r="B346" s="94" t="s">
        <v>193</v>
      </c>
      <c r="C346" s="95" t="s">
        <v>194</v>
      </c>
      <c r="D346" s="95" t="s">
        <v>647</v>
      </c>
      <c r="E346" s="87"/>
      <c r="F346" s="69"/>
      <c r="G346" s="69"/>
      <c r="H346" s="69"/>
      <c r="I346" s="69"/>
      <c r="J346" s="70"/>
      <c r="K346" s="118"/>
      <c r="L346" s="112"/>
    </row>
    <row r="347" spans="1:12" x14ac:dyDescent="0.25">
      <c r="A347" s="93">
        <v>1971</v>
      </c>
      <c r="B347" s="94" t="s">
        <v>195</v>
      </c>
      <c r="C347" s="95" t="s">
        <v>196</v>
      </c>
      <c r="D347" s="95" t="s">
        <v>647</v>
      </c>
      <c r="E347" s="87"/>
      <c r="F347" s="69"/>
      <c r="G347" s="69"/>
      <c r="H347" s="69"/>
      <c r="I347" s="69"/>
      <c r="J347" s="70"/>
      <c r="K347" s="118"/>
      <c r="L347" s="112"/>
    </row>
    <row r="348" spans="1:12" x14ac:dyDescent="0.25">
      <c r="A348" s="93">
        <v>1971</v>
      </c>
      <c r="B348" s="94" t="s">
        <v>197</v>
      </c>
      <c r="C348" s="95" t="s">
        <v>198</v>
      </c>
      <c r="D348" s="95" t="s">
        <v>647</v>
      </c>
      <c r="E348" s="87"/>
      <c r="F348" s="69"/>
      <c r="G348" s="69"/>
      <c r="H348" s="69"/>
      <c r="I348" s="69"/>
      <c r="J348" s="70"/>
      <c r="K348" s="118"/>
      <c r="L348" s="112"/>
    </row>
    <row r="349" spans="1:12" x14ac:dyDescent="0.25">
      <c r="A349" s="93">
        <v>1971</v>
      </c>
      <c r="B349" s="94" t="s">
        <v>199</v>
      </c>
      <c r="C349" s="95" t="s">
        <v>200</v>
      </c>
      <c r="D349" s="95" t="s">
        <v>647</v>
      </c>
      <c r="E349" s="87"/>
      <c r="F349" s="69"/>
      <c r="G349" s="69"/>
      <c r="H349" s="69"/>
      <c r="I349" s="69"/>
      <c r="J349" s="70"/>
      <c r="K349" s="118"/>
      <c r="L349" s="112"/>
    </row>
    <row r="350" spans="1:12" x14ac:dyDescent="0.25">
      <c r="A350" s="93">
        <v>1971</v>
      </c>
      <c r="B350" s="94" t="s">
        <v>201</v>
      </c>
      <c r="C350" s="95" t="s">
        <v>202</v>
      </c>
      <c r="D350" s="95" t="s">
        <v>647</v>
      </c>
      <c r="E350" s="87"/>
      <c r="F350" s="69"/>
      <c r="G350" s="69"/>
      <c r="H350" s="69"/>
      <c r="I350" s="69"/>
      <c r="J350" s="70"/>
      <c r="K350" s="118"/>
      <c r="L350" s="112"/>
    </row>
    <row r="351" spans="1:12" x14ac:dyDescent="0.25">
      <c r="A351" s="93">
        <v>1971</v>
      </c>
      <c r="B351" s="94" t="s">
        <v>203</v>
      </c>
      <c r="C351" s="95" t="s">
        <v>204</v>
      </c>
      <c r="D351" s="95" t="s">
        <v>647</v>
      </c>
      <c r="E351" s="87"/>
      <c r="F351" s="69"/>
      <c r="G351" s="69"/>
      <c r="H351" s="69"/>
      <c r="I351" s="69"/>
      <c r="J351" s="70"/>
      <c r="K351" s="118"/>
      <c r="L351" s="112"/>
    </row>
    <row r="352" spans="1:12" x14ac:dyDescent="0.25">
      <c r="A352" s="93">
        <v>1971</v>
      </c>
      <c r="B352" s="94" t="s">
        <v>205</v>
      </c>
      <c r="C352" s="95" t="s">
        <v>206</v>
      </c>
      <c r="D352" s="95" t="s">
        <v>647</v>
      </c>
      <c r="E352" s="87"/>
      <c r="F352" s="69"/>
      <c r="G352" s="69"/>
      <c r="H352" s="69"/>
      <c r="I352" s="69"/>
      <c r="J352" s="70"/>
      <c r="K352" s="118"/>
      <c r="L352" s="112"/>
    </row>
    <row r="353" spans="1:12" x14ac:dyDescent="0.25">
      <c r="A353" s="93">
        <v>1971</v>
      </c>
      <c r="B353" s="94" t="s">
        <v>207</v>
      </c>
      <c r="C353" s="95" t="s">
        <v>208</v>
      </c>
      <c r="D353" s="95" t="s">
        <v>647</v>
      </c>
      <c r="E353" s="87"/>
      <c r="F353" s="69"/>
      <c r="G353" s="69"/>
      <c r="H353" s="69"/>
      <c r="I353" s="69"/>
      <c r="J353" s="70"/>
      <c r="K353" s="118"/>
      <c r="L353" s="112"/>
    </row>
    <row r="354" spans="1:12" x14ac:dyDescent="0.25">
      <c r="A354" s="93">
        <v>1971</v>
      </c>
      <c r="B354" s="94" t="s">
        <v>209</v>
      </c>
      <c r="C354" s="95" t="s">
        <v>210</v>
      </c>
      <c r="D354" s="95" t="s">
        <v>647</v>
      </c>
      <c r="E354" s="87"/>
      <c r="F354" s="69"/>
      <c r="G354" s="69"/>
      <c r="H354" s="69"/>
      <c r="I354" s="69"/>
      <c r="J354" s="70"/>
      <c r="K354" s="118"/>
      <c r="L354" s="112"/>
    </row>
    <row r="355" spans="1:12" x14ac:dyDescent="0.25">
      <c r="A355" s="93">
        <v>1971</v>
      </c>
      <c r="B355" s="94" t="s">
        <v>211</v>
      </c>
      <c r="C355" s="95" t="s">
        <v>212</v>
      </c>
      <c r="D355" s="95" t="s">
        <v>647</v>
      </c>
      <c r="E355" s="87"/>
      <c r="F355" s="69"/>
      <c r="G355" s="69"/>
      <c r="H355" s="69"/>
      <c r="I355" s="69"/>
      <c r="J355" s="70"/>
      <c r="K355" s="118"/>
      <c r="L355" s="112"/>
    </row>
    <row r="356" spans="1:12" x14ac:dyDescent="0.25">
      <c r="A356" s="93">
        <v>1971</v>
      </c>
      <c r="B356" s="94" t="s">
        <v>213</v>
      </c>
      <c r="C356" s="95" t="s">
        <v>214</v>
      </c>
      <c r="D356" s="95" t="s">
        <v>647</v>
      </c>
      <c r="E356" s="87"/>
      <c r="F356" s="69"/>
      <c r="G356" s="69"/>
      <c r="H356" s="69"/>
      <c r="I356" s="69"/>
      <c r="J356" s="70"/>
      <c r="K356" s="118"/>
      <c r="L356" s="112"/>
    </row>
    <row r="357" spans="1:12" x14ac:dyDescent="0.25">
      <c r="A357" s="93">
        <v>1971</v>
      </c>
      <c r="B357" s="94" t="s">
        <v>215</v>
      </c>
      <c r="C357" s="95" t="s">
        <v>651</v>
      </c>
      <c r="D357" s="95" t="s">
        <v>647</v>
      </c>
      <c r="E357" s="87"/>
      <c r="F357" s="69"/>
      <c r="G357" s="69"/>
      <c r="H357" s="69"/>
      <c r="I357" s="69"/>
      <c r="J357" s="70"/>
      <c r="K357" s="118"/>
      <c r="L357" s="112"/>
    </row>
    <row r="358" spans="1:12" x14ac:dyDescent="0.25">
      <c r="A358" s="93">
        <v>1971</v>
      </c>
      <c r="B358" s="94" t="s">
        <v>216</v>
      </c>
      <c r="C358" s="95" t="s">
        <v>217</v>
      </c>
      <c r="D358" s="95" t="s">
        <v>647</v>
      </c>
      <c r="E358" s="87"/>
      <c r="F358" s="69"/>
      <c r="G358" s="69"/>
      <c r="H358" s="69"/>
      <c r="I358" s="69"/>
      <c r="J358" s="70"/>
      <c r="K358" s="118"/>
      <c r="L358" s="112"/>
    </row>
    <row r="359" spans="1:12" x14ac:dyDescent="0.25">
      <c r="A359" s="93">
        <v>1971</v>
      </c>
      <c r="B359" s="94" t="s">
        <v>218</v>
      </c>
      <c r="C359" s="95" t="s">
        <v>219</v>
      </c>
      <c r="D359" s="95" t="s">
        <v>647</v>
      </c>
      <c r="E359" s="87"/>
      <c r="F359" s="69"/>
      <c r="G359" s="69"/>
      <c r="H359" s="69"/>
      <c r="I359" s="69"/>
      <c r="J359" s="70"/>
      <c r="K359" s="118"/>
      <c r="L359" s="112"/>
    </row>
    <row r="360" spans="1:12" x14ac:dyDescent="0.25">
      <c r="A360" s="93">
        <v>1971</v>
      </c>
      <c r="B360" s="94" t="s">
        <v>220</v>
      </c>
      <c r="C360" s="95" t="s">
        <v>221</v>
      </c>
      <c r="D360" s="95" t="s">
        <v>647</v>
      </c>
      <c r="E360" s="87"/>
      <c r="F360" s="69"/>
      <c r="G360" s="69"/>
      <c r="H360" s="69"/>
      <c r="I360" s="69"/>
      <c r="J360" s="70"/>
      <c r="K360" s="118"/>
      <c r="L360" s="112"/>
    </row>
    <row r="361" spans="1:12" x14ac:dyDescent="0.25">
      <c r="A361" s="93">
        <v>1971</v>
      </c>
      <c r="B361" s="94" t="s">
        <v>222</v>
      </c>
      <c r="C361" s="95" t="s">
        <v>223</v>
      </c>
      <c r="D361" s="95" t="s">
        <v>647</v>
      </c>
      <c r="E361" s="87"/>
      <c r="F361" s="69"/>
      <c r="G361" s="69"/>
      <c r="H361" s="69"/>
      <c r="I361" s="69"/>
      <c r="J361" s="70"/>
      <c r="K361" s="118"/>
      <c r="L361" s="112"/>
    </row>
    <row r="362" spans="1:12" x14ac:dyDescent="0.25">
      <c r="A362" s="93">
        <v>1971</v>
      </c>
      <c r="B362" s="94" t="s">
        <v>224</v>
      </c>
      <c r="C362" s="95" t="s">
        <v>225</v>
      </c>
      <c r="D362" s="95" t="s">
        <v>647</v>
      </c>
      <c r="E362" s="87"/>
      <c r="F362" s="69"/>
      <c r="G362" s="69"/>
      <c r="H362" s="69"/>
      <c r="I362" s="69"/>
      <c r="J362" s="70"/>
      <c r="K362" s="118"/>
      <c r="L362" s="112"/>
    </row>
    <row r="363" spans="1:12" x14ac:dyDescent="0.25">
      <c r="A363" s="93">
        <v>1971</v>
      </c>
      <c r="B363" s="94" t="s">
        <v>226</v>
      </c>
      <c r="C363" s="95" t="s">
        <v>227</v>
      </c>
      <c r="D363" s="95" t="s">
        <v>647</v>
      </c>
      <c r="E363" s="87"/>
      <c r="F363" s="69"/>
      <c r="G363" s="69"/>
      <c r="H363" s="69"/>
      <c r="I363" s="69"/>
      <c r="J363" s="70"/>
      <c r="K363" s="118"/>
      <c r="L363" s="112"/>
    </row>
    <row r="364" spans="1:12" x14ac:dyDescent="0.25">
      <c r="A364" s="93">
        <v>1971</v>
      </c>
      <c r="B364" s="94" t="s">
        <v>228</v>
      </c>
      <c r="C364" s="95" t="s">
        <v>229</v>
      </c>
      <c r="D364" s="95" t="s">
        <v>616</v>
      </c>
      <c r="E364" s="87"/>
      <c r="F364" s="69"/>
      <c r="G364" s="69"/>
      <c r="H364" s="69"/>
      <c r="I364" s="69"/>
      <c r="J364" s="70"/>
      <c r="K364" s="118"/>
      <c r="L364" s="112"/>
    </row>
    <row r="365" spans="1:12" x14ac:dyDescent="0.25">
      <c r="A365" s="93">
        <v>1971</v>
      </c>
      <c r="B365" s="94" t="s">
        <v>230</v>
      </c>
      <c r="C365" s="95" t="s">
        <v>231</v>
      </c>
      <c r="D365" s="95" t="s">
        <v>616</v>
      </c>
      <c r="E365" s="87"/>
      <c r="F365" s="69"/>
      <c r="G365" s="69"/>
      <c r="H365" s="69"/>
      <c r="I365" s="69"/>
      <c r="J365" s="70"/>
      <c r="K365" s="118"/>
      <c r="L365" s="112"/>
    </row>
    <row r="366" spans="1:12" x14ac:dyDescent="0.25">
      <c r="A366" s="93">
        <v>1971</v>
      </c>
      <c r="B366" s="94" t="s">
        <v>232</v>
      </c>
      <c r="C366" s="95" t="s">
        <v>233</v>
      </c>
      <c r="D366" s="95" t="s">
        <v>616</v>
      </c>
      <c r="E366" s="87"/>
      <c r="F366" s="69"/>
      <c r="G366" s="69"/>
      <c r="H366" s="69"/>
      <c r="I366" s="69"/>
      <c r="J366" s="70"/>
      <c r="K366" s="118"/>
      <c r="L366" s="112"/>
    </row>
    <row r="367" spans="1:12" x14ac:dyDescent="0.25">
      <c r="A367" s="93">
        <v>1971</v>
      </c>
      <c r="B367" s="94" t="s">
        <v>234</v>
      </c>
      <c r="C367" s="95" t="s">
        <v>235</v>
      </c>
      <c r="D367" s="95" t="s">
        <v>616</v>
      </c>
      <c r="E367" s="87"/>
      <c r="F367" s="69"/>
      <c r="G367" s="69"/>
      <c r="H367" s="69"/>
      <c r="I367" s="69"/>
      <c r="J367" s="70"/>
      <c r="K367" s="118"/>
      <c r="L367" s="112"/>
    </row>
    <row r="368" spans="1:12" x14ac:dyDescent="0.25">
      <c r="A368" s="93">
        <v>1971</v>
      </c>
      <c r="B368" s="94" t="s">
        <v>236</v>
      </c>
      <c r="C368" s="95" t="s">
        <v>237</v>
      </c>
      <c r="D368" s="95" t="s">
        <v>616</v>
      </c>
      <c r="E368" s="87"/>
      <c r="F368" s="69"/>
      <c r="G368" s="69"/>
      <c r="H368" s="69"/>
      <c r="I368" s="69"/>
      <c r="J368" s="70"/>
      <c r="K368" s="118"/>
      <c r="L368" s="112"/>
    </row>
    <row r="369" spans="1:12" x14ac:dyDescent="0.25">
      <c r="A369" s="93">
        <v>1971</v>
      </c>
      <c r="B369" s="94" t="s">
        <v>238</v>
      </c>
      <c r="C369" s="95" t="s">
        <v>239</v>
      </c>
      <c r="D369" s="95" t="s">
        <v>240</v>
      </c>
      <c r="E369" s="87"/>
      <c r="F369" s="69"/>
      <c r="G369" s="69"/>
      <c r="H369" s="69"/>
      <c r="I369" s="69"/>
      <c r="J369" s="70"/>
      <c r="K369" s="118"/>
      <c r="L369" s="112"/>
    </row>
    <row r="370" spans="1:12" x14ac:dyDescent="0.25">
      <c r="A370" s="93">
        <v>1971</v>
      </c>
      <c r="B370" s="94" t="s">
        <v>241</v>
      </c>
      <c r="C370" s="95" t="s">
        <v>242</v>
      </c>
      <c r="D370" s="95" t="s">
        <v>240</v>
      </c>
      <c r="E370" s="87"/>
      <c r="F370" s="69"/>
      <c r="G370" s="69"/>
      <c r="H370" s="69"/>
      <c r="I370" s="69"/>
      <c r="J370" s="70"/>
      <c r="K370" s="118"/>
      <c r="L370" s="112"/>
    </row>
    <row r="371" spans="1:12" x14ac:dyDescent="0.25">
      <c r="A371" s="93">
        <v>1971</v>
      </c>
      <c r="B371" s="94" t="s">
        <v>243</v>
      </c>
      <c r="C371" s="95" t="s">
        <v>244</v>
      </c>
      <c r="D371" s="95" t="s">
        <v>240</v>
      </c>
      <c r="E371" s="87"/>
      <c r="F371" s="69"/>
      <c r="G371" s="69"/>
      <c r="H371" s="69"/>
      <c r="I371" s="69"/>
      <c r="J371" s="70"/>
      <c r="K371" s="118"/>
      <c r="L371" s="112"/>
    </row>
    <row r="372" spans="1:12" x14ac:dyDescent="0.25">
      <c r="A372" s="93">
        <v>1971</v>
      </c>
      <c r="B372" s="94" t="s">
        <v>245</v>
      </c>
      <c r="C372" s="95" t="s">
        <v>246</v>
      </c>
      <c r="D372" s="95" t="s">
        <v>240</v>
      </c>
      <c r="E372" s="87"/>
      <c r="F372" s="69"/>
      <c r="G372" s="69"/>
      <c r="H372" s="69"/>
      <c r="I372" s="69"/>
      <c r="J372" s="70"/>
      <c r="K372" s="118"/>
      <c r="L372" s="112"/>
    </row>
    <row r="373" spans="1:12" x14ac:dyDescent="0.25">
      <c r="A373" s="93">
        <v>1971</v>
      </c>
      <c r="B373" s="94" t="s">
        <v>247</v>
      </c>
      <c r="C373" s="95" t="s">
        <v>248</v>
      </c>
      <c r="D373" s="95" t="s">
        <v>240</v>
      </c>
      <c r="E373" s="87"/>
      <c r="F373" s="69"/>
      <c r="G373" s="69"/>
      <c r="H373" s="69"/>
      <c r="I373" s="69"/>
      <c r="J373" s="70"/>
      <c r="K373" s="118"/>
      <c r="L373" s="112"/>
    </row>
    <row r="374" spans="1:12" x14ac:dyDescent="0.25">
      <c r="A374" s="93">
        <v>1971</v>
      </c>
      <c r="B374" s="94" t="s">
        <v>249</v>
      </c>
      <c r="C374" s="95" t="s">
        <v>250</v>
      </c>
      <c r="D374" s="95" t="s">
        <v>240</v>
      </c>
      <c r="E374" s="87"/>
      <c r="F374" s="69"/>
      <c r="G374" s="69"/>
      <c r="H374" s="69"/>
      <c r="I374" s="69"/>
      <c r="J374" s="70"/>
      <c r="K374" s="118"/>
      <c r="L374" s="112"/>
    </row>
    <row r="375" spans="1:12" x14ac:dyDescent="0.25">
      <c r="A375" s="93">
        <v>1971</v>
      </c>
      <c r="B375" s="94" t="s">
        <v>251</v>
      </c>
      <c r="C375" s="95" t="s">
        <v>649</v>
      </c>
      <c r="D375" s="95" t="s">
        <v>240</v>
      </c>
      <c r="E375" s="87"/>
      <c r="F375" s="69"/>
      <c r="G375" s="69"/>
      <c r="H375" s="69"/>
      <c r="I375" s="69"/>
      <c r="J375" s="70"/>
      <c r="K375" s="118"/>
      <c r="L375" s="112"/>
    </row>
    <row r="376" spans="1:12" x14ac:dyDescent="0.25">
      <c r="A376" s="93">
        <v>1971</v>
      </c>
      <c r="B376" s="94" t="s">
        <v>252</v>
      </c>
      <c r="C376" s="95" t="s">
        <v>650</v>
      </c>
      <c r="D376" s="95" t="s">
        <v>240</v>
      </c>
      <c r="E376" s="87"/>
      <c r="F376" s="69"/>
      <c r="G376" s="69"/>
      <c r="H376" s="69"/>
      <c r="I376" s="69"/>
      <c r="J376" s="70"/>
      <c r="K376" s="118"/>
      <c r="L376" s="112"/>
    </row>
    <row r="377" spans="1:12" x14ac:dyDescent="0.25">
      <c r="A377" s="93">
        <v>1971</v>
      </c>
      <c r="B377" s="94" t="s">
        <v>253</v>
      </c>
      <c r="C377" s="95" t="s">
        <v>653</v>
      </c>
      <c r="D377" s="95" t="s">
        <v>240</v>
      </c>
      <c r="E377" s="87"/>
      <c r="F377" s="69"/>
      <c r="G377" s="69"/>
      <c r="H377" s="69"/>
      <c r="I377" s="69"/>
      <c r="J377" s="70"/>
      <c r="K377" s="118"/>
      <c r="L377" s="112"/>
    </row>
    <row r="378" spans="1:12" x14ac:dyDescent="0.25">
      <c r="A378" s="93">
        <v>1971</v>
      </c>
      <c r="B378" s="94" t="s">
        <v>254</v>
      </c>
      <c r="C378" s="95" t="s">
        <v>255</v>
      </c>
      <c r="D378" s="95" t="s">
        <v>240</v>
      </c>
      <c r="E378" s="87"/>
      <c r="F378" s="69"/>
      <c r="G378" s="69"/>
      <c r="H378" s="69"/>
      <c r="I378" s="69"/>
      <c r="J378" s="70"/>
      <c r="K378" s="118"/>
      <c r="L378" s="112"/>
    </row>
    <row r="379" spans="1:12" x14ac:dyDescent="0.25">
      <c r="A379" s="93">
        <v>1971</v>
      </c>
      <c r="B379" s="94" t="s">
        <v>256</v>
      </c>
      <c r="C379" s="95" t="s">
        <v>257</v>
      </c>
      <c r="D379" s="95" t="s">
        <v>240</v>
      </c>
      <c r="E379" s="87"/>
      <c r="F379" s="69"/>
      <c r="G379" s="69"/>
      <c r="H379" s="69"/>
      <c r="I379" s="69"/>
      <c r="J379" s="70"/>
      <c r="K379" s="118"/>
      <c r="L379" s="112"/>
    </row>
    <row r="380" spans="1:12" x14ac:dyDescent="0.25">
      <c r="A380" s="93">
        <v>1971</v>
      </c>
      <c r="B380" s="94" t="s">
        <v>258</v>
      </c>
      <c r="C380" s="95" t="s">
        <v>652</v>
      </c>
      <c r="D380" s="95" t="s">
        <v>240</v>
      </c>
      <c r="E380" s="87"/>
      <c r="F380" s="69"/>
      <c r="G380" s="69"/>
      <c r="H380" s="69"/>
      <c r="I380" s="69"/>
      <c r="J380" s="70"/>
      <c r="K380" s="118"/>
      <c r="L380" s="112"/>
    </row>
    <row r="381" spans="1:12" x14ac:dyDescent="0.25">
      <c r="A381" s="93">
        <v>1971</v>
      </c>
      <c r="B381" s="94" t="s">
        <v>259</v>
      </c>
      <c r="C381" s="95" t="s">
        <v>260</v>
      </c>
      <c r="D381" s="95" t="s">
        <v>240</v>
      </c>
      <c r="E381" s="87"/>
      <c r="F381" s="69"/>
      <c r="G381" s="69"/>
      <c r="H381" s="69"/>
      <c r="I381" s="69"/>
      <c r="J381" s="70"/>
      <c r="K381" s="118"/>
      <c r="L381" s="112"/>
    </row>
    <row r="382" spans="1:12" x14ac:dyDescent="0.25">
      <c r="A382" s="93">
        <v>1971</v>
      </c>
      <c r="B382" s="94" t="s">
        <v>261</v>
      </c>
      <c r="C382" s="95" t="s">
        <v>262</v>
      </c>
      <c r="D382" s="95" t="s">
        <v>240</v>
      </c>
      <c r="E382" s="87"/>
      <c r="F382" s="69"/>
      <c r="G382" s="69"/>
      <c r="H382" s="69"/>
      <c r="I382" s="69"/>
      <c r="J382" s="70"/>
      <c r="K382" s="118"/>
      <c r="L382" s="112"/>
    </row>
    <row r="383" spans="1:12" x14ac:dyDescent="0.25">
      <c r="A383" s="93">
        <v>1971</v>
      </c>
      <c r="B383" s="94" t="s">
        <v>263</v>
      </c>
      <c r="C383" s="95" t="s">
        <v>264</v>
      </c>
      <c r="D383" s="95" t="s">
        <v>240</v>
      </c>
      <c r="E383" s="87"/>
      <c r="F383" s="69"/>
      <c r="G383" s="69"/>
      <c r="H383" s="69"/>
      <c r="I383" s="69"/>
      <c r="J383" s="70"/>
      <c r="K383" s="118"/>
      <c r="L383" s="112"/>
    </row>
    <row r="384" spans="1:12" x14ac:dyDescent="0.25">
      <c r="A384" s="93">
        <v>1971</v>
      </c>
      <c r="B384" s="94" t="s">
        <v>265</v>
      </c>
      <c r="C384" s="95" t="s">
        <v>266</v>
      </c>
      <c r="D384" s="95" t="s">
        <v>240</v>
      </c>
      <c r="E384" s="87"/>
      <c r="F384" s="69"/>
      <c r="G384" s="69"/>
      <c r="H384" s="69"/>
      <c r="I384" s="69"/>
      <c r="J384" s="70"/>
      <c r="K384" s="118"/>
      <c r="L384" s="112"/>
    </row>
    <row r="385" spans="1:12" x14ac:dyDescent="0.25">
      <c r="A385" s="93">
        <v>1971</v>
      </c>
      <c r="B385" s="94" t="s">
        <v>267</v>
      </c>
      <c r="C385" s="95" t="s">
        <v>268</v>
      </c>
      <c r="D385" s="95" t="s">
        <v>240</v>
      </c>
      <c r="E385" s="87"/>
      <c r="F385" s="69"/>
      <c r="G385" s="69"/>
      <c r="H385" s="69"/>
      <c r="I385" s="69"/>
      <c r="J385" s="70"/>
      <c r="K385" s="118"/>
      <c r="L385" s="112"/>
    </row>
    <row r="386" spans="1:12" x14ac:dyDescent="0.25">
      <c r="A386" s="93">
        <v>1971</v>
      </c>
      <c r="B386" s="94" t="s">
        <v>269</v>
      </c>
      <c r="C386" s="95" t="s">
        <v>270</v>
      </c>
      <c r="D386" s="95" t="s">
        <v>240</v>
      </c>
      <c r="E386" s="87"/>
      <c r="F386" s="69"/>
      <c r="G386" s="69"/>
      <c r="H386" s="69"/>
      <c r="I386" s="69"/>
      <c r="J386" s="70"/>
      <c r="K386" s="118"/>
      <c r="L386" s="112"/>
    </row>
    <row r="387" spans="1:12" x14ac:dyDescent="0.25">
      <c r="A387" s="93">
        <v>1971</v>
      </c>
      <c r="B387" s="94" t="s">
        <v>271</v>
      </c>
      <c r="C387" s="95" t="s">
        <v>272</v>
      </c>
      <c r="D387" s="95" t="s">
        <v>240</v>
      </c>
      <c r="E387" s="87"/>
      <c r="F387" s="69"/>
      <c r="G387" s="69"/>
      <c r="H387" s="69"/>
      <c r="I387" s="69"/>
      <c r="J387" s="70"/>
      <c r="K387" s="118"/>
      <c r="L387" s="112"/>
    </row>
    <row r="388" spans="1:12" x14ac:dyDescent="0.25">
      <c r="A388" s="93">
        <v>1971</v>
      </c>
      <c r="B388" s="94" t="s">
        <v>273</v>
      </c>
      <c r="C388" s="95" t="s">
        <v>274</v>
      </c>
      <c r="D388" s="95" t="s">
        <v>240</v>
      </c>
      <c r="E388" s="87"/>
      <c r="F388" s="69"/>
      <c r="G388" s="69"/>
      <c r="H388" s="69"/>
      <c r="I388" s="69"/>
      <c r="J388" s="70"/>
      <c r="K388" s="118"/>
      <c r="L388" s="112"/>
    </row>
    <row r="389" spans="1:12" x14ac:dyDescent="0.25">
      <c r="A389" s="93">
        <v>1971</v>
      </c>
      <c r="B389" s="94" t="s">
        <v>275</v>
      </c>
      <c r="C389" s="95" t="s">
        <v>276</v>
      </c>
      <c r="D389" s="95" t="s">
        <v>240</v>
      </c>
      <c r="E389" s="87"/>
      <c r="F389" s="69"/>
      <c r="G389" s="69"/>
      <c r="H389" s="69"/>
      <c r="I389" s="69"/>
      <c r="J389" s="70"/>
      <c r="K389" s="118"/>
      <c r="L389" s="112"/>
    </row>
    <row r="390" spans="1:12" x14ac:dyDescent="0.25">
      <c r="A390" s="93">
        <v>1971</v>
      </c>
      <c r="B390" s="94" t="s">
        <v>277</v>
      </c>
      <c r="C390" s="95" t="s">
        <v>278</v>
      </c>
      <c r="D390" s="95" t="s">
        <v>240</v>
      </c>
      <c r="E390" s="87"/>
      <c r="F390" s="69"/>
      <c r="G390" s="69"/>
      <c r="H390" s="69"/>
      <c r="I390" s="69"/>
      <c r="J390" s="70"/>
      <c r="K390" s="118"/>
      <c r="L390" s="112"/>
    </row>
    <row r="391" spans="1:12" x14ac:dyDescent="0.25">
      <c r="A391" s="93">
        <v>1971</v>
      </c>
      <c r="B391" s="94" t="s">
        <v>279</v>
      </c>
      <c r="C391" s="95" t="s">
        <v>280</v>
      </c>
      <c r="D391" s="95" t="s">
        <v>240</v>
      </c>
      <c r="E391" s="87"/>
      <c r="F391" s="69"/>
      <c r="G391" s="69"/>
      <c r="H391" s="69"/>
      <c r="I391" s="69"/>
      <c r="J391" s="70"/>
      <c r="K391" s="118"/>
      <c r="L391" s="112"/>
    </row>
    <row r="392" spans="1:12" x14ac:dyDescent="0.25">
      <c r="A392" s="93">
        <v>1971</v>
      </c>
      <c r="B392" s="94" t="s">
        <v>281</v>
      </c>
      <c r="C392" s="95" t="s">
        <v>282</v>
      </c>
      <c r="D392" s="95" t="s">
        <v>240</v>
      </c>
      <c r="E392" s="87"/>
      <c r="F392" s="69"/>
      <c r="G392" s="69"/>
      <c r="H392" s="69"/>
      <c r="I392" s="69"/>
      <c r="J392" s="70"/>
      <c r="K392" s="118"/>
      <c r="L392" s="112"/>
    </row>
    <row r="393" spans="1:12" x14ac:dyDescent="0.25">
      <c r="A393" s="93">
        <v>1971</v>
      </c>
      <c r="B393" s="94" t="s">
        <v>283</v>
      </c>
      <c r="C393" s="95" t="s">
        <v>284</v>
      </c>
      <c r="D393" s="95" t="s">
        <v>240</v>
      </c>
      <c r="E393" s="87"/>
      <c r="F393" s="69"/>
      <c r="G393" s="69"/>
      <c r="H393" s="69"/>
      <c r="I393" s="69"/>
      <c r="J393" s="70"/>
      <c r="K393" s="118"/>
      <c r="L393" s="112"/>
    </row>
    <row r="394" spans="1:12" x14ac:dyDescent="0.25">
      <c r="A394" s="93">
        <v>1971</v>
      </c>
      <c r="B394" s="94" t="s">
        <v>285</v>
      </c>
      <c r="C394" s="95" t="s">
        <v>286</v>
      </c>
      <c r="D394" s="95" t="s">
        <v>240</v>
      </c>
      <c r="E394" s="87"/>
      <c r="F394" s="69"/>
      <c r="G394" s="69"/>
      <c r="H394" s="69"/>
      <c r="I394" s="69"/>
      <c r="J394" s="70"/>
      <c r="K394" s="118"/>
      <c r="L394" s="112"/>
    </row>
    <row r="395" spans="1:12" x14ac:dyDescent="0.25">
      <c r="A395" s="93">
        <v>1971</v>
      </c>
      <c r="B395" s="94" t="s">
        <v>287</v>
      </c>
      <c r="C395" s="95" t="s">
        <v>288</v>
      </c>
      <c r="D395" s="95" t="s">
        <v>240</v>
      </c>
      <c r="E395" s="87"/>
      <c r="F395" s="69"/>
      <c r="G395" s="69"/>
      <c r="H395" s="69"/>
      <c r="I395" s="69"/>
      <c r="J395" s="70"/>
      <c r="K395" s="118"/>
      <c r="L395" s="112"/>
    </row>
    <row r="396" spans="1:12" x14ac:dyDescent="0.25">
      <c r="A396" s="93">
        <v>1971</v>
      </c>
      <c r="B396" s="94" t="s">
        <v>289</v>
      </c>
      <c r="C396" s="95" t="s">
        <v>290</v>
      </c>
      <c r="D396" s="95" t="s">
        <v>240</v>
      </c>
      <c r="E396" s="87"/>
      <c r="F396" s="69"/>
      <c r="G396" s="69"/>
      <c r="H396" s="69"/>
      <c r="I396" s="69"/>
      <c r="J396" s="70"/>
      <c r="K396" s="118"/>
      <c r="L396" s="112"/>
    </row>
    <row r="397" spans="1:12" x14ac:dyDescent="0.25">
      <c r="A397" s="93">
        <v>1971</v>
      </c>
      <c r="B397" s="94" t="s">
        <v>291</v>
      </c>
      <c r="C397" s="95" t="s">
        <v>292</v>
      </c>
      <c r="D397" s="95" t="s">
        <v>240</v>
      </c>
      <c r="E397" s="87"/>
      <c r="F397" s="69"/>
      <c r="G397" s="69"/>
      <c r="H397" s="69"/>
      <c r="I397" s="69"/>
      <c r="J397" s="70"/>
      <c r="K397" s="118"/>
      <c r="L397" s="112"/>
    </row>
    <row r="398" spans="1:12" x14ac:dyDescent="0.25">
      <c r="A398" s="93">
        <v>1971</v>
      </c>
      <c r="B398" s="94" t="s">
        <v>293</v>
      </c>
      <c r="C398" s="95" t="s">
        <v>294</v>
      </c>
      <c r="D398" s="95" t="s">
        <v>240</v>
      </c>
      <c r="E398" s="87"/>
      <c r="F398" s="69"/>
      <c r="G398" s="69"/>
      <c r="H398" s="69"/>
      <c r="I398" s="69"/>
      <c r="J398" s="70"/>
      <c r="K398" s="118"/>
      <c r="L398" s="112"/>
    </row>
    <row r="399" spans="1:12" x14ac:dyDescent="0.25">
      <c r="A399" s="93">
        <v>1971</v>
      </c>
      <c r="B399" s="94" t="s">
        <v>295</v>
      </c>
      <c r="C399" s="95" t="s">
        <v>296</v>
      </c>
      <c r="D399" s="95" t="s">
        <v>240</v>
      </c>
      <c r="E399" s="87"/>
      <c r="F399" s="69"/>
      <c r="G399" s="69"/>
      <c r="H399" s="69"/>
      <c r="I399" s="69"/>
      <c r="J399" s="70"/>
      <c r="K399" s="118"/>
      <c r="L399" s="112"/>
    </row>
    <row r="400" spans="1:12" x14ac:dyDescent="0.25">
      <c r="A400" s="93">
        <v>1971</v>
      </c>
      <c r="B400" s="94" t="s">
        <v>297</v>
      </c>
      <c r="C400" s="95" t="s">
        <v>298</v>
      </c>
      <c r="D400" s="95" t="s">
        <v>240</v>
      </c>
      <c r="E400" s="87"/>
      <c r="F400" s="69"/>
      <c r="G400" s="69"/>
      <c r="H400" s="69"/>
      <c r="I400" s="69"/>
      <c r="J400" s="70"/>
      <c r="K400" s="118"/>
      <c r="L400" s="112"/>
    </row>
    <row r="401" spans="1:12" x14ac:dyDescent="0.25">
      <c r="A401" s="93">
        <v>1971</v>
      </c>
      <c r="B401" s="94" t="s">
        <v>299</v>
      </c>
      <c r="C401" s="95" t="s">
        <v>300</v>
      </c>
      <c r="D401" s="95" t="s">
        <v>240</v>
      </c>
      <c r="E401" s="87"/>
      <c r="F401" s="69"/>
      <c r="G401" s="69"/>
      <c r="H401" s="69"/>
      <c r="I401" s="69"/>
      <c r="J401" s="70"/>
      <c r="K401" s="118"/>
      <c r="L401" s="112"/>
    </row>
    <row r="402" spans="1:12" x14ac:dyDescent="0.25">
      <c r="A402" s="93">
        <v>1971</v>
      </c>
      <c r="B402" s="94" t="s">
        <v>301</v>
      </c>
      <c r="C402" s="95" t="s">
        <v>302</v>
      </c>
      <c r="D402" s="95" t="s">
        <v>240</v>
      </c>
      <c r="E402" s="87"/>
      <c r="F402" s="69"/>
      <c r="G402" s="69"/>
      <c r="H402" s="69"/>
      <c r="I402" s="69"/>
      <c r="J402" s="70"/>
      <c r="K402" s="118"/>
      <c r="L402" s="112"/>
    </row>
    <row r="403" spans="1:12" x14ac:dyDescent="0.25">
      <c r="A403" s="93">
        <v>1971</v>
      </c>
      <c r="B403" s="94" t="s">
        <v>303</v>
      </c>
      <c r="C403" s="95" t="s">
        <v>304</v>
      </c>
      <c r="D403" s="95" t="s">
        <v>240</v>
      </c>
      <c r="E403" s="87"/>
      <c r="F403" s="69"/>
      <c r="G403" s="69"/>
      <c r="H403" s="69"/>
      <c r="I403" s="69"/>
      <c r="J403" s="70"/>
      <c r="K403" s="118"/>
      <c r="L403" s="112"/>
    </row>
    <row r="404" spans="1:12" x14ac:dyDescent="0.25">
      <c r="A404" s="93">
        <v>1971</v>
      </c>
      <c r="B404" s="94" t="s">
        <v>305</v>
      </c>
      <c r="C404" s="95" t="s">
        <v>306</v>
      </c>
      <c r="D404" s="95" t="s">
        <v>240</v>
      </c>
      <c r="E404" s="87"/>
      <c r="F404" s="69"/>
      <c r="G404" s="69"/>
      <c r="H404" s="69"/>
      <c r="I404" s="69"/>
      <c r="J404" s="70"/>
      <c r="K404" s="118"/>
      <c r="L404" s="112"/>
    </row>
    <row r="405" spans="1:12" x14ac:dyDescent="0.25">
      <c r="A405" s="93">
        <v>1971</v>
      </c>
      <c r="B405" s="94" t="s">
        <v>307</v>
      </c>
      <c r="C405" s="95" t="s">
        <v>308</v>
      </c>
      <c r="D405" s="95" t="s">
        <v>240</v>
      </c>
      <c r="E405" s="87"/>
      <c r="F405" s="69"/>
      <c r="G405" s="69"/>
      <c r="H405" s="69"/>
      <c r="I405" s="69"/>
      <c r="J405" s="70"/>
      <c r="K405" s="118"/>
      <c r="L405" s="112"/>
    </row>
    <row r="406" spans="1:12" x14ac:dyDescent="0.25">
      <c r="A406" s="93">
        <v>1971</v>
      </c>
      <c r="B406" s="94" t="s">
        <v>309</v>
      </c>
      <c r="C406" s="95" t="s">
        <v>310</v>
      </c>
      <c r="D406" s="95" t="s">
        <v>240</v>
      </c>
      <c r="E406" s="87"/>
      <c r="F406" s="69"/>
      <c r="G406" s="69"/>
      <c r="H406" s="69"/>
      <c r="I406" s="69"/>
      <c r="J406" s="70"/>
      <c r="K406" s="118"/>
      <c r="L406" s="112"/>
    </row>
    <row r="407" spans="1:12" x14ac:dyDescent="0.25">
      <c r="A407" s="93">
        <v>1971</v>
      </c>
      <c r="B407" s="94" t="s">
        <v>311</v>
      </c>
      <c r="C407" s="95" t="s">
        <v>312</v>
      </c>
      <c r="D407" s="95" t="s">
        <v>240</v>
      </c>
      <c r="E407" s="87"/>
      <c r="F407" s="69"/>
      <c r="G407" s="69"/>
      <c r="H407" s="69"/>
      <c r="I407" s="69"/>
      <c r="J407" s="70"/>
      <c r="K407" s="118"/>
      <c r="L407" s="112"/>
    </row>
    <row r="408" spans="1:12" x14ac:dyDescent="0.25">
      <c r="A408" s="93">
        <v>1971</v>
      </c>
      <c r="B408" s="94" t="s">
        <v>313</v>
      </c>
      <c r="C408" s="95" t="s">
        <v>314</v>
      </c>
      <c r="D408" s="95" t="s">
        <v>240</v>
      </c>
      <c r="E408" s="87"/>
      <c r="F408" s="69"/>
      <c r="G408" s="69"/>
      <c r="H408" s="69"/>
      <c r="I408" s="69"/>
      <c r="J408" s="70"/>
      <c r="K408" s="118"/>
      <c r="L408" s="112"/>
    </row>
    <row r="409" spans="1:12" x14ac:dyDescent="0.25">
      <c r="A409" s="93">
        <v>1971</v>
      </c>
      <c r="B409" s="94" t="s">
        <v>315</v>
      </c>
      <c r="C409" s="95" t="s">
        <v>316</v>
      </c>
      <c r="D409" s="95" t="s">
        <v>240</v>
      </c>
      <c r="E409" s="87"/>
      <c r="F409" s="69"/>
      <c r="G409" s="69"/>
      <c r="H409" s="69"/>
      <c r="I409" s="69"/>
      <c r="J409" s="70"/>
      <c r="K409" s="118"/>
      <c r="L409" s="112"/>
    </row>
    <row r="410" spans="1:12" x14ac:dyDescent="0.25">
      <c r="A410" s="93">
        <v>1971</v>
      </c>
      <c r="B410" s="94" t="s">
        <v>317</v>
      </c>
      <c r="C410" s="95" t="s">
        <v>318</v>
      </c>
      <c r="D410" s="95" t="s">
        <v>240</v>
      </c>
      <c r="E410" s="87"/>
      <c r="F410" s="69"/>
      <c r="G410" s="69"/>
      <c r="H410" s="69"/>
      <c r="I410" s="69"/>
      <c r="J410" s="70"/>
      <c r="K410" s="118"/>
      <c r="L410" s="112"/>
    </row>
    <row r="411" spans="1:12" x14ac:dyDescent="0.25">
      <c r="A411" s="93">
        <v>1971</v>
      </c>
      <c r="B411" s="94" t="s">
        <v>319</v>
      </c>
      <c r="C411" s="95" t="s">
        <v>320</v>
      </c>
      <c r="D411" s="95" t="s">
        <v>240</v>
      </c>
      <c r="E411" s="87"/>
      <c r="F411" s="69"/>
      <c r="G411" s="69"/>
      <c r="H411" s="69"/>
      <c r="I411" s="69"/>
      <c r="J411" s="70"/>
      <c r="K411" s="118"/>
      <c r="L411" s="112"/>
    </row>
    <row r="412" spans="1:12" x14ac:dyDescent="0.25">
      <c r="A412" s="93">
        <v>1971</v>
      </c>
      <c r="B412" s="94" t="s">
        <v>321</v>
      </c>
      <c r="C412" s="95" t="s">
        <v>322</v>
      </c>
      <c r="D412" s="95" t="s">
        <v>240</v>
      </c>
      <c r="E412" s="87"/>
      <c r="F412" s="69"/>
      <c r="G412" s="69"/>
      <c r="H412" s="69"/>
      <c r="I412" s="69"/>
      <c r="J412" s="70"/>
      <c r="K412" s="118"/>
      <c r="L412" s="112"/>
    </row>
    <row r="413" spans="1:12" x14ac:dyDescent="0.25">
      <c r="A413" s="93">
        <v>1971</v>
      </c>
      <c r="B413" s="94" t="s">
        <v>323</v>
      </c>
      <c r="C413" s="95" t="s">
        <v>324</v>
      </c>
      <c r="D413" s="95" t="s">
        <v>240</v>
      </c>
      <c r="E413" s="87"/>
      <c r="F413" s="69"/>
      <c r="G413" s="69"/>
      <c r="H413" s="69"/>
      <c r="I413" s="69"/>
      <c r="J413" s="70"/>
      <c r="K413" s="118"/>
      <c r="L413" s="112"/>
    </row>
    <row r="414" spans="1:12" x14ac:dyDescent="0.25">
      <c r="A414" s="93">
        <v>1971</v>
      </c>
      <c r="B414" s="94" t="s">
        <v>325</v>
      </c>
      <c r="C414" s="95" t="s">
        <v>326</v>
      </c>
      <c r="D414" s="95" t="s">
        <v>240</v>
      </c>
      <c r="E414" s="87"/>
      <c r="F414" s="69"/>
      <c r="G414" s="69"/>
      <c r="H414" s="69"/>
      <c r="I414" s="69"/>
      <c r="J414" s="70"/>
      <c r="K414" s="118"/>
      <c r="L414" s="112"/>
    </row>
    <row r="415" spans="1:12" x14ac:dyDescent="0.25">
      <c r="A415" s="93">
        <v>1971</v>
      </c>
      <c r="B415" s="94" t="s">
        <v>327</v>
      </c>
      <c r="C415" s="95" t="s">
        <v>328</v>
      </c>
      <c r="D415" s="95" t="s">
        <v>240</v>
      </c>
      <c r="E415" s="87"/>
      <c r="F415" s="69"/>
      <c r="G415" s="69"/>
      <c r="H415" s="69"/>
      <c r="I415" s="69"/>
      <c r="J415" s="70"/>
      <c r="K415" s="118"/>
      <c r="L415" s="112"/>
    </row>
    <row r="416" spans="1:12" x14ac:dyDescent="0.25">
      <c r="A416" s="93">
        <v>1971</v>
      </c>
      <c r="B416" s="94" t="s">
        <v>329</v>
      </c>
      <c r="C416" s="95" t="s">
        <v>330</v>
      </c>
      <c r="D416" s="95" t="s">
        <v>240</v>
      </c>
      <c r="E416" s="87"/>
      <c r="F416" s="69"/>
      <c r="G416" s="69"/>
      <c r="H416" s="69"/>
      <c r="I416" s="69"/>
      <c r="J416" s="70"/>
      <c r="K416" s="118"/>
      <c r="L416" s="112"/>
    </row>
    <row r="417" spans="1:12" x14ac:dyDescent="0.25">
      <c r="A417" s="93">
        <v>1971</v>
      </c>
      <c r="B417" s="94" t="s">
        <v>331</v>
      </c>
      <c r="C417" s="95" t="s">
        <v>332</v>
      </c>
      <c r="D417" s="95" t="s">
        <v>240</v>
      </c>
      <c r="E417" s="87"/>
      <c r="F417" s="69"/>
      <c r="G417" s="69"/>
      <c r="H417" s="69"/>
      <c r="I417" s="69"/>
      <c r="J417" s="70"/>
      <c r="K417" s="118"/>
      <c r="L417" s="112"/>
    </row>
    <row r="418" spans="1:12" x14ac:dyDescent="0.25">
      <c r="A418" s="93">
        <v>1971</v>
      </c>
      <c r="B418" s="94" t="s">
        <v>333</v>
      </c>
      <c r="C418" s="95" t="s">
        <v>334</v>
      </c>
      <c r="D418" s="95" t="s">
        <v>240</v>
      </c>
      <c r="E418" s="87"/>
      <c r="F418" s="69"/>
      <c r="G418" s="69"/>
      <c r="H418" s="69"/>
      <c r="I418" s="69"/>
      <c r="J418" s="70"/>
      <c r="K418" s="118"/>
      <c r="L418" s="112"/>
    </row>
    <row r="419" spans="1:12" x14ac:dyDescent="0.25">
      <c r="A419" s="93">
        <v>1971</v>
      </c>
      <c r="B419" s="94" t="s">
        <v>335</v>
      </c>
      <c r="C419" s="95" t="s">
        <v>336</v>
      </c>
      <c r="D419" s="95" t="s">
        <v>337</v>
      </c>
      <c r="E419" s="87"/>
      <c r="F419" s="69"/>
      <c r="G419" s="69"/>
      <c r="H419" s="69"/>
      <c r="I419" s="69"/>
      <c r="J419" s="70"/>
      <c r="K419" s="118"/>
      <c r="L419" s="112"/>
    </row>
    <row r="420" spans="1:12" x14ac:dyDescent="0.25">
      <c r="A420" s="93">
        <v>1971</v>
      </c>
      <c r="B420" s="94" t="s">
        <v>338</v>
      </c>
      <c r="C420" s="95" t="s">
        <v>339</v>
      </c>
      <c r="D420" s="95" t="s">
        <v>337</v>
      </c>
      <c r="E420" s="87"/>
      <c r="F420" s="69"/>
      <c r="G420" s="69"/>
      <c r="H420" s="69"/>
      <c r="I420" s="69"/>
      <c r="J420" s="70"/>
      <c r="K420" s="118"/>
      <c r="L420" s="112"/>
    </row>
    <row r="421" spans="1:12" x14ac:dyDescent="0.25">
      <c r="A421" s="93">
        <v>1971</v>
      </c>
      <c r="B421" s="94" t="s">
        <v>340</v>
      </c>
      <c r="C421" s="95" t="s">
        <v>341</v>
      </c>
      <c r="D421" s="95" t="s">
        <v>337</v>
      </c>
      <c r="E421" s="87"/>
      <c r="F421" s="69"/>
      <c r="G421" s="69"/>
      <c r="H421" s="69"/>
      <c r="I421" s="69"/>
      <c r="J421" s="70"/>
      <c r="K421" s="118"/>
      <c r="L421" s="112"/>
    </row>
    <row r="422" spans="1:12" x14ac:dyDescent="0.25">
      <c r="A422" s="93">
        <v>1971</v>
      </c>
      <c r="B422" s="94" t="s">
        <v>342</v>
      </c>
      <c r="C422" s="95" t="s">
        <v>343</v>
      </c>
      <c r="D422" s="95" t="s">
        <v>337</v>
      </c>
      <c r="E422" s="87"/>
      <c r="F422" s="69"/>
      <c r="G422" s="69"/>
      <c r="H422" s="69"/>
      <c r="I422" s="69"/>
      <c r="J422" s="70"/>
      <c r="K422" s="118"/>
      <c r="L422" s="112"/>
    </row>
    <row r="423" spans="1:12" x14ac:dyDescent="0.25">
      <c r="A423" s="93">
        <v>1971</v>
      </c>
      <c r="B423" s="94" t="s">
        <v>344</v>
      </c>
      <c r="C423" s="95" t="s">
        <v>345</v>
      </c>
      <c r="D423" s="95" t="s">
        <v>337</v>
      </c>
      <c r="E423" s="87"/>
      <c r="F423" s="69"/>
      <c r="G423" s="69"/>
      <c r="H423" s="69"/>
      <c r="I423" s="69"/>
      <c r="J423" s="70"/>
      <c r="K423" s="118"/>
      <c r="L423" s="112"/>
    </row>
    <row r="424" spans="1:12" x14ac:dyDescent="0.25">
      <c r="A424" s="93">
        <v>1971</v>
      </c>
      <c r="B424" s="94" t="s">
        <v>346</v>
      </c>
      <c r="C424" s="95" t="s">
        <v>347</v>
      </c>
      <c r="D424" s="95" t="s">
        <v>337</v>
      </c>
      <c r="E424" s="87"/>
      <c r="F424" s="69"/>
      <c r="G424" s="69"/>
      <c r="H424" s="69"/>
      <c r="I424" s="69"/>
      <c r="J424" s="70"/>
      <c r="K424" s="118"/>
      <c r="L424" s="112"/>
    </row>
    <row r="425" spans="1:12" x14ac:dyDescent="0.25">
      <c r="A425" s="93">
        <v>1971</v>
      </c>
      <c r="B425" s="94" t="s">
        <v>348</v>
      </c>
      <c r="C425" s="95" t="s">
        <v>349</v>
      </c>
      <c r="D425" s="95" t="s">
        <v>337</v>
      </c>
      <c r="E425" s="87"/>
      <c r="F425" s="69"/>
      <c r="G425" s="69"/>
      <c r="H425" s="69"/>
      <c r="I425" s="69"/>
      <c r="J425" s="70"/>
      <c r="K425" s="118"/>
      <c r="L425" s="112"/>
    </row>
    <row r="426" spans="1:12" x14ac:dyDescent="0.25">
      <c r="A426" s="93">
        <v>1971</v>
      </c>
      <c r="B426" s="94" t="s">
        <v>350</v>
      </c>
      <c r="C426" s="95" t="s">
        <v>351</v>
      </c>
      <c r="D426" s="95" t="s">
        <v>337</v>
      </c>
      <c r="E426" s="87"/>
      <c r="F426" s="69"/>
      <c r="G426" s="69"/>
      <c r="H426" s="69"/>
      <c r="I426" s="69"/>
      <c r="J426" s="70"/>
      <c r="K426" s="118"/>
      <c r="L426" s="112"/>
    </row>
    <row r="427" spans="1:12" x14ac:dyDescent="0.25">
      <c r="A427" s="93">
        <v>1971</v>
      </c>
      <c r="B427" s="94" t="s">
        <v>352</v>
      </c>
      <c r="C427" s="95" t="s">
        <v>353</v>
      </c>
      <c r="D427" s="95" t="s">
        <v>337</v>
      </c>
      <c r="E427" s="87"/>
      <c r="F427" s="69"/>
      <c r="G427" s="69"/>
      <c r="H427" s="69"/>
      <c r="I427" s="69"/>
      <c r="J427" s="70"/>
      <c r="K427" s="118"/>
      <c r="L427" s="112"/>
    </row>
    <row r="428" spans="1:12" x14ac:dyDescent="0.25">
      <c r="A428" s="93">
        <v>1971</v>
      </c>
      <c r="B428" s="94" t="s">
        <v>354</v>
      </c>
      <c r="C428" s="95" t="s">
        <v>355</v>
      </c>
      <c r="D428" s="95" t="s">
        <v>337</v>
      </c>
      <c r="E428" s="87"/>
      <c r="F428" s="69"/>
      <c r="G428" s="69"/>
      <c r="H428" s="69"/>
      <c r="I428" s="69"/>
      <c r="J428" s="70"/>
      <c r="K428" s="118"/>
      <c r="L428" s="112"/>
    </row>
    <row r="429" spans="1:12" x14ac:dyDescent="0.25">
      <c r="A429" s="93">
        <v>1971</v>
      </c>
      <c r="B429" s="94" t="s">
        <v>356</v>
      </c>
      <c r="C429" s="95" t="s">
        <v>357</v>
      </c>
      <c r="D429" s="95" t="s">
        <v>337</v>
      </c>
      <c r="E429" s="87"/>
      <c r="F429" s="69"/>
      <c r="G429" s="69"/>
      <c r="H429" s="69"/>
      <c r="I429" s="69"/>
      <c r="J429" s="70"/>
      <c r="K429" s="118"/>
      <c r="L429" s="112"/>
    </row>
    <row r="430" spans="1:12" x14ac:dyDescent="0.25">
      <c r="A430" s="93">
        <v>1971</v>
      </c>
      <c r="B430" s="94" t="s">
        <v>358</v>
      </c>
      <c r="C430" s="95" t="s">
        <v>359</v>
      </c>
      <c r="D430" s="95" t="s">
        <v>337</v>
      </c>
      <c r="E430" s="87"/>
      <c r="F430" s="69"/>
      <c r="G430" s="69"/>
      <c r="H430" s="69"/>
      <c r="I430" s="69"/>
      <c r="J430" s="70"/>
      <c r="K430" s="118"/>
      <c r="L430" s="112"/>
    </row>
    <row r="431" spans="1:12" x14ac:dyDescent="0.25">
      <c r="A431" s="93">
        <v>1971</v>
      </c>
      <c r="B431" s="94" t="s">
        <v>360</v>
      </c>
      <c r="C431" s="95" t="s">
        <v>361</v>
      </c>
      <c r="D431" s="95" t="s">
        <v>337</v>
      </c>
      <c r="E431" s="87"/>
      <c r="F431" s="69"/>
      <c r="G431" s="69"/>
      <c r="H431" s="69"/>
      <c r="I431" s="69"/>
      <c r="J431" s="70"/>
      <c r="K431" s="118"/>
      <c r="L431" s="112"/>
    </row>
    <row r="432" spans="1:12" x14ac:dyDescent="0.25">
      <c r="A432" s="93">
        <v>1971</v>
      </c>
      <c r="B432" s="94" t="s">
        <v>362</v>
      </c>
      <c r="C432" s="95" t="s">
        <v>363</v>
      </c>
      <c r="D432" s="95" t="s">
        <v>337</v>
      </c>
      <c r="E432" s="87"/>
      <c r="F432" s="69"/>
      <c r="G432" s="69"/>
      <c r="H432" s="69"/>
      <c r="I432" s="69"/>
      <c r="J432" s="70"/>
      <c r="K432" s="118"/>
      <c r="L432" s="112"/>
    </row>
    <row r="433" spans="1:12" x14ac:dyDescent="0.25">
      <c r="A433" s="93">
        <v>1971</v>
      </c>
      <c r="B433" s="94" t="s">
        <v>364</v>
      </c>
      <c r="C433" s="95" t="s">
        <v>365</v>
      </c>
      <c r="D433" s="95" t="s">
        <v>337</v>
      </c>
      <c r="E433" s="87"/>
      <c r="F433" s="69"/>
      <c r="G433" s="69"/>
      <c r="H433" s="69"/>
      <c r="I433" s="69"/>
      <c r="J433" s="70"/>
      <c r="K433" s="118"/>
      <c r="L433" s="112"/>
    </row>
    <row r="434" spans="1:12" x14ac:dyDescent="0.25">
      <c r="A434" s="93">
        <v>1971</v>
      </c>
      <c r="B434" s="94" t="s">
        <v>366</v>
      </c>
      <c r="C434" s="95" t="s">
        <v>367</v>
      </c>
      <c r="D434" s="95" t="s">
        <v>337</v>
      </c>
      <c r="E434" s="87"/>
      <c r="F434" s="69"/>
      <c r="G434" s="69"/>
      <c r="H434" s="69"/>
      <c r="I434" s="69"/>
      <c r="J434" s="70"/>
      <c r="K434" s="118"/>
      <c r="L434" s="112"/>
    </row>
    <row r="435" spans="1:12" x14ac:dyDescent="0.25">
      <c r="A435" s="93">
        <v>1971</v>
      </c>
      <c r="B435" s="94" t="s">
        <v>368</v>
      </c>
      <c r="C435" s="95" t="s">
        <v>369</v>
      </c>
      <c r="D435" s="95" t="s">
        <v>337</v>
      </c>
      <c r="E435" s="87"/>
      <c r="F435" s="69"/>
      <c r="G435" s="69"/>
      <c r="H435" s="69"/>
      <c r="I435" s="69"/>
      <c r="J435" s="70"/>
      <c r="K435" s="118"/>
      <c r="L435" s="112"/>
    </row>
    <row r="436" spans="1:12" x14ac:dyDescent="0.25">
      <c r="A436" s="93">
        <v>1971</v>
      </c>
      <c r="B436" s="94" t="s">
        <v>370</v>
      </c>
      <c r="C436" s="95" t="s">
        <v>371</v>
      </c>
      <c r="D436" s="95" t="s">
        <v>337</v>
      </c>
      <c r="E436" s="87"/>
      <c r="F436" s="69"/>
      <c r="G436" s="69"/>
      <c r="H436" s="69"/>
      <c r="I436" s="69"/>
      <c r="J436" s="70"/>
      <c r="K436" s="118"/>
      <c r="L436" s="112"/>
    </row>
    <row r="437" spans="1:12" x14ac:dyDescent="0.25">
      <c r="A437" s="93">
        <v>1971</v>
      </c>
      <c r="B437" s="94" t="s">
        <v>372</v>
      </c>
      <c r="C437" s="95" t="s">
        <v>373</v>
      </c>
      <c r="D437" s="95" t="s">
        <v>337</v>
      </c>
      <c r="E437" s="87"/>
      <c r="F437" s="69"/>
      <c r="G437" s="69"/>
      <c r="H437" s="69"/>
      <c r="I437" s="69"/>
      <c r="J437" s="70"/>
      <c r="K437" s="118"/>
      <c r="L437" s="112"/>
    </row>
    <row r="438" spans="1:12" x14ac:dyDescent="0.25">
      <c r="A438" s="93">
        <v>1971</v>
      </c>
      <c r="B438" s="94" t="s">
        <v>374</v>
      </c>
      <c r="C438" s="95" t="s">
        <v>375</v>
      </c>
      <c r="D438" s="95" t="s">
        <v>337</v>
      </c>
      <c r="E438" s="87"/>
      <c r="F438" s="69"/>
      <c r="G438" s="69"/>
      <c r="H438" s="69"/>
      <c r="I438" s="69"/>
      <c r="J438" s="70"/>
      <c r="K438" s="118"/>
      <c r="L438" s="112"/>
    </row>
    <row r="439" spans="1:12" x14ac:dyDescent="0.25">
      <c r="A439" s="93">
        <v>1971</v>
      </c>
      <c r="B439" s="94" t="s">
        <v>376</v>
      </c>
      <c r="C439" s="95" t="s">
        <v>377</v>
      </c>
      <c r="D439" s="95" t="s">
        <v>337</v>
      </c>
      <c r="E439" s="87"/>
      <c r="F439" s="69"/>
      <c r="G439" s="69"/>
      <c r="H439" s="69"/>
      <c r="I439" s="69"/>
      <c r="J439" s="70"/>
      <c r="K439" s="118"/>
      <c r="L439" s="112"/>
    </row>
    <row r="440" spans="1:12" x14ac:dyDescent="0.25">
      <c r="A440" s="93">
        <v>1971</v>
      </c>
      <c r="B440" s="94" t="s">
        <v>378</v>
      </c>
      <c r="C440" s="95" t="s">
        <v>379</v>
      </c>
      <c r="D440" s="95" t="s">
        <v>337</v>
      </c>
      <c r="E440" s="87"/>
      <c r="F440" s="69"/>
      <c r="G440" s="69"/>
      <c r="H440" s="69"/>
      <c r="I440" s="69"/>
      <c r="J440" s="70"/>
      <c r="K440" s="118"/>
      <c r="L440" s="112"/>
    </row>
    <row r="441" spans="1:12" x14ac:dyDescent="0.25">
      <c r="A441" s="93">
        <v>1971</v>
      </c>
      <c r="B441" s="94" t="s">
        <v>380</v>
      </c>
      <c r="C441" s="95" t="s">
        <v>381</v>
      </c>
      <c r="D441" s="95" t="s">
        <v>337</v>
      </c>
      <c r="E441" s="87"/>
      <c r="F441" s="69"/>
      <c r="G441" s="69"/>
      <c r="H441" s="69"/>
      <c r="I441" s="69"/>
      <c r="J441" s="70"/>
      <c r="K441" s="118"/>
      <c r="L441" s="112"/>
    </row>
    <row r="442" spans="1:12" x14ac:dyDescent="0.25">
      <c r="A442" s="93">
        <v>1971</v>
      </c>
      <c r="B442" s="94"/>
      <c r="C442" s="95" t="s">
        <v>382</v>
      </c>
      <c r="D442" s="95" t="s">
        <v>337</v>
      </c>
      <c r="E442" s="87"/>
      <c r="F442" s="69"/>
      <c r="G442" s="69"/>
      <c r="H442" s="69"/>
      <c r="I442" s="69"/>
      <c r="J442" s="70"/>
      <c r="K442" s="118"/>
      <c r="L442" s="112"/>
    </row>
    <row r="443" spans="1:12" x14ac:dyDescent="0.25">
      <c r="A443" s="93">
        <v>1971</v>
      </c>
      <c r="B443" s="94" t="s">
        <v>383</v>
      </c>
      <c r="C443" s="95" t="s">
        <v>384</v>
      </c>
      <c r="D443" s="95" t="s">
        <v>337</v>
      </c>
      <c r="E443" s="87"/>
      <c r="F443" s="69"/>
      <c r="G443" s="69"/>
      <c r="H443" s="69"/>
      <c r="I443" s="69"/>
      <c r="J443" s="70"/>
      <c r="K443" s="118"/>
      <c r="L443" s="112"/>
    </row>
    <row r="444" spans="1:12" x14ac:dyDescent="0.25">
      <c r="A444" s="93">
        <v>1971</v>
      </c>
      <c r="B444" s="94" t="s">
        <v>385</v>
      </c>
      <c r="C444" s="95" t="s">
        <v>386</v>
      </c>
      <c r="D444" s="95" t="s">
        <v>337</v>
      </c>
      <c r="E444" s="87"/>
      <c r="F444" s="69"/>
      <c r="G444" s="69"/>
      <c r="H444" s="69"/>
      <c r="I444" s="69"/>
      <c r="J444" s="70"/>
      <c r="K444" s="118"/>
      <c r="L444" s="112"/>
    </row>
    <row r="445" spans="1:12" x14ac:dyDescent="0.25">
      <c r="A445" s="93">
        <v>1971</v>
      </c>
      <c r="B445" s="94" t="s">
        <v>387</v>
      </c>
      <c r="C445" s="95" t="s">
        <v>648</v>
      </c>
      <c r="D445" s="95" t="s">
        <v>337</v>
      </c>
      <c r="E445" s="87"/>
      <c r="F445" s="69"/>
      <c r="G445" s="69"/>
      <c r="H445" s="69"/>
      <c r="I445" s="69"/>
      <c r="J445" s="70"/>
      <c r="K445" s="118"/>
      <c r="L445" s="112"/>
    </row>
    <row r="446" spans="1:12" x14ac:dyDescent="0.25">
      <c r="A446" s="93">
        <v>1971</v>
      </c>
      <c r="B446" s="94" t="s">
        <v>388</v>
      </c>
      <c r="C446" s="95" t="s">
        <v>389</v>
      </c>
      <c r="D446" s="95" t="s">
        <v>337</v>
      </c>
      <c r="E446" s="87"/>
      <c r="F446" s="69"/>
      <c r="G446" s="69"/>
      <c r="H446" s="69"/>
      <c r="I446" s="69"/>
      <c r="J446" s="70"/>
      <c r="K446" s="118"/>
      <c r="L446" s="112"/>
    </row>
    <row r="447" spans="1:12" x14ac:dyDescent="0.25">
      <c r="A447" s="93">
        <v>1971</v>
      </c>
      <c r="B447" s="94" t="s">
        <v>390</v>
      </c>
      <c r="C447" s="95" t="s">
        <v>391</v>
      </c>
      <c r="D447" s="95" t="s">
        <v>337</v>
      </c>
      <c r="E447" s="87"/>
      <c r="F447" s="69"/>
      <c r="G447" s="69"/>
      <c r="H447" s="69"/>
      <c r="I447" s="69"/>
      <c r="J447" s="70"/>
      <c r="K447" s="118"/>
      <c r="L447" s="112"/>
    </row>
    <row r="448" spans="1:12" x14ac:dyDescent="0.25">
      <c r="A448" s="93">
        <v>1971</v>
      </c>
      <c r="B448" s="94" t="s">
        <v>392</v>
      </c>
      <c r="C448" s="95" t="s">
        <v>393</v>
      </c>
      <c r="D448" s="95" t="s">
        <v>337</v>
      </c>
      <c r="E448" s="87"/>
      <c r="F448" s="69"/>
      <c r="G448" s="69"/>
      <c r="H448" s="69"/>
      <c r="I448" s="69"/>
      <c r="J448" s="70"/>
      <c r="K448" s="118"/>
      <c r="L448" s="112"/>
    </row>
    <row r="449" spans="1:12" x14ac:dyDescent="0.25">
      <c r="A449" s="93">
        <v>1971</v>
      </c>
      <c r="B449" s="94" t="s">
        <v>394</v>
      </c>
      <c r="C449" s="95" t="s">
        <v>395</v>
      </c>
      <c r="D449" s="95" t="s">
        <v>337</v>
      </c>
      <c r="E449" s="87"/>
      <c r="F449" s="69"/>
      <c r="G449" s="69"/>
      <c r="H449" s="69"/>
      <c r="I449" s="69"/>
      <c r="J449" s="70"/>
      <c r="K449" s="118"/>
      <c r="L449" s="112"/>
    </row>
    <row r="450" spans="1:12" x14ac:dyDescent="0.25">
      <c r="A450" s="93">
        <v>1971</v>
      </c>
      <c r="B450" s="94" t="s">
        <v>396</v>
      </c>
      <c r="C450" s="95" t="s">
        <v>397</v>
      </c>
      <c r="D450" s="95" t="s">
        <v>337</v>
      </c>
      <c r="E450" s="87"/>
      <c r="F450" s="69"/>
      <c r="G450" s="69"/>
      <c r="H450" s="69"/>
      <c r="I450" s="69"/>
      <c r="J450" s="70"/>
      <c r="K450" s="118"/>
      <c r="L450" s="112"/>
    </row>
    <row r="451" spans="1:12" x14ac:dyDescent="0.25">
      <c r="A451" s="93">
        <v>1971</v>
      </c>
      <c r="B451" s="94" t="s">
        <v>398</v>
      </c>
      <c r="C451" s="95" t="s">
        <v>399</v>
      </c>
      <c r="D451" s="95" t="s">
        <v>337</v>
      </c>
      <c r="E451" s="87"/>
      <c r="F451" s="69"/>
      <c r="G451" s="69"/>
      <c r="H451" s="69"/>
      <c r="I451" s="69"/>
      <c r="J451" s="70"/>
      <c r="K451" s="118"/>
      <c r="L451" s="112"/>
    </row>
    <row r="452" spans="1:12" x14ac:dyDescent="0.25">
      <c r="A452" s="93">
        <v>1971</v>
      </c>
      <c r="B452" s="94" t="s">
        <v>400</v>
      </c>
      <c r="C452" s="95" t="s">
        <v>401</v>
      </c>
      <c r="D452" s="95" t="s">
        <v>337</v>
      </c>
      <c r="E452" s="87"/>
      <c r="F452" s="69"/>
      <c r="G452" s="69"/>
      <c r="H452" s="69"/>
      <c r="I452" s="69"/>
      <c r="J452" s="70"/>
      <c r="K452" s="118"/>
      <c r="L452" s="112"/>
    </row>
    <row r="453" spans="1:12" x14ac:dyDescent="0.25">
      <c r="A453" s="93">
        <v>1971</v>
      </c>
      <c r="B453" s="94" t="s">
        <v>402</v>
      </c>
      <c r="C453" s="95" t="s">
        <v>403</v>
      </c>
      <c r="D453" s="95" t="s">
        <v>337</v>
      </c>
      <c r="E453" s="87"/>
      <c r="F453" s="69"/>
      <c r="G453" s="69"/>
      <c r="H453" s="69"/>
      <c r="I453" s="69"/>
      <c r="J453" s="70"/>
      <c r="K453" s="118"/>
      <c r="L453" s="112"/>
    </row>
    <row r="454" spans="1:12" x14ac:dyDescent="0.25">
      <c r="A454" s="93">
        <v>1971</v>
      </c>
      <c r="B454" s="94" t="s">
        <v>404</v>
      </c>
      <c r="C454" s="95" t="s">
        <v>405</v>
      </c>
      <c r="D454" s="95" t="s">
        <v>337</v>
      </c>
      <c r="E454" s="87"/>
      <c r="F454" s="69"/>
      <c r="G454" s="69"/>
      <c r="H454" s="69"/>
      <c r="I454" s="69"/>
      <c r="J454" s="70"/>
      <c r="K454" s="118"/>
      <c r="L454" s="112"/>
    </row>
    <row r="455" spans="1:12" x14ac:dyDescent="0.25">
      <c r="A455" s="93">
        <v>1971</v>
      </c>
      <c r="B455" s="94" t="s">
        <v>406</v>
      </c>
      <c r="C455" s="95" t="s">
        <v>407</v>
      </c>
      <c r="D455" s="95" t="s">
        <v>337</v>
      </c>
      <c r="E455" s="87"/>
      <c r="F455" s="69"/>
      <c r="G455" s="69"/>
      <c r="H455" s="69"/>
      <c r="I455" s="69"/>
      <c r="J455" s="70"/>
      <c r="K455" s="118"/>
      <c r="L455" s="112"/>
    </row>
    <row r="456" spans="1:12" x14ac:dyDescent="0.25">
      <c r="A456" s="93">
        <v>1971</v>
      </c>
      <c r="B456" s="94" t="s">
        <v>408</v>
      </c>
      <c r="C456" s="95" t="s">
        <v>409</v>
      </c>
      <c r="D456" s="95" t="s">
        <v>337</v>
      </c>
      <c r="E456" s="87"/>
      <c r="F456" s="69"/>
      <c r="G456" s="69"/>
      <c r="H456" s="69"/>
      <c r="I456" s="69"/>
      <c r="J456" s="70"/>
      <c r="K456" s="118"/>
      <c r="L456" s="112"/>
    </row>
    <row r="457" spans="1:12" x14ac:dyDescent="0.25">
      <c r="A457" s="93">
        <v>1971</v>
      </c>
      <c r="B457" s="94" t="s">
        <v>410</v>
      </c>
      <c r="C457" s="95" t="s">
        <v>411</v>
      </c>
      <c r="D457" s="95" t="s">
        <v>337</v>
      </c>
      <c r="E457" s="87"/>
      <c r="F457" s="69"/>
      <c r="G457" s="69"/>
      <c r="H457" s="69"/>
      <c r="I457" s="69"/>
      <c r="J457" s="70"/>
      <c r="K457" s="118"/>
      <c r="L457" s="112"/>
    </row>
    <row r="458" spans="1:12" x14ac:dyDescent="0.25">
      <c r="A458" s="93">
        <v>1971</v>
      </c>
      <c r="B458" s="94" t="s">
        <v>412</v>
      </c>
      <c r="C458" s="95" t="s">
        <v>413</v>
      </c>
      <c r="D458" s="95" t="s">
        <v>337</v>
      </c>
      <c r="E458" s="87"/>
      <c r="F458" s="69"/>
      <c r="G458" s="69"/>
      <c r="H458" s="69"/>
      <c r="I458" s="69"/>
      <c r="J458" s="70"/>
      <c r="K458" s="118"/>
      <c r="L458" s="112"/>
    </row>
    <row r="459" spans="1:12" x14ac:dyDescent="0.25">
      <c r="A459" s="93">
        <v>1971</v>
      </c>
      <c r="B459" s="94" t="s">
        <v>414</v>
      </c>
      <c r="C459" s="95" t="s">
        <v>415</v>
      </c>
      <c r="D459" s="95" t="s">
        <v>337</v>
      </c>
      <c r="E459" s="87"/>
      <c r="F459" s="69"/>
      <c r="G459" s="69"/>
      <c r="H459" s="69"/>
      <c r="I459" s="69"/>
      <c r="J459" s="70"/>
      <c r="K459" s="118"/>
      <c r="L459" s="112"/>
    </row>
    <row r="460" spans="1:12" x14ac:dyDescent="0.25">
      <c r="A460" s="93">
        <v>1971</v>
      </c>
      <c r="B460" s="94" t="s">
        <v>416</v>
      </c>
      <c r="C460" s="95" t="s">
        <v>417</v>
      </c>
      <c r="D460" s="95" t="s">
        <v>337</v>
      </c>
      <c r="E460" s="87"/>
      <c r="F460" s="69"/>
      <c r="G460" s="69"/>
      <c r="H460" s="69"/>
      <c r="I460" s="69"/>
      <c r="J460" s="70"/>
      <c r="K460" s="118"/>
      <c r="L460" s="112"/>
    </row>
    <row r="461" spans="1:12" x14ac:dyDescent="0.25">
      <c r="A461" s="93">
        <v>1971</v>
      </c>
      <c r="B461" s="94" t="s">
        <v>418</v>
      </c>
      <c r="C461" s="95" t="s">
        <v>419</v>
      </c>
      <c r="D461" s="95" t="s">
        <v>337</v>
      </c>
      <c r="E461" s="87"/>
      <c r="F461" s="69"/>
      <c r="G461" s="69"/>
      <c r="H461" s="69"/>
      <c r="I461" s="69"/>
      <c r="J461" s="70"/>
      <c r="K461" s="118"/>
      <c r="L461" s="112"/>
    </row>
    <row r="462" spans="1:12" x14ac:dyDescent="0.25">
      <c r="A462" s="93">
        <v>1971</v>
      </c>
      <c r="B462" s="94" t="s">
        <v>420</v>
      </c>
      <c r="C462" s="95" t="s">
        <v>421</v>
      </c>
      <c r="D462" s="95" t="s">
        <v>337</v>
      </c>
      <c r="E462" s="87"/>
      <c r="F462" s="69"/>
      <c r="G462" s="69"/>
      <c r="H462" s="69"/>
      <c r="I462" s="69"/>
      <c r="J462" s="70"/>
      <c r="K462" s="118"/>
      <c r="L462" s="112"/>
    </row>
    <row r="463" spans="1:12" x14ac:dyDescent="0.25">
      <c r="A463" s="93">
        <v>1971</v>
      </c>
      <c r="B463" s="94" t="s">
        <v>422</v>
      </c>
      <c r="C463" s="95" t="s">
        <v>423</v>
      </c>
      <c r="D463" s="95" t="s">
        <v>337</v>
      </c>
      <c r="E463" s="87"/>
      <c r="F463" s="69"/>
      <c r="G463" s="69"/>
      <c r="H463" s="69"/>
      <c r="I463" s="69"/>
      <c r="J463" s="70"/>
      <c r="K463" s="118"/>
      <c r="L463" s="112"/>
    </row>
    <row r="464" spans="1:12" x14ac:dyDescent="0.25">
      <c r="A464" s="93">
        <v>1971</v>
      </c>
      <c r="B464" s="94" t="s">
        <v>424</v>
      </c>
      <c r="C464" s="95" t="s">
        <v>425</v>
      </c>
      <c r="D464" s="95" t="s">
        <v>337</v>
      </c>
      <c r="E464" s="87"/>
      <c r="F464" s="69"/>
      <c r="G464" s="69"/>
      <c r="H464" s="69"/>
      <c r="I464" s="69"/>
      <c r="J464" s="70"/>
      <c r="K464" s="118"/>
      <c r="L464" s="112"/>
    </row>
    <row r="465" spans="1:12" x14ac:dyDescent="0.25">
      <c r="A465" s="93">
        <v>1971</v>
      </c>
      <c r="B465" s="94" t="s">
        <v>426</v>
      </c>
      <c r="C465" s="95" t="s">
        <v>427</v>
      </c>
      <c r="D465" s="95" t="s">
        <v>337</v>
      </c>
      <c r="E465" s="87"/>
      <c r="F465" s="69"/>
      <c r="G465" s="69"/>
      <c r="H465" s="69"/>
      <c r="I465" s="69"/>
      <c r="J465" s="70"/>
      <c r="K465" s="118"/>
      <c r="L465" s="112"/>
    </row>
    <row r="466" spans="1:12" x14ac:dyDescent="0.25">
      <c r="A466" s="93">
        <v>1971</v>
      </c>
      <c r="B466" s="94" t="s">
        <v>428</v>
      </c>
      <c r="C466" s="95" t="s">
        <v>429</v>
      </c>
      <c r="D466" s="95" t="s">
        <v>337</v>
      </c>
      <c r="E466" s="87"/>
      <c r="F466" s="69"/>
      <c r="G466" s="69"/>
      <c r="H466" s="69"/>
      <c r="I466" s="69"/>
      <c r="J466" s="70"/>
      <c r="K466" s="118"/>
      <c r="L466" s="112"/>
    </row>
    <row r="467" spans="1:12" x14ac:dyDescent="0.25">
      <c r="A467" s="93">
        <v>1971</v>
      </c>
      <c r="B467" s="94" t="s">
        <v>430</v>
      </c>
      <c r="C467" s="95" t="s">
        <v>431</v>
      </c>
      <c r="D467" s="95" t="s">
        <v>337</v>
      </c>
      <c r="E467" s="87"/>
      <c r="F467" s="69"/>
      <c r="G467" s="69"/>
      <c r="H467" s="69"/>
      <c r="I467" s="69"/>
      <c r="J467" s="70"/>
      <c r="K467" s="118"/>
      <c r="L467" s="112"/>
    </row>
    <row r="468" spans="1:12" x14ac:dyDescent="0.25">
      <c r="A468" s="93">
        <v>1971</v>
      </c>
      <c r="B468" s="94" t="s">
        <v>432</v>
      </c>
      <c r="C468" s="95" t="s">
        <v>433</v>
      </c>
      <c r="D468" s="95" t="s">
        <v>337</v>
      </c>
      <c r="E468" s="87"/>
      <c r="F468" s="69"/>
      <c r="G468" s="69"/>
      <c r="H468" s="69"/>
      <c r="I468" s="69"/>
      <c r="J468" s="70"/>
      <c r="K468" s="118"/>
      <c r="L468" s="112"/>
    </row>
    <row r="469" spans="1:12" x14ac:dyDescent="0.25">
      <c r="A469" s="93">
        <v>1971</v>
      </c>
      <c r="B469" s="94" t="s">
        <v>434</v>
      </c>
      <c r="C469" s="95" t="s">
        <v>435</v>
      </c>
      <c r="D469" s="95" t="s">
        <v>337</v>
      </c>
      <c r="E469" s="87"/>
      <c r="F469" s="69"/>
      <c r="G469" s="69"/>
      <c r="H469" s="69"/>
      <c r="I469" s="69"/>
      <c r="J469" s="70"/>
      <c r="K469" s="118"/>
      <c r="L469" s="112"/>
    </row>
    <row r="470" spans="1:12" x14ac:dyDescent="0.25">
      <c r="A470" s="93">
        <v>1971</v>
      </c>
      <c r="B470" s="94" t="s">
        <v>436</v>
      </c>
      <c r="C470" s="95" t="s">
        <v>437</v>
      </c>
      <c r="D470" s="95" t="s">
        <v>337</v>
      </c>
      <c r="E470" s="87"/>
      <c r="F470" s="69"/>
      <c r="G470" s="69"/>
      <c r="H470" s="69"/>
      <c r="I470" s="69"/>
      <c r="J470" s="70"/>
      <c r="K470" s="118"/>
      <c r="L470" s="112"/>
    </row>
    <row r="471" spans="1:12" x14ac:dyDescent="0.25">
      <c r="A471" s="93">
        <v>1971</v>
      </c>
      <c r="B471" s="94" t="s">
        <v>438</v>
      </c>
      <c r="C471" s="95" t="s">
        <v>439</v>
      </c>
      <c r="D471" s="95" t="s">
        <v>440</v>
      </c>
      <c r="E471" s="87"/>
      <c r="F471" s="69"/>
      <c r="G471" s="69"/>
      <c r="H471" s="69"/>
      <c r="I471" s="69"/>
      <c r="J471" s="70"/>
      <c r="K471" s="118"/>
      <c r="L471" s="112"/>
    </row>
    <row r="472" spans="1:12" x14ac:dyDescent="0.25">
      <c r="A472" s="93">
        <v>1971</v>
      </c>
      <c r="B472" s="94" t="s">
        <v>441</v>
      </c>
      <c r="C472" s="95" t="s">
        <v>442</v>
      </c>
      <c r="D472" s="95" t="s">
        <v>440</v>
      </c>
      <c r="E472" s="87"/>
      <c r="F472" s="69"/>
      <c r="G472" s="69"/>
      <c r="H472" s="69"/>
      <c r="I472" s="69"/>
      <c r="J472" s="70"/>
      <c r="K472" s="118"/>
      <c r="L472" s="112"/>
    </row>
    <row r="473" spans="1:12" x14ac:dyDescent="0.25">
      <c r="A473" s="93">
        <v>1971</v>
      </c>
      <c r="B473" s="94" t="s">
        <v>443</v>
      </c>
      <c r="C473" s="95" t="s">
        <v>444</v>
      </c>
      <c r="D473" s="95" t="s">
        <v>440</v>
      </c>
      <c r="E473" s="87"/>
      <c r="F473" s="69"/>
      <c r="G473" s="69"/>
      <c r="H473" s="69"/>
      <c r="I473" s="69"/>
      <c r="J473" s="70"/>
      <c r="K473" s="118"/>
      <c r="L473" s="112"/>
    </row>
    <row r="474" spans="1:12" x14ac:dyDescent="0.25">
      <c r="A474" s="93">
        <v>1971</v>
      </c>
      <c r="B474" s="94" t="s">
        <v>445</v>
      </c>
      <c r="C474" s="95" t="s">
        <v>446</v>
      </c>
      <c r="D474" s="95" t="s">
        <v>440</v>
      </c>
      <c r="E474" s="87"/>
      <c r="F474" s="69"/>
      <c r="G474" s="69"/>
      <c r="H474" s="69"/>
      <c r="I474" s="69"/>
      <c r="J474" s="70"/>
      <c r="K474" s="118"/>
      <c r="L474" s="112"/>
    </row>
    <row r="475" spans="1:12" x14ac:dyDescent="0.25">
      <c r="A475" s="93">
        <v>1971</v>
      </c>
      <c r="B475" s="94" t="s">
        <v>447</v>
      </c>
      <c r="C475" s="95" t="s">
        <v>448</v>
      </c>
      <c r="D475" s="95" t="s">
        <v>440</v>
      </c>
      <c r="E475" s="87"/>
      <c r="F475" s="69"/>
      <c r="G475" s="69"/>
      <c r="H475" s="69"/>
      <c r="I475" s="69"/>
      <c r="J475" s="70"/>
      <c r="K475" s="118"/>
      <c r="L475" s="112"/>
    </row>
    <row r="476" spans="1:12" x14ac:dyDescent="0.25">
      <c r="A476" s="93">
        <v>1971</v>
      </c>
      <c r="B476" s="94" t="s">
        <v>449</v>
      </c>
      <c r="C476" s="95" t="s">
        <v>450</v>
      </c>
      <c r="D476" s="95" t="s">
        <v>440</v>
      </c>
      <c r="E476" s="87"/>
      <c r="F476" s="69"/>
      <c r="G476" s="69"/>
      <c r="H476" s="69"/>
      <c r="I476" s="69"/>
      <c r="J476" s="70"/>
      <c r="K476" s="118"/>
      <c r="L476" s="112"/>
    </row>
    <row r="477" spans="1:12" x14ac:dyDescent="0.25">
      <c r="A477" s="93">
        <v>1971</v>
      </c>
      <c r="B477" s="94" t="s">
        <v>451</v>
      </c>
      <c r="C477" s="95" t="s">
        <v>452</v>
      </c>
      <c r="D477" s="95" t="s">
        <v>440</v>
      </c>
      <c r="E477" s="87"/>
      <c r="F477" s="69"/>
      <c r="G477" s="69"/>
      <c r="H477" s="69"/>
      <c r="I477" s="69"/>
      <c r="J477" s="70"/>
      <c r="K477" s="118"/>
      <c r="L477" s="112"/>
    </row>
    <row r="478" spans="1:12" x14ac:dyDescent="0.25">
      <c r="A478" s="93">
        <v>1971</v>
      </c>
      <c r="B478" s="94" t="s">
        <v>453</v>
      </c>
      <c r="C478" s="95" t="s">
        <v>454</v>
      </c>
      <c r="D478" s="95" t="s">
        <v>440</v>
      </c>
      <c r="E478" s="87"/>
      <c r="F478" s="69"/>
      <c r="G478" s="69"/>
      <c r="H478" s="69"/>
      <c r="I478" s="69"/>
      <c r="J478" s="70"/>
      <c r="K478" s="118"/>
      <c r="L478" s="112"/>
    </row>
    <row r="479" spans="1:12" x14ac:dyDescent="0.25">
      <c r="A479" s="93">
        <v>1971</v>
      </c>
      <c r="B479" s="94" t="s">
        <v>455</v>
      </c>
      <c r="C479" s="95" t="s">
        <v>456</v>
      </c>
      <c r="D479" s="95" t="s">
        <v>440</v>
      </c>
      <c r="E479" s="87"/>
      <c r="F479" s="69"/>
      <c r="G479" s="69"/>
      <c r="H479" s="69"/>
      <c r="I479" s="69"/>
      <c r="J479" s="70"/>
      <c r="K479" s="118"/>
      <c r="L479" s="112"/>
    </row>
    <row r="480" spans="1:12" x14ac:dyDescent="0.25">
      <c r="A480" s="93">
        <v>1971</v>
      </c>
      <c r="B480" s="94" t="s">
        <v>457</v>
      </c>
      <c r="C480" s="95" t="s">
        <v>458</v>
      </c>
      <c r="D480" s="95" t="s">
        <v>440</v>
      </c>
      <c r="E480" s="87"/>
      <c r="F480" s="69"/>
      <c r="G480" s="69"/>
      <c r="H480" s="69"/>
      <c r="I480" s="69"/>
      <c r="J480" s="70"/>
      <c r="K480" s="118"/>
      <c r="L480" s="112"/>
    </row>
    <row r="481" spans="1:12" x14ac:dyDescent="0.25">
      <c r="A481" s="93">
        <v>1971</v>
      </c>
      <c r="B481" s="94" t="s">
        <v>459</v>
      </c>
      <c r="C481" s="95" t="s">
        <v>460</v>
      </c>
      <c r="D481" s="95" t="s">
        <v>440</v>
      </c>
      <c r="E481" s="87"/>
      <c r="F481" s="69"/>
      <c r="G481" s="69"/>
      <c r="H481" s="69"/>
      <c r="I481" s="69"/>
      <c r="J481" s="70"/>
      <c r="K481" s="118"/>
      <c r="L481" s="112"/>
    </row>
    <row r="482" spans="1:12" x14ac:dyDescent="0.25">
      <c r="A482" s="93">
        <v>1971</v>
      </c>
      <c r="B482" s="94" t="s">
        <v>461</v>
      </c>
      <c r="C482" s="95" t="s">
        <v>462</v>
      </c>
      <c r="D482" s="95" t="s">
        <v>440</v>
      </c>
      <c r="E482" s="87"/>
      <c r="F482" s="69"/>
      <c r="G482" s="69"/>
      <c r="H482" s="69"/>
      <c r="I482" s="69"/>
      <c r="J482" s="70"/>
      <c r="K482" s="118"/>
      <c r="L482" s="112"/>
    </row>
    <row r="483" spans="1:12" x14ac:dyDescent="0.25">
      <c r="A483" s="93">
        <v>1971</v>
      </c>
      <c r="B483" s="94" t="s">
        <v>463</v>
      </c>
      <c r="C483" s="95" t="s">
        <v>464</v>
      </c>
      <c r="D483" s="95" t="s">
        <v>440</v>
      </c>
      <c r="E483" s="87"/>
      <c r="F483" s="69"/>
      <c r="G483" s="69"/>
      <c r="H483" s="69"/>
      <c r="I483" s="69"/>
      <c r="J483" s="70"/>
      <c r="K483" s="118"/>
      <c r="L483" s="112"/>
    </row>
    <row r="484" spans="1:12" x14ac:dyDescent="0.25">
      <c r="A484" s="93">
        <v>1971</v>
      </c>
      <c r="B484" s="94" t="s">
        <v>465</v>
      </c>
      <c r="C484" s="95" t="s">
        <v>466</v>
      </c>
      <c r="D484" s="95" t="s">
        <v>440</v>
      </c>
      <c r="E484" s="87"/>
      <c r="F484" s="69"/>
      <c r="G484" s="69"/>
      <c r="H484" s="69"/>
      <c r="I484" s="69"/>
      <c r="J484" s="70"/>
      <c r="K484" s="118"/>
      <c r="L484" s="112"/>
    </row>
    <row r="485" spans="1:12" x14ac:dyDescent="0.25">
      <c r="A485" s="93">
        <v>1971</v>
      </c>
      <c r="B485" s="94" t="s">
        <v>467</v>
      </c>
      <c r="C485" s="95" t="s">
        <v>468</v>
      </c>
      <c r="D485" s="95" t="s">
        <v>440</v>
      </c>
      <c r="E485" s="87"/>
      <c r="F485" s="69"/>
      <c r="G485" s="69"/>
      <c r="H485" s="69"/>
      <c r="I485" s="69"/>
      <c r="J485" s="70"/>
      <c r="K485" s="118"/>
      <c r="L485" s="112"/>
    </row>
    <row r="486" spans="1:12" x14ac:dyDescent="0.25">
      <c r="A486" s="93">
        <v>1971</v>
      </c>
      <c r="B486" s="94" t="s">
        <v>469</v>
      </c>
      <c r="C486" s="95" t="s">
        <v>470</v>
      </c>
      <c r="D486" s="95" t="s">
        <v>440</v>
      </c>
      <c r="E486" s="87"/>
      <c r="F486" s="69"/>
      <c r="G486" s="69"/>
      <c r="H486" s="69"/>
      <c r="I486" s="69"/>
      <c r="J486" s="70"/>
      <c r="K486" s="118"/>
      <c r="L486" s="112"/>
    </row>
    <row r="487" spans="1:12" x14ac:dyDescent="0.25">
      <c r="A487" s="93">
        <v>1971</v>
      </c>
      <c r="B487" s="94" t="s">
        <v>471</v>
      </c>
      <c r="C487" s="95" t="s">
        <v>472</v>
      </c>
      <c r="D487" s="95" t="s">
        <v>440</v>
      </c>
      <c r="E487" s="87"/>
      <c r="F487" s="69"/>
      <c r="G487" s="69"/>
      <c r="H487" s="69"/>
      <c r="I487" s="69"/>
      <c r="J487" s="70"/>
      <c r="K487" s="118"/>
      <c r="L487" s="112"/>
    </row>
    <row r="488" spans="1:12" x14ac:dyDescent="0.25">
      <c r="A488" s="93">
        <v>1971</v>
      </c>
      <c r="B488" s="94" t="s">
        <v>473</v>
      </c>
      <c r="C488" s="95" t="s">
        <v>474</v>
      </c>
      <c r="D488" s="95" t="s">
        <v>440</v>
      </c>
      <c r="E488" s="87"/>
      <c r="F488" s="69"/>
      <c r="G488" s="69"/>
      <c r="H488" s="69"/>
      <c r="I488" s="69"/>
      <c r="J488" s="70"/>
      <c r="K488" s="118"/>
      <c r="L488" s="112"/>
    </row>
    <row r="489" spans="1:12" x14ac:dyDescent="0.25">
      <c r="A489" s="93">
        <v>1971</v>
      </c>
      <c r="B489" s="94" t="s">
        <v>475</v>
      </c>
      <c r="C489" s="95" t="s">
        <v>476</v>
      </c>
      <c r="D489" s="95" t="s">
        <v>440</v>
      </c>
      <c r="E489" s="87"/>
      <c r="F489" s="69"/>
      <c r="G489" s="69"/>
      <c r="H489" s="69"/>
      <c r="I489" s="69"/>
      <c r="J489" s="70"/>
      <c r="K489" s="118"/>
      <c r="L489" s="112"/>
    </row>
    <row r="490" spans="1:12" x14ac:dyDescent="0.25">
      <c r="A490" s="93">
        <v>1971</v>
      </c>
      <c r="B490" s="94" t="s">
        <v>477</v>
      </c>
      <c r="C490" s="95" t="s">
        <v>478</v>
      </c>
      <c r="D490" s="95" t="s">
        <v>440</v>
      </c>
      <c r="E490" s="87"/>
      <c r="F490" s="69"/>
      <c r="G490" s="69"/>
      <c r="H490" s="69"/>
      <c r="I490" s="69"/>
      <c r="J490" s="70"/>
      <c r="K490" s="118"/>
      <c r="L490" s="112"/>
    </row>
    <row r="491" spans="1:12" x14ac:dyDescent="0.25">
      <c r="A491" s="93">
        <v>1971</v>
      </c>
      <c r="B491" s="94" t="s">
        <v>479</v>
      </c>
      <c r="C491" s="95" t="s">
        <v>480</v>
      </c>
      <c r="D491" s="95" t="s">
        <v>440</v>
      </c>
      <c r="E491" s="87"/>
      <c r="F491" s="69"/>
      <c r="G491" s="69"/>
      <c r="H491" s="69"/>
      <c r="I491" s="69"/>
      <c r="J491" s="70"/>
      <c r="K491" s="118"/>
      <c r="L491" s="112"/>
    </row>
    <row r="492" spans="1:12" x14ac:dyDescent="0.25">
      <c r="A492" s="93">
        <v>1971</v>
      </c>
      <c r="B492" s="94" t="s">
        <v>481</v>
      </c>
      <c r="C492" s="95" t="s">
        <v>482</v>
      </c>
      <c r="D492" s="95" t="s">
        <v>440</v>
      </c>
      <c r="E492" s="87"/>
      <c r="F492" s="69"/>
      <c r="G492" s="69"/>
      <c r="H492" s="69"/>
      <c r="I492" s="69"/>
      <c r="J492" s="70"/>
      <c r="K492" s="118"/>
      <c r="L492" s="112"/>
    </row>
    <row r="493" spans="1:12" x14ac:dyDescent="0.25">
      <c r="A493" s="93">
        <v>1971</v>
      </c>
      <c r="B493" s="94" t="s">
        <v>483</v>
      </c>
      <c r="C493" s="95" t="s">
        <v>484</v>
      </c>
      <c r="D493" s="95" t="s">
        <v>440</v>
      </c>
      <c r="E493" s="87"/>
      <c r="F493" s="69"/>
      <c r="G493" s="69"/>
      <c r="H493" s="69"/>
      <c r="I493" s="69"/>
      <c r="J493" s="70"/>
      <c r="K493" s="118"/>
      <c r="L493" s="112"/>
    </row>
    <row r="494" spans="1:12" x14ac:dyDescent="0.25">
      <c r="A494" s="93">
        <v>1971</v>
      </c>
      <c r="B494" s="94" t="s">
        <v>485</v>
      </c>
      <c r="C494" s="95" t="s">
        <v>486</v>
      </c>
      <c r="D494" s="95" t="s">
        <v>440</v>
      </c>
      <c r="E494" s="87"/>
      <c r="F494" s="69"/>
      <c r="G494" s="69"/>
      <c r="H494" s="69"/>
      <c r="I494" s="69"/>
      <c r="J494" s="70"/>
      <c r="K494" s="118"/>
      <c r="L494" s="112"/>
    </row>
    <row r="495" spans="1:12" x14ac:dyDescent="0.25">
      <c r="A495" s="93">
        <v>1971</v>
      </c>
      <c r="B495" s="94" t="s">
        <v>487</v>
      </c>
      <c r="C495" s="95" t="s">
        <v>488</v>
      </c>
      <c r="D495" s="95" t="s">
        <v>440</v>
      </c>
      <c r="E495" s="87"/>
      <c r="F495" s="69"/>
      <c r="G495" s="69"/>
      <c r="H495" s="69"/>
      <c r="I495" s="69"/>
      <c r="J495" s="70"/>
      <c r="K495" s="118"/>
      <c r="L495" s="112"/>
    </row>
    <row r="496" spans="1:12" x14ac:dyDescent="0.25">
      <c r="A496" s="93">
        <v>1971</v>
      </c>
      <c r="B496" s="94" t="s">
        <v>489</v>
      </c>
      <c r="C496" s="95" t="s">
        <v>490</v>
      </c>
      <c r="D496" s="95" t="s">
        <v>440</v>
      </c>
      <c r="E496" s="87"/>
      <c r="F496" s="69"/>
      <c r="G496" s="69"/>
      <c r="H496" s="69"/>
      <c r="I496" s="69"/>
      <c r="J496" s="70"/>
      <c r="K496" s="118"/>
      <c r="L496" s="112"/>
    </row>
    <row r="497" spans="1:12" x14ac:dyDescent="0.25">
      <c r="A497" s="93">
        <v>1971</v>
      </c>
      <c r="B497" s="94" t="s">
        <v>491</v>
      </c>
      <c r="C497" s="95" t="s">
        <v>492</v>
      </c>
      <c r="D497" s="95" t="s">
        <v>440</v>
      </c>
      <c r="E497" s="87"/>
      <c r="F497" s="69"/>
      <c r="G497" s="69"/>
      <c r="H497" s="69"/>
      <c r="I497" s="69"/>
      <c r="J497" s="70"/>
      <c r="K497" s="118"/>
      <c r="L497" s="112"/>
    </row>
    <row r="498" spans="1:12" x14ac:dyDescent="0.25">
      <c r="A498" s="93">
        <v>1971</v>
      </c>
      <c r="B498" s="94" t="s">
        <v>493</v>
      </c>
      <c r="C498" s="95" t="s">
        <v>494</v>
      </c>
      <c r="D498" s="95" t="s">
        <v>440</v>
      </c>
      <c r="E498" s="87"/>
      <c r="F498" s="69"/>
      <c r="G498" s="69"/>
      <c r="H498" s="69"/>
      <c r="I498" s="69"/>
      <c r="J498" s="70"/>
      <c r="K498" s="118"/>
      <c r="L498" s="112"/>
    </row>
    <row r="499" spans="1:12" ht="15.75" thickBot="1" x14ac:dyDescent="0.3">
      <c r="A499" s="100">
        <v>1971</v>
      </c>
      <c r="B499" s="101" t="s">
        <v>495</v>
      </c>
      <c r="C499" s="102" t="s">
        <v>496</v>
      </c>
      <c r="D499" s="102" t="s">
        <v>440</v>
      </c>
      <c r="E499" s="88"/>
      <c r="F499" s="56"/>
      <c r="G499" s="56"/>
      <c r="H499" s="56"/>
      <c r="I499" s="56"/>
      <c r="J499" s="71"/>
      <c r="K499" s="119"/>
      <c r="L499" s="113"/>
    </row>
    <row r="500" spans="1:12" x14ac:dyDescent="0.25">
      <c r="A500" s="90">
        <v>1972</v>
      </c>
      <c r="B500" s="91" t="s">
        <v>4</v>
      </c>
      <c r="C500" s="92" t="s">
        <v>5</v>
      </c>
      <c r="D500" s="92" t="s">
        <v>6</v>
      </c>
      <c r="E500" s="86"/>
      <c r="F500" s="69"/>
      <c r="G500" s="69"/>
      <c r="H500" s="69"/>
      <c r="I500" s="69"/>
      <c r="J500" s="70"/>
      <c r="K500" s="118"/>
      <c r="L500" s="112"/>
    </row>
    <row r="501" spans="1:12" x14ac:dyDescent="0.25">
      <c r="A501" s="93">
        <v>1972</v>
      </c>
      <c r="B501" s="94" t="s">
        <v>7</v>
      </c>
      <c r="C501" s="95" t="s">
        <v>8</v>
      </c>
      <c r="D501" s="95" t="s">
        <v>6</v>
      </c>
      <c r="E501" s="87"/>
      <c r="F501" s="69"/>
      <c r="G501" s="69"/>
      <c r="H501" s="69"/>
      <c r="I501" s="69"/>
      <c r="J501" s="70"/>
      <c r="K501" s="118"/>
      <c r="L501" s="112"/>
    </row>
    <row r="502" spans="1:12" x14ac:dyDescent="0.25">
      <c r="A502" s="93">
        <v>1972</v>
      </c>
      <c r="B502" s="94" t="s">
        <v>9</v>
      </c>
      <c r="C502" s="95" t="s">
        <v>10</v>
      </c>
      <c r="D502" s="95" t="s">
        <v>6</v>
      </c>
      <c r="E502" s="87"/>
      <c r="F502" s="69"/>
      <c r="G502" s="69"/>
      <c r="H502" s="69"/>
      <c r="I502" s="69"/>
      <c r="J502" s="70"/>
      <c r="K502" s="118"/>
      <c r="L502" s="112"/>
    </row>
    <row r="503" spans="1:12" x14ac:dyDescent="0.25">
      <c r="A503" s="93">
        <v>1972</v>
      </c>
      <c r="B503" s="94" t="s">
        <v>11</v>
      </c>
      <c r="C503" s="95" t="s">
        <v>12</v>
      </c>
      <c r="D503" s="95" t="s">
        <v>6</v>
      </c>
      <c r="E503" s="87"/>
      <c r="F503" s="69"/>
      <c r="G503" s="69"/>
      <c r="H503" s="69"/>
      <c r="I503" s="69"/>
      <c r="J503" s="70"/>
      <c r="K503" s="118"/>
      <c r="L503" s="112"/>
    </row>
    <row r="504" spans="1:12" x14ac:dyDescent="0.25">
      <c r="A504" s="93">
        <v>1972</v>
      </c>
      <c r="B504" s="94" t="s">
        <v>13</v>
      </c>
      <c r="C504" s="95" t="s">
        <v>14</v>
      </c>
      <c r="D504" s="95" t="s">
        <v>6</v>
      </c>
      <c r="E504" s="87"/>
      <c r="F504" s="69"/>
      <c r="G504" s="69"/>
      <c r="H504" s="69"/>
      <c r="I504" s="69"/>
      <c r="J504" s="70"/>
      <c r="K504" s="118"/>
      <c r="L504" s="112"/>
    </row>
    <row r="505" spans="1:12" x14ac:dyDescent="0.25">
      <c r="A505" s="93">
        <v>1972</v>
      </c>
      <c r="B505" s="94" t="s">
        <v>15</v>
      </c>
      <c r="C505" s="95" t="s">
        <v>16</v>
      </c>
      <c r="D505" s="95" t="s">
        <v>6</v>
      </c>
      <c r="E505" s="87"/>
      <c r="F505" s="69"/>
      <c r="G505" s="69"/>
      <c r="H505" s="69"/>
      <c r="I505" s="69"/>
      <c r="J505" s="70"/>
      <c r="K505" s="118"/>
      <c r="L505" s="112"/>
    </row>
    <row r="506" spans="1:12" x14ac:dyDescent="0.25">
      <c r="A506" s="93">
        <v>1972</v>
      </c>
      <c r="B506" s="94" t="s">
        <v>17</v>
      </c>
      <c r="C506" s="95" t="s">
        <v>18</v>
      </c>
      <c r="D506" s="95" t="s">
        <v>6</v>
      </c>
      <c r="E506" s="87"/>
      <c r="F506" s="69"/>
      <c r="G506" s="69"/>
      <c r="H506" s="69"/>
      <c r="I506" s="69"/>
      <c r="J506" s="70"/>
      <c r="K506" s="118"/>
      <c r="L506" s="112"/>
    </row>
    <row r="507" spans="1:12" x14ac:dyDescent="0.25">
      <c r="A507" s="93">
        <v>1972</v>
      </c>
      <c r="B507" s="94" t="s">
        <v>19</v>
      </c>
      <c r="C507" s="95" t="s">
        <v>20</v>
      </c>
      <c r="D507" s="95" t="s">
        <v>6</v>
      </c>
      <c r="E507" s="87"/>
      <c r="F507" s="69"/>
      <c r="G507" s="69"/>
      <c r="H507" s="69"/>
      <c r="I507" s="69"/>
      <c r="J507" s="70"/>
      <c r="K507" s="118"/>
      <c r="L507" s="112"/>
    </row>
    <row r="508" spans="1:12" x14ac:dyDescent="0.25">
      <c r="A508" s="93">
        <v>1972</v>
      </c>
      <c r="B508" s="94" t="s">
        <v>21</v>
      </c>
      <c r="C508" s="95" t="s">
        <v>22</v>
      </c>
      <c r="D508" s="95" t="s">
        <v>6</v>
      </c>
      <c r="E508" s="87"/>
      <c r="F508" s="69"/>
      <c r="G508" s="69"/>
      <c r="H508" s="69"/>
      <c r="I508" s="69"/>
      <c r="J508" s="70"/>
      <c r="K508" s="118"/>
      <c r="L508" s="112"/>
    </row>
    <row r="509" spans="1:12" x14ac:dyDescent="0.25">
      <c r="A509" s="93">
        <v>1972</v>
      </c>
      <c r="B509" s="94" t="s">
        <v>23</v>
      </c>
      <c r="C509" s="95" t="s">
        <v>24</v>
      </c>
      <c r="D509" s="95" t="s">
        <v>6</v>
      </c>
      <c r="E509" s="87"/>
      <c r="F509" s="69"/>
      <c r="G509" s="69"/>
      <c r="H509" s="69"/>
      <c r="I509" s="69"/>
      <c r="J509" s="70"/>
      <c r="K509" s="118"/>
      <c r="L509" s="112"/>
    </row>
    <row r="510" spans="1:12" x14ac:dyDescent="0.25">
      <c r="A510" s="93">
        <v>1972</v>
      </c>
      <c r="B510" s="94" t="s">
        <v>25</v>
      </c>
      <c r="C510" s="95" t="s">
        <v>26</v>
      </c>
      <c r="D510" s="95" t="s">
        <v>6</v>
      </c>
      <c r="E510" s="87"/>
      <c r="F510" s="69"/>
      <c r="G510" s="69"/>
      <c r="H510" s="69"/>
      <c r="I510" s="69"/>
      <c r="J510" s="70"/>
      <c r="K510" s="118"/>
      <c r="L510" s="112"/>
    </row>
    <row r="511" spans="1:12" x14ac:dyDescent="0.25">
      <c r="A511" s="93">
        <v>1972</v>
      </c>
      <c r="B511" s="94" t="s">
        <v>27</v>
      </c>
      <c r="C511" s="95" t="s">
        <v>28</v>
      </c>
      <c r="D511" s="95" t="s">
        <v>6</v>
      </c>
      <c r="E511" s="87"/>
      <c r="F511" s="69"/>
      <c r="G511" s="69"/>
      <c r="H511" s="69"/>
      <c r="I511" s="69"/>
      <c r="J511" s="70"/>
      <c r="K511" s="118"/>
      <c r="L511" s="112"/>
    </row>
    <row r="512" spans="1:12" x14ac:dyDescent="0.25">
      <c r="A512" s="93">
        <v>1972</v>
      </c>
      <c r="B512" s="94" t="s">
        <v>29</v>
      </c>
      <c r="C512" s="95" t="s">
        <v>30</v>
      </c>
      <c r="D512" s="95" t="s">
        <v>6</v>
      </c>
      <c r="E512" s="87"/>
      <c r="F512" s="69"/>
      <c r="G512" s="69"/>
      <c r="H512" s="69"/>
      <c r="I512" s="69"/>
      <c r="J512" s="70"/>
      <c r="K512" s="118"/>
      <c r="L512" s="112"/>
    </row>
    <row r="513" spans="1:12" x14ac:dyDescent="0.25">
      <c r="A513" s="93">
        <v>1972</v>
      </c>
      <c r="B513" s="94" t="s">
        <v>31</v>
      </c>
      <c r="C513" s="95" t="s">
        <v>32</v>
      </c>
      <c r="D513" s="95" t="s">
        <v>6</v>
      </c>
      <c r="E513" s="87"/>
      <c r="F513" s="69"/>
      <c r="G513" s="69"/>
      <c r="H513" s="69"/>
      <c r="I513" s="69"/>
      <c r="J513" s="70"/>
      <c r="K513" s="118"/>
      <c r="L513" s="112"/>
    </row>
    <row r="514" spans="1:12" x14ac:dyDescent="0.25">
      <c r="A514" s="93">
        <v>1972</v>
      </c>
      <c r="B514" s="94" t="s">
        <v>33</v>
      </c>
      <c r="C514" s="95" t="s">
        <v>34</v>
      </c>
      <c r="D514" s="95" t="s">
        <v>6</v>
      </c>
      <c r="E514" s="87"/>
      <c r="F514" s="69"/>
      <c r="G514" s="69"/>
      <c r="H514" s="69"/>
      <c r="I514" s="69"/>
      <c r="J514" s="70"/>
      <c r="K514" s="118"/>
      <c r="L514" s="112"/>
    </row>
    <row r="515" spans="1:12" x14ac:dyDescent="0.25">
      <c r="A515" s="93">
        <v>1972</v>
      </c>
      <c r="B515" s="94" t="s">
        <v>35</v>
      </c>
      <c r="C515" s="95" t="s">
        <v>36</v>
      </c>
      <c r="D515" s="95" t="s">
        <v>6</v>
      </c>
      <c r="E515" s="87"/>
      <c r="F515" s="69"/>
      <c r="G515" s="69"/>
      <c r="H515" s="69"/>
      <c r="I515" s="69"/>
      <c r="J515" s="70"/>
      <c r="K515" s="118"/>
      <c r="L515" s="112"/>
    </row>
    <row r="516" spans="1:12" x14ac:dyDescent="0.25">
      <c r="A516" s="93">
        <v>1972</v>
      </c>
      <c r="B516" s="94" t="s">
        <v>37</v>
      </c>
      <c r="C516" s="95" t="s">
        <v>38</v>
      </c>
      <c r="D516" s="95" t="s">
        <v>6</v>
      </c>
      <c r="E516" s="87"/>
      <c r="F516" s="69"/>
      <c r="G516" s="69"/>
      <c r="H516" s="69"/>
      <c r="I516" s="69"/>
      <c r="J516" s="70"/>
      <c r="K516" s="118"/>
      <c r="L516" s="112"/>
    </row>
    <row r="517" spans="1:12" x14ac:dyDescent="0.25">
      <c r="A517" s="93">
        <v>1972</v>
      </c>
      <c r="B517" s="94" t="s">
        <v>39</v>
      </c>
      <c r="C517" s="95" t="s">
        <v>40</v>
      </c>
      <c r="D517" s="95" t="s">
        <v>6</v>
      </c>
      <c r="E517" s="87"/>
      <c r="F517" s="69"/>
      <c r="G517" s="69"/>
      <c r="H517" s="69"/>
      <c r="I517" s="69"/>
      <c r="J517" s="70"/>
      <c r="K517" s="118"/>
      <c r="L517" s="112"/>
    </row>
    <row r="518" spans="1:12" x14ac:dyDescent="0.25">
      <c r="A518" s="93">
        <v>1972</v>
      </c>
      <c r="B518" s="94" t="s">
        <v>41</v>
      </c>
      <c r="C518" s="95" t="s">
        <v>42</v>
      </c>
      <c r="D518" s="95" t="s">
        <v>6</v>
      </c>
      <c r="E518" s="87"/>
      <c r="F518" s="69"/>
      <c r="G518" s="69"/>
      <c r="H518" s="69"/>
      <c r="I518" s="69"/>
      <c r="J518" s="70"/>
      <c r="K518" s="118"/>
      <c r="L518" s="112"/>
    </row>
    <row r="519" spans="1:12" x14ac:dyDescent="0.25">
      <c r="A519" s="93">
        <v>1972</v>
      </c>
      <c r="B519" s="94" t="s">
        <v>43</v>
      </c>
      <c r="C519" s="95" t="s">
        <v>44</v>
      </c>
      <c r="D519" s="95" t="s">
        <v>6</v>
      </c>
      <c r="E519" s="87"/>
      <c r="F519" s="69"/>
      <c r="G519" s="69"/>
      <c r="H519" s="69"/>
      <c r="I519" s="69"/>
      <c r="J519" s="70"/>
      <c r="K519" s="118"/>
      <c r="L519" s="112"/>
    </row>
    <row r="520" spans="1:12" x14ac:dyDescent="0.25">
      <c r="A520" s="93">
        <v>1972</v>
      </c>
      <c r="B520" s="94" t="s">
        <v>45</v>
      </c>
      <c r="C520" s="95" t="s">
        <v>46</v>
      </c>
      <c r="D520" s="95" t="s">
        <v>6</v>
      </c>
      <c r="E520" s="87"/>
      <c r="F520" s="69"/>
      <c r="G520" s="69"/>
      <c r="H520" s="69"/>
      <c r="I520" s="69"/>
      <c r="J520" s="70"/>
      <c r="K520" s="118"/>
      <c r="L520" s="112"/>
    </row>
    <row r="521" spans="1:12" x14ac:dyDescent="0.25">
      <c r="A521" s="93">
        <v>1972</v>
      </c>
      <c r="B521" s="94" t="s">
        <v>47</v>
      </c>
      <c r="C521" s="95" t="s">
        <v>48</v>
      </c>
      <c r="D521" s="95" t="s">
        <v>6</v>
      </c>
      <c r="E521" s="87"/>
      <c r="F521" s="69"/>
      <c r="G521" s="69"/>
      <c r="H521" s="69"/>
      <c r="I521" s="69"/>
      <c r="J521" s="70"/>
      <c r="K521" s="118"/>
      <c r="L521" s="112"/>
    </row>
    <row r="522" spans="1:12" x14ac:dyDescent="0.25">
      <c r="A522" s="93">
        <v>1972</v>
      </c>
      <c r="B522" s="94" t="s">
        <v>49</v>
      </c>
      <c r="C522" s="95" t="s">
        <v>50</v>
      </c>
      <c r="D522" s="95" t="s">
        <v>6</v>
      </c>
      <c r="E522" s="87"/>
      <c r="F522" s="69"/>
      <c r="G522" s="69"/>
      <c r="H522" s="69"/>
      <c r="I522" s="69"/>
      <c r="J522" s="70"/>
      <c r="K522" s="118"/>
      <c r="L522" s="112"/>
    </row>
    <row r="523" spans="1:12" x14ac:dyDescent="0.25">
      <c r="A523" s="93">
        <v>1972</v>
      </c>
      <c r="B523" s="94" t="s">
        <v>51</v>
      </c>
      <c r="C523" s="95" t="s">
        <v>52</v>
      </c>
      <c r="D523" s="95" t="s">
        <v>6</v>
      </c>
      <c r="E523" s="87"/>
      <c r="F523" s="69"/>
      <c r="G523" s="69"/>
      <c r="H523" s="69"/>
      <c r="I523" s="69"/>
      <c r="J523" s="70"/>
      <c r="K523" s="118"/>
      <c r="L523" s="112"/>
    </row>
    <row r="524" spans="1:12" x14ac:dyDescent="0.25">
      <c r="A524" s="93">
        <v>1972</v>
      </c>
      <c r="B524" s="94" t="s">
        <v>53</v>
      </c>
      <c r="C524" s="95" t="s">
        <v>54</v>
      </c>
      <c r="D524" s="95" t="s">
        <v>6</v>
      </c>
      <c r="E524" s="87"/>
      <c r="F524" s="69"/>
      <c r="G524" s="69"/>
      <c r="H524" s="69"/>
      <c r="I524" s="69"/>
      <c r="J524" s="70"/>
      <c r="K524" s="118"/>
      <c r="L524" s="112"/>
    </row>
    <row r="525" spans="1:12" x14ac:dyDescent="0.25">
      <c r="A525" s="93">
        <v>1972</v>
      </c>
      <c r="B525" s="94" t="s">
        <v>55</v>
      </c>
      <c r="C525" s="95" t="s">
        <v>56</v>
      </c>
      <c r="D525" s="95" t="s">
        <v>6</v>
      </c>
      <c r="E525" s="87"/>
      <c r="F525" s="69"/>
      <c r="G525" s="69"/>
      <c r="H525" s="69"/>
      <c r="I525" s="69"/>
      <c r="J525" s="70"/>
      <c r="K525" s="118"/>
      <c r="L525" s="112"/>
    </row>
    <row r="526" spans="1:12" x14ac:dyDescent="0.25">
      <c r="A526" s="93">
        <v>1972</v>
      </c>
      <c r="B526" s="94" t="s">
        <v>57</v>
      </c>
      <c r="C526" s="95" t="s">
        <v>58</v>
      </c>
      <c r="D526" s="95" t="s">
        <v>6</v>
      </c>
      <c r="E526" s="87"/>
      <c r="F526" s="69"/>
      <c r="G526" s="69"/>
      <c r="H526" s="69"/>
      <c r="I526" s="69"/>
      <c r="J526" s="70"/>
      <c r="K526" s="118"/>
      <c r="L526" s="112"/>
    </row>
    <row r="527" spans="1:12" x14ac:dyDescent="0.25">
      <c r="A527" s="93">
        <v>1972</v>
      </c>
      <c r="B527" s="94" t="s">
        <v>59</v>
      </c>
      <c r="C527" s="95" t="s">
        <v>60</v>
      </c>
      <c r="D527" s="95" t="s">
        <v>6</v>
      </c>
      <c r="E527" s="87"/>
      <c r="F527" s="69"/>
      <c r="G527" s="69"/>
      <c r="H527" s="69"/>
      <c r="I527" s="69"/>
      <c r="J527" s="70"/>
      <c r="K527" s="118"/>
      <c r="L527" s="112"/>
    </row>
    <row r="528" spans="1:12" x14ac:dyDescent="0.25">
      <c r="A528" s="93">
        <v>1972</v>
      </c>
      <c r="B528" s="94" t="s">
        <v>61</v>
      </c>
      <c r="C528" s="95" t="s">
        <v>62</v>
      </c>
      <c r="D528" s="95" t="s">
        <v>6</v>
      </c>
      <c r="E528" s="87"/>
      <c r="F528" s="69"/>
      <c r="G528" s="69"/>
      <c r="H528" s="69"/>
      <c r="I528" s="69"/>
      <c r="J528" s="70"/>
      <c r="K528" s="118"/>
      <c r="L528" s="112"/>
    </row>
    <row r="529" spans="1:12" x14ac:dyDescent="0.25">
      <c r="A529" s="93">
        <v>1972</v>
      </c>
      <c r="B529" s="94" t="s">
        <v>63</v>
      </c>
      <c r="C529" s="95" t="s">
        <v>64</v>
      </c>
      <c r="D529" s="95" t="s">
        <v>6</v>
      </c>
      <c r="E529" s="87"/>
      <c r="F529" s="69"/>
      <c r="G529" s="69"/>
      <c r="H529" s="69"/>
      <c r="I529" s="69"/>
      <c r="J529" s="70"/>
      <c r="K529" s="118"/>
      <c r="L529" s="112"/>
    </row>
    <row r="530" spans="1:12" x14ac:dyDescent="0.25">
      <c r="A530" s="93">
        <v>1972</v>
      </c>
      <c r="B530" s="94" t="s">
        <v>65</v>
      </c>
      <c r="C530" s="95" t="s">
        <v>66</v>
      </c>
      <c r="D530" s="95" t="s">
        <v>6</v>
      </c>
      <c r="E530" s="87"/>
      <c r="F530" s="69"/>
      <c r="G530" s="69"/>
      <c r="H530" s="69"/>
      <c r="I530" s="69"/>
      <c r="J530" s="70"/>
      <c r="K530" s="118"/>
      <c r="L530" s="112"/>
    </row>
    <row r="531" spans="1:12" x14ac:dyDescent="0.25">
      <c r="A531" s="93">
        <v>1972</v>
      </c>
      <c r="B531" s="94" t="s">
        <v>67</v>
      </c>
      <c r="C531" s="95" t="s">
        <v>68</v>
      </c>
      <c r="D531" s="95" t="s">
        <v>6</v>
      </c>
      <c r="E531" s="87"/>
      <c r="F531" s="69"/>
      <c r="G531" s="69"/>
      <c r="H531" s="69"/>
      <c r="I531" s="69"/>
      <c r="J531" s="70"/>
      <c r="K531" s="118"/>
      <c r="L531" s="112"/>
    </row>
    <row r="532" spans="1:12" x14ac:dyDescent="0.25">
      <c r="A532" s="93">
        <v>1972</v>
      </c>
      <c r="B532" s="94" t="s">
        <v>69</v>
      </c>
      <c r="C532" s="95" t="s">
        <v>70</v>
      </c>
      <c r="D532" s="95" t="s">
        <v>6</v>
      </c>
      <c r="E532" s="87"/>
      <c r="F532" s="69"/>
      <c r="G532" s="69"/>
      <c r="H532" s="69"/>
      <c r="I532" s="69"/>
      <c r="J532" s="70"/>
      <c r="K532" s="118"/>
      <c r="L532" s="112"/>
    </row>
    <row r="533" spans="1:12" x14ac:dyDescent="0.25">
      <c r="A533" s="93">
        <v>1972</v>
      </c>
      <c r="B533" s="94" t="s">
        <v>71</v>
      </c>
      <c r="C533" s="95" t="s">
        <v>72</v>
      </c>
      <c r="D533" s="95" t="s">
        <v>6</v>
      </c>
      <c r="E533" s="87"/>
      <c r="F533" s="69"/>
      <c r="G533" s="69"/>
      <c r="H533" s="69"/>
      <c r="I533" s="69"/>
      <c r="J533" s="70"/>
      <c r="K533" s="118"/>
      <c r="L533" s="112"/>
    </row>
    <row r="534" spans="1:12" x14ac:dyDescent="0.25">
      <c r="A534" s="93">
        <v>1972</v>
      </c>
      <c r="B534" s="94" t="s">
        <v>73</v>
      </c>
      <c r="C534" s="95" t="s">
        <v>74</v>
      </c>
      <c r="D534" s="95" t="s">
        <v>6</v>
      </c>
      <c r="E534" s="87"/>
      <c r="F534" s="69"/>
      <c r="G534" s="69"/>
      <c r="H534" s="69"/>
      <c r="I534" s="69"/>
      <c r="J534" s="70"/>
      <c r="K534" s="118"/>
      <c r="L534" s="112"/>
    </row>
    <row r="535" spans="1:12" x14ac:dyDescent="0.25">
      <c r="A535" s="93">
        <v>1972</v>
      </c>
      <c r="B535" s="94" t="s">
        <v>75</v>
      </c>
      <c r="C535" s="95" t="s">
        <v>76</v>
      </c>
      <c r="D535" s="95" t="s">
        <v>6</v>
      </c>
      <c r="E535" s="87"/>
      <c r="F535" s="69"/>
      <c r="G535" s="69"/>
      <c r="H535" s="69"/>
      <c r="I535" s="69"/>
      <c r="J535" s="70"/>
      <c r="K535" s="118"/>
      <c r="L535" s="112"/>
    </row>
    <row r="536" spans="1:12" x14ac:dyDescent="0.25">
      <c r="A536" s="93">
        <v>1972</v>
      </c>
      <c r="B536" s="94" t="s">
        <v>77</v>
      </c>
      <c r="C536" s="95" t="s">
        <v>78</v>
      </c>
      <c r="D536" s="95" t="s">
        <v>6</v>
      </c>
      <c r="E536" s="87"/>
      <c r="F536" s="69"/>
      <c r="G536" s="69"/>
      <c r="H536" s="69"/>
      <c r="I536" s="69"/>
      <c r="J536" s="70"/>
      <c r="K536" s="118"/>
      <c r="L536" s="112"/>
    </row>
    <row r="537" spans="1:12" x14ac:dyDescent="0.25">
      <c r="A537" s="93">
        <v>1972</v>
      </c>
      <c r="B537" s="94" t="s">
        <v>79</v>
      </c>
      <c r="C537" s="95" t="s">
        <v>80</v>
      </c>
      <c r="D537" s="95" t="s">
        <v>6</v>
      </c>
      <c r="E537" s="87"/>
      <c r="F537" s="69"/>
      <c r="G537" s="69"/>
      <c r="H537" s="69"/>
      <c r="I537" s="69"/>
      <c r="J537" s="70"/>
      <c r="K537" s="118"/>
      <c r="L537" s="112"/>
    </row>
    <row r="538" spans="1:12" x14ac:dyDescent="0.25">
      <c r="A538" s="93">
        <v>1972</v>
      </c>
      <c r="B538" s="94" t="s">
        <v>81</v>
      </c>
      <c r="C538" s="95" t="s">
        <v>82</v>
      </c>
      <c r="D538" s="95" t="s">
        <v>6</v>
      </c>
      <c r="E538" s="87"/>
      <c r="F538" s="69"/>
      <c r="G538" s="69"/>
      <c r="H538" s="69"/>
      <c r="I538" s="69"/>
      <c r="J538" s="70"/>
      <c r="K538" s="118"/>
      <c r="L538" s="112"/>
    </row>
    <row r="539" spans="1:12" x14ac:dyDescent="0.25">
      <c r="A539" s="93">
        <v>1972</v>
      </c>
      <c r="B539" s="94" t="s">
        <v>83</v>
      </c>
      <c r="C539" s="95" t="s">
        <v>84</v>
      </c>
      <c r="D539" s="95" t="s">
        <v>6</v>
      </c>
      <c r="E539" s="87"/>
      <c r="F539" s="69"/>
      <c r="G539" s="69"/>
      <c r="H539" s="69"/>
      <c r="I539" s="69"/>
      <c r="J539" s="70"/>
      <c r="K539" s="118"/>
      <c r="L539" s="112"/>
    </row>
    <row r="540" spans="1:12" x14ac:dyDescent="0.25">
      <c r="A540" s="93">
        <v>1972</v>
      </c>
      <c r="B540" s="94" t="s">
        <v>85</v>
      </c>
      <c r="C540" s="95" t="s">
        <v>86</v>
      </c>
      <c r="D540" s="95" t="s">
        <v>6</v>
      </c>
      <c r="E540" s="87"/>
      <c r="F540" s="69"/>
      <c r="G540" s="69"/>
      <c r="H540" s="69"/>
      <c r="I540" s="69"/>
      <c r="J540" s="70"/>
      <c r="K540" s="118"/>
      <c r="L540" s="112"/>
    </row>
    <row r="541" spans="1:12" x14ac:dyDescent="0.25">
      <c r="A541" s="93">
        <v>1972</v>
      </c>
      <c r="B541" s="94" t="s">
        <v>87</v>
      </c>
      <c r="C541" s="95" t="s">
        <v>88</v>
      </c>
      <c r="D541" s="95" t="s">
        <v>6</v>
      </c>
      <c r="E541" s="87"/>
      <c r="F541" s="69"/>
      <c r="G541" s="69"/>
      <c r="H541" s="69"/>
      <c r="I541" s="69"/>
      <c r="J541" s="70"/>
      <c r="K541" s="118"/>
      <c r="L541" s="112"/>
    </row>
    <row r="542" spans="1:12" x14ac:dyDescent="0.25">
      <c r="A542" s="93">
        <v>1972</v>
      </c>
      <c r="B542" s="94" t="s">
        <v>89</v>
      </c>
      <c r="C542" s="95" t="s">
        <v>90</v>
      </c>
      <c r="D542" s="95" t="s">
        <v>6</v>
      </c>
      <c r="E542" s="87"/>
      <c r="F542" s="69"/>
      <c r="G542" s="69"/>
      <c r="H542" s="69"/>
      <c r="I542" s="69"/>
      <c r="J542" s="70"/>
      <c r="K542" s="118"/>
      <c r="L542" s="112"/>
    </row>
    <row r="543" spans="1:12" x14ac:dyDescent="0.25">
      <c r="A543" s="93">
        <v>1972</v>
      </c>
      <c r="B543" s="94" t="s">
        <v>91</v>
      </c>
      <c r="C543" s="95" t="s">
        <v>92</v>
      </c>
      <c r="D543" s="95" t="s">
        <v>6</v>
      </c>
      <c r="E543" s="87"/>
      <c r="F543" s="69"/>
      <c r="G543" s="69"/>
      <c r="H543" s="69"/>
      <c r="I543" s="69"/>
      <c r="J543" s="70"/>
      <c r="K543" s="118"/>
      <c r="L543" s="112"/>
    </row>
    <row r="544" spans="1:12" x14ac:dyDescent="0.25">
      <c r="A544" s="93">
        <v>1972</v>
      </c>
      <c r="B544" s="94" t="s">
        <v>93</v>
      </c>
      <c r="C544" s="95" t="s">
        <v>94</v>
      </c>
      <c r="D544" s="95" t="s">
        <v>6</v>
      </c>
      <c r="E544" s="87"/>
      <c r="F544" s="69"/>
      <c r="G544" s="69"/>
      <c r="H544" s="69"/>
      <c r="I544" s="69"/>
      <c r="J544" s="70"/>
      <c r="K544" s="118"/>
      <c r="L544" s="112"/>
    </row>
    <row r="545" spans="1:12" x14ac:dyDescent="0.25">
      <c r="A545" s="93">
        <v>1972</v>
      </c>
      <c r="B545" s="94" t="s">
        <v>95</v>
      </c>
      <c r="C545" s="95" t="s">
        <v>96</v>
      </c>
      <c r="D545" s="95" t="s">
        <v>6</v>
      </c>
      <c r="E545" s="87"/>
      <c r="F545" s="69"/>
      <c r="G545" s="69"/>
      <c r="H545" s="69"/>
      <c r="I545" s="69"/>
      <c r="J545" s="70"/>
      <c r="K545" s="118"/>
      <c r="L545" s="112"/>
    </row>
    <row r="546" spans="1:12" x14ac:dyDescent="0.25">
      <c r="A546" s="93">
        <v>1972</v>
      </c>
      <c r="B546" s="94" t="s">
        <v>97</v>
      </c>
      <c r="C546" s="95" t="s">
        <v>98</v>
      </c>
      <c r="D546" s="95" t="s">
        <v>6</v>
      </c>
      <c r="E546" s="87"/>
      <c r="F546" s="69"/>
      <c r="G546" s="69"/>
      <c r="H546" s="69"/>
      <c r="I546" s="69"/>
      <c r="J546" s="70"/>
      <c r="K546" s="118"/>
      <c r="L546" s="112"/>
    </row>
    <row r="547" spans="1:12" x14ac:dyDescent="0.25">
      <c r="A547" s="93">
        <v>1972</v>
      </c>
      <c r="B547" s="94" t="s">
        <v>99</v>
      </c>
      <c r="C547" s="95" t="s">
        <v>100</v>
      </c>
      <c r="D547" s="95" t="s">
        <v>6</v>
      </c>
      <c r="E547" s="87"/>
      <c r="F547" s="69"/>
      <c r="G547" s="69"/>
      <c r="H547" s="69"/>
      <c r="I547" s="69"/>
      <c r="J547" s="70"/>
      <c r="K547" s="118"/>
      <c r="L547" s="112"/>
    </row>
    <row r="548" spans="1:12" x14ac:dyDescent="0.25">
      <c r="A548" s="93">
        <v>1972</v>
      </c>
      <c r="B548" s="94" t="s">
        <v>101</v>
      </c>
      <c r="C548" s="95" t="s">
        <v>102</v>
      </c>
      <c r="D548" s="95" t="s">
        <v>6</v>
      </c>
      <c r="E548" s="87"/>
      <c r="F548" s="69"/>
      <c r="G548" s="69"/>
      <c r="H548" s="69"/>
      <c r="I548" s="69"/>
      <c r="J548" s="70"/>
      <c r="K548" s="118"/>
      <c r="L548" s="112"/>
    </row>
    <row r="549" spans="1:12" x14ac:dyDescent="0.25">
      <c r="A549" s="93">
        <v>1972</v>
      </c>
      <c r="B549" s="94" t="s">
        <v>103</v>
      </c>
      <c r="C549" s="95" t="s">
        <v>104</v>
      </c>
      <c r="D549" s="95" t="s">
        <v>6</v>
      </c>
      <c r="E549" s="87"/>
      <c r="F549" s="69"/>
      <c r="G549" s="69"/>
      <c r="H549" s="69"/>
      <c r="I549" s="69"/>
      <c r="J549" s="70"/>
      <c r="K549" s="118"/>
      <c r="L549" s="112"/>
    </row>
    <row r="550" spans="1:12" x14ac:dyDescent="0.25">
      <c r="A550" s="93">
        <v>1972</v>
      </c>
      <c r="B550" s="94" t="s">
        <v>105</v>
      </c>
      <c r="C550" s="95" t="s">
        <v>106</v>
      </c>
      <c r="D550" s="95" t="s">
        <v>6</v>
      </c>
      <c r="E550" s="87"/>
      <c r="F550" s="69"/>
      <c r="G550" s="69"/>
      <c r="H550" s="69"/>
      <c r="I550" s="69"/>
      <c r="J550" s="70"/>
      <c r="K550" s="118"/>
      <c r="L550" s="112"/>
    </row>
    <row r="551" spans="1:12" x14ac:dyDescent="0.25">
      <c r="A551" s="93">
        <v>1972</v>
      </c>
      <c r="B551" s="94" t="s">
        <v>107</v>
      </c>
      <c r="C551" s="95" t="s">
        <v>108</v>
      </c>
      <c r="D551" s="95" t="s">
        <v>6</v>
      </c>
      <c r="E551" s="87"/>
      <c r="F551" s="69"/>
      <c r="G551" s="69"/>
      <c r="H551" s="69"/>
      <c r="I551" s="69"/>
      <c r="J551" s="70"/>
      <c r="K551" s="118"/>
      <c r="L551" s="112"/>
    </row>
    <row r="552" spans="1:12" x14ac:dyDescent="0.25">
      <c r="A552" s="93">
        <v>1972</v>
      </c>
      <c r="B552" s="94" t="s">
        <v>109</v>
      </c>
      <c r="C552" s="95" t="s">
        <v>110</v>
      </c>
      <c r="D552" s="95" t="s">
        <v>6</v>
      </c>
      <c r="E552" s="87"/>
      <c r="F552" s="69"/>
      <c r="G552" s="69"/>
      <c r="H552" s="69"/>
      <c r="I552" s="69"/>
      <c r="J552" s="70"/>
      <c r="K552" s="118"/>
      <c r="L552" s="112"/>
    </row>
    <row r="553" spans="1:12" x14ac:dyDescent="0.25">
      <c r="A553" s="93">
        <v>1972</v>
      </c>
      <c r="B553" s="94" t="s">
        <v>111</v>
      </c>
      <c r="C553" s="95" t="s">
        <v>112</v>
      </c>
      <c r="D553" s="95" t="s">
        <v>6</v>
      </c>
      <c r="E553" s="87"/>
      <c r="F553" s="69"/>
      <c r="G553" s="69"/>
      <c r="H553" s="69"/>
      <c r="I553" s="69"/>
      <c r="J553" s="70"/>
      <c r="K553" s="118"/>
      <c r="L553" s="112"/>
    </row>
    <row r="554" spans="1:12" x14ac:dyDescent="0.25">
      <c r="A554" s="93">
        <v>1972</v>
      </c>
      <c r="B554" s="94" t="s">
        <v>113</v>
      </c>
      <c r="C554" s="95" t="s">
        <v>114</v>
      </c>
      <c r="D554" s="95" t="s">
        <v>6</v>
      </c>
      <c r="E554" s="87"/>
      <c r="F554" s="69"/>
      <c r="G554" s="69"/>
      <c r="H554" s="69"/>
      <c r="I554" s="69"/>
      <c r="J554" s="70"/>
      <c r="K554" s="118"/>
      <c r="L554" s="112"/>
    </row>
    <row r="555" spans="1:12" x14ac:dyDescent="0.25">
      <c r="A555" s="93">
        <v>1972</v>
      </c>
      <c r="B555" s="94" t="s">
        <v>115</v>
      </c>
      <c r="C555" s="95" t="s">
        <v>116</v>
      </c>
      <c r="D555" s="95" t="s">
        <v>6</v>
      </c>
      <c r="E555" s="87"/>
      <c r="F555" s="69"/>
      <c r="G555" s="69"/>
      <c r="H555" s="69"/>
      <c r="I555" s="69"/>
      <c r="J555" s="70"/>
      <c r="K555" s="118"/>
      <c r="L555" s="112"/>
    </row>
    <row r="556" spans="1:12" x14ac:dyDescent="0.25">
      <c r="A556" s="93">
        <v>1972</v>
      </c>
      <c r="B556" s="94" t="s">
        <v>117</v>
      </c>
      <c r="C556" s="95" t="s">
        <v>118</v>
      </c>
      <c r="D556" s="95" t="s">
        <v>6</v>
      </c>
      <c r="E556" s="87"/>
      <c r="F556" s="69"/>
      <c r="G556" s="69"/>
      <c r="H556" s="69"/>
      <c r="I556" s="69"/>
      <c r="J556" s="70"/>
      <c r="K556" s="118"/>
      <c r="L556" s="112"/>
    </row>
    <row r="557" spans="1:12" x14ac:dyDescent="0.25">
      <c r="A557" s="93">
        <v>1972</v>
      </c>
      <c r="B557" s="94" t="s">
        <v>119</v>
      </c>
      <c r="C557" s="95" t="s">
        <v>120</v>
      </c>
      <c r="D557" s="95" t="s">
        <v>6</v>
      </c>
      <c r="E557" s="87"/>
      <c r="F557" s="69"/>
      <c r="G557" s="69"/>
      <c r="H557" s="69"/>
      <c r="I557" s="69"/>
      <c r="J557" s="70"/>
      <c r="K557" s="118"/>
      <c r="L557" s="112"/>
    </row>
    <row r="558" spans="1:12" x14ac:dyDescent="0.25">
      <c r="A558" s="93">
        <v>1972</v>
      </c>
      <c r="B558" s="94" t="s">
        <v>121</v>
      </c>
      <c r="C558" s="95" t="s">
        <v>122</v>
      </c>
      <c r="D558" s="95" t="s">
        <v>6</v>
      </c>
      <c r="E558" s="87"/>
      <c r="F558" s="69"/>
      <c r="G558" s="69"/>
      <c r="H558" s="69"/>
      <c r="I558" s="69"/>
      <c r="J558" s="70"/>
      <c r="K558" s="118"/>
      <c r="L558" s="112"/>
    </row>
    <row r="559" spans="1:12" x14ac:dyDescent="0.25">
      <c r="A559" s="93">
        <v>1972</v>
      </c>
      <c r="B559" s="94" t="s">
        <v>123</v>
      </c>
      <c r="C559" s="95" t="s">
        <v>124</v>
      </c>
      <c r="D559" s="95" t="s">
        <v>6</v>
      </c>
      <c r="E559" s="87"/>
      <c r="F559" s="69"/>
      <c r="G559" s="69"/>
      <c r="H559" s="69"/>
      <c r="I559" s="69"/>
      <c r="J559" s="70"/>
      <c r="K559" s="118"/>
      <c r="L559" s="112"/>
    </row>
    <row r="560" spans="1:12" x14ac:dyDescent="0.25">
      <c r="A560" s="93">
        <v>1972</v>
      </c>
      <c r="B560" s="94" t="s">
        <v>125</v>
      </c>
      <c r="C560" s="95" t="s">
        <v>126</v>
      </c>
      <c r="D560" s="95" t="s">
        <v>647</v>
      </c>
      <c r="E560" s="87"/>
      <c r="F560" s="69"/>
      <c r="G560" s="69"/>
      <c r="H560" s="69"/>
      <c r="I560" s="69"/>
      <c r="J560" s="70"/>
      <c r="K560" s="118"/>
      <c r="L560" s="112"/>
    </row>
    <row r="561" spans="1:12" x14ac:dyDescent="0.25">
      <c r="A561" s="93">
        <v>1972</v>
      </c>
      <c r="B561" s="94" t="s">
        <v>127</v>
      </c>
      <c r="C561" s="95" t="s">
        <v>128</v>
      </c>
      <c r="D561" s="95" t="s">
        <v>647</v>
      </c>
      <c r="E561" s="87"/>
      <c r="F561" s="69"/>
      <c r="G561" s="69"/>
      <c r="H561" s="69"/>
      <c r="I561" s="69"/>
      <c r="J561" s="70"/>
      <c r="K561" s="118"/>
      <c r="L561" s="112"/>
    </row>
    <row r="562" spans="1:12" x14ac:dyDescent="0.25">
      <c r="A562" s="93">
        <v>1972</v>
      </c>
      <c r="B562" s="94" t="s">
        <v>129</v>
      </c>
      <c r="C562" s="95" t="s">
        <v>130</v>
      </c>
      <c r="D562" s="95" t="s">
        <v>647</v>
      </c>
      <c r="E562" s="87"/>
      <c r="F562" s="69"/>
      <c r="G562" s="69"/>
      <c r="H562" s="69"/>
      <c r="I562" s="69"/>
      <c r="J562" s="70"/>
      <c r="K562" s="118"/>
      <c r="L562" s="112"/>
    </row>
    <row r="563" spans="1:12" x14ac:dyDescent="0.25">
      <c r="A563" s="96">
        <v>1972</v>
      </c>
      <c r="B563" s="94" t="s">
        <v>131</v>
      </c>
      <c r="C563" s="95" t="s">
        <v>132</v>
      </c>
      <c r="D563" s="95" t="s">
        <v>647</v>
      </c>
      <c r="E563" s="87"/>
      <c r="F563" s="69"/>
      <c r="G563" s="69"/>
      <c r="H563" s="69"/>
      <c r="I563" s="69"/>
      <c r="J563" s="70"/>
      <c r="K563" s="118"/>
      <c r="L563" s="112"/>
    </row>
    <row r="564" spans="1:12" x14ac:dyDescent="0.25">
      <c r="A564" s="93">
        <v>1972</v>
      </c>
      <c r="B564" s="94" t="s">
        <v>133</v>
      </c>
      <c r="C564" s="95" t="s">
        <v>134</v>
      </c>
      <c r="D564" s="95" t="s">
        <v>647</v>
      </c>
      <c r="E564" s="87"/>
      <c r="F564" s="69"/>
      <c r="G564" s="69"/>
      <c r="H564" s="69"/>
      <c r="I564" s="69"/>
      <c r="J564" s="70"/>
      <c r="K564" s="118"/>
      <c r="L564" s="112"/>
    </row>
    <row r="565" spans="1:12" x14ac:dyDescent="0.25">
      <c r="A565" s="93">
        <v>1972</v>
      </c>
      <c r="B565" s="94" t="s">
        <v>135</v>
      </c>
      <c r="C565" s="95" t="s">
        <v>136</v>
      </c>
      <c r="D565" s="95" t="s">
        <v>647</v>
      </c>
      <c r="E565" s="87"/>
      <c r="F565" s="69"/>
      <c r="G565" s="69"/>
      <c r="H565" s="69"/>
      <c r="I565" s="69"/>
      <c r="J565" s="70"/>
      <c r="K565" s="118"/>
      <c r="L565" s="112"/>
    </row>
    <row r="566" spans="1:12" x14ac:dyDescent="0.25">
      <c r="A566" s="93">
        <v>1972</v>
      </c>
      <c r="B566" s="94" t="s">
        <v>137</v>
      </c>
      <c r="C566" s="95" t="s">
        <v>138</v>
      </c>
      <c r="D566" s="95" t="s">
        <v>647</v>
      </c>
      <c r="E566" s="87"/>
      <c r="F566" s="69"/>
      <c r="G566" s="69"/>
      <c r="H566" s="69"/>
      <c r="I566" s="69"/>
      <c r="J566" s="70"/>
      <c r="K566" s="118"/>
      <c r="L566" s="112"/>
    </row>
    <row r="567" spans="1:12" x14ac:dyDescent="0.25">
      <c r="A567" s="93">
        <v>1972</v>
      </c>
      <c r="B567" s="94" t="s">
        <v>139</v>
      </c>
      <c r="C567" s="95" t="s">
        <v>140</v>
      </c>
      <c r="D567" s="95" t="s">
        <v>647</v>
      </c>
      <c r="E567" s="87"/>
      <c r="F567" s="69"/>
      <c r="G567" s="69"/>
      <c r="H567" s="69"/>
      <c r="I567" s="69"/>
      <c r="J567" s="70"/>
      <c r="K567" s="118"/>
      <c r="L567" s="112"/>
    </row>
    <row r="568" spans="1:12" x14ac:dyDescent="0.25">
      <c r="A568" s="93">
        <v>1972</v>
      </c>
      <c r="B568" s="94" t="s">
        <v>141</v>
      </c>
      <c r="C568" s="95" t="s">
        <v>142</v>
      </c>
      <c r="D568" s="95" t="s">
        <v>647</v>
      </c>
      <c r="E568" s="87"/>
      <c r="F568" s="69"/>
      <c r="G568" s="69"/>
      <c r="H568" s="69"/>
      <c r="I568" s="69"/>
      <c r="J568" s="70"/>
      <c r="K568" s="118"/>
      <c r="L568" s="112"/>
    </row>
    <row r="569" spans="1:12" x14ac:dyDescent="0.25">
      <c r="A569" s="93">
        <v>1972</v>
      </c>
      <c r="B569" s="94" t="s">
        <v>143</v>
      </c>
      <c r="C569" s="95" t="s">
        <v>144</v>
      </c>
      <c r="D569" s="95" t="s">
        <v>647</v>
      </c>
      <c r="E569" s="87"/>
      <c r="F569" s="69"/>
      <c r="G569" s="69"/>
      <c r="H569" s="69"/>
      <c r="I569" s="69"/>
      <c r="J569" s="70"/>
      <c r="K569" s="118"/>
      <c r="L569" s="112"/>
    </row>
    <row r="570" spans="1:12" x14ac:dyDescent="0.25">
      <c r="A570" s="93">
        <v>1972</v>
      </c>
      <c r="B570" s="94" t="s">
        <v>145</v>
      </c>
      <c r="C570" s="95" t="s">
        <v>146</v>
      </c>
      <c r="D570" s="95" t="s">
        <v>647</v>
      </c>
      <c r="E570" s="87"/>
      <c r="F570" s="69"/>
      <c r="G570" s="69"/>
      <c r="H570" s="69"/>
      <c r="I570" s="69"/>
      <c r="J570" s="70"/>
      <c r="K570" s="118"/>
      <c r="L570" s="112"/>
    </row>
    <row r="571" spans="1:12" x14ac:dyDescent="0.25">
      <c r="A571" s="93">
        <v>1972</v>
      </c>
      <c r="B571" s="94" t="s">
        <v>147</v>
      </c>
      <c r="C571" s="95" t="s">
        <v>148</v>
      </c>
      <c r="D571" s="95" t="s">
        <v>647</v>
      </c>
      <c r="E571" s="87"/>
      <c r="F571" s="69"/>
      <c r="G571" s="69"/>
      <c r="H571" s="69"/>
      <c r="I571" s="69"/>
      <c r="J571" s="70"/>
      <c r="K571" s="118"/>
      <c r="L571" s="112"/>
    </row>
    <row r="572" spans="1:12" x14ac:dyDescent="0.25">
      <c r="A572" s="93">
        <v>1972</v>
      </c>
      <c r="B572" s="94" t="s">
        <v>149</v>
      </c>
      <c r="C572" s="95" t="s">
        <v>150</v>
      </c>
      <c r="D572" s="95" t="s">
        <v>647</v>
      </c>
      <c r="E572" s="87"/>
      <c r="F572" s="69"/>
      <c r="G572" s="69"/>
      <c r="H572" s="69"/>
      <c r="I572" s="69"/>
      <c r="J572" s="70"/>
      <c r="K572" s="118"/>
      <c r="L572" s="112"/>
    </row>
    <row r="573" spans="1:12" x14ac:dyDescent="0.25">
      <c r="A573" s="93">
        <v>1972</v>
      </c>
      <c r="B573" s="94" t="s">
        <v>151</v>
      </c>
      <c r="C573" s="95" t="s">
        <v>152</v>
      </c>
      <c r="D573" s="95" t="s">
        <v>647</v>
      </c>
      <c r="E573" s="87"/>
      <c r="F573" s="69"/>
      <c r="G573" s="69"/>
      <c r="H573" s="69"/>
      <c r="I573" s="69"/>
      <c r="J573" s="70"/>
      <c r="K573" s="118"/>
      <c r="L573" s="112"/>
    </row>
    <row r="574" spans="1:12" x14ac:dyDescent="0.25">
      <c r="A574" s="93">
        <v>1972</v>
      </c>
      <c r="B574" s="94" t="s">
        <v>153</v>
      </c>
      <c r="C574" s="95" t="s">
        <v>154</v>
      </c>
      <c r="D574" s="95" t="s">
        <v>647</v>
      </c>
      <c r="E574" s="87"/>
      <c r="F574" s="69"/>
      <c r="G574" s="69"/>
      <c r="H574" s="69"/>
      <c r="I574" s="69"/>
      <c r="J574" s="70"/>
      <c r="K574" s="118"/>
      <c r="L574" s="112"/>
    </row>
    <row r="575" spans="1:12" x14ac:dyDescent="0.25">
      <c r="A575" s="93">
        <v>1972</v>
      </c>
      <c r="B575" s="94" t="s">
        <v>155</v>
      </c>
      <c r="C575" s="95" t="s">
        <v>156</v>
      </c>
      <c r="D575" s="95" t="s">
        <v>647</v>
      </c>
      <c r="E575" s="87"/>
      <c r="F575" s="69"/>
      <c r="G575" s="69"/>
      <c r="H575" s="69"/>
      <c r="I575" s="69"/>
      <c r="J575" s="70"/>
      <c r="K575" s="118"/>
      <c r="L575" s="112"/>
    </row>
    <row r="576" spans="1:12" x14ac:dyDescent="0.25">
      <c r="A576" s="93">
        <v>1972</v>
      </c>
      <c r="B576" s="94" t="s">
        <v>157</v>
      </c>
      <c r="C576" s="95" t="s">
        <v>158</v>
      </c>
      <c r="D576" s="95" t="s">
        <v>647</v>
      </c>
      <c r="E576" s="87"/>
      <c r="F576" s="69"/>
      <c r="G576" s="69"/>
      <c r="H576" s="69"/>
      <c r="I576" s="69"/>
      <c r="J576" s="70"/>
      <c r="K576" s="118"/>
      <c r="L576" s="112"/>
    </row>
    <row r="577" spans="1:12" x14ac:dyDescent="0.25">
      <c r="A577" s="93">
        <v>1972</v>
      </c>
      <c r="B577" s="94" t="s">
        <v>159</v>
      </c>
      <c r="C577" s="95" t="s">
        <v>160</v>
      </c>
      <c r="D577" s="95" t="s">
        <v>647</v>
      </c>
      <c r="E577" s="87"/>
      <c r="F577" s="69"/>
      <c r="G577" s="69"/>
      <c r="H577" s="69"/>
      <c r="I577" s="69"/>
      <c r="J577" s="70"/>
      <c r="K577" s="118"/>
      <c r="L577" s="112"/>
    </row>
    <row r="578" spans="1:12" x14ac:dyDescent="0.25">
      <c r="A578" s="93">
        <v>1972</v>
      </c>
      <c r="B578" s="94" t="s">
        <v>161</v>
      </c>
      <c r="C578" s="95" t="s">
        <v>162</v>
      </c>
      <c r="D578" s="95" t="s">
        <v>647</v>
      </c>
      <c r="E578" s="87"/>
      <c r="F578" s="69"/>
      <c r="G578" s="69"/>
      <c r="H578" s="69"/>
      <c r="I578" s="69"/>
      <c r="J578" s="70"/>
      <c r="K578" s="118"/>
      <c r="L578" s="112"/>
    </row>
    <row r="579" spans="1:12" x14ac:dyDescent="0.25">
      <c r="A579" s="93">
        <v>1972</v>
      </c>
      <c r="B579" s="94" t="s">
        <v>163</v>
      </c>
      <c r="C579" s="95" t="s">
        <v>164</v>
      </c>
      <c r="D579" s="95" t="s">
        <v>647</v>
      </c>
      <c r="E579" s="87"/>
      <c r="F579" s="69"/>
      <c r="G579" s="69"/>
      <c r="H579" s="69"/>
      <c r="I579" s="69"/>
      <c r="J579" s="70"/>
      <c r="K579" s="118"/>
      <c r="L579" s="112"/>
    </row>
    <row r="580" spans="1:12" x14ac:dyDescent="0.25">
      <c r="A580" s="93">
        <v>1972</v>
      </c>
      <c r="B580" s="94" t="s">
        <v>165</v>
      </c>
      <c r="C580" s="95" t="s">
        <v>166</v>
      </c>
      <c r="D580" s="95" t="s">
        <v>647</v>
      </c>
      <c r="E580" s="87"/>
      <c r="F580" s="69"/>
      <c r="G580" s="69"/>
      <c r="H580" s="69"/>
      <c r="I580" s="69"/>
      <c r="J580" s="70"/>
      <c r="K580" s="118"/>
      <c r="L580" s="112"/>
    </row>
    <row r="581" spans="1:12" x14ac:dyDescent="0.25">
      <c r="A581" s="93">
        <v>1972</v>
      </c>
      <c r="B581" s="94" t="s">
        <v>167</v>
      </c>
      <c r="C581" s="95" t="s">
        <v>168</v>
      </c>
      <c r="D581" s="95" t="s">
        <v>647</v>
      </c>
      <c r="E581" s="87"/>
      <c r="F581" s="69"/>
      <c r="G581" s="69"/>
      <c r="H581" s="69"/>
      <c r="I581" s="69"/>
      <c r="J581" s="70"/>
      <c r="K581" s="118"/>
      <c r="L581" s="112"/>
    </row>
    <row r="582" spans="1:12" x14ac:dyDescent="0.25">
      <c r="A582" s="93">
        <v>1972</v>
      </c>
      <c r="B582" s="94" t="s">
        <v>169</v>
      </c>
      <c r="C582" s="95" t="s">
        <v>170</v>
      </c>
      <c r="D582" s="95" t="s">
        <v>647</v>
      </c>
      <c r="E582" s="87"/>
      <c r="F582" s="69"/>
      <c r="G582" s="69"/>
      <c r="H582" s="69"/>
      <c r="I582" s="69"/>
      <c r="J582" s="70"/>
      <c r="K582" s="118"/>
      <c r="L582" s="112"/>
    </row>
    <row r="583" spans="1:12" x14ac:dyDescent="0.25">
      <c r="A583" s="93">
        <v>1972</v>
      </c>
      <c r="B583" s="94" t="s">
        <v>171</v>
      </c>
      <c r="C583" s="95" t="s">
        <v>172</v>
      </c>
      <c r="D583" s="95" t="s">
        <v>647</v>
      </c>
      <c r="E583" s="87"/>
      <c r="F583" s="69"/>
      <c r="G583" s="69"/>
      <c r="H583" s="69"/>
      <c r="I583" s="69"/>
      <c r="J583" s="70"/>
      <c r="K583" s="118"/>
      <c r="L583" s="112"/>
    </row>
    <row r="584" spans="1:12" x14ac:dyDescent="0.25">
      <c r="A584" s="93">
        <v>1972</v>
      </c>
      <c r="B584" s="94" t="s">
        <v>173</v>
      </c>
      <c r="C584" s="95" t="s">
        <v>174</v>
      </c>
      <c r="D584" s="95" t="s">
        <v>647</v>
      </c>
      <c r="E584" s="87"/>
      <c r="F584" s="69"/>
      <c r="G584" s="69"/>
      <c r="H584" s="69"/>
      <c r="I584" s="69"/>
      <c r="J584" s="70"/>
      <c r="K584" s="118"/>
      <c r="L584" s="112"/>
    </row>
    <row r="585" spans="1:12" x14ac:dyDescent="0.25">
      <c r="A585" s="93">
        <v>1972</v>
      </c>
      <c r="B585" s="94" t="s">
        <v>175</v>
      </c>
      <c r="C585" s="95" t="s">
        <v>176</v>
      </c>
      <c r="D585" s="95" t="s">
        <v>647</v>
      </c>
      <c r="E585" s="87"/>
      <c r="F585" s="69"/>
      <c r="G585" s="69"/>
      <c r="H585" s="69"/>
      <c r="I585" s="69"/>
      <c r="J585" s="70"/>
      <c r="K585" s="118"/>
      <c r="L585" s="112"/>
    </row>
    <row r="586" spans="1:12" x14ac:dyDescent="0.25">
      <c r="A586" s="93">
        <v>1972</v>
      </c>
      <c r="B586" s="94" t="s">
        <v>177</v>
      </c>
      <c r="C586" s="95" t="s">
        <v>178</v>
      </c>
      <c r="D586" s="95" t="s">
        <v>647</v>
      </c>
      <c r="E586" s="87"/>
      <c r="F586" s="69"/>
      <c r="G586" s="69"/>
      <c r="H586" s="69"/>
      <c r="I586" s="69"/>
      <c r="J586" s="70"/>
      <c r="K586" s="118"/>
      <c r="L586" s="112"/>
    </row>
    <row r="587" spans="1:12" x14ac:dyDescent="0.25">
      <c r="A587" s="93">
        <v>1972</v>
      </c>
      <c r="B587" s="94" t="s">
        <v>179</v>
      </c>
      <c r="C587" s="95" t="s">
        <v>180</v>
      </c>
      <c r="D587" s="95" t="s">
        <v>647</v>
      </c>
      <c r="E587" s="87"/>
      <c r="F587" s="69"/>
      <c r="G587" s="69"/>
      <c r="H587" s="69"/>
      <c r="I587" s="69"/>
      <c r="J587" s="70"/>
      <c r="K587" s="118"/>
      <c r="L587" s="112"/>
    </row>
    <row r="588" spans="1:12" x14ac:dyDescent="0.25">
      <c r="A588" s="93">
        <v>1972</v>
      </c>
      <c r="B588" s="94" t="s">
        <v>181</v>
      </c>
      <c r="C588" s="95" t="s">
        <v>182</v>
      </c>
      <c r="D588" s="95" t="s">
        <v>647</v>
      </c>
      <c r="E588" s="87"/>
      <c r="F588" s="69"/>
      <c r="G588" s="69"/>
      <c r="H588" s="69"/>
      <c r="I588" s="69"/>
      <c r="J588" s="70"/>
      <c r="K588" s="118"/>
      <c r="L588" s="112"/>
    </row>
    <row r="589" spans="1:12" x14ac:dyDescent="0.25">
      <c r="A589" s="93">
        <v>1972</v>
      </c>
      <c r="B589" s="94" t="s">
        <v>183</v>
      </c>
      <c r="C589" s="95" t="s">
        <v>184</v>
      </c>
      <c r="D589" s="95" t="s">
        <v>647</v>
      </c>
      <c r="E589" s="87"/>
      <c r="F589" s="69"/>
      <c r="G589" s="69"/>
      <c r="H589" s="69"/>
      <c r="I589" s="69"/>
      <c r="J589" s="70"/>
      <c r="K589" s="118"/>
      <c r="L589" s="112"/>
    </row>
    <row r="590" spans="1:12" x14ac:dyDescent="0.25">
      <c r="A590" s="93">
        <v>1972</v>
      </c>
      <c r="B590" s="94" t="s">
        <v>185</v>
      </c>
      <c r="C590" s="95" t="s">
        <v>186</v>
      </c>
      <c r="D590" s="95" t="s">
        <v>647</v>
      </c>
      <c r="E590" s="87"/>
      <c r="F590" s="69"/>
      <c r="G590" s="69"/>
      <c r="H590" s="69"/>
      <c r="I590" s="69"/>
      <c r="J590" s="70"/>
      <c r="K590" s="118"/>
      <c r="L590" s="112"/>
    </row>
    <row r="591" spans="1:12" x14ac:dyDescent="0.25">
      <c r="A591" s="93">
        <v>1972</v>
      </c>
      <c r="B591" s="94" t="s">
        <v>187</v>
      </c>
      <c r="C591" s="95" t="s">
        <v>188</v>
      </c>
      <c r="D591" s="95" t="s">
        <v>647</v>
      </c>
      <c r="E591" s="87"/>
      <c r="F591" s="69"/>
      <c r="G591" s="69"/>
      <c r="H591" s="69"/>
      <c r="I591" s="69"/>
      <c r="J591" s="70"/>
      <c r="K591" s="118"/>
      <c r="L591" s="112"/>
    </row>
    <row r="592" spans="1:12" x14ac:dyDescent="0.25">
      <c r="A592" s="93">
        <v>1972</v>
      </c>
      <c r="B592" s="94" t="s">
        <v>189</v>
      </c>
      <c r="C592" s="95" t="s">
        <v>190</v>
      </c>
      <c r="D592" s="95" t="s">
        <v>647</v>
      </c>
      <c r="E592" s="87"/>
      <c r="F592" s="69"/>
      <c r="G592" s="69"/>
      <c r="H592" s="69"/>
      <c r="I592" s="69"/>
      <c r="J592" s="70"/>
      <c r="K592" s="118"/>
      <c r="L592" s="112"/>
    </row>
    <row r="593" spans="1:12" x14ac:dyDescent="0.25">
      <c r="A593" s="93">
        <v>1972</v>
      </c>
      <c r="B593" s="94" t="s">
        <v>191</v>
      </c>
      <c r="C593" s="95" t="s">
        <v>192</v>
      </c>
      <c r="D593" s="95" t="s">
        <v>647</v>
      </c>
      <c r="E593" s="87"/>
      <c r="F593" s="69"/>
      <c r="G593" s="69"/>
      <c r="H593" s="69"/>
      <c r="I593" s="69"/>
      <c r="J593" s="70"/>
      <c r="K593" s="118"/>
      <c r="L593" s="112"/>
    </row>
    <row r="594" spans="1:12" x14ac:dyDescent="0.25">
      <c r="A594" s="93">
        <v>1972</v>
      </c>
      <c r="B594" s="94" t="s">
        <v>193</v>
      </c>
      <c r="C594" s="95" t="s">
        <v>194</v>
      </c>
      <c r="D594" s="95" t="s">
        <v>647</v>
      </c>
      <c r="E594" s="87"/>
      <c r="F594" s="69"/>
      <c r="G594" s="69"/>
      <c r="H594" s="69"/>
      <c r="I594" s="69"/>
      <c r="J594" s="70"/>
      <c r="K594" s="118"/>
      <c r="L594" s="112"/>
    </row>
    <row r="595" spans="1:12" x14ac:dyDescent="0.25">
      <c r="A595" s="93">
        <v>1972</v>
      </c>
      <c r="B595" s="94" t="s">
        <v>195</v>
      </c>
      <c r="C595" s="95" t="s">
        <v>196</v>
      </c>
      <c r="D595" s="95" t="s">
        <v>647</v>
      </c>
      <c r="E595" s="87"/>
      <c r="F595" s="69"/>
      <c r="G595" s="69"/>
      <c r="H595" s="69"/>
      <c r="I595" s="69"/>
      <c r="J595" s="70"/>
      <c r="K595" s="118"/>
      <c r="L595" s="112"/>
    </row>
    <row r="596" spans="1:12" x14ac:dyDescent="0.25">
      <c r="A596" s="93">
        <v>1972</v>
      </c>
      <c r="B596" s="94" t="s">
        <v>197</v>
      </c>
      <c r="C596" s="95" t="s">
        <v>198</v>
      </c>
      <c r="D596" s="95" t="s">
        <v>647</v>
      </c>
      <c r="E596" s="87"/>
      <c r="F596" s="69"/>
      <c r="G596" s="69"/>
      <c r="H596" s="69"/>
      <c r="I596" s="69"/>
      <c r="J596" s="70"/>
      <c r="K596" s="118"/>
      <c r="L596" s="112"/>
    </row>
    <row r="597" spans="1:12" x14ac:dyDescent="0.25">
      <c r="A597" s="93">
        <v>1972</v>
      </c>
      <c r="B597" s="94" t="s">
        <v>199</v>
      </c>
      <c r="C597" s="95" t="s">
        <v>200</v>
      </c>
      <c r="D597" s="95" t="s">
        <v>647</v>
      </c>
      <c r="E597" s="87"/>
      <c r="F597" s="69"/>
      <c r="G597" s="69"/>
      <c r="H597" s="69"/>
      <c r="I597" s="69"/>
      <c r="J597" s="70"/>
      <c r="K597" s="118"/>
      <c r="L597" s="112"/>
    </row>
    <row r="598" spans="1:12" x14ac:dyDescent="0.25">
      <c r="A598" s="93">
        <v>1972</v>
      </c>
      <c r="B598" s="94" t="s">
        <v>201</v>
      </c>
      <c r="C598" s="95" t="s">
        <v>202</v>
      </c>
      <c r="D598" s="95" t="s">
        <v>647</v>
      </c>
      <c r="E598" s="87"/>
      <c r="F598" s="69"/>
      <c r="G598" s="69"/>
      <c r="H598" s="69"/>
      <c r="I598" s="69"/>
      <c r="J598" s="70"/>
      <c r="K598" s="118"/>
      <c r="L598" s="112"/>
    </row>
    <row r="599" spans="1:12" x14ac:dyDescent="0.25">
      <c r="A599" s="93">
        <v>1972</v>
      </c>
      <c r="B599" s="94" t="s">
        <v>203</v>
      </c>
      <c r="C599" s="95" t="s">
        <v>204</v>
      </c>
      <c r="D599" s="95" t="s">
        <v>647</v>
      </c>
      <c r="E599" s="87"/>
      <c r="F599" s="69"/>
      <c r="G599" s="69"/>
      <c r="H599" s="69"/>
      <c r="I599" s="69"/>
      <c r="J599" s="70"/>
      <c r="K599" s="118"/>
      <c r="L599" s="112"/>
    </row>
    <row r="600" spans="1:12" x14ac:dyDescent="0.25">
      <c r="A600" s="93">
        <v>1972</v>
      </c>
      <c r="B600" s="94" t="s">
        <v>205</v>
      </c>
      <c r="C600" s="95" t="s">
        <v>206</v>
      </c>
      <c r="D600" s="95" t="s">
        <v>647</v>
      </c>
      <c r="E600" s="87"/>
      <c r="F600" s="69"/>
      <c r="G600" s="69"/>
      <c r="H600" s="69"/>
      <c r="I600" s="69"/>
      <c r="J600" s="70"/>
      <c r="K600" s="118"/>
      <c r="L600" s="112"/>
    </row>
    <row r="601" spans="1:12" x14ac:dyDescent="0.25">
      <c r="A601" s="93">
        <v>1972</v>
      </c>
      <c r="B601" s="94" t="s">
        <v>207</v>
      </c>
      <c r="C601" s="95" t="s">
        <v>208</v>
      </c>
      <c r="D601" s="95" t="s">
        <v>647</v>
      </c>
      <c r="E601" s="87"/>
      <c r="F601" s="69"/>
      <c r="G601" s="69"/>
      <c r="H601" s="69"/>
      <c r="I601" s="69"/>
      <c r="J601" s="70"/>
      <c r="K601" s="118"/>
      <c r="L601" s="112"/>
    </row>
    <row r="602" spans="1:12" x14ac:dyDescent="0.25">
      <c r="A602" s="93">
        <v>1972</v>
      </c>
      <c r="B602" s="94" t="s">
        <v>209</v>
      </c>
      <c r="C602" s="95" t="s">
        <v>210</v>
      </c>
      <c r="D602" s="95" t="s">
        <v>647</v>
      </c>
      <c r="E602" s="87"/>
      <c r="F602" s="69"/>
      <c r="G602" s="69"/>
      <c r="H602" s="69"/>
      <c r="I602" s="69"/>
      <c r="J602" s="70"/>
      <c r="K602" s="118"/>
      <c r="L602" s="112"/>
    </row>
    <row r="603" spans="1:12" x14ac:dyDescent="0.25">
      <c r="A603" s="93">
        <v>1972</v>
      </c>
      <c r="B603" s="94" t="s">
        <v>211</v>
      </c>
      <c r="C603" s="95" t="s">
        <v>212</v>
      </c>
      <c r="D603" s="95" t="s">
        <v>647</v>
      </c>
      <c r="E603" s="87"/>
      <c r="F603" s="69"/>
      <c r="G603" s="69"/>
      <c r="H603" s="69"/>
      <c r="I603" s="69"/>
      <c r="J603" s="70"/>
      <c r="K603" s="118"/>
      <c r="L603" s="112"/>
    </row>
    <row r="604" spans="1:12" x14ac:dyDescent="0.25">
      <c r="A604" s="93">
        <v>1972</v>
      </c>
      <c r="B604" s="94" t="s">
        <v>213</v>
      </c>
      <c r="C604" s="95" t="s">
        <v>214</v>
      </c>
      <c r="D604" s="95" t="s">
        <v>647</v>
      </c>
      <c r="E604" s="87"/>
      <c r="F604" s="69"/>
      <c r="G604" s="69"/>
      <c r="H604" s="69"/>
      <c r="I604" s="69"/>
      <c r="J604" s="70"/>
      <c r="K604" s="118"/>
      <c r="L604" s="112"/>
    </row>
    <row r="605" spans="1:12" x14ac:dyDescent="0.25">
      <c r="A605" s="93">
        <v>1972</v>
      </c>
      <c r="B605" s="94" t="s">
        <v>215</v>
      </c>
      <c r="C605" s="95" t="s">
        <v>651</v>
      </c>
      <c r="D605" s="95" t="s">
        <v>647</v>
      </c>
      <c r="E605" s="87"/>
      <c r="F605" s="69"/>
      <c r="G605" s="69"/>
      <c r="H605" s="69"/>
      <c r="I605" s="69"/>
      <c r="J605" s="70"/>
      <c r="K605" s="118"/>
      <c r="L605" s="112"/>
    </row>
    <row r="606" spans="1:12" x14ac:dyDescent="0.25">
      <c r="A606" s="93">
        <v>1972</v>
      </c>
      <c r="B606" s="94" t="s">
        <v>216</v>
      </c>
      <c r="C606" s="95" t="s">
        <v>217</v>
      </c>
      <c r="D606" s="95" t="s">
        <v>647</v>
      </c>
      <c r="E606" s="87"/>
      <c r="F606" s="69"/>
      <c r="G606" s="69"/>
      <c r="H606" s="69"/>
      <c r="I606" s="69"/>
      <c r="J606" s="70"/>
      <c r="K606" s="118"/>
      <c r="L606" s="112"/>
    </row>
    <row r="607" spans="1:12" x14ac:dyDescent="0.25">
      <c r="A607" s="93">
        <v>1972</v>
      </c>
      <c r="B607" s="94" t="s">
        <v>218</v>
      </c>
      <c r="C607" s="95" t="s">
        <v>219</v>
      </c>
      <c r="D607" s="95" t="s">
        <v>647</v>
      </c>
      <c r="E607" s="87"/>
      <c r="F607" s="69"/>
      <c r="G607" s="69"/>
      <c r="H607" s="69"/>
      <c r="I607" s="69"/>
      <c r="J607" s="70"/>
      <c r="K607" s="118"/>
      <c r="L607" s="112"/>
    </row>
    <row r="608" spans="1:12" x14ac:dyDescent="0.25">
      <c r="A608" s="93">
        <v>1972</v>
      </c>
      <c r="B608" s="94" t="s">
        <v>220</v>
      </c>
      <c r="C608" s="95" t="s">
        <v>221</v>
      </c>
      <c r="D608" s="95" t="s">
        <v>647</v>
      </c>
      <c r="E608" s="87"/>
      <c r="F608" s="69"/>
      <c r="G608" s="69"/>
      <c r="H608" s="69"/>
      <c r="I608" s="69"/>
      <c r="J608" s="70"/>
      <c r="K608" s="118"/>
      <c r="L608" s="112"/>
    </row>
    <row r="609" spans="1:12" x14ac:dyDescent="0.25">
      <c r="A609" s="93">
        <v>1972</v>
      </c>
      <c r="B609" s="94" t="s">
        <v>222</v>
      </c>
      <c r="C609" s="95" t="s">
        <v>223</v>
      </c>
      <c r="D609" s="95" t="s">
        <v>647</v>
      </c>
      <c r="E609" s="87"/>
      <c r="F609" s="69"/>
      <c r="G609" s="69"/>
      <c r="H609" s="69"/>
      <c r="I609" s="69"/>
      <c r="J609" s="70"/>
      <c r="K609" s="118"/>
      <c r="L609" s="112"/>
    </row>
    <row r="610" spans="1:12" x14ac:dyDescent="0.25">
      <c r="A610" s="93">
        <v>1972</v>
      </c>
      <c r="B610" s="94" t="s">
        <v>224</v>
      </c>
      <c r="C610" s="95" t="s">
        <v>225</v>
      </c>
      <c r="D610" s="95" t="s">
        <v>647</v>
      </c>
      <c r="E610" s="87"/>
      <c r="F610" s="69"/>
      <c r="G610" s="69"/>
      <c r="H610" s="69"/>
      <c r="I610" s="69"/>
      <c r="J610" s="70"/>
      <c r="K610" s="118"/>
      <c r="L610" s="112"/>
    </row>
    <row r="611" spans="1:12" x14ac:dyDescent="0.25">
      <c r="A611" s="93">
        <v>1972</v>
      </c>
      <c r="B611" s="94" t="s">
        <v>226</v>
      </c>
      <c r="C611" s="95" t="s">
        <v>227</v>
      </c>
      <c r="D611" s="95" t="s">
        <v>647</v>
      </c>
      <c r="E611" s="87"/>
      <c r="F611" s="69"/>
      <c r="G611" s="69"/>
      <c r="H611" s="69"/>
      <c r="I611" s="69"/>
      <c r="J611" s="70"/>
      <c r="K611" s="118"/>
      <c r="L611" s="112"/>
    </row>
    <row r="612" spans="1:12" x14ac:dyDescent="0.25">
      <c r="A612" s="93">
        <v>1972</v>
      </c>
      <c r="B612" s="94" t="s">
        <v>228</v>
      </c>
      <c r="C612" s="95" t="s">
        <v>229</v>
      </c>
      <c r="D612" s="95" t="s">
        <v>616</v>
      </c>
      <c r="E612" s="87"/>
      <c r="F612" s="69"/>
      <c r="G612" s="69"/>
      <c r="H612" s="69"/>
      <c r="I612" s="69"/>
      <c r="J612" s="70"/>
      <c r="K612" s="118"/>
      <c r="L612" s="112"/>
    </row>
    <row r="613" spans="1:12" x14ac:dyDescent="0.25">
      <c r="A613" s="93">
        <v>1972</v>
      </c>
      <c r="B613" s="94" t="s">
        <v>230</v>
      </c>
      <c r="C613" s="95" t="s">
        <v>231</v>
      </c>
      <c r="D613" s="95" t="s">
        <v>616</v>
      </c>
      <c r="E613" s="87"/>
      <c r="F613" s="69"/>
      <c r="G613" s="69"/>
      <c r="H613" s="69"/>
      <c r="I613" s="69"/>
      <c r="J613" s="70"/>
      <c r="K613" s="118"/>
      <c r="L613" s="112"/>
    </row>
    <row r="614" spans="1:12" x14ac:dyDescent="0.25">
      <c r="A614" s="93">
        <v>1972</v>
      </c>
      <c r="B614" s="94" t="s">
        <v>232</v>
      </c>
      <c r="C614" s="95" t="s">
        <v>233</v>
      </c>
      <c r="D614" s="95" t="s">
        <v>616</v>
      </c>
      <c r="E614" s="87"/>
      <c r="F614" s="69"/>
      <c r="G614" s="69"/>
      <c r="H614" s="69"/>
      <c r="I614" s="69"/>
      <c r="J614" s="70"/>
      <c r="K614" s="118"/>
      <c r="L614" s="112"/>
    </row>
    <row r="615" spans="1:12" x14ac:dyDescent="0.25">
      <c r="A615" s="93">
        <v>1972</v>
      </c>
      <c r="B615" s="94" t="s">
        <v>234</v>
      </c>
      <c r="C615" s="95" t="s">
        <v>235</v>
      </c>
      <c r="D615" s="95" t="s">
        <v>616</v>
      </c>
      <c r="E615" s="87"/>
      <c r="F615" s="69"/>
      <c r="G615" s="69"/>
      <c r="H615" s="69"/>
      <c r="I615" s="69"/>
      <c r="J615" s="70"/>
      <c r="K615" s="118"/>
      <c r="L615" s="112"/>
    </row>
    <row r="616" spans="1:12" x14ac:dyDescent="0.25">
      <c r="A616" s="93">
        <v>1972</v>
      </c>
      <c r="B616" s="94" t="s">
        <v>236</v>
      </c>
      <c r="C616" s="95" t="s">
        <v>237</v>
      </c>
      <c r="D616" s="95" t="s">
        <v>616</v>
      </c>
      <c r="E616" s="87"/>
      <c r="F616" s="69"/>
      <c r="G616" s="69"/>
      <c r="H616" s="69"/>
      <c r="I616" s="69"/>
      <c r="J616" s="70"/>
      <c r="K616" s="118"/>
      <c r="L616" s="112"/>
    </row>
    <row r="617" spans="1:12" x14ac:dyDescent="0.25">
      <c r="A617" s="93">
        <v>1972</v>
      </c>
      <c r="B617" s="94" t="s">
        <v>238</v>
      </c>
      <c r="C617" s="95" t="s">
        <v>239</v>
      </c>
      <c r="D617" s="95" t="s">
        <v>240</v>
      </c>
      <c r="E617" s="87"/>
      <c r="F617" s="69"/>
      <c r="G617" s="69"/>
      <c r="H617" s="69"/>
      <c r="I617" s="69"/>
      <c r="J617" s="70"/>
      <c r="K617" s="118"/>
      <c r="L617" s="112"/>
    </row>
    <row r="618" spans="1:12" x14ac:dyDescent="0.25">
      <c r="A618" s="93">
        <v>1972</v>
      </c>
      <c r="B618" s="94" t="s">
        <v>241</v>
      </c>
      <c r="C618" s="95" t="s">
        <v>242</v>
      </c>
      <c r="D618" s="95" t="s">
        <v>240</v>
      </c>
      <c r="E618" s="87"/>
      <c r="F618" s="69"/>
      <c r="G618" s="69"/>
      <c r="H618" s="69"/>
      <c r="I618" s="69"/>
      <c r="J618" s="70"/>
      <c r="K618" s="118"/>
      <c r="L618" s="112"/>
    </row>
    <row r="619" spans="1:12" x14ac:dyDescent="0.25">
      <c r="A619" s="93">
        <v>1972</v>
      </c>
      <c r="B619" s="94" t="s">
        <v>243</v>
      </c>
      <c r="C619" s="95" t="s">
        <v>244</v>
      </c>
      <c r="D619" s="95" t="s">
        <v>240</v>
      </c>
      <c r="E619" s="87"/>
      <c r="F619" s="69"/>
      <c r="G619" s="69"/>
      <c r="H619" s="69"/>
      <c r="I619" s="69"/>
      <c r="J619" s="70"/>
      <c r="K619" s="118"/>
      <c r="L619" s="112"/>
    </row>
    <row r="620" spans="1:12" x14ac:dyDescent="0.25">
      <c r="A620" s="93">
        <v>1972</v>
      </c>
      <c r="B620" s="94" t="s">
        <v>245</v>
      </c>
      <c r="C620" s="95" t="s">
        <v>246</v>
      </c>
      <c r="D620" s="95" t="s">
        <v>240</v>
      </c>
      <c r="E620" s="87"/>
      <c r="F620" s="69"/>
      <c r="G620" s="69"/>
      <c r="H620" s="69"/>
      <c r="I620" s="69"/>
      <c r="J620" s="70"/>
      <c r="K620" s="118"/>
      <c r="L620" s="112"/>
    </row>
    <row r="621" spans="1:12" x14ac:dyDescent="0.25">
      <c r="A621" s="93">
        <v>1972</v>
      </c>
      <c r="B621" s="94" t="s">
        <v>247</v>
      </c>
      <c r="C621" s="95" t="s">
        <v>248</v>
      </c>
      <c r="D621" s="95" t="s">
        <v>240</v>
      </c>
      <c r="E621" s="87"/>
      <c r="F621" s="69"/>
      <c r="G621" s="69"/>
      <c r="H621" s="69"/>
      <c r="I621" s="69"/>
      <c r="J621" s="70"/>
      <c r="K621" s="118"/>
      <c r="L621" s="112"/>
    </row>
    <row r="622" spans="1:12" x14ac:dyDescent="0.25">
      <c r="A622" s="93">
        <v>1972</v>
      </c>
      <c r="B622" s="94" t="s">
        <v>249</v>
      </c>
      <c r="C622" s="95" t="s">
        <v>250</v>
      </c>
      <c r="D622" s="95" t="s">
        <v>240</v>
      </c>
      <c r="E622" s="87"/>
      <c r="F622" s="69"/>
      <c r="G622" s="69"/>
      <c r="H622" s="69"/>
      <c r="I622" s="69"/>
      <c r="J622" s="70"/>
      <c r="K622" s="118"/>
      <c r="L622" s="112"/>
    </row>
    <row r="623" spans="1:12" x14ac:dyDescent="0.25">
      <c r="A623" s="93">
        <v>1972</v>
      </c>
      <c r="B623" s="94" t="s">
        <v>251</v>
      </c>
      <c r="C623" s="95" t="s">
        <v>649</v>
      </c>
      <c r="D623" s="95" t="s">
        <v>240</v>
      </c>
      <c r="E623" s="87"/>
      <c r="F623" s="69"/>
      <c r="G623" s="69"/>
      <c r="H623" s="69"/>
      <c r="I623" s="69"/>
      <c r="J623" s="70"/>
      <c r="K623" s="118"/>
      <c r="L623" s="112"/>
    </row>
    <row r="624" spans="1:12" x14ac:dyDescent="0.25">
      <c r="A624" s="93">
        <v>1972</v>
      </c>
      <c r="B624" s="94" t="s">
        <v>252</v>
      </c>
      <c r="C624" s="95" t="s">
        <v>650</v>
      </c>
      <c r="D624" s="95" t="s">
        <v>240</v>
      </c>
      <c r="E624" s="87"/>
      <c r="F624" s="69"/>
      <c r="G624" s="69"/>
      <c r="H624" s="69"/>
      <c r="I624" s="69"/>
      <c r="J624" s="70"/>
      <c r="K624" s="118"/>
      <c r="L624" s="112"/>
    </row>
    <row r="625" spans="1:12" x14ac:dyDescent="0.25">
      <c r="A625" s="93">
        <v>1972</v>
      </c>
      <c r="B625" s="94" t="s">
        <v>253</v>
      </c>
      <c r="C625" s="95" t="s">
        <v>653</v>
      </c>
      <c r="D625" s="95" t="s">
        <v>240</v>
      </c>
      <c r="E625" s="87"/>
      <c r="F625" s="69"/>
      <c r="G625" s="69"/>
      <c r="H625" s="69"/>
      <c r="I625" s="69"/>
      <c r="J625" s="70"/>
      <c r="K625" s="118"/>
      <c r="L625" s="112"/>
    </row>
    <row r="626" spans="1:12" x14ac:dyDescent="0.25">
      <c r="A626" s="93">
        <v>1972</v>
      </c>
      <c r="B626" s="94" t="s">
        <v>254</v>
      </c>
      <c r="C626" s="95" t="s">
        <v>255</v>
      </c>
      <c r="D626" s="95" t="s">
        <v>240</v>
      </c>
      <c r="E626" s="87"/>
      <c r="F626" s="69"/>
      <c r="G626" s="69"/>
      <c r="H626" s="69"/>
      <c r="I626" s="69"/>
      <c r="J626" s="70"/>
      <c r="K626" s="118"/>
      <c r="L626" s="112"/>
    </row>
    <row r="627" spans="1:12" x14ac:dyDescent="0.25">
      <c r="A627" s="93">
        <v>1972</v>
      </c>
      <c r="B627" s="94" t="s">
        <v>256</v>
      </c>
      <c r="C627" s="95" t="s">
        <v>257</v>
      </c>
      <c r="D627" s="95" t="s">
        <v>240</v>
      </c>
      <c r="E627" s="87"/>
      <c r="F627" s="69"/>
      <c r="G627" s="69"/>
      <c r="H627" s="69"/>
      <c r="I627" s="69"/>
      <c r="J627" s="70"/>
      <c r="K627" s="118"/>
      <c r="L627" s="112"/>
    </row>
    <row r="628" spans="1:12" x14ac:dyDescent="0.25">
      <c r="A628" s="93">
        <v>1972</v>
      </c>
      <c r="B628" s="94" t="s">
        <v>258</v>
      </c>
      <c r="C628" s="95" t="s">
        <v>652</v>
      </c>
      <c r="D628" s="95" t="s">
        <v>240</v>
      </c>
      <c r="E628" s="87"/>
      <c r="F628" s="69"/>
      <c r="G628" s="69"/>
      <c r="H628" s="69"/>
      <c r="I628" s="69"/>
      <c r="J628" s="70"/>
      <c r="K628" s="118"/>
      <c r="L628" s="112"/>
    </row>
    <row r="629" spans="1:12" x14ac:dyDescent="0.25">
      <c r="A629" s="93">
        <v>1972</v>
      </c>
      <c r="B629" s="94" t="s">
        <v>259</v>
      </c>
      <c r="C629" s="95" t="s">
        <v>260</v>
      </c>
      <c r="D629" s="95" t="s">
        <v>240</v>
      </c>
      <c r="E629" s="87"/>
      <c r="F629" s="69"/>
      <c r="G629" s="69"/>
      <c r="H629" s="69"/>
      <c r="I629" s="69"/>
      <c r="J629" s="70"/>
      <c r="K629" s="118"/>
      <c r="L629" s="112"/>
    </row>
    <row r="630" spans="1:12" x14ac:dyDescent="0.25">
      <c r="A630" s="93">
        <v>1972</v>
      </c>
      <c r="B630" s="94" t="s">
        <v>261</v>
      </c>
      <c r="C630" s="95" t="s">
        <v>262</v>
      </c>
      <c r="D630" s="95" t="s">
        <v>240</v>
      </c>
      <c r="E630" s="87"/>
      <c r="F630" s="69"/>
      <c r="G630" s="69"/>
      <c r="H630" s="69"/>
      <c r="I630" s="69"/>
      <c r="J630" s="70"/>
      <c r="K630" s="118"/>
      <c r="L630" s="112"/>
    </row>
    <row r="631" spans="1:12" x14ac:dyDescent="0.25">
      <c r="A631" s="93">
        <v>1972</v>
      </c>
      <c r="B631" s="94" t="s">
        <v>263</v>
      </c>
      <c r="C631" s="95" t="s">
        <v>264</v>
      </c>
      <c r="D631" s="95" t="s">
        <v>240</v>
      </c>
      <c r="E631" s="87"/>
      <c r="F631" s="69"/>
      <c r="G631" s="69"/>
      <c r="H631" s="69"/>
      <c r="I631" s="69"/>
      <c r="J631" s="70"/>
      <c r="K631" s="118"/>
      <c r="L631" s="112"/>
    </row>
    <row r="632" spans="1:12" x14ac:dyDescent="0.25">
      <c r="A632" s="93">
        <v>1972</v>
      </c>
      <c r="B632" s="94" t="s">
        <v>265</v>
      </c>
      <c r="C632" s="95" t="s">
        <v>266</v>
      </c>
      <c r="D632" s="95" t="s">
        <v>240</v>
      </c>
      <c r="E632" s="87"/>
      <c r="F632" s="69"/>
      <c r="G632" s="69"/>
      <c r="H632" s="69"/>
      <c r="I632" s="69"/>
      <c r="J632" s="70"/>
      <c r="K632" s="118"/>
      <c r="L632" s="112"/>
    </row>
    <row r="633" spans="1:12" x14ac:dyDescent="0.25">
      <c r="A633" s="93">
        <v>1972</v>
      </c>
      <c r="B633" s="94" t="s">
        <v>267</v>
      </c>
      <c r="C633" s="95" t="s">
        <v>268</v>
      </c>
      <c r="D633" s="95" t="s">
        <v>240</v>
      </c>
      <c r="E633" s="87"/>
      <c r="F633" s="69"/>
      <c r="G633" s="69"/>
      <c r="H633" s="69"/>
      <c r="I633" s="69"/>
      <c r="J633" s="70"/>
      <c r="K633" s="118"/>
      <c r="L633" s="112"/>
    </row>
    <row r="634" spans="1:12" x14ac:dyDescent="0.25">
      <c r="A634" s="93">
        <v>1972</v>
      </c>
      <c r="B634" s="94" t="s">
        <v>269</v>
      </c>
      <c r="C634" s="95" t="s">
        <v>270</v>
      </c>
      <c r="D634" s="95" t="s">
        <v>240</v>
      </c>
      <c r="E634" s="87"/>
      <c r="F634" s="69"/>
      <c r="G634" s="69"/>
      <c r="H634" s="69"/>
      <c r="I634" s="69"/>
      <c r="J634" s="70"/>
      <c r="K634" s="118"/>
      <c r="L634" s="112"/>
    </row>
    <row r="635" spans="1:12" x14ac:dyDescent="0.25">
      <c r="A635" s="93">
        <v>1972</v>
      </c>
      <c r="B635" s="94" t="s">
        <v>271</v>
      </c>
      <c r="C635" s="95" t="s">
        <v>272</v>
      </c>
      <c r="D635" s="95" t="s">
        <v>240</v>
      </c>
      <c r="E635" s="87"/>
      <c r="F635" s="69"/>
      <c r="G635" s="69"/>
      <c r="H635" s="69"/>
      <c r="I635" s="69"/>
      <c r="J635" s="70"/>
      <c r="K635" s="118"/>
      <c r="L635" s="112"/>
    </row>
    <row r="636" spans="1:12" x14ac:dyDescent="0.25">
      <c r="A636" s="93">
        <v>1972</v>
      </c>
      <c r="B636" s="94" t="s">
        <v>273</v>
      </c>
      <c r="C636" s="95" t="s">
        <v>274</v>
      </c>
      <c r="D636" s="95" t="s">
        <v>240</v>
      </c>
      <c r="E636" s="87"/>
      <c r="F636" s="69"/>
      <c r="G636" s="69"/>
      <c r="H636" s="69"/>
      <c r="I636" s="69"/>
      <c r="J636" s="70"/>
      <c r="K636" s="118"/>
      <c r="L636" s="112"/>
    </row>
    <row r="637" spans="1:12" x14ac:dyDescent="0.25">
      <c r="A637" s="93">
        <v>1972</v>
      </c>
      <c r="B637" s="94" t="s">
        <v>275</v>
      </c>
      <c r="C637" s="95" t="s">
        <v>276</v>
      </c>
      <c r="D637" s="95" t="s">
        <v>240</v>
      </c>
      <c r="E637" s="87"/>
      <c r="F637" s="69"/>
      <c r="G637" s="69"/>
      <c r="H637" s="69"/>
      <c r="I637" s="69"/>
      <c r="J637" s="70"/>
      <c r="K637" s="118"/>
      <c r="L637" s="112"/>
    </row>
    <row r="638" spans="1:12" x14ac:dyDescent="0.25">
      <c r="A638" s="93">
        <v>1972</v>
      </c>
      <c r="B638" s="94" t="s">
        <v>277</v>
      </c>
      <c r="C638" s="95" t="s">
        <v>278</v>
      </c>
      <c r="D638" s="95" t="s">
        <v>240</v>
      </c>
      <c r="E638" s="87"/>
      <c r="F638" s="69"/>
      <c r="G638" s="69"/>
      <c r="H638" s="69"/>
      <c r="I638" s="69"/>
      <c r="J638" s="70"/>
      <c r="K638" s="118"/>
      <c r="L638" s="112"/>
    </row>
    <row r="639" spans="1:12" x14ac:dyDescent="0.25">
      <c r="A639" s="93">
        <v>1972</v>
      </c>
      <c r="B639" s="94" t="s">
        <v>279</v>
      </c>
      <c r="C639" s="95" t="s">
        <v>280</v>
      </c>
      <c r="D639" s="95" t="s">
        <v>240</v>
      </c>
      <c r="E639" s="87"/>
      <c r="F639" s="69"/>
      <c r="G639" s="69"/>
      <c r="H639" s="69"/>
      <c r="I639" s="69"/>
      <c r="J639" s="70"/>
      <c r="K639" s="118"/>
      <c r="L639" s="112"/>
    </row>
    <row r="640" spans="1:12" x14ac:dyDescent="0.25">
      <c r="A640" s="93">
        <v>1972</v>
      </c>
      <c r="B640" s="94" t="s">
        <v>281</v>
      </c>
      <c r="C640" s="95" t="s">
        <v>282</v>
      </c>
      <c r="D640" s="95" t="s">
        <v>240</v>
      </c>
      <c r="E640" s="87"/>
      <c r="F640" s="69"/>
      <c r="G640" s="69"/>
      <c r="H640" s="69"/>
      <c r="I640" s="69"/>
      <c r="J640" s="70"/>
      <c r="K640" s="118"/>
      <c r="L640" s="112"/>
    </row>
    <row r="641" spans="1:12" x14ac:dyDescent="0.25">
      <c r="A641" s="93">
        <v>1972</v>
      </c>
      <c r="B641" s="94" t="s">
        <v>283</v>
      </c>
      <c r="C641" s="95" t="s">
        <v>284</v>
      </c>
      <c r="D641" s="95" t="s">
        <v>240</v>
      </c>
      <c r="E641" s="87"/>
      <c r="F641" s="69"/>
      <c r="G641" s="69"/>
      <c r="H641" s="69"/>
      <c r="I641" s="69"/>
      <c r="J641" s="70"/>
      <c r="K641" s="118"/>
      <c r="L641" s="112"/>
    </row>
    <row r="642" spans="1:12" x14ac:dyDescent="0.25">
      <c r="A642" s="93">
        <v>1972</v>
      </c>
      <c r="B642" s="94" t="s">
        <v>285</v>
      </c>
      <c r="C642" s="95" t="s">
        <v>286</v>
      </c>
      <c r="D642" s="95" t="s">
        <v>240</v>
      </c>
      <c r="E642" s="87"/>
      <c r="F642" s="69"/>
      <c r="G642" s="69"/>
      <c r="H642" s="69"/>
      <c r="I642" s="69"/>
      <c r="J642" s="70"/>
      <c r="K642" s="118"/>
      <c r="L642" s="112"/>
    </row>
    <row r="643" spans="1:12" x14ac:dyDescent="0.25">
      <c r="A643" s="93">
        <v>1972</v>
      </c>
      <c r="B643" s="94" t="s">
        <v>287</v>
      </c>
      <c r="C643" s="95" t="s">
        <v>288</v>
      </c>
      <c r="D643" s="95" t="s">
        <v>240</v>
      </c>
      <c r="E643" s="87"/>
      <c r="F643" s="69"/>
      <c r="G643" s="69"/>
      <c r="H643" s="69"/>
      <c r="I643" s="69"/>
      <c r="J643" s="70"/>
      <c r="K643" s="118"/>
      <c r="L643" s="112"/>
    </row>
    <row r="644" spans="1:12" x14ac:dyDescent="0.25">
      <c r="A644" s="93">
        <v>1972</v>
      </c>
      <c r="B644" s="94" t="s">
        <v>289</v>
      </c>
      <c r="C644" s="95" t="s">
        <v>290</v>
      </c>
      <c r="D644" s="95" t="s">
        <v>240</v>
      </c>
      <c r="E644" s="87"/>
      <c r="F644" s="69"/>
      <c r="G644" s="69"/>
      <c r="H644" s="69"/>
      <c r="I644" s="69"/>
      <c r="J644" s="70"/>
      <c r="K644" s="118"/>
      <c r="L644" s="112"/>
    </row>
    <row r="645" spans="1:12" x14ac:dyDescent="0.25">
      <c r="A645" s="93">
        <v>1972</v>
      </c>
      <c r="B645" s="94" t="s">
        <v>291</v>
      </c>
      <c r="C645" s="95" t="s">
        <v>292</v>
      </c>
      <c r="D645" s="95" t="s">
        <v>240</v>
      </c>
      <c r="E645" s="87"/>
      <c r="F645" s="69"/>
      <c r="G645" s="69"/>
      <c r="H645" s="69"/>
      <c r="I645" s="69"/>
      <c r="J645" s="70"/>
      <c r="K645" s="118"/>
      <c r="L645" s="112"/>
    </row>
    <row r="646" spans="1:12" x14ac:dyDescent="0.25">
      <c r="A646" s="93">
        <v>1972</v>
      </c>
      <c r="B646" s="94" t="s">
        <v>293</v>
      </c>
      <c r="C646" s="95" t="s">
        <v>294</v>
      </c>
      <c r="D646" s="95" t="s">
        <v>240</v>
      </c>
      <c r="E646" s="87"/>
      <c r="F646" s="69"/>
      <c r="G646" s="69"/>
      <c r="H646" s="69"/>
      <c r="I646" s="69"/>
      <c r="J646" s="70"/>
      <c r="K646" s="118"/>
      <c r="L646" s="112"/>
    </row>
    <row r="647" spans="1:12" x14ac:dyDescent="0.25">
      <c r="A647" s="93">
        <v>1972</v>
      </c>
      <c r="B647" s="94" t="s">
        <v>295</v>
      </c>
      <c r="C647" s="95" t="s">
        <v>296</v>
      </c>
      <c r="D647" s="95" t="s">
        <v>240</v>
      </c>
      <c r="E647" s="87"/>
      <c r="F647" s="69"/>
      <c r="G647" s="69"/>
      <c r="H647" s="69"/>
      <c r="I647" s="69"/>
      <c r="J647" s="70"/>
      <c r="K647" s="118"/>
      <c r="L647" s="112"/>
    </row>
    <row r="648" spans="1:12" x14ac:dyDescent="0.25">
      <c r="A648" s="93">
        <v>1972</v>
      </c>
      <c r="B648" s="94" t="s">
        <v>297</v>
      </c>
      <c r="C648" s="95" t="s">
        <v>298</v>
      </c>
      <c r="D648" s="95" t="s">
        <v>240</v>
      </c>
      <c r="E648" s="87"/>
      <c r="F648" s="69"/>
      <c r="G648" s="69"/>
      <c r="H648" s="69"/>
      <c r="I648" s="69"/>
      <c r="J648" s="70"/>
      <c r="K648" s="118"/>
      <c r="L648" s="112"/>
    </row>
    <row r="649" spans="1:12" x14ac:dyDescent="0.25">
      <c r="A649" s="93">
        <v>1972</v>
      </c>
      <c r="B649" s="94" t="s">
        <v>299</v>
      </c>
      <c r="C649" s="95" t="s">
        <v>300</v>
      </c>
      <c r="D649" s="95" t="s">
        <v>240</v>
      </c>
      <c r="E649" s="87"/>
      <c r="F649" s="69"/>
      <c r="G649" s="69"/>
      <c r="H649" s="69"/>
      <c r="I649" s="69"/>
      <c r="J649" s="70"/>
      <c r="K649" s="118"/>
      <c r="L649" s="112"/>
    </row>
    <row r="650" spans="1:12" x14ac:dyDescent="0.25">
      <c r="A650" s="93">
        <v>1972</v>
      </c>
      <c r="B650" s="94" t="s">
        <v>301</v>
      </c>
      <c r="C650" s="95" t="s">
        <v>302</v>
      </c>
      <c r="D650" s="95" t="s">
        <v>240</v>
      </c>
      <c r="E650" s="87"/>
      <c r="F650" s="69"/>
      <c r="G650" s="69"/>
      <c r="H650" s="69"/>
      <c r="I650" s="69"/>
      <c r="J650" s="70"/>
      <c r="K650" s="118"/>
      <c r="L650" s="112"/>
    </row>
    <row r="651" spans="1:12" x14ac:dyDescent="0.25">
      <c r="A651" s="93">
        <v>1972</v>
      </c>
      <c r="B651" s="94" t="s">
        <v>303</v>
      </c>
      <c r="C651" s="95" t="s">
        <v>304</v>
      </c>
      <c r="D651" s="95" t="s">
        <v>240</v>
      </c>
      <c r="E651" s="87"/>
      <c r="F651" s="69"/>
      <c r="G651" s="69"/>
      <c r="H651" s="69"/>
      <c r="I651" s="69"/>
      <c r="J651" s="70"/>
      <c r="K651" s="118"/>
      <c r="L651" s="112"/>
    </row>
    <row r="652" spans="1:12" x14ac:dyDescent="0.25">
      <c r="A652" s="93">
        <v>1972</v>
      </c>
      <c r="B652" s="94" t="s">
        <v>305</v>
      </c>
      <c r="C652" s="95" t="s">
        <v>306</v>
      </c>
      <c r="D652" s="95" t="s">
        <v>240</v>
      </c>
      <c r="E652" s="87"/>
      <c r="F652" s="69"/>
      <c r="G652" s="69"/>
      <c r="H652" s="69"/>
      <c r="I652" s="69"/>
      <c r="J652" s="70"/>
      <c r="K652" s="118"/>
      <c r="L652" s="112"/>
    </row>
    <row r="653" spans="1:12" x14ac:dyDescent="0.25">
      <c r="A653" s="93">
        <v>1972</v>
      </c>
      <c r="B653" s="94" t="s">
        <v>307</v>
      </c>
      <c r="C653" s="95" t="s">
        <v>308</v>
      </c>
      <c r="D653" s="95" t="s">
        <v>240</v>
      </c>
      <c r="E653" s="87"/>
      <c r="F653" s="69"/>
      <c r="G653" s="69"/>
      <c r="H653" s="69"/>
      <c r="I653" s="69"/>
      <c r="J653" s="70"/>
      <c r="K653" s="118"/>
      <c r="L653" s="112"/>
    </row>
    <row r="654" spans="1:12" x14ac:dyDescent="0.25">
      <c r="A654" s="93">
        <v>1972</v>
      </c>
      <c r="B654" s="94" t="s">
        <v>309</v>
      </c>
      <c r="C654" s="95" t="s">
        <v>310</v>
      </c>
      <c r="D654" s="95" t="s">
        <v>240</v>
      </c>
      <c r="E654" s="87"/>
      <c r="F654" s="69"/>
      <c r="G654" s="69"/>
      <c r="H654" s="69"/>
      <c r="I654" s="69"/>
      <c r="J654" s="70"/>
      <c r="K654" s="118"/>
      <c r="L654" s="112"/>
    </row>
    <row r="655" spans="1:12" x14ac:dyDescent="0.25">
      <c r="A655" s="93">
        <v>1972</v>
      </c>
      <c r="B655" s="94" t="s">
        <v>311</v>
      </c>
      <c r="C655" s="95" t="s">
        <v>312</v>
      </c>
      <c r="D655" s="95" t="s">
        <v>240</v>
      </c>
      <c r="E655" s="87"/>
      <c r="F655" s="69"/>
      <c r="G655" s="69"/>
      <c r="H655" s="69"/>
      <c r="I655" s="69"/>
      <c r="J655" s="70"/>
      <c r="K655" s="118"/>
      <c r="L655" s="112"/>
    </row>
    <row r="656" spans="1:12" x14ac:dyDescent="0.25">
      <c r="A656" s="93">
        <v>1972</v>
      </c>
      <c r="B656" s="94" t="s">
        <v>313</v>
      </c>
      <c r="C656" s="95" t="s">
        <v>314</v>
      </c>
      <c r="D656" s="95" t="s">
        <v>240</v>
      </c>
      <c r="E656" s="87"/>
      <c r="F656" s="69"/>
      <c r="G656" s="69"/>
      <c r="H656" s="69"/>
      <c r="I656" s="69"/>
      <c r="J656" s="70"/>
      <c r="K656" s="118"/>
      <c r="L656" s="112"/>
    </row>
    <row r="657" spans="1:12" x14ac:dyDescent="0.25">
      <c r="A657" s="93">
        <v>1972</v>
      </c>
      <c r="B657" s="94" t="s">
        <v>315</v>
      </c>
      <c r="C657" s="95" t="s">
        <v>316</v>
      </c>
      <c r="D657" s="95" t="s">
        <v>240</v>
      </c>
      <c r="E657" s="87"/>
      <c r="F657" s="69"/>
      <c r="G657" s="69"/>
      <c r="H657" s="69"/>
      <c r="I657" s="69"/>
      <c r="J657" s="70"/>
      <c r="K657" s="118"/>
      <c r="L657" s="112"/>
    </row>
    <row r="658" spans="1:12" x14ac:dyDescent="0.25">
      <c r="A658" s="93">
        <v>1972</v>
      </c>
      <c r="B658" s="94" t="s">
        <v>317</v>
      </c>
      <c r="C658" s="95" t="s">
        <v>318</v>
      </c>
      <c r="D658" s="95" t="s">
        <v>240</v>
      </c>
      <c r="E658" s="87"/>
      <c r="F658" s="69"/>
      <c r="G658" s="69"/>
      <c r="H658" s="69"/>
      <c r="I658" s="69"/>
      <c r="J658" s="70"/>
      <c r="K658" s="118"/>
      <c r="L658" s="112"/>
    </row>
    <row r="659" spans="1:12" x14ac:dyDescent="0.25">
      <c r="A659" s="93">
        <v>1972</v>
      </c>
      <c r="B659" s="94" t="s">
        <v>319</v>
      </c>
      <c r="C659" s="95" t="s">
        <v>320</v>
      </c>
      <c r="D659" s="95" t="s">
        <v>240</v>
      </c>
      <c r="E659" s="87"/>
      <c r="F659" s="69"/>
      <c r="G659" s="69"/>
      <c r="H659" s="69"/>
      <c r="I659" s="69"/>
      <c r="J659" s="70"/>
      <c r="K659" s="118"/>
      <c r="L659" s="112"/>
    </row>
    <row r="660" spans="1:12" x14ac:dyDescent="0.25">
      <c r="A660" s="93">
        <v>1972</v>
      </c>
      <c r="B660" s="94" t="s">
        <v>321</v>
      </c>
      <c r="C660" s="95" t="s">
        <v>322</v>
      </c>
      <c r="D660" s="95" t="s">
        <v>240</v>
      </c>
      <c r="E660" s="87"/>
      <c r="F660" s="69"/>
      <c r="G660" s="69"/>
      <c r="H660" s="69"/>
      <c r="I660" s="69"/>
      <c r="J660" s="70"/>
      <c r="K660" s="118"/>
      <c r="L660" s="112"/>
    </row>
    <row r="661" spans="1:12" x14ac:dyDescent="0.25">
      <c r="A661" s="93">
        <v>1972</v>
      </c>
      <c r="B661" s="94" t="s">
        <v>323</v>
      </c>
      <c r="C661" s="95" t="s">
        <v>324</v>
      </c>
      <c r="D661" s="95" t="s">
        <v>240</v>
      </c>
      <c r="E661" s="87"/>
      <c r="F661" s="69"/>
      <c r="G661" s="69"/>
      <c r="H661" s="69"/>
      <c r="I661" s="69"/>
      <c r="J661" s="70"/>
      <c r="K661" s="118"/>
      <c r="L661" s="112"/>
    </row>
    <row r="662" spans="1:12" x14ac:dyDescent="0.25">
      <c r="A662" s="93">
        <v>1972</v>
      </c>
      <c r="B662" s="94" t="s">
        <v>325</v>
      </c>
      <c r="C662" s="95" t="s">
        <v>326</v>
      </c>
      <c r="D662" s="95" t="s">
        <v>240</v>
      </c>
      <c r="E662" s="87"/>
      <c r="F662" s="69"/>
      <c r="G662" s="69"/>
      <c r="H662" s="69"/>
      <c r="I662" s="69"/>
      <c r="J662" s="70"/>
      <c r="K662" s="118"/>
      <c r="L662" s="112"/>
    </row>
    <row r="663" spans="1:12" x14ac:dyDescent="0.25">
      <c r="A663" s="93">
        <v>1972</v>
      </c>
      <c r="B663" s="94" t="s">
        <v>327</v>
      </c>
      <c r="C663" s="95" t="s">
        <v>328</v>
      </c>
      <c r="D663" s="95" t="s">
        <v>240</v>
      </c>
      <c r="E663" s="87"/>
      <c r="F663" s="69"/>
      <c r="G663" s="69"/>
      <c r="H663" s="69"/>
      <c r="I663" s="69"/>
      <c r="J663" s="70"/>
      <c r="K663" s="118"/>
      <c r="L663" s="112"/>
    </row>
    <row r="664" spans="1:12" x14ac:dyDescent="0.25">
      <c r="A664" s="93">
        <v>1972</v>
      </c>
      <c r="B664" s="94" t="s">
        <v>329</v>
      </c>
      <c r="C664" s="95" t="s">
        <v>330</v>
      </c>
      <c r="D664" s="95" t="s">
        <v>240</v>
      </c>
      <c r="E664" s="87"/>
      <c r="F664" s="69"/>
      <c r="G664" s="69"/>
      <c r="H664" s="69"/>
      <c r="I664" s="69"/>
      <c r="J664" s="70"/>
      <c r="K664" s="118"/>
      <c r="L664" s="112"/>
    </row>
    <row r="665" spans="1:12" x14ac:dyDescent="0.25">
      <c r="A665" s="93">
        <v>1972</v>
      </c>
      <c r="B665" s="94" t="s">
        <v>331</v>
      </c>
      <c r="C665" s="95" t="s">
        <v>332</v>
      </c>
      <c r="D665" s="95" t="s">
        <v>240</v>
      </c>
      <c r="E665" s="87"/>
      <c r="F665" s="69"/>
      <c r="G665" s="69"/>
      <c r="H665" s="69"/>
      <c r="I665" s="69"/>
      <c r="J665" s="70"/>
      <c r="K665" s="118"/>
      <c r="L665" s="112"/>
    </row>
    <row r="666" spans="1:12" x14ac:dyDescent="0.25">
      <c r="A666" s="93">
        <v>1972</v>
      </c>
      <c r="B666" s="94" t="s">
        <v>333</v>
      </c>
      <c r="C666" s="95" t="s">
        <v>334</v>
      </c>
      <c r="D666" s="95" t="s">
        <v>240</v>
      </c>
      <c r="E666" s="87"/>
      <c r="F666" s="69"/>
      <c r="G666" s="69"/>
      <c r="H666" s="69"/>
      <c r="I666" s="69"/>
      <c r="J666" s="70"/>
      <c r="K666" s="118"/>
      <c r="L666" s="112"/>
    </row>
    <row r="667" spans="1:12" x14ac:dyDescent="0.25">
      <c r="A667" s="93">
        <v>1972</v>
      </c>
      <c r="B667" s="94" t="s">
        <v>335</v>
      </c>
      <c r="C667" s="95" t="s">
        <v>336</v>
      </c>
      <c r="D667" s="95" t="s">
        <v>337</v>
      </c>
      <c r="E667" s="87"/>
      <c r="F667" s="69"/>
      <c r="G667" s="69"/>
      <c r="H667" s="69"/>
      <c r="I667" s="69"/>
      <c r="J667" s="70"/>
      <c r="K667" s="118"/>
      <c r="L667" s="112"/>
    </row>
    <row r="668" spans="1:12" x14ac:dyDescent="0.25">
      <c r="A668" s="93">
        <v>1972</v>
      </c>
      <c r="B668" s="94" t="s">
        <v>338</v>
      </c>
      <c r="C668" s="95" t="s">
        <v>339</v>
      </c>
      <c r="D668" s="95" t="s">
        <v>337</v>
      </c>
      <c r="E668" s="87"/>
      <c r="F668" s="69"/>
      <c r="G668" s="69"/>
      <c r="H668" s="69"/>
      <c r="I668" s="69"/>
      <c r="J668" s="70"/>
      <c r="K668" s="118"/>
      <c r="L668" s="112"/>
    </row>
    <row r="669" spans="1:12" x14ac:dyDescent="0.25">
      <c r="A669" s="93">
        <v>1972</v>
      </c>
      <c r="B669" s="94" t="s">
        <v>340</v>
      </c>
      <c r="C669" s="95" t="s">
        <v>341</v>
      </c>
      <c r="D669" s="95" t="s">
        <v>337</v>
      </c>
      <c r="E669" s="87"/>
      <c r="F669" s="69"/>
      <c r="G669" s="69"/>
      <c r="H669" s="69"/>
      <c r="I669" s="69"/>
      <c r="J669" s="70"/>
      <c r="K669" s="118"/>
      <c r="L669" s="112"/>
    </row>
    <row r="670" spans="1:12" x14ac:dyDescent="0.25">
      <c r="A670" s="93">
        <v>1972</v>
      </c>
      <c r="B670" s="94" t="s">
        <v>342</v>
      </c>
      <c r="C670" s="95" t="s">
        <v>343</v>
      </c>
      <c r="D670" s="95" t="s">
        <v>337</v>
      </c>
      <c r="E670" s="87"/>
      <c r="F670" s="69"/>
      <c r="G670" s="69"/>
      <c r="H670" s="69"/>
      <c r="I670" s="69"/>
      <c r="J670" s="70"/>
      <c r="K670" s="118"/>
      <c r="L670" s="112"/>
    </row>
    <row r="671" spans="1:12" x14ac:dyDescent="0.25">
      <c r="A671" s="93">
        <v>1972</v>
      </c>
      <c r="B671" s="94" t="s">
        <v>344</v>
      </c>
      <c r="C671" s="95" t="s">
        <v>345</v>
      </c>
      <c r="D671" s="95" t="s">
        <v>337</v>
      </c>
      <c r="E671" s="87"/>
      <c r="F671" s="69"/>
      <c r="G671" s="69"/>
      <c r="H671" s="69"/>
      <c r="I671" s="69"/>
      <c r="J671" s="70"/>
      <c r="K671" s="118"/>
      <c r="L671" s="112"/>
    </row>
    <row r="672" spans="1:12" x14ac:dyDescent="0.25">
      <c r="A672" s="93">
        <v>1972</v>
      </c>
      <c r="B672" s="94" t="s">
        <v>346</v>
      </c>
      <c r="C672" s="95" t="s">
        <v>347</v>
      </c>
      <c r="D672" s="95" t="s">
        <v>337</v>
      </c>
      <c r="E672" s="87"/>
      <c r="F672" s="69"/>
      <c r="G672" s="69"/>
      <c r="H672" s="69"/>
      <c r="I672" s="69"/>
      <c r="J672" s="70"/>
      <c r="K672" s="118"/>
      <c r="L672" s="112"/>
    </row>
    <row r="673" spans="1:12" x14ac:dyDescent="0.25">
      <c r="A673" s="93">
        <v>1972</v>
      </c>
      <c r="B673" s="94" t="s">
        <v>348</v>
      </c>
      <c r="C673" s="95" t="s">
        <v>349</v>
      </c>
      <c r="D673" s="95" t="s">
        <v>337</v>
      </c>
      <c r="E673" s="87"/>
      <c r="F673" s="69"/>
      <c r="G673" s="69"/>
      <c r="H673" s="69"/>
      <c r="I673" s="69"/>
      <c r="J673" s="70"/>
      <c r="K673" s="118"/>
      <c r="L673" s="112"/>
    </row>
    <row r="674" spans="1:12" x14ac:dyDescent="0.25">
      <c r="A674" s="93">
        <v>1972</v>
      </c>
      <c r="B674" s="94" t="s">
        <v>350</v>
      </c>
      <c r="C674" s="95" t="s">
        <v>351</v>
      </c>
      <c r="D674" s="95" t="s">
        <v>337</v>
      </c>
      <c r="E674" s="87"/>
      <c r="F674" s="69"/>
      <c r="G674" s="69"/>
      <c r="H674" s="69"/>
      <c r="I674" s="69"/>
      <c r="J674" s="70"/>
      <c r="K674" s="118"/>
      <c r="L674" s="112"/>
    </row>
    <row r="675" spans="1:12" x14ac:dyDescent="0.25">
      <c r="A675" s="93">
        <v>1972</v>
      </c>
      <c r="B675" s="94" t="s">
        <v>352</v>
      </c>
      <c r="C675" s="95" t="s">
        <v>353</v>
      </c>
      <c r="D675" s="95" t="s">
        <v>337</v>
      </c>
      <c r="E675" s="87"/>
      <c r="F675" s="69"/>
      <c r="G675" s="69"/>
      <c r="H675" s="69"/>
      <c r="I675" s="69"/>
      <c r="J675" s="70"/>
      <c r="K675" s="118"/>
      <c r="L675" s="112"/>
    </row>
    <row r="676" spans="1:12" x14ac:dyDescent="0.25">
      <c r="A676" s="93">
        <v>1972</v>
      </c>
      <c r="B676" s="94" t="s">
        <v>354</v>
      </c>
      <c r="C676" s="95" t="s">
        <v>355</v>
      </c>
      <c r="D676" s="95" t="s">
        <v>337</v>
      </c>
      <c r="E676" s="87"/>
      <c r="F676" s="69"/>
      <c r="G676" s="69"/>
      <c r="H676" s="69"/>
      <c r="I676" s="69"/>
      <c r="J676" s="70"/>
      <c r="K676" s="118"/>
      <c r="L676" s="112"/>
    </row>
    <row r="677" spans="1:12" x14ac:dyDescent="0.25">
      <c r="A677" s="93">
        <v>1972</v>
      </c>
      <c r="B677" s="94" t="s">
        <v>356</v>
      </c>
      <c r="C677" s="95" t="s">
        <v>357</v>
      </c>
      <c r="D677" s="95" t="s">
        <v>337</v>
      </c>
      <c r="E677" s="87"/>
      <c r="F677" s="69"/>
      <c r="G677" s="69"/>
      <c r="H677" s="69"/>
      <c r="I677" s="69"/>
      <c r="J677" s="70"/>
      <c r="K677" s="118"/>
      <c r="L677" s="112"/>
    </row>
    <row r="678" spans="1:12" x14ac:dyDescent="0.25">
      <c r="A678" s="93">
        <v>1972</v>
      </c>
      <c r="B678" s="94" t="s">
        <v>358</v>
      </c>
      <c r="C678" s="95" t="s">
        <v>359</v>
      </c>
      <c r="D678" s="95" t="s">
        <v>337</v>
      </c>
      <c r="E678" s="87"/>
      <c r="F678" s="69"/>
      <c r="G678" s="69"/>
      <c r="H678" s="69"/>
      <c r="I678" s="69"/>
      <c r="J678" s="70"/>
      <c r="K678" s="118"/>
      <c r="L678" s="112"/>
    </row>
    <row r="679" spans="1:12" x14ac:dyDescent="0.25">
      <c r="A679" s="93">
        <v>1972</v>
      </c>
      <c r="B679" s="94" t="s">
        <v>360</v>
      </c>
      <c r="C679" s="95" t="s">
        <v>361</v>
      </c>
      <c r="D679" s="95" t="s">
        <v>337</v>
      </c>
      <c r="E679" s="87"/>
      <c r="F679" s="69"/>
      <c r="G679" s="69"/>
      <c r="H679" s="69"/>
      <c r="I679" s="69"/>
      <c r="J679" s="70"/>
      <c r="K679" s="118"/>
      <c r="L679" s="112"/>
    </row>
    <row r="680" spans="1:12" x14ac:dyDescent="0.25">
      <c r="A680" s="93">
        <v>1972</v>
      </c>
      <c r="B680" s="94" t="s">
        <v>362</v>
      </c>
      <c r="C680" s="95" t="s">
        <v>363</v>
      </c>
      <c r="D680" s="95" t="s">
        <v>337</v>
      </c>
      <c r="E680" s="87"/>
      <c r="F680" s="69"/>
      <c r="G680" s="69"/>
      <c r="H680" s="69"/>
      <c r="I680" s="69"/>
      <c r="J680" s="70"/>
      <c r="K680" s="118"/>
      <c r="L680" s="112"/>
    </row>
    <row r="681" spans="1:12" x14ac:dyDescent="0.25">
      <c r="A681" s="93">
        <v>1972</v>
      </c>
      <c r="B681" s="94" t="s">
        <v>364</v>
      </c>
      <c r="C681" s="95" t="s">
        <v>365</v>
      </c>
      <c r="D681" s="95" t="s">
        <v>337</v>
      </c>
      <c r="E681" s="87"/>
      <c r="F681" s="69"/>
      <c r="G681" s="69"/>
      <c r="H681" s="69"/>
      <c r="I681" s="69"/>
      <c r="J681" s="70"/>
      <c r="K681" s="118"/>
      <c r="L681" s="112"/>
    </row>
    <row r="682" spans="1:12" x14ac:dyDescent="0.25">
      <c r="A682" s="93">
        <v>1972</v>
      </c>
      <c r="B682" s="94" t="s">
        <v>366</v>
      </c>
      <c r="C682" s="95" t="s">
        <v>367</v>
      </c>
      <c r="D682" s="95" t="s">
        <v>337</v>
      </c>
      <c r="E682" s="87"/>
      <c r="F682" s="69"/>
      <c r="G682" s="69"/>
      <c r="H682" s="69"/>
      <c r="I682" s="69"/>
      <c r="J682" s="70"/>
      <c r="K682" s="118"/>
      <c r="L682" s="112"/>
    </row>
    <row r="683" spans="1:12" x14ac:dyDescent="0.25">
      <c r="A683" s="93">
        <v>1972</v>
      </c>
      <c r="B683" s="94" t="s">
        <v>368</v>
      </c>
      <c r="C683" s="95" t="s">
        <v>369</v>
      </c>
      <c r="D683" s="95" t="s">
        <v>337</v>
      </c>
      <c r="E683" s="87"/>
      <c r="F683" s="69"/>
      <c r="G683" s="69"/>
      <c r="H683" s="69"/>
      <c r="I683" s="69"/>
      <c r="J683" s="70"/>
      <c r="K683" s="118"/>
      <c r="L683" s="112"/>
    </row>
    <row r="684" spans="1:12" x14ac:dyDescent="0.25">
      <c r="A684" s="93">
        <v>1972</v>
      </c>
      <c r="B684" s="94" t="s">
        <v>370</v>
      </c>
      <c r="C684" s="95" t="s">
        <v>371</v>
      </c>
      <c r="D684" s="95" t="s">
        <v>337</v>
      </c>
      <c r="E684" s="87"/>
      <c r="F684" s="69"/>
      <c r="G684" s="69"/>
      <c r="H684" s="69"/>
      <c r="I684" s="69"/>
      <c r="J684" s="70"/>
      <c r="K684" s="118"/>
      <c r="L684" s="112"/>
    </row>
    <row r="685" spans="1:12" x14ac:dyDescent="0.25">
      <c r="A685" s="93">
        <v>1972</v>
      </c>
      <c r="B685" s="94" t="s">
        <v>372</v>
      </c>
      <c r="C685" s="95" t="s">
        <v>373</v>
      </c>
      <c r="D685" s="95" t="s">
        <v>337</v>
      </c>
      <c r="E685" s="87"/>
      <c r="F685" s="69"/>
      <c r="G685" s="69"/>
      <c r="H685" s="69"/>
      <c r="I685" s="69"/>
      <c r="J685" s="70"/>
      <c r="K685" s="118"/>
      <c r="L685" s="112"/>
    </row>
    <row r="686" spans="1:12" x14ac:dyDescent="0.25">
      <c r="A686" s="93">
        <v>1972</v>
      </c>
      <c r="B686" s="94" t="s">
        <v>374</v>
      </c>
      <c r="C686" s="95" t="s">
        <v>375</v>
      </c>
      <c r="D686" s="95" t="s">
        <v>337</v>
      </c>
      <c r="E686" s="87"/>
      <c r="F686" s="69"/>
      <c r="G686" s="69"/>
      <c r="H686" s="69"/>
      <c r="I686" s="69"/>
      <c r="J686" s="70"/>
      <c r="K686" s="118"/>
      <c r="L686" s="112"/>
    </row>
    <row r="687" spans="1:12" x14ac:dyDescent="0.25">
      <c r="A687" s="93">
        <v>1972</v>
      </c>
      <c r="B687" s="94" t="s">
        <v>376</v>
      </c>
      <c r="C687" s="95" t="s">
        <v>377</v>
      </c>
      <c r="D687" s="95" t="s">
        <v>337</v>
      </c>
      <c r="E687" s="87"/>
      <c r="F687" s="69"/>
      <c r="G687" s="69"/>
      <c r="H687" s="69"/>
      <c r="I687" s="69"/>
      <c r="J687" s="70"/>
      <c r="K687" s="118"/>
      <c r="L687" s="112"/>
    </row>
    <row r="688" spans="1:12" x14ac:dyDescent="0.25">
      <c r="A688" s="93">
        <v>1972</v>
      </c>
      <c r="B688" s="94" t="s">
        <v>378</v>
      </c>
      <c r="C688" s="95" t="s">
        <v>379</v>
      </c>
      <c r="D688" s="95" t="s">
        <v>337</v>
      </c>
      <c r="E688" s="87"/>
      <c r="F688" s="69"/>
      <c r="G688" s="69"/>
      <c r="H688" s="69"/>
      <c r="I688" s="69"/>
      <c r="J688" s="70"/>
      <c r="K688" s="118"/>
      <c r="L688" s="112"/>
    </row>
    <row r="689" spans="1:12" x14ac:dyDescent="0.25">
      <c r="A689" s="93">
        <v>1972</v>
      </c>
      <c r="B689" s="94" t="s">
        <v>380</v>
      </c>
      <c r="C689" s="95" t="s">
        <v>381</v>
      </c>
      <c r="D689" s="95" t="s">
        <v>337</v>
      </c>
      <c r="E689" s="87"/>
      <c r="F689" s="69"/>
      <c r="G689" s="69"/>
      <c r="H689" s="69"/>
      <c r="I689" s="69"/>
      <c r="J689" s="70"/>
      <c r="K689" s="118"/>
      <c r="L689" s="112"/>
    </row>
    <row r="690" spans="1:12" x14ac:dyDescent="0.25">
      <c r="A690" s="93">
        <v>1972</v>
      </c>
      <c r="B690" s="94"/>
      <c r="C690" s="95" t="s">
        <v>382</v>
      </c>
      <c r="D690" s="95" t="s">
        <v>337</v>
      </c>
      <c r="E690" s="87"/>
      <c r="F690" s="69"/>
      <c r="G690" s="69"/>
      <c r="H690" s="69"/>
      <c r="I690" s="69"/>
      <c r="J690" s="70"/>
      <c r="K690" s="118"/>
      <c r="L690" s="112"/>
    </row>
    <row r="691" spans="1:12" x14ac:dyDescent="0.25">
      <c r="A691" s="93">
        <v>1972</v>
      </c>
      <c r="B691" s="94" t="s">
        <v>383</v>
      </c>
      <c r="C691" s="95" t="s">
        <v>384</v>
      </c>
      <c r="D691" s="95" t="s">
        <v>337</v>
      </c>
      <c r="E691" s="87"/>
      <c r="F691" s="69"/>
      <c r="G691" s="69"/>
      <c r="H691" s="69"/>
      <c r="I691" s="69"/>
      <c r="J691" s="70"/>
      <c r="K691" s="118"/>
      <c r="L691" s="112"/>
    </row>
    <row r="692" spans="1:12" x14ac:dyDescent="0.25">
      <c r="A692" s="93">
        <v>1972</v>
      </c>
      <c r="B692" s="94" t="s">
        <v>385</v>
      </c>
      <c r="C692" s="95" t="s">
        <v>386</v>
      </c>
      <c r="D692" s="95" t="s">
        <v>337</v>
      </c>
      <c r="E692" s="87"/>
      <c r="F692" s="69"/>
      <c r="G692" s="69"/>
      <c r="H692" s="69"/>
      <c r="I692" s="69"/>
      <c r="J692" s="70"/>
      <c r="K692" s="118"/>
      <c r="L692" s="112"/>
    </row>
    <row r="693" spans="1:12" x14ac:dyDescent="0.25">
      <c r="A693" s="93">
        <v>1972</v>
      </c>
      <c r="B693" s="94" t="s">
        <v>387</v>
      </c>
      <c r="C693" s="95" t="s">
        <v>648</v>
      </c>
      <c r="D693" s="95" t="s">
        <v>337</v>
      </c>
      <c r="E693" s="87"/>
      <c r="F693" s="69"/>
      <c r="G693" s="69"/>
      <c r="H693" s="69"/>
      <c r="I693" s="69"/>
      <c r="J693" s="70"/>
      <c r="K693" s="118"/>
      <c r="L693" s="112"/>
    </row>
    <row r="694" spans="1:12" x14ac:dyDescent="0.25">
      <c r="A694" s="93">
        <v>1972</v>
      </c>
      <c r="B694" s="94" t="s">
        <v>388</v>
      </c>
      <c r="C694" s="95" t="s">
        <v>389</v>
      </c>
      <c r="D694" s="95" t="s">
        <v>337</v>
      </c>
      <c r="E694" s="87"/>
      <c r="F694" s="69"/>
      <c r="G694" s="69"/>
      <c r="H694" s="69"/>
      <c r="I694" s="69"/>
      <c r="J694" s="70"/>
      <c r="K694" s="118"/>
      <c r="L694" s="112"/>
    </row>
    <row r="695" spans="1:12" x14ac:dyDescent="0.25">
      <c r="A695" s="93">
        <v>1972</v>
      </c>
      <c r="B695" s="94" t="s">
        <v>390</v>
      </c>
      <c r="C695" s="95" t="s">
        <v>391</v>
      </c>
      <c r="D695" s="95" t="s">
        <v>337</v>
      </c>
      <c r="E695" s="87"/>
      <c r="F695" s="69"/>
      <c r="G695" s="69"/>
      <c r="H695" s="69"/>
      <c r="I695" s="69"/>
      <c r="J695" s="70"/>
      <c r="K695" s="118"/>
      <c r="L695" s="112"/>
    </row>
    <row r="696" spans="1:12" x14ac:dyDescent="0.25">
      <c r="A696" s="93">
        <v>1972</v>
      </c>
      <c r="B696" s="94" t="s">
        <v>392</v>
      </c>
      <c r="C696" s="95" t="s">
        <v>393</v>
      </c>
      <c r="D696" s="95" t="s">
        <v>337</v>
      </c>
      <c r="E696" s="87"/>
      <c r="F696" s="69"/>
      <c r="G696" s="69"/>
      <c r="H696" s="69"/>
      <c r="I696" s="69"/>
      <c r="J696" s="70"/>
      <c r="K696" s="118"/>
      <c r="L696" s="112"/>
    </row>
    <row r="697" spans="1:12" x14ac:dyDescent="0.25">
      <c r="A697" s="93">
        <v>1972</v>
      </c>
      <c r="B697" s="94" t="s">
        <v>394</v>
      </c>
      <c r="C697" s="95" t="s">
        <v>395</v>
      </c>
      <c r="D697" s="95" t="s">
        <v>337</v>
      </c>
      <c r="E697" s="87"/>
      <c r="F697" s="69"/>
      <c r="G697" s="69"/>
      <c r="H697" s="69"/>
      <c r="I697" s="69"/>
      <c r="J697" s="70"/>
      <c r="K697" s="118"/>
      <c r="L697" s="112"/>
    </row>
    <row r="698" spans="1:12" x14ac:dyDescent="0.25">
      <c r="A698" s="93">
        <v>1972</v>
      </c>
      <c r="B698" s="94" t="s">
        <v>396</v>
      </c>
      <c r="C698" s="95" t="s">
        <v>397</v>
      </c>
      <c r="D698" s="95" t="s">
        <v>337</v>
      </c>
      <c r="E698" s="87"/>
      <c r="F698" s="69"/>
      <c r="G698" s="69"/>
      <c r="H698" s="69"/>
      <c r="I698" s="69"/>
      <c r="J698" s="70"/>
      <c r="K698" s="118"/>
      <c r="L698" s="112"/>
    </row>
    <row r="699" spans="1:12" x14ac:dyDescent="0.25">
      <c r="A699" s="93">
        <v>1972</v>
      </c>
      <c r="B699" s="94" t="s">
        <v>398</v>
      </c>
      <c r="C699" s="95" t="s">
        <v>399</v>
      </c>
      <c r="D699" s="95" t="s">
        <v>337</v>
      </c>
      <c r="E699" s="87"/>
      <c r="F699" s="69"/>
      <c r="G699" s="69"/>
      <c r="H699" s="69"/>
      <c r="I699" s="69"/>
      <c r="J699" s="70"/>
      <c r="K699" s="118"/>
      <c r="L699" s="112"/>
    </row>
    <row r="700" spans="1:12" x14ac:dyDescent="0.25">
      <c r="A700" s="93">
        <v>1972</v>
      </c>
      <c r="B700" s="94" t="s">
        <v>400</v>
      </c>
      <c r="C700" s="95" t="s">
        <v>401</v>
      </c>
      <c r="D700" s="95" t="s">
        <v>337</v>
      </c>
      <c r="E700" s="87"/>
      <c r="F700" s="69"/>
      <c r="G700" s="69"/>
      <c r="H700" s="69"/>
      <c r="I700" s="69"/>
      <c r="J700" s="70"/>
      <c r="K700" s="118"/>
      <c r="L700" s="112"/>
    </row>
    <row r="701" spans="1:12" x14ac:dyDescent="0.25">
      <c r="A701" s="93">
        <v>1972</v>
      </c>
      <c r="B701" s="94" t="s">
        <v>402</v>
      </c>
      <c r="C701" s="95" t="s">
        <v>403</v>
      </c>
      <c r="D701" s="95" t="s">
        <v>337</v>
      </c>
      <c r="E701" s="87"/>
      <c r="F701" s="69"/>
      <c r="G701" s="69"/>
      <c r="H701" s="69"/>
      <c r="I701" s="69"/>
      <c r="J701" s="70"/>
      <c r="K701" s="118"/>
      <c r="L701" s="112"/>
    </row>
    <row r="702" spans="1:12" x14ac:dyDescent="0.25">
      <c r="A702" s="93">
        <v>1972</v>
      </c>
      <c r="B702" s="94" t="s">
        <v>404</v>
      </c>
      <c r="C702" s="95" t="s">
        <v>405</v>
      </c>
      <c r="D702" s="95" t="s">
        <v>337</v>
      </c>
      <c r="E702" s="87"/>
      <c r="F702" s="69"/>
      <c r="G702" s="69"/>
      <c r="H702" s="69"/>
      <c r="I702" s="69"/>
      <c r="J702" s="70"/>
      <c r="K702" s="118"/>
      <c r="L702" s="112"/>
    </row>
    <row r="703" spans="1:12" x14ac:dyDescent="0.25">
      <c r="A703" s="93">
        <v>1972</v>
      </c>
      <c r="B703" s="94" t="s">
        <v>406</v>
      </c>
      <c r="C703" s="95" t="s">
        <v>407</v>
      </c>
      <c r="D703" s="95" t="s">
        <v>337</v>
      </c>
      <c r="E703" s="87"/>
      <c r="F703" s="69"/>
      <c r="G703" s="69"/>
      <c r="H703" s="69"/>
      <c r="I703" s="69"/>
      <c r="J703" s="70"/>
      <c r="K703" s="118"/>
      <c r="L703" s="112"/>
    </row>
    <row r="704" spans="1:12" x14ac:dyDescent="0.25">
      <c r="A704" s="93">
        <v>1972</v>
      </c>
      <c r="B704" s="94" t="s">
        <v>408</v>
      </c>
      <c r="C704" s="95" t="s">
        <v>409</v>
      </c>
      <c r="D704" s="95" t="s">
        <v>337</v>
      </c>
      <c r="E704" s="87"/>
      <c r="F704" s="69"/>
      <c r="G704" s="69"/>
      <c r="H704" s="69"/>
      <c r="I704" s="69"/>
      <c r="J704" s="70"/>
      <c r="K704" s="118"/>
      <c r="L704" s="112"/>
    </row>
    <row r="705" spans="1:12" x14ac:dyDescent="0.25">
      <c r="A705" s="93">
        <v>1972</v>
      </c>
      <c r="B705" s="94" t="s">
        <v>410</v>
      </c>
      <c r="C705" s="95" t="s">
        <v>411</v>
      </c>
      <c r="D705" s="95" t="s">
        <v>337</v>
      </c>
      <c r="E705" s="87"/>
      <c r="F705" s="69"/>
      <c r="G705" s="69"/>
      <c r="H705" s="69"/>
      <c r="I705" s="69"/>
      <c r="J705" s="70"/>
      <c r="K705" s="118"/>
      <c r="L705" s="112"/>
    </row>
    <row r="706" spans="1:12" x14ac:dyDescent="0.25">
      <c r="A706" s="93">
        <v>1972</v>
      </c>
      <c r="B706" s="94" t="s">
        <v>412</v>
      </c>
      <c r="C706" s="95" t="s">
        <v>413</v>
      </c>
      <c r="D706" s="95" t="s">
        <v>337</v>
      </c>
      <c r="E706" s="87"/>
      <c r="F706" s="69"/>
      <c r="G706" s="69"/>
      <c r="H706" s="69"/>
      <c r="I706" s="69"/>
      <c r="J706" s="70"/>
      <c r="K706" s="118"/>
      <c r="L706" s="112"/>
    </row>
    <row r="707" spans="1:12" x14ac:dyDescent="0.25">
      <c r="A707" s="93">
        <v>1972</v>
      </c>
      <c r="B707" s="94" t="s">
        <v>414</v>
      </c>
      <c r="C707" s="95" t="s">
        <v>415</v>
      </c>
      <c r="D707" s="95" t="s">
        <v>337</v>
      </c>
      <c r="E707" s="87"/>
      <c r="F707" s="69"/>
      <c r="G707" s="69"/>
      <c r="H707" s="69"/>
      <c r="I707" s="69"/>
      <c r="J707" s="70"/>
      <c r="K707" s="118"/>
      <c r="L707" s="112"/>
    </row>
    <row r="708" spans="1:12" x14ac:dyDescent="0.25">
      <c r="A708" s="93">
        <v>1972</v>
      </c>
      <c r="B708" s="94" t="s">
        <v>416</v>
      </c>
      <c r="C708" s="95" t="s">
        <v>417</v>
      </c>
      <c r="D708" s="95" t="s">
        <v>337</v>
      </c>
      <c r="E708" s="87"/>
      <c r="F708" s="69"/>
      <c r="G708" s="69"/>
      <c r="H708" s="69"/>
      <c r="I708" s="69"/>
      <c r="J708" s="70"/>
      <c r="K708" s="118"/>
      <c r="L708" s="112"/>
    </row>
    <row r="709" spans="1:12" x14ac:dyDescent="0.25">
      <c r="A709" s="93">
        <v>1972</v>
      </c>
      <c r="B709" s="94" t="s">
        <v>418</v>
      </c>
      <c r="C709" s="95" t="s">
        <v>419</v>
      </c>
      <c r="D709" s="95" t="s">
        <v>337</v>
      </c>
      <c r="E709" s="87"/>
      <c r="F709" s="69"/>
      <c r="G709" s="69"/>
      <c r="H709" s="69"/>
      <c r="I709" s="69"/>
      <c r="J709" s="70"/>
      <c r="K709" s="118"/>
      <c r="L709" s="112"/>
    </row>
    <row r="710" spans="1:12" x14ac:dyDescent="0.25">
      <c r="A710" s="93">
        <v>1972</v>
      </c>
      <c r="B710" s="94" t="s">
        <v>420</v>
      </c>
      <c r="C710" s="95" t="s">
        <v>421</v>
      </c>
      <c r="D710" s="95" t="s">
        <v>337</v>
      </c>
      <c r="E710" s="87"/>
      <c r="F710" s="69"/>
      <c r="G710" s="69"/>
      <c r="H710" s="69"/>
      <c r="I710" s="69"/>
      <c r="J710" s="70"/>
      <c r="K710" s="118"/>
      <c r="L710" s="112"/>
    </row>
    <row r="711" spans="1:12" x14ac:dyDescent="0.25">
      <c r="A711" s="93">
        <v>1972</v>
      </c>
      <c r="B711" s="94" t="s">
        <v>422</v>
      </c>
      <c r="C711" s="95" t="s">
        <v>423</v>
      </c>
      <c r="D711" s="95" t="s">
        <v>337</v>
      </c>
      <c r="E711" s="87"/>
      <c r="F711" s="69"/>
      <c r="G711" s="69"/>
      <c r="H711" s="69"/>
      <c r="I711" s="69"/>
      <c r="J711" s="70"/>
      <c r="K711" s="118"/>
      <c r="L711" s="112"/>
    </row>
    <row r="712" spans="1:12" x14ac:dyDescent="0.25">
      <c r="A712" s="93">
        <v>1972</v>
      </c>
      <c r="B712" s="94" t="s">
        <v>424</v>
      </c>
      <c r="C712" s="95" t="s">
        <v>425</v>
      </c>
      <c r="D712" s="95" t="s">
        <v>337</v>
      </c>
      <c r="E712" s="87"/>
      <c r="F712" s="69"/>
      <c r="G712" s="69"/>
      <c r="H712" s="69"/>
      <c r="I712" s="69"/>
      <c r="J712" s="70"/>
      <c r="K712" s="118"/>
      <c r="L712" s="112"/>
    </row>
    <row r="713" spans="1:12" x14ac:dyDescent="0.25">
      <c r="A713" s="93">
        <v>1972</v>
      </c>
      <c r="B713" s="94" t="s">
        <v>426</v>
      </c>
      <c r="C713" s="95" t="s">
        <v>427</v>
      </c>
      <c r="D713" s="95" t="s">
        <v>337</v>
      </c>
      <c r="E713" s="87"/>
      <c r="F713" s="69"/>
      <c r="G713" s="69"/>
      <c r="H713" s="69"/>
      <c r="I713" s="69"/>
      <c r="J713" s="70"/>
      <c r="K713" s="118"/>
      <c r="L713" s="112"/>
    </row>
    <row r="714" spans="1:12" x14ac:dyDescent="0.25">
      <c r="A714" s="93">
        <v>1972</v>
      </c>
      <c r="B714" s="94" t="s">
        <v>428</v>
      </c>
      <c r="C714" s="95" t="s">
        <v>429</v>
      </c>
      <c r="D714" s="95" t="s">
        <v>337</v>
      </c>
      <c r="E714" s="87"/>
      <c r="F714" s="69"/>
      <c r="G714" s="69"/>
      <c r="H714" s="69"/>
      <c r="I714" s="69"/>
      <c r="J714" s="70"/>
      <c r="K714" s="118"/>
      <c r="L714" s="112"/>
    </row>
    <row r="715" spans="1:12" x14ac:dyDescent="0.25">
      <c r="A715" s="93">
        <v>1972</v>
      </c>
      <c r="B715" s="94" t="s">
        <v>430</v>
      </c>
      <c r="C715" s="95" t="s">
        <v>431</v>
      </c>
      <c r="D715" s="95" t="s">
        <v>337</v>
      </c>
      <c r="E715" s="87"/>
      <c r="F715" s="69"/>
      <c r="G715" s="69"/>
      <c r="H715" s="69"/>
      <c r="I715" s="69"/>
      <c r="J715" s="70"/>
      <c r="K715" s="118"/>
      <c r="L715" s="112"/>
    </row>
    <row r="716" spans="1:12" x14ac:dyDescent="0.25">
      <c r="A716" s="93">
        <v>1972</v>
      </c>
      <c r="B716" s="94" t="s">
        <v>432</v>
      </c>
      <c r="C716" s="95" t="s">
        <v>433</v>
      </c>
      <c r="D716" s="95" t="s">
        <v>337</v>
      </c>
      <c r="E716" s="87"/>
      <c r="F716" s="69"/>
      <c r="G716" s="69"/>
      <c r="H716" s="69"/>
      <c r="I716" s="69"/>
      <c r="J716" s="70"/>
      <c r="K716" s="118"/>
      <c r="L716" s="112"/>
    </row>
    <row r="717" spans="1:12" x14ac:dyDescent="0.25">
      <c r="A717" s="93">
        <v>1972</v>
      </c>
      <c r="B717" s="94" t="s">
        <v>434</v>
      </c>
      <c r="C717" s="95" t="s">
        <v>435</v>
      </c>
      <c r="D717" s="95" t="s">
        <v>337</v>
      </c>
      <c r="E717" s="87"/>
      <c r="F717" s="69"/>
      <c r="G717" s="69"/>
      <c r="H717" s="69"/>
      <c r="I717" s="69"/>
      <c r="J717" s="70"/>
      <c r="K717" s="118"/>
      <c r="L717" s="112"/>
    </row>
    <row r="718" spans="1:12" x14ac:dyDescent="0.25">
      <c r="A718" s="93">
        <v>1972</v>
      </c>
      <c r="B718" s="94" t="s">
        <v>436</v>
      </c>
      <c r="C718" s="95" t="s">
        <v>437</v>
      </c>
      <c r="D718" s="95" t="s">
        <v>337</v>
      </c>
      <c r="E718" s="87"/>
      <c r="F718" s="69"/>
      <c r="G718" s="69"/>
      <c r="H718" s="69"/>
      <c r="I718" s="69"/>
      <c r="J718" s="70"/>
      <c r="K718" s="118"/>
      <c r="L718" s="112"/>
    </row>
    <row r="719" spans="1:12" x14ac:dyDescent="0.25">
      <c r="A719" s="93">
        <v>1972</v>
      </c>
      <c r="B719" s="94" t="s">
        <v>438</v>
      </c>
      <c r="C719" s="95" t="s">
        <v>439</v>
      </c>
      <c r="D719" s="95" t="s">
        <v>440</v>
      </c>
      <c r="E719" s="87"/>
      <c r="F719" s="69"/>
      <c r="G719" s="69"/>
      <c r="H719" s="69"/>
      <c r="I719" s="69"/>
      <c r="J719" s="70"/>
      <c r="K719" s="118"/>
      <c r="L719" s="112"/>
    </row>
    <row r="720" spans="1:12" x14ac:dyDescent="0.25">
      <c r="A720" s="93">
        <v>1972</v>
      </c>
      <c r="B720" s="94" t="s">
        <v>441</v>
      </c>
      <c r="C720" s="95" t="s">
        <v>442</v>
      </c>
      <c r="D720" s="95" t="s">
        <v>440</v>
      </c>
      <c r="E720" s="87"/>
      <c r="F720" s="69"/>
      <c r="G720" s="69"/>
      <c r="H720" s="69"/>
      <c r="I720" s="69"/>
      <c r="J720" s="70"/>
      <c r="K720" s="118"/>
      <c r="L720" s="112"/>
    </row>
    <row r="721" spans="1:12" x14ac:dyDescent="0.25">
      <c r="A721" s="93">
        <v>1972</v>
      </c>
      <c r="B721" s="94" t="s">
        <v>443</v>
      </c>
      <c r="C721" s="95" t="s">
        <v>444</v>
      </c>
      <c r="D721" s="95" t="s">
        <v>440</v>
      </c>
      <c r="E721" s="87"/>
      <c r="F721" s="69"/>
      <c r="G721" s="69"/>
      <c r="H721" s="69"/>
      <c r="I721" s="69"/>
      <c r="J721" s="70"/>
      <c r="K721" s="118"/>
      <c r="L721" s="112"/>
    </row>
    <row r="722" spans="1:12" x14ac:dyDescent="0.25">
      <c r="A722" s="93">
        <v>1972</v>
      </c>
      <c r="B722" s="94" t="s">
        <v>445</v>
      </c>
      <c r="C722" s="95" t="s">
        <v>446</v>
      </c>
      <c r="D722" s="95" t="s">
        <v>440</v>
      </c>
      <c r="E722" s="87"/>
      <c r="F722" s="69"/>
      <c r="G722" s="69"/>
      <c r="H722" s="69"/>
      <c r="I722" s="69"/>
      <c r="J722" s="70"/>
      <c r="K722" s="118"/>
      <c r="L722" s="112"/>
    </row>
    <row r="723" spans="1:12" x14ac:dyDescent="0.25">
      <c r="A723" s="93">
        <v>1972</v>
      </c>
      <c r="B723" s="94" t="s">
        <v>447</v>
      </c>
      <c r="C723" s="95" t="s">
        <v>448</v>
      </c>
      <c r="D723" s="95" t="s">
        <v>440</v>
      </c>
      <c r="E723" s="87"/>
      <c r="F723" s="69"/>
      <c r="G723" s="69"/>
      <c r="H723" s="69"/>
      <c r="I723" s="69"/>
      <c r="J723" s="70"/>
      <c r="K723" s="118"/>
      <c r="L723" s="112"/>
    </row>
    <row r="724" spans="1:12" x14ac:dyDescent="0.25">
      <c r="A724" s="93">
        <v>1972</v>
      </c>
      <c r="B724" s="94" t="s">
        <v>449</v>
      </c>
      <c r="C724" s="95" t="s">
        <v>450</v>
      </c>
      <c r="D724" s="95" t="s">
        <v>440</v>
      </c>
      <c r="E724" s="87"/>
      <c r="F724" s="69"/>
      <c r="G724" s="69"/>
      <c r="H724" s="69"/>
      <c r="I724" s="69"/>
      <c r="J724" s="70"/>
      <c r="K724" s="118"/>
      <c r="L724" s="112"/>
    </row>
    <row r="725" spans="1:12" x14ac:dyDescent="0.25">
      <c r="A725" s="93">
        <v>1972</v>
      </c>
      <c r="B725" s="94" t="s">
        <v>451</v>
      </c>
      <c r="C725" s="95" t="s">
        <v>452</v>
      </c>
      <c r="D725" s="95" t="s">
        <v>440</v>
      </c>
      <c r="E725" s="87"/>
      <c r="F725" s="69"/>
      <c r="G725" s="69"/>
      <c r="H725" s="69"/>
      <c r="I725" s="69"/>
      <c r="J725" s="70"/>
      <c r="K725" s="118"/>
      <c r="L725" s="112"/>
    </row>
    <row r="726" spans="1:12" x14ac:dyDescent="0.25">
      <c r="A726" s="93">
        <v>1972</v>
      </c>
      <c r="B726" s="94" t="s">
        <v>453</v>
      </c>
      <c r="C726" s="95" t="s">
        <v>454</v>
      </c>
      <c r="D726" s="95" t="s">
        <v>440</v>
      </c>
      <c r="E726" s="87"/>
      <c r="F726" s="69"/>
      <c r="G726" s="69"/>
      <c r="H726" s="69"/>
      <c r="I726" s="69"/>
      <c r="J726" s="70"/>
      <c r="K726" s="118"/>
      <c r="L726" s="112"/>
    </row>
    <row r="727" spans="1:12" x14ac:dyDescent="0.25">
      <c r="A727" s="93">
        <v>1972</v>
      </c>
      <c r="B727" s="94" t="s">
        <v>455</v>
      </c>
      <c r="C727" s="95" t="s">
        <v>456</v>
      </c>
      <c r="D727" s="95" t="s">
        <v>440</v>
      </c>
      <c r="E727" s="87"/>
      <c r="F727" s="69"/>
      <c r="G727" s="69"/>
      <c r="H727" s="69"/>
      <c r="I727" s="69"/>
      <c r="J727" s="70"/>
      <c r="K727" s="118"/>
      <c r="L727" s="112"/>
    </row>
    <row r="728" spans="1:12" x14ac:dyDescent="0.25">
      <c r="A728" s="93">
        <v>1972</v>
      </c>
      <c r="B728" s="94" t="s">
        <v>457</v>
      </c>
      <c r="C728" s="95" t="s">
        <v>458</v>
      </c>
      <c r="D728" s="95" t="s">
        <v>440</v>
      </c>
      <c r="E728" s="87"/>
      <c r="F728" s="69"/>
      <c r="G728" s="69"/>
      <c r="H728" s="69"/>
      <c r="I728" s="69"/>
      <c r="J728" s="70"/>
      <c r="K728" s="118"/>
      <c r="L728" s="112"/>
    </row>
    <row r="729" spans="1:12" x14ac:dyDescent="0.25">
      <c r="A729" s="93">
        <v>1972</v>
      </c>
      <c r="B729" s="94" t="s">
        <v>459</v>
      </c>
      <c r="C729" s="95" t="s">
        <v>460</v>
      </c>
      <c r="D729" s="95" t="s">
        <v>440</v>
      </c>
      <c r="E729" s="87"/>
      <c r="F729" s="69"/>
      <c r="G729" s="69"/>
      <c r="H729" s="69"/>
      <c r="I729" s="69"/>
      <c r="J729" s="70"/>
      <c r="K729" s="118"/>
      <c r="L729" s="112"/>
    </row>
    <row r="730" spans="1:12" x14ac:dyDescent="0.25">
      <c r="A730" s="93">
        <v>1972</v>
      </c>
      <c r="B730" s="94" t="s">
        <v>461</v>
      </c>
      <c r="C730" s="95" t="s">
        <v>462</v>
      </c>
      <c r="D730" s="95" t="s">
        <v>440</v>
      </c>
      <c r="E730" s="87"/>
      <c r="F730" s="69"/>
      <c r="G730" s="69"/>
      <c r="H730" s="69"/>
      <c r="I730" s="69"/>
      <c r="J730" s="70"/>
      <c r="K730" s="118"/>
      <c r="L730" s="112"/>
    </row>
    <row r="731" spans="1:12" x14ac:dyDescent="0.25">
      <c r="A731" s="93">
        <v>1972</v>
      </c>
      <c r="B731" s="94" t="s">
        <v>463</v>
      </c>
      <c r="C731" s="95" t="s">
        <v>464</v>
      </c>
      <c r="D731" s="95" t="s">
        <v>440</v>
      </c>
      <c r="E731" s="87"/>
      <c r="F731" s="69"/>
      <c r="G731" s="69"/>
      <c r="H731" s="69"/>
      <c r="I731" s="69"/>
      <c r="J731" s="70"/>
      <c r="K731" s="118"/>
      <c r="L731" s="112"/>
    </row>
    <row r="732" spans="1:12" x14ac:dyDescent="0.25">
      <c r="A732" s="93">
        <v>1972</v>
      </c>
      <c r="B732" s="94" t="s">
        <v>465</v>
      </c>
      <c r="C732" s="95" t="s">
        <v>466</v>
      </c>
      <c r="D732" s="95" t="s">
        <v>440</v>
      </c>
      <c r="E732" s="87"/>
      <c r="F732" s="69"/>
      <c r="G732" s="69"/>
      <c r="H732" s="69"/>
      <c r="I732" s="69"/>
      <c r="J732" s="70"/>
      <c r="K732" s="118"/>
      <c r="L732" s="112"/>
    </row>
    <row r="733" spans="1:12" x14ac:dyDescent="0.25">
      <c r="A733" s="93">
        <v>1972</v>
      </c>
      <c r="B733" s="94" t="s">
        <v>467</v>
      </c>
      <c r="C733" s="95" t="s">
        <v>468</v>
      </c>
      <c r="D733" s="95" t="s">
        <v>440</v>
      </c>
      <c r="E733" s="87"/>
      <c r="F733" s="69"/>
      <c r="G733" s="69"/>
      <c r="H733" s="69"/>
      <c r="I733" s="69"/>
      <c r="J733" s="70"/>
      <c r="K733" s="118"/>
      <c r="L733" s="112"/>
    </row>
    <row r="734" spans="1:12" x14ac:dyDescent="0.25">
      <c r="A734" s="93">
        <v>1972</v>
      </c>
      <c r="B734" s="94" t="s">
        <v>469</v>
      </c>
      <c r="C734" s="95" t="s">
        <v>470</v>
      </c>
      <c r="D734" s="95" t="s">
        <v>440</v>
      </c>
      <c r="E734" s="87"/>
      <c r="F734" s="69"/>
      <c r="G734" s="69"/>
      <c r="H734" s="69"/>
      <c r="I734" s="69"/>
      <c r="J734" s="70"/>
      <c r="K734" s="118"/>
      <c r="L734" s="112"/>
    </row>
    <row r="735" spans="1:12" x14ac:dyDescent="0.25">
      <c r="A735" s="93">
        <v>1972</v>
      </c>
      <c r="B735" s="94" t="s">
        <v>471</v>
      </c>
      <c r="C735" s="95" t="s">
        <v>472</v>
      </c>
      <c r="D735" s="95" t="s">
        <v>440</v>
      </c>
      <c r="E735" s="87"/>
      <c r="F735" s="69"/>
      <c r="G735" s="69"/>
      <c r="H735" s="69"/>
      <c r="I735" s="69"/>
      <c r="J735" s="70"/>
      <c r="K735" s="118"/>
      <c r="L735" s="112"/>
    </row>
    <row r="736" spans="1:12" x14ac:dyDescent="0.25">
      <c r="A736" s="93">
        <v>1972</v>
      </c>
      <c r="B736" s="94" t="s">
        <v>473</v>
      </c>
      <c r="C736" s="95" t="s">
        <v>474</v>
      </c>
      <c r="D736" s="95" t="s">
        <v>440</v>
      </c>
      <c r="E736" s="87"/>
      <c r="F736" s="69"/>
      <c r="G736" s="69"/>
      <c r="H736" s="69"/>
      <c r="I736" s="69"/>
      <c r="J736" s="70"/>
      <c r="K736" s="118"/>
      <c r="L736" s="112"/>
    </row>
    <row r="737" spans="1:12" x14ac:dyDescent="0.25">
      <c r="A737" s="93">
        <v>1972</v>
      </c>
      <c r="B737" s="94" t="s">
        <v>475</v>
      </c>
      <c r="C737" s="95" t="s">
        <v>476</v>
      </c>
      <c r="D737" s="95" t="s">
        <v>440</v>
      </c>
      <c r="E737" s="87"/>
      <c r="F737" s="69"/>
      <c r="G737" s="69"/>
      <c r="H737" s="69"/>
      <c r="I737" s="69"/>
      <c r="J737" s="70"/>
      <c r="K737" s="118"/>
      <c r="L737" s="112"/>
    </row>
    <row r="738" spans="1:12" x14ac:dyDescent="0.25">
      <c r="A738" s="93">
        <v>1972</v>
      </c>
      <c r="B738" s="94" t="s">
        <v>477</v>
      </c>
      <c r="C738" s="95" t="s">
        <v>478</v>
      </c>
      <c r="D738" s="95" t="s">
        <v>440</v>
      </c>
      <c r="E738" s="87"/>
      <c r="F738" s="69"/>
      <c r="G738" s="69"/>
      <c r="H738" s="69"/>
      <c r="I738" s="69"/>
      <c r="J738" s="70"/>
      <c r="K738" s="118"/>
      <c r="L738" s="112"/>
    </row>
    <row r="739" spans="1:12" x14ac:dyDescent="0.25">
      <c r="A739" s="93">
        <v>1972</v>
      </c>
      <c r="B739" s="94" t="s">
        <v>479</v>
      </c>
      <c r="C739" s="95" t="s">
        <v>480</v>
      </c>
      <c r="D739" s="95" t="s">
        <v>440</v>
      </c>
      <c r="E739" s="87"/>
      <c r="F739" s="69"/>
      <c r="G739" s="69"/>
      <c r="H739" s="69"/>
      <c r="I739" s="69"/>
      <c r="J739" s="70"/>
      <c r="K739" s="118"/>
      <c r="L739" s="112"/>
    </row>
    <row r="740" spans="1:12" x14ac:dyDescent="0.25">
      <c r="A740" s="93">
        <v>1972</v>
      </c>
      <c r="B740" s="94" t="s">
        <v>481</v>
      </c>
      <c r="C740" s="95" t="s">
        <v>482</v>
      </c>
      <c r="D740" s="95" t="s">
        <v>440</v>
      </c>
      <c r="E740" s="87"/>
      <c r="F740" s="69"/>
      <c r="G740" s="69"/>
      <c r="H740" s="69"/>
      <c r="I740" s="69"/>
      <c r="J740" s="70"/>
      <c r="K740" s="118"/>
      <c r="L740" s="112"/>
    </row>
    <row r="741" spans="1:12" x14ac:dyDescent="0.25">
      <c r="A741" s="93">
        <v>1972</v>
      </c>
      <c r="B741" s="94" t="s">
        <v>483</v>
      </c>
      <c r="C741" s="95" t="s">
        <v>484</v>
      </c>
      <c r="D741" s="95" t="s">
        <v>440</v>
      </c>
      <c r="E741" s="87"/>
      <c r="F741" s="69"/>
      <c r="G741" s="69"/>
      <c r="H741" s="69"/>
      <c r="I741" s="69"/>
      <c r="J741" s="70"/>
      <c r="K741" s="118"/>
      <c r="L741" s="112"/>
    </row>
    <row r="742" spans="1:12" x14ac:dyDescent="0.25">
      <c r="A742" s="93">
        <v>1972</v>
      </c>
      <c r="B742" s="94" t="s">
        <v>485</v>
      </c>
      <c r="C742" s="95" t="s">
        <v>486</v>
      </c>
      <c r="D742" s="95" t="s">
        <v>440</v>
      </c>
      <c r="E742" s="87"/>
      <c r="F742" s="69"/>
      <c r="G742" s="69"/>
      <c r="H742" s="69"/>
      <c r="I742" s="69"/>
      <c r="J742" s="70"/>
      <c r="K742" s="118"/>
      <c r="L742" s="112"/>
    </row>
    <row r="743" spans="1:12" x14ac:dyDescent="0.25">
      <c r="A743" s="93">
        <v>1972</v>
      </c>
      <c r="B743" s="94" t="s">
        <v>487</v>
      </c>
      <c r="C743" s="95" t="s">
        <v>488</v>
      </c>
      <c r="D743" s="95" t="s">
        <v>440</v>
      </c>
      <c r="E743" s="87"/>
      <c r="F743" s="69"/>
      <c r="G743" s="69"/>
      <c r="H743" s="69"/>
      <c r="I743" s="69"/>
      <c r="J743" s="70"/>
      <c r="K743" s="118"/>
      <c r="L743" s="112"/>
    </row>
    <row r="744" spans="1:12" x14ac:dyDescent="0.25">
      <c r="A744" s="93">
        <v>1972</v>
      </c>
      <c r="B744" s="94" t="s">
        <v>489</v>
      </c>
      <c r="C744" s="95" t="s">
        <v>490</v>
      </c>
      <c r="D744" s="95" t="s">
        <v>440</v>
      </c>
      <c r="E744" s="87"/>
      <c r="F744" s="69"/>
      <c r="G744" s="69"/>
      <c r="H744" s="69"/>
      <c r="I744" s="69"/>
      <c r="J744" s="70"/>
      <c r="K744" s="118"/>
      <c r="L744" s="112"/>
    </row>
    <row r="745" spans="1:12" x14ac:dyDescent="0.25">
      <c r="A745" s="93">
        <v>1972</v>
      </c>
      <c r="B745" s="94" t="s">
        <v>491</v>
      </c>
      <c r="C745" s="95" t="s">
        <v>492</v>
      </c>
      <c r="D745" s="95" t="s">
        <v>440</v>
      </c>
      <c r="E745" s="87"/>
      <c r="F745" s="69"/>
      <c r="G745" s="69"/>
      <c r="H745" s="69"/>
      <c r="I745" s="69"/>
      <c r="J745" s="70"/>
      <c r="K745" s="118"/>
      <c r="L745" s="112"/>
    </row>
    <row r="746" spans="1:12" x14ac:dyDescent="0.25">
      <c r="A746" s="93">
        <v>1972</v>
      </c>
      <c r="B746" s="94" t="s">
        <v>493</v>
      </c>
      <c r="C746" s="95" t="s">
        <v>494</v>
      </c>
      <c r="D746" s="95" t="s">
        <v>440</v>
      </c>
      <c r="E746" s="87"/>
      <c r="F746" s="69"/>
      <c r="G746" s="69"/>
      <c r="H746" s="69"/>
      <c r="I746" s="69"/>
      <c r="J746" s="70"/>
      <c r="K746" s="118"/>
      <c r="L746" s="112"/>
    </row>
    <row r="747" spans="1:12" ht="15.75" thickBot="1" x14ac:dyDescent="0.3">
      <c r="A747" s="100">
        <v>1972</v>
      </c>
      <c r="B747" s="101" t="s">
        <v>495</v>
      </c>
      <c r="C747" s="102" t="s">
        <v>496</v>
      </c>
      <c r="D747" s="102" t="s">
        <v>440</v>
      </c>
      <c r="E747" s="88"/>
      <c r="F747" s="56"/>
      <c r="G747" s="56"/>
      <c r="H747" s="56"/>
      <c r="I747" s="56"/>
      <c r="J747" s="71"/>
      <c r="K747" s="119"/>
      <c r="L747" s="113"/>
    </row>
    <row r="748" spans="1:12" x14ac:dyDescent="0.25">
      <c r="A748" s="90">
        <v>1973</v>
      </c>
      <c r="B748" s="91" t="s">
        <v>4</v>
      </c>
      <c r="C748" s="92" t="s">
        <v>5</v>
      </c>
      <c r="D748" s="92" t="s">
        <v>6</v>
      </c>
      <c r="E748" s="86"/>
      <c r="F748" s="69"/>
      <c r="G748" s="69"/>
      <c r="H748" s="69"/>
      <c r="I748" s="69"/>
      <c r="J748" s="70"/>
      <c r="K748" s="118"/>
      <c r="L748" s="112"/>
    </row>
    <row r="749" spans="1:12" x14ac:dyDescent="0.25">
      <c r="A749" s="93">
        <v>1973</v>
      </c>
      <c r="B749" s="94" t="s">
        <v>7</v>
      </c>
      <c r="C749" s="95" t="s">
        <v>8</v>
      </c>
      <c r="D749" s="95" t="s">
        <v>6</v>
      </c>
      <c r="E749" s="87"/>
      <c r="F749" s="69"/>
      <c r="G749" s="69"/>
      <c r="H749" s="69"/>
      <c r="I749" s="69"/>
      <c r="J749" s="70"/>
      <c r="K749" s="118"/>
      <c r="L749" s="112"/>
    </row>
    <row r="750" spans="1:12" x14ac:dyDescent="0.25">
      <c r="A750" s="93">
        <v>1973</v>
      </c>
      <c r="B750" s="94" t="s">
        <v>9</v>
      </c>
      <c r="C750" s="95" t="s">
        <v>10</v>
      </c>
      <c r="D750" s="95" t="s">
        <v>6</v>
      </c>
      <c r="E750" s="87"/>
      <c r="F750" s="69"/>
      <c r="G750" s="69"/>
      <c r="H750" s="69"/>
      <c r="I750" s="69"/>
      <c r="J750" s="70"/>
      <c r="K750" s="118"/>
      <c r="L750" s="112"/>
    </row>
    <row r="751" spans="1:12" x14ac:dyDescent="0.25">
      <c r="A751" s="93">
        <v>1973</v>
      </c>
      <c r="B751" s="94" t="s">
        <v>11</v>
      </c>
      <c r="C751" s="95" t="s">
        <v>12</v>
      </c>
      <c r="D751" s="95" t="s">
        <v>6</v>
      </c>
      <c r="E751" s="87"/>
      <c r="F751" s="69"/>
      <c r="G751" s="69"/>
      <c r="H751" s="69"/>
      <c r="I751" s="69"/>
      <c r="J751" s="70"/>
      <c r="K751" s="118"/>
      <c r="L751" s="112"/>
    </row>
    <row r="752" spans="1:12" x14ac:dyDescent="0.25">
      <c r="A752" s="93">
        <v>1973</v>
      </c>
      <c r="B752" s="94" t="s">
        <v>13</v>
      </c>
      <c r="C752" s="95" t="s">
        <v>14</v>
      </c>
      <c r="D752" s="95" t="s">
        <v>6</v>
      </c>
      <c r="E752" s="87"/>
      <c r="F752" s="69"/>
      <c r="G752" s="69"/>
      <c r="H752" s="69"/>
      <c r="I752" s="69"/>
      <c r="J752" s="70"/>
      <c r="K752" s="118"/>
      <c r="L752" s="112"/>
    </row>
    <row r="753" spans="1:12" x14ac:dyDescent="0.25">
      <c r="A753" s="93">
        <v>1973</v>
      </c>
      <c r="B753" s="94" t="s">
        <v>15</v>
      </c>
      <c r="C753" s="95" t="s">
        <v>16</v>
      </c>
      <c r="D753" s="95" t="s">
        <v>6</v>
      </c>
      <c r="E753" s="87"/>
      <c r="F753" s="69"/>
      <c r="G753" s="69"/>
      <c r="H753" s="69"/>
      <c r="I753" s="69"/>
      <c r="J753" s="70"/>
      <c r="K753" s="118"/>
      <c r="L753" s="112"/>
    </row>
    <row r="754" spans="1:12" x14ac:dyDescent="0.25">
      <c r="A754" s="93">
        <v>1973</v>
      </c>
      <c r="B754" s="94" t="s">
        <v>17</v>
      </c>
      <c r="C754" s="95" t="s">
        <v>18</v>
      </c>
      <c r="D754" s="95" t="s">
        <v>6</v>
      </c>
      <c r="E754" s="87"/>
      <c r="F754" s="69"/>
      <c r="G754" s="69"/>
      <c r="H754" s="69"/>
      <c r="I754" s="69"/>
      <c r="J754" s="70"/>
      <c r="K754" s="118"/>
      <c r="L754" s="112"/>
    </row>
    <row r="755" spans="1:12" x14ac:dyDescent="0.25">
      <c r="A755" s="93">
        <v>1973</v>
      </c>
      <c r="B755" s="94" t="s">
        <v>19</v>
      </c>
      <c r="C755" s="95" t="s">
        <v>20</v>
      </c>
      <c r="D755" s="95" t="s">
        <v>6</v>
      </c>
      <c r="E755" s="87"/>
      <c r="F755" s="69"/>
      <c r="G755" s="69"/>
      <c r="H755" s="69"/>
      <c r="I755" s="69"/>
      <c r="J755" s="70"/>
      <c r="K755" s="118"/>
      <c r="L755" s="112"/>
    </row>
    <row r="756" spans="1:12" x14ac:dyDescent="0.25">
      <c r="A756" s="93">
        <v>1973</v>
      </c>
      <c r="B756" s="94" t="s">
        <v>21</v>
      </c>
      <c r="C756" s="95" t="s">
        <v>22</v>
      </c>
      <c r="D756" s="95" t="s">
        <v>6</v>
      </c>
      <c r="E756" s="87"/>
      <c r="F756" s="69"/>
      <c r="G756" s="69"/>
      <c r="H756" s="69"/>
      <c r="I756" s="69"/>
      <c r="J756" s="70"/>
      <c r="K756" s="118"/>
      <c r="L756" s="112"/>
    </row>
    <row r="757" spans="1:12" x14ac:dyDescent="0.25">
      <c r="A757" s="93">
        <v>1973</v>
      </c>
      <c r="B757" s="94" t="s">
        <v>23</v>
      </c>
      <c r="C757" s="95" t="s">
        <v>24</v>
      </c>
      <c r="D757" s="95" t="s">
        <v>6</v>
      </c>
      <c r="E757" s="87"/>
      <c r="F757" s="69"/>
      <c r="G757" s="69"/>
      <c r="H757" s="69"/>
      <c r="I757" s="69"/>
      <c r="J757" s="70"/>
      <c r="K757" s="118"/>
      <c r="L757" s="112"/>
    </row>
    <row r="758" spans="1:12" x14ac:dyDescent="0.25">
      <c r="A758" s="93">
        <v>1973</v>
      </c>
      <c r="B758" s="94" t="s">
        <v>25</v>
      </c>
      <c r="C758" s="95" t="s">
        <v>26</v>
      </c>
      <c r="D758" s="95" t="s">
        <v>6</v>
      </c>
      <c r="E758" s="87"/>
      <c r="F758" s="69"/>
      <c r="G758" s="69"/>
      <c r="H758" s="69"/>
      <c r="I758" s="69"/>
      <c r="J758" s="70"/>
      <c r="K758" s="118"/>
      <c r="L758" s="112"/>
    </row>
    <row r="759" spans="1:12" x14ac:dyDescent="0.25">
      <c r="A759" s="93">
        <v>1973</v>
      </c>
      <c r="B759" s="94" t="s">
        <v>27</v>
      </c>
      <c r="C759" s="95" t="s">
        <v>28</v>
      </c>
      <c r="D759" s="95" t="s">
        <v>6</v>
      </c>
      <c r="E759" s="87"/>
      <c r="F759" s="69"/>
      <c r="G759" s="69"/>
      <c r="H759" s="69"/>
      <c r="I759" s="69"/>
      <c r="J759" s="70"/>
      <c r="K759" s="118"/>
      <c r="L759" s="112"/>
    </row>
    <row r="760" spans="1:12" x14ac:dyDescent="0.25">
      <c r="A760" s="93">
        <v>1973</v>
      </c>
      <c r="B760" s="94" t="s">
        <v>29</v>
      </c>
      <c r="C760" s="95" t="s">
        <v>30</v>
      </c>
      <c r="D760" s="95" t="s">
        <v>6</v>
      </c>
      <c r="E760" s="87"/>
      <c r="F760" s="69"/>
      <c r="G760" s="69"/>
      <c r="H760" s="69"/>
      <c r="I760" s="69"/>
      <c r="J760" s="70"/>
      <c r="K760" s="118"/>
      <c r="L760" s="112"/>
    </row>
    <row r="761" spans="1:12" x14ac:dyDescent="0.25">
      <c r="A761" s="93">
        <v>1973</v>
      </c>
      <c r="B761" s="94" t="s">
        <v>31</v>
      </c>
      <c r="C761" s="95" t="s">
        <v>32</v>
      </c>
      <c r="D761" s="95" t="s">
        <v>6</v>
      </c>
      <c r="E761" s="87"/>
      <c r="F761" s="69"/>
      <c r="G761" s="69"/>
      <c r="H761" s="69"/>
      <c r="I761" s="69"/>
      <c r="J761" s="70"/>
      <c r="K761" s="118"/>
      <c r="L761" s="112"/>
    </row>
    <row r="762" spans="1:12" x14ac:dyDescent="0.25">
      <c r="A762" s="93">
        <v>1973</v>
      </c>
      <c r="B762" s="94" t="s">
        <v>33</v>
      </c>
      <c r="C762" s="95" t="s">
        <v>34</v>
      </c>
      <c r="D762" s="95" t="s">
        <v>6</v>
      </c>
      <c r="E762" s="87"/>
      <c r="F762" s="69"/>
      <c r="G762" s="69"/>
      <c r="H762" s="69"/>
      <c r="I762" s="69"/>
      <c r="J762" s="70"/>
      <c r="K762" s="118"/>
      <c r="L762" s="112"/>
    </row>
    <row r="763" spans="1:12" x14ac:dyDescent="0.25">
      <c r="A763" s="93">
        <v>1973</v>
      </c>
      <c r="B763" s="94" t="s">
        <v>35</v>
      </c>
      <c r="C763" s="95" t="s">
        <v>36</v>
      </c>
      <c r="D763" s="95" t="s">
        <v>6</v>
      </c>
      <c r="E763" s="87"/>
      <c r="F763" s="69"/>
      <c r="G763" s="69"/>
      <c r="H763" s="69"/>
      <c r="I763" s="69"/>
      <c r="J763" s="70"/>
      <c r="K763" s="118"/>
      <c r="L763" s="112"/>
    </row>
    <row r="764" spans="1:12" x14ac:dyDescent="0.25">
      <c r="A764" s="93">
        <v>1973</v>
      </c>
      <c r="B764" s="94" t="s">
        <v>37</v>
      </c>
      <c r="C764" s="95" t="s">
        <v>38</v>
      </c>
      <c r="D764" s="95" t="s">
        <v>6</v>
      </c>
      <c r="E764" s="87"/>
      <c r="F764" s="69"/>
      <c r="G764" s="69"/>
      <c r="H764" s="69"/>
      <c r="I764" s="69"/>
      <c r="J764" s="70"/>
      <c r="K764" s="118"/>
      <c r="L764" s="112"/>
    </row>
    <row r="765" spans="1:12" x14ac:dyDescent="0.25">
      <c r="A765" s="93">
        <v>1973</v>
      </c>
      <c r="B765" s="94" t="s">
        <v>39</v>
      </c>
      <c r="C765" s="95" t="s">
        <v>40</v>
      </c>
      <c r="D765" s="95" t="s">
        <v>6</v>
      </c>
      <c r="E765" s="87"/>
      <c r="F765" s="69"/>
      <c r="G765" s="69"/>
      <c r="H765" s="69"/>
      <c r="I765" s="69"/>
      <c r="J765" s="70"/>
      <c r="K765" s="118"/>
      <c r="L765" s="112"/>
    </row>
    <row r="766" spans="1:12" x14ac:dyDescent="0.25">
      <c r="A766" s="93">
        <v>1973</v>
      </c>
      <c r="B766" s="94" t="s">
        <v>41</v>
      </c>
      <c r="C766" s="95" t="s">
        <v>42</v>
      </c>
      <c r="D766" s="95" t="s">
        <v>6</v>
      </c>
      <c r="E766" s="87"/>
      <c r="F766" s="69"/>
      <c r="G766" s="69"/>
      <c r="H766" s="69"/>
      <c r="I766" s="69"/>
      <c r="J766" s="70"/>
      <c r="K766" s="118"/>
      <c r="L766" s="112"/>
    </row>
    <row r="767" spans="1:12" x14ac:dyDescent="0.25">
      <c r="A767" s="93">
        <v>1973</v>
      </c>
      <c r="B767" s="94" t="s">
        <v>43</v>
      </c>
      <c r="C767" s="95" t="s">
        <v>44</v>
      </c>
      <c r="D767" s="95" t="s">
        <v>6</v>
      </c>
      <c r="E767" s="87"/>
      <c r="F767" s="69"/>
      <c r="G767" s="69"/>
      <c r="H767" s="69"/>
      <c r="I767" s="69"/>
      <c r="J767" s="70"/>
      <c r="K767" s="118"/>
      <c r="L767" s="112"/>
    </row>
    <row r="768" spans="1:12" x14ac:dyDescent="0.25">
      <c r="A768" s="93">
        <v>1973</v>
      </c>
      <c r="B768" s="94" t="s">
        <v>45</v>
      </c>
      <c r="C768" s="95" t="s">
        <v>46</v>
      </c>
      <c r="D768" s="95" t="s">
        <v>6</v>
      </c>
      <c r="E768" s="87"/>
      <c r="F768" s="69"/>
      <c r="G768" s="69"/>
      <c r="H768" s="69"/>
      <c r="I768" s="69"/>
      <c r="J768" s="70"/>
      <c r="K768" s="118"/>
      <c r="L768" s="112"/>
    </row>
    <row r="769" spans="1:12" x14ac:dyDescent="0.25">
      <c r="A769" s="93">
        <v>1973</v>
      </c>
      <c r="B769" s="94" t="s">
        <v>47</v>
      </c>
      <c r="C769" s="95" t="s">
        <v>48</v>
      </c>
      <c r="D769" s="95" t="s">
        <v>6</v>
      </c>
      <c r="E769" s="87"/>
      <c r="F769" s="69"/>
      <c r="G769" s="69"/>
      <c r="H769" s="69"/>
      <c r="I769" s="69"/>
      <c r="J769" s="70"/>
      <c r="K769" s="118"/>
      <c r="L769" s="112"/>
    </row>
    <row r="770" spans="1:12" x14ac:dyDescent="0.25">
      <c r="A770" s="93">
        <v>1973</v>
      </c>
      <c r="B770" s="94" t="s">
        <v>49</v>
      </c>
      <c r="C770" s="95" t="s">
        <v>50</v>
      </c>
      <c r="D770" s="95" t="s">
        <v>6</v>
      </c>
      <c r="E770" s="87"/>
      <c r="F770" s="69"/>
      <c r="G770" s="69"/>
      <c r="H770" s="69"/>
      <c r="I770" s="69"/>
      <c r="J770" s="70"/>
      <c r="K770" s="118"/>
      <c r="L770" s="112"/>
    </row>
    <row r="771" spans="1:12" x14ac:dyDescent="0.25">
      <c r="A771" s="93">
        <v>1973</v>
      </c>
      <c r="B771" s="94" t="s">
        <v>51</v>
      </c>
      <c r="C771" s="95" t="s">
        <v>52</v>
      </c>
      <c r="D771" s="95" t="s">
        <v>6</v>
      </c>
      <c r="E771" s="87"/>
      <c r="F771" s="69"/>
      <c r="G771" s="69"/>
      <c r="H771" s="69"/>
      <c r="I771" s="69"/>
      <c r="J771" s="70"/>
      <c r="K771" s="118"/>
      <c r="L771" s="112"/>
    </row>
    <row r="772" spans="1:12" x14ac:dyDescent="0.25">
      <c r="A772" s="93">
        <v>1973</v>
      </c>
      <c r="B772" s="94" t="s">
        <v>53</v>
      </c>
      <c r="C772" s="95" t="s">
        <v>54</v>
      </c>
      <c r="D772" s="95" t="s">
        <v>6</v>
      </c>
      <c r="E772" s="87"/>
      <c r="F772" s="69"/>
      <c r="G772" s="69"/>
      <c r="H772" s="69"/>
      <c r="I772" s="69"/>
      <c r="J772" s="70"/>
      <c r="K772" s="118"/>
      <c r="L772" s="112"/>
    </row>
    <row r="773" spans="1:12" x14ac:dyDescent="0.25">
      <c r="A773" s="93">
        <v>1973</v>
      </c>
      <c r="B773" s="94" t="s">
        <v>55</v>
      </c>
      <c r="C773" s="95" t="s">
        <v>56</v>
      </c>
      <c r="D773" s="95" t="s">
        <v>6</v>
      </c>
      <c r="E773" s="87"/>
      <c r="F773" s="69"/>
      <c r="G773" s="69"/>
      <c r="H773" s="69"/>
      <c r="I773" s="69"/>
      <c r="J773" s="70"/>
      <c r="K773" s="118"/>
      <c r="L773" s="112"/>
    </row>
    <row r="774" spans="1:12" x14ac:dyDescent="0.25">
      <c r="A774" s="93">
        <v>1973</v>
      </c>
      <c r="B774" s="94" t="s">
        <v>57</v>
      </c>
      <c r="C774" s="95" t="s">
        <v>58</v>
      </c>
      <c r="D774" s="95" t="s">
        <v>6</v>
      </c>
      <c r="E774" s="87"/>
      <c r="F774" s="69"/>
      <c r="G774" s="69"/>
      <c r="H774" s="69"/>
      <c r="I774" s="69"/>
      <c r="J774" s="70"/>
      <c r="K774" s="118"/>
      <c r="L774" s="112"/>
    </row>
    <row r="775" spans="1:12" x14ac:dyDescent="0.25">
      <c r="A775" s="93">
        <v>1973</v>
      </c>
      <c r="B775" s="94" t="s">
        <v>59</v>
      </c>
      <c r="C775" s="95" t="s">
        <v>60</v>
      </c>
      <c r="D775" s="95" t="s">
        <v>6</v>
      </c>
      <c r="E775" s="87"/>
      <c r="F775" s="69"/>
      <c r="G775" s="69"/>
      <c r="H775" s="69"/>
      <c r="I775" s="69"/>
      <c r="J775" s="70"/>
      <c r="K775" s="118"/>
      <c r="L775" s="112"/>
    </row>
    <row r="776" spans="1:12" x14ac:dyDescent="0.25">
      <c r="A776" s="93">
        <v>1973</v>
      </c>
      <c r="B776" s="94" t="s">
        <v>61</v>
      </c>
      <c r="C776" s="95" t="s">
        <v>62</v>
      </c>
      <c r="D776" s="95" t="s">
        <v>6</v>
      </c>
      <c r="E776" s="87"/>
      <c r="F776" s="69"/>
      <c r="G776" s="69"/>
      <c r="H776" s="69"/>
      <c r="I776" s="69"/>
      <c r="J776" s="70"/>
      <c r="K776" s="118"/>
      <c r="L776" s="112"/>
    </row>
    <row r="777" spans="1:12" x14ac:dyDescent="0.25">
      <c r="A777" s="93">
        <v>1973</v>
      </c>
      <c r="B777" s="94" t="s">
        <v>63</v>
      </c>
      <c r="C777" s="95" t="s">
        <v>64</v>
      </c>
      <c r="D777" s="95" t="s">
        <v>6</v>
      </c>
      <c r="E777" s="87"/>
      <c r="F777" s="69"/>
      <c r="G777" s="69"/>
      <c r="H777" s="69"/>
      <c r="I777" s="69"/>
      <c r="J777" s="70"/>
      <c r="K777" s="118"/>
      <c r="L777" s="112"/>
    </row>
    <row r="778" spans="1:12" x14ac:dyDescent="0.25">
      <c r="A778" s="93">
        <v>1973</v>
      </c>
      <c r="B778" s="94" t="s">
        <v>65</v>
      </c>
      <c r="C778" s="95" t="s">
        <v>66</v>
      </c>
      <c r="D778" s="95" t="s">
        <v>6</v>
      </c>
      <c r="E778" s="87"/>
      <c r="F778" s="69"/>
      <c r="G778" s="69"/>
      <c r="H778" s="69"/>
      <c r="I778" s="69"/>
      <c r="J778" s="70"/>
      <c r="K778" s="118"/>
      <c r="L778" s="112"/>
    </row>
    <row r="779" spans="1:12" x14ac:dyDescent="0.25">
      <c r="A779" s="93">
        <v>1973</v>
      </c>
      <c r="B779" s="94" t="s">
        <v>67</v>
      </c>
      <c r="C779" s="95" t="s">
        <v>68</v>
      </c>
      <c r="D779" s="95" t="s">
        <v>6</v>
      </c>
      <c r="E779" s="87"/>
      <c r="F779" s="69"/>
      <c r="G779" s="69"/>
      <c r="H779" s="69"/>
      <c r="I779" s="69"/>
      <c r="J779" s="70"/>
      <c r="K779" s="118"/>
      <c r="L779" s="112"/>
    </row>
    <row r="780" spans="1:12" x14ac:dyDescent="0.25">
      <c r="A780" s="93">
        <v>1973</v>
      </c>
      <c r="B780" s="94" t="s">
        <v>69</v>
      </c>
      <c r="C780" s="95" t="s">
        <v>70</v>
      </c>
      <c r="D780" s="95" t="s">
        <v>6</v>
      </c>
      <c r="E780" s="87"/>
      <c r="F780" s="69"/>
      <c r="G780" s="69"/>
      <c r="H780" s="69"/>
      <c r="I780" s="69"/>
      <c r="J780" s="70"/>
      <c r="K780" s="118"/>
      <c r="L780" s="112"/>
    </row>
    <row r="781" spans="1:12" x14ac:dyDescent="0.25">
      <c r="A781" s="93">
        <v>1973</v>
      </c>
      <c r="B781" s="94" t="s">
        <v>71</v>
      </c>
      <c r="C781" s="95" t="s">
        <v>72</v>
      </c>
      <c r="D781" s="95" t="s">
        <v>6</v>
      </c>
      <c r="E781" s="87"/>
      <c r="F781" s="69"/>
      <c r="G781" s="69"/>
      <c r="H781" s="69"/>
      <c r="I781" s="69"/>
      <c r="J781" s="70"/>
      <c r="K781" s="118"/>
      <c r="L781" s="112"/>
    </row>
    <row r="782" spans="1:12" x14ac:dyDescent="0.25">
      <c r="A782" s="93">
        <v>1973</v>
      </c>
      <c r="B782" s="94" t="s">
        <v>73</v>
      </c>
      <c r="C782" s="95" t="s">
        <v>74</v>
      </c>
      <c r="D782" s="95" t="s">
        <v>6</v>
      </c>
      <c r="E782" s="87"/>
      <c r="F782" s="69"/>
      <c r="G782" s="69"/>
      <c r="H782" s="69"/>
      <c r="I782" s="69"/>
      <c r="J782" s="70"/>
      <c r="K782" s="118"/>
      <c r="L782" s="112"/>
    </row>
    <row r="783" spans="1:12" x14ac:dyDescent="0.25">
      <c r="A783" s="93">
        <v>1973</v>
      </c>
      <c r="B783" s="94" t="s">
        <v>75</v>
      </c>
      <c r="C783" s="95" t="s">
        <v>76</v>
      </c>
      <c r="D783" s="95" t="s">
        <v>6</v>
      </c>
      <c r="E783" s="87"/>
      <c r="F783" s="69"/>
      <c r="G783" s="69"/>
      <c r="H783" s="69"/>
      <c r="I783" s="69"/>
      <c r="J783" s="70"/>
      <c r="K783" s="118"/>
      <c r="L783" s="112"/>
    </row>
    <row r="784" spans="1:12" x14ac:dyDescent="0.25">
      <c r="A784" s="93">
        <v>1973</v>
      </c>
      <c r="B784" s="94" t="s">
        <v>77</v>
      </c>
      <c r="C784" s="95" t="s">
        <v>78</v>
      </c>
      <c r="D784" s="95" t="s">
        <v>6</v>
      </c>
      <c r="E784" s="87"/>
      <c r="F784" s="69"/>
      <c r="G784" s="69"/>
      <c r="H784" s="69"/>
      <c r="I784" s="69"/>
      <c r="J784" s="70"/>
      <c r="K784" s="118"/>
      <c r="L784" s="112"/>
    </row>
    <row r="785" spans="1:12" x14ac:dyDescent="0.25">
      <c r="A785" s="93">
        <v>1973</v>
      </c>
      <c r="B785" s="94" t="s">
        <v>79</v>
      </c>
      <c r="C785" s="95" t="s">
        <v>80</v>
      </c>
      <c r="D785" s="95" t="s">
        <v>6</v>
      </c>
      <c r="E785" s="87"/>
      <c r="F785" s="69"/>
      <c r="G785" s="69"/>
      <c r="H785" s="69"/>
      <c r="I785" s="69"/>
      <c r="J785" s="70"/>
      <c r="K785" s="118"/>
      <c r="L785" s="112"/>
    </row>
    <row r="786" spans="1:12" x14ac:dyDescent="0.25">
      <c r="A786" s="93">
        <v>1973</v>
      </c>
      <c r="B786" s="94" t="s">
        <v>81</v>
      </c>
      <c r="C786" s="95" t="s">
        <v>82</v>
      </c>
      <c r="D786" s="95" t="s">
        <v>6</v>
      </c>
      <c r="E786" s="87"/>
      <c r="F786" s="69"/>
      <c r="G786" s="69"/>
      <c r="H786" s="69"/>
      <c r="I786" s="69"/>
      <c r="J786" s="70"/>
      <c r="K786" s="118"/>
      <c r="L786" s="112"/>
    </row>
    <row r="787" spans="1:12" x14ac:dyDescent="0.25">
      <c r="A787" s="93">
        <v>1973</v>
      </c>
      <c r="B787" s="94" t="s">
        <v>83</v>
      </c>
      <c r="C787" s="95" t="s">
        <v>84</v>
      </c>
      <c r="D787" s="95" t="s">
        <v>6</v>
      </c>
      <c r="E787" s="87"/>
      <c r="F787" s="69"/>
      <c r="G787" s="69"/>
      <c r="H787" s="69"/>
      <c r="I787" s="69"/>
      <c r="J787" s="70"/>
      <c r="K787" s="118"/>
      <c r="L787" s="112"/>
    </row>
    <row r="788" spans="1:12" x14ac:dyDescent="0.25">
      <c r="A788" s="93">
        <v>1973</v>
      </c>
      <c r="B788" s="94" t="s">
        <v>85</v>
      </c>
      <c r="C788" s="95" t="s">
        <v>86</v>
      </c>
      <c r="D788" s="95" t="s">
        <v>6</v>
      </c>
      <c r="E788" s="87"/>
      <c r="F788" s="69"/>
      <c r="G788" s="69"/>
      <c r="H788" s="69"/>
      <c r="I788" s="69"/>
      <c r="J788" s="70"/>
      <c r="K788" s="118"/>
      <c r="L788" s="112"/>
    </row>
    <row r="789" spans="1:12" x14ac:dyDescent="0.25">
      <c r="A789" s="93">
        <v>1973</v>
      </c>
      <c r="B789" s="94" t="s">
        <v>87</v>
      </c>
      <c r="C789" s="95" t="s">
        <v>88</v>
      </c>
      <c r="D789" s="95" t="s">
        <v>6</v>
      </c>
      <c r="E789" s="87"/>
      <c r="F789" s="69"/>
      <c r="G789" s="69"/>
      <c r="H789" s="69"/>
      <c r="I789" s="69"/>
      <c r="J789" s="70"/>
      <c r="K789" s="118"/>
      <c r="L789" s="112"/>
    </row>
    <row r="790" spans="1:12" x14ac:dyDescent="0.25">
      <c r="A790" s="93">
        <v>1973</v>
      </c>
      <c r="B790" s="94" t="s">
        <v>89</v>
      </c>
      <c r="C790" s="95" t="s">
        <v>90</v>
      </c>
      <c r="D790" s="95" t="s">
        <v>6</v>
      </c>
      <c r="E790" s="87"/>
      <c r="F790" s="69"/>
      <c r="G790" s="69"/>
      <c r="H790" s="69"/>
      <c r="I790" s="69"/>
      <c r="J790" s="70"/>
      <c r="K790" s="118"/>
      <c r="L790" s="112"/>
    </row>
    <row r="791" spans="1:12" x14ac:dyDescent="0.25">
      <c r="A791" s="93">
        <v>1973</v>
      </c>
      <c r="B791" s="94" t="s">
        <v>91</v>
      </c>
      <c r="C791" s="95" t="s">
        <v>92</v>
      </c>
      <c r="D791" s="95" t="s">
        <v>6</v>
      </c>
      <c r="E791" s="87"/>
      <c r="F791" s="69"/>
      <c r="G791" s="69"/>
      <c r="H791" s="69"/>
      <c r="I791" s="69"/>
      <c r="J791" s="70"/>
      <c r="K791" s="118"/>
      <c r="L791" s="112"/>
    </row>
    <row r="792" spans="1:12" x14ac:dyDescent="0.25">
      <c r="A792" s="93">
        <v>1973</v>
      </c>
      <c r="B792" s="94" t="s">
        <v>93</v>
      </c>
      <c r="C792" s="95" t="s">
        <v>94</v>
      </c>
      <c r="D792" s="95" t="s">
        <v>6</v>
      </c>
      <c r="E792" s="87"/>
      <c r="F792" s="69"/>
      <c r="G792" s="69"/>
      <c r="H792" s="69"/>
      <c r="I792" s="69"/>
      <c r="J792" s="70"/>
      <c r="K792" s="118"/>
      <c r="L792" s="112"/>
    </row>
    <row r="793" spans="1:12" x14ac:dyDescent="0.25">
      <c r="A793" s="93">
        <v>1973</v>
      </c>
      <c r="B793" s="94" t="s">
        <v>95</v>
      </c>
      <c r="C793" s="95" t="s">
        <v>96</v>
      </c>
      <c r="D793" s="95" t="s">
        <v>6</v>
      </c>
      <c r="E793" s="87"/>
      <c r="F793" s="69"/>
      <c r="G793" s="69"/>
      <c r="H793" s="69"/>
      <c r="I793" s="69"/>
      <c r="J793" s="70"/>
      <c r="K793" s="118"/>
      <c r="L793" s="112"/>
    </row>
    <row r="794" spans="1:12" x14ac:dyDescent="0.25">
      <c r="A794" s="93">
        <v>1973</v>
      </c>
      <c r="B794" s="94" t="s">
        <v>97</v>
      </c>
      <c r="C794" s="95" t="s">
        <v>98</v>
      </c>
      <c r="D794" s="95" t="s">
        <v>6</v>
      </c>
      <c r="E794" s="87"/>
      <c r="F794" s="69"/>
      <c r="G794" s="69"/>
      <c r="H794" s="69"/>
      <c r="I794" s="69"/>
      <c r="J794" s="70"/>
      <c r="K794" s="118"/>
      <c r="L794" s="112"/>
    </row>
    <row r="795" spans="1:12" x14ac:dyDescent="0.25">
      <c r="A795" s="93">
        <v>1973</v>
      </c>
      <c r="B795" s="94" t="s">
        <v>99</v>
      </c>
      <c r="C795" s="95" t="s">
        <v>100</v>
      </c>
      <c r="D795" s="95" t="s">
        <v>6</v>
      </c>
      <c r="E795" s="87"/>
      <c r="F795" s="69"/>
      <c r="G795" s="69"/>
      <c r="H795" s="69"/>
      <c r="I795" s="69"/>
      <c r="J795" s="70"/>
      <c r="K795" s="118"/>
      <c r="L795" s="112"/>
    </row>
    <row r="796" spans="1:12" x14ac:dyDescent="0.25">
      <c r="A796" s="93">
        <v>1973</v>
      </c>
      <c r="B796" s="94" t="s">
        <v>101</v>
      </c>
      <c r="C796" s="95" t="s">
        <v>102</v>
      </c>
      <c r="D796" s="95" t="s">
        <v>6</v>
      </c>
      <c r="E796" s="87"/>
      <c r="F796" s="69"/>
      <c r="G796" s="69"/>
      <c r="H796" s="69"/>
      <c r="I796" s="69"/>
      <c r="J796" s="70"/>
      <c r="K796" s="118"/>
      <c r="L796" s="112"/>
    </row>
    <row r="797" spans="1:12" x14ac:dyDescent="0.25">
      <c r="A797" s="93">
        <v>1973</v>
      </c>
      <c r="B797" s="94" t="s">
        <v>103</v>
      </c>
      <c r="C797" s="95" t="s">
        <v>104</v>
      </c>
      <c r="D797" s="95" t="s">
        <v>6</v>
      </c>
      <c r="E797" s="87"/>
      <c r="F797" s="69"/>
      <c r="G797" s="69"/>
      <c r="H797" s="69"/>
      <c r="I797" s="69"/>
      <c r="J797" s="70"/>
      <c r="K797" s="118"/>
      <c r="L797" s="112"/>
    </row>
    <row r="798" spans="1:12" x14ac:dyDescent="0.25">
      <c r="A798" s="93">
        <v>1973</v>
      </c>
      <c r="B798" s="94" t="s">
        <v>105</v>
      </c>
      <c r="C798" s="95" t="s">
        <v>106</v>
      </c>
      <c r="D798" s="95" t="s">
        <v>6</v>
      </c>
      <c r="E798" s="87"/>
      <c r="F798" s="69"/>
      <c r="G798" s="69"/>
      <c r="H798" s="69"/>
      <c r="I798" s="69"/>
      <c r="J798" s="70"/>
      <c r="K798" s="118"/>
      <c r="L798" s="112"/>
    </row>
    <row r="799" spans="1:12" x14ac:dyDescent="0.25">
      <c r="A799" s="93">
        <v>1973</v>
      </c>
      <c r="B799" s="94" t="s">
        <v>107</v>
      </c>
      <c r="C799" s="95" t="s">
        <v>108</v>
      </c>
      <c r="D799" s="95" t="s">
        <v>6</v>
      </c>
      <c r="E799" s="87"/>
      <c r="F799" s="69"/>
      <c r="G799" s="69"/>
      <c r="H799" s="69"/>
      <c r="I799" s="69"/>
      <c r="J799" s="70"/>
      <c r="K799" s="118"/>
      <c r="L799" s="112"/>
    </row>
    <row r="800" spans="1:12" x14ac:dyDescent="0.25">
      <c r="A800" s="93">
        <v>1973</v>
      </c>
      <c r="B800" s="94" t="s">
        <v>109</v>
      </c>
      <c r="C800" s="95" t="s">
        <v>110</v>
      </c>
      <c r="D800" s="95" t="s">
        <v>6</v>
      </c>
      <c r="E800" s="87"/>
      <c r="F800" s="69"/>
      <c r="G800" s="69"/>
      <c r="H800" s="69"/>
      <c r="I800" s="69"/>
      <c r="J800" s="70"/>
      <c r="K800" s="118"/>
      <c r="L800" s="112"/>
    </row>
    <row r="801" spans="1:12" x14ac:dyDescent="0.25">
      <c r="A801" s="93">
        <v>1973</v>
      </c>
      <c r="B801" s="94" t="s">
        <v>111</v>
      </c>
      <c r="C801" s="95" t="s">
        <v>112</v>
      </c>
      <c r="D801" s="95" t="s">
        <v>6</v>
      </c>
      <c r="E801" s="87"/>
      <c r="F801" s="69"/>
      <c r="G801" s="69"/>
      <c r="H801" s="69"/>
      <c r="I801" s="69"/>
      <c r="J801" s="70"/>
      <c r="K801" s="118"/>
      <c r="L801" s="112"/>
    </row>
    <row r="802" spans="1:12" x14ac:dyDescent="0.25">
      <c r="A802" s="93">
        <v>1973</v>
      </c>
      <c r="B802" s="94" t="s">
        <v>113</v>
      </c>
      <c r="C802" s="95" t="s">
        <v>114</v>
      </c>
      <c r="D802" s="95" t="s">
        <v>6</v>
      </c>
      <c r="E802" s="87"/>
      <c r="F802" s="69"/>
      <c r="G802" s="69"/>
      <c r="H802" s="69"/>
      <c r="I802" s="69"/>
      <c r="J802" s="70"/>
      <c r="K802" s="118"/>
      <c r="L802" s="112"/>
    </row>
    <row r="803" spans="1:12" x14ac:dyDescent="0.25">
      <c r="A803" s="93">
        <v>1973</v>
      </c>
      <c r="B803" s="94" t="s">
        <v>115</v>
      </c>
      <c r="C803" s="95" t="s">
        <v>116</v>
      </c>
      <c r="D803" s="95" t="s">
        <v>6</v>
      </c>
      <c r="E803" s="87"/>
      <c r="F803" s="69"/>
      <c r="G803" s="69"/>
      <c r="H803" s="69"/>
      <c r="I803" s="69"/>
      <c r="J803" s="70"/>
      <c r="K803" s="118"/>
      <c r="L803" s="112"/>
    </row>
    <row r="804" spans="1:12" x14ac:dyDescent="0.25">
      <c r="A804" s="93">
        <v>1973</v>
      </c>
      <c r="B804" s="94" t="s">
        <v>117</v>
      </c>
      <c r="C804" s="95" t="s">
        <v>118</v>
      </c>
      <c r="D804" s="95" t="s">
        <v>6</v>
      </c>
      <c r="E804" s="87"/>
      <c r="F804" s="69"/>
      <c r="G804" s="69"/>
      <c r="H804" s="69"/>
      <c r="I804" s="69"/>
      <c r="J804" s="70"/>
      <c r="K804" s="118"/>
      <c r="L804" s="112"/>
    </row>
    <row r="805" spans="1:12" x14ac:dyDescent="0.25">
      <c r="A805" s="93">
        <v>1973</v>
      </c>
      <c r="B805" s="94" t="s">
        <v>119</v>
      </c>
      <c r="C805" s="95" t="s">
        <v>120</v>
      </c>
      <c r="D805" s="95" t="s">
        <v>6</v>
      </c>
      <c r="E805" s="87"/>
      <c r="F805" s="69"/>
      <c r="G805" s="69"/>
      <c r="H805" s="69"/>
      <c r="I805" s="69"/>
      <c r="J805" s="70"/>
      <c r="K805" s="118"/>
      <c r="L805" s="112"/>
    </row>
    <row r="806" spans="1:12" x14ac:dyDescent="0.25">
      <c r="A806" s="93">
        <v>1973</v>
      </c>
      <c r="B806" s="94" t="s">
        <v>121</v>
      </c>
      <c r="C806" s="95" t="s">
        <v>122</v>
      </c>
      <c r="D806" s="95" t="s">
        <v>6</v>
      </c>
      <c r="E806" s="87"/>
      <c r="F806" s="69"/>
      <c r="G806" s="69"/>
      <c r="H806" s="69"/>
      <c r="I806" s="69"/>
      <c r="J806" s="70"/>
      <c r="K806" s="118"/>
      <c r="L806" s="112"/>
    </row>
    <row r="807" spans="1:12" x14ac:dyDescent="0.25">
      <c r="A807" s="93">
        <v>1973</v>
      </c>
      <c r="B807" s="94" t="s">
        <v>123</v>
      </c>
      <c r="C807" s="95" t="s">
        <v>124</v>
      </c>
      <c r="D807" s="95" t="s">
        <v>6</v>
      </c>
      <c r="E807" s="87"/>
      <c r="F807" s="69"/>
      <c r="G807" s="69"/>
      <c r="H807" s="69"/>
      <c r="I807" s="69"/>
      <c r="J807" s="70"/>
      <c r="K807" s="118"/>
      <c r="L807" s="112"/>
    </row>
    <row r="808" spans="1:12" x14ac:dyDescent="0.25">
      <c r="A808" s="93">
        <v>1973</v>
      </c>
      <c r="B808" s="94" t="s">
        <v>125</v>
      </c>
      <c r="C808" s="95" t="s">
        <v>126</v>
      </c>
      <c r="D808" s="95" t="s">
        <v>647</v>
      </c>
      <c r="E808" s="87"/>
      <c r="F808" s="69"/>
      <c r="G808" s="69"/>
      <c r="H808" s="69"/>
      <c r="I808" s="69"/>
      <c r="J808" s="70"/>
      <c r="K808" s="118"/>
      <c r="L808" s="112"/>
    </row>
    <row r="809" spans="1:12" x14ac:dyDescent="0.25">
      <c r="A809" s="93">
        <v>1973</v>
      </c>
      <c r="B809" s="94" t="s">
        <v>127</v>
      </c>
      <c r="C809" s="95" t="s">
        <v>128</v>
      </c>
      <c r="D809" s="95" t="s">
        <v>647</v>
      </c>
      <c r="E809" s="87"/>
      <c r="F809" s="69"/>
      <c r="G809" s="69"/>
      <c r="H809" s="69"/>
      <c r="I809" s="69"/>
      <c r="J809" s="70"/>
      <c r="K809" s="118"/>
      <c r="L809" s="112"/>
    </row>
    <row r="810" spans="1:12" x14ac:dyDescent="0.25">
      <c r="A810" s="93">
        <v>1973</v>
      </c>
      <c r="B810" s="94" t="s">
        <v>129</v>
      </c>
      <c r="C810" s="95" t="s">
        <v>130</v>
      </c>
      <c r="D810" s="95" t="s">
        <v>647</v>
      </c>
      <c r="E810" s="87"/>
      <c r="F810" s="69"/>
      <c r="G810" s="69"/>
      <c r="H810" s="69"/>
      <c r="I810" s="69"/>
      <c r="J810" s="70"/>
      <c r="K810" s="118"/>
      <c r="L810" s="112"/>
    </row>
    <row r="811" spans="1:12" x14ac:dyDescent="0.25">
      <c r="A811" s="96">
        <v>1973</v>
      </c>
      <c r="B811" s="94" t="s">
        <v>131</v>
      </c>
      <c r="C811" s="95" t="s">
        <v>132</v>
      </c>
      <c r="D811" s="95" t="s">
        <v>647</v>
      </c>
      <c r="E811" s="87"/>
      <c r="F811" s="69"/>
      <c r="G811" s="69"/>
      <c r="H811" s="69"/>
      <c r="I811" s="69"/>
      <c r="J811" s="70"/>
      <c r="K811" s="118"/>
      <c r="L811" s="112"/>
    </row>
    <row r="812" spans="1:12" x14ac:dyDescent="0.25">
      <c r="A812" s="93">
        <v>1973</v>
      </c>
      <c r="B812" s="94" t="s">
        <v>133</v>
      </c>
      <c r="C812" s="95" t="s">
        <v>134</v>
      </c>
      <c r="D812" s="95" t="s">
        <v>647</v>
      </c>
      <c r="E812" s="87"/>
      <c r="F812" s="69"/>
      <c r="G812" s="69"/>
      <c r="H812" s="69"/>
      <c r="I812" s="69"/>
      <c r="J812" s="70"/>
      <c r="K812" s="118"/>
      <c r="L812" s="112"/>
    </row>
    <row r="813" spans="1:12" x14ac:dyDescent="0.25">
      <c r="A813" s="93">
        <v>1973</v>
      </c>
      <c r="B813" s="94" t="s">
        <v>135</v>
      </c>
      <c r="C813" s="95" t="s">
        <v>136</v>
      </c>
      <c r="D813" s="95" t="s">
        <v>647</v>
      </c>
      <c r="E813" s="87"/>
      <c r="F813" s="69"/>
      <c r="G813" s="69"/>
      <c r="H813" s="69"/>
      <c r="I813" s="69"/>
      <c r="J813" s="70"/>
      <c r="K813" s="118"/>
      <c r="L813" s="112"/>
    </row>
    <row r="814" spans="1:12" x14ac:dyDescent="0.25">
      <c r="A814" s="93">
        <v>1973</v>
      </c>
      <c r="B814" s="94" t="s">
        <v>137</v>
      </c>
      <c r="C814" s="95" t="s">
        <v>138</v>
      </c>
      <c r="D814" s="95" t="s">
        <v>647</v>
      </c>
      <c r="E814" s="87"/>
      <c r="F814" s="69"/>
      <c r="G814" s="69"/>
      <c r="H814" s="69"/>
      <c r="I814" s="69"/>
      <c r="J814" s="70"/>
      <c r="K814" s="118"/>
      <c r="L814" s="112"/>
    </row>
    <row r="815" spans="1:12" x14ac:dyDescent="0.25">
      <c r="A815" s="93">
        <v>1973</v>
      </c>
      <c r="B815" s="94" t="s">
        <v>139</v>
      </c>
      <c r="C815" s="95" t="s">
        <v>140</v>
      </c>
      <c r="D815" s="95" t="s">
        <v>647</v>
      </c>
      <c r="E815" s="87"/>
      <c r="F815" s="69"/>
      <c r="G815" s="69"/>
      <c r="H815" s="69"/>
      <c r="I815" s="69"/>
      <c r="J815" s="70"/>
      <c r="K815" s="118"/>
      <c r="L815" s="112"/>
    </row>
    <row r="816" spans="1:12" x14ac:dyDescent="0.25">
      <c r="A816" s="93">
        <v>1973</v>
      </c>
      <c r="B816" s="94" t="s">
        <v>141</v>
      </c>
      <c r="C816" s="95" t="s">
        <v>142</v>
      </c>
      <c r="D816" s="95" t="s">
        <v>647</v>
      </c>
      <c r="E816" s="87"/>
      <c r="F816" s="69"/>
      <c r="G816" s="69"/>
      <c r="H816" s="69"/>
      <c r="I816" s="69"/>
      <c r="J816" s="70"/>
      <c r="K816" s="118"/>
      <c r="L816" s="112"/>
    </row>
    <row r="817" spans="1:12" x14ac:dyDescent="0.25">
      <c r="A817" s="93">
        <v>1973</v>
      </c>
      <c r="B817" s="94" t="s">
        <v>143</v>
      </c>
      <c r="C817" s="95" t="s">
        <v>144</v>
      </c>
      <c r="D817" s="95" t="s">
        <v>647</v>
      </c>
      <c r="E817" s="87"/>
      <c r="F817" s="69"/>
      <c r="G817" s="69"/>
      <c r="H817" s="69"/>
      <c r="I817" s="69"/>
      <c r="J817" s="70"/>
      <c r="K817" s="118"/>
      <c r="L817" s="112"/>
    </row>
    <row r="818" spans="1:12" x14ac:dyDescent="0.25">
      <c r="A818" s="93">
        <v>1973</v>
      </c>
      <c r="B818" s="94" t="s">
        <v>145</v>
      </c>
      <c r="C818" s="95" t="s">
        <v>146</v>
      </c>
      <c r="D818" s="95" t="s">
        <v>647</v>
      </c>
      <c r="E818" s="87"/>
      <c r="F818" s="69"/>
      <c r="G818" s="69"/>
      <c r="H818" s="69"/>
      <c r="I818" s="69"/>
      <c r="J818" s="70"/>
      <c r="K818" s="118"/>
      <c r="L818" s="112"/>
    </row>
    <row r="819" spans="1:12" x14ac:dyDescent="0.25">
      <c r="A819" s="93">
        <v>1973</v>
      </c>
      <c r="B819" s="94" t="s">
        <v>147</v>
      </c>
      <c r="C819" s="95" t="s">
        <v>148</v>
      </c>
      <c r="D819" s="95" t="s">
        <v>647</v>
      </c>
      <c r="E819" s="87"/>
      <c r="F819" s="69"/>
      <c r="G819" s="69"/>
      <c r="H819" s="69"/>
      <c r="I819" s="69"/>
      <c r="J819" s="70"/>
      <c r="K819" s="118"/>
      <c r="L819" s="112"/>
    </row>
    <row r="820" spans="1:12" x14ac:dyDescent="0.25">
      <c r="A820" s="93">
        <v>1973</v>
      </c>
      <c r="B820" s="94" t="s">
        <v>149</v>
      </c>
      <c r="C820" s="95" t="s">
        <v>150</v>
      </c>
      <c r="D820" s="95" t="s">
        <v>647</v>
      </c>
      <c r="E820" s="87"/>
      <c r="F820" s="69"/>
      <c r="G820" s="69"/>
      <c r="H820" s="69"/>
      <c r="I820" s="69"/>
      <c r="J820" s="70"/>
      <c r="K820" s="118"/>
      <c r="L820" s="112"/>
    </row>
    <row r="821" spans="1:12" x14ac:dyDescent="0.25">
      <c r="A821" s="93">
        <v>1973</v>
      </c>
      <c r="B821" s="94" t="s">
        <v>151</v>
      </c>
      <c r="C821" s="95" t="s">
        <v>152</v>
      </c>
      <c r="D821" s="95" t="s">
        <v>647</v>
      </c>
      <c r="E821" s="87"/>
      <c r="F821" s="69"/>
      <c r="G821" s="69"/>
      <c r="H821" s="69"/>
      <c r="I821" s="69"/>
      <c r="J821" s="70"/>
      <c r="K821" s="118"/>
      <c r="L821" s="112"/>
    </row>
    <row r="822" spans="1:12" x14ac:dyDescent="0.25">
      <c r="A822" s="93">
        <v>1973</v>
      </c>
      <c r="B822" s="94" t="s">
        <v>153</v>
      </c>
      <c r="C822" s="95" t="s">
        <v>154</v>
      </c>
      <c r="D822" s="95" t="s">
        <v>647</v>
      </c>
      <c r="E822" s="87"/>
      <c r="F822" s="69"/>
      <c r="G822" s="69"/>
      <c r="H822" s="69"/>
      <c r="I822" s="69"/>
      <c r="J822" s="70"/>
      <c r="K822" s="118"/>
      <c r="L822" s="112"/>
    </row>
    <row r="823" spans="1:12" x14ac:dyDescent="0.25">
      <c r="A823" s="93">
        <v>1973</v>
      </c>
      <c r="B823" s="94" t="s">
        <v>155</v>
      </c>
      <c r="C823" s="95" t="s">
        <v>156</v>
      </c>
      <c r="D823" s="95" t="s">
        <v>647</v>
      </c>
      <c r="E823" s="87"/>
      <c r="F823" s="69"/>
      <c r="G823" s="69"/>
      <c r="H823" s="69"/>
      <c r="I823" s="69"/>
      <c r="J823" s="70"/>
      <c r="K823" s="118"/>
      <c r="L823" s="112"/>
    </row>
    <row r="824" spans="1:12" x14ac:dyDescent="0.25">
      <c r="A824" s="93">
        <v>1973</v>
      </c>
      <c r="B824" s="94" t="s">
        <v>157</v>
      </c>
      <c r="C824" s="95" t="s">
        <v>158</v>
      </c>
      <c r="D824" s="95" t="s">
        <v>647</v>
      </c>
      <c r="E824" s="87"/>
      <c r="F824" s="69"/>
      <c r="G824" s="69"/>
      <c r="H824" s="69"/>
      <c r="I824" s="69"/>
      <c r="J824" s="70"/>
      <c r="K824" s="118"/>
      <c r="L824" s="112"/>
    </row>
    <row r="825" spans="1:12" x14ac:dyDescent="0.25">
      <c r="A825" s="93">
        <v>1973</v>
      </c>
      <c r="B825" s="94" t="s">
        <v>159</v>
      </c>
      <c r="C825" s="95" t="s">
        <v>160</v>
      </c>
      <c r="D825" s="95" t="s">
        <v>647</v>
      </c>
      <c r="E825" s="87"/>
      <c r="F825" s="69"/>
      <c r="G825" s="69"/>
      <c r="H825" s="69"/>
      <c r="I825" s="69"/>
      <c r="J825" s="70"/>
      <c r="K825" s="118"/>
      <c r="L825" s="112"/>
    </row>
    <row r="826" spans="1:12" x14ac:dyDescent="0.25">
      <c r="A826" s="93">
        <v>1973</v>
      </c>
      <c r="B826" s="94" t="s">
        <v>161</v>
      </c>
      <c r="C826" s="95" t="s">
        <v>162</v>
      </c>
      <c r="D826" s="95" t="s">
        <v>647</v>
      </c>
      <c r="E826" s="87"/>
      <c r="F826" s="69"/>
      <c r="G826" s="69"/>
      <c r="H826" s="69"/>
      <c r="I826" s="69"/>
      <c r="J826" s="70"/>
      <c r="K826" s="118"/>
      <c r="L826" s="112"/>
    </row>
    <row r="827" spans="1:12" x14ac:dyDescent="0.25">
      <c r="A827" s="93">
        <v>1973</v>
      </c>
      <c r="B827" s="94" t="s">
        <v>163</v>
      </c>
      <c r="C827" s="95" t="s">
        <v>164</v>
      </c>
      <c r="D827" s="95" t="s">
        <v>647</v>
      </c>
      <c r="E827" s="87"/>
      <c r="F827" s="69"/>
      <c r="G827" s="69"/>
      <c r="H827" s="69"/>
      <c r="I827" s="69"/>
      <c r="J827" s="70"/>
      <c r="K827" s="118"/>
      <c r="L827" s="112"/>
    </row>
    <row r="828" spans="1:12" x14ac:dyDescent="0.25">
      <c r="A828" s="93">
        <v>1973</v>
      </c>
      <c r="B828" s="94" t="s">
        <v>165</v>
      </c>
      <c r="C828" s="95" t="s">
        <v>166</v>
      </c>
      <c r="D828" s="95" t="s">
        <v>647</v>
      </c>
      <c r="E828" s="87"/>
      <c r="F828" s="69"/>
      <c r="G828" s="69"/>
      <c r="H828" s="69"/>
      <c r="I828" s="69"/>
      <c r="J828" s="70"/>
      <c r="K828" s="118"/>
      <c r="L828" s="112"/>
    </row>
    <row r="829" spans="1:12" x14ac:dyDescent="0.25">
      <c r="A829" s="93">
        <v>1973</v>
      </c>
      <c r="B829" s="94" t="s">
        <v>167</v>
      </c>
      <c r="C829" s="95" t="s">
        <v>168</v>
      </c>
      <c r="D829" s="95" t="s">
        <v>647</v>
      </c>
      <c r="E829" s="87"/>
      <c r="F829" s="69"/>
      <c r="G829" s="69"/>
      <c r="H829" s="69"/>
      <c r="I829" s="69"/>
      <c r="J829" s="70"/>
      <c r="K829" s="118"/>
      <c r="L829" s="112"/>
    </row>
    <row r="830" spans="1:12" x14ac:dyDescent="0.25">
      <c r="A830" s="93">
        <v>1973</v>
      </c>
      <c r="B830" s="94" t="s">
        <v>169</v>
      </c>
      <c r="C830" s="95" t="s">
        <v>170</v>
      </c>
      <c r="D830" s="95" t="s">
        <v>647</v>
      </c>
      <c r="E830" s="87"/>
      <c r="F830" s="69"/>
      <c r="G830" s="69"/>
      <c r="H830" s="69"/>
      <c r="I830" s="69"/>
      <c r="J830" s="70"/>
      <c r="K830" s="118"/>
      <c r="L830" s="112"/>
    </row>
    <row r="831" spans="1:12" x14ac:dyDescent="0.25">
      <c r="A831" s="93">
        <v>1973</v>
      </c>
      <c r="B831" s="94" t="s">
        <v>171</v>
      </c>
      <c r="C831" s="95" t="s">
        <v>172</v>
      </c>
      <c r="D831" s="95" t="s">
        <v>647</v>
      </c>
      <c r="E831" s="87"/>
      <c r="F831" s="69"/>
      <c r="G831" s="69"/>
      <c r="H831" s="69"/>
      <c r="I831" s="69"/>
      <c r="J831" s="70"/>
      <c r="K831" s="118"/>
      <c r="L831" s="112"/>
    </row>
    <row r="832" spans="1:12" x14ac:dyDescent="0.25">
      <c r="A832" s="93">
        <v>1973</v>
      </c>
      <c r="B832" s="94" t="s">
        <v>173</v>
      </c>
      <c r="C832" s="95" t="s">
        <v>174</v>
      </c>
      <c r="D832" s="95" t="s">
        <v>647</v>
      </c>
      <c r="E832" s="87"/>
      <c r="F832" s="69"/>
      <c r="G832" s="69"/>
      <c r="H832" s="69"/>
      <c r="I832" s="69"/>
      <c r="J832" s="70"/>
      <c r="K832" s="118"/>
      <c r="L832" s="112"/>
    </row>
    <row r="833" spans="1:12" x14ac:dyDescent="0.25">
      <c r="A833" s="93">
        <v>1973</v>
      </c>
      <c r="B833" s="94" t="s">
        <v>175</v>
      </c>
      <c r="C833" s="95" t="s">
        <v>176</v>
      </c>
      <c r="D833" s="95" t="s">
        <v>647</v>
      </c>
      <c r="E833" s="87"/>
      <c r="F833" s="69"/>
      <c r="G833" s="69"/>
      <c r="H833" s="69"/>
      <c r="I833" s="69"/>
      <c r="J833" s="70"/>
      <c r="K833" s="118"/>
      <c r="L833" s="112"/>
    </row>
    <row r="834" spans="1:12" x14ac:dyDescent="0.25">
      <c r="A834" s="93">
        <v>1973</v>
      </c>
      <c r="B834" s="94" t="s">
        <v>177</v>
      </c>
      <c r="C834" s="95" t="s">
        <v>178</v>
      </c>
      <c r="D834" s="95" t="s">
        <v>647</v>
      </c>
      <c r="E834" s="87"/>
      <c r="F834" s="69"/>
      <c r="G834" s="69"/>
      <c r="H834" s="69"/>
      <c r="I834" s="69"/>
      <c r="J834" s="70"/>
      <c r="K834" s="118"/>
      <c r="L834" s="112"/>
    </row>
    <row r="835" spans="1:12" x14ac:dyDescent="0.25">
      <c r="A835" s="93">
        <v>1973</v>
      </c>
      <c r="B835" s="94" t="s">
        <v>179</v>
      </c>
      <c r="C835" s="95" t="s">
        <v>180</v>
      </c>
      <c r="D835" s="95" t="s">
        <v>647</v>
      </c>
      <c r="E835" s="87"/>
      <c r="F835" s="69"/>
      <c r="G835" s="69"/>
      <c r="H835" s="69"/>
      <c r="I835" s="69"/>
      <c r="J835" s="70"/>
      <c r="K835" s="118"/>
      <c r="L835" s="112"/>
    </row>
    <row r="836" spans="1:12" x14ac:dyDescent="0.25">
      <c r="A836" s="93">
        <v>1973</v>
      </c>
      <c r="B836" s="94" t="s">
        <v>181</v>
      </c>
      <c r="C836" s="95" t="s">
        <v>182</v>
      </c>
      <c r="D836" s="95" t="s">
        <v>647</v>
      </c>
      <c r="E836" s="87"/>
      <c r="F836" s="69"/>
      <c r="G836" s="69"/>
      <c r="H836" s="69"/>
      <c r="I836" s="69"/>
      <c r="J836" s="70"/>
      <c r="K836" s="118"/>
      <c r="L836" s="112"/>
    </row>
    <row r="837" spans="1:12" x14ac:dyDescent="0.25">
      <c r="A837" s="93">
        <v>1973</v>
      </c>
      <c r="B837" s="94" t="s">
        <v>183</v>
      </c>
      <c r="C837" s="95" t="s">
        <v>184</v>
      </c>
      <c r="D837" s="95" t="s">
        <v>647</v>
      </c>
      <c r="E837" s="87"/>
      <c r="F837" s="69"/>
      <c r="G837" s="69"/>
      <c r="H837" s="69"/>
      <c r="I837" s="69"/>
      <c r="J837" s="70"/>
      <c r="K837" s="118"/>
      <c r="L837" s="112"/>
    </row>
    <row r="838" spans="1:12" x14ac:dyDescent="0.25">
      <c r="A838" s="93">
        <v>1973</v>
      </c>
      <c r="B838" s="94" t="s">
        <v>185</v>
      </c>
      <c r="C838" s="95" t="s">
        <v>186</v>
      </c>
      <c r="D838" s="95" t="s">
        <v>647</v>
      </c>
      <c r="E838" s="87"/>
      <c r="F838" s="69"/>
      <c r="G838" s="69"/>
      <c r="H838" s="69"/>
      <c r="I838" s="69"/>
      <c r="J838" s="70"/>
      <c r="K838" s="118"/>
      <c r="L838" s="112"/>
    </row>
    <row r="839" spans="1:12" x14ac:dyDescent="0.25">
      <c r="A839" s="93">
        <v>1973</v>
      </c>
      <c r="B839" s="94" t="s">
        <v>187</v>
      </c>
      <c r="C839" s="95" t="s">
        <v>188</v>
      </c>
      <c r="D839" s="95" t="s">
        <v>647</v>
      </c>
      <c r="E839" s="87"/>
      <c r="F839" s="69"/>
      <c r="G839" s="69"/>
      <c r="H839" s="69"/>
      <c r="I839" s="69"/>
      <c r="J839" s="70"/>
      <c r="K839" s="118"/>
      <c r="L839" s="112"/>
    </row>
    <row r="840" spans="1:12" x14ac:dyDescent="0.25">
      <c r="A840" s="93">
        <v>1973</v>
      </c>
      <c r="B840" s="94" t="s">
        <v>189</v>
      </c>
      <c r="C840" s="95" t="s">
        <v>190</v>
      </c>
      <c r="D840" s="95" t="s">
        <v>647</v>
      </c>
      <c r="E840" s="87"/>
      <c r="F840" s="69"/>
      <c r="G840" s="69"/>
      <c r="H840" s="69"/>
      <c r="I840" s="69"/>
      <c r="J840" s="70"/>
      <c r="K840" s="118"/>
      <c r="L840" s="112"/>
    </row>
    <row r="841" spans="1:12" x14ac:dyDescent="0.25">
      <c r="A841" s="93">
        <v>1973</v>
      </c>
      <c r="B841" s="94" t="s">
        <v>191</v>
      </c>
      <c r="C841" s="95" t="s">
        <v>192</v>
      </c>
      <c r="D841" s="95" t="s">
        <v>647</v>
      </c>
      <c r="E841" s="87"/>
      <c r="F841" s="69"/>
      <c r="G841" s="69"/>
      <c r="H841" s="69"/>
      <c r="I841" s="69"/>
      <c r="J841" s="70"/>
      <c r="K841" s="118"/>
      <c r="L841" s="112"/>
    </row>
    <row r="842" spans="1:12" x14ac:dyDescent="0.25">
      <c r="A842" s="93">
        <v>1973</v>
      </c>
      <c r="B842" s="94" t="s">
        <v>193</v>
      </c>
      <c r="C842" s="95" t="s">
        <v>194</v>
      </c>
      <c r="D842" s="95" t="s">
        <v>647</v>
      </c>
      <c r="E842" s="87"/>
      <c r="F842" s="69"/>
      <c r="G842" s="69"/>
      <c r="H842" s="69"/>
      <c r="I842" s="69"/>
      <c r="J842" s="70"/>
      <c r="K842" s="118"/>
      <c r="L842" s="112"/>
    </row>
    <row r="843" spans="1:12" x14ac:dyDescent="0.25">
      <c r="A843" s="93">
        <v>1973</v>
      </c>
      <c r="B843" s="94" t="s">
        <v>195</v>
      </c>
      <c r="C843" s="95" t="s">
        <v>196</v>
      </c>
      <c r="D843" s="95" t="s">
        <v>647</v>
      </c>
      <c r="E843" s="87"/>
      <c r="F843" s="69"/>
      <c r="G843" s="69"/>
      <c r="H843" s="69"/>
      <c r="I843" s="69"/>
      <c r="J843" s="70"/>
      <c r="K843" s="118"/>
      <c r="L843" s="112"/>
    </row>
    <row r="844" spans="1:12" x14ac:dyDescent="0.25">
      <c r="A844" s="93">
        <v>1973</v>
      </c>
      <c r="B844" s="94" t="s">
        <v>197</v>
      </c>
      <c r="C844" s="95" t="s">
        <v>198</v>
      </c>
      <c r="D844" s="95" t="s">
        <v>647</v>
      </c>
      <c r="E844" s="87"/>
      <c r="F844" s="69"/>
      <c r="G844" s="69"/>
      <c r="H844" s="69"/>
      <c r="I844" s="69"/>
      <c r="J844" s="70"/>
      <c r="K844" s="118"/>
      <c r="L844" s="112"/>
    </row>
    <row r="845" spans="1:12" x14ac:dyDescent="0.25">
      <c r="A845" s="93">
        <v>1973</v>
      </c>
      <c r="B845" s="94" t="s">
        <v>199</v>
      </c>
      <c r="C845" s="95" t="s">
        <v>200</v>
      </c>
      <c r="D845" s="95" t="s">
        <v>647</v>
      </c>
      <c r="E845" s="87"/>
      <c r="F845" s="69"/>
      <c r="G845" s="69"/>
      <c r="H845" s="69"/>
      <c r="I845" s="69"/>
      <c r="J845" s="70"/>
      <c r="K845" s="118"/>
      <c r="L845" s="112"/>
    </row>
    <row r="846" spans="1:12" x14ac:dyDescent="0.25">
      <c r="A846" s="93">
        <v>1973</v>
      </c>
      <c r="B846" s="94" t="s">
        <v>201</v>
      </c>
      <c r="C846" s="95" t="s">
        <v>202</v>
      </c>
      <c r="D846" s="95" t="s">
        <v>647</v>
      </c>
      <c r="E846" s="87"/>
      <c r="F846" s="69"/>
      <c r="G846" s="69"/>
      <c r="H846" s="69"/>
      <c r="I846" s="69"/>
      <c r="J846" s="70"/>
      <c r="K846" s="118"/>
      <c r="L846" s="112"/>
    </row>
    <row r="847" spans="1:12" x14ac:dyDescent="0.25">
      <c r="A847" s="93">
        <v>1973</v>
      </c>
      <c r="B847" s="94" t="s">
        <v>203</v>
      </c>
      <c r="C847" s="95" t="s">
        <v>204</v>
      </c>
      <c r="D847" s="95" t="s">
        <v>647</v>
      </c>
      <c r="E847" s="87"/>
      <c r="F847" s="69"/>
      <c r="G847" s="69"/>
      <c r="H847" s="69"/>
      <c r="I847" s="69"/>
      <c r="J847" s="70"/>
      <c r="K847" s="118"/>
      <c r="L847" s="112"/>
    </row>
    <row r="848" spans="1:12" x14ac:dyDescent="0.25">
      <c r="A848" s="93">
        <v>1973</v>
      </c>
      <c r="B848" s="94" t="s">
        <v>205</v>
      </c>
      <c r="C848" s="95" t="s">
        <v>206</v>
      </c>
      <c r="D848" s="95" t="s">
        <v>647</v>
      </c>
      <c r="E848" s="87"/>
      <c r="F848" s="69"/>
      <c r="G848" s="69"/>
      <c r="H848" s="69"/>
      <c r="I848" s="69"/>
      <c r="J848" s="70"/>
      <c r="K848" s="118"/>
      <c r="L848" s="112"/>
    </row>
    <row r="849" spans="1:12" x14ac:dyDescent="0.25">
      <c r="A849" s="93">
        <v>1973</v>
      </c>
      <c r="B849" s="94" t="s">
        <v>207</v>
      </c>
      <c r="C849" s="95" t="s">
        <v>208</v>
      </c>
      <c r="D849" s="95" t="s">
        <v>647</v>
      </c>
      <c r="E849" s="87"/>
      <c r="F849" s="69"/>
      <c r="G849" s="69"/>
      <c r="H849" s="69"/>
      <c r="I849" s="69"/>
      <c r="J849" s="70"/>
      <c r="K849" s="118"/>
      <c r="L849" s="112"/>
    </row>
    <row r="850" spans="1:12" x14ac:dyDescent="0.25">
      <c r="A850" s="93">
        <v>1973</v>
      </c>
      <c r="B850" s="94" t="s">
        <v>209</v>
      </c>
      <c r="C850" s="95" t="s">
        <v>210</v>
      </c>
      <c r="D850" s="95" t="s">
        <v>647</v>
      </c>
      <c r="E850" s="87"/>
      <c r="F850" s="69"/>
      <c r="G850" s="69"/>
      <c r="H850" s="69"/>
      <c r="I850" s="69"/>
      <c r="J850" s="70"/>
      <c r="K850" s="118"/>
      <c r="L850" s="112"/>
    </row>
    <row r="851" spans="1:12" x14ac:dyDescent="0.25">
      <c r="A851" s="93">
        <v>1973</v>
      </c>
      <c r="B851" s="94" t="s">
        <v>211</v>
      </c>
      <c r="C851" s="95" t="s">
        <v>212</v>
      </c>
      <c r="D851" s="95" t="s">
        <v>647</v>
      </c>
      <c r="E851" s="87"/>
      <c r="F851" s="69"/>
      <c r="G851" s="69"/>
      <c r="H851" s="69"/>
      <c r="I851" s="69"/>
      <c r="J851" s="70"/>
      <c r="K851" s="118"/>
      <c r="L851" s="112"/>
    </row>
    <row r="852" spans="1:12" x14ac:dyDescent="0.25">
      <c r="A852" s="93">
        <v>1973</v>
      </c>
      <c r="B852" s="94" t="s">
        <v>213</v>
      </c>
      <c r="C852" s="95" t="s">
        <v>214</v>
      </c>
      <c r="D852" s="95" t="s">
        <v>647</v>
      </c>
      <c r="E852" s="87"/>
      <c r="F852" s="69"/>
      <c r="G852" s="69"/>
      <c r="H852" s="69"/>
      <c r="I852" s="69"/>
      <c r="J852" s="70"/>
      <c r="K852" s="118"/>
      <c r="L852" s="112"/>
    </row>
    <row r="853" spans="1:12" x14ac:dyDescent="0.25">
      <c r="A853" s="93">
        <v>1973</v>
      </c>
      <c r="B853" s="94" t="s">
        <v>215</v>
      </c>
      <c r="C853" s="95" t="s">
        <v>651</v>
      </c>
      <c r="D853" s="95" t="s">
        <v>647</v>
      </c>
      <c r="E853" s="87"/>
      <c r="F853" s="69"/>
      <c r="G853" s="69"/>
      <c r="H853" s="69"/>
      <c r="I853" s="69"/>
      <c r="J853" s="70"/>
      <c r="K853" s="118"/>
      <c r="L853" s="112"/>
    </row>
    <row r="854" spans="1:12" x14ac:dyDescent="0.25">
      <c r="A854" s="93">
        <v>1973</v>
      </c>
      <c r="B854" s="94" t="s">
        <v>216</v>
      </c>
      <c r="C854" s="95" t="s">
        <v>217</v>
      </c>
      <c r="D854" s="95" t="s">
        <v>647</v>
      </c>
      <c r="E854" s="87"/>
      <c r="F854" s="69"/>
      <c r="G854" s="69"/>
      <c r="H854" s="69"/>
      <c r="I854" s="69"/>
      <c r="J854" s="70"/>
      <c r="K854" s="118"/>
      <c r="L854" s="112"/>
    </row>
    <row r="855" spans="1:12" x14ac:dyDescent="0.25">
      <c r="A855" s="93">
        <v>1973</v>
      </c>
      <c r="B855" s="94" t="s">
        <v>218</v>
      </c>
      <c r="C855" s="95" t="s">
        <v>219</v>
      </c>
      <c r="D855" s="95" t="s">
        <v>647</v>
      </c>
      <c r="E855" s="87"/>
      <c r="F855" s="69"/>
      <c r="G855" s="69"/>
      <c r="H855" s="69"/>
      <c r="I855" s="69"/>
      <c r="J855" s="70"/>
      <c r="K855" s="118"/>
      <c r="L855" s="112"/>
    </row>
    <row r="856" spans="1:12" x14ac:dyDescent="0.25">
      <c r="A856" s="93">
        <v>1973</v>
      </c>
      <c r="B856" s="94" t="s">
        <v>220</v>
      </c>
      <c r="C856" s="95" t="s">
        <v>221</v>
      </c>
      <c r="D856" s="95" t="s">
        <v>647</v>
      </c>
      <c r="E856" s="87"/>
      <c r="F856" s="69"/>
      <c r="G856" s="69"/>
      <c r="H856" s="69"/>
      <c r="I856" s="69"/>
      <c r="J856" s="70"/>
      <c r="K856" s="118"/>
      <c r="L856" s="112"/>
    </row>
    <row r="857" spans="1:12" x14ac:dyDescent="0.25">
      <c r="A857" s="93">
        <v>1973</v>
      </c>
      <c r="B857" s="94" t="s">
        <v>222</v>
      </c>
      <c r="C857" s="95" t="s">
        <v>223</v>
      </c>
      <c r="D857" s="95" t="s">
        <v>647</v>
      </c>
      <c r="E857" s="87"/>
      <c r="F857" s="69"/>
      <c r="G857" s="69"/>
      <c r="H857" s="69"/>
      <c r="I857" s="69"/>
      <c r="J857" s="70"/>
      <c r="K857" s="118"/>
      <c r="L857" s="112"/>
    </row>
    <row r="858" spans="1:12" x14ac:dyDescent="0.25">
      <c r="A858" s="93">
        <v>1973</v>
      </c>
      <c r="B858" s="94" t="s">
        <v>224</v>
      </c>
      <c r="C858" s="95" t="s">
        <v>225</v>
      </c>
      <c r="D858" s="95" t="s">
        <v>647</v>
      </c>
      <c r="E858" s="87"/>
      <c r="F858" s="69"/>
      <c r="G858" s="69"/>
      <c r="H858" s="69"/>
      <c r="I858" s="69"/>
      <c r="J858" s="70"/>
      <c r="K858" s="118"/>
      <c r="L858" s="112"/>
    </row>
    <row r="859" spans="1:12" x14ac:dyDescent="0.25">
      <c r="A859" s="93">
        <v>1973</v>
      </c>
      <c r="B859" s="94" t="s">
        <v>226</v>
      </c>
      <c r="C859" s="95" t="s">
        <v>227</v>
      </c>
      <c r="D859" s="95" t="s">
        <v>647</v>
      </c>
      <c r="E859" s="87"/>
      <c r="F859" s="69"/>
      <c r="G859" s="69"/>
      <c r="H859" s="69"/>
      <c r="I859" s="69"/>
      <c r="J859" s="70"/>
      <c r="K859" s="118"/>
      <c r="L859" s="112"/>
    </row>
    <row r="860" spans="1:12" x14ac:dyDescent="0.25">
      <c r="A860" s="93">
        <v>1973</v>
      </c>
      <c r="B860" s="94" t="s">
        <v>228</v>
      </c>
      <c r="C860" s="95" t="s">
        <v>229</v>
      </c>
      <c r="D860" s="95" t="s">
        <v>616</v>
      </c>
      <c r="E860" s="87"/>
      <c r="F860" s="69"/>
      <c r="G860" s="69"/>
      <c r="H860" s="69"/>
      <c r="I860" s="69"/>
      <c r="J860" s="70"/>
      <c r="K860" s="118"/>
      <c r="L860" s="112"/>
    </row>
    <row r="861" spans="1:12" x14ac:dyDescent="0.25">
      <c r="A861" s="93">
        <v>1973</v>
      </c>
      <c r="B861" s="94" t="s">
        <v>230</v>
      </c>
      <c r="C861" s="95" t="s">
        <v>231</v>
      </c>
      <c r="D861" s="95" t="s">
        <v>616</v>
      </c>
      <c r="E861" s="87"/>
      <c r="F861" s="69"/>
      <c r="G861" s="69"/>
      <c r="H861" s="69"/>
      <c r="I861" s="69"/>
      <c r="J861" s="70"/>
      <c r="K861" s="118"/>
      <c r="L861" s="112"/>
    </row>
    <row r="862" spans="1:12" x14ac:dyDescent="0.25">
      <c r="A862" s="93">
        <v>1973</v>
      </c>
      <c r="B862" s="94" t="s">
        <v>232</v>
      </c>
      <c r="C862" s="95" t="s">
        <v>233</v>
      </c>
      <c r="D862" s="95" t="s">
        <v>616</v>
      </c>
      <c r="E862" s="87"/>
      <c r="F862" s="69"/>
      <c r="G862" s="69"/>
      <c r="H862" s="69"/>
      <c r="I862" s="69"/>
      <c r="J862" s="70"/>
      <c r="K862" s="118"/>
      <c r="L862" s="112"/>
    </row>
    <row r="863" spans="1:12" x14ac:dyDescent="0.25">
      <c r="A863" s="93">
        <v>1973</v>
      </c>
      <c r="B863" s="94" t="s">
        <v>234</v>
      </c>
      <c r="C863" s="95" t="s">
        <v>235</v>
      </c>
      <c r="D863" s="95" t="s">
        <v>616</v>
      </c>
      <c r="E863" s="87"/>
      <c r="F863" s="69"/>
      <c r="G863" s="69"/>
      <c r="H863" s="69"/>
      <c r="I863" s="69"/>
      <c r="J863" s="70"/>
      <c r="K863" s="118"/>
      <c r="L863" s="112"/>
    </row>
    <row r="864" spans="1:12" x14ac:dyDescent="0.25">
      <c r="A864" s="93">
        <v>1973</v>
      </c>
      <c r="B864" s="94" t="s">
        <v>236</v>
      </c>
      <c r="C864" s="95" t="s">
        <v>237</v>
      </c>
      <c r="D864" s="95" t="s">
        <v>616</v>
      </c>
      <c r="E864" s="87"/>
      <c r="F864" s="69"/>
      <c r="G864" s="69"/>
      <c r="H864" s="69"/>
      <c r="I864" s="69"/>
      <c r="J864" s="70"/>
      <c r="K864" s="118"/>
      <c r="L864" s="112"/>
    </row>
    <row r="865" spans="1:12" x14ac:dyDescent="0.25">
      <c r="A865" s="93">
        <v>1973</v>
      </c>
      <c r="B865" s="94" t="s">
        <v>238</v>
      </c>
      <c r="C865" s="95" t="s">
        <v>239</v>
      </c>
      <c r="D865" s="95" t="s">
        <v>240</v>
      </c>
      <c r="E865" s="87"/>
      <c r="F865" s="69"/>
      <c r="G865" s="69"/>
      <c r="H865" s="69"/>
      <c r="I865" s="69"/>
      <c r="J865" s="70"/>
      <c r="K865" s="118"/>
      <c r="L865" s="112"/>
    </row>
    <row r="866" spans="1:12" x14ac:dyDescent="0.25">
      <c r="A866" s="93">
        <v>1973</v>
      </c>
      <c r="B866" s="94" t="s">
        <v>241</v>
      </c>
      <c r="C866" s="95" t="s">
        <v>242</v>
      </c>
      <c r="D866" s="95" t="s">
        <v>240</v>
      </c>
      <c r="E866" s="87"/>
      <c r="F866" s="69"/>
      <c r="G866" s="69"/>
      <c r="H866" s="69"/>
      <c r="I866" s="69"/>
      <c r="J866" s="70"/>
      <c r="K866" s="118"/>
      <c r="L866" s="112"/>
    </row>
    <row r="867" spans="1:12" x14ac:dyDescent="0.25">
      <c r="A867" s="93">
        <v>1973</v>
      </c>
      <c r="B867" s="94" t="s">
        <v>243</v>
      </c>
      <c r="C867" s="95" t="s">
        <v>244</v>
      </c>
      <c r="D867" s="95" t="s">
        <v>240</v>
      </c>
      <c r="E867" s="87"/>
      <c r="F867" s="69"/>
      <c r="G867" s="69"/>
      <c r="H867" s="69"/>
      <c r="I867" s="69"/>
      <c r="J867" s="70"/>
      <c r="K867" s="118"/>
      <c r="L867" s="112"/>
    </row>
    <row r="868" spans="1:12" x14ac:dyDescent="0.25">
      <c r="A868" s="93">
        <v>1973</v>
      </c>
      <c r="B868" s="94" t="s">
        <v>245</v>
      </c>
      <c r="C868" s="95" t="s">
        <v>246</v>
      </c>
      <c r="D868" s="95" t="s">
        <v>240</v>
      </c>
      <c r="E868" s="87"/>
      <c r="F868" s="69"/>
      <c r="G868" s="69"/>
      <c r="H868" s="69"/>
      <c r="I868" s="69"/>
      <c r="J868" s="70"/>
      <c r="K868" s="118"/>
      <c r="L868" s="112"/>
    </row>
    <row r="869" spans="1:12" x14ac:dyDescent="0.25">
      <c r="A869" s="93">
        <v>1973</v>
      </c>
      <c r="B869" s="94" t="s">
        <v>247</v>
      </c>
      <c r="C869" s="95" t="s">
        <v>248</v>
      </c>
      <c r="D869" s="95" t="s">
        <v>240</v>
      </c>
      <c r="E869" s="87"/>
      <c r="F869" s="69"/>
      <c r="G869" s="69"/>
      <c r="H869" s="69"/>
      <c r="I869" s="69"/>
      <c r="J869" s="70"/>
      <c r="K869" s="118"/>
      <c r="L869" s="112"/>
    </row>
    <row r="870" spans="1:12" x14ac:dyDescent="0.25">
      <c r="A870" s="93">
        <v>1973</v>
      </c>
      <c r="B870" s="94" t="s">
        <v>249</v>
      </c>
      <c r="C870" s="95" t="s">
        <v>250</v>
      </c>
      <c r="D870" s="95" t="s">
        <v>240</v>
      </c>
      <c r="E870" s="87"/>
      <c r="F870" s="69"/>
      <c r="G870" s="69"/>
      <c r="H870" s="69"/>
      <c r="I870" s="69"/>
      <c r="J870" s="70"/>
      <c r="K870" s="118"/>
      <c r="L870" s="112"/>
    </row>
    <row r="871" spans="1:12" x14ac:dyDescent="0.25">
      <c r="A871" s="93">
        <v>1973</v>
      </c>
      <c r="B871" s="94" t="s">
        <v>251</v>
      </c>
      <c r="C871" s="95" t="s">
        <v>649</v>
      </c>
      <c r="D871" s="95" t="s">
        <v>240</v>
      </c>
      <c r="E871" s="87"/>
      <c r="F871" s="69"/>
      <c r="G871" s="69"/>
      <c r="H871" s="69"/>
      <c r="I871" s="69"/>
      <c r="J871" s="70"/>
      <c r="K871" s="118"/>
      <c r="L871" s="112"/>
    </row>
    <row r="872" spans="1:12" x14ac:dyDescent="0.25">
      <c r="A872" s="93">
        <v>1973</v>
      </c>
      <c r="B872" s="94" t="s">
        <v>252</v>
      </c>
      <c r="C872" s="95" t="s">
        <v>650</v>
      </c>
      <c r="D872" s="95" t="s">
        <v>240</v>
      </c>
      <c r="E872" s="87"/>
      <c r="F872" s="69"/>
      <c r="G872" s="69"/>
      <c r="H872" s="69"/>
      <c r="I872" s="69"/>
      <c r="J872" s="70"/>
      <c r="K872" s="118"/>
      <c r="L872" s="112"/>
    </row>
    <row r="873" spans="1:12" x14ac:dyDescent="0.25">
      <c r="A873" s="93">
        <v>1973</v>
      </c>
      <c r="B873" s="94" t="s">
        <v>253</v>
      </c>
      <c r="C873" s="95" t="s">
        <v>653</v>
      </c>
      <c r="D873" s="95" t="s">
        <v>240</v>
      </c>
      <c r="E873" s="87"/>
      <c r="F873" s="69"/>
      <c r="G873" s="69"/>
      <c r="H873" s="69"/>
      <c r="I873" s="69"/>
      <c r="J873" s="70"/>
      <c r="K873" s="118"/>
      <c r="L873" s="112"/>
    </row>
    <row r="874" spans="1:12" x14ac:dyDescent="0.25">
      <c r="A874" s="93">
        <v>1973</v>
      </c>
      <c r="B874" s="94" t="s">
        <v>254</v>
      </c>
      <c r="C874" s="95" t="s">
        <v>255</v>
      </c>
      <c r="D874" s="95" t="s">
        <v>240</v>
      </c>
      <c r="E874" s="87"/>
      <c r="F874" s="69"/>
      <c r="G874" s="69"/>
      <c r="H874" s="69"/>
      <c r="I874" s="69"/>
      <c r="J874" s="70"/>
      <c r="K874" s="118"/>
      <c r="L874" s="112"/>
    </row>
    <row r="875" spans="1:12" x14ac:dyDescent="0.25">
      <c r="A875" s="93">
        <v>1973</v>
      </c>
      <c r="B875" s="94" t="s">
        <v>256</v>
      </c>
      <c r="C875" s="95" t="s">
        <v>257</v>
      </c>
      <c r="D875" s="95" t="s">
        <v>240</v>
      </c>
      <c r="E875" s="87"/>
      <c r="F875" s="69"/>
      <c r="G875" s="69"/>
      <c r="H875" s="69"/>
      <c r="I875" s="69"/>
      <c r="J875" s="70"/>
      <c r="K875" s="118"/>
      <c r="L875" s="112"/>
    </row>
    <row r="876" spans="1:12" x14ac:dyDescent="0.25">
      <c r="A876" s="93">
        <v>1973</v>
      </c>
      <c r="B876" s="94" t="s">
        <v>258</v>
      </c>
      <c r="C876" s="95" t="s">
        <v>652</v>
      </c>
      <c r="D876" s="95" t="s">
        <v>240</v>
      </c>
      <c r="E876" s="87"/>
      <c r="F876" s="69"/>
      <c r="G876" s="69"/>
      <c r="H876" s="69"/>
      <c r="I876" s="69"/>
      <c r="J876" s="70"/>
      <c r="K876" s="118"/>
      <c r="L876" s="112"/>
    </row>
    <row r="877" spans="1:12" x14ac:dyDescent="0.25">
      <c r="A877" s="93">
        <v>1973</v>
      </c>
      <c r="B877" s="94" t="s">
        <v>259</v>
      </c>
      <c r="C877" s="95" t="s">
        <v>260</v>
      </c>
      <c r="D877" s="95" t="s">
        <v>240</v>
      </c>
      <c r="E877" s="87"/>
      <c r="F877" s="69"/>
      <c r="G877" s="69"/>
      <c r="H877" s="69"/>
      <c r="I877" s="69"/>
      <c r="J877" s="70"/>
      <c r="K877" s="118"/>
      <c r="L877" s="112"/>
    </row>
    <row r="878" spans="1:12" x14ac:dyDescent="0.25">
      <c r="A878" s="93">
        <v>1973</v>
      </c>
      <c r="B878" s="94" t="s">
        <v>261</v>
      </c>
      <c r="C878" s="95" t="s">
        <v>262</v>
      </c>
      <c r="D878" s="95" t="s">
        <v>240</v>
      </c>
      <c r="E878" s="87"/>
      <c r="F878" s="69"/>
      <c r="G878" s="69"/>
      <c r="H878" s="69"/>
      <c r="I878" s="69"/>
      <c r="J878" s="70"/>
      <c r="K878" s="118"/>
      <c r="L878" s="112"/>
    </row>
    <row r="879" spans="1:12" x14ac:dyDescent="0.25">
      <c r="A879" s="93">
        <v>1973</v>
      </c>
      <c r="B879" s="94" t="s">
        <v>263</v>
      </c>
      <c r="C879" s="95" t="s">
        <v>264</v>
      </c>
      <c r="D879" s="95" t="s">
        <v>240</v>
      </c>
      <c r="E879" s="87"/>
      <c r="F879" s="69"/>
      <c r="G879" s="69"/>
      <c r="H879" s="69"/>
      <c r="I879" s="69"/>
      <c r="J879" s="70"/>
      <c r="K879" s="118"/>
      <c r="L879" s="112"/>
    </row>
    <row r="880" spans="1:12" x14ac:dyDescent="0.25">
      <c r="A880" s="93">
        <v>1973</v>
      </c>
      <c r="B880" s="94" t="s">
        <v>265</v>
      </c>
      <c r="C880" s="95" t="s">
        <v>266</v>
      </c>
      <c r="D880" s="95" t="s">
        <v>240</v>
      </c>
      <c r="E880" s="87"/>
      <c r="F880" s="69"/>
      <c r="G880" s="69"/>
      <c r="H880" s="69"/>
      <c r="I880" s="69"/>
      <c r="J880" s="70"/>
      <c r="K880" s="118"/>
      <c r="L880" s="112"/>
    </row>
    <row r="881" spans="1:12" x14ac:dyDescent="0.25">
      <c r="A881" s="93">
        <v>1973</v>
      </c>
      <c r="B881" s="94" t="s">
        <v>267</v>
      </c>
      <c r="C881" s="95" t="s">
        <v>268</v>
      </c>
      <c r="D881" s="95" t="s">
        <v>240</v>
      </c>
      <c r="E881" s="87"/>
      <c r="F881" s="69"/>
      <c r="G881" s="69"/>
      <c r="H881" s="69"/>
      <c r="I881" s="69"/>
      <c r="J881" s="70"/>
      <c r="K881" s="118"/>
      <c r="L881" s="112"/>
    </row>
    <row r="882" spans="1:12" x14ac:dyDescent="0.25">
      <c r="A882" s="93">
        <v>1973</v>
      </c>
      <c r="B882" s="94" t="s">
        <v>269</v>
      </c>
      <c r="C882" s="95" t="s">
        <v>270</v>
      </c>
      <c r="D882" s="95" t="s">
        <v>240</v>
      </c>
      <c r="E882" s="87"/>
      <c r="F882" s="69"/>
      <c r="G882" s="69"/>
      <c r="H882" s="69"/>
      <c r="I882" s="69"/>
      <c r="J882" s="70"/>
      <c r="K882" s="118"/>
      <c r="L882" s="112"/>
    </row>
    <row r="883" spans="1:12" x14ac:dyDescent="0.25">
      <c r="A883" s="93">
        <v>1973</v>
      </c>
      <c r="B883" s="94" t="s">
        <v>271</v>
      </c>
      <c r="C883" s="95" t="s">
        <v>272</v>
      </c>
      <c r="D883" s="95" t="s">
        <v>240</v>
      </c>
      <c r="E883" s="87"/>
      <c r="F883" s="69"/>
      <c r="G883" s="69"/>
      <c r="H883" s="69"/>
      <c r="I883" s="69"/>
      <c r="J883" s="70"/>
      <c r="K883" s="118"/>
      <c r="L883" s="112"/>
    </row>
    <row r="884" spans="1:12" x14ac:dyDescent="0.25">
      <c r="A884" s="93">
        <v>1973</v>
      </c>
      <c r="B884" s="94" t="s">
        <v>273</v>
      </c>
      <c r="C884" s="95" t="s">
        <v>274</v>
      </c>
      <c r="D884" s="95" t="s">
        <v>240</v>
      </c>
      <c r="E884" s="87"/>
      <c r="F884" s="69"/>
      <c r="G884" s="69"/>
      <c r="H884" s="69"/>
      <c r="I884" s="69"/>
      <c r="J884" s="70"/>
      <c r="K884" s="118"/>
      <c r="L884" s="112"/>
    </row>
    <row r="885" spans="1:12" x14ac:dyDescent="0.25">
      <c r="A885" s="93">
        <v>1973</v>
      </c>
      <c r="B885" s="94" t="s">
        <v>275</v>
      </c>
      <c r="C885" s="95" t="s">
        <v>276</v>
      </c>
      <c r="D885" s="95" t="s">
        <v>240</v>
      </c>
      <c r="E885" s="87"/>
      <c r="F885" s="69"/>
      <c r="G885" s="69"/>
      <c r="H885" s="69"/>
      <c r="I885" s="69"/>
      <c r="J885" s="70"/>
      <c r="K885" s="118"/>
      <c r="L885" s="112"/>
    </row>
    <row r="886" spans="1:12" x14ac:dyDescent="0.25">
      <c r="A886" s="93">
        <v>1973</v>
      </c>
      <c r="B886" s="94" t="s">
        <v>277</v>
      </c>
      <c r="C886" s="95" t="s">
        <v>278</v>
      </c>
      <c r="D886" s="95" t="s">
        <v>240</v>
      </c>
      <c r="E886" s="87"/>
      <c r="F886" s="69"/>
      <c r="G886" s="69"/>
      <c r="H886" s="69"/>
      <c r="I886" s="69"/>
      <c r="J886" s="70"/>
      <c r="K886" s="118"/>
      <c r="L886" s="112"/>
    </row>
    <row r="887" spans="1:12" x14ac:dyDescent="0.25">
      <c r="A887" s="93">
        <v>1973</v>
      </c>
      <c r="B887" s="94" t="s">
        <v>279</v>
      </c>
      <c r="C887" s="95" t="s">
        <v>280</v>
      </c>
      <c r="D887" s="95" t="s">
        <v>240</v>
      </c>
      <c r="E887" s="87"/>
      <c r="F887" s="69"/>
      <c r="G887" s="69"/>
      <c r="H887" s="69"/>
      <c r="I887" s="69"/>
      <c r="J887" s="70"/>
      <c r="K887" s="118"/>
      <c r="L887" s="112"/>
    </row>
    <row r="888" spans="1:12" x14ac:dyDescent="0.25">
      <c r="A888" s="93">
        <v>1973</v>
      </c>
      <c r="B888" s="94" t="s">
        <v>281</v>
      </c>
      <c r="C888" s="95" t="s">
        <v>282</v>
      </c>
      <c r="D888" s="95" t="s">
        <v>240</v>
      </c>
      <c r="E888" s="87"/>
      <c r="F888" s="69"/>
      <c r="G888" s="69"/>
      <c r="H888" s="69"/>
      <c r="I888" s="69"/>
      <c r="J888" s="70"/>
      <c r="K888" s="118"/>
      <c r="L888" s="112"/>
    </row>
    <row r="889" spans="1:12" x14ac:dyDescent="0.25">
      <c r="A889" s="93">
        <v>1973</v>
      </c>
      <c r="B889" s="94" t="s">
        <v>283</v>
      </c>
      <c r="C889" s="95" t="s">
        <v>284</v>
      </c>
      <c r="D889" s="95" t="s">
        <v>240</v>
      </c>
      <c r="E889" s="87"/>
      <c r="F889" s="69"/>
      <c r="G889" s="69"/>
      <c r="H889" s="69"/>
      <c r="I889" s="69"/>
      <c r="J889" s="70"/>
      <c r="K889" s="118"/>
      <c r="L889" s="112"/>
    </row>
    <row r="890" spans="1:12" x14ac:dyDescent="0.25">
      <c r="A890" s="93">
        <v>1973</v>
      </c>
      <c r="B890" s="94" t="s">
        <v>285</v>
      </c>
      <c r="C890" s="95" t="s">
        <v>286</v>
      </c>
      <c r="D890" s="95" t="s">
        <v>240</v>
      </c>
      <c r="E890" s="87"/>
      <c r="F890" s="69"/>
      <c r="G890" s="69"/>
      <c r="H890" s="69"/>
      <c r="I890" s="69"/>
      <c r="J890" s="70"/>
      <c r="K890" s="118"/>
      <c r="L890" s="112"/>
    </row>
    <row r="891" spans="1:12" x14ac:dyDescent="0.25">
      <c r="A891" s="93">
        <v>1973</v>
      </c>
      <c r="B891" s="94" t="s">
        <v>287</v>
      </c>
      <c r="C891" s="95" t="s">
        <v>288</v>
      </c>
      <c r="D891" s="95" t="s">
        <v>240</v>
      </c>
      <c r="E891" s="87"/>
      <c r="F891" s="69"/>
      <c r="G891" s="69"/>
      <c r="H891" s="69"/>
      <c r="I891" s="69"/>
      <c r="J891" s="70"/>
      <c r="K891" s="118"/>
      <c r="L891" s="112"/>
    </row>
    <row r="892" spans="1:12" x14ac:dyDescent="0.25">
      <c r="A892" s="93">
        <v>1973</v>
      </c>
      <c r="B892" s="94" t="s">
        <v>289</v>
      </c>
      <c r="C892" s="95" t="s">
        <v>290</v>
      </c>
      <c r="D892" s="95" t="s">
        <v>240</v>
      </c>
      <c r="E892" s="87"/>
      <c r="F892" s="69"/>
      <c r="G892" s="69"/>
      <c r="H892" s="69"/>
      <c r="I892" s="69"/>
      <c r="J892" s="70"/>
      <c r="K892" s="118"/>
      <c r="L892" s="112"/>
    </row>
    <row r="893" spans="1:12" x14ac:dyDescent="0.25">
      <c r="A893" s="93">
        <v>1973</v>
      </c>
      <c r="B893" s="94" t="s">
        <v>291</v>
      </c>
      <c r="C893" s="95" t="s">
        <v>292</v>
      </c>
      <c r="D893" s="95" t="s">
        <v>240</v>
      </c>
      <c r="E893" s="87"/>
      <c r="F893" s="69"/>
      <c r="G893" s="69"/>
      <c r="H893" s="69"/>
      <c r="I893" s="69"/>
      <c r="J893" s="70"/>
      <c r="K893" s="118"/>
      <c r="L893" s="112"/>
    </row>
    <row r="894" spans="1:12" x14ac:dyDescent="0.25">
      <c r="A894" s="93">
        <v>1973</v>
      </c>
      <c r="B894" s="94" t="s">
        <v>293</v>
      </c>
      <c r="C894" s="95" t="s">
        <v>294</v>
      </c>
      <c r="D894" s="95" t="s">
        <v>240</v>
      </c>
      <c r="E894" s="87"/>
      <c r="F894" s="69"/>
      <c r="G894" s="69"/>
      <c r="H894" s="69"/>
      <c r="I894" s="69"/>
      <c r="J894" s="70"/>
      <c r="K894" s="118"/>
      <c r="L894" s="112"/>
    </row>
    <row r="895" spans="1:12" x14ac:dyDescent="0.25">
      <c r="A895" s="93">
        <v>1973</v>
      </c>
      <c r="B895" s="94" t="s">
        <v>295</v>
      </c>
      <c r="C895" s="95" t="s">
        <v>296</v>
      </c>
      <c r="D895" s="95" t="s">
        <v>240</v>
      </c>
      <c r="E895" s="87"/>
      <c r="F895" s="69"/>
      <c r="G895" s="69"/>
      <c r="H895" s="69"/>
      <c r="I895" s="69"/>
      <c r="J895" s="70"/>
      <c r="K895" s="118"/>
      <c r="L895" s="112"/>
    </row>
    <row r="896" spans="1:12" x14ac:dyDescent="0.25">
      <c r="A896" s="93">
        <v>1973</v>
      </c>
      <c r="B896" s="94" t="s">
        <v>297</v>
      </c>
      <c r="C896" s="95" t="s">
        <v>298</v>
      </c>
      <c r="D896" s="95" t="s">
        <v>240</v>
      </c>
      <c r="E896" s="87"/>
      <c r="F896" s="69"/>
      <c r="G896" s="69"/>
      <c r="H896" s="69"/>
      <c r="I896" s="69"/>
      <c r="J896" s="70"/>
      <c r="K896" s="118"/>
      <c r="L896" s="112"/>
    </row>
    <row r="897" spans="1:12" x14ac:dyDescent="0.25">
      <c r="A897" s="93">
        <v>1973</v>
      </c>
      <c r="B897" s="94" t="s">
        <v>299</v>
      </c>
      <c r="C897" s="95" t="s">
        <v>300</v>
      </c>
      <c r="D897" s="95" t="s">
        <v>240</v>
      </c>
      <c r="E897" s="87"/>
      <c r="F897" s="69"/>
      <c r="G897" s="69"/>
      <c r="H897" s="69"/>
      <c r="I897" s="69"/>
      <c r="J897" s="70"/>
      <c r="K897" s="118"/>
      <c r="L897" s="112"/>
    </row>
    <row r="898" spans="1:12" x14ac:dyDescent="0.25">
      <c r="A898" s="93">
        <v>1973</v>
      </c>
      <c r="B898" s="94" t="s">
        <v>301</v>
      </c>
      <c r="C898" s="95" t="s">
        <v>302</v>
      </c>
      <c r="D898" s="95" t="s">
        <v>240</v>
      </c>
      <c r="E898" s="87"/>
      <c r="F898" s="69"/>
      <c r="G898" s="69"/>
      <c r="H898" s="69"/>
      <c r="I898" s="69"/>
      <c r="J898" s="70"/>
      <c r="K898" s="118"/>
      <c r="L898" s="112"/>
    </row>
    <row r="899" spans="1:12" x14ac:dyDescent="0.25">
      <c r="A899" s="93">
        <v>1973</v>
      </c>
      <c r="B899" s="94" t="s">
        <v>303</v>
      </c>
      <c r="C899" s="95" t="s">
        <v>304</v>
      </c>
      <c r="D899" s="95" t="s">
        <v>240</v>
      </c>
      <c r="E899" s="87"/>
      <c r="F899" s="69"/>
      <c r="G899" s="69"/>
      <c r="H899" s="69"/>
      <c r="I899" s="69"/>
      <c r="J899" s="70"/>
      <c r="K899" s="118"/>
      <c r="L899" s="112"/>
    </row>
    <row r="900" spans="1:12" x14ac:dyDescent="0.25">
      <c r="A900" s="93">
        <v>1973</v>
      </c>
      <c r="B900" s="94" t="s">
        <v>305</v>
      </c>
      <c r="C900" s="95" t="s">
        <v>306</v>
      </c>
      <c r="D900" s="95" t="s">
        <v>240</v>
      </c>
      <c r="E900" s="87"/>
      <c r="F900" s="69"/>
      <c r="G900" s="69"/>
      <c r="H900" s="69"/>
      <c r="I900" s="69"/>
      <c r="J900" s="70"/>
      <c r="K900" s="118"/>
      <c r="L900" s="112"/>
    </row>
    <row r="901" spans="1:12" x14ac:dyDescent="0.25">
      <c r="A901" s="93">
        <v>1973</v>
      </c>
      <c r="B901" s="94" t="s">
        <v>307</v>
      </c>
      <c r="C901" s="95" t="s">
        <v>308</v>
      </c>
      <c r="D901" s="95" t="s">
        <v>240</v>
      </c>
      <c r="E901" s="87"/>
      <c r="F901" s="69"/>
      <c r="G901" s="69"/>
      <c r="H901" s="69"/>
      <c r="I901" s="69"/>
      <c r="J901" s="70"/>
      <c r="K901" s="118"/>
      <c r="L901" s="112"/>
    </row>
    <row r="902" spans="1:12" x14ac:dyDescent="0.25">
      <c r="A902" s="93">
        <v>1973</v>
      </c>
      <c r="B902" s="94" t="s">
        <v>309</v>
      </c>
      <c r="C902" s="95" t="s">
        <v>310</v>
      </c>
      <c r="D902" s="95" t="s">
        <v>240</v>
      </c>
      <c r="E902" s="87"/>
      <c r="F902" s="69"/>
      <c r="G902" s="69"/>
      <c r="H902" s="69"/>
      <c r="I902" s="69"/>
      <c r="J902" s="70"/>
      <c r="K902" s="118"/>
      <c r="L902" s="112"/>
    </row>
    <row r="903" spans="1:12" x14ac:dyDescent="0.25">
      <c r="A903" s="93">
        <v>1973</v>
      </c>
      <c r="B903" s="94" t="s">
        <v>311</v>
      </c>
      <c r="C903" s="95" t="s">
        <v>312</v>
      </c>
      <c r="D903" s="95" t="s">
        <v>240</v>
      </c>
      <c r="E903" s="87"/>
      <c r="F903" s="69"/>
      <c r="G903" s="69"/>
      <c r="H903" s="69"/>
      <c r="I903" s="69"/>
      <c r="J903" s="70"/>
      <c r="K903" s="118"/>
      <c r="L903" s="112"/>
    </row>
    <row r="904" spans="1:12" x14ac:dyDescent="0.25">
      <c r="A904" s="93">
        <v>1973</v>
      </c>
      <c r="B904" s="94" t="s">
        <v>313</v>
      </c>
      <c r="C904" s="95" t="s">
        <v>314</v>
      </c>
      <c r="D904" s="95" t="s">
        <v>240</v>
      </c>
      <c r="E904" s="87"/>
      <c r="F904" s="69"/>
      <c r="G904" s="69"/>
      <c r="H904" s="69"/>
      <c r="I904" s="69"/>
      <c r="J904" s="70"/>
      <c r="K904" s="118"/>
      <c r="L904" s="112"/>
    </row>
    <row r="905" spans="1:12" x14ac:dyDescent="0.25">
      <c r="A905" s="93">
        <v>1973</v>
      </c>
      <c r="B905" s="94" t="s">
        <v>315</v>
      </c>
      <c r="C905" s="95" t="s">
        <v>316</v>
      </c>
      <c r="D905" s="95" t="s">
        <v>240</v>
      </c>
      <c r="E905" s="87"/>
      <c r="F905" s="69"/>
      <c r="G905" s="69"/>
      <c r="H905" s="69"/>
      <c r="I905" s="69"/>
      <c r="J905" s="70"/>
      <c r="K905" s="118"/>
      <c r="L905" s="112"/>
    </row>
    <row r="906" spans="1:12" x14ac:dyDescent="0.25">
      <c r="A906" s="93">
        <v>1973</v>
      </c>
      <c r="B906" s="94" t="s">
        <v>317</v>
      </c>
      <c r="C906" s="95" t="s">
        <v>318</v>
      </c>
      <c r="D906" s="95" t="s">
        <v>240</v>
      </c>
      <c r="E906" s="87"/>
      <c r="F906" s="69"/>
      <c r="G906" s="69"/>
      <c r="H906" s="69"/>
      <c r="I906" s="69"/>
      <c r="J906" s="70"/>
      <c r="K906" s="118"/>
      <c r="L906" s="112"/>
    </row>
    <row r="907" spans="1:12" x14ac:dyDescent="0.25">
      <c r="A907" s="93">
        <v>1973</v>
      </c>
      <c r="B907" s="94" t="s">
        <v>319</v>
      </c>
      <c r="C907" s="95" t="s">
        <v>320</v>
      </c>
      <c r="D907" s="95" t="s">
        <v>240</v>
      </c>
      <c r="E907" s="87"/>
      <c r="F907" s="69"/>
      <c r="G907" s="69"/>
      <c r="H907" s="69"/>
      <c r="I907" s="69"/>
      <c r="J907" s="70"/>
      <c r="K907" s="118"/>
      <c r="L907" s="112"/>
    </row>
    <row r="908" spans="1:12" x14ac:dyDescent="0.25">
      <c r="A908" s="93">
        <v>1973</v>
      </c>
      <c r="B908" s="94" t="s">
        <v>321</v>
      </c>
      <c r="C908" s="95" t="s">
        <v>322</v>
      </c>
      <c r="D908" s="95" t="s">
        <v>240</v>
      </c>
      <c r="E908" s="87"/>
      <c r="F908" s="69"/>
      <c r="G908" s="69"/>
      <c r="H908" s="69"/>
      <c r="I908" s="69"/>
      <c r="J908" s="70"/>
      <c r="K908" s="118"/>
      <c r="L908" s="112"/>
    </row>
    <row r="909" spans="1:12" x14ac:dyDescent="0.25">
      <c r="A909" s="93">
        <v>1973</v>
      </c>
      <c r="B909" s="94" t="s">
        <v>323</v>
      </c>
      <c r="C909" s="95" t="s">
        <v>324</v>
      </c>
      <c r="D909" s="95" t="s">
        <v>240</v>
      </c>
      <c r="E909" s="87"/>
      <c r="F909" s="69"/>
      <c r="G909" s="69"/>
      <c r="H909" s="69"/>
      <c r="I909" s="69"/>
      <c r="J909" s="70"/>
      <c r="K909" s="118"/>
      <c r="L909" s="112"/>
    </row>
    <row r="910" spans="1:12" x14ac:dyDescent="0.25">
      <c r="A910" s="93">
        <v>1973</v>
      </c>
      <c r="B910" s="94" t="s">
        <v>325</v>
      </c>
      <c r="C910" s="95" t="s">
        <v>326</v>
      </c>
      <c r="D910" s="95" t="s">
        <v>240</v>
      </c>
      <c r="E910" s="87"/>
      <c r="F910" s="69"/>
      <c r="G910" s="69"/>
      <c r="H910" s="69"/>
      <c r="I910" s="69"/>
      <c r="J910" s="70"/>
      <c r="K910" s="118"/>
      <c r="L910" s="112"/>
    </row>
    <row r="911" spans="1:12" x14ac:dyDescent="0.25">
      <c r="A911" s="93">
        <v>1973</v>
      </c>
      <c r="B911" s="94" t="s">
        <v>327</v>
      </c>
      <c r="C911" s="95" t="s">
        <v>328</v>
      </c>
      <c r="D911" s="95" t="s">
        <v>240</v>
      </c>
      <c r="E911" s="87"/>
      <c r="F911" s="69"/>
      <c r="G911" s="69"/>
      <c r="H911" s="69"/>
      <c r="I911" s="69"/>
      <c r="J911" s="70"/>
      <c r="K911" s="118"/>
      <c r="L911" s="112"/>
    </row>
    <row r="912" spans="1:12" x14ac:dyDescent="0.25">
      <c r="A912" s="93">
        <v>1973</v>
      </c>
      <c r="B912" s="94" t="s">
        <v>329</v>
      </c>
      <c r="C912" s="95" t="s">
        <v>330</v>
      </c>
      <c r="D912" s="95" t="s">
        <v>240</v>
      </c>
      <c r="E912" s="87"/>
      <c r="F912" s="69"/>
      <c r="G912" s="69"/>
      <c r="H912" s="69"/>
      <c r="I912" s="69"/>
      <c r="J912" s="70"/>
      <c r="K912" s="118"/>
      <c r="L912" s="112"/>
    </row>
    <row r="913" spans="1:12" x14ac:dyDescent="0.25">
      <c r="A913" s="93">
        <v>1973</v>
      </c>
      <c r="B913" s="94" t="s">
        <v>331</v>
      </c>
      <c r="C913" s="95" t="s">
        <v>332</v>
      </c>
      <c r="D913" s="95" t="s">
        <v>240</v>
      </c>
      <c r="E913" s="87"/>
      <c r="F913" s="69"/>
      <c r="G913" s="69"/>
      <c r="H913" s="69"/>
      <c r="I913" s="69"/>
      <c r="J913" s="70"/>
      <c r="K913" s="118"/>
      <c r="L913" s="112"/>
    </row>
    <row r="914" spans="1:12" x14ac:dyDescent="0.25">
      <c r="A914" s="93">
        <v>1973</v>
      </c>
      <c r="B914" s="94" t="s">
        <v>333</v>
      </c>
      <c r="C914" s="95" t="s">
        <v>334</v>
      </c>
      <c r="D914" s="95" t="s">
        <v>240</v>
      </c>
      <c r="E914" s="87"/>
      <c r="F914" s="69"/>
      <c r="G914" s="69"/>
      <c r="H914" s="69"/>
      <c r="I914" s="69"/>
      <c r="J914" s="70"/>
      <c r="K914" s="118"/>
      <c r="L914" s="112"/>
    </row>
    <row r="915" spans="1:12" x14ac:dyDescent="0.25">
      <c r="A915" s="93">
        <v>1973</v>
      </c>
      <c r="B915" s="94" t="s">
        <v>335</v>
      </c>
      <c r="C915" s="95" t="s">
        <v>336</v>
      </c>
      <c r="D915" s="95" t="s">
        <v>337</v>
      </c>
      <c r="E915" s="87"/>
      <c r="F915" s="69"/>
      <c r="G915" s="69"/>
      <c r="H915" s="69"/>
      <c r="I915" s="69"/>
      <c r="J915" s="70"/>
      <c r="K915" s="118"/>
      <c r="L915" s="112"/>
    </row>
    <row r="916" spans="1:12" x14ac:dyDescent="0.25">
      <c r="A916" s="93">
        <v>1973</v>
      </c>
      <c r="B916" s="94" t="s">
        <v>338</v>
      </c>
      <c r="C916" s="95" t="s">
        <v>339</v>
      </c>
      <c r="D916" s="95" t="s">
        <v>337</v>
      </c>
      <c r="E916" s="87"/>
      <c r="F916" s="69"/>
      <c r="G916" s="69"/>
      <c r="H916" s="69"/>
      <c r="I916" s="69"/>
      <c r="J916" s="70"/>
      <c r="K916" s="118"/>
      <c r="L916" s="112"/>
    </row>
    <row r="917" spans="1:12" x14ac:dyDescent="0.25">
      <c r="A917" s="93">
        <v>1973</v>
      </c>
      <c r="B917" s="94" t="s">
        <v>340</v>
      </c>
      <c r="C917" s="95" t="s">
        <v>341</v>
      </c>
      <c r="D917" s="95" t="s">
        <v>337</v>
      </c>
      <c r="E917" s="87"/>
      <c r="F917" s="69"/>
      <c r="G917" s="69"/>
      <c r="H917" s="69"/>
      <c r="I917" s="69"/>
      <c r="J917" s="70"/>
      <c r="K917" s="118"/>
      <c r="L917" s="112"/>
    </row>
    <row r="918" spans="1:12" x14ac:dyDescent="0.25">
      <c r="A918" s="93">
        <v>1973</v>
      </c>
      <c r="B918" s="94" t="s">
        <v>342</v>
      </c>
      <c r="C918" s="95" t="s">
        <v>343</v>
      </c>
      <c r="D918" s="95" t="s">
        <v>337</v>
      </c>
      <c r="E918" s="87"/>
      <c r="F918" s="69"/>
      <c r="G918" s="69"/>
      <c r="H918" s="69"/>
      <c r="I918" s="69"/>
      <c r="J918" s="70"/>
      <c r="K918" s="118"/>
      <c r="L918" s="112"/>
    </row>
    <row r="919" spans="1:12" x14ac:dyDescent="0.25">
      <c r="A919" s="93">
        <v>1973</v>
      </c>
      <c r="B919" s="94" t="s">
        <v>344</v>
      </c>
      <c r="C919" s="95" t="s">
        <v>345</v>
      </c>
      <c r="D919" s="95" t="s">
        <v>337</v>
      </c>
      <c r="E919" s="87"/>
      <c r="F919" s="69"/>
      <c r="G919" s="69"/>
      <c r="H919" s="69"/>
      <c r="I919" s="69"/>
      <c r="J919" s="70"/>
      <c r="K919" s="118"/>
      <c r="L919" s="112"/>
    </row>
    <row r="920" spans="1:12" x14ac:dyDescent="0.25">
      <c r="A920" s="93">
        <v>1973</v>
      </c>
      <c r="B920" s="94" t="s">
        <v>346</v>
      </c>
      <c r="C920" s="95" t="s">
        <v>347</v>
      </c>
      <c r="D920" s="95" t="s">
        <v>337</v>
      </c>
      <c r="E920" s="87"/>
      <c r="F920" s="69"/>
      <c r="G920" s="69"/>
      <c r="H920" s="69"/>
      <c r="I920" s="69"/>
      <c r="J920" s="70"/>
      <c r="K920" s="118"/>
      <c r="L920" s="112"/>
    </row>
    <row r="921" spans="1:12" x14ac:dyDescent="0.25">
      <c r="A921" s="93">
        <v>1973</v>
      </c>
      <c r="B921" s="94" t="s">
        <v>348</v>
      </c>
      <c r="C921" s="95" t="s">
        <v>349</v>
      </c>
      <c r="D921" s="95" t="s">
        <v>337</v>
      </c>
      <c r="E921" s="87"/>
      <c r="F921" s="69"/>
      <c r="G921" s="69"/>
      <c r="H921" s="69"/>
      <c r="I921" s="69"/>
      <c r="J921" s="70"/>
      <c r="K921" s="118"/>
      <c r="L921" s="112"/>
    </row>
    <row r="922" spans="1:12" x14ac:dyDescent="0.25">
      <c r="A922" s="93">
        <v>1973</v>
      </c>
      <c r="B922" s="94" t="s">
        <v>350</v>
      </c>
      <c r="C922" s="95" t="s">
        <v>351</v>
      </c>
      <c r="D922" s="95" t="s">
        <v>337</v>
      </c>
      <c r="E922" s="87"/>
      <c r="F922" s="69"/>
      <c r="G922" s="69"/>
      <c r="H922" s="69"/>
      <c r="I922" s="69"/>
      <c r="J922" s="70"/>
      <c r="K922" s="118"/>
      <c r="L922" s="112"/>
    </row>
    <row r="923" spans="1:12" x14ac:dyDescent="0.25">
      <c r="A923" s="93">
        <v>1973</v>
      </c>
      <c r="B923" s="94" t="s">
        <v>352</v>
      </c>
      <c r="C923" s="95" t="s">
        <v>353</v>
      </c>
      <c r="D923" s="95" t="s">
        <v>337</v>
      </c>
      <c r="E923" s="87"/>
      <c r="F923" s="69"/>
      <c r="G923" s="69"/>
      <c r="H923" s="69"/>
      <c r="I923" s="69"/>
      <c r="J923" s="70"/>
      <c r="K923" s="118"/>
      <c r="L923" s="112"/>
    </row>
    <row r="924" spans="1:12" x14ac:dyDescent="0.25">
      <c r="A924" s="93">
        <v>1973</v>
      </c>
      <c r="B924" s="94" t="s">
        <v>354</v>
      </c>
      <c r="C924" s="95" t="s">
        <v>355</v>
      </c>
      <c r="D924" s="95" t="s">
        <v>337</v>
      </c>
      <c r="E924" s="87"/>
      <c r="F924" s="69"/>
      <c r="G924" s="69"/>
      <c r="H924" s="69"/>
      <c r="I924" s="69"/>
      <c r="J924" s="70"/>
      <c r="K924" s="118"/>
      <c r="L924" s="112"/>
    </row>
    <row r="925" spans="1:12" x14ac:dyDescent="0.25">
      <c r="A925" s="93">
        <v>1973</v>
      </c>
      <c r="B925" s="94" t="s">
        <v>356</v>
      </c>
      <c r="C925" s="95" t="s">
        <v>357</v>
      </c>
      <c r="D925" s="95" t="s">
        <v>337</v>
      </c>
      <c r="E925" s="87"/>
      <c r="F925" s="69"/>
      <c r="G925" s="69"/>
      <c r="H925" s="69"/>
      <c r="I925" s="69"/>
      <c r="J925" s="70"/>
      <c r="K925" s="118"/>
      <c r="L925" s="112"/>
    </row>
    <row r="926" spans="1:12" x14ac:dyDescent="0.25">
      <c r="A926" s="93">
        <v>1973</v>
      </c>
      <c r="B926" s="94" t="s">
        <v>358</v>
      </c>
      <c r="C926" s="95" t="s">
        <v>359</v>
      </c>
      <c r="D926" s="95" t="s">
        <v>337</v>
      </c>
      <c r="E926" s="87"/>
      <c r="F926" s="69"/>
      <c r="G926" s="69"/>
      <c r="H926" s="69"/>
      <c r="I926" s="69"/>
      <c r="J926" s="70"/>
      <c r="K926" s="118"/>
      <c r="L926" s="112"/>
    </row>
    <row r="927" spans="1:12" x14ac:dyDescent="0.25">
      <c r="A927" s="93">
        <v>1973</v>
      </c>
      <c r="B927" s="94" t="s">
        <v>360</v>
      </c>
      <c r="C927" s="95" t="s">
        <v>361</v>
      </c>
      <c r="D927" s="95" t="s">
        <v>337</v>
      </c>
      <c r="E927" s="87"/>
      <c r="F927" s="69"/>
      <c r="G927" s="69"/>
      <c r="H927" s="69"/>
      <c r="I927" s="69"/>
      <c r="J927" s="70"/>
      <c r="K927" s="118"/>
      <c r="L927" s="112"/>
    </row>
    <row r="928" spans="1:12" x14ac:dyDescent="0.25">
      <c r="A928" s="93">
        <v>1973</v>
      </c>
      <c r="B928" s="94" t="s">
        <v>362</v>
      </c>
      <c r="C928" s="95" t="s">
        <v>363</v>
      </c>
      <c r="D928" s="95" t="s">
        <v>337</v>
      </c>
      <c r="E928" s="87"/>
      <c r="F928" s="69"/>
      <c r="G928" s="69"/>
      <c r="H928" s="69"/>
      <c r="I928" s="69"/>
      <c r="J928" s="70"/>
      <c r="K928" s="118"/>
      <c r="L928" s="112"/>
    </row>
    <row r="929" spans="1:12" x14ac:dyDescent="0.25">
      <c r="A929" s="93">
        <v>1973</v>
      </c>
      <c r="B929" s="94" t="s">
        <v>364</v>
      </c>
      <c r="C929" s="95" t="s">
        <v>365</v>
      </c>
      <c r="D929" s="95" t="s">
        <v>337</v>
      </c>
      <c r="E929" s="87"/>
      <c r="F929" s="69"/>
      <c r="G929" s="69"/>
      <c r="H929" s="69"/>
      <c r="I929" s="69"/>
      <c r="J929" s="70"/>
      <c r="K929" s="118"/>
      <c r="L929" s="112"/>
    </row>
    <row r="930" spans="1:12" x14ac:dyDescent="0.25">
      <c r="A930" s="93">
        <v>1973</v>
      </c>
      <c r="B930" s="94" t="s">
        <v>366</v>
      </c>
      <c r="C930" s="95" t="s">
        <v>367</v>
      </c>
      <c r="D930" s="95" t="s">
        <v>337</v>
      </c>
      <c r="E930" s="87"/>
      <c r="F930" s="69"/>
      <c r="G930" s="69"/>
      <c r="H930" s="69"/>
      <c r="I930" s="69"/>
      <c r="J930" s="70"/>
      <c r="K930" s="118"/>
      <c r="L930" s="112"/>
    </row>
    <row r="931" spans="1:12" x14ac:dyDescent="0.25">
      <c r="A931" s="93">
        <v>1973</v>
      </c>
      <c r="B931" s="94" t="s">
        <v>368</v>
      </c>
      <c r="C931" s="95" t="s">
        <v>369</v>
      </c>
      <c r="D931" s="95" t="s">
        <v>337</v>
      </c>
      <c r="E931" s="87"/>
      <c r="F931" s="69"/>
      <c r="G931" s="69"/>
      <c r="H931" s="69"/>
      <c r="I931" s="69"/>
      <c r="J931" s="70"/>
      <c r="K931" s="118"/>
      <c r="L931" s="112"/>
    </row>
    <row r="932" spans="1:12" x14ac:dyDescent="0.25">
      <c r="A932" s="93">
        <v>1973</v>
      </c>
      <c r="B932" s="94" t="s">
        <v>370</v>
      </c>
      <c r="C932" s="95" t="s">
        <v>371</v>
      </c>
      <c r="D932" s="95" t="s">
        <v>337</v>
      </c>
      <c r="E932" s="87"/>
      <c r="F932" s="69"/>
      <c r="G932" s="69"/>
      <c r="H932" s="69"/>
      <c r="I932" s="69"/>
      <c r="J932" s="70"/>
      <c r="K932" s="118"/>
      <c r="L932" s="112"/>
    </row>
    <row r="933" spans="1:12" x14ac:dyDescent="0.25">
      <c r="A933" s="93">
        <v>1973</v>
      </c>
      <c r="B933" s="94" t="s">
        <v>372</v>
      </c>
      <c r="C933" s="95" t="s">
        <v>373</v>
      </c>
      <c r="D933" s="95" t="s">
        <v>337</v>
      </c>
      <c r="E933" s="87"/>
      <c r="F933" s="69"/>
      <c r="G933" s="69"/>
      <c r="H933" s="69"/>
      <c r="I933" s="69"/>
      <c r="J933" s="70"/>
      <c r="K933" s="118"/>
      <c r="L933" s="112"/>
    </row>
    <row r="934" spans="1:12" x14ac:dyDescent="0.25">
      <c r="A934" s="93">
        <v>1973</v>
      </c>
      <c r="B934" s="94" t="s">
        <v>374</v>
      </c>
      <c r="C934" s="95" t="s">
        <v>375</v>
      </c>
      <c r="D934" s="95" t="s">
        <v>337</v>
      </c>
      <c r="E934" s="87"/>
      <c r="F934" s="69"/>
      <c r="G934" s="69"/>
      <c r="H934" s="69"/>
      <c r="I934" s="69"/>
      <c r="J934" s="70"/>
      <c r="K934" s="118"/>
      <c r="L934" s="112"/>
    </row>
    <row r="935" spans="1:12" x14ac:dyDescent="0.25">
      <c r="A935" s="93">
        <v>1973</v>
      </c>
      <c r="B935" s="94" t="s">
        <v>376</v>
      </c>
      <c r="C935" s="95" t="s">
        <v>377</v>
      </c>
      <c r="D935" s="95" t="s">
        <v>337</v>
      </c>
      <c r="E935" s="87"/>
      <c r="F935" s="69"/>
      <c r="G935" s="69"/>
      <c r="H935" s="69"/>
      <c r="I935" s="69"/>
      <c r="J935" s="70"/>
      <c r="K935" s="118"/>
      <c r="L935" s="112"/>
    </row>
    <row r="936" spans="1:12" x14ac:dyDescent="0.25">
      <c r="A936" s="93">
        <v>1973</v>
      </c>
      <c r="B936" s="94" t="s">
        <v>378</v>
      </c>
      <c r="C936" s="95" t="s">
        <v>379</v>
      </c>
      <c r="D936" s="95" t="s">
        <v>337</v>
      </c>
      <c r="E936" s="87"/>
      <c r="F936" s="69"/>
      <c r="G936" s="69"/>
      <c r="H936" s="69"/>
      <c r="I936" s="69"/>
      <c r="J936" s="70"/>
      <c r="K936" s="118"/>
      <c r="L936" s="112"/>
    </row>
    <row r="937" spans="1:12" x14ac:dyDescent="0.25">
      <c r="A937" s="93">
        <v>1973</v>
      </c>
      <c r="B937" s="94" t="s">
        <v>380</v>
      </c>
      <c r="C937" s="95" t="s">
        <v>381</v>
      </c>
      <c r="D937" s="95" t="s">
        <v>337</v>
      </c>
      <c r="E937" s="87"/>
      <c r="F937" s="69"/>
      <c r="G937" s="69"/>
      <c r="H937" s="69"/>
      <c r="I937" s="69"/>
      <c r="J937" s="70"/>
      <c r="K937" s="118"/>
      <c r="L937" s="112"/>
    </row>
    <row r="938" spans="1:12" x14ac:dyDescent="0.25">
      <c r="A938" s="93">
        <v>1973</v>
      </c>
      <c r="B938" s="94"/>
      <c r="C938" s="95" t="s">
        <v>382</v>
      </c>
      <c r="D938" s="95" t="s">
        <v>337</v>
      </c>
      <c r="E938" s="87"/>
      <c r="F938" s="69"/>
      <c r="G938" s="69"/>
      <c r="H938" s="69"/>
      <c r="I938" s="69"/>
      <c r="J938" s="70"/>
      <c r="K938" s="118"/>
      <c r="L938" s="112"/>
    </row>
    <row r="939" spans="1:12" x14ac:dyDescent="0.25">
      <c r="A939" s="93">
        <v>1973</v>
      </c>
      <c r="B939" s="94" t="s">
        <v>383</v>
      </c>
      <c r="C939" s="95" t="s">
        <v>384</v>
      </c>
      <c r="D939" s="95" t="s">
        <v>337</v>
      </c>
      <c r="E939" s="87"/>
      <c r="F939" s="69"/>
      <c r="G939" s="69"/>
      <c r="H939" s="69"/>
      <c r="I939" s="69"/>
      <c r="J939" s="70"/>
      <c r="K939" s="118"/>
      <c r="L939" s="112"/>
    </row>
    <row r="940" spans="1:12" x14ac:dyDescent="0.25">
      <c r="A940" s="93">
        <v>1973</v>
      </c>
      <c r="B940" s="94" t="s">
        <v>385</v>
      </c>
      <c r="C940" s="95" t="s">
        <v>386</v>
      </c>
      <c r="D940" s="95" t="s">
        <v>337</v>
      </c>
      <c r="E940" s="87"/>
      <c r="F940" s="69"/>
      <c r="G940" s="69"/>
      <c r="H940" s="69"/>
      <c r="I940" s="69"/>
      <c r="J940" s="70"/>
      <c r="K940" s="118"/>
      <c r="L940" s="112"/>
    </row>
    <row r="941" spans="1:12" x14ac:dyDescent="0.25">
      <c r="A941" s="93">
        <v>1973</v>
      </c>
      <c r="B941" s="94" t="s">
        <v>387</v>
      </c>
      <c r="C941" s="95" t="s">
        <v>648</v>
      </c>
      <c r="D941" s="95" t="s">
        <v>337</v>
      </c>
      <c r="E941" s="87"/>
      <c r="F941" s="69"/>
      <c r="G941" s="69"/>
      <c r="H941" s="69"/>
      <c r="I941" s="69"/>
      <c r="J941" s="70"/>
      <c r="K941" s="118"/>
      <c r="L941" s="112"/>
    </row>
    <row r="942" spans="1:12" x14ac:dyDescent="0.25">
      <c r="A942" s="93">
        <v>1973</v>
      </c>
      <c r="B942" s="94" t="s">
        <v>388</v>
      </c>
      <c r="C942" s="95" t="s">
        <v>389</v>
      </c>
      <c r="D942" s="95" t="s">
        <v>337</v>
      </c>
      <c r="E942" s="87"/>
      <c r="F942" s="69"/>
      <c r="G942" s="69"/>
      <c r="H942" s="69"/>
      <c r="I942" s="69"/>
      <c r="J942" s="70"/>
      <c r="K942" s="118"/>
      <c r="L942" s="112"/>
    </row>
    <row r="943" spans="1:12" x14ac:dyDescent="0.25">
      <c r="A943" s="93">
        <v>1973</v>
      </c>
      <c r="B943" s="94" t="s">
        <v>390</v>
      </c>
      <c r="C943" s="95" t="s">
        <v>391</v>
      </c>
      <c r="D943" s="95" t="s">
        <v>337</v>
      </c>
      <c r="E943" s="87"/>
      <c r="F943" s="69"/>
      <c r="G943" s="69"/>
      <c r="H943" s="69"/>
      <c r="I943" s="69"/>
      <c r="J943" s="70"/>
      <c r="K943" s="118"/>
      <c r="L943" s="112"/>
    </row>
    <row r="944" spans="1:12" x14ac:dyDescent="0.25">
      <c r="A944" s="93">
        <v>1973</v>
      </c>
      <c r="B944" s="94" t="s">
        <v>392</v>
      </c>
      <c r="C944" s="95" t="s">
        <v>393</v>
      </c>
      <c r="D944" s="95" t="s">
        <v>337</v>
      </c>
      <c r="E944" s="87"/>
      <c r="F944" s="69"/>
      <c r="G944" s="69"/>
      <c r="H944" s="69"/>
      <c r="I944" s="69"/>
      <c r="J944" s="70"/>
      <c r="K944" s="118"/>
      <c r="L944" s="112"/>
    </row>
    <row r="945" spans="1:12" x14ac:dyDescent="0.25">
      <c r="A945" s="93">
        <v>1973</v>
      </c>
      <c r="B945" s="94" t="s">
        <v>394</v>
      </c>
      <c r="C945" s="95" t="s">
        <v>395</v>
      </c>
      <c r="D945" s="95" t="s">
        <v>337</v>
      </c>
      <c r="E945" s="87"/>
      <c r="F945" s="69"/>
      <c r="G945" s="69"/>
      <c r="H945" s="69"/>
      <c r="I945" s="69"/>
      <c r="J945" s="70"/>
      <c r="K945" s="118"/>
      <c r="L945" s="112"/>
    </row>
    <row r="946" spans="1:12" x14ac:dyDescent="0.25">
      <c r="A946" s="93">
        <v>1973</v>
      </c>
      <c r="B946" s="94" t="s">
        <v>396</v>
      </c>
      <c r="C946" s="95" t="s">
        <v>397</v>
      </c>
      <c r="D946" s="95" t="s">
        <v>337</v>
      </c>
      <c r="E946" s="87"/>
      <c r="F946" s="69"/>
      <c r="G946" s="69"/>
      <c r="H946" s="69"/>
      <c r="I946" s="69"/>
      <c r="J946" s="70"/>
      <c r="K946" s="118"/>
      <c r="L946" s="112"/>
    </row>
    <row r="947" spans="1:12" x14ac:dyDescent="0.25">
      <c r="A947" s="93">
        <v>1973</v>
      </c>
      <c r="B947" s="94" t="s">
        <v>398</v>
      </c>
      <c r="C947" s="95" t="s">
        <v>399</v>
      </c>
      <c r="D947" s="95" t="s">
        <v>337</v>
      </c>
      <c r="E947" s="87"/>
      <c r="F947" s="69"/>
      <c r="G947" s="69"/>
      <c r="H947" s="69"/>
      <c r="I947" s="69"/>
      <c r="J947" s="70"/>
      <c r="K947" s="118"/>
      <c r="L947" s="112"/>
    </row>
    <row r="948" spans="1:12" x14ac:dyDescent="0.25">
      <c r="A948" s="93">
        <v>1973</v>
      </c>
      <c r="B948" s="94" t="s">
        <v>400</v>
      </c>
      <c r="C948" s="95" t="s">
        <v>401</v>
      </c>
      <c r="D948" s="95" t="s">
        <v>337</v>
      </c>
      <c r="E948" s="87"/>
      <c r="F948" s="69"/>
      <c r="G948" s="69"/>
      <c r="H948" s="69"/>
      <c r="I948" s="69"/>
      <c r="J948" s="70"/>
      <c r="K948" s="118"/>
      <c r="L948" s="112"/>
    </row>
    <row r="949" spans="1:12" x14ac:dyDescent="0.25">
      <c r="A949" s="93">
        <v>1973</v>
      </c>
      <c r="B949" s="94" t="s">
        <v>402</v>
      </c>
      <c r="C949" s="95" t="s">
        <v>403</v>
      </c>
      <c r="D949" s="95" t="s">
        <v>337</v>
      </c>
      <c r="E949" s="87"/>
      <c r="F949" s="69"/>
      <c r="G949" s="69"/>
      <c r="H949" s="69"/>
      <c r="I949" s="69"/>
      <c r="J949" s="70"/>
      <c r="K949" s="118"/>
      <c r="L949" s="112"/>
    </row>
    <row r="950" spans="1:12" x14ac:dyDescent="0.25">
      <c r="A950" s="93">
        <v>1973</v>
      </c>
      <c r="B950" s="94" t="s">
        <v>404</v>
      </c>
      <c r="C950" s="95" t="s">
        <v>405</v>
      </c>
      <c r="D950" s="95" t="s">
        <v>337</v>
      </c>
      <c r="E950" s="87"/>
      <c r="F950" s="69"/>
      <c r="G950" s="69"/>
      <c r="H950" s="69"/>
      <c r="I950" s="69"/>
      <c r="J950" s="70"/>
      <c r="K950" s="118"/>
      <c r="L950" s="112"/>
    </row>
    <row r="951" spans="1:12" x14ac:dyDescent="0.25">
      <c r="A951" s="93">
        <v>1973</v>
      </c>
      <c r="B951" s="94" t="s">
        <v>406</v>
      </c>
      <c r="C951" s="95" t="s">
        <v>407</v>
      </c>
      <c r="D951" s="95" t="s">
        <v>337</v>
      </c>
      <c r="E951" s="87"/>
      <c r="F951" s="69"/>
      <c r="G951" s="69"/>
      <c r="H951" s="69"/>
      <c r="I951" s="69"/>
      <c r="J951" s="70"/>
      <c r="K951" s="118"/>
      <c r="L951" s="112"/>
    </row>
    <row r="952" spans="1:12" x14ac:dyDescent="0.25">
      <c r="A952" s="93">
        <v>1973</v>
      </c>
      <c r="B952" s="94" t="s">
        <v>408</v>
      </c>
      <c r="C952" s="95" t="s">
        <v>409</v>
      </c>
      <c r="D952" s="95" t="s">
        <v>337</v>
      </c>
      <c r="E952" s="87"/>
      <c r="F952" s="69"/>
      <c r="G952" s="69"/>
      <c r="H952" s="69"/>
      <c r="I952" s="69"/>
      <c r="J952" s="70"/>
      <c r="K952" s="118"/>
      <c r="L952" s="112"/>
    </row>
    <row r="953" spans="1:12" x14ac:dyDescent="0.25">
      <c r="A953" s="93">
        <v>1973</v>
      </c>
      <c r="B953" s="94" t="s">
        <v>410</v>
      </c>
      <c r="C953" s="95" t="s">
        <v>411</v>
      </c>
      <c r="D953" s="95" t="s">
        <v>337</v>
      </c>
      <c r="E953" s="87"/>
      <c r="F953" s="69"/>
      <c r="G953" s="69"/>
      <c r="H953" s="69"/>
      <c r="I953" s="69"/>
      <c r="J953" s="70"/>
      <c r="K953" s="118"/>
      <c r="L953" s="112"/>
    </row>
    <row r="954" spans="1:12" x14ac:dyDescent="0.25">
      <c r="A954" s="93">
        <v>1973</v>
      </c>
      <c r="B954" s="94" t="s">
        <v>412</v>
      </c>
      <c r="C954" s="95" t="s">
        <v>413</v>
      </c>
      <c r="D954" s="95" t="s">
        <v>337</v>
      </c>
      <c r="E954" s="87"/>
      <c r="F954" s="69"/>
      <c r="G954" s="69"/>
      <c r="H954" s="69"/>
      <c r="I954" s="69"/>
      <c r="J954" s="70"/>
      <c r="K954" s="118"/>
      <c r="L954" s="112"/>
    </row>
    <row r="955" spans="1:12" x14ac:dyDescent="0.25">
      <c r="A955" s="93">
        <v>1973</v>
      </c>
      <c r="B955" s="94" t="s">
        <v>414</v>
      </c>
      <c r="C955" s="95" t="s">
        <v>415</v>
      </c>
      <c r="D955" s="95" t="s">
        <v>337</v>
      </c>
      <c r="E955" s="87"/>
      <c r="F955" s="69"/>
      <c r="G955" s="69"/>
      <c r="H955" s="69"/>
      <c r="I955" s="69"/>
      <c r="J955" s="70"/>
      <c r="K955" s="118"/>
      <c r="L955" s="112"/>
    </row>
    <row r="956" spans="1:12" x14ac:dyDescent="0.25">
      <c r="A956" s="93">
        <v>1973</v>
      </c>
      <c r="B956" s="94" t="s">
        <v>416</v>
      </c>
      <c r="C956" s="95" t="s">
        <v>417</v>
      </c>
      <c r="D956" s="95" t="s">
        <v>337</v>
      </c>
      <c r="E956" s="87"/>
      <c r="F956" s="69"/>
      <c r="G956" s="69"/>
      <c r="H956" s="69"/>
      <c r="I956" s="69"/>
      <c r="J956" s="70"/>
      <c r="K956" s="118"/>
      <c r="L956" s="112"/>
    </row>
    <row r="957" spans="1:12" x14ac:dyDescent="0.25">
      <c r="A957" s="93">
        <v>1973</v>
      </c>
      <c r="B957" s="94" t="s">
        <v>418</v>
      </c>
      <c r="C957" s="95" t="s">
        <v>419</v>
      </c>
      <c r="D957" s="95" t="s">
        <v>337</v>
      </c>
      <c r="E957" s="87"/>
      <c r="F957" s="69"/>
      <c r="G957" s="69"/>
      <c r="H957" s="69"/>
      <c r="I957" s="69"/>
      <c r="J957" s="70"/>
      <c r="K957" s="118"/>
      <c r="L957" s="112"/>
    </row>
    <row r="958" spans="1:12" x14ac:dyDescent="0.25">
      <c r="A958" s="93">
        <v>1973</v>
      </c>
      <c r="B958" s="94" t="s">
        <v>420</v>
      </c>
      <c r="C958" s="95" t="s">
        <v>421</v>
      </c>
      <c r="D958" s="95" t="s">
        <v>337</v>
      </c>
      <c r="E958" s="87"/>
      <c r="F958" s="69"/>
      <c r="G958" s="69"/>
      <c r="H958" s="69"/>
      <c r="I958" s="69"/>
      <c r="J958" s="70"/>
      <c r="K958" s="118"/>
      <c r="L958" s="112"/>
    </row>
    <row r="959" spans="1:12" x14ac:dyDescent="0.25">
      <c r="A959" s="93">
        <v>1973</v>
      </c>
      <c r="B959" s="94" t="s">
        <v>422</v>
      </c>
      <c r="C959" s="95" t="s">
        <v>423</v>
      </c>
      <c r="D959" s="95" t="s">
        <v>337</v>
      </c>
      <c r="E959" s="87"/>
      <c r="F959" s="69"/>
      <c r="G959" s="69"/>
      <c r="H959" s="69"/>
      <c r="I959" s="69"/>
      <c r="J959" s="70"/>
      <c r="K959" s="118"/>
      <c r="L959" s="112"/>
    </row>
    <row r="960" spans="1:12" x14ac:dyDescent="0.25">
      <c r="A960" s="93">
        <v>1973</v>
      </c>
      <c r="B960" s="94" t="s">
        <v>424</v>
      </c>
      <c r="C960" s="95" t="s">
        <v>425</v>
      </c>
      <c r="D960" s="95" t="s">
        <v>337</v>
      </c>
      <c r="E960" s="87"/>
      <c r="F960" s="69"/>
      <c r="G960" s="69"/>
      <c r="H960" s="69"/>
      <c r="I960" s="69"/>
      <c r="J960" s="70"/>
      <c r="K960" s="118"/>
      <c r="L960" s="112"/>
    </row>
    <row r="961" spans="1:12" x14ac:dyDescent="0.25">
      <c r="A961" s="93">
        <v>1973</v>
      </c>
      <c r="B961" s="94" t="s">
        <v>426</v>
      </c>
      <c r="C961" s="95" t="s">
        <v>427</v>
      </c>
      <c r="D961" s="95" t="s">
        <v>337</v>
      </c>
      <c r="E961" s="87"/>
      <c r="F961" s="69"/>
      <c r="G961" s="69"/>
      <c r="H961" s="69"/>
      <c r="I961" s="69"/>
      <c r="J961" s="70"/>
      <c r="K961" s="118"/>
      <c r="L961" s="112"/>
    </row>
    <row r="962" spans="1:12" x14ac:dyDescent="0.25">
      <c r="A962" s="93">
        <v>1973</v>
      </c>
      <c r="B962" s="94" t="s">
        <v>428</v>
      </c>
      <c r="C962" s="95" t="s">
        <v>429</v>
      </c>
      <c r="D962" s="95" t="s">
        <v>337</v>
      </c>
      <c r="E962" s="87"/>
      <c r="F962" s="69"/>
      <c r="G962" s="69"/>
      <c r="H962" s="69"/>
      <c r="I962" s="69"/>
      <c r="J962" s="70"/>
      <c r="K962" s="118"/>
      <c r="L962" s="112"/>
    </row>
    <row r="963" spans="1:12" x14ac:dyDescent="0.25">
      <c r="A963" s="93">
        <v>1973</v>
      </c>
      <c r="B963" s="94" t="s">
        <v>430</v>
      </c>
      <c r="C963" s="95" t="s">
        <v>431</v>
      </c>
      <c r="D963" s="95" t="s">
        <v>337</v>
      </c>
      <c r="E963" s="87"/>
      <c r="F963" s="69"/>
      <c r="G963" s="69"/>
      <c r="H963" s="69"/>
      <c r="I963" s="69"/>
      <c r="J963" s="70"/>
      <c r="K963" s="118"/>
      <c r="L963" s="112"/>
    </row>
    <row r="964" spans="1:12" x14ac:dyDescent="0.25">
      <c r="A964" s="93">
        <v>1973</v>
      </c>
      <c r="B964" s="94" t="s">
        <v>432</v>
      </c>
      <c r="C964" s="95" t="s">
        <v>433</v>
      </c>
      <c r="D964" s="95" t="s">
        <v>337</v>
      </c>
      <c r="E964" s="87"/>
      <c r="F964" s="69"/>
      <c r="G964" s="69"/>
      <c r="H964" s="69"/>
      <c r="I964" s="69"/>
      <c r="J964" s="70"/>
      <c r="K964" s="118"/>
      <c r="L964" s="112"/>
    </row>
    <row r="965" spans="1:12" x14ac:dyDescent="0.25">
      <c r="A965" s="93">
        <v>1973</v>
      </c>
      <c r="B965" s="94" t="s">
        <v>434</v>
      </c>
      <c r="C965" s="95" t="s">
        <v>435</v>
      </c>
      <c r="D965" s="95" t="s">
        <v>337</v>
      </c>
      <c r="E965" s="87"/>
      <c r="F965" s="69"/>
      <c r="G965" s="69"/>
      <c r="H965" s="69"/>
      <c r="I965" s="69"/>
      <c r="J965" s="70"/>
      <c r="K965" s="118"/>
      <c r="L965" s="112"/>
    </row>
    <row r="966" spans="1:12" x14ac:dyDescent="0.25">
      <c r="A966" s="93">
        <v>1973</v>
      </c>
      <c r="B966" s="94" t="s">
        <v>436</v>
      </c>
      <c r="C966" s="95" t="s">
        <v>437</v>
      </c>
      <c r="D966" s="95" t="s">
        <v>337</v>
      </c>
      <c r="E966" s="87"/>
      <c r="F966" s="69"/>
      <c r="G966" s="69"/>
      <c r="H966" s="69"/>
      <c r="I966" s="69"/>
      <c r="J966" s="70"/>
      <c r="K966" s="118"/>
      <c r="L966" s="112"/>
    </row>
    <row r="967" spans="1:12" x14ac:dyDescent="0.25">
      <c r="A967" s="93">
        <v>1973</v>
      </c>
      <c r="B967" s="94" t="s">
        <v>438</v>
      </c>
      <c r="C967" s="95" t="s">
        <v>439</v>
      </c>
      <c r="D967" s="95" t="s">
        <v>440</v>
      </c>
      <c r="E967" s="87"/>
      <c r="F967" s="69"/>
      <c r="G967" s="69"/>
      <c r="H967" s="69"/>
      <c r="I967" s="69"/>
      <c r="J967" s="70"/>
      <c r="K967" s="118"/>
      <c r="L967" s="112"/>
    </row>
    <row r="968" spans="1:12" x14ac:dyDescent="0.25">
      <c r="A968" s="93">
        <v>1973</v>
      </c>
      <c r="B968" s="94" t="s">
        <v>441</v>
      </c>
      <c r="C968" s="95" t="s">
        <v>442</v>
      </c>
      <c r="D968" s="95" t="s">
        <v>440</v>
      </c>
      <c r="E968" s="87"/>
      <c r="F968" s="69"/>
      <c r="G968" s="69"/>
      <c r="H968" s="69"/>
      <c r="I968" s="69"/>
      <c r="J968" s="70"/>
      <c r="K968" s="118"/>
      <c r="L968" s="112"/>
    </row>
    <row r="969" spans="1:12" x14ac:dyDescent="0.25">
      <c r="A969" s="93">
        <v>1973</v>
      </c>
      <c r="B969" s="94" t="s">
        <v>443</v>
      </c>
      <c r="C969" s="95" t="s">
        <v>444</v>
      </c>
      <c r="D969" s="95" t="s">
        <v>440</v>
      </c>
      <c r="E969" s="87"/>
      <c r="F969" s="69"/>
      <c r="G969" s="69"/>
      <c r="H969" s="69"/>
      <c r="I969" s="69"/>
      <c r="J969" s="70"/>
      <c r="K969" s="118"/>
      <c r="L969" s="112"/>
    </row>
    <row r="970" spans="1:12" x14ac:dyDescent="0.25">
      <c r="A970" s="93">
        <v>1973</v>
      </c>
      <c r="B970" s="94" t="s">
        <v>445</v>
      </c>
      <c r="C970" s="95" t="s">
        <v>446</v>
      </c>
      <c r="D970" s="95" t="s">
        <v>440</v>
      </c>
      <c r="E970" s="87"/>
      <c r="F970" s="69"/>
      <c r="G970" s="69"/>
      <c r="H970" s="69"/>
      <c r="I970" s="69"/>
      <c r="J970" s="70"/>
      <c r="K970" s="118"/>
      <c r="L970" s="112"/>
    </row>
    <row r="971" spans="1:12" x14ac:dyDescent="0.25">
      <c r="A971" s="93">
        <v>1973</v>
      </c>
      <c r="B971" s="94" t="s">
        <v>447</v>
      </c>
      <c r="C971" s="95" t="s">
        <v>448</v>
      </c>
      <c r="D971" s="95" t="s">
        <v>440</v>
      </c>
      <c r="E971" s="87"/>
      <c r="F971" s="69"/>
      <c r="G971" s="69"/>
      <c r="H971" s="69"/>
      <c r="I971" s="69"/>
      <c r="J971" s="70"/>
      <c r="K971" s="118"/>
      <c r="L971" s="112"/>
    </row>
    <row r="972" spans="1:12" x14ac:dyDescent="0.25">
      <c r="A972" s="93">
        <v>1973</v>
      </c>
      <c r="B972" s="94" t="s">
        <v>449</v>
      </c>
      <c r="C972" s="95" t="s">
        <v>450</v>
      </c>
      <c r="D972" s="95" t="s">
        <v>440</v>
      </c>
      <c r="E972" s="87"/>
      <c r="F972" s="69"/>
      <c r="G972" s="69"/>
      <c r="H972" s="69"/>
      <c r="I972" s="69"/>
      <c r="J972" s="70"/>
      <c r="K972" s="118"/>
      <c r="L972" s="112"/>
    </row>
    <row r="973" spans="1:12" x14ac:dyDescent="0.25">
      <c r="A973" s="93">
        <v>1973</v>
      </c>
      <c r="B973" s="94" t="s">
        <v>451</v>
      </c>
      <c r="C973" s="95" t="s">
        <v>452</v>
      </c>
      <c r="D973" s="95" t="s">
        <v>440</v>
      </c>
      <c r="E973" s="87"/>
      <c r="F973" s="69"/>
      <c r="G973" s="69"/>
      <c r="H973" s="69"/>
      <c r="I973" s="69"/>
      <c r="J973" s="70"/>
      <c r="K973" s="118"/>
      <c r="L973" s="112"/>
    </row>
    <row r="974" spans="1:12" x14ac:dyDescent="0.25">
      <c r="A974" s="93">
        <v>1973</v>
      </c>
      <c r="B974" s="94" t="s">
        <v>453</v>
      </c>
      <c r="C974" s="95" t="s">
        <v>454</v>
      </c>
      <c r="D974" s="95" t="s">
        <v>440</v>
      </c>
      <c r="E974" s="87"/>
      <c r="F974" s="69"/>
      <c r="G974" s="69"/>
      <c r="H974" s="69"/>
      <c r="I974" s="69"/>
      <c r="J974" s="70"/>
      <c r="K974" s="118"/>
      <c r="L974" s="112"/>
    </row>
    <row r="975" spans="1:12" x14ac:dyDescent="0.25">
      <c r="A975" s="93">
        <v>1973</v>
      </c>
      <c r="B975" s="94" t="s">
        <v>455</v>
      </c>
      <c r="C975" s="95" t="s">
        <v>456</v>
      </c>
      <c r="D975" s="95" t="s">
        <v>440</v>
      </c>
      <c r="E975" s="87"/>
      <c r="F975" s="69"/>
      <c r="G975" s="69"/>
      <c r="H975" s="69"/>
      <c r="I975" s="69"/>
      <c r="J975" s="70"/>
      <c r="K975" s="118"/>
      <c r="L975" s="112"/>
    </row>
    <row r="976" spans="1:12" x14ac:dyDescent="0.25">
      <c r="A976" s="93">
        <v>1973</v>
      </c>
      <c r="B976" s="94" t="s">
        <v>457</v>
      </c>
      <c r="C976" s="95" t="s">
        <v>458</v>
      </c>
      <c r="D976" s="95" t="s">
        <v>440</v>
      </c>
      <c r="E976" s="87"/>
      <c r="F976" s="69"/>
      <c r="G976" s="69"/>
      <c r="H976" s="69"/>
      <c r="I976" s="69"/>
      <c r="J976" s="70"/>
      <c r="K976" s="118"/>
      <c r="L976" s="112"/>
    </row>
    <row r="977" spans="1:12" x14ac:dyDescent="0.25">
      <c r="A977" s="93">
        <v>1973</v>
      </c>
      <c r="B977" s="94" t="s">
        <v>459</v>
      </c>
      <c r="C977" s="95" t="s">
        <v>460</v>
      </c>
      <c r="D977" s="95" t="s">
        <v>440</v>
      </c>
      <c r="E977" s="87"/>
      <c r="F977" s="69"/>
      <c r="G977" s="69"/>
      <c r="H977" s="69"/>
      <c r="I977" s="69"/>
      <c r="J977" s="70"/>
      <c r="K977" s="118"/>
      <c r="L977" s="112"/>
    </row>
    <row r="978" spans="1:12" x14ac:dyDescent="0.25">
      <c r="A978" s="93">
        <v>1973</v>
      </c>
      <c r="B978" s="94" t="s">
        <v>461</v>
      </c>
      <c r="C978" s="95" t="s">
        <v>462</v>
      </c>
      <c r="D978" s="95" t="s">
        <v>440</v>
      </c>
      <c r="E978" s="87"/>
      <c r="F978" s="69"/>
      <c r="G978" s="69"/>
      <c r="H978" s="69"/>
      <c r="I978" s="69"/>
      <c r="J978" s="70"/>
      <c r="K978" s="118"/>
      <c r="L978" s="112"/>
    </row>
    <row r="979" spans="1:12" x14ac:dyDescent="0.25">
      <c r="A979" s="93">
        <v>1973</v>
      </c>
      <c r="B979" s="94" t="s">
        <v>463</v>
      </c>
      <c r="C979" s="95" t="s">
        <v>464</v>
      </c>
      <c r="D979" s="95" t="s">
        <v>440</v>
      </c>
      <c r="E979" s="87"/>
      <c r="F979" s="69"/>
      <c r="G979" s="69"/>
      <c r="H979" s="69"/>
      <c r="I979" s="69"/>
      <c r="J979" s="70"/>
      <c r="K979" s="118"/>
      <c r="L979" s="112"/>
    </row>
    <row r="980" spans="1:12" x14ac:dyDescent="0.25">
      <c r="A980" s="93">
        <v>1973</v>
      </c>
      <c r="B980" s="94" t="s">
        <v>465</v>
      </c>
      <c r="C980" s="95" t="s">
        <v>466</v>
      </c>
      <c r="D980" s="95" t="s">
        <v>440</v>
      </c>
      <c r="E980" s="87"/>
      <c r="F980" s="69"/>
      <c r="G980" s="69"/>
      <c r="H980" s="69"/>
      <c r="I980" s="69"/>
      <c r="J980" s="70"/>
      <c r="K980" s="118"/>
      <c r="L980" s="112"/>
    </row>
    <row r="981" spans="1:12" x14ac:dyDescent="0.25">
      <c r="A981" s="93">
        <v>1973</v>
      </c>
      <c r="B981" s="94" t="s">
        <v>467</v>
      </c>
      <c r="C981" s="95" t="s">
        <v>468</v>
      </c>
      <c r="D981" s="95" t="s">
        <v>440</v>
      </c>
      <c r="E981" s="87"/>
      <c r="F981" s="69"/>
      <c r="G981" s="69"/>
      <c r="H981" s="69"/>
      <c r="I981" s="69"/>
      <c r="J981" s="70"/>
      <c r="K981" s="118"/>
      <c r="L981" s="112"/>
    </row>
    <row r="982" spans="1:12" x14ac:dyDescent="0.25">
      <c r="A982" s="93">
        <v>1973</v>
      </c>
      <c r="B982" s="94" t="s">
        <v>469</v>
      </c>
      <c r="C982" s="95" t="s">
        <v>470</v>
      </c>
      <c r="D982" s="95" t="s">
        <v>440</v>
      </c>
      <c r="E982" s="87"/>
      <c r="F982" s="69"/>
      <c r="G982" s="69"/>
      <c r="H982" s="69"/>
      <c r="I982" s="69"/>
      <c r="J982" s="70"/>
      <c r="K982" s="118"/>
      <c r="L982" s="112"/>
    </row>
    <row r="983" spans="1:12" x14ac:dyDescent="0.25">
      <c r="A983" s="93">
        <v>1973</v>
      </c>
      <c r="B983" s="94" t="s">
        <v>471</v>
      </c>
      <c r="C983" s="95" t="s">
        <v>472</v>
      </c>
      <c r="D983" s="95" t="s">
        <v>440</v>
      </c>
      <c r="E983" s="87"/>
      <c r="F983" s="69"/>
      <c r="G983" s="69"/>
      <c r="H983" s="69"/>
      <c r="I983" s="69"/>
      <c r="J983" s="70"/>
      <c r="K983" s="118"/>
      <c r="L983" s="112"/>
    </row>
    <row r="984" spans="1:12" x14ac:dyDescent="0.25">
      <c r="A984" s="93">
        <v>1973</v>
      </c>
      <c r="B984" s="94" t="s">
        <v>473</v>
      </c>
      <c r="C984" s="95" t="s">
        <v>474</v>
      </c>
      <c r="D984" s="95" t="s">
        <v>440</v>
      </c>
      <c r="E984" s="87"/>
      <c r="F984" s="69"/>
      <c r="G984" s="69"/>
      <c r="H984" s="69"/>
      <c r="I984" s="69"/>
      <c r="J984" s="70"/>
      <c r="K984" s="118"/>
      <c r="L984" s="112"/>
    </row>
    <row r="985" spans="1:12" x14ac:dyDescent="0.25">
      <c r="A985" s="93">
        <v>1973</v>
      </c>
      <c r="B985" s="94" t="s">
        <v>475</v>
      </c>
      <c r="C985" s="95" t="s">
        <v>476</v>
      </c>
      <c r="D985" s="95" t="s">
        <v>440</v>
      </c>
      <c r="E985" s="87"/>
      <c r="F985" s="69"/>
      <c r="G985" s="69"/>
      <c r="H985" s="69"/>
      <c r="I985" s="69"/>
      <c r="J985" s="70"/>
      <c r="K985" s="118"/>
      <c r="L985" s="112"/>
    </row>
    <row r="986" spans="1:12" x14ac:dyDescent="0.25">
      <c r="A986" s="93">
        <v>1973</v>
      </c>
      <c r="B986" s="94" t="s">
        <v>477</v>
      </c>
      <c r="C986" s="95" t="s">
        <v>478</v>
      </c>
      <c r="D986" s="95" t="s">
        <v>440</v>
      </c>
      <c r="E986" s="87"/>
      <c r="F986" s="69"/>
      <c r="G986" s="69"/>
      <c r="H986" s="69"/>
      <c r="I986" s="69"/>
      <c r="J986" s="70"/>
      <c r="K986" s="118"/>
      <c r="L986" s="112"/>
    </row>
    <row r="987" spans="1:12" x14ac:dyDescent="0.25">
      <c r="A987" s="93">
        <v>1973</v>
      </c>
      <c r="B987" s="94" t="s">
        <v>479</v>
      </c>
      <c r="C987" s="95" t="s">
        <v>480</v>
      </c>
      <c r="D987" s="95" t="s">
        <v>440</v>
      </c>
      <c r="E987" s="87"/>
      <c r="F987" s="69"/>
      <c r="G987" s="69"/>
      <c r="H987" s="69"/>
      <c r="I987" s="69"/>
      <c r="J987" s="70"/>
      <c r="K987" s="118"/>
      <c r="L987" s="112"/>
    </row>
    <row r="988" spans="1:12" x14ac:dyDescent="0.25">
      <c r="A988" s="93">
        <v>1973</v>
      </c>
      <c r="B988" s="94" t="s">
        <v>481</v>
      </c>
      <c r="C988" s="95" t="s">
        <v>482</v>
      </c>
      <c r="D988" s="95" t="s">
        <v>440</v>
      </c>
      <c r="E988" s="87"/>
      <c r="F988" s="69"/>
      <c r="G988" s="69"/>
      <c r="H988" s="69"/>
      <c r="I988" s="69"/>
      <c r="J988" s="70"/>
      <c r="K988" s="118"/>
      <c r="L988" s="112"/>
    </row>
    <row r="989" spans="1:12" x14ac:dyDescent="0.25">
      <c r="A989" s="93">
        <v>1973</v>
      </c>
      <c r="B989" s="94" t="s">
        <v>483</v>
      </c>
      <c r="C989" s="95" t="s">
        <v>484</v>
      </c>
      <c r="D989" s="95" t="s">
        <v>440</v>
      </c>
      <c r="E989" s="87"/>
      <c r="F989" s="69"/>
      <c r="G989" s="69"/>
      <c r="H989" s="69"/>
      <c r="I989" s="69"/>
      <c r="J989" s="70"/>
      <c r="K989" s="118"/>
      <c r="L989" s="112"/>
    </row>
    <row r="990" spans="1:12" x14ac:dyDescent="0.25">
      <c r="A990" s="93">
        <v>1973</v>
      </c>
      <c r="B990" s="94" t="s">
        <v>485</v>
      </c>
      <c r="C990" s="95" t="s">
        <v>486</v>
      </c>
      <c r="D990" s="95" t="s">
        <v>440</v>
      </c>
      <c r="E990" s="87"/>
      <c r="F990" s="69"/>
      <c r="G990" s="69"/>
      <c r="H990" s="69"/>
      <c r="I990" s="69"/>
      <c r="J990" s="70"/>
      <c r="K990" s="118"/>
      <c r="L990" s="112"/>
    </row>
    <row r="991" spans="1:12" x14ac:dyDescent="0.25">
      <c r="A991" s="93">
        <v>1973</v>
      </c>
      <c r="B991" s="94" t="s">
        <v>487</v>
      </c>
      <c r="C991" s="95" t="s">
        <v>488</v>
      </c>
      <c r="D991" s="95" t="s">
        <v>440</v>
      </c>
      <c r="E991" s="87"/>
      <c r="F991" s="69"/>
      <c r="G991" s="69"/>
      <c r="H991" s="69"/>
      <c r="I991" s="69"/>
      <c r="J991" s="70"/>
      <c r="K991" s="118"/>
      <c r="L991" s="112"/>
    </row>
    <row r="992" spans="1:12" x14ac:dyDescent="0.25">
      <c r="A992" s="93">
        <v>1973</v>
      </c>
      <c r="B992" s="94" t="s">
        <v>489</v>
      </c>
      <c r="C992" s="95" t="s">
        <v>490</v>
      </c>
      <c r="D992" s="95" t="s">
        <v>440</v>
      </c>
      <c r="E992" s="87"/>
      <c r="F992" s="69"/>
      <c r="G992" s="69"/>
      <c r="H992" s="69"/>
      <c r="I992" s="69"/>
      <c r="J992" s="70"/>
      <c r="K992" s="118"/>
      <c r="L992" s="112"/>
    </row>
    <row r="993" spans="1:12" x14ac:dyDescent="0.25">
      <c r="A993" s="93">
        <v>1973</v>
      </c>
      <c r="B993" s="94" t="s">
        <v>491</v>
      </c>
      <c r="C993" s="95" t="s">
        <v>492</v>
      </c>
      <c r="D993" s="95" t="s">
        <v>440</v>
      </c>
      <c r="E993" s="87"/>
      <c r="F993" s="69"/>
      <c r="G993" s="69"/>
      <c r="H993" s="69"/>
      <c r="I993" s="69"/>
      <c r="J993" s="70"/>
      <c r="K993" s="118"/>
      <c r="L993" s="112"/>
    </row>
    <row r="994" spans="1:12" x14ac:dyDescent="0.25">
      <c r="A994" s="93">
        <v>1973</v>
      </c>
      <c r="B994" s="94" t="s">
        <v>493</v>
      </c>
      <c r="C994" s="95" t="s">
        <v>494</v>
      </c>
      <c r="D994" s="95" t="s">
        <v>440</v>
      </c>
      <c r="E994" s="87"/>
      <c r="F994" s="69"/>
      <c r="G994" s="69"/>
      <c r="H994" s="69"/>
      <c r="I994" s="69"/>
      <c r="J994" s="70"/>
      <c r="K994" s="118"/>
      <c r="L994" s="112"/>
    </row>
    <row r="995" spans="1:12" ht="15.75" thickBot="1" x14ac:dyDescent="0.3">
      <c r="A995" s="100">
        <v>1973</v>
      </c>
      <c r="B995" s="101" t="s">
        <v>495</v>
      </c>
      <c r="C995" s="102" t="s">
        <v>496</v>
      </c>
      <c r="D995" s="102" t="s">
        <v>440</v>
      </c>
      <c r="E995" s="88"/>
      <c r="F995" s="56"/>
      <c r="G995" s="56"/>
      <c r="H995" s="56"/>
      <c r="I995" s="56"/>
      <c r="J995" s="71"/>
      <c r="K995" s="119"/>
      <c r="L995" s="113"/>
    </row>
    <row r="996" spans="1:12" x14ac:dyDescent="0.25">
      <c r="A996" s="90">
        <v>1974</v>
      </c>
      <c r="B996" s="91" t="s">
        <v>4</v>
      </c>
      <c r="C996" s="92" t="s">
        <v>5</v>
      </c>
      <c r="D996" s="92" t="s">
        <v>6</v>
      </c>
      <c r="E996" s="86"/>
      <c r="F996" s="69"/>
      <c r="G996" s="69"/>
      <c r="H996" s="69"/>
      <c r="I996" s="69"/>
      <c r="J996" s="70"/>
      <c r="K996" s="118"/>
      <c r="L996" s="112"/>
    </row>
    <row r="997" spans="1:12" x14ac:dyDescent="0.25">
      <c r="A997" s="93">
        <v>1974</v>
      </c>
      <c r="B997" s="94" t="s">
        <v>7</v>
      </c>
      <c r="C997" s="95" t="s">
        <v>8</v>
      </c>
      <c r="D997" s="95" t="s">
        <v>6</v>
      </c>
      <c r="E997" s="87"/>
      <c r="F997" s="69"/>
      <c r="G997" s="69"/>
      <c r="H997" s="69"/>
      <c r="I997" s="69"/>
      <c r="J997" s="70"/>
      <c r="K997" s="118"/>
      <c r="L997" s="112"/>
    </row>
    <row r="998" spans="1:12" x14ac:dyDescent="0.25">
      <c r="A998" s="93">
        <v>1974</v>
      </c>
      <c r="B998" s="94" t="s">
        <v>9</v>
      </c>
      <c r="C998" s="95" t="s">
        <v>10</v>
      </c>
      <c r="D998" s="95" t="s">
        <v>6</v>
      </c>
      <c r="E998" s="87"/>
      <c r="F998" s="69"/>
      <c r="G998" s="69"/>
      <c r="H998" s="69"/>
      <c r="I998" s="69"/>
      <c r="J998" s="70"/>
      <c r="K998" s="118"/>
      <c r="L998" s="112"/>
    </row>
    <row r="999" spans="1:12" x14ac:dyDescent="0.25">
      <c r="A999" s="93">
        <v>1974</v>
      </c>
      <c r="B999" s="94" t="s">
        <v>11</v>
      </c>
      <c r="C999" s="95" t="s">
        <v>12</v>
      </c>
      <c r="D999" s="95" t="s">
        <v>6</v>
      </c>
      <c r="E999" s="87"/>
      <c r="F999" s="69"/>
      <c r="G999" s="69"/>
      <c r="H999" s="69"/>
      <c r="I999" s="69"/>
      <c r="J999" s="70"/>
      <c r="K999" s="118"/>
      <c r="L999" s="112"/>
    </row>
    <row r="1000" spans="1:12" x14ac:dyDescent="0.25">
      <c r="A1000" s="93">
        <v>1974</v>
      </c>
      <c r="B1000" s="94" t="s">
        <v>13</v>
      </c>
      <c r="C1000" s="95" t="s">
        <v>14</v>
      </c>
      <c r="D1000" s="95" t="s">
        <v>6</v>
      </c>
      <c r="E1000" s="87"/>
      <c r="F1000" s="69"/>
      <c r="G1000" s="69"/>
      <c r="H1000" s="69"/>
      <c r="I1000" s="69"/>
      <c r="J1000" s="70"/>
      <c r="K1000" s="118"/>
      <c r="L1000" s="112"/>
    </row>
    <row r="1001" spans="1:12" x14ac:dyDescent="0.25">
      <c r="A1001" s="93">
        <v>1974</v>
      </c>
      <c r="B1001" s="94" t="s">
        <v>15</v>
      </c>
      <c r="C1001" s="95" t="s">
        <v>16</v>
      </c>
      <c r="D1001" s="95" t="s">
        <v>6</v>
      </c>
      <c r="E1001" s="87"/>
      <c r="F1001" s="69"/>
      <c r="G1001" s="69"/>
      <c r="H1001" s="69"/>
      <c r="I1001" s="69"/>
      <c r="J1001" s="70"/>
      <c r="K1001" s="118"/>
      <c r="L1001" s="112"/>
    </row>
    <row r="1002" spans="1:12" x14ac:dyDescent="0.25">
      <c r="A1002" s="93">
        <v>1974</v>
      </c>
      <c r="B1002" s="94" t="s">
        <v>17</v>
      </c>
      <c r="C1002" s="95" t="s">
        <v>18</v>
      </c>
      <c r="D1002" s="95" t="s">
        <v>6</v>
      </c>
      <c r="E1002" s="87"/>
      <c r="F1002" s="69"/>
      <c r="G1002" s="69"/>
      <c r="H1002" s="69"/>
      <c r="I1002" s="69"/>
      <c r="J1002" s="70"/>
      <c r="K1002" s="118"/>
      <c r="L1002" s="112"/>
    </row>
    <row r="1003" spans="1:12" x14ac:dyDescent="0.25">
      <c r="A1003" s="93">
        <v>1974</v>
      </c>
      <c r="B1003" s="94" t="s">
        <v>19</v>
      </c>
      <c r="C1003" s="95" t="s">
        <v>20</v>
      </c>
      <c r="D1003" s="95" t="s">
        <v>6</v>
      </c>
      <c r="E1003" s="87"/>
      <c r="F1003" s="69"/>
      <c r="G1003" s="69"/>
      <c r="H1003" s="69"/>
      <c r="I1003" s="69"/>
      <c r="J1003" s="70"/>
      <c r="K1003" s="118"/>
      <c r="L1003" s="112"/>
    </row>
    <row r="1004" spans="1:12" x14ac:dyDescent="0.25">
      <c r="A1004" s="93">
        <v>1974</v>
      </c>
      <c r="B1004" s="94" t="s">
        <v>21</v>
      </c>
      <c r="C1004" s="95" t="s">
        <v>22</v>
      </c>
      <c r="D1004" s="95" t="s">
        <v>6</v>
      </c>
      <c r="E1004" s="87"/>
      <c r="F1004" s="69"/>
      <c r="G1004" s="69"/>
      <c r="H1004" s="69"/>
      <c r="I1004" s="69"/>
      <c r="J1004" s="70"/>
      <c r="K1004" s="118"/>
      <c r="L1004" s="112"/>
    </row>
    <row r="1005" spans="1:12" x14ac:dyDescent="0.25">
      <c r="A1005" s="93">
        <v>1974</v>
      </c>
      <c r="B1005" s="94" t="s">
        <v>23</v>
      </c>
      <c r="C1005" s="95" t="s">
        <v>24</v>
      </c>
      <c r="D1005" s="95" t="s">
        <v>6</v>
      </c>
      <c r="E1005" s="87"/>
      <c r="F1005" s="69"/>
      <c r="G1005" s="69"/>
      <c r="H1005" s="69"/>
      <c r="I1005" s="69"/>
      <c r="J1005" s="70"/>
      <c r="K1005" s="118"/>
      <c r="L1005" s="112"/>
    </row>
    <row r="1006" spans="1:12" x14ac:dyDescent="0.25">
      <c r="A1006" s="93">
        <v>1974</v>
      </c>
      <c r="B1006" s="94" t="s">
        <v>25</v>
      </c>
      <c r="C1006" s="95" t="s">
        <v>26</v>
      </c>
      <c r="D1006" s="95" t="s">
        <v>6</v>
      </c>
      <c r="E1006" s="87"/>
      <c r="F1006" s="69"/>
      <c r="G1006" s="69"/>
      <c r="H1006" s="69"/>
      <c r="I1006" s="69"/>
      <c r="J1006" s="70"/>
      <c r="K1006" s="118"/>
      <c r="L1006" s="112"/>
    </row>
    <row r="1007" spans="1:12" x14ac:dyDescent="0.25">
      <c r="A1007" s="93">
        <v>1974</v>
      </c>
      <c r="B1007" s="94" t="s">
        <v>27</v>
      </c>
      <c r="C1007" s="95" t="s">
        <v>28</v>
      </c>
      <c r="D1007" s="95" t="s">
        <v>6</v>
      </c>
      <c r="E1007" s="87"/>
      <c r="F1007" s="69"/>
      <c r="G1007" s="69"/>
      <c r="H1007" s="69"/>
      <c r="I1007" s="69"/>
      <c r="J1007" s="70"/>
      <c r="K1007" s="118"/>
      <c r="L1007" s="112"/>
    </row>
    <row r="1008" spans="1:12" x14ac:dyDescent="0.25">
      <c r="A1008" s="93">
        <v>1974</v>
      </c>
      <c r="B1008" s="94" t="s">
        <v>29</v>
      </c>
      <c r="C1008" s="95" t="s">
        <v>30</v>
      </c>
      <c r="D1008" s="95" t="s">
        <v>6</v>
      </c>
      <c r="E1008" s="87"/>
      <c r="F1008" s="69"/>
      <c r="G1008" s="69"/>
      <c r="H1008" s="69"/>
      <c r="I1008" s="69"/>
      <c r="J1008" s="70"/>
      <c r="K1008" s="118"/>
      <c r="L1008" s="112"/>
    </row>
    <row r="1009" spans="1:12" x14ac:dyDescent="0.25">
      <c r="A1009" s="93">
        <v>1974</v>
      </c>
      <c r="B1009" s="94" t="s">
        <v>31</v>
      </c>
      <c r="C1009" s="95" t="s">
        <v>32</v>
      </c>
      <c r="D1009" s="95" t="s">
        <v>6</v>
      </c>
      <c r="E1009" s="87"/>
      <c r="F1009" s="69"/>
      <c r="G1009" s="69"/>
      <c r="H1009" s="69"/>
      <c r="I1009" s="69"/>
      <c r="J1009" s="70"/>
      <c r="K1009" s="118"/>
      <c r="L1009" s="112"/>
    </row>
    <row r="1010" spans="1:12" x14ac:dyDescent="0.25">
      <c r="A1010" s="93">
        <v>1974</v>
      </c>
      <c r="B1010" s="94" t="s">
        <v>33</v>
      </c>
      <c r="C1010" s="95" t="s">
        <v>34</v>
      </c>
      <c r="D1010" s="95" t="s">
        <v>6</v>
      </c>
      <c r="E1010" s="87"/>
      <c r="F1010" s="69"/>
      <c r="G1010" s="69"/>
      <c r="H1010" s="69"/>
      <c r="I1010" s="69"/>
      <c r="J1010" s="70"/>
      <c r="K1010" s="118"/>
      <c r="L1010" s="112"/>
    </row>
    <row r="1011" spans="1:12" x14ac:dyDescent="0.25">
      <c r="A1011" s="93">
        <v>1974</v>
      </c>
      <c r="B1011" s="94" t="s">
        <v>35</v>
      </c>
      <c r="C1011" s="95" t="s">
        <v>36</v>
      </c>
      <c r="D1011" s="95" t="s">
        <v>6</v>
      </c>
      <c r="E1011" s="87"/>
      <c r="F1011" s="69"/>
      <c r="G1011" s="69"/>
      <c r="H1011" s="69"/>
      <c r="I1011" s="69"/>
      <c r="J1011" s="70"/>
      <c r="K1011" s="118"/>
      <c r="L1011" s="112"/>
    </row>
    <row r="1012" spans="1:12" x14ac:dyDescent="0.25">
      <c r="A1012" s="93">
        <v>1974</v>
      </c>
      <c r="B1012" s="94" t="s">
        <v>37</v>
      </c>
      <c r="C1012" s="95" t="s">
        <v>38</v>
      </c>
      <c r="D1012" s="95" t="s">
        <v>6</v>
      </c>
      <c r="E1012" s="87"/>
      <c r="F1012" s="69"/>
      <c r="G1012" s="69"/>
      <c r="H1012" s="69"/>
      <c r="I1012" s="69"/>
      <c r="J1012" s="70"/>
      <c r="K1012" s="118"/>
      <c r="L1012" s="112"/>
    </row>
    <row r="1013" spans="1:12" x14ac:dyDescent="0.25">
      <c r="A1013" s="93">
        <v>1974</v>
      </c>
      <c r="B1013" s="94" t="s">
        <v>39</v>
      </c>
      <c r="C1013" s="95" t="s">
        <v>40</v>
      </c>
      <c r="D1013" s="95" t="s">
        <v>6</v>
      </c>
      <c r="E1013" s="87"/>
      <c r="F1013" s="69"/>
      <c r="G1013" s="69"/>
      <c r="H1013" s="69"/>
      <c r="I1013" s="69"/>
      <c r="J1013" s="70"/>
      <c r="K1013" s="118"/>
      <c r="L1013" s="112"/>
    </row>
    <row r="1014" spans="1:12" x14ac:dyDescent="0.25">
      <c r="A1014" s="93">
        <v>1974</v>
      </c>
      <c r="B1014" s="94" t="s">
        <v>41</v>
      </c>
      <c r="C1014" s="95" t="s">
        <v>42</v>
      </c>
      <c r="D1014" s="95" t="s">
        <v>6</v>
      </c>
      <c r="E1014" s="87"/>
      <c r="F1014" s="69"/>
      <c r="G1014" s="69"/>
      <c r="H1014" s="69"/>
      <c r="I1014" s="69"/>
      <c r="J1014" s="70"/>
      <c r="K1014" s="118"/>
      <c r="L1014" s="112"/>
    </row>
    <row r="1015" spans="1:12" x14ac:dyDescent="0.25">
      <c r="A1015" s="93">
        <v>1974</v>
      </c>
      <c r="B1015" s="94" t="s">
        <v>43</v>
      </c>
      <c r="C1015" s="95" t="s">
        <v>44</v>
      </c>
      <c r="D1015" s="95" t="s">
        <v>6</v>
      </c>
      <c r="E1015" s="87"/>
      <c r="F1015" s="69"/>
      <c r="G1015" s="69"/>
      <c r="H1015" s="69"/>
      <c r="I1015" s="69"/>
      <c r="J1015" s="70"/>
      <c r="K1015" s="118"/>
      <c r="L1015" s="112"/>
    </row>
    <row r="1016" spans="1:12" x14ac:dyDescent="0.25">
      <c r="A1016" s="93">
        <v>1974</v>
      </c>
      <c r="B1016" s="94" t="s">
        <v>45</v>
      </c>
      <c r="C1016" s="95" t="s">
        <v>46</v>
      </c>
      <c r="D1016" s="95" t="s">
        <v>6</v>
      </c>
      <c r="E1016" s="87"/>
      <c r="F1016" s="69"/>
      <c r="G1016" s="69"/>
      <c r="H1016" s="69"/>
      <c r="I1016" s="69"/>
      <c r="J1016" s="70"/>
      <c r="K1016" s="118"/>
      <c r="L1016" s="112"/>
    </row>
    <row r="1017" spans="1:12" x14ac:dyDescent="0.25">
      <c r="A1017" s="93">
        <v>1974</v>
      </c>
      <c r="B1017" s="94" t="s">
        <v>47</v>
      </c>
      <c r="C1017" s="95" t="s">
        <v>48</v>
      </c>
      <c r="D1017" s="95" t="s">
        <v>6</v>
      </c>
      <c r="E1017" s="87"/>
      <c r="F1017" s="69"/>
      <c r="G1017" s="69"/>
      <c r="H1017" s="69"/>
      <c r="I1017" s="69"/>
      <c r="J1017" s="70"/>
      <c r="K1017" s="118"/>
      <c r="L1017" s="112"/>
    </row>
    <row r="1018" spans="1:12" x14ac:dyDescent="0.25">
      <c r="A1018" s="93">
        <v>1974</v>
      </c>
      <c r="B1018" s="94" t="s">
        <v>49</v>
      </c>
      <c r="C1018" s="95" t="s">
        <v>50</v>
      </c>
      <c r="D1018" s="95" t="s">
        <v>6</v>
      </c>
      <c r="E1018" s="87"/>
      <c r="F1018" s="69"/>
      <c r="G1018" s="69"/>
      <c r="H1018" s="69"/>
      <c r="I1018" s="69"/>
      <c r="J1018" s="70"/>
      <c r="K1018" s="118"/>
      <c r="L1018" s="112"/>
    </row>
    <row r="1019" spans="1:12" x14ac:dyDescent="0.25">
      <c r="A1019" s="93">
        <v>1974</v>
      </c>
      <c r="B1019" s="94" t="s">
        <v>51</v>
      </c>
      <c r="C1019" s="95" t="s">
        <v>52</v>
      </c>
      <c r="D1019" s="95" t="s">
        <v>6</v>
      </c>
      <c r="E1019" s="87"/>
      <c r="F1019" s="69"/>
      <c r="G1019" s="69"/>
      <c r="H1019" s="69"/>
      <c r="I1019" s="69"/>
      <c r="J1019" s="70"/>
      <c r="K1019" s="118"/>
      <c r="L1019" s="112"/>
    </row>
    <row r="1020" spans="1:12" x14ac:dyDescent="0.25">
      <c r="A1020" s="93">
        <v>1974</v>
      </c>
      <c r="B1020" s="94" t="s">
        <v>53</v>
      </c>
      <c r="C1020" s="95" t="s">
        <v>54</v>
      </c>
      <c r="D1020" s="95" t="s">
        <v>6</v>
      </c>
      <c r="E1020" s="87"/>
      <c r="F1020" s="69"/>
      <c r="G1020" s="69"/>
      <c r="H1020" s="69"/>
      <c r="I1020" s="69"/>
      <c r="J1020" s="70"/>
      <c r="K1020" s="118"/>
      <c r="L1020" s="112"/>
    </row>
    <row r="1021" spans="1:12" x14ac:dyDescent="0.25">
      <c r="A1021" s="93">
        <v>1974</v>
      </c>
      <c r="B1021" s="94" t="s">
        <v>55</v>
      </c>
      <c r="C1021" s="95" t="s">
        <v>56</v>
      </c>
      <c r="D1021" s="95" t="s">
        <v>6</v>
      </c>
      <c r="E1021" s="87"/>
      <c r="F1021" s="69"/>
      <c r="G1021" s="69"/>
      <c r="H1021" s="69"/>
      <c r="I1021" s="69"/>
      <c r="J1021" s="70"/>
      <c r="K1021" s="118"/>
      <c r="L1021" s="112"/>
    </row>
    <row r="1022" spans="1:12" x14ac:dyDescent="0.25">
      <c r="A1022" s="93">
        <v>1974</v>
      </c>
      <c r="B1022" s="94" t="s">
        <v>57</v>
      </c>
      <c r="C1022" s="95" t="s">
        <v>58</v>
      </c>
      <c r="D1022" s="95" t="s">
        <v>6</v>
      </c>
      <c r="E1022" s="87"/>
      <c r="F1022" s="69"/>
      <c r="G1022" s="69"/>
      <c r="H1022" s="69"/>
      <c r="I1022" s="69"/>
      <c r="J1022" s="70"/>
      <c r="K1022" s="118"/>
      <c r="L1022" s="112"/>
    </row>
    <row r="1023" spans="1:12" x14ac:dyDescent="0.25">
      <c r="A1023" s="93">
        <v>1974</v>
      </c>
      <c r="B1023" s="94" t="s">
        <v>59</v>
      </c>
      <c r="C1023" s="95" t="s">
        <v>60</v>
      </c>
      <c r="D1023" s="95" t="s">
        <v>6</v>
      </c>
      <c r="E1023" s="87"/>
      <c r="F1023" s="69"/>
      <c r="G1023" s="69"/>
      <c r="H1023" s="69"/>
      <c r="I1023" s="69"/>
      <c r="J1023" s="70"/>
      <c r="K1023" s="118"/>
      <c r="L1023" s="112"/>
    </row>
    <row r="1024" spans="1:12" x14ac:dyDescent="0.25">
      <c r="A1024" s="93">
        <v>1974</v>
      </c>
      <c r="B1024" s="94" t="s">
        <v>61</v>
      </c>
      <c r="C1024" s="95" t="s">
        <v>62</v>
      </c>
      <c r="D1024" s="95" t="s">
        <v>6</v>
      </c>
      <c r="E1024" s="87"/>
      <c r="F1024" s="69"/>
      <c r="G1024" s="69"/>
      <c r="H1024" s="69"/>
      <c r="I1024" s="69"/>
      <c r="J1024" s="70"/>
      <c r="K1024" s="118"/>
      <c r="L1024" s="112"/>
    </row>
    <row r="1025" spans="1:12" x14ac:dyDescent="0.25">
      <c r="A1025" s="93">
        <v>1974</v>
      </c>
      <c r="B1025" s="94" t="s">
        <v>63</v>
      </c>
      <c r="C1025" s="95" t="s">
        <v>64</v>
      </c>
      <c r="D1025" s="95" t="s">
        <v>6</v>
      </c>
      <c r="E1025" s="87"/>
      <c r="F1025" s="69"/>
      <c r="G1025" s="69"/>
      <c r="H1025" s="69"/>
      <c r="I1025" s="69"/>
      <c r="J1025" s="70"/>
      <c r="K1025" s="118"/>
      <c r="L1025" s="112"/>
    </row>
    <row r="1026" spans="1:12" x14ac:dyDescent="0.25">
      <c r="A1026" s="93">
        <v>1974</v>
      </c>
      <c r="B1026" s="94" t="s">
        <v>65</v>
      </c>
      <c r="C1026" s="95" t="s">
        <v>66</v>
      </c>
      <c r="D1026" s="95" t="s">
        <v>6</v>
      </c>
      <c r="E1026" s="87"/>
      <c r="F1026" s="69"/>
      <c r="G1026" s="69"/>
      <c r="H1026" s="69"/>
      <c r="I1026" s="69"/>
      <c r="J1026" s="70"/>
      <c r="K1026" s="118"/>
      <c r="L1026" s="112"/>
    </row>
    <row r="1027" spans="1:12" x14ac:dyDescent="0.25">
      <c r="A1027" s="93">
        <v>1974</v>
      </c>
      <c r="B1027" s="94" t="s">
        <v>67</v>
      </c>
      <c r="C1027" s="95" t="s">
        <v>68</v>
      </c>
      <c r="D1027" s="95" t="s">
        <v>6</v>
      </c>
      <c r="E1027" s="87"/>
      <c r="F1027" s="69"/>
      <c r="G1027" s="69"/>
      <c r="H1027" s="69"/>
      <c r="I1027" s="69"/>
      <c r="J1027" s="70"/>
      <c r="K1027" s="118"/>
      <c r="L1027" s="112"/>
    </row>
    <row r="1028" spans="1:12" x14ac:dyDescent="0.25">
      <c r="A1028" s="93">
        <v>1974</v>
      </c>
      <c r="B1028" s="94" t="s">
        <v>69</v>
      </c>
      <c r="C1028" s="95" t="s">
        <v>70</v>
      </c>
      <c r="D1028" s="95" t="s">
        <v>6</v>
      </c>
      <c r="E1028" s="87"/>
      <c r="F1028" s="69"/>
      <c r="G1028" s="69"/>
      <c r="H1028" s="69"/>
      <c r="I1028" s="69"/>
      <c r="J1028" s="70"/>
      <c r="K1028" s="118"/>
      <c r="L1028" s="112"/>
    </row>
    <row r="1029" spans="1:12" x14ac:dyDescent="0.25">
      <c r="A1029" s="93">
        <v>1974</v>
      </c>
      <c r="B1029" s="94" t="s">
        <v>71</v>
      </c>
      <c r="C1029" s="95" t="s">
        <v>72</v>
      </c>
      <c r="D1029" s="95" t="s">
        <v>6</v>
      </c>
      <c r="E1029" s="87"/>
      <c r="F1029" s="69"/>
      <c r="G1029" s="69"/>
      <c r="H1029" s="69"/>
      <c r="I1029" s="69"/>
      <c r="J1029" s="70"/>
      <c r="K1029" s="118"/>
      <c r="L1029" s="112"/>
    </row>
    <row r="1030" spans="1:12" x14ac:dyDescent="0.25">
      <c r="A1030" s="93">
        <v>1974</v>
      </c>
      <c r="B1030" s="94" t="s">
        <v>73</v>
      </c>
      <c r="C1030" s="95" t="s">
        <v>74</v>
      </c>
      <c r="D1030" s="95" t="s">
        <v>6</v>
      </c>
      <c r="E1030" s="87"/>
      <c r="F1030" s="69"/>
      <c r="G1030" s="69"/>
      <c r="H1030" s="69"/>
      <c r="I1030" s="69"/>
      <c r="J1030" s="70"/>
      <c r="K1030" s="118"/>
      <c r="L1030" s="112"/>
    </row>
    <row r="1031" spans="1:12" x14ac:dyDescent="0.25">
      <c r="A1031" s="93">
        <v>1974</v>
      </c>
      <c r="B1031" s="94" t="s">
        <v>75</v>
      </c>
      <c r="C1031" s="95" t="s">
        <v>76</v>
      </c>
      <c r="D1031" s="95" t="s">
        <v>6</v>
      </c>
      <c r="E1031" s="87"/>
      <c r="F1031" s="69"/>
      <c r="G1031" s="69"/>
      <c r="H1031" s="69"/>
      <c r="I1031" s="69"/>
      <c r="J1031" s="70"/>
      <c r="K1031" s="118"/>
      <c r="L1031" s="112"/>
    </row>
    <row r="1032" spans="1:12" x14ac:dyDescent="0.25">
      <c r="A1032" s="93">
        <v>1974</v>
      </c>
      <c r="B1032" s="94" t="s">
        <v>77</v>
      </c>
      <c r="C1032" s="95" t="s">
        <v>78</v>
      </c>
      <c r="D1032" s="95" t="s">
        <v>6</v>
      </c>
      <c r="E1032" s="87"/>
      <c r="F1032" s="69"/>
      <c r="G1032" s="69"/>
      <c r="H1032" s="69"/>
      <c r="I1032" s="69"/>
      <c r="J1032" s="70"/>
      <c r="K1032" s="118"/>
      <c r="L1032" s="112"/>
    </row>
    <row r="1033" spans="1:12" x14ac:dyDescent="0.25">
      <c r="A1033" s="93">
        <v>1974</v>
      </c>
      <c r="B1033" s="94" t="s">
        <v>79</v>
      </c>
      <c r="C1033" s="95" t="s">
        <v>80</v>
      </c>
      <c r="D1033" s="95" t="s">
        <v>6</v>
      </c>
      <c r="E1033" s="87"/>
      <c r="F1033" s="69"/>
      <c r="G1033" s="69"/>
      <c r="H1033" s="69"/>
      <c r="I1033" s="69"/>
      <c r="J1033" s="70"/>
      <c r="K1033" s="118"/>
      <c r="L1033" s="112"/>
    </row>
    <row r="1034" spans="1:12" x14ac:dyDescent="0.25">
      <c r="A1034" s="93">
        <v>1974</v>
      </c>
      <c r="B1034" s="94" t="s">
        <v>81</v>
      </c>
      <c r="C1034" s="95" t="s">
        <v>82</v>
      </c>
      <c r="D1034" s="95" t="s">
        <v>6</v>
      </c>
      <c r="E1034" s="87"/>
      <c r="F1034" s="69"/>
      <c r="G1034" s="69"/>
      <c r="H1034" s="69"/>
      <c r="I1034" s="69"/>
      <c r="J1034" s="70"/>
      <c r="K1034" s="118"/>
      <c r="L1034" s="112"/>
    </row>
    <row r="1035" spans="1:12" x14ac:dyDescent="0.25">
      <c r="A1035" s="93">
        <v>1974</v>
      </c>
      <c r="B1035" s="94" t="s">
        <v>83</v>
      </c>
      <c r="C1035" s="95" t="s">
        <v>84</v>
      </c>
      <c r="D1035" s="95" t="s">
        <v>6</v>
      </c>
      <c r="E1035" s="87"/>
      <c r="F1035" s="69"/>
      <c r="G1035" s="69"/>
      <c r="H1035" s="69"/>
      <c r="I1035" s="69"/>
      <c r="J1035" s="70"/>
      <c r="K1035" s="118"/>
      <c r="L1035" s="112"/>
    </row>
    <row r="1036" spans="1:12" x14ac:dyDescent="0.25">
      <c r="A1036" s="93">
        <v>1974</v>
      </c>
      <c r="B1036" s="94" t="s">
        <v>85</v>
      </c>
      <c r="C1036" s="95" t="s">
        <v>86</v>
      </c>
      <c r="D1036" s="95" t="s">
        <v>6</v>
      </c>
      <c r="E1036" s="87"/>
      <c r="F1036" s="69"/>
      <c r="G1036" s="69"/>
      <c r="H1036" s="69"/>
      <c r="I1036" s="69"/>
      <c r="J1036" s="70"/>
      <c r="K1036" s="118"/>
      <c r="L1036" s="112"/>
    </row>
    <row r="1037" spans="1:12" x14ac:dyDescent="0.25">
      <c r="A1037" s="93">
        <v>1974</v>
      </c>
      <c r="B1037" s="94" t="s">
        <v>87</v>
      </c>
      <c r="C1037" s="95" t="s">
        <v>88</v>
      </c>
      <c r="D1037" s="95" t="s">
        <v>6</v>
      </c>
      <c r="E1037" s="87"/>
      <c r="F1037" s="69"/>
      <c r="G1037" s="69"/>
      <c r="H1037" s="69"/>
      <c r="I1037" s="69"/>
      <c r="J1037" s="70"/>
      <c r="K1037" s="118"/>
      <c r="L1037" s="112"/>
    </row>
    <row r="1038" spans="1:12" x14ac:dyDescent="0.25">
      <c r="A1038" s="93">
        <v>1974</v>
      </c>
      <c r="B1038" s="94" t="s">
        <v>89</v>
      </c>
      <c r="C1038" s="95" t="s">
        <v>90</v>
      </c>
      <c r="D1038" s="95" t="s">
        <v>6</v>
      </c>
      <c r="E1038" s="87"/>
      <c r="F1038" s="69"/>
      <c r="G1038" s="69"/>
      <c r="H1038" s="69"/>
      <c r="I1038" s="69"/>
      <c r="J1038" s="70"/>
      <c r="K1038" s="118"/>
      <c r="L1038" s="112"/>
    </row>
    <row r="1039" spans="1:12" x14ac:dyDescent="0.25">
      <c r="A1039" s="93">
        <v>1974</v>
      </c>
      <c r="B1039" s="94" t="s">
        <v>91</v>
      </c>
      <c r="C1039" s="95" t="s">
        <v>92</v>
      </c>
      <c r="D1039" s="95" t="s">
        <v>6</v>
      </c>
      <c r="E1039" s="87"/>
      <c r="F1039" s="69"/>
      <c r="G1039" s="69"/>
      <c r="H1039" s="69"/>
      <c r="I1039" s="69"/>
      <c r="J1039" s="70"/>
      <c r="K1039" s="118"/>
      <c r="L1039" s="112"/>
    </row>
    <row r="1040" spans="1:12" x14ac:dyDescent="0.25">
      <c r="A1040" s="93">
        <v>1974</v>
      </c>
      <c r="B1040" s="94" t="s">
        <v>93</v>
      </c>
      <c r="C1040" s="95" t="s">
        <v>94</v>
      </c>
      <c r="D1040" s="95" t="s">
        <v>6</v>
      </c>
      <c r="E1040" s="87"/>
      <c r="F1040" s="69"/>
      <c r="G1040" s="69"/>
      <c r="H1040" s="69"/>
      <c r="I1040" s="69"/>
      <c r="J1040" s="70"/>
      <c r="K1040" s="118"/>
      <c r="L1040" s="112"/>
    </row>
    <row r="1041" spans="1:12" x14ac:dyDescent="0.25">
      <c r="A1041" s="93">
        <v>1974</v>
      </c>
      <c r="B1041" s="94" t="s">
        <v>95</v>
      </c>
      <c r="C1041" s="95" t="s">
        <v>96</v>
      </c>
      <c r="D1041" s="95" t="s">
        <v>6</v>
      </c>
      <c r="E1041" s="87"/>
      <c r="F1041" s="69"/>
      <c r="G1041" s="69"/>
      <c r="H1041" s="69"/>
      <c r="I1041" s="69"/>
      <c r="J1041" s="70"/>
      <c r="K1041" s="118"/>
      <c r="L1041" s="112"/>
    </row>
    <row r="1042" spans="1:12" x14ac:dyDescent="0.25">
      <c r="A1042" s="93">
        <v>1974</v>
      </c>
      <c r="B1042" s="94" t="s">
        <v>97</v>
      </c>
      <c r="C1042" s="95" t="s">
        <v>98</v>
      </c>
      <c r="D1042" s="95" t="s">
        <v>6</v>
      </c>
      <c r="E1042" s="87"/>
      <c r="F1042" s="69"/>
      <c r="G1042" s="69"/>
      <c r="H1042" s="69"/>
      <c r="I1042" s="69"/>
      <c r="J1042" s="70"/>
      <c r="K1042" s="118"/>
      <c r="L1042" s="112"/>
    </row>
    <row r="1043" spans="1:12" x14ac:dyDescent="0.25">
      <c r="A1043" s="93">
        <v>1974</v>
      </c>
      <c r="B1043" s="94" t="s">
        <v>99</v>
      </c>
      <c r="C1043" s="95" t="s">
        <v>100</v>
      </c>
      <c r="D1043" s="95" t="s">
        <v>6</v>
      </c>
      <c r="E1043" s="87"/>
      <c r="F1043" s="69"/>
      <c r="G1043" s="69"/>
      <c r="H1043" s="69"/>
      <c r="I1043" s="69"/>
      <c r="J1043" s="70"/>
      <c r="K1043" s="118"/>
      <c r="L1043" s="112"/>
    </row>
    <row r="1044" spans="1:12" x14ac:dyDescent="0.25">
      <c r="A1044" s="93">
        <v>1974</v>
      </c>
      <c r="B1044" s="94" t="s">
        <v>101</v>
      </c>
      <c r="C1044" s="95" t="s">
        <v>102</v>
      </c>
      <c r="D1044" s="95" t="s">
        <v>6</v>
      </c>
      <c r="E1044" s="87"/>
      <c r="F1044" s="69"/>
      <c r="G1044" s="69"/>
      <c r="H1044" s="69"/>
      <c r="I1044" s="69"/>
      <c r="J1044" s="70"/>
      <c r="K1044" s="118"/>
      <c r="L1044" s="112"/>
    </row>
    <row r="1045" spans="1:12" x14ac:dyDescent="0.25">
      <c r="A1045" s="93">
        <v>1974</v>
      </c>
      <c r="B1045" s="94" t="s">
        <v>103</v>
      </c>
      <c r="C1045" s="95" t="s">
        <v>104</v>
      </c>
      <c r="D1045" s="95" t="s">
        <v>6</v>
      </c>
      <c r="E1045" s="87"/>
      <c r="F1045" s="69"/>
      <c r="G1045" s="69"/>
      <c r="H1045" s="69"/>
      <c r="I1045" s="69"/>
      <c r="J1045" s="70"/>
      <c r="K1045" s="118"/>
      <c r="L1045" s="112"/>
    </row>
    <row r="1046" spans="1:12" x14ac:dyDescent="0.25">
      <c r="A1046" s="93">
        <v>1974</v>
      </c>
      <c r="B1046" s="94" t="s">
        <v>105</v>
      </c>
      <c r="C1046" s="95" t="s">
        <v>106</v>
      </c>
      <c r="D1046" s="95" t="s">
        <v>6</v>
      </c>
      <c r="E1046" s="87"/>
      <c r="F1046" s="69"/>
      <c r="G1046" s="69"/>
      <c r="H1046" s="69"/>
      <c r="I1046" s="69"/>
      <c r="J1046" s="70"/>
      <c r="K1046" s="118"/>
      <c r="L1046" s="112"/>
    </row>
    <row r="1047" spans="1:12" x14ac:dyDescent="0.25">
      <c r="A1047" s="93">
        <v>1974</v>
      </c>
      <c r="B1047" s="94" t="s">
        <v>107</v>
      </c>
      <c r="C1047" s="95" t="s">
        <v>108</v>
      </c>
      <c r="D1047" s="95" t="s">
        <v>6</v>
      </c>
      <c r="E1047" s="87"/>
      <c r="F1047" s="69"/>
      <c r="G1047" s="69"/>
      <c r="H1047" s="69"/>
      <c r="I1047" s="69"/>
      <c r="J1047" s="70"/>
      <c r="K1047" s="118"/>
      <c r="L1047" s="112"/>
    </row>
    <row r="1048" spans="1:12" x14ac:dyDescent="0.25">
      <c r="A1048" s="93">
        <v>1974</v>
      </c>
      <c r="B1048" s="94" t="s">
        <v>109</v>
      </c>
      <c r="C1048" s="95" t="s">
        <v>110</v>
      </c>
      <c r="D1048" s="95" t="s">
        <v>6</v>
      </c>
      <c r="E1048" s="87"/>
      <c r="F1048" s="69"/>
      <c r="G1048" s="69"/>
      <c r="H1048" s="69"/>
      <c r="I1048" s="69"/>
      <c r="J1048" s="70"/>
      <c r="K1048" s="118"/>
      <c r="L1048" s="112"/>
    </row>
    <row r="1049" spans="1:12" x14ac:dyDescent="0.25">
      <c r="A1049" s="93">
        <v>1974</v>
      </c>
      <c r="B1049" s="94" t="s">
        <v>111</v>
      </c>
      <c r="C1049" s="95" t="s">
        <v>112</v>
      </c>
      <c r="D1049" s="95" t="s">
        <v>6</v>
      </c>
      <c r="E1049" s="87"/>
      <c r="F1049" s="69"/>
      <c r="G1049" s="69"/>
      <c r="H1049" s="69"/>
      <c r="I1049" s="69"/>
      <c r="J1049" s="70"/>
      <c r="K1049" s="118"/>
      <c r="L1049" s="112"/>
    </row>
    <row r="1050" spans="1:12" x14ac:dyDescent="0.25">
      <c r="A1050" s="93">
        <v>1974</v>
      </c>
      <c r="B1050" s="94" t="s">
        <v>113</v>
      </c>
      <c r="C1050" s="95" t="s">
        <v>114</v>
      </c>
      <c r="D1050" s="95" t="s">
        <v>6</v>
      </c>
      <c r="E1050" s="87"/>
      <c r="F1050" s="69"/>
      <c r="G1050" s="69"/>
      <c r="H1050" s="69"/>
      <c r="I1050" s="69"/>
      <c r="J1050" s="70"/>
      <c r="K1050" s="118"/>
      <c r="L1050" s="112"/>
    </row>
    <row r="1051" spans="1:12" x14ac:dyDescent="0.25">
      <c r="A1051" s="93">
        <v>1974</v>
      </c>
      <c r="B1051" s="94" t="s">
        <v>115</v>
      </c>
      <c r="C1051" s="95" t="s">
        <v>116</v>
      </c>
      <c r="D1051" s="95" t="s">
        <v>6</v>
      </c>
      <c r="E1051" s="87"/>
      <c r="F1051" s="69"/>
      <c r="G1051" s="69"/>
      <c r="H1051" s="69"/>
      <c r="I1051" s="69"/>
      <c r="J1051" s="70"/>
      <c r="K1051" s="118"/>
      <c r="L1051" s="112"/>
    </row>
    <row r="1052" spans="1:12" x14ac:dyDescent="0.25">
      <c r="A1052" s="93">
        <v>1974</v>
      </c>
      <c r="B1052" s="94" t="s">
        <v>117</v>
      </c>
      <c r="C1052" s="95" t="s">
        <v>118</v>
      </c>
      <c r="D1052" s="95" t="s">
        <v>6</v>
      </c>
      <c r="E1052" s="87"/>
      <c r="F1052" s="69"/>
      <c r="G1052" s="69"/>
      <c r="H1052" s="69"/>
      <c r="I1052" s="69"/>
      <c r="J1052" s="70"/>
      <c r="K1052" s="118"/>
      <c r="L1052" s="112"/>
    </row>
    <row r="1053" spans="1:12" x14ac:dyDescent="0.25">
      <c r="A1053" s="93">
        <v>1974</v>
      </c>
      <c r="B1053" s="94" t="s">
        <v>119</v>
      </c>
      <c r="C1053" s="95" t="s">
        <v>120</v>
      </c>
      <c r="D1053" s="95" t="s">
        <v>6</v>
      </c>
      <c r="E1053" s="87"/>
      <c r="F1053" s="69"/>
      <c r="G1053" s="69"/>
      <c r="H1053" s="69"/>
      <c r="I1053" s="69"/>
      <c r="J1053" s="70"/>
      <c r="K1053" s="118"/>
      <c r="L1053" s="112"/>
    </row>
    <row r="1054" spans="1:12" x14ac:dyDescent="0.25">
      <c r="A1054" s="93">
        <v>1974</v>
      </c>
      <c r="B1054" s="94" t="s">
        <v>121</v>
      </c>
      <c r="C1054" s="95" t="s">
        <v>122</v>
      </c>
      <c r="D1054" s="95" t="s">
        <v>6</v>
      </c>
      <c r="E1054" s="87"/>
      <c r="F1054" s="69"/>
      <c r="G1054" s="69"/>
      <c r="H1054" s="69"/>
      <c r="I1054" s="69"/>
      <c r="J1054" s="70"/>
      <c r="K1054" s="118"/>
      <c r="L1054" s="112"/>
    </row>
    <row r="1055" spans="1:12" x14ac:dyDescent="0.25">
      <c r="A1055" s="93">
        <v>1974</v>
      </c>
      <c r="B1055" s="94" t="s">
        <v>123</v>
      </c>
      <c r="C1055" s="95" t="s">
        <v>124</v>
      </c>
      <c r="D1055" s="95" t="s">
        <v>6</v>
      </c>
      <c r="E1055" s="87"/>
      <c r="F1055" s="69"/>
      <c r="G1055" s="69"/>
      <c r="H1055" s="69"/>
      <c r="I1055" s="69"/>
      <c r="J1055" s="70"/>
      <c r="K1055" s="118"/>
      <c r="L1055" s="112"/>
    </row>
    <row r="1056" spans="1:12" x14ac:dyDescent="0.25">
      <c r="A1056" s="93">
        <v>1974</v>
      </c>
      <c r="B1056" s="94" t="s">
        <v>125</v>
      </c>
      <c r="C1056" s="95" t="s">
        <v>126</v>
      </c>
      <c r="D1056" s="95" t="s">
        <v>647</v>
      </c>
      <c r="E1056" s="87"/>
      <c r="F1056" s="69"/>
      <c r="G1056" s="69"/>
      <c r="H1056" s="69"/>
      <c r="I1056" s="69"/>
      <c r="J1056" s="70"/>
      <c r="K1056" s="118"/>
      <c r="L1056" s="112"/>
    </row>
    <row r="1057" spans="1:12" x14ac:dyDescent="0.25">
      <c r="A1057" s="93">
        <v>1974</v>
      </c>
      <c r="B1057" s="94" t="s">
        <v>127</v>
      </c>
      <c r="C1057" s="95" t="s">
        <v>128</v>
      </c>
      <c r="D1057" s="95" t="s">
        <v>647</v>
      </c>
      <c r="E1057" s="87"/>
      <c r="F1057" s="69"/>
      <c r="G1057" s="69"/>
      <c r="H1057" s="69"/>
      <c r="I1057" s="69"/>
      <c r="J1057" s="70"/>
      <c r="K1057" s="118"/>
      <c r="L1057" s="112"/>
    </row>
    <row r="1058" spans="1:12" x14ac:dyDescent="0.25">
      <c r="A1058" s="93">
        <v>1974</v>
      </c>
      <c r="B1058" s="94" t="s">
        <v>129</v>
      </c>
      <c r="C1058" s="95" t="s">
        <v>130</v>
      </c>
      <c r="D1058" s="95" t="s">
        <v>647</v>
      </c>
      <c r="E1058" s="87"/>
      <c r="F1058" s="69"/>
      <c r="G1058" s="69"/>
      <c r="H1058" s="69"/>
      <c r="I1058" s="69"/>
      <c r="J1058" s="70"/>
      <c r="K1058" s="118"/>
      <c r="L1058" s="112"/>
    </row>
    <row r="1059" spans="1:12" x14ac:dyDescent="0.25">
      <c r="A1059" s="96">
        <v>1974</v>
      </c>
      <c r="B1059" s="94" t="s">
        <v>131</v>
      </c>
      <c r="C1059" s="95" t="s">
        <v>132</v>
      </c>
      <c r="D1059" s="95" t="s">
        <v>647</v>
      </c>
      <c r="E1059" s="87"/>
      <c r="F1059" s="69"/>
      <c r="G1059" s="69"/>
      <c r="H1059" s="69"/>
      <c r="I1059" s="69"/>
      <c r="J1059" s="70"/>
      <c r="K1059" s="118"/>
      <c r="L1059" s="112"/>
    </row>
    <row r="1060" spans="1:12" x14ac:dyDescent="0.25">
      <c r="A1060" s="93">
        <v>1974</v>
      </c>
      <c r="B1060" s="94" t="s">
        <v>133</v>
      </c>
      <c r="C1060" s="95" t="s">
        <v>134</v>
      </c>
      <c r="D1060" s="95" t="s">
        <v>647</v>
      </c>
      <c r="E1060" s="87"/>
      <c r="F1060" s="69"/>
      <c r="G1060" s="69"/>
      <c r="H1060" s="69"/>
      <c r="I1060" s="69"/>
      <c r="J1060" s="70"/>
      <c r="K1060" s="118"/>
      <c r="L1060" s="112"/>
    </row>
    <row r="1061" spans="1:12" x14ac:dyDescent="0.25">
      <c r="A1061" s="93">
        <v>1974</v>
      </c>
      <c r="B1061" s="94" t="s">
        <v>135</v>
      </c>
      <c r="C1061" s="95" t="s">
        <v>136</v>
      </c>
      <c r="D1061" s="95" t="s">
        <v>647</v>
      </c>
      <c r="E1061" s="87"/>
      <c r="F1061" s="69"/>
      <c r="G1061" s="69"/>
      <c r="H1061" s="69"/>
      <c r="I1061" s="69"/>
      <c r="J1061" s="70"/>
      <c r="K1061" s="118"/>
      <c r="L1061" s="112"/>
    </row>
    <row r="1062" spans="1:12" x14ac:dyDescent="0.25">
      <c r="A1062" s="93">
        <v>1974</v>
      </c>
      <c r="B1062" s="94" t="s">
        <v>137</v>
      </c>
      <c r="C1062" s="95" t="s">
        <v>138</v>
      </c>
      <c r="D1062" s="95" t="s">
        <v>647</v>
      </c>
      <c r="E1062" s="87"/>
      <c r="F1062" s="69"/>
      <c r="G1062" s="69"/>
      <c r="H1062" s="69"/>
      <c r="I1062" s="69"/>
      <c r="J1062" s="70"/>
      <c r="K1062" s="118"/>
      <c r="L1062" s="112"/>
    </row>
    <row r="1063" spans="1:12" x14ac:dyDescent="0.25">
      <c r="A1063" s="93">
        <v>1974</v>
      </c>
      <c r="B1063" s="94" t="s">
        <v>139</v>
      </c>
      <c r="C1063" s="95" t="s">
        <v>140</v>
      </c>
      <c r="D1063" s="95" t="s">
        <v>647</v>
      </c>
      <c r="E1063" s="87"/>
      <c r="F1063" s="69"/>
      <c r="G1063" s="69"/>
      <c r="H1063" s="69"/>
      <c r="I1063" s="69"/>
      <c r="J1063" s="70"/>
      <c r="K1063" s="118"/>
      <c r="L1063" s="112"/>
    </row>
    <row r="1064" spans="1:12" x14ac:dyDescent="0.25">
      <c r="A1064" s="93">
        <v>1974</v>
      </c>
      <c r="B1064" s="94" t="s">
        <v>141</v>
      </c>
      <c r="C1064" s="95" t="s">
        <v>142</v>
      </c>
      <c r="D1064" s="95" t="s">
        <v>647</v>
      </c>
      <c r="E1064" s="87"/>
      <c r="F1064" s="69"/>
      <c r="G1064" s="69"/>
      <c r="H1064" s="69"/>
      <c r="I1064" s="69"/>
      <c r="J1064" s="70"/>
      <c r="K1064" s="118"/>
      <c r="L1064" s="112"/>
    </row>
    <row r="1065" spans="1:12" x14ac:dyDescent="0.25">
      <c r="A1065" s="93">
        <v>1974</v>
      </c>
      <c r="B1065" s="94" t="s">
        <v>143</v>
      </c>
      <c r="C1065" s="95" t="s">
        <v>144</v>
      </c>
      <c r="D1065" s="95" t="s">
        <v>647</v>
      </c>
      <c r="E1065" s="87"/>
      <c r="F1065" s="69"/>
      <c r="G1065" s="69"/>
      <c r="H1065" s="69"/>
      <c r="I1065" s="69"/>
      <c r="J1065" s="70"/>
      <c r="K1065" s="118"/>
      <c r="L1065" s="112"/>
    </row>
    <row r="1066" spans="1:12" x14ac:dyDescent="0.25">
      <c r="A1066" s="93">
        <v>1974</v>
      </c>
      <c r="B1066" s="94" t="s">
        <v>145</v>
      </c>
      <c r="C1066" s="95" t="s">
        <v>146</v>
      </c>
      <c r="D1066" s="95" t="s">
        <v>647</v>
      </c>
      <c r="E1066" s="87"/>
      <c r="F1066" s="69"/>
      <c r="G1066" s="69"/>
      <c r="H1066" s="69"/>
      <c r="I1066" s="69"/>
      <c r="J1066" s="70"/>
      <c r="K1066" s="118"/>
      <c r="L1066" s="112"/>
    </row>
    <row r="1067" spans="1:12" x14ac:dyDescent="0.25">
      <c r="A1067" s="93">
        <v>1974</v>
      </c>
      <c r="B1067" s="94" t="s">
        <v>147</v>
      </c>
      <c r="C1067" s="95" t="s">
        <v>148</v>
      </c>
      <c r="D1067" s="95" t="s">
        <v>647</v>
      </c>
      <c r="E1067" s="87"/>
      <c r="F1067" s="69"/>
      <c r="G1067" s="69"/>
      <c r="H1067" s="69"/>
      <c r="I1067" s="69"/>
      <c r="J1067" s="70"/>
      <c r="K1067" s="118"/>
      <c r="L1067" s="112"/>
    </row>
    <row r="1068" spans="1:12" x14ac:dyDescent="0.25">
      <c r="A1068" s="93">
        <v>1974</v>
      </c>
      <c r="B1068" s="94" t="s">
        <v>149</v>
      </c>
      <c r="C1068" s="95" t="s">
        <v>150</v>
      </c>
      <c r="D1068" s="95" t="s">
        <v>647</v>
      </c>
      <c r="E1068" s="87"/>
      <c r="F1068" s="69"/>
      <c r="G1068" s="69"/>
      <c r="H1068" s="69"/>
      <c r="I1068" s="69"/>
      <c r="J1068" s="70"/>
      <c r="K1068" s="118"/>
      <c r="L1068" s="112"/>
    </row>
    <row r="1069" spans="1:12" x14ac:dyDescent="0.25">
      <c r="A1069" s="93">
        <v>1974</v>
      </c>
      <c r="B1069" s="94" t="s">
        <v>151</v>
      </c>
      <c r="C1069" s="95" t="s">
        <v>152</v>
      </c>
      <c r="D1069" s="95" t="s">
        <v>647</v>
      </c>
      <c r="E1069" s="87"/>
      <c r="F1069" s="69"/>
      <c r="G1069" s="69"/>
      <c r="H1069" s="69"/>
      <c r="I1069" s="69"/>
      <c r="J1069" s="70"/>
      <c r="K1069" s="118"/>
      <c r="L1069" s="112"/>
    </row>
    <row r="1070" spans="1:12" x14ac:dyDescent="0.25">
      <c r="A1070" s="93">
        <v>1974</v>
      </c>
      <c r="B1070" s="94" t="s">
        <v>153</v>
      </c>
      <c r="C1070" s="95" t="s">
        <v>154</v>
      </c>
      <c r="D1070" s="95" t="s">
        <v>647</v>
      </c>
      <c r="E1070" s="87"/>
      <c r="F1070" s="69"/>
      <c r="G1070" s="69"/>
      <c r="H1070" s="69"/>
      <c r="I1070" s="69"/>
      <c r="J1070" s="70"/>
      <c r="K1070" s="118"/>
      <c r="L1070" s="112"/>
    </row>
    <row r="1071" spans="1:12" x14ac:dyDescent="0.25">
      <c r="A1071" s="93">
        <v>1974</v>
      </c>
      <c r="B1071" s="94" t="s">
        <v>155</v>
      </c>
      <c r="C1071" s="95" t="s">
        <v>156</v>
      </c>
      <c r="D1071" s="95" t="s">
        <v>647</v>
      </c>
      <c r="E1071" s="87"/>
      <c r="F1071" s="69"/>
      <c r="G1071" s="69"/>
      <c r="H1071" s="69"/>
      <c r="I1071" s="69"/>
      <c r="J1071" s="70"/>
      <c r="K1071" s="118"/>
      <c r="L1071" s="112"/>
    </row>
    <row r="1072" spans="1:12" x14ac:dyDescent="0.25">
      <c r="A1072" s="93">
        <v>1974</v>
      </c>
      <c r="B1072" s="94" t="s">
        <v>157</v>
      </c>
      <c r="C1072" s="95" t="s">
        <v>158</v>
      </c>
      <c r="D1072" s="95" t="s">
        <v>647</v>
      </c>
      <c r="E1072" s="87"/>
      <c r="F1072" s="69"/>
      <c r="G1072" s="69"/>
      <c r="H1072" s="69"/>
      <c r="I1072" s="69"/>
      <c r="J1072" s="70"/>
      <c r="K1072" s="118"/>
      <c r="L1072" s="112"/>
    </row>
    <row r="1073" spans="1:12" x14ac:dyDescent="0.25">
      <c r="A1073" s="93">
        <v>1974</v>
      </c>
      <c r="B1073" s="94" t="s">
        <v>159</v>
      </c>
      <c r="C1073" s="95" t="s">
        <v>160</v>
      </c>
      <c r="D1073" s="95" t="s">
        <v>647</v>
      </c>
      <c r="E1073" s="87"/>
      <c r="F1073" s="69"/>
      <c r="G1073" s="69"/>
      <c r="H1073" s="69"/>
      <c r="I1073" s="69"/>
      <c r="J1073" s="70"/>
      <c r="K1073" s="118"/>
      <c r="L1073" s="112"/>
    </row>
    <row r="1074" spans="1:12" x14ac:dyDescent="0.25">
      <c r="A1074" s="93">
        <v>1974</v>
      </c>
      <c r="B1074" s="94" t="s">
        <v>161</v>
      </c>
      <c r="C1074" s="95" t="s">
        <v>162</v>
      </c>
      <c r="D1074" s="95" t="s">
        <v>647</v>
      </c>
      <c r="E1074" s="87"/>
      <c r="F1074" s="69"/>
      <c r="G1074" s="69"/>
      <c r="H1074" s="69"/>
      <c r="I1074" s="69"/>
      <c r="J1074" s="70"/>
      <c r="K1074" s="118"/>
      <c r="L1074" s="112"/>
    </row>
    <row r="1075" spans="1:12" x14ac:dyDescent="0.25">
      <c r="A1075" s="93">
        <v>1974</v>
      </c>
      <c r="B1075" s="94" t="s">
        <v>163</v>
      </c>
      <c r="C1075" s="95" t="s">
        <v>164</v>
      </c>
      <c r="D1075" s="95" t="s">
        <v>647</v>
      </c>
      <c r="E1075" s="87"/>
      <c r="F1075" s="69"/>
      <c r="G1075" s="69"/>
      <c r="H1075" s="69"/>
      <c r="I1075" s="69"/>
      <c r="J1075" s="70"/>
      <c r="K1075" s="118"/>
      <c r="L1075" s="112"/>
    </row>
    <row r="1076" spans="1:12" x14ac:dyDescent="0.25">
      <c r="A1076" s="93">
        <v>1974</v>
      </c>
      <c r="B1076" s="94" t="s">
        <v>165</v>
      </c>
      <c r="C1076" s="95" t="s">
        <v>166</v>
      </c>
      <c r="D1076" s="95" t="s">
        <v>647</v>
      </c>
      <c r="E1076" s="87"/>
      <c r="F1076" s="69"/>
      <c r="G1076" s="69"/>
      <c r="H1076" s="69"/>
      <c r="I1076" s="69"/>
      <c r="J1076" s="70"/>
      <c r="K1076" s="118"/>
      <c r="L1076" s="112"/>
    </row>
    <row r="1077" spans="1:12" x14ac:dyDescent="0.25">
      <c r="A1077" s="93">
        <v>1974</v>
      </c>
      <c r="B1077" s="94" t="s">
        <v>167</v>
      </c>
      <c r="C1077" s="95" t="s">
        <v>168</v>
      </c>
      <c r="D1077" s="95" t="s">
        <v>647</v>
      </c>
      <c r="E1077" s="87"/>
      <c r="F1077" s="69"/>
      <c r="G1077" s="69"/>
      <c r="H1077" s="69"/>
      <c r="I1077" s="69"/>
      <c r="J1077" s="70"/>
      <c r="K1077" s="118"/>
      <c r="L1077" s="112"/>
    </row>
    <row r="1078" spans="1:12" x14ac:dyDescent="0.25">
      <c r="A1078" s="93">
        <v>1974</v>
      </c>
      <c r="B1078" s="94" t="s">
        <v>169</v>
      </c>
      <c r="C1078" s="95" t="s">
        <v>170</v>
      </c>
      <c r="D1078" s="95" t="s">
        <v>647</v>
      </c>
      <c r="E1078" s="87"/>
      <c r="F1078" s="69"/>
      <c r="G1078" s="69"/>
      <c r="H1078" s="69"/>
      <c r="I1078" s="69"/>
      <c r="J1078" s="70"/>
      <c r="K1078" s="118"/>
      <c r="L1078" s="112"/>
    </row>
    <row r="1079" spans="1:12" x14ac:dyDescent="0.25">
      <c r="A1079" s="93">
        <v>1974</v>
      </c>
      <c r="B1079" s="94" t="s">
        <v>171</v>
      </c>
      <c r="C1079" s="95" t="s">
        <v>172</v>
      </c>
      <c r="D1079" s="95" t="s">
        <v>647</v>
      </c>
      <c r="E1079" s="87"/>
      <c r="F1079" s="69"/>
      <c r="G1079" s="69"/>
      <c r="H1079" s="69"/>
      <c r="I1079" s="69"/>
      <c r="J1079" s="70"/>
      <c r="K1079" s="118"/>
      <c r="L1079" s="112"/>
    </row>
    <row r="1080" spans="1:12" x14ac:dyDescent="0.25">
      <c r="A1080" s="93">
        <v>1974</v>
      </c>
      <c r="B1080" s="94" t="s">
        <v>173</v>
      </c>
      <c r="C1080" s="95" t="s">
        <v>174</v>
      </c>
      <c r="D1080" s="95" t="s">
        <v>647</v>
      </c>
      <c r="E1080" s="87"/>
      <c r="F1080" s="69"/>
      <c r="G1080" s="69"/>
      <c r="H1080" s="69"/>
      <c r="I1080" s="69"/>
      <c r="J1080" s="70"/>
      <c r="K1080" s="118"/>
      <c r="L1080" s="112"/>
    </row>
    <row r="1081" spans="1:12" x14ac:dyDescent="0.25">
      <c r="A1081" s="93">
        <v>1974</v>
      </c>
      <c r="B1081" s="94" t="s">
        <v>175</v>
      </c>
      <c r="C1081" s="95" t="s">
        <v>176</v>
      </c>
      <c r="D1081" s="95" t="s">
        <v>647</v>
      </c>
      <c r="E1081" s="87"/>
      <c r="F1081" s="69"/>
      <c r="G1081" s="69"/>
      <c r="H1081" s="69"/>
      <c r="I1081" s="69"/>
      <c r="J1081" s="70"/>
      <c r="K1081" s="118"/>
      <c r="L1081" s="112"/>
    </row>
    <row r="1082" spans="1:12" x14ac:dyDescent="0.25">
      <c r="A1082" s="93">
        <v>1974</v>
      </c>
      <c r="B1082" s="94" t="s">
        <v>177</v>
      </c>
      <c r="C1082" s="95" t="s">
        <v>178</v>
      </c>
      <c r="D1082" s="95" t="s">
        <v>647</v>
      </c>
      <c r="E1082" s="87"/>
      <c r="F1082" s="69"/>
      <c r="G1082" s="69"/>
      <c r="H1082" s="69"/>
      <c r="I1082" s="69"/>
      <c r="J1082" s="70"/>
      <c r="K1082" s="118"/>
      <c r="L1082" s="112"/>
    </row>
    <row r="1083" spans="1:12" x14ac:dyDescent="0.25">
      <c r="A1083" s="93">
        <v>1974</v>
      </c>
      <c r="B1083" s="94" t="s">
        <v>179</v>
      </c>
      <c r="C1083" s="95" t="s">
        <v>180</v>
      </c>
      <c r="D1083" s="95" t="s">
        <v>647</v>
      </c>
      <c r="E1083" s="87"/>
      <c r="F1083" s="69"/>
      <c r="G1083" s="69"/>
      <c r="H1083" s="69"/>
      <c r="I1083" s="69"/>
      <c r="J1083" s="70"/>
      <c r="K1083" s="118"/>
      <c r="L1083" s="112"/>
    </row>
    <row r="1084" spans="1:12" x14ac:dyDescent="0.25">
      <c r="A1084" s="93">
        <v>1974</v>
      </c>
      <c r="B1084" s="94" t="s">
        <v>181</v>
      </c>
      <c r="C1084" s="95" t="s">
        <v>182</v>
      </c>
      <c r="D1084" s="95" t="s">
        <v>647</v>
      </c>
      <c r="E1084" s="87"/>
      <c r="F1084" s="69"/>
      <c r="G1084" s="69"/>
      <c r="H1084" s="69"/>
      <c r="I1084" s="69"/>
      <c r="J1084" s="70"/>
      <c r="K1084" s="118"/>
      <c r="L1084" s="112"/>
    </row>
    <row r="1085" spans="1:12" x14ac:dyDescent="0.25">
      <c r="A1085" s="93">
        <v>1974</v>
      </c>
      <c r="B1085" s="94" t="s">
        <v>183</v>
      </c>
      <c r="C1085" s="95" t="s">
        <v>184</v>
      </c>
      <c r="D1085" s="95" t="s">
        <v>647</v>
      </c>
      <c r="E1085" s="87"/>
      <c r="F1085" s="69"/>
      <c r="G1085" s="69"/>
      <c r="H1085" s="69"/>
      <c r="I1085" s="69"/>
      <c r="J1085" s="70"/>
      <c r="K1085" s="118"/>
      <c r="L1085" s="112"/>
    </row>
    <row r="1086" spans="1:12" x14ac:dyDescent="0.25">
      <c r="A1086" s="93">
        <v>1974</v>
      </c>
      <c r="B1086" s="94" t="s">
        <v>185</v>
      </c>
      <c r="C1086" s="95" t="s">
        <v>186</v>
      </c>
      <c r="D1086" s="95" t="s">
        <v>647</v>
      </c>
      <c r="E1086" s="87"/>
      <c r="F1086" s="69"/>
      <c r="G1086" s="69"/>
      <c r="H1086" s="69"/>
      <c r="I1086" s="69"/>
      <c r="J1086" s="70"/>
      <c r="K1086" s="118"/>
      <c r="L1086" s="112"/>
    </row>
    <row r="1087" spans="1:12" x14ac:dyDescent="0.25">
      <c r="A1087" s="93">
        <v>1974</v>
      </c>
      <c r="B1087" s="94" t="s">
        <v>187</v>
      </c>
      <c r="C1087" s="95" t="s">
        <v>188</v>
      </c>
      <c r="D1087" s="95" t="s">
        <v>647</v>
      </c>
      <c r="E1087" s="87"/>
      <c r="F1087" s="69"/>
      <c r="G1087" s="69"/>
      <c r="H1087" s="69"/>
      <c r="I1087" s="69"/>
      <c r="J1087" s="70"/>
      <c r="K1087" s="118"/>
      <c r="L1087" s="112"/>
    </row>
    <row r="1088" spans="1:12" x14ac:dyDescent="0.25">
      <c r="A1088" s="93">
        <v>1974</v>
      </c>
      <c r="B1088" s="94" t="s">
        <v>189</v>
      </c>
      <c r="C1088" s="95" t="s">
        <v>190</v>
      </c>
      <c r="D1088" s="95" t="s">
        <v>647</v>
      </c>
      <c r="E1088" s="87"/>
      <c r="F1088" s="69"/>
      <c r="G1088" s="69"/>
      <c r="H1088" s="69"/>
      <c r="I1088" s="69"/>
      <c r="J1088" s="70"/>
      <c r="K1088" s="118"/>
      <c r="L1088" s="112"/>
    </row>
    <row r="1089" spans="1:12" x14ac:dyDescent="0.25">
      <c r="A1089" s="93">
        <v>1974</v>
      </c>
      <c r="B1089" s="94" t="s">
        <v>191</v>
      </c>
      <c r="C1089" s="95" t="s">
        <v>192</v>
      </c>
      <c r="D1089" s="95" t="s">
        <v>647</v>
      </c>
      <c r="E1089" s="87"/>
      <c r="F1089" s="69"/>
      <c r="G1089" s="69"/>
      <c r="H1089" s="69"/>
      <c r="I1089" s="69"/>
      <c r="J1089" s="70"/>
      <c r="K1089" s="118"/>
      <c r="L1089" s="112"/>
    </row>
    <row r="1090" spans="1:12" x14ac:dyDescent="0.25">
      <c r="A1090" s="93">
        <v>1974</v>
      </c>
      <c r="B1090" s="94" t="s">
        <v>193</v>
      </c>
      <c r="C1090" s="95" t="s">
        <v>194</v>
      </c>
      <c r="D1090" s="95" t="s">
        <v>647</v>
      </c>
      <c r="E1090" s="87"/>
      <c r="F1090" s="69"/>
      <c r="G1090" s="69"/>
      <c r="H1090" s="69"/>
      <c r="I1090" s="69"/>
      <c r="J1090" s="70"/>
      <c r="K1090" s="118"/>
      <c r="L1090" s="112"/>
    </row>
    <row r="1091" spans="1:12" x14ac:dyDescent="0.25">
      <c r="A1091" s="93">
        <v>1974</v>
      </c>
      <c r="B1091" s="94" t="s">
        <v>195</v>
      </c>
      <c r="C1091" s="95" t="s">
        <v>196</v>
      </c>
      <c r="D1091" s="95" t="s">
        <v>647</v>
      </c>
      <c r="E1091" s="87"/>
      <c r="F1091" s="69"/>
      <c r="G1091" s="69"/>
      <c r="H1091" s="69"/>
      <c r="I1091" s="69"/>
      <c r="J1091" s="70"/>
      <c r="K1091" s="118"/>
      <c r="L1091" s="112"/>
    </row>
    <row r="1092" spans="1:12" x14ac:dyDescent="0.25">
      <c r="A1092" s="93">
        <v>1974</v>
      </c>
      <c r="B1092" s="94" t="s">
        <v>197</v>
      </c>
      <c r="C1092" s="95" t="s">
        <v>198</v>
      </c>
      <c r="D1092" s="95" t="s">
        <v>647</v>
      </c>
      <c r="E1092" s="87"/>
      <c r="F1092" s="69"/>
      <c r="G1092" s="69"/>
      <c r="H1092" s="69"/>
      <c r="I1092" s="69"/>
      <c r="J1092" s="70"/>
      <c r="K1092" s="118"/>
      <c r="L1092" s="112"/>
    </row>
    <row r="1093" spans="1:12" x14ac:dyDescent="0.25">
      <c r="A1093" s="93">
        <v>1974</v>
      </c>
      <c r="B1093" s="94" t="s">
        <v>199</v>
      </c>
      <c r="C1093" s="95" t="s">
        <v>200</v>
      </c>
      <c r="D1093" s="95" t="s">
        <v>647</v>
      </c>
      <c r="E1093" s="87"/>
      <c r="F1093" s="69"/>
      <c r="G1093" s="69"/>
      <c r="H1093" s="69"/>
      <c r="I1093" s="69"/>
      <c r="J1093" s="70"/>
      <c r="K1093" s="118"/>
      <c r="L1093" s="112"/>
    </row>
    <row r="1094" spans="1:12" x14ac:dyDescent="0.25">
      <c r="A1094" s="93">
        <v>1974</v>
      </c>
      <c r="B1094" s="94" t="s">
        <v>201</v>
      </c>
      <c r="C1094" s="95" t="s">
        <v>202</v>
      </c>
      <c r="D1094" s="95" t="s">
        <v>647</v>
      </c>
      <c r="E1094" s="87"/>
      <c r="F1094" s="69"/>
      <c r="G1094" s="69"/>
      <c r="H1094" s="69"/>
      <c r="I1094" s="69"/>
      <c r="J1094" s="70"/>
      <c r="K1094" s="118"/>
      <c r="L1094" s="112"/>
    </row>
    <row r="1095" spans="1:12" x14ac:dyDescent="0.25">
      <c r="A1095" s="93">
        <v>1974</v>
      </c>
      <c r="B1095" s="94" t="s">
        <v>203</v>
      </c>
      <c r="C1095" s="95" t="s">
        <v>204</v>
      </c>
      <c r="D1095" s="95" t="s">
        <v>647</v>
      </c>
      <c r="E1095" s="87"/>
      <c r="F1095" s="69"/>
      <c r="G1095" s="69"/>
      <c r="H1095" s="69"/>
      <c r="I1095" s="69"/>
      <c r="J1095" s="70"/>
      <c r="K1095" s="118"/>
      <c r="L1095" s="112"/>
    </row>
    <row r="1096" spans="1:12" x14ac:dyDescent="0.25">
      <c r="A1096" s="93">
        <v>1974</v>
      </c>
      <c r="B1096" s="94" t="s">
        <v>205</v>
      </c>
      <c r="C1096" s="95" t="s">
        <v>206</v>
      </c>
      <c r="D1096" s="95" t="s">
        <v>647</v>
      </c>
      <c r="E1096" s="87"/>
      <c r="F1096" s="69"/>
      <c r="G1096" s="69"/>
      <c r="H1096" s="69"/>
      <c r="I1096" s="69"/>
      <c r="J1096" s="70"/>
      <c r="K1096" s="118"/>
      <c r="L1096" s="112"/>
    </row>
    <row r="1097" spans="1:12" x14ac:dyDescent="0.25">
      <c r="A1097" s="93">
        <v>1974</v>
      </c>
      <c r="B1097" s="94" t="s">
        <v>207</v>
      </c>
      <c r="C1097" s="95" t="s">
        <v>208</v>
      </c>
      <c r="D1097" s="95" t="s">
        <v>647</v>
      </c>
      <c r="E1097" s="87"/>
      <c r="F1097" s="69"/>
      <c r="G1097" s="69"/>
      <c r="H1097" s="69"/>
      <c r="I1097" s="69"/>
      <c r="J1097" s="70"/>
      <c r="K1097" s="118"/>
      <c r="L1097" s="112"/>
    </row>
    <row r="1098" spans="1:12" x14ac:dyDescent="0.25">
      <c r="A1098" s="93">
        <v>1974</v>
      </c>
      <c r="B1098" s="94" t="s">
        <v>209</v>
      </c>
      <c r="C1098" s="95" t="s">
        <v>210</v>
      </c>
      <c r="D1098" s="95" t="s">
        <v>647</v>
      </c>
      <c r="E1098" s="87"/>
      <c r="F1098" s="69"/>
      <c r="G1098" s="69"/>
      <c r="H1098" s="69"/>
      <c r="I1098" s="69"/>
      <c r="J1098" s="70"/>
      <c r="K1098" s="118"/>
      <c r="L1098" s="112"/>
    </row>
    <row r="1099" spans="1:12" x14ac:dyDescent="0.25">
      <c r="A1099" s="93">
        <v>1974</v>
      </c>
      <c r="B1099" s="94" t="s">
        <v>211</v>
      </c>
      <c r="C1099" s="95" t="s">
        <v>212</v>
      </c>
      <c r="D1099" s="95" t="s">
        <v>647</v>
      </c>
      <c r="E1099" s="87"/>
      <c r="F1099" s="69"/>
      <c r="G1099" s="69"/>
      <c r="H1099" s="69"/>
      <c r="I1099" s="69"/>
      <c r="J1099" s="70"/>
      <c r="K1099" s="118"/>
      <c r="L1099" s="112"/>
    </row>
    <row r="1100" spans="1:12" x14ac:dyDescent="0.25">
      <c r="A1100" s="93">
        <v>1974</v>
      </c>
      <c r="B1100" s="94" t="s">
        <v>213</v>
      </c>
      <c r="C1100" s="95" t="s">
        <v>214</v>
      </c>
      <c r="D1100" s="95" t="s">
        <v>647</v>
      </c>
      <c r="E1100" s="87"/>
      <c r="F1100" s="69"/>
      <c r="G1100" s="69"/>
      <c r="H1100" s="69"/>
      <c r="I1100" s="69"/>
      <c r="J1100" s="70"/>
      <c r="K1100" s="118"/>
      <c r="L1100" s="112"/>
    </row>
    <row r="1101" spans="1:12" x14ac:dyDescent="0.25">
      <c r="A1101" s="93">
        <v>1974</v>
      </c>
      <c r="B1101" s="94" t="s">
        <v>215</v>
      </c>
      <c r="C1101" s="95" t="s">
        <v>651</v>
      </c>
      <c r="D1101" s="95" t="s">
        <v>647</v>
      </c>
      <c r="E1101" s="87"/>
      <c r="F1101" s="69"/>
      <c r="G1101" s="69"/>
      <c r="H1101" s="69"/>
      <c r="I1101" s="69"/>
      <c r="J1101" s="70"/>
      <c r="K1101" s="118"/>
      <c r="L1101" s="112"/>
    </row>
    <row r="1102" spans="1:12" x14ac:dyDescent="0.25">
      <c r="A1102" s="93">
        <v>1974</v>
      </c>
      <c r="B1102" s="94" t="s">
        <v>216</v>
      </c>
      <c r="C1102" s="95" t="s">
        <v>217</v>
      </c>
      <c r="D1102" s="95" t="s">
        <v>647</v>
      </c>
      <c r="E1102" s="87"/>
      <c r="F1102" s="69"/>
      <c r="G1102" s="69"/>
      <c r="H1102" s="69"/>
      <c r="I1102" s="69"/>
      <c r="J1102" s="70"/>
      <c r="K1102" s="118"/>
      <c r="L1102" s="112"/>
    </row>
    <row r="1103" spans="1:12" x14ac:dyDescent="0.25">
      <c r="A1103" s="93">
        <v>1974</v>
      </c>
      <c r="B1103" s="94" t="s">
        <v>218</v>
      </c>
      <c r="C1103" s="95" t="s">
        <v>219</v>
      </c>
      <c r="D1103" s="95" t="s">
        <v>647</v>
      </c>
      <c r="E1103" s="87"/>
      <c r="F1103" s="69"/>
      <c r="G1103" s="69"/>
      <c r="H1103" s="69"/>
      <c r="I1103" s="69"/>
      <c r="J1103" s="70"/>
      <c r="K1103" s="118"/>
      <c r="L1103" s="112"/>
    </row>
    <row r="1104" spans="1:12" x14ac:dyDescent="0.25">
      <c r="A1104" s="93">
        <v>1974</v>
      </c>
      <c r="B1104" s="94" t="s">
        <v>220</v>
      </c>
      <c r="C1104" s="95" t="s">
        <v>221</v>
      </c>
      <c r="D1104" s="95" t="s">
        <v>647</v>
      </c>
      <c r="E1104" s="87"/>
      <c r="F1104" s="69"/>
      <c r="G1104" s="69"/>
      <c r="H1104" s="69"/>
      <c r="I1104" s="69"/>
      <c r="J1104" s="70"/>
      <c r="K1104" s="118"/>
      <c r="L1104" s="112"/>
    </row>
    <row r="1105" spans="1:12" x14ac:dyDescent="0.25">
      <c r="A1105" s="93">
        <v>1974</v>
      </c>
      <c r="B1105" s="94" t="s">
        <v>222</v>
      </c>
      <c r="C1105" s="95" t="s">
        <v>223</v>
      </c>
      <c r="D1105" s="95" t="s">
        <v>647</v>
      </c>
      <c r="E1105" s="87"/>
      <c r="F1105" s="69"/>
      <c r="G1105" s="69"/>
      <c r="H1105" s="69"/>
      <c r="I1105" s="69"/>
      <c r="J1105" s="70"/>
      <c r="K1105" s="118"/>
      <c r="L1105" s="112"/>
    </row>
    <row r="1106" spans="1:12" x14ac:dyDescent="0.25">
      <c r="A1106" s="93">
        <v>1974</v>
      </c>
      <c r="B1106" s="94" t="s">
        <v>224</v>
      </c>
      <c r="C1106" s="95" t="s">
        <v>225</v>
      </c>
      <c r="D1106" s="95" t="s">
        <v>647</v>
      </c>
      <c r="E1106" s="87"/>
      <c r="F1106" s="69"/>
      <c r="G1106" s="69"/>
      <c r="H1106" s="69"/>
      <c r="I1106" s="69"/>
      <c r="J1106" s="70"/>
      <c r="K1106" s="118"/>
      <c r="L1106" s="112"/>
    </row>
    <row r="1107" spans="1:12" x14ac:dyDescent="0.25">
      <c r="A1107" s="93">
        <v>1974</v>
      </c>
      <c r="B1107" s="94" t="s">
        <v>226</v>
      </c>
      <c r="C1107" s="95" t="s">
        <v>227</v>
      </c>
      <c r="D1107" s="95" t="s">
        <v>647</v>
      </c>
      <c r="E1107" s="87"/>
      <c r="F1107" s="69"/>
      <c r="G1107" s="69"/>
      <c r="H1107" s="69"/>
      <c r="I1107" s="69"/>
      <c r="J1107" s="70"/>
      <c r="K1107" s="118"/>
      <c r="L1107" s="112"/>
    </row>
    <row r="1108" spans="1:12" x14ac:dyDescent="0.25">
      <c r="A1108" s="93">
        <v>1974</v>
      </c>
      <c r="B1108" s="94" t="s">
        <v>228</v>
      </c>
      <c r="C1108" s="95" t="s">
        <v>229</v>
      </c>
      <c r="D1108" s="95" t="s">
        <v>616</v>
      </c>
      <c r="E1108" s="87"/>
      <c r="F1108" s="69"/>
      <c r="G1108" s="69"/>
      <c r="H1108" s="69"/>
      <c r="I1108" s="69"/>
      <c r="J1108" s="70"/>
      <c r="K1108" s="118"/>
      <c r="L1108" s="112"/>
    </row>
    <row r="1109" spans="1:12" x14ac:dyDescent="0.25">
      <c r="A1109" s="93">
        <v>1974</v>
      </c>
      <c r="B1109" s="94" t="s">
        <v>230</v>
      </c>
      <c r="C1109" s="95" t="s">
        <v>231</v>
      </c>
      <c r="D1109" s="95" t="s">
        <v>616</v>
      </c>
      <c r="E1109" s="87"/>
      <c r="F1109" s="69"/>
      <c r="G1109" s="69"/>
      <c r="H1109" s="69"/>
      <c r="I1109" s="69"/>
      <c r="J1109" s="70"/>
      <c r="K1109" s="118"/>
      <c r="L1109" s="112"/>
    </row>
    <row r="1110" spans="1:12" x14ac:dyDescent="0.25">
      <c r="A1110" s="93">
        <v>1974</v>
      </c>
      <c r="B1110" s="94" t="s">
        <v>232</v>
      </c>
      <c r="C1110" s="95" t="s">
        <v>233</v>
      </c>
      <c r="D1110" s="95" t="s">
        <v>616</v>
      </c>
      <c r="E1110" s="87"/>
      <c r="F1110" s="69"/>
      <c r="G1110" s="69"/>
      <c r="H1110" s="69"/>
      <c r="I1110" s="69"/>
      <c r="J1110" s="70"/>
      <c r="K1110" s="118"/>
      <c r="L1110" s="112"/>
    </row>
    <row r="1111" spans="1:12" x14ac:dyDescent="0.25">
      <c r="A1111" s="93">
        <v>1974</v>
      </c>
      <c r="B1111" s="94" t="s">
        <v>234</v>
      </c>
      <c r="C1111" s="95" t="s">
        <v>235</v>
      </c>
      <c r="D1111" s="95" t="s">
        <v>616</v>
      </c>
      <c r="E1111" s="87"/>
      <c r="F1111" s="69"/>
      <c r="G1111" s="69"/>
      <c r="H1111" s="69"/>
      <c r="I1111" s="69"/>
      <c r="J1111" s="70"/>
      <c r="K1111" s="118"/>
      <c r="L1111" s="112"/>
    </row>
    <row r="1112" spans="1:12" x14ac:dyDescent="0.25">
      <c r="A1112" s="93">
        <v>1974</v>
      </c>
      <c r="B1112" s="94" t="s">
        <v>236</v>
      </c>
      <c r="C1112" s="95" t="s">
        <v>237</v>
      </c>
      <c r="D1112" s="95" t="s">
        <v>616</v>
      </c>
      <c r="E1112" s="87"/>
      <c r="F1112" s="69"/>
      <c r="G1112" s="69"/>
      <c r="H1112" s="69"/>
      <c r="I1112" s="69"/>
      <c r="J1112" s="70"/>
      <c r="K1112" s="118"/>
      <c r="L1112" s="112"/>
    </row>
    <row r="1113" spans="1:12" x14ac:dyDescent="0.25">
      <c r="A1113" s="93">
        <v>1974</v>
      </c>
      <c r="B1113" s="94" t="s">
        <v>238</v>
      </c>
      <c r="C1113" s="95" t="s">
        <v>239</v>
      </c>
      <c r="D1113" s="95" t="s">
        <v>240</v>
      </c>
      <c r="E1113" s="87"/>
      <c r="F1113" s="69"/>
      <c r="G1113" s="69"/>
      <c r="H1113" s="69"/>
      <c r="I1113" s="69"/>
      <c r="J1113" s="70"/>
      <c r="K1113" s="118"/>
      <c r="L1113" s="112"/>
    </row>
    <row r="1114" spans="1:12" x14ac:dyDescent="0.25">
      <c r="A1114" s="93">
        <v>1974</v>
      </c>
      <c r="B1114" s="94" t="s">
        <v>241</v>
      </c>
      <c r="C1114" s="95" t="s">
        <v>242</v>
      </c>
      <c r="D1114" s="95" t="s">
        <v>240</v>
      </c>
      <c r="E1114" s="87"/>
      <c r="F1114" s="69"/>
      <c r="G1114" s="69"/>
      <c r="H1114" s="69"/>
      <c r="I1114" s="69"/>
      <c r="J1114" s="70"/>
      <c r="K1114" s="118"/>
      <c r="L1114" s="112"/>
    </row>
    <row r="1115" spans="1:12" x14ac:dyDescent="0.25">
      <c r="A1115" s="93">
        <v>1974</v>
      </c>
      <c r="B1115" s="94" t="s">
        <v>243</v>
      </c>
      <c r="C1115" s="95" t="s">
        <v>244</v>
      </c>
      <c r="D1115" s="95" t="s">
        <v>240</v>
      </c>
      <c r="E1115" s="87"/>
      <c r="F1115" s="69"/>
      <c r="G1115" s="69"/>
      <c r="H1115" s="69"/>
      <c r="I1115" s="69"/>
      <c r="J1115" s="70"/>
      <c r="K1115" s="118"/>
      <c r="L1115" s="112"/>
    </row>
    <row r="1116" spans="1:12" x14ac:dyDescent="0.25">
      <c r="A1116" s="93">
        <v>1974</v>
      </c>
      <c r="B1116" s="94" t="s">
        <v>245</v>
      </c>
      <c r="C1116" s="95" t="s">
        <v>246</v>
      </c>
      <c r="D1116" s="95" t="s">
        <v>240</v>
      </c>
      <c r="E1116" s="87"/>
      <c r="F1116" s="69"/>
      <c r="G1116" s="69"/>
      <c r="H1116" s="69"/>
      <c r="I1116" s="69"/>
      <c r="J1116" s="70"/>
      <c r="K1116" s="118"/>
      <c r="L1116" s="112"/>
    </row>
    <row r="1117" spans="1:12" x14ac:dyDescent="0.25">
      <c r="A1117" s="93">
        <v>1974</v>
      </c>
      <c r="B1117" s="94" t="s">
        <v>247</v>
      </c>
      <c r="C1117" s="95" t="s">
        <v>248</v>
      </c>
      <c r="D1117" s="95" t="s">
        <v>240</v>
      </c>
      <c r="E1117" s="87"/>
      <c r="F1117" s="69"/>
      <c r="G1117" s="69"/>
      <c r="H1117" s="69"/>
      <c r="I1117" s="69"/>
      <c r="J1117" s="70"/>
      <c r="K1117" s="118"/>
      <c r="L1117" s="112"/>
    </row>
    <row r="1118" spans="1:12" x14ac:dyDescent="0.25">
      <c r="A1118" s="93">
        <v>1974</v>
      </c>
      <c r="B1118" s="94" t="s">
        <v>249</v>
      </c>
      <c r="C1118" s="95" t="s">
        <v>250</v>
      </c>
      <c r="D1118" s="95" t="s">
        <v>240</v>
      </c>
      <c r="E1118" s="87"/>
      <c r="F1118" s="69"/>
      <c r="G1118" s="69"/>
      <c r="H1118" s="69"/>
      <c r="I1118" s="69"/>
      <c r="J1118" s="70"/>
      <c r="K1118" s="118"/>
      <c r="L1118" s="112"/>
    </row>
    <row r="1119" spans="1:12" x14ac:dyDescent="0.25">
      <c r="A1119" s="93">
        <v>1974</v>
      </c>
      <c r="B1119" s="94" t="s">
        <v>251</v>
      </c>
      <c r="C1119" s="95" t="s">
        <v>649</v>
      </c>
      <c r="D1119" s="95" t="s">
        <v>240</v>
      </c>
      <c r="E1119" s="87"/>
      <c r="F1119" s="69"/>
      <c r="G1119" s="69"/>
      <c r="H1119" s="69"/>
      <c r="I1119" s="69"/>
      <c r="J1119" s="70"/>
      <c r="K1119" s="118"/>
      <c r="L1119" s="112"/>
    </row>
    <row r="1120" spans="1:12" x14ac:dyDescent="0.25">
      <c r="A1120" s="93">
        <v>1974</v>
      </c>
      <c r="B1120" s="94" t="s">
        <v>252</v>
      </c>
      <c r="C1120" s="95" t="s">
        <v>650</v>
      </c>
      <c r="D1120" s="95" t="s">
        <v>240</v>
      </c>
      <c r="E1120" s="87"/>
      <c r="F1120" s="69"/>
      <c r="G1120" s="69"/>
      <c r="H1120" s="69"/>
      <c r="I1120" s="69"/>
      <c r="J1120" s="70"/>
      <c r="K1120" s="118"/>
      <c r="L1120" s="112"/>
    </row>
    <row r="1121" spans="1:12" x14ac:dyDescent="0.25">
      <c r="A1121" s="93">
        <v>1974</v>
      </c>
      <c r="B1121" s="94" t="s">
        <v>253</v>
      </c>
      <c r="C1121" s="95" t="s">
        <v>653</v>
      </c>
      <c r="D1121" s="95" t="s">
        <v>240</v>
      </c>
      <c r="E1121" s="87"/>
      <c r="F1121" s="69"/>
      <c r="G1121" s="69"/>
      <c r="H1121" s="69"/>
      <c r="I1121" s="69"/>
      <c r="J1121" s="70"/>
      <c r="K1121" s="118"/>
      <c r="L1121" s="112"/>
    </row>
    <row r="1122" spans="1:12" x14ac:dyDescent="0.25">
      <c r="A1122" s="93">
        <v>1974</v>
      </c>
      <c r="B1122" s="94" t="s">
        <v>254</v>
      </c>
      <c r="C1122" s="95" t="s">
        <v>255</v>
      </c>
      <c r="D1122" s="95" t="s">
        <v>240</v>
      </c>
      <c r="E1122" s="87"/>
      <c r="F1122" s="69"/>
      <c r="G1122" s="69"/>
      <c r="H1122" s="69"/>
      <c r="I1122" s="69"/>
      <c r="J1122" s="70"/>
      <c r="K1122" s="118"/>
      <c r="L1122" s="112"/>
    </row>
    <row r="1123" spans="1:12" x14ac:dyDescent="0.25">
      <c r="A1123" s="93">
        <v>1974</v>
      </c>
      <c r="B1123" s="94" t="s">
        <v>256</v>
      </c>
      <c r="C1123" s="95" t="s">
        <v>257</v>
      </c>
      <c r="D1123" s="95" t="s">
        <v>240</v>
      </c>
      <c r="E1123" s="87"/>
      <c r="F1123" s="69"/>
      <c r="G1123" s="69"/>
      <c r="H1123" s="69"/>
      <c r="I1123" s="69"/>
      <c r="J1123" s="70"/>
      <c r="K1123" s="118"/>
      <c r="L1123" s="112"/>
    </row>
    <row r="1124" spans="1:12" x14ac:dyDescent="0.25">
      <c r="A1124" s="93">
        <v>1974</v>
      </c>
      <c r="B1124" s="94" t="s">
        <v>258</v>
      </c>
      <c r="C1124" s="95" t="s">
        <v>652</v>
      </c>
      <c r="D1124" s="95" t="s">
        <v>240</v>
      </c>
      <c r="E1124" s="87"/>
      <c r="F1124" s="69"/>
      <c r="G1124" s="69"/>
      <c r="H1124" s="69"/>
      <c r="I1124" s="69"/>
      <c r="J1124" s="70"/>
      <c r="K1124" s="118"/>
      <c r="L1124" s="112"/>
    </row>
    <row r="1125" spans="1:12" x14ac:dyDescent="0.25">
      <c r="A1125" s="93">
        <v>1974</v>
      </c>
      <c r="B1125" s="94" t="s">
        <v>259</v>
      </c>
      <c r="C1125" s="95" t="s">
        <v>260</v>
      </c>
      <c r="D1125" s="95" t="s">
        <v>240</v>
      </c>
      <c r="E1125" s="87"/>
      <c r="F1125" s="69"/>
      <c r="G1125" s="69"/>
      <c r="H1125" s="69"/>
      <c r="I1125" s="69"/>
      <c r="J1125" s="70"/>
      <c r="K1125" s="118"/>
      <c r="L1125" s="112"/>
    </row>
    <row r="1126" spans="1:12" x14ac:dyDescent="0.25">
      <c r="A1126" s="93">
        <v>1974</v>
      </c>
      <c r="B1126" s="94" t="s">
        <v>261</v>
      </c>
      <c r="C1126" s="95" t="s">
        <v>262</v>
      </c>
      <c r="D1126" s="95" t="s">
        <v>240</v>
      </c>
      <c r="E1126" s="87"/>
      <c r="F1126" s="69"/>
      <c r="G1126" s="69"/>
      <c r="H1126" s="69"/>
      <c r="I1126" s="69"/>
      <c r="J1126" s="70"/>
      <c r="K1126" s="118"/>
      <c r="L1126" s="112"/>
    </row>
    <row r="1127" spans="1:12" x14ac:dyDescent="0.25">
      <c r="A1127" s="93">
        <v>1974</v>
      </c>
      <c r="B1127" s="94" t="s">
        <v>263</v>
      </c>
      <c r="C1127" s="95" t="s">
        <v>264</v>
      </c>
      <c r="D1127" s="95" t="s">
        <v>240</v>
      </c>
      <c r="E1127" s="87"/>
      <c r="F1127" s="69"/>
      <c r="G1127" s="69"/>
      <c r="H1127" s="69"/>
      <c r="I1127" s="69"/>
      <c r="J1127" s="70"/>
      <c r="K1127" s="118"/>
      <c r="L1127" s="112"/>
    </row>
    <row r="1128" spans="1:12" x14ac:dyDescent="0.25">
      <c r="A1128" s="93">
        <v>1974</v>
      </c>
      <c r="B1128" s="94" t="s">
        <v>265</v>
      </c>
      <c r="C1128" s="95" t="s">
        <v>266</v>
      </c>
      <c r="D1128" s="95" t="s">
        <v>240</v>
      </c>
      <c r="E1128" s="87"/>
      <c r="F1128" s="69"/>
      <c r="G1128" s="69"/>
      <c r="H1128" s="69"/>
      <c r="I1128" s="69"/>
      <c r="J1128" s="70"/>
      <c r="K1128" s="118"/>
      <c r="L1128" s="112"/>
    </row>
    <row r="1129" spans="1:12" x14ac:dyDescent="0.25">
      <c r="A1129" s="93">
        <v>1974</v>
      </c>
      <c r="B1129" s="94" t="s">
        <v>267</v>
      </c>
      <c r="C1129" s="95" t="s">
        <v>268</v>
      </c>
      <c r="D1129" s="95" t="s">
        <v>240</v>
      </c>
      <c r="E1129" s="87"/>
      <c r="F1129" s="69"/>
      <c r="G1129" s="69"/>
      <c r="H1129" s="69"/>
      <c r="I1129" s="69"/>
      <c r="J1129" s="70"/>
      <c r="K1129" s="118"/>
      <c r="L1129" s="112"/>
    </row>
    <row r="1130" spans="1:12" x14ac:dyDescent="0.25">
      <c r="A1130" s="93">
        <v>1974</v>
      </c>
      <c r="B1130" s="94" t="s">
        <v>269</v>
      </c>
      <c r="C1130" s="95" t="s">
        <v>270</v>
      </c>
      <c r="D1130" s="95" t="s">
        <v>240</v>
      </c>
      <c r="E1130" s="87"/>
      <c r="F1130" s="69"/>
      <c r="G1130" s="69"/>
      <c r="H1130" s="69"/>
      <c r="I1130" s="69"/>
      <c r="J1130" s="70"/>
      <c r="K1130" s="118"/>
      <c r="L1130" s="112"/>
    </row>
    <row r="1131" spans="1:12" x14ac:dyDescent="0.25">
      <c r="A1131" s="93">
        <v>1974</v>
      </c>
      <c r="B1131" s="94" t="s">
        <v>271</v>
      </c>
      <c r="C1131" s="95" t="s">
        <v>272</v>
      </c>
      <c r="D1131" s="95" t="s">
        <v>240</v>
      </c>
      <c r="E1131" s="87"/>
      <c r="F1131" s="69"/>
      <c r="G1131" s="69"/>
      <c r="H1131" s="69"/>
      <c r="I1131" s="69"/>
      <c r="J1131" s="70"/>
      <c r="K1131" s="118"/>
      <c r="L1131" s="112"/>
    </row>
    <row r="1132" spans="1:12" x14ac:dyDescent="0.25">
      <c r="A1132" s="93">
        <v>1974</v>
      </c>
      <c r="B1132" s="94" t="s">
        <v>273</v>
      </c>
      <c r="C1132" s="95" t="s">
        <v>274</v>
      </c>
      <c r="D1132" s="95" t="s">
        <v>240</v>
      </c>
      <c r="E1132" s="87"/>
      <c r="F1132" s="69"/>
      <c r="G1132" s="69"/>
      <c r="H1132" s="69"/>
      <c r="I1132" s="69"/>
      <c r="J1132" s="70"/>
      <c r="K1132" s="118"/>
      <c r="L1132" s="112"/>
    </row>
    <row r="1133" spans="1:12" x14ac:dyDescent="0.25">
      <c r="A1133" s="93">
        <v>1974</v>
      </c>
      <c r="B1133" s="94" t="s">
        <v>275</v>
      </c>
      <c r="C1133" s="95" t="s">
        <v>276</v>
      </c>
      <c r="D1133" s="95" t="s">
        <v>240</v>
      </c>
      <c r="E1133" s="87"/>
      <c r="F1133" s="69"/>
      <c r="G1133" s="69"/>
      <c r="H1133" s="69"/>
      <c r="I1133" s="69"/>
      <c r="J1133" s="70"/>
      <c r="K1133" s="118"/>
      <c r="L1133" s="112"/>
    </row>
    <row r="1134" spans="1:12" x14ac:dyDescent="0.25">
      <c r="A1134" s="93">
        <v>1974</v>
      </c>
      <c r="B1134" s="94" t="s">
        <v>277</v>
      </c>
      <c r="C1134" s="95" t="s">
        <v>278</v>
      </c>
      <c r="D1134" s="95" t="s">
        <v>240</v>
      </c>
      <c r="E1134" s="87"/>
      <c r="F1134" s="69"/>
      <c r="G1134" s="69"/>
      <c r="H1134" s="69"/>
      <c r="I1134" s="69"/>
      <c r="J1134" s="70"/>
      <c r="K1134" s="118"/>
      <c r="L1134" s="112"/>
    </row>
    <row r="1135" spans="1:12" x14ac:dyDescent="0.25">
      <c r="A1135" s="93">
        <v>1974</v>
      </c>
      <c r="B1135" s="94" t="s">
        <v>279</v>
      </c>
      <c r="C1135" s="95" t="s">
        <v>280</v>
      </c>
      <c r="D1135" s="95" t="s">
        <v>240</v>
      </c>
      <c r="E1135" s="87"/>
      <c r="F1135" s="69"/>
      <c r="G1135" s="69"/>
      <c r="H1135" s="69"/>
      <c r="I1135" s="69"/>
      <c r="J1135" s="70"/>
      <c r="K1135" s="118"/>
      <c r="L1135" s="112"/>
    </row>
    <row r="1136" spans="1:12" x14ac:dyDescent="0.25">
      <c r="A1136" s="93">
        <v>1974</v>
      </c>
      <c r="B1136" s="94" t="s">
        <v>281</v>
      </c>
      <c r="C1136" s="95" t="s">
        <v>282</v>
      </c>
      <c r="D1136" s="95" t="s">
        <v>240</v>
      </c>
      <c r="E1136" s="87"/>
      <c r="F1136" s="69"/>
      <c r="G1136" s="69"/>
      <c r="H1136" s="69"/>
      <c r="I1136" s="69"/>
      <c r="J1136" s="70"/>
      <c r="K1136" s="118"/>
      <c r="L1136" s="112"/>
    </row>
    <row r="1137" spans="1:12" x14ac:dyDescent="0.25">
      <c r="A1137" s="93">
        <v>1974</v>
      </c>
      <c r="B1137" s="94" t="s">
        <v>283</v>
      </c>
      <c r="C1137" s="95" t="s">
        <v>284</v>
      </c>
      <c r="D1137" s="95" t="s">
        <v>240</v>
      </c>
      <c r="E1137" s="87"/>
      <c r="F1137" s="69"/>
      <c r="G1137" s="69"/>
      <c r="H1137" s="69"/>
      <c r="I1137" s="69"/>
      <c r="J1137" s="70"/>
      <c r="K1137" s="118"/>
      <c r="L1137" s="112"/>
    </row>
    <row r="1138" spans="1:12" x14ac:dyDescent="0.25">
      <c r="A1138" s="93">
        <v>1974</v>
      </c>
      <c r="B1138" s="94" t="s">
        <v>285</v>
      </c>
      <c r="C1138" s="95" t="s">
        <v>286</v>
      </c>
      <c r="D1138" s="95" t="s">
        <v>240</v>
      </c>
      <c r="E1138" s="87"/>
      <c r="F1138" s="69"/>
      <c r="G1138" s="69"/>
      <c r="H1138" s="69"/>
      <c r="I1138" s="69"/>
      <c r="J1138" s="70"/>
      <c r="K1138" s="118"/>
      <c r="L1138" s="112"/>
    </row>
    <row r="1139" spans="1:12" x14ac:dyDescent="0.25">
      <c r="A1139" s="93">
        <v>1974</v>
      </c>
      <c r="B1139" s="94" t="s">
        <v>287</v>
      </c>
      <c r="C1139" s="95" t="s">
        <v>288</v>
      </c>
      <c r="D1139" s="95" t="s">
        <v>240</v>
      </c>
      <c r="E1139" s="87"/>
      <c r="F1139" s="69"/>
      <c r="G1139" s="69"/>
      <c r="H1139" s="69"/>
      <c r="I1139" s="69"/>
      <c r="J1139" s="70"/>
      <c r="K1139" s="118"/>
      <c r="L1139" s="112"/>
    </row>
    <row r="1140" spans="1:12" x14ac:dyDescent="0.25">
      <c r="A1140" s="93">
        <v>1974</v>
      </c>
      <c r="B1140" s="94" t="s">
        <v>289</v>
      </c>
      <c r="C1140" s="95" t="s">
        <v>290</v>
      </c>
      <c r="D1140" s="95" t="s">
        <v>240</v>
      </c>
      <c r="E1140" s="87"/>
      <c r="F1140" s="69"/>
      <c r="G1140" s="69"/>
      <c r="H1140" s="69"/>
      <c r="I1140" s="69"/>
      <c r="J1140" s="70"/>
      <c r="K1140" s="118"/>
      <c r="L1140" s="112"/>
    </row>
    <row r="1141" spans="1:12" x14ac:dyDescent="0.25">
      <c r="A1141" s="93">
        <v>1974</v>
      </c>
      <c r="B1141" s="94" t="s">
        <v>291</v>
      </c>
      <c r="C1141" s="95" t="s">
        <v>292</v>
      </c>
      <c r="D1141" s="95" t="s">
        <v>240</v>
      </c>
      <c r="E1141" s="87"/>
      <c r="F1141" s="69"/>
      <c r="G1141" s="69"/>
      <c r="H1141" s="69"/>
      <c r="I1141" s="69"/>
      <c r="J1141" s="70"/>
      <c r="K1141" s="118"/>
      <c r="L1141" s="112"/>
    </row>
    <row r="1142" spans="1:12" x14ac:dyDescent="0.25">
      <c r="A1142" s="93">
        <v>1974</v>
      </c>
      <c r="B1142" s="94" t="s">
        <v>293</v>
      </c>
      <c r="C1142" s="95" t="s">
        <v>294</v>
      </c>
      <c r="D1142" s="95" t="s">
        <v>240</v>
      </c>
      <c r="E1142" s="87"/>
      <c r="F1142" s="69"/>
      <c r="G1142" s="69"/>
      <c r="H1142" s="69"/>
      <c r="I1142" s="69"/>
      <c r="J1142" s="70"/>
      <c r="K1142" s="118"/>
      <c r="L1142" s="112"/>
    </row>
    <row r="1143" spans="1:12" x14ac:dyDescent="0.25">
      <c r="A1143" s="93">
        <v>1974</v>
      </c>
      <c r="B1143" s="94" t="s">
        <v>295</v>
      </c>
      <c r="C1143" s="95" t="s">
        <v>296</v>
      </c>
      <c r="D1143" s="95" t="s">
        <v>240</v>
      </c>
      <c r="E1143" s="87"/>
      <c r="F1143" s="69"/>
      <c r="G1143" s="69"/>
      <c r="H1143" s="69"/>
      <c r="I1143" s="69"/>
      <c r="J1143" s="70"/>
      <c r="K1143" s="118"/>
      <c r="L1143" s="112"/>
    </row>
    <row r="1144" spans="1:12" x14ac:dyDescent="0.25">
      <c r="A1144" s="93">
        <v>1974</v>
      </c>
      <c r="B1144" s="94" t="s">
        <v>297</v>
      </c>
      <c r="C1144" s="95" t="s">
        <v>298</v>
      </c>
      <c r="D1144" s="95" t="s">
        <v>240</v>
      </c>
      <c r="E1144" s="87"/>
      <c r="F1144" s="69"/>
      <c r="G1144" s="69"/>
      <c r="H1144" s="69"/>
      <c r="I1144" s="69"/>
      <c r="J1144" s="70"/>
      <c r="K1144" s="118"/>
      <c r="L1144" s="112"/>
    </row>
    <row r="1145" spans="1:12" x14ac:dyDescent="0.25">
      <c r="A1145" s="93">
        <v>1974</v>
      </c>
      <c r="B1145" s="94" t="s">
        <v>299</v>
      </c>
      <c r="C1145" s="95" t="s">
        <v>300</v>
      </c>
      <c r="D1145" s="95" t="s">
        <v>240</v>
      </c>
      <c r="E1145" s="87"/>
      <c r="F1145" s="69"/>
      <c r="G1145" s="69"/>
      <c r="H1145" s="69"/>
      <c r="I1145" s="69"/>
      <c r="J1145" s="70"/>
      <c r="K1145" s="118"/>
      <c r="L1145" s="112"/>
    </row>
    <row r="1146" spans="1:12" x14ac:dyDescent="0.25">
      <c r="A1146" s="93">
        <v>1974</v>
      </c>
      <c r="B1146" s="94" t="s">
        <v>301</v>
      </c>
      <c r="C1146" s="95" t="s">
        <v>302</v>
      </c>
      <c r="D1146" s="95" t="s">
        <v>240</v>
      </c>
      <c r="E1146" s="87"/>
      <c r="F1146" s="69"/>
      <c r="G1146" s="69"/>
      <c r="H1146" s="69"/>
      <c r="I1146" s="69"/>
      <c r="J1146" s="70"/>
      <c r="K1146" s="118"/>
      <c r="L1146" s="112"/>
    </row>
    <row r="1147" spans="1:12" x14ac:dyDescent="0.25">
      <c r="A1147" s="93">
        <v>1974</v>
      </c>
      <c r="B1147" s="94" t="s">
        <v>303</v>
      </c>
      <c r="C1147" s="95" t="s">
        <v>304</v>
      </c>
      <c r="D1147" s="95" t="s">
        <v>240</v>
      </c>
      <c r="E1147" s="87"/>
      <c r="F1147" s="69"/>
      <c r="G1147" s="69"/>
      <c r="H1147" s="69"/>
      <c r="I1147" s="69"/>
      <c r="J1147" s="70"/>
      <c r="K1147" s="118"/>
      <c r="L1147" s="112"/>
    </row>
    <row r="1148" spans="1:12" x14ac:dyDescent="0.25">
      <c r="A1148" s="93">
        <v>1974</v>
      </c>
      <c r="B1148" s="94" t="s">
        <v>305</v>
      </c>
      <c r="C1148" s="95" t="s">
        <v>306</v>
      </c>
      <c r="D1148" s="95" t="s">
        <v>240</v>
      </c>
      <c r="E1148" s="87"/>
      <c r="F1148" s="69"/>
      <c r="G1148" s="69"/>
      <c r="H1148" s="69"/>
      <c r="I1148" s="69"/>
      <c r="J1148" s="70"/>
      <c r="K1148" s="118"/>
      <c r="L1148" s="112"/>
    </row>
    <row r="1149" spans="1:12" x14ac:dyDescent="0.25">
      <c r="A1149" s="93">
        <v>1974</v>
      </c>
      <c r="B1149" s="94" t="s">
        <v>307</v>
      </c>
      <c r="C1149" s="95" t="s">
        <v>308</v>
      </c>
      <c r="D1149" s="95" t="s">
        <v>240</v>
      </c>
      <c r="E1149" s="87"/>
      <c r="F1149" s="69"/>
      <c r="G1149" s="69"/>
      <c r="H1149" s="69"/>
      <c r="I1149" s="69"/>
      <c r="J1149" s="70"/>
      <c r="K1149" s="118"/>
      <c r="L1149" s="112"/>
    </row>
    <row r="1150" spans="1:12" x14ac:dyDescent="0.25">
      <c r="A1150" s="93">
        <v>1974</v>
      </c>
      <c r="B1150" s="94" t="s">
        <v>309</v>
      </c>
      <c r="C1150" s="95" t="s">
        <v>310</v>
      </c>
      <c r="D1150" s="95" t="s">
        <v>240</v>
      </c>
      <c r="E1150" s="87"/>
      <c r="F1150" s="69"/>
      <c r="G1150" s="69"/>
      <c r="H1150" s="69"/>
      <c r="I1150" s="69"/>
      <c r="J1150" s="70"/>
      <c r="K1150" s="118"/>
      <c r="L1150" s="112"/>
    </row>
    <row r="1151" spans="1:12" x14ac:dyDescent="0.25">
      <c r="A1151" s="93">
        <v>1974</v>
      </c>
      <c r="B1151" s="94" t="s">
        <v>311</v>
      </c>
      <c r="C1151" s="95" t="s">
        <v>312</v>
      </c>
      <c r="D1151" s="95" t="s">
        <v>240</v>
      </c>
      <c r="E1151" s="87"/>
      <c r="F1151" s="69"/>
      <c r="G1151" s="69"/>
      <c r="H1151" s="69"/>
      <c r="I1151" s="69"/>
      <c r="J1151" s="70"/>
      <c r="K1151" s="118"/>
      <c r="L1151" s="112"/>
    </row>
    <row r="1152" spans="1:12" x14ac:dyDescent="0.25">
      <c r="A1152" s="93">
        <v>1974</v>
      </c>
      <c r="B1152" s="94" t="s">
        <v>313</v>
      </c>
      <c r="C1152" s="95" t="s">
        <v>314</v>
      </c>
      <c r="D1152" s="95" t="s">
        <v>240</v>
      </c>
      <c r="E1152" s="87"/>
      <c r="F1152" s="69"/>
      <c r="G1152" s="69"/>
      <c r="H1152" s="69"/>
      <c r="I1152" s="69"/>
      <c r="J1152" s="70"/>
      <c r="K1152" s="118"/>
      <c r="L1152" s="112"/>
    </row>
    <row r="1153" spans="1:12" x14ac:dyDescent="0.25">
      <c r="A1153" s="93">
        <v>1974</v>
      </c>
      <c r="B1153" s="94" t="s">
        <v>315</v>
      </c>
      <c r="C1153" s="95" t="s">
        <v>316</v>
      </c>
      <c r="D1153" s="95" t="s">
        <v>240</v>
      </c>
      <c r="E1153" s="87"/>
      <c r="F1153" s="69"/>
      <c r="G1153" s="69"/>
      <c r="H1153" s="69"/>
      <c r="I1153" s="69"/>
      <c r="J1153" s="70"/>
      <c r="K1153" s="118"/>
      <c r="L1153" s="112"/>
    </row>
    <row r="1154" spans="1:12" x14ac:dyDescent="0.25">
      <c r="A1154" s="93">
        <v>1974</v>
      </c>
      <c r="B1154" s="94" t="s">
        <v>317</v>
      </c>
      <c r="C1154" s="95" t="s">
        <v>318</v>
      </c>
      <c r="D1154" s="95" t="s">
        <v>240</v>
      </c>
      <c r="E1154" s="87"/>
      <c r="F1154" s="69"/>
      <c r="G1154" s="69"/>
      <c r="H1154" s="69"/>
      <c r="I1154" s="69"/>
      <c r="J1154" s="70"/>
      <c r="K1154" s="118"/>
      <c r="L1154" s="112"/>
    </row>
    <row r="1155" spans="1:12" x14ac:dyDescent="0.25">
      <c r="A1155" s="93">
        <v>1974</v>
      </c>
      <c r="B1155" s="94" t="s">
        <v>319</v>
      </c>
      <c r="C1155" s="95" t="s">
        <v>320</v>
      </c>
      <c r="D1155" s="95" t="s">
        <v>240</v>
      </c>
      <c r="E1155" s="87"/>
      <c r="F1155" s="69"/>
      <c r="G1155" s="69"/>
      <c r="H1155" s="69"/>
      <c r="I1155" s="69"/>
      <c r="J1155" s="70"/>
      <c r="K1155" s="118"/>
      <c r="L1155" s="112"/>
    </row>
    <row r="1156" spans="1:12" x14ac:dyDescent="0.25">
      <c r="A1156" s="93">
        <v>1974</v>
      </c>
      <c r="B1156" s="94" t="s">
        <v>321</v>
      </c>
      <c r="C1156" s="95" t="s">
        <v>322</v>
      </c>
      <c r="D1156" s="95" t="s">
        <v>240</v>
      </c>
      <c r="E1156" s="87"/>
      <c r="F1156" s="69"/>
      <c r="G1156" s="69"/>
      <c r="H1156" s="69"/>
      <c r="I1156" s="69"/>
      <c r="J1156" s="70"/>
      <c r="K1156" s="118"/>
      <c r="L1156" s="112"/>
    </row>
    <row r="1157" spans="1:12" x14ac:dyDescent="0.25">
      <c r="A1157" s="93">
        <v>1974</v>
      </c>
      <c r="B1157" s="94" t="s">
        <v>323</v>
      </c>
      <c r="C1157" s="95" t="s">
        <v>324</v>
      </c>
      <c r="D1157" s="95" t="s">
        <v>240</v>
      </c>
      <c r="E1157" s="87"/>
      <c r="F1157" s="69"/>
      <c r="G1157" s="69"/>
      <c r="H1157" s="69"/>
      <c r="I1157" s="69"/>
      <c r="J1157" s="70"/>
      <c r="K1157" s="118"/>
      <c r="L1157" s="112"/>
    </row>
    <row r="1158" spans="1:12" x14ac:dyDescent="0.25">
      <c r="A1158" s="93">
        <v>1974</v>
      </c>
      <c r="B1158" s="94" t="s">
        <v>325</v>
      </c>
      <c r="C1158" s="95" t="s">
        <v>326</v>
      </c>
      <c r="D1158" s="95" t="s">
        <v>240</v>
      </c>
      <c r="E1158" s="87"/>
      <c r="F1158" s="69"/>
      <c r="G1158" s="69"/>
      <c r="H1158" s="69"/>
      <c r="I1158" s="69"/>
      <c r="J1158" s="70"/>
      <c r="K1158" s="118"/>
      <c r="L1158" s="112"/>
    </row>
    <row r="1159" spans="1:12" x14ac:dyDescent="0.25">
      <c r="A1159" s="93">
        <v>1974</v>
      </c>
      <c r="B1159" s="94" t="s">
        <v>327</v>
      </c>
      <c r="C1159" s="95" t="s">
        <v>328</v>
      </c>
      <c r="D1159" s="95" t="s">
        <v>240</v>
      </c>
      <c r="E1159" s="87"/>
      <c r="F1159" s="69"/>
      <c r="G1159" s="69"/>
      <c r="H1159" s="69"/>
      <c r="I1159" s="69"/>
      <c r="J1159" s="70"/>
      <c r="K1159" s="118"/>
      <c r="L1159" s="112"/>
    </row>
    <row r="1160" spans="1:12" x14ac:dyDescent="0.25">
      <c r="A1160" s="93">
        <v>1974</v>
      </c>
      <c r="B1160" s="94" t="s">
        <v>329</v>
      </c>
      <c r="C1160" s="95" t="s">
        <v>330</v>
      </c>
      <c r="D1160" s="95" t="s">
        <v>240</v>
      </c>
      <c r="E1160" s="87"/>
      <c r="F1160" s="69"/>
      <c r="G1160" s="69"/>
      <c r="H1160" s="69"/>
      <c r="I1160" s="69"/>
      <c r="J1160" s="70"/>
      <c r="K1160" s="118"/>
      <c r="L1160" s="112"/>
    </row>
    <row r="1161" spans="1:12" x14ac:dyDescent="0.25">
      <c r="A1161" s="93">
        <v>1974</v>
      </c>
      <c r="B1161" s="94" t="s">
        <v>331</v>
      </c>
      <c r="C1161" s="95" t="s">
        <v>332</v>
      </c>
      <c r="D1161" s="95" t="s">
        <v>240</v>
      </c>
      <c r="E1161" s="87"/>
      <c r="F1161" s="69"/>
      <c r="G1161" s="69"/>
      <c r="H1161" s="69"/>
      <c r="I1161" s="69"/>
      <c r="J1161" s="70"/>
      <c r="K1161" s="118"/>
      <c r="L1161" s="112"/>
    </row>
    <row r="1162" spans="1:12" x14ac:dyDescent="0.25">
      <c r="A1162" s="93">
        <v>1974</v>
      </c>
      <c r="B1162" s="94" t="s">
        <v>333</v>
      </c>
      <c r="C1162" s="95" t="s">
        <v>334</v>
      </c>
      <c r="D1162" s="95" t="s">
        <v>240</v>
      </c>
      <c r="E1162" s="87"/>
      <c r="F1162" s="69"/>
      <c r="G1162" s="69"/>
      <c r="H1162" s="69"/>
      <c r="I1162" s="69"/>
      <c r="J1162" s="70"/>
      <c r="K1162" s="118"/>
      <c r="L1162" s="112"/>
    </row>
    <row r="1163" spans="1:12" x14ac:dyDescent="0.25">
      <c r="A1163" s="93">
        <v>1974</v>
      </c>
      <c r="B1163" s="94" t="s">
        <v>335</v>
      </c>
      <c r="C1163" s="95" t="s">
        <v>336</v>
      </c>
      <c r="D1163" s="95" t="s">
        <v>337</v>
      </c>
      <c r="E1163" s="87"/>
      <c r="F1163" s="69"/>
      <c r="G1163" s="69"/>
      <c r="H1163" s="69"/>
      <c r="I1163" s="69"/>
      <c r="J1163" s="70"/>
      <c r="K1163" s="118"/>
      <c r="L1163" s="112"/>
    </row>
    <row r="1164" spans="1:12" x14ac:dyDescent="0.25">
      <c r="A1164" s="93">
        <v>1974</v>
      </c>
      <c r="B1164" s="94" t="s">
        <v>338</v>
      </c>
      <c r="C1164" s="95" t="s">
        <v>339</v>
      </c>
      <c r="D1164" s="95" t="s">
        <v>337</v>
      </c>
      <c r="E1164" s="87"/>
      <c r="F1164" s="69"/>
      <c r="G1164" s="69"/>
      <c r="H1164" s="69"/>
      <c r="I1164" s="69"/>
      <c r="J1164" s="70"/>
      <c r="K1164" s="118"/>
      <c r="L1164" s="112"/>
    </row>
    <row r="1165" spans="1:12" x14ac:dyDescent="0.25">
      <c r="A1165" s="93">
        <v>1974</v>
      </c>
      <c r="B1165" s="94" t="s">
        <v>340</v>
      </c>
      <c r="C1165" s="95" t="s">
        <v>341</v>
      </c>
      <c r="D1165" s="95" t="s">
        <v>337</v>
      </c>
      <c r="E1165" s="87"/>
      <c r="F1165" s="69"/>
      <c r="G1165" s="69"/>
      <c r="H1165" s="69"/>
      <c r="I1165" s="69"/>
      <c r="J1165" s="70"/>
      <c r="K1165" s="118"/>
      <c r="L1165" s="112"/>
    </row>
    <row r="1166" spans="1:12" x14ac:dyDescent="0.25">
      <c r="A1166" s="93">
        <v>1974</v>
      </c>
      <c r="B1166" s="94" t="s">
        <v>342</v>
      </c>
      <c r="C1166" s="95" t="s">
        <v>343</v>
      </c>
      <c r="D1166" s="95" t="s">
        <v>337</v>
      </c>
      <c r="E1166" s="87"/>
      <c r="F1166" s="69"/>
      <c r="G1166" s="69"/>
      <c r="H1166" s="69"/>
      <c r="I1166" s="69"/>
      <c r="J1166" s="70"/>
      <c r="K1166" s="118"/>
      <c r="L1166" s="112"/>
    </row>
    <row r="1167" spans="1:12" x14ac:dyDescent="0.25">
      <c r="A1167" s="93">
        <v>1974</v>
      </c>
      <c r="B1167" s="94" t="s">
        <v>344</v>
      </c>
      <c r="C1167" s="95" t="s">
        <v>345</v>
      </c>
      <c r="D1167" s="95" t="s">
        <v>337</v>
      </c>
      <c r="E1167" s="87"/>
      <c r="F1167" s="69"/>
      <c r="G1167" s="69"/>
      <c r="H1167" s="69"/>
      <c r="I1167" s="69"/>
      <c r="J1167" s="70"/>
      <c r="K1167" s="118"/>
      <c r="L1167" s="112"/>
    </row>
    <row r="1168" spans="1:12" x14ac:dyDescent="0.25">
      <c r="A1168" s="93">
        <v>1974</v>
      </c>
      <c r="B1168" s="94" t="s">
        <v>346</v>
      </c>
      <c r="C1168" s="95" t="s">
        <v>347</v>
      </c>
      <c r="D1168" s="95" t="s">
        <v>337</v>
      </c>
      <c r="E1168" s="87"/>
      <c r="F1168" s="69"/>
      <c r="G1168" s="69"/>
      <c r="H1168" s="69"/>
      <c r="I1168" s="69"/>
      <c r="J1168" s="70"/>
      <c r="K1168" s="118"/>
      <c r="L1168" s="112"/>
    </row>
    <row r="1169" spans="1:12" x14ac:dyDescent="0.25">
      <c r="A1169" s="93">
        <v>1974</v>
      </c>
      <c r="B1169" s="94" t="s">
        <v>348</v>
      </c>
      <c r="C1169" s="95" t="s">
        <v>349</v>
      </c>
      <c r="D1169" s="95" t="s">
        <v>337</v>
      </c>
      <c r="E1169" s="87"/>
      <c r="F1169" s="69"/>
      <c r="G1169" s="69"/>
      <c r="H1169" s="69"/>
      <c r="I1169" s="69"/>
      <c r="J1169" s="70"/>
      <c r="K1169" s="118"/>
      <c r="L1169" s="112"/>
    </row>
    <row r="1170" spans="1:12" x14ac:dyDescent="0.25">
      <c r="A1170" s="93">
        <v>1974</v>
      </c>
      <c r="B1170" s="94" t="s">
        <v>350</v>
      </c>
      <c r="C1170" s="95" t="s">
        <v>351</v>
      </c>
      <c r="D1170" s="95" t="s">
        <v>337</v>
      </c>
      <c r="E1170" s="87"/>
      <c r="F1170" s="69"/>
      <c r="G1170" s="69"/>
      <c r="H1170" s="69"/>
      <c r="I1170" s="69"/>
      <c r="J1170" s="70"/>
      <c r="K1170" s="118"/>
      <c r="L1170" s="112"/>
    </row>
    <row r="1171" spans="1:12" x14ac:dyDescent="0.25">
      <c r="A1171" s="93">
        <v>1974</v>
      </c>
      <c r="B1171" s="94" t="s">
        <v>352</v>
      </c>
      <c r="C1171" s="95" t="s">
        <v>353</v>
      </c>
      <c r="D1171" s="95" t="s">
        <v>337</v>
      </c>
      <c r="E1171" s="87"/>
      <c r="F1171" s="69"/>
      <c r="G1171" s="69"/>
      <c r="H1171" s="69"/>
      <c r="I1171" s="69"/>
      <c r="J1171" s="70"/>
      <c r="K1171" s="118"/>
      <c r="L1171" s="112"/>
    </row>
    <row r="1172" spans="1:12" x14ac:dyDescent="0.25">
      <c r="A1172" s="93">
        <v>1974</v>
      </c>
      <c r="B1172" s="94" t="s">
        <v>354</v>
      </c>
      <c r="C1172" s="95" t="s">
        <v>355</v>
      </c>
      <c r="D1172" s="95" t="s">
        <v>337</v>
      </c>
      <c r="E1172" s="87"/>
      <c r="F1172" s="69"/>
      <c r="G1172" s="69"/>
      <c r="H1172" s="69"/>
      <c r="I1172" s="69"/>
      <c r="J1172" s="70"/>
      <c r="K1172" s="118"/>
      <c r="L1172" s="112"/>
    </row>
    <row r="1173" spans="1:12" x14ac:dyDescent="0.25">
      <c r="A1173" s="93">
        <v>1974</v>
      </c>
      <c r="B1173" s="94" t="s">
        <v>356</v>
      </c>
      <c r="C1173" s="95" t="s">
        <v>357</v>
      </c>
      <c r="D1173" s="95" t="s">
        <v>337</v>
      </c>
      <c r="E1173" s="87"/>
      <c r="F1173" s="69"/>
      <c r="G1173" s="69"/>
      <c r="H1173" s="69"/>
      <c r="I1173" s="69"/>
      <c r="J1173" s="70"/>
      <c r="K1173" s="118"/>
      <c r="L1173" s="112"/>
    </row>
    <row r="1174" spans="1:12" x14ac:dyDescent="0.25">
      <c r="A1174" s="93">
        <v>1974</v>
      </c>
      <c r="B1174" s="94" t="s">
        <v>358</v>
      </c>
      <c r="C1174" s="95" t="s">
        <v>359</v>
      </c>
      <c r="D1174" s="95" t="s">
        <v>337</v>
      </c>
      <c r="E1174" s="87"/>
      <c r="F1174" s="69"/>
      <c r="G1174" s="69"/>
      <c r="H1174" s="69"/>
      <c r="I1174" s="69"/>
      <c r="J1174" s="70"/>
      <c r="K1174" s="118"/>
      <c r="L1174" s="112"/>
    </row>
    <row r="1175" spans="1:12" x14ac:dyDescent="0.25">
      <c r="A1175" s="93">
        <v>1974</v>
      </c>
      <c r="B1175" s="94" t="s">
        <v>360</v>
      </c>
      <c r="C1175" s="95" t="s">
        <v>361</v>
      </c>
      <c r="D1175" s="95" t="s">
        <v>337</v>
      </c>
      <c r="E1175" s="87"/>
      <c r="F1175" s="69"/>
      <c r="G1175" s="69"/>
      <c r="H1175" s="69"/>
      <c r="I1175" s="69"/>
      <c r="J1175" s="70"/>
      <c r="K1175" s="118"/>
      <c r="L1175" s="112"/>
    </row>
    <row r="1176" spans="1:12" x14ac:dyDescent="0.25">
      <c r="A1176" s="93">
        <v>1974</v>
      </c>
      <c r="B1176" s="94" t="s">
        <v>362</v>
      </c>
      <c r="C1176" s="95" t="s">
        <v>363</v>
      </c>
      <c r="D1176" s="95" t="s">
        <v>337</v>
      </c>
      <c r="E1176" s="87"/>
      <c r="F1176" s="69"/>
      <c r="G1176" s="69"/>
      <c r="H1176" s="69"/>
      <c r="I1176" s="69"/>
      <c r="J1176" s="70"/>
      <c r="K1176" s="118"/>
      <c r="L1176" s="112"/>
    </row>
    <row r="1177" spans="1:12" x14ac:dyDescent="0.25">
      <c r="A1177" s="93">
        <v>1974</v>
      </c>
      <c r="B1177" s="94" t="s">
        <v>364</v>
      </c>
      <c r="C1177" s="95" t="s">
        <v>365</v>
      </c>
      <c r="D1177" s="95" t="s">
        <v>337</v>
      </c>
      <c r="E1177" s="87"/>
      <c r="F1177" s="69"/>
      <c r="G1177" s="69"/>
      <c r="H1177" s="69"/>
      <c r="I1177" s="69"/>
      <c r="J1177" s="70"/>
      <c r="K1177" s="118"/>
      <c r="L1177" s="112"/>
    </row>
    <row r="1178" spans="1:12" x14ac:dyDescent="0.25">
      <c r="A1178" s="93">
        <v>1974</v>
      </c>
      <c r="B1178" s="94" t="s">
        <v>366</v>
      </c>
      <c r="C1178" s="95" t="s">
        <v>367</v>
      </c>
      <c r="D1178" s="95" t="s">
        <v>337</v>
      </c>
      <c r="E1178" s="87"/>
      <c r="F1178" s="69"/>
      <c r="G1178" s="69"/>
      <c r="H1178" s="69"/>
      <c r="I1178" s="69"/>
      <c r="J1178" s="70"/>
      <c r="K1178" s="118"/>
      <c r="L1178" s="112"/>
    </row>
    <row r="1179" spans="1:12" x14ac:dyDescent="0.25">
      <c r="A1179" s="93">
        <v>1974</v>
      </c>
      <c r="B1179" s="94" t="s">
        <v>368</v>
      </c>
      <c r="C1179" s="95" t="s">
        <v>369</v>
      </c>
      <c r="D1179" s="95" t="s">
        <v>337</v>
      </c>
      <c r="E1179" s="87"/>
      <c r="F1179" s="69"/>
      <c r="G1179" s="69"/>
      <c r="H1179" s="69"/>
      <c r="I1179" s="69"/>
      <c r="J1179" s="70"/>
      <c r="K1179" s="118"/>
      <c r="L1179" s="112"/>
    </row>
    <row r="1180" spans="1:12" x14ac:dyDescent="0.25">
      <c r="A1180" s="93">
        <v>1974</v>
      </c>
      <c r="B1180" s="94" t="s">
        <v>370</v>
      </c>
      <c r="C1180" s="95" t="s">
        <v>371</v>
      </c>
      <c r="D1180" s="95" t="s">
        <v>337</v>
      </c>
      <c r="E1180" s="87"/>
      <c r="F1180" s="69"/>
      <c r="G1180" s="69"/>
      <c r="H1180" s="69"/>
      <c r="I1180" s="69"/>
      <c r="J1180" s="70"/>
      <c r="K1180" s="118"/>
      <c r="L1180" s="112"/>
    </row>
    <row r="1181" spans="1:12" x14ac:dyDescent="0.25">
      <c r="A1181" s="93">
        <v>1974</v>
      </c>
      <c r="B1181" s="94" t="s">
        <v>372</v>
      </c>
      <c r="C1181" s="95" t="s">
        <v>373</v>
      </c>
      <c r="D1181" s="95" t="s">
        <v>337</v>
      </c>
      <c r="E1181" s="87"/>
      <c r="F1181" s="69"/>
      <c r="G1181" s="69"/>
      <c r="H1181" s="69"/>
      <c r="I1181" s="69"/>
      <c r="J1181" s="70"/>
      <c r="K1181" s="118"/>
      <c r="L1181" s="112"/>
    </row>
    <row r="1182" spans="1:12" x14ac:dyDescent="0.25">
      <c r="A1182" s="93">
        <v>1974</v>
      </c>
      <c r="B1182" s="94" t="s">
        <v>374</v>
      </c>
      <c r="C1182" s="95" t="s">
        <v>375</v>
      </c>
      <c r="D1182" s="95" t="s">
        <v>337</v>
      </c>
      <c r="E1182" s="87"/>
      <c r="F1182" s="69"/>
      <c r="G1182" s="69"/>
      <c r="H1182" s="69"/>
      <c r="I1182" s="69"/>
      <c r="J1182" s="70"/>
      <c r="K1182" s="118"/>
      <c r="L1182" s="112"/>
    </row>
    <row r="1183" spans="1:12" x14ac:dyDescent="0.25">
      <c r="A1183" s="93">
        <v>1974</v>
      </c>
      <c r="B1183" s="94" t="s">
        <v>376</v>
      </c>
      <c r="C1183" s="95" t="s">
        <v>377</v>
      </c>
      <c r="D1183" s="95" t="s">
        <v>337</v>
      </c>
      <c r="E1183" s="87"/>
      <c r="F1183" s="69"/>
      <c r="G1183" s="69"/>
      <c r="H1183" s="69"/>
      <c r="I1183" s="69"/>
      <c r="J1183" s="70"/>
      <c r="K1183" s="118"/>
      <c r="L1183" s="112"/>
    </row>
    <row r="1184" spans="1:12" x14ac:dyDescent="0.25">
      <c r="A1184" s="93">
        <v>1974</v>
      </c>
      <c r="B1184" s="94" t="s">
        <v>378</v>
      </c>
      <c r="C1184" s="95" t="s">
        <v>379</v>
      </c>
      <c r="D1184" s="95" t="s">
        <v>337</v>
      </c>
      <c r="E1184" s="87"/>
      <c r="F1184" s="69"/>
      <c r="G1184" s="69"/>
      <c r="H1184" s="69"/>
      <c r="I1184" s="69"/>
      <c r="J1184" s="70"/>
      <c r="K1184" s="118"/>
      <c r="L1184" s="112"/>
    </row>
    <row r="1185" spans="1:12" x14ac:dyDescent="0.25">
      <c r="A1185" s="93">
        <v>1974</v>
      </c>
      <c r="B1185" s="94" t="s">
        <v>380</v>
      </c>
      <c r="C1185" s="95" t="s">
        <v>381</v>
      </c>
      <c r="D1185" s="95" t="s">
        <v>337</v>
      </c>
      <c r="E1185" s="87"/>
      <c r="F1185" s="69"/>
      <c r="G1185" s="69"/>
      <c r="H1185" s="69"/>
      <c r="I1185" s="69"/>
      <c r="J1185" s="70"/>
      <c r="K1185" s="118"/>
      <c r="L1185" s="112"/>
    </row>
    <row r="1186" spans="1:12" x14ac:dyDescent="0.25">
      <c r="A1186" s="93">
        <v>1974</v>
      </c>
      <c r="B1186" s="94"/>
      <c r="C1186" s="95" t="s">
        <v>382</v>
      </c>
      <c r="D1186" s="95" t="s">
        <v>337</v>
      </c>
      <c r="E1186" s="87"/>
      <c r="F1186" s="69"/>
      <c r="G1186" s="69"/>
      <c r="H1186" s="69"/>
      <c r="I1186" s="69"/>
      <c r="J1186" s="70"/>
      <c r="K1186" s="118"/>
      <c r="L1186" s="112"/>
    </row>
    <row r="1187" spans="1:12" x14ac:dyDescent="0.25">
      <c r="A1187" s="93">
        <v>1974</v>
      </c>
      <c r="B1187" s="94" t="s">
        <v>383</v>
      </c>
      <c r="C1187" s="95" t="s">
        <v>384</v>
      </c>
      <c r="D1187" s="95" t="s">
        <v>337</v>
      </c>
      <c r="E1187" s="87"/>
      <c r="F1187" s="69"/>
      <c r="G1187" s="69"/>
      <c r="H1187" s="69"/>
      <c r="I1187" s="69"/>
      <c r="J1187" s="70"/>
      <c r="K1187" s="118"/>
      <c r="L1187" s="112"/>
    </row>
    <row r="1188" spans="1:12" x14ac:dyDescent="0.25">
      <c r="A1188" s="93">
        <v>1974</v>
      </c>
      <c r="B1188" s="94" t="s">
        <v>385</v>
      </c>
      <c r="C1188" s="95" t="s">
        <v>386</v>
      </c>
      <c r="D1188" s="95" t="s">
        <v>337</v>
      </c>
      <c r="E1188" s="87"/>
      <c r="F1188" s="69"/>
      <c r="G1188" s="69"/>
      <c r="H1188" s="69"/>
      <c r="I1188" s="69"/>
      <c r="J1188" s="70"/>
      <c r="K1188" s="118"/>
      <c r="L1188" s="112"/>
    </row>
    <row r="1189" spans="1:12" x14ac:dyDescent="0.25">
      <c r="A1189" s="93">
        <v>1974</v>
      </c>
      <c r="B1189" s="94" t="s">
        <v>387</v>
      </c>
      <c r="C1189" s="95" t="s">
        <v>648</v>
      </c>
      <c r="D1189" s="95" t="s">
        <v>337</v>
      </c>
      <c r="E1189" s="87"/>
      <c r="F1189" s="69"/>
      <c r="G1189" s="69"/>
      <c r="H1189" s="69"/>
      <c r="I1189" s="69"/>
      <c r="J1189" s="70"/>
      <c r="K1189" s="118"/>
      <c r="L1189" s="112"/>
    </row>
    <row r="1190" spans="1:12" x14ac:dyDescent="0.25">
      <c r="A1190" s="93">
        <v>1974</v>
      </c>
      <c r="B1190" s="94" t="s">
        <v>388</v>
      </c>
      <c r="C1190" s="95" t="s">
        <v>389</v>
      </c>
      <c r="D1190" s="95" t="s">
        <v>337</v>
      </c>
      <c r="E1190" s="87"/>
      <c r="F1190" s="69"/>
      <c r="G1190" s="69"/>
      <c r="H1190" s="69"/>
      <c r="I1190" s="69"/>
      <c r="J1190" s="70"/>
      <c r="K1190" s="118"/>
      <c r="L1190" s="112"/>
    </row>
    <row r="1191" spans="1:12" x14ac:dyDescent="0.25">
      <c r="A1191" s="93">
        <v>1974</v>
      </c>
      <c r="B1191" s="94" t="s">
        <v>390</v>
      </c>
      <c r="C1191" s="95" t="s">
        <v>391</v>
      </c>
      <c r="D1191" s="95" t="s">
        <v>337</v>
      </c>
      <c r="E1191" s="87"/>
      <c r="F1191" s="69"/>
      <c r="G1191" s="69"/>
      <c r="H1191" s="69"/>
      <c r="I1191" s="69"/>
      <c r="J1191" s="70"/>
      <c r="K1191" s="118"/>
      <c r="L1191" s="112"/>
    </row>
    <row r="1192" spans="1:12" x14ac:dyDescent="0.25">
      <c r="A1192" s="93">
        <v>1974</v>
      </c>
      <c r="B1192" s="94" t="s">
        <v>392</v>
      </c>
      <c r="C1192" s="95" t="s">
        <v>393</v>
      </c>
      <c r="D1192" s="95" t="s">
        <v>337</v>
      </c>
      <c r="E1192" s="87"/>
      <c r="F1192" s="69"/>
      <c r="G1192" s="69"/>
      <c r="H1192" s="69"/>
      <c r="I1192" s="69"/>
      <c r="J1192" s="70"/>
      <c r="K1192" s="118"/>
      <c r="L1192" s="112"/>
    </row>
    <row r="1193" spans="1:12" x14ac:dyDescent="0.25">
      <c r="A1193" s="93">
        <v>1974</v>
      </c>
      <c r="B1193" s="94" t="s">
        <v>394</v>
      </c>
      <c r="C1193" s="95" t="s">
        <v>395</v>
      </c>
      <c r="D1193" s="95" t="s">
        <v>337</v>
      </c>
      <c r="E1193" s="87"/>
      <c r="F1193" s="69"/>
      <c r="G1193" s="69"/>
      <c r="H1193" s="69"/>
      <c r="I1193" s="69"/>
      <c r="J1193" s="70"/>
      <c r="K1193" s="118"/>
      <c r="L1193" s="112"/>
    </row>
    <row r="1194" spans="1:12" x14ac:dyDescent="0.25">
      <c r="A1194" s="93">
        <v>1974</v>
      </c>
      <c r="B1194" s="94" t="s">
        <v>396</v>
      </c>
      <c r="C1194" s="95" t="s">
        <v>397</v>
      </c>
      <c r="D1194" s="95" t="s">
        <v>337</v>
      </c>
      <c r="E1194" s="87"/>
      <c r="F1194" s="69"/>
      <c r="G1194" s="69"/>
      <c r="H1194" s="69"/>
      <c r="I1194" s="69"/>
      <c r="J1194" s="70"/>
      <c r="K1194" s="118"/>
      <c r="L1194" s="112"/>
    </row>
    <row r="1195" spans="1:12" x14ac:dyDescent="0.25">
      <c r="A1195" s="93">
        <v>1974</v>
      </c>
      <c r="B1195" s="94" t="s">
        <v>398</v>
      </c>
      <c r="C1195" s="95" t="s">
        <v>399</v>
      </c>
      <c r="D1195" s="95" t="s">
        <v>337</v>
      </c>
      <c r="E1195" s="87"/>
      <c r="F1195" s="69"/>
      <c r="G1195" s="69"/>
      <c r="H1195" s="69"/>
      <c r="I1195" s="69"/>
      <c r="J1195" s="70"/>
      <c r="K1195" s="118"/>
      <c r="L1195" s="112"/>
    </row>
    <row r="1196" spans="1:12" x14ac:dyDescent="0.25">
      <c r="A1196" s="93">
        <v>1974</v>
      </c>
      <c r="B1196" s="94" t="s">
        <v>400</v>
      </c>
      <c r="C1196" s="95" t="s">
        <v>401</v>
      </c>
      <c r="D1196" s="95" t="s">
        <v>337</v>
      </c>
      <c r="E1196" s="87"/>
      <c r="F1196" s="69"/>
      <c r="G1196" s="69"/>
      <c r="H1196" s="69"/>
      <c r="I1196" s="69"/>
      <c r="J1196" s="70"/>
      <c r="K1196" s="118"/>
      <c r="L1196" s="112"/>
    </row>
    <row r="1197" spans="1:12" x14ac:dyDescent="0.25">
      <c r="A1197" s="93">
        <v>1974</v>
      </c>
      <c r="B1197" s="94" t="s">
        <v>402</v>
      </c>
      <c r="C1197" s="95" t="s">
        <v>403</v>
      </c>
      <c r="D1197" s="95" t="s">
        <v>337</v>
      </c>
      <c r="E1197" s="87"/>
      <c r="F1197" s="69"/>
      <c r="G1197" s="69"/>
      <c r="H1197" s="69"/>
      <c r="I1197" s="69"/>
      <c r="J1197" s="70"/>
      <c r="K1197" s="118"/>
      <c r="L1197" s="112"/>
    </row>
    <row r="1198" spans="1:12" x14ac:dyDescent="0.25">
      <c r="A1198" s="93">
        <v>1974</v>
      </c>
      <c r="B1198" s="94" t="s">
        <v>404</v>
      </c>
      <c r="C1198" s="95" t="s">
        <v>405</v>
      </c>
      <c r="D1198" s="95" t="s">
        <v>337</v>
      </c>
      <c r="E1198" s="87"/>
      <c r="F1198" s="69"/>
      <c r="G1198" s="69"/>
      <c r="H1198" s="69"/>
      <c r="I1198" s="69"/>
      <c r="J1198" s="70"/>
      <c r="K1198" s="118"/>
      <c r="L1198" s="112"/>
    </row>
    <row r="1199" spans="1:12" x14ac:dyDescent="0.25">
      <c r="A1199" s="93">
        <v>1974</v>
      </c>
      <c r="B1199" s="94" t="s">
        <v>406</v>
      </c>
      <c r="C1199" s="95" t="s">
        <v>407</v>
      </c>
      <c r="D1199" s="95" t="s">
        <v>337</v>
      </c>
      <c r="E1199" s="87"/>
      <c r="F1199" s="69"/>
      <c r="G1199" s="69"/>
      <c r="H1199" s="69"/>
      <c r="I1199" s="69"/>
      <c r="J1199" s="70"/>
      <c r="K1199" s="118"/>
      <c r="L1199" s="112"/>
    </row>
    <row r="1200" spans="1:12" x14ac:dyDescent="0.25">
      <c r="A1200" s="93">
        <v>1974</v>
      </c>
      <c r="B1200" s="94" t="s">
        <v>408</v>
      </c>
      <c r="C1200" s="95" t="s">
        <v>409</v>
      </c>
      <c r="D1200" s="95" t="s">
        <v>337</v>
      </c>
      <c r="E1200" s="87"/>
      <c r="F1200" s="69"/>
      <c r="G1200" s="69"/>
      <c r="H1200" s="69"/>
      <c r="I1200" s="69"/>
      <c r="J1200" s="70"/>
      <c r="K1200" s="118"/>
      <c r="L1200" s="112"/>
    </row>
    <row r="1201" spans="1:12" x14ac:dyDescent="0.25">
      <c r="A1201" s="93">
        <v>1974</v>
      </c>
      <c r="B1201" s="94" t="s">
        <v>410</v>
      </c>
      <c r="C1201" s="95" t="s">
        <v>411</v>
      </c>
      <c r="D1201" s="95" t="s">
        <v>337</v>
      </c>
      <c r="E1201" s="87"/>
      <c r="F1201" s="69"/>
      <c r="G1201" s="69"/>
      <c r="H1201" s="69"/>
      <c r="I1201" s="69"/>
      <c r="J1201" s="70"/>
      <c r="K1201" s="118"/>
      <c r="L1201" s="112"/>
    </row>
    <row r="1202" spans="1:12" x14ac:dyDescent="0.25">
      <c r="A1202" s="93">
        <v>1974</v>
      </c>
      <c r="B1202" s="94" t="s">
        <v>412</v>
      </c>
      <c r="C1202" s="95" t="s">
        <v>413</v>
      </c>
      <c r="D1202" s="95" t="s">
        <v>337</v>
      </c>
      <c r="E1202" s="87"/>
      <c r="F1202" s="69"/>
      <c r="G1202" s="69"/>
      <c r="H1202" s="69"/>
      <c r="I1202" s="69"/>
      <c r="J1202" s="70"/>
      <c r="K1202" s="118"/>
      <c r="L1202" s="112"/>
    </row>
    <row r="1203" spans="1:12" x14ac:dyDescent="0.25">
      <c r="A1203" s="93">
        <v>1974</v>
      </c>
      <c r="B1203" s="94" t="s">
        <v>414</v>
      </c>
      <c r="C1203" s="95" t="s">
        <v>415</v>
      </c>
      <c r="D1203" s="95" t="s">
        <v>337</v>
      </c>
      <c r="E1203" s="87"/>
      <c r="F1203" s="69"/>
      <c r="G1203" s="69"/>
      <c r="H1203" s="69"/>
      <c r="I1203" s="69"/>
      <c r="J1203" s="70"/>
      <c r="K1203" s="118"/>
      <c r="L1203" s="112"/>
    </row>
    <row r="1204" spans="1:12" x14ac:dyDescent="0.25">
      <c r="A1204" s="93">
        <v>1974</v>
      </c>
      <c r="B1204" s="94" t="s">
        <v>416</v>
      </c>
      <c r="C1204" s="95" t="s">
        <v>417</v>
      </c>
      <c r="D1204" s="95" t="s">
        <v>337</v>
      </c>
      <c r="E1204" s="87"/>
      <c r="F1204" s="69"/>
      <c r="G1204" s="69"/>
      <c r="H1204" s="69"/>
      <c r="I1204" s="69"/>
      <c r="J1204" s="70"/>
      <c r="K1204" s="118"/>
      <c r="L1204" s="112"/>
    </row>
    <row r="1205" spans="1:12" x14ac:dyDescent="0.25">
      <c r="A1205" s="93">
        <v>1974</v>
      </c>
      <c r="B1205" s="94" t="s">
        <v>418</v>
      </c>
      <c r="C1205" s="95" t="s">
        <v>419</v>
      </c>
      <c r="D1205" s="95" t="s">
        <v>337</v>
      </c>
      <c r="E1205" s="87"/>
      <c r="F1205" s="69"/>
      <c r="G1205" s="69"/>
      <c r="H1205" s="69"/>
      <c r="I1205" s="69"/>
      <c r="J1205" s="70"/>
      <c r="K1205" s="118"/>
      <c r="L1205" s="112"/>
    </row>
    <row r="1206" spans="1:12" x14ac:dyDescent="0.25">
      <c r="A1206" s="93">
        <v>1974</v>
      </c>
      <c r="B1206" s="94" t="s">
        <v>420</v>
      </c>
      <c r="C1206" s="95" t="s">
        <v>421</v>
      </c>
      <c r="D1206" s="95" t="s">
        <v>337</v>
      </c>
      <c r="E1206" s="87"/>
      <c r="F1206" s="69"/>
      <c r="G1206" s="69"/>
      <c r="H1206" s="69"/>
      <c r="I1206" s="69"/>
      <c r="J1206" s="70"/>
      <c r="K1206" s="118"/>
      <c r="L1206" s="112"/>
    </row>
    <row r="1207" spans="1:12" x14ac:dyDescent="0.25">
      <c r="A1207" s="93">
        <v>1974</v>
      </c>
      <c r="B1207" s="94" t="s">
        <v>422</v>
      </c>
      <c r="C1207" s="95" t="s">
        <v>423</v>
      </c>
      <c r="D1207" s="95" t="s">
        <v>337</v>
      </c>
      <c r="E1207" s="87"/>
      <c r="F1207" s="69"/>
      <c r="G1207" s="69"/>
      <c r="H1207" s="69"/>
      <c r="I1207" s="69"/>
      <c r="J1207" s="70"/>
      <c r="K1207" s="118"/>
      <c r="L1207" s="112"/>
    </row>
    <row r="1208" spans="1:12" x14ac:dyDescent="0.25">
      <c r="A1208" s="93">
        <v>1974</v>
      </c>
      <c r="B1208" s="94" t="s">
        <v>424</v>
      </c>
      <c r="C1208" s="95" t="s">
        <v>425</v>
      </c>
      <c r="D1208" s="95" t="s">
        <v>337</v>
      </c>
      <c r="E1208" s="87"/>
      <c r="F1208" s="69"/>
      <c r="G1208" s="69"/>
      <c r="H1208" s="69"/>
      <c r="I1208" s="69"/>
      <c r="J1208" s="70"/>
      <c r="K1208" s="118"/>
      <c r="L1208" s="112"/>
    </row>
    <row r="1209" spans="1:12" x14ac:dyDescent="0.25">
      <c r="A1209" s="93">
        <v>1974</v>
      </c>
      <c r="B1209" s="94" t="s">
        <v>426</v>
      </c>
      <c r="C1209" s="95" t="s">
        <v>427</v>
      </c>
      <c r="D1209" s="95" t="s">
        <v>337</v>
      </c>
      <c r="E1209" s="87"/>
      <c r="F1209" s="69"/>
      <c r="G1209" s="69"/>
      <c r="H1209" s="69"/>
      <c r="I1209" s="69"/>
      <c r="J1209" s="70"/>
      <c r="K1209" s="118"/>
      <c r="L1209" s="112"/>
    </row>
    <row r="1210" spans="1:12" x14ac:dyDescent="0.25">
      <c r="A1210" s="93">
        <v>1974</v>
      </c>
      <c r="B1210" s="94" t="s">
        <v>428</v>
      </c>
      <c r="C1210" s="95" t="s">
        <v>429</v>
      </c>
      <c r="D1210" s="95" t="s">
        <v>337</v>
      </c>
      <c r="E1210" s="87"/>
      <c r="F1210" s="69"/>
      <c r="G1210" s="69"/>
      <c r="H1210" s="69"/>
      <c r="I1210" s="69"/>
      <c r="J1210" s="70"/>
      <c r="K1210" s="118"/>
      <c r="L1210" s="112"/>
    </row>
    <row r="1211" spans="1:12" x14ac:dyDescent="0.25">
      <c r="A1211" s="93">
        <v>1974</v>
      </c>
      <c r="B1211" s="94" t="s">
        <v>430</v>
      </c>
      <c r="C1211" s="95" t="s">
        <v>431</v>
      </c>
      <c r="D1211" s="95" t="s">
        <v>337</v>
      </c>
      <c r="E1211" s="87"/>
      <c r="F1211" s="69"/>
      <c r="G1211" s="69"/>
      <c r="H1211" s="69"/>
      <c r="I1211" s="69"/>
      <c r="J1211" s="70"/>
      <c r="K1211" s="118"/>
      <c r="L1211" s="112"/>
    </row>
    <row r="1212" spans="1:12" x14ac:dyDescent="0.25">
      <c r="A1212" s="93">
        <v>1974</v>
      </c>
      <c r="B1212" s="94" t="s">
        <v>432</v>
      </c>
      <c r="C1212" s="95" t="s">
        <v>433</v>
      </c>
      <c r="D1212" s="95" t="s">
        <v>337</v>
      </c>
      <c r="E1212" s="87"/>
      <c r="F1212" s="69"/>
      <c r="G1212" s="69"/>
      <c r="H1212" s="69"/>
      <c r="I1212" s="69"/>
      <c r="J1212" s="70"/>
      <c r="K1212" s="118"/>
      <c r="L1212" s="112"/>
    </row>
    <row r="1213" spans="1:12" x14ac:dyDescent="0.25">
      <c r="A1213" s="93">
        <v>1974</v>
      </c>
      <c r="B1213" s="94" t="s">
        <v>434</v>
      </c>
      <c r="C1213" s="95" t="s">
        <v>435</v>
      </c>
      <c r="D1213" s="95" t="s">
        <v>337</v>
      </c>
      <c r="E1213" s="87"/>
      <c r="F1213" s="69"/>
      <c r="G1213" s="69"/>
      <c r="H1213" s="69"/>
      <c r="I1213" s="69"/>
      <c r="J1213" s="70"/>
      <c r="K1213" s="118"/>
      <c r="L1213" s="112"/>
    </row>
    <row r="1214" spans="1:12" x14ac:dyDescent="0.25">
      <c r="A1214" s="93">
        <v>1974</v>
      </c>
      <c r="B1214" s="94" t="s">
        <v>436</v>
      </c>
      <c r="C1214" s="95" t="s">
        <v>437</v>
      </c>
      <c r="D1214" s="95" t="s">
        <v>337</v>
      </c>
      <c r="E1214" s="87"/>
      <c r="F1214" s="69"/>
      <c r="G1214" s="69"/>
      <c r="H1214" s="69"/>
      <c r="I1214" s="69"/>
      <c r="J1214" s="70"/>
      <c r="K1214" s="118"/>
      <c r="L1214" s="112"/>
    </row>
    <row r="1215" spans="1:12" x14ac:dyDescent="0.25">
      <c r="A1215" s="93">
        <v>1974</v>
      </c>
      <c r="B1215" s="94" t="s">
        <v>438</v>
      </c>
      <c r="C1215" s="95" t="s">
        <v>439</v>
      </c>
      <c r="D1215" s="95" t="s">
        <v>440</v>
      </c>
      <c r="E1215" s="87"/>
      <c r="F1215" s="69"/>
      <c r="G1215" s="69"/>
      <c r="H1215" s="69"/>
      <c r="I1215" s="69"/>
      <c r="J1215" s="70"/>
      <c r="K1215" s="118"/>
      <c r="L1215" s="112"/>
    </row>
    <row r="1216" spans="1:12" x14ac:dyDescent="0.25">
      <c r="A1216" s="93">
        <v>1974</v>
      </c>
      <c r="B1216" s="94" t="s">
        <v>441</v>
      </c>
      <c r="C1216" s="95" t="s">
        <v>442</v>
      </c>
      <c r="D1216" s="95" t="s">
        <v>440</v>
      </c>
      <c r="E1216" s="87"/>
      <c r="F1216" s="69"/>
      <c r="G1216" s="69"/>
      <c r="H1216" s="69"/>
      <c r="I1216" s="69"/>
      <c r="J1216" s="70"/>
      <c r="K1216" s="118"/>
      <c r="L1216" s="112"/>
    </row>
    <row r="1217" spans="1:12" x14ac:dyDescent="0.25">
      <c r="A1217" s="93">
        <v>1974</v>
      </c>
      <c r="B1217" s="94" t="s">
        <v>443</v>
      </c>
      <c r="C1217" s="95" t="s">
        <v>444</v>
      </c>
      <c r="D1217" s="95" t="s">
        <v>440</v>
      </c>
      <c r="E1217" s="87"/>
      <c r="F1217" s="69"/>
      <c r="G1217" s="69"/>
      <c r="H1217" s="69"/>
      <c r="I1217" s="69"/>
      <c r="J1217" s="70"/>
      <c r="K1217" s="118"/>
      <c r="L1217" s="112"/>
    </row>
    <row r="1218" spans="1:12" x14ac:dyDescent="0.25">
      <c r="A1218" s="93">
        <v>1974</v>
      </c>
      <c r="B1218" s="94" t="s">
        <v>445</v>
      </c>
      <c r="C1218" s="95" t="s">
        <v>446</v>
      </c>
      <c r="D1218" s="95" t="s">
        <v>440</v>
      </c>
      <c r="E1218" s="87"/>
      <c r="F1218" s="69"/>
      <c r="G1218" s="69"/>
      <c r="H1218" s="69"/>
      <c r="I1218" s="69"/>
      <c r="J1218" s="70"/>
      <c r="K1218" s="118"/>
      <c r="L1218" s="112"/>
    </row>
    <row r="1219" spans="1:12" x14ac:dyDescent="0.25">
      <c r="A1219" s="93">
        <v>1974</v>
      </c>
      <c r="B1219" s="94" t="s">
        <v>447</v>
      </c>
      <c r="C1219" s="95" t="s">
        <v>448</v>
      </c>
      <c r="D1219" s="95" t="s">
        <v>440</v>
      </c>
      <c r="E1219" s="87"/>
      <c r="F1219" s="69"/>
      <c r="G1219" s="69"/>
      <c r="H1219" s="69"/>
      <c r="I1219" s="69"/>
      <c r="J1219" s="70"/>
      <c r="K1219" s="118"/>
      <c r="L1219" s="112"/>
    </row>
    <row r="1220" spans="1:12" x14ac:dyDescent="0.25">
      <c r="A1220" s="93">
        <v>1974</v>
      </c>
      <c r="B1220" s="94" t="s">
        <v>449</v>
      </c>
      <c r="C1220" s="95" t="s">
        <v>450</v>
      </c>
      <c r="D1220" s="95" t="s">
        <v>440</v>
      </c>
      <c r="E1220" s="87"/>
      <c r="F1220" s="69"/>
      <c r="G1220" s="69"/>
      <c r="H1220" s="69"/>
      <c r="I1220" s="69"/>
      <c r="J1220" s="70"/>
      <c r="K1220" s="118"/>
      <c r="L1220" s="112"/>
    </row>
    <row r="1221" spans="1:12" x14ac:dyDescent="0.25">
      <c r="A1221" s="93">
        <v>1974</v>
      </c>
      <c r="B1221" s="94" t="s">
        <v>451</v>
      </c>
      <c r="C1221" s="95" t="s">
        <v>452</v>
      </c>
      <c r="D1221" s="95" t="s">
        <v>440</v>
      </c>
      <c r="E1221" s="87"/>
      <c r="F1221" s="69"/>
      <c r="G1221" s="69"/>
      <c r="H1221" s="69"/>
      <c r="I1221" s="69"/>
      <c r="J1221" s="70"/>
      <c r="K1221" s="118"/>
      <c r="L1221" s="112"/>
    </row>
    <row r="1222" spans="1:12" x14ac:dyDescent="0.25">
      <c r="A1222" s="93">
        <v>1974</v>
      </c>
      <c r="B1222" s="94" t="s">
        <v>453</v>
      </c>
      <c r="C1222" s="95" t="s">
        <v>454</v>
      </c>
      <c r="D1222" s="95" t="s">
        <v>440</v>
      </c>
      <c r="E1222" s="87"/>
      <c r="F1222" s="69"/>
      <c r="G1222" s="69"/>
      <c r="H1222" s="69"/>
      <c r="I1222" s="69"/>
      <c r="J1222" s="70"/>
      <c r="K1222" s="118"/>
      <c r="L1222" s="112"/>
    </row>
    <row r="1223" spans="1:12" x14ac:dyDescent="0.25">
      <c r="A1223" s="93">
        <v>1974</v>
      </c>
      <c r="B1223" s="94" t="s">
        <v>455</v>
      </c>
      <c r="C1223" s="95" t="s">
        <v>456</v>
      </c>
      <c r="D1223" s="95" t="s">
        <v>440</v>
      </c>
      <c r="E1223" s="87"/>
      <c r="F1223" s="69"/>
      <c r="G1223" s="69"/>
      <c r="H1223" s="69"/>
      <c r="I1223" s="69"/>
      <c r="J1223" s="70"/>
      <c r="K1223" s="118"/>
      <c r="L1223" s="112"/>
    </row>
    <row r="1224" spans="1:12" x14ac:dyDescent="0.25">
      <c r="A1224" s="93">
        <v>1974</v>
      </c>
      <c r="B1224" s="94" t="s">
        <v>457</v>
      </c>
      <c r="C1224" s="95" t="s">
        <v>458</v>
      </c>
      <c r="D1224" s="95" t="s">
        <v>440</v>
      </c>
      <c r="E1224" s="87"/>
      <c r="F1224" s="69"/>
      <c r="G1224" s="69"/>
      <c r="H1224" s="69"/>
      <c r="I1224" s="69"/>
      <c r="J1224" s="70"/>
      <c r="K1224" s="118"/>
      <c r="L1224" s="112"/>
    </row>
    <row r="1225" spans="1:12" x14ac:dyDescent="0.25">
      <c r="A1225" s="93">
        <v>1974</v>
      </c>
      <c r="B1225" s="94" t="s">
        <v>459</v>
      </c>
      <c r="C1225" s="95" t="s">
        <v>460</v>
      </c>
      <c r="D1225" s="95" t="s">
        <v>440</v>
      </c>
      <c r="E1225" s="87"/>
      <c r="F1225" s="69"/>
      <c r="G1225" s="69"/>
      <c r="H1225" s="69"/>
      <c r="I1225" s="69"/>
      <c r="J1225" s="70"/>
      <c r="K1225" s="118"/>
      <c r="L1225" s="112"/>
    </row>
    <row r="1226" spans="1:12" x14ac:dyDescent="0.25">
      <c r="A1226" s="93">
        <v>1974</v>
      </c>
      <c r="B1226" s="94" t="s">
        <v>461</v>
      </c>
      <c r="C1226" s="95" t="s">
        <v>462</v>
      </c>
      <c r="D1226" s="95" t="s">
        <v>440</v>
      </c>
      <c r="E1226" s="87"/>
      <c r="F1226" s="69"/>
      <c r="G1226" s="69"/>
      <c r="H1226" s="69"/>
      <c r="I1226" s="69"/>
      <c r="J1226" s="70"/>
      <c r="K1226" s="118"/>
      <c r="L1226" s="112"/>
    </row>
    <row r="1227" spans="1:12" x14ac:dyDescent="0.25">
      <c r="A1227" s="93">
        <v>1974</v>
      </c>
      <c r="B1227" s="94" t="s">
        <v>463</v>
      </c>
      <c r="C1227" s="95" t="s">
        <v>464</v>
      </c>
      <c r="D1227" s="95" t="s">
        <v>440</v>
      </c>
      <c r="E1227" s="87"/>
      <c r="F1227" s="69"/>
      <c r="G1227" s="69"/>
      <c r="H1227" s="69"/>
      <c r="I1227" s="69"/>
      <c r="J1227" s="70"/>
      <c r="K1227" s="118"/>
      <c r="L1227" s="112"/>
    </row>
    <row r="1228" spans="1:12" x14ac:dyDescent="0.25">
      <c r="A1228" s="93">
        <v>1974</v>
      </c>
      <c r="B1228" s="94" t="s">
        <v>465</v>
      </c>
      <c r="C1228" s="95" t="s">
        <v>466</v>
      </c>
      <c r="D1228" s="95" t="s">
        <v>440</v>
      </c>
      <c r="E1228" s="87"/>
      <c r="F1228" s="69"/>
      <c r="G1228" s="69"/>
      <c r="H1228" s="69"/>
      <c r="I1228" s="69"/>
      <c r="J1228" s="70"/>
      <c r="K1228" s="118"/>
      <c r="L1228" s="112"/>
    </row>
    <row r="1229" spans="1:12" x14ac:dyDescent="0.25">
      <c r="A1229" s="93">
        <v>1974</v>
      </c>
      <c r="B1229" s="94" t="s">
        <v>467</v>
      </c>
      <c r="C1229" s="95" t="s">
        <v>468</v>
      </c>
      <c r="D1229" s="95" t="s">
        <v>440</v>
      </c>
      <c r="E1229" s="87"/>
      <c r="F1229" s="69"/>
      <c r="G1229" s="69"/>
      <c r="H1229" s="69"/>
      <c r="I1229" s="69"/>
      <c r="J1229" s="70"/>
      <c r="K1229" s="118"/>
      <c r="L1229" s="112"/>
    </row>
    <row r="1230" spans="1:12" x14ac:dyDescent="0.25">
      <c r="A1230" s="93">
        <v>1974</v>
      </c>
      <c r="B1230" s="94" t="s">
        <v>469</v>
      </c>
      <c r="C1230" s="95" t="s">
        <v>470</v>
      </c>
      <c r="D1230" s="95" t="s">
        <v>440</v>
      </c>
      <c r="E1230" s="87"/>
      <c r="F1230" s="69"/>
      <c r="G1230" s="69"/>
      <c r="H1230" s="69"/>
      <c r="I1230" s="69"/>
      <c r="J1230" s="70"/>
      <c r="K1230" s="118"/>
      <c r="L1230" s="112"/>
    </row>
    <row r="1231" spans="1:12" x14ac:dyDescent="0.25">
      <c r="A1231" s="93">
        <v>1974</v>
      </c>
      <c r="B1231" s="94" t="s">
        <v>471</v>
      </c>
      <c r="C1231" s="95" t="s">
        <v>472</v>
      </c>
      <c r="D1231" s="95" t="s">
        <v>440</v>
      </c>
      <c r="E1231" s="87"/>
      <c r="F1231" s="69"/>
      <c r="G1231" s="69"/>
      <c r="H1231" s="69"/>
      <c r="I1231" s="69"/>
      <c r="J1231" s="70"/>
      <c r="K1231" s="118"/>
      <c r="L1231" s="112"/>
    </row>
    <row r="1232" spans="1:12" x14ac:dyDescent="0.25">
      <c r="A1232" s="93">
        <v>1974</v>
      </c>
      <c r="B1232" s="94" t="s">
        <v>473</v>
      </c>
      <c r="C1232" s="95" t="s">
        <v>474</v>
      </c>
      <c r="D1232" s="95" t="s">
        <v>440</v>
      </c>
      <c r="E1232" s="87"/>
      <c r="F1232" s="69"/>
      <c r="G1232" s="69"/>
      <c r="H1232" s="69"/>
      <c r="I1232" s="69"/>
      <c r="J1232" s="70"/>
      <c r="K1232" s="118"/>
      <c r="L1232" s="112"/>
    </row>
    <row r="1233" spans="1:12" x14ac:dyDescent="0.25">
      <c r="A1233" s="93">
        <v>1974</v>
      </c>
      <c r="B1233" s="94" t="s">
        <v>475</v>
      </c>
      <c r="C1233" s="95" t="s">
        <v>476</v>
      </c>
      <c r="D1233" s="95" t="s">
        <v>440</v>
      </c>
      <c r="E1233" s="87"/>
      <c r="F1233" s="69"/>
      <c r="G1233" s="69"/>
      <c r="H1233" s="69"/>
      <c r="I1233" s="69"/>
      <c r="J1233" s="70"/>
      <c r="K1233" s="118"/>
      <c r="L1233" s="112"/>
    </row>
    <row r="1234" spans="1:12" x14ac:dyDescent="0.25">
      <c r="A1234" s="93">
        <v>1974</v>
      </c>
      <c r="B1234" s="94" t="s">
        <v>477</v>
      </c>
      <c r="C1234" s="95" t="s">
        <v>478</v>
      </c>
      <c r="D1234" s="95" t="s">
        <v>440</v>
      </c>
      <c r="E1234" s="87"/>
      <c r="F1234" s="69"/>
      <c r="G1234" s="69"/>
      <c r="H1234" s="69"/>
      <c r="I1234" s="69"/>
      <c r="J1234" s="70"/>
      <c r="K1234" s="118"/>
      <c r="L1234" s="112"/>
    </row>
    <row r="1235" spans="1:12" x14ac:dyDescent="0.25">
      <c r="A1235" s="93">
        <v>1974</v>
      </c>
      <c r="B1235" s="94" t="s">
        <v>479</v>
      </c>
      <c r="C1235" s="95" t="s">
        <v>480</v>
      </c>
      <c r="D1235" s="95" t="s">
        <v>440</v>
      </c>
      <c r="E1235" s="87"/>
      <c r="F1235" s="69"/>
      <c r="G1235" s="69"/>
      <c r="H1235" s="69"/>
      <c r="I1235" s="69"/>
      <c r="J1235" s="70"/>
      <c r="K1235" s="118"/>
      <c r="L1235" s="112"/>
    </row>
    <row r="1236" spans="1:12" x14ac:dyDescent="0.25">
      <c r="A1236" s="93">
        <v>1974</v>
      </c>
      <c r="B1236" s="94" t="s">
        <v>481</v>
      </c>
      <c r="C1236" s="95" t="s">
        <v>482</v>
      </c>
      <c r="D1236" s="95" t="s">
        <v>440</v>
      </c>
      <c r="E1236" s="87"/>
      <c r="F1236" s="69"/>
      <c r="G1236" s="69"/>
      <c r="H1236" s="69"/>
      <c r="I1236" s="69"/>
      <c r="J1236" s="70"/>
      <c r="K1236" s="118"/>
      <c r="L1236" s="112"/>
    </row>
    <row r="1237" spans="1:12" x14ac:dyDescent="0.25">
      <c r="A1237" s="93">
        <v>1974</v>
      </c>
      <c r="B1237" s="94" t="s">
        <v>483</v>
      </c>
      <c r="C1237" s="95" t="s">
        <v>484</v>
      </c>
      <c r="D1237" s="95" t="s">
        <v>440</v>
      </c>
      <c r="E1237" s="87"/>
      <c r="F1237" s="69"/>
      <c r="G1237" s="69"/>
      <c r="H1237" s="69"/>
      <c r="I1237" s="69"/>
      <c r="J1237" s="70"/>
      <c r="K1237" s="118"/>
      <c r="L1237" s="112"/>
    </row>
    <row r="1238" spans="1:12" x14ac:dyDescent="0.25">
      <c r="A1238" s="93">
        <v>1974</v>
      </c>
      <c r="B1238" s="94" t="s">
        <v>485</v>
      </c>
      <c r="C1238" s="95" t="s">
        <v>486</v>
      </c>
      <c r="D1238" s="95" t="s">
        <v>440</v>
      </c>
      <c r="E1238" s="87"/>
      <c r="F1238" s="69"/>
      <c r="G1238" s="69"/>
      <c r="H1238" s="69"/>
      <c r="I1238" s="69"/>
      <c r="J1238" s="70"/>
      <c r="K1238" s="118"/>
      <c r="L1238" s="112"/>
    </row>
    <row r="1239" spans="1:12" x14ac:dyDescent="0.25">
      <c r="A1239" s="93">
        <v>1974</v>
      </c>
      <c r="B1239" s="94" t="s">
        <v>487</v>
      </c>
      <c r="C1239" s="95" t="s">
        <v>488</v>
      </c>
      <c r="D1239" s="95" t="s">
        <v>440</v>
      </c>
      <c r="E1239" s="87"/>
      <c r="F1239" s="69"/>
      <c r="G1239" s="69"/>
      <c r="H1239" s="69"/>
      <c r="I1239" s="69"/>
      <c r="J1239" s="70"/>
      <c r="K1239" s="118"/>
      <c r="L1239" s="112"/>
    </row>
    <row r="1240" spans="1:12" x14ac:dyDescent="0.25">
      <c r="A1240" s="93">
        <v>1974</v>
      </c>
      <c r="B1240" s="94" t="s">
        <v>489</v>
      </c>
      <c r="C1240" s="95" t="s">
        <v>490</v>
      </c>
      <c r="D1240" s="95" t="s">
        <v>440</v>
      </c>
      <c r="E1240" s="87"/>
      <c r="F1240" s="69"/>
      <c r="G1240" s="69"/>
      <c r="H1240" s="69"/>
      <c r="I1240" s="69"/>
      <c r="J1240" s="70"/>
      <c r="K1240" s="118"/>
      <c r="L1240" s="112"/>
    </row>
    <row r="1241" spans="1:12" x14ac:dyDescent="0.25">
      <c r="A1241" s="93">
        <v>1974</v>
      </c>
      <c r="B1241" s="94" t="s">
        <v>491</v>
      </c>
      <c r="C1241" s="95" t="s">
        <v>492</v>
      </c>
      <c r="D1241" s="95" t="s">
        <v>440</v>
      </c>
      <c r="E1241" s="87"/>
      <c r="F1241" s="69"/>
      <c r="G1241" s="69"/>
      <c r="H1241" s="69"/>
      <c r="I1241" s="69"/>
      <c r="J1241" s="70"/>
      <c r="K1241" s="118"/>
      <c r="L1241" s="112"/>
    </row>
    <row r="1242" spans="1:12" x14ac:dyDescent="0.25">
      <c r="A1242" s="93">
        <v>1974</v>
      </c>
      <c r="B1242" s="94" t="s">
        <v>493</v>
      </c>
      <c r="C1242" s="95" t="s">
        <v>494</v>
      </c>
      <c r="D1242" s="95" t="s">
        <v>440</v>
      </c>
      <c r="E1242" s="87"/>
      <c r="F1242" s="69"/>
      <c r="G1242" s="69"/>
      <c r="H1242" s="69"/>
      <c r="I1242" s="69"/>
      <c r="J1242" s="70"/>
      <c r="K1242" s="118"/>
      <c r="L1242" s="112"/>
    </row>
    <row r="1243" spans="1:12" ht="15.75" thickBot="1" x14ac:dyDescent="0.3">
      <c r="A1243" s="100">
        <v>1974</v>
      </c>
      <c r="B1243" s="101" t="s">
        <v>495</v>
      </c>
      <c r="C1243" s="102" t="s">
        <v>496</v>
      </c>
      <c r="D1243" s="102" t="s">
        <v>440</v>
      </c>
      <c r="E1243" s="88"/>
      <c r="F1243" s="56"/>
      <c r="G1243" s="56"/>
      <c r="H1243" s="56"/>
      <c r="I1243" s="56"/>
      <c r="J1243" s="71"/>
      <c r="K1243" s="119"/>
      <c r="L1243" s="113"/>
    </row>
    <row r="1244" spans="1:12" x14ac:dyDescent="0.25">
      <c r="A1244" s="90">
        <v>1975</v>
      </c>
      <c r="B1244" s="91" t="s">
        <v>4</v>
      </c>
      <c r="C1244" s="92" t="s">
        <v>5</v>
      </c>
      <c r="D1244" s="92" t="s">
        <v>6</v>
      </c>
      <c r="E1244" s="86">
        <f t="shared" ref="E1244:J1253" si="25">IF(ISNUMBER(VLOOKUP($B1244,EFW.1975,3,FALSE))=TRUE,VLOOKUP($B1244,EFW.1975,E$2,FALSE),NA())</f>
        <v>2.8412811131337521</v>
      </c>
      <c r="F1244" s="69">
        <f t="shared" si="25"/>
        <v>0.84860931907257664</v>
      </c>
      <c r="G1244" s="69">
        <f t="shared" si="25"/>
        <v>3.5486833491157643</v>
      </c>
      <c r="H1244" s="69">
        <f t="shared" si="25"/>
        <v>4.7244561761442982</v>
      </c>
      <c r="I1244" s="69" t="str">
        <f t="shared" si="25"/>
        <v/>
      </c>
      <c r="J1244" s="70">
        <f t="shared" si="25"/>
        <v>5.2781915805808861</v>
      </c>
      <c r="K1244" s="118"/>
      <c r="L1244" s="112"/>
    </row>
    <row r="1245" spans="1:12" x14ac:dyDescent="0.25">
      <c r="A1245" s="93">
        <v>1975</v>
      </c>
      <c r="B1245" s="94" t="s">
        <v>7</v>
      </c>
      <c r="C1245" s="95" t="s">
        <v>8</v>
      </c>
      <c r="D1245" s="95" t="s">
        <v>6</v>
      </c>
      <c r="E1245" s="87">
        <f t="shared" si="25"/>
        <v>3.7734898407229673</v>
      </c>
      <c r="F1245" s="69">
        <f t="shared" si="25"/>
        <v>2.4458965752711528</v>
      </c>
      <c r="G1245" s="69">
        <f t="shared" si="25"/>
        <v>3.9602953574089161</v>
      </c>
      <c r="H1245" s="69">
        <f t="shared" si="25"/>
        <v>5.873663573358086</v>
      </c>
      <c r="I1245" s="69">
        <f t="shared" si="25"/>
        <v>1.9500068968788185</v>
      </c>
      <c r="J1245" s="70">
        <f t="shared" si="25"/>
        <v>4.6978160604372361</v>
      </c>
      <c r="K1245" s="118"/>
      <c r="L1245" s="112"/>
    </row>
    <row r="1246" spans="1:12" x14ac:dyDescent="0.25">
      <c r="A1246" s="93">
        <v>1975</v>
      </c>
      <c r="B1246" s="94" t="s">
        <v>9</v>
      </c>
      <c r="C1246" s="95" t="s">
        <v>10</v>
      </c>
      <c r="D1246" s="95" t="s">
        <v>6</v>
      </c>
      <c r="E1246" s="87" t="e">
        <f t="shared" si="25"/>
        <v>#N/A</v>
      </c>
      <c r="F1246" s="69" t="e">
        <f t="shared" si="25"/>
        <v>#N/A</v>
      </c>
      <c r="G1246" s="69" t="e">
        <f t="shared" si="25"/>
        <v>#N/A</v>
      </c>
      <c r="H1246" s="69" t="e">
        <f t="shared" si="25"/>
        <v>#N/A</v>
      </c>
      <c r="I1246" s="69" t="e">
        <f t="shared" si="25"/>
        <v>#N/A</v>
      </c>
      <c r="J1246" s="70" t="e">
        <f t="shared" si="25"/>
        <v>#N/A</v>
      </c>
      <c r="K1246" s="118"/>
      <c r="L1246" s="112"/>
    </row>
    <row r="1247" spans="1:12" x14ac:dyDescent="0.25">
      <c r="A1247" s="93">
        <v>1975</v>
      </c>
      <c r="B1247" s="94" t="s">
        <v>11</v>
      </c>
      <c r="C1247" s="95" t="s">
        <v>12</v>
      </c>
      <c r="D1247" s="95" t="s">
        <v>6</v>
      </c>
      <c r="E1247" s="87">
        <f t="shared" si="25"/>
        <v>4.8846975578839915</v>
      </c>
      <c r="F1247" s="69">
        <f t="shared" si="25"/>
        <v>4.8513199815879693</v>
      </c>
      <c r="G1247" s="69">
        <f t="shared" si="25"/>
        <v>3.2256489292020709</v>
      </c>
      <c r="H1247" s="69">
        <f t="shared" si="25"/>
        <v>6.091422549451976</v>
      </c>
      <c r="I1247" s="69">
        <f t="shared" si="25"/>
        <v>5.4280055352528942</v>
      </c>
      <c r="J1247" s="70">
        <f t="shared" si="25"/>
        <v>4.9607162235568998</v>
      </c>
      <c r="K1247" s="118"/>
      <c r="L1247" s="112"/>
    </row>
    <row r="1248" spans="1:12" x14ac:dyDescent="0.25">
      <c r="A1248" s="93">
        <v>1975</v>
      </c>
      <c r="B1248" s="94" t="s">
        <v>13</v>
      </c>
      <c r="C1248" s="95" t="s">
        <v>14</v>
      </c>
      <c r="D1248" s="95" t="s">
        <v>6</v>
      </c>
      <c r="E1248" s="87" t="e">
        <f t="shared" si="25"/>
        <v>#N/A</v>
      </c>
      <c r="F1248" s="69" t="e">
        <f t="shared" si="25"/>
        <v>#N/A</v>
      </c>
      <c r="G1248" s="69" t="e">
        <f t="shared" si="25"/>
        <v>#N/A</v>
      </c>
      <c r="H1248" s="69" t="e">
        <f t="shared" si="25"/>
        <v>#N/A</v>
      </c>
      <c r="I1248" s="69" t="e">
        <f t="shared" si="25"/>
        <v>#N/A</v>
      </c>
      <c r="J1248" s="70" t="e">
        <f t="shared" si="25"/>
        <v>#N/A</v>
      </c>
      <c r="K1248" s="118"/>
      <c r="L1248" s="112"/>
    </row>
    <row r="1249" spans="1:12" x14ac:dyDescent="0.25">
      <c r="A1249" s="93">
        <v>1975</v>
      </c>
      <c r="B1249" s="94" t="s">
        <v>15</v>
      </c>
      <c r="C1249" s="95" t="s">
        <v>16</v>
      </c>
      <c r="D1249" s="95" t="s">
        <v>6</v>
      </c>
      <c r="E1249" s="87">
        <f t="shared" si="25"/>
        <v>5.4522467217577306</v>
      </c>
      <c r="F1249" s="69">
        <f t="shared" si="25"/>
        <v>5.8733718323433601</v>
      </c>
      <c r="G1249" s="69">
        <f t="shared" si="25"/>
        <v>4.8903593498625266</v>
      </c>
      <c r="H1249" s="69">
        <f t="shared" si="25"/>
        <v>6.0544047862072308</v>
      </c>
      <c r="I1249" s="69">
        <f t="shared" si="25"/>
        <v>4.7693653237536591</v>
      </c>
      <c r="J1249" s="70">
        <f t="shared" si="25"/>
        <v>6.0195864808853683</v>
      </c>
      <c r="K1249" s="118"/>
      <c r="L1249" s="112"/>
    </row>
    <row r="1250" spans="1:12" x14ac:dyDescent="0.25">
      <c r="A1250" s="93">
        <v>1975</v>
      </c>
      <c r="B1250" s="94" t="s">
        <v>17</v>
      </c>
      <c r="C1250" s="95" t="s">
        <v>18</v>
      </c>
      <c r="D1250" s="95" t="s">
        <v>6</v>
      </c>
      <c r="E1250" s="87" t="e">
        <f t="shared" si="25"/>
        <v>#N/A</v>
      </c>
      <c r="F1250" s="69" t="e">
        <f t="shared" si="25"/>
        <v>#N/A</v>
      </c>
      <c r="G1250" s="69" t="e">
        <f t="shared" si="25"/>
        <v>#N/A</v>
      </c>
      <c r="H1250" s="69" t="e">
        <f t="shared" si="25"/>
        <v>#N/A</v>
      </c>
      <c r="I1250" s="69" t="e">
        <f t="shared" si="25"/>
        <v>#N/A</v>
      </c>
      <c r="J1250" s="70" t="e">
        <f t="shared" si="25"/>
        <v>#N/A</v>
      </c>
      <c r="K1250" s="118"/>
      <c r="L1250" s="112"/>
    </row>
    <row r="1251" spans="1:12" x14ac:dyDescent="0.25">
      <c r="A1251" s="93">
        <v>1975</v>
      </c>
      <c r="B1251" s="94" t="s">
        <v>19</v>
      </c>
      <c r="C1251" s="95" t="s">
        <v>20</v>
      </c>
      <c r="D1251" s="95" t="s">
        <v>6</v>
      </c>
      <c r="E1251" s="87" t="e">
        <f t="shared" si="25"/>
        <v>#N/A</v>
      </c>
      <c r="F1251" s="69" t="e">
        <f t="shared" si="25"/>
        <v>#N/A</v>
      </c>
      <c r="G1251" s="69" t="e">
        <f t="shared" si="25"/>
        <v>#N/A</v>
      </c>
      <c r="H1251" s="69" t="e">
        <f t="shared" si="25"/>
        <v>#N/A</v>
      </c>
      <c r="I1251" s="69" t="e">
        <f t="shared" si="25"/>
        <v>#N/A</v>
      </c>
      <c r="J1251" s="70" t="e">
        <f t="shared" si="25"/>
        <v>#N/A</v>
      </c>
      <c r="K1251" s="118"/>
      <c r="L1251" s="112"/>
    </row>
    <row r="1252" spans="1:12" x14ac:dyDescent="0.25">
      <c r="A1252" s="93">
        <v>1975</v>
      </c>
      <c r="B1252" s="94" t="s">
        <v>21</v>
      </c>
      <c r="C1252" s="95" t="s">
        <v>22</v>
      </c>
      <c r="D1252" s="95" t="s">
        <v>6</v>
      </c>
      <c r="E1252" s="87">
        <f t="shared" si="25"/>
        <v>4.9810001425916086</v>
      </c>
      <c r="F1252" s="69" t="str">
        <f t="shared" si="25"/>
        <v/>
      </c>
      <c r="G1252" s="69">
        <f t="shared" si="25"/>
        <v>1.6887803833472284</v>
      </c>
      <c r="H1252" s="69">
        <f t="shared" si="25"/>
        <v>5.4101685072773984</v>
      </c>
      <c r="I1252" s="69" t="str">
        <f t="shared" si="25"/>
        <v/>
      </c>
      <c r="J1252" s="70">
        <f t="shared" si="25"/>
        <v>5.0534844536608849</v>
      </c>
      <c r="K1252" s="118"/>
      <c r="L1252" s="112"/>
    </row>
    <row r="1253" spans="1:12" x14ac:dyDescent="0.25">
      <c r="A1253" s="93">
        <v>1975</v>
      </c>
      <c r="B1253" s="94" t="s">
        <v>23</v>
      </c>
      <c r="C1253" s="95" t="s">
        <v>24</v>
      </c>
      <c r="D1253" s="95" t="s">
        <v>6</v>
      </c>
      <c r="E1253" s="87">
        <f t="shared" si="25"/>
        <v>5.8523557787790015</v>
      </c>
      <c r="F1253" s="69">
        <f t="shared" si="25"/>
        <v>7.1380251528720438</v>
      </c>
      <c r="G1253" s="69">
        <f t="shared" si="25"/>
        <v>6.0383499965618359</v>
      </c>
      <c r="H1253" s="69">
        <f t="shared" si="25"/>
        <v>5.7350486176568989</v>
      </c>
      <c r="I1253" s="69">
        <f t="shared" si="25"/>
        <v>3.9286674118253124</v>
      </c>
      <c r="J1253" s="70">
        <f t="shared" si="25"/>
        <v>6.6932307549347412</v>
      </c>
      <c r="K1253" s="118"/>
      <c r="L1253" s="112"/>
    </row>
    <row r="1254" spans="1:12" x14ac:dyDescent="0.25">
      <c r="A1254" s="93">
        <v>1975</v>
      </c>
      <c r="B1254" s="94" t="s">
        <v>25</v>
      </c>
      <c r="C1254" s="95" t="s">
        <v>26</v>
      </c>
      <c r="D1254" s="95" t="s">
        <v>6</v>
      </c>
      <c r="E1254" s="87" t="e">
        <f t="shared" ref="E1254:J1263" si="26">IF(ISNUMBER(VLOOKUP($B1254,EFW.1975,3,FALSE))=TRUE,VLOOKUP($B1254,EFW.1975,E$2,FALSE),NA())</f>
        <v>#N/A</v>
      </c>
      <c r="F1254" s="69" t="e">
        <f t="shared" si="26"/>
        <v>#N/A</v>
      </c>
      <c r="G1254" s="69" t="e">
        <f t="shared" si="26"/>
        <v>#N/A</v>
      </c>
      <c r="H1254" s="69" t="e">
        <f t="shared" si="26"/>
        <v>#N/A</v>
      </c>
      <c r="I1254" s="69" t="e">
        <f t="shared" si="26"/>
        <v>#N/A</v>
      </c>
      <c r="J1254" s="70" t="e">
        <f t="shared" si="26"/>
        <v>#N/A</v>
      </c>
      <c r="K1254" s="118"/>
      <c r="L1254" s="112"/>
    </row>
    <row r="1255" spans="1:12" x14ac:dyDescent="0.25">
      <c r="A1255" s="93">
        <v>1975</v>
      </c>
      <c r="B1255" s="94" t="s">
        <v>27</v>
      </c>
      <c r="C1255" s="95" t="s">
        <v>28</v>
      </c>
      <c r="D1255" s="95" t="s">
        <v>6</v>
      </c>
      <c r="E1255" s="87" t="e">
        <f t="shared" si="26"/>
        <v>#N/A</v>
      </c>
      <c r="F1255" s="69" t="e">
        <f t="shared" si="26"/>
        <v>#N/A</v>
      </c>
      <c r="G1255" s="69" t="e">
        <f t="shared" si="26"/>
        <v>#N/A</v>
      </c>
      <c r="H1255" s="69" t="e">
        <f t="shared" si="26"/>
        <v>#N/A</v>
      </c>
      <c r="I1255" s="69" t="e">
        <f t="shared" si="26"/>
        <v>#N/A</v>
      </c>
      <c r="J1255" s="70" t="e">
        <f t="shared" si="26"/>
        <v>#N/A</v>
      </c>
      <c r="K1255" s="118"/>
      <c r="L1255" s="112"/>
    </row>
    <row r="1256" spans="1:12" x14ac:dyDescent="0.25">
      <c r="A1256" s="93">
        <v>1975</v>
      </c>
      <c r="B1256" s="94" t="s">
        <v>29</v>
      </c>
      <c r="C1256" s="95" t="s">
        <v>30</v>
      </c>
      <c r="D1256" s="95" t="s">
        <v>6</v>
      </c>
      <c r="E1256" s="87">
        <f t="shared" si="26"/>
        <v>4.2331809930575082</v>
      </c>
      <c r="F1256" s="69" t="str">
        <f t="shared" si="26"/>
        <v/>
      </c>
      <c r="G1256" s="69">
        <f t="shared" si="26"/>
        <v>3.460170551445481</v>
      </c>
      <c r="H1256" s="69">
        <f t="shared" si="26"/>
        <v>5.560794046626695</v>
      </c>
      <c r="I1256" s="69">
        <f t="shared" si="26"/>
        <v>1.3248291134137788</v>
      </c>
      <c r="J1256" s="70">
        <f t="shared" si="26"/>
        <v>4.7889255471471621</v>
      </c>
      <c r="K1256" s="118"/>
      <c r="L1256" s="112"/>
    </row>
    <row r="1257" spans="1:12" x14ac:dyDescent="0.25">
      <c r="A1257" s="93">
        <v>1975</v>
      </c>
      <c r="B1257" s="94" t="s">
        <v>31</v>
      </c>
      <c r="C1257" s="95" t="s">
        <v>32</v>
      </c>
      <c r="D1257" s="95" t="s">
        <v>6</v>
      </c>
      <c r="E1257" s="87" t="e">
        <f t="shared" si="26"/>
        <v>#N/A</v>
      </c>
      <c r="F1257" s="69" t="e">
        <f t="shared" si="26"/>
        <v>#N/A</v>
      </c>
      <c r="G1257" s="69" t="e">
        <f t="shared" si="26"/>
        <v>#N/A</v>
      </c>
      <c r="H1257" s="69" t="e">
        <f t="shared" si="26"/>
        <v>#N/A</v>
      </c>
      <c r="I1257" s="69" t="e">
        <f t="shared" si="26"/>
        <v>#N/A</v>
      </c>
      <c r="J1257" s="70" t="e">
        <f t="shared" si="26"/>
        <v>#N/A</v>
      </c>
      <c r="K1257" s="118"/>
      <c r="L1257" s="112"/>
    </row>
    <row r="1258" spans="1:12" x14ac:dyDescent="0.25">
      <c r="A1258" s="93">
        <v>1975</v>
      </c>
      <c r="B1258" s="94" t="s">
        <v>33</v>
      </c>
      <c r="C1258" s="95" t="s">
        <v>34</v>
      </c>
      <c r="D1258" s="95" t="s">
        <v>6</v>
      </c>
      <c r="E1258" s="87">
        <f t="shared" si="26"/>
        <v>4.4102416532226556</v>
      </c>
      <c r="F1258" s="69">
        <f t="shared" si="26"/>
        <v>4.6304346060628463</v>
      </c>
      <c r="G1258" s="69">
        <f t="shared" si="26"/>
        <v>2.6801360179653875</v>
      </c>
      <c r="H1258" s="69">
        <f t="shared" si="26"/>
        <v>6.5470290801648181</v>
      </c>
      <c r="I1258" s="69">
        <f t="shared" si="26"/>
        <v>3.4722956795110158</v>
      </c>
      <c r="J1258" s="70">
        <f t="shared" si="26"/>
        <v>5.047283627219894</v>
      </c>
      <c r="K1258" s="118"/>
      <c r="L1258" s="112"/>
    </row>
    <row r="1259" spans="1:12" x14ac:dyDescent="0.25">
      <c r="A1259" s="93">
        <v>1975</v>
      </c>
      <c r="B1259" s="94" t="s">
        <v>35</v>
      </c>
      <c r="C1259" s="95" t="s">
        <v>36</v>
      </c>
      <c r="D1259" s="95" t="s">
        <v>6</v>
      </c>
      <c r="E1259" s="87" t="e">
        <f t="shared" si="26"/>
        <v>#N/A</v>
      </c>
      <c r="F1259" s="69" t="e">
        <f t="shared" si="26"/>
        <v>#N/A</v>
      </c>
      <c r="G1259" s="69" t="e">
        <f t="shared" si="26"/>
        <v>#N/A</v>
      </c>
      <c r="H1259" s="69" t="e">
        <f t="shared" si="26"/>
        <v>#N/A</v>
      </c>
      <c r="I1259" s="69" t="e">
        <f t="shared" si="26"/>
        <v>#N/A</v>
      </c>
      <c r="J1259" s="70" t="e">
        <f t="shared" si="26"/>
        <v>#N/A</v>
      </c>
      <c r="K1259" s="118"/>
      <c r="L1259" s="112"/>
    </row>
    <row r="1260" spans="1:12" x14ac:dyDescent="0.25">
      <c r="A1260" s="93">
        <v>1975</v>
      </c>
      <c r="B1260" s="94" t="s">
        <v>37</v>
      </c>
      <c r="C1260" s="95" t="s">
        <v>38</v>
      </c>
      <c r="D1260" s="95" t="s">
        <v>6</v>
      </c>
      <c r="E1260" s="87" t="e">
        <f t="shared" si="26"/>
        <v>#N/A</v>
      </c>
      <c r="F1260" s="69" t="e">
        <f t="shared" si="26"/>
        <v>#N/A</v>
      </c>
      <c r="G1260" s="69" t="e">
        <f t="shared" si="26"/>
        <v>#N/A</v>
      </c>
      <c r="H1260" s="69" t="e">
        <f t="shared" si="26"/>
        <v>#N/A</v>
      </c>
      <c r="I1260" s="69" t="e">
        <f t="shared" si="26"/>
        <v>#N/A</v>
      </c>
      <c r="J1260" s="70" t="e">
        <f t="shared" si="26"/>
        <v>#N/A</v>
      </c>
      <c r="K1260" s="118"/>
      <c r="L1260" s="112"/>
    </row>
    <row r="1261" spans="1:12" x14ac:dyDescent="0.25">
      <c r="A1261" s="93">
        <v>1975</v>
      </c>
      <c r="B1261" s="94" t="s">
        <v>39</v>
      </c>
      <c r="C1261" s="95" t="s">
        <v>40</v>
      </c>
      <c r="D1261" s="95" t="s">
        <v>6</v>
      </c>
      <c r="E1261" s="87" t="e">
        <f t="shared" si="26"/>
        <v>#N/A</v>
      </c>
      <c r="F1261" s="69" t="e">
        <f t="shared" si="26"/>
        <v>#N/A</v>
      </c>
      <c r="G1261" s="69" t="e">
        <f t="shared" si="26"/>
        <v>#N/A</v>
      </c>
      <c r="H1261" s="69" t="e">
        <f t="shared" si="26"/>
        <v>#N/A</v>
      </c>
      <c r="I1261" s="69" t="e">
        <f t="shared" si="26"/>
        <v>#N/A</v>
      </c>
      <c r="J1261" s="70" t="e">
        <f t="shared" si="26"/>
        <v>#N/A</v>
      </c>
      <c r="K1261" s="118"/>
      <c r="L1261" s="112"/>
    </row>
    <row r="1262" spans="1:12" x14ac:dyDescent="0.25">
      <c r="A1262" s="93">
        <v>1975</v>
      </c>
      <c r="B1262" s="94" t="s">
        <v>41</v>
      </c>
      <c r="C1262" s="95" t="s">
        <v>42</v>
      </c>
      <c r="D1262" s="95" t="s">
        <v>6</v>
      </c>
      <c r="E1262" s="87" t="e">
        <f t="shared" si="26"/>
        <v>#N/A</v>
      </c>
      <c r="F1262" s="69" t="e">
        <f t="shared" si="26"/>
        <v>#N/A</v>
      </c>
      <c r="G1262" s="69" t="e">
        <f t="shared" si="26"/>
        <v>#N/A</v>
      </c>
      <c r="H1262" s="69" t="e">
        <f t="shared" si="26"/>
        <v>#N/A</v>
      </c>
      <c r="I1262" s="69" t="e">
        <f t="shared" si="26"/>
        <v>#N/A</v>
      </c>
      <c r="J1262" s="70" t="e">
        <f t="shared" si="26"/>
        <v>#N/A</v>
      </c>
      <c r="K1262" s="118"/>
      <c r="L1262" s="112"/>
    </row>
    <row r="1263" spans="1:12" x14ac:dyDescent="0.25">
      <c r="A1263" s="93">
        <v>1975</v>
      </c>
      <c r="B1263" s="94" t="s">
        <v>43</v>
      </c>
      <c r="C1263" s="95" t="s">
        <v>44</v>
      </c>
      <c r="D1263" s="95" t="s">
        <v>6</v>
      </c>
      <c r="E1263" s="87">
        <f t="shared" si="26"/>
        <v>5.4536441517553991</v>
      </c>
      <c r="F1263" s="69">
        <f t="shared" si="26"/>
        <v>5.5803268971585691</v>
      </c>
      <c r="G1263" s="69">
        <f t="shared" si="26"/>
        <v>3.3204758590362986</v>
      </c>
      <c r="H1263" s="69">
        <f t="shared" si="26"/>
        <v>5.9187489588361393</v>
      </c>
      <c r="I1263" s="69" t="str">
        <f t="shared" si="26"/>
        <v/>
      </c>
      <c r="J1263" s="70">
        <f t="shared" si="26"/>
        <v>6.3082034493238366</v>
      </c>
      <c r="K1263" s="118"/>
      <c r="L1263" s="112"/>
    </row>
    <row r="1264" spans="1:12" x14ac:dyDescent="0.25">
      <c r="A1264" s="93">
        <v>1975</v>
      </c>
      <c r="B1264" s="94" t="s">
        <v>45</v>
      </c>
      <c r="C1264" s="95" t="s">
        <v>46</v>
      </c>
      <c r="D1264" s="95" t="s">
        <v>6</v>
      </c>
      <c r="E1264" s="87">
        <f t="shared" ref="E1264:J1273" si="27">IF(ISNUMBER(VLOOKUP($B1264,EFW.1975,3,FALSE))=TRUE,VLOOKUP($B1264,EFW.1975,E$2,FALSE),NA())</f>
        <v>2.7629704790591516</v>
      </c>
      <c r="F1264" s="69">
        <f t="shared" si="27"/>
        <v>3.1485807789473652</v>
      </c>
      <c r="G1264" s="69">
        <f t="shared" si="27"/>
        <v>1.9983347315718731</v>
      </c>
      <c r="H1264" s="69">
        <f t="shared" si="27"/>
        <v>5.777445845888888</v>
      </c>
      <c r="I1264" s="69">
        <f t="shared" si="27"/>
        <v>0.57592753465562663</v>
      </c>
      <c r="J1264" s="70">
        <f t="shared" si="27"/>
        <v>3.731690274227542</v>
      </c>
      <c r="K1264" s="118"/>
      <c r="L1264" s="112"/>
    </row>
    <row r="1265" spans="1:12" x14ac:dyDescent="0.25">
      <c r="A1265" s="93">
        <v>1975</v>
      </c>
      <c r="B1265" s="94" t="s">
        <v>47</v>
      </c>
      <c r="C1265" s="95" t="s">
        <v>48</v>
      </c>
      <c r="D1265" s="95" t="s">
        <v>6</v>
      </c>
      <c r="E1265" s="87" t="e">
        <f t="shared" si="27"/>
        <v>#N/A</v>
      </c>
      <c r="F1265" s="69" t="e">
        <f t="shared" si="27"/>
        <v>#N/A</v>
      </c>
      <c r="G1265" s="69" t="e">
        <f t="shared" si="27"/>
        <v>#N/A</v>
      </c>
      <c r="H1265" s="69" t="e">
        <f t="shared" si="27"/>
        <v>#N/A</v>
      </c>
      <c r="I1265" s="69" t="e">
        <f t="shared" si="27"/>
        <v>#N/A</v>
      </c>
      <c r="J1265" s="70" t="e">
        <f t="shared" si="27"/>
        <v>#N/A</v>
      </c>
      <c r="K1265" s="118"/>
      <c r="L1265" s="112"/>
    </row>
    <row r="1266" spans="1:12" x14ac:dyDescent="0.25">
      <c r="A1266" s="93">
        <v>1975</v>
      </c>
      <c r="B1266" s="94" t="s">
        <v>49</v>
      </c>
      <c r="C1266" s="95" t="s">
        <v>50</v>
      </c>
      <c r="D1266" s="95" t="s">
        <v>6</v>
      </c>
      <c r="E1266" s="87" t="e">
        <f t="shared" si="27"/>
        <v>#N/A</v>
      </c>
      <c r="F1266" s="69" t="e">
        <f t="shared" si="27"/>
        <v>#N/A</v>
      </c>
      <c r="G1266" s="69" t="e">
        <f t="shared" si="27"/>
        <v>#N/A</v>
      </c>
      <c r="H1266" s="69" t="e">
        <f t="shared" si="27"/>
        <v>#N/A</v>
      </c>
      <c r="I1266" s="69" t="e">
        <f t="shared" si="27"/>
        <v>#N/A</v>
      </c>
      <c r="J1266" s="70" t="e">
        <f t="shared" si="27"/>
        <v>#N/A</v>
      </c>
      <c r="K1266" s="118"/>
      <c r="L1266" s="112"/>
    </row>
    <row r="1267" spans="1:12" x14ac:dyDescent="0.25">
      <c r="A1267" s="93">
        <v>1975</v>
      </c>
      <c r="B1267" s="94" t="s">
        <v>51</v>
      </c>
      <c r="C1267" s="95" t="s">
        <v>52</v>
      </c>
      <c r="D1267" s="95" t="s">
        <v>6</v>
      </c>
      <c r="E1267" s="87" t="e">
        <f t="shared" si="27"/>
        <v>#N/A</v>
      </c>
      <c r="F1267" s="69" t="e">
        <f t="shared" si="27"/>
        <v>#N/A</v>
      </c>
      <c r="G1267" s="69" t="e">
        <f t="shared" si="27"/>
        <v>#N/A</v>
      </c>
      <c r="H1267" s="69" t="e">
        <f t="shared" si="27"/>
        <v>#N/A</v>
      </c>
      <c r="I1267" s="69" t="e">
        <f t="shared" si="27"/>
        <v>#N/A</v>
      </c>
      <c r="J1267" s="70" t="e">
        <f t="shared" si="27"/>
        <v>#N/A</v>
      </c>
      <c r="K1267" s="118"/>
      <c r="L1267" s="112"/>
    </row>
    <row r="1268" spans="1:12" x14ac:dyDescent="0.25">
      <c r="A1268" s="93">
        <v>1975</v>
      </c>
      <c r="B1268" s="94" t="s">
        <v>53</v>
      </c>
      <c r="C1268" s="95" t="s">
        <v>54</v>
      </c>
      <c r="D1268" s="95" t="s">
        <v>6</v>
      </c>
      <c r="E1268" s="87" t="e">
        <f t="shared" si="27"/>
        <v>#N/A</v>
      </c>
      <c r="F1268" s="69" t="e">
        <f t="shared" si="27"/>
        <v>#N/A</v>
      </c>
      <c r="G1268" s="69" t="e">
        <f t="shared" si="27"/>
        <v>#N/A</v>
      </c>
      <c r="H1268" s="69" t="e">
        <f t="shared" si="27"/>
        <v>#N/A</v>
      </c>
      <c r="I1268" s="69" t="e">
        <f t="shared" si="27"/>
        <v>#N/A</v>
      </c>
      <c r="J1268" s="70" t="e">
        <f t="shared" si="27"/>
        <v>#N/A</v>
      </c>
      <c r="K1268" s="118"/>
      <c r="L1268" s="112"/>
    </row>
    <row r="1269" spans="1:12" x14ac:dyDescent="0.25">
      <c r="A1269" s="93">
        <v>1975</v>
      </c>
      <c r="B1269" s="94" t="s">
        <v>55</v>
      </c>
      <c r="C1269" s="95" t="s">
        <v>56</v>
      </c>
      <c r="D1269" s="95" t="s">
        <v>6</v>
      </c>
      <c r="E1269" s="87" t="e">
        <f t="shared" si="27"/>
        <v>#N/A</v>
      </c>
      <c r="F1269" s="69" t="e">
        <f t="shared" si="27"/>
        <v>#N/A</v>
      </c>
      <c r="G1269" s="69" t="e">
        <f t="shared" si="27"/>
        <v>#N/A</v>
      </c>
      <c r="H1269" s="69" t="e">
        <f t="shared" si="27"/>
        <v>#N/A</v>
      </c>
      <c r="I1269" s="69" t="e">
        <f t="shared" si="27"/>
        <v>#N/A</v>
      </c>
      <c r="J1269" s="70" t="e">
        <f t="shared" si="27"/>
        <v>#N/A</v>
      </c>
      <c r="K1269" s="118"/>
      <c r="L1269" s="112"/>
    </row>
    <row r="1270" spans="1:12" x14ac:dyDescent="0.25">
      <c r="A1270" s="93">
        <v>1975</v>
      </c>
      <c r="B1270" s="94" t="s">
        <v>57</v>
      </c>
      <c r="C1270" s="95" t="s">
        <v>58</v>
      </c>
      <c r="D1270" s="95" t="s">
        <v>6</v>
      </c>
      <c r="E1270" s="87" t="e">
        <f t="shared" si="27"/>
        <v>#N/A</v>
      </c>
      <c r="F1270" s="69" t="e">
        <f t="shared" si="27"/>
        <v>#N/A</v>
      </c>
      <c r="G1270" s="69" t="e">
        <f t="shared" si="27"/>
        <v>#N/A</v>
      </c>
      <c r="H1270" s="69" t="e">
        <f t="shared" si="27"/>
        <v>#N/A</v>
      </c>
      <c r="I1270" s="69" t="e">
        <f t="shared" si="27"/>
        <v>#N/A</v>
      </c>
      <c r="J1270" s="70" t="e">
        <f t="shared" si="27"/>
        <v>#N/A</v>
      </c>
      <c r="K1270" s="118"/>
      <c r="L1270" s="112"/>
    </row>
    <row r="1271" spans="1:12" x14ac:dyDescent="0.25">
      <c r="A1271" s="93">
        <v>1975</v>
      </c>
      <c r="B1271" s="94" t="s">
        <v>59</v>
      </c>
      <c r="C1271" s="95" t="s">
        <v>60</v>
      </c>
      <c r="D1271" s="95" t="s">
        <v>6</v>
      </c>
      <c r="E1271" s="87">
        <f t="shared" si="27"/>
        <v>3.7808981398196413</v>
      </c>
      <c r="F1271" s="69">
        <f t="shared" si="27"/>
        <v>1.7955021368106527</v>
      </c>
      <c r="G1271" s="69">
        <f t="shared" si="27"/>
        <v>4.2871028400154625</v>
      </c>
      <c r="H1271" s="69">
        <f t="shared" si="27"/>
        <v>3.7344902293036597</v>
      </c>
      <c r="I1271" s="69">
        <f t="shared" si="27"/>
        <v>4.9391171614667311</v>
      </c>
      <c r="J1271" s="70">
        <f t="shared" si="27"/>
        <v>5.1425566776600169</v>
      </c>
      <c r="K1271" s="118"/>
      <c r="L1271" s="112"/>
    </row>
    <row r="1272" spans="1:12" x14ac:dyDescent="0.25">
      <c r="A1272" s="93">
        <v>1975</v>
      </c>
      <c r="B1272" s="94" t="s">
        <v>61</v>
      </c>
      <c r="C1272" s="95" t="s">
        <v>62</v>
      </c>
      <c r="D1272" s="95" t="s">
        <v>6</v>
      </c>
      <c r="E1272" s="87" t="e">
        <f t="shared" si="27"/>
        <v>#N/A</v>
      </c>
      <c r="F1272" s="69" t="e">
        <f t="shared" si="27"/>
        <v>#N/A</v>
      </c>
      <c r="G1272" s="69" t="e">
        <f t="shared" si="27"/>
        <v>#N/A</v>
      </c>
      <c r="H1272" s="69" t="e">
        <f t="shared" si="27"/>
        <v>#N/A</v>
      </c>
      <c r="I1272" s="69" t="e">
        <f t="shared" si="27"/>
        <v>#N/A</v>
      </c>
      <c r="J1272" s="70" t="e">
        <f t="shared" si="27"/>
        <v>#N/A</v>
      </c>
      <c r="K1272" s="118"/>
      <c r="L1272" s="112"/>
    </row>
    <row r="1273" spans="1:12" x14ac:dyDescent="0.25">
      <c r="A1273" s="93">
        <v>1975</v>
      </c>
      <c r="B1273" s="94" t="s">
        <v>63</v>
      </c>
      <c r="C1273" s="95" t="s">
        <v>64</v>
      </c>
      <c r="D1273" s="95" t="s">
        <v>6</v>
      </c>
      <c r="E1273" s="87">
        <f t="shared" si="27"/>
        <v>2.879739929432712</v>
      </c>
      <c r="F1273" s="69">
        <f t="shared" si="27"/>
        <v>2.4663082430212837</v>
      </c>
      <c r="G1273" s="69">
        <f t="shared" si="27"/>
        <v>3.2866162196096913</v>
      </c>
      <c r="H1273" s="69">
        <f t="shared" si="27"/>
        <v>3.9978252597190949</v>
      </c>
      <c r="I1273" s="69">
        <f t="shared" si="27"/>
        <v>10</v>
      </c>
      <c r="J1273" s="70">
        <f t="shared" si="27"/>
        <v>4.6497790802398775</v>
      </c>
      <c r="K1273" s="118"/>
      <c r="L1273" s="112"/>
    </row>
    <row r="1274" spans="1:12" x14ac:dyDescent="0.25">
      <c r="A1274" s="93">
        <v>1975</v>
      </c>
      <c r="B1274" s="94" t="s">
        <v>65</v>
      </c>
      <c r="C1274" s="95" t="s">
        <v>66</v>
      </c>
      <c r="D1274" s="95" t="s">
        <v>6</v>
      </c>
      <c r="E1274" s="87" t="e">
        <f t="shared" ref="E1274:J1283" si="28">IF(ISNUMBER(VLOOKUP($B1274,EFW.1975,3,FALSE))=TRUE,VLOOKUP($B1274,EFW.1975,E$2,FALSE),NA())</f>
        <v>#N/A</v>
      </c>
      <c r="F1274" s="69" t="e">
        <f t="shared" si="28"/>
        <v>#N/A</v>
      </c>
      <c r="G1274" s="69" t="e">
        <f t="shared" si="28"/>
        <v>#N/A</v>
      </c>
      <c r="H1274" s="69" t="e">
        <f t="shared" si="28"/>
        <v>#N/A</v>
      </c>
      <c r="I1274" s="69" t="e">
        <f t="shared" si="28"/>
        <v>#N/A</v>
      </c>
      <c r="J1274" s="70" t="e">
        <f t="shared" si="28"/>
        <v>#N/A</v>
      </c>
      <c r="K1274" s="118"/>
      <c r="L1274" s="112"/>
    </row>
    <row r="1275" spans="1:12" x14ac:dyDescent="0.25">
      <c r="A1275" s="93">
        <v>1975</v>
      </c>
      <c r="B1275" s="94" t="s">
        <v>67</v>
      </c>
      <c r="C1275" s="95" t="s">
        <v>68</v>
      </c>
      <c r="D1275" s="95" t="s">
        <v>6</v>
      </c>
      <c r="E1275" s="87" t="e">
        <f t="shared" si="28"/>
        <v>#N/A</v>
      </c>
      <c r="F1275" s="69" t="e">
        <f t="shared" si="28"/>
        <v>#N/A</v>
      </c>
      <c r="G1275" s="69" t="e">
        <f t="shared" si="28"/>
        <v>#N/A</v>
      </c>
      <c r="H1275" s="69" t="e">
        <f t="shared" si="28"/>
        <v>#N/A</v>
      </c>
      <c r="I1275" s="69" t="e">
        <f t="shared" si="28"/>
        <v>#N/A</v>
      </c>
      <c r="J1275" s="70" t="e">
        <f t="shared" si="28"/>
        <v>#N/A</v>
      </c>
      <c r="K1275" s="118"/>
      <c r="L1275" s="112"/>
    </row>
    <row r="1276" spans="1:12" x14ac:dyDescent="0.25">
      <c r="A1276" s="93">
        <v>1975</v>
      </c>
      <c r="B1276" s="94" t="s">
        <v>69</v>
      </c>
      <c r="C1276" s="95" t="s">
        <v>70</v>
      </c>
      <c r="D1276" s="95" t="s">
        <v>6</v>
      </c>
      <c r="E1276" s="87">
        <f t="shared" si="28"/>
        <v>5.205166881142091</v>
      </c>
      <c r="F1276" s="69">
        <f t="shared" si="28"/>
        <v>5.6718315653460296</v>
      </c>
      <c r="G1276" s="69">
        <f t="shared" si="28"/>
        <v>5.017100152270789</v>
      </c>
      <c r="H1276" s="69">
        <f t="shared" si="28"/>
        <v>5.7287357466070672</v>
      </c>
      <c r="I1276" s="69">
        <f t="shared" si="28"/>
        <v>3.8762769988581836</v>
      </c>
      <c r="J1276" s="70">
        <f t="shared" si="28"/>
        <v>5.9144408081928708</v>
      </c>
      <c r="K1276" s="118"/>
      <c r="L1276" s="112"/>
    </row>
    <row r="1277" spans="1:12" x14ac:dyDescent="0.25">
      <c r="A1277" s="93">
        <v>1975</v>
      </c>
      <c r="B1277" s="94" t="s">
        <v>71</v>
      </c>
      <c r="C1277" s="95" t="s">
        <v>72</v>
      </c>
      <c r="D1277" s="95" t="s">
        <v>6</v>
      </c>
      <c r="E1277" s="87" t="e">
        <f t="shared" si="28"/>
        <v>#N/A</v>
      </c>
      <c r="F1277" s="69" t="e">
        <f t="shared" si="28"/>
        <v>#N/A</v>
      </c>
      <c r="G1277" s="69" t="e">
        <f t="shared" si="28"/>
        <v>#N/A</v>
      </c>
      <c r="H1277" s="69" t="e">
        <f t="shared" si="28"/>
        <v>#N/A</v>
      </c>
      <c r="I1277" s="69" t="e">
        <f t="shared" si="28"/>
        <v>#N/A</v>
      </c>
      <c r="J1277" s="70" t="e">
        <f t="shared" si="28"/>
        <v>#N/A</v>
      </c>
      <c r="K1277" s="118"/>
      <c r="L1277" s="112"/>
    </row>
    <row r="1278" spans="1:12" x14ac:dyDescent="0.25">
      <c r="A1278" s="93">
        <v>1975</v>
      </c>
      <c r="B1278" s="94" t="s">
        <v>73</v>
      </c>
      <c r="C1278" s="95" t="s">
        <v>74</v>
      </c>
      <c r="D1278" s="95" t="s">
        <v>6</v>
      </c>
      <c r="E1278" s="87" t="e">
        <f t="shared" si="28"/>
        <v>#N/A</v>
      </c>
      <c r="F1278" s="69" t="e">
        <f t="shared" si="28"/>
        <v>#N/A</v>
      </c>
      <c r="G1278" s="69" t="e">
        <f t="shared" si="28"/>
        <v>#N/A</v>
      </c>
      <c r="H1278" s="69" t="e">
        <f t="shared" si="28"/>
        <v>#N/A</v>
      </c>
      <c r="I1278" s="69" t="e">
        <f t="shared" si="28"/>
        <v>#N/A</v>
      </c>
      <c r="J1278" s="70" t="e">
        <f t="shared" si="28"/>
        <v>#N/A</v>
      </c>
      <c r="K1278" s="118"/>
      <c r="L1278" s="112"/>
    </row>
    <row r="1279" spans="1:12" x14ac:dyDescent="0.25">
      <c r="A1279" s="93">
        <v>1975</v>
      </c>
      <c r="B1279" s="94" t="s">
        <v>75</v>
      </c>
      <c r="C1279" s="95" t="s">
        <v>76</v>
      </c>
      <c r="D1279" s="95" t="s">
        <v>6</v>
      </c>
      <c r="E1279" s="87">
        <f t="shared" si="28"/>
        <v>4.3766771210438407</v>
      </c>
      <c r="F1279" s="69" t="str">
        <f t="shared" si="28"/>
        <v/>
      </c>
      <c r="G1279" s="69">
        <f t="shared" si="28"/>
        <v>3.2969477007536505</v>
      </c>
      <c r="H1279" s="69">
        <f t="shared" si="28"/>
        <v>6.23125590034567</v>
      </c>
      <c r="I1279" s="69">
        <f t="shared" si="28"/>
        <v>1.8054130825755728</v>
      </c>
      <c r="J1279" s="70">
        <f t="shared" si="28"/>
        <v>4.1931949002010072</v>
      </c>
      <c r="K1279" s="118"/>
      <c r="L1279" s="112"/>
    </row>
    <row r="1280" spans="1:12" x14ac:dyDescent="0.25">
      <c r="A1280" s="93">
        <v>1975</v>
      </c>
      <c r="B1280" s="94" t="s">
        <v>77</v>
      </c>
      <c r="C1280" s="95" t="s">
        <v>78</v>
      </c>
      <c r="D1280" s="95" t="s">
        <v>6</v>
      </c>
      <c r="E1280" s="87">
        <f t="shared" si="28"/>
        <v>5.0864949882347545</v>
      </c>
      <c r="F1280" s="69">
        <f t="shared" si="28"/>
        <v>3.6103020487455866</v>
      </c>
      <c r="G1280" s="69">
        <f t="shared" si="28"/>
        <v>4.6723951764200029</v>
      </c>
      <c r="H1280" s="69">
        <f t="shared" si="28"/>
        <v>6.0851677010357905</v>
      </c>
      <c r="I1280" s="69">
        <f t="shared" si="28"/>
        <v>5.7042096143014129</v>
      </c>
      <c r="J1280" s="70">
        <f t="shared" si="28"/>
        <v>5.372320980228829</v>
      </c>
      <c r="K1280" s="118"/>
      <c r="L1280" s="112"/>
    </row>
    <row r="1281" spans="1:12" x14ac:dyDescent="0.25">
      <c r="A1281" s="93">
        <v>1975</v>
      </c>
      <c r="B1281" s="94" t="s">
        <v>79</v>
      </c>
      <c r="C1281" s="95" t="s">
        <v>80</v>
      </c>
      <c r="D1281" s="95" t="s">
        <v>6</v>
      </c>
      <c r="E1281" s="87">
        <f t="shared" si="28"/>
        <v>4.7468209182501893</v>
      </c>
      <c r="F1281" s="69">
        <f t="shared" si="28"/>
        <v>6.8689599220404896</v>
      </c>
      <c r="G1281" s="69">
        <f t="shared" si="28"/>
        <v>3.1603309228945866</v>
      </c>
      <c r="H1281" s="69">
        <f t="shared" si="28"/>
        <v>4.8836830023197253</v>
      </c>
      <c r="I1281" s="69">
        <f t="shared" si="28"/>
        <v>3.1487452358112917</v>
      </c>
      <c r="J1281" s="70">
        <f t="shared" si="28"/>
        <v>5.8055306711981389</v>
      </c>
      <c r="K1281" s="118"/>
      <c r="L1281" s="112"/>
    </row>
    <row r="1282" spans="1:12" x14ac:dyDescent="0.25">
      <c r="A1282" s="93">
        <v>1975</v>
      </c>
      <c r="B1282" s="94" t="s">
        <v>81</v>
      </c>
      <c r="C1282" s="95" t="s">
        <v>82</v>
      </c>
      <c r="D1282" s="95" t="s">
        <v>6</v>
      </c>
      <c r="E1282" s="87" t="e">
        <f t="shared" si="28"/>
        <v>#N/A</v>
      </c>
      <c r="F1282" s="69" t="e">
        <f t="shared" si="28"/>
        <v>#N/A</v>
      </c>
      <c r="G1282" s="69" t="e">
        <f t="shared" si="28"/>
        <v>#N/A</v>
      </c>
      <c r="H1282" s="69" t="e">
        <f t="shared" si="28"/>
        <v>#N/A</v>
      </c>
      <c r="I1282" s="69" t="e">
        <f t="shared" si="28"/>
        <v>#N/A</v>
      </c>
      <c r="J1282" s="70" t="e">
        <f t="shared" si="28"/>
        <v>#N/A</v>
      </c>
      <c r="K1282" s="118"/>
      <c r="L1282" s="112"/>
    </row>
    <row r="1283" spans="1:12" x14ac:dyDescent="0.25">
      <c r="A1283" s="93">
        <v>1975</v>
      </c>
      <c r="B1283" s="94" t="s">
        <v>83</v>
      </c>
      <c r="C1283" s="95" t="s">
        <v>84</v>
      </c>
      <c r="D1283" s="95" t="s">
        <v>6</v>
      </c>
      <c r="E1283" s="87">
        <f t="shared" si="28"/>
        <v>5.0722138358732005</v>
      </c>
      <c r="F1283" s="69">
        <f t="shared" si="28"/>
        <v>8.224516253346188</v>
      </c>
      <c r="G1283" s="69">
        <f t="shared" si="28"/>
        <v>4.7982342615196201</v>
      </c>
      <c r="H1283" s="69">
        <f t="shared" si="28"/>
        <v>3.8730512963866532</v>
      </c>
      <c r="I1283" s="69">
        <f t="shared" si="28"/>
        <v>2.1102121154077511</v>
      </c>
      <c r="J1283" s="70">
        <f t="shared" si="28"/>
        <v>6.9085260283706873</v>
      </c>
      <c r="K1283" s="118"/>
      <c r="L1283" s="112"/>
    </row>
    <row r="1284" spans="1:12" x14ac:dyDescent="0.25">
      <c r="A1284" s="93">
        <v>1975</v>
      </c>
      <c r="B1284" s="94" t="s">
        <v>85</v>
      </c>
      <c r="C1284" s="95" t="s">
        <v>86</v>
      </c>
      <c r="D1284" s="95" t="s">
        <v>6</v>
      </c>
      <c r="E1284" s="87" t="e">
        <f t="shared" ref="E1284:J1293" si="29">IF(ISNUMBER(VLOOKUP($B1284,EFW.1975,3,FALSE))=TRUE,VLOOKUP($B1284,EFW.1975,E$2,FALSE),NA())</f>
        <v>#N/A</v>
      </c>
      <c r="F1284" s="69" t="e">
        <f t="shared" si="29"/>
        <v>#N/A</v>
      </c>
      <c r="G1284" s="69" t="e">
        <f t="shared" si="29"/>
        <v>#N/A</v>
      </c>
      <c r="H1284" s="69" t="e">
        <f t="shared" si="29"/>
        <v>#N/A</v>
      </c>
      <c r="I1284" s="69" t="e">
        <f t="shared" si="29"/>
        <v>#N/A</v>
      </c>
      <c r="J1284" s="70" t="e">
        <f t="shared" si="29"/>
        <v>#N/A</v>
      </c>
      <c r="K1284" s="118"/>
      <c r="L1284" s="112"/>
    </row>
    <row r="1285" spans="1:12" x14ac:dyDescent="0.25">
      <c r="A1285" s="93">
        <v>1975</v>
      </c>
      <c r="B1285" s="94" t="s">
        <v>87</v>
      </c>
      <c r="C1285" s="95" t="s">
        <v>88</v>
      </c>
      <c r="D1285" s="95" t="s">
        <v>6</v>
      </c>
      <c r="E1285" s="87" t="e">
        <f t="shared" si="29"/>
        <v>#N/A</v>
      </c>
      <c r="F1285" s="69" t="e">
        <f t="shared" si="29"/>
        <v>#N/A</v>
      </c>
      <c r="G1285" s="69" t="e">
        <f t="shared" si="29"/>
        <v>#N/A</v>
      </c>
      <c r="H1285" s="69" t="e">
        <f t="shared" si="29"/>
        <v>#N/A</v>
      </c>
      <c r="I1285" s="69" t="e">
        <f t="shared" si="29"/>
        <v>#N/A</v>
      </c>
      <c r="J1285" s="70" t="e">
        <f t="shared" si="29"/>
        <v>#N/A</v>
      </c>
      <c r="K1285" s="118"/>
      <c r="L1285" s="112"/>
    </row>
    <row r="1286" spans="1:12" x14ac:dyDescent="0.25">
      <c r="A1286" s="93">
        <v>1975</v>
      </c>
      <c r="B1286" s="94" t="s">
        <v>89</v>
      </c>
      <c r="C1286" s="95" t="s">
        <v>90</v>
      </c>
      <c r="D1286" s="95" t="s">
        <v>6</v>
      </c>
      <c r="E1286" s="87" t="e">
        <f t="shared" si="29"/>
        <v>#N/A</v>
      </c>
      <c r="F1286" s="69" t="e">
        <f t="shared" si="29"/>
        <v>#N/A</v>
      </c>
      <c r="G1286" s="69" t="e">
        <f t="shared" si="29"/>
        <v>#N/A</v>
      </c>
      <c r="H1286" s="69" t="e">
        <f t="shared" si="29"/>
        <v>#N/A</v>
      </c>
      <c r="I1286" s="69" t="e">
        <f t="shared" si="29"/>
        <v>#N/A</v>
      </c>
      <c r="J1286" s="70" t="e">
        <f t="shared" si="29"/>
        <v>#N/A</v>
      </c>
      <c r="K1286" s="118"/>
      <c r="L1286" s="112"/>
    </row>
    <row r="1287" spans="1:12" x14ac:dyDescent="0.25">
      <c r="A1287" s="93">
        <v>1975</v>
      </c>
      <c r="B1287" s="94" t="s">
        <v>91</v>
      </c>
      <c r="C1287" s="95" t="s">
        <v>92</v>
      </c>
      <c r="D1287" s="95" t="s">
        <v>6</v>
      </c>
      <c r="E1287" s="87">
        <f t="shared" si="29"/>
        <v>5.141290490752584</v>
      </c>
      <c r="F1287" s="69">
        <f t="shared" si="29"/>
        <v>6.8370280198640696</v>
      </c>
      <c r="G1287" s="69">
        <f t="shared" si="29"/>
        <v>2.7534117545843899</v>
      </c>
      <c r="H1287" s="69">
        <f t="shared" si="29"/>
        <v>4.967353455741403</v>
      </c>
      <c r="I1287" s="69">
        <f t="shared" si="29"/>
        <v>5.9674773842094497</v>
      </c>
      <c r="J1287" s="70">
        <f t="shared" si="29"/>
        <v>5.031990953916667</v>
      </c>
      <c r="K1287" s="118"/>
      <c r="L1287" s="112"/>
    </row>
    <row r="1288" spans="1:12" x14ac:dyDescent="0.25">
      <c r="A1288" s="93">
        <v>1975</v>
      </c>
      <c r="B1288" s="94" t="s">
        <v>93</v>
      </c>
      <c r="C1288" s="95" t="s">
        <v>94</v>
      </c>
      <c r="D1288" s="95" t="s">
        <v>6</v>
      </c>
      <c r="E1288" s="87">
        <f t="shared" si="29"/>
        <v>3.2543113760855582</v>
      </c>
      <c r="F1288" s="69">
        <f t="shared" si="29"/>
        <v>3.769066908701276</v>
      </c>
      <c r="G1288" s="69">
        <f t="shared" si="29"/>
        <v>2.8609003034314866</v>
      </c>
      <c r="H1288" s="69">
        <f t="shared" si="29"/>
        <v>3.4781597408782745</v>
      </c>
      <c r="I1288" s="69">
        <f t="shared" si="29"/>
        <v>1.4521369773127055</v>
      </c>
      <c r="J1288" s="70">
        <f t="shared" si="29"/>
        <v>5.241442140864744</v>
      </c>
      <c r="K1288" s="118"/>
      <c r="L1288" s="112"/>
    </row>
    <row r="1289" spans="1:12" x14ac:dyDescent="0.25">
      <c r="A1289" s="93">
        <v>1975</v>
      </c>
      <c r="B1289" s="94" t="s">
        <v>95</v>
      </c>
      <c r="C1289" s="95" t="s">
        <v>96</v>
      </c>
      <c r="D1289" s="95" t="s">
        <v>6</v>
      </c>
      <c r="E1289" s="87" t="e">
        <f t="shared" si="29"/>
        <v>#N/A</v>
      </c>
      <c r="F1289" s="69" t="e">
        <f t="shared" si="29"/>
        <v>#N/A</v>
      </c>
      <c r="G1289" s="69" t="e">
        <f t="shared" si="29"/>
        <v>#N/A</v>
      </c>
      <c r="H1289" s="69" t="e">
        <f t="shared" si="29"/>
        <v>#N/A</v>
      </c>
      <c r="I1289" s="69" t="e">
        <f t="shared" si="29"/>
        <v>#N/A</v>
      </c>
      <c r="J1289" s="70" t="e">
        <f t="shared" si="29"/>
        <v>#N/A</v>
      </c>
      <c r="K1289" s="118"/>
      <c r="L1289" s="112"/>
    </row>
    <row r="1290" spans="1:12" x14ac:dyDescent="0.25">
      <c r="A1290" s="93">
        <v>1975</v>
      </c>
      <c r="B1290" s="94" t="s">
        <v>97</v>
      </c>
      <c r="C1290" s="95" t="s">
        <v>98</v>
      </c>
      <c r="D1290" s="95" t="s">
        <v>6</v>
      </c>
      <c r="E1290" s="87">
        <f t="shared" si="29"/>
        <v>2.6087496843611713</v>
      </c>
      <c r="F1290" s="69">
        <f t="shared" si="29"/>
        <v>2.4266016284918166</v>
      </c>
      <c r="G1290" s="69">
        <f t="shared" si="29"/>
        <v>2.5011598000931485</v>
      </c>
      <c r="H1290" s="69">
        <f t="shared" si="29"/>
        <v>1.9581075994951744</v>
      </c>
      <c r="I1290" s="69" t="str">
        <f t="shared" si="29"/>
        <v/>
      </c>
      <c r="J1290" s="70">
        <f t="shared" si="29"/>
        <v>5.0182796284730706</v>
      </c>
      <c r="K1290" s="118"/>
      <c r="L1290" s="112"/>
    </row>
    <row r="1291" spans="1:12" x14ac:dyDescent="0.25">
      <c r="A1291" s="93">
        <v>1975</v>
      </c>
      <c r="B1291" s="94" t="s">
        <v>99</v>
      </c>
      <c r="C1291" s="95" t="s">
        <v>100</v>
      </c>
      <c r="D1291" s="95" t="s">
        <v>6</v>
      </c>
      <c r="E1291" s="87" t="e">
        <f t="shared" si="29"/>
        <v>#N/A</v>
      </c>
      <c r="F1291" s="69" t="e">
        <f t="shared" si="29"/>
        <v>#N/A</v>
      </c>
      <c r="G1291" s="69" t="e">
        <f t="shared" si="29"/>
        <v>#N/A</v>
      </c>
      <c r="H1291" s="69" t="e">
        <f t="shared" si="29"/>
        <v>#N/A</v>
      </c>
      <c r="I1291" s="69" t="e">
        <f t="shared" si="29"/>
        <v>#N/A</v>
      </c>
      <c r="J1291" s="70" t="e">
        <f t="shared" si="29"/>
        <v>#N/A</v>
      </c>
      <c r="K1291" s="118"/>
      <c r="L1291" s="112"/>
    </row>
    <row r="1292" spans="1:12" x14ac:dyDescent="0.25">
      <c r="A1292" s="93">
        <v>1975</v>
      </c>
      <c r="B1292" s="94" t="s">
        <v>101</v>
      </c>
      <c r="C1292" s="95" t="s">
        <v>102</v>
      </c>
      <c r="D1292" s="95" t="s">
        <v>6</v>
      </c>
      <c r="E1292" s="87" t="e">
        <f t="shared" si="29"/>
        <v>#N/A</v>
      </c>
      <c r="F1292" s="69" t="e">
        <f t="shared" si="29"/>
        <v>#N/A</v>
      </c>
      <c r="G1292" s="69" t="e">
        <f t="shared" si="29"/>
        <v>#N/A</v>
      </c>
      <c r="H1292" s="69" t="e">
        <f t="shared" si="29"/>
        <v>#N/A</v>
      </c>
      <c r="I1292" s="69" t="e">
        <f t="shared" si="29"/>
        <v>#N/A</v>
      </c>
      <c r="J1292" s="70" t="e">
        <f t="shared" si="29"/>
        <v>#N/A</v>
      </c>
      <c r="K1292" s="118"/>
      <c r="L1292" s="112"/>
    </row>
    <row r="1293" spans="1:12" x14ac:dyDescent="0.25">
      <c r="A1293" s="93">
        <v>1975</v>
      </c>
      <c r="B1293" s="94" t="s">
        <v>103</v>
      </c>
      <c r="C1293" s="95" t="s">
        <v>104</v>
      </c>
      <c r="D1293" s="95" t="s">
        <v>6</v>
      </c>
      <c r="E1293" s="87">
        <f t="shared" si="29"/>
        <v>4.4856446500836489</v>
      </c>
      <c r="F1293" s="69">
        <f t="shared" si="29"/>
        <v>3.8363735467302877</v>
      </c>
      <c r="G1293" s="69">
        <f t="shared" si="29"/>
        <v>3.2798660836711933</v>
      </c>
      <c r="H1293" s="69">
        <f t="shared" si="29"/>
        <v>5.686084989507707</v>
      </c>
      <c r="I1293" s="69">
        <f t="shared" si="29"/>
        <v>4.9942994380874577</v>
      </c>
      <c r="J1293" s="70">
        <f t="shared" si="29"/>
        <v>4.83380692513445</v>
      </c>
      <c r="K1293" s="118"/>
      <c r="L1293" s="112"/>
    </row>
    <row r="1294" spans="1:12" x14ac:dyDescent="0.25">
      <c r="A1294" s="93">
        <v>1975</v>
      </c>
      <c r="B1294" s="94" t="s">
        <v>105</v>
      </c>
      <c r="C1294" s="95" t="s">
        <v>106</v>
      </c>
      <c r="D1294" s="95" t="s">
        <v>6</v>
      </c>
      <c r="E1294" s="87" t="e">
        <f t="shared" ref="E1294:J1303" si="30">IF(ISNUMBER(VLOOKUP($B1294,EFW.1975,3,FALSE))=TRUE,VLOOKUP($B1294,EFW.1975,E$2,FALSE),NA())</f>
        <v>#N/A</v>
      </c>
      <c r="F1294" s="69" t="e">
        <f t="shared" si="30"/>
        <v>#N/A</v>
      </c>
      <c r="G1294" s="69" t="e">
        <f t="shared" si="30"/>
        <v>#N/A</v>
      </c>
      <c r="H1294" s="69" t="e">
        <f t="shared" si="30"/>
        <v>#N/A</v>
      </c>
      <c r="I1294" s="69" t="e">
        <f t="shared" si="30"/>
        <v>#N/A</v>
      </c>
      <c r="J1294" s="70" t="e">
        <f t="shared" si="30"/>
        <v>#N/A</v>
      </c>
      <c r="K1294" s="118"/>
      <c r="L1294" s="112"/>
    </row>
    <row r="1295" spans="1:12" x14ac:dyDescent="0.25">
      <c r="A1295" s="93">
        <v>1975</v>
      </c>
      <c r="B1295" s="94" t="s">
        <v>107</v>
      </c>
      <c r="C1295" s="95" t="s">
        <v>108</v>
      </c>
      <c r="D1295" s="95" t="s">
        <v>6</v>
      </c>
      <c r="E1295" s="87">
        <f t="shared" si="30"/>
        <v>5.1304083913914313</v>
      </c>
      <c r="F1295" s="69" t="str">
        <f t="shared" si="30"/>
        <v/>
      </c>
      <c r="G1295" s="69">
        <f t="shared" si="30"/>
        <v>3.6301918790599976</v>
      </c>
      <c r="H1295" s="69">
        <f t="shared" si="30"/>
        <v>5.7565810158613706</v>
      </c>
      <c r="I1295" s="69">
        <f t="shared" si="30"/>
        <v>1.9188285992705978</v>
      </c>
      <c r="J1295" s="70">
        <f t="shared" si="30"/>
        <v>5.002636423076801</v>
      </c>
      <c r="K1295" s="118"/>
      <c r="L1295" s="112"/>
    </row>
    <row r="1296" spans="1:12" x14ac:dyDescent="0.25">
      <c r="A1296" s="93">
        <v>1975</v>
      </c>
      <c r="B1296" s="94" t="s">
        <v>109</v>
      </c>
      <c r="C1296" s="95" t="s">
        <v>110</v>
      </c>
      <c r="D1296" s="95" t="s">
        <v>6</v>
      </c>
      <c r="E1296" s="87" t="e">
        <f t="shared" si="30"/>
        <v>#N/A</v>
      </c>
      <c r="F1296" s="69" t="e">
        <f t="shared" si="30"/>
        <v>#N/A</v>
      </c>
      <c r="G1296" s="69" t="e">
        <f t="shared" si="30"/>
        <v>#N/A</v>
      </c>
      <c r="H1296" s="69" t="e">
        <f t="shared" si="30"/>
        <v>#N/A</v>
      </c>
      <c r="I1296" s="69" t="e">
        <f t="shared" si="30"/>
        <v>#N/A</v>
      </c>
      <c r="J1296" s="70" t="e">
        <f t="shared" si="30"/>
        <v>#N/A</v>
      </c>
      <c r="K1296" s="118"/>
      <c r="L1296" s="112"/>
    </row>
    <row r="1297" spans="1:12" x14ac:dyDescent="0.25">
      <c r="A1297" s="93">
        <v>1975</v>
      </c>
      <c r="B1297" s="94" t="s">
        <v>111</v>
      </c>
      <c r="C1297" s="95" t="s">
        <v>112</v>
      </c>
      <c r="D1297" s="95" t="s">
        <v>6</v>
      </c>
      <c r="E1297" s="87">
        <f t="shared" si="30"/>
        <v>5.353337772022889</v>
      </c>
      <c r="F1297" s="69">
        <f t="shared" si="30"/>
        <v>5.7749553703425098</v>
      </c>
      <c r="G1297" s="69">
        <f t="shared" si="30"/>
        <v>2.2499883819339592</v>
      </c>
      <c r="H1297" s="69">
        <f t="shared" si="30"/>
        <v>6.2253459956782073</v>
      </c>
      <c r="I1297" s="69">
        <f t="shared" si="30"/>
        <v>7.1999125117606626</v>
      </c>
      <c r="J1297" s="70">
        <f t="shared" si="30"/>
        <v>5.5178955329763113</v>
      </c>
      <c r="K1297" s="118"/>
      <c r="L1297" s="112"/>
    </row>
    <row r="1298" spans="1:12" x14ac:dyDescent="0.25">
      <c r="A1298" s="93">
        <v>1975</v>
      </c>
      <c r="B1298" s="94" t="s">
        <v>113</v>
      </c>
      <c r="C1298" s="95" t="s">
        <v>114</v>
      </c>
      <c r="D1298" s="95" t="s">
        <v>6</v>
      </c>
      <c r="E1298" s="87" t="e">
        <f t="shared" si="30"/>
        <v>#N/A</v>
      </c>
      <c r="F1298" s="69" t="e">
        <f t="shared" si="30"/>
        <v>#N/A</v>
      </c>
      <c r="G1298" s="69" t="e">
        <f t="shared" si="30"/>
        <v>#N/A</v>
      </c>
      <c r="H1298" s="69" t="e">
        <f t="shared" si="30"/>
        <v>#N/A</v>
      </c>
      <c r="I1298" s="69" t="e">
        <f t="shared" si="30"/>
        <v>#N/A</v>
      </c>
      <c r="J1298" s="70" t="e">
        <f t="shared" si="30"/>
        <v>#N/A</v>
      </c>
      <c r="K1298" s="118"/>
      <c r="L1298" s="112"/>
    </row>
    <row r="1299" spans="1:12" x14ac:dyDescent="0.25">
      <c r="A1299" s="93">
        <v>1975</v>
      </c>
      <c r="B1299" s="94" t="s">
        <v>115</v>
      </c>
      <c r="C1299" s="95" t="s">
        <v>116</v>
      </c>
      <c r="D1299" s="95" t="s">
        <v>6</v>
      </c>
      <c r="E1299" s="87">
        <f t="shared" si="30"/>
        <v>4.9028847784714289</v>
      </c>
      <c r="F1299" s="69">
        <f t="shared" si="30"/>
        <v>5.0026239306117697</v>
      </c>
      <c r="G1299" s="69">
        <f t="shared" si="30"/>
        <v>2.8072941108109886</v>
      </c>
      <c r="H1299" s="69">
        <f t="shared" si="30"/>
        <v>5.2005381201199219</v>
      </c>
      <c r="I1299" s="69" t="str">
        <f t="shared" si="30"/>
        <v/>
      </c>
      <c r="J1299" s="70" t="str">
        <f t="shared" si="30"/>
        <v/>
      </c>
      <c r="K1299" s="118"/>
      <c r="L1299" s="112"/>
    </row>
    <row r="1300" spans="1:12" x14ac:dyDescent="0.25">
      <c r="A1300" s="93">
        <v>1975</v>
      </c>
      <c r="B1300" s="94" t="s">
        <v>117</v>
      </c>
      <c r="C1300" s="95" t="s">
        <v>118</v>
      </c>
      <c r="D1300" s="95" t="s">
        <v>6</v>
      </c>
      <c r="E1300" s="87">
        <f t="shared" si="30"/>
        <v>5.2206346249669675</v>
      </c>
      <c r="F1300" s="69" t="str">
        <f t="shared" si="30"/>
        <v/>
      </c>
      <c r="G1300" s="69">
        <f t="shared" si="30"/>
        <v>2.9239516467047695</v>
      </c>
      <c r="H1300" s="69">
        <f t="shared" si="30"/>
        <v>3.1066605521091613</v>
      </c>
      <c r="I1300" s="69">
        <f t="shared" si="30"/>
        <v>0.27818377397424293</v>
      </c>
      <c r="J1300" s="70">
        <f t="shared" si="30"/>
        <v>4.8524383321865781</v>
      </c>
      <c r="K1300" s="118"/>
      <c r="L1300" s="112"/>
    </row>
    <row r="1301" spans="1:12" x14ac:dyDescent="0.25">
      <c r="A1301" s="93">
        <v>1975</v>
      </c>
      <c r="B1301" s="94" t="s">
        <v>119</v>
      </c>
      <c r="C1301" s="95" t="s">
        <v>120</v>
      </c>
      <c r="D1301" s="95" t="s">
        <v>6</v>
      </c>
      <c r="E1301" s="87">
        <f t="shared" si="30"/>
        <v>3.2456252387446236</v>
      </c>
      <c r="F1301" s="69">
        <f t="shared" si="30"/>
        <v>2.1336041922973452</v>
      </c>
      <c r="G1301" s="69">
        <f t="shared" si="30"/>
        <v>5.1660338346101708</v>
      </c>
      <c r="H1301" s="69">
        <f t="shared" si="30"/>
        <v>4.8895584443657141</v>
      </c>
      <c r="I1301" s="69">
        <f t="shared" si="30"/>
        <v>1.7779069926984867</v>
      </c>
      <c r="J1301" s="70">
        <f t="shared" si="30"/>
        <v>3.360555519522952</v>
      </c>
      <c r="K1301" s="118"/>
      <c r="L1301" s="112"/>
    </row>
    <row r="1302" spans="1:12" x14ac:dyDescent="0.25">
      <c r="A1302" s="93">
        <v>1975</v>
      </c>
      <c r="B1302" s="94" t="s">
        <v>121</v>
      </c>
      <c r="C1302" s="95" t="s">
        <v>122</v>
      </c>
      <c r="D1302" s="95" t="s">
        <v>6</v>
      </c>
      <c r="E1302" s="87">
        <f t="shared" si="30"/>
        <v>3.5945272540223652</v>
      </c>
      <c r="F1302" s="69">
        <f t="shared" si="30"/>
        <v>1.9398586317682722</v>
      </c>
      <c r="G1302" s="69">
        <f t="shared" si="30"/>
        <v>4.5730712478105247</v>
      </c>
      <c r="H1302" s="69">
        <f t="shared" si="30"/>
        <v>5.1573393002350807</v>
      </c>
      <c r="I1302" s="69">
        <f t="shared" si="30"/>
        <v>2.5137896189133047</v>
      </c>
      <c r="J1302" s="70">
        <f t="shared" si="30"/>
        <v>5.4442308273437696</v>
      </c>
      <c r="K1302" s="118"/>
      <c r="L1302" s="112"/>
    </row>
    <row r="1303" spans="1:12" x14ac:dyDescent="0.25">
      <c r="A1303" s="93">
        <v>1975</v>
      </c>
      <c r="B1303" s="94" t="s">
        <v>123</v>
      </c>
      <c r="C1303" s="95" t="s">
        <v>124</v>
      </c>
      <c r="D1303" s="95" t="s">
        <v>6</v>
      </c>
      <c r="E1303" s="87" t="e">
        <f t="shared" si="30"/>
        <v>#N/A</v>
      </c>
      <c r="F1303" s="69" t="e">
        <f t="shared" si="30"/>
        <v>#N/A</v>
      </c>
      <c r="G1303" s="69" t="e">
        <f t="shared" si="30"/>
        <v>#N/A</v>
      </c>
      <c r="H1303" s="69" t="e">
        <f t="shared" si="30"/>
        <v>#N/A</v>
      </c>
      <c r="I1303" s="69" t="e">
        <f t="shared" si="30"/>
        <v>#N/A</v>
      </c>
      <c r="J1303" s="70" t="e">
        <f t="shared" si="30"/>
        <v>#N/A</v>
      </c>
      <c r="K1303" s="118"/>
      <c r="L1303" s="112"/>
    </row>
    <row r="1304" spans="1:12" x14ac:dyDescent="0.25">
      <c r="A1304" s="93">
        <v>1975</v>
      </c>
      <c r="B1304" s="94" t="s">
        <v>125</v>
      </c>
      <c r="C1304" s="95" t="s">
        <v>126</v>
      </c>
      <c r="D1304" s="95" t="s">
        <v>647</v>
      </c>
      <c r="E1304" s="87" t="e">
        <f t="shared" ref="E1304:J1313" si="31">IF(ISNUMBER(VLOOKUP($B1304,EFW.1975,3,FALSE))=TRUE,VLOOKUP($B1304,EFW.1975,E$2,FALSE),NA())</f>
        <v>#N/A</v>
      </c>
      <c r="F1304" s="69" t="e">
        <f t="shared" si="31"/>
        <v>#N/A</v>
      </c>
      <c r="G1304" s="69" t="e">
        <f t="shared" si="31"/>
        <v>#N/A</v>
      </c>
      <c r="H1304" s="69" t="e">
        <f t="shared" si="31"/>
        <v>#N/A</v>
      </c>
      <c r="I1304" s="69" t="e">
        <f t="shared" si="31"/>
        <v>#N/A</v>
      </c>
      <c r="J1304" s="70" t="e">
        <f t="shared" si="31"/>
        <v>#N/A</v>
      </c>
      <c r="K1304" s="118"/>
      <c r="L1304" s="112"/>
    </row>
    <row r="1305" spans="1:12" x14ac:dyDescent="0.25">
      <c r="A1305" s="93">
        <v>1975</v>
      </c>
      <c r="B1305" s="94" t="s">
        <v>127</v>
      </c>
      <c r="C1305" s="95" t="s">
        <v>128</v>
      </c>
      <c r="D1305" s="95" t="s">
        <v>647</v>
      </c>
      <c r="E1305" s="87" t="e">
        <f t="shared" si="31"/>
        <v>#N/A</v>
      </c>
      <c r="F1305" s="69" t="e">
        <f t="shared" si="31"/>
        <v>#N/A</v>
      </c>
      <c r="G1305" s="69" t="e">
        <f t="shared" si="31"/>
        <v>#N/A</v>
      </c>
      <c r="H1305" s="69" t="e">
        <f t="shared" si="31"/>
        <v>#N/A</v>
      </c>
      <c r="I1305" s="69" t="e">
        <f t="shared" si="31"/>
        <v>#N/A</v>
      </c>
      <c r="J1305" s="70" t="e">
        <f t="shared" si="31"/>
        <v>#N/A</v>
      </c>
      <c r="K1305" s="118"/>
      <c r="L1305" s="112"/>
    </row>
    <row r="1306" spans="1:12" x14ac:dyDescent="0.25">
      <c r="A1306" s="93">
        <v>1975</v>
      </c>
      <c r="B1306" s="94" t="s">
        <v>129</v>
      </c>
      <c r="C1306" s="95" t="s">
        <v>130</v>
      </c>
      <c r="D1306" s="95" t="s">
        <v>647</v>
      </c>
      <c r="E1306" s="87">
        <f t="shared" si="31"/>
        <v>3.26348460764771</v>
      </c>
      <c r="F1306" s="69">
        <f t="shared" si="31"/>
        <v>5.4589859815954904</v>
      </c>
      <c r="G1306" s="69">
        <f t="shared" si="31"/>
        <v>4.55578409513768</v>
      </c>
      <c r="H1306" s="69">
        <f t="shared" si="31"/>
        <v>2.5074174721423139</v>
      </c>
      <c r="I1306" s="69">
        <f t="shared" si="31"/>
        <v>0.49346747775198385</v>
      </c>
      <c r="J1306" s="70">
        <f t="shared" si="31"/>
        <v>3.4926439191118028</v>
      </c>
      <c r="K1306" s="118"/>
      <c r="L1306" s="112"/>
    </row>
    <row r="1307" spans="1:12" x14ac:dyDescent="0.25">
      <c r="A1307" s="96">
        <v>1975</v>
      </c>
      <c r="B1307" s="94" t="s">
        <v>131</v>
      </c>
      <c r="C1307" s="95" t="s">
        <v>132</v>
      </c>
      <c r="D1307" s="95" t="s">
        <v>647</v>
      </c>
      <c r="E1307" s="87" t="e">
        <f t="shared" si="31"/>
        <v>#N/A</v>
      </c>
      <c r="F1307" s="69" t="e">
        <f t="shared" si="31"/>
        <v>#N/A</v>
      </c>
      <c r="G1307" s="69" t="e">
        <f t="shared" si="31"/>
        <v>#N/A</v>
      </c>
      <c r="H1307" s="69" t="e">
        <f t="shared" si="31"/>
        <v>#N/A</v>
      </c>
      <c r="I1307" s="69" t="e">
        <f t="shared" si="31"/>
        <v>#N/A</v>
      </c>
      <c r="J1307" s="70" t="e">
        <f t="shared" si="31"/>
        <v>#N/A</v>
      </c>
      <c r="K1307" s="118"/>
      <c r="L1307" s="112"/>
    </row>
    <row r="1308" spans="1:12" x14ac:dyDescent="0.25">
      <c r="A1308" s="93">
        <v>1975</v>
      </c>
      <c r="B1308" s="94" t="s">
        <v>133</v>
      </c>
      <c r="C1308" s="95" t="s">
        <v>134</v>
      </c>
      <c r="D1308" s="95" t="s">
        <v>647</v>
      </c>
      <c r="E1308" s="87">
        <f t="shared" si="31"/>
        <v>7.1438652701311476</v>
      </c>
      <c r="F1308" s="69">
        <f t="shared" si="31"/>
        <v>9.3991014879820494</v>
      </c>
      <c r="G1308" s="69">
        <f t="shared" si="31"/>
        <v>6.1422827926102457</v>
      </c>
      <c r="H1308" s="69">
        <f t="shared" si="31"/>
        <v>6.5375983027762885</v>
      </c>
      <c r="I1308" s="69">
        <f t="shared" si="31"/>
        <v>5.4055384814408853</v>
      </c>
      <c r="J1308" s="70">
        <f t="shared" si="31"/>
        <v>7.9549479879466736</v>
      </c>
      <c r="K1308" s="118"/>
      <c r="L1308" s="112"/>
    </row>
    <row r="1309" spans="1:12" x14ac:dyDescent="0.25">
      <c r="A1309" s="93">
        <v>1975</v>
      </c>
      <c r="B1309" s="94" t="s">
        <v>135</v>
      </c>
      <c r="C1309" s="95" t="s">
        <v>136</v>
      </c>
      <c r="D1309" s="95" t="s">
        <v>647</v>
      </c>
      <c r="E1309" s="87">
        <f t="shared" si="31"/>
        <v>5.8831379993520772</v>
      </c>
      <c r="F1309" s="69">
        <f t="shared" si="31"/>
        <v>6.499157094869358</v>
      </c>
      <c r="G1309" s="69">
        <f t="shared" si="31"/>
        <v>5.4369937774817494</v>
      </c>
      <c r="H1309" s="69">
        <f t="shared" si="31"/>
        <v>5.6311430148196342</v>
      </c>
      <c r="I1309" s="69">
        <f t="shared" si="31"/>
        <v>5.1013872283091724</v>
      </c>
      <c r="J1309" s="70">
        <f t="shared" si="31"/>
        <v>6.7007546009016847</v>
      </c>
      <c r="K1309" s="118"/>
      <c r="L1309" s="112"/>
    </row>
    <row r="1310" spans="1:12" x14ac:dyDescent="0.25">
      <c r="A1310" s="93">
        <v>1975</v>
      </c>
      <c r="B1310" s="94" t="s">
        <v>137</v>
      </c>
      <c r="C1310" s="95" t="s">
        <v>138</v>
      </c>
      <c r="D1310" s="95" t="s">
        <v>647</v>
      </c>
      <c r="E1310" s="87" t="e">
        <f t="shared" si="31"/>
        <v>#N/A</v>
      </c>
      <c r="F1310" s="69" t="e">
        <f t="shared" si="31"/>
        <v>#N/A</v>
      </c>
      <c r="G1310" s="69" t="e">
        <f t="shared" si="31"/>
        <v>#N/A</v>
      </c>
      <c r="H1310" s="69" t="e">
        <f t="shared" si="31"/>
        <v>#N/A</v>
      </c>
      <c r="I1310" s="69" t="e">
        <f t="shared" si="31"/>
        <v>#N/A</v>
      </c>
      <c r="J1310" s="70" t="e">
        <f t="shared" si="31"/>
        <v>#N/A</v>
      </c>
      <c r="K1310" s="118"/>
      <c r="L1310" s="112"/>
    </row>
    <row r="1311" spans="1:12" x14ac:dyDescent="0.25">
      <c r="A1311" s="93">
        <v>1975</v>
      </c>
      <c r="B1311" s="94" t="s">
        <v>139</v>
      </c>
      <c r="C1311" s="95" t="s">
        <v>140</v>
      </c>
      <c r="D1311" s="95" t="s">
        <v>647</v>
      </c>
      <c r="E1311" s="87">
        <f t="shared" si="31"/>
        <v>4.6655369215790801</v>
      </c>
      <c r="F1311" s="69">
        <f t="shared" si="31"/>
        <v>4.9019102934408849</v>
      </c>
      <c r="G1311" s="69">
        <f t="shared" si="31"/>
        <v>3.1081576278218566</v>
      </c>
      <c r="H1311" s="69">
        <f t="shared" si="31"/>
        <v>6.3918533432244962</v>
      </c>
      <c r="I1311" s="69">
        <f t="shared" si="31"/>
        <v>5.4808869156264315</v>
      </c>
      <c r="J1311" s="70">
        <f t="shared" si="31"/>
        <v>3.9688606448591783</v>
      </c>
      <c r="K1311" s="118"/>
      <c r="L1311" s="112"/>
    </row>
    <row r="1312" spans="1:12" x14ac:dyDescent="0.25">
      <c r="A1312" s="93">
        <v>1975</v>
      </c>
      <c r="B1312" s="94" t="s">
        <v>141</v>
      </c>
      <c r="C1312" s="95" t="s">
        <v>142</v>
      </c>
      <c r="D1312" s="95" t="s">
        <v>647</v>
      </c>
      <c r="E1312" s="87" t="e">
        <f t="shared" si="31"/>
        <v>#N/A</v>
      </c>
      <c r="F1312" s="69" t="e">
        <f t="shared" si="31"/>
        <v>#N/A</v>
      </c>
      <c r="G1312" s="69" t="e">
        <f t="shared" si="31"/>
        <v>#N/A</v>
      </c>
      <c r="H1312" s="69" t="e">
        <f t="shared" si="31"/>
        <v>#N/A</v>
      </c>
      <c r="I1312" s="69" t="e">
        <f t="shared" si="31"/>
        <v>#N/A</v>
      </c>
      <c r="J1312" s="70" t="e">
        <f t="shared" si="31"/>
        <v>#N/A</v>
      </c>
      <c r="K1312" s="118"/>
      <c r="L1312" s="112"/>
    </row>
    <row r="1313" spans="1:12" x14ac:dyDescent="0.25">
      <c r="A1313" s="93">
        <v>1975</v>
      </c>
      <c r="B1313" s="94" t="s">
        <v>143</v>
      </c>
      <c r="C1313" s="95" t="s">
        <v>144</v>
      </c>
      <c r="D1313" s="95" t="s">
        <v>647</v>
      </c>
      <c r="E1313" s="87" t="e">
        <f t="shared" si="31"/>
        <v>#N/A</v>
      </c>
      <c r="F1313" s="69" t="e">
        <f t="shared" si="31"/>
        <v>#N/A</v>
      </c>
      <c r="G1313" s="69" t="e">
        <f t="shared" si="31"/>
        <v>#N/A</v>
      </c>
      <c r="H1313" s="69" t="e">
        <f t="shared" si="31"/>
        <v>#N/A</v>
      </c>
      <c r="I1313" s="69" t="e">
        <f t="shared" si="31"/>
        <v>#N/A</v>
      </c>
      <c r="J1313" s="70" t="e">
        <f t="shared" si="31"/>
        <v>#N/A</v>
      </c>
      <c r="K1313" s="118"/>
      <c r="L1313" s="112"/>
    </row>
    <row r="1314" spans="1:12" x14ac:dyDescent="0.25">
      <c r="A1314" s="93">
        <v>1975</v>
      </c>
      <c r="B1314" s="94" t="s">
        <v>145</v>
      </c>
      <c r="C1314" s="95" t="s">
        <v>146</v>
      </c>
      <c r="D1314" s="95" t="s">
        <v>647</v>
      </c>
      <c r="E1314" s="87">
        <f t="shared" ref="E1314:J1323" si="32">IF(ISNUMBER(VLOOKUP($B1314,EFW.1975,3,FALSE))=TRUE,VLOOKUP($B1314,EFW.1975,E$2,FALSE),NA())</f>
        <v>3.7408212876096978</v>
      </c>
      <c r="F1314" s="69">
        <f t="shared" si="32"/>
        <v>5.1297166676370836</v>
      </c>
      <c r="G1314" s="69">
        <f t="shared" si="32"/>
        <v>4.0393110156259562</v>
      </c>
      <c r="H1314" s="69">
        <f t="shared" si="32"/>
        <v>4.0018639269381451</v>
      </c>
      <c r="I1314" s="69">
        <f t="shared" si="32"/>
        <v>0.83378049072043547</v>
      </c>
      <c r="J1314" s="70">
        <f t="shared" si="32"/>
        <v>5.0810137792125971</v>
      </c>
      <c r="K1314" s="118"/>
      <c r="L1314" s="112"/>
    </row>
    <row r="1315" spans="1:12" x14ac:dyDescent="0.25">
      <c r="A1315" s="93">
        <v>1975</v>
      </c>
      <c r="B1315" s="94" t="s">
        <v>147</v>
      </c>
      <c r="C1315" s="95" t="s">
        <v>148</v>
      </c>
      <c r="D1315" s="95" t="s">
        <v>647</v>
      </c>
      <c r="E1315" s="87" t="e">
        <f t="shared" si="32"/>
        <v>#N/A</v>
      </c>
      <c r="F1315" s="69" t="e">
        <f t="shared" si="32"/>
        <v>#N/A</v>
      </c>
      <c r="G1315" s="69" t="e">
        <f t="shared" si="32"/>
        <v>#N/A</v>
      </c>
      <c r="H1315" s="69" t="e">
        <f t="shared" si="32"/>
        <v>#N/A</v>
      </c>
      <c r="I1315" s="69" t="e">
        <f t="shared" si="32"/>
        <v>#N/A</v>
      </c>
      <c r="J1315" s="70" t="e">
        <f t="shared" si="32"/>
        <v>#N/A</v>
      </c>
      <c r="K1315" s="118"/>
      <c r="L1315" s="112"/>
    </row>
    <row r="1316" spans="1:12" x14ac:dyDescent="0.25">
      <c r="A1316" s="93">
        <v>1975</v>
      </c>
      <c r="B1316" s="94" t="s">
        <v>149</v>
      </c>
      <c r="C1316" s="95" t="s">
        <v>150</v>
      </c>
      <c r="D1316" s="95" t="s">
        <v>647</v>
      </c>
      <c r="E1316" s="87" t="e">
        <f t="shared" si="32"/>
        <v>#N/A</v>
      </c>
      <c r="F1316" s="69" t="e">
        <f t="shared" si="32"/>
        <v>#N/A</v>
      </c>
      <c r="G1316" s="69" t="e">
        <f t="shared" si="32"/>
        <v>#N/A</v>
      </c>
      <c r="H1316" s="69" t="e">
        <f t="shared" si="32"/>
        <v>#N/A</v>
      </c>
      <c r="I1316" s="69" t="e">
        <f t="shared" si="32"/>
        <v>#N/A</v>
      </c>
      <c r="J1316" s="70" t="e">
        <f t="shared" si="32"/>
        <v>#N/A</v>
      </c>
      <c r="K1316" s="118"/>
      <c r="L1316" s="112"/>
    </row>
    <row r="1317" spans="1:12" x14ac:dyDescent="0.25">
      <c r="A1317" s="93">
        <v>1975</v>
      </c>
      <c r="B1317" s="94" t="s">
        <v>151</v>
      </c>
      <c r="C1317" s="95" t="s">
        <v>152</v>
      </c>
      <c r="D1317" s="95" t="s">
        <v>647</v>
      </c>
      <c r="E1317" s="87">
        <f t="shared" si="32"/>
        <v>4.560113313538956</v>
      </c>
      <c r="F1317" s="69">
        <f t="shared" si="32"/>
        <v>9.3551226090066972</v>
      </c>
      <c r="G1317" s="69">
        <f t="shared" si="32"/>
        <v>4.7687025135463452</v>
      </c>
      <c r="H1317" s="69">
        <f t="shared" si="32"/>
        <v>9.9892619991096363E-3</v>
      </c>
      <c r="I1317" s="69">
        <f t="shared" si="32"/>
        <v>4.7740040886438964</v>
      </c>
      <c r="J1317" s="70">
        <f t="shared" si="32"/>
        <v>5.4776449104352318</v>
      </c>
      <c r="K1317" s="118"/>
      <c r="L1317" s="112"/>
    </row>
    <row r="1318" spans="1:12" x14ac:dyDescent="0.25">
      <c r="A1318" s="93">
        <v>1975</v>
      </c>
      <c r="B1318" s="94" t="s">
        <v>153</v>
      </c>
      <c r="C1318" s="95" t="s">
        <v>154</v>
      </c>
      <c r="D1318" s="95" t="s">
        <v>647</v>
      </c>
      <c r="E1318" s="87">
        <f t="shared" si="32"/>
        <v>5.6690942928675554</v>
      </c>
      <c r="F1318" s="69">
        <f t="shared" si="32"/>
        <v>8.569353744149959</v>
      </c>
      <c r="G1318" s="69">
        <f t="shared" si="32"/>
        <v>5.7681534085592938</v>
      </c>
      <c r="H1318" s="69">
        <f t="shared" si="32"/>
        <v>5.1217068644700108</v>
      </c>
      <c r="I1318" s="69">
        <f t="shared" si="32"/>
        <v>3.3365009804591801</v>
      </c>
      <c r="J1318" s="70">
        <f t="shared" si="32"/>
        <v>5.9178661209584904</v>
      </c>
      <c r="K1318" s="118"/>
      <c r="L1318" s="112"/>
    </row>
    <row r="1319" spans="1:12" x14ac:dyDescent="0.25">
      <c r="A1319" s="93">
        <v>1975</v>
      </c>
      <c r="B1319" s="94" t="s">
        <v>155</v>
      </c>
      <c r="C1319" s="95" t="s">
        <v>156</v>
      </c>
      <c r="D1319" s="95" t="s">
        <v>647</v>
      </c>
      <c r="E1319" s="87">
        <f t="shared" si="32"/>
        <v>6.089088821765392</v>
      </c>
      <c r="F1319" s="69">
        <f t="shared" si="32"/>
        <v>5.8297421960054514</v>
      </c>
      <c r="G1319" s="69">
        <f t="shared" si="32"/>
        <v>6.1015181537336813</v>
      </c>
      <c r="H1319" s="69">
        <f t="shared" si="32"/>
        <v>7.3771182341968276</v>
      </c>
      <c r="I1319" s="69">
        <f t="shared" si="32"/>
        <v>3.3913191656952724</v>
      </c>
      <c r="J1319" s="70">
        <f t="shared" si="32"/>
        <v>7.0349959983542893</v>
      </c>
      <c r="K1319" s="118"/>
      <c r="L1319" s="112"/>
    </row>
    <row r="1320" spans="1:12" x14ac:dyDescent="0.25">
      <c r="A1320" s="93">
        <v>1975</v>
      </c>
      <c r="B1320" s="94" t="s">
        <v>157</v>
      </c>
      <c r="C1320" s="95" t="s">
        <v>158</v>
      </c>
      <c r="D1320" s="95" t="s">
        <v>647</v>
      </c>
      <c r="E1320" s="87" t="e">
        <f t="shared" si="32"/>
        <v>#N/A</v>
      </c>
      <c r="F1320" s="69" t="e">
        <f t="shared" si="32"/>
        <v>#N/A</v>
      </c>
      <c r="G1320" s="69" t="e">
        <f t="shared" si="32"/>
        <v>#N/A</v>
      </c>
      <c r="H1320" s="69" t="e">
        <f t="shared" si="32"/>
        <v>#N/A</v>
      </c>
      <c r="I1320" s="69" t="e">
        <f t="shared" si="32"/>
        <v>#N/A</v>
      </c>
      <c r="J1320" s="70" t="e">
        <f t="shared" si="32"/>
        <v>#N/A</v>
      </c>
      <c r="K1320" s="118"/>
      <c r="L1320" s="112"/>
    </row>
    <row r="1321" spans="1:12" x14ac:dyDescent="0.25">
      <c r="A1321" s="93">
        <v>1975</v>
      </c>
      <c r="B1321" s="94" t="s">
        <v>159</v>
      </c>
      <c r="C1321" s="95" t="s">
        <v>160</v>
      </c>
      <c r="D1321" s="95" t="s">
        <v>647</v>
      </c>
      <c r="E1321" s="87" t="e">
        <f t="shared" si="32"/>
        <v>#N/A</v>
      </c>
      <c r="F1321" s="69" t="e">
        <f t="shared" si="32"/>
        <v>#N/A</v>
      </c>
      <c r="G1321" s="69" t="e">
        <f t="shared" si="32"/>
        <v>#N/A</v>
      </c>
      <c r="H1321" s="69" t="e">
        <f t="shared" si="32"/>
        <v>#N/A</v>
      </c>
      <c r="I1321" s="69" t="e">
        <f t="shared" si="32"/>
        <v>#N/A</v>
      </c>
      <c r="J1321" s="70" t="e">
        <f t="shared" si="32"/>
        <v>#N/A</v>
      </c>
      <c r="K1321" s="118"/>
      <c r="L1321" s="112"/>
    </row>
    <row r="1322" spans="1:12" x14ac:dyDescent="0.25">
      <c r="A1322" s="93">
        <v>1975</v>
      </c>
      <c r="B1322" s="94" t="s">
        <v>161</v>
      </c>
      <c r="C1322" s="95" t="s">
        <v>162</v>
      </c>
      <c r="D1322" s="95" t="s">
        <v>647</v>
      </c>
      <c r="E1322" s="87" t="e">
        <f t="shared" si="32"/>
        <v>#N/A</v>
      </c>
      <c r="F1322" s="69" t="e">
        <f t="shared" si="32"/>
        <v>#N/A</v>
      </c>
      <c r="G1322" s="69" t="e">
        <f t="shared" si="32"/>
        <v>#N/A</v>
      </c>
      <c r="H1322" s="69" t="e">
        <f t="shared" si="32"/>
        <v>#N/A</v>
      </c>
      <c r="I1322" s="69" t="e">
        <f t="shared" si="32"/>
        <v>#N/A</v>
      </c>
      <c r="J1322" s="70" t="e">
        <f t="shared" si="32"/>
        <v>#N/A</v>
      </c>
      <c r="K1322" s="118"/>
      <c r="L1322" s="112"/>
    </row>
    <row r="1323" spans="1:12" x14ac:dyDescent="0.25">
      <c r="A1323" s="93">
        <v>1975</v>
      </c>
      <c r="B1323" s="94" t="s">
        <v>163</v>
      </c>
      <c r="C1323" s="95" t="s">
        <v>164</v>
      </c>
      <c r="D1323" s="95" t="s">
        <v>647</v>
      </c>
      <c r="E1323" s="87">
        <f t="shared" si="32"/>
        <v>4.0356882981263631</v>
      </c>
      <c r="F1323" s="69">
        <f t="shared" si="32"/>
        <v>4.9415626675182098</v>
      </c>
      <c r="G1323" s="69">
        <f t="shared" si="32"/>
        <v>3.6489453800084006</v>
      </c>
      <c r="H1323" s="69">
        <f t="shared" si="32"/>
        <v>5.5725430188030796</v>
      </c>
      <c r="I1323" s="69">
        <f t="shared" si="32"/>
        <v>1.8632018196733917</v>
      </c>
      <c r="J1323" s="70">
        <f t="shared" si="32"/>
        <v>4.4067607815527747</v>
      </c>
      <c r="K1323" s="118"/>
      <c r="L1323" s="112"/>
    </row>
    <row r="1324" spans="1:12" x14ac:dyDescent="0.25">
      <c r="A1324" s="93">
        <v>1975</v>
      </c>
      <c r="B1324" s="94" t="s">
        <v>165</v>
      </c>
      <c r="C1324" s="95" t="s">
        <v>166</v>
      </c>
      <c r="D1324" s="95" t="s">
        <v>647</v>
      </c>
      <c r="E1324" s="87">
        <f t="shared" ref="E1324:J1333" si="33">IF(ISNUMBER(VLOOKUP($B1324,EFW.1975,3,FALSE))=TRUE,VLOOKUP($B1324,EFW.1975,E$2,FALSE),NA())</f>
        <v>5.0615809062513923</v>
      </c>
      <c r="F1324" s="69">
        <f t="shared" si="33"/>
        <v>5.3434801245967725</v>
      </c>
      <c r="G1324" s="69">
        <f t="shared" si="33"/>
        <v>5.1673574010471279</v>
      </c>
      <c r="H1324" s="69">
        <f t="shared" si="33"/>
        <v>7.4242489525979991</v>
      </c>
      <c r="I1324" s="69">
        <f t="shared" si="33"/>
        <v>3.9872664483368463</v>
      </c>
      <c r="J1324" s="70">
        <f t="shared" si="33"/>
        <v>3.5311947576339171</v>
      </c>
      <c r="K1324" s="118"/>
      <c r="L1324" s="112"/>
    </row>
    <row r="1325" spans="1:12" x14ac:dyDescent="0.25">
      <c r="A1325" s="93">
        <v>1975</v>
      </c>
      <c r="B1325" s="94" t="s">
        <v>167</v>
      </c>
      <c r="C1325" s="95" t="s">
        <v>168</v>
      </c>
      <c r="D1325" s="95" t="s">
        <v>647</v>
      </c>
      <c r="E1325" s="87">
        <f t="shared" si="33"/>
        <v>5.1664486341199662</v>
      </c>
      <c r="F1325" s="69">
        <f t="shared" si="33"/>
        <v>6.2925390816640139</v>
      </c>
      <c r="G1325" s="69">
        <f t="shared" si="33"/>
        <v>3.8122740038669694</v>
      </c>
      <c r="H1325" s="69">
        <f t="shared" si="33"/>
        <v>5.9897557053896611</v>
      </c>
      <c r="I1325" s="69">
        <f t="shared" si="33"/>
        <v>3.7603212299093167</v>
      </c>
      <c r="J1325" s="70" t="str">
        <f t="shared" si="33"/>
        <v/>
      </c>
      <c r="K1325" s="118"/>
      <c r="L1325" s="112"/>
    </row>
    <row r="1326" spans="1:12" x14ac:dyDescent="0.25">
      <c r="A1326" s="93">
        <v>1975</v>
      </c>
      <c r="B1326" s="94" t="s">
        <v>169</v>
      </c>
      <c r="C1326" s="95" t="s">
        <v>170</v>
      </c>
      <c r="D1326" s="95" t="s">
        <v>647</v>
      </c>
      <c r="E1326" s="87" t="e">
        <f t="shared" si="33"/>
        <v>#N/A</v>
      </c>
      <c r="F1326" s="69" t="e">
        <f t="shared" si="33"/>
        <v>#N/A</v>
      </c>
      <c r="G1326" s="69" t="e">
        <f t="shared" si="33"/>
        <v>#N/A</v>
      </c>
      <c r="H1326" s="69" t="e">
        <f t="shared" si="33"/>
        <v>#N/A</v>
      </c>
      <c r="I1326" s="69" t="e">
        <f t="shared" si="33"/>
        <v>#N/A</v>
      </c>
      <c r="J1326" s="70" t="e">
        <f t="shared" si="33"/>
        <v>#N/A</v>
      </c>
      <c r="K1326" s="118"/>
      <c r="L1326" s="112"/>
    </row>
    <row r="1327" spans="1:12" x14ac:dyDescent="0.25">
      <c r="A1327" s="93">
        <v>1975</v>
      </c>
      <c r="B1327" s="94" t="s">
        <v>171</v>
      </c>
      <c r="C1327" s="95" t="s">
        <v>172</v>
      </c>
      <c r="D1327" s="95" t="s">
        <v>647</v>
      </c>
      <c r="E1327" s="87" t="e">
        <f t="shared" si="33"/>
        <v>#N/A</v>
      </c>
      <c r="F1327" s="69" t="e">
        <f t="shared" si="33"/>
        <v>#N/A</v>
      </c>
      <c r="G1327" s="69" t="e">
        <f t="shared" si="33"/>
        <v>#N/A</v>
      </c>
      <c r="H1327" s="69" t="e">
        <f t="shared" si="33"/>
        <v>#N/A</v>
      </c>
      <c r="I1327" s="69" t="e">
        <f t="shared" si="33"/>
        <v>#N/A</v>
      </c>
      <c r="J1327" s="70" t="e">
        <f t="shared" si="33"/>
        <v>#N/A</v>
      </c>
      <c r="K1327" s="118"/>
      <c r="L1327" s="112"/>
    </row>
    <row r="1328" spans="1:12" x14ac:dyDescent="0.25">
      <c r="A1328" s="93">
        <v>1975</v>
      </c>
      <c r="B1328" s="94" t="s">
        <v>173</v>
      </c>
      <c r="C1328" s="95" t="s">
        <v>174</v>
      </c>
      <c r="D1328" s="95" t="s">
        <v>647</v>
      </c>
      <c r="E1328" s="87" t="e">
        <f t="shared" si="33"/>
        <v>#N/A</v>
      </c>
      <c r="F1328" s="69" t="e">
        <f t="shared" si="33"/>
        <v>#N/A</v>
      </c>
      <c r="G1328" s="69" t="e">
        <f t="shared" si="33"/>
        <v>#N/A</v>
      </c>
      <c r="H1328" s="69" t="e">
        <f t="shared" si="33"/>
        <v>#N/A</v>
      </c>
      <c r="I1328" s="69" t="e">
        <f t="shared" si="33"/>
        <v>#N/A</v>
      </c>
      <c r="J1328" s="70" t="e">
        <f t="shared" si="33"/>
        <v>#N/A</v>
      </c>
      <c r="K1328" s="118"/>
      <c r="L1328" s="112"/>
    </row>
    <row r="1329" spans="1:12" x14ac:dyDescent="0.25">
      <c r="A1329" s="93">
        <v>1975</v>
      </c>
      <c r="B1329" s="94" t="s">
        <v>175</v>
      </c>
      <c r="C1329" s="95" t="s">
        <v>176</v>
      </c>
      <c r="D1329" s="95" t="s">
        <v>647</v>
      </c>
      <c r="E1329" s="87" t="e">
        <f t="shared" si="33"/>
        <v>#N/A</v>
      </c>
      <c r="F1329" s="69" t="e">
        <f t="shared" si="33"/>
        <v>#N/A</v>
      </c>
      <c r="G1329" s="69" t="e">
        <f t="shared" si="33"/>
        <v>#N/A</v>
      </c>
      <c r="H1329" s="69" t="e">
        <f t="shared" si="33"/>
        <v>#N/A</v>
      </c>
      <c r="I1329" s="69" t="e">
        <f t="shared" si="33"/>
        <v>#N/A</v>
      </c>
      <c r="J1329" s="70" t="e">
        <f t="shared" si="33"/>
        <v>#N/A</v>
      </c>
      <c r="K1329" s="118"/>
      <c r="L1329" s="112"/>
    </row>
    <row r="1330" spans="1:12" x14ac:dyDescent="0.25">
      <c r="A1330" s="93">
        <v>1975</v>
      </c>
      <c r="B1330" s="94" t="s">
        <v>177</v>
      </c>
      <c r="C1330" s="95" t="s">
        <v>178</v>
      </c>
      <c r="D1330" s="95" t="s">
        <v>647</v>
      </c>
      <c r="E1330" s="87">
        <f t="shared" si="33"/>
        <v>6.1775375327291897</v>
      </c>
      <c r="F1330" s="69">
        <f t="shared" si="33"/>
        <v>10</v>
      </c>
      <c r="G1330" s="69">
        <f t="shared" si="33"/>
        <v>10</v>
      </c>
      <c r="H1330" s="69">
        <f t="shared" si="33"/>
        <v>6.8443803979521425</v>
      </c>
      <c r="I1330" s="69">
        <f t="shared" si="33"/>
        <v>4.8732175973464189</v>
      </c>
      <c r="J1330" s="70">
        <f t="shared" si="33"/>
        <v>6.3314485553379942</v>
      </c>
      <c r="K1330" s="118"/>
      <c r="L1330" s="112"/>
    </row>
    <row r="1331" spans="1:12" x14ac:dyDescent="0.25">
      <c r="A1331" s="93">
        <v>1975</v>
      </c>
      <c r="B1331" s="94" t="s">
        <v>179</v>
      </c>
      <c r="C1331" s="95" t="s">
        <v>180</v>
      </c>
      <c r="D1331" s="95" t="s">
        <v>647</v>
      </c>
      <c r="E1331" s="87" t="e">
        <f t="shared" si="33"/>
        <v>#N/A</v>
      </c>
      <c r="F1331" s="69" t="e">
        <f t="shared" si="33"/>
        <v>#N/A</v>
      </c>
      <c r="G1331" s="69" t="e">
        <f t="shared" si="33"/>
        <v>#N/A</v>
      </c>
      <c r="H1331" s="69" t="e">
        <f t="shared" si="33"/>
        <v>#N/A</v>
      </c>
      <c r="I1331" s="69" t="e">
        <f t="shared" si="33"/>
        <v>#N/A</v>
      </c>
      <c r="J1331" s="70" t="e">
        <f t="shared" si="33"/>
        <v>#N/A</v>
      </c>
      <c r="K1331" s="118"/>
      <c r="L1331" s="112"/>
    </row>
    <row r="1332" spans="1:12" x14ac:dyDescent="0.25">
      <c r="A1332" s="93">
        <v>1975</v>
      </c>
      <c r="B1332" s="94" t="s">
        <v>181</v>
      </c>
      <c r="C1332" s="95" t="s">
        <v>182</v>
      </c>
      <c r="D1332" s="95" t="s">
        <v>647</v>
      </c>
      <c r="E1332" s="87" t="e">
        <f t="shared" si="33"/>
        <v>#N/A</v>
      </c>
      <c r="F1332" s="69" t="e">
        <f t="shared" si="33"/>
        <v>#N/A</v>
      </c>
      <c r="G1332" s="69" t="e">
        <f t="shared" si="33"/>
        <v>#N/A</v>
      </c>
      <c r="H1332" s="69" t="e">
        <f t="shared" si="33"/>
        <v>#N/A</v>
      </c>
      <c r="I1332" s="69" t="e">
        <f t="shared" si="33"/>
        <v>#N/A</v>
      </c>
      <c r="J1332" s="70" t="e">
        <f t="shared" si="33"/>
        <v>#N/A</v>
      </c>
      <c r="K1332" s="118"/>
      <c r="L1332" s="112"/>
    </row>
    <row r="1333" spans="1:12" x14ac:dyDescent="0.25">
      <c r="A1333" s="93">
        <v>1975</v>
      </c>
      <c r="B1333" s="94" t="s">
        <v>183</v>
      </c>
      <c r="C1333" s="95" t="s">
        <v>184</v>
      </c>
      <c r="D1333" s="95" t="s">
        <v>647</v>
      </c>
      <c r="E1333" s="87">
        <f t="shared" si="33"/>
        <v>6.895161030743294</v>
      </c>
      <c r="F1333" s="69">
        <f t="shared" si="33"/>
        <v>8.1323542997369671</v>
      </c>
      <c r="G1333" s="69">
        <f t="shared" si="33"/>
        <v>3.7784688274242253</v>
      </c>
      <c r="H1333" s="69">
        <f t="shared" si="33"/>
        <v>8.8260783802992417</v>
      </c>
      <c r="I1333" s="69" t="str">
        <f t="shared" si="33"/>
        <v/>
      </c>
      <c r="J1333" s="70">
        <f t="shared" si="33"/>
        <v>6.0864084587628637</v>
      </c>
      <c r="K1333" s="118"/>
      <c r="L1333" s="112"/>
    </row>
    <row r="1334" spans="1:12" x14ac:dyDescent="0.25">
      <c r="A1334" s="93">
        <v>1975</v>
      </c>
      <c r="B1334" s="94" t="s">
        <v>185</v>
      </c>
      <c r="C1334" s="95" t="s">
        <v>186</v>
      </c>
      <c r="D1334" s="95" t="s">
        <v>647</v>
      </c>
      <c r="E1334" s="87">
        <f t="shared" ref="E1334:J1343" si="34">IF(ISNUMBER(VLOOKUP($B1334,EFW.1975,3,FALSE))=TRUE,VLOOKUP($B1334,EFW.1975,E$2,FALSE),NA())</f>
        <v>4.8930336028890071</v>
      </c>
      <c r="F1334" s="69">
        <f t="shared" si="34"/>
        <v>4.3413561278738015</v>
      </c>
      <c r="G1334" s="69">
        <f t="shared" si="34"/>
        <v>5.2165797013468485</v>
      </c>
      <c r="H1334" s="69">
        <f t="shared" si="34"/>
        <v>4.5827214960893237</v>
      </c>
      <c r="I1334" s="69">
        <f t="shared" si="34"/>
        <v>3.6483473873811962</v>
      </c>
      <c r="J1334" s="70">
        <f t="shared" si="34"/>
        <v>6.5912482943440756</v>
      </c>
      <c r="K1334" s="118"/>
      <c r="L1334" s="112"/>
    </row>
    <row r="1335" spans="1:12" x14ac:dyDescent="0.25">
      <c r="A1335" s="93">
        <v>1975</v>
      </c>
      <c r="B1335" s="94" t="s">
        <v>187</v>
      </c>
      <c r="C1335" s="95" t="s">
        <v>188</v>
      </c>
      <c r="D1335" s="95" t="s">
        <v>647</v>
      </c>
      <c r="E1335" s="87" t="e">
        <f t="shared" si="34"/>
        <v>#N/A</v>
      </c>
      <c r="F1335" s="69" t="e">
        <f t="shared" si="34"/>
        <v>#N/A</v>
      </c>
      <c r="G1335" s="69" t="e">
        <f t="shared" si="34"/>
        <v>#N/A</v>
      </c>
      <c r="H1335" s="69" t="e">
        <f t="shared" si="34"/>
        <v>#N/A</v>
      </c>
      <c r="I1335" s="69" t="e">
        <f t="shared" si="34"/>
        <v>#N/A</v>
      </c>
      <c r="J1335" s="70" t="e">
        <f t="shared" si="34"/>
        <v>#N/A</v>
      </c>
      <c r="K1335" s="118"/>
      <c r="L1335" s="112"/>
    </row>
    <row r="1336" spans="1:12" x14ac:dyDescent="0.25">
      <c r="A1336" s="93">
        <v>1975</v>
      </c>
      <c r="B1336" s="94" t="s">
        <v>189</v>
      </c>
      <c r="C1336" s="95" t="s">
        <v>190</v>
      </c>
      <c r="D1336" s="95" t="s">
        <v>647</v>
      </c>
      <c r="E1336" s="87">
        <f t="shared" si="34"/>
        <v>6.245034633085579</v>
      </c>
      <c r="F1336" s="69">
        <f t="shared" si="34"/>
        <v>5.7628876652073853</v>
      </c>
      <c r="G1336" s="69">
        <f t="shared" si="34"/>
        <v>5.465292164359977</v>
      </c>
      <c r="H1336" s="69">
        <f t="shared" si="34"/>
        <v>8.1290597069804971</v>
      </c>
      <c r="I1336" s="69">
        <f t="shared" si="34"/>
        <v>8.7672491573392168</v>
      </c>
      <c r="J1336" s="70">
        <f t="shared" si="34"/>
        <v>4.6571302957224061</v>
      </c>
      <c r="K1336" s="118"/>
      <c r="L1336" s="112"/>
    </row>
    <row r="1337" spans="1:12" x14ac:dyDescent="0.25">
      <c r="A1337" s="93">
        <v>1975</v>
      </c>
      <c r="B1337" s="94" t="s">
        <v>191</v>
      </c>
      <c r="C1337" s="95" t="s">
        <v>192</v>
      </c>
      <c r="D1337" s="95" t="s">
        <v>647</v>
      </c>
      <c r="E1337" s="87" t="e">
        <f t="shared" si="34"/>
        <v>#N/A</v>
      </c>
      <c r="F1337" s="69" t="e">
        <f t="shared" si="34"/>
        <v>#N/A</v>
      </c>
      <c r="G1337" s="69" t="e">
        <f t="shared" si="34"/>
        <v>#N/A</v>
      </c>
      <c r="H1337" s="69" t="e">
        <f t="shared" si="34"/>
        <v>#N/A</v>
      </c>
      <c r="I1337" s="69" t="e">
        <f t="shared" si="34"/>
        <v>#N/A</v>
      </c>
      <c r="J1337" s="70" t="e">
        <f t="shared" si="34"/>
        <v>#N/A</v>
      </c>
      <c r="K1337" s="118"/>
      <c r="L1337" s="112"/>
    </row>
    <row r="1338" spans="1:12" x14ac:dyDescent="0.25">
      <c r="A1338" s="93">
        <v>1975</v>
      </c>
      <c r="B1338" s="94" t="s">
        <v>193</v>
      </c>
      <c r="C1338" s="95" t="s">
        <v>194</v>
      </c>
      <c r="D1338" s="95" t="s">
        <v>647</v>
      </c>
      <c r="E1338" s="87">
        <f t="shared" si="34"/>
        <v>6.5242315299888736</v>
      </c>
      <c r="F1338" s="69">
        <f t="shared" si="34"/>
        <v>7.5997354409127338</v>
      </c>
      <c r="G1338" s="69">
        <f t="shared" si="34"/>
        <v>3.5754477787625794</v>
      </c>
      <c r="H1338" s="69">
        <f t="shared" si="34"/>
        <v>8.5089449127298522</v>
      </c>
      <c r="I1338" s="69">
        <f t="shared" si="34"/>
        <v>3.5896611653461354</v>
      </c>
      <c r="J1338" s="70" t="str">
        <f t="shared" si="34"/>
        <v/>
      </c>
      <c r="K1338" s="118"/>
      <c r="L1338" s="112"/>
    </row>
    <row r="1339" spans="1:12" x14ac:dyDescent="0.25">
      <c r="A1339" s="93">
        <v>1975</v>
      </c>
      <c r="B1339" s="94" t="s">
        <v>195</v>
      </c>
      <c r="C1339" s="95" t="s">
        <v>196</v>
      </c>
      <c r="D1339" s="95" t="s">
        <v>647</v>
      </c>
      <c r="E1339" s="87">
        <f t="shared" si="34"/>
        <v>6.168178311319239</v>
      </c>
      <c r="F1339" s="69">
        <f t="shared" si="34"/>
        <v>4.4021193163970525</v>
      </c>
      <c r="G1339" s="69">
        <f t="shared" si="34"/>
        <v>4.2081733936200063</v>
      </c>
      <c r="H1339" s="69">
        <f t="shared" si="34"/>
        <v>8.9127594434177908</v>
      </c>
      <c r="I1339" s="69">
        <f t="shared" si="34"/>
        <v>6.9444947954836929</v>
      </c>
      <c r="J1339" s="70">
        <f t="shared" si="34"/>
        <v>6.3086388538628437</v>
      </c>
      <c r="K1339" s="118"/>
      <c r="L1339" s="112"/>
    </row>
    <row r="1340" spans="1:12" x14ac:dyDescent="0.25">
      <c r="A1340" s="93">
        <v>1975</v>
      </c>
      <c r="B1340" s="94" t="s">
        <v>197</v>
      </c>
      <c r="C1340" s="95" t="s">
        <v>198</v>
      </c>
      <c r="D1340" s="95" t="s">
        <v>647</v>
      </c>
      <c r="E1340" s="87">
        <f t="shared" si="34"/>
        <v>4.7423747479546856</v>
      </c>
      <c r="F1340" s="69">
        <f t="shared" si="34"/>
        <v>6.3186583685293174</v>
      </c>
      <c r="G1340" s="69">
        <f t="shared" si="34"/>
        <v>2.3028296478121049</v>
      </c>
      <c r="H1340" s="69">
        <f t="shared" si="34"/>
        <v>8.2943806368958839</v>
      </c>
      <c r="I1340" s="69">
        <f t="shared" si="34"/>
        <v>3.2560230389127698</v>
      </c>
      <c r="J1340" s="70" t="str">
        <f t="shared" si="34"/>
        <v/>
      </c>
      <c r="K1340" s="118"/>
      <c r="L1340" s="112"/>
    </row>
    <row r="1341" spans="1:12" x14ac:dyDescent="0.25">
      <c r="A1341" s="93">
        <v>1975</v>
      </c>
      <c r="B1341" s="94" t="s">
        <v>199</v>
      </c>
      <c r="C1341" s="95" t="s">
        <v>200</v>
      </c>
      <c r="D1341" s="95" t="s">
        <v>647</v>
      </c>
      <c r="E1341" s="87">
        <f t="shared" si="34"/>
        <v>3.4812787303014021</v>
      </c>
      <c r="F1341" s="69">
        <f t="shared" si="34"/>
        <v>4.3742971063850415</v>
      </c>
      <c r="G1341" s="69">
        <f t="shared" si="34"/>
        <v>3.2105733662510838</v>
      </c>
      <c r="H1341" s="69">
        <f t="shared" si="34"/>
        <v>4.8764688687909317</v>
      </c>
      <c r="I1341" s="69">
        <f t="shared" si="34"/>
        <v>1.2017524869617786</v>
      </c>
      <c r="J1341" s="70">
        <f t="shared" si="34"/>
        <v>4.6827116873765409</v>
      </c>
      <c r="K1341" s="118"/>
      <c r="L1341" s="112"/>
    </row>
    <row r="1342" spans="1:12" x14ac:dyDescent="0.25">
      <c r="A1342" s="93">
        <v>1975</v>
      </c>
      <c r="B1342" s="94" t="s">
        <v>201</v>
      </c>
      <c r="C1342" s="95" t="s">
        <v>202</v>
      </c>
      <c r="D1342" s="95" t="s">
        <v>647</v>
      </c>
      <c r="E1342" s="87" t="e">
        <f t="shared" si="34"/>
        <v>#N/A</v>
      </c>
      <c r="F1342" s="69" t="e">
        <f t="shared" si="34"/>
        <v>#N/A</v>
      </c>
      <c r="G1342" s="69" t="e">
        <f t="shared" si="34"/>
        <v>#N/A</v>
      </c>
      <c r="H1342" s="69" t="e">
        <f t="shared" si="34"/>
        <v>#N/A</v>
      </c>
      <c r="I1342" s="69" t="e">
        <f t="shared" si="34"/>
        <v>#N/A</v>
      </c>
      <c r="J1342" s="70" t="e">
        <f t="shared" si="34"/>
        <v>#N/A</v>
      </c>
      <c r="K1342" s="118"/>
      <c r="L1342" s="112"/>
    </row>
    <row r="1343" spans="1:12" x14ac:dyDescent="0.25">
      <c r="A1343" s="93">
        <v>1975</v>
      </c>
      <c r="B1343" s="94" t="s">
        <v>203</v>
      </c>
      <c r="C1343" s="95" t="s">
        <v>204</v>
      </c>
      <c r="D1343" s="95" t="s">
        <v>647</v>
      </c>
      <c r="E1343" s="87" t="e">
        <f t="shared" si="34"/>
        <v>#N/A</v>
      </c>
      <c r="F1343" s="69" t="e">
        <f t="shared" si="34"/>
        <v>#N/A</v>
      </c>
      <c r="G1343" s="69" t="e">
        <f t="shared" si="34"/>
        <v>#N/A</v>
      </c>
      <c r="H1343" s="69" t="e">
        <f t="shared" si="34"/>
        <v>#N/A</v>
      </c>
      <c r="I1343" s="69" t="e">
        <f t="shared" si="34"/>
        <v>#N/A</v>
      </c>
      <c r="J1343" s="70" t="e">
        <f t="shared" si="34"/>
        <v>#N/A</v>
      </c>
      <c r="K1343" s="118"/>
      <c r="L1343" s="112"/>
    </row>
    <row r="1344" spans="1:12" x14ac:dyDescent="0.25">
      <c r="A1344" s="93">
        <v>1975</v>
      </c>
      <c r="B1344" s="94" t="s">
        <v>205</v>
      </c>
      <c r="C1344" s="95" t="s">
        <v>206</v>
      </c>
      <c r="D1344" s="95" t="s">
        <v>647</v>
      </c>
      <c r="E1344" s="87" t="e">
        <f t="shared" ref="E1344:J1353" si="35">IF(ISNUMBER(VLOOKUP($B1344,EFW.1975,3,FALSE))=TRUE,VLOOKUP($B1344,EFW.1975,E$2,FALSE),NA())</f>
        <v>#N/A</v>
      </c>
      <c r="F1344" s="69" t="e">
        <f t="shared" si="35"/>
        <v>#N/A</v>
      </c>
      <c r="G1344" s="69" t="e">
        <f t="shared" si="35"/>
        <v>#N/A</v>
      </c>
      <c r="H1344" s="69" t="e">
        <f t="shared" si="35"/>
        <v>#N/A</v>
      </c>
      <c r="I1344" s="69" t="e">
        <f t="shared" si="35"/>
        <v>#N/A</v>
      </c>
      <c r="J1344" s="70" t="e">
        <f t="shared" si="35"/>
        <v>#N/A</v>
      </c>
      <c r="K1344" s="118"/>
      <c r="L1344" s="112"/>
    </row>
    <row r="1345" spans="1:12" x14ac:dyDescent="0.25">
      <c r="A1345" s="93">
        <v>1975</v>
      </c>
      <c r="B1345" s="94" t="s">
        <v>207</v>
      </c>
      <c r="C1345" s="95" t="s">
        <v>208</v>
      </c>
      <c r="D1345" s="95" t="s">
        <v>647</v>
      </c>
      <c r="E1345" s="87" t="e">
        <f t="shared" si="35"/>
        <v>#N/A</v>
      </c>
      <c r="F1345" s="69" t="e">
        <f t="shared" si="35"/>
        <v>#N/A</v>
      </c>
      <c r="G1345" s="69" t="e">
        <f t="shared" si="35"/>
        <v>#N/A</v>
      </c>
      <c r="H1345" s="69" t="e">
        <f t="shared" si="35"/>
        <v>#N/A</v>
      </c>
      <c r="I1345" s="69" t="e">
        <f t="shared" si="35"/>
        <v>#N/A</v>
      </c>
      <c r="J1345" s="70" t="e">
        <f t="shared" si="35"/>
        <v>#N/A</v>
      </c>
      <c r="K1345" s="118"/>
      <c r="L1345" s="112"/>
    </row>
    <row r="1346" spans="1:12" x14ac:dyDescent="0.25">
      <c r="A1346" s="93">
        <v>1975</v>
      </c>
      <c r="B1346" s="94" t="s">
        <v>209</v>
      </c>
      <c r="C1346" s="95" t="s">
        <v>210</v>
      </c>
      <c r="D1346" s="95" t="s">
        <v>647</v>
      </c>
      <c r="E1346" s="87" t="e">
        <f t="shared" si="35"/>
        <v>#N/A</v>
      </c>
      <c r="F1346" s="69" t="e">
        <f t="shared" si="35"/>
        <v>#N/A</v>
      </c>
      <c r="G1346" s="69" t="e">
        <f t="shared" si="35"/>
        <v>#N/A</v>
      </c>
      <c r="H1346" s="69" t="e">
        <f t="shared" si="35"/>
        <v>#N/A</v>
      </c>
      <c r="I1346" s="69" t="e">
        <f t="shared" si="35"/>
        <v>#N/A</v>
      </c>
      <c r="J1346" s="70" t="e">
        <f t="shared" si="35"/>
        <v>#N/A</v>
      </c>
      <c r="K1346" s="118"/>
      <c r="L1346" s="112"/>
    </row>
    <row r="1347" spans="1:12" x14ac:dyDescent="0.25">
      <c r="A1347" s="93">
        <v>1975</v>
      </c>
      <c r="B1347" s="94" t="s">
        <v>211</v>
      </c>
      <c r="C1347" s="95" t="s">
        <v>212</v>
      </c>
      <c r="D1347" s="95" t="s">
        <v>647</v>
      </c>
      <c r="E1347" s="87" t="e">
        <f t="shared" si="35"/>
        <v>#N/A</v>
      </c>
      <c r="F1347" s="69" t="e">
        <f t="shared" si="35"/>
        <v>#N/A</v>
      </c>
      <c r="G1347" s="69" t="e">
        <f t="shared" si="35"/>
        <v>#N/A</v>
      </c>
      <c r="H1347" s="69" t="e">
        <f t="shared" si="35"/>
        <v>#N/A</v>
      </c>
      <c r="I1347" s="69" t="e">
        <f t="shared" si="35"/>
        <v>#N/A</v>
      </c>
      <c r="J1347" s="70" t="e">
        <f t="shared" si="35"/>
        <v>#N/A</v>
      </c>
      <c r="K1347" s="118"/>
      <c r="L1347" s="112"/>
    </row>
    <row r="1348" spans="1:12" x14ac:dyDescent="0.25">
      <c r="A1348" s="93">
        <v>1975</v>
      </c>
      <c r="B1348" s="94" t="s">
        <v>213</v>
      </c>
      <c r="C1348" s="95" t="s">
        <v>214</v>
      </c>
      <c r="D1348" s="95" t="s">
        <v>647</v>
      </c>
      <c r="E1348" s="87" t="e">
        <f t="shared" si="35"/>
        <v>#N/A</v>
      </c>
      <c r="F1348" s="69" t="e">
        <f t="shared" si="35"/>
        <v>#N/A</v>
      </c>
      <c r="G1348" s="69" t="e">
        <f t="shared" si="35"/>
        <v>#N/A</v>
      </c>
      <c r="H1348" s="69" t="e">
        <f t="shared" si="35"/>
        <v>#N/A</v>
      </c>
      <c r="I1348" s="69" t="e">
        <f t="shared" si="35"/>
        <v>#N/A</v>
      </c>
      <c r="J1348" s="70" t="e">
        <f t="shared" si="35"/>
        <v>#N/A</v>
      </c>
      <c r="K1348" s="118"/>
      <c r="L1348" s="112"/>
    </row>
    <row r="1349" spans="1:12" x14ac:dyDescent="0.25">
      <c r="A1349" s="93">
        <v>1975</v>
      </c>
      <c r="B1349" s="94" t="s">
        <v>215</v>
      </c>
      <c r="C1349" s="95" t="s">
        <v>651</v>
      </c>
      <c r="D1349" s="95" t="s">
        <v>647</v>
      </c>
      <c r="E1349" s="87" t="e">
        <f t="shared" si="35"/>
        <v>#N/A</v>
      </c>
      <c r="F1349" s="69" t="e">
        <f t="shared" si="35"/>
        <v>#N/A</v>
      </c>
      <c r="G1349" s="69" t="e">
        <f t="shared" si="35"/>
        <v>#N/A</v>
      </c>
      <c r="H1349" s="69" t="e">
        <f t="shared" si="35"/>
        <v>#N/A</v>
      </c>
      <c r="I1349" s="69" t="e">
        <f t="shared" si="35"/>
        <v>#N/A</v>
      </c>
      <c r="J1349" s="70" t="e">
        <f t="shared" si="35"/>
        <v>#N/A</v>
      </c>
      <c r="K1349" s="118"/>
      <c r="L1349" s="112"/>
    </row>
    <row r="1350" spans="1:12" x14ac:dyDescent="0.25">
      <c r="A1350" s="93">
        <v>1975</v>
      </c>
      <c r="B1350" s="94" t="s">
        <v>216</v>
      </c>
      <c r="C1350" s="95" t="s">
        <v>217</v>
      </c>
      <c r="D1350" s="95" t="s">
        <v>647</v>
      </c>
      <c r="E1350" s="87" t="e">
        <f t="shared" si="35"/>
        <v>#N/A</v>
      </c>
      <c r="F1350" s="69" t="e">
        <f t="shared" si="35"/>
        <v>#N/A</v>
      </c>
      <c r="G1350" s="69" t="e">
        <f t="shared" si="35"/>
        <v>#N/A</v>
      </c>
      <c r="H1350" s="69" t="e">
        <f t="shared" si="35"/>
        <v>#N/A</v>
      </c>
      <c r="I1350" s="69" t="e">
        <f t="shared" si="35"/>
        <v>#N/A</v>
      </c>
      <c r="J1350" s="70" t="e">
        <f t="shared" si="35"/>
        <v>#N/A</v>
      </c>
      <c r="K1350" s="118"/>
      <c r="L1350" s="112"/>
    </row>
    <row r="1351" spans="1:12" x14ac:dyDescent="0.25">
      <c r="A1351" s="93">
        <v>1975</v>
      </c>
      <c r="B1351" s="94" t="s">
        <v>218</v>
      </c>
      <c r="C1351" s="95" t="s">
        <v>219</v>
      </c>
      <c r="D1351" s="95" t="s">
        <v>647</v>
      </c>
      <c r="E1351" s="87">
        <f t="shared" si="35"/>
        <v>4.8343456377727589</v>
      </c>
      <c r="F1351" s="69" t="str">
        <f t="shared" si="35"/>
        <v/>
      </c>
      <c r="G1351" s="69">
        <f t="shared" si="35"/>
        <v>4.945984007236623</v>
      </c>
      <c r="H1351" s="69">
        <f t="shared" si="35"/>
        <v>4.1145760415438515</v>
      </c>
      <c r="I1351" s="69">
        <f t="shared" si="35"/>
        <v>3.3457551927193019</v>
      </c>
      <c r="J1351" s="70">
        <f t="shared" si="35"/>
        <v>6.9741608929013017</v>
      </c>
      <c r="K1351" s="118"/>
      <c r="L1351" s="112"/>
    </row>
    <row r="1352" spans="1:12" x14ac:dyDescent="0.25">
      <c r="A1352" s="93">
        <v>1975</v>
      </c>
      <c r="B1352" s="94" t="s">
        <v>220</v>
      </c>
      <c r="C1352" s="95" t="s">
        <v>221</v>
      </c>
      <c r="D1352" s="95" t="s">
        <v>647</v>
      </c>
      <c r="E1352" s="87" t="e">
        <f t="shared" si="35"/>
        <v>#N/A</v>
      </c>
      <c r="F1352" s="69" t="e">
        <f t="shared" si="35"/>
        <v>#N/A</v>
      </c>
      <c r="G1352" s="69" t="e">
        <f t="shared" si="35"/>
        <v>#N/A</v>
      </c>
      <c r="H1352" s="69" t="e">
        <f t="shared" si="35"/>
        <v>#N/A</v>
      </c>
      <c r="I1352" s="69" t="e">
        <f t="shared" si="35"/>
        <v>#N/A</v>
      </c>
      <c r="J1352" s="70" t="e">
        <f t="shared" si="35"/>
        <v>#N/A</v>
      </c>
      <c r="K1352" s="118"/>
      <c r="L1352" s="112"/>
    </row>
    <row r="1353" spans="1:12" x14ac:dyDescent="0.25">
      <c r="A1353" s="93">
        <v>1975</v>
      </c>
      <c r="B1353" s="94" t="s">
        <v>222</v>
      </c>
      <c r="C1353" s="95" t="s">
        <v>223</v>
      </c>
      <c r="D1353" s="95" t="s">
        <v>647</v>
      </c>
      <c r="E1353" s="87" t="e">
        <f t="shared" si="35"/>
        <v>#N/A</v>
      </c>
      <c r="F1353" s="69" t="e">
        <f t="shared" si="35"/>
        <v>#N/A</v>
      </c>
      <c r="G1353" s="69" t="e">
        <f t="shared" si="35"/>
        <v>#N/A</v>
      </c>
      <c r="H1353" s="69" t="e">
        <f t="shared" si="35"/>
        <v>#N/A</v>
      </c>
      <c r="I1353" s="69" t="e">
        <f t="shared" si="35"/>
        <v>#N/A</v>
      </c>
      <c r="J1353" s="70" t="e">
        <f t="shared" si="35"/>
        <v>#N/A</v>
      </c>
      <c r="K1353" s="118"/>
      <c r="L1353" s="112"/>
    </row>
    <row r="1354" spans="1:12" x14ac:dyDescent="0.25">
      <c r="A1354" s="93">
        <v>1975</v>
      </c>
      <c r="B1354" s="94" t="s">
        <v>224</v>
      </c>
      <c r="C1354" s="95" t="s">
        <v>225</v>
      </c>
      <c r="D1354" s="95" t="s">
        <v>647</v>
      </c>
      <c r="E1354" s="87">
        <f t="shared" ref="E1354:J1363" si="36">IF(ISNUMBER(VLOOKUP($B1354,EFW.1975,3,FALSE))=TRUE,VLOOKUP($B1354,EFW.1975,E$2,FALSE),NA())</f>
        <v>4.8326673364548318</v>
      </c>
      <c r="F1354" s="69">
        <f t="shared" si="36"/>
        <v>4.8944498567172845</v>
      </c>
      <c r="G1354" s="69">
        <f t="shared" si="36"/>
        <v>4.6414831849517872</v>
      </c>
      <c r="H1354" s="69">
        <f t="shared" si="36"/>
        <v>2.6289448558846922</v>
      </c>
      <c r="I1354" s="69">
        <f t="shared" si="36"/>
        <v>6.5668194569091316</v>
      </c>
      <c r="J1354" s="70">
        <f t="shared" si="36"/>
        <v>5.4063742325974067</v>
      </c>
      <c r="K1354" s="118"/>
      <c r="L1354" s="112"/>
    </row>
    <row r="1355" spans="1:12" x14ac:dyDescent="0.25">
      <c r="A1355" s="93">
        <v>1975</v>
      </c>
      <c r="B1355" s="94" t="s">
        <v>226</v>
      </c>
      <c r="C1355" s="95" t="s">
        <v>227</v>
      </c>
      <c r="D1355" s="95" t="s">
        <v>647</v>
      </c>
      <c r="E1355" s="87">
        <f t="shared" si="36"/>
        <v>5.7873553389219481</v>
      </c>
      <c r="F1355" s="69">
        <f t="shared" si="36"/>
        <v>4.6731893933184976</v>
      </c>
      <c r="G1355" s="69">
        <f t="shared" si="36"/>
        <v>5.7849339834102675</v>
      </c>
      <c r="H1355" s="69">
        <f t="shared" si="36"/>
        <v>7.1182061307890132</v>
      </c>
      <c r="I1355" s="69">
        <f t="shared" si="36"/>
        <v>7.3666265010510621</v>
      </c>
      <c r="J1355" s="70">
        <f t="shared" si="36"/>
        <v>4.813764885633022</v>
      </c>
      <c r="K1355" s="118"/>
      <c r="L1355" s="112"/>
    </row>
    <row r="1356" spans="1:12" x14ac:dyDescent="0.25">
      <c r="A1356" s="93">
        <v>1975</v>
      </c>
      <c r="B1356" s="94" t="s">
        <v>228</v>
      </c>
      <c r="C1356" s="95" t="s">
        <v>229</v>
      </c>
      <c r="D1356" s="95" t="s">
        <v>616</v>
      </c>
      <c r="E1356" s="87" t="e">
        <f t="shared" si="36"/>
        <v>#N/A</v>
      </c>
      <c r="F1356" s="69" t="e">
        <f t="shared" si="36"/>
        <v>#N/A</v>
      </c>
      <c r="G1356" s="69" t="e">
        <f t="shared" si="36"/>
        <v>#N/A</v>
      </c>
      <c r="H1356" s="69" t="e">
        <f t="shared" si="36"/>
        <v>#N/A</v>
      </c>
      <c r="I1356" s="69" t="e">
        <f t="shared" si="36"/>
        <v>#N/A</v>
      </c>
      <c r="J1356" s="70" t="e">
        <f t="shared" si="36"/>
        <v>#N/A</v>
      </c>
      <c r="K1356" s="118"/>
      <c r="L1356" s="112"/>
    </row>
    <row r="1357" spans="1:12" x14ac:dyDescent="0.25">
      <c r="A1357" s="93">
        <v>1975</v>
      </c>
      <c r="B1357" s="94" t="s">
        <v>230</v>
      </c>
      <c r="C1357" s="95" t="s">
        <v>231</v>
      </c>
      <c r="D1357" s="95" t="s">
        <v>616</v>
      </c>
      <c r="E1357" s="87">
        <f t="shared" si="36"/>
        <v>7.9950190321079226</v>
      </c>
      <c r="F1357" s="69">
        <f t="shared" si="36"/>
        <v>8.4565069643593613</v>
      </c>
      <c r="G1357" s="69">
        <f t="shared" si="36"/>
        <v>7.7116833838921988</v>
      </c>
      <c r="H1357" s="69">
        <f t="shared" si="36"/>
        <v>8.7510705939296312</v>
      </c>
      <c r="I1357" s="69">
        <f t="shared" si="36"/>
        <v>8.2189834915272133</v>
      </c>
      <c r="J1357" s="70">
        <f t="shared" si="36"/>
        <v>7.4072378254324729</v>
      </c>
      <c r="K1357" s="118"/>
      <c r="L1357" s="112"/>
    </row>
    <row r="1358" spans="1:12" x14ac:dyDescent="0.25">
      <c r="A1358" s="93">
        <v>1975</v>
      </c>
      <c r="B1358" s="94" t="s">
        <v>232</v>
      </c>
      <c r="C1358" s="95" t="s">
        <v>233</v>
      </c>
      <c r="D1358" s="95" t="s">
        <v>616</v>
      </c>
      <c r="E1358" s="87" t="e">
        <f t="shared" si="36"/>
        <v>#N/A</v>
      </c>
      <c r="F1358" s="69" t="e">
        <f t="shared" si="36"/>
        <v>#N/A</v>
      </c>
      <c r="G1358" s="69" t="e">
        <f t="shared" si="36"/>
        <v>#N/A</v>
      </c>
      <c r="H1358" s="69" t="e">
        <f t="shared" si="36"/>
        <v>#N/A</v>
      </c>
      <c r="I1358" s="69" t="e">
        <f t="shared" si="36"/>
        <v>#N/A</v>
      </c>
      <c r="J1358" s="70" t="e">
        <f t="shared" si="36"/>
        <v>#N/A</v>
      </c>
      <c r="K1358" s="118"/>
      <c r="L1358" s="112"/>
    </row>
    <row r="1359" spans="1:12" x14ac:dyDescent="0.25">
      <c r="A1359" s="93">
        <v>1975</v>
      </c>
      <c r="B1359" s="94" t="s">
        <v>234</v>
      </c>
      <c r="C1359" s="95" t="s">
        <v>235</v>
      </c>
      <c r="D1359" s="95" t="s">
        <v>616</v>
      </c>
      <c r="E1359" s="87" t="e">
        <f t="shared" si="36"/>
        <v>#N/A</v>
      </c>
      <c r="F1359" s="69" t="e">
        <f t="shared" si="36"/>
        <v>#N/A</v>
      </c>
      <c r="G1359" s="69" t="e">
        <f t="shared" si="36"/>
        <v>#N/A</v>
      </c>
      <c r="H1359" s="69" t="e">
        <f t="shared" si="36"/>
        <v>#N/A</v>
      </c>
      <c r="I1359" s="69" t="e">
        <f t="shared" si="36"/>
        <v>#N/A</v>
      </c>
      <c r="J1359" s="70" t="e">
        <f t="shared" si="36"/>
        <v>#N/A</v>
      </c>
      <c r="K1359" s="118"/>
      <c r="L1359" s="112"/>
    </row>
    <row r="1360" spans="1:12" x14ac:dyDescent="0.25">
      <c r="A1360" s="93">
        <v>1975</v>
      </c>
      <c r="B1360" s="94" t="s">
        <v>236</v>
      </c>
      <c r="C1360" s="95" t="s">
        <v>237</v>
      </c>
      <c r="D1360" s="95" t="s">
        <v>616</v>
      </c>
      <c r="E1360" s="87">
        <f t="shared" si="36"/>
        <v>8.1492958942692297</v>
      </c>
      <c r="F1360" s="69">
        <f t="shared" si="36"/>
        <v>7.3967980865244023</v>
      </c>
      <c r="G1360" s="69">
        <f t="shared" si="36"/>
        <v>7.8233900646229904</v>
      </c>
      <c r="H1360" s="69">
        <f t="shared" si="36"/>
        <v>9.2590238326677881</v>
      </c>
      <c r="I1360" s="69">
        <f t="shared" si="36"/>
        <v>8.3877634481513201</v>
      </c>
      <c r="J1360" s="70">
        <f t="shared" si="36"/>
        <v>7.97428700422254</v>
      </c>
      <c r="K1360" s="118"/>
      <c r="L1360" s="112"/>
    </row>
    <row r="1361" spans="1:12" x14ac:dyDescent="0.25">
      <c r="A1361" s="93">
        <v>1975</v>
      </c>
      <c r="B1361" s="94" t="s">
        <v>238</v>
      </c>
      <c r="C1361" s="95" t="s">
        <v>239</v>
      </c>
      <c r="D1361" s="95" t="s">
        <v>240</v>
      </c>
      <c r="E1361" s="87" t="e">
        <f t="shared" si="36"/>
        <v>#N/A</v>
      </c>
      <c r="F1361" s="69" t="e">
        <f t="shared" si="36"/>
        <v>#N/A</v>
      </c>
      <c r="G1361" s="69" t="e">
        <f t="shared" si="36"/>
        <v>#N/A</v>
      </c>
      <c r="H1361" s="69" t="e">
        <f t="shared" si="36"/>
        <v>#N/A</v>
      </c>
      <c r="I1361" s="69" t="e">
        <f t="shared" si="36"/>
        <v>#N/A</v>
      </c>
      <c r="J1361" s="70" t="e">
        <f t="shared" si="36"/>
        <v>#N/A</v>
      </c>
      <c r="K1361" s="118"/>
      <c r="L1361" s="112"/>
    </row>
    <row r="1362" spans="1:12" x14ac:dyDescent="0.25">
      <c r="A1362" s="93">
        <v>1975</v>
      </c>
      <c r="B1362" s="94" t="s">
        <v>241</v>
      </c>
      <c r="C1362" s="95" t="s">
        <v>242</v>
      </c>
      <c r="D1362" s="95" t="s">
        <v>240</v>
      </c>
      <c r="E1362" s="87" t="e">
        <f t="shared" si="36"/>
        <v>#N/A</v>
      </c>
      <c r="F1362" s="69" t="e">
        <f t="shared" si="36"/>
        <v>#N/A</v>
      </c>
      <c r="G1362" s="69" t="e">
        <f t="shared" si="36"/>
        <v>#N/A</v>
      </c>
      <c r="H1362" s="69" t="e">
        <f t="shared" si="36"/>
        <v>#N/A</v>
      </c>
      <c r="I1362" s="69" t="e">
        <f t="shared" si="36"/>
        <v>#N/A</v>
      </c>
      <c r="J1362" s="70" t="e">
        <f t="shared" si="36"/>
        <v>#N/A</v>
      </c>
      <c r="K1362" s="118"/>
      <c r="L1362" s="112"/>
    </row>
    <row r="1363" spans="1:12" x14ac:dyDescent="0.25">
      <c r="A1363" s="93">
        <v>1975</v>
      </c>
      <c r="B1363" s="94" t="s">
        <v>243</v>
      </c>
      <c r="C1363" s="95" t="s">
        <v>244</v>
      </c>
      <c r="D1363" s="95" t="s">
        <v>240</v>
      </c>
      <c r="E1363" s="87" t="e">
        <f t="shared" si="36"/>
        <v>#N/A</v>
      </c>
      <c r="F1363" s="69" t="e">
        <f t="shared" si="36"/>
        <v>#N/A</v>
      </c>
      <c r="G1363" s="69" t="e">
        <f t="shared" si="36"/>
        <v>#N/A</v>
      </c>
      <c r="H1363" s="69" t="e">
        <f t="shared" si="36"/>
        <v>#N/A</v>
      </c>
      <c r="I1363" s="69" t="e">
        <f t="shared" si="36"/>
        <v>#N/A</v>
      </c>
      <c r="J1363" s="70" t="e">
        <f t="shared" si="36"/>
        <v>#N/A</v>
      </c>
      <c r="K1363" s="118"/>
      <c r="L1363" s="112"/>
    </row>
    <row r="1364" spans="1:12" x14ac:dyDescent="0.25">
      <c r="A1364" s="93">
        <v>1975</v>
      </c>
      <c r="B1364" s="94" t="s">
        <v>245</v>
      </c>
      <c r="C1364" s="95" t="s">
        <v>246</v>
      </c>
      <c r="D1364" s="95" t="s">
        <v>240</v>
      </c>
      <c r="E1364" s="87" t="e">
        <f t="shared" ref="E1364:J1373" si="37">IF(ISNUMBER(VLOOKUP($B1364,EFW.1975,3,FALSE))=TRUE,VLOOKUP($B1364,EFW.1975,E$2,FALSE),NA())</f>
        <v>#N/A</v>
      </c>
      <c r="F1364" s="69" t="e">
        <f t="shared" si="37"/>
        <v>#N/A</v>
      </c>
      <c r="G1364" s="69" t="e">
        <f t="shared" si="37"/>
        <v>#N/A</v>
      </c>
      <c r="H1364" s="69" t="e">
        <f t="shared" si="37"/>
        <v>#N/A</v>
      </c>
      <c r="I1364" s="69" t="e">
        <f t="shared" si="37"/>
        <v>#N/A</v>
      </c>
      <c r="J1364" s="70" t="e">
        <f t="shared" si="37"/>
        <v>#N/A</v>
      </c>
      <c r="K1364" s="118"/>
      <c r="L1364" s="112"/>
    </row>
    <row r="1365" spans="1:12" x14ac:dyDescent="0.25">
      <c r="A1365" s="93">
        <v>1975</v>
      </c>
      <c r="B1365" s="94" t="s">
        <v>247</v>
      </c>
      <c r="C1365" s="95" t="s">
        <v>248</v>
      </c>
      <c r="D1365" s="95" t="s">
        <v>240</v>
      </c>
      <c r="E1365" s="87" t="e">
        <f t="shared" si="37"/>
        <v>#N/A</v>
      </c>
      <c r="F1365" s="69" t="e">
        <f t="shared" si="37"/>
        <v>#N/A</v>
      </c>
      <c r="G1365" s="69" t="e">
        <f t="shared" si="37"/>
        <v>#N/A</v>
      </c>
      <c r="H1365" s="69" t="e">
        <f t="shared" si="37"/>
        <v>#N/A</v>
      </c>
      <c r="I1365" s="69" t="e">
        <f t="shared" si="37"/>
        <v>#N/A</v>
      </c>
      <c r="J1365" s="70" t="e">
        <f t="shared" si="37"/>
        <v>#N/A</v>
      </c>
      <c r="K1365" s="118"/>
      <c r="L1365" s="112"/>
    </row>
    <row r="1366" spans="1:12" x14ac:dyDescent="0.25">
      <c r="A1366" s="93">
        <v>1975</v>
      </c>
      <c r="B1366" s="94" t="s">
        <v>249</v>
      </c>
      <c r="C1366" s="95" t="s">
        <v>250</v>
      </c>
      <c r="D1366" s="95" t="s">
        <v>240</v>
      </c>
      <c r="E1366" s="87" t="e">
        <f t="shared" si="37"/>
        <v>#N/A</v>
      </c>
      <c r="F1366" s="69" t="e">
        <f t="shared" si="37"/>
        <v>#N/A</v>
      </c>
      <c r="G1366" s="69" t="e">
        <f t="shared" si="37"/>
        <v>#N/A</v>
      </c>
      <c r="H1366" s="69" t="e">
        <f t="shared" si="37"/>
        <v>#N/A</v>
      </c>
      <c r="I1366" s="69" t="e">
        <f t="shared" si="37"/>
        <v>#N/A</v>
      </c>
      <c r="J1366" s="70" t="e">
        <f t="shared" si="37"/>
        <v>#N/A</v>
      </c>
      <c r="K1366" s="118"/>
      <c r="L1366" s="112"/>
    </row>
    <row r="1367" spans="1:12" x14ac:dyDescent="0.25">
      <c r="A1367" s="93">
        <v>1975</v>
      </c>
      <c r="B1367" s="94" t="s">
        <v>251</v>
      </c>
      <c r="C1367" s="95" t="s">
        <v>649</v>
      </c>
      <c r="D1367" s="95" t="s">
        <v>240</v>
      </c>
      <c r="E1367" s="87">
        <f t="shared" si="37"/>
        <v>8.6993373344649996</v>
      </c>
      <c r="F1367" s="69">
        <f t="shared" si="37"/>
        <v>8.2201540069305761</v>
      </c>
      <c r="G1367" s="69">
        <f t="shared" si="37"/>
        <v>7.4033124493820557</v>
      </c>
      <c r="H1367" s="69">
        <f t="shared" si="37"/>
        <v>9.1634390848146996</v>
      </c>
      <c r="I1367" s="69">
        <f t="shared" si="37"/>
        <v>9.7715385730503588</v>
      </c>
      <c r="J1367" s="70">
        <f t="shared" si="37"/>
        <v>8.9221844400089481</v>
      </c>
      <c r="K1367" s="118"/>
      <c r="L1367" s="112"/>
    </row>
    <row r="1368" spans="1:12" x14ac:dyDescent="0.25">
      <c r="A1368" s="93">
        <v>1975</v>
      </c>
      <c r="B1368" s="94" t="s">
        <v>252</v>
      </c>
      <c r="C1368" s="95" t="s">
        <v>650</v>
      </c>
      <c r="D1368" s="95" t="s">
        <v>240</v>
      </c>
      <c r="E1368" s="87" t="e">
        <f t="shared" si="37"/>
        <v>#N/A</v>
      </c>
      <c r="F1368" s="69" t="e">
        <f t="shared" si="37"/>
        <v>#N/A</v>
      </c>
      <c r="G1368" s="69" t="e">
        <f t="shared" si="37"/>
        <v>#N/A</v>
      </c>
      <c r="H1368" s="69" t="e">
        <f t="shared" si="37"/>
        <v>#N/A</v>
      </c>
      <c r="I1368" s="69" t="e">
        <f t="shared" si="37"/>
        <v>#N/A</v>
      </c>
      <c r="J1368" s="70" t="e">
        <f t="shared" si="37"/>
        <v>#N/A</v>
      </c>
      <c r="K1368" s="118"/>
      <c r="L1368" s="112"/>
    </row>
    <row r="1369" spans="1:12" x14ac:dyDescent="0.25">
      <c r="A1369" s="93">
        <v>1975</v>
      </c>
      <c r="B1369" s="94" t="s">
        <v>253</v>
      </c>
      <c r="C1369" s="95" t="s">
        <v>653</v>
      </c>
      <c r="D1369" s="95" t="s">
        <v>240</v>
      </c>
      <c r="E1369" s="87" t="e">
        <f t="shared" si="37"/>
        <v>#N/A</v>
      </c>
      <c r="F1369" s="69" t="e">
        <f t="shared" si="37"/>
        <v>#N/A</v>
      </c>
      <c r="G1369" s="69" t="e">
        <f t="shared" si="37"/>
        <v>#N/A</v>
      </c>
      <c r="H1369" s="69" t="e">
        <f t="shared" si="37"/>
        <v>#N/A</v>
      </c>
      <c r="I1369" s="69" t="e">
        <f t="shared" si="37"/>
        <v>#N/A</v>
      </c>
      <c r="J1369" s="70" t="e">
        <f t="shared" si="37"/>
        <v>#N/A</v>
      </c>
      <c r="K1369" s="118"/>
      <c r="L1369" s="112"/>
    </row>
    <row r="1370" spans="1:12" x14ac:dyDescent="0.25">
      <c r="A1370" s="93">
        <v>1975</v>
      </c>
      <c r="B1370" s="94" t="s">
        <v>254</v>
      </c>
      <c r="C1370" s="95" t="s">
        <v>255</v>
      </c>
      <c r="D1370" s="95" t="s">
        <v>240</v>
      </c>
      <c r="E1370" s="87">
        <f t="shared" si="37"/>
        <v>7.4108618089385141</v>
      </c>
      <c r="F1370" s="69">
        <f t="shared" si="37"/>
        <v>10</v>
      </c>
      <c r="G1370" s="69">
        <f t="shared" si="37"/>
        <v>7.428612244530985</v>
      </c>
      <c r="H1370" s="69">
        <f t="shared" si="37"/>
        <v>7.5204193975290705</v>
      </c>
      <c r="I1370" s="69">
        <f t="shared" si="37"/>
        <v>6.6064221404442121</v>
      </c>
      <c r="J1370" s="70">
        <f t="shared" si="37"/>
        <v>6.6657525599114891</v>
      </c>
      <c r="K1370" s="118"/>
      <c r="L1370" s="112"/>
    </row>
    <row r="1371" spans="1:12" x14ac:dyDescent="0.25">
      <c r="A1371" s="93">
        <v>1975</v>
      </c>
      <c r="B1371" s="94" t="s">
        <v>256</v>
      </c>
      <c r="C1371" s="95" t="s">
        <v>257</v>
      </c>
      <c r="D1371" s="95" t="s">
        <v>240</v>
      </c>
      <c r="E1371" s="87" t="e">
        <f t="shared" si="37"/>
        <v>#N/A</v>
      </c>
      <c r="F1371" s="69" t="e">
        <f t="shared" si="37"/>
        <v>#N/A</v>
      </c>
      <c r="G1371" s="69" t="e">
        <f t="shared" si="37"/>
        <v>#N/A</v>
      </c>
      <c r="H1371" s="69" t="e">
        <f t="shared" si="37"/>
        <v>#N/A</v>
      </c>
      <c r="I1371" s="69" t="e">
        <f t="shared" si="37"/>
        <v>#N/A</v>
      </c>
      <c r="J1371" s="70" t="e">
        <f t="shared" si="37"/>
        <v>#N/A</v>
      </c>
      <c r="K1371" s="118"/>
      <c r="L1371" s="112"/>
    </row>
    <row r="1372" spans="1:12" x14ac:dyDescent="0.25">
      <c r="A1372" s="93">
        <v>1975</v>
      </c>
      <c r="B1372" s="94" t="s">
        <v>258</v>
      </c>
      <c r="C1372" s="95" t="s">
        <v>652</v>
      </c>
      <c r="D1372" s="95" t="s">
        <v>240</v>
      </c>
      <c r="E1372" s="87">
        <f t="shared" si="37"/>
        <v>5.4538509921397118</v>
      </c>
      <c r="F1372" s="69">
        <f t="shared" si="37"/>
        <v>7.1184380611744134</v>
      </c>
      <c r="G1372" s="69">
        <f t="shared" si="37"/>
        <v>4.2727537940755376</v>
      </c>
      <c r="H1372" s="69">
        <f t="shared" si="37"/>
        <v>4.5645449416266128</v>
      </c>
      <c r="I1372" s="69">
        <f t="shared" si="37"/>
        <v>6.5107081525528763</v>
      </c>
      <c r="J1372" s="70">
        <f t="shared" si="37"/>
        <v>4.8680040731363734</v>
      </c>
      <c r="K1372" s="118"/>
      <c r="L1372" s="112"/>
    </row>
    <row r="1373" spans="1:12" x14ac:dyDescent="0.25">
      <c r="A1373" s="93">
        <v>1975</v>
      </c>
      <c r="B1373" s="94" t="s">
        <v>259</v>
      </c>
      <c r="C1373" s="95" t="s">
        <v>260</v>
      </c>
      <c r="D1373" s="95" t="s">
        <v>240</v>
      </c>
      <c r="E1373" s="87" t="e">
        <f t="shared" si="37"/>
        <v>#N/A</v>
      </c>
      <c r="F1373" s="69" t="e">
        <f t="shared" si="37"/>
        <v>#N/A</v>
      </c>
      <c r="G1373" s="69" t="e">
        <f t="shared" si="37"/>
        <v>#N/A</v>
      </c>
      <c r="H1373" s="69" t="e">
        <f t="shared" si="37"/>
        <v>#N/A</v>
      </c>
      <c r="I1373" s="69" t="e">
        <f t="shared" si="37"/>
        <v>#N/A</v>
      </c>
      <c r="J1373" s="70" t="e">
        <f t="shared" si="37"/>
        <v>#N/A</v>
      </c>
      <c r="K1373" s="118"/>
      <c r="L1373" s="112"/>
    </row>
    <row r="1374" spans="1:12" x14ac:dyDescent="0.25">
      <c r="A1374" s="93">
        <v>1975</v>
      </c>
      <c r="B1374" s="94" t="s">
        <v>261</v>
      </c>
      <c r="C1374" s="95" t="s">
        <v>262</v>
      </c>
      <c r="D1374" s="95" t="s">
        <v>240</v>
      </c>
      <c r="E1374" s="87" t="e">
        <f t="shared" ref="E1374:J1383" si="38">IF(ISNUMBER(VLOOKUP($B1374,EFW.1975,3,FALSE))=TRUE,VLOOKUP($B1374,EFW.1975,E$2,FALSE),NA())</f>
        <v>#N/A</v>
      </c>
      <c r="F1374" s="69" t="e">
        <f t="shared" si="38"/>
        <v>#N/A</v>
      </c>
      <c r="G1374" s="69" t="e">
        <f t="shared" si="38"/>
        <v>#N/A</v>
      </c>
      <c r="H1374" s="69" t="e">
        <f t="shared" si="38"/>
        <v>#N/A</v>
      </c>
      <c r="I1374" s="69" t="e">
        <f t="shared" si="38"/>
        <v>#N/A</v>
      </c>
      <c r="J1374" s="70" t="e">
        <f t="shared" si="38"/>
        <v>#N/A</v>
      </c>
      <c r="K1374" s="118"/>
      <c r="L1374" s="112"/>
    </row>
    <row r="1375" spans="1:12" x14ac:dyDescent="0.25">
      <c r="A1375" s="93">
        <v>1975</v>
      </c>
      <c r="B1375" s="94" t="s">
        <v>263</v>
      </c>
      <c r="C1375" s="95" t="s">
        <v>264</v>
      </c>
      <c r="D1375" s="95" t="s">
        <v>240</v>
      </c>
      <c r="E1375" s="87">
        <f t="shared" si="38"/>
        <v>4.3951659790284285</v>
      </c>
      <c r="F1375" s="69">
        <f t="shared" si="38"/>
        <v>3.9456741800247026</v>
      </c>
      <c r="G1375" s="69">
        <f t="shared" si="38"/>
        <v>2.9448710102212763</v>
      </c>
      <c r="H1375" s="69">
        <f t="shared" si="38"/>
        <v>6.5705306665094074</v>
      </c>
      <c r="I1375" s="69">
        <f t="shared" si="38"/>
        <v>4.8360926514452744</v>
      </c>
      <c r="J1375" s="70">
        <f t="shared" si="38"/>
        <v>4.1796884136622099</v>
      </c>
      <c r="K1375" s="118"/>
      <c r="L1375" s="112"/>
    </row>
    <row r="1376" spans="1:12" x14ac:dyDescent="0.25">
      <c r="A1376" s="93">
        <v>1975</v>
      </c>
      <c r="B1376" s="94" t="s">
        <v>265</v>
      </c>
      <c r="C1376" s="95" t="s">
        <v>266</v>
      </c>
      <c r="D1376" s="95" t="s">
        <v>240</v>
      </c>
      <c r="E1376" s="87" t="e">
        <f t="shared" si="38"/>
        <v>#N/A</v>
      </c>
      <c r="F1376" s="69" t="e">
        <f t="shared" si="38"/>
        <v>#N/A</v>
      </c>
      <c r="G1376" s="69" t="e">
        <f t="shared" si="38"/>
        <v>#N/A</v>
      </c>
      <c r="H1376" s="69" t="e">
        <f t="shared" si="38"/>
        <v>#N/A</v>
      </c>
      <c r="I1376" s="69" t="e">
        <f t="shared" si="38"/>
        <v>#N/A</v>
      </c>
      <c r="J1376" s="70" t="e">
        <f t="shared" si="38"/>
        <v>#N/A</v>
      </c>
      <c r="K1376" s="118"/>
      <c r="L1376" s="112"/>
    </row>
    <row r="1377" spans="1:12" x14ac:dyDescent="0.25">
      <c r="A1377" s="93">
        <v>1975</v>
      </c>
      <c r="B1377" s="94" t="s">
        <v>267</v>
      </c>
      <c r="C1377" s="95" t="s">
        <v>268</v>
      </c>
      <c r="D1377" s="95" t="s">
        <v>240</v>
      </c>
      <c r="E1377" s="87">
        <f t="shared" si="38"/>
        <v>6.2656233355337383</v>
      </c>
      <c r="F1377" s="69">
        <f t="shared" si="38"/>
        <v>4.0732932876363535</v>
      </c>
      <c r="G1377" s="69">
        <f t="shared" si="38"/>
        <v>5.7510332059917477</v>
      </c>
      <c r="H1377" s="69">
        <f t="shared" si="38"/>
        <v>7.31693272472251</v>
      </c>
      <c r="I1377" s="69">
        <f t="shared" si="38"/>
        <v>7.7993529703615279</v>
      </c>
      <c r="J1377" s="70">
        <f t="shared" si="38"/>
        <v>6.8499992532267191</v>
      </c>
      <c r="K1377" s="118"/>
      <c r="L1377" s="112"/>
    </row>
    <row r="1378" spans="1:12" x14ac:dyDescent="0.25">
      <c r="A1378" s="93">
        <v>1975</v>
      </c>
      <c r="B1378" s="94" t="s">
        <v>269</v>
      </c>
      <c r="C1378" s="95" t="s">
        <v>270</v>
      </c>
      <c r="D1378" s="95" t="s">
        <v>240</v>
      </c>
      <c r="E1378" s="87">
        <f t="shared" si="38"/>
        <v>3.3460563313609457</v>
      </c>
      <c r="F1378" s="69" t="str">
        <f t="shared" si="38"/>
        <v/>
      </c>
      <c r="G1378" s="69">
        <f t="shared" si="38"/>
        <v>2.9547245403968221</v>
      </c>
      <c r="H1378" s="69">
        <f t="shared" si="38"/>
        <v>3.7483253895393109</v>
      </c>
      <c r="I1378" s="69">
        <f t="shared" si="38"/>
        <v>6.1684788663658292</v>
      </c>
      <c r="J1378" s="70">
        <f t="shared" si="38"/>
        <v>3.2609163142209767</v>
      </c>
      <c r="K1378" s="118"/>
      <c r="L1378" s="112"/>
    </row>
    <row r="1379" spans="1:12" x14ac:dyDescent="0.25">
      <c r="A1379" s="93">
        <v>1975</v>
      </c>
      <c r="B1379" s="94" t="s">
        <v>271</v>
      </c>
      <c r="C1379" s="95" t="s">
        <v>272</v>
      </c>
      <c r="D1379" s="95" t="s">
        <v>240</v>
      </c>
      <c r="E1379" s="87">
        <f t="shared" si="38"/>
        <v>4.7951842803952607</v>
      </c>
      <c r="F1379" s="69">
        <f t="shared" si="38"/>
        <v>5.8916808254053281</v>
      </c>
      <c r="G1379" s="69">
        <f t="shared" si="38"/>
        <v>3.8458410092709205</v>
      </c>
      <c r="H1379" s="69">
        <f t="shared" si="38"/>
        <v>5.5892910613808011</v>
      </c>
      <c r="I1379" s="69">
        <f t="shared" si="38"/>
        <v>3.474544002093412</v>
      </c>
      <c r="J1379" s="70">
        <f t="shared" si="38"/>
        <v>5.1340789961897428</v>
      </c>
      <c r="K1379" s="118"/>
      <c r="L1379" s="112"/>
    </row>
    <row r="1380" spans="1:12" x14ac:dyDescent="0.25">
      <c r="A1380" s="93">
        <v>1975</v>
      </c>
      <c r="B1380" s="94" t="s">
        <v>273</v>
      </c>
      <c r="C1380" s="95" t="s">
        <v>274</v>
      </c>
      <c r="D1380" s="95" t="s">
        <v>240</v>
      </c>
      <c r="E1380" s="87">
        <f t="shared" si="38"/>
        <v>6.6764165168035348</v>
      </c>
      <c r="F1380" s="69">
        <f t="shared" si="38"/>
        <v>3.7353366272319994</v>
      </c>
      <c r="G1380" s="69">
        <f t="shared" si="38"/>
        <v>7.0657709835489548</v>
      </c>
      <c r="H1380" s="69">
        <f t="shared" si="38"/>
        <v>6.6479528352276969</v>
      </c>
      <c r="I1380" s="69">
        <f t="shared" si="38"/>
        <v>8.6067827231660843</v>
      </c>
      <c r="J1380" s="70">
        <f t="shared" si="38"/>
        <v>8.3704584642845212</v>
      </c>
      <c r="K1380" s="118"/>
      <c r="L1380" s="112"/>
    </row>
    <row r="1381" spans="1:12" x14ac:dyDescent="0.25">
      <c r="A1381" s="93">
        <v>1975</v>
      </c>
      <c r="B1381" s="94" t="s">
        <v>275</v>
      </c>
      <c r="C1381" s="95" t="s">
        <v>276</v>
      </c>
      <c r="D1381" s="95" t="s">
        <v>240</v>
      </c>
      <c r="E1381" s="87">
        <f t="shared" si="38"/>
        <v>5.9089377238165071</v>
      </c>
      <c r="F1381" s="69">
        <f t="shared" si="38"/>
        <v>6.9242235372666672</v>
      </c>
      <c r="G1381" s="69">
        <f t="shared" si="38"/>
        <v>4.535005333983241</v>
      </c>
      <c r="H1381" s="69">
        <f t="shared" si="38"/>
        <v>6.2932641348332607</v>
      </c>
      <c r="I1381" s="69">
        <f t="shared" si="38"/>
        <v>5.2432399284375659</v>
      </c>
      <c r="J1381" s="70">
        <f t="shared" si="38"/>
        <v>6.5275394148216481</v>
      </c>
      <c r="K1381" s="118"/>
      <c r="L1381" s="112"/>
    </row>
    <row r="1382" spans="1:12" x14ac:dyDescent="0.25">
      <c r="A1382" s="93">
        <v>1975</v>
      </c>
      <c r="B1382" s="94" t="s">
        <v>277</v>
      </c>
      <c r="C1382" s="95" t="s">
        <v>278</v>
      </c>
      <c r="D1382" s="95" t="s">
        <v>240</v>
      </c>
      <c r="E1382" s="87" t="e">
        <f t="shared" si="38"/>
        <v>#N/A</v>
      </c>
      <c r="F1382" s="69" t="e">
        <f t="shared" si="38"/>
        <v>#N/A</v>
      </c>
      <c r="G1382" s="69" t="e">
        <f t="shared" si="38"/>
        <v>#N/A</v>
      </c>
      <c r="H1382" s="69" t="e">
        <f t="shared" si="38"/>
        <v>#N/A</v>
      </c>
      <c r="I1382" s="69" t="e">
        <f t="shared" si="38"/>
        <v>#N/A</v>
      </c>
      <c r="J1382" s="70" t="e">
        <f t="shared" si="38"/>
        <v>#N/A</v>
      </c>
      <c r="K1382" s="118"/>
      <c r="L1382" s="112"/>
    </row>
    <row r="1383" spans="1:12" x14ac:dyDescent="0.25">
      <c r="A1383" s="93">
        <v>1975</v>
      </c>
      <c r="B1383" s="94" t="s">
        <v>279</v>
      </c>
      <c r="C1383" s="95" t="s">
        <v>280</v>
      </c>
      <c r="D1383" s="95" t="s">
        <v>240</v>
      </c>
      <c r="E1383" s="87" t="e">
        <f t="shared" si="38"/>
        <v>#N/A</v>
      </c>
      <c r="F1383" s="69" t="e">
        <f t="shared" si="38"/>
        <v>#N/A</v>
      </c>
      <c r="G1383" s="69" t="e">
        <f t="shared" si="38"/>
        <v>#N/A</v>
      </c>
      <c r="H1383" s="69" t="e">
        <f t="shared" si="38"/>
        <v>#N/A</v>
      </c>
      <c r="I1383" s="69" t="e">
        <f t="shared" si="38"/>
        <v>#N/A</v>
      </c>
      <c r="J1383" s="70" t="e">
        <f t="shared" si="38"/>
        <v>#N/A</v>
      </c>
      <c r="K1383" s="118"/>
      <c r="L1383" s="112"/>
    </row>
    <row r="1384" spans="1:12" x14ac:dyDescent="0.25">
      <c r="A1384" s="93">
        <v>1975</v>
      </c>
      <c r="B1384" s="94" t="s">
        <v>281</v>
      </c>
      <c r="C1384" s="95" t="s">
        <v>282</v>
      </c>
      <c r="D1384" s="95" t="s">
        <v>240</v>
      </c>
      <c r="E1384" s="87" t="e">
        <f t="shared" ref="E1384:J1393" si="39">IF(ISNUMBER(VLOOKUP($B1384,EFW.1975,3,FALSE))=TRUE,VLOOKUP($B1384,EFW.1975,E$2,FALSE),NA())</f>
        <v>#N/A</v>
      </c>
      <c r="F1384" s="69" t="e">
        <f t="shared" si="39"/>
        <v>#N/A</v>
      </c>
      <c r="G1384" s="69" t="e">
        <f t="shared" si="39"/>
        <v>#N/A</v>
      </c>
      <c r="H1384" s="69" t="e">
        <f t="shared" si="39"/>
        <v>#N/A</v>
      </c>
      <c r="I1384" s="69" t="e">
        <f t="shared" si="39"/>
        <v>#N/A</v>
      </c>
      <c r="J1384" s="70" t="e">
        <f t="shared" si="39"/>
        <v>#N/A</v>
      </c>
      <c r="K1384" s="118"/>
      <c r="L1384" s="112"/>
    </row>
    <row r="1385" spans="1:12" x14ac:dyDescent="0.25">
      <c r="A1385" s="93">
        <v>1975</v>
      </c>
      <c r="B1385" s="94" t="s">
        <v>283</v>
      </c>
      <c r="C1385" s="95" t="s">
        <v>284</v>
      </c>
      <c r="D1385" s="95" t="s">
        <v>240</v>
      </c>
      <c r="E1385" s="87">
        <f t="shared" si="39"/>
        <v>3.8574394378015042</v>
      </c>
      <c r="F1385" s="69" t="str">
        <f t="shared" si="39"/>
        <v/>
      </c>
      <c r="G1385" s="69">
        <f t="shared" si="39"/>
        <v>2.7289207839717005</v>
      </c>
      <c r="H1385" s="69">
        <f t="shared" si="39"/>
        <v>1.9622055906506588</v>
      </c>
      <c r="I1385" s="69">
        <f t="shared" si="39"/>
        <v>0.55752558347069214</v>
      </c>
      <c r="J1385" s="70">
        <f t="shared" si="39"/>
        <v>4.9383027853902526</v>
      </c>
      <c r="K1385" s="118"/>
      <c r="L1385" s="112"/>
    </row>
    <row r="1386" spans="1:12" x14ac:dyDescent="0.25">
      <c r="A1386" s="93">
        <v>1975</v>
      </c>
      <c r="B1386" s="94" t="s">
        <v>285</v>
      </c>
      <c r="C1386" s="95" t="s">
        <v>286</v>
      </c>
      <c r="D1386" s="95" t="s">
        <v>240</v>
      </c>
      <c r="E1386" s="87" t="e">
        <f t="shared" si="39"/>
        <v>#N/A</v>
      </c>
      <c r="F1386" s="69" t="e">
        <f t="shared" si="39"/>
        <v>#N/A</v>
      </c>
      <c r="G1386" s="69" t="e">
        <f t="shared" si="39"/>
        <v>#N/A</v>
      </c>
      <c r="H1386" s="69" t="e">
        <f t="shared" si="39"/>
        <v>#N/A</v>
      </c>
      <c r="I1386" s="69" t="e">
        <f t="shared" si="39"/>
        <v>#N/A</v>
      </c>
      <c r="J1386" s="70" t="e">
        <f t="shared" si="39"/>
        <v>#N/A</v>
      </c>
      <c r="K1386" s="118"/>
      <c r="L1386" s="112"/>
    </row>
    <row r="1387" spans="1:12" x14ac:dyDescent="0.25">
      <c r="A1387" s="93">
        <v>1975</v>
      </c>
      <c r="B1387" s="94" t="s">
        <v>287</v>
      </c>
      <c r="C1387" s="95" t="s">
        <v>288</v>
      </c>
      <c r="D1387" s="95" t="s">
        <v>240</v>
      </c>
      <c r="E1387" s="87">
        <f t="shared" si="39"/>
        <v>4.9664361774918424</v>
      </c>
      <c r="F1387" s="69">
        <f t="shared" si="39"/>
        <v>5.6848385398883146</v>
      </c>
      <c r="G1387" s="69">
        <f t="shared" si="39"/>
        <v>3.9832669476144265</v>
      </c>
      <c r="H1387" s="69">
        <f t="shared" si="39"/>
        <v>6.389729204846132</v>
      </c>
      <c r="I1387" s="69">
        <f t="shared" si="39"/>
        <v>3.9229622509059023</v>
      </c>
      <c r="J1387" s="70">
        <f t="shared" si="39"/>
        <v>5.0187892127904066</v>
      </c>
      <c r="K1387" s="118"/>
      <c r="L1387" s="112"/>
    </row>
    <row r="1388" spans="1:12" x14ac:dyDescent="0.25">
      <c r="A1388" s="93">
        <v>1975</v>
      </c>
      <c r="B1388" s="94" t="s">
        <v>289</v>
      </c>
      <c r="C1388" s="95" t="s">
        <v>290</v>
      </c>
      <c r="D1388" s="95" t="s">
        <v>240</v>
      </c>
      <c r="E1388" s="87">
        <f t="shared" si="39"/>
        <v>4.3031560572084571</v>
      </c>
      <c r="F1388" s="69">
        <f t="shared" si="39"/>
        <v>1.5820456429971248</v>
      </c>
      <c r="G1388" s="69">
        <f t="shared" si="39"/>
        <v>3.6437701398975522</v>
      </c>
      <c r="H1388" s="69">
        <f t="shared" si="39"/>
        <v>6.7505579634356074</v>
      </c>
      <c r="I1388" s="69">
        <f t="shared" si="39"/>
        <v>10</v>
      </c>
      <c r="J1388" s="70">
        <f t="shared" si="39"/>
        <v>3.9917693431821384</v>
      </c>
      <c r="K1388" s="118"/>
      <c r="L1388" s="112"/>
    </row>
    <row r="1389" spans="1:12" x14ac:dyDescent="0.25">
      <c r="A1389" s="93">
        <v>1975</v>
      </c>
      <c r="B1389" s="94" t="s">
        <v>291</v>
      </c>
      <c r="C1389" s="95" t="s">
        <v>292</v>
      </c>
      <c r="D1389" s="95" t="s">
        <v>240</v>
      </c>
      <c r="E1389" s="87" t="e">
        <f t="shared" si="39"/>
        <v>#N/A</v>
      </c>
      <c r="F1389" s="69" t="e">
        <f t="shared" si="39"/>
        <v>#N/A</v>
      </c>
      <c r="G1389" s="69" t="e">
        <f t="shared" si="39"/>
        <v>#N/A</v>
      </c>
      <c r="H1389" s="69" t="e">
        <f t="shared" si="39"/>
        <v>#N/A</v>
      </c>
      <c r="I1389" s="69" t="e">
        <f t="shared" si="39"/>
        <v>#N/A</v>
      </c>
      <c r="J1389" s="70" t="e">
        <f t="shared" si="39"/>
        <v>#N/A</v>
      </c>
      <c r="K1389" s="118"/>
      <c r="L1389" s="112"/>
    </row>
    <row r="1390" spans="1:12" x14ac:dyDescent="0.25">
      <c r="A1390" s="93">
        <v>1975</v>
      </c>
      <c r="B1390" s="94" t="s">
        <v>293</v>
      </c>
      <c r="C1390" s="95" t="s">
        <v>294</v>
      </c>
      <c r="D1390" s="95" t="s">
        <v>240</v>
      </c>
      <c r="E1390" s="87">
        <f t="shared" si="39"/>
        <v>3.6752218752239783</v>
      </c>
      <c r="F1390" s="69">
        <f t="shared" si="39"/>
        <v>2.8271089227513566</v>
      </c>
      <c r="G1390" s="69">
        <f t="shared" si="39"/>
        <v>3.4108962863281085</v>
      </c>
      <c r="H1390" s="69">
        <f t="shared" si="39"/>
        <v>4.5168571333027838</v>
      </c>
      <c r="I1390" s="69">
        <f t="shared" si="39"/>
        <v>2.405559094372741</v>
      </c>
      <c r="J1390" s="70">
        <f t="shared" si="39"/>
        <v>5.0466245764988908</v>
      </c>
      <c r="K1390" s="118"/>
      <c r="L1390" s="112"/>
    </row>
    <row r="1391" spans="1:12" x14ac:dyDescent="0.25">
      <c r="A1391" s="93">
        <v>1975</v>
      </c>
      <c r="B1391" s="94" t="s">
        <v>295</v>
      </c>
      <c r="C1391" s="95" t="s">
        <v>296</v>
      </c>
      <c r="D1391" s="95" t="s">
        <v>240</v>
      </c>
      <c r="E1391" s="87">
        <f t="shared" si="39"/>
        <v>3.9544435275500738</v>
      </c>
      <c r="F1391" s="69">
        <f t="shared" si="39"/>
        <v>4.1018131307047243</v>
      </c>
      <c r="G1391" s="69">
        <f t="shared" si="39"/>
        <v>3.548770510410113</v>
      </c>
      <c r="H1391" s="69">
        <f t="shared" si="39"/>
        <v>5.2119876918144872</v>
      </c>
      <c r="I1391" s="69">
        <f t="shared" si="39"/>
        <v>3.7015555698707145</v>
      </c>
      <c r="J1391" s="70">
        <f t="shared" si="39"/>
        <v>3.5085924417437657</v>
      </c>
      <c r="K1391" s="118"/>
      <c r="L1391" s="112"/>
    </row>
    <row r="1392" spans="1:12" x14ac:dyDescent="0.25">
      <c r="A1392" s="93">
        <v>1975</v>
      </c>
      <c r="B1392" s="94" t="s">
        <v>297</v>
      </c>
      <c r="C1392" s="95" t="s">
        <v>298</v>
      </c>
      <c r="D1392" s="95" t="s">
        <v>240</v>
      </c>
      <c r="E1392" s="87">
        <f t="shared" si="39"/>
        <v>4.3424981107991432</v>
      </c>
      <c r="F1392" s="69">
        <f t="shared" si="39"/>
        <v>3.8921087108920154</v>
      </c>
      <c r="G1392" s="69">
        <f t="shared" si="39"/>
        <v>5.2779915759816456</v>
      </c>
      <c r="H1392" s="69">
        <f t="shared" si="39"/>
        <v>6.2780363737449321</v>
      </c>
      <c r="I1392" s="69">
        <f t="shared" si="39"/>
        <v>0.78146442761868629</v>
      </c>
      <c r="J1392" s="70">
        <f t="shared" si="39"/>
        <v>6.0568211914759269</v>
      </c>
      <c r="K1392" s="118"/>
      <c r="L1392" s="112"/>
    </row>
    <row r="1393" spans="1:12" x14ac:dyDescent="0.25">
      <c r="A1393" s="93">
        <v>1975</v>
      </c>
      <c r="B1393" s="94" t="s">
        <v>299</v>
      </c>
      <c r="C1393" s="95" t="s">
        <v>300</v>
      </c>
      <c r="D1393" s="95" t="s">
        <v>240</v>
      </c>
      <c r="E1393" s="87" t="e">
        <f t="shared" si="39"/>
        <v>#N/A</v>
      </c>
      <c r="F1393" s="69" t="e">
        <f t="shared" si="39"/>
        <v>#N/A</v>
      </c>
      <c r="G1393" s="69" t="e">
        <f t="shared" si="39"/>
        <v>#N/A</v>
      </c>
      <c r="H1393" s="69" t="e">
        <f t="shared" si="39"/>
        <v>#N/A</v>
      </c>
      <c r="I1393" s="69" t="e">
        <f t="shared" si="39"/>
        <v>#N/A</v>
      </c>
      <c r="J1393" s="70" t="e">
        <f t="shared" si="39"/>
        <v>#N/A</v>
      </c>
      <c r="K1393" s="118"/>
      <c r="L1393" s="112"/>
    </row>
    <row r="1394" spans="1:12" x14ac:dyDescent="0.25">
      <c r="A1394" s="93">
        <v>1975</v>
      </c>
      <c r="B1394" s="94" t="s">
        <v>301</v>
      </c>
      <c r="C1394" s="95" t="s">
        <v>302</v>
      </c>
      <c r="D1394" s="95" t="s">
        <v>240</v>
      </c>
      <c r="E1394" s="87" t="e">
        <f t="shared" ref="E1394:J1403" si="40">IF(ISNUMBER(VLOOKUP($B1394,EFW.1975,3,FALSE))=TRUE,VLOOKUP($B1394,EFW.1975,E$2,FALSE),NA())</f>
        <v>#N/A</v>
      </c>
      <c r="F1394" s="69" t="e">
        <f t="shared" si="40"/>
        <v>#N/A</v>
      </c>
      <c r="G1394" s="69" t="e">
        <f t="shared" si="40"/>
        <v>#N/A</v>
      </c>
      <c r="H1394" s="69" t="e">
        <f t="shared" si="40"/>
        <v>#N/A</v>
      </c>
      <c r="I1394" s="69" t="e">
        <f t="shared" si="40"/>
        <v>#N/A</v>
      </c>
      <c r="J1394" s="70" t="e">
        <f t="shared" si="40"/>
        <v>#N/A</v>
      </c>
      <c r="K1394" s="118"/>
      <c r="L1394" s="112"/>
    </row>
    <row r="1395" spans="1:12" x14ac:dyDescent="0.25">
      <c r="A1395" s="93">
        <v>1975</v>
      </c>
      <c r="B1395" s="94" t="s">
        <v>303</v>
      </c>
      <c r="C1395" s="95" t="s">
        <v>304</v>
      </c>
      <c r="D1395" s="95" t="s">
        <v>240</v>
      </c>
      <c r="E1395" s="87" t="e">
        <f t="shared" si="40"/>
        <v>#N/A</v>
      </c>
      <c r="F1395" s="69" t="e">
        <f t="shared" si="40"/>
        <v>#N/A</v>
      </c>
      <c r="G1395" s="69" t="e">
        <f t="shared" si="40"/>
        <v>#N/A</v>
      </c>
      <c r="H1395" s="69" t="e">
        <f t="shared" si="40"/>
        <v>#N/A</v>
      </c>
      <c r="I1395" s="69" t="e">
        <f t="shared" si="40"/>
        <v>#N/A</v>
      </c>
      <c r="J1395" s="70" t="e">
        <f t="shared" si="40"/>
        <v>#N/A</v>
      </c>
      <c r="K1395" s="118"/>
      <c r="L1395" s="112"/>
    </row>
    <row r="1396" spans="1:12" x14ac:dyDescent="0.25">
      <c r="A1396" s="93">
        <v>1975</v>
      </c>
      <c r="B1396" s="94" t="s">
        <v>305</v>
      </c>
      <c r="C1396" s="95" t="s">
        <v>306</v>
      </c>
      <c r="D1396" s="95" t="s">
        <v>240</v>
      </c>
      <c r="E1396" s="87">
        <f t="shared" si="40"/>
        <v>5.8049584148208861</v>
      </c>
      <c r="F1396" s="69">
        <f t="shared" si="40"/>
        <v>6.9646531056322099</v>
      </c>
      <c r="G1396" s="69">
        <f t="shared" si="40"/>
        <v>4.2903559409351901</v>
      </c>
      <c r="H1396" s="69">
        <f t="shared" si="40"/>
        <v>5.4740181219293778</v>
      </c>
      <c r="I1396" s="69">
        <f t="shared" si="40"/>
        <v>6.3334199942919271</v>
      </c>
      <c r="J1396" s="70">
        <f t="shared" si="40"/>
        <v>6.2730564067438834</v>
      </c>
      <c r="K1396" s="118"/>
      <c r="L1396" s="112"/>
    </row>
    <row r="1397" spans="1:12" x14ac:dyDescent="0.25">
      <c r="A1397" s="93">
        <v>1975</v>
      </c>
      <c r="B1397" s="94" t="s">
        <v>307</v>
      </c>
      <c r="C1397" s="95" t="s">
        <v>308</v>
      </c>
      <c r="D1397" s="95" t="s">
        <v>240</v>
      </c>
      <c r="E1397" s="87" t="e">
        <f t="shared" si="40"/>
        <v>#N/A</v>
      </c>
      <c r="F1397" s="69" t="e">
        <f t="shared" si="40"/>
        <v>#N/A</v>
      </c>
      <c r="G1397" s="69" t="e">
        <f t="shared" si="40"/>
        <v>#N/A</v>
      </c>
      <c r="H1397" s="69" t="e">
        <f t="shared" si="40"/>
        <v>#N/A</v>
      </c>
      <c r="I1397" s="69" t="e">
        <f t="shared" si="40"/>
        <v>#N/A</v>
      </c>
      <c r="J1397" s="70" t="e">
        <f t="shared" si="40"/>
        <v>#N/A</v>
      </c>
      <c r="K1397" s="118"/>
      <c r="L1397" s="112"/>
    </row>
    <row r="1398" spans="1:12" x14ac:dyDescent="0.25">
      <c r="A1398" s="93">
        <v>1975</v>
      </c>
      <c r="B1398" s="94" t="s">
        <v>309</v>
      </c>
      <c r="C1398" s="95" t="s">
        <v>310</v>
      </c>
      <c r="D1398" s="95" t="s">
        <v>240</v>
      </c>
      <c r="E1398" s="87" t="e">
        <f t="shared" si="40"/>
        <v>#N/A</v>
      </c>
      <c r="F1398" s="69" t="e">
        <f t="shared" si="40"/>
        <v>#N/A</v>
      </c>
      <c r="G1398" s="69" t="e">
        <f t="shared" si="40"/>
        <v>#N/A</v>
      </c>
      <c r="H1398" s="69" t="e">
        <f t="shared" si="40"/>
        <v>#N/A</v>
      </c>
      <c r="I1398" s="69" t="e">
        <f t="shared" si="40"/>
        <v>#N/A</v>
      </c>
      <c r="J1398" s="70" t="e">
        <f t="shared" si="40"/>
        <v>#N/A</v>
      </c>
      <c r="K1398" s="118"/>
      <c r="L1398" s="112"/>
    </row>
    <row r="1399" spans="1:12" x14ac:dyDescent="0.25">
      <c r="A1399" s="93">
        <v>1975</v>
      </c>
      <c r="B1399" s="94" t="s">
        <v>311</v>
      </c>
      <c r="C1399" s="95" t="s">
        <v>312</v>
      </c>
      <c r="D1399" s="95" t="s">
        <v>240</v>
      </c>
      <c r="E1399" s="87">
        <f t="shared" si="40"/>
        <v>4.221507064522199</v>
      </c>
      <c r="F1399" s="69">
        <f t="shared" si="40"/>
        <v>4.6549685835910788</v>
      </c>
      <c r="G1399" s="69">
        <f t="shared" si="40"/>
        <v>5.4149028743222489</v>
      </c>
      <c r="H1399" s="69">
        <f t="shared" si="40"/>
        <v>5.3779440584954834</v>
      </c>
      <c r="I1399" s="69">
        <f t="shared" si="40"/>
        <v>2.3986387281336912</v>
      </c>
      <c r="J1399" s="70">
        <f t="shared" si="40"/>
        <v>3.6989743549867371</v>
      </c>
      <c r="K1399" s="118"/>
      <c r="L1399" s="112"/>
    </row>
    <row r="1400" spans="1:12" x14ac:dyDescent="0.25">
      <c r="A1400" s="93">
        <v>1975</v>
      </c>
      <c r="B1400" s="94" t="s">
        <v>313</v>
      </c>
      <c r="C1400" s="95" t="s">
        <v>314</v>
      </c>
      <c r="D1400" s="95" t="s">
        <v>240</v>
      </c>
      <c r="E1400" s="87">
        <f t="shared" si="40"/>
        <v>4.991422402941212</v>
      </c>
      <c r="F1400" s="69">
        <f t="shared" si="40"/>
        <v>4.765750713007689</v>
      </c>
      <c r="G1400" s="69">
        <f t="shared" si="40"/>
        <v>3.8578827973549399</v>
      </c>
      <c r="H1400" s="69">
        <f t="shared" si="40"/>
        <v>5.656151995622209</v>
      </c>
      <c r="I1400" s="69">
        <f t="shared" si="40"/>
        <v>5.2451412736504839</v>
      </c>
      <c r="J1400" s="70">
        <f t="shared" si="40"/>
        <v>6.6129285222716829</v>
      </c>
      <c r="K1400" s="118"/>
      <c r="L1400" s="112"/>
    </row>
    <row r="1401" spans="1:12" x14ac:dyDescent="0.25">
      <c r="A1401" s="93">
        <v>1975</v>
      </c>
      <c r="B1401" s="94" t="s">
        <v>315</v>
      </c>
      <c r="C1401" s="95" t="s">
        <v>316</v>
      </c>
      <c r="D1401" s="95" t="s">
        <v>240</v>
      </c>
      <c r="E1401" s="87" t="e">
        <f t="shared" si="40"/>
        <v>#N/A</v>
      </c>
      <c r="F1401" s="69" t="e">
        <f t="shared" si="40"/>
        <v>#N/A</v>
      </c>
      <c r="G1401" s="69" t="e">
        <f t="shared" si="40"/>
        <v>#N/A</v>
      </c>
      <c r="H1401" s="69" t="e">
        <f t="shared" si="40"/>
        <v>#N/A</v>
      </c>
      <c r="I1401" s="69" t="e">
        <f t="shared" si="40"/>
        <v>#N/A</v>
      </c>
      <c r="J1401" s="70" t="e">
        <f t="shared" si="40"/>
        <v>#N/A</v>
      </c>
      <c r="K1401" s="118"/>
      <c r="L1401" s="112"/>
    </row>
    <row r="1402" spans="1:12" x14ac:dyDescent="0.25">
      <c r="A1402" s="93">
        <v>1975</v>
      </c>
      <c r="B1402" s="94" t="s">
        <v>317</v>
      </c>
      <c r="C1402" s="95" t="s">
        <v>318</v>
      </c>
      <c r="D1402" s="95" t="s">
        <v>240</v>
      </c>
      <c r="E1402" s="87" t="e">
        <f t="shared" si="40"/>
        <v>#N/A</v>
      </c>
      <c r="F1402" s="69" t="e">
        <f t="shared" si="40"/>
        <v>#N/A</v>
      </c>
      <c r="G1402" s="69" t="e">
        <f t="shared" si="40"/>
        <v>#N/A</v>
      </c>
      <c r="H1402" s="69" t="e">
        <f t="shared" si="40"/>
        <v>#N/A</v>
      </c>
      <c r="I1402" s="69" t="e">
        <f t="shared" si="40"/>
        <v>#N/A</v>
      </c>
      <c r="J1402" s="70" t="e">
        <f t="shared" si="40"/>
        <v>#N/A</v>
      </c>
      <c r="K1402" s="118"/>
      <c r="L1402" s="112"/>
    </row>
    <row r="1403" spans="1:12" x14ac:dyDescent="0.25">
      <c r="A1403" s="93">
        <v>1975</v>
      </c>
      <c r="B1403" s="94" t="s">
        <v>319</v>
      </c>
      <c r="C1403" s="95" t="s">
        <v>320</v>
      </c>
      <c r="D1403" s="95" t="s">
        <v>240</v>
      </c>
      <c r="E1403" s="87">
        <f t="shared" si="40"/>
        <v>5.0103139212673566</v>
      </c>
      <c r="F1403" s="69">
        <f t="shared" si="40"/>
        <v>2.7172744656290986</v>
      </c>
      <c r="G1403" s="69">
        <f t="shared" si="40"/>
        <v>3.5504033162541049</v>
      </c>
      <c r="H1403" s="69">
        <f t="shared" si="40"/>
        <v>6.0302428311053591</v>
      </c>
      <c r="I1403" s="69" t="str">
        <f t="shared" si="40"/>
        <v/>
      </c>
      <c r="J1403" s="70">
        <f t="shared" si="40"/>
        <v>7.143695803416251</v>
      </c>
      <c r="K1403" s="118"/>
      <c r="L1403" s="112"/>
    </row>
    <row r="1404" spans="1:12" x14ac:dyDescent="0.25">
      <c r="A1404" s="93">
        <v>1975</v>
      </c>
      <c r="B1404" s="94" t="s">
        <v>321</v>
      </c>
      <c r="C1404" s="95" t="s">
        <v>322</v>
      </c>
      <c r="D1404" s="95" t="s">
        <v>240</v>
      </c>
      <c r="E1404" s="87" t="e">
        <f t="shared" ref="E1404:J1413" si="41">IF(ISNUMBER(VLOOKUP($B1404,EFW.1975,3,FALSE))=TRUE,VLOOKUP($B1404,EFW.1975,E$2,FALSE),NA())</f>
        <v>#N/A</v>
      </c>
      <c r="F1404" s="69" t="e">
        <f t="shared" si="41"/>
        <v>#N/A</v>
      </c>
      <c r="G1404" s="69" t="e">
        <f t="shared" si="41"/>
        <v>#N/A</v>
      </c>
      <c r="H1404" s="69" t="e">
        <f t="shared" si="41"/>
        <v>#N/A</v>
      </c>
      <c r="I1404" s="69" t="e">
        <f t="shared" si="41"/>
        <v>#N/A</v>
      </c>
      <c r="J1404" s="70" t="e">
        <f t="shared" si="41"/>
        <v>#N/A</v>
      </c>
      <c r="K1404" s="118"/>
      <c r="L1404" s="112"/>
    </row>
    <row r="1405" spans="1:12" x14ac:dyDescent="0.25">
      <c r="A1405" s="93">
        <v>1975</v>
      </c>
      <c r="B1405" s="94" t="s">
        <v>323</v>
      </c>
      <c r="C1405" s="95" t="s">
        <v>324</v>
      </c>
      <c r="D1405" s="95" t="s">
        <v>240</v>
      </c>
      <c r="E1405" s="87" t="e">
        <f t="shared" si="41"/>
        <v>#N/A</v>
      </c>
      <c r="F1405" s="69" t="e">
        <f t="shared" si="41"/>
        <v>#N/A</v>
      </c>
      <c r="G1405" s="69" t="e">
        <f t="shared" si="41"/>
        <v>#N/A</v>
      </c>
      <c r="H1405" s="69" t="e">
        <f t="shared" si="41"/>
        <v>#N/A</v>
      </c>
      <c r="I1405" s="69" t="e">
        <f t="shared" si="41"/>
        <v>#N/A</v>
      </c>
      <c r="J1405" s="70" t="e">
        <f t="shared" si="41"/>
        <v>#N/A</v>
      </c>
      <c r="K1405" s="118"/>
      <c r="L1405" s="112"/>
    </row>
    <row r="1406" spans="1:12" x14ac:dyDescent="0.25">
      <c r="A1406" s="93">
        <v>1975</v>
      </c>
      <c r="B1406" s="94" t="s">
        <v>325</v>
      </c>
      <c r="C1406" s="95" t="s">
        <v>326</v>
      </c>
      <c r="D1406" s="95" t="s">
        <v>240</v>
      </c>
      <c r="E1406" s="87" t="e">
        <f t="shared" si="41"/>
        <v>#N/A</v>
      </c>
      <c r="F1406" s="69" t="e">
        <f t="shared" si="41"/>
        <v>#N/A</v>
      </c>
      <c r="G1406" s="69" t="e">
        <f t="shared" si="41"/>
        <v>#N/A</v>
      </c>
      <c r="H1406" s="69" t="e">
        <f t="shared" si="41"/>
        <v>#N/A</v>
      </c>
      <c r="I1406" s="69" t="e">
        <f t="shared" si="41"/>
        <v>#N/A</v>
      </c>
      <c r="J1406" s="70" t="e">
        <f t="shared" si="41"/>
        <v>#N/A</v>
      </c>
      <c r="K1406" s="118"/>
      <c r="L1406" s="112"/>
    </row>
    <row r="1407" spans="1:12" x14ac:dyDescent="0.25">
      <c r="A1407" s="93">
        <v>1975</v>
      </c>
      <c r="B1407" s="94" t="s">
        <v>327</v>
      </c>
      <c r="C1407" s="95" t="s">
        <v>328</v>
      </c>
      <c r="D1407" s="95" t="s">
        <v>240</v>
      </c>
      <c r="E1407" s="87">
        <f t="shared" si="41"/>
        <v>3.3551402332506415</v>
      </c>
      <c r="F1407" s="69">
        <f t="shared" si="41"/>
        <v>0.79447882995419139</v>
      </c>
      <c r="G1407" s="69">
        <f t="shared" si="41"/>
        <v>2.4810049788083677</v>
      </c>
      <c r="H1407" s="69">
        <f t="shared" si="41"/>
        <v>7.6547409512806253</v>
      </c>
      <c r="I1407" s="69">
        <f t="shared" si="41"/>
        <v>3.383369887123747</v>
      </c>
      <c r="J1407" s="70">
        <f t="shared" si="41"/>
        <v>3.4823572522122599</v>
      </c>
      <c r="K1407" s="118"/>
      <c r="L1407" s="112"/>
    </row>
    <row r="1408" spans="1:12" x14ac:dyDescent="0.25">
      <c r="A1408" s="93">
        <v>1975</v>
      </c>
      <c r="B1408" s="94" t="s">
        <v>329</v>
      </c>
      <c r="C1408" s="95" t="s">
        <v>330</v>
      </c>
      <c r="D1408" s="95" t="s">
        <v>240</v>
      </c>
      <c r="E1408" s="87">
        <f t="shared" si="41"/>
        <v>4.4056816705192752</v>
      </c>
      <c r="F1408" s="69">
        <f t="shared" si="41"/>
        <v>4.9281720859446443</v>
      </c>
      <c r="G1408" s="69">
        <f t="shared" si="41"/>
        <v>4.7298600348746351</v>
      </c>
      <c r="H1408" s="69">
        <f t="shared" si="41"/>
        <v>4.7890735124003445</v>
      </c>
      <c r="I1408" s="69">
        <f t="shared" si="41"/>
        <v>2.5961412963180512</v>
      </c>
      <c r="J1408" s="70">
        <f t="shared" si="41"/>
        <v>5.2573006625742895</v>
      </c>
      <c r="K1408" s="118"/>
      <c r="L1408" s="112"/>
    </row>
    <row r="1409" spans="1:12" x14ac:dyDescent="0.25">
      <c r="A1409" s="93">
        <v>1975</v>
      </c>
      <c r="B1409" s="94" t="s">
        <v>331</v>
      </c>
      <c r="C1409" s="95" t="s">
        <v>332</v>
      </c>
      <c r="D1409" s="95" t="s">
        <v>240</v>
      </c>
      <c r="E1409" s="87">
        <f t="shared" si="41"/>
        <v>4.90609918814474</v>
      </c>
      <c r="F1409" s="69">
        <f t="shared" si="41"/>
        <v>1.4146026382857944</v>
      </c>
      <c r="G1409" s="69">
        <f t="shared" si="41"/>
        <v>4.399431487462568</v>
      </c>
      <c r="H1409" s="69">
        <f t="shared" si="41"/>
        <v>5.9231294013809697</v>
      </c>
      <c r="I1409" s="69" t="str">
        <f t="shared" si="41"/>
        <v/>
      </c>
      <c r="J1409" s="70">
        <f t="shared" si="41"/>
        <v>6.3691787751483746</v>
      </c>
      <c r="K1409" s="118"/>
      <c r="L1409" s="112"/>
    </row>
    <row r="1410" spans="1:12" x14ac:dyDescent="0.25">
      <c r="A1410" s="93">
        <v>1975</v>
      </c>
      <c r="B1410" s="94" t="s">
        <v>333</v>
      </c>
      <c r="C1410" s="95" t="s">
        <v>334</v>
      </c>
      <c r="D1410" s="95" t="s">
        <v>240</v>
      </c>
      <c r="E1410" s="87" t="e">
        <f t="shared" si="41"/>
        <v>#N/A</v>
      </c>
      <c r="F1410" s="69" t="e">
        <f t="shared" si="41"/>
        <v>#N/A</v>
      </c>
      <c r="G1410" s="69" t="e">
        <f t="shared" si="41"/>
        <v>#N/A</v>
      </c>
      <c r="H1410" s="69" t="e">
        <f t="shared" si="41"/>
        <v>#N/A</v>
      </c>
      <c r="I1410" s="69" t="e">
        <f t="shared" si="41"/>
        <v>#N/A</v>
      </c>
      <c r="J1410" s="70" t="e">
        <f t="shared" si="41"/>
        <v>#N/A</v>
      </c>
      <c r="K1410" s="118"/>
      <c r="L1410" s="112"/>
    </row>
    <row r="1411" spans="1:12" x14ac:dyDescent="0.25">
      <c r="A1411" s="93">
        <v>1975</v>
      </c>
      <c r="B1411" s="94" t="s">
        <v>335</v>
      </c>
      <c r="C1411" s="95" t="s">
        <v>336</v>
      </c>
      <c r="D1411" s="95" t="s">
        <v>337</v>
      </c>
      <c r="E1411" s="87" t="e">
        <f t="shared" si="41"/>
        <v>#N/A</v>
      </c>
      <c r="F1411" s="69" t="e">
        <f t="shared" si="41"/>
        <v>#N/A</v>
      </c>
      <c r="G1411" s="69" t="e">
        <f t="shared" si="41"/>
        <v>#N/A</v>
      </c>
      <c r="H1411" s="69" t="e">
        <f t="shared" si="41"/>
        <v>#N/A</v>
      </c>
      <c r="I1411" s="69" t="e">
        <f t="shared" si="41"/>
        <v>#N/A</v>
      </c>
      <c r="J1411" s="70" t="e">
        <f t="shared" si="41"/>
        <v>#N/A</v>
      </c>
      <c r="K1411" s="118"/>
      <c r="L1411" s="112"/>
    </row>
    <row r="1412" spans="1:12" x14ac:dyDescent="0.25">
      <c r="A1412" s="93">
        <v>1975</v>
      </c>
      <c r="B1412" s="94" t="s">
        <v>338</v>
      </c>
      <c r="C1412" s="95" t="s">
        <v>339</v>
      </c>
      <c r="D1412" s="95" t="s">
        <v>337</v>
      </c>
      <c r="E1412" s="87" t="e">
        <f t="shared" si="41"/>
        <v>#N/A</v>
      </c>
      <c r="F1412" s="69" t="e">
        <f t="shared" si="41"/>
        <v>#N/A</v>
      </c>
      <c r="G1412" s="69" t="e">
        <f t="shared" si="41"/>
        <v>#N/A</v>
      </c>
      <c r="H1412" s="69" t="e">
        <f t="shared" si="41"/>
        <v>#N/A</v>
      </c>
      <c r="I1412" s="69" t="e">
        <f t="shared" si="41"/>
        <v>#N/A</v>
      </c>
      <c r="J1412" s="70" t="e">
        <f t="shared" si="41"/>
        <v>#N/A</v>
      </c>
      <c r="K1412" s="118"/>
      <c r="L1412" s="112"/>
    </row>
    <row r="1413" spans="1:12" x14ac:dyDescent="0.25">
      <c r="A1413" s="93">
        <v>1975</v>
      </c>
      <c r="B1413" s="94" t="s">
        <v>340</v>
      </c>
      <c r="C1413" s="95" t="s">
        <v>341</v>
      </c>
      <c r="D1413" s="95" t="s">
        <v>337</v>
      </c>
      <c r="E1413" s="87" t="e">
        <f t="shared" si="41"/>
        <v>#N/A</v>
      </c>
      <c r="F1413" s="69" t="e">
        <f t="shared" si="41"/>
        <v>#N/A</v>
      </c>
      <c r="G1413" s="69" t="e">
        <f t="shared" si="41"/>
        <v>#N/A</v>
      </c>
      <c r="H1413" s="69" t="e">
        <f t="shared" si="41"/>
        <v>#N/A</v>
      </c>
      <c r="I1413" s="69" t="e">
        <f t="shared" si="41"/>
        <v>#N/A</v>
      </c>
      <c r="J1413" s="70" t="e">
        <f t="shared" si="41"/>
        <v>#N/A</v>
      </c>
      <c r="K1413" s="118"/>
      <c r="L1413" s="112"/>
    </row>
    <row r="1414" spans="1:12" x14ac:dyDescent="0.25">
      <c r="A1414" s="93">
        <v>1975</v>
      </c>
      <c r="B1414" s="94" t="s">
        <v>342</v>
      </c>
      <c r="C1414" s="95" t="s">
        <v>343</v>
      </c>
      <c r="D1414" s="95" t="s">
        <v>337</v>
      </c>
      <c r="E1414" s="87" t="e">
        <f t="shared" ref="E1414:J1423" si="42">IF(ISNUMBER(VLOOKUP($B1414,EFW.1975,3,FALSE))=TRUE,VLOOKUP($B1414,EFW.1975,E$2,FALSE),NA())</f>
        <v>#N/A</v>
      </c>
      <c r="F1414" s="69" t="e">
        <f t="shared" si="42"/>
        <v>#N/A</v>
      </c>
      <c r="G1414" s="69" t="e">
        <f t="shared" si="42"/>
        <v>#N/A</v>
      </c>
      <c r="H1414" s="69" t="e">
        <f t="shared" si="42"/>
        <v>#N/A</v>
      </c>
      <c r="I1414" s="69" t="e">
        <f t="shared" si="42"/>
        <v>#N/A</v>
      </c>
      <c r="J1414" s="70" t="e">
        <f t="shared" si="42"/>
        <v>#N/A</v>
      </c>
      <c r="K1414" s="118"/>
      <c r="L1414" s="112"/>
    </row>
    <row r="1415" spans="1:12" x14ac:dyDescent="0.25">
      <c r="A1415" s="93">
        <v>1975</v>
      </c>
      <c r="B1415" s="94" t="s">
        <v>344</v>
      </c>
      <c r="C1415" s="95" t="s">
        <v>345</v>
      </c>
      <c r="D1415" s="95" t="s">
        <v>337</v>
      </c>
      <c r="E1415" s="87" t="e">
        <f t="shared" si="42"/>
        <v>#N/A</v>
      </c>
      <c r="F1415" s="69" t="e">
        <f t="shared" si="42"/>
        <v>#N/A</v>
      </c>
      <c r="G1415" s="69" t="e">
        <f t="shared" si="42"/>
        <v>#N/A</v>
      </c>
      <c r="H1415" s="69" t="e">
        <f t="shared" si="42"/>
        <v>#N/A</v>
      </c>
      <c r="I1415" s="69" t="e">
        <f t="shared" si="42"/>
        <v>#N/A</v>
      </c>
      <c r="J1415" s="70" t="e">
        <f t="shared" si="42"/>
        <v>#N/A</v>
      </c>
      <c r="K1415" s="118"/>
      <c r="L1415" s="112"/>
    </row>
    <row r="1416" spans="1:12" x14ac:dyDescent="0.25">
      <c r="A1416" s="93">
        <v>1975</v>
      </c>
      <c r="B1416" s="94" t="s">
        <v>346</v>
      </c>
      <c r="C1416" s="95" t="s">
        <v>347</v>
      </c>
      <c r="D1416" s="95" t="s">
        <v>337</v>
      </c>
      <c r="E1416" s="87" t="e">
        <f t="shared" si="42"/>
        <v>#N/A</v>
      </c>
      <c r="F1416" s="69" t="e">
        <f t="shared" si="42"/>
        <v>#N/A</v>
      </c>
      <c r="G1416" s="69" t="e">
        <f t="shared" si="42"/>
        <v>#N/A</v>
      </c>
      <c r="H1416" s="69" t="e">
        <f t="shared" si="42"/>
        <v>#N/A</v>
      </c>
      <c r="I1416" s="69" t="e">
        <f t="shared" si="42"/>
        <v>#N/A</v>
      </c>
      <c r="J1416" s="70" t="e">
        <f t="shared" si="42"/>
        <v>#N/A</v>
      </c>
      <c r="K1416" s="118"/>
      <c r="L1416" s="112"/>
    </row>
    <row r="1417" spans="1:12" x14ac:dyDescent="0.25">
      <c r="A1417" s="93">
        <v>1975</v>
      </c>
      <c r="B1417" s="94" t="s">
        <v>348</v>
      </c>
      <c r="C1417" s="95" t="s">
        <v>349</v>
      </c>
      <c r="D1417" s="95" t="s">
        <v>337</v>
      </c>
      <c r="E1417" s="87" t="e">
        <f t="shared" si="42"/>
        <v>#N/A</v>
      </c>
      <c r="F1417" s="69" t="e">
        <f t="shared" si="42"/>
        <v>#N/A</v>
      </c>
      <c r="G1417" s="69" t="e">
        <f t="shared" si="42"/>
        <v>#N/A</v>
      </c>
      <c r="H1417" s="69" t="e">
        <f t="shared" si="42"/>
        <v>#N/A</v>
      </c>
      <c r="I1417" s="69" t="e">
        <f t="shared" si="42"/>
        <v>#N/A</v>
      </c>
      <c r="J1417" s="70" t="e">
        <f t="shared" si="42"/>
        <v>#N/A</v>
      </c>
      <c r="K1417" s="118"/>
      <c r="L1417" s="112"/>
    </row>
    <row r="1418" spans="1:12" x14ac:dyDescent="0.25">
      <c r="A1418" s="93">
        <v>1975</v>
      </c>
      <c r="B1418" s="94" t="s">
        <v>350</v>
      </c>
      <c r="C1418" s="95" t="s">
        <v>351</v>
      </c>
      <c r="D1418" s="95" t="s">
        <v>337</v>
      </c>
      <c r="E1418" s="87">
        <f t="shared" si="42"/>
        <v>3.3419438729190918</v>
      </c>
      <c r="F1418" s="69">
        <f t="shared" si="42"/>
        <v>0.442983751952084</v>
      </c>
      <c r="G1418" s="69">
        <f t="shared" si="42"/>
        <v>4.2982759790527316</v>
      </c>
      <c r="H1418" s="69">
        <f t="shared" si="42"/>
        <v>6.6481171837912827</v>
      </c>
      <c r="I1418" s="69" t="str">
        <f t="shared" si="42"/>
        <v/>
      </c>
      <c r="J1418" s="70">
        <f t="shared" si="42"/>
        <v>1.1412538086501105</v>
      </c>
      <c r="K1418" s="118"/>
      <c r="L1418" s="112"/>
    </row>
    <row r="1419" spans="1:12" x14ac:dyDescent="0.25">
      <c r="A1419" s="93">
        <v>1975</v>
      </c>
      <c r="B1419" s="94" t="s">
        <v>352</v>
      </c>
      <c r="C1419" s="95" t="s">
        <v>353</v>
      </c>
      <c r="D1419" s="95" t="s">
        <v>337</v>
      </c>
      <c r="E1419" s="87" t="e">
        <f t="shared" si="42"/>
        <v>#N/A</v>
      </c>
      <c r="F1419" s="69" t="e">
        <f t="shared" si="42"/>
        <v>#N/A</v>
      </c>
      <c r="G1419" s="69" t="e">
        <f t="shared" si="42"/>
        <v>#N/A</v>
      </c>
      <c r="H1419" s="69" t="e">
        <f t="shared" si="42"/>
        <v>#N/A</v>
      </c>
      <c r="I1419" s="69" t="e">
        <f t="shared" si="42"/>
        <v>#N/A</v>
      </c>
      <c r="J1419" s="70" t="e">
        <f t="shared" si="42"/>
        <v>#N/A</v>
      </c>
      <c r="K1419" s="118"/>
      <c r="L1419" s="112"/>
    </row>
    <row r="1420" spans="1:12" x14ac:dyDescent="0.25">
      <c r="A1420" s="93">
        <v>1975</v>
      </c>
      <c r="B1420" s="94" t="s">
        <v>354</v>
      </c>
      <c r="C1420" s="95" t="s">
        <v>355</v>
      </c>
      <c r="D1420" s="95" t="s">
        <v>337</v>
      </c>
      <c r="E1420" s="87" t="e">
        <f t="shared" si="42"/>
        <v>#N/A</v>
      </c>
      <c r="F1420" s="69" t="e">
        <f t="shared" si="42"/>
        <v>#N/A</v>
      </c>
      <c r="G1420" s="69" t="e">
        <f t="shared" si="42"/>
        <v>#N/A</v>
      </c>
      <c r="H1420" s="69" t="e">
        <f t="shared" si="42"/>
        <v>#N/A</v>
      </c>
      <c r="I1420" s="69" t="e">
        <f t="shared" si="42"/>
        <v>#N/A</v>
      </c>
      <c r="J1420" s="70" t="e">
        <f t="shared" si="42"/>
        <v>#N/A</v>
      </c>
      <c r="K1420" s="118"/>
      <c r="L1420" s="112"/>
    </row>
    <row r="1421" spans="1:12" x14ac:dyDescent="0.25">
      <c r="A1421" s="93">
        <v>1975</v>
      </c>
      <c r="B1421" s="94" t="s">
        <v>356</v>
      </c>
      <c r="C1421" s="95" t="s">
        <v>357</v>
      </c>
      <c r="D1421" s="95" t="s">
        <v>337</v>
      </c>
      <c r="E1421" s="87" t="e">
        <f t="shared" si="42"/>
        <v>#N/A</v>
      </c>
      <c r="F1421" s="69" t="e">
        <f t="shared" si="42"/>
        <v>#N/A</v>
      </c>
      <c r="G1421" s="69" t="e">
        <f t="shared" si="42"/>
        <v>#N/A</v>
      </c>
      <c r="H1421" s="69" t="e">
        <f t="shared" si="42"/>
        <v>#N/A</v>
      </c>
      <c r="I1421" s="69" t="e">
        <f t="shared" si="42"/>
        <v>#N/A</v>
      </c>
      <c r="J1421" s="70" t="e">
        <f t="shared" si="42"/>
        <v>#N/A</v>
      </c>
      <c r="K1421" s="118"/>
      <c r="L1421" s="112"/>
    </row>
    <row r="1422" spans="1:12" x14ac:dyDescent="0.25">
      <c r="A1422" s="93">
        <v>1975</v>
      </c>
      <c r="B1422" s="94" t="s">
        <v>358</v>
      </c>
      <c r="C1422" s="95" t="s">
        <v>359</v>
      </c>
      <c r="D1422" s="95" t="s">
        <v>337</v>
      </c>
      <c r="E1422" s="87">
        <f t="shared" si="42"/>
        <v>7.0955316517513642</v>
      </c>
      <c r="F1422" s="69">
        <f t="shared" si="42"/>
        <v>8.2669892663377329</v>
      </c>
      <c r="G1422" s="69">
        <f t="shared" si="42"/>
        <v>8.1119113156937974</v>
      </c>
      <c r="H1422" s="69">
        <f t="shared" si="42"/>
        <v>6.2482777636490434</v>
      </c>
      <c r="I1422" s="69">
        <f t="shared" si="42"/>
        <v>7.3564561767560912</v>
      </c>
      <c r="J1422" s="70">
        <f t="shared" si="42"/>
        <v>7.4718913326950727</v>
      </c>
      <c r="K1422" s="118"/>
      <c r="L1422" s="112"/>
    </row>
    <row r="1423" spans="1:12" x14ac:dyDescent="0.25">
      <c r="A1423" s="93">
        <v>1975</v>
      </c>
      <c r="B1423" s="94" t="s">
        <v>360</v>
      </c>
      <c r="C1423" s="95" t="s">
        <v>361</v>
      </c>
      <c r="D1423" s="95" t="s">
        <v>337</v>
      </c>
      <c r="E1423" s="87" t="e">
        <f t="shared" si="42"/>
        <v>#N/A</v>
      </c>
      <c r="F1423" s="69" t="e">
        <f t="shared" si="42"/>
        <v>#N/A</v>
      </c>
      <c r="G1423" s="69" t="e">
        <f t="shared" si="42"/>
        <v>#N/A</v>
      </c>
      <c r="H1423" s="69" t="e">
        <f t="shared" si="42"/>
        <v>#N/A</v>
      </c>
      <c r="I1423" s="69" t="e">
        <f t="shared" si="42"/>
        <v>#N/A</v>
      </c>
      <c r="J1423" s="70" t="e">
        <f t="shared" si="42"/>
        <v>#N/A</v>
      </c>
      <c r="K1423" s="118"/>
      <c r="L1423" s="112"/>
    </row>
    <row r="1424" spans="1:12" x14ac:dyDescent="0.25">
      <c r="A1424" s="93">
        <v>1975</v>
      </c>
      <c r="B1424" s="94" t="s">
        <v>362</v>
      </c>
      <c r="C1424" s="95" t="s">
        <v>363</v>
      </c>
      <c r="D1424" s="95" t="s">
        <v>337</v>
      </c>
      <c r="E1424" s="87" t="e">
        <f t="shared" ref="E1424:J1433" si="43">IF(ISNUMBER(VLOOKUP($B1424,EFW.1975,3,FALSE))=TRUE,VLOOKUP($B1424,EFW.1975,E$2,FALSE),NA())</f>
        <v>#N/A</v>
      </c>
      <c r="F1424" s="69" t="e">
        <f t="shared" si="43"/>
        <v>#N/A</v>
      </c>
      <c r="G1424" s="69" t="e">
        <f t="shared" si="43"/>
        <v>#N/A</v>
      </c>
      <c r="H1424" s="69" t="e">
        <f t="shared" si="43"/>
        <v>#N/A</v>
      </c>
      <c r="I1424" s="69" t="e">
        <f t="shared" si="43"/>
        <v>#N/A</v>
      </c>
      <c r="J1424" s="70" t="e">
        <f t="shared" si="43"/>
        <v>#N/A</v>
      </c>
      <c r="K1424" s="118"/>
      <c r="L1424" s="112"/>
    </row>
    <row r="1425" spans="1:12" x14ac:dyDescent="0.25">
      <c r="A1425" s="93">
        <v>1975</v>
      </c>
      <c r="B1425" s="94" t="s">
        <v>364</v>
      </c>
      <c r="C1425" s="95" t="s">
        <v>365</v>
      </c>
      <c r="D1425" s="95" t="s">
        <v>337</v>
      </c>
      <c r="E1425" s="87">
        <f t="shared" si="43"/>
        <v>7.3345126790664033</v>
      </c>
      <c r="F1425" s="69">
        <f t="shared" si="43"/>
        <v>9.2589061918226729</v>
      </c>
      <c r="G1425" s="69">
        <f t="shared" si="43"/>
        <v>7.7126362199355576</v>
      </c>
      <c r="H1425" s="69">
        <f t="shared" si="43"/>
        <v>6.802037888854799</v>
      </c>
      <c r="I1425" s="69">
        <f t="shared" si="43"/>
        <v>6.6132724464272146</v>
      </c>
      <c r="J1425" s="70">
        <f t="shared" si="43"/>
        <v>7.6420800962048228</v>
      </c>
      <c r="K1425" s="118"/>
      <c r="L1425" s="112"/>
    </row>
    <row r="1426" spans="1:12" x14ac:dyDescent="0.25">
      <c r="A1426" s="93">
        <v>1975</v>
      </c>
      <c r="B1426" s="94" t="s">
        <v>366</v>
      </c>
      <c r="C1426" s="95" t="s">
        <v>367</v>
      </c>
      <c r="D1426" s="95" t="s">
        <v>337</v>
      </c>
      <c r="E1426" s="87" t="e">
        <f t="shared" si="43"/>
        <v>#N/A</v>
      </c>
      <c r="F1426" s="69" t="e">
        <f t="shared" si="43"/>
        <v>#N/A</v>
      </c>
      <c r="G1426" s="69" t="e">
        <f t="shared" si="43"/>
        <v>#N/A</v>
      </c>
      <c r="H1426" s="69" t="e">
        <f t="shared" si="43"/>
        <v>#N/A</v>
      </c>
      <c r="I1426" s="69" t="e">
        <f t="shared" si="43"/>
        <v>#N/A</v>
      </c>
      <c r="J1426" s="70" t="e">
        <f t="shared" si="43"/>
        <v>#N/A</v>
      </c>
      <c r="K1426" s="118"/>
      <c r="L1426" s="112"/>
    </row>
    <row r="1427" spans="1:12" x14ac:dyDescent="0.25">
      <c r="A1427" s="93">
        <v>1975</v>
      </c>
      <c r="B1427" s="94" t="s">
        <v>368</v>
      </c>
      <c r="C1427" s="95" t="s">
        <v>369</v>
      </c>
      <c r="D1427" s="95" t="s">
        <v>337</v>
      </c>
      <c r="E1427" s="87">
        <f t="shared" si="43"/>
        <v>5.0364641509533463</v>
      </c>
      <c r="F1427" s="69">
        <f t="shared" si="43"/>
        <v>6.2621735828442251</v>
      </c>
      <c r="G1427" s="69">
        <f t="shared" si="43"/>
        <v>7.6951398207742514</v>
      </c>
      <c r="H1427" s="69">
        <f t="shared" si="43"/>
        <v>3.2581959744312083</v>
      </c>
      <c r="I1427" s="69">
        <f t="shared" si="43"/>
        <v>2.2057535942212807</v>
      </c>
      <c r="J1427" s="70">
        <f t="shared" si="43"/>
        <v>6.1446053971446295</v>
      </c>
      <c r="K1427" s="118"/>
      <c r="L1427" s="112"/>
    </row>
    <row r="1428" spans="1:12" x14ac:dyDescent="0.25">
      <c r="A1428" s="93">
        <v>1975</v>
      </c>
      <c r="B1428" s="94" t="s">
        <v>370</v>
      </c>
      <c r="C1428" s="95" t="s">
        <v>371</v>
      </c>
      <c r="D1428" s="95" t="s">
        <v>337</v>
      </c>
      <c r="E1428" s="87">
        <f t="shared" si="43"/>
        <v>6.5234629561538551</v>
      </c>
      <c r="F1428" s="69">
        <f t="shared" si="43"/>
        <v>6.5325159718019146</v>
      </c>
      <c r="G1428" s="69">
        <f t="shared" si="43"/>
        <v>6.9929102806916719</v>
      </c>
      <c r="H1428" s="69">
        <f t="shared" si="43"/>
        <v>5.7025745561396999</v>
      </c>
      <c r="I1428" s="69">
        <f t="shared" si="43"/>
        <v>7.0008774657661235</v>
      </c>
      <c r="J1428" s="70">
        <f t="shared" si="43"/>
        <v>6.5636804627130649</v>
      </c>
      <c r="K1428" s="118"/>
      <c r="L1428" s="112"/>
    </row>
    <row r="1429" spans="1:12" x14ac:dyDescent="0.25">
      <c r="A1429" s="93">
        <v>1975</v>
      </c>
      <c r="B1429" s="94" t="s">
        <v>372</v>
      </c>
      <c r="C1429" s="95" t="s">
        <v>373</v>
      </c>
      <c r="D1429" s="95" t="s">
        <v>337</v>
      </c>
      <c r="E1429" s="87" t="e">
        <f t="shared" si="43"/>
        <v>#N/A</v>
      </c>
      <c r="F1429" s="69" t="e">
        <f t="shared" si="43"/>
        <v>#N/A</v>
      </c>
      <c r="G1429" s="69" t="e">
        <f t="shared" si="43"/>
        <v>#N/A</v>
      </c>
      <c r="H1429" s="69" t="e">
        <f t="shared" si="43"/>
        <v>#N/A</v>
      </c>
      <c r="I1429" s="69" t="e">
        <f t="shared" si="43"/>
        <v>#N/A</v>
      </c>
      <c r="J1429" s="70" t="e">
        <f t="shared" si="43"/>
        <v>#N/A</v>
      </c>
      <c r="K1429" s="118"/>
      <c r="L1429" s="112"/>
    </row>
    <row r="1430" spans="1:12" x14ac:dyDescent="0.25">
      <c r="A1430" s="93">
        <v>1975</v>
      </c>
      <c r="B1430" s="94" t="s">
        <v>374</v>
      </c>
      <c r="C1430" s="95" t="s">
        <v>375</v>
      </c>
      <c r="D1430" s="95" t="s">
        <v>337</v>
      </c>
      <c r="E1430" s="87" t="e">
        <f t="shared" si="43"/>
        <v>#N/A</v>
      </c>
      <c r="F1430" s="69" t="e">
        <f t="shared" si="43"/>
        <v>#N/A</v>
      </c>
      <c r="G1430" s="69" t="e">
        <f t="shared" si="43"/>
        <v>#N/A</v>
      </c>
      <c r="H1430" s="69" t="e">
        <f t="shared" si="43"/>
        <v>#N/A</v>
      </c>
      <c r="I1430" s="69" t="e">
        <f t="shared" si="43"/>
        <v>#N/A</v>
      </c>
      <c r="J1430" s="70" t="e">
        <f t="shared" si="43"/>
        <v>#N/A</v>
      </c>
      <c r="K1430" s="118"/>
      <c r="L1430" s="112"/>
    </row>
    <row r="1431" spans="1:12" x14ac:dyDescent="0.25">
      <c r="A1431" s="93">
        <v>1975</v>
      </c>
      <c r="B1431" s="94" t="s">
        <v>376</v>
      </c>
      <c r="C1431" s="95" t="s">
        <v>377</v>
      </c>
      <c r="D1431" s="95" t="s">
        <v>337</v>
      </c>
      <c r="E1431" s="87" t="e">
        <f t="shared" si="43"/>
        <v>#N/A</v>
      </c>
      <c r="F1431" s="69" t="e">
        <f t="shared" si="43"/>
        <v>#N/A</v>
      </c>
      <c r="G1431" s="69" t="e">
        <f t="shared" si="43"/>
        <v>#N/A</v>
      </c>
      <c r="H1431" s="69" t="e">
        <f t="shared" si="43"/>
        <v>#N/A</v>
      </c>
      <c r="I1431" s="69" t="e">
        <f t="shared" si="43"/>
        <v>#N/A</v>
      </c>
      <c r="J1431" s="70" t="e">
        <f t="shared" si="43"/>
        <v>#N/A</v>
      </c>
      <c r="K1431" s="118"/>
      <c r="L1431" s="112"/>
    </row>
    <row r="1432" spans="1:12" x14ac:dyDescent="0.25">
      <c r="A1432" s="93">
        <v>1975</v>
      </c>
      <c r="B1432" s="94" t="s">
        <v>378</v>
      </c>
      <c r="C1432" s="95" t="s">
        <v>379</v>
      </c>
      <c r="D1432" s="95" t="s">
        <v>337</v>
      </c>
      <c r="E1432" s="87" t="e">
        <f t="shared" si="43"/>
        <v>#N/A</v>
      </c>
      <c r="F1432" s="69" t="e">
        <f t="shared" si="43"/>
        <v>#N/A</v>
      </c>
      <c r="G1432" s="69" t="e">
        <f t="shared" si="43"/>
        <v>#N/A</v>
      </c>
      <c r="H1432" s="69" t="e">
        <f t="shared" si="43"/>
        <v>#N/A</v>
      </c>
      <c r="I1432" s="69" t="e">
        <f t="shared" si="43"/>
        <v>#N/A</v>
      </c>
      <c r="J1432" s="70" t="e">
        <f t="shared" si="43"/>
        <v>#N/A</v>
      </c>
      <c r="K1432" s="118"/>
      <c r="L1432" s="112"/>
    </row>
    <row r="1433" spans="1:12" x14ac:dyDescent="0.25">
      <c r="A1433" s="93">
        <v>1975</v>
      </c>
      <c r="B1433" s="94" t="s">
        <v>380</v>
      </c>
      <c r="C1433" s="95" t="s">
        <v>381</v>
      </c>
      <c r="D1433" s="95" t="s">
        <v>337</v>
      </c>
      <c r="E1433" s="87">
        <f t="shared" si="43"/>
        <v>6.9443636326062821</v>
      </c>
      <c r="F1433" s="69">
        <f t="shared" si="43"/>
        <v>7.1776279753132819</v>
      </c>
      <c r="G1433" s="69">
        <f t="shared" si="43"/>
        <v>8.0444738334582997</v>
      </c>
      <c r="H1433" s="69">
        <f t="shared" si="43"/>
        <v>6.3980635324213893</v>
      </c>
      <c r="I1433" s="69">
        <f t="shared" si="43"/>
        <v>7.2047946524702944</v>
      </c>
      <c r="J1433" s="70">
        <f t="shared" si="43"/>
        <v>6.5034697548131746</v>
      </c>
      <c r="K1433" s="118"/>
      <c r="L1433" s="112"/>
    </row>
    <row r="1434" spans="1:12" x14ac:dyDescent="0.25">
      <c r="A1434" s="93">
        <v>1975</v>
      </c>
      <c r="B1434" s="94"/>
      <c r="C1434" s="95" t="s">
        <v>382</v>
      </c>
      <c r="D1434" s="95" t="s">
        <v>337</v>
      </c>
      <c r="E1434" s="87" t="e">
        <f t="shared" ref="E1434:J1443" si="44">IF(ISNUMBER(VLOOKUP($B1434,EFW.1975,3,FALSE))=TRUE,VLOOKUP($B1434,EFW.1975,E$2,FALSE),NA())</f>
        <v>#N/A</v>
      </c>
      <c r="F1434" s="69" t="e">
        <f t="shared" si="44"/>
        <v>#N/A</v>
      </c>
      <c r="G1434" s="69" t="e">
        <f t="shared" si="44"/>
        <v>#N/A</v>
      </c>
      <c r="H1434" s="69" t="e">
        <f t="shared" si="44"/>
        <v>#N/A</v>
      </c>
      <c r="I1434" s="69" t="e">
        <f t="shared" si="44"/>
        <v>#N/A</v>
      </c>
      <c r="J1434" s="70" t="e">
        <f t="shared" si="44"/>
        <v>#N/A</v>
      </c>
      <c r="K1434" s="118"/>
      <c r="L1434" s="112"/>
    </row>
    <row r="1435" spans="1:12" x14ac:dyDescent="0.25">
      <c r="A1435" s="93">
        <v>1975</v>
      </c>
      <c r="B1435" s="94" t="s">
        <v>383</v>
      </c>
      <c r="C1435" s="95" t="s">
        <v>384</v>
      </c>
      <c r="D1435" s="95" t="s">
        <v>337</v>
      </c>
      <c r="E1435" s="87" t="e">
        <f t="shared" si="44"/>
        <v>#N/A</v>
      </c>
      <c r="F1435" s="69" t="e">
        <f t="shared" si="44"/>
        <v>#N/A</v>
      </c>
      <c r="G1435" s="69" t="e">
        <f t="shared" si="44"/>
        <v>#N/A</v>
      </c>
      <c r="H1435" s="69" t="e">
        <f t="shared" si="44"/>
        <v>#N/A</v>
      </c>
      <c r="I1435" s="69" t="e">
        <f t="shared" si="44"/>
        <v>#N/A</v>
      </c>
      <c r="J1435" s="70" t="e">
        <f t="shared" si="44"/>
        <v>#N/A</v>
      </c>
      <c r="K1435" s="118"/>
      <c r="L1435" s="112"/>
    </row>
    <row r="1436" spans="1:12" x14ac:dyDescent="0.25">
      <c r="A1436" s="93">
        <v>1975</v>
      </c>
      <c r="B1436" s="94" t="s">
        <v>385</v>
      </c>
      <c r="C1436" s="95" t="s">
        <v>386</v>
      </c>
      <c r="D1436" s="95" t="s">
        <v>337</v>
      </c>
      <c r="E1436" s="87">
        <f t="shared" si="44"/>
        <v>7.3999853291413844</v>
      </c>
      <c r="F1436" s="69">
        <f t="shared" si="44"/>
        <v>10</v>
      </c>
      <c r="G1436" s="69">
        <f t="shared" si="44"/>
        <v>7.742269315309418</v>
      </c>
      <c r="H1436" s="69">
        <f t="shared" si="44"/>
        <v>7.4190806923993184</v>
      </c>
      <c r="I1436" s="69">
        <f t="shared" si="44"/>
        <v>7.5717030721366827</v>
      </c>
      <c r="J1436" s="70">
        <f t="shared" si="44"/>
        <v>5.8133262062921078</v>
      </c>
      <c r="K1436" s="118"/>
      <c r="L1436" s="112"/>
    </row>
    <row r="1437" spans="1:12" x14ac:dyDescent="0.25">
      <c r="A1437" s="93">
        <v>1975</v>
      </c>
      <c r="B1437" s="94" t="s">
        <v>387</v>
      </c>
      <c r="C1437" s="95" t="s">
        <v>648</v>
      </c>
      <c r="D1437" s="95" t="s">
        <v>337</v>
      </c>
      <c r="E1437" s="87">
        <f t="shared" si="44"/>
        <v>6.4373629928389144</v>
      </c>
      <c r="F1437" s="69">
        <f t="shared" si="44"/>
        <v>6.5518231189582909</v>
      </c>
      <c r="G1437" s="69">
        <f t="shared" si="44"/>
        <v>7.2755742525104852</v>
      </c>
      <c r="H1437" s="69">
        <f t="shared" si="44"/>
        <v>5.0871125720849344</v>
      </c>
      <c r="I1437" s="69">
        <f t="shared" si="44"/>
        <v>6.6320567558330561</v>
      </c>
      <c r="J1437" s="70">
        <f t="shared" si="44"/>
        <v>6.9361426889297046</v>
      </c>
      <c r="K1437" s="118"/>
      <c r="L1437" s="112"/>
    </row>
    <row r="1438" spans="1:12" x14ac:dyDescent="0.25">
      <c r="A1438" s="93">
        <v>1975</v>
      </c>
      <c r="B1438" s="94" t="s">
        <v>388</v>
      </c>
      <c r="C1438" s="95" t="s">
        <v>389</v>
      </c>
      <c r="D1438" s="95" t="s">
        <v>337</v>
      </c>
      <c r="E1438" s="87" t="e">
        <f t="shared" si="44"/>
        <v>#N/A</v>
      </c>
      <c r="F1438" s="69" t="e">
        <f t="shared" si="44"/>
        <v>#N/A</v>
      </c>
      <c r="G1438" s="69" t="e">
        <f t="shared" si="44"/>
        <v>#N/A</v>
      </c>
      <c r="H1438" s="69" t="e">
        <f t="shared" si="44"/>
        <v>#N/A</v>
      </c>
      <c r="I1438" s="69" t="e">
        <f t="shared" si="44"/>
        <v>#N/A</v>
      </c>
      <c r="J1438" s="70" t="e">
        <f t="shared" si="44"/>
        <v>#N/A</v>
      </c>
      <c r="K1438" s="118"/>
      <c r="L1438" s="112"/>
    </row>
    <row r="1439" spans="1:12" x14ac:dyDescent="0.25">
      <c r="A1439" s="93">
        <v>1975</v>
      </c>
      <c r="B1439" s="94" t="s">
        <v>390</v>
      </c>
      <c r="C1439" s="95" t="s">
        <v>391</v>
      </c>
      <c r="D1439" s="95" t="s">
        <v>337</v>
      </c>
      <c r="E1439" s="87" t="e">
        <f t="shared" si="44"/>
        <v>#N/A</v>
      </c>
      <c r="F1439" s="69" t="e">
        <f t="shared" si="44"/>
        <v>#N/A</v>
      </c>
      <c r="G1439" s="69" t="e">
        <f t="shared" si="44"/>
        <v>#N/A</v>
      </c>
      <c r="H1439" s="69" t="e">
        <f t="shared" si="44"/>
        <v>#N/A</v>
      </c>
      <c r="I1439" s="69" t="e">
        <f t="shared" si="44"/>
        <v>#N/A</v>
      </c>
      <c r="J1439" s="70" t="e">
        <f t="shared" si="44"/>
        <v>#N/A</v>
      </c>
      <c r="K1439" s="118"/>
      <c r="L1439" s="112"/>
    </row>
    <row r="1440" spans="1:12" x14ac:dyDescent="0.25">
      <c r="A1440" s="93">
        <v>1975</v>
      </c>
      <c r="B1440" s="94" t="s">
        <v>392</v>
      </c>
      <c r="C1440" s="95" t="s">
        <v>393</v>
      </c>
      <c r="D1440" s="95" t="s">
        <v>337</v>
      </c>
      <c r="E1440" s="87" t="e">
        <f t="shared" si="44"/>
        <v>#N/A</v>
      </c>
      <c r="F1440" s="69" t="e">
        <f t="shared" si="44"/>
        <v>#N/A</v>
      </c>
      <c r="G1440" s="69" t="e">
        <f t="shared" si="44"/>
        <v>#N/A</v>
      </c>
      <c r="H1440" s="69" t="e">
        <f t="shared" si="44"/>
        <v>#N/A</v>
      </c>
      <c r="I1440" s="69" t="e">
        <f t="shared" si="44"/>
        <v>#N/A</v>
      </c>
      <c r="J1440" s="70" t="e">
        <f t="shared" si="44"/>
        <v>#N/A</v>
      </c>
      <c r="K1440" s="118"/>
      <c r="L1440" s="112"/>
    </row>
    <row r="1441" spans="1:12" x14ac:dyDescent="0.25">
      <c r="A1441" s="93">
        <v>1975</v>
      </c>
      <c r="B1441" s="94" t="s">
        <v>394</v>
      </c>
      <c r="C1441" s="95" t="s">
        <v>395</v>
      </c>
      <c r="D1441" s="95" t="s">
        <v>337</v>
      </c>
      <c r="E1441" s="87" t="e">
        <f t="shared" si="44"/>
        <v>#N/A</v>
      </c>
      <c r="F1441" s="69" t="e">
        <f t="shared" si="44"/>
        <v>#N/A</v>
      </c>
      <c r="G1441" s="69" t="e">
        <f t="shared" si="44"/>
        <v>#N/A</v>
      </c>
      <c r="H1441" s="69" t="e">
        <f t="shared" si="44"/>
        <v>#N/A</v>
      </c>
      <c r="I1441" s="69" t="e">
        <f t="shared" si="44"/>
        <v>#N/A</v>
      </c>
      <c r="J1441" s="70" t="e">
        <f t="shared" si="44"/>
        <v>#N/A</v>
      </c>
      <c r="K1441" s="118"/>
      <c r="L1441" s="112"/>
    </row>
    <row r="1442" spans="1:12" x14ac:dyDescent="0.25">
      <c r="A1442" s="93">
        <v>1975</v>
      </c>
      <c r="B1442" s="94" t="s">
        <v>396</v>
      </c>
      <c r="C1442" s="95" t="s">
        <v>397</v>
      </c>
      <c r="D1442" s="95" t="s">
        <v>337</v>
      </c>
      <c r="E1442" s="87" t="e">
        <f t="shared" si="44"/>
        <v>#N/A</v>
      </c>
      <c r="F1442" s="69" t="e">
        <f t="shared" si="44"/>
        <v>#N/A</v>
      </c>
      <c r="G1442" s="69" t="e">
        <f t="shared" si="44"/>
        <v>#N/A</v>
      </c>
      <c r="H1442" s="69" t="e">
        <f t="shared" si="44"/>
        <v>#N/A</v>
      </c>
      <c r="I1442" s="69" t="e">
        <f t="shared" si="44"/>
        <v>#N/A</v>
      </c>
      <c r="J1442" s="70" t="e">
        <f t="shared" si="44"/>
        <v>#N/A</v>
      </c>
      <c r="K1442" s="118"/>
      <c r="L1442" s="112"/>
    </row>
    <row r="1443" spans="1:12" x14ac:dyDescent="0.25">
      <c r="A1443" s="93">
        <v>1975</v>
      </c>
      <c r="B1443" s="94" t="s">
        <v>398</v>
      </c>
      <c r="C1443" s="95" t="s">
        <v>399</v>
      </c>
      <c r="D1443" s="95" t="s">
        <v>337</v>
      </c>
      <c r="E1443" s="87">
        <f t="shared" si="44"/>
        <v>6.0138472749171461</v>
      </c>
      <c r="F1443" s="69">
        <f t="shared" si="44"/>
        <v>8.6976798818903216</v>
      </c>
      <c r="G1443" s="69">
        <f t="shared" si="44"/>
        <v>5.0815498057391508</v>
      </c>
      <c r="H1443" s="69">
        <f t="shared" si="44"/>
        <v>6.9090928890742571</v>
      </c>
      <c r="I1443" s="69">
        <f t="shared" si="44"/>
        <v>5.9089085598043027</v>
      </c>
      <c r="J1443" s="70">
        <f t="shared" si="44"/>
        <v>4.0639806304750898</v>
      </c>
      <c r="K1443" s="118"/>
      <c r="L1443" s="112"/>
    </row>
    <row r="1444" spans="1:12" x14ac:dyDescent="0.25">
      <c r="A1444" s="93">
        <v>1975</v>
      </c>
      <c r="B1444" s="94" t="s">
        <v>400</v>
      </c>
      <c r="C1444" s="95" t="s">
        <v>401</v>
      </c>
      <c r="D1444" s="95" t="s">
        <v>337</v>
      </c>
      <c r="E1444" s="87" t="e">
        <f t="shared" ref="E1444:J1453" si="45">IF(ISNUMBER(VLOOKUP($B1444,EFW.1975,3,FALSE))=TRUE,VLOOKUP($B1444,EFW.1975,E$2,FALSE),NA())</f>
        <v>#N/A</v>
      </c>
      <c r="F1444" s="69" t="e">
        <f t="shared" si="45"/>
        <v>#N/A</v>
      </c>
      <c r="G1444" s="69" t="e">
        <f t="shared" si="45"/>
        <v>#N/A</v>
      </c>
      <c r="H1444" s="69" t="e">
        <f t="shared" si="45"/>
        <v>#N/A</v>
      </c>
      <c r="I1444" s="69" t="e">
        <f t="shared" si="45"/>
        <v>#N/A</v>
      </c>
      <c r="J1444" s="70" t="e">
        <f t="shared" si="45"/>
        <v>#N/A</v>
      </c>
      <c r="K1444" s="118"/>
      <c r="L1444" s="112"/>
    </row>
    <row r="1445" spans="1:12" x14ac:dyDescent="0.25">
      <c r="A1445" s="93">
        <v>1975</v>
      </c>
      <c r="B1445" s="94" t="s">
        <v>402</v>
      </c>
      <c r="C1445" s="95" t="s">
        <v>403</v>
      </c>
      <c r="D1445" s="95" t="s">
        <v>337</v>
      </c>
      <c r="E1445" s="87">
        <f t="shared" si="45"/>
        <v>6.6112754981210804</v>
      </c>
      <c r="F1445" s="69">
        <f t="shared" si="45"/>
        <v>10</v>
      </c>
      <c r="G1445" s="69">
        <f t="shared" si="45"/>
        <v>6.7255015305775538</v>
      </c>
      <c r="H1445" s="69">
        <f t="shared" si="45"/>
        <v>5.6877931821582948</v>
      </c>
      <c r="I1445" s="69">
        <f t="shared" si="45"/>
        <v>5.9207550472107036</v>
      </c>
      <c r="J1445" s="70">
        <f t="shared" si="45"/>
        <v>4.7285361212823727</v>
      </c>
      <c r="K1445" s="118"/>
      <c r="L1445" s="112"/>
    </row>
    <row r="1446" spans="1:12" x14ac:dyDescent="0.25">
      <c r="A1446" s="93">
        <v>1975</v>
      </c>
      <c r="B1446" s="94" t="s">
        <v>404</v>
      </c>
      <c r="C1446" s="95" t="s">
        <v>405</v>
      </c>
      <c r="D1446" s="95" t="s">
        <v>337</v>
      </c>
      <c r="E1446" s="87">
        <f t="shared" si="45"/>
        <v>5.4581479543592009</v>
      </c>
      <c r="F1446" s="69">
        <f t="shared" si="45"/>
        <v>4.6371531050017376</v>
      </c>
      <c r="G1446" s="69" t="str">
        <f t="shared" si="45"/>
        <v/>
      </c>
      <c r="H1446" s="69">
        <f t="shared" si="45"/>
        <v>6.774928173055633</v>
      </c>
      <c r="I1446" s="69">
        <f t="shared" si="45"/>
        <v>6.2979255190019181</v>
      </c>
      <c r="J1446" s="70">
        <f t="shared" si="45"/>
        <v>5.657488964461332</v>
      </c>
      <c r="K1446" s="118"/>
      <c r="L1446" s="112"/>
    </row>
    <row r="1447" spans="1:12" x14ac:dyDescent="0.25">
      <c r="A1447" s="93">
        <v>1975</v>
      </c>
      <c r="B1447" s="94" t="s">
        <v>406</v>
      </c>
      <c r="C1447" s="95" t="s">
        <v>407</v>
      </c>
      <c r="D1447" s="95" t="s">
        <v>337</v>
      </c>
      <c r="E1447" s="87" t="e">
        <f t="shared" si="45"/>
        <v>#N/A</v>
      </c>
      <c r="F1447" s="69" t="e">
        <f t="shared" si="45"/>
        <v>#N/A</v>
      </c>
      <c r="G1447" s="69" t="e">
        <f t="shared" si="45"/>
        <v>#N/A</v>
      </c>
      <c r="H1447" s="69" t="e">
        <f t="shared" si="45"/>
        <v>#N/A</v>
      </c>
      <c r="I1447" s="69" t="e">
        <f t="shared" si="45"/>
        <v>#N/A</v>
      </c>
      <c r="J1447" s="70" t="e">
        <f t="shared" si="45"/>
        <v>#N/A</v>
      </c>
      <c r="K1447" s="118"/>
      <c r="L1447" s="112"/>
    </row>
    <row r="1448" spans="1:12" x14ac:dyDescent="0.25">
      <c r="A1448" s="93">
        <v>1975</v>
      </c>
      <c r="B1448" s="94" t="s">
        <v>408</v>
      </c>
      <c r="C1448" s="95" t="s">
        <v>409</v>
      </c>
      <c r="D1448" s="95" t="s">
        <v>337</v>
      </c>
      <c r="E1448" s="87" t="e">
        <f t="shared" si="45"/>
        <v>#N/A</v>
      </c>
      <c r="F1448" s="69" t="e">
        <f t="shared" si="45"/>
        <v>#N/A</v>
      </c>
      <c r="G1448" s="69" t="e">
        <f t="shared" si="45"/>
        <v>#N/A</v>
      </c>
      <c r="H1448" s="69" t="e">
        <f t="shared" si="45"/>
        <v>#N/A</v>
      </c>
      <c r="I1448" s="69" t="e">
        <f t="shared" si="45"/>
        <v>#N/A</v>
      </c>
      <c r="J1448" s="70" t="e">
        <f t="shared" si="45"/>
        <v>#N/A</v>
      </c>
      <c r="K1448" s="118"/>
      <c r="L1448" s="112"/>
    </row>
    <row r="1449" spans="1:12" x14ac:dyDescent="0.25">
      <c r="A1449" s="93">
        <v>1975</v>
      </c>
      <c r="B1449" s="94" t="s">
        <v>410</v>
      </c>
      <c r="C1449" s="95" t="s">
        <v>411</v>
      </c>
      <c r="D1449" s="95" t="s">
        <v>337</v>
      </c>
      <c r="E1449" s="87">
        <f t="shared" si="45"/>
        <v>4.6889264117953546</v>
      </c>
      <c r="F1449" s="69">
        <f t="shared" si="45"/>
        <v>7.0872215941418606</v>
      </c>
      <c r="G1449" s="69">
        <f t="shared" si="45"/>
        <v>4.2103837908450519</v>
      </c>
      <c r="H1449" s="69">
        <f t="shared" si="45"/>
        <v>5.5805224663708888</v>
      </c>
      <c r="I1449" s="69">
        <f t="shared" si="45"/>
        <v>3.2681935568511218</v>
      </c>
      <c r="J1449" s="70">
        <f t="shared" si="45"/>
        <v>4.2133514316340852</v>
      </c>
      <c r="K1449" s="118"/>
      <c r="L1449" s="112"/>
    </row>
    <row r="1450" spans="1:12" x14ac:dyDescent="0.25">
      <c r="A1450" s="93">
        <v>1975</v>
      </c>
      <c r="B1450" s="94" t="s">
        <v>412</v>
      </c>
      <c r="C1450" s="95" t="s">
        <v>413</v>
      </c>
      <c r="D1450" s="95" t="s">
        <v>337</v>
      </c>
      <c r="E1450" s="87" t="e">
        <f t="shared" si="45"/>
        <v>#N/A</v>
      </c>
      <c r="F1450" s="69" t="e">
        <f t="shared" si="45"/>
        <v>#N/A</v>
      </c>
      <c r="G1450" s="69" t="e">
        <f t="shared" si="45"/>
        <v>#N/A</v>
      </c>
      <c r="H1450" s="69" t="e">
        <f t="shared" si="45"/>
        <v>#N/A</v>
      </c>
      <c r="I1450" s="69" t="e">
        <f t="shared" si="45"/>
        <v>#N/A</v>
      </c>
      <c r="J1450" s="70" t="e">
        <f t="shared" si="45"/>
        <v>#N/A</v>
      </c>
      <c r="K1450" s="118"/>
      <c r="L1450" s="112"/>
    </row>
    <row r="1451" spans="1:12" x14ac:dyDescent="0.25">
      <c r="A1451" s="93">
        <v>1975</v>
      </c>
      <c r="B1451" s="94" t="s">
        <v>414</v>
      </c>
      <c r="C1451" s="95" t="s">
        <v>415</v>
      </c>
      <c r="D1451" s="95" t="s">
        <v>337</v>
      </c>
      <c r="E1451" s="87" t="e">
        <f t="shared" si="45"/>
        <v>#N/A</v>
      </c>
      <c r="F1451" s="69" t="e">
        <f t="shared" si="45"/>
        <v>#N/A</v>
      </c>
      <c r="G1451" s="69" t="e">
        <f t="shared" si="45"/>
        <v>#N/A</v>
      </c>
      <c r="H1451" s="69" t="e">
        <f t="shared" si="45"/>
        <v>#N/A</v>
      </c>
      <c r="I1451" s="69" t="e">
        <f t="shared" si="45"/>
        <v>#N/A</v>
      </c>
      <c r="J1451" s="70" t="e">
        <f t="shared" si="45"/>
        <v>#N/A</v>
      </c>
      <c r="K1451" s="118"/>
      <c r="L1451" s="112"/>
    </row>
    <row r="1452" spans="1:12" x14ac:dyDescent="0.25">
      <c r="A1452" s="93">
        <v>1975</v>
      </c>
      <c r="B1452" s="94" t="s">
        <v>416</v>
      </c>
      <c r="C1452" s="95" t="s">
        <v>417</v>
      </c>
      <c r="D1452" s="95" t="s">
        <v>337</v>
      </c>
      <c r="E1452" s="87" t="e">
        <f t="shared" si="45"/>
        <v>#N/A</v>
      </c>
      <c r="F1452" s="69" t="e">
        <f t="shared" si="45"/>
        <v>#N/A</v>
      </c>
      <c r="G1452" s="69" t="e">
        <f t="shared" si="45"/>
        <v>#N/A</v>
      </c>
      <c r="H1452" s="69" t="e">
        <f t="shared" si="45"/>
        <v>#N/A</v>
      </c>
      <c r="I1452" s="69" t="e">
        <f t="shared" si="45"/>
        <v>#N/A</v>
      </c>
      <c r="J1452" s="70" t="e">
        <f t="shared" si="45"/>
        <v>#N/A</v>
      </c>
      <c r="K1452" s="118"/>
      <c r="L1452" s="112"/>
    </row>
    <row r="1453" spans="1:12" x14ac:dyDescent="0.25">
      <c r="A1453" s="93">
        <v>1975</v>
      </c>
      <c r="B1453" s="94" t="s">
        <v>418</v>
      </c>
      <c r="C1453" s="95" t="s">
        <v>419</v>
      </c>
      <c r="D1453" s="95" t="s">
        <v>337</v>
      </c>
      <c r="E1453" s="87">
        <f t="shared" si="45"/>
        <v>6.1772537134407219</v>
      </c>
      <c r="F1453" s="69">
        <f t="shared" si="45"/>
        <v>10</v>
      </c>
      <c r="G1453" s="69">
        <f t="shared" si="45"/>
        <v>3.5245076643598447</v>
      </c>
      <c r="H1453" s="69">
        <f t="shared" si="45"/>
        <v>5.7305212770473624</v>
      </c>
      <c r="I1453" s="69">
        <f t="shared" si="45"/>
        <v>5.8106185271958601</v>
      </c>
      <c r="J1453" s="70">
        <f t="shared" si="45"/>
        <v>5.8775145078517204</v>
      </c>
      <c r="K1453" s="118"/>
      <c r="L1453" s="112"/>
    </row>
    <row r="1454" spans="1:12" x14ac:dyDescent="0.25">
      <c r="A1454" s="93">
        <v>1975</v>
      </c>
      <c r="B1454" s="94" t="s">
        <v>420</v>
      </c>
      <c r="C1454" s="95" t="s">
        <v>421</v>
      </c>
      <c r="D1454" s="95" t="s">
        <v>337</v>
      </c>
      <c r="E1454" s="87">
        <f t="shared" ref="E1454:J1463" si="46">IF(ISNUMBER(VLOOKUP($B1454,EFW.1975,3,FALSE))=TRUE,VLOOKUP($B1454,EFW.1975,E$2,FALSE),NA())</f>
        <v>6.7557705795482965</v>
      </c>
      <c r="F1454" s="69">
        <f t="shared" si="46"/>
        <v>5.1254885071285115</v>
      </c>
      <c r="G1454" s="69">
        <f t="shared" si="46"/>
        <v>7.6845732956094279</v>
      </c>
      <c r="H1454" s="69">
        <f t="shared" si="46"/>
        <v>8.0384987858802894</v>
      </c>
      <c r="I1454" s="69">
        <f t="shared" si="46"/>
        <v>6.8912472381120349</v>
      </c>
      <c r="J1454" s="70">
        <f t="shared" si="46"/>
        <v>6.0935142016583752</v>
      </c>
      <c r="K1454" s="118"/>
      <c r="L1454" s="112"/>
    </row>
    <row r="1455" spans="1:12" x14ac:dyDescent="0.25">
      <c r="A1455" s="93">
        <v>1975</v>
      </c>
      <c r="B1455" s="94" t="s">
        <v>422</v>
      </c>
      <c r="C1455" s="95" t="s">
        <v>423</v>
      </c>
      <c r="D1455" s="95" t="s">
        <v>337</v>
      </c>
      <c r="E1455" s="87">
        <f t="shared" si="46"/>
        <v>7.3150044911217975</v>
      </c>
      <c r="F1455" s="69">
        <f t="shared" si="46"/>
        <v>9.5075473177505589</v>
      </c>
      <c r="G1455" s="69">
        <f t="shared" si="46"/>
        <v>5.3980785290105064</v>
      </c>
      <c r="H1455" s="69">
        <f t="shared" si="46"/>
        <v>9.0143675198881414</v>
      </c>
      <c r="I1455" s="69">
        <f t="shared" si="46"/>
        <v>8.8849161812760915</v>
      </c>
      <c r="J1455" s="70">
        <f t="shared" si="46"/>
        <v>5.3886715886292524</v>
      </c>
      <c r="K1455" s="118"/>
      <c r="L1455" s="112"/>
    </row>
    <row r="1456" spans="1:12" x14ac:dyDescent="0.25">
      <c r="A1456" s="93">
        <v>1975</v>
      </c>
      <c r="B1456" s="94" t="s">
        <v>424</v>
      </c>
      <c r="C1456" s="95" t="s">
        <v>425</v>
      </c>
      <c r="D1456" s="95" t="s">
        <v>337</v>
      </c>
      <c r="E1456" s="87">
        <f t="shared" si="46"/>
        <v>6.6096811124422032</v>
      </c>
      <c r="F1456" s="69">
        <f t="shared" si="46"/>
        <v>8.4049841207314877</v>
      </c>
      <c r="G1456" s="69">
        <f t="shared" si="46"/>
        <v>6.1731132620815625</v>
      </c>
      <c r="H1456" s="69">
        <f t="shared" si="46"/>
        <v>6.2681351327762229</v>
      </c>
      <c r="I1456" s="69">
        <f t="shared" si="46"/>
        <v>6.8268182697417936</v>
      </c>
      <c r="J1456" s="70">
        <f t="shared" si="46"/>
        <v>6.5656463952088906</v>
      </c>
      <c r="K1456" s="118"/>
      <c r="L1456" s="112"/>
    </row>
    <row r="1457" spans="1:12" x14ac:dyDescent="0.25">
      <c r="A1457" s="93">
        <v>1975</v>
      </c>
      <c r="B1457" s="94" t="s">
        <v>426</v>
      </c>
      <c r="C1457" s="95" t="s">
        <v>427</v>
      </c>
      <c r="D1457" s="95" t="s">
        <v>337</v>
      </c>
      <c r="E1457" s="87">
        <f t="shared" si="46"/>
        <v>7.9626341001492111</v>
      </c>
      <c r="F1457" s="69">
        <f t="shared" si="46"/>
        <v>9.8567722640522675</v>
      </c>
      <c r="G1457" s="69">
        <f t="shared" si="46"/>
        <v>7.4925257626945028</v>
      </c>
      <c r="H1457" s="69">
        <f t="shared" si="46"/>
        <v>9.3172416740359605</v>
      </c>
      <c r="I1457" s="69">
        <f t="shared" si="46"/>
        <v>8.6551902556082467</v>
      </c>
      <c r="J1457" s="70">
        <f t="shared" si="46"/>
        <v>5.6713361571541725</v>
      </c>
      <c r="K1457" s="118"/>
      <c r="L1457" s="112"/>
    </row>
    <row r="1458" spans="1:12" x14ac:dyDescent="0.25">
      <c r="A1458" s="93">
        <v>1975</v>
      </c>
      <c r="B1458" s="94" t="s">
        <v>428</v>
      </c>
      <c r="C1458" s="95" t="s">
        <v>429</v>
      </c>
      <c r="D1458" s="95" t="s">
        <v>337</v>
      </c>
      <c r="E1458" s="87" t="e">
        <f t="shared" si="46"/>
        <v>#N/A</v>
      </c>
      <c r="F1458" s="69" t="e">
        <f t="shared" si="46"/>
        <v>#N/A</v>
      </c>
      <c r="G1458" s="69" t="e">
        <f t="shared" si="46"/>
        <v>#N/A</v>
      </c>
      <c r="H1458" s="69" t="e">
        <f t="shared" si="46"/>
        <v>#N/A</v>
      </c>
      <c r="I1458" s="69" t="e">
        <f t="shared" si="46"/>
        <v>#N/A</v>
      </c>
      <c r="J1458" s="70" t="e">
        <f t="shared" si="46"/>
        <v>#N/A</v>
      </c>
      <c r="K1458" s="118"/>
      <c r="L1458" s="112"/>
    </row>
    <row r="1459" spans="1:12" x14ac:dyDescent="0.25">
      <c r="A1459" s="93">
        <v>1975</v>
      </c>
      <c r="B1459" s="94" t="s">
        <v>430</v>
      </c>
      <c r="C1459" s="95" t="s">
        <v>431</v>
      </c>
      <c r="D1459" s="95" t="s">
        <v>337</v>
      </c>
      <c r="E1459" s="87">
        <f t="shared" si="46"/>
        <v>7.4918827031074082</v>
      </c>
      <c r="F1459" s="69" t="str">
        <f t="shared" si="46"/>
        <v/>
      </c>
      <c r="G1459" s="69">
        <f t="shared" si="46"/>
        <v>6.8949975774186365</v>
      </c>
      <c r="H1459" s="69">
        <f t="shared" si="46"/>
        <v>9.0571871926282554</v>
      </c>
      <c r="I1459" s="69">
        <f t="shared" si="46"/>
        <v>9.0743802940723981</v>
      </c>
      <c r="J1459" s="70">
        <f t="shared" si="46"/>
        <v>7.0243757506153548</v>
      </c>
      <c r="K1459" s="118"/>
      <c r="L1459" s="112"/>
    </row>
    <row r="1460" spans="1:12" x14ac:dyDescent="0.25">
      <c r="A1460" s="93">
        <v>1975</v>
      </c>
      <c r="B1460" s="94" t="s">
        <v>432</v>
      </c>
      <c r="C1460" s="95" t="s">
        <v>433</v>
      </c>
      <c r="D1460" s="95" t="s">
        <v>337</v>
      </c>
      <c r="E1460" s="87" t="e">
        <f t="shared" si="46"/>
        <v>#N/A</v>
      </c>
      <c r="F1460" s="69" t="e">
        <f t="shared" si="46"/>
        <v>#N/A</v>
      </c>
      <c r="G1460" s="69" t="e">
        <f t="shared" si="46"/>
        <v>#N/A</v>
      </c>
      <c r="H1460" s="69" t="e">
        <f t="shared" si="46"/>
        <v>#N/A</v>
      </c>
      <c r="I1460" s="69" t="e">
        <f t="shared" si="46"/>
        <v>#N/A</v>
      </c>
      <c r="J1460" s="70" t="e">
        <f t="shared" si="46"/>
        <v>#N/A</v>
      </c>
      <c r="K1460" s="118"/>
      <c r="L1460" s="112"/>
    </row>
    <row r="1461" spans="1:12" x14ac:dyDescent="0.25">
      <c r="A1461" s="93">
        <v>1975</v>
      </c>
      <c r="B1461" s="94" t="s">
        <v>434</v>
      </c>
      <c r="C1461" s="95" t="s">
        <v>435</v>
      </c>
      <c r="D1461" s="95" t="s">
        <v>337</v>
      </c>
      <c r="E1461" s="87">
        <f t="shared" si="46"/>
        <v>7.7114298669688166</v>
      </c>
      <c r="F1461" s="69">
        <f t="shared" si="46"/>
        <v>10</v>
      </c>
      <c r="G1461" s="69">
        <f t="shared" si="46"/>
        <v>7.4871547337816811</v>
      </c>
      <c r="H1461" s="69">
        <f t="shared" si="46"/>
        <v>9.142020894035559</v>
      </c>
      <c r="I1461" s="69">
        <f t="shared" si="46"/>
        <v>7.6057909922849269</v>
      </c>
      <c r="J1461" s="70">
        <f t="shared" si="46"/>
        <v>5.7262376307770149</v>
      </c>
      <c r="K1461" s="118"/>
      <c r="L1461" s="112"/>
    </row>
    <row r="1462" spans="1:12" x14ac:dyDescent="0.25">
      <c r="A1462" s="93">
        <v>1975</v>
      </c>
      <c r="B1462" s="94" t="s">
        <v>436</v>
      </c>
      <c r="C1462" s="95" t="s">
        <v>437</v>
      </c>
      <c r="D1462" s="95" t="s">
        <v>337</v>
      </c>
      <c r="E1462" s="87">
        <f t="shared" si="46"/>
        <v>7.3888198781010326</v>
      </c>
      <c r="F1462" s="69">
        <f t="shared" si="46"/>
        <v>8.0839100953969094</v>
      </c>
      <c r="G1462" s="69">
        <f t="shared" si="46"/>
        <v>6.2421033719126342</v>
      </c>
      <c r="H1462" s="69">
        <f t="shared" si="46"/>
        <v>9.5243113196600504</v>
      </c>
      <c r="I1462" s="69">
        <f t="shared" si="46"/>
        <v>6.3808171429102298</v>
      </c>
      <c r="J1462" s="70">
        <f t="shared" si="46"/>
        <v>6.8397769540966955</v>
      </c>
      <c r="K1462" s="118"/>
      <c r="L1462" s="112"/>
    </row>
    <row r="1463" spans="1:12" x14ac:dyDescent="0.25">
      <c r="A1463" s="93">
        <v>1975</v>
      </c>
      <c r="B1463" s="94" t="s">
        <v>438</v>
      </c>
      <c r="C1463" s="95" t="s">
        <v>439</v>
      </c>
      <c r="D1463" s="95" t="s">
        <v>440</v>
      </c>
      <c r="E1463" s="87">
        <f t="shared" si="46"/>
        <v>7.3442437113636876</v>
      </c>
      <c r="F1463" s="69">
        <f t="shared" si="46"/>
        <v>8.8939831906372362</v>
      </c>
      <c r="G1463" s="69">
        <f t="shared" si="46"/>
        <v>7.6510736893967142</v>
      </c>
      <c r="H1463" s="69">
        <f t="shared" si="46"/>
        <v>8.4741832886122204</v>
      </c>
      <c r="I1463" s="69">
        <f t="shared" si="46"/>
        <v>5.6774558116244664</v>
      </c>
      <c r="J1463" s="70">
        <f t="shared" si="46"/>
        <v>6.7265533497840471</v>
      </c>
      <c r="K1463" s="118"/>
      <c r="L1463" s="112"/>
    </row>
    <row r="1464" spans="1:12" x14ac:dyDescent="0.25">
      <c r="A1464" s="93">
        <v>1975</v>
      </c>
      <c r="B1464" s="94" t="s">
        <v>441</v>
      </c>
      <c r="C1464" s="95" t="s">
        <v>442</v>
      </c>
      <c r="D1464" s="95" t="s">
        <v>440</v>
      </c>
      <c r="E1464" s="87" t="e">
        <f t="shared" ref="E1464:J1473" si="47">IF(ISNUMBER(VLOOKUP($B1464,EFW.1975,3,FALSE))=TRUE,VLOOKUP($B1464,EFW.1975,E$2,FALSE),NA())</f>
        <v>#N/A</v>
      </c>
      <c r="F1464" s="69" t="e">
        <f t="shared" si="47"/>
        <v>#N/A</v>
      </c>
      <c r="G1464" s="69" t="e">
        <f t="shared" si="47"/>
        <v>#N/A</v>
      </c>
      <c r="H1464" s="69" t="e">
        <f t="shared" si="47"/>
        <v>#N/A</v>
      </c>
      <c r="I1464" s="69" t="e">
        <f t="shared" si="47"/>
        <v>#N/A</v>
      </c>
      <c r="J1464" s="70" t="e">
        <f t="shared" si="47"/>
        <v>#N/A</v>
      </c>
      <c r="K1464" s="118"/>
      <c r="L1464" s="112"/>
    </row>
    <row r="1465" spans="1:12" x14ac:dyDescent="0.25">
      <c r="A1465" s="93">
        <v>1975</v>
      </c>
      <c r="B1465" s="94" t="s">
        <v>443</v>
      </c>
      <c r="C1465" s="95" t="s">
        <v>444</v>
      </c>
      <c r="D1465" s="95" t="s">
        <v>440</v>
      </c>
      <c r="E1465" s="87" t="e">
        <f t="shared" si="47"/>
        <v>#N/A</v>
      </c>
      <c r="F1465" s="69" t="e">
        <f t="shared" si="47"/>
        <v>#N/A</v>
      </c>
      <c r="G1465" s="69" t="e">
        <f t="shared" si="47"/>
        <v>#N/A</v>
      </c>
      <c r="H1465" s="69" t="e">
        <f t="shared" si="47"/>
        <v>#N/A</v>
      </c>
      <c r="I1465" s="69" t="e">
        <f t="shared" si="47"/>
        <v>#N/A</v>
      </c>
      <c r="J1465" s="70" t="e">
        <f t="shared" si="47"/>
        <v>#N/A</v>
      </c>
      <c r="K1465" s="118"/>
      <c r="L1465" s="112"/>
    </row>
    <row r="1466" spans="1:12" x14ac:dyDescent="0.25">
      <c r="A1466" s="93">
        <v>1975</v>
      </c>
      <c r="B1466" s="94" t="s">
        <v>445</v>
      </c>
      <c r="C1466" s="95" t="s">
        <v>446</v>
      </c>
      <c r="D1466" s="95" t="s">
        <v>440</v>
      </c>
      <c r="E1466" s="87" t="e">
        <f t="shared" si="47"/>
        <v>#N/A</v>
      </c>
      <c r="F1466" s="69" t="e">
        <f t="shared" si="47"/>
        <v>#N/A</v>
      </c>
      <c r="G1466" s="69" t="e">
        <f t="shared" si="47"/>
        <v>#N/A</v>
      </c>
      <c r="H1466" s="69" t="e">
        <f t="shared" si="47"/>
        <v>#N/A</v>
      </c>
      <c r="I1466" s="69" t="e">
        <f t="shared" si="47"/>
        <v>#N/A</v>
      </c>
      <c r="J1466" s="70" t="e">
        <f t="shared" si="47"/>
        <v>#N/A</v>
      </c>
      <c r="K1466" s="118"/>
      <c r="L1466" s="112"/>
    </row>
    <row r="1467" spans="1:12" x14ac:dyDescent="0.25">
      <c r="A1467" s="93">
        <v>1975</v>
      </c>
      <c r="B1467" s="94" t="s">
        <v>447</v>
      </c>
      <c r="C1467" s="95" t="s">
        <v>448</v>
      </c>
      <c r="D1467" s="95" t="s">
        <v>440</v>
      </c>
      <c r="E1467" s="87">
        <f t="shared" si="47"/>
        <v>6.2627937493546169</v>
      </c>
      <c r="F1467" s="69">
        <f t="shared" si="47"/>
        <v>5.6953402909913438</v>
      </c>
      <c r="G1467" s="69">
        <f t="shared" si="47"/>
        <v>7.4763242190636099</v>
      </c>
      <c r="H1467" s="69">
        <f t="shared" si="47"/>
        <v>5.9036834159303551</v>
      </c>
      <c r="I1467" s="69">
        <f t="shared" si="47"/>
        <v>5.9596536617126263</v>
      </c>
      <c r="J1467" s="70">
        <f t="shared" si="47"/>
        <v>6.5830960879663776</v>
      </c>
      <c r="K1467" s="118"/>
      <c r="L1467" s="112"/>
    </row>
    <row r="1468" spans="1:12" x14ac:dyDescent="0.25">
      <c r="A1468" s="93">
        <v>1975</v>
      </c>
      <c r="B1468" s="94" t="s">
        <v>449</v>
      </c>
      <c r="C1468" s="95" t="s">
        <v>450</v>
      </c>
      <c r="D1468" s="95" t="s">
        <v>440</v>
      </c>
      <c r="E1468" s="87" t="e">
        <f t="shared" si="47"/>
        <v>#N/A</v>
      </c>
      <c r="F1468" s="69" t="e">
        <f t="shared" si="47"/>
        <v>#N/A</v>
      </c>
      <c r="G1468" s="69" t="e">
        <f t="shared" si="47"/>
        <v>#N/A</v>
      </c>
      <c r="H1468" s="69" t="e">
        <f t="shared" si="47"/>
        <v>#N/A</v>
      </c>
      <c r="I1468" s="69" t="e">
        <f t="shared" si="47"/>
        <v>#N/A</v>
      </c>
      <c r="J1468" s="70" t="e">
        <f t="shared" si="47"/>
        <v>#N/A</v>
      </c>
      <c r="K1468" s="118"/>
      <c r="L1468" s="112"/>
    </row>
    <row r="1469" spans="1:12" x14ac:dyDescent="0.25">
      <c r="A1469" s="93">
        <v>1975</v>
      </c>
      <c r="B1469" s="94" t="s">
        <v>451</v>
      </c>
      <c r="C1469" s="95" t="s">
        <v>452</v>
      </c>
      <c r="D1469" s="95" t="s">
        <v>440</v>
      </c>
      <c r="E1469" s="87">
        <f t="shared" si="47"/>
        <v>5.9452734771289748</v>
      </c>
      <c r="F1469" s="69">
        <f t="shared" si="47"/>
        <v>5.1849051299522415</v>
      </c>
      <c r="G1469" s="69">
        <f t="shared" si="47"/>
        <v>6.4147021166263585</v>
      </c>
      <c r="H1469" s="69">
        <f t="shared" si="47"/>
        <v>4.9872256117429226</v>
      </c>
      <c r="I1469" s="69">
        <f t="shared" si="47"/>
        <v>6.4477475167446299</v>
      </c>
      <c r="J1469" s="70">
        <f t="shared" si="47"/>
        <v>7.0388259760132259</v>
      </c>
      <c r="K1469" s="118"/>
      <c r="L1469" s="112"/>
    </row>
    <row r="1470" spans="1:12" x14ac:dyDescent="0.25">
      <c r="A1470" s="93">
        <v>1975</v>
      </c>
      <c r="B1470" s="94" t="s">
        <v>453</v>
      </c>
      <c r="C1470" s="95" t="s">
        <v>454</v>
      </c>
      <c r="D1470" s="95" t="s">
        <v>440</v>
      </c>
      <c r="E1470" s="87" t="e">
        <f t="shared" si="47"/>
        <v>#N/A</v>
      </c>
      <c r="F1470" s="69" t="e">
        <f t="shared" si="47"/>
        <v>#N/A</v>
      </c>
      <c r="G1470" s="69" t="e">
        <f t="shared" si="47"/>
        <v>#N/A</v>
      </c>
      <c r="H1470" s="69" t="e">
        <f t="shared" si="47"/>
        <v>#N/A</v>
      </c>
      <c r="I1470" s="69" t="e">
        <f t="shared" si="47"/>
        <v>#N/A</v>
      </c>
      <c r="J1470" s="70" t="e">
        <f t="shared" si="47"/>
        <v>#N/A</v>
      </c>
      <c r="K1470" s="118"/>
      <c r="L1470" s="112"/>
    </row>
    <row r="1471" spans="1:12" x14ac:dyDescent="0.25">
      <c r="A1471" s="93">
        <v>1975</v>
      </c>
      <c r="B1471" s="94" t="s">
        <v>455</v>
      </c>
      <c r="C1471" s="95" t="s">
        <v>456</v>
      </c>
      <c r="D1471" s="95" t="s">
        <v>440</v>
      </c>
      <c r="E1471" s="87" t="e">
        <f t="shared" si="47"/>
        <v>#N/A</v>
      </c>
      <c r="F1471" s="69" t="e">
        <f t="shared" si="47"/>
        <v>#N/A</v>
      </c>
      <c r="G1471" s="69" t="e">
        <f t="shared" si="47"/>
        <v>#N/A</v>
      </c>
      <c r="H1471" s="69" t="e">
        <f t="shared" si="47"/>
        <v>#N/A</v>
      </c>
      <c r="I1471" s="69" t="e">
        <f t="shared" si="47"/>
        <v>#N/A</v>
      </c>
      <c r="J1471" s="70" t="e">
        <f t="shared" si="47"/>
        <v>#N/A</v>
      </c>
      <c r="K1471" s="118"/>
      <c r="L1471" s="112"/>
    </row>
    <row r="1472" spans="1:12" x14ac:dyDescent="0.25">
      <c r="A1472" s="93">
        <v>1975</v>
      </c>
      <c r="B1472" s="94" t="s">
        <v>457</v>
      </c>
      <c r="C1472" s="95" t="s">
        <v>458</v>
      </c>
      <c r="D1472" s="95" t="s">
        <v>440</v>
      </c>
      <c r="E1472" s="87" t="e">
        <f t="shared" si="47"/>
        <v>#N/A</v>
      </c>
      <c r="F1472" s="69" t="e">
        <f t="shared" si="47"/>
        <v>#N/A</v>
      </c>
      <c r="G1472" s="69" t="e">
        <f t="shared" si="47"/>
        <v>#N/A</v>
      </c>
      <c r="H1472" s="69" t="e">
        <f t="shared" si="47"/>
        <v>#N/A</v>
      </c>
      <c r="I1472" s="69" t="e">
        <f t="shared" si="47"/>
        <v>#N/A</v>
      </c>
      <c r="J1472" s="70" t="e">
        <f t="shared" si="47"/>
        <v>#N/A</v>
      </c>
      <c r="K1472" s="118"/>
      <c r="L1472" s="112"/>
    </row>
    <row r="1473" spans="1:12" x14ac:dyDescent="0.25">
      <c r="A1473" s="93">
        <v>1975</v>
      </c>
      <c r="B1473" s="94" t="s">
        <v>459</v>
      </c>
      <c r="C1473" s="95" t="s">
        <v>460</v>
      </c>
      <c r="D1473" s="95" t="s">
        <v>440</v>
      </c>
      <c r="E1473" s="87" t="e">
        <f t="shared" si="47"/>
        <v>#N/A</v>
      </c>
      <c r="F1473" s="69" t="e">
        <f t="shared" si="47"/>
        <v>#N/A</v>
      </c>
      <c r="G1473" s="69" t="e">
        <f t="shared" si="47"/>
        <v>#N/A</v>
      </c>
      <c r="H1473" s="69" t="e">
        <f t="shared" si="47"/>
        <v>#N/A</v>
      </c>
      <c r="I1473" s="69" t="e">
        <f t="shared" si="47"/>
        <v>#N/A</v>
      </c>
      <c r="J1473" s="70" t="e">
        <f t="shared" si="47"/>
        <v>#N/A</v>
      </c>
      <c r="K1473" s="118"/>
      <c r="L1473" s="112"/>
    </row>
    <row r="1474" spans="1:12" x14ac:dyDescent="0.25">
      <c r="A1474" s="93">
        <v>1975</v>
      </c>
      <c r="B1474" s="94" t="s">
        <v>461</v>
      </c>
      <c r="C1474" s="95" t="s">
        <v>462</v>
      </c>
      <c r="D1474" s="95" t="s">
        <v>440</v>
      </c>
      <c r="E1474" s="87" t="e">
        <f t="shared" ref="E1474:J1483" si="48">IF(ISNUMBER(VLOOKUP($B1474,EFW.1975,3,FALSE))=TRUE,VLOOKUP($B1474,EFW.1975,E$2,FALSE),NA())</f>
        <v>#N/A</v>
      </c>
      <c r="F1474" s="69" t="e">
        <f t="shared" si="48"/>
        <v>#N/A</v>
      </c>
      <c r="G1474" s="69" t="e">
        <f t="shared" si="48"/>
        <v>#N/A</v>
      </c>
      <c r="H1474" s="69" t="e">
        <f t="shared" si="48"/>
        <v>#N/A</v>
      </c>
      <c r="I1474" s="69" t="e">
        <f t="shared" si="48"/>
        <v>#N/A</v>
      </c>
      <c r="J1474" s="70" t="e">
        <f t="shared" si="48"/>
        <v>#N/A</v>
      </c>
      <c r="K1474" s="118"/>
      <c r="L1474" s="112"/>
    </row>
    <row r="1475" spans="1:12" x14ac:dyDescent="0.25">
      <c r="A1475" s="93">
        <v>1975</v>
      </c>
      <c r="B1475" s="94" t="s">
        <v>463</v>
      </c>
      <c r="C1475" s="95" t="s">
        <v>464</v>
      </c>
      <c r="D1475" s="95" t="s">
        <v>440</v>
      </c>
      <c r="E1475" s="87" t="e">
        <f t="shared" si="48"/>
        <v>#N/A</v>
      </c>
      <c r="F1475" s="69" t="e">
        <f t="shared" si="48"/>
        <v>#N/A</v>
      </c>
      <c r="G1475" s="69" t="e">
        <f t="shared" si="48"/>
        <v>#N/A</v>
      </c>
      <c r="H1475" s="69" t="e">
        <f t="shared" si="48"/>
        <v>#N/A</v>
      </c>
      <c r="I1475" s="69" t="e">
        <f t="shared" si="48"/>
        <v>#N/A</v>
      </c>
      <c r="J1475" s="70" t="e">
        <f t="shared" si="48"/>
        <v>#N/A</v>
      </c>
      <c r="K1475" s="118"/>
      <c r="L1475" s="112"/>
    </row>
    <row r="1476" spans="1:12" x14ac:dyDescent="0.25">
      <c r="A1476" s="93">
        <v>1975</v>
      </c>
      <c r="B1476" s="94" t="s">
        <v>465</v>
      </c>
      <c r="C1476" s="95" t="s">
        <v>466</v>
      </c>
      <c r="D1476" s="95" t="s">
        <v>440</v>
      </c>
      <c r="E1476" s="87" t="e">
        <f t="shared" si="48"/>
        <v>#N/A</v>
      </c>
      <c r="F1476" s="69" t="e">
        <f t="shared" si="48"/>
        <v>#N/A</v>
      </c>
      <c r="G1476" s="69" t="e">
        <f t="shared" si="48"/>
        <v>#N/A</v>
      </c>
      <c r="H1476" s="69" t="e">
        <f t="shared" si="48"/>
        <v>#N/A</v>
      </c>
      <c r="I1476" s="69" t="e">
        <f t="shared" si="48"/>
        <v>#N/A</v>
      </c>
      <c r="J1476" s="70" t="e">
        <f t="shared" si="48"/>
        <v>#N/A</v>
      </c>
      <c r="K1476" s="118"/>
      <c r="L1476" s="112"/>
    </row>
    <row r="1477" spans="1:12" x14ac:dyDescent="0.25">
      <c r="A1477" s="93">
        <v>1975</v>
      </c>
      <c r="B1477" s="94" t="s">
        <v>467</v>
      </c>
      <c r="C1477" s="95" t="s">
        <v>468</v>
      </c>
      <c r="D1477" s="95" t="s">
        <v>440</v>
      </c>
      <c r="E1477" s="87" t="e">
        <f t="shared" si="48"/>
        <v>#N/A</v>
      </c>
      <c r="F1477" s="69" t="e">
        <f t="shared" si="48"/>
        <v>#N/A</v>
      </c>
      <c r="G1477" s="69" t="e">
        <f t="shared" si="48"/>
        <v>#N/A</v>
      </c>
      <c r="H1477" s="69" t="e">
        <f t="shared" si="48"/>
        <v>#N/A</v>
      </c>
      <c r="I1477" s="69" t="e">
        <f t="shared" si="48"/>
        <v>#N/A</v>
      </c>
      <c r="J1477" s="70" t="e">
        <f t="shared" si="48"/>
        <v>#N/A</v>
      </c>
      <c r="K1477" s="118"/>
      <c r="L1477" s="112"/>
    </row>
    <row r="1478" spans="1:12" x14ac:dyDescent="0.25">
      <c r="A1478" s="93">
        <v>1975</v>
      </c>
      <c r="B1478" s="94" t="s">
        <v>469</v>
      </c>
      <c r="C1478" s="95" t="s">
        <v>470</v>
      </c>
      <c r="D1478" s="95" t="s">
        <v>440</v>
      </c>
      <c r="E1478" s="87" t="e">
        <f t="shared" si="48"/>
        <v>#N/A</v>
      </c>
      <c r="F1478" s="69" t="e">
        <f t="shared" si="48"/>
        <v>#N/A</v>
      </c>
      <c r="G1478" s="69" t="e">
        <f t="shared" si="48"/>
        <v>#N/A</v>
      </c>
      <c r="H1478" s="69" t="e">
        <f t="shared" si="48"/>
        <v>#N/A</v>
      </c>
      <c r="I1478" s="69" t="e">
        <f t="shared" si="48"/>
        <v>#N/A</v>
      </c>
      <c r="J1478" s="70" t="e">
        <f t="shared" si="48"/>
        <v>#N/A</v>
      </c>
      <c r="K1478" s="118"/>
      <c r="L1478" s="112"/>
    </row>
    <row r="1479" spans="1:12" x14ac:dyDescent="0.25">
      <c r="A1479" s="93">
        <v>1975</v>
      </c>
      <c r="B1479" s="94" t="s">
        <v>471</v>
      </c>
      <c r="C1479" s="95" t="s">
        <v>472</v>
      </c>
      <c r="D1479" s="95" t="s">
        <v>440</v>
      </c>
      <c r="E1479" s="87" t="e">
        <f t="shared" si="48"/>
        <v>#N/A</v>
      </c>
      <c r="F1479" s="69" t="e">
        <f t="shared" si="48"/>
        <v>#N/A</v>
      </c>
      <c r="G1479" s="69" t="e">
        <f t="shared" si="48"/>
        <v>#N/A</v>
      </c>
      <c r="H1479" s="69" t="e">
        <f t="shared" si="48"/>
        <v>#N/A</v>
      </c>
      <c r="I1479" s="69" t="e">
        <f t="shared" si="48"/>
        <v>#N/A</v>
      </c>
      <c r="J1479" s="70" t="e">
        <f t="shared" si="48"/>
        <v>#N/A</v>
      </c>
      <c r="K1479" s="118"/>
      <c r="L1479" s="112"/>
    </row>
    <row r="1480" spans="1:12" x14ac:dyDescent="0.25">
      <c r="A1480" s="93">
        <v>1975</v>
      </c>
      <c r="B1480" s="94" t="s">
        <v>473</v>
      </c>
      <c r="C1480" s="95" t="s">
        <v>474</v>
      </c>
      <c r="D1480" s="95" t="s">
        <v>440</v>
      </c>
      <c r="E1480" s="87" t="e">
        <f t="shared" si="48"/>
        <v>#N/A</v>
      </c>
      <c r="F1480" s="69" t="e">
        <f t="shared" si="48"/>
        <v>#N/A</v>
      </c>
      <c r="G1480" s="69" t="e">
        <f t="shared" si="48"/>
        <v>#N/A</v>
      </c>
      <c r="H1480" s="69" t="e">
        <f t="shared" si="48"/>
        <v>#N/A</v>
      </c>
      <c r="I1480" s="69" t="e">
        <f t="shared" si="48"/>
        <v>#N/A</v>
      </c>
      <c r="J1480" s="70" t="e">
        <f t="shared" si="48"/>
        <v>#N/A</v>
      </c>
      <c r="K1480" s="118"/>
      <c r="L1480" s="112"/>
    </row>
    <row r="1481" spans="1:12" x14ac:dyDescent="0.25">
      <c r="A1481" s="93">
        <v>1975</v>
      </c>
      <c r="B1481" s="94" t="s">
        <v>475</v>
      </c>
      <c r="C1481" s="95" t="s">
        <v>476</v>
      </c>
      <c r="D1481" s="95" t="s">
        <v>440</v>
      </c>
      <c r="E1481" s="87" t="e">
        <f t="shared" si="48"/>
        <v>#N/A</v>
      </c>
      <c r="F1481" s="69" t="e">
        <f t="shared" si="48"/>
        <v>#N/A</v>
      </c>
      <c r="G1481" s="69" t="e">
        <f t="shared" si="48"/>
        <v>#N/A</v>
      </c>
      <c r="H1481" s="69" t="e">
        <f t="shared" si="48"/>
        <v>#N/A</v>
      </c>
      <c r="I1481" s="69" t="e">
        <f t="shared" si="48"/>
        <v>#N/A</v>
      </c>
      <c r="J1481" s="70" t="e">
        <f t="shared" si="48"/>
        <v>#N/A</v>
      </c>
      <c r="K1481" s="118"/>
      <c r="L1481" s="112"/>
    </row>
    <row r="1482" spans="1:12" x14ac:dyDescent="0.25">
      <c r="A1482" s="93">
        <v>1975</v>
      </c>
      <c r="B1482" s="94" t="s">
        <v>477</v>
      </c>
      <c r="C1482" s="95" t="s">
        <v>478</v>
      </c>
      <c r="D1482" s="95" t="s">
        <v>440</v>
      </c>
      <c r="E1482" s="87" t="e">
        <f t="shared" si="48"/>
        <v>#N/A</v>
      </c>
      <c r="F1482" s="69" t="e">
        <f t="shared" si="48"/>
        <v>#N/A</v>
      </c>
      <c r="G1482" s="69" t="e">
        <f t="shared" si="48"/>
        <v>#N/A</v>
      </c>
      <c r="H1482" s="69" t="e">
        <f t="shared" si="48"/>
        <v>#N/A</v>
      </c>
      <c r="I1482" s="69" t="e">
        <f t="shared" si="48"/>
        <v>#N/A</v>
      </c>
      <c r="J1482" s="70" t="e">
        <f t="shared" si="48"/>
        <v>#N/A</v>
      </c>
      <c r="K1482" s="118"/>
      <c r="L1482" s="112"/>
    </row>
    <row r="1483" spans="1:12" x14ac:dyDescent="0.25">
      <c r="A1483" s="93">
        <v>1975</v>
      </c>
      <c r="B1483" s="94" t="s">
        <v>479</v>
      </c>
      <c r="C1483" s="95" t="s">
        <v>480</v>
      </c>
      <c r="D1483" s="95" t="s">
        <v>440</v>
      </c>
      <c r="E1483" s="87" t="e">
        <f t="shared" si="48"/>
        <v>#N/A</v>
      </c>
      <c r="F1483" s="69" t="e">
        <f t="shared" si="48"/>
        <v>#N/A</v>
      </c>
      <c r="G1483" s="69" t="e">
        <f t="shared" si="48"/>
        <v>#N/A</v>
      </c>
      <c r="H1483" s="69" t="e">
        <f t="shared" si="48"/>
        <v>#N/A</v>
      </c>
      <c r="I1483" s="69" t="e">
        <f t="shared" si="48"/>
        <v>#N/A</v>
      </c>
      <c r="J1483" s="70" t="e">
        <f t="shared" si="48"/>
        <v>#N/A</v>
      </c>
      <c r="K1483" s="118"/>
      <c r="L1483" s="112"/>
    </row>
    <row r="1484" spans="1:12" x14ac:dyDescent="0.25">
      <c r="A1484" s="93">
        <v>1975</v>
      </c>
      <c r="B1484" s="94" t="s">
        <v>481</v>
      </c>
      <c r="C1484" s="95" t="s">
        <v>482</v>
      </c>
      <c r="D1484" s="95" t="s">
        <v>440</v>
      </c>
      <c r="E1484" s="87" t="e">
        <f t="shared" ref="E1484:J1491" si="49">IF(ISNUMBER(VLOOKUP($B1484,EFW.1975,3,FALSE))=TRUE,VLOOKUP($B1484,EFW.1975,E$2,FALSE),NA())</f>
        <v>#N/A</v>
      </c>
      <c r="F1484" s="69" t="e">
        <f t="shared" si="49"/>
        <v>#N/A</v>
      </c>
      <c r="G1484" s="69" t="e">
        <f t="shared" si="49"/>
        <v>#N/A</v>
      </c>
      <c r="H1484" s="69" t="e">
        <f t="shared" si="49"/>
        <v>#N/A</v>
      </c>
      <c r="I1484" s="69" t="e">
        <f t="shared" si="49"/>
        <v>#N/A</v>
      </c>
      <c r="J1484" s="70" t="e">
        <f t="shared" si="49"/>
        <v>#N/A</v>
      </c>
      <c r="K1484" s="118"/>
      <c r="L1484" s="112"/>
    </row>
    <row r="1485" spans="1:12" x14ac:dyDescent="0.25">
      <c r="A1485" s="93">
        <v>1975</v>
      </c>
      <c r="B1485" s="94" t="s">
        <v>483</v>
      </c>
      <c r="C1485" s="95" t="s">
        <v>484</v>
      </c>
      <c r="D1485" s="95" t="s">
        <v>440</v>
      </c>
      <c r="E1485" s="87" t="e">
        <f t="shared" si="49"/>
        <v>#N/A</v>
      </c>
      <c r="F1485" s="69" t="e">
        <f t="shared" si="49"/>
        <v>#N/A</v>
      </c>
      <c r="G1485" s="69" t="e">
        <f t="shared" si="49"/>
        <v>#N/A</v>
      </c>
      <c r="H1485" s="69" t="e">
        <f t="shared" si="49"/>
        <v>#N/A</v>
      </c>
      <c r="I1485" s="69" t="e">
        <f t="shared" si="49"/>
        <v>#N/A</v>
      </c>
      <c r="J1485" s="70" t="e">
        <f t="shared" si="49"/>
        <v>#N/A</v>
      </c>
      <c r="K1485" s="118"/>
      <c r="L1485" s="112"/>
    </row>
    <row r="1486" spans="1:12" x14ac:dyDescent="0.25">
      <c r="A1486" s="93">
        <v>1975</v>
      </c>
      <c r="B1486" s="94" t="s">
        <v>485</v>
      </c>
      <c r="C1486" s="95" t="s">
        <v>486</v>
      </c>
      <c r="D1486" s="95" t="s">
        <v>440</v>
      </c>
      <c r="E1486" s="87" t="e">
        <f t="shared" si="49"/>
        <v>#N/A</v>
      </c>
      <c r="F1486" s="69" t="e">
        <f t="shared" si="49"/>
        <v>#N/A</v>
      </c>
      <c r="G1486" s="69" t="e">
        <f t="shared" si="49"/>
        <v>#N/A</v>
      </c>
      <c r="H1486" s="69" t="e">
        <f t="shared" si="49"/>
        <v>#N/A</v>
      </c>
      <c r="I1486" s="69" t="e">
        <f t="shared" si="49"/>
        <v>#N/A</v>
      </c>
      <c r="J1486" s="70" t="e">
        <f t="shared" si="49"/>
        <v>#N/A</v>
      </c>
      <c r="K1486" s="118"/>
      <c r="L1486" s="112"/>
    </row>
    <row r="1487" spans="1:12" x14ac:dyDescent="0.25">
      <c r="A1487" s="93">
        <v>1975</v>
      </c>
      <c r="B1487" s="94" t="s">
        <v>487</v>
      </c>
      <c r="C1487" s="95" t="s">
        <v>488</v>
      </c>
      <c r="D1487" s="95" t="s">
        <v>440</v>
      </c>
      <c r="E1487" s="87" t="e">
        <f t="shared" si="49"/>
        <v>#N/A</v>
      </c>
      <c r="F1487" s="69" t="e">
        <f t="shared" si="49"/>
        <v>#N/A</v>
      </c>
      <c r="G1487" s="69" t="e">
        <f t="shared" si="49"/>
        <v>#N/A</v>
      </c>
      <c r="H1487" s="69" t="e">
        <f t="shared" si="49"/>
        <v>#N/A</v>
      </c>
      <c r="I1487" s="69" t="e">
        <f t="shared" si="49"/>
        <v>#N/A</v>
      </c>
      <c r="J1487" s="70" t="e">
        <f t="shared" si="49"/>
        <v>#N/A</v>
      </c>
      <c r="K1487" s="118"/>
      <c r="L1487" s="112"/>
    </row>
    <row r="1488" spans="1:12" x14ac:dyDescent="0.25">
      <c r="A1488" s="93">
        <v>1975</v>
      </c>
      <c r="B1488" s="94" t="s">
        <v>489</v>
      </c>
      <c r="C1488" s="95" t="s">
        <v>490</v>
      </c>
      <c r="D1488" s="95" t="s">
        <v>440</v>
      </c>
      <c r="E1488" s="87" t="e">
        <f t="shared" si="49"/>
        <v>#N/A</v>
      </c>
      <c r="F1488" s="69" t="e">
        <f t="shared" si="49"/>
        <v>#N/A</v>
      </c>
      <c r="G1488" s="69" t="e">
        <f t="shared" si="49"/>
        <v>#N/A</v>
      </c>
      <c r="H1488" s="69" t="e">
        <f t="shared" si="49"/>
        <v>#N/A</v>
      </c>
      <c r="I1488" s="69" t="e">
        <f t="shared" si="49"/>
        <v>#N/A</v>
      </c>
      <c r="J1488" s="70" t="e">
        <f t="shared" si="49"/>
        <v>#N/A</v>
      </c>
      <c r="K1488" s="118"/>
      <c r="L1488" s="112"/>
    </row>
    <row r="1489" spans="1:12" x14ac:dyDescent="0.25">
      <c r="A1489" s="93">
        <v>1975</v>
      </c>
      <c r="B1489" s="94" t="s">
        <v>491</v>
      </c>
      <c r="C1489" s="95" t="s">
        <v>492</v>
      </c>
      <c r="D1489" s="95" t="s">
        <v>440</v>
      </c>
      <c r="E1489" s="87" t="e">
        <f t="shared" si="49"/>
        <v>#N/A</v>
      </c>
      <c r="F1489" s="69" t="e">
        <f t="shared" si="49"/>
        <v>#N/A</v>
      </c>
      <c r="G1489" s="69" t="e">
        <f t="shared" si="49"/>
        <v>#N/A</v>
      </c>
      <c r="H1489" s="69" t="e">
        <f t="shared" si="49"/>
        <v>#N/A</v>
      </c>
      <c r="I1489" s="69" t="e">
        <f t="shared" si="49"/>
        <v>#N/A</v>
      </c>
      <c r="J1489" s="70" t="e">
        <f t="shared" si="49"/>
        <v>#N/A</v>
      </c>
      <c r="K1489" s="118"/>
      <c r="L1489" s="112"/>
    </row>
    <row r="1490" spans="1:12" x14ac:dyDescent="0.25">
      <c r="A1490" s="93">
        <v>1975</v>
      </c>
      <c r="B1490" s="94" t="s">
        <v>493</v>
      </c>
      <c r="C1490" s="95" t="s">
        <v>494</v>
      </c>
      <c r="D1490" s="95" t="s">
        <v>440</v>
      </c>
      <c r="E1490" s="87" t="e">
        <f t="shared" si="49"/>
        <v>#N/A</v>
      </c>
      <c r="F1490" s="69" t="e">
        <f t="shared" si="49"/>
        <v>#N/A</v>
      </c>
      <c r="G1490" s="69" t="e">
        <f t="shared" si="49"/>
        <v>#N/A</v>
      </c>
      <c r="H1490" s="69" t="e">
        <f t="shared" si="49"/>
        <v>#N/A</v>
      </c>
      <c r="I1490" s="69" t="e">
        <f t="shared" si="49"/>
        <v>#N/A</v>
      </c>
      <c r="J1490" s="70" t="e">
        <f t="shared" si="49"/>
        <v>#N/A</v>
      </c>
      <c r="K1490" s="118"/>
      <c r="L1490" s="112"/>
    </row>
    <row r="1491" spans="1:12" ht="15.75" thickBot="1" x14ac:dyDescent="0.3">
      <c r="A1491" s="100">
        <v>1975</v>
      </c>
      <c r="B1491" s="101" t="s">
        <v>495</v>
      </c>
      <c r="C1491" s="102" t="s">
        <v>496</v>
      </c>
      <c r="D1491" s="102" t="s">
        <v>440</v>
      </c>
      <c r="E1491" s="88" t="e">
        <f t="shared" si="49"/>
        <v>#N/A</v>
      </c>
      <c r="F1491" s="56" t="e">
        <f t="shared" si="49"/>
        <v>#N/A</v>
      </c>
      <c r="G1491" s="56" t="e">
        <f t="shared" si="49"/>
        <v>#N/A</v>
      </c>
      <c r="H1491" s="56" t="e">
        <f t="shared" si="49"/>
        <v>#N/A</v>
      </c>
      <c r="I1491" s="56" t="e">
        <f t="shared" si="49"/>
        <v>#N/A</v>
      </c>
      <c r="J1491" s="71" t="e">
        <f t="shared" si="49"/>
        <v>#N/A</v>
      </c>
      <c r="K1491" s="119"/>
      <c r="L1491" s="113"/>
    </row>
    <row r="1492" spans="1:12" x14ac:dyDescent="0.25">
      <c r="A1492" s="90">
        <v>1976</v>
      </c>
      <c r="B1492" s="91" t="s">
        <v>4</v>
      </c>
      <c r="C1492" s="92" t="s">
        <v>5</v>
      </c>
      <c r="D1492" s="92" t="s">
        <v>6</v>
      </c>
      <c r="E1492" s="86"/>
      <c r="F1492" s="69"/>
      <c r="G1492" s="69"/>
      <c r="H1492" s="69"/>
      <c r="I1492" s="69"/>
      <c r="J1492" s="70"/>
      <c r="K1492" s="118"/>
      <c r="L1492" s="112"/>
    </row>
    <row r="1493" spans="1:12" x14ac:dyDescent="0.25">
      <c r="A1493" s="93">
        <v>1976</v>
      </c>
      <c r="B1493" s="94" t="s">
        <v>7</v>
      </c>
      <c r="C1493" s="95" t="s">
        <v>8</v>
      </c>
      <c r="D1493" s="95" t="s">
        <v>6</v>
      </c>
      <c r="E1493" s="87"/>
      <c r="F1493" s="69"/>
      <c r="G1493" s="69"/>
      <c r="H1493" s="69"/>
      <c r="I1493" s="69"/>
      <c r="J1493" s="70"/>
      <c r="K1493" s="118"/>
      <c r="L1493" s="112"/>
    </row>
    <row r="1494" spans="1:12" x14ac:dyDescent="0.25">
      <c r="A1494" s="93">
        <v>1976</v>
      </c>
      <c r="B1494" s="94" t="s">
        <v>9</v>
      </c>
      <c r="C1494" s="95" t="s">
        <v>10</v>
      </c>
      <c r="D1494" s="95" t="s">
        <v>6</v>
      </c>
      <c r="E1494" s="87"/>
      <c r="F1494" s="69"/>
      <c r="G1494" s="69"/>
      <c r="H1494" s="69"/>
      <c r="I1494" s="69"/>
      <c r="J1494" s="70"/>
      <c r="K1494" s="118"/>
      <c r="L1494" s="112"/>
    </row>
    <row r="1495" spans="1:12" x14ac:dyDescent="0.25">
      <c r="A1495" s="93">
        <v>1976</v>
      </c>
      <c r="B1495" s="94" t="s">
        <v>11</v>
      </c>
      <c r="C1495" s="95" t="s">
        <v>12</v>
      </c>
      <c r="D1495" s="95" t="s">
        <v>6</v>
      </c>
      <c r="E1495" s="87"/>
      <c r="F1495" s="69"/>
      <c r="G1495" s="69"/>
      <c r="H1495" s="69"/>
      <c r="I1495" s="69"/>
      <c r="J1495" s="70"/>
      <c r="K1495" s="118"/>
      <c r="L1495" s="112"/>
    </row>
    <row r="1496" spans="1:12" x14ac:dyDescent="0.25">
      <c r="A1496" s="93">
        <v>1976</v>
      </c>
      <c r="B1496" s="94" t="s">
        <v>13</v>
      </c>
      <c r="C1496" s="95" t="s">
        <v>14</v>
      </c>
      <c r="D1496" s="95" t="s">
        <v>6</v>
      </c>
      <c r="E1496" s="87"/>
      <c r="F1496" s="69"/>
      <c r="G1496" s="69"/>
      <c r="H1496" s="69"/>
      <c r="I1496" s="69"/>
      <c r="J1496" s="70"/>
      <c r="K1496" s="118"/>
      <c r="L1496" s="112"/>
    </row>
    <row r="1497" spans="1:12" x14ac:dyDescent="0.25">
      <c r="A1497" s="93">
        <v>1976</v>
      </c>
      <c r="B1497" s="94" t="s">
        <v>15</v>
      </c>
      <c r="C1497" s="95" t="s">
        <v>16</v>
      </c>
      <c r="D1497" s="95" t="s">
        <v>6</v>
      </c>
      <c r="E1497" s="87"/>
      <c r="F1497" s="69"/>
      <c r="G1497" s="69"/>
      <c r="H1497" s="69"/>
      <c r="I1497" s="69"/>
      <c r="J1497" s="70"/>
      <c r="K1497" s="118"/>
      <c r="L1497" s="112"/>
    </row>
    <row r="1498" spans="1:12" x14ac:dyDescent="0.25">
      <c r="A1498" s="93">
        <v>1976</v>
      </c>
      <c r="B1498" s="94" t="s">
        <v>17</v>
      </c>
      <c r="C1498" s="95" t="s">
        <v>18</v>
      </c>
      <c r="D1498" s="95" t="s">
        <v>6</v>
      </c>
      <c r="E1498" s="87"/>
      <c r="F1498" s="69"/>
      <c r="G1498" s="69"/>
      <c r="H1498" s="69"/>
      <c r="I1498" s="69"/>
      <c r="J1498" s="70"/>
      <c r="K1498" s="118"/>
      <c r="L1498" s="112"/>
    </row>
    <row r="1499" spans="1:12" x14ac:dyDescent="0.25">
      <c r="A1499" s="93">
        <v>1976</v>
      </c>
      <c r="B1499" s="94" t="s">
        <v>19</v>
      </c>
      <c r="C1499" s="95" t="s">
        <v>20</v>
      </c>
      <c r="D1499" s="95" t="s">
        <v>6</v>
      </c>
      <c r="E1499" s="87"/>
      <c r="F1499" s="69"/>
      <c r="G1499" s="69"/>
      <c r="H1499" s="69"/>
      <c r="I1499" s="69"/>
      <c r="J1499" s="70"/>
      <c r="K1499" s="118"/>
      <c r="L1499" s="112"/>
    </row>
    <row r="1500" spans="1:12" x14ac:dyDescent="0.25">
      <c r="A1500" s="93">
        <v>1976</v>
      </c>
      <c r="B1500" s="94" t="s">
        <v>21</v>
      </c>
      <c r="C1500" s="95" t="s">
        <v>22</v>
      </c>
      <c r="D1500" s="95" t="s">
        <v>6</v>
      </c>
      <c r="E1500" s="87"/>
      <c r="F1500" s="69"/>
      <c r="G1500" s="69"/>
      <c r="H1500" s="69"/>
      <c r="I1500" s="69"/>
      <c r="J1500" s="70"/>
      <c r="K1500" s="118"/>
      <c r="L1500" s="112"/>
    </row>
    <row r="1501" spans="1:12" x14ac:dyDescent="0.25">
      <c r="A1501" s="93">
        <v>1976</v>
      </c>
      <c r="B1501" s="94" t="s">
        <v>23</v>
      </c>
      <c r="C1501" s="95" t="s">
        <v>24</v>
      </c>
      <c r="D1501" s="95" t="s">
        <v>6</v>
      </c>
      <c r="E1501" s="87"/>
      <c r="F1501" s="69"/>
      <c r="G1501" s="69"/>
      <c r="H1501" s="69"/>
      <c r="I1501" s="69"/>
      <c r="J1501" s="70"/>
      <c r="K1501" s="118"/>
      <c r="L1501" s="112"/>
    </row>
    <row r="1502" spans="1:12" x14ac:dyDescent="0.25">
      <c r="A1502" s="93">
        <v>1976</v>
      </c>
      <c r="B1502" s="94" t="s">
        <v>25</v>
      </c>
      <c r="C1502" s="95" t="s">
        <v>26</v>
      </c>
      <c r="D1502" s="95" t="s">
        <v>6</v>
      </c>
      <c r="E1502" s="87"/>
      <c r="F1502" s="69"/>
      <c r="G1502" s="69"/>
      <c r="H1502" s="69"/>
      <c r="I1502" s="69"/>
      <c r="J1502" s="70"/>
      <c r="K1502" s="118"/>
      <c r="L1502" s="112"/>
    </row>
    <row r="1503" spans="1:12" x14ac:dyDescent="0.25">
      <c r="A1503" s="93">
        <v>1976</v>
      </c>
      <c r="B1503" s="94" t="s">
        <v>27</v>
      </c>
      <c r="C1503" s="95" t="s">
        <v>28</v>
      </c>
      <c r="D1503" s="95" t="s">
        <v>6</v>
      </c>
      <c r="E1503" s="87"/>
      <c r="F1503" s="69"/>
      <c r="G1503" s="69"/>
      <c r="H1503" s="69"/>
      <c r="I1503" s="69"/>
      <c r="J1503" s="70"/>
      <c r="K1503" s="118"/>
      <c r="L1503" s="112"/>
    </row>
    <row r="1504" spans="1:12" x14ac:dyDescent="0.25">
      <c r="A1504" s="93">
        <v>1976</v>
      </c>
      <c r="B1504" s="94" t="s">
        <v>29</v>
      </c>
      <c r="C1504" s="95" t="s">
        <v>30</v>
      </c>
      <c r="D1504" s="95" t="s">
        <v>6</v>
      </c>
      <c r="E1504" s="87"/>
      <c r="F1504" s="69"/>
      <c r="G1504" s="69"/>
      <c r="H1504" s="69"/>
      <c r="I1504" s="69"/>
      <c r="J1504" s="70"/>
      <c r="K1504" s="118"/>
      <c r="L1504" s="112"/>
    </row>
    <row r="1505" spans="1:12" x14ac:dyDescent="0.25">
      <c r="A1505" s="93">
        <v>1976</v>
      </c>
      <c r="B1505" s="94" t="s">
        <v>31</v>
      </c>
      <c r="C1505" s="95" t="s">
        <v>32</v>
      </c>
      <c r="D1505" s="95" t="s">
        <v>6</v>
      </c>
      <c r="E1505" s="87"/>
      <c r="F1505" s="69"/>
      <c r="G1505" s="69"/>
      <c r="H1505" s="69"/>
      <c r="I1505" s="69"/>
      <c r="J1505" s="70"/>
      <c r="K1505" s="118"/>
      <c r="L1505" s="112"/>
    </row>
    <row r="1506" spans="1:12" x14ac:dyDescent="0.25">
      <c r="A1506" s="93">
        <v>1976</v>
      </c>
      <c r="B1506" s="94" t="s">
        <v>33</v>
      </c>
      <c r="C1506" s="95" t="s">
        <v>34</v>
      </c>
      <c r="D1506" s="95" t="s">
        <v>6</v>
      </c>
      <c r="E1506" s="87"/>
      <c r="F1506" s="69"/>
      <c r="G1506" s="69"/>
      <c r="H1506" s="69"/>
      <c r="I1506" s="69"/>
      <c r="J1506" s="70"/>
      <c r="K1506" s="118"/>
      <c r="L1506" s="112"/>
    </row>
    <row r="1507" spans="1:12" x14ac:dyDescent="0.25">
      <c r="A1507" s="93">
        <v>1976</v>
      </c>
      <c r="B1507" s="94" t="s">
        <v>35</v>
      </c>
      <c r="C1507" s="95" t="s">
        <v>36</v>
      </c>
      <c r="D1507" s="95" t="s">
        <v>6</v>
      </c>
      <c r="E1507" s="87"/>
      <c r="F1507" s="69"/>
      <c r="G1507" s="69"/>
      <c r="H1507" s="69"/>
      <c r="I1507" s="69"/>
      <c r="J1507" s="70"/>
      <c r="K1507" s="118"/>
      <c r="L1507" s="112"/>
    </row>
    <row r="1508" spans="1:12" x14ac:dyDescent="0.25">
      <c r="A1508" s="93">
        <v>1976</v>
      </c>
      <c r="B1508" s="94" t="s">
        <v>37</v>
      </c>
      <c r="C1508" s="95" t="s">
        <v>38</v>
      </c>
      <c r="D1508" s="95" t="s">
        <v>6</v>
      </c>
      <c r="E1508" s="87"/>
      <c r="F1508" s="69"/>
      <c r="G1508" s="69"/>
      <c r="H1508" s="69"/>
      <c r="I1508" s="69"/>
      <c r="J1508" s="70"/>
      <c r="K1508" s="118"/>
      <c r="L1508" s="112"/>
    </row>
    <row r="1509" spans="1:12" x14ac:dyDescent="0.25">
      <c r="A1509" s="93">
        <v>1976</v>
      </c>
      <c r="B1509" s="94" t="s">
        <v>39</v>
      </c>
      <c r="C1509" s="95" t="s">
        <v>40</v>
      </c>
      <c r="D1509" s="95" t="s">
        <v>6</v>
      </c>
      <c r="E1509" s="87"/>
      <c r="F1509" s="69"/>
      <c r="G1509" s="69"/>
      <c r="H1509" s="69"/>
      <c r="I1509" s="69"/>
      <c r="J1509" s="70"/>
      <c r="K1509" s="118"/>
      <c r="L1509" s="112"/>
    </row>
    <row r="1510" spans="1:12" x14ac:dyDescent="0.25">
      <c r="A1510" s="93">
        <v>1976</v>
      </c>
      <c r="B1510" s="94" t="s">
        <v>41</v>
      </c>
      <c r="C1510" s="95" t="s">
        <v>42</v>
      </c>
      <c r="D1510" s="95" t="s">
        <v>6</v>
      </c>
      <c r="E1510" s="87"/>
      <c r="F1510" s="69"/>
      <c r="G1510" s="69"/>
      <c r="H1510" s="69"/>
      <c r="I1510" s="69"/>
      <c r="J1510" s="70"/>
      <c r="K1510" s="118"/>
      <c r="L1510" s="112"/>
    </row>
    <row r="1511" spans="1:12" x14ac:dyDescent="0.25">
      <c r="A1511" s="93">
        <v>1976</v>
      </c>
      <c r="B1511" s="94" t="s">
        <v>43</v>
      </c>
      <c r="C1511" s="95" t="s">
        <v>44</v>
      </c>
      <c r="D1511" s="95" t="s">
        <v>6</v>
      </c>
      <c r="E1511" s="87"/>
      <c r="F1511" s="69"/>
      <c r="G1511" s="69"/>
      <c r="H1511" s="69"/>
      <c r="I1511" s="69"/>
      <c r="J1511" s="70"/>
      <c r="K1511" s="118"/>
      <c r="L1511" s="112"/>
    </row>
    <row r="1512" spans="1:12" x14ac:dyDescent="0.25">
      <c r="A1512" s="93">
        <v>1976</v>
      </c>
      <c r="B1512" s="94" t="s">
        <v>45</v>
      </c>
      <c r="C1512" s="95" t="s">
        <v>46</v>
      </c>
      <c r="D1512" s="95" t="s">
        <v>6</v>
      </c>
      <c r="E1512" s="87"/>
      <c r="F1512" s="69"/>
      <c r="G1512" s="69"/>
      <c r="H1512" s="69"/>
      <c r="I1512" s="69"/>
      <c r="J1512" s="70"/>
      <c r="K1512" s="118"/>
      <c r="L1512" s="112"/>
    </row>
    <row r="1513" spans="1:12" x14ac:dyDescent="0.25">
      <c r="A1513" s="93">
        <v>1976</v>
      </c>
      <c r="B1513" s="94" t="s">
        <v>47</v>
      </c>
      <c r="C1513" s="95" t="s">
        <v>48</v>
      </c>
      <c r="D1513" s="95" t="s">
        <v>6</v>
      </c>
      <c r="E1513" s="87"/>
      <c r="F1513" s="69"/>
      <c r="G1513" s="69"/>
      <c r="H1513" s="69"/>
      <c r="I1513" s="69"/>
      <c r="J1513" s="70"/>
      <c r="K1513" s="118"/>
      <c r="L1513" s="112"/>
    </row>
    <row r="1514" spans="1:12" x14ac:dyDescent="0.25">
      <c r="A1514" s="93">
        <v>1976</v>
      </c>
      <c r="B1514" s="94" t="s">
        <v>49</v>
      </c>
      <c r="C1514" s="95" t="s">
        <v>50</v>
      </c>
      <c r="D1514" s="95" t="s">
        <v>6</v>
      </c>
      <c r="E1514" s="87"/>
      <c r="F1514" s="69"/>
      <c r="G1514" s="69"/>
      <c r="H1514" s="69"/>
      <c r="I1514" s="69"/>
      <c r="J1514" s="70"/>
      <c r="K1514" s="118"/>
      <c r="L1514" s="112"/>
    </row>
    <row r="1515" spans="1:12" x14ac:dyDescent="0.25">
      <c r="A1515" s="93">
        <v>1976</v>
      </c>
      <c r="B1515" s="94" t="s">
        <v>51</v>
      </c>
      <c r="C1515" s="95" t="s">
        <v>52</v>
      </c>
      <c r="D1515" s="95" t="s">
        <v>6</v>
      </c>
      <c r="E1515" s="87"/>
      <c r="F1515" s="69"/>
      <c r="G1515" s="69"/>
      <c r="H1515" s="69"/>
      <c r="I1515" s="69"/>
      <c r="J1515" s="70"/>
      <c r="K1515" s="118"/>
      <c r="L1515" s="112"/>
    </row>
    <row r="1516" spans="1:12" x14ac:dyDescent="0.25">
      <c r="A1516" s="93">
        <v>1976</v>
      </c>
      <c r="B1516" s="94" t="s">
        <v>53</v>
      </c>
      <c r="C1516" s="95" t="s">
        <v>54</v>
      </c>
      <c r="D1516" s="95" t="s">
        <v>6</v>
      </c>
      <c r="E1516" s="87"/>
      <c r="F1516" s="69"/>
      <c r="G1516" s="69"/>
      <c r="H1516" s="69"/>
      <c r="I1516" s="69"/>
      <c r="J1516" s="70"/>
      <c r="K1516" s="118"/>
      <c r="L1516" s="112"/>
    </row>
    <row r="1517" spans="1:12" x14ac:dyDescent="0.25">
      <c r="A1517" s="93">
        <v>1976</v>
      </c>
      <c r="B1517" s="94" t="s">
        <v>55</v>
      </c>
      <c r="C1517" s="95" t="s">
        <v>56</v>
      </c>
      <c r="D1517" s="95" t="s">
        <v>6</v>
      </c>
      <c r="E1517" s="87"/>
      <c r="F1517" s="69"/>
      <c r="G1517" s="69"/>
      <c r="H1517" s="69"/>
      <c r="I1517" s="69"/>
      <c r="J1517" s="70"/>
      <c r="K1517" s="118"/>
      <c r="L1517" s="112"/>
    </row>
    <row r="1518" spans="1:12" x14ac:dyDescent="0.25">
      <c r="A1518" s="93">
        <v>1976</v>
      </c>
      <c r="B1518" s="94" t="s">
        <v>57</v>
      </c>
      <c r="C1518" s="95" t="s">
        <v>58</v>
      </c>
      <c r="D1518" s="95" t="s">
        <v>6</v>
      </c>
      <c r="E1518" s="87"/>
      <c r="F1518" s="69"/>
      <c r="G1518" s="69"/>
      <c r="H1518" s="69"/>
      <c r="I1518" s="69"/>
      <c r="J1518" s="70"/>
      <c r="K1518" s="118"/>
      <c r="L1518" s="112"/>
    </row>
    <row r="1519" spans="1:12" x14ac:dyDescent="0.25">
      <c r="A1519" s="93">
        <v>1976</v>
      </c>
      <c r="B1519" s="94" t="s">
        <v>59</v>
      </c>
      <c r="C1519" s="95" t="s">
        <v>60</v>
      </c>
      <c r="D1519" s="95" t="s">
        <v>6</v>
      </c>
      <c r="E1519" s="87"/>
      <c r="F1519" s="69"/>
      <c r="G1519" s="69"/>
      <c r="H1519" s="69"/>
      <c r="I1519" s="69"/>
      <c r="J1519" s="70"/>
      <c r="K1519" s="118"/>
      <c r="L1519" s="112"/>
    </row>
    <row r="1520" spans="1:12" x14ac:dyDescent="0.25">
      <c r="A1520" s="93">
        <v>1976</v>
      </c>
      <c r="B1520" s="94" t="s">
        <v>61</v>
      </c>
      <c r="C1520" s="95" t="s">
        <v>62</v>
      </c>
      <c r="D1520" s="95" t="s">
        <v>6</v>
      </c>
      <c r="E1520" s="87"/>
      <c r="F1520" s="69"/>
      <c r="G1520" s="69"/>
      <c r="H1520" s="69"/>
      <c r="I1520" s="69"/>
      <c r="J1520" s="70"/>
      <c r="K1520" s="118"/>
      <c r="L1520" s="112"/>
    </row>
    <row r="1521" spans="1:12" x14ac:dyDescent="0.25">
      <c r="A1521" s="93">
        <v>1976</v>
      </c>
      <c r="B1521" s="94" t="s">
        <v>63</v>
      </c>
      <c r="C1521" s="95" t="s">
        <v>64</v>
      </c>
      <c r="D1521" s="95" t="s">
        <v>6</v>
      </c>
      <c r="E1521" s="87"/>
      <c r="F1521" s="69"/>
      <c r="G1521" s="69"/>
      <c r="H1521" s="69"/>
      <c r="I1521" s="69"/>
      <c r="J1521" s="70"/>
      <c r="K1521" s="118"/>
      <c r="L1521" s="112"/>
    </row>
    <row r="1522" spans="1:12" x14ac:dyDescent="0.25">
      <c r="A1522" s="93">
        <v>1976</v>
      </c>
      <c r="B1522" s="94" t="s">
        <v>65</v>
      </c>
      <c r="C1522" s="95" t="s">
        <v>66</v>
      </c>
      <c r="D1522" s="95" t="s">
        <v>6</v>
      </c>
      <c r="E1522" s="87"/>
      <c r="F1522" s="69"/>
      <c r="G1522" s="69"/>
      <c r="H1522" s="69"/>
      <c r="I1522" s="69"/>
      <c r="J1522" s="70"/>
      <c r="K1522" s="118"/>
      <c r="L1522" s="112"/>
    </row>
    <row r="1523" spans="1:12" x14ac:dyDescent="0.25">
      <c r="A1523" s="93">
        <v>1976</v>
      </c>
      <c r="B1523" s="94" t="s">
        <v>67</v>
      </c>
      <c r="C1523" s="95" t="s">
        <v>68</v>
      </c>
      <c r="D1523" s="95" t="s">
        <v>6</v>
      </c>
      <c r="E1523" s="87"/>
      <c r="F1523" s="69"/>
      <c r="G1523" s="69"/>
      <c r="H1523" s="69"/>
      <c r="I1523" s="69"/>
      <c r="J1523" s="70"/>
      <c r="K1523" s="118"/>
      <c r="L1523" s="112"/>
    </row>
    <row r="1524" spans="1:12" x14ac:dyDescent="0.25">
      <c r="A1524" s="93">
        <v>1976</v>
      </c>
      <c r="B1524" s="94" t="s">
        <v>69</v>
      </c>
      <c r="C1524" s="95" t="s">
        <v>70</v>
      </c>
      <c r="D1524" s="95" t="s">
        <v>6</v>
      </c>
      <c r="E1524" s="87"/>
      <c r="F1524" s="69"/>
      <c r="G1524" s="69"/>
      <c r="H1524" s="69"/>
      <c r="I1524" s="69"/>
      <c r="J1524" s="70"/>
      <c r="K1524" s="118"/>
      <c r="L1524" s="112"/>
    </row>
    <row r="1525" spans="1:12" x14ac:dyDescent="0.25">
      <c r="A1525" s="93">
        <v>1976</v>
      </c>
      <c r="B1525" s="94" t="s">
        <v>71</v>
      </c>
      <c r="C1525" s="95" t="s">
        <v>72</v>
      </c>
      <c r="D1525" s="95" t="s">
        <v>6</v>
      </c>
      <c r="E1525" s="87"/>
      <c r="F1525" s="69"/>
      <c r="G1525" s="69"/>
      <c r="H1525" s="69"/>
      <c r="I1525" s="69"/>
      <c r="J1525" s="70"/>
      <c r="K1525" s="118"/>
      <c r="L1525" s="112"/>
    </row>
    <row r="1526" spans="1:12" x14ac:dyDescent="0.25">
      <c r="A1526" s="93">
        <v>1976</v>
      </c>
      <c r="B1526" s="94" t="s">
        <v>73</v>
      </c>
      <c r="C1526" s="95" t="s">
        <v>74</v>
      </c>
      <c r="D1526" s="95" t="s">
        <v>6</v>
      </c>
      <c r="E1526" s="87"/>
      <c r="F1526" s="69"/>
      <c r="G1526" s="69"/>
      <c r="H1526" s="69"/>
      <c r="I1526" s="69"/>
      <c r="J1526" s="70"/>
      <c r="K1526" s="118"/>
      <c r="L1526" s="112"/>
    </row>
    <row r="1527" spans="1:12" x14ac:dyDescent="0.25">
      <c r="A1527" s="93">
        <v>1976</v>
      </c>
      <c r="B1527" s="94" t="s">
        <v>75</v>
      </c>
      <c r="C1527" s="95" t="s">
        <v>76</v>
      </c>
      <c r="D1527" s="95" t="s">
        <v>6</v>
      </c>
      <c r="E1527" s="87"/>
      <c r="F1527" s="69"/>
      <c r="G1527" s="69"/>
      <c r="H1527" s="69"/>
      <c r="I1527" s="69"/>
      <c r="J1527" s="70"/>
      <c r="K1527" s="118"/>
      <c r="L1527" s="112"/>
    </row>
    <row r="1528" spans="1:12" x14ac:dyDescent="0.25">
      <c r="A1528" s="93">
        <v>1976</v>
      </c>
      <c r="B1528" s="94" t="s">
        <v>77</v>
      </c>
      <c r="C1528" s="95" t="s">
        <v>78</v>
      </c>
      <c r="D1528" s="95" t="s">
        <v>6</v>
      </c>
      <c r="E1528" s="87"/>
      <c r="F1528" s="69"/>
      <c r="G1528" s="69"/>
      <c r="H1528" s="69"/>
      <c r="I1528" s="69"/>
      <c r="J1528" s="70"/>
      <c r="K1528" s="118"/>
      <c r="L1528" s="112"/>
    </row>
    <row r="1529" spans="1:12" x14ac:dyDescent="0.25">
      <c r="A1529" s="93">
        <v>1976</v>
      </c>
      <c r="B1529" s="94" t="s">
        <v>79</v>
      </c>
      <c r="C1529" s="95" t="s">
        <v>80</v>
      </c>
      <c r="D1529" s="95" t="s">
        <v>6</v>
      </c>
      <c r="E1529" s="87"/>
      <c r="F1529" s="69"/>
      <c r="G1529" s="69"/>
      <c r="H1529" s="69"/>
      <c r="I1529" s="69"/>
      <c r="J1529" s="70"/>
      <c r="K1529" s="118"/>
      <c r="L1529" s="112"/>
    </row>
    <row r="1530" spans="1:12" x14ac:dyDescent="0.25">
      <c r="A1530" s="93">
        <v>1976</v>
      </c>
      <c r="B1530" s="94" t="s">
        <v>81</v>
      </c>
      <c r="C1530" s="95" t="s">
        <v>82</v>
      </c>
      <c r="D1530" s="95" t="s">
        <v>6</v>
      </c>
      <c r="E1530" s="87"/>
      <c r="F1530" s="69"/>
      <c r="G1530" s="69"/>
      <c r="H1530" s="69"/>
      <c r="I1530" s="69"/>
      <c r="J1530" s="70"/>
      <c r="K1530" s="118"/>
      <c r="L1530" s="112"/>
    </row>
    <row r="1531" spans="1:12" x14ac:dyDescent="0.25">
      <c r="A1531" s="93">
        <v>1976</v>
      </c>
      <c r="B1531" s="94" t="s">
        <v>83</v>
      </c>
      <c r="C1531" s="95" t="s">
        <v>84</v>
      </c>
      <c r="D1531" s="95" t="s">
        <v>6</v>
      </c>
      <c r="E1531" s="87"/>
      <c r="F1531" s="69"/>
      <c r="G1531" s="69"/>
      <c r="H1531" s="69"/>
      <c r="I1531" s="69"/>
      <c r="J1531" s="70"/>
      <c r="K1531" s="118"/>
      <c r="L1531" s="112"/>
    </row>
    <row r="1532" spans="1:12" x14ac:dyDescent="0.25">
      <c r="A1532" s="93">
        <v>1976</v>
      </c>
      <c r="B1532" s="94" t="s">
        <v>85</v>
      </c>
      <c r="C1532" s="95" t="s">
        <v>86</v>
      </c>
      <c r="D1532" s="95" t="s">
        <v>6</v>
      </c>
      <c r="E1532" s="87"/>
      <c r="F1532" s="69"/>
      <c r="G1532" s="69"/>
      <c r="H1532" s="69"/>
      <c r="I1532" s="69"/>
      <c r="J1532" s="70"/>
      <c r="K1532" s="118"/>
      <c r="L1532" s="112"/>
    </row>
    <row r="1533" spans="1:12" x14ac:dyDescent="0.25">
      <c r="A1533" s="93">
        <v>1976</v>
      </c>
      <c r="B1533" s="94" t="s">
        <v>87</v>
      </c>
      <c r="C1533" s="95" t="s">
        <v>88</v>
      </c>
      <c r="D1533" s="95" t="s">
        <v>6</v>
      </c>
      <c r="E1533" s="87"/>
      <c r="F1533" s="69"/>
      <c r="G1533" s="69"/>
      <c r="H1533" s="69"/>
      <c r="I1533" s="69"/>
      <c r="J1533" s="70"/>
      <c r="K1533" s="118"/>
      <c r="L1533" s="112"/>
    </row>
    <row r="1534" spans="1:12" x14ac:dyDescent="0.25">
      <c r="A1534" s="93">
        <v>1976</v>
      </c>
      <c r="B1534" s="94" t="s">
        <v>89</v>
      </c>
      <c r="C1534" s="95" t="s">
        <v>90</v>
      </c>
      <c r="D1534" s="95" t="s">
        <v>6</v>
      </c>
      <c r="E1534" s="87"/>
      <c r="F1534" s="69"/>
      <c r="G1534" s="69"/>
      <c r="H1534" s="69"/>
      <c r="I1534" s="69"/>
      <c r="J1534" s="70"/>
      <c r="K1534" s="118"/>
      <c r="L1534" s="112"/>
    </row>
    <row r="1535" spans="1:12" x14ac:dyDescent="0.25">
      <c r="A1535" s="93">
        <v>1976</v>
      </c>
      <c r="B1535" s="94" t="s">
        <v>91</v>
      </c>
      <c r="C1535" s="95" t="s">
        <v>92</v>
      </c>
      <c r="D1535" s="95" t="s">
        <v>6</v>
      </c>
      <c r="E1535" s="87"/>
      <c r="F1535" s="69"/>
      <c r="G1535" s="69"/>
      <c r="H1535" s="69"/>
      <c r="I1535" s="69"/>
      <c r="J1535" s="70"/>
      <c r="K1535" s="118"/>
      <c r="L1535" s="112"/>
    </row>
    <row r="1536" spans="1:12" x14ac:dyDescent="0.25">
      <c r="A1536" s="93">
        <v>1976</v>
      </c>
      <c r="B1536" s="94" t="s">
        <v>93</v>
      </c>
      <c r="C1536" s="95" t="s">
        <v>94</v>
      </c>
      <c r="D1536" s="95" t="s">
        <v>6</v>
      </c>
      <c r="E1536" s="87"/>
      <c r="F1536" s="69"/>
      <c r="G1536" s="69"/>
      <c r="H1536" s="69"/>
      <c r="I1536" s="69"/>
      <c r="J1536" s="70"/>
      <c r="K1536" s="118"/>
      <c r="L1536" s="112"/>
    </row>
    <row r="1537" spans="1:12" x14ac:dyDescent="0.25">
      <c r="A1537" s="93">
        <v>1976</v>
      </c>
      <c r="B1537" s="94" t="s">
        <v>95</v>
      </c>
      <c r="C1537" s="95" t="s">
        <v>96</v>
      </c>
      <c r="D1537" s="95" t="s">
        <v>6</v>
      </c>
      <c r="E1537" s="87"/>
      <c r="F1537" s="69"/>
      <c r="G1537" s="69"/>
      <c r="H1537" s="69"/>
      <c r="I1537" s="69"/>
      <c r="J1537" s="70"/>
      <c r="K1537" s="118"/>
      <c r="L1537" s="112"/>
    </row>
    <row r="1538" spans="1:12" x14ac:dyDescent="0.25">
      <c r="A1538" s="93">
        <v>1976</v>
      </c>
      <c r="B1538" s="94" t="s">
        <v>97</v>
      </c>
      <c r="C1538" s="95" t="s">
        <v>98</v>
      </c>
      <c r="D1538" s="95" t="s">
        <v>6</v>
      </c>
      <c r="E1538" s="87"/>
      <c r="F1538" s="69"/>
      <c r="G1538" s="69"/>
      <c r="H1538" s="69"/>
      <c r="I1538" s="69"/>
      <c r="J1538" s="70"/>
      <c r="K1538" s="118"/>
      <c r="L1538" s="112"/>
    </row>
    <row r="1539" spans="1:12" x14ac:dyDescent="0.25">
      <c r="A1539" s="93">
        <v>1976</v>
      </c>
      <c r="B1539" s="94" t="s">
        <v>99</v>
      </c>
      <c r="C1539" s="95" t="s">
        <v>100</v>
      </c>
      <c r="D1539" s="95" t="s">
        <v>6</v>
      </c>
      <c r="E1539" s="87"/>
      <c r="F1539" s="69"/>
      <c r="G1539" s="69"/>
      <c r="H1539" s="69"/>
      <c r="I1539" s="69"/>
      <c r="J1539" s="70"/>
      <c r="K1539" s="118"/>
      <c r="L1539" s="112"/>
    </row>
    <row r="1540" spans="1:12" x14ac:dyDescent="0.25">
      <c r="A1540" s="93">
        <v>1976</v>
      </c>
      <c r="B1540" s="94" t="s">
        <v>101</v>
      </c>
      <c r="C1540" s="95" t="s">
        <v>102</v>
      </c>
      <c r="D1540" s="95" t="s">
        <v>6</v>
      </c>
      <c r="E1540" s="87"/>
      <c r="F1540" s="69"/>
      <c r="G1540" s="69"/>
      <c r="H1540" s="69"/>
      <c r="I1540" s="69"/>
      <c r="J1540" s="70"/>
      <c r="K1540" s="118"/>
      <c r="L1540" s="112"/>
    </row>
    <row r="1541" spans="1:12" x14ac:dyDescent="0.25">
      <c r="A1541" s="93">
        <v>1976</v>
      </c>
      <c r="B1541" s="94" t="s">
        <v>103</v>
      </c>
      <c r="C1541" s="95" t="s">
        <v>104</v>
      </c>
      <c r="D1541" s="95" t="s">
        <v>6</v>
      </c>
      <c r="E1541" s="87"/>
      <c r="F1541" s="69"/>
      <c r="G1541" s="69"/>
      <c r="H1541" s="69"/>
      <c r="I1541" s="69"/>
      <c r="J1541" s="70"/>
      <c r="K1541" s="118"/>
      <c r="L1541" s="112"/>
    </row>
    <row r="1542" spans="1:12" x14ac:dyDescent="0.25">
      <c r="A1542" s="93">
        <v>1976</v>
      </c>
      <c r="B1542" s="94" t="s">
        <v>105</v>
      </c>
      <c r="C1542" s="95" t="s">
        <v>106</v>
      </c>
      <c r="D1542" s="95" t="s">
        <v>6</v>
      </c>
      <c r="E1542" s="87"/>
      <c r="F1542" s="69"/>
      <c r="G1542" s="69"/>
      <c r="H1542" s="69"/>
      <c r="I1542" s="69"/>
      <c r="J1542" s="70"/>
      <c r="K1542" s="118"/>
      <c r="L1542" s="112"/>
    </row>
    <row r="1543" spans="1:12" x14ac:dyDescent="0.25">
      <c r="A1543" s="93">
        <v>1976</v>
      </c>
      <c r="B1543" s="94" t="s">
        <v>107</v>
      </c>
      <c r="C1543" s="95" t="s">
        <v>108</v>
      </c>
      <c r="D1543" s="95" t="s">
        <v>6</v>
      </c>
      <c r="E1543" s="87"/>
      <c r="F1543" s="69"/>
      <c r="G1543" s="69"/>
      <c r="H1543" s="69"/>
      <c r="I1543" s="69"/>
      <c r="J1543" s="70"/>
      <c r="K1543" s="118"/>
      <c r="L1543" s="112"/>
    </row>
    <row r="1544" spans="1:12" x14ac:dyDescent="0.25">
      <c r="A1544" s="93">
        <v>1976</v>
      </c>
      <c r="B1544" s="94" t="s">
        <v>109</v>
      </c>
      <c r="C1544" s="95" t="s">
        <v>110</v>
      </c>
      <c r="D1544" s="95" t="s">
        <v>6</v>
      </c>
      <c r="E1544" s="87"/>
      <c r="F1544" s="69"/>
      <c r="G1544" s="69"/>
      <c r="H1544" s="69"/>
      <c r="I1544" s="69"/>
      <c r="J1544" s="70"/>
      <c r="K1544" s="118"/>
      <c r="L1544" s="112"/>
    </row>
    <row r="1545" spans="1:12" x14ac:dyDescent="0.25">
      <c r="A1545" s="93">
        <v>1976</v>
      </c>
      <c r="B1545" s="94" t="s">
        <v>111</v>
      </c>
      <c r="C1545" s="95" t="s">
        <v>112</v>
      </c>
      <c r="D1545" s="95" t="s">
        <v>6</v>
      </c>
      <c r="E1545" s="87"/>
      <c r="F1545" s="69"/>
      <c r="G1545" s="69"/>
      <c r="H1545" s="69"/>
      <c r="I1545" s="69"/>
      <c r="J1545" s="70"/>
      <c r="K1545" s="118"/>
      <c r="L1545" s="112"/>
    </row>
    <row r="1546" spans="1:12" x14ac:dyDescent="0.25">
      <c r="A1546" s="93">
        <v>1976</v>
      </c>
      <c r="B1546" s="94" t="s">
        <v>113</v>
      </c>
      <c r="C1546" s="95" t="s">
        <v>114</v>
      </c>
      <c r="D1546" s="95" t="s">
        <v>6</v>
      </c>
      <c r="E1546" s="87"/>
      <c r="F1546" s="69"/>
      <c r="G1546" s="69"/>
      <c r="H1546" s="69"/>
      <c r="I1546" s="69"/>
      <c r="J1546" s="70"/>
      <c r="K1546" s="118"/>
      <c r="L1546" s="112"/>
    </row>
    <row r="1547" spans="1:12" x14ac:dyDescent="0.25">
      <c r="A1547" s="93">
        <v>1976</v>
      </c>
      <c r="B1547" s="94" t="s">
        <v>115</v>
      </c>
      <c r="C1547" s="95" t="s">
        <v>116</v>
      </c>
      <c r="D1547" s="95" t="s">
        <v>6</v>
      </c>
      <c r="E1547" s="87"/>
      <c r="F1547" s="69"/>
      <c r="G1547" s="69"/>
      <c r="H1547" s="69"/>
      <c r="I1547" s="69"/>
      <c r="J1547" s="70"/>
      <c r="K1547" s="118"/>
      <c r="L1547" s="112"/>
    </row>
    <row r="1548" spans="1:12" x14ac:dyDescent="0.25">
      <c r="A1548" s="93">
        <v>1976</v>
      </c>
      <c r="B1548" s="94" t="s">
        <v>117</v>
      </c>
      <c r="C1548" s="95" t="s">
        <v>118</v>
      </c>
      <c r="D1548" s="95" t="s">
        <v>6</v>
      </c>
      <c r="E1548" s="87"/>
      <c r="F1548" s="69"/>
      <c r="G1548" s="69"/>
      <c r="H1548" s="69"/>
      <c r="I1548" s="69"/>
      <c r="J1548" s="70"/>
      <c r="K1548" s="118"/>
      <c r="L1548" s="112"/>
    </row>
    <row r="1549" spans="1:12" x14ac:dyDescent="0.25">
      <c r="A1549" s="93">
        <v>1976</v>
      </c>
      <c r="B1549" s="94" t="s">
        <v>119</v>
      </c>
      <c r="C1549" s="95" t="s">
        <v>120</v>
      </c>
      <c r="D1549" s="95" t="s">
        <v>6</v>
      </c>
      <c r="E1549" s="87"/>
      <c r="F1549" s="69"/>
      <c r="G1549" s="69"/>
      <c r="H1549" s="69"/>
      <c r="I1549" s="69"/>
      <c r="J1549" s="70"/>
      <c r="K1549" s="118"/>
      <c r="L1549" s="112"/>
    </row>
    <row r="1550" spans="1:12" x14ac:dyDescent="0.25">
      <c r="A1550" s="93">
        <v>1976</v>
      </c>
      <c r="B1550" s="94" t="s">
        <v>121</v>
      </c>
      <c r="C1550" s="95" t="s">
        <v>122</v>
      </c>
      <c r="D1550" s="95" t="s">
        <v>6</v>
      </c>
      <c r="E1550" s="87"/>
      <c r="F1550" s="69"/>
      <c r="G1550" s="69"/>
      <c r="H1550" s="69"/>
      <c r="I1550" s="69"/>
      <c r="J1550" s="70"/>
      <c r="K1550" s="118"/>
      <c r="L1550" s="112"/>
    </row>
    <row r="1551" spans="1:12" x14ac:dyDescent="0.25">
      <c r="A1551" s="93">
        <v>1976</v>
      </c>
      <c r="B1551" s="94" t="s">
        <v>123</v>
      </c>
      <c r="C1551" s="95" t="s">
        <v>124</v>
      </c>
      <c r="D1551" s="95" t="s">
        <v>6</v>
      </c>
      <c r="E1551" s="87"/>
      <c r="F1551" s="69"/>
      <c r="G1551" s="69"/>
      <c r="H1551" s="69"/>
      <c r="I1551" s="69"/>
      <c r="J1551" s="70"/>
      <c r="K1551" s="118"/>
      <c r="L1551" s="112"/>
    </row>
    <row r="1552" spans="1:12" x14ac:dyDescent="0.25">
      <c r="A1552" s="93">
        <v>1976</v>
      </c>
      <c r="B1552" s="94" t="s">
        <v>125</v>
      </c>
      <c r="C1552" s="95" t="s">
        <v>126</v>
      </c>
      <c r="D1552" s="95" t="s">
        <v>647</v>
      </c>
      <c r="E1552" s="87"/>
      <c r="F1552" s="69"/>
      <c r="G1552" s="69"/>
      <c r="H1552" s="69"/>
      <c r="I1552" s="69"/>
      <c r="J1552" s="70"/>
      <c r="K1552" s="118"/>
      <c r="L1552" s="112"/>
    </row>
    <row r="1553" spans="1:12" x14ac:dyDescent="0.25">
      <c r="A1553" s="93">
        <v>1976</v>
      </c>
      <c r="B1553" s="94" t="s">
        <v>127</v>
      </c>
      <c r="C1553" s="95" t="s">
        <v>128</v>
      </c>
      <c r="D1553" s="95" t="s">
        <v>647</v>
      </c>
      <c r="E1553" s="87"/>
      <c r="F1553" s="69"/>
      <c r="G1553" s="69"/>
      <c r="H1553" s="69"/>
      <c r="I1553" s="69"/>
      <c r="J1553" s="70"/>
      <c r="K1553" s="118"/>
      <c r="L1553" s="112"/>
    </row>
    <row r="1554" spans="1:12" x14ac:dyDescent="0.25">
      <c r="A1554" s="93">
        <v>1976</v>
      </c>
      <c r="B1554" s="94" t="s">
        <v>129</v>
      </c>
      <c r="C1554" s="95" t="s">
        <v>130</v>
      </c>
      <c r="D1554" s="95" t="s">
        <v>647</v>
      </c>
      <c r="E1554" s="87"/>
      <c r="F1554" s="69"/>
      <c r="G1554" s="69"/>
      <c r="H1554" s="69"/>
      <c r="I1554" s="69"/>
      <c r="J1554" s="70"/>
      <c r="K1554" s="118"/>
      <c r="L1554" s="112"/>
    </row>
    <row r="1555" spans="1:12" x14ac:dyDescent="0.25">
      <c r="A1555" s="96">
        <v>1976</v>
      </c>
      <c r="B1555" s="94" t="s">
        <v>131</v>
      </c>
      <c r="C1555" s="95" t="s">
        <v>132</v>
      </c>
      <c r="D1555" s="95" t="s">
        <v>647</v>
      </c>
      <c r="E1555" s="87"/>
      <c r="F1555" s="69"/>
      <c r="G1555" s="69"/>
      <c r="H1555" s="69"/>
      <c r="I1555" s="69"/>
      <c r="J1555" s="70"/>
      <c r="K1555" s="118"/>
      <c r="L1555" s="112"/>
    </row>
    <row r="1556" spans="1:12" x14ac:dyDescent="0.25">
      <c r="A1556" s="93">
        <v>1976</v>
      </c>
      <c r="B1556" s="94" t="s">
        <v>133</v>
      </c>
      <c r="C1556" s="95" t="s">
        <v>134</v>
      </c>
      <c r="D1556" s="95" t="s">
        <v>647</v>
      </c>
      <c r="E1556" s="87"/>
      <c r="F1556" s="69"/>
      <c r="G1556" s="69"/>
      <c r="H1556" s="69"/>
      <c r="I1556" s="69"/>
      <c r="J1556" s="70"/>
      <c r="K1556" s="118"/>
      <c r="L1556" s="112"/>
    </row>
    <row r="1557" spans="1:12" x14ac:dyDescent="0.25">
      <c r="A1557" s="93">
        <v>1976</v>
      </c>
      <c r="B1557" s="94" t="s">
        <v>135</v>
      </c>
      <c r="C1557" s="95" t="s">
        <v>136</v>
      </c>
      <c r="D1557" s="95" t="s">
        <v>647</v>
      </c>
      <c r="E1557" s="87"/>
      <c r="F1557" s="69"/>
      <c r="G1557" s="69"/>
      <c r="H1557" s="69"/>
      <c r="I1557" s="69"/>
      <c r="J1557" s="70"/>
      <c r="K1557" s="118"/>
      <c r="L1557" s="112"/>
    </row>
    <row r="1558" spans="1:12" x14ac:dyDescent="0.25">
      <c r="A1558" s="93">
        <v>1976</v>
      </c>
      <c r="B1558" s="94" t="s">
        <v>137</v>
      </c>
      <c r="C1558" s="95" t="s">
        <v>138</v>
      </c>
      <c r="D1558" s="95" t="s">
        <v>647</v>
      </c>
      <c r="E1558" s="87"/>
      <c r="F1558" s="69"/>
      <c r="G1558" s="69"/>
      <c r="H1558" s="69"/>
      <c r="I1558" s="69"/>
      <c r="J1558" s="70"/>
      <c r="K1558" s="118"/>
      <c r="L1558" s="112"/>
    </row>
    <row r="1559" spans="1:12" x14ac:dyDescent="0.25">
      <c r="A1559" s="93">
        <v>1976</v>
      </c>
      <c r="B1559" s="94" t="s">
        <v>139</v>
      </c>
      <c r="C1559" s="95" t="s">
        <v>140</v>
      </c>
      <c r="D1559" s="95" t="s">
        <v>647</v>
      </c>
      <c r="E1559" s="87"/>
      <c r="F1559" s="69"/>
      <c r="G1559" s="69"/>
      <c r="H1559" s="69"/>
      <c r="I1559" s="69"/>
      <c r="J1559" s="70"/>
      <c r="K1559" s="118"/>
      <c r="L1559" s="112"/>
    </row>
    <row r="1560" spans="1:12" x14ac:dyDescent="0.25">
      <c r="A1560" s="93">
        <v>1976</v>
      </c>
      <c r="B1560" s="94" t="s">
        <v>141</v>
      </c>
      <c r="C1560" s="95" t="s">
        <v>142</v>
      </c>
      <c r="D1560" s="95" t="s">
        <v>647</v>
      </c>
      <c r="E1560" s="87"/>
      <c r="F1560" s="69"/>
      <c r="G1560" s="69"/>
      <c r="H1560" s="69"/>
      <c r="I1560" s="69"/>
      <c r="J1560" s="70"/>
      <c r="K1560" s="118"/>
      <c r="L1560" s="112"/>
    </row>
    <row r="1561" spans="1:12" x14ac:dyDescent="0.25">
      <c r="A1561" s="93">
        <v>1976</v>
      </c>
      <c r="B1561" s="94" t="s">
        <v>143</v>
      </c>
      <c r="C1561" s="95" t="s">
        <v>144</v>
      </c>
      <c r="D1561" s="95" t="s">
        <v>647</v>
      </c>
      <c r="E1561" s="87"/>
      <c r="F1561" s="69"/>
      <c r="G1561" s="69"/>
      <c r="H1561" s="69"/>
      <c r="I1561" s="69"/>
      <c r="J1561" s="70"/>
      <c r="K1561" s="118"/>
      <c r="L1561" s="112"/>
    </row>
    <row r="1562" spans="1:12" x14ac:dyDescent="0.25">
      <c r="A1562" s="93">
        <v>1976</v>
      </c>
      <c r="B1562" s="94" t="s">
        <v>145</v>
      </c>
      <c r="C1562" s="95" t="s">
        <v>146</v>
      </c>
      <c r="D1562" s="95" t="s">
        <v>647</v>
      </c>
      <c r="E1562" s="87"/>
      <c r="F1562" s="69"/>
      <c r="G1562" s="69"/>
      <c r="H1562" s="69"/>
      <c r="I1562" s="69"/>
      <c r="J1562" s="70"/>
      <c r="K1562" s="118"/>
      <c r="L1562" s="112"/>
    </row>
    <row r="1563" spans="1:12" x14ac:dyDescent="0.25">
      <c r="A1563" s="93">
        <v>1976</v>
      </c>
      <c r="B1563" s="94" t="s">
        <v>147</v>
      </c>
      <c r="C1563" s="95" t="s">
        <v>148</v>
      </c>
      <c r="D1563" s="95" t="s">
        <v>647</v>
      </c>
      <c r="E1563" s="87"/>
      <c r="F1563" s="69"/>
      <c r="G1563" s="69"/>
      <c r="H1563" s="69"/>
      <c r="I1563" s="69"/>
      <c r="J1563" s="70"/>
      <c r="K1563" s="118"/>
      <c r="L1563" s="112"/>
    </row>
    <row r="1564" spans="1:12" x14ac:dyDescent="0.25">
      <c r="A1564" s="93">
        <v>1976</v>
      </c>
      <c r="B1564" s="94" t="s">
        <v>149</v>
      </c>
      <c r="C1564" s="95" t="s">
        <v>150</v>
      </c>
      <c r="D1564" s="95" t="s">
        <v>647</v>
      </c>
      <c r="E1564" s="87"/>
      <c r="F1564" s="69"/>
      <c r="G1564" s="69"/>
      <c r="H1564" s="69"/>
      <c r="I1564" s="69"/>
      <c r="J1564" s="70"/>
      <c r="K1564" s="118"/>
      <c r="L1564" s="112"/>
    </row>
    <row r="1565" spans="1:12" x14ac:dyDescent="0.25">
      <c r="A1565" s="93">
        <v>1976</v>
      </c>
      <c r="B1565" s="94" t="s">
        <v>151</v>
      </c>
      <c r="C1565" s="95" t="s">
        <v>152</v>
      </c>
      <c r="D1565" s="95" t="s">
        <v>647</v>
      </c>
      <c r="E1565" s="87"/>
      <c r="F1565" s="69"/>
      <c r="G1565" s="69"/>
      <c r="H1565" s="69"/>
      <c r="I1565" s="69"/>
      <c r="J1565" s="70"/>
      <c r="K1565" s="118"/>
      <c r="L1565" s="112"/>
    </row>
    <row r="1566" spans="1:12" x14ac:dyDescent="0.25">
      <c r="A1566" s="93">
        <v>1976</v>
      </c>
      <c r="B1566" s="94" t="s">
        <v>153</v>
      </c>
      <c r="C1566" s="95" t="s">
        <v>154</v>
      </c>
      <c r="D1566" s="95" t="s">
        <v>647</v>
      </c>
      <c r="E1566" s="87"/>
      <c r="F1566" s="69"/>
      <c r="G1566" s="69"/>
      <c r="H1566" s="69"/>
      <c r="I1566" s="69"/>
      <c r="J1566" s="70"/>
      <c r="K1566" s="118"/>
      <c r="L1566" s="112"/>
    </row>
    <row r="1567" spans="1:12" x14ac:dyDescent="0.25">
      <c r="A1567" s="93">
        <v>1976</v>
      </c>
      <c r="B1567" s="94" t="s">
        <v>155</v>
      </c>
      <c r="C1567" s="95" t="s">
        <v>156</v>
      </c>
      <c r="D1567" s="95" t="s">
        <v>647</v>
      </c>
      <c r="E1567" s="87"/>
      <c r="F1567" s="69"/>
      <c r="G1567" s="69"/>
      <c r="H1567" s="69"/>
      <c r="I1567" s="69"/>
      <c r="J1567" s="70"/>
      <c r="K1567" s="118"/>
      <c r="L1567" s="112"/>
    </row>
    <row r="1568" spans="1:12" x14ac:dyDescent="0.25">
      <c r="A1568" s="93">
        <v>1976</v>
      </c>
      <c r="B1568" s="94" t="s">
        <v>157</v>
      </c>
      <c r="C1568" s="95" t="s">
        <v>158</v>
      </c>
      <c r="D1568" s="95" t="s">
        <v>647</v>
      </c>
      <c r="E1568" s="87"/>
      <c r="F1568" s="69"/>
      <c r="G1568" s="69"/>
      <c r="H1568" s="69"/>
      <c r="I1568" s="69"/>
      <c r="J1568" s="70"/>
      <c r="K1568" s="118"/>
      <c r="L1568" s="112"/>
    </row>
    <row r="1569" spans="1:12" x14ac:dyDescent="0.25">
      <c r="A1569" s="93">
        <v>1976</v>
      </c>
      <c r="B1569" s="94" t="s">
        <v>159</v>
      </c>
      <c r="C1569" s="95" t="s">
        <v>160</v>
      </c>
      <c r="D1569" s="95" t="s">
        <v>647</v>
      </c>
      <c r="E1569" s="87"/>
      <c r="F1569" s="69"/>
      <c r="G1569" s="69"/>
      <c r="H1569" s="69"/>
      <c r="I1569" s="69"/>
      <c r="J1569" s="70"/>
      <c r="K1569" s="118"/>
      <c r="L1569" s="112"/>
    </row>
    <row r="1570" spans="1:12" x14ac:dyDescent="0.25">
      <c r="A1570" s="93">
        <v>1976</v>
      </c>
      <c r="B1570" s="94" t="s">
        <v>161</v>
      </c>
      <c r="C1570" s="95" t="s">
        <v>162</v>
      </c>
      <c r="D1570" s="95" t="s">
        <v>647</v>
      </c>
      <c r="E1570" s="87"/>
      <c r="F1570" s="69"/>
      <c r="G1570" s="69"/>
      <c r="H1570" s="69"/>
      <c r="I1570" s="69"/>
      <c r="J1570" s="70"/>
      <c r="K1570" s="118"/>
      <c r="L1570" s="112"/>
    </row>
    <row r="1571" spans="1:12" x14ac:dyDescent="0.25">
      <c r="A1571" s="93">
        <v>1976</v>
      </c>
      <c r="B1571" s="94" t="s">
        <v>163</v>
      </c>
      <c r="C1571" s="95" t="s">
        <v>164</v>
      </c>
      <c r="D1571" s="95" t="s">
        <v>647</v>
      </c>
      <c r="E1571" s="87"/>
      <c r="F1571" s="69"/>
      <c r="G1571" s="69"/>
      <c r="H1571" s="69"/>
      <c r="I1571" s="69"/>
      <c r="J1571" s="70"/>
      <c r="K1571" s="118"/>
      <c r="L1571" s="112"/>
    </row>
    <row r="1572" spans="1:12" x14ac:dyDescent="0.25">
      <c r="A1572" s="93">
        <v>1976</v>
      </c>
      <c r="B1572" s="94" t="s">
        <v>165</v>
      </c>
      <c r="C1572" s="95" t="s">
        <v>166</v>
      </c>
      <c r="D1572" s="95" t="s">
        <v>647</v>
      </c>
      <c r="E1572" s="87"/>
      <c r="F1572" s="69"/>
      <c r="G1572" s="69"/>
      <c r="H1572" s="69"/>
      <c r="I1572" s="69"/>
      <c r="J1572" s="70"/>
      <c r="K1572" s="118"/>
      <c r="L1572" s="112"/>
    </row>
    <row r="1573" spans="1:12" x14ac:dyDescent="0.25">
      <c r="A1573" s="93">
        <v>1976</v>
      </c>
      <c r="B1573" s="94" t="s">
        <v>167</v>
      </c>
      <c r="C1573" s="95" t="s">
        <v>168</v>
      </c>
      <c r="D1573" s="95" t="s">
        <v>647</v>
      </c>
      <c r="E1573" s="87"/>
      <c r="F1573" s="69"/>
      <c r="G1573" s="69"/>
      <c r="H1573" s="69"/>
      <c r="I1573" s="69"/>
      <c r="J1573" s="70"/>
      <c r="K1573" s="118"/>
      <c r="L1573" s="112"/>
    </row>
    <row r="1574" spans="1:12" x14ac:dyDescent="0.25">
      <c r="A1574" s="93">
        <v>1976</v>
      </c>
      <c r="B1574" s="94" t="s">
        <v>169</v>
      </c>
      <c r="C1574" s="95" t="s">
        <v>170</v>
      </c>
      <c r="D1574" s="95" t="s">
        <v>647</v>
      </c>
      <c r="E1574" s="87"/>
      <c r="F1574" s="69"/>
      <c r="G1574" s="69"/>
      <c r="H1574" s="69"/>
      <c r="I1574" s="69"/>
      <c r="J1574" s="70"/>
      <c r="K1574" s="118"/>
      <c r="L1574" s="112"/>
    </row>
    <row r="1575" spans="1:12" x14ac:dyDescent="0.25">
      <c r="A1575" s="93">
        <v>1976</v>
      </c>
      <c r="B1575" s="94" t="s">
        <v>171</v>
      </c>
      <c r="C1575" s="95" t="s">
        <v>172</v>
      </c>
      <c r="D1575" s="95" t="s">
        <v>647</v>
      </c>
      <c r="E1575" s="87"/>
      <c r="F1575" s="69"/>
      <c r="G1575" s="69"/>
      <c r="H1575" s="69"/>
      <c r="I1575" s="69"/>
      <c r="J1575" s="70"/>
      <c r="K1575" s="118"/>
      <c r="L1575" s="112"/>
    </row>
    <row r="1576" spans="1:12" x14ac:dyDescent="0.25">
      <c r="A1576" s="93">
        <v>1976</v>
      </c>
      <c r="B1576" s="94" t="s">
        <v>173</v>
      </c>
      <c r="C1576" s="95" t="s">
        <v>174</v>
      </c>
      <c r="D1576" s="95" t="s">
        <v>647</v>
      </c>
      <c r="E1576" s="87"/>
      <c r="F1576" s="69"/>
      <c r="G1576" s="69"/>
      <c r="H1576" s="69"/>
      <c r="I1576" s="69"/>
      <c r="J1576" s="70"/>
      <c r="K1576" s="118"/>
      <c r="L1576" s="112"/>
    </row>
    <row r="1577" spans="1:12" x14ac:dyDescent="0.25">
      <c r="A1577" s="93">
        <v>1976</v>
      </c>
      <c r="B1577" s="94" t="s">
        <v>175</v>
      </c>
      <c r="C1577" s="95" t="s">
        <v>176</v>
      </c>
      <c r="D1577" s="95" t="s">
        <v>647</v>
      </c>
      <c r="E1577" s="87"/>
      <c r="F1577" s="69"/>
      <c r="G1577" s="69"/>
      <c r="H1577" s="69"/>
      <c r="I1577" s="69"/>
      <c r="J1577" s="70"/>
      <c r="K1577" s="118"/>
      <c r="L1577" s="112"/>
    </row>
    <row r="1578" spans="1:12" x14ac:dyDescent="0.25">
      <c r="A1578" s="93">
        <v>1976</v>
      </c>
      <c r="B1578" s="94" t="s">
        <v>177</v>
      </c>
      <c r="C1578" s="95" t="s">
        <v>178</v>
      </c>
      <c r="D1578" s="95" t="s">
        <v>647</v>
      </c>
      <c r="E1578" s="87"/>
      <c r="F1578" s="69"/>
      <c r="G1578" s="69"/>
      <c r="H1578" s="69"/>
      <c r="I1578" s="69"/>
      <c r="J1578" s="70"/>
      <c r="K1578" s="118"/>
      <c r="L1578" s="112"/>
    </row>
    <row r="1579" spans="1:12" x14ac:dyDescent="0.25">
      <c r="A1579" s="93">
        <v>1976</v>
      </c>
      <c r="B1579" s="94" t="s">
        <v>179</v>
      </c>
      <c r="C1579" s="95" t="s">
        <v>180</v>
      </c>
      <c r="D1579" s="95" t="s">
        <v>647</v>
      </c>
      <c r="E1579" s="87"/>
      <c r="F1579" s="69"/>
      <c r="G1579" s="69"/>
      <c r="H1579" s="69"/>
      <c r="I1579" s="69"/>
      <c r="J1579" s="70"/>
      <c r="K1579" s="118"/>
      <c r="L1579" s="112"/>
    </row>
    <row r="1580" spans="1:12" x14ac:dyDescent="0.25">
      <c r="A1580" s="93">
        <v>1976</v>
      </c>
      <c r="B1580" s="94" t="s">
        <v>181</v>
      </c>
      <c r="C1580" s="95" t="s">
        <v>182</v>
      </c>
      <c r="D1580" s="95" t="s">
        <v>647</v>
      </c>
      <c r="E1580" s="87"/>
      <c r="F1580" s="69"/>
      <c r="G1580" s="69"/>
      <c r="H1580" s="69"/>
      <c r="I1580" s="69"/>
      <c r="J1580" s="70"/>
      <c r="K1580" s="118"/>
      <c r="L1580" s="112"/>
    </row>
    <row r="1581" spans="1:12" x14ac:dyDescent="0.25">
      <c r="A1581" s="93">
        <v>1976</v>
      </c>
      <c r="B1581" s="94" t="s">
        <v>183</v>
      </c>
      <c r="C1581" s="95" t="s">
        <v>184</v>
      </c>
      <c r="D1581" s="95" t="s">
        <v>647</v>
      </c>
      <c r="E1581" s="87"/>
      <c r="F1581" s="69"/>
      <c r="G1581" s="69"/>
      <c r="H1581" s="69"/>
      <c r="I1581" s="69"/>
      <c r="J1581" s="70"/>
      <c r="K1581" s="118"/>
      <c r="L1581" s="112"/>
    </row>
    <row r="1582" spans="1:12" x14ac:dyDescent="0.25">
      <c r="A1582" s="93">
        <v>1976</v>
      </c>
      <c r="B1582" s="94" t="s">
        <v>185</v>
      </c>
      <c r="C1582" s="95" t="s">
        <v>186</v>
      </c>
      <c r="D1582" s="95" t="s">
        <v>647</v>
      </c>
      <c r="E1582" s="87"/>
      <c r="F1582" s="69"/>
      <c r="G1582" s="69"/>
      <c r="H1582" s="69"/>
      <c r="I1582" s="69"/>
      <c r="J1582" s="70"/>
      <c r="K1582" s="118"/>
      <c r="L1582" s="112"/>
    </row>
    <row r="1583" spans="1:12" x14ac:dyDescent="0.25">
      <c r="A1583" s="93">
        <v>1976</v>
      </c>
      <c r="B1583" s="94" t="s">
        <v>187</v>
      </c>
      <c r="C1583" s="95" t="s">
        <v>188</v>
      </c>
      <c r="D1583" s="95" t="s">
        <v>647</v>
      </c>
      <c r="E1583" s="87"/>
      <c r="F1583" s="69"/>
      <c r="G1583" s="69"/>
      <c r="H1583" s="69"/>
      <c r="I1583" s="69"/>
      <c r="J1583" s="70"/>
      <c r="K1583" s="118"/>
      <c r="L1583" s="112"/>
    </row>
    <row r="1584" spans="1:12" x14ac:dyDescent="0.25">
      <c r="A1584" s="93">
        <v>1976</v>
      </c>
      <c r="B1584" s="94" t="s">
        <v>189</v>
      </c>
      <c r="C1584" s="95" t="s">
        <v>190</v>
      </c>
      <c r="D1584" s="95" t="s">
        <v>647</v>
      </c>
      <c r="E1584" s="87"/>
      <c r="F1584" s="69"/>
      <c r="G1584" s="69"/>
      <c r="H1584" s="69"/>
      <c r="I1584" s="69"/>
      <c r="J1584" s="70"/>
      <c r="K1584" s="118"/>
      <c r="L1584" s="112"/>
    </row>
    <row r="1585" spans="1:12" x14ac:dyDescent="0.25">
      <c r="A1585" s="93">
        <v>1976</v>
      </c>
      <c r="B1585" s="94" t="s">
        <v>191</v>
      </c>
      <c r="C1585" s="95" t="s">
        <v>192</v>
      </c>
      <c r="D1585" s="95" t="s">
        <v>647</v>
      </c>
      <c r="E1585" s="87"/>
      <c r="F1585" s="69"/>
      <c r="G1585" s="69"/>
      <c r="H1585" s="69"/>
      <c r="I1585" s="69"/>
      <c r="J1585" s="70"/>
      <c r="K1585" s="118"/>
      <c r="L1585" s="112"/>
    </row>
    <row r="1586" spans="1:12" x14ac:dyDescent="0.25">
      <c r="A1586" s="93">
        <v>1976</v>
      </c>
      <c r="B1586" s="94" t="s">
        <v>193</v>
      </c>
      <c r="C1586" s="95" t="s">
        <v>194</v>
      </c>
      <c r="D1586" s="95" t="s">
        <v>647</v>
      </c>
      <c r="E1586" s="87"/>
      <c r="F1586" s="69"/>
      <c r="G1586" s="69"/>
      <c r="H1586" s="69"/>
      <c r="I1586" s="69"/>
      <c r="J1586" s="70"/>
      <c r="K1586" s="118"/>
      <c r="L1586" s="112"/>
    </row>
    <row r="1587" spans="1:12" x14ac:dyDescent="0.25">
      <c r="A1587" s="93">
        <v>1976</v>
      </c>
      <c r="B1587" s="94" t="s">
        <v>195</v>
      </c>
      <c r="C1587" s="95" t="s">
        <v>196</v>
      </c>
      <c r="D1587" s="95" t="s">
        <v>647</v>
      </c>
      <c r="E1587" s="87"/>
      <c r="F1587" s="69"/>
      <c r="G1587" s="69"/>
      <c r="H1587" s="69"/>
      <c r="I1587" s="69"/>
      <c r="J1587" s="70"/>
      <c r="K1587" s="118"/>
      <c r="L1587" s="112"/>
    </row>
    <row r="1588" spans="1:12" x14ac:dyDescent="0.25">
      <c r="A1588" s="93">
        <v>1976</v>
      </c>
      <c r="B1588" s="94" t="s">
        <v>197</v>
      </c>
      <c r="C1588" s="95" t="s">
        <v>198</v>
      </c>
      <c r="D1588" s="95" t="s">
        <v>647</v>
      </c>
      <c r="E1588" s="87"/>
      <c r="F1588" s="69"/>
      <c r="G1588" s="69"/>
      <c r="H1588" s="69"/>
      <c r="I1588" s="69"/>
      <c r="J1588" s="70"/>
      <c r="K1588" s="118"/>
      <c r="L1588" s="112"/>
    </row>
    <row r="1589" spans="1:12" x14ac:dyDescent="0.25">
      <c r="A1589" s="93">
        <v>1976</v>
      </c>
      <c r="B1589" s="94" t="s">
        <v>199</v>
      </c>
      <c r="C1589" s="95" t="s">
        <v>200</v>
      </c>
      <c r="D1589" s="95" t="s">
        <v>647</v>
      </c>
      <c r="E1589" s="87"/>
      <c r="F1589" s="69"/>
      <c r="G1589" s="69"/>
      <c r="H1589" s="69"/>
      <c r="I1589" s="69"/>
      <c r="J1589" s="70"/>
      <c r="K1589" s="118"/>
      <c r="L1589" s="112"/>
    </row>
    <row r="1590" spans="1:12" x14ac:dyDescent="0.25">
      <c r="A1590" s="93">
        <v>1976</v>
      </c>
      <c r="B1590" s="94" t="s">
        <v>201</v>
      </c>
      <c r="C1590" s="95" t="s">
        <v>202</v>
      </c>
      <c r="D1590" s="95" t="s">
        <v>647</v>
      </c>
      <c r="E1590" s="87"/>
      <c r="F1590" s="69"/>
      <c r="G1590" s="69"/>
      <c r="H1590" s="69"/>
      <c r="I1590" s="69"/>
      <c r="J1590" s="70"/>
      <c r="K1590" s="118"/>
      <c r="L1590" s="112"/>
    </row>
    <row r="1591" spans="1:12" x14ac:dyDescent="0.25">
      <c r="A1591" s="93">
        <v>1976</v>
      </c>
      <c r="B1591" s="94" t="s">
        <v>203</v>
      </c>
      <c r="C1591" s="95" t="s">
        <v>204</v>
      </c>
      <c r="D1591" s="95" t="s">
        <v>647</v>
      </c>
      <c r="E1591" s="87"/>
      <c r="F1591" s="69"/>
      <c r="G1591" s="69"/>
      <c r="H1591" s="69"/>
      <c r="I1591" s="69"/>
      <c r="J1591" s="70"/>
      <c r="K1591" s="118"/>
      <c r="L1591" s="112"/>
    </row>
    <row r="1592" spans="1:12" x14ac:dyDescent="0.25">
      <c r="A1592" s="93">
        <v>1976</v>
      </c>
      <c r="B1592" s="94" t="s">
        <v>205</v>
      </c>
      <c r="C1592" s="95" t="s">
        <v>206</v>
      </c>
      <c r="D1592" s="95" t="s">
        <v>647</v>
      </c>
      <c r="E1592" s="87"/>
      <c r="F1592" s="69"/>
      <c r="G1592" s="69"/>
      <c r="H1592" s="69"/>
      <c r="I1592" s="69"/>
      <c r="J1592" s="70"/>
      <c r="K1592" s="118"/>
      <c r="L1592" s="112"/>
    </row>
    <row r="1593" spans="1:12" x14ac:dyDescent="0.25">
      <c r="A1593" s="93">
        <v>1976</v>
      </c>
      <c r="B1593" s="94" t="s">
        <v>207</v>
      </c>
      <c r="C1593" s="95" t="s">
        <v>208</v>
      </c>
      <c r="D1593" s="95" t="s">
        <v>647</v>
      </c>
      <c r="E1593" s="87"/>
      <c r="F1593" s="69"/>
      <c r="G1593" s="69"/>
      <c r="H1593" s="69"/>
      <c r="I1593" s="69"/>
      <c r="J1593" s="70"/>
      <c r="K1593" s="118"/>
      <c r="L1593" s="112"/>
    </row>
    <row r="1594" spans="1:12" x14ac:dyDescent="0.25">
      <c r="A1594" s="93">
        <v>1976</v>
      </c>
      <c r="B1594" s="94" t="s">
        <v>209</v>
      </c>
      <c r="C1594" s="95" t="s">
        <v>210</v>
      </c>
      <c r="D1594" s="95" t="s">
        <v>647</v>
      </c>
      <c r="E1594" s="87"/>
      <c r="F1594" s="69"/>
      <c r="G1594" s="69"/>
      <c r="H1594" s="69"/>
      <c r="I1594" s="69"/>
      <c r="J1594" s="70"/>
      <c r="K1594" s="118"/>
      <c r="L1594" s="112"/>
    </row>
    <row r="1595" spans="1:12" x14ac:dyDescent="0.25">
      <c r="A1595" s="93">
        <v>1976</v>
      </c>
      <c r="B1595" s="94" t="s">
        <v>211</v>
      </c>
      <c r="C1595" s="95" t="s">
        <v>212</v>
      </c>
      <c r="D1595" s="95" t="s">
        <v>647</v>
      </c>
      <c r="E1595" s="87"/>
      <c r="F1595" s="69"/>
      <c r="G1595" s="69"/>
      <c r="H1595" s="69"/>
      <c r="I1595" s="69"/>
      <c r="J1595" s="70"/>
      <c r="K1595" s="118"/>
      <c r="L1595" s="112"/>
    </row>
    <row r="1596" spans="1:12" x14ac:dyDescent="0.25">
      <c r="A1596" s="93">
        <v>1976</v>
      </c>
      <c r="B1596" s="94" t="s">
        <v>213</v>
      </c>
      <c r="C1596" s="95" t="s">
        <v>214</v>
      </c>
      <c r="D1596" s="95" t="s">
        <v>647</v>
      </c>
      <c r="E1596" s="87"/>
      <c r="F1596" s="69"/>
      <c r="G1596" s="69"/>
      <c r="H1596" s="69"/>
      <c r="I1596" s="69"/>
      <c r="J1596" s="70"/>
      <c r="K1596" s="118"/>
      <c r="L1596" s="112"/>
    </row>
    <row r="1597" spans="1:12" x14ac:dyDescent="0.25">
      <c r="A1597" s="93">
        <v>1976</v>
      </c>
      <c r="B1597" s="94" t="s">
        <v>215</v>
      </c>
      <c r="C1597" s="95" t="s">
        <v>651</v>
      </c>
      <c r="D1597" s="95" t="s">
        <v>647</v>
      </c>
      <c r="E1597" s="87"/>
      <c r="F1597" s="69"/>
      <c r="G1597" s="69"/>
      <c r="H1597" s="69"/>
      <c r="I1597" s="69"/>
      <c r="J1597" s="70"/>
      <c r="K1597" s="118"/>
      <c r="L1597" s="112"/>
    </row>
    <row r="1598" spans="1:12" x14ac:dyDescent="0.25">
      <c r="A1598" s="93">
        <v>1976</v>
      </c>
      <c r="B1598" s="94" t="s">
        <v>216</v>
      </c>
      <c r="C1598" s="95" t="s">
        <v>217</v>
      </c>
      <c r="D1598" s="95" t="s">
        <v>647</v>
      </c>
      <c r="E1598" s="87"/>
      <c r="F1598" s="69"/>
      <c r="G1598" s="69"/>
      <c r="H1598" s="69"/>
      <c r="I1598" s="69"/>
      <c r="J1598" s="70"/>
      <c r="K1598" s="118"/>
      <c r="L1598" s="112"/>
    </row>
    <row r="1599" spans="1:12" x14ac:dyDescent="0.25">
      <c r="A1599" s="93">
        <v>1976</v>
      </c>
      <c r="B1599" s="94" t="s">
        <v>218</v>
      </c>
      <c r="C1599" s="95" t="s">
        <v>219</v>
      </c>
      <c r="D1599" s="95" t="s">
        <v>647</v>
      </c>
      <c r="E1599" s="87"/>
      <c r="F1599" s="69"/>
      <c r="G1599" s="69"/>
      <c r="H1599" s="69"/>
      <c r="I1599" s="69"/>
      <c r="J1599" s="70"/>
      <c r="K1599" s="118"/>
      <c r="L1599" s="112"/>
    </row>
    <row r="1600" spans="1:12" x14ac:dyDescent="0.25">
      <c r="A1600" s="93">
        <v>1976</v>
      </c>
      <c r="B1600" s="94" t="s">
        <v>220</v>
      </c>
      <c r="C1600" s="95" t="s">
        <v>221</v>
      </c>
      <c r="D1600" s="95" t="s">
        <v>647</v>
      </c>
      <c r="E1600" s="87"/>
      <c r="F1600" s="69"/>
      <c r="G1600" s="69"/>
      <c r="H1600" s="69"/>
      <c r="I1600" s="69"/>
      <c r="J1600" s="70"/>
      <c r="K1600" s="118"/>
      <c r="L1600" s="112"/>
    </row>
    <row r="1601" spans="1:12" x14ac:dyDescent="0.25">
      <c r="A1601" s="93">
        <v>1976</v>
      </c>
      <c r="B1601" s="94" t="s">
        <v>222</v>
      </c>
      <c r="C1601" s="95" t="s">
        <v>223</v>
      </c>
      <c r="D1601" s="95" t="s">
        <v>647</v>
      </c>
      <c r="E1601" s="87"/>
      <c r="F1601" s="69"/>
      <c r="G1601" s="69"/>
      <c r="H1601" s="69"/>
      <c r="I1601" s="69"/>
      <c r="J1601" s="70"/>
      <c r="K1601" s="118"/>
      <c r="L1601" s="112"/>
    </row>
    <row r="1602" spans="1:12" x14ac:dyDescent="0.25">
      <c r="A1602" s="93">
        <v>1976</v>
      </c>
      <c r="B1602" s="94" t="s">
        <v>224</v>
      </c>
      <c r="C1602" s="95" t="s">
        <v>225</v>
      </c>
      <c r="D1602" s="95" t="s">
        <v>647</v>
      </c>
      <c r="E1602" s="87"/>
      <c r="F1602" s="69"/>
      <c r="G1602" s="69"/>
      <c r="H1602" s="69"/>
      <c r="I1602" s="69"/>
      <c r="J1602" s="70"/>
      <c r="K1602" s="118"/>
      <c r="L1602" s="112"/>
    </row>
    <row r="1603" spans="1:12" x14ac:dyDescent="0.25">
      <c r="A1603" s="93">
        <v>1976</v>
      </c>
      <c r="B1603" s="94" t="s">
        <v>226</v>
      </c>
      <c r="C1603" s="95" t="s">
        <v>227</v>
      </c>
      <c r="D1603" s="95" t="s">
        <v>647</v>
      </c>
      <c r="E1603" s="87"/>
      <c r="F1603" s="69"/>
      <c r="G1603" s="69"/>
      <c r="H1603" s="69"/>
      <c r="I1603" s="69"/>
      <c r="J1603" s="70"/>
      <c r="K1603" s="118"/>
      <c r="L1603" s="112"/>
    </row>
    <row r="1604" spans="1:12" x14ac:dyDescent="0.25">
      <c r="A1604" s="93">
        <v>1976</v>
      </c>
      <c r="B1604" s="94" t="s">
        <v>228</v>
      </c>
      <c r="C1604" s="95" t="s">
        <v>229</v>
      </c>
      <c r="D1604" s="95" t="s">
        <v>616</v>
      </c>
      <c r="E1604" s="87"/>
      <c r="F1604" s="69"/>
      <c r="G1604" s="69"/>
      <c r="H1604" s="69"/>
      <c r="I1604" s="69"/>
      <c r="J1604" s="70"/>
      <c r="K1604" s="118"/>
      <c r="L1604" s="112"/>
    </row>
    <row r="1605" spans="1:12" x14ac:dyDescent="0.25">
      <c r="A1605" s="93">
        <v>1976</v>
      </c>
      <c r="B1605" s="94" t="s">
        <v>230</v>
      </c>
      <c r="C1605" s="95" t="s">
        <v>231</v>
      </c>
      <c r="D1605" s="95" t="s">
        <v>616</v>
      </c>
      <c r="E1605" s="87"/>
      <c r="F1605" s="69"/>
      <c r="G1605" s="69"/>
      <c r="H1605" s="69"/>
      <c r="I1605" s="69"/>
      <c r="J1605" s="70"/>
      <c r="K1605" s="118"/>
      <c r="L1605" s="112"/>
    </row>
    <row r="1606" spans="1:12" x14ac:dyDescent="0.25">
      <c r="A1606" s="93">
        <v>1976</v>
      </c>
      <c r="B1606" s="94" t="s">
        <v>232</v>
      </c>
      <c r="C1606" s="95" t="s">
        <v>233</v>
      </c>
      <c r="D1606" s="95" t="s">
        <v>616</v>
      </c>
      <c r="E1606" s="87"/>
      <c r="F1606" s="69"/>
      <c r="G1606" s="69"/>
      <c r="H1606" s="69"/>
      <c r="I1606" s="69"/>
      <c r="J1606" s="70"/>
      <c r="K1606" s="118"/>
      <c r="L1606" s="112"/>
    </row>
    <row r="1607" spans="1:12" x14ac:dyDescent="0.25">
      <c r="A1607" s="93">
        <v>1976</v>
      </c>
      <c r="B1607" s="94" t="s">
        <v>234</v>
      </c>
      <c r="C1607" s="95" t="s">
        <v>235</v>
      </c>
      <c r="D1607" s="95" t="s">
        <v>616</v>
      </c>
      <c r="E1607" s="87"/>
      <c r="F1607" s="69"/>
      <c r="G1607" s="69"/>
      <c r="H1607" s="69"/>
      <c r="I1607" s="69"/>
      <c r="J1607" s="70"/>
      <c r="K1607" s="118"/>
      <c r="L1607" s="112"/>
    </row>
    <row r="1608" spans="1:12" x14ac:dyDescent="0.25">
      <c r="A1608" s="93">
        <v>1976</v>
      </c>
      <c r="B1608" s="94" t="s">
        <v>236</v>
      </c>
      <c r="C1608" s="95" t="s">
        <v>237</v>
      </c>
      <c r="D1608" s="95" t="s">
        <v>616</v>
      </c>
      <c r="E1608" s="87"/>
      <c r="F1608" s="69"/>
      <c r="G1608" s="69"/>
      <c r="H1608" s="69"/>
      <c r="I1608" s="69"/>
      <c r="J1608" s="70"/>
      <c r="K1608" s="118"/>
      <c r="L1608" s="112"/>
    </row>
    <row r="1609" spans="1:12" x14ac:dyDescent="0.25">
      <c r="A1609" s="93">
        <v>1976</v>
      </c>
      <c r="B1609" s="94" t="s">
        <v>238</v>
      </c>
      <c r="C1609" s="95" t="s">
        <v>239</v>
      </c>
      <c r="D1609" s="95" t="s">
        <v>240</v>
      </c>
      <c r="E1609" s="87"/>
      <c r="F1609" s="69"/>
      <c r="G1609" s="69"/>
      <c r="H1609" s="69"/>
      <c r="I1609" s="69"/>
      <c r="J1609" s="70"/>
      <c r="K1609" s="118"/>
      <c r="L1609" s="112"/>
    </row>
    <row r="1610" spans="1:12" x14ac:dyDescent="0.25">
      <c r="A1610" s="93">
        <v>1976</v>
      </c>
      <c r="B1610" s="94" t="s">
        <v>241</v>
      </c>
      <c r="C1610" s="95" t="s">
        <v>242</v>
      </c>
      <c r="D1610" s="95" t="s">
        <v>240</v>
      </c>
      <c r="E1610" s="87"/>
      <c r="F1610" s="69"/>
      <c r="G1610" s="69"/>
      <c r="H1610" s="69"/>
      <c r="I1610" s="69"/>
      <c r="J1610" s="70"/>
      <c r="K1610" s="118"/>
      <c r="L1610" s="112"/>
    </row>
    <row r="1611" spans="1:12" x14ac:dyDescent="0.25">
      <c r="A1611" s="93">
        <v>1976</v>
      </c>
      <c r="B1611" s="94" t="s">
        <v>243</v>
      </c>
      <c r="C1611" s="95" t="s">
        <v>244</v>
      </c>
      <c r="D1611" s="95" t="s">
        <v>240</v>
      </c>
      <c r="E1611" s="87"/>
      <c r="F1611" s="69"/>
      <c r="G1611" s="69"/>
      <c r="H1611" s="69"/>
      <c r="I1611" s="69"/>
      <c r="J1611" s="70"/>
      <c r="K1611" s="118"/>
      <c r="L1611" s="112"/>
    </row>
    <row r="1612" spans="1:12" x14ac:dyDescent="0.25">
      <c r="A1612" s="93">
        <v>1976</v>
      </c>
      <c r="B1612" s="94" t="s">
        <v>245</v>
      </c>
      <c r="C1612" s="95" t="s">
        <v>246</v>
      </c>
      <c r="D1612" s="95" t="s">
        <v>240</v>
      </c>
      <c r="E1612" s="87"/>
      <c r="F1612" s="69"/>
      <c r="G1612" s="69"/>
      <c r="H1612" s="69"/>
      <c r="I1612" s="69"/>
      <c r="J1612" s="70"/>
      <c r="K1612" s="118"/>
      <c r="L1612" s="112"/>
    </row>
    <row r="1613" spans="1:12" x14ac:dyDescent="0.25">
      <c r="A1613" s="93">
        <v>1976</v>
      </c>
      <c r="B1613" s="94" t="s">
        <v>247</v>
      </c>
      <c r="C1613" s="95" t="s">
        <v>248</v>
      </c>
      <c r="D1613" s="95" t="s">
        <v>240</v>
      </c>
      <c r="E1613" s="87"/>
      <c r="F1613" s="69"/>
      <c r="G1613" s="69"/>
      <c r="H1613" s="69"/>
      <c r="I1613" s="69"/>
      <c r="J1613" s="70"/>
      <c r="K1613" s="118"/>
      <c r="L1613" s="112"/>
    </row>
    <row r="1614" spans="1:12" x14ac:dyDescent="0.25">
      <c r="A1614" s="93">
        <v>1976</v>
      </c>
      <c r="B1614" s="94" t="s">
        <v>249</v>
      </c>
      <c r="C1614" s="95" t="s">
        <v>250</v>
      </c>
      <c r="D1614" s="95" t="s">
        <v>240</v>
      </c>
      <c r="E1614" s="87"/>
      <c r="F1614" s="69"/>
      <c r="G1614" s="69"/>
      <c r="H1614" s="69"/>
      <c r="I1614" s="69"/>
      <c r="J1614" s="70"/>
      <c r="K1614" s="118"/>
      <c r="L1614" s="112"/>
    </row>
    <row r="1615" spans="1:12" x14ac:dyDescent="0.25">
      <c r="A1615" s="93">
        <v>1976</v>
      </c>
      <c r="B1615" s="94" t="s">
        <v>251</v>
      </c>
      <c r="C1615" s="95" t="s">
        <v>649</v>
      </c>
      <c r="D1615" s="95" t="s">
        <v>240</v>
      </c>
      <c r="E1615" s="87"/>
      <c r="F1615" s="69"/>
      <c r="G1615" s="69"/>
      <c r="H1615" s="69"/>
      <c r="I1615" s="69"/>
      <c r="J1615" s="70"/>
      <c r="K1615" s="118"/>
      <c r="L1615" s="112"/>
    </row>
    <row r="1616" spans="1:12" x14ac:dyDescent="0.25">
      <c r="A1616" s="93">
        <v>1976</v>
      </c>
      <c r="B1616" s="94" t="s">
        <v>252</v>
      </c>
      <c r="C1616" s="95" t="s">
        <v>650</v>
      </c>
      <c r="D1616" s="95" t="s">
        <v>240</v>
      </c>
      <c r="E1616" s="87"/>
      <c r="F1616" s="69"/>
      <c r="G1616" s="69"/>
      <c r="H1616" s="69"/>
      <c r="I1616" s="69"/>
      <c r="J1616" s="70"/>
      <c r="K1616" s="118"/>
      <c r="L1616" s="112"/>
    </row>
    <row r="1617" spans="1:12" x14ac:dyDescent="0.25">
      <c r="A1617" s="93">
        <v>1976</v>
      </c>
      <c r="B1617" s="94" t="s">
        <v>253</v>
      </c>
      <c r="C1617" s="95" t="s">
        <v>653</v>
      </c>
      <c r="D1617" s="95" t="s">
        <v>240</v>
      </c>
      <c r="E1617" s="87"/>
      <c r="F1617" s="69"/>
      <c r="G1617" s="69"/>
      <c r="H1617" s="69"/>
      <c r="I1617" s="69"/>
      <c r="J1617" s="70"/>
      <c r="K1617" s="118"/>
      <c r="L1617" s="112"/>
    </row>
    <row r="1618" spans="1:12" x14ac:dyDescent="0.25">
      <c r="A1618" s="93">
        <v>1976</v>
      </c>
      <c r="B1618" s="94" t="s">
        <v>254</v>
      </c>
      <c r="C1618" s="95" t="s">
        <v>255</v>
      </c>
      <c r="D1618" s="95" t="s">
        <v>240</v>
      </c>
      <c r="E1618" s="87"/>
      <c r="F1618" s="69"/>
      <c r="G1618" s="69"/>
      <c r="H1618" s="69"/>
      <c r="I1618" s="69"/>
      <c r="J1618" s="70"/>
      <c r="K1618" s="118"/>
      <c r="L1618" s="112"/>
    </row>
    <row r="1619" spans="1:12" x14ac:dyDescent="0.25">
      <c r="A1619" s="93">
        <v>1976</v>
      </c>
      <c r="B1619" s="94" t="s">
        <v>256</v>
      </c>
      <c r="C1619" s="95" t="s">
        <v>257</v>
      </c>
      <c r="D1619" s="95" t="s">
        <v>240</v>
      </c>
      <c r="E1619" s="87"/>
      <c r="F1619" s="69"/>
      <c r="G1619" s="69"/>
      <c r="H1619" s="69"/>
      <c r="I1619" s="69"/>
      <c r="J1619" s="70"/>
      <c r="K1619" s="118"/>
      <c r="L1619" s="112"/>
    </row>
    <row r="1620" spans="1:12" x14ac:dyDescent="0.25">
      <c r="A1620" s="93">
        <v>1976</v>
      </c>
      <c r="B1620" s="94" t="s">
        <v>258</v>
      </c>
      <c r="C1620" s="95" t="s">
        <v>652</v>
      </c>
      <c r="D1620" s="95" t="s">
        <v>240</v>
      </c>
      <c r="E1620" s="87"/>
      <c r="F1620" s="69"/>
      <c r="G1620" s="69"/>
      <c r="H1620" s="69"/>
      <c r="I1620" s="69"/>
      <c r="J1620" s="70"/>
      <c r="K1620" s="118"/>
      <c r="L1620" s="112"/>
    </row>
    <row r="1621" spans="1:12" x14ac:dyDescent="0.25">
      <c r="A1621" s="93">
        <v>1976</v>
      </c>
      <c r="B1621" s="94" t="s">
        <v>259</v>
      </c>
      <c r="C1621" s="95" t="s">
        <v>260</v>
      </c>
      <c r="D1621" s="95" t="s">
        <v>240</v>
      </c>
      <c r="E1621" s="87"/>
      <c r="F1621" s="69"/>
      <c r="G1621" s="69"/>
      <c r="H1621" s="69"/>
      <c r="I1621" s="69"/>
      <c r="J1621" s="70"/>
      <c r="K1621" s="118"/>
      <c r="L1621" s="112"/>
    </row>
    <row r="1622" spans="1:12" x14ac:dyDescent="0.25">
      <c r="A1622" s="93">
        <v>1976</v>
      </c>
      <c r="B1622" s="94" t="s">
        <v>261</v>
      </c>
      <c r="C1622" s="95" t="s">
        <v>262</v>
      </c>
      <c r="D1622" s="95" t="s">
        <v>240</v>
      </c>
      <c r="E1622" s="87"/>
      <c r="F1622" s="69"/>
      <c r="G1622" s="69"/>
      <c r="H1622" s="69"/>
      <c r="I1622" s="69"/>
      <c r="J1622" s="70"/>
      <c r="K1622" s="118"/>
      <c r="L1622" s="112"/>
    </row>
    <row r="1623" spans="1:12" x14ac:dyDescent="0.25">
      <c r="A1623" s="93">
        <v>1976</v>
      </c>
      <c r="B1623" s="94" t="s">
        <v>263</v>
      </c>
      <c r="C1623" s="95" t="s">
        <v>264</v>
      </c>
      <c r="D1623" s="95" t="s">
        <v>240</v>
      </c>
      <c r="E1623" s="87"/>
      <c r="F1623" s="69"/>
      <c r="G1623" s="69"/>
      <c r="H1623" s="69"/>
      <c r="I1623" s="69"/>
      <c r="J1623" s="70"/>
      <c r="K1623" s="118"/>
      <c r="L1623" s="112"/>
    </row>
    <row r="1624" spans="1:12" x14ac:dyDescent="0.25">
      <c r="A1624" s="93">
        <v>1976</v>
      </c>
      <c r="B1624" s="94" t="s">
        <v>265</v>
      </c>
      <c r="C1624" s="95" t="s">
        <v>266</v>
      </c>
      <c r="D1624" s="95" t="s">
        <v>240</v>
      </c>
      <c r="E1624" s="87"/>
      <c r="F1624" s="69"/>
      <c r="G1624" s="69"/>
      <c r="H1624" s="69"/>
      <c r="I1624" s="69"/>
      <c r="J1624" s="70"/>
      <c r="K1624" s="118"/>
      <c r="L1624" s="112"/>
    </row>
    <row r="1625" spans="1:12" x14ac:dyDescent="0.25">
      <c r="A1625" s="93">
        <v>1976</v>
      </c>
      <c r="B1625" s="94" t="s">
        <v>267</v>
      </c>
      <c r="C1625" s="95" t="s">
        <v>268</v>
      </c>
      <c r="D1625" s="95" t="s">
        <v>240</v>
      </c>
      <c r="E1625" s="87"/>
      <c r="F1625" s="69"/>
      <c r="G1625" s="69"/>
      <c r="H1625" s="69"/>
      <c r="I1625" s="69"/>
      <c r="J1625" s="70"/>
      <c r="K1625" s="118"/>
      <c r="L1625" s="112"/>
    </row>
    <row r="1626" spans="1:12" x14ac:dyDescent="0.25">
      <c r="A1626" s="93">
        <v>1976</v>
      </c>
      <c r="B1626" s="94" t="s">
        <v>269</v>
      </c>
      <c r="C1626" s="95" t="s">
        <v>270</v>
      </c>
      <c r="D1626" s="95" t="s">
        <v>240</v>
      </c>
      <c r="E1626" s="87"/>
      <c r="F1626" s="69"/>
      <c r="G1626" s="69"/>
      <c r="H1626" s="69"/>
      <c r="I1626" s="69"/>
      <c r="J1626" s="70"/>
      <c r="K1626" s="118"/>
      <c r="L1626" s="112"/>
    </row>
    <row r="1627" spans="1:12" x14ac:dyDescent="0.25">
      <c r="A1627" s="93">
        <v>1976</v>
      </c>
      <c r="B1627" s="94" t="s">
        <v>271</v>
      </c>
      <c r="C1627" s="95" t="s">
        <v>272</v>
      </c>
      <c r="D1627" s="95" t="s">
        <v>240</v>
      </c>
      <c r="E1627" s="87"/>
      <c r="F1627" s="69"/>
      <c r="G1627" s="69"/>
      <c r="H1627" s="69"/>
      <c r="I1627" s="69"/>
      <c r="J1627" s="70"/>
      <c r="K1627" s="118"/>
      <c r="L1627" s="112"/>
    </row>
    <row r="1628" spans="1:12" x14ac:dyDescent="0.25">
      <c r="A1628" s="93">
        <v>1976</v>
      </c>
      <c r="B1628" s="94" t="s">
        <v>273</v>
      </c>
      <c r="C1628" s="95" t="s">
        <v>274</v>
      </c>
      <c r="D1628" s="95" t="s">
        <v>240</v>
      </c>
      <c r="E1628" s="87"/>
      <c r="F1628" s="69"/>
      <c r="G1628" s="69"/>
      <c r="H1628" s="69"/>
      <c r="I1628" s="69"/>
      <c r="J1628" s="70"/>
      <c r="K1628" s="118"/>
      <c r="L1628" s="112"/>
    </row>
    <row r="1629" spans="1:12" x14ac:dyDescent="0.25">
      <c r="A1629" s="93">
        <v>1976</v>
      </c>
      <c r="B1629" s="94" t="s">
        <v>275</v>
      </c>
      <c r="C1629" s="95" t="s">
        <v>276</v>
      </c>
      <c r="D1629" s="95" t="s">
        <v>240</v>
      </c>
      <c r="E1629" s="87"/>
      <c r="F1629" s="69"/>
      <c r="G1629" s="69"/>
      <c r="H1629" s="69"/>
      <c r="I1629" s="69"/>
      <c r="J1629" s="70"/>
      <c r="K1629" s="118"/>
      <c r="L1629" s="112"/>
    </row>
    <row r="1630" spans="1:12" x14ac:dyDescent="0.25">
      <c r="A1630" s="93">
        <v>1976</v>
      </c>
      <c r="B1630" s="94" t="s">
        <v>277</v>
      </c>
      <c r="C1630" s="95" t="s">
        <v>278</v>
      </c>
      <c r="D1630" s="95" t="s">
        <v>240</v>
      </c>
      <c r="E1630" s="87"/>
      <c r="F1630" s="69"/>
      <c r="G1630" s="69"/>
      <c r="H1630" s="69"/>
      <c r="I1630" s="69"/>
      <c r="J1630" s="70"/>
      <c r="K1630" s="118"/>
      <c r="L1630" s="112"/>
    </row>
    <row r="1631" spans="1:12" x14ac:dyDescent="0.25">
      <c r="A1631" s="93">
        <v>1976</v>
      </c>
      <c r="B1631" s="94" t="s">
        <v>279</v>
      </c>
      <c r="C1631" s="95" t="s">
        <v>280</v>
      </c>
      <c r="D1631" s="95" t="s">
        <v>240</v>
      </c>
      <c r="E1631" s="87"/>
      <c r="F1631" s="69"/>
      <c r="G1631" s="69"/>
      <c r="H1631" s="69"/>
      <c r="I1631" s="69"/>
      <c r="J1631" s="70"/>
      <c r="K1631" s="118"/>
      <c r="L1631" s="112"/>
    </row>
    <row r="1632" spans="1:12" x14ac:dyDescent="0.25">
      <c r="A1632" s="93">
        <v>1976</v>
      </c>
      <c r="B1632" s="94" t="s">
        <v>281</v>
      </c>
      <c r="C1632" s="95" t="s">
        <v>282</v>
      </c>
      <c r="D1632" s="95" t="s">
        <v>240</v>
      </c>
      <c r="E1632" s="87"/>
      <c r="F1632" s="69"/>
      <c r="G1632" s="69"/>
      <c r="H1632" s="69"/>
      <c r="I1632" s="69"/>
      <c r="J1632" s="70"/>
      <c r="K1632" s="118"/>
      <c r="L1632" s="112"/>
    </row>
    <row r="1633" spans="1:12" x14ac:dyDescent="0.25">
      <c r="A1633" s="93">
        <v>1976</v>
      </c>
      <c r="B1633" s="94" t="s">
        <v>283</v>
      </c>
      <c r="C1633" s="95" t="s">
        <v>284</v>
      </c>
      <c r="D1633" s="95" t="s">
        <v>240</v>
      </c>
      <c r="E1633" s="87"/>
      <c r="F1633" s="69"/>
      <c r="G1633" s="69"/>
      <c r="H1633" s="69"/>
      <c r="I1633" s="69"/>
      <c r="J1633" s="70"/>
      <c r="K1633" s="118"/>
      <c r="L1633" s="112"/>
    </row>
    <row r="1634" spans="1:12" x14ac:dyDescent="0.25">
      <c r="A1634" s="93">
        <v>1976</v>
      </c>
      <c r="B1634" s="94" t="s">
        <v>285</v>
      </c>
      <c r="C1634" s="95" t="s">
        <v>286</v>
      </c>
      <c r="D1634" s="95" t="s">
        <v>240</v>
      </c>
      <c r="E1634" s="87"/>
      <c r="F1634" s="69"/>
      <c r="G1634" s="69"/>
      <c r="H1634" s="69"/>
      <c r="I1634" s="69"/>
      <c r="J1634" s="70"/>
      <c r="K1634" s="118"/>
      <c r="L1634" s="112"/>
    </row>
    <row r="1635" spans="1:12" x14ac:dyDescent="0.25">
      <c r="A1635" s="93">
        <v>1976</v>
      </c>
      <c r="B1635" s="94" t="s">
        <v>287</v>
      </c>
      <c r="C1635" s="95" t="s">
        <v>288</v>
      </c>
      <c r="D1635" s="95" t="s">
        <v>240</v>
      </c>
      <c r="E1635" s="87"/>
      <c r="F1635" s="69"/>
      <c r="G1635" s="69"/>
      <c r="H1635" s="69"/>
      <c r="I1635" s="69"/>
      <c r="J1635" s="70"/>
      <c r="K1635" s="118"/>
      <c r="L1635" s="112"/>
    </row>
    <row r="1636" spans="1:12" x14ac:dyDescent="0.25">
      <c r="A1636" s="93">
        <v>1976</v>
      </c>
      <c r="B1636" s="94" t="s">
        <v>289</v>
      </c>
      <c r="C1636" s="95" t="s">
        <v>290</v>
      </c>
      <c r="D1636" s="95" t="s">
        <v>240</v>
      </c>
      <c r="E1636" s="87"/>
      <c r="F1636" s="69"/>
      <c r="G1636" s="69"/>
      <c r="H1636" s="69"/>
      <c r="I1636" s="69"/>
      <c r="J1636" s="70"/>
      <c r="K1636" s="118"/>
      <c r="L1636" s="112"/>
    </row>
    <row r="1637" spans="1:12" x14ac:dyDescent="0.25">
      <c r="A1637" s="93">
        <v>1976</v>
      </c>
      <c r="B1637" s="94" t="s">
        <v>291</v>
      </c>
      <c r="C1637" s="95" t="s">
        <v>292</v>
      </c>
      <c r="D1637" s="95" t="s">
        <v>240</v>
      </c>
      <c r="E1637" s="87"/>
      <c r="F1637" s="69"/>
      <c r="G1637" s="69"/>
      <c r="H1637" s="69"/>
      <c r="I1637" s="69"/>
      <c r="J1637" s="70"/>
      <c r="K1637" s="118"/>
      <c r="L1637" s="112"/>
    </row>
    <row r="1638" spans="1:12" x14ac:dyDescent="0.25">
      <c r="A1638" s="93">
        <v>1976</v>
      </c>
      <c r="B1638" s="94" t="s">
        <v>293</v>
      </c>
      <c r="C1638" s="95" t="s">
        <v>294</v>
      </c>
      <c r="D1638" s="95" t="s">
        <v>240</v>
      </c>
      <c r="E1638" s="87"/>
      <c r="F1638" s="69"/>
      <c r="G1638" s="69"/>
      <c r="H1638" s="69"/>
      <c r="I1638" s="69"/>
      <c r="J1638" s="70"/>
      <c r="K1638" s="118"/>
      <c r="L1638" s="112"/>
    </row>
    <row r="1639" spans="1:12" x14ac:dyDescent="0.25">
      <c r="A1639" s="93">
        <v>1976</v>
      </c>
      <c r="B1639" s="94" t="s">
        <v>295</v>
      </c>
      <c r="C1639" s="95" t="s">
        <v>296</v>
      </c>
      <c r="D1639" s="95" t="s">
        <v>240</v>
      </c>
      <c r="E1639" s="87"/>
      <c r="F1639" s="69"/>
      <c r="G1639" s="69"/>
      <c r="H1639" s="69"/>
      <c r="I1639" s="69"/>
      <c r="J1639" s="70"/>
      <c r="K1639" s="118"/>
      <c r="L1639" s="112"/>
    </row>
    <row r="1640" spans="1:12" x14ac:dyDescent="0.25">
      <c r="A1640" s="93">
        <v>1976</v>
      </c>
      <c r="B1640" s="94" t="s">
        <v>297</v>
      </c>
      <c r="C1640" s="95" t="s">
        <v>298</v>
      </c>
      <c r="D1640" s="95" t="s">
        <v>240</v>
      </c>
      <c r="E1640" s="87"/>
      <c r="F1640" s="69"/>
      <c r="G1640" s="69"/>
      <c r="H1640" s="69"/>
      <c r="I1640" s="69"/>
      <c r="J1640" s="70"/>
      <c r="K1640" s="118"/>
      <c r="L1640" s="112"/>
    </row>
    <row r="1641" spans="1:12" x14ac:dyDescent="0.25">
      <c r="A1641" s="93">
        <v>1976</v>
      </c>
      <c r="B1641" s="94" t="s">
        <v>299</v>
      </c>
      <c r="C1641" s="95" t="s">
        <v>300</v>
      </c>
      <c r="D1641" s="95" t="s">
        <v>240</v>
      </c>
      <c r="E1641" s="87"/>
      <c r="F1641" s="69"/>
      <c r="G1641" s="69"/>
      <c r="H1641" s="69"/>
      <c r="I1641" s="69"/>
      <c r="J1641" s="70"/>
      <c r="K1641" s="118"/>
      <c r="L1641" s="112"/>
    </row>
    <row r="1642" spans="1:12" x14ac:dyDescent="0.25">
      <c r="A1642" s="93">
        <v>1976</v>
      </c>
      <c r="B1642" s="94" t="s">
        <v>301</v>
      </c>
      <c r="C1642" s="95" t="s">
        <v>302</v>
      </c>
      <c r="D1642" s="95" t="s">
        <v>240</v>
      </c>
      <c r="E1642" s="87"/>
      <c r="F1642" s="69"/>
      <c r="G1642" s="69"/>
      <c r="H1642" s="69"/>
      <c r="I1642" s="69"/>
      <c r="J1642" s="70"/>
      <c r="K1642" s="118"/>
      <c r="L1642" s="112"/>
    </row>
    <row r="1643" spans="1:12" x14ac:dyDescent="0.25">
      <c r="A1643" s="93">
        <v>1976</v>
      </c>
      <c r="B1643" s="94" t="s">
        <v>303</v>
      </c>
      <c r="C1643" s="95" t="s">
        <v>304</v>
      </c>
      <c r="D1643" s="95" t="s">
        <v>240</v>
      </c>
      <c r="E1643" s="87"/>
      <c r="F1643" s="69"/>
      <c r="G1643" s="69"/>
      <c r="H1643" s="69"/>
      <c r="I1643" s="69"/>
      <c r="J1643" s="70"/>
      <c r="K1643" s="118"/>
      <c r="L1643" s="112"/>
    </row>
    <row r="1644" spans="1:12" x14ac:dyDescent="0.25">
      <c r="A1644" s="93">
        <v>1976</v>
      </c>
      <c r="B1644" s="94" t="s">
        <v>305</v>
      </c>
      <c r="C1644" s="95" t="s">
        <v>306</v>
      </c>
      <c r="D1644" s="95" t="s">
        <v>240</v>
      </c>
      <c r="E1644" s="87"/>
      <c r="F1644" s="69"/>
      <c r="G1644" s="69"/>
      <c r="H1644" s="69"/>
      <c r="I1644" s="69"/>
      <c r="J1644" s="70"/>
      <c r="K1644" s="118"/>
      <c r="L1644" s="112"/>
    </row>
    <row r="1645" spans="1:12" x14ac:dyDescent="0.25">
      <c r="A1645" s="93">
        <v>1976</v>
      </c>
      <c r="B1645" s="94" t="s">
        <v>307</v>
      </c>
      <c r="C1645" s="95" t="s">
        <v>308</v>
      </c>
      <c r="D1645" s="95" t="s">
        <v>240</v>
      </c>
      <c r="E1645" s="87"/>
      <c r="F1645" s="69"/>
      <c r="G1645" s="69"/>
      <c r="H1645" s="69"/>
      <c r="I1645" s="69"/>
      <c r="J1645" s="70"/>
      <c r="K1645" s="118"/>
      <c r="L1645" s="112"/>
    </row>
    <row r="1646" spans="1:12" x14ac:dyDescent="0.25">
      <c r="A1646" s="93">
        <v>1976</v>
      </c>
      <c r="B1646" s="94" t="s">
        <v>309</v>
      </c>
      <c r="C1646" s="95" t="s">
        <v>310</v>
      </c>
      <c r="D1646" s="95" t="s">
        <v>240</v>
      </c>
      <c r="E1646" s="87"/>
      <c r="F1646" s="69"/>
      <c r="G1646" s="69"/>
      <c r="H1646" s="69"/>
      <c r="I1646" s="69"/>
      <c r="J1646" s="70"/>
      <c r="K1646" s="118"/>
      <c r="L1646" s="112"/>
    </row>
    <row r="1647" spans="1:12" x14ac:dyDescent="0.25">
      <c r="A1647" s="93">
        <v>1976</v>
      </c>
      <c r="B1647" s="94" t="s">
        <v>311</v>
      </c>
      <c r="C1647" s="95" t="s">
        <v>312</v>
      </c>
      <c r="D1647" s="95" t="s">
        <v>240</v>
      </c>
      <c r="E1647" s="87"/>
      <c r="F1647" s="69"/>
      <c r="G1647" s="69"/>
      <c r="H1647" s="69"/>
      <c r="I1647" s="69"/>
      <c r="J1647" s="70"/>
      <c r="K1647" s="118"/>
      <c r="L1647" s="112"/>
    </row>
    <row r="1648" spans="1:12" x14ac:dyDescent="0.25">
      <c r="A1648" s="93">
        <v>1976</v>
      </c>
      <c r="B1648" s="94" t="s">
        <v>313</v>
      </c>
      <c r="C1648" s="95" t="s">
        <v>314</v>
      </c>
      <c r="D1648" s="95" t="s">
        <v>240</v>
      </c>
      <c r="E1648" s="87"/>
      <c r="F1648" s="69"/>
      <c r="G1648" s="69"/>
      <c r="H1648" s="69"/>
      <c r="I1648" s="69"/>
      <c r="J1648" s="70"/>
      <c r="K1648" s="118"/>
      <c r="L1648" s="112"/>
    </row>
    <row r="1649" spans="1:12" x14ac:dyDescent="0.25">
      <c r="A1649" s="93">
        <v>1976</v>
      </c>
      <c r="B1649" s="94" t="s">
        <v>315</v>
      </c>
      <c r="C1649" s="95" t="s">
        <v>316</v>
      </c>
      <c r="D1649" s="95" t="s">
        <v>240</v>
      </c>
      <c r="E1649" s="87"/>
      <c r="F1649" s="69"/>
      <c r="G1649" s="69"/>
      <c r="H1649" s="69"/>
      <c r="I1649" s="69"/>
      <c r="J1649" s="70"/>
      <c r="K1649" s="118"/>
      <c r="L1649" s="112"/>
    </row>
    <row r="1650" spans="1:12" x14ac:dyDescent="0.25">
      <c r="A1650" s="93">
        <v>1976</v>
      </c>
      <c r="B1650" s="94" t="s">
        <v>317</v>
      </c>
      <c r="C1650" s="95" t="s">
        <v>318</v>
      </c>
      <c r="D1650" s="95" t="s">
        <v>240</v>
      </c>
      <c r="E1650" s="87"/>
      <c r="F1650" s="69"/>
      <c r="G1650" s="69"/>
      <c r="H1650" s="69"/>
      <c r="I1650" s="69"/>
      <c r="J1650" s="70"/>
      <c r="K1650" s="118"/>
      <c r="L1650" s="112"/>
    </row>
    <row r="1651" spans="1:12" x14ac:dyDescent="0.25">
      <c r="A1651" s="93">
        <v>1976</v>
      </c>
      <c r="B1651" s="94" t="s">
        <v>319</v>
      </c>
      <c r="C1651" s="95" t="s">
        <v>320</v>
      </c>
      <c r="D1651" s="95" t="s">
        <v>240</v>
      </c>
      <c r="E1651" s="87"/>
      <c r="F1651" s="69"/>
      <c r="G1651" s="69"/>
      <c r="H1651" s="69"/>
      <c r="I1651" s="69"/>
      <c r="J1651" s="70"/>
      <c r="K1651" s="118"/>
      <c r="L1651" s="112"/>
    </row>
    <row r="1652" spans="1:12" x14ac:dyDescent="0.25">
      <c r="A1652" s="93">
        <v>1976</v>
      </c>
      <c r="B1652" s="94" t="s">
        <v>321</v>
      </c>
      <c r="C1652" s="95" t="s">
        <v>322</v>
      </c>
      <c r="D1652" s="95" t="s">
        <v>240</v>
      </c>
      <c r="E1652" s="87"/>
      <c r="F1652" s="69"/>
      <c r="G1652" s="69"/>
      <c r="H1652" s="69"/>
      <c r="I1652" s="69"/>
      <c r="J1652" s="70"/>
      <c r="K1652" s="118"/>
      <c r="L1652" s="112"/>
    </row>
    <row r="1653" spans="1:12" x14ac:dyDescent="0.25">
      <c r="A1653" s="93">
        <v>1976</v>
      </c>
      <c r="B1653" s="94" t="s">
        <v>323</v>
      </c>
      <c r="C1653" s="95" t="s">
        <v>324</v>
      </c>
      <c r="D1653" s="95" t="s">
        <v>240</v>
      </c>
      <c r="E1653" s="87"/>
      <c r="F1653" s="69"/>
      <c r="G1653" s="69"/>
      <c r="H1653" s="69"/>
      <c r="I1653" s="69"/>
      <c r="J1653" s="70"/>
      <c r="K1653" s="118"/>
      <c r="L1653" s="112"/>
    </row>
    <row r="1654" spans="1:12" x14ac:dyDescent="0.25">
      <c r="A1654" s="93">
        <v>1976</v>
      </c>
      <c r="B1654" s="94" t="s">
        <v>325</v>
      </c>
      <c r="C1654" s="95" t="s">
        <v>326</v>
      </c>
      <c r="D1654" s="95" t="s">
        <v>240</v>
      </c>
      <c r="E1654" s="87"/>
      <c r="F1654" s="69"/>
      <c r="G1654" s="69"/>
      <c r="H1654" s="69"/>
      <c r="I1654" s="69"/>
      <c r="J1654" s="70"/>
      <c r="K1654" s="118"/>
      <c r="L1654" s="112"/>
    </row>
    <row r="1655" spans="1:12" x14ac:dyDescent="0.25">
      <c r="A1655" s="93">
        <v>1976</v>
      </c>
      <c r="B1655" s="94" t="s">
        <v>327</v>
      </c>
      <c r="C1655" s="95" t="s">
        <v>328</v>
      </c>
      <c r="D1655" s="95" t="s">
        <v>240</v>
      </c>
      <c r="E1655" s="87"/>
      <c r="F1655" s="69"/>
      <c r="G1655" s="69"/>
      <c r="H1655" s="69"/>
      <c r="I1655" s="69"/>
      <c r="J1655" s="70"/>
      <c r="K1655" s="118"/>
      <c r="L1655" s="112"/>
    </row>
    <row r="1656" spans="1:12" x14ac:dyDescent="0.25">
      <c r="A1656" s="93">
        <v>1976</v>
      </c>
      <c r="B1656" s="94" t="s">
        <v>329</v>
      </c>
      <c r="C1656" s="95" t="s">
        <v>330</v>
      </c>
      <c r="D1656" s="95" t="s">
        <v>240</v>
      </c>
      <c r="E1656" s="87"/>
      <c r="F1656" s="69"/>
      <c r="G1656" s="69"/>
      <c r="H1656" s="69"/>
      <c r="I1656" s="69"/>
      <c r="J1656" s="70"/>
      <c r="K1656" s="118"/>
      <c r="L1656" s="112"/>
    </row>
    <row r="1657" spans="1:12" x14ac:dyDescent="0.25">
      <c r="A1657" s="93">
        <v>1976</v>
      </c>
      <c r="B1657" s="94" t="s">
        <v>331</v>
      </c>
      <c r="C1657" s="95" t="s">
        <v>332</v>
      </c>
      <c r="D1657" s="95" t="s">
        <v>240</v>
      </c>
      <c r="E1657" s="87"/>
      <c r="F1657" s="69"/>
      <c r="G1657" s="69"/>
      <c r="H1657" s="69"/>
      <c r="I1657" s="69"/>
      <c r="J1657" s="70"/>
      <c r="K1657" s="118"/>
      <c r="L1657" s="112"/>
    </row>
    <row r="1658" spans="1:12" x14ac:dyDescent="0.25">
      <c r="A1658" s="93">
        <v>1976</v>
      </c>
      <c r="B1658" s="94" t="s">
        <v>333</v>
      </c>
      <c r="C1658" s="95" t="s">
        <v>334</v>
      </c>
      <c r="D1658" s="95" t="s">
        <v>240</v>
      </c>
      <c r="E1658" s="87"/>
      <c r="F1658" s="69"/>
      <c r="G1658" s="69"/>
      <c r="H1658" s="69"/>
      <c r="I1658" s="69"/>
      <c r="J1658" s="70"/>
      <c r="K1658" s="118"/>
      <c r="L1658" s="112"/>
    </row>
    <row r="1659" spans="1:12" x14ac:dyDescent="0.25">
      <c r="A1659" s="93">
        <v>1976</v>
      </c>
      <c r="B1659" s="94" t="s">
        <v>335</v>
      </c>
      <c r="C1659" s="95" t="s">
        <v>336</v>
      </c>
      <c r="D1659" s="95" t="s">
        <v>337</v>
      </c>
      <c r="E1659" s="87"/>
      <c r="F1659" s="69"/>
      <c r="G1659" s="69"/>
      <c r="H1659" s="69"/>
      <c r="I1659" s="69"/>
      <c r="J1659" s="70"/>
      <c r="K1659" s="118"/>
      <c r="L1659" s="112"/>
    </row>
    <row r="1660" spans="1:12" x14ac:dyDescent="0.25">
      <c r="A1660" s="93">
        <v>1976</v>
      </c>
      <c r="B1660" s="94" t="s">
        <v>338</v>
      </c>
      <c r="C1660" s="95" t="s">
        <v>339</v>
      </c>
      <c r="D1660" s="95" t="s">
        <v>337</v>
      </c>
      <c r="E1660" s="87"/>
      <c r="F1660" s="69"/>
      <c r="G1660" s="69"/>
      <c r="H1660" s="69"/>
      <c r="I1660" s="69"/>
      <c r="J1660" s="70"/>
      <c r="K1660" s="118"/>
      <c r="L1660" s="112"/>
    </row>
    <row r="1661" spans="1:12" x14ac:dyDescent="0.25">
      <c r="A1661" s="93">
        <v>1976</v>
      </c>
      <c r="B1661" s="94" t="s">
        <v>340</v>
      </c>
      <c r="C1661" s="95" t="s">
        <v>341</v>
      </c>
      <c r="D1661" s="95" t="s">
        <v>337</v>
      </c>
      <c r="E1661" s="87"/>
      <c r="F1661" s="69"/>
      <c r="G1661" s="69"/>
      <c r="H1661" s="69"/>
      <c r="I1661" s="69"/>
      <c r="J1661" s="70"/>
      <c r="K1661" s="118"/>
      <c r="L1661" s="112"/>
    </row>
    <row r="1662" spans="1:12" x14ac:dyDescent="0.25">
      <c r="A1662" s="93">
        <v>1976</v>
      </c>
      <c r="B1662" s="94" t="s">
        <v>342</v>
      </c>
      <c r="C1662" s="95" t="s">
        <v>343</v>
      </c>
      <c r="D1662" s="95" t="s">
        <v>337</v>
      </c>
      <c r="E1662" s="87"/>
      <c r="F1662" s="69"/>
      <c r="G1662" s="69"/>
      <c r="H1662" s="69"/>
      <c r="I1662" s="69"/>
      <c r="J1662" s="70"/>
      <c r="K1662" s="118"/>
      <c r="L1662" s="112"/>
    </row>
    <row r="1663" spans="1:12" x14ac:dyDescent="0.25">
      <c r="A1663" s="93">
        <v>1976</v>
      </c>
      <c r="B1663" s="94" t="s">
        <v>344</v>
      </c>
      <c r="C1663" s="95" t="s">
        <v>345</v>
      </c>
      <c r="D1663" s="95" t="s">
        <v>337</v>
      </c>
      <c r="E1663" s="87"/>
      <c r="F1663" s="69"/>
      <c r="G1663" s="69"/>
      <c r="H1663" s="69"/>
      <c r="I1663" s="69"/>
      <c r="J1663" s="70"/>
      <c r="K1663" s="118"/>
      <c r="L1663" s="112"/>
    </row>
    <row r="1664" spans="1:12" x14ac:dyDescent="0.25">
      <c r="A1664" s="93">
        <v>1976</v>
      </c>
      <c r="B1664" s="94" t="s">
        <v>346</v>
      </c>
      <c r="C1664" s="95" t="s">
        <v>347</v>
      </c>
      <c r="D1664" s="95" t="s">
        <v>337</v>
      </c>
      <c r="E1664" s="87"/>
      <c r="F1664" s="69"/>
      <c r="G1664" s="69"/>
      <c r="H1664" s="69"/>
      <c r="I1664" s="69"/>
      <c r="J1664" s="70"/>
      <c r="K1664" s="118"/>
      <c r="L1664" s="112"/>
    </row>
    <row r="1665" spans="1:12" x14ac:dyDescent="0.25">
      <c r="A1665" s="93">
        <v>1976</v>
      </c>
      <c r="B1665" s="94" t="s">
        <v>348</v>
      </c>
      <c r="C1665" s="95" t="s">
        <v>349</v>
      </c>
      <c r="D1665" s="95" t="s">
        <v>337</v>
      </c>
      <c r="E1665" s="87"/>
      <c r="F1665" s="69"/>
      <c r="G1665" s="69"/>
      <c r="H1665" s="69"/>
      <c r="I1665" s="69"/>
      <c r="J1665" s="70"/>
      <c r="K1665" s="118"/>
      <c r="L1665" s="112"/>
    </row>
    <row r="1666" spans="1:12" x14ac:dyDescent="0.25">
      <c r="A1666" s="93">
        <v>1976</v>
      </c>
      <c r="B1666" s="94" t="s">
        <v>350</v>
      </c>
      <c r="C1666" s="95" t="s">
        <v>351</v>
      </c>
      <c r="D1666" s="95" t="s">
        <v>337</v>
      </c>
      <c r="E1666" s="87"/>
      <c r="F1666" s="69"/>
      <c r="G1666" s="69"/>
      <c r="H1666" s="69"/>
      <c r="I1666" s="69"/>
      <c r="J1666" s="70"/>
      <c r="K1666" s="118"/>
      <c r="L1666" s="112"/>
    </row>
    <row r="1667" spans="1:12" x14ac:dyDescent="0.25">
      <c r="A1667" s="93">
        <v>1976</v>
      </c>
      <c r="B1667" s="94" t="s">
        <v>352</v>
      </c>
      <c r="C1667" s="95" t="s">
        <v>353</v>
      </c>
      <c r="D1667" s="95" t="s">
        <v>337</v>
      </c>
      <c r="E1667" s="87"/>
      <c r="F1667" s="69"/>
      <c r="G1667" s="69"/>
      <c r="H1667" s="69"/>
      <c r="I1667" s="69"/>
      <c r="J1667" s="70"/>
      <c r="K1667" s="118"/>
      <c r="L1667" s="112"/>
    </row>
    <row r="1668" spans="1:12" x14ac:dyDescent="0.25">
      <c r="A1668" s="93">
        <v>1976</v>
      </c>
      <c r="B1668" s="94" t="s">
        <v>354</v>
      </c>
      <c r="C1668" s="95" t="s">
        <v>355</v>
      </c>
      <c r="D1668" s="95" t="s">
        <v>337</v>
      </c>
      <c r="E1668" s="87"/>
      <c r="F1668" s="69"/>
      <c r="G1668" s="69"/>
      <c r="H1668" s="69"/>
      <c r="I1668" s="69"/>
      <c r="J1668" s="70"/>
      <c r="K1668" s="118"/>
      <c r="L1668" s="112"/>
    </row>
    <row r="1669" spans="1:12" x14ac:dyDescent="0.25">
      <c r="A1669" s="93">
        <v>1976</v>
      </c>
      <c r="B1669" s="94" t="s">
        <v>356</v>
      </c>
      <c r="C1669" s="95" t="s">
        <v>357</v>
      </c>
      <c r="D1669" s="95" t="s">
        <v>337</v>
      </c>
      <c r="E1669" s="87"/>
      <c r="F1669" s="69"/>
      <c r="G1669" s="69"/>
      <c r="H1669" s="69"/>
      <c r="I1669" s="69"/>
      <c r="J1669" s="70"/>
      <c r="K1669" s="118"/>
      <c r="L1669" s="112"/>
    </row>
    <row r="1670" spans="1:12" x14ac:dyDescent="0.25">
      <c r="A1670" s="93">
        <v>1976</v>
      </c>
      <c r="B1670" s="94" t="s">
        <v>358</v>
      </c>
      <c r="C1670" s="95" t="s">
        <v>359</v>
      </c>
      <c r="D1670" s="95" t="s">
        <v>337</v>
      </c>
      <c r="E1670" s="87"/>
      <c r="F1670" s="69"/>
      <c r="G1670" s="69"/>
      <c r="H1670" s="69"/>
      <c r="I1670" s="69"/>
      <c r="J1670" s="70"/>
      <c r="K1670" s="118"/>
      <c r="L1670" s="112"/>
    </row>
    <row r="1671" spans="1:12" x14ac:dyDescent="0.25">
      <c r="A1671" s="93">
        <v>1976</v>
      </c>
      <c r="B1671" s="94" t="s">
        <v>360</v>
      </c>
      <c r="C1671" s="95" t="s">
        <v>361</v>
      </c>
      <c r="D1671" s="95" t="s">
        <v>337</v>
      </c>
      <c r="E1671" s="87"/>
      <c r="F1671" s="69"/>
      <c r="G1671" s="69"/>
      <c r="H1671" s="69"/>
      <c r="I1671" s="69"/>
      <c r="J1671" s="70"/>
      <c r="K1671" s="118"/>
      <c r="L1671" s="112"/>
    </row>
    <row r="1672" spans="1:12" x14ac:dyDescent="0.25">
      <c r="A1672" s="93">
        <v>1976</v>
      </c>
      <c r="B1672" s="94" t="s">
        <v>362</v>
      </c>
      <c r="C1672" s="95" t="s">
        <v>363</v>
      </c>
      <c r="D1672" s="95" t="s">
        <v>337</v>
      </c>
      <c r="E1672" s="87"/>
      <c r="F1672" s="69"/>
      <c r="G1672" s="69"/>
      <c r="H1672" s="69"/>
      <c r="I1672" s="69"/>
      <c r="J1672" s="70"/>
      <c r="K1672" s="118"/>
      <c r="L1672" s="112"/>
    </row>
    <row r="1673" spans="1:12" x14ac:dyDescent="0.25">
      <c r="A1673" s="93">
        <v>1976</v>
      </c>
      <c r="B1673" s="94" t="s">
        <v>364</v>
      </c>
      <c r="C1673" s="95" t="s">
        <v>365</v>
      </c>
      <c r="D1673" s="95" t="s">
        <v>337</v>
      </c>
      <c r="E1673" s="87"/>
      <c r="F1673" s="69"/>
      <c r="G1673" s="69"/>
      <c r="H1673" s="69"/>
      <c r="I1673" s="69"/>
      <c r="J1673" s="70"/>
      <c r="K1673" s="118"/>
      <c r="L1673" s="112"/>
    </row>
    <row r="1674" spans="1:12" x14ac:dyDescent="0.25">
      <c r="A1674" s="93">
        <v>1976</v>
      </c>
      <c r="B1674" s="94" t="s">
        <v>366</v>
      </c>
      <c r="C1674" s="95" t="s">
        <v>367</v>
      </c>
      <c r="D1674" s="95" t="s">
        <v>337</v>
      </c>
      <c r="E1674" s="87"/>
      <c r="F1674" s="69"/>
      <c r="G1674" s="69"/>
      <c r="H1674" s="69"/>
      <c r="I1674" s="69"/>
      <c r="J1674" s="70"/>
      <c r="K1674" s="118"/>
      <c r="L1674" s="112"/>
    </row>
    <row r="1675" spans="1:12" x14ac:dyDescent="0.25">
      <c r="A1675" s="93">
        <v>1976</v>
      </c>
      <c r="B1675" s="94" t="s">
        <v>368</v>
      </c>
      <c r="C1675" s="95" t="s">
        <v>369</v>
      </c>
      <c r="D1675" s="95" t="s">
        <v>337</v>
      </c>
      <c r="E1675" s="87"/>
      <c r="F1675" s="69"/>
      <c r="G1675" s="69"/>
      <c r="H1675" s="69"/>
      <c r="I1675" s="69"/>
      <c r="J1675" s="70"/>
      <c r="K1675" s="118"/>
      <c r="L1675" s="112"/>
    </row>
    <row r="1676" spans="1:12" x14ac:dyDescent="0.25">
      <c r="A1676" s="93">
        <v>1976</v>
      </c>
      <c r="B1676" s="94" t="s">
        <v>370</v>
      </c>
      <c r="C1676" s="95" t="s">
        <v>371</v>
      </c>
      <c r="D1676" s="95" t="s">
        <v>337</v>
      </c>
      <c r="E1676" s="87"/>
      <c r="F1676" s="69"/>
      <c r="G1676" s="69"/>
      <c r="H1676" s="69"/>
      <c r="I1676" s="69"/>
      <c r="J1676" s="70"/>
      <c r="K1676" s="118"/>
      <c r="L1676" s="112"/>
    </row>
    <row r="1677" spans="1:12" x14ac:dyDescent="0.25">
      <c r="A1677" s="93">
        <v>1976</v>
      </c>
      <c r="B1677" s="94" t="s">
        <v>372</v>
      </c>
      <c r="C1677" s="95" t="s">
        <v>373</v>
      </c>
      <c r="D1677" s="95" t="s">
        <v>337</v>
      </c>
      <c r="E1677" s="87"/>
      <c r="F1677" s="69"/>
      <c r="G1677" s="69"/>
      <c r="H1677" s="69"/>
      <c r="I1677" s="69"/>
      <c r="J1677" s="70"/>
      <c r="K1677" s="118"/>
      <c r="L1677" s="112"/>
    </row>
    <row r="1678" spans="1:12" x14ac:dyDescent="0.25">
      <c r="A1678" s="93">
        <v>1976</v>
      </c>
      <c r="B1678" s="94" t="s">
        <v>374</v>
      </c>
      <c r="C1678" s="95" t="s">
        <v>375</v>
      </c>
      <c r="D1678" s="95" t="s">
        <v>337</v>
      </c>
      <c r="E1678" s="87"/>
      <c r="F1678" s="69"/>
      <c r="G1678" s="69"/>
      <c r="H1678" s="69"/>
      <c r="I1678" s="69"/>
      <c r="J1678" s="70"/>
      <c r="K1678" s="118"/>
      <c r="L1678" s="112"/>
    </row>
    <row r="1679" spans="1:12" x14ac:dyDescent="0.25">
      <c r="A1679" s="93">
        <v>1976</v>
      </c>
      <c r="B1679" s="94" t="s">
        <v>376</v>
      </c>
      <c r="C1679" s="95" t="s">
        <v>377</v>
      </c>
      <c r="D1679" s="95" t="s">
        <v>337</v>
      </c>
      <c r="E1679" s="87"/>
      <c r="F1679" s="69"/>
      <c r="G1679" s="69"/>
      <c r="H1679" s="69"/>
      <c r="I1679" s="69"/>
      <c r="J1679" s="70"/>
      <c r="K1679" s="118"/>
      <c r="L1679" s="112"/>
    </row>
    <row r="1680" spans="1:12" x14ac:dyDescent="0.25">
      <c r="A1680" s="93">
        <v>1976</v>
      </c>
      <c r="B1680" s="94" t="s">
        <v>378</v>
      </c>
      <c r="C1680" s="95" t="s">
        <v>379</v>
      </c>
      <c r="D1680" s="95" t="s">
        <v>337</v>
      </c>
      <c r="E1680" s="87"/>
      <c r="F1680" s="69"/>
      <c r="G1680" s="69"/>
      <c r="H1680" s="69"/>
      <c r="I1680" s="69"/>
      <c r="J1680" s="70"/>
      <c r="K1680" s="118"/>
      <c r="L1680" s="112"/>
    </row>
    <row r="1681" spans="1:12" x14ac:dyDescent="0.25">
      <c r="A1681" s="93">
        <v>1976</v>
      </c>
      <c r="B1681" s="94" t="s">
        <v>380</v>
      </c>
      <c r="C1681" s="95" t="s">
        <v>381</v>
      </c>
      <c r="D1681" s="95" t="s">
        <v>337</v>
      </c>
      <c r="E1681" s="87"/>
      <c r="F1681" s="69"/>
      <c r="G1681" s="69"/>
      <c r="H1681" s="69"/>
      <c r="I1681" s="69"/>
      <c r="J1681" s="70"/>
      <c r="K1681" s="118"/>
      <c r="L1681" s="112"/>
    </row>
    <row r="1682" spans="1:12" x14ac:dyDescent="0.25">
      <c r="A1682" s="93">
        <v>1976</v>
      </c>
      <c r="B1682" s="94"/>
      <c r="C1682" s="95" t="s">
        <v>382</v>
      </c>
      <c r="D1682" s="95" t="s">
        <v>337</v>
      </c>
      <c r="E1682" s="87"/>
      <c r="F1682" s="69"/>
      <c r="G1682" s="69"/>
      <c r="H1682" s="69"/>
      <c r="I1682" s="69"/>
      <c r="J1682" s="70"/>
      <c r="K1682" s="118"/>
      <c r="L1682" s="112"/>
    </row>
    <row r="1683" spans="1:12" x14ac:dyDescent="0.25">
      <c r="A1683" s="93">
        <v>1976</v>
      </c>
      <c r="B1683" s="94" t="s">
        <v>383</v>
      </c>
      <c r="C1683" s="95" t="s">
        <v>384</v>
      </c>
      <c r="D1683" s="95" t="s">
        <v>337</v>
      </c>
      <c r="E1683" s="87"/>
      <c r="F1683" s="69"/>
      <c r="G1683" s="69"/>
      <c r="H1683" s="69"/>
      <c r="I1683" s="69"/>
      <c r="J1683" s="70"/>
      <c r="K1683" s="118"/>
      <c r="L1683" s="112"/>
    </row>
    <row r="1684" spans="1:12" x14ac:dyDescent="0.25">
      <c r="A1684" s="93">
        <v>1976</v>
      </c>
      <c r="B1684" s="94" t="s">
        <v>385</v>
      </c>
      <c r="C1684" s="95" t="s">
        <v>386</v>
      </c>
      <c r="D1684" s="95" t="s">
        <v>337</v>
      </c>
      <c r="E1684" s="87"/>
      <c r="F1684" s="69"/>
      <c r="G1684" s="69"/>
      <c r="H1684" s="69"/>
      <c r="I1684" s="69"/>
      <c r="J1684" s="70"/>
      <c r="K1684" s="118"/>
      <c r="L1684" s="112"/>
    </row>
    <row r="1685" spans="1:12" x14ac:dyDescent="0.25">
      <c r="A1685" s="93">
        <v>1976</v>
      </c>
      <c r="B1685" s="94" t="s">
        <v>387</v>
      </c>
      <c r="C1685" s="95" t="s">
        <v>648</v>
      </c>
      <c r="D1685" s="95" t="s">
        <v>337</v>
      </c>
      <c r="E1685" s="87"/>
      <c r="F1685" s="69"/>
      <c r="G1685" s="69"/>
      <c r="H1685" s="69"/>
      <c r="I1685" s="69"/>
      <c r="J1685" s="70"/>
      <c r="K1685" s="118"/>
      <c r="L1685" s="112"/>
    </row>
    <row r="1686" spans="1:12" x14ac:dyDescent="0.25">
      <c r="A1686" s="93">
        <v>1976</v>
      </c>
      <c r="B1686" s="94" t="s">
        <v>388</v>
      </c>
      <c r="C1686" s="95" t="s">
        <v>389</v>
      </c>
      <c r="D1686" s="95" t="s">
        <v>337</v>
      </c>
      <c r="E1686" s="87"/>
      <c r="F1686" s="69"/>
      <c r="G1686" s="69"/>
      <c r="H1686" s="69"/>
      <c r="I1686" s="69"/>
      <c r="J1686" s="70"/>
      <c r="K1686" s="118"/>
      <c r="L1686" s="112"/>
    </row>
    <row r="1687" spans="1:12" x14ac:dyDescent="0.25">
      <c r="A1687" s="93">
        <v>1976</v>
      </c>
      <c r="B1687" s="94" t="s">
        <v>390</v>
      </c>
      <c r="C1687" s="95" t="s">
        <v>391</v>
      </c>
      <c r="D1687" s="95" t="s">
        <v>337</v>
      </c>
      <c r="E1687" s="87"/>
      <c r="F1687" s="69"/>
      <c r="G1687" s="69"/>
      <c r="H1687" s="69"/>
      <c r="I1687" s="69"/>
      <c r="J1687" s="70"/>
      <c r="K1687" s="118"/>
      <c r="L1687" s="112"/>
    </row>
    <row r="1688" spans="1:12" x14ac:dyDescent="0.25">
      <c r="A1688" s="93">
        <v>1976</v>
      </c>
      <c r="B1688" s="94" t="s">
        <v>392</v>
      </c>
      <c r="C1688" s="95" t="s">
        <v>393</v>
      </c>
      <c r="D1688" s="95" t="s">
        <v>337</v>
      </c>
      <c r="E1688" s="87"/>
      <c r="F1688" s="69"/>
      <c r="G1688" s="69"/>
      <c r="H1688" s="69"/>
      <c r="I1688" s="69"/>
      <c r="J1688" s="70"/>
      <c r="K1688" s="118"/>
      <c r="L1688" s="112"/>
    </row>
    <row r="1689" spans="1:12" x14ac:dyDescent="0.25">
      <c r="A1689" s="93">
        <v>1976</v>
      </c>
      <c r="B1689" s="94" t="s">
        <v>394</v>
      </c>
      <c r="C1689" s="95" t="s">
        <v>395</v>
      </c>
      <c r="D1689" s="95" t="s">
        <v>337</v>
      </c>
      <c r="E1689" s="87"/>
      <c r="F1689" s="69"/>
      <c r="G1689" s="69"/>
      <c r="H1689" s="69"/>
      <c r="I1689" s="69"/>
      <c r="J1689" s="70"/>
      <c r="K1689" s="118"/>
      <c r="L1689" s="112"/>
    </row>
    <row r="1690" spans="1:12" x14ac:dyDescent="0.25">
      <c r="A1690" s="93">
        <v>1976</v>
      </c>
      <c r="B1690" s="94" t="s">
        <v>396</v>
      </c>
      <c r="C1690" s="95" t="s">
        <v>397</v>
      </c>
      <c r="D1690" s="95" t="s">
        <v>337</v>
      </c>
      <c r="E1690" s="87"/>
      <c r="F1690" s="69"/>
      <c r="G1690" s="69"/>
      <c r="H1690" s="69"/>
      <c r="I1690" s="69"/>
      <c r="J1690" s="70"/>
      <c r="K1690" s="118"/>
      <c r="L1690" s="112"/>
    </row>
    <row r="1691" spans="1:12" x14ac:dyDescent="0.25">
      <c r="A1691" s="93">
        <v>1976</v>
      </c>
      <c r="B1691" s="94" t="s">
        <v>398</v>
      </c>
      <c r="C1691" s="95" t="s">
        <v>399</v>
      </c>
      <c r="D1691" s="95" t="s">
        <v>337</v>
      </c>
      <c r="E1691" s="87"/>
      <c r="F1691" s="69"/>
      <c r="G1691" s="69"/>
      <c r="H1691" s="69"/>
      <c r="I1691" s="69"/>
      <c r="J1691" s="70"/>
      <c r="K1691" s="118"/>
      <c r="L1691" s="112"/>
    </row>
    <row r="1692" spans="1:12" x14ac:dyDescent="0.25">
      <c r="A1692" s="93">
        <v>1976</v>
      </c>
      <c r="B1692" s="94" t="s">
        <v>400</v>
      </c>
      <c r="C1692" s="95" t="s">
        <v>401</v>
      </c>
      <c r="D1692" s="95" t="s">
        <v>337</v>
      </c>
      <c r="E1692" s="87"/>
      <c r="F1692" s="69"/>
      <c r="G1692" s="69"/>
      <c r="H1692" s="69"/>
      <c r="I1692" s="69"/>
      <c r="J1692" s="70"/>
      <c r="K1692" s="118"/>
      <c r="L1692" s="112"/>
    </row>
    <row r="1693" spans="1:12" x14ac:dyDescent="0.25">
      <c r="A1693" s="93">
        <v>1976</v>
      </c>
      <c r="B1693" s="94" t="s">
        <v>402</v>
      </c>
      <c r="C1693" s="95" t="s">
        <v>403</v>
      </c>
      <c r="D1693" s="95" t="s">
        <v>337</v>
      </c>
      <c r="E1693" s="87"/>
      <c r="F1693" s="69"/>
      <c r="G1693" s="69"/>
      <c r="H1693" s="69"/>
      <c r="I1693" s="69"/>
      <c r="J1693" s="70"/>
      <c r="K1693" s="118"/>
      <c r="L1693" s="112"/>
    </row>
    <row r="1694" spans="1:12" x14ac:dyDescent="0.25">
      <c r="A1694" s="93">
        <v>1976</v>
      </c>
      <c r="B1694" s="94" t="s">
        <v>404</v>
      </c>
      <c r="C1694" s="95" t="s">
        <v>405</v>
      </c>
      <c r="D1694" s="95" t="s">
        <v>337</v>
      </c>
      <c r="E1694" s="87"/>
      <c r="F1694" s="69"/>
      <c r="G1694" s="69"/>
      <c r="H1694" s="69"/>
      <c r="I1694" s="69"/>
      <c r="J1694" s="70"/>
      <c r="K1694" s="118"/>
      <c r="L1694" s="112"/>
    </row>
    <row r="1695" spans="1:12" x14ac:dyDescent="0.25">
      <c r="A1695" s="93">
        <v>1976</v>
      </c>
      <c r="B1695" s="94" t="s">
        <v>406</v>
      </c>
      <c r="C1695" s="95" t="s">
        <v>407</v>
      </c>
      <c r="D1695" s="95" t="s">
        <v>337</v>
      </c>
      <c r="E1695" s="87"/>
      <c r="F1695" s="69"/>
      <c r="G1695" s="69"/>
      <c r="H1695" s="69"/>
      <c r="I1695" s="69"/>
      <c r="J1695" s="70"/>
      <c r="K1695" s="118"/>
      <c r="L1695" s="112"/>
    </row>
    <row r="1696" spans="1:12" x14ac:dyDescent="0.25">
      <c r="A1696" s="93">
        <v>1976</v>
      </c>
      <c r="B1696" s="94" t="s">
        <v>408</v>
      </c>
      <c r="C1696" s="95" t="s">
        <v>409</v>
      </c>
      <c r="D1696" s="95" t="s">
        <v>337</v>
      </c>
      <c r="E1696" s="87"/>
      <c r="F1696" s="69"/>
      <c r="G1696" s="69"/>
      <c r="H1696" s="69"/>
      <c r="I1696" s="69"/>
      <c r="J1696" s="70"/>
      <c r="K1696" s="118"/>
      <c r="L1696" s="112"/>
    </row>
    <row r="1697" spans="1:12" x14ac:dyDescent="0.25">
      <c r="A1697" s="93">
        <v>1976</v>
      </c>
      <c r="B1697" s="94" t="s">
        <v>410</v>
      </c>
      <c r="C1697" s="95" t="s">
        <v>411</v>
      </c>
      <c r="D1697" s="95" t="s">
        <v>337</v>
      </c>
      <c r="E1697" s="87"/>
      <c r="F1697" s="69"/>
      <c r="G1697" s="69"/>
      <c r="H1697" s="69"/>
      <c r="I1697" s="69"/>
      <c r="J1697" s="70"/>
      <c r="K1697" s="118"/>
      <c r="L1697" s="112"/>
    </row>
    <row r="1698" spans="1:12" x14ac:dyDescent="0.25">
      <c r="A1698" s="93">
        <v>1976</v>
      </c>
      <c r="B1698" s="94" t="s">
        <v>412</v>
      </c>
      <c r="C1698" s="95" t="s">
        <v>413</v>
      </c>
      <c r="D1698" s="95" t="s">
        <v>337</v>
      </c>
      <c r="E1698" s="87"/>
      <c r="F1698" s="69"/>
      <c r="G1698" s="69"/>
      <c r="H1698" s="69"/>
      <c r="I1698" s="69"/>
      <c r="J1698" s="70"/>
      <c r="K1698" s="118"/>
      <c r="L1698" s="112"/>
    </row>
    <row r="1699" spans="1:12" x14ac:dyDescent="0.25">
      <c r="A1699" s="93">
        <v>1976</v>
      </c>
      <c r="B1699" s="94" t="s">
        <v>414</v>
      </c>
      <c r="C1699" s="95" t="s">
        <v>415</v>
      </c>
      <c r="D1699" s="95" t="s">
        <v>337</v>
      </c>
      <c r="E1699" s="87"/>
      <c r="F1699" s="69"/>
      <c r="G1699" s="69"/>
      <c r="H1699" s="69"/>
      <c r="I1699" s="69"/>
      <c r="J1699" s="70"/>
      <c r="K1699" s="118"/>
      <c r="L1699" s="112"/>
    </row>
    <row r="1700" spans="1:12" x14ac:dyDescent="0.25">
      <c r="A1700" s="93">
        <v>1976</v>
      </c>
      <c r="B1700" s="94" t="s">
        <v>416</v>
      </c>
      <c r="C1700" s="95" t="s">
        <v>417</v>
      </c>
      <c r="D1700" s="95" t="s">
        <v>337</v>
      </c>
      <c r="E1700" s="87"/>
      <c r="F1700" s="69"/>
      <c r="G1700" s="69"/>
      <c r="H1700" s="69"/>
      <c r="I1700" s="69"/>
      <c r="J1700" s="70"/>
      <c r="K1700" s="118"/>
      <c r="L1700" s="112"/>
    </row>
    <row r="1701" spans="1:12" x14ac:dyDescent="0.25">
      <c r="A1701" s="93">
        <v>1976</v>
      </c>
      <c r="B1701" s="94" t="s">
        <v>418</v>
      </c>
      <c r="C1701" s="95" t="s">
        <v>419</v>
      </c>
      <c r="D1701" s="95" t="s">
        <v>337</v>
      </c>
      <c r="E1701" s="87"/>
      <c r="F1701" s="69"/>
      <c r="G1701" s="69"/>
      <c r="H1701" s="69"/>
      <c r="I1701" s="69"/>
      <c r="J1701" s="70"/>
      <c r="K1701" s="118"/>
      <c r="L1701" s="112"/>
    </row>
    <row r="1702" spans="1:12" x14ac:dyDescent="0.25">
      <c r="A1702" s="93">
        <v>1976</v>
      </c>
      <c r="B1702" s="94" t="s">
        <v>420</v>
      </c>
      <c r="C1702" s="95" t="s">
        <v>421</v>
      </c>
      <c r="D1702" s="95" t="s">
        <v>337</v>
      </c>
      <c r="E1702" s="87"/>
      <c r="F1702" s="69"/>
      <c r="G1702" s="69"/>
      <c r="H1702" s="69"/>
      <c r="I1702" s="69"/>
      <c r="J1702" s="70"/>
      <c r="K1702" s="118"/>
      <c r="L1702" s="112"/>
    </row>
    <row r="1703" spans="1:12" x14ac:dyDescent="0.25">
      <c r="A1703" s="93">
        <v>1976</v>
      </c>
      <c r="B1703" s="94" t="s">
        <v>422</v>
      </c>
      <c r="C1703" s="95" t="s">
        <v>423</v>
      </c>
      <c r="D1703" s="95" t="s">
        <v>337</v>
      </c>
      <c r="E1703" s="87"/>
      <c r="F1703" s="69"/>
      <c r="G1703" s="69"/>
      <c r="H1703" s="69"/>
      <c r="I1703" s="69"/>
      <c r="J1703" s="70"/>
      <c r="K1703" s="118"/>
      <c r="L1703" s="112"/>
    </row>
    <row r="1704" spans="1:12" x14ac:dyDescent="0.25">
      <c r="A1704" s="93">
        <v>1976</v>
      </c>
      <c r="B1704" s="94" t="s">
        <v>424</v>
      </c>
      <c r="C1704" s="95" t="s">
        <v>425</v>
      </c>
      <c r="D1704" s="95" t="s">
        <v>337</v>
      </c>
      <c r="E1704" s="87"/>
      <c r="F1704" s="69"/>
      <c r="G1704" s="69"/>
      <c r="H1704" s="69"/>
      <c r="I1704" s="69"/>
      <c r="J1704" s="70"/>
      <c r="K1704" s="118"/>
      <c r="L1704" s="112"/>
    </row>
    <row r="1705" spans="1:12" x14ac:dyDescent="0.25">
      <c r="A1705" s="93">
        <v>1976</v>
      </c>
      <c r="B1705" s="94" t="s">
        <v>426</v>
      </c>
      <c r="C1705" s="95" t="s">
        <v>427</v>
      </c>
      <c r="D1705" s="95" t="s">
        <v>337</v>
      </c>
      <c r="E1705" s="87"/>
      <c r="F1705" s="69"/>
      <c r="G1705" s="69"/>
      <c r="H1705" s="69"/>
      <c r="I1705" s="69"/>
      <c r="J1705" s="70"/>
      <c r="K1705" s="118"/>
      <c r="L1705" s="112"/>
    </row>
    <row r="1706" spans="1:12" x14ac:dyDescent="0.25">
      <c r="A1706" s="93">
        <v>1976</v>
      </c>
      <c r="B1706" s="94" t="s">
        <v>428</v>
      </c>
      <c r="C1706" s="95" t="s">
        <v>429</v>
      </c>
      <c r="D1706" s="95" t="s">
        <v>337</v>
      </c>
      <c r="E1706" s="87"/>
      <c r="F1706" s="69"/>
      <c r="G1706" s="69"/>
      <c r="H1706" s="69"/>
      <c r="I1706" s="69"/>
      <c r="J1706" s="70"/>
      <c r="K1706" s="118"/>
      <c r="L1706" s="112"/>
    </row>
    <row r="1707" spans="1:12" x14ac:dyDescent="0.25">
      <c r="A1707" s="93">
        <v>1976</v>
      </c>
      <c r="B1707" s="94" t="s">
        <v>430</v>
      </c>
      <c r="C1707" s="95" t="s">
        <v>431</v>
      </c>
      <c r="D1707" s="95" t="s">
        <v>337</v>
      </c>
      <c r="E1707" s="87"/>
      <c r="F1707" s="69"/>
      <c r="G1707" s="69"/>
      <c r="H1707" s="69"/>
      <c r="I1707" s="69"/>
      <c r="J1707" s="70"/>
      <c r="K1707" s="118"/>
      <c r="L1707" s="112"/>
    </row>
    <row r="1708" spans="1:12" x14ac:dyDescent="0.25">
      <c r="A1708" s="93">
        <v>1976</v>
      </c>
      <c r="B1708" s="94" t="s">
        <v>432</v>
      </c>
      <c r="C1708" s="95" t="s">
        <v>433</v>
      </c>
      <c r="D1708" s="95" t="s">
        <v>337</v>
      </c>
      <c r="E1708" s="87"/>
      <c r="F1708" s="69"/>
      <c r="G1708" s="69"/>
      <c r="H1708" s="69"/>
      <c r="I1708" s="69"/>
      <c r="J1708" s="70"/>
      <c r="K1708" s="118"/>
      <c r="L1708" s="112"/>
    </row>
    <row r="1709" spans="1:12" x14ac:dyDescent="0.25">
      <c r="A1709" s="93">
        <v>1976</v>
      </c>
      <c r="B1709" s="94" t="s">
        <v>434</v>
      </c>
      <c r="C1709" s="95" t="s">
        <v>435</v>
      </c>
      <c r="D1709" s="95" t="s">
        <v>337</v>
      </c>
      <c r="E1709" s="87"/>
      <c r="F1709" s="69"/>
      <c r="G1709" s="69"/>
      <c r="H1709" s="69"/>
      <c r="I1709" s="69"/>
      <c r="J1709" s="70"/>
      <c r="K1709" s="118"/>
      <c r="L1709" s="112"/>
    </row>
    <row r="1710" spans="1:12" x14ac:dyDescent="0.25">
      <c r="A1710" s="93">
        <v>1976</v>
      </c>
      <c r="B1710" s="94" t="s">
        <v>436</v>
      </c>
      <c r="C1710" s="95" t="s">
        <v>437</v>
      </c>
      <c r="D1710" s="95" t="s">
        <v>337</v>
      </c>
      <c r="E1710" s="87"/>
      <c r="F1710" s="69"/>
      <c r="G1710" s="69"/>
      <c r="H1710" s="69"/>
      <c r="I1710" s="69"/>
      <c r="J1710" s="70"/>
      <c r="K1710" s="118"/>
      <c r="L1710" s="112"/>
    </row>
    <row r="1711" spans="1:12" x14ac:dyDescent="0.25">
      <c r="A1711" s="93">
        <v>1976</v>
      </c>
      <c r="B1711" s="94" t="s">
        <v>438</v>
      </c>
      <c r="C1711" s="95" t="s">
        <v>439</v>
      </c>
      <c r="D1711" s="95" t="s">
        <v>440</v>
      </c>
      <c r="E1711" s="87"/>
      <c r="F1711" s="69"/>
      <c r="G1711" s="69"/>
      <c r="H1711" s="69"/>
      <c r="I1711" s="69"/>
      <c r="J1711" s="70"/>
      <c r="K1711" s="118"/>
      <c r="L1711" s="112"/>
    </row>
    <row r="1712" spans="1:12" x14ac:dyDescent="0.25">
      <c r="A1712" s="93">
        <v>1976</v>
      </c>
      <c r="B1712" s="94" t="s">
        <v>441</v>
      </c>
      <c r="C1712" s="95" t="s">
        <v>442</v>
      </c>
      <c r="D1712" s="95" t="s">
        <v>440</v>
      </c>
      <c r="E1712" s="87"/>
      <c r="F1712" s="69"/>
      <c r="G1712" s="69"/>
      <c r="H1712" s="69"/>
      <c r="I1712" s="69"/>
      <c r="J1712" s="70"/>
      <c r="K1712" s="118"/>
      <c r="L1712" s="112"/>
    </row>
    <row r="1713" spans="1:12" x14ac:dyDescent="0.25">
      <c r="A1713" s="93">
        <v>1976</v>
      </c>
      <c r="B1713" s="94" t="s">
        <v>443</v>
      </c>
      <c r="C1713" s="95" t="s">
        <v>444</v>
      </c>
      <c r="D1713" s="95" t="s">
        <v>440</v>
      </c>
      <c r="E1713" s="87"/>
      <c r="F1713" s="69"/>
      <c r="G1713" s="69"/>
      <c r="H1713" s="69"/>
      <c r="I1713" s="69"/>
      <c r="J1713" s="70"/>
      <c r="K1713" s="118"/>
      <c r="L1713" s="112"/>
    </row>
    <row r="1714" spans="1:12" x14ac:dyDescent="0.25">
      <c r="A1714" s="93">
        <v>1976</v>
      </c>
      <c r="B1714" s="94" t="s">
        <v>445</v>
      </c>
      <c r="C1714" s="95" t="s">
        <v>446</v>
      </c>
      <c r="D1714" s="95" t="s">
        <v>440</v>
      </c>
      <c r="E1714" s="87"/>
      <c r="F1714" s="69"/>
      <c r="G1714" s="69"/>
      <c r="H1714" s="69"/>
      <c r="I1714" s="69"/>
      <c r="J1714" s="70"/>
      <c r="K1714" s="118"/>
      <c r="L1714" s="112"/>
    </row>
    <row r="1715" spans="1:12" x14ac:dyDescent="0.25">
      <c r="A1715" s="93">
        <v>1976</v>
      </c>
      <c r="B1715" s="94" t="s">
        <v>447</v>
      </c>
      <c r="C1715" s="95" t="s">
        <v>448</v>
      </c>
      <c r="D1715" s="95" t="s">
        <v>440</v>
      </c>
      <c r="E1715" s="87"/>
      <c r="F1715" s="69"/>
      <c r="G1715" s="69"/>
      <c r="H1715" s="69"/>
      <c r="I1715" s="69"/>
      <c r="J1715" s="70"/>
      <c r="K1715" s="118"/>
      <c r="L1715" s="112"/>
    </row>
    <row r="1716" spans="1:12" x14ac:dyDescent="0.25">
      <c r="A1716" s="93">
        <v>1976</v>
      </c>
      <c r="B1716" s="94" t="s">
        <v>449</v>
      </c>
      <c r="C1716" s="95" t="s">
        <v>450</v>
      </c>
      <c r="D1716" s="95" t="s">
        <v>440</v>
      </c>
      <c r="E1716" s="87"/>
      <c r="F1716" s="69"/>
      <c r="G1716" s="69"/>
      <c r="H1716" s="69"/>
      <c r="I1716" s="69"/>
      <c r="J1716" s="70"/>
      <c r="K1716" s="118"/>
      <c r="L1716" s="112"/>
    </row>
    <row r="1717" spans="1:12" x14ac:dyDescent="0.25">
      <c r="A1717" s="93">
        <v>1976</v>
      </c>
      <c r="B1717" s="94" t="s">
        <v>451</v>
      </c>
      <c r="C1717" s="95" t="s">
        <v>452</v>
      </c>
      <c r="D1717" s="95" t="s">
        <v>440</v>
      </c>
      <c r="E1717" s="87"/>
      <c r="F1717" s="69"/>
      <c r="G1717" s="69"/>
      <c r="H1717" s="69"/>
      <c r="I1717" s="69"/>
      <c r="J1717" s="70"/>
      <c r="K1717" s="118"/>
      <c r="L1717" s="112"/>
    </row>
    <row r="1718" spans="1:12" x14ac:dyDescent="0.25">
      <c r="A1718" s="93">
        <v>1976</v>
      </c>
      <c r="B1718" s="94" t="s">
        <v>453</v>
      </c>
      <c r="C1718" s="95" t="s">
        <v>454</v>
      </c>
      <c r="D1718" s="95" t="s">
        <v>440</v>
      </c>
      <c r="E1718" s="87"/>
      <c r="F1718" s="69"/>
      <c r="G1718" s="69"/>
      <c r="H1718" s="69"/>
      <c r="I1718" s="69"/>
      <c r="J1718" s="70"/>
      <c r="K1718" s="118"/>
      <c r="L1718" s="112"/>
    </row>
    <row r="1719" spans="1:12" x14ac:dyDescent="0.25">
      <c r="A1719" s="93">
        <v>1976</v>
      </c>
      <c r="B1719" s="94" t="s">
        <v>455</v>
      </c>
      <c r="C1719" s="95" t="s">
        <v>456</v>
      </c>
      <c r="D1719" s="95" t="s">
        <v>440</v>
      </c>
      <c r="E1719" s="87"/>
      <c r="F1719" s="69"/>
      <c r="G1719" s="69"/>
      <c r="H1719" s="69"/>
      <c r="I1719" s="69"/>
      <c r="J1719" s="70"/>
      <c r="K1719" s="118"/>
      <c r="L1719" s="112"/>
    </row>
    <row r="1720" spans="1:12" x14ac:dyDescent="0.25">
      <c r="A1720" s="93">
        <v>1976</v>
      </c>
      <c r="B1720" s="94" t="s">
        <v>457</v>
      </c>
      <c r="C1720" s="95" t="s">
        <v>458</v>
      </c>
      <c r="D1720" s="95" t="s">
        <v>440</v>
      </c>
      <c r="E1720" s="87"/>
      <c r="F1720" s="69"/>
      <c r="G1720" s="69"/>
      <c r="H1720" s="69"/>
      <c r="I1720" s="69"/>
      <c r="J1720" s="70"/>
      <c r="K1720" s="118"/>
      <c r="L1720" s="112"/>
    </row>
    <row r="1721" spans="1:12" x14ac:dyDescent="0.25">
      <c r="A1721" s="93">
        <v>1976</v>
      </c>
      <c r="B1721" s="94" t="s">
        <v>459</v>
      </c>
      <c r="C1721" s="95" t="s">
        <v>460</v>
      </c>
      <c r="D1721" s="95" t="s">
        <v>440</v>
      </c>
      <c r="E1721" s="87"/>
      <c r="F1721" s="69"/>
      <c r="G1721" s="69"/>
      <c r="H1721" s="69"/>
      <c r="I1721" s="69"/>
      <c r="J1721" s="70"/>
      <c r="K1721" s="118"/>
      <c r="L1721" s="112"/>
    </row>
    <row r="1722" spans="1:12" x14ac:dyDescent="0.25">
      <c r="A1722" s="93">
        <v>1976</v>
      </c>
      <c r="B1722" s="94" t="s">
        <v>461</v>
      </c>
      <c r="C1722" s="95" t="s">
        <v>462</v>
      </c>
      <c r="D1722" s="95" t="s">
        <v>440</v>
      </c>
      <c r="E1722" s="87"/>
      <c r="F1722" s="69"/>
      <c r="G1722" s="69"/>
      <c r="H1722" s="69"/>
      <c r="I1722" s="69"/>
      <c r="J1722" s="70"/>
      <c r="K1722" s="118"/>
      <c r="L1722" s="112"/>
    </row>
    <row r="1723" spans="1:12" x14ac:dyDescent="0.25">
      <c r="A1723" s="93">
        <v>1976</v>
      </c>
      <c r="B1723" s="94" t="s">
        <v>463</v>
      </c>
      <c r="C1723" s="95" t="s">
        <v>464</v>
      </c>
      <c r="D1723" s="95" t="s">
        <v>440</v>
      </c>
      <c r="E1723" s="87"/>
      <c r="F1723" s="69"/>
      <c r="G1723" s="69"/>
      <c r="H1723" s="69"/>
      <c r="I1723" s="69"/>
      <c r="J1723" s="70"/>
      <c r="K1723" s="118"/>
      <c r="L1723" s="112"/>
    </row>
    <row r="1724" spans="1:12" x14ac:dyDescent="0.25">
      <c r="A1724" s="93">
        <v>1976</v>
      </c>
      <c r="B1724" s="94" t="s">
        <v>465</v>
      </c>
      <c r="C1724" s="95" t="s">
        <v>466</v>
      </c>
      <c r="D1724" s="95" t="s">
        <v>440</v>
      </c>
      <c r="E1724" s="87"/>
      <c r="F1724" s="69"/>
      <c r="G1724" s="69"/>
      <c r="H1724" s="69"/>
      <c r="I1724" s="69"/>
      <c r="J1724" s="70"/>
      <c r="K1724" s="118"/>
      <c r="L1724" s="112"/>
    </row>
    <row r="1725" spans="1:12" x14ac:dyDescent="0.25">
      <c r="A1725" s="93">
        <v>1976</v>
      </c>
      <c r="B1725" s="94" t="s">
        <v>467</v>
      </c>
      <c r="C1725" s="95" t="s">
        <v>468</v>
      </c>
      <c r="D1725" s="95" t="s">
        <v>440</v>
      </c>
      <c r="E1725" s="87"/>
      <c r="F1725" s="69"/>
      <c r="G1725" s="69"/>
      <c r="H1725" s="69"/>
      <c r="I1725" s="69"/>
      <c r="J1725" s="70"/>
      <c r="K1725" s="118"/>
      <c r="L1725" s="112"/>
    </row>
    <row r="1726" spans="1:12" x14ac:dyDescent="0.25">
      <c r="A1726" s="93">
        <v>1976</v>
      </c>
      <c r="B1726" s="94" t="s">
        <v>469</v>
      </c>
      <c r="C1726" s="95" t="s">
        <v>470</v>
      </c>
      <c r="D1726" s="95" t="s">
        <v>440</v>
      </c>
      <c r="E1726" s="87"/>
      <c r="F1726" s="69"/>
      <c r="G1726" s="69"/>
      <c r="H1726" s="69"/>
      <c r="I1726" s="69"/>
      <c r="J1726" s="70"/>
      <c r="K1726" s="118"/>
      <c r="L1726" s="112"/>
    </row>
    <row r="1727" spans="1:12" x14ac:dyDescent="0.25">
      <c r="A1727" s="93">
        <v>1976</v>
      </c>
      <c r="B1727" s="94" t="s">
        <v>471</v>
      </c>
      <c r="C1727" s="95" t="s">
        <v>472</v>
      </c>
      <c r="D1727" s="95" t="s">
        <v>440</v>
      </c>
      <c r="E1727" s="87"/>
      <c r="F1727" s="69"/>
      <c r="G1727" s="69"/>
      <c r="H1727" s="69"/>
      <c r="I1727" s="69"/>
      <c r="J1727" s="70"/>
      <c r="K1727" s="118"/>
      <c r="L1727" s="112"/>
    </row>
    <row r="1728" spans="1:12" x14ac:dyDescent="0.25">
      <c r="A1728" s="93">
        <v>1976</v>
      </c>
      <c r="B1728" s="94" t="s">
        <v>473</v>
      </c>
      <c r="C1728" s="95" t="s">
        <v>474</v>
      </c>
      <c r="D1728" s="95" t="s">
        <v>440</v>
      </c>
      <c r="E1728" s="87"/>
      <c r="F1728" s="69"/>
      <c r="G1728" s="69"/>
      <c r="H1728" s="69"/>
      <c r="I1728" s="69"/>
      <c r="J1728" s="70"/>
      <c r="K1728" s="118"/>
      <c r="L1728" s="112"/>
    </row>
    <row r="1729" spans="1:12" x14ac:dyDescent="0.25">
      <c r="A1729" s="93">
        <v>1976</v>
      </c>
      <c r="B1729" s="94" t="s">
        <v>475</v>
      </c>
      <c r="C1729" s="95" t="s">
        <v>476</v>
      </c>
      <c r="D1729" s="95" t="s">
        <v>440</v>
      </c>
      <c r="E1729" s="87"/>
      <c r="F1729" s="69"/>
      <c r="G1729" s="69"/>
      <c r="H1729" s="69"/>
      <c r="I1729" s="69"/>
      <c r="J1729" s="70"/>
      <c r="K1729" s="118"/>
      <c r="L1729" s="112"/>
    </row>
    <row r="1730" spans="1:12" x14ac:dyDescent="0.25">
      <c r="A1730" s="93">
        <v>1976</v>
      </c>
      <c r="B1730" s="94" t="s">
        <v>477</v>
      </c>
      <c r="C1730" s="95" t="s">
        <v>478</v>
      </c>
      <c r="D1730" s="95" t="s">
        <v>440</v>
      </c>
      <c r="E1730" s="87"/>
      <c r="F1730" s="69"/>
      <c r="G1730" s="69"/>
      <c r="H1730" s="69"/>
      <c r="I1730" s="69"/>
      <c r="J1730" s="70"/>
      <c r="K1730" s="118"/>
      <c r="L1730" s="112"/>
    </row>
    <row r="1731" spans="1:12" x14ac:dyDescent="0.25">
      <c r="A1731" s="93">
        <v>1976</v>
      </c>
      <c r="B1731" s="94" t="s">
        <v>479</v>
      </c>
      <c r="C1731" s="95" t="s">
        <v>480</v>
      </c>
      <c r="D1731" s="95" t="s">
        <v>440</v>
      </c>
      <c r="E1731" s="87"/>
      <c r="F1731" s="69"/>
      <c r="G1731" s="69"/>
      <c r="H1731" s="69"/>
      <c r="I1731" s="69"/>
      <c r="J1731" s="70"/>
      <c r="K1731" s="118"/>
      <c r="L1731" s="112"/>
    </row>
    <row r="1732" spans="1:12" x14ac:dyDescent="0.25">
      <c r="A1732" s="93">
        <v>1976</v>
      </c>
      <c r="B1732" s="94" t="s">
        <v>481</v>
      </c>
      <c r="C1732" s="95" t="s">
        <v>482</v>
      </c>
      <c r="D1732" s="95" t="s">
        <v>440</v>
      </c>
      <c r="E1732" s="87"/>
      <c r="F1732" s="69"/>
      <c r="G1732" s="69"/>
      <c r="H1732" s="69"/>
      <c r="I1732" s="69"/>
      <c r="J1732" s="70"/>
      <c r="K1732" s="118"/>
      <c r="L1732" s="112"/>
    </row>
    <row r="1733" spans="1:12" x14ac:dyDescent="0.25">
      <c r="A1733" s="93">
        <v>1976</v>
      </c>
      <c r="B1733" s="94" t="s">
        <v>483</v>
      </c>
      <c r="C1733" s="95" t="s">
        <v>484</v>
      </c>
      <c r="D1733" s="95" t="s">
        <v>440</v>
      </c>
      <c r="E1733" s="87"/>
      <c r="F1733" s="69"/>
      <c r="G1733" s="69"/>
      <c r="H1733" s="69"/>
      <c r="I1733" s="69"/>
      <c r="J1733" s="70"/>
      <c r="K1733" s="118"/>
      <c r="L1733" s="112"/>
    </row>
    <row r="1734" spans="1:12" x14ac:dyDescent="0.25">
      <c r="A1734" s="93">
        <v>1976</v>
      </c>
      <c r="B1734" s="94" t="s">
        <v>485</v>
      </c>
      <c r="C1734" s="95" t="s">
        <v>486</v>
      </c>
      <c r="D1734" s="95" t="s">
        <v>440</v>
      </c>
      <c r="E1734" s="87"/>
      <c r="F1734" s="69"/>
      <c r="G1734" s="69"/>
      <c r="H1734" s="69"/>
      <c r="I1734" s="69"/>
      <c r="J1734" s="70"/>
      <c r="K1734" s="118"/>
      <c r="L1734" s="112"/>
    </row>
    <row r="1735" spans="1:12" x14ac:dyDescent="0.25">
      <c r="A1735" s="93">
        <v>1976</v>
      </c>
      <c r="B1735" s="94" t="s">
        <v>487</v>
      </c>
      <c r="C1735" s="95" t="s">
        <v>488</v>
      </c>
      <c r="D1735" s="95" t="s">
        <v>440</v>
      </c>
      <c r="E1735" s="87"/>
      <c r="F1735" s="69"/>
      <c r="G1735" s="69"/>
      <c r="H1735" s="69"/>
      <c r="I1735" s="69"/>
      <c r="J1735" s="70"/>
      <c r="K1735" s="118"/>
      <c r="L1735" s="112"/>
    </row>
    <row r="1736" spans="1:12" x14ac:dyDescent="0.25">
      <c r="A1736" s="93">
        <v>1976</v>
      </c>
      <c r="B1736" s="94" t="s">
        <v>489</v>
      </c>
      <c r="C1736" s="95" t="s">
        <v>490</v>
      </c>
      <c r="D1736" s="95" t="s">
        <v>440</v>
      </c>
      <c r="E1736" s="87"/>
      <c r="F1736" s="69"/>
      <c r="G1736" s="69"/>
      <c r="H1736" s="69"/>
      <c r="I1736" s="69"/>
      <c r="J1736" s="70"/>
      <c r="K1736" s="118"/>
      <c r="L1736" s="112"/>
    </row>
    <row r="1737" spans="1:12" x14ac:dyDescent="0.25">
      <c r="A1737" s="93">
        <v>1976</v>
      </c>
      <c r="B1737" s="94" t="s">
        <v>491</v>
      </c>
      <c r="C1737" s="95" t="s">
        <v>492</v>
      </c>
      <c r="D1737" s="95" t="s">
        <v>440</v>
      </c>
      <c r="E1737" s="87"/>
      <c r="F1737" s="69"/>
      <c r="G1737" s="69"/>
      <c r="H1737" s="69"/>
      <c r="I1737" s="69"/>
      <c r="J1737" s="70"/>
      <c r="K1737" s="118"/>
      <c r="L1737" s="112"/>
    </row>
    <row r="1738" spans="1:12" x14ac:dyDescent="0.25">
      <c r="A1738" s="93">
        <v>1976</v>
      </c>
      <c r="B1738" s="94" t="s">
        <v>493</v>
      </c>
      <c r="C1738" s="95" t="s">
        <v>494</v>
      </c>
      <c r="D1738" s="95" t="s">
        <v>440</v>
      </c>
      <c r="E1738" s="87"/>
      <c r="F1738" s="69"/>
      <c r="G1738" s="69"/>
      <c r="H1738" s="69"/>
      <c r="I1738" s="69"/>
      <c r="J1738" s="70"/>
      <c r="K1738" s="118"/>
      <c r="L1738" s="112"/>
    </row>
    <row r="1739" spans="1:12" ht="15.75" thickBot="1" x14ac:dyDescent="0.3">
      <c r="A1739" s="100">
        <v>1976</v>
      </c>
      <c r="B1739" s="101" t="s">
        <v>495</v>
      </c>
      <c r="C1739" s="102" t="s">
        <v>496</v>
      </c>
      <c r="D1739" s="102" t="s">
        <v>440</v>
      </c>
      <c r="E1739" s="88"/>
      <c r="F1739" s="56"/>
      <c r="G1739" s="56"/>
      <c r="H1739" s="56"/>
      <c r="I1739" s="56"/>
      <c r="J1739" s="71"/>
      <c r="K1739" s="119"/>
      <c r="L1739" s="113"/>
    </row>
    <row r="1740" spans="1:12" x14ac:dyDescent="0.25">
      <c r="A1740" s="90">
        <v>1977</v>
      </c>
      <c r="B1740" s="91" t="s">
        <v>4</v>
      </c>
      <c r="C1740" s="92" t="s">
        <v>5</v>
      </c>
      <c r="D1740" s="92" t="s">
        <v>6</v>
      </c>
      <c r="E1740" s="86"/>
      <c r="F1740" s="69"/>
      <c r="G1740" s="69"/>
      <c r="H1740" s="69"/>
      <c r="I1740" s="69"/>
      <c r="J1740" s="70"/>
      <c r="K1740" s="118"/>
      <c r="L1740" s="112"/>
    </row>
    <row r="1741" spans="1:12" x14ac:dyDescent="0.25">
      <c r="A1741" s="93">
        <v>1977</v>
      </c>
      <c r="B1741" s="94" t="s">
        <v>7</v>
      </c>
      <c r="C1741" s="95" t="s">
        <v>8</v>
      </c>
      <c r="D1741" s="95" t="s">
        <v>6</v>
      </c>
      <c r="E1741" s="87"/>
      <c r="F1741" s="69"/>
      <c r="G1741" s="69"/>
      <c r="H1741" s="69"/>
      <c r="I1741" s="69"/>
      <c r="J1741" s="70"/>
      <c r="K1741" s="118"/>
      <c r="L1741" s="112"/>
    </row>
    <row r="1742" spans="1:12" x14ac:dyDescent="0.25">
      <c r="A1742" s="93">
        <v>1977</v>
      </c>
      <c r="B1742" s="94" t="s">
        <v>9</v>
      </c>
      <c r="C1742" s="95" t="s">
        <v>10</v>
      </c>
      <c r="D1742" s="95" t="s">
        <v>6</v>
      </c>
      <c r="E1742" s="87"/>
      <c r="F1742" s="69"/>
      <c r="G1742" s="69"/>
      <c r="H1742" s="69"/>
      <c r="I1742" s="69"/>
      <c r="J1742" s="70"/>
      <c r="K1742" s="118"/>
      <c r="L1742" s="112"/>
    </row>
    <row r="1743" spans="1:12" x14ac:dyDescent="0.25">
      <c r="A1743" s="93">
        <v>1977</v>
      </c>
      <c r="B1743" s="94" t="s">
        <v>11</v>
      </c>
      <c r="C1743" s="95" t="s">
        <v>12</v>
      </c>
      <c r="D1743" s="95" t="s">
        <v>6</v>
      </c>
      <c r="E1743" s="87"/>
      <c r="F1743" s="69"/>
      <c r="G1743" s="69"/>
      <c r="H1743" s="69"/>
      <c r="I1743" s="69"/>
      <c r="J1743" s="70"/>
      <c r="K1743" s="118"/>
      <c r="L1743" s="112"/>
    </row>
    <row r="1744" spans="1:12" x14ac:dyDescent="0.25">
      <c r="A1744" s="93">
        <v>1977</v>
      </c>
      <c r="B1744" s="94" t="s">
        <v>13</v>
      </c>
      <c r="C1744" s="95" t="s">
        <v>14</v>
      </c>
      <c r="D1744" s="95" t="s">
        <v>6</v>
      </c>
      <c r="E1744" s="87"/>
      <c r="F1744" s="69"/>
      <c r="G1744" s="69"/>
      <c r="H1744" s="69"/>
      <c r="I1744" s="69"/>
      <c r="J1744" s="70"/>
      <c r="K1744" s="118"/>
      <c r="L1744" s="112"/>
    </row>
    <row r="1745" spans="1:12" x14ac:dyDescent="0.25">
      <c r="A1745" s="93">
        <v>1977</v>
      </c>
      <c r="B1745" s="94" t="s">
        <v>15</v>
      </c>
      <c r="C1745" s="95" t="s">
        <v>16</v>
      </c>
      <c r="D1745" s="95" t="s">
        <v>6</v>
      </c>
      <c r="E1745" s="87"/>
      <c r="F1745" s="69"/>
      <c r="G1745" s="69"/>
      <c r="H1745" s="69"/>
      <c r="I1745" s="69"/>
      <c r="J1745" s="70"/>
      <c r="K1745" s="118"/>
      <c r="L1745" s="112"/>
    </row>
    <row r="1746" spans="1:12" x14ac:dyDescent="0.25">
      <c r="A1746" s="93">
        <v>1977</v>
      </c>
      <c r="B1746" s="94" t="s">
        <v>17</v>
      </c>
      <c r="C1746" s="95" t="s">
        <v>18</v>
      </c>
      <c r="D1746" s="95" t="s">
        <v>6</v>
      </c>
      <c r="E1746" s="87"/>
      <c r="F1746" s="69"/>
      <c r="G1746" s="69"/>
      <c r="H1746" s="69"/>
      <c r="I1746" s="69"/>
      <c r="J1746" s="70"/>
      <c r="K1746" s="118"/>
      <c r="L1746" s="112"/>
    </row>
    <row r="1747" spans="1:12" x14ac:dyDescent="0.25">
      <c r="A1747" s="93">
        <v>1977</v>
      </c>
      <c r="B1747" s="94" t="s">
        <v>19</v>
      </c>
      <c r="C1747" s="95" t="s">
        <v>20</v>
      </c>
      <c r="D1747" s="95" t="s">
        <v>6</v>
      </c>
      <c r="E1747" s="87"/>
      <c r="F1747" s="69"/>
      <c r="G1747" s="69"/>
      <c r="H1747" s="69"/>
      <c r="I1747" s="69"/>
      <c r="J1747" s="70"/>
      <c r="K1747" s="118"/>
      <c r="L1747" s="112"/>
    </row>
    <row r="1748" spans="1:12" x14ac:dyDescent="0.25">
      <c r="A1748" s="93">
        <v>1977</v>
      </c>
      <c r="B1748" s="94" t="s">
        <v>21</v>
      </c>
      <c r="C1748" s="95" t="s">
        <v>22</v>
      </c>
      <c r="D1748" s="95" t="s">
        <v>6</v>
      </c>
      <c r="E1748" s="87"/>
      <c r="F1748" s="69"/>
      <c r="G1748" s="69"/>
      <c r="H1748" s="69"/>
      <c r="I1748" s="69"/>
      <c r="J1748" s="70"/>
      <c r="K1748" s="118"/>
      <c r="L1748" s="112"/>
    </row>
    <row r="1749" spans="1:12" x14ac:dyDescent="0.25">
      <c r="A1749" s="93">
        <v>1977</v>
      </c>
      <c r="B1749" s="94" t="s">
        <v>23</v>
      </c>
      <c r="C1749" s="95" t="s">
        <v>24</v>
      </c>
      <c r="D1749" s="95" t="s">
        <v>6</v>
      </c>
      <c r="E1749" s="87"/>
      <c r="F1749" s="69"/>
      <c r="G1749" s="69"/>
      <c r="H1749" s="69"/>
      <c r="I1749" s="69"/>
      <c r="J1749" s="70"/>
      <c r="K1749" s="118"/>
      <c r="L1749" s="112"/>
    </row>
    <row r="1750" spans="1:12" x14ac:dyDescent="0.25">
      <c r="A1750" s="93">
        <v>1977</v>
      </c>
      <c r="B1750" s="94" t="s">
        <v>25</v>
      </c>
      <c r="C1750" s="95" t="s">
        <v>26</v>
      </c>
      <c r="D1750" s="95" t="s">
        <v>6</v>
      </c>
      <c r="E1750" s="87"/>
      <c r="F1750" s="69"/>
      <c r="G1750" s="69"/>
      <c r="H1750" s="69"/>
      <c r="I1750" s="69"/>
      <c r="J1750" s="70"/>
      <c r="K1750" s="118"/>
      <c r="L1750" s="112"/>
    </row>
    <row r="1751" spans="1:12" x14ac:dyDescent="0.25">
      <c r="A1751" s="93">
        <v>1977</v>
      </c>
      <c r="B1751" s="94" t="s">
        <v>27</v>
      </c>
      <c r="C1751" s="95" t="s">
        <v>28</v>
      </c>
      <c r="D1751" s="95" t="s">
        <v>6</v>
      </c>
      <c r="E1751" s="87"/>
      <c r="F1751" s="69"/>
      <c r="G1751" s="69"/>
      <c r="H1751" s="69"/>
      <c r="I1751" s="69"/>
      <c r="J1751" s="70"/>
      <c r="K1751" s="118"/>
      <c r="L1751" s="112"/>
    </row>
    <row r="1752" spans="1:12" x14ac:dyDescent="0.25">
      <c r="A1752" s="93">
        <v>1977</v>
      </c>
      <c r="B1752" s="94" t="s">
        <v>29</v>
      </c>
      <c r="C1752" s="95" t="s">
        <v>30</v>
      </c>
      <c r="D1752" s="95" t="s">
        <v>6</v>
      </c>
      <c r="E1752" s="87"/>
      <c r="F1752" s="69"/>
      <c r="G1752" s="69"/>
      <c r="H1752" s="69"/>
      <c r="I1752" s="69"/>
      <c r="J1752" s="70"/>
      <c r="K1752" s="118"/>
      <c r="L1752" s="112"/>
    </row>
    <row r="1753" spans="1:12" x14ac:dyDescent="0.25">
      <c r="A1753" s="93">
        <v>1977</v>
      </c>
      <c r="B1753" s="94" t="s">
        <v>31</v>
      </c>
      <c r="C1753" s="95" t="s">
        <v>32</v>
      </c>
      <c r="D1753" s="95" t="s">
        <v>6</v>
      </c>
      <c r="E1753" s="87"/>
      <c r="F1753" s="69"/>
      <c r="G1753" s="69"/>
      <c r="H1753" s="69"/>
      <c r="I1753" s="69"/>
      <c r="J1753" s="70"/>
      <c r="K1753" s="118"/>
      <c r="L1753" s="112"/>
    </row>
    <row r="1754" spans="1:12" x14ac:dyDescent="0.25">
      <c r="A1754" s="93">
        <v>1977</v>
      </c>
      <c r="B1754" s="94" t="s">
        <v>33</v>
      </c>
      <c r="C1754" s="95" t="s">
        <v>34</v>
      </c>
      <c r="D1754" s="95" t="s">
        <v>6</v>
      </c>
      <c r="E1754" s="87"/>
      <c r="F1754" s="69"/>
      <c r="G1754" s="69"/>
      <c r="H1754" s="69"/>
      <c r="I1754" s="69"/>
      <c r="J1754" s="70"/>
      <c r="K1754" s="118"/>
      <c r="L1754" s="112"/>
    </row>
    <row r="1755" spans="1:12" x14ac:dyDescent="0.25">
      <c r="A1755" s="93">
        <v>1977</v>
      </c>
      <c r="B1755" s="94" t="s">
        <v>35</v>
      </c>
      <c r="C1755" s="95" t="s">
        <v>36</v>
      </c>
      <c r="D1755" s="95" t="s">
        <v>6</v>
      </c>
      <c r="E1755" s="87"/>
      <c r="F1755" s="69"/>
      <c r="G1755" s="69"/>
      <c r="H1755" s="69"/>
      <c r="I1755" s="69"/>
      <c r="J1755" s="70"/>
      <c r="K1755" s="118"/>
      <c r="L1755" s="112"/>
    </row>
    <row r="1756" spans="1:12" x14ac:dyDescent="0.25">
      <c r="A1756" s="93">
        <v>1977</v>
      </c>
      <c r="B1756" s="94" t="s">
        <v>37</v>
      </c>
      <c r="C1756" s="95" t="s">
        <v>38</v>
      </c>
      <c r="D1756" s="95" t="s">
        <v>6</v>
      </c>
      <c r="E1756" s="87"/>
      <c r="F1756" s="69"/>
      <c r="G1756" s="69"/>
      <c r="H1756" s="69"/>
      <c r="I1756" s="69"/>
      <c r="J1756" s="70"/>
      <c r="K1756" s="118"/>
      <c r="L1756" s="112"/>
    </row>
    <row r="1757" spans="1:12" x14ac:dyDescent="0.25">
      <c r="A1757" s="93">
        <v>1977</v>
      </c>
      <c r="B1757" s="94" t="s">
        <v>39</v>
      </c>
      <c r="C1757" s="95" t="s">
        <v>40</v>
      </c>
      <c r="D1757" s="95" t="s">
        <v>6</v>
      </c>
      <c r="E1757" s="87"/>
      <c r="F1757" s="69"/>
      <c r="G1757" s="69"/>
      <c r="H1757" s="69"/>
      <c r="I1757" s="69"/>
      <c r="J1757" s="70"/>
      <c r="K1757" s="118"/>
      <c r="L1757" s="112"/>
    </row>
    <row r="1758" spans="1:12" x14ac:dyDescent="0.25">
      <c r="A1758" s="93">
        <v>1977</v>
      </c>
      <c r="B1758" s="94" t="s">
        <v>41</v>
      </c>
      <c r="C1758" s="95" t="s">
        <v>42</v>
      </c>
      <c r="D1758" s="95" t="s">
        <v>6</v>
      </c>
      <c r="E1758" s="87"/>
      <c r="F1758" s="69"/>
      <c r="G1758" s="69"/>
      <c r="H1758" s="69"/>
      <c r="I1758" s="69"/>
      <c r="J1758" s="70"/>
      <c r="K1758" s="118"/>
      <c r="L1758" s="112"/>
    </row>
    <row r="1759" spans="1:12" x14ac:dyDescent="0.25">
      <c r="A1759" s="93">
        <v>1977</v>
      </c>
      <c r="B1759" s="94" t="s">
        <v>43</v>
      </c>
      <c r="C1759" s="95" t="s">
        <v>44</v>
      </c>
      <c r="D1759" s="95" t="s">
        <v>6</v>
      </c>
      <c r="E1759" s="87"/>
      <c r="F1759" s="69"/>
      <c r="G1759" s="69"/>
      <c r="H1759" s="69"/>
      <c r="I1759" s="69"/>
      <c r="J1759" s="70"/>
      <c r="K1759" s="118"/>
      <c r="L1759" s="112"/>
    </row>
    <row r="1760" spans="1:12" x14ac:dyDescent="0.25">
      <c r="A1760" s="93">
        <v>1977</v>
      </c>
      <c r="B1760" s="94" t="s">
        <v>45</v>
      </c>
      <c r="C1760" s="95" t="s">
        <v>46</v>
      </c>
      <c r="D1760" s="95" t="s">
        <v>6</v>
      </c>
      <c r="E1760" s="87"/>
      <c r="F1760" s="69"/>
      <c r="G1760" s="69"/>
      <c r="H1760" s="69"/>
      <c r="I1760" s="69"/>
      <c r="J1760" s="70"/>
      <c r="K1760" s="118"/>
      <c r="L1760" s="112"/>
    </row>
    <row r="1761" spans="1:12" x14ac:dyDescent="0.25">
      <c r="A1761" s="93">
        <v>1977</v>
      </c>
      <c r="B1761" s="94" t="s">
        <v>47</v>
      </c>
      <c r="C1761" s="95" t="s">
        <v>48</v>
      </c>
      <c r="D1761" s="95" t="s">
        <v>6</v>
      </c>
      <c r="E1761" s="87"/>
      <c r="F1761" s="69"/>
      <c r="G1761" s="69"/>
      <c r="H1761" s="69"/>
      <c r="I1761" s="69"/>
      <c r="J1761" s="70"/>
      <c r="K1761" s="118"/>
      <c r="L1761" s="112"/>
    </row>
    <row r="1762" spans="1:12" x14ac:dyDescent="0.25">
      <c r="A1762" s="93">
        <v>1977</v>
      </c>
      <c r="B1762" s="94" t="s">
        <v>49</v>
      </c>
      <c r="C1762" s="95" t="s">
        <v>50</v>
      </c>
      <c r="D1762" s="95" t="s">
        <v>6</v>
      </c>
      <c r="E1762" s="87"/>
      <c r="F1762" s="69"/>
      <c r="G1762" s="69"/>
      <c r="H1762" s="69"/>
      <c r="I1762" s="69"/>
      <c r="J1762" s="70"/>
      <c r="K1762" s="118"/>
      <c r="L1762" s="112"/>
    </row>
    <row r="1763" spans="1:12" x14ac:dyDescent="0.25">
      <c r="A1763" s="93">
        <v>1977</v>
      </c>
      <c r="B1763" s="94" t="s">
        <v>51</v>
      </c>
      <c r="C1763" s="95" t="s">
        <v>52</v>
      </c>
      <c r="D1763" s="95" t="s">
        <v>6</v>
      </c>
      <c r="E1763" s="87"/>
      <c r="F1763" s="69"/>
      <c r="G1763" s="69"/>
      <c r="H1763" s="69"/>
      <c r="I1763" s="69"/>
      <c r="J1763" s="70"/>
      <c r="K1763" s="118"/>
      <c r="L1763" s="112"/>
    </row>
    <row r="1764" spans="1:12" x14ac:dyDescent="0.25">
      <c r="A1764" s="93">
        <v>1977</v>
      </c>
      <c r="B1764" s="94" t="s">
        <v>53</v>
      </c>
      <c r="C1764" s="95" t="s">
        <v>54</v>
      </c>
      <c r="D1764" s="95" t="s">
        <v>6</v>
      </c>
      <c r="E1764" s="87"/>
      <c r="F1764" s="69"/>
      <c r="G1764" s="69"/>
      <c r="H1764" s="69"/>
      <c r="I1764" s="69"/>
      <c r="J1764" s="70"/>
      <c r="K1764" s="118"/>
      <c r="L1764" s="112"/>
    </row>
    <row r="1765" spans="1:12" x14ac:dyDescent="0.25">
      <c r="A1765" s="93">
        <v>1977</v>
      </c>
      <c r="B1765" s="94" t="s">
        <v>55</v>
      </c>
      <c r="C1765" s="95" t="s">
        <v>56</v>
      </c>
      <c r="D1765" s="95" t="s">
        <v>6</v>
      </c>
      <c r="E1765" s="87"/>
      <c r="F1765" s="69"/>
      <c r="G1765" s="69"/>
      <c r="H1765" s="69"/>
      <c r="I1765" s="69"/>
      <c r="J1765" s="70"/>
      <c r="K1765" s="118"/>
      <c r="L1765" s="112"/>
    </row>
    <row r="1766" spans="1:12" x14ac:dyDescent="0.25">
      <c r="A1766" s="93">
        <v>1977</v>
      </c>
      <c r="B1766" s="94" t="s">
        <v>57</v>
      </c>
      <c r="C1766" s="95" t="s">
        <v>58</v>
      </c>
      <c r="D1766" s="95" t="s">
        <v>6</v>
      </c>
      <c r="E1766" s="87"/>
      <c r="F1766" s="69"/>
      <c r="G1766" s="69"/>
      <c r="H1766" s="69"/>
      <c r="I1766" s="69"/>
      <c r="J1766" s="70"/>
      <c r="K1766" s="118"/>
      <c r="L1766" s="112"/>
    </row>
    <row r="1767" spans="1:12" x14ac:dyDescent="0.25">
      <c r="A1767" s="93">
        <v>1977</v>
      </c>
      <c r="B1767" s="94" t="s">
        <v>59</v>
      </c>
      <c r="C1767" s="95" t="s">
        <v>60</v>
      </c>
      <c r="D1767" s="95" t="s">
        <v>6</v>
      </c>
      <c r="E1767" s="87"/>
      <c r="F1767" s="69"/>
      <c r="G1767" s="69"/>
      <c r="H1767" s="69"/>
      <c r="I1767" s="69"/>
      <c r="J1767" s="70"/>
      <c r="K1767" s="118"/>
      <c r="L1767" s="112"/>
    </row>
    <row r="1768" spans="1:12" x14ac:dyDescent="0.25">
      <c r="A1768" s="93">
        <v>1977</v>
      </c>
      <c r="B1768" s="94" t="s">
        <v>61</v>
      </c>
      <c r="C1768" s="95" t="s">
        <v>62</v>
      </c>
      <c r="D1768" s="95" t="s">
        <v>6</v>
      </c>
      <c r="E1768" s="87"/>
      <c r="F1768" s="69"/>
      <c r="G1768" s="69"/>
      <c r="H1768" s="69"/>
      <c r="I1768" s="69"/>
      <c r="J1768" s="70"/>
      <c r="K1768" s="118"/>
      <c r="L1768" s="112"/>
    </row>
    <row r="1769" spans="1:12" x14ac:dyDescent="0.25">
      <c r="A1769" s="93">
        <v>1977</v>
      </c>
      <c r="B1769" s="94" t="s">
        <v>63</v>
      </c>
      <c r="C1769" s="95" t="s">
        <v>64</v>
      </c>
      <c r="D1769" s="95" t="s">
        <v>6</v>
      </c>
      <c r="E1769" s="87"/>
      <c r="F1769" s="69"/>
      <c r="G1769" s="69"/>
      <c r="H1769" s="69"/>
      <c r="I1769" s="69"/>
      <c r="J1769" s="70"/>
      <c r="K1769" s="118"/>
      <c r="L1769" s="112"/>
    </row>
    <row r="1770" spans="1:12" x14ac:dyDescent="0.25">
      <c r="A1770" s="93">
        <v>1977</v>
      </c>
      <c r="B1770" s="94" t="s">
        <v>65</v>
      </c>
      <c r="C1770" s="95" t="s">
        <v>66</v>
      </c>
      <c r="D1770" s="95" t="s">
        <v>6</v>
      </c>
      <c r="E1770" s="87"/>
      <c r="F1770" s="69"/>
      <c r="G1770" s="69"/>
      <c r="H1770" s="69"/>
      <c r="I1770" s="69"/>
      <c r="J1770" s="70"/>
      <c r="K1770" s="118"/>
      <c r="L1770" s="112"/>
    </row>
    <row r="1771" spans="1:12" x14ac:dyDescent="0.25">
      <c r="A1771" s="93">
        <v>1977</v>
      </c>
      <c r="B1771" s="94" t="s">
        <v>67</v>
      </c>
      <c r="C1771" s="95" t="s">
        <v>68</v>
      </c>
      <c r="D1771" s="95" t="s">
        <v>6</v>
      </c>
      <c r="E1771" s="87"/>
      <c r="F1771" s="69"/>
      <c r="G1771" s="69"/>
      <c r="H1771" s="69"/>
      <c r="I1771" s="69"/>
      <c r="J1771" s="70"/>
      <c r="K1771" s="118"/>
      <c r="L1771" s="112"/>
    </row>
    <row r="1772" spans="1:12" x14ac:dyDescent="0.25">
      <c r="A1772" s="93">
        <v>1977</v>
      </c>
      <c r="B1772" s="94" t="s">
        <v>69</v>
      </c>
      <c r="C1772" s="95" t="s">
        <v>70</v>
      </c>
      <c r="D1772" s="95" t="s">
        <v>6</v>
      </c>
      <c r="E1772" s="87"/>
      <c r="F1772" s="69"/>
      <c r="G1772" s="69"/>
      <c r="H1772" s="69"/>
      <c r="I1772" s="69"/>
      <c r="J1772" s="70"/>
      <c r="K1772" s="118"/>
      <c r="L1772" s="112"/>
    </row>
    <row r="1773" spans="1:12" x14ac:dyDescent="0.25">
      <c r="A1773" s="93">
        <v>1977</v>
      </c>
      <c r="B1773" s="94" t="s">
        <v>71</v>
      </c>
      <c r="C1773" s="95" t="s">
        <v>72</v>
      </c>
      <c r="D1773" s="95" t="s">
        <v>6</v>
      </c>
      <c r="E1773" s="87"/>
      <c r="F1773" s="69"/>
      <c r="G1773" s="69"/>
      <c r="H1773" s="69"/>
      <c r="I1773" s="69"/>
      <c r="J1773" s="70"/>
      <c r="K1773" s="118"/>
      <c r="L1773" s="112"/>
    </row>
    <row r="1774" spans="1:12" x14ac:dyDescent="0.25">
      <c r="A1774" s="93">
        <v>1977</v>
      </c>
      <c r="B1774" s="94" t="s">
        <v>73</v>
      </c>
      <c r="C1774" s="95" t="s">
        <v>74</v>
      </c>
      <c r="D1774" s="95" t="s">
        <v>6</v>
      </c>
      <c r="E1774" s="87"/>
      <c r="F1774" s="69"/>
      <c r="G1774" s="69"/>
      <c r="H1774" s="69"/>
      <c r="I1774" s="69"/>
      <c r="J1774" s="70"/>
      <c r="K1774" s="118"/>
      <c r="L1774" s="112"/>
    </row>
    <row r="1775" spans="1:12" x14ac:dyDescent="0.25">
      <c r="A1775" s="93">
        <v>1977</v>
      </c>
      <c r="B1775" s="94" t="s">
        <v>75</v>
      </c>
      <c r="C1775" s="95" t="s">
        <v>76</v>
      </c>
      <c r="D1775" s="95" t="s">
        <v>6</v>
      </c>
      <c r="E1775" s="87"/>
      <c r="F1775" s="69"/>
      <c r="G1775" s="69"/>
      <c r="H1775" s="69"/>
      <c r="I1775" s="69"/>
      <c r="J1775" s="70"/>
      <c r="K1775" s="118"/>
      <c r="L1775" s="112"/>
    </row>
    <row r="1776" spans="1:12" x14ac:dyDescent="0.25">
      <c r="A1776" s="93">
        <v>1977</v>
      </c>
      <c r="B1776" s="94" t="s">
        <v>77</v>
      </c>
      <c r="C1776" s="95" t="s">
        <v>78</v>
      </c>
      <c r="D1776" s="95" t="s">
        <v>6</v>
      </c>
      <c r="E1776" s="87"/>
      <c r="F1776" s="69"/>
      <c r="G1776" s="69"/>
      <c r="H1776" s="69"/>
      <c r="I1776" s="69"/>
      <c r="J1776" s="70"/>
      <c r="K1776" s="118"/>
      <c r="L1776" s="112"/>
    </row>
    <row r="1777" spans="1:12" x14ac:dyDescent="0.25">
      <c r="A1777" s="93">
        <v>1977</v>
      </c>
      <c r="B1777" s="94" t="s">
        <v>79</v>
      </c>
      <c r="C1777" s="95" t="s">
        <v>80</v>
      </c>
      <c r="D1777" s="95" t="s">
        <v>6</v>
      </c>
      <c r="E1777" s="87"/>
      <c r="F1777" s="69"/>
      <c r="G1777" s="69"/>
      <c r="H1777" s="69"/>
      <c r="I1777" s="69"/>
      <c r="J1777" s="70"/>
      <c r="K1777" s="118"/>
      <c r="L1777" s="112"/>
    </row>
    <row r="1778" spans="1:12" x14ac:dyDescent="0.25">
      <c r="A1778" s="93">
        <v>1977</v>
      </c>
      <c r="B1778" s="94" t="s">
        <v>81</v>
      </c>
      <c r="C1778" s="95" t="s">
        <v>82</v>
      </c>
      <c r="D1778" s="95" t="s">
        <v>6</v>
      </c>
      <c r="E1778" s="87"/>
      <c r="F1778" s="69"/>
      <c r="G1778" s="69"/>
      <c r="H1778" s="69"/>
      <c r="I1778" s="69"/>
      <c r="J1778" s="70"/>
      <c r="K1778" s="118"/>
      <c r="L1778" s="112"/>
    </row>
    <row r="1779" spans="1:12" x14ac:dyDescent="0.25">
      <c r="A1779" s="93">
        <v>1977</v>
      </c>
      <c r="B1779" s="94" t="s">
        <v>83</v>
      </c>
      <c r="C1779" s="95" t="s">
        <v>84</v>
      </c>
      <c r="D1779" s="95" t="s">
        <v>6</v>
      </c>
      <c r="E1779" s="87"/>
      <c r="F1779" s="69"/>
      <c r="G1779" s="69"/>
      <c r="H1779" s="69"/>
      <c r="I1779" s="69"/>
      <c r="J1779" s="70"/>
      <c r="K1779" s="118"/>
      <c r="L1779" s="112"/>
    </row>
    <row r="1780" spans="1:12" x14ac:dyDescent="0.25">
      <c r="A1780" s="93">
        <v>1977</v>
      </c>
      <c r="B1780" s="94" t="s">
        <v>85</v>
      </c>
      <c r="C1780" s="95" t="s">
        <v>86</v>
      </c>
      <c r="D1780" s="95" t="s">
        <v>6</v>
      </c>
      <c r="E1780" s="87"/>
      <c r="F1780" s="69"/>
      <c r="G1780" s="69"/>
      <c r="H1780" s="69"/>
      <c r="I1780" s="69"/>
      <c r="J1780" s="70"/>
      <c r="K1780" s="118"/>
      <c r="L1780" s="112"/>
    </row>
    <row r="1781" spans="1:12" x14ac:dyDescent="0.25">
      <c r="A1781" s="93">
        <v>1977</v>
      </c>
      <c r="B1781" s="94" t="s">
        <v>87</v>
      </c>
      <c r="C1781" s="95" t="s">
        <v>88</v>
      </c>
      <c r="D1781" s="95" t="s">
        <v>6</v>
      </c>
      <c r="E1781" s="87"/>
      <c r="F1781" s="69"/>
      <c r="G1781" s="69"/>
      <c r="H1781" s="69"/>
      <c r="I1781" s="69"/>
      <c r="J1781" s="70"/>
      <c r="K1781" s="118"/>
      <c r="L1781" s="112"/>
    </row>
    <row r="1782" spans="1:12" x14ac:dyDescent="0.25">
      <c r="A1782" s="93">
        <v>1977</v>
      </c>
      <c r="B1782" s="94" t="s">
        <v>89</v>
      </c>
      <c r="C1782" s="95" t="s">
        <v>90</v>
      </c>
      <c r="D1782" s="95" t="s">
        <v>6</v>
      </c>
      <c r="E1782" s="87"/>
      <c r="F1782" s="69"/>
      <c r="G1782" s="69"/>
      <c r="H1782" s="69"/>
      <c r="I1782" s="69"/>
      <c r="J1782" s="70"/>
      <c r="K1782" s="118"/>
      <c r="L1782" s="112"/>
    </row>
    <row r="1783" spans="1:12" x14ac:dyDescent="0.25">
      <c r="A1783" s="93">
        <v>1977</v>
      </c>
      <c r="B1783" s="94" t="s">
        <v>91</v>
      </c>
      <c r="C1783" s="95" t="s">
        <v>92</v>
      </c>
      <c r="D1783" s="95" t="s">
        <v>6</v>
      </c>
      <c r="E1783" s="87"/>
      <c r="F1783" s="69"/>
      <c r="G1783" s="69"/>
      <c r="H1783" s="69"/>
      <c r="I1783" s="69"/>
      <c r="J1783" s="70"/>
      <c r="K1783" s="118"/>
      <c r="L1783" s="112"/>
    </row>
    <row r="1784" spans="1:12" x14ac:dyDescent="0.25">
      <c r="A1784" s="93">
        <v>1977</v>
      </c>
      <c r="B1784" s="94" t="s">
        <v>93</v>
      </c>
      <c r="C1784" s="95" t="s">
        <v>94</v>
      </c>
      <c r="D1784" s="95" t="s">
        <v>6</v>
      </c>
      <c r="E1784" s="87"/>
      <c r="F1784" s="69"/>
      <c r="G1784" s="69"/>
      <c r="H1784" s="69"/>
      <c r="I1784" s="69"/>
      <c r="J1784" s="70"/>
      <c r="K1784" s="118"/>
      <c r="L1784" s="112"/>
    </row>
    <row r="1785" spans="1:12" x14ac:dyDescent="0.25">
      <c r="A1785" s="93">
        <v>1977</v>
      </c>
      <c r="B1785" s="94" t="s">
        <v>95</v>
      </c>
      <c r="C1785" s="95" t="s">
        <v>96</v>
      </c>
      <c r="D1785" s="95" t="s">
        <v>6</v>
      </c>
      <c r="E1785" s="87"/>
      <c r="F1785" s="69"/>
      <c r="G1785" s="69"/>
      <c r="H1785" s="69"/>
      <c r="I1785" s="69"/>
      <c r="J1785" s="70"/>
      <c r="K1785" s="118"/>
      <c r="L1785" s="112"/>
    </row>
    <row r="1786" spans="1:12" x14ac:dyDescent="0.25">
      <c r="A1786" s="93">
        <v>1977</v>
      </c>
      <c r="B1786" s="94" t="s">
        <v>97</v>
      </c>
      <c r="C1786" s="95" t="s">
        <v>98</v>
      </c>
      <c r="D1786" s="95" t="s">
        <v>6</v>
      </c>
      <c r="E1786" s="87"/>
      <c r="F1786" s="69"/>
      <c r="G1786" s="69"/>
      <c r="H1786" s="69"/>
      <c r="I1786" s="69"/>
      <c r="J1786" s="70"/>
      <c r="K1786" s="118"/>
      <c r="L1786" s="112"/>
    </row>
    <row r="1787" spans="1:12" x14ac:dyDescent="0.25">
      <c r="A1787" s="93">
        <v>1977</v>
      </c>
      <c r="B1787" s="94" t="s">
        <v>99</v>
      </c>
      <c r="C1787" s="95" t="s">
        <v>100</v>
      </c>
      <c r="D1787" s="95" t="s">
        <v>6</v>
      </c>
      <c r="E1787" s="87"/>
      <c r="F1787" s="69"/>
      <c r="G1787" s="69"/>
      <c r="H1787" s="69"/>
      <c r="I1787" s="69"/>
      <c r="J1787" s="70"/>
      <c r="K1787" s="118"/>
      <c r="L1787" s="112"/>
    </row>
    <row r="1788" spans="1:12" x14ac:dyDescent="0.25">
      <c r="A1788" s="93">
        <v>1977</v>
      </c>
      <c r="B1788" s="94" t="s">
        <v>101</v>
      </c>
      <c r="C1788" s="95" t="s">
        <v>102</v>
      </c>
      <c r="D1788" s="95" t="s">
        <v>6</v>
      </c>
      <c r="E1788" s="87"/>
      <c r="F1788" s="69"/>
      <c r="G1788" s="69"/>
      <c r="H1788" s="69"/>
      <c r="I1788" s="69"/>
      <c r="J1788" s="70"/>
      <c r="K1788" s="118"/>
      <c r="L1788" s="112"/>
    </row>
    <row r="1789" spans="1:12" x14ac:dyDescent="0.25">
      <c r="A1789" s="93">
        <v>1977</v>
      </c>
      <c r="B1789" s="94" t="s">
        <v>103</v>
      </c>
      <c r="C1789" s="95" t="s">
        <v>104</v>
      </c>
      <c r="D1789" s="95" t="s">
        <v>6</v>
      </c>
      <c r="E1789" s="87"/>
      <c r="F1789" s="69"/>
      <c r="G1789" s="69"/>
      <c r="H1789" s="69"/>
      <c r="I1789" s="69"/>
      <c r="J1789" s="70"/>
      <c r="K1789" s="118"/>
      <c r="L1789" s="112"/>
    </row>
    <row r="1790" spans="1:12" x14ac:dyDescent="0.25">
      <c r="A1790" s="93">
        <v>1977</v>
      </c>
      <c r="B1790" s="94" t="s">
        <v>105</v>
      </c>
      <c r="C1790" s="95" t="s">
        <v>106</v>
      </c>
      <c r="D1790" s="95" t="s">
        <v>6</v>
      </c>
      <c r="E1790" s="87"/>
      <c r="F1790" s="69"/>
      <c r="G1790" s="69"/>
      <c r="H1790" s="69"/>
      <c r="I1790" s="69"/>
      <c r="J1790" s="70"/>
      <c r="K1790" s="118"/>
      <c r="L1790" s="112"/>
    </row>
    <row r="1791" spans="1:12" x14ac:dyDescent="0.25">
      <c r="A1791" s="93">
        <v>1977</v>
      </c>
      <c r="B1791" s="94" t="s">
        <v>107</v>
      </c>
      <c r="C1791" s="95" t="s">
        <v>108</v>
      </c>
      <c r="D1791" s="95" t="s">
        <v>6</v>
      </c>
      <c r="E1791" s="87"/>
      <c r="F1791" s="69"/>
      <c r="G1791" s="69"/>
      <c r="H1791" s="69"/>
      <c r="I1791" s="69"/>
      <c r="J1791" s="70"/>
      <c r="K1791" s="118"/>
      <c r="L1791" s="112"/>
    </row>
    <row r="1792" spans="1:12" x14ac:dyDescent="0.25">
      <c r="A1792" s="93">
        <v>1977</v>
      </c>
      <c r="B1792" s="94" t="s">
        <v>109</v>
      </c>
      <c r="C1792" s="95" t="s">
        <v>110</v>
      </c>
      <c r="D1792" s="95" t="s">
        <v>6</v>
      </c>
      <c r="E1792" s="87"/>
      <c r="F1792" s="69"/>
      <c r="G1792" s="69"/>
      <c r="H1792" s="69"/>
      <c r="I1792" s="69"/>
      <c r="J1792" s="70"/>
      <c r="K1792" s="118"/>
      <c r="L1792" s="112"/>
    </row>
    <row r="1793" spans="1:12" x14ac:dyDescent="0.25">
      <c r="A1793" s="93">
        <v>1977</v>
      </c>
      <c r="B1793" s="94" t="s">
        <v>111</v>
      </c>
      <c r="C1793" s="95" t="s">
        <v>112</v>
      </c>
      <c r="D1793" s="95" t="s">
        <v>6</v>
      </c>
      <c r="E1793" s="87"/>
      <c r="F1793" s="69"/>
      <c r="G1793" s="69"/>
      <c r="H1793" s="69"/>
      <c r="I1793" s="69"/>
      <c r="J1793" s="70"/>
      <c r="K1793" s="118"/>
      <c r="L1793" s="112"/>
    </row>
    <row r="1794" spans="1:12" x14ac:dyDescent="0.25">
      <c r="A1794" s="93">
        <v>1977</v>
      </c>
      <c r="B1794" s="94" t="s">
        <v>113</v>
      </c>
      <c r="C1794" s="95" t="s">
        <v>114</v>
      </c>
      <c r="D1794" s="95" t="s">
        <v>6</v>
      </c>
      <c r="E1794" s="87"/>
      <c r="F1794" s="69"/>
      <c r="G1794" s="69"/>
      <c r="H1794" s="69"/>
      <c r="I1794" s="69"/>
      <c r="J1794" s="70"/>
      <c r="K1794" s="118"/>
      <c r="L1794" s="112"/>
    </row>
    <row r="1795" spans="1:12" x14ac:dyDescent="0.25">
      <c r="A1795" s="93">
        <v>1977</v>
      </c>
      <c r="B1795" s="94" t="s">
        <v>115</v>
      </c>
      <c r="C1795" s="95" t="s">
        <v>116</v>
      </c>
      <c r="D1795" s="95" t="s">
        <v>6</v>
      </c>
      <c r="E1795" s="87"/>
      <c r="F1795" s="69"/>
      <c r="G1795" s="69"/>
      <c r="H1795" s="69"/>
      <c r="I1795" s="69"/>
      <c r="J1795" s="70"/>
      <c r="K1795" s="118"/>
      <c r="L1795" s="112"/>
    </row>
    <row r="1796" spans="1:12" x14ac:dyDescent="0.25">
      <c r="A1796" s="93">
        <v>1977</v>
      </c>
      <c r="B1796" s="94" t="s">
        <v>117</v>
      </c>
      <c r="C1796" s="95" t="s">
        <v>118</v>
      </c>
      <c r="D1796" s="95" t="s">
        <v>6</v>
      </c>
      <c r="E1796" s="87"/>
      <c r="F1796" s="69"/>
      <c r="G1796" s="69"/>
      <c r="H1796" s="69"/>
      <c r="I1796" s="69"/>
      <c r="J1796" s="70"/>
      <c r="K1796" s="118"/>
      <c r="L1796" s="112"/>
    </row>
    <row r="1797" spans="1:12" x14ac:dyDescent="0.25">
      <c r="A1797" s="93">
        <v>1977</v>
      </c>
      <c r="B1797" s="94" t="s">
        <v>119</v>
      </c>
      <c r="C1797" s="95" t="s">
        <v>120</v>
      </c>
      <c r="D1797" s="95" t="s">
        <v>6</v>
      </c>
      <c r="E1797" s="87"/>
      <c r="F1797" s="69"/>
      <c r="G1797" s="69"/>
      <c r="H1797" s="69"/>
      <c r="I1797" s="69"/>
      <c r="J1797" s="70"/>
      <c r="K1797" s="118"/>
      <c r="L1797" s="112"/>
    </row>
    <row r="1798" spans="1:12" x14ac:dyDescent="0.25">
      <c r="A1798" s="93">
        <v>1977</v>
      </c>
      <c r="B1798" s="94" t="s">
        <v>121</v>
      </c>
      <c r="C1798" s="95" t="s">
        <v>122</v>
      </c>
      <c r="D1798" s="95" t="s">
        <v>6</v>
      </c>
      <c r="E1798" s="87"/>
      <c r="F1798" s="69"/>
      <c r="G1798" s="69"/>
      <c r="H1798" s="69"/>
      <c r="I1798" s="69"/>
      <c r="J1798" s="70"/>
      <c r="K1798" s="118"/>
      <c r="L1798" s="112"/>
    </row>
    <row r="1799" spans="1:12" x14ac:dyDescent="0.25">
      <c r="A1799" s="93">
        <v>1977</v>
      </c>
      <c r="B1799" s="94" t="s">
        <v>123</v>
      </c>
      <c r="C1799" s="95" t="s">
        <v>124</v>
      </c>
      <c r="D1799" s="95" t="s">
        <v>6</v>
      </c>
      <c r="E1799" s="87"/>
      <c r="F1799" s="69"/>
      <c r="G1799" s="69"/>
      <c r="H1799" s="69"/>
      <c r="I1799" s="69"/>
      <c r="J1799" s="70"/>
      <c r="K1799" s="118"/>
      <c r="L1799" s="112"/>
    </row>
    <row r="1800" spans="1:12" x14ac:dyDescent="0.25">
      <c r="A1800" s="93">
        <v>1977</v>
      </c>
      <c r="B1800" s="94" t="s">
        <v>125</v>
      </c>
      <c r="C1800" s="95" t="s">
        <v>126</v>
      </c>
      <c r="D1800" s="95" t="s">
        <v>647</v>
      </c>
      <c r="E1800" s="87"/>
      <c r="F1800" s="69"/>
      <c r="G1800" s="69"/>
      <c r="H1800" s="69"/>
      <c r="I1800" s="69"/>
      <c r="J1800" s="70"/>
      <c r="K1800" s="118"/>
      <c r="L1800" s="112"/>
    </row>
    <row r="1801" spans="1:12" x14ac:dyDescent="0.25">
      <c r="A1801" s="93">
        <v>1977</v>
      </c>
      <c r="B1801" s="94" t="s">
        <v>127</v>
      </c>
      <c r="C1801" s="95" t="s">
        <v>128</v>
      </c>
      <c r="D1801" s="95" t="s">
        <v>647</v>
      </c>
      <c r="E1801" s="87"/>
      <c r="F1801" s="69"/>
      <c r="G1801" s="69"/>
      <c r="H1801" s="69"/>
      <c r="I1801" s="69"/>
      <c r="J1801" s="70"/>
      <c r="K1801" s="118"/>
      <c r="L1801" s="112"/>
    </row>
    <row r="1802" spans="1:12" x14ac:dyDescent="0.25">
      <c r="A1802" s="93">
        <v>1977</v>
      </c>
      <c r="B1802" s="94" t="s">
        <v>129</v>
      </c>
      <c r="C1802" s="95" t="s">
        <v>130</v>
      </c>
      <c r="D1802" s="95" t="s">
        <v>647</v>
      </c>
      <c r="E1802" s="87"/>
      <c r="F1802" s="69"/>
      <c r="G1802" s="69"/>
      <c r="H1802" s="69"/>
      <c r="I1802" s="69"/>
      <c r="J1802" s="70"/>
      <c r="K1802" s="118"/>
      <c r="L1802" s="112"/>
    </row>
    <row r="1803" spans="1:12" x14ac:dyDescent="0.25">
      <c r="A1803" s="96">
        <v>1977</v>
      </c>
      <c r="B1803" s="94" t="s">
        <v>131</v>
      </c>
      <c r="C1803" s="95" t="s">
        <v>132</v>
      </c>
      <c r="D1803" s="95" t="s">
        <v>647</v>
      </c>
      <c r="E1803" s="87"/>
      <c r="F1803" s="69"/>
      <c r="G1803" s="69"/>
      <c r="H1803" s="69"/>
      <c r="I1803" s="69"/>
      <c r="J1803" s="70"/>
      <c r="K1803" s="118"/>
      <c r="L1803" s="112"/>
    </row>
    <row r="1804" spans="1:12" x14ac:dyDescent="0.25">
      <c r="A1804" s="93">
        <v>1977</v>
      </c>
      <c r="B1804" s="94" t="s">
        <v>133</v>
      </c>
      <c r="C1804" s="95" t="s">
        <v>134</v>
      </c>
      <c r="D1804" s="95" t="s">
        <v>647</v>
      </c>
      <c r="E1804" s="87"/>
      <c r="F1804" s="69"/>
      <c r="G1804" s="69"/>
      <c r="H1804" s="69"/>
      <c r="I1804" s="69"/>
      <c r="J1804" s="70"/>
      <c r="K1804" s="118"/>
      <c r="L1804" s="112"/>
    </row>
    <row r="1805" spans="1:12" x14ac:dyDescent="0.25">
      <c r="A1805" s="93">
        <v>1977</v>
      </c>
      <c r="B1805" s="94" t="s">
        <v>135</v>
      </c>
      <c r="C1805" s="95" t="s">
        <v>136</v>
      </c>
      <c r="D1805" s="95" t="s">
        <v>647</v>
      </c>
      <c r="E1805" s="87"/>
      <c r="F1805" s="69"/>
      <c r="G1805" s="69"/>
      <c r="H1805" s="69"/>
      <c r="I1805" s="69"/>
      <c r="J1805" s="70"/>
      <c r="K1805" s="118"/>
      <c r="L1805" s="112"/>
    </row>
    <row r="1806" spans="1:12" x14ac:dyDescent="0.25">
      <c r="A1806" s="93">
        <v>1977</v>
      </c>
      <c r="B1806" s="94" t="s">
        <v>137</v>
      </c>
      <c r="C1806" s="95" t="s">
        <v>138</v>
      </c>
      <c r="D1806" s="95" t="s">
        <v>647</v>
      </c>
      <c r="E1806" s="87"/>
      <c r="F1806" s="69"/>
      <c r="G1806" s="69"/>
      <c r="H1806" s="69"/>
      <c r="I1806" s="69"/>
      <c r="J1806" s="70"/>
      <c r="K1806" s="118"/>
      <c r="L1806" s="112"/>
    </row>
    <row r="1807" spans="1:12" x14ac:dyDescent="0.25">
      <c r="A1807" s="93">
        <v>1977</v>
      </c>
      <c r="B1807" s="94" t="s">
        <v>139</v>
      </c>
      <c r="C1807" s="95" t="s">
        <v>140</v>
      </c>
      <c r="D1807" s="95" t="s">
        <v>647</v>
      </c>
      <c r="E1807" s="87"/>
      <c r="F1807" s="69"/>
      <c r="G1807" s="69"/>
      <c r="H1807" s="69"/>
      <c r="I1807" s="69"/>
      <c r="J1807" s="70"/>
      <c r="K1807" s="118"/>
      <c r="L1807" s="112"/>
    </row>
    <row r="1808" spans="1:12" x14ac:dyDescent="0.25">
      <c r="A1808" s="93">
        <v>1977</v>
      </c>
      <c r="B1808" s="94" t="s">
        <v>141</v>
      </c>
      <c r="C1808" s="95" t="s">
        <v>142</v>
      </c>
      <c r="D1808" s="95" t="s">
        <v>647</v>
      </c>
      <c r="E1808" s="87"/>
      <c r="F1808" s="69"/>
      <c r="G1808" s="69"/>
      <c r="H1808" s="69"/>
      <c r="I1808" s="69"/>
      <c r="J1808" s="70"/>
      <c r="K1808" s="118"/>
      <c r="L1808" s="112"/>
    </row>
    <row r="1809" spans="1:12" x14ac:dyDescent="0.25">
      <c r="A1809" s="93">
        <v>1977</v>
      </c>
      <c r="B1809" s="94" t="s">
        <v>143</v>
      </c>
      <c r="C1809" s="95" t="s">
        <v>144</v>
      </c>
      <c r="D1809" s="95" t="s">
        <v>647</v>
      </c>
      <c r="E1809" s="87"/>
      <c r="F1809" s="69"/>
      <c r="G1809" s="69"/>
      <c r="H1809" s="69"/>
      <c r="I1809" s="69"/>
      <c r="J1809" s="70"/>
      <c r="K1809" s="118"/>
      <c r="L1809" s="112"/>
    </row>
    <row r="1810" spans="1:12" x14ac:dyDescent="0.25">
      <c r="A1810" s="93">
        <v>1977</v>
      </c>
      <c r="B1810" s="94" t="s">
        <v>145</v>
      </c>
      <c r="C1810" s="95" t="s">
        <v>146</v>
      </c>
      <c r="D1810" s="95" t="s">
        <v>647</v>
      </c>
      <c r="E1810" s="87"/>
      <c r="F1810" s="69"/>
      <c r="G1810" s="69"/>
      <c r="H1810" s="69"/>
      <c r="I1810" s="69"/>
      <c r="J1810" s="70"/>
      <c r="K1810" s="118"/>
      <c r="L1810" s="112"/>
    </row>
    <row r="1811" spans="1:12" x14ac:dyDescent="0.25">
      <c r="A1811" s="93">
        <v>1977</v>
      </c>
      <c r="B1811" s="94" t="s">
        <v>147</v>
      </c>
      <c r="C1811" s="95" t="s">
        <v>148</v>
      </c>
      <c r="D1811" s="95" t="s">
        <v>647</v>
      </c>
      <c r="E1811" s="87"/>
      <c r="F1811" s="69"/>
      <c r="G1811" s="69"/>
      <c r="H1811" s="69"/>
      <c r="I1811" s="69"/>
      <c r="J1811" s="70"/>
      <c r="K1811" s="118"/>
      <c r="L1811" s="112"/>
    </row>
    <row r="1812" spans="1:12" x14ac:dyDescent="0.25">
      <c r="A1812" s="93">
        <v>1977</v>
      </c>
      <c r="B1812" s="94" t="s">
        <v>149</v>
      </c>
      <c r="C1812" s="95" t="s">
        <v>150</v>
      </c>
      <c r="D1812" s="95" t="s">
        <v>647</v>
      </c>
      <c r="E1812" s="87"/>
      <c r="F1812" s="69"/>
      <c r="G1812" s="69"/>
      <c r="H1812" s="69"/>
      <c r="I1812" s="69"/>
      <c r="J1812" s="70"/>
      <c r="K1812" s="118"/>
      <c r="L1812" s="112"/>
    </row>
    <row r="1813" spans="1:12" x14ac:dyDescent="0.25">
      <c r="A1813" s="93">
        <v>1977</v>
      </c>
      <c r="B1813" s="94" t="s">
        <v>151</v>
      </c>
      <c r="C1813" s="95" t="s">
        <v>152</v>
      </c>
      <c r="D1813" s="95" t="s">
        <v>647</v>
      </c>
      <c r="E1813" s="87"/>
      <c r="F1813" s="69"/>
      <c r="G1813" s="69"/>
      <c r="H1813" s="69"/>
      <c r="I1813" s="69"/>
      <c r="J1813" s="70"/>
      <c r="K1813" s="118"/>
      <c r="L1813" s="112"/>
    </row>
    <row r="1814" spans="1:12" x14ac:dyDescent="0.25">
      <c r="A1814" s="93">
        <v>1977</v>
      </c>
      <c r="B1814" s="94" t="s">
        <v>153</v>
      </c>
      <c r="C1814" s="95" t="s">
        <v>154</v>
      </c>
      <c r="D1814" s="95" t="s">
        <v>647</v>
      </c>
      <c r="E1814" s="87"/>
      <c r="F1814" s="69"/>
      <c r="G1814" s="69"/>
      <c r="H1814" s="69"/>
      <c r="I1814" s="69"/>
      <c r="J1814" s="70"/>
      <c r="K1814" s="118"/>
      <c r="L1814" s="112"/>
    </row>
    <row r="1815" spans="1:12" x14ac:dyDescent="0.25">
      <c r="A1815" s="93">
        <v>1977</v>
      </c>
      <c r="B1815" s="94" t="s">
        <v>155</v>
      </c>
      <c r="C1815" s="95" t="s">
        <v>156</v>
      </c>
      <c r="D1815" s="95" t="s">
        <v>647</v>
      </c>
      <c r="E1815" s="87"/>
      <c r="F1815" s="69"/>
      <c r="G1815" s="69"/>
      <c r="H1815" s="69"/>
      <c r="I1815" s="69"/>
      <c r="J1815" s="70"/>
      <c r="K1815" s="118"/>
      <c r="L1815" s="112"/>
    </row>
    <row r="1816" spans="1:12" x14ac:dyDescent="0.25">
      <c r="A1816" s="93">
        <v>1977</v>
      </c>
      <c r="B1816" s="94" t="s">
        <v>157</v>
      </c>
      <c r="C1816" s="95" t="s">
        <v>158</v>
      </c>
      <c r="D1816" s="95" t="s">
        <v>647</v>
      </c>
      <c r="E1816" s="87"/>
      <c r="F1816" s="69"/>
      <c r="G1816" s="69"/>
      <c r="H1816" s="69"/>
      <c r="I1816" s="69"/>
      <c r="J1816" s="70"/>
      <c r="K1816" s="118"/>
      <c r="L1816" s="112"/>
    </row>
    <row r="1817" spans="1:12" x14ac:dyDescent="0.25">
      <c r="A1817" s="93">
        <v>1977</v>
      </c>
      <c r="B1817" s="94" t="s">
        <v>159</v>
      </c>
      <c r="C1817" s="95" t="s">
        <v>160</v>
      </c>
      <c r="D1817" s="95" t="s">
        <v>647</v>
      </c>
      <c r="E1817" s="87"/>
      <c r="F1817" s="69"/>
      <c r="G1817" s="69"/>
      <c r="H1817" s="69"/>
      <c r="I1817" s="69"/>
      <c r="J1817" s="70"/>
      <c r="K1817" s="118"/>
      <c r="L1817" s="112"/>
    </row>
    <row r="1818" spans="1:12" x14ac:dyDescent="0.25">
      <c r="A1818" s="93">
        <v>1977</v>
      </c>
      <c r="B1818" s="94" t="s">
        <v>161</v>
      </c>
      <c r="C1818" s="95" t="s">
        <v>162</v>
      </c>
      <c r="D1818" s="95" t="s">
        <v>647</v>
      </c>
      <c r="E1818" s="87"/>
      <c r="F1818" s="69"/>
      <c r="G1818" s="69"/>
      <c r="H1818" s="69"/>
      <c r="I1818" s="69"/>
      <c r="J1818" s="70"/>
      <c r="K1818" s="118"/>
      <c r="L1818" s="112"/>
    </row>
    <row r="1819" spans="1:12" x14ac:dyDescent="0.25">
      <c r="A1819" s="93">
        <v>1977</v>
      </c>
      <c r="B1819" s="94" t="s">
        <v>163</v>
      </c>
      <c r="C1819" s="95" t="s">
        <v>164</v>
      </c>
      <c r="D1819" s="95" t="s">
        <v>647</v>
      </c>
      <c r="E1819" s="87"/>
      <c r="F1819" s="69"/>
      <c r="G1819" s="69"/>
      <c r="H1819" s="69"/>
      <c r="I1819" s="69"/>
      <c r="J1819" s="70"/>
      <c r="K1819" s="118"/>
      <c r="L1819" s="112"/>
    </row>
    <row r="1820" spans="1:12" x14ac:dyDescent="0.25">
      <c r="A1820" s="93">
        <v>1977</v>
      </c>
      <c r="B1820" s="94" t="s">
        <v>165</v>
      </c>
      <c r="C1820" s="95" t="s">
        <v>166</v>
      </c>
      <c r="D1820" s="95" t="s">
        <v>647</v>
      </c>
      <c r="E1820" s="87"/>
      <c r="F1820" s="69"/>
      <c r="G1820" s="69"/>
      <c r="H1820" s="69"/>
      <c r="I1820" s="69"/>
      <c r="J1820" s="70"/>
      <c r="K1820" s="118"/>
      <c r="L1820" s="112"/>
    </row>
    <row r="1821" spans="1:12" x14ac:dyDescent="0.25">
      <c r="A1821" s="93">
        <v>1977</v>
      </c>
      <c r="B1821" s="94" t="s">
        <v>167</v>
      </c>
      <c r="C1821" s="95" t="s">
        <v>168</v>
      </c>
      <c r="D1821" s="95" t="s">
        <v>647</v>
      </c>
      <c r="E1821" s="87"/>
      <c r="F1821" s="69"/>
      <c r="G1821" s="69"/>
      <c r="H1821" s="69"/>
      <c r="I1821" s="69"/>
      <c r="J1821" s="70"/>
      <c r="K1821" s="118"/>
      <c r="L1821" s="112"/>
    </row>
    <row r="1822" spans="1:12" x14ac:dyDescent="0.25">
      <c r="A1822" s="93">
        <v>1977</v>
      </c>
      <c r="B1822" s="94" t="s">
        <v>169</v>
      </c>
      <c r="C1822" s="95" t="s">
        <v>170</v>
      </c>
      <c r="D1822" s="95" t="s">
        <v>647</v>
      </c>
      <c r="E1822" s="87"/>
      <c r="F1822" s="69"/>
      <c r="G1822" s="69"/>
      <c r="H1822" s="69"/>
      <c r="I1822" s="69"/>
      <c r="J1822" s="70"/>
      <c r="K1822" s="118"/>
      <c r="L1822" s="112"/>
    </row>
    <row r="1823" spans="1:12" x14ac:dyDescent="0.25">
      <c r="A1823" s="93">
        <v>1977</v>
      </c>
      <c r="B1823" s="94" t="s">
        <v>171</v>
      </c>
      <c r="C1823" s="95" t="s">
        <v>172</v>
      </c>
      <c r="D1823" s="95" t="s">
        <v>647</v>
      </c>
      <c r="E1823" s="87"/>
      <c r="F1823" s="69"/>
      <c r="G1823" s="69"/>
      <c r="H1823" s="69"/>
      <c r="I1823" s="69"/>
      <c r="J1823" s="70"/>
      <c r="K1823" s="118"/>
      <c r="L1823" s="112"/>
    </row>
    <row r="1824" spans="1:12" x14ac:dyDescent="0.25">
      <c r="A1824" s="93">
        <v>1977</v>
      </c>
      <c r="B1824" s="94" t="s">
        <v>173</v>
      </c>
      <c r="C1824" s="95" t="s">
        <v>174</v>
      </c>
      <c r="D1824" s="95" t="s">
        <v>647</v>
      </c>
      <c r="E1824" s="87"/>
      <c r="F1824" s="69"/>
      <c r="G1824" s="69"/>
      <c r="H1824" s="69"/>
      <c r="I1824" s="69"/>
      <c r="J1824" s="70"/>
      <c r="K1824" s="118"/>
      <c r="L1824" s="112"/>
    </row>
    <row r="1825" spans="1:12" x14ac:dyDescent="0.25">
      <c r="A1825" s="93">
        <v>1977</v>
      </c>
      <c r="B1825" s="94" t="s">
        <v>175</v>
      </c>
      <c r="C1825" s="95" t="s">
        <v>176</v>
      </c>
      <c r="D1825" s="95" t="s">
        <v>647</v>
      </c>
      <c r="E1825" s="87"/>
      <c r="F1825" s="69"/>
      <c r="G1825" s="69"/>
      <c r="H1825" s="69"/>
      <c r="I1825" s="69"/>
      <c r="J1825" s="70"/>
      <c r="K1825" s="118"/>
      <c r="L1825" s="112"/>
    </row>
    <row r="1826" spans="1:12" x14ac:dyDescent="0.25">
      <c r="A1826" s="93">
        <v>1977</v>
      </c>
      <c r="B1826" s="94" t="s">
        <v>177</v>
      </c>
      <c r="C1826" s="95" t="s">
        <v>178</v>
      </c>
      <c r="D1826" s="95" t="s">
        <v>647</v>
      </c>
      <c r="E1826" s="87"/>
      <c r="F1826" s="69"/>
      <c r="G1826" s="69"/>
      <c r="H1826" s="69"/>
      <c r="I1826" s="69"/>
      <c r="J1826" s="70"/>
      <c r="K1826" s="118"/>
      <c r="L1826" s="112"/>
    </row>
    <row r="1827" spans="1:12" x14ac:dyDescent="0.25">
      <c r="A1827" s="93">
        <v>1977</v>
      </c>
      <c r="B1827" s="94" t="s">
        <v>179</v>
      </c>
      <c r="C1827" s="95" t="s">
        <v>180</v>
      </c>
      <c r="D1827" s="95" t="s">
        <v>647</v>
      </c>
      <c r="E1827" s="87"/>
      <c r="F1827" s="69"/>
      <c r="G1827" s="69"/>
      <c r="H1827" s="69"/>
      <c r="I1827" s="69"/>
      <c r="J1827" s="70"/>
      <c r="K1827" s="118"/>
      <c r="L1827" s="112"/>
    </row>
    <row r="1828" spans="1:12" x14ac:dyDescent="0.25">
      <c r="A1828" s="93">
        <v>1977</v>
      </c>
      <c r="B1828" s="94" t="s">
        <v>181</v>
      </c>
      <c r="C1828" s="95" t="s">
        <v>182</v>
      </c>
      <c r="D1828" s="95" t="s">
        <v>647</v>
      </c>
      <c r="E1828" s="87"/>
      <c r="F1828" s="69"/>
      <c r="G1828" s="69"/>
      <c r="H1828" s="69"/>
      <c r="I1828" s="69"/>
      <c r="J1828" s="70"/>
      <c r="K1828" s="118"/>
      <c r="L1828" s="112"/>
    </row>
    <row r="1829" spans="1:12" x14ac:dyDescent="0.25">
      <c r="A1829" s="93">
        <v>1977</v>
      </c>
      <c r="B1829" s="94" t="s">
        <v>183</v>
      </c>
      <c r="C1829" s="95" t="s">
        <v>184</v>
      </c>
      <c r="D1829" s="95" t="s">
        <v>647</v>
      </c>
      <c r="E1829" s="87"/>
      <c r="F1829" s="69"/>
      <c r="G1829" s="69"/>
      <c r="H1829" s="69"/>
      <c r="I1829" s="69"/>
      <c r="J1829" s="70"/>
      <c r="K1829" s="118"/>
      <c r="L1829" s="112"/>
    </row>
    <row r="1830" spans="1:12" x14ac:dyDescent="0.25">
      <c r="A1830" s="93">
        <v>1977</v>
      </c>
      <c r="B1830" s="94" t="s">
        <v>185</v>
      </c>
      <c r="C1830" s="95" t="s">
        <v>186</v>
      </c>
      <c r="D1830" s="95" t="s">
        <v>647</v>
      </c>
      <c r="E1830" s="87"/>
      <c r="F1830" s="69"/>
      <c r="G1830" s="69"/>
      <c r="H1830" s="69"/>
      <c r="I1830" s="69"/>
      <c r="J1830" s="70"/>
      <c r="K1830" s="118"/>
      <c r="L1830" s="112"/>
    </row>
    <row r="1831" spans="1:12" x14ac:dyDescent="0.25">
      <c r="A1831" s="93">
        <v>1977</v>
      </c>
      <c r="B1831" s="94" t="s">
        <v>187</v>
      </c>
      <c r="C1831" s="95" t="s">
        <v>188</v>
      </c>
      <c r="D1831" s="95" t="s">
        <v>647</v>
      </c>
      <c r="E1831" s="87"/>
      <c r="F1831" s="69"/>
      <c r="G1831" s="69"/>
      <c r="H1831" s="69"/>
      <c r="I1831" s="69"/>
      <c r="J1831" s="70"/>
      <c r="K1831" s="118"/>
      <c r="L1831" s="112"/>
    </row>
    <row r="1832" spans="1:12" x14ac:dyDescent="0.25">
      <c r="A1832" s="93">
        <v>1977</v>
      </c>
      <c r="B1832" s="94" t="s">
        <v>189</v>
      </c>
      <c r="C1832" s="95" t="s">
        <v>190</v>
      </c>
      <c r="D1832" s="95" t="s">
        <v>647</v>
      </c>
      <c r="E1832" s="87"/>
      <c r="F1832" s="69"/>
      <c r="G1832" s="69"/>
      <c r="H1832" s="69"/>
      <c r="I1832" s="69"/>
      <c r="J1832" s="70"/>
      <c r="K1832" s="118"/>
      <c r="L1832" s="112"/>
    </row>
    <row r="1833" spans="1:12" x14ac:dyDescent="0.25">
      <c r="A1833" s="93">
        <v>1977</v>
      </c>
      <c r="B1833" s="94" t="s">
        <v>191</v>
      </c>
      <c r="C1833" s="95" t="s">
        <v>192</v>
      </c>
      <c r="D1833" s="95" t="s">
        <v>647</v>
      </c>
      <c r="E1833" s="87"/>
      <c r="F1833" s="69"/>
      <c r="G1833" s="69"/>
      <c r="H1833" s="69"/>
      <c r="I1833" s="69"/>
      <c r="J1833" s="70"/>
      <c r="K1833" s="118"/>
      <c r="L1833" s="112"/>
    </row>
    <row r="1834" spans="1:12" x14ac:dyDescent="0.25">
      <c r="A1834" s="93">
        <v>1977</v>
      </c>
      <c r="B1834" s="94" t="s">
        <v>193</v>
      </c>
      <c r="C1834" s="95" t="s">
        <v>194</v>
      </c>
      <c r="D1834" s="95" t="s">
        <v>647</v>
      </c>
      <c r="E1834" s="87"/>
      <c r="F1834" s="69"/>
      <c r="G1834" s="69"/>
      <c r="H1834" s="69"/>
      <c r="I1834" s="69"/>
      <c r="J1834" s="70"/>
      <c r="K1834" s="118"/>
      <c r="L1834" s="112"/>
    </row>
    <row r="1835" spans="1:12" x14ac:dyDescent="0.25">
      <c r="A1835" s="93">
        <v>1977</v>
      </c>
      <c r="B1835" s="94" t="s">
        <v>195</v>
      </c>
      <c r="C1835" s="95" t="s">
        <v>196</v>
      </c>
      <c r="D1835" s="95" t="s">
        <v>647</v>
      </c>
      <c r="E1835" s="87"/>
      <c r="F1835" s="69"/>
      <c r="G1835" s="69"/>
      <c r="H1835" s="69"/>
      <c r="I1835" s="69"/>
      <c r="J1835" s="70"/>
      <c r="K1835" s="118"/>
      <c r="L1835" s="112"/>
    </row>
    <row r="1836" spans="1:12" x14ac:dyDescent="0.25">
      <c r="A1836" s="93">
        <v>1977</v>
      </c>
      <c r="B1836" s="94" t="s">
        <v>197</v>
      </c>
      <c r="C1836" s="95" t="s">
        <v>198</v>
      </c>
      <c r="D1836" s="95" t="s">
        <v>647</v>
      </c>
      <c r="E1836" s="87"/>
      <c r="F1836" s="69"/>
      <c r="G1836" s="69"/>
      <c r="H1836" s="69"/>
      <c r="I1836" s="69"/>
      <c r="J1836" s="70"/>
      <c r="K1836" s="118"/>
      <c r="L1836" s="112"/>
    </row>
    <row r="1837" spans="1:12" x14ac:dyDescent="0.25">
      <c r="A1837" s="93">
        <v>1977</v>
      </c>
      <c r="B1837" s="94" t="s">
        <v>199</v>
      </c>
      <c r="C1837" s="95" t="s">
        <v>200</v>
      </c>
      <c r="D1837" s="95" t="s">
        <v>647</v>
      </c>
      <c r="E1837" s="87"/>
      <c r="F1837" s="69"/>
      <c r="G1837" s="69"/>
      <c r="H1837" s="69"/>
      <c r="I1837" s="69"/>
      <c r="J1837" s="70"/>
      <c r="K1837" s="118"/>
      <c r="L1837" s="112"/>
    </row>
    <row r="1838" spans="1:12" x14ac:dyDescent="0.25">
      <c r="A1838" s="93">
        <v>1977</v>
      </c>
      <c r="B1838" s="94" t="s">
        <v>201</v>
      </c>
      <c r="C1838" s="95" t="s">
        <v>202</v>
      </c>
      <c r="D1838" s="95" t="s">
        <v>647</v>
      </c>
      <c r="E1838" s="87"/>
      <c r="F1838" s="69"/>
      <c r="G1838" s="69"/>
      <c r="H1838" s="69"/>
      <c r="I1838" s="69"/>
      <c r="J1838" s="70"/>
      <c r="K1838" s="118"/>
      <c r="L1838" s="112"/>
    </row>
    <row r="1839" spans="1:12" x14ac:dyDescent="0.25">
      <c r="A1839" s="93">
        <v>1977</v>
      </c>
      <c r="B1839" s="94" t="s">
        <v>203</v>
      </c>
      <c r="C1839" s="95" t="s">
        <v>204</v>
      </c>
      <c r="D1839" s="95" t="s">
        <v>647</v>
      </c>
      <c r="E1839" s="87"/>
      <c r="F1839" s="69"/>
      <c r="G1839" s="69"/>
      <c r="H1839" s="69"/>
      <c r="I1839" s="69"/>
      <c r="J1839" s="70"/>
      <c r="K1839" s="118"/>
      <c r="L1839" s="112"/>
    </row>
    <row r="1840" spans="1:12" x14ac:dyDescent="0.25">
      <c r="A1840" s="93">
        <v>1977</v>
      </c>
      <c r="B1840" s="94" t="s">
        <v>205</v>
      </c>
      <c r="C1840" s="95" t="s">
        <v>206</v>
      </c>
      <c r="D1840" s="95" t="s">
        <v>647</v>
      </c>
      <c r="E1840" s="87"/>
      <c r="F1840" s="69"/>
      <c r="G1840" s="69"/>
      <c r="H1840" s="69"/>
      <c r="I1840" s="69"/>
      <c r="J1840" s="70"/>
      <c r="K1840" s="118"/>
      <c r="L1840" s="112"/>
    </row>
    <row r="1841" spans="1:12" x14ac:dyDescent="0.25">
      <c r="A1841" s="93">
        <v>1977</v>
      </c>
      <c r="B1841" s="94" t="s">
        <v>207</v>
      </c>
      <c r="C1841" s="95" t="s">
        <v>208</v>
      </c>
      <c r="D1841" s="95" t="s">
        <v>647</v>
      </c>
      <c r="E1841" s="87"/>
      <c r="F1841" s="69"/>
      <c r="G1841" s="69"/>
      <c r="H1841" s="69"/>
      <c r="I1841" s="69"/>
      <c r="J1841" s="70"/>
      <c r="K1841" s="118"/>
      <c r="L1841" s="112"/>
    </row>
    <row r="1842" spans="1:12" x14ac:dyDescent="0.25">
      <c r="A1842" s="93">
        <v>1977</v>
      </c>
      <c r="B1842" s="94" t="s">
        <v>209</v>
      </c>
      <c r="C1842" s="95" t="s">
        <v>210</v>
      </c>
      <c r="D1842" s="95" t="s">
        <v>647</v>
      </c>
      <c r="E1842" s="87"/>
      <c r="F1842" s="69"/>
      <c r="G1842" s="69"/>
      <c r="H1842" s="69"/>
      <c r="I1842" s="69"/>
      <c r="J1842" s="70"/>
      <c r="K1842" s="118"/>
      <c r="L1842" s="112"/>
    </row>
    <row r="1843" spans="1:12" x14ac:dyDescent="0.25">
      <c r="A1843" s="93">
        <v>1977</v>
      </c>
      <c r="B1843" s="94" t="s">
        <v>211</v>
      </c>
      <c r="C1843" s="95" t="s">
        <v>212</v>
      </c>
      <c r="D1843" s="95" t="s">
        <v>647</v>
      </c>
      <c r="E1843" s="87"/>
      <c r="F1843" s="69"/>
      <c r="G1843" s="69"/>
      <c r="H1843" s="69"/>
      <c r="I1843" s="69"/>
      <c r="J1843" s="70"/>
      <c r="K1843" s="118"/>
      <c r="L1843" s="112"/>
    </row>
    <row r="1844" spans="1:12" x14ac:dyDescent="0.25">
      <c r="A1844" s="93">
        <v>1977</v>
      </c>
      <c r="B1844" s="94" t="s">
        <v>213</v>
      </c>
      <c r="C1844" s="95" t="s">
        <v>214</v>
      </c>
      <c r="D1844" s="95" t="s">
        <v>647</v>
      </c>
      <c r="E1844" s="87"/>
      <c r="F1844" s="69"/>
      <c r="G1844" s="69"/>
      <c r="H1844" s="69"/>
      <c r="I1844" s="69"/>
      <c r="J1844" s="70"/>
      <c r="K1844" s="118"/>
      <c r="L1844" s="112"/>
    </row>
    <row r="1845" spans="1:12" x14ac:dyDescent="0.25">
      <c r="A1845" s="93">
        <v>1977</v>
      </c>
      <c r="B1845" s="94" t="s">
        <v>215</v>
      </c>
      <c r="C1845" s="95" t="s">
        <v>651</v>
      </c>
      <c r="D1845" s="95" t="s">
        <v>647</v>
      </c>
      <c r="E1845" s="87"/>
      <c r="F1845" s="69"/>
      <c r="G1845" s="69"/>
      <c r="H1845" s="69"/>
      <c r="I1845" s="69"/>
      <c r="J1845" s="70"/>
      <c r="K1845" s="118"/>
      <c r="L1845" s="112"/>
    </row>
    <row r="1846" spans="1:12" x14ac:dyDescent="0.25">
      <c r="A1846" s="93">
        <v>1977</v>
      </c>
      <c r="B1846" s="94" t="s">
        <v>216</v>
      </c>
      <c r="C1846" s="95" t="s">
        <v>217</v>
      </c>
      <c r="D1846" s="95" t="s">
        <v>647</v>
      </c>
      <c r="E1846" s="87"/>
      <c r="F1846" s="69"/>
      <c r="G1846" s="69"/>
      <c r="H1846" s="69"/>
      <c r="I1846" s="69"/>
      <c r="J1846" s="70"/>
      <c r="K1846" s="118"/>
      <c r="L1846" s="112"/>
    </row>
    <row r="1847" spans="1:12" x14ac:dyDescent="0.25">
      <c r="A1847" s="93">
        <v>1977</v>
      </c>
      <c r="B1847" s="94" t="s">
        <v>218</v>
      </c>
      <c r="C1847" s="95" t="s">
        <v>219</v>
      </c>
      <c r="D1847" s="95" t="s">
        <v>647</v>
      </c>
      <c r="E1847" s="87"/>
      <c r="F1847" s="69"/>
      <c r="G1847" s="69"/>
      <c r="H1847" s="69"/>
      <c r="I1847" s="69"/>
      <c r="J1847" s="70"/>
      <c r="K1847" s="118"/>
      <c r="L1847" s="112"/>
    </row>
    <row r="1848" spans="1:12" x14ac:dyDescent="0.25">
      <c r="A1848" s="93">
        <v>1977</v>
      </c>
      <c r="B1848" s="94" t="s">
        <v>220</v>
      </c>
      <c r="C1848" s="95" t="s">
        <v>221</v>
      </c>
      <c r="D1848" s="95" t="s">
        <v>647</v>
      </c>
      <c r="E1848" s="87"/>
      <c r="F1848" s="69"/>
      <c r="G1848" s="69"/>
      <c r="H1848" s="69"/>
      <c r="I1848" s="69"/>
      <c r="J1848" s="70"/>
      <c r="K1848" s="118"/>
      <c r="L1848" s="112"/>
    </row>
    <row r="1849" spans="1:12" x14ac:dyDescent="0.25">
      <c r="A1849" s="93">
        <v>1977</v>
      </c>
      <c r="B1849" s="94" t="s">
        <v>222</v>
      </c>
      <c r="C1849" s="95" t="s">
        <v>223</v>
      </c>
      <c r="D1849" s="95" t="s">
        <v>647</v>
      </c>
      <c r="E1849" s="87"/>
      <c r="F1849" s="69"/>
      <c r="G1849" s="69"/>
      <c r="H1849" s="69"/>
      <c r="I1849" s="69"/>
      <c r="J1849" s="70"/>
      <c r="K1849" s="118"/>
      <c r="L1849" s="112"/>
    </row>
    <row r="1850" spans="1:12" x14ac:dyDescent="0.25">
      <c r="A1850" s="93">
        <v>1977</v>
      </c>
      <c r="B1850" s="94" t="s">
        <v>224</v>
      </c>
      <c r="C1850" s="95" t="s">
        <v>225</v>
      </c>
      <c r="D1850" s="95" t="s">
        <v>647</v>
      </c>
      <c r="E1850" s="87"/>
      <c r="F1850" s="69"/>
      <c r="G1850" s="69"/>
      <c r="H1850" s="69"/>
      <c r="I1850" s="69"/>
      <c r="J1850" s="70"/>
      <c r="K1850" s="118"/>
      <c r="L1850" s="112"/>
    </row>
    <row r="1851" spans="1:12" x14ac:dyDescent="0.25">
      <c r="A1851" s="93">
        <v>1977</v>
      </c>
      <c r="B1851" s="94" t="s">
        <v>226</v>
      </c>
      <c r="C1851" s="95" t="s">
        <v>227</v>
      </c>
      <c r="D1851" s="95" t="s">
        <v>647</v>
      </c>
      <c r="E1851" s="87"/>
      <c r="F1851" s="69"/>
      <c r="G1851" s="69"/>
      <c r="H1851" s="69"/>
      <c r="I1851" s="69"/>
      <c r="J1851" s="70"/>
      <c r="K1851" s="118"/>
      <c r="L1851" s="112"/>
    </row>
    <row r="1852" spans="1:12" x14ac:dyDescent="0.25">
      <c r="A1852" s="93">
        <v>1977</v>
      </c>
      <c r="B1852" s="94" t="s">
        <v>228</v>
      </c>
      <c r="C1852" s="95" t="s">
        <v>229</v>
      </c>
      <c r="D1852" s="95" t="s">
        <v>616</v>
      </c>
      <c r="E1852" s="87"/>
      <c r="F1852" s="69"/>
      <c r="G1852" s="69"/>
      <c r="H1852" s="69"/>
      <c r="I1852" s="69"/>
      <c r="J1852" s="70"/>
      <c r="K1852" s="118"/>
      <c r="L1852" s="112"/>
    </row>
    <row r="1853" spans="1:12" x14ac:dyDescent="0.25">
      <c r="A1853" s="93">
        <v>1977</v>
      </c>
      <c r="B1853" s="94" t="s">
        <v>230</v>
      </c>
      <c r="C1853" s="95" t="s">
        <v>231</v>
      </c>
      <c r="D1853" s="95" t="s">
        <v>616</v>
      </c>
      <c r="E1853" s="87"/>
      <c r="F1853" s="69"/>
      <c r="G1853" s="69"/>
      <c r="H1853" s="69"/>
      <c r="I1853" s="69"/>
      <c r="J1853" s="70"/>
      <c r="K1853" s="118"/>
      <c r="L1853" s="112"/>
    </row>
    <row r="1854" spans="1:12" x14ac:dyDescent="0.25">
      <c r="A1854" s="93">
        <v>1977</v>
      </c>
      <c r="B1854" s="94" t="s">
        <v>232</v>
      </c>
      <c r="C1854" s="95" t="s">
        <v>233</v>
      </c>
      <c r="D1854" s="95" t="s">
        <v>616</v>
      </c>
      <c r="E1854" s="87"/>
      <c r="F1854" s="69"/>
      <c r="G1854" s="69"/>
      <c r="H1854" s="69"/>
      <c r="I1854" s="69"/>
      <c r="J1854" s="70"/>
      <c r="K1854" s="118"/>
      <c r="L1854" s="112"/>
    </row>
    <row r="1855" spans="1:12" x14ac:dyDescent="0.25">
      <c r="A1855" s="93">
        <v>1977</v>
      </c>
      <c r="B1855" s="94" t="s">
        <v>234</v>
      </c>
      <c r="C1855" s="95" t="s">
        <v>235</v>
      </c>
      <c r="D1855" s="95" t="s">
        <v>616</v>
      </c>
      <c r="E1855" s="87"/>
      <c r="F1855" s="69"/>
      <c r="G1855" s="69"/>
      <c r="H1855" s="69"/>
      <c r="I1855" s="69"/>
      <c r="J1855" s="70"/>
      <c r="K1855" s="118"/>
      <c r="L1855" s="112"/>
    </row>
    <row r="1856" spans="1:12" x14ac:dyDescent="0.25">
      <c r="A1856" s="93">
        <v>1977</v>
      </c>
      <c r="B1856" s="94" t="s">
        <v>236</v>
      </c>
      <c r="C1856" s="95" t="s">
        <v>237</v>
      </c>
      <c r="D1856" s="95" t="s">
        <v>616</v>
      </c>
      <c r="E1856" s="87"/>
      <c r="F1856" s="69"/>
      <c r="G1856" s="69"/>
      <c r="H1856" s="69"/>
      <c r="I1856" s="69"/>
      <c r="J1856" s="70"/>
      <c r="K1856" s="118"/>
      <c r="L1856" s="112"/>
    </row>
    <row r="1857" spans="1:12" x14ac:dyDescent="0.25">
      <c r="A1857" s="93">
        <v>1977</v>
      </c>
      <c r="B1857" s="94" t="s">
        <v>238</v>
      </c>
      <c r="C1857" s="95" t="s">
        <v>239</v>
      </c>
      <c r="D1857" s="95" t="s">
        <v>240</v>
      </c>
      <c r="E1857" s="87"/>
      <c r="F1857" s="69"/>
      <c r="G1857" s="69"/>
      <c r="H1857" s="69"/>
      <c r="I1857" s="69"/>
      <c r="J1857" s="70"/>
      <c r="K1857" s="118"/>
      <c r="L1857" s="112"/>
    </row>
    <row r="1858" spans="1:12" x14ac:dyDescent="0.25">
      <c r="A1858" s="93">
        <v>1977</v>
      </c>
      <c r="B1858" s="94" t="s">
        <v>241</v>
      </c>
      <c r="C1858" s="95" t="s">
        <v>242</v>
      </c>
      <c r="D1858" s="95" t="s">
        <v>240</v>
      </c>
      <c r="E1858" s="87"/>
      <c r="F1858" s="69"/>
      <c r="G1858" s="69"/>
      <c r="H1858" s="69"/>
      <c r="I1858" s="69"/>
      <c r="J1858" s="70"/>
      <c r="K1858" s="118"/>
      <c r="L1858" s="112"/>
    </row>
    <row r="1859" spans="1:12" x14ac:dyDescent="0.25">
      <c r="A1859" s="93">
        <v>1977</v>
      </c>
      <c r="B1859" s="94" t="s">
        <v>243</v>
      </c>
      <c r="C1859" s="95" t="s">
        <v>244</v>
      </c>
      <c r="D1859" s="95" t="s">
        <v>240</v>
      </c>
      <c r="E1859" s="87"/>
      <c r="F1859" s="69"/>
      <c r="G1859" s="69"/>
      <c r="H1859" s="69"/>
      <c r="I1859" s="69"/>
      <c r="J1859" s="70"/>
      <c r="K1859" s="118"/>
      <c r="L1859" s="112"/>
    </row>
    <row r="1860" spans="1:12" x14ac:dyDescent="0.25">
      <c r="A1860" s="93">
        <v>1977</v>
      </c>
      <c r="B1860" s="94" t="s">
        <v>245</v>
      </c>
      <c r="C1860" s="95" t="s">
        <v>246</v>
      </c>
      <c r="D1860" s="95" t="s">
        <v>240</v>
      </c>
      <c r="E1860" s="87"/>
      <c r="F1860" s="69"/>
      <c r="G1860" s="69"/>
      <c r="H1860" s="69"/>
      <c r="I1860" s="69"/>
      <c r="J1860" s="70"/>
      <c r="K1860" s="118"/>
      <c r="L1860" s="112"/>
    </row>
    <row r="1861" spans="1:12" x14ac:dyDescent="0.25">
      <c r="A1861" s="93">
        <v>1977</v>
      </c>
      <c r="B1861" s="94" t="s">
        <v>247</v>
      </c>
      <c r="C1861" s="95" t="s">
        <v>248</v>
      </c>
      <c r="D1861" s="95" t="s">
        <v>240</v>
      </c>
      <c r="E1861" s="87"/>
      <c r="F1861" s="69"/>
      <c r="G1861" s="69"/>
      <c r="H1861" s="69"/>
      <c r="I1861" s="69"/>
      <c r="J1861" s="70"/>
      <c r="K1861" s="118"/>
      <c r="L1861" s="112"/>
    </row>
    <row r="1862" spans="1:12" x14ac:dyDescent="0.25">
      <c r="A1862" s="93">
        <v>1977</v>
      </c>
      <c r="B1862" s="94" t="s">
        <v>249</v>
      </c>
      <c r="C1862" s="95" t="s">
        <v>250</v>
      </c>
      <c r="D1862" s="95" t="s">
        <v>240</v>
      </c>
      <c r="E1862" s="87"/>
      <c r="F1862" s="69"/>
      <c r="G1862" s="69"/>
      <c r="H1862" s="69"/>
      <c r="I1862" s="69"/>
      <c r="J1862" s="70"/>
      <c r="K1862" s="118"/>
      <c r="L1862" s="112"/>
    </row>
    <row r="1863" spans="1:12" x14ac:dyDescent="0.25">
      <c r="A1863" s="93">
        <v>1977</v>
      </c>
      <c r="B1863" s="94" t="s">
        <v>251</v>
      </c>
      <c r="C1863" s="95" t="s">
        <v>649</v>
      </c>
      <c r="D1863" s="95" t="s">
        <v>240</v>
      </c>
      <c r="E1863" s="87"/>
      <c r="F1863" s="69"/>
      <c r="G1863" s="69"/>
      <c r="H1863" s="69"/>
      <c r="I1863" s="69"/>
      <c r="J1863" s="70"/>
      <c r="K1863" s="118"/>
      <c r="L1863" s="112"/>
    </row>
    <row r="1864" spans="1:12" x14ac:dyDescent="0.25">
      <c r="A1864" s="93">
        <v>1977</v>
      </c>
      <c r="B1864" s="94" t="s">
        <v>252</v>
      </c>
      <c r="C1864" s="95" t="s">
        <v>650</v>
      </c>
      <c r="D1864" s="95" t="s">
        <v>240</v>
      </c>
      <c r="E1864" s="87"/>
      <c r="F1864" s="69"/>
      <c r="G1864" s="69"/>
      <c r="H1864" s="69"/>
      <c r="I1864" s="69"/>
      <c r="J1864" s="70"/>
      <c r="K1864" s="118"/>
      <c r="L1864" s="112"/>
    </row>
    <row r="1865" spans="1:12" x14ac:dyDescent="0.25">
      <c r="A1865" s="93">
        <v>1977</v>
      </c>
      <c r="B1865" s="94" t="s">
        <v>253</v>
      </c>
      <c r="C1865" s="95" t="s">
        <v>653</v>
      </c>
      <c r="D1865" s="95" t="s">
        <v>240</v>
      </c>
      <c r="E1865" s="87"/>
      <c r="F1865" s="69"/>
      <c r="G1865" s="69"/>
      <c r="H1865" s="69"/>
      <c r="I1865" s="69"/>
      <c r="J1865" s="70"/>
      <c r="K1865" s="118"/>
      <c r="L1865" s="112"/>
    </row>
    <row r="1866" spans="1:12" x14ac:dyDescent="0.25">
      <c r="A1866" s="93">
        <v>1977</v>
      </c>
      <c r="B1866" s="94" t="s">
        <v>254</v>
      </c>
      <c r="C1866" s="95" t="s">
        <v>255</v>
      </c>
      <c r="D1866" s="95" t="s">
        <v>240</v>
      </c>
      <c r="E1866" s="87"/>
      <c r="F1866" s="69"/>
      <c r="G1866" s="69"/>
      <c r="H1866" s="69"/>
      <c r="I1866" s="69"/>
      <c r="J1866" s="70"/>
      <c r="K1866" s="118"/>
      <c r="L1866" s="112"/>
    </row>
    <row r="1867" spans="1:12" x14ac:dyDescent="0.25">
      <c r="A1867" s="93">
        <v>1977</v>
      </c>
      <c r="B1867" s="94" t="s">
        <v>256</v>
      </c>
      <c r="C1867" s="95" t="s">
        <v>257</v>
      </c>
      <c r="D1867" s="95" t="s">
        <v>240</v>
      </c>
      <c r="E1867" s="87"/>
      <c r="F1867" s="69"/>
      <c r="G1867" s="69"/>
      <c r="H1867" s="69"/>
      <c r="I1867" s="69"/>
      <c r="J1867" s="70"/>
      <c r="K1867" s="118"/>
      <c r="L1867" s="112"/>
    </row>
    <row r="1868" spans="1:12" x14ac:dyDescent="0.25">
      <c r="A1868" s="93">
        <v>1977</v>
      </c>
      <c r="B1868" s="94" t="s">
        <v>258</v>
      </c>
      <c r="C1868" s="95" t="s">
        <v>652</v>
      </c>
      <c r="D1868" s="95" t="s">
        <v>240</v>
      </c>
      <c r="E1868" s="87"/>
      <c r="F1868" s="69"/>
      <c r="G1868" s="69"/>
      <c r="H1868" s="69"/>
      <c r="I1868" s="69"/>
      <c r="J1868" s="70"/>
      <c r="K1868" s="118"/>
      <c r="L1868" s="112"/>
    </row>
    <row r="1869" spans="1:12" x14ac:dyDescent="0.25">
      <c r="A1869" s="93">
        <v>1977</v>
      </c>
      <c r="B1869" s="94" t="s">
        <v>259</v>
      </c>
      <c r="C1869" s="95" t="s">
        <v>260</v>
      </c>
      <c r="D1869" s="95" t="s">
        <v>240</v>
      </c>
      <c r="E1869" s="87"/>
      <c r="F1869" s="69"/>
      <c r="G1869" s="69"/>
      <c r="H1869" s="69"/>
      <c r="I1869" s="69"/>
      <c r="J1869" s="70"/>
      <c r="K1869" s="118"/>
      <c r="L1869" s="112"/>
    </row>
    <row r="1870" spans="1:12" x14ac:dyDescent="0.25">
      <c r="A1870" s="93">
        <v>1977</v>
      </c>
      <c r="B1870" s="94" t="s">
        <v>261</v>
      </c>
      <c r="C1870" s="95" t="s">
        <v>262</v>
      </c>
      <c r="D1870" s="95" t="s">
        <v>240</v>
      </c>
      <c r="E1870" s="87"/>
      <c r="F1870" s="69"/>
      <c r="G1870" s="69"/>
      <c r="H1870" s="69"/>
      <c r="I1870" s="69"/>
      <c r="J1870" s="70"/>
      <c r="K1870" s="118"/>
      <c r="L1870" s="112"/>
    </row>
    <row r="1871" spans="1:12" x14ac:dyDescent="0.25">
      <c r="A1871" s="93">
        <v>1977</v>
      </c>
      <c r="B1871" s="94" t="s">
        <v>263</v>
      </c>
      <c r="C1871" s="95" t="s">
        <v>264</v>
      </c>
      <c r="D1871" s="95" t="s">
        <v>240</v>
      </c>
      <c r="E1871" s="87"/>
      <c r="F1871" s="69"/>
      <c r="G1871" s="69"/>
      <c r="H1871" s="69"/>
      <c r="I1871" s="69"/>
      <c r="J1871" s="70"/>
      <c r="K1871" s="118"/>
      <c r="L1871" s="112"/>
    </row>
    <row r="1872" spans="1:12" x14ac:dyDescent="0.25">
      <c r="A1872" s="93">
        <v>1977</v>
      </c>
      <c r="B1872" s="94" t="s">
        <v>265</v>
      </c>
      <c r="C1872" s="95" t="s">
        <v>266</v>
      </c>
      <c r="D1872" s="95" t="s">
        <v>240</v>
      </c>
      <c r="E1872" s="87"/>
      <c r="F1872" s="69"/>
      <c r="G1872" s="69"/>
      <c r="H1872" s="69"/>
      <c r="I1872" s="69"/>
      <c r="J1872" s="70"/>
      <c r="K1872" s="118"/>
      <c r="L1872" s="112"/>
    </row>
    <row r="1873" spans="1:12" x14ac:dyDescent="0.25">
      <c r="A1873" s="93">
        <v>1977</v>
      </c>
      <c r="B1873" s="94" t="s">
        <v>267</v>
      </c>
      <c r="C1873" s="95" t="s">
        <v>268</v>
      </c>
      <c r="D1873" s="95" t="s">
        <v>240</v>
      </c>
      <c r="E1873" s="87"/>
      <c r="F1873" s="69"/>
      <c r="G1873" s="69"/>
      <c r="H1873" s="69"/>
      <c r="I1873" s="69"/>
      <c r="J1873" s="70"/>
      <c r="K1873" s="118"/>
      <c r="L1873" s="112"/>
    </row>
    <row r="1874" spans="1:12" x14ac:dyDescent="0.25">
      <c r="A1874" s="93">
        <v>1977</v>
      </c>
      <c r="B1874" s="94" t="s">
        <v>269</v>
      </c>
      <c r="C1874" s="95" t="s">
        <v>270</v>
      </c>
      <c r="D1874" s="95" t="s">
        <v>240</v>
      </c>
      <c r="E1874" s="87"/>
      <c r="F1874" s="69"/>
      <c r="G1874" s="69"/>
      <c r="H1874" s="69"/>
      <c r="I1874" s="69"/>
      <c r="J1874" s="70"/>
      <c r="K1874" s="118"/>
      <c r="L1874" s="112"/>
    </row>
    <row r="1875" spans="1:12" x14ac:dyDescent="0.25">
      <c r="A1875" s="93">
        <v>1977</v>
      </c>
      <c r="B1875" s="94" t="s">
        <v>271</v>
      </c>
      <c r="C1875" s="95" t="s">
        <v>272</v>
      </c>
      <c r="D1875" s="95" t="s">
        <v>240</v>
      </c>
      <c r="E1875" s="87"/>
      <c r="F1875" s="69"/>
      <c r="G1875" s="69"/>
      <c r="H1875" s="69"/>
      <c r="I1875" s="69"/>
      <c r="J1875" s="70"/>
      <c r="K1875" s="118"/>
      <c r="L1875" s="112"/>
    </row>
    <row r="1876" spans="1:12" x14ac:dyDescent="0.25">
      <c r="A1876" s="93">
        <v>1977</v>
      </c>
      <c r="B1876" s="94" t="s">
        <v>273</v>
      </c>
      <c r="C1876" s="95" t="s">
        <v>274</v>
      </c>
      <c r="D1876" s="95" t="s">
        <v>240</v>
      </c>
      <c r="E1876" s="87"/>
      <c r="F1876" s="69"/>
      <c r="G1876" s="69"/>
      <c r="H1876" s="69"/>
      <c r="I1876" s="69"/>
      <c r="J1876" s="70"/>
      <c r="K1876" s="118"/>
      <c r="L1876" s="112"/>
    </row>
    <row r="1877" spans="1:12" x14ac:dyDescent="0.25">
      <c r="A1877" s="93">
        <v>1977</v>
      </c>
      <c r="B1877" s="94" t="s">
        <v>275</v>
      </c>
      <c r="C1877" s="95" t="s">
        <v>276</v>
      </c>
      <c r="D1877" s="95" t="s">
        <v>240</v>
      </c>
      <c r="E1877" s="87"/>
      <c r="F1877" s="69"/>
      <c r="G1877" s="69"/>
      <c r="H1877" s="69"/>
      <c r="I1877" s="69"/>
      <c r="J1877" s="70"/>
      <c r="K1877" s="118"/>
      <c r="L1877" s="112"/>
    </row>
    <row r="1878" spans="1:12" x14ac:dyDescent="0.25">
      <c r="A1878" s="93">
        <v>1977</v>
      </c>
      <c r="B1878" s="94" t="s">
        <v>277</v>
      </c>
      <c r="C1878" s="95" t="s">
        <v>278</v>
      </c>
      <c r="D1878" s="95" t="s">
        <v>240</v>
      </c>
      <c r="E1878" s="87"/>
      <c r="F1878" s="69"/>
      <c r="G1878" s="69"/>
      <c r="H1878" s="69"/>
      <c r="I1878" s="69"/>
      <c r="J1878" s="70"/>
      <c r="K1878" s="118"/>
      <c r="L1878" s="112"/>
    </row>
    <row r="1879" spans="1:12" x14ac:dyDescent="0.25">
      <c r="A1879" s="93">
        <v>1977</v>
      </c>
      <c r="B1879" s="94" t="s">
        <v>279</v>
      </c>
      <c r="C1879" s="95" t="s">
        <v>280</v>
      </c>
      <c r="D1879" s="95" t="s">
        <v>240</v>
      </c>
      <c r="E1879" s="87"/>
      <c r="F1879" s="69"/>
      <c r="G1879" s="69"/>
      <c r="H1879" s="69"/>
      <c r="I1879" s="69"/>
      <c r="J1879" s="70"/>
      <c r="K1879" s="118"/>
      <c r="L1879" s="112"/>
    </row>
    <row r="1880" spans="1:12" x14ac:dyDescent="0.25">
      <c r="A1880" s="93">
        <v>1977</v>
      </c>
      <c r="B1880" s="94" t="s">
        <v>281</v>
      </c>
      <c r="C1880" s="95" t="s">
        <v>282</v>
      </c>
      <c r="D1880" s="95" t="s">
        <v>240</v>
      </c>
      <c r="E1880" s="87"/>
      <c r="F1880" s="69"/>
      <c r="G1880" s="69"/>
      <c r="H1880" s="69"/>
      <c r="I1880" s="69"/>
      <c r="J1880" s="70"/>
      <c r="K1880" s="118"/>
      <c r="L1880" s="112"/>
    </row>
    <row r="1881" spans="1:12" x14ac:dyDescent="0.25">
      <c r="A1881" s="93">
        <v>1977</v>
      </c>
      <c r="B1881" s="94" t="s">
        <v>283</v>
      </c>
      <c r="C1881" s="95" t="s">
        <v>284</v>
      </c>
      <c r="D1881" s="95" t="s">
        <v>240</v>
      </c>
      <c r="E1881" s="87"/>
      <c r="F1881" s="69"/>
      <c r="G1881" s="69"/>
      <c r="H1881" s="69"/>
      <c r="I1881" s="69"/>
      <c r="J1881" s="70"/>
      <c r="K1881" s="118"/>
      <c r="L1881" s="112"/>
    </row>
    <row r="1882" spans="1:12" x14ac:dyDescent="0.25">
      <c r="A1882" s="93">
        <v>1977</v>
      </c>
      <c r="B1882" s="94" t="s">
        <v>285</v>
      </c>
      <c r="C1882" s="95" t="s">
        <v>286</v>
      </c>
      <c r="D1882" s="95" t="s">
        <v>240</v>
      </c>
      <c r="E1882" s="87"/>
      <c r="F1882" s="69"/>
      <c r="G1882" s="69"/>
      <c r="H1882" s="69"/>
      <c r="I1882" s="69"/>
      <c r="J1882" s="70"/>
      <c r="K1882" s="118"/>
      <c r="L1882" s="112"/>
    </row>
    <row r="1883" spans="1:12" x14ac:dyDescent="0.25">
      <c r="A1883" s="93">
        <v>1977</v>
      </c>
      <c r="B1883" s="94" t="s">
        <v>287</v>
      </c>
      <c r="C1883" s="95" t="s">
        <v>288</v>
      </c>
      <c r="D1883" s="95" t="s">
        <v>240</v>
      </c>
      <c r="E1883" s="87"/>
      <c r="F1883" s="69"/>
      <c r="G1883" s="69"/>
      <c r="H1883" s="69"/>
      <c r="I1883" s="69"/>
      <c r="J1883" s="70"/>
      <c r="K1883" s="118"/>
      <c r="L1883" s="112"/>
    </row>
    <row r="1884" spans="1:12" x14ac:dyDescent="0.25">
      <c r="A1884" s="93">
        <v>1977</v>
      </c>
      <c r="B1884" s="94" t="s">
        <v>289</v>
      </c>
      <c r="C1884" s="95" t="s">
        <v>290</v>
      </c>
      <c r="D1884" s="95" t="s">
        <v>240</v>
      </c>
      <c r="E1884" s="87"/>
      <c r="F1884" s="69"/>
      <c r="G1884" s="69"/>
      <c r="H1884" s="69"/>
      <c r="I1884" s="69"/>
      <c r="J1884" s="70"/>
      <c r="K1884" s="118"/>
      <c r="L1884" s="112"/>
    </row>
    <row r="1885" spans="1:12" x14ac:dyDescent="0.25">
      <c r="A1885" s="93">
        <v>1977</v>
      </c>
      <c r="B1885" s="94" t="s">
        <v>291</v>
      </c>
      <c r="C1885" s="95" t="s">
        <v>292</v>
      </c>
      <c r="D1885" s="95" t="s">
        <v>240</v>
      </c>
      <c r="E1885" s="87"/>
      <c r="F1885" s="69"/>
      <c r="G1885" s="69"/>
      <c r="H1885" s="69"/>
      <c r="I1885" s="69"/>
      <c r="J1885" s="70"/>
      <c r="K1885" s="118"/>
      <c r="L1885" s="112"/>
    </row>
    <row r="1886" spans="1:12" x14ac:dyDescent="0.25">
      <c r="A1886" s="93">
        <v>1977</v>
      </c>
      <c r="B1886" s="94" t="s">
        <v>293</v>
      </c>
      <c r="C1886" s="95" t="s">
        <v>294</v>
      </c>
      <c r="D1886" s="95" t="s">
        <v>240</v>
      </c>
      <c r="E1886" s="87"/>
      <c r="F1886" s="69"/>
      <c r="G1886" s="69"/>
      <c r="H1886" s="69"/>
      <c r="I1886" s="69"/>
      <c r="J1886" s="70"/>
      <c r="K1886" s="118"/>
      <c r="L1886" s="112"/>
    </row>
    <row r="1887" spans="1:12" x14ac:dyDescent="0.25">
      <c r="A1887" s="93">
        <v>1977</v>
      </c>
      <c r="B1887" s="94" t="s">
        <v>295</v>
      </c>
      <c r="C1887" s="95" t="s">
        <v>296</v>
      </c>
      <c r="D1887" s="95" t="s">
        <v>240</v>
      </c>
      <c r="E1887" s="87"/>
      <c r="F1887" s="69"/>
      <c r="G1887" s="69"/>
      <c r="H1887" s="69"/>
      <c r="I1887" s="69"/>
      <c r="J1887" s="70"/>
      <c r="K1887" s="118"/>
      <c r="L1887" s="112"/>
    </row>
    <row r="1888" spans="1:12" x14ac:dyDescent="0.25">
      <c r="A1888" s="93">
        <v>1977</v>
      </c>
      <c r="B1888" s="94" t="s">
        <v>297</v>
      </c>
      <c r="C1888" s="95" t="s">
        <v>298</v>
      </c>
      <c r="D1888" s="95" t="s">
        <v>240</v>
      </c>
      <c r="E1888" s="87"/>
      <c r="F1888" s="69"/>
      <c r="G1888" s="69"/>
      <c r="H1888" s="69"/>
      <c r="I1888" s="69"/>
      <c r="J1888" s="70"/>
      <c r="K1888" s="118"/>
      <c r="L1888" s="112"/>
    </row>
    <row r="1889" spans="1:12" x14ac:dyDescent="0.25">
      <c r="A1889" s="93">
        <v>1977</v>
      </c>
      <c r="B1889" s="94" t="s">
        <v>299</v>
      </c>
      <c r="C1889" s="95" t="s">
        <v>300</v>
      </c>
      <c r="D1889" s="95" t="s">
        <v>240</v>
      </c>
      <c r="E1889" s="87"/>
      <c r="F1889" s="69"/>
      <c r="G1889" s="69"/>
      <c r="H1889" s="69"/>
      <c r="I1889" s="69"/>
      <c r="J1889" s="70"/>
      <c r="K1889" s="118"/>
      <c r="L1889" s="112"/>
    </row>
    <row r="1890" spans="1:12" x14ac:dyDescent="0.25">
      <c r="A1890" s="93">
        <v>1977</v>
      </c>
      <c r="B1890" s="94" t="s">
        <v>301</v>
      </c>
      <c r="C1890" s="95" t="s">
        <v>302</v>
      </c>
      <c r="D1890" s="95" t="s">
        <v>240</v>
      </c>
      <c r="E1890" s="87"/>
      <c r="F1890" s="69"/>
      <c r="G1890" s="69"/>
      <c r="H1890" s="69"/>
      <c r="I1890" s="69"/>
      <c r="J1890" s="70"/>
      <c r="K1890" s="118"/>
      <c r="L1890" s="112"/>
    </row>
    <row r="1891" spans="1:12" x14ac:dyDescent="0.25">
      <c r="A1891" s="93">
        <v>1977</v>
      </c>
      <c r="B1891" s="94" t="s">
        <v>303</v>
      </c>
      <c r="C1891" s="95" t="s">
        <v>304</v>
      </c>
      <c r="D1891" s="95" t="s">
        <v>240</v>
      </c>
      <c r="E1891" s="87"/>
      <c r="F1891" s="69"/>
      <c r="G1891" s="69"/>
      <c r="H1891" s="69"/>
      <c r="I1891" s="69"/>
      <c r="J1891" s="70"/>
      <c r="K1891" s="118"/>
      <c r="L1891" s="112"/>
    </row>
    <row r="1892" spans="1:12" x14ac:dyDescent="0.25">
      <c r="A1892" s="93">
        <v>1977</v>
      </c>
      <c r="B1892" s="94" t="s">
        <v>305</v>
      </c>
      <c r="C1892" s="95" t="s">
        <v>306</v>
      </c>
      <c r="D1892" s="95" t="s">
        <v>240</v>
      </c>
      <c r="E1892" s="87"/>
      <c r="F1892" s="69"/>
      <c r="G1892" s="69"/>
      <c r="H1892" s="69"/>
      <c r="I1892" s="69"/>
      <c r="J1892" s="70"/>
      <c r="K1892" s="118"/>
      <c r="L1892" s="112"/>
    </row>
    <row r="1893" spans="1:12" x14ac:dyDescent="0.25">
      <c r="A1893" s="93">
        <v>1977</v>
      </c>
      <c r="B1893" s="94" t="s">
        <v>307</v>
      </c>
      <c r="C1893" s="95" t="s">
        <v>308</v>
      </c>
      <c r="D1893" s="95" t="s">
        <v>240</v>
      </c>
      <c r="E1893" s="87"/>
      <c r="F1893" s="69"/>
      <c r="G1893" s="69"/>
      <c r="H1893" s="69"/>
      <c r="I1893" s="69"/>
      <c r="J1893" s="70"/>
      <c r="K1893" s="118"/>
      <c r="L1893" s="112"/>
    </row>
    <row r="1894" spans="1:12" x14ac:dyDescent="0.25">
      <c r="A1894" s="93">
        <v>1977</v>
      </c>
      <c r="B1894" s="94" t="s">
        <v>309</v>
      </c>
      <c r="C1894" s="95" t="s">
        <v>310</v>
      </c>
      <c r="D1894" s="95" t="s">
        <v>240</v>
      </c>
      <c r="E1894" s="87"/>
      <c r="F1894" s="69"/>
      <c r="G1894" s="69"/>
      <c r="H1894" s="69"/>
      <c r="I1894" s="69"/>
      <c r="J1894" s="70"/>
      <c r="K1894" s="118"/>
      <c r="L1894" s="112"/>
    </row>
    <row r="1895" spans="1:12" x14ac:dyDescent="0.25">
      <c r="A1895" s="93">
        <v>1977</v>
      </c>
      <c r="B1895" s="94" t="s">
        <v>311</v>
      </c>
      <c r="C1895" s="95" t="s">
        <v>312</v>
      </c>
      <c r="D1895" s="95" t="s">
        <v>240</v>
      </c>
      <c r="E1895" s="87"/>
      <c r="F1895" s="69"/>
      <c r="G1895" s="69"/>
      <c r="H1895" s="69"/>
      <c r="I1895" s="69"/>
      <c r="J1895" s="70"/>
      <c r="K1895" s="118"/>
      <c r="L1895" s="112"/>
    </row>
    <row r="1896" spans="1:12" x14ac:dyDescent="0.25">
      <c r="A1896" s="93">
        <v>1977</v>
      </c>
      <c r="B1896" s="94" t="s">
        <v>313</v>
      </c>
      <c r="C1896" s="95" t="s">
        <v>314</v>
      </c>
      <c r="D1896" s="95" t="s">
        <v>240</v>
      </c>
      <c r="E1896" s="87"/>
      <c r="F1896" s="69"/>
      <c r="G1896" s="69"/>
      <c r="H1896" s="69"/>
      <c r="I1896" s="69"/>
      <c r="J1896" s="70"/>
      <c r="K1896" s="118"/>
      <c r="L1896" s="112"/>
    </row>
    <row r="1897" spans="1:12" x14ac:dyDescent="0.25">
      <c r="A1897" s="93">
        <v>1977</v>
      </c>
      <c r="B1897" s="94" t="s">
        <v>315</v>
      </c>
      <c r="C1897" s="95" t="s">
        <v>316</v>
      </c>
      <c r="D1897" s="95" t="s">
        <v>240</v>
      </c>
      <c r="E1897" s="87"/>
      <c r="F1897" s="69"/>
      <c r="G1897" s="69"/>
      <c r="H1897" s="69"/>
      <c r="I1897" s="69"/>
      <c r="J1897" s="70"/>
      <c r="K1897" s="118"/>
      <c r="L1897" s="112"/>
    </row>
    <row r="1898" spans="1:12" x14ac:dyDescent="0.25">
      <c r="A1898" s="93">
        <v>1977</v>
      </c>
      <c r="B1898" s="94" t="s">
        <v>317</v>
      </c>
      <c r="C1898" s="95" t="s">
        <v>318</v>
      </c>
      <c r="D1898" s="95" t="s">
        <v>240</v>
      </c>
      <c r="E1898" s="87"/>
      <c r="F1898" s="69"/>
      <c r="G1898" s="69"/>
      <c r="H1898" s="69"/>
      <c r="I1898" s="69"/>
      <c r="J1898" s="70"/>
      <c r="K1898" s="118"/>
      <c r="L1898" s="112"/>
    </row>
    <row r="1899" spans="1:12" x14ac:dyDescent="0.25">
      <c r="A1899" s="93">
        <v>1977</v>
      </c>
      <c r="B1899" s="94" t="s">
        <v>319</v>
      </c>
      <c r="C1899" s="95" t="s">
        <v>320</v>
      </c>
      <c r="D1899" s="95" t="s">
        <v>240</v>
      </c>
      <c r="E1899" s="87"/>
      <c r="F1899" s="69"/>
      <c r="G1899" s="69"/>
      <c r="H1899" s="69"/>
      <c r="I1899" s="69"/>
      <c r="J1899" s="70"/>
      <c r="K1899" s="118"/>
      <c r="L1899" s="112"/>
    </row>
    <row r="1900" spans="1:12" x14ac:dyDescent="0.25">
      <c r="A1900" s="93">
        <v>1977</v>
      </c>
      <c r="B1900" s="94" t="s">
        <v>321</v>
      </c>
      <c r="C1900" s="95" t="s">
        <v>322</v>
      </c>
      <c r="D1900" s="95" t="s">
        <v>240</v>
      </c>
      <c r="E1900" s="87"/>
      <c r="F1900" s="69"/>
      <c r="G1900" s="69"/>
      <c r="H1900" s="69"/>
      <c r="I1900" s="69"/>
      <c r="J1900" s="70"/>
      <c r="K1900" s="118"/>
      <c r="L1900" s="112"/>
    </row>
    <row r="1901" spans="1:12" x14ac:dyDescent="0.25">
      <c r="A1901" s="93">
        <v>1977</v>
      </c>
      <c r="B1901" s="94" t="s">
        <v>323</v>
      </c>
      <c r="C1901" s="95" t="s">
        <v>324</v>
      </c>
      <c r="D1901" s="95" t="s">
        <v>240</v>
      </c>
      <c r="E1901" s="87"/>
      <c r="F1901" s="69"/>
      <c r="G1901" s="69"/>
      <c r="H1901" s="69"/>
      <c r="I1901" s="69"/>
      <c r="J1901" s="70"/>
      <c r="K1901" s="118"/>
      <c r="L1901" s="112"/>
    </row>
    <row r="1902" spans="1:12" x14ac:dyDescent="0.25">
      <c r="A1902" s="93">
        <v>1977</v>
      </c>
      <c r="B1902" s="94" t="s">
        <v>325</v>
      </c>
      <c r="C1902" s="95" t="s">
        <v>326</v>
      </c>
      <c r="D1902" s="95" t="s">
        <v>240</v>
      </c>
      <c r="E1902" s="87"/>
      <c r="F1902" s="69"/>
      <c r="G1902" s="69"/>
      <c r="H1902" s="69"/>
      <c r="I1902" s="69"/>
      <c r="J1902" s="70"/>
      <c r="K1902" s="118"/>
      <c r="L1902" s="112"/>
    </row>
    <row r="1903" spans="1:12" x14ac:dyDescent="0.25">
      <c r="A1903" s="93">
        <v>1977</v>
      </c>
      <c r="B1903" s="94" t="s">
        <v>327</v>
      </c>
      <c r="C1903" s="95" t="s">
        <v>328</v>
      </c>
      <c r="D1903" s="95" t="s">
        <v>240</v>
      </c>
      <c r="E1903" s="87"/>
      <c r="F1903" s="69"/>
      <c r="G1903" s="69"/>
      <c r="H1903" s="69"/>
      <c r="I1903" s="69"/>
      <c r="J1903" s="70"/>
      <c r="K1903" s="118"/>
      <c r="L1903" s="112"/>
    </row>
    <row r="1904" spans="1:12" x14ac:dyDescent="0.25">
      <c r="A1904" s="93">
        <v>1977</v>
      </c>
      <c r="B1904" s="94" t="s">
        <v>329</v>
      </c>
      <c r="C1904" s="95" t="s">
        <v>330</v>
      </c>
      <c r="D1904" s="95" t="s">
        <v>240</v>
      </c>
      <c r="E1904" s="87"/>
      <c r="F1904" s="69"/>
      <c r="G1904" s="69"/>
      <c r="H1904" s="69"/>
      <c r="I1904" s="69"/>
      <c r="J1904" s="70"/>
      <c r="K1904" s="118"/>
      <c r="L1904" s="112"/>
    </row>
    <row r="1905" spans="1:12" x14ac:dyDescent="0.25">
      <c r="A1905" s="93">
        <v>1977</v>
      </c>
      <c r="B1905" s="94" t="s">
        <v>331</v>
      </c>
      <c r="C1905" s="95" t="s">
        <v>332</v>
      </c>
      <c r="D1905" s="95" t="s">
        <v>240</v>
      </c>
      <c r="E1905" s="87"/>
      <c r="F1905" s="69"/>
      <c r="G1905" s="69"/>
      <c r="H1905" s="69"/>
      <c r="I1905" s="69"/>
      <c r="J1905" s="70"/>
      <c r="K1905" s="118"/>
      <c r="L1905" s="112"/>
    </row>
    <row r="1906" spans="1:12" x14ac:dyDescent="0.25">
      <c r="A1906" s="93">
        <v>1977</v>
      </c>
      <c r="B1906" s="94" t="s">
        <v>333</v>
      </c>
      <c r="C1906" s="95" t="s">
        <v>334</v>
      </c>
      <c r="D1906" s="95" t="s">
        <v>240</v>
      </c>
      <c r="E1906" s="87"/>
      <c r="F1906" s="69"/>
      <c r="G1906" s="69"/>
      <c r="H1906" s="69"/>
      <c r="I1906" s="69"/>
      <c r="J1906" s="70"/>
      <c r="K1906" s="118"/>
      <c r="L1906" s="112"/>
    </row>
    <row r="1907" spans="1:12" x14ac:dyDescent="0.25">
      <c r="A1907" s="93">
        <v>1977</v>
      </c>
      <c r="B1907" s="94" t="s">
        <v>335</v>
      </c>
      <c r="C1907" s="95" t="s">
        <v>336</v>
      </c>
      <c r="D1907" s="95" t="s">
        <v>337</v>
      </c>
      <c r="E1907" s="87"/>
      <c r="F1907" s="69"/>
      <c r="G1907" s="69"/>
      <c r="H1907" s="69"/>
      <c r="I1907" s="69"/>
      <c r="J1907" s="70"/>
      <c r="K1907" s="118"/>
      <c r="L1907" s="112"/>
    </row>
    <row r="1908" spans="1:12" x14ac:dyDescent="0.25">
      <c r="A1908" s="93">
        <v>1977</v>
      </c>
      <c r="B1908" s="94" t="s">
        <v>338</v>
      </c>
      <c r="C1908" s="95" t="s">
        <v>339</v>
      </c>
      <c r="D1908" s="95" t="s">
        <v>337</v>
      </c>
      <c r="E1908" s="87"/>
      <c r="F1908" s="69"/>
      <c r="G1908" s="69"/>
      <c r="H1908" s="69"/>
      <c r="I1908" s="69"/>
      <c r="J1908" s="70"/>
      <c r="K1908" s="118"/>
      <c r="L1908" s="112"/>
    </row>
    <row r="1909" spans="1:12" x14ac:dyDescent="0.25">
      <c r="A1909" s="93">
        <v>1977</v>
      </c>
      <c r="B1909" s="94" t="s">
        <v>340</v>
      </c>
      <c r="C1909" s="95" t="s">
        <v>341</v>
      </c>
      <c r="D1909" s="95" t="s">
        <v>337</v>
      </c>
      <c r="E1909" s="87"/>
      <c r="F1909" s="69"/>
      <c r="G1909" s="69"/>
      <c r="H1909" s="69"/>
      <c r="I1909" s="69"/>
      <c r="J1909" s="70"/>
      <c r="K1909" s="118"/>
      <c r="L1909" s="112"/>
    </row>
    <row r="1910" spans="1:12" x14ac:dyDescent="0.25">
      <c r="A1910" s="93">
        <v>1977</v>
      </c>
      <c r="B1910" s="94" t="s">
        <v>342</v>
      </c>
      <c r="C1910" s="95" t="s">
        <v>343</v>
      </c>
      <c r="D1910" s="95" t="s">
        <v>337</v>
      </c>
      <c r="E1910" s="87"/>
      <c r="F1910" s="69"/>
      <c r="G1910" s="69"/>
      <c r="H1910" s="69"/>
      <c r="I1910" s="69"/>
      <c r="J1910" s="70"/>
      <c r="K1910" s="118"/>
      <c r="L1910" s="112"/>
    </row>
    <row r="1911" spans="1:12" x14ac:dyDescent="0.25">
      <c r="A1911" s="93">
        <v>1977</v>
      </c>
      <c r="B1911" s="94" t="s">
        <v>344</v>
      </c>
      <c r="C1911" s="95" t="s">
        <v>345</v>
      </c>
      <c r="D1911" s="95" t="s">
        <v>337</v>
      </c>
      <c r="E1911" s="87"/>
      <c r="F1911" s="69"/>
      <c r="G1911" s="69"/>
      <c r="H1911" s="69"/>
      <c r="I1911" s="69"/>
      <c r="J1911" s="70"/>
      <c r="K1911" s="118"/>
      <c r="L1911" s="112"/>
    </row>
    <row r="1912" spans="1:12" x14ac:dyDescent="0.25">
      <c r="A1912" s="93">
        <v>1977</v>
      </c>
      <c r="B1912" s="94" t="s">
        <v>346</v>
      </c>
      <c r="C1912" s="95" t="s">
        <v>347</v>
      </c>
      <c r="D1912" s="95" t="s">
        <v>337</v>
      </c>
      <c r="E1912" s="87"/>
      <c r="F1912" s="69"/>
      <c r="G1912" s="69"/>
      <c r="H1912" s="69"/>
      <c r="I1912" s="69"/>
      <c r="J1912" s="70"/>
      <c r="K1912" s="118"/>
      <c r="L1912" s="112"/>
    </row>
    <row r="1913" spans="1:12" x14ac:dyDescent="0.25">
      <c r="A1913" s="93">
        <v>1977</v>
      </c>
      <c r="B1913" s="94" t="s">
        <v>348</v>
      </c>
      <c r="C1913" s="95" t="s">
        <v>349</v>
      </c>
      <c r="D1913" s="95" t="s">
        <v>337</v>
      </c>
      <c r="E1913" s="87"/>
      <c r="F1913" s="69"/>
      <c r="G1913" s="69"/>
      <c r="H1913" s="69"/>
      <c r="I1913" s="69"/>
      <c r="J1913" s="70"/>
      <c r="K1913" s="118"/>
      <c r="L1913" s="112"/>
    </row>
    <row r="1914" spans="1:12" x14ac:dyDescent="0.25">
      <c r="A1914" s="93">
        <v>1977</v>
      </c>
      <c r="B1914" s="94" t="s">
        <v>350</v>
      </c>
      <c r="C1914" s="95" t="s">
        <v>351</v>
      </c>
      <c r="D1914" s="95" t="s">
        <v>337</v>
      </c>
      <c r="E1914" s="87"/>
      <c r="F1914" s="69"/>
      <c r="G1914" s="69"/>
      <c r="H1914" s="69"/>
      <c r="I1914" s="69"/>
      <c r="J1914" s="70"/>
      <c r="K1914" s="118"/>
      <c r="L1914" s="112"/>
    </row>
    <row r="1915" spans="1:12" x14ac:dyDescent="0.25">
      <c r="A1915" s="93">
        <v>1977</v>
      </c>
      <c r="B1915" s="94" t="s">
        <v>352</v>
      </c>
      <c r="C1915" s="95" t="s">
        <v>353</v>
      </c>
      <c r="D1915" s="95" t="s">
        <v>337</v>
      </c>
      <c r="E1915" s="87"/>
      <c r="F1915" s="69"/>
      <c r="G1915" s="69"/>
      <c r="H1915" s="69"/>
      <c r="I1915" s="69"/>
      <c r="J1915" s="70"/>
      <c r="K1915" s="118"/>
      <c r="L1915" s="112"/>
    </row>
    <row r="1916" spans="1:12" x14ac:dyDescent="0.25">
      <c r="A1916" s="93">
        <v>1977</v>
      </c>
      <c r="B1916" s="94" t="s">
        <v>354</v>
      </c>
      <c r="C1916" s="95" t="s">
        <v>355</v>
      </c>
      <c r="D1916" s="95" t="s">
        <v>337</v>
      </c>
      <c r="E1916" s="87"/>
      <c r="F1916" s="69"/>
      <c r="G1916" s="69"/>
      <c r="H1916" s="69"/>
      <c r="I1916" s="69"/>
      <c r="J1916" s="70"/>
      <c r="K1916" s="118"/>
      <c r="L1916" s="112"/>
    </row>
    <row r="1917" spans="1:12" x14ac:dyDescent="0.25">
      <c r="A1917" s="93">
        <v>1977</v>
      </c>
      <c r="B1917" s="94" t="s">
        <v>356</v>
      </c>
      <c r="C1917" s="95" t="s">
        <v>357</v>
      </c>
      <c r="D1917" s="95" t="s">
        <v>337</v>
      </c>
      <c r="E1917" s="87"/>
      <c r="F1917" s="69"/>
      <c r="G1917" s="69"/>
      <c r="H1917" s="69"/>
      <c r="I1917" s="69"/>
      <c r="J1917" s="70"/>
      <c r="K1917" s="118"/>
      <c r="L1917" s="112"/>
    </row>
    <row r="1918" spans="1:12" x14ac:dyDescent="0.25">
      <c r="A1918" s="93">
        <v>1977</v>
      </c>
      <c r="B1918" s="94" t="s">
        <v>358</v>
      </c>
      <c r="C1918" s="95" t="s">
        <v>359</v>
      </c>
      <c r="D1918" s="95" t="s">
        <v>337</v>
      </c>
      <c r="E1918" s="87"/>
      <c r="F1918" s="69"/>
      <c r="G1918" s="69"/>
      <c r="H1918" s="69"/>
      <c r="I1918" s="69"/>
      <c r="J1918" s="70"/>
      <c r="K1918" s="118"/>
      <c r="L1918" s="112"/>
    </row>
    <row r="1919" spans="1:12" x14ac:dyDescent="0.25">
      <c r="A1919" s="93">
        <v>1977</v>
      </c>
      <c r="B1919" s="94" t="s">
        <v>360</v>
      </c>
      <c r="C1919" s="95" t="s">
        <v>361</v>
      </c>
      <c r="D1919" s="95" t="s">
        <v>337</v>
      </c>
      <c r="E1919" s="87"/>
      <c r="F1919" s="69"/>
      <c r="G1919" s="69"/>
      <c r="H1919" s="69"/>
      <c r="I1919" s="69"/>
      <c r="J1919" s="70"/>
      <c r="K1919" s="118"/>
      <c r="L1919" s="112"/>
    </row>
    <row r="1920" spans="1:12" x14ac:dyDescent="0.25">
      <c r="A1920" s="93">
        <v>1977</v>
      </c>
      <c r="B1920" s="94" t="s">
        <v>362</v>
      </c>
      <c r="C1920" s="95" t="s">
        <v>363</v>
      </c>
      <c r="D1920" s="95" t="s">
        <v>337</v>
      </c>
      <c r="E1920" s="87"/>
      <c r="F1920" s="69"/>
      <c r="G1920" s="69"/>
      <c r="H1920" s="69"/>
      <c r="I1920" s="69"/>
      <c r="J1920" s="70"/>
      <c r="K1920" s="118"/>
      <c r="L1920" s="112"/>
    </row>
    <row r="1921" spans="1:12" x14ac:dyDescent="0.25">
      <c r="A1921" s="93">
        <v>1977</v>
      </c>
      <c r="B1921" s="94" t="s">
        <v>364</v>
      </c>
      <c r="C1921" s="95" t="s">
        <v>365</v>
      </c>
      <c r="D1921" s="95" t="s">
        <v>337</v>
      </c>
      <c r="E1921" s="87"/>
      <c r="F1921" s="69"/>
      <c r="G1921" s="69"/>
      <c r="H1921" s="69"/>
      <c r="I1921" s="69"/>
      <c r="J1921" s="70"/>
      <c r="K1921" s="118"/>
      <c r="L1921" s="112"/>
    </row>
    <row r="1922" spans="1:12" x14ac:dyDescent="0.25">
      <c r="A1922" s="93">
        <v>1977</v>
      </c>
      <c r="B1922" s="94" t="s">
        <v>366</v>
      </c>
      <c r="C1922" s="95" t="s">
        <v>367</v>
      </c>
      <c r="D1922" s="95" t="s">
        <v>337</v>
      </c>
      <c r="E1922" s="87"/>
      <c r="F1922" s="69"/>
      <c r="G1922" s="69"/>
      <c r="H1922" s="69"/>
      <c r="I1922" s="69"/>
      <c r="J1922" s="70"/>
      <c r="K1922" s="118"/>
      <c r="L1922" s="112"/>
    </row>
    <row r="1923" spans="1:12" x14ac:dyDescent="0.25">
      <c r="A1923" s="93">
        <v>1977</v>
      </c>
      <c r="B1923" s="94" t="s">
        <v>368</v>
      </c>
      <c r="C1923" s="95" t="s">
        <v>369</v>
      </c>
      <c r="D1923" s="95" t="s">
        <v>337</v>
      </c>
      <c r="E1923" s="87"/>
      <c r="F1923" s="69"/>
      <c r="G1923" s="69"/>
      <c r="H1923" s="69"/>
      <c r="I1923" s="69"/>
      <c r="J1923" s="70"/>
      <c r="K1923" s="118"/>
      <c r="L1923" s="112"/>
    </row>
    <row r="1924" spans="1:12" x14ac:dyDescent="0.25">
      <c r="A1924" s="93">
        <v>1977</v>
      </c>
      <c r="B1924" s="94" t="s">
        <v>370</v>
      </c>
      <c r="C1924" s="95" t="s">
        <v>371</v>
      </c>
      <c r="D1924" s="95" t="s">
        <v>337</v>
      </c>
      <c r="E1924" s="87"/>
      <c r="F1924" s="69"/>
      <c r="G1924" s="69"/>
      <c r="H1924" s="69"/>
      <c r="I1924" s="69"/>
      <c r="J1924" s="70"/>
      <c r="K1924" s="118"/>
      <c r="L1924" s="112"/>
    </row>
    <row r="1925" spans="1:12" x14ac:dyDescent="0.25">
      <c r="A1925" s="93">
        <v>1977</v>
      </c>
      <c r="B1925" s="94" t="s">
        <v>372</v>
      </c>
      <c r="C1925" s="95" t="s">
        <v>373</v>
      </c>
      <c r="D1925" s="95" t="s">
        <v>337</v>
      </c>
      <c r="E1925" s="87"/>
      <c r="F1925" s="69"/>
      <c r="G1925" s="69"/>
      <c r="H1925" s="69"/>
      <c r="I1925" s="69"/>
      <c r="J1925" s="70"/>
      <c r="K1925" s="118"/>
      <c r="L1925" s="112"/>
    </row>
    <row r="1926" spans="1:12" x14ac:dyDescent="0.25">
      <c r="A1926" s="93">
        <v>1977</v>
      </c>
      <c r="B1926" s="94" t="s">
        <v>374</v>
      </c>
      <c r="C1926" s="95" t="s">
        <v>375</v>
      </c>
      <c r="D1926" s="95" t="s">
        <v>337</v>
      </c>
      <c r="E1926" s="87"/>
      <c r="F1926" s="69"/>
      <c r="G1926" s="69"/>
      <c r="H1926" s="69"/>
      <c r="I1926" s="69"/>
      <c r="J1926" s="70"/>
      <c r="K1926" s="118"/>
      <c r="L1926" s="112"/>
    </row>
    <row r="1927" spans="1:12" x14ac:dyDescent="0.25">
      <c r="A1927" s="93">
        <v>1977</v>
      </c>
      <c r="B1927" s="94" t="s">
        <v>376</v>
      </c>
      <c r="C1927" s="95" t="s">
        <v>377</v>
      </c>
      <c r="D1927" s="95" t="s">
        <v>337</v>
      </c>
      <c r="E1927" s="87"/>
      <c r="F1927" s="69"/>
      <c r="G1927" s="69"/>
      <c r="H1927" s="69"/>
      <c r="I1927" s="69"/>
      <c r="J1927" s="70"/>
      <c r="K1927" s="118"/>
      <c r="L1927" s="112"/>
    </row>
    <row r="1928" spans="1:12" x14ac:dyDescent="0.25">
      <c r="A1928" s="93">
        <v>1977</v>
      </c>
      <c r="B1928" s="94" t="s">
        <v>378</v>
      </c>
      <c r="C1928" s="95" t="s">
        <v>379</v>
      </c>
      <c r="D1928" s="95" t="s">
        <v>337</v>
      </c>
      <c r="E1928" s="87"/>
      <c r="F1928" s="69"/>
      <c r="G1928" s="69"/>
      <c r="H1928" s="69"/>
      <c r="I1928" s="69"/>
      <c r="J1928" s="70"/>
      <c r="K1928" s="118"/>
      <c r="L1928" s="112"/>
    </row>
    <row r="1929" spans="1:12" x14ac:dyDescent="0.25">
      <c r="A1929" s="93">
        <v>1977</v>
      </c>
      <c r="B1929" s="94" t="s">
        <v>380</v>
      </c>
      <c r="C1929" s="95" t="s">
        <v>381</v>
      </c>
      <c r="D1929" s="95" t="s">
        <v>337</v>
      </c>
      <c r="E1929" s="87"/>
      <c r="F1929" s="69"/>
      <c r="G1929" s="69"/>
      <c r="H1929" s="69"/>
      <c r="I1929" s="69"/>
      <c r="J1929" s="70"/>
      <c r="K1929" s="118"/>
      <c r="L1929" s="112"/>
    </row>
    <row r="1930" spans="1:12" x14ac:dyDescent="0.25">
      <c r="A1930" s="93">
        <v>1977</v>
      </c>
      <c r="B1930" s="94"/>
      <c r="C1930" s="95" t="s">
        <v>382</v>
      </c>
      <c r="D1930" s="95" t="s">
        <v>337</v>
      </c>
      <c r="E1930" s="87"/>
      <c r="F1930" s="69"/>
      <c r="G1930" s="69"/>
      <c r="H1930" s="69"/>
      <c r="I1930" s="69"/>
      <c r="J1930" s="70"/>
      <c r="K1930" s="118"/>
      <c r="L1930" s="112"/>
    </row>
    <row r="1931" spans="1:12" x14ac:dyDescent="0.25">
      <c r="A1931" s="93">
        <v>1977</v>
      </c>
      <c r="B1931" s="94" t="s">
        <v>383</v>
      </c>
      <c r="C1931" s="95" t="s">
        <v>384</v>
      </c>
      <c r="D1931" s="95" t="s">
        <v>337</v>
      </c>
      <c r="E1931" s="87"/>
      <c r="F1931" s="69"/>
      <c r="G1931" s="69"/>
      <c r="H1931" s="69"/>
      <c r="I1931" s="69"/>
      <c r="J1931" s="70"/>
      <c r="K1931" s="118"/>
      <c r="L1931" s="112"/>
    </row>
    <row r="1932" spans="1:12" x14ac:dyDescent="0.25">
      <c r="A1932" s="93">
        <v>1977</v>
      </c>
      <c r="B1932" s="94" t="s">
        <v>385</v>
      </c>
      <c r="C1932" s="95" t="s">
        <v>386</v>
      </c>
      <c r="D1932" s="95" t="s">
        <v>337</v>
      </c>
      <c r="E1932" s="87"/>
      <c r="F1932" s="69"/>
      <c r="G1932" s="69"/>
      <c r="H1932" s="69"/>
      <c r="I1932" s="69"/>
      <c r="J1932" s="70"/>
      <c r="K1932" s="118"/>
      <c r="L1932" s="112"/>
    </row>
    <row r="1933" spans="1:12" x14ac:dyDescent="0.25">
      <c r="A1933" s="93">
        <v>1977</v>
      </c>
      <c r="B1933" s="94" t="s">
        <v>387</v>
      </c>
      <c r="C1933" s="95" t="s">
        <v>648</v>
      </c>
      <c r="D1933" s="95" t="s">
        <v>337</v>
      </c>
      <c r="E1933" s="87"/>
      <c r="F1933" s="69"/>
      <c r="G1933" s="69"/>
      <c r="H1933" s="69"/>
      <c r="I1933" s="69"/>
      <c r="J1933" s="70"/>
      <c r="K1933" s="118"/>
      <c r="L1933" s="112"/>
    </row>
    <row r="1934" spans="1:12" x14ac:dyDescent="0.25">
      <c r="A1934" s="93">
        <v>1977</v>
      </c>
      <c r="B1934" s="94" t="s">
        <v>388</v>
      </c>
      <c r="C1934" s="95" t="s">
        <v>389</v>
      </c>
      <c r="D1934" s="95" t="s">
        <v>337</v>
      </c>
      <c r="E1934" s="87"/>
      <c r="F1934" s="69"/>
      <c r="G1934" s="69"/>
      <c r="H1934" s="69"/>
      <c r="I1934" s="69"/>
      <c r="J1934" s="70"/>
      <c r="K1934" s="118"/>
      <c r="L1934" s="112"/>
    </row>
    <row r="1935" spans="1:12" x14ac:dyDescent="0.25">
      <c r="A1935" s="93">
        <v>1977</v>
      </c>
      <c r="B1935" s="94" t="s">
        <v>390</v>
      </c>
      <c r="C1935" s="95" t="s">
        <v>391</v>
      </c>
      <c r="D1935" s="95" t="s">
        <v>337</v>
      </c>
      <c r="E1935" s="87"/>
      <c r="F1935" s="69"/>
      <c r="G1935" s="69"/>
      <c r="H1935" s="69"/>
      <c r="I1935" s="69"/>
      <c r="J1935" s="70"/>
      <c r="K1935" s="118"/>
      <c r="L1935" s="112"/>
    </row>
    <row r="1936" spans="1:12" x14ac:dyDescent="0.25">
      <c r="A1936" s="93">
        <v>1977</v>
      </c>
      <c r="B1936" s="94" t="s">
        <v>392</v>
      </c>
      <c r="C1936" s="95" t="s">
        <v>393</v>
      </c>
      <c r="D1936" s="95" t="s">
        <v>337</v>
      </c>
      <c r="E1936" s="87"/>
      <c r="F1936" s="69"/>
      <c r="G1936" s="69"/>
      <c r="H1936" s="69"/>
      <c r="I1936" s="69"/>
      <c r="J1936" s="70"/>
      <c r="K1936" s="118"/>
      <c r="L1936" s="112"/>
    </row>
    <row r="1937" spans="1:12" x14ac:dyDescent="0.25">
      <c r="A1937" s="93">
        <v>1977</v>
      </c>
      <c r="B1937" s="94" t="s">
        <v>394</v>
      </c>
      <c r="C1937" s="95" t="s">
        <v>395</v>
      </c>
      <c r="D1937" s="95" t="s">
        <v>337</v>
      </c>
      <c r="E1937" s="87"/>
      <c r="F1937" s="69"/>
      <c r="G1937" s="69"/>
      <c r="H1937" s="69"/>
      <c r="I1937" s="69"/>
      <c r="J1937" s="70"/>
      <c r="K1937" s="118"/>
      <c r="L1937" s="112"/>
    </row>
    <row r="1938" spans="1:12" x14ac:dyDescent="0.25">
      <c r="A1938" s="93">
        <v>1977</v>
      </c>
      <c r="B1938" s="94" t="s">
        <v>396</v>
      </c>
      <c r="C1938" s="95" t="s">
        <v>397</v>
      </c>
      <c r="D1938" s="95" t="s">
        <v>337</v>
      </c>
      <c r="E1938" s="87"/>
      <c r="F1938" s="69"/>
      <c r="G1938" s="69"/>
      <c r="H1938" s="69"/>
      <c r="I1938" s="69"/>
      <c r="J1938" s="70"/>
      <c r="K1938" s="118"/>
      <c r="L1938" s="112"/>
    </row>
    <row r="1939" spans="1:12" x14ac:dyDescent="0.25">
      <c r="A1939" s="93">
        <v>1977</v>
      </c>
      <c r="B1939" s="94" t="s">
        <v>398</v>
      </c>
      <c r="C1939" s="95" t="s">
        <v>399</v>
      </c>
      <c r="D1939" s="95" t="s">
        <v>337</v>
      </c>
      <c r="E1939" s="87"/>
      <c r="F1939" s="69"/>
      <c r="G1939" s="69"/>
      <c r="H1939" s="69"/>
      <c r="I1939" s="69"/>
      <c r="J1939" s="70"/>
      <c r="K1939" s="118"/>
      <c r="L1939" s="112"/>
    </row>
    <row r="1940" spans="1:12" x14ac:dyDescent="0.25">
      <c r="A1940" s="93">
        <v>1977</v>
      </c>
      <c r="B1940" s="94" t="s">
        <v>400</v>
      </c>
      <c r="C1940" s="95" t="s">
        <v>401</v>
      </c>
      <c r="D1940" s="95" t="s">
        <v>337</v>
      </c>
      <c r="E1940" s="87"/>
      <c r="F1940" s="69"/>
      <c r="G1940" s="69"/>
      <c r="H1940" s="69"/>
      <c r="I1940" s="69"/>
      <c r="J1940" s="70"/>
      <c r="K1940" s="118"/>
      <c r="L1940" s="112"/>
    </row>
    <row r="1941" spans="1:12" x14ac:dyDescent="0.25">
      <c r="A1941" s="93">
        <v>1977</v>
      </c>
      <c r="B1941" s="94" t="s">
        <v>402</v>
      </c>
      <c r="C1941" s="95" t="s">
        <v>403</v>
      </c>
      <c r="D1941" s="95" t="s">
        <v>337</v>
      </c>
      <c r="E1941" s="87"/>
      <c r="F1941" s="69"/>
      <c r="G1941" s="69"/>
      <c r="H1941" s="69"/>
      <c r="I1941" s="69"/>
      <c r="J1941" s="70"/>
      <c r="K1941" s="118"/>
      <c r="L1941" s="112"/>
    </row>
    <row r="1942" spans="1:12" x14ac:dyDescent="0.25">
      <c r="A1942" s="93">
        <v>1977</v>
      </c>
      <c r="B1942" s="94" t="s">
        <v>404</v>
      </c>
      <c r="C1942" s="95" t="s">
        <v>405</v>
      </c>
      <c r="D1942" s="95" t="s">
        <v>337</v>
      </c>
      <c r="E1942" s="87"/>
      <c r="F1942" s="69"/>
      <c r="G1942" s="69"/>
      <c r="H1942" s="69"/>
      <c r="I1942" s="69"/>
      <c r="J1942" s="70"/>
      <c r="K1942" s="118"/>
      <c r="L1942" s="112"/>
    </row>
    <row r="1943" spans="1:12" x14ac:dyDescent="0.25">
      <c r="A1943" s="93">
        <v>1977</v>
      </c>
      <c r="B1943" s="94" t="s">
        <v>406</v>
      </c>
      <c r="C1943" s="95" t="s">
        <v>407</v>
      </c>
      <c r="D1943" s="95" t="s">
        <v>337</v>
      </c>
      <c r="E1943" s="87"/>
      <c r="F1943" s="69"/>
      <c r="G1943" s="69"/>
      <c r="H1943" s="69"/>
      <c r="I1943" s="69"/>
      <c r="J1943" s="70"/>
      <c r="K1943" s="118"/>
      <c r="L1943" s="112"/>
    </row>
    <row r="1944" spans="1:12" x14ac:dyDescent="0.25">
      <c r="A1944" s="93">
        <v>1977</v>
      </c>
      <c r="B1944" s="94" t="s">
        <v>408</v>
      </c>
      <c r="C1944" s="95" t="s">
        <v>409</v>
      </c>
      <c r="D1944" s="95" t="s">
        <v>337</v>
      </c>
      <c r="E1944" s="87"/>
      <c r="F1944" s="69"/>
      <c r="G1944" s="69"/>
      <c r="H1944" s="69"/>
      <c r="I1944" s="69"/>
      <c r="J1944" s="70"/>
      <c r="K1944" s="118"/>
      <c r="L1944" s="112"/>
    </row>
    <row r="1945" spans="1:12" x14ac:dyDescent="0.25">
      <c r="A1945" s="93">
        <v>1977</v>
      </c>
      <c r="B1945" s="94" t="s">
        <v>410</v>
      </c>
      <c r="C1945" s="95" t="s">
        <v>411</v>
      </c>
      <c r="D1945" s="95" t="s">
        <v>337</v>
      </c>
      <c r="E1945" s="87"/>
      <c r="F1945" s="69"/>
      <c r="G1945" s="69"/>
      <c r="H1945" s="69"/>
      <c r="I1945" s="69"/>
      <c r="J1945" s="70"/>
      <c r="K1945" s="118"/>
      <c r="L1945" s="112"/>
    </row>
    <row r="1946" spans="1:12" x14ac:dyDescent="0.25">
      <c r="A1946" s="93">
        <v>1977</v>
      </c>
      <c r="B1946" s="94" t="s">
        <v>412</v>
      </c>
      <c r="C1946" s="95" t="s">
        <v>413</v>
      </c>
      <c r="D1946" s="95" t="s">
        <v>337</v>
      </c>
      <c r="E1946" s="87"/>
      <c r="F1946" s="69"/>
      <c r="G1946" s="69"/>
      <c r="H1946" s="69"/>
      <c r="I1946" s="69"/>
      <c r="J1946" s="70"/>
      <c r="K1946" s="118"/>
      <c r="L1946" s="112"/>
    </row>
    <row r="1947" spans="1:12" x14ac:dyDescent="0.25">
      <c r="A1947" s="93">
        <v>1977</v>
      </c>
      <c r="B1947" s="94" t="s">
        <v>414</v>
      </c>
      <c r="C1947" s="95" t="s">
        <v>415</v>
      </c>
      <c r="D1947" s="95" t="s">
        <v>337</v>
      </c>
      <c r="E1947" s="87"/>
      <c r="F1947" s="69"/>
      <c r="G1947" s="69"/>
      <c r="H1947" s="69"/>
      <c r="I1947" s="69"/>
      <c r="J1947" s="70"/>
      <c r="K1947" s="118"/>
      <c r="L1947" s="112"/>
    </row>
    <row r="1948" spans="1:12" x14ac:dyDescent="0.25">
      <c r="A1948" s="93">
        <v>1977</v>
      </c>
      <c r="B1948" s="94" t="s">
        <v>416</v>
      </c>
      <c r="C1948" s="95" t="s">
        <v>417</v>
      </c>
      <c r="D1948" s="95" t="s">
        <v>337</v>
      </c>
      <c r="E1948" s="87"/>
      <c r="F1948" s="69"/>
      <c r="G1948" s="69"/>
      <c r="H1948" s="69"/>
      <c r="I1948" s="69"/>
      <c r="J1948" s="70"/>
      <c r="K1948" s="118"/>
      <c r="L1948" s="112"/>
    </row>
    <row r="1949" spans="1:12" x14ac:dyDescent="0.25">
      <c r="A1949" s="93">
        <v>1977</v>
      </c>
      <c r="B1949" s="94" t="s">
        <v>418</v>
      </c>
      <c r="C1949" s="95" t="s">
        <v>419</v>
      </c>
      <c r="D1949" s="95" t="s">
        <v>337</v>
      </c>
      <c r="E1949" s="87"/>
      <c r="F1949" s="69"/>
      <c r="G1949" s="69"/>
      <c r="H1949" s="69"/>
      <c r="I1949" s="69"/>
      <c r="J1949" s="70"/>
      <c r="K1949" s="118"/>
      <c r="L1949" s="112"/>
    </row>
    <row r="1950" spans="1:12" x14ac:dyDescent="0.25">
      <c r="A1950" s="93">
        <v>1977</v>
      </c>
      <c r="B1950" s="94" t="s">
        <v>420</v>
      </c>
      <c r="C1950" s="95" t="s">
        <v>421</v>
      </c>
      <c r="D1950" s="95" t="s">
        <v>337</v>
      </c>
      <c r="E1950" s="87"/>
      <c r="F1950" s="69"/>
      <c r="G1950" s="69"/>
      <c r="H1950" s="69"/>
      <c r="I1950" s="69"/>
      <c r="J1950" s="70"/>
      <c r="K1950" s="118"/>
      <c r="L1950" s="112"/>
    </row>
    <row r="1951" spans="1:12" x14ac:dyDescent="0.25">
      <c r="A1951" s="93">
        <v>1977</v>
      </c>
      <c r="B1951" s="94" t="s">
        <v>422</v>
      </c>
      <c r="C1951" s="95" t="s">
        <v>423</v>
      </c>
      <c r="D1951" s="95" t="s">
        <v>337</v>
      </c>
      <c r="E1951" s="87"/>
      <c r="F1951" s="69"/>
      <c r="G1951" s="69"/>
      <c r="H1951" s="69"/>
      <c r="I1951" s="69"/>
      <c r="J1951" s="70"/>
      <c r="K1951" s="118"/>
      <c r="L1951" s="112"/>
    </row>
    <row r="1952" spans="1:12" x14ac:dyDescent="0.25">
      <c r="A1952" s="93">
        <v>1977</v>
      </c>
      <c r="B1952" s="94" t="s">
        <v>424</v>
      </c>
      <c r="C1952" s="95" t="s">
        <v>425</v>
      </c>
      <c r="D1952" s="95" t="s">
        <v>337</v>
      </c>
      <c r="E1952" s="87"/>
      <c r="F1952" s="69"/>
      <c r="G1952" s="69"/>
      <c r="H1952" s="69"/>
      <c r="I1952" s="69"/>
      <c r="J1952" s="70"/>
      <c r="K1952" s="118"/>
      <c r="L1952" s="112"/>
    </row>
    <row r="1953" spans="1:12" x14ac:dyDescent="0.25">
      <c r="A1953" s="93">
        <v>1977</v>
      </c>
      <c r="B1953" s="94" t="s">
        <v>426</v>
      </c>
      <c r="C1953" s="95" t="s">
        <v>427</v>
      </c>
      <c r="D1953" s="95" t="s">
        <v>337</v>
      </c>
      <c r="E1953" s="87"/>
      <c r="F1953" s="69"/>
      <c r="G1953" s="69"/>
      <c r="H1953" s="69"/>
      <c r="I1953" s="69"/>
      <c r="J1953" s="70"/>
      <c r="K1953" s="118"/>
      <c r="L1953" s="112"/>
    </row>
    <row r="1954" spans="1:12" x14ac:dyDescent="0.25">
      <c r="A1954" s="93">
        <v>1977</v>
      </c>
      <c r="B1954" s="94" t="s">
        <v>428</v>
      </c>
      <c r="C1954" s="95" t="s">
        <v>429</v>
      </c>
      <c r="D1954" s="95" t="s">
        <v>337</v>
      </c>
      <c r="E1954" s="87"/>
      <c r="F1954" s="69"/>
      <c r="G1954" s="69"/>
      <c r="H1954" s="69"/>
      <c r="I1954" s="69"/>
      <c r="J1954" s="70"/>
      <c r="K1954" s="118"/>
      <c r="L1954" s="112"/>
    </row>
    <row r="1955" spans="1:12" x14ac:dyDescent="0.25">
      <c r="A1955" s="93">
        <v>1977</v>
      </c>
      <c r="B1955" s="94" t="s">
        <v>430</v>
      </c>
      <c r="C1955" s="95" t="s">
        <v>431</v>
      </c>
      <c r="D1955" s="95" t="s">
        <v>337</v>
      </c>
      <c r="E1955" s="87"/>
      <c r="F1955" s="69"/>
      <c r="G1955" s="69"/>
      <c r="H1955" s="69"/>
      <c r="I1955" s="69"/>
      <c r="J1955" s="70"/>
      <c r="K1955" s="118"/>
      <c r="L1955" s="112"/>
    </row>
    <row r="1956" spans="1:12" x14ac:dyDescent="0.25">
      <c r="A1956" s="93">
        <v>1977</v>
      </c>
      <c r="B1956" s="94" t="s">
        <v>432</v>
      </c>
      <c r="C1956" s="95" t="s">
        <v>433</v>
      </c>
      <c r="D1956" s="95" t="s">
        <v>337</v>
      </c>
      <c r="E1956" s="87"/>
      <c r="F1956" s="69"/>
      <c r="G1956" s="69"/>
      <c r="H1956" s="69"/>
      <c r="I1956" s="69"/>
      <c r="J1956" s="70"/>
      <c r="K1956" s="118"/>
      <c r="L1956" s="112"/>
    </row>
    <row r="1957" spans="1:12" x14ac:dyDescent="0.25">
      <c r="A1957" s="93">
        <v>1977</v>
      </c>
      <c r="B1957" s="94" t="s">
        <v>434</v>
      </c>
      <c r="C1957" s="95" t="s">
        <v>435</v>
      </c>
      <c r="D1957" s="95" t="s">
        <v>337</v>
      </c>
      <c r="E1957" s="87"/>
      <c r="F1957" s="69"/>
      <c r="G1957" s="69"/>
      <c r="H1957" s="69"/>
      <c r="I1957" s="69"/>
      <c r="J1957" s="70"/>
      <c r="K1957" s="118"/>
      <c r="L1957" s="112"/>
    </row>
    <row r="1958" spans="1:12" x14ac:dyDescent="0.25">
      <c r="A1958" s="93">
        <v>1977</v>
      </c>
      <c r="B1958" s="94" t="s">
        <v>436</v>
      </c>
      <c r="C1958" s="95" t="s">
        <v>437</v>
      </c>
      <c r="D1958" s="95" t="s">
        <v>337</v>
      </c>
      <c r="E1958" s="87"/>
      <c r="F1958" s="69"/>
      <c r="G1958" s="69"/>
      <c r="H1958" s="69"/>
      <c r="I1958" s="69"/>
      <c r="J1958" s="70"/>
      <c r="K1958" s="118"/>
      <c r="L1958" s="112"/>
    </row>
    <row r="1959" spans="1:12" x14ac:dyDescent="0.25">
      <c r="A1959" s="93">
        <v>1977</v>
      </c>
      <c r="B1959" s="94" t="s">
        <v>438</v>
      </c>
      <c r="C1959" s="95" t="s">
        <v>439</v>
      </c>
      <c r="D1959" s="95" t="s">
        <v>440</v>
      </c>
      <c r="E1959" s="87"/>
      <c r="F1959" s="69"/>
      <c r="G1959" s="69"/>
      <c r="H1959" s="69"/>
      <c r="I1959" s="69"/>
      <c r="J1959" s="70"/>
      <c r="K1959" s="118"/>
      <c r="L1959" s="112"/>
    </row>
    <row r="1960" spans="1:12" x14ac:dyDescent="0.25">
      <c r="A1960" s="93">
        <v>1977</v>
      </c>
      <c r="B1960" s="94" t="s">
        <v>441</v>
      </c>
      <c r="C1960" s="95" t="s">
        <v>442</v>
      </c>
      <c r="D1960" s="95" t="s">
        <v>440</v>
      </c>
      <c r="E1960" s="87"/>
      <c r="F1960" s="69"/>
      <c r="G1960" s="69"/>
      <c r="H1960" s="69"/>
      <c r="I1960" s="69"/>
      <c r="J1960" s="70"/>
      <c r="K1960" s="118"/>
      <c r="L1960" s="112"/>
    </row>
    <row r="1961" spans="1:12" x14ac:dyDescent="0.25">
      <c r="A1961" s="93">
        <v>1977</v>
      </c>
      <c r="B1961" s="94" t="s">
        <v>443</v>
      </c>
      <c r="C1961" s="95" t="s">
        <v>444</v>
      </c>
      <c r="D1961" s="95" t="s">
        <v>440</v>
      </c>
      <c r="E1961" s="87"/>
      <c r="F1961" s="69"/>
      <c r="G1961" s="69"/>
      <c r="H1961" s="69"/>
      <c r="I1961" s="69"/>
      <c r="J1961" s="70"/>
      <c r="K1961" s="118"/>
      <c r="L1961" s="112"/>
    </row>
    <row r="1962" spans="1:12" x14ac:dyDescent="0.25">
      <c r="A1962" s="93">
        <v>1977</v>
      </c>
      <c r="B1962" s="94" t="s">
        <v>445</v>
      </c>
      <c r="C1962" s="95" t="s">
        <v>446</v>
      </c>
      <c r="D1962" s="95" t="s">
        <v>440</v>
      </c>
      <c r="E1962" s="87"/>
      <c r="F1962" s="69"/>
      <c r="G1962" s="69"/>
      <c r="H1962" s="69"/>
      <c r="I1962" s="69"/>
      <c r="J1962" s="70"/>
      <c r="K1962" s="118"/>
      <c r="L1962" s="112"/>
    </row>
    <row r="1963" spans="1:12" x14ac:dyDescent="0.25">
      <c r="A1963" s="93">
        <v>1977</v>
      </c>
      <c r="B1963" s="94" t="s">
        <v>447</v>
      </c>
      <c r="C1963" s="95" t="s">
        <v>448</v>
      </c>
      <c r="D1963" s="95" t="s">
        <v>440</v>
      </c>
      <c r="E1963" s="87"/>
      <c r="F1963" s="69"/>
      <c r="G1963" s="69"/>
      <c r="H1963" s="69"/>
      <c r="I1963" s="69"/>
      <c r="J1963" s="70"/>
      <c r="K1963" s="118"/>
      <c r="L1963" s="112"/>
    </row>
    <row r="1964" spans="1:12" x14ac:dyDescent="0.25">
      <c r="A1964" s="93">
        <v>1977</v>
      </c>
      <c r="B1964" s="94" t="s">
        <v>449</v>
      </c>
      <c r="C1964" s="95" t="s">
        <v>450</v>
      </c>
      <c r="D1964" s="95" t="s">
        <v>440</v>
      </c>
      <c r="E1964" s="87"/>
      <c r="F1964" s="69"/>
      <c r="G1964" s="69"/>
      <c r="H1964" s="69"/>
      <c r="I1964" s="69"/>
      <c r="J1964" s="70"/>
      <c r="K1964" s="118"/>
      <c r="L1964" s="112"/>
    </row>
    <row r="1965" spans="1:12" x14ac:dyDescent="0.25">
      <c r="A1965" s="93">
        <v>1977</v>
      </c>
      <c r="B1965" s="94" t="s">
        <v>451</v>
      </c>
      <c r="C1965" s="95" t="s">
        <v>452</v>
      </c>
      <c r="D1965" s="95" t="s">
        <v>440</v>
      </c>
      <c r="E1965" s="87"/>
      <c r="F1965" s="69"/>
      <c r="G1965" s="69"/>
      <c r="H1965" s="69"/>
      <c r="I1965" s="69"/>
      <c r="J1965" s="70"/>
      <c r="K1965" s="118"/>
      <c r="L1965" s="112"/>
    </row>
    <row r="1966" spans="1:12" x14ac:dyDescent="0.25">
      <c r="A1966" s="93">
        <v>1977</v>
      </c>
      <c r="B1966" s="94" t="s">
        <v>453</v>
      </c>
      <c r="C1966" s="95" t="s">
        <v>454</v>
      </c>
      <c r="D1966" s="95" t="s">
        <v>440</v>
      </c>
      <c r="E1966" s="87"/>
      <c r="F1966" s="69"/>
      <c r="G1966" s="69"/>
      <c r="H1966" s="69"/>
      <c r="I1966" s="69"/>
      <c r="J1966" s="70"/>
      <c r="K1966" s="118"/>
      <c r="L1966" s="112"/>
    </row>
    <row r="1967" spans="1:12" x14ac:dyDescent="0.25">
      <c r="A1967" s="93">
        <v>1977</v>
      </c>
      <c r="B1967" s="94" t="s">
        <v>455</v>
      </c>
      <c r="C1967" s="95" t="s">
        <v>456</v>
      </c>
      <c r="D1967" s="95" t="s">
        <v>440</v>
      </c>
      <c r="E1967" s="87"/>
      <c r="F1967" s="69"/>
      <c r="G1967" s="69"/>
      <c r="H1967" s="69"/>
      <c r="I1967" s="69"/>
      <c r="J1967" s="70"/>
      <c r="K1967" s="118"/>
      <c r="L1967" s="112"/>
    </row>
    <row r="1968" spans="1:12" x14ac:dyDescent="0.25">
      <c r="A1968" s="93">
        <v>1977</v>
      </c>
      <c r="B1968" s="94" t="s">
        <v>457</v>
      </c>
      <c r="C1968" s="95" t="s">
        <v>458</v>
      </c>
      <c r="D1968" s="95" t="s">
        <v>440</v>
      </c>
      <c r="E1968" s="87"/>
      <c r="F1968" s="69"/>
      <c r="G1968" s="69"/>
      <c r="H1968" s="69"/>
      <c r="I1968" s="69"/>
      <c r="J1968" s="70"/>
      <c r="K1968" s="118"/>
      <c r="L1968" s="112"/>
    </row>
    <row r="1969" spans="1:12" x14ac:dyDescent="0.25">
      <c r="A1969" s="93">
        <v>1977</v>
      </c>
      <c r="B1969" s="94" t="s">
        <v>459</v>
      </c>
      <c r="C1969" s="95" t="s">
        <v>460</v>
      </c>
      <c r="D1969" s="95" t="s">
        <v>440</v>
      </c>
      <c r="E1969" s="87"/>
      <c r="F1969" s="69"/>
      <c r="G1969" s="69"/>
      <c r="H1969" s="69"/>
      <c r="I1969" s="69"/>
      <c r="J1969" s="70"/>
      <c r="K1969" s="118"/>
      <c r="L1969" s="112"/>
    </row>
    <row r="1970" spans="1:12" x14ac:dyDescent="0.25">
      <c r="A1970" s="93">
        <v>1977</v>
      </c>
      <c r="B1970" s="94" t="s">
        <v>461</v>
      </c>
      <c r="C1970" s="95" t="s">
        <v>462</v>
      </c>
      <c r="D1970" s="95" t="s">
        <v>440</v>
      </c>
      <c r="E1970" s="87"/>
      <c r="F1970" s="69"/>
      <c r="G1970" s="69"/>
      <c r="H1970" s="69"/>
      <c r="I1970" s="69"/>
      <c r="J1970" s="70"/>
      <c r="K1970" s="118"/>
      <c r="L1970" s="112"/>
    </row>
    <row r="1971" spans="1:12" x14ac:dyDescent="0.25">
      <c r="A1971" s="93">
        <v>1977</v>
      </c>
      <c r="B1971" s="94" t="s">
        <v>463</v>
      </c>
      <c r="C1971" s="95" t="s">
        <v>464</v>
      </c>
      <c r="D1971" s="95" t="s">
        <v>440</v>
      </c>
      <c r="E1971" s="87"/>
      <c r="F1971" s="69"/>
      <c r="G1971" s="69"/>
      <c r="H1971" s="69"/>
      <c r="I1971" s="69"/>
      <c r="J1971" s="70"/>
      <c r="K1971" s="118"/>
      <c r="L1971" s="112"/>
    </row>
    <row r="1972" spans="1:12" x14ac:dyDescent="0.25">
      <c r="A1972" s="93">
        <v>1977</v>
      </c>
      <c r="B1972" s="94" t="s">
        <v>465</v>
      </c>
      <c r="C1972" s="95" t="s">
        <v>466</v>
      </c>
      <c r="D1972" s="95" t="s">
        <v>440</v>
      </c>
      <c r="E1972" s="87"/>
      <c r="F1972" s="69"/>
      <c r="G1972" s="69"/>
      <c r="H1972" s="69"/>
      <c r="I1972" s="69"/>
      <c r="J1972" s="70"/>
      <c r="K1972" s="118"/>
      <c r="L1972" s="112"/>
    </row>
    <row r="1973" spans="1:12" x14ac:dyDescent="0.25">
      <c r="A1973" s="93">
        <v>1977</v>
      </c>
      <c r="B1973" s="94" t="s">
        <v>467</v>
      </c>
      <c r="C1973" s="95" t="s">
        <v>468</v>
      </c>
      <c r="D1973" s="95" t="s">
        <v>440</v>
      </c>
      <c r="E1973" s="87"/>
      <c r="F1973" s="69"/>
      <c r="G1973" s="69"/>
      <c r="H1973" s="69"/>
      <c r="I1973" s="69"/>
      <c r="J1973" s="70"/>
      <c r="K1973" s="118"/>
      <c r="L1973" s="112"/>
    </row>
    <row r="1974" spans="1:12" x14ac:dyDescent="0.25">
      <c r="A1974" s="93">
        <v>1977</v>
      </c>
      <c r="B1974" s="94" t="s">
        <v>469</v>
      </c>
      <c r="C1974" s="95" t="s">
        <v>470</v>
      </c>
      <c r="D1974" s="95" t="s">
        <v>440</v>
      </c>
      <c r="E1974" s="87"/>
      <c r="F1974" s="69"/>
      <c r="G1974" s="69"/>
      <c r="H1974" s="69"/>
      <c r="I1974" s="69"/>
      <c r="J1974" s="70"/>
      <c r="K1974" s="118"/>
      <c r="L1974" s="112"/>
    </row>
    <row r="1975" spans="1:12" x14ac:dyDescent="0.25">
      <c r="A1975" s="93">
        <v>1977</v>
      </c>
      <c r="B1975" s="94" t="s">
        <v>471</v>
      </c>
      <c r="C1975" s="95" t="s">
        <v>472</v>
      </c>
      <c r="D1975" s="95" t="s">
        <v>440</v>
      </c>
      <c r="E1975" s="87"/>
      <c r="F1975" s="69"/>
      <c r="G1975" s="69"/>
      <c r="H1975" s="69"/>
      <c r="I1975" s="69"/>
      <c r="J1975" s="70"/>
      <c r="K1975" s="118"/>
      <c r="L1975" s="112"/>
    </row>
    <row r="1976" spans="1:12" x14ac:dyDescent="0.25">
      <c r="A1976" s="93">
        <v>1977</v>
      </c>
      <c r="B1976" s="94" t="s">
        <v>473</v>
      </c>
      <c r="C1976" s="95" t="s">
        <v>474</v>
      </c>
      <c r="D1976" s="95" t="s">
        <v>440</v>
      </c>
      <c r="E1976" s="87"/>
      <c r="F1976" s="69"/>
      <c r="G1976" s="69"/>
      <c r="H1976" s="69"/>
      <c r="I1976" s="69"/>
      <c r="J1976" s="70"/>
      <c r="K1976" s="118"/>
      <c r="L1976" s="112"/>
    </row>
    <row r="1977" spans="1:12" x14ac:dyDescent="0.25">
      <c r="A1977" s="93">
        <v>1977</v>
      </c>
      <c r="B1977" s="94" t="s">
        <v>475</v>
      </c>
      <c r="C1977" s="95" t="s">
        <v>476</v>
      </c>
      <c r="D1977" s="95" t="s">
        <v>440</v>
      </c>
      <c r="E1977" s="87"/>
      <c r="F1977" s="69"/>
      <c r="G1977" s="69"/>
      <c r="H1977" s="69"/>
      <c r="I1977" s="69"/>
      <c r="J1977" s="70"/>
      <c r="K1977" s="118"/>
      <c r="L1977" s="112"/>
    </row>
    <row r="1978" spans="1:12" x14ac:dyDescent="0.25">
      <c r="A1978" s="93">
        <v>1977</v>
      </c>
      <c r="B1978" s="94" t="s">
        <v>477</v>
      </c>
      <c r="C1978" s="95" t="s">
        <v>478</v>
      </c>
      <c r="D1978" s="95" t="s">
        <v>440</v>
      </c>
      <c r="E1978" s="87"/>
      <c r="F1978" s="69"/>
      <c r="G1978" s="69"/>
      <c r="H1978" s="69"/>
      <c r="I1978" s="69"/>
      <c r="J1978" s="70"/>
      <c r="K1978" s="118"/>
      <c r="L1978" s="112"/>
    </row>
    <row r="1979" spans="1:12" x14ac:dyDescent="0.25">
      <c r="A1979" s="93">
        <v>1977</v>
      </c>
      <c r="B1979" s="94" t="s">
        <v>479</v>
      </c>
      <c r="C1979" s="95" t="s">
        <v>480</v>
      </c>
      <c r="D1979" s="95" t="s">
        <v>440</v>
      </c>
      <c r="E1979" s="87"/>
      <c r="F1979" s="69"/>
      <c r="G1979" s="69"/>
      <c r="H1979" s="69"/>
      <c r="I1979" s="69"/>
      <c r="J1979" s="70"/>
      <c r="K1979" s="118"/>
      <c r="L1979" s="112"/>
    </row>
    <row r="1980" spans="1:12" x14ac:dyDescent="0.25">
      <c r="A1980" s="93">
        <v>1977</v>
      </c>
      <c r="B1980" s="94" t="s">
        <v>481</v>
      </c>
      <c r="C1980" s="95" t="s">
        <v>482</v>
      </c>
      <c r="D1980" s="95" t="s">
        <v>440</v>
      </c>
      <c r="E1980" s="87"/>
      <c r="F1980" s="69"/>
      <c r="G1980" s="69"/>
      <c r="H1980" s="69"/>
      <c r="I1980" s="69"/>
      <c r="J1980" s="70"/>
      <c r="K1980" s="118"/>
      <c r="L1980" s="112"/>
    </row>
    <row r="1981" spans="1:12" x14ac:dyDescent="0.25">
      <c r="A1981" s="93">
        <v>1977</v>
      </c>
      <c r="B1981" s="94" t="s">
        <v>483</v>
      </c>
      <c r="C1981" s="95" t="s">
        <v>484</v>
      </c>
      <c r="D1981" s="95" t="s">
        <v>440</v>
      </c>
      <c r="E1981" s="87"/>
      <c r="F1981" s="69"/>
      <c r="G1981" s="69"/>
      <c r="H1981" s="69"/>
      <c r="I1981" s="69"/>
      <c r="J1981" s="70"/>
      <c r="K1981" s="118"/>
      <c r="L1981" s="112"/>
    </row>
    <row r="1982" spans="1:12" x14ac:dyDescent="0.25">
      <c r="A1982" s="93">
        <v>1977</v>
      </c>
      <c r="B1982" s="94" t="s">
        <v>485</v>
      </c>
      <c r="C1982" s="95" t="s">
        <v>486</v>
      </c>
      <c r="D1982" s="95" t="s">
        <v>440</v>
      </c>
      <c r="E1982" s="87"/>
      <c r="F1982" s="69"/>
      <c r="G1982" s="69"/>
      <c r="H1982" s="69"/>
      <c r="I1982" s="69"/>
      <c r="J1982" s="70"/>
      <c r="K1982" s="118"/>
      <c r="L1982" s="112"/>
    </row>
    <row r="1983" spans="1:12" x14ac:dyDescent="0.25">
      <c r="A1983" s="93">
        <v>1977</v>
      </c>
      <c r="B1983" s="94" t="s">
        <v>487</v>
      </c>
      <c r="C1983" s="95" t="s">
        <v>488</v>
      </c>
      <c r="D1983" s="95" t="s">
        <v>440</v>
      </c>
      <c r="E1983" s="87"/>
      <c r="F1983" s="69"/>
      <c r="G1983" s="69"/>
      <c r="H1983" s="69"/>
      <c r="I1983" s="69"/>
      <c r="J1983" s="70"/>
      <c r="K1983" s="118"/>
      <c r="L1983" s="112"/>
    </row>
    <row r="1984" spans="1:12" x14ac:dyDescent="0.25">
      <c r="A1984" s="93">
        <v>1977</v>
      </c>
      <c r="B1984" s="94" t="s">
        <v>489</v>
      </c>
      <c r="C1984" s="95" t="s">
        <v>490</v>
      </c>
      <c r="D1984" s="95" t="s">
        <v>440</v>
      </c>
      <c r="E1984" s="87"/>
      <c r="F1984" s="69"/>
      <c r="G1984" s="69"/>
      <c r="H1984" s="69"/>
      <c r="I1984" s="69"/>
      <c r="J1984" s="70"/>
      <c r="K1984" s="118"/>
      <c r="L1984" s="112"/>
    </row>
    <row r="1985" spans="1:12" x14ac:dyDescent="0.25">
      <c r="A1985" s="93">
        <v>1977</v>
      </c>
      <c r="B1985" s="94" t="s">
        <v>491</v>
      </c>
      <c r="C1985" s="95" t="s">
        <v>492</v>
      </c>
      <c r="D1985" s="95" t="s">
        <v>440</v>
      </c>
      <c r="E1985" s="87"/>
      <c r="F1985" s="69"/>
      <c r="G1985" s="69"/>
      <c r="H1985" s="69"/>
      <c r="I1985" s="69"/>
      <c r="J1985" s="70"/>
      <c r="K1985" s="118"/>
      <c r="L1985" s="112"/>
    </row>
    <row r="1986" spans="1:12" x14ac:dyDescent="0.25">
      <c r="A1986" s="93">
        <v>1977</v>
      </c>
      <c r="B1986" s="94" t="s">
        <v>493</v>
      </c>
      <c r="C1986" s="95" t="s">
        <v>494</v>
      </c>
      <c r="D1986" s="95" t="s">
        <v>440</v>
      </c>
      <c r="E1986" s="87"/>
      <c r="F1986" s="69"/>
      <c r="G1986" s="69"/>
      <c r="H1986" s="69"/>
      <c r="I1986" s="69"/>
      <c r="J1986" s="70"/>
      <c r="K1986" s="118"/>
      <c r="L1986" s="112"/>
    </row>
    <row r="1987" spans="1:12" ht="15.75" thickBot="1" x14ac:dyDescent="0.3">
      <c r="A1987" s="100">
        <v>1977</v>
      </c>
      <c r="B1987" s="101" t="s">
        <v>495</v>
      </c>
      <c r="C1987" s="102" t="s">
        <v>496</v>
      </c>
      <c r="D1987" s="102" t="s">
        <v>440</v>
      </c>
      <c r="E1987" s="88"/>
      <c r="F1987" s="56"/>
      <c r="G1987" s="56"/>
      <c r="H1987" s="56"/>
      <c r="I1987" s="56"/>
      <c r="J1987" s="71"/>
      <c r="K1987" s="119"/>
      <c r="L1987" s="113"/>
    </row>
    <row r="1988" spans="1:12" x14ac:dyDescent="0.25">
      <c r="A1988" s="90">
        <v>1978</v>
      </c>
      <c r="B1988" s="91" t="s">
        <v>4</v>
      </c>
      <c r="C1988" s="92" t="s">
        <v>5</v>
      </c>
      <c r="D1988" s="92" t="s">
        <v>6</v>
      </c>
      <c r="E1988" s="86"/>
      <c r="F1988" s="69"/>
      <c r="G1988" s="69"/>
      <c r="H1988" s="69"/>
      <c r="I1988" s="69"/>
      <c r="J1988" s="70"/>
      <c r="K1988" s="118"/>
      <c r="L1988" s="112"/>
    </row>
    <row r="1989" spans="1:12" x14ac:dyDescent="0.25">
      <c r="A1989" s="93">
        <v>1978</v>
      </c>
      <c r="B1989" s="94" t="s">
        <v>7</v>
      </c>
      <c r="C1989" s="95" t="s">
        <v>8</v>
      </c>
      <c r="D1989" s="95" t="s">
        <v>6</v>
      </c>
      <c r="E1989" s="87"/>
      <c r="F1989" s="69"/>
      <c r="G1989" s="69"/>
      <c r="H1989" s="69"/>
      <c r="I1989" s="69"/>
      <c r="J1989" s="70"/>
      <c r="K1989" s="118"/>
      <c r="L1989" s="112"/>
    </row>
    <row r="1990" spans="1:12" x14ac:dyDescent="0.25">
      <c r="A1990" s="93">
        <v>1978</v>
      </c>
      <c r="B1990" s="94" t="s">
        <v>9</v>
      </c>
      <c r="C1990" s="95" t="s">
        <v>10</v>
      </c>
      <c r="D1990" s="95" t="s">
        <v>6</v>
      </c>
      <c r="E1990" s="87"/>
      <c r="F1990" s="69"/>
      <c r="G1990" s="69"/>
      <c r="H1990" s="69"/>
      <c r="I1990" s="69"/>
      <c r="J1990" s="70"/>
      <c r="K1990" s="118"/>
      <c r="L1990" s="112"/>
    </row>
    <row r="1991" spans="1:12" x14ac:dyDescent="0.25">
      <c r="A1991" s="93">
        <v>1978</v>
      </c>
      <c r="B1991" s="94" t="s">
        <v>11</v>
      </c>
      <c r="C1991" s="95" t="s">
        <v>12</v>
      </c>
      <c r="D1991" s="95" t="s">
        <v>6</v>
      </c>
      <c r="E1991" s="87"/>
      <c r="F1991" s="69"/>
      <c r="G1991" s="69"/>
      <c r="H1991" s="69"/>
      <c r="I1991" s="69"/>
      <c r="J1991" s="70"/>
      <c r="K1991" s="118"/>
      <c r="L1991" s="112"/>
    </row>
    <row r="1992" spans="1:12" x14ac:dyDescent="0.25">
      <c r="A1992" s="93">
        <v>1978</v>
      </c>
      <c r="B1992" s="94" t="s">
        <v>13</v>
      </c>
      <c r="C1992" s="95" t="s">
        <v>14</v>
      </c>
      <c r="D1992" s="95" t="s">
        <v>6</v>
      </c>
      <c r="E1992" s="87"/>
      <c r="F1992" s="69"/>
      <c r="G1992" s="69"/>
      <c r="H1992" s="69"/>
      <c r="I1992" s="69"/>
      <c r="J1992" s="70"/>
      <c r="K1992" s="118"/>
      <c r="L1992" s="112"/>
    </row>
    <row r="1993" spans="1:12" x14ac:dyDescent="0.25">
      <c r="A1993" s="93">
        <v>1978</v>
      </c>
      <c r="B1993" s="94" t="s">
        <v>15</v>
      </c>
      <c r="C1993" s="95" t="s">
        <v>16</v>
      </c>
      <c r="D1993" s="95" t="s">
        <v>6</v>
      </c>
      <c r="E1993" s="87"/>
      <c r="F1993" s="69"/>
      <c r="G1993" s="69"/>
      <c r="H1993" s="69"/>
      <c r="I1993" s="69"/>
      <c r="J1993" s="70"/>
      <c r="K1993" s="118"/>
      <c r="L1993" s="112"/>
    </row>
    <row r="1994" spans="1:12" x14ac:dyDescent="0.25">
      <c r="A1994" s="93">
        <v>1978</v>
      </c>
      <c r="B1994" s="94" t="s">
        <v>17</v>
      </c>
      <c r="C1994" s="95" t="s">
        <v>18</v>
      </c>
      <c r="D1994" s="95" t="s">
        <v>6</v>
      </c>
      <c r="E1994" s="87"/>
      <c r="F1994" s="69"/>
      <c r="G1994" s="69"/>
      <c r="H1994" s="69"/>
      <c r="I1994" s="69"/>
      <c r="J1994" s="70"/>
      <c r="K1994" s="118"/>
      <c r="L1994" s="112"/>
    </row>
    <row r="1995" spans="1:12" x14ac:dyDescent="0.25">
      <c r="A1995" s="93">
        <v>1978</v>
      </c>
      <c r="B1995" s="94" t="s">
        <v>19</v>
      </c>
      <c r="C1995" s="95" t="s">
        <v>20</v>
      </c>
      <c r="D1995" s="95" t="s">
        <v>6</v>
      </c>
      <c r="E1995" s="87"/>
      <c r="F1995" s="69"/>
      <c r="G1995" s="69"/>
      <c r="H1995" s="69"/>
      <c r="I1995" s="69"/>
      <c r="J1995" s="70"/>
      <c r="K1995" s="118"/>
      <c r="L1995" s="112"/>
    </row>
    <row r="1996" spans="1:12" x14ac:dyDescent="0.25">
      <c r="A1996" s="93">
        <v>1978</v>
      </c>
      <c r="B1996" s="94" t="s">
        <v>21</v>
      </c>
      <c r="C1996" s="95" t="s">
        <v>22</v>
      </c>
      <c r="D1996" s="95" t="s">
        <v>6</v>
      </c>
      <c r="E1996" s="87"/>
      <c r="F1996" s="69"/>
      <c r="G1996" s="69"/>
      <c r="H1996" s="69"/>
      <c r="I1996" s="69"/>
      <c r="J1996" s="70"/>
      <c r="K1996" s="118"/>
      <c r="L1996" s="112"/>
    </row>
    <row r="1997" spans="1:12" x14ac:dyDescent="0.25">
      <c r="A1997" s="93">
        <v>1978</v>
      </c>
      <c r="B1997" s="94" t="s">
        <v>23</v>
      </c>
      <c r="C1997" s="95" t="s">
        <v>24</v>
      </c>
      <c r="D1997" s="95" t="s">
        <v>6</v>
      </c>
      <c r="E1997" s="87"/>
      <c r="F1997" s="69"/>
      <c r="G1997" s="69"/>
      <c r="H1997" s="69"/>
      <c r="I1997" s="69"/>
      <c r="J1997" s="70"/>
      <c r="K1997" s="118"/>
      <c r="L1997" s="112"/>
    </row>
    <row r="1998" spans="1:12" x14ac:dyDescent="0.25">
      <c r="A1998" s="93">
        <v>1978</v>
      </c>
      <c r="B1998" s="94" t="s">
        <v>25</v>
      </c>
      <c r="C1998" s="95" t="s">
        <v>26</v>
      </c>
      <c r="D1998" s="95" t="s">
        <v>6</v>
      </c>
      <c r="E1998" s="87"/>
      <c r="F1998" s="69"/>
      <c r="G1998" s="69"/>
      <c r="H1998" s="69"/>
      <c r="I1998" s="69"/>
      <c r="J1998" s="70"/>
      <c r="K1998" s="118"/>
      <c r="L1998" s="112"/>
    </row>
    <row r="1999" spans="1:12" x14ac:dyDescent="0.25">
      <c r="A1999" s="93">
        <v>1978</v>
      </c>
      <c r="B1999" s="94" t="s">
        <v>27</v>
      </c>
      <c r="C1999" s="95" t="s">
        <v>28</v>
      </c>
      <c r="D1999" s="95" t="s">
        <v>6</v>
      </c>
      <c r="E1999" s="87"/>
      <c r="F1999" s="69"/>
      <c r="G1999" s="69"/>
      <c r="H1999" s="69"/>
      <c r="I1999" s="69"/>
      <c r="J1999" s="70"/>
      <c r="K1999" s="118"/>
      <c r="L1999" s="112"/>
    </row>
    <row r="2000" spans="1:12" x14ac:dyDescent="0.25">
      <c r="A2000" s="93">
        <v>1978</v>
      </c>
      <c r="B2000" s="94" t="s">
        <v>29</v>
      </c>
      <c r="C2000" s="95" t="s">
        <v>30</v>
      </c>
      <c r="D2000" s="95" t="s">
        <v>6</v>
      </c>
      <c r="E2000" s="87"/>
      <c r="F2000" s="69"/>
      <c r="G2000" s="69"/>
      <c r="H2000" s="69"/>
      <c r="I2000" s="69"/>
      <c r="J2000" s="70"/>
      <c r="K2000" s="118"/>
      <c r="L2000" s="112"/>
    </row>
    <row r="2001" spans="1:12" x14ac:dyDescent="0.25">
      <c r="A2001" s="93">
        <v>1978</v>
      </c>
      <c r="B2001" s="94" t="s">
        <v>31</v>
      </c>
      <c r="C2001" s="95" t="s">
        <v>32</v>
      </c>
      <c r="D2001" s="95" t="s">
        <v>6</v>
      </c>
      <c r="E2001" s="87"/>
      <c r="F2001" s="69"/>
      <c r="G2001" s="69"/>
      <c r="H2001" s="69"/>
      <c r="I2001" s="69"/>
      <c r="J2001" s="70"/>
      <c r="K2001" s="118"/>
      <c r="L2001" s="112"/>
    </row>
    <row r="2002" spans="1:12" x14ac:dyDescent="0.25">
      <c r="A2002" s="93">
        <v>1978</v>
      </c>
      <c r="B2002" s="94" t="s">
        <v>33</v>
      </c>
      <c r="C2002" s="95" t="s">
        <v>34</v>
      </c>
      <c r="D2002" s="95" t="s">
        <v>6</v>
      </c>
      <c r="E2002" s="87"/>
      <c r="F2002" s="69"/>
      <c r="G2002" s="69"/>
      <c r="H2002" s="69"/>
      <c r="I2002" s="69"/>
      <c r="J2002" s="70"/>
      <c r="K2002" s="118"/>
      <c r="L2002" s="112"/>
    </row>
    <row r="2003" spans="1:12" x14ac:dyDescent="0.25">
      <c r="A2003" s="93">
        <v>1978</v>
      </c>
      <c r="B2003" s="94" t="s">
        <v>35</v>
      </c>
      <c r="C2003" s="95" t="s">
        <v>36</v>
      </c>
      <c r="D2003" s="95" t="s">
        <v>6</v>
      </c>
      <c r="E2003" s="87"/>
      <c r="F2003" s="69"/>
      <c r="G2003" s="69"/>
      <c r="H2003" s="69"/>
      <c r="I2003" s="69"/>
      <c r="J2003" s="70"/>
      <c r="K2003" s="118"/>
      <c r="L2003" s="112"/>
    </row>
    <row r="2004" spans="1:12" x14ac:dyDescent="0.25">
      <c r="A2004" s="93">
        <v>1978</v>
      </c>
      <c r="B2004" s="94" t="s">
        <v>37</v>
      </c>
      <c r="C2004" s="95" t="s">
        <v>38</v>
      </c>
      <c r="D2004" s="95" t="s">
        <v>6</v>
      </c>
      <c r="E2004" s="87"/>
      <c r="F2004" s="69"/>
      <c r="G2004" s="69"/>
      <c r="H2004" s="69"/>
      <c r="I2004" s="69"/>
      <c r="J2004" s="70"/>
      <c r="K2004" s="118"/>
      <c r="L2004" s="112"/>
    </row>
    <row r="2005" spans="1:12" x14ac:dyDescent="0.25">
      <c r="A2005" s="93">
        <v>1978</v>
      </c>
      <c r="B2005" s="94" t="s">
        <v>39</v>
      </c>
      <c r="C2005" s="95" t="s">
        <v>40</v>
      </c>
      <c r="D2005" s="95" t="s">
        <v>6</v>
      </c>
      <c r="E2005" s="87"/>
      <c r="F2005" s="69"/>
      <c r="G2005" s="69"/>
      <c r="H2005" s="69"/>
      <c r="I2005" s="69"/>
      <c r="J2005" s="70"/>
      <c r="K2005" s="118"/>
      <c r="L2005" s="112"/>
    </row>
    <row r="2006" spans="1:12" x14ac:dyDescent="0.25">
      <c r="A2006" s="93">
        <v>1978</v>
      </c>
      <c r="B2006" s="94" t="s">
        <v>41</v>
      </c>
      <c r="C2006" s="95" t="s">
        <v>42</v>
      </c>
      <c r="D2006" s="95" t="s">
        <v>6</v>
      </c>
      <c r="E2006" s="87"/>
      <c r="F2006" s="69"/>
      <c r="G2006" s="69"/>
      <c r="H2006" s="69"/>
      <c r="I2006" s="69"/>
      <c r="J2006" s="70"/>
      <c r="K2006" s="118"/>
      <c r="L2006" s="112"/>
    </row>
    <row r="2007" spans="1:12" x14ac:dyDescent="0.25">
      <c r="A2007" s="93">
        <v>1978</v>
      </c>
      <c r="B2007" s="94" t="s">
        <v>43</v>
      </c>
      <c r="C2007" s="95" t="s">
        <v>44</v>
      </c>
      <c r="D2007" s="95" t="s">
        <v>6</v>
      </c>
      <c r="E2007" s="87"/>
      <c r="F2007" s="69"/>
      <c r="G2007" s="69"/>
      <c r="H2007" s="69"/>
      <c r="I2007" s="69"/>
      <c r="J2007" s="70"/>
      <c r="K2007" s="118"/>
      <c r="L2007" s="112"/>
    </row>
    <row r="2008" spans="1:12" x14ac:dyDescent="0.25">
      <c r="A2008" s="93">
        <v>1978</v>
      </c>
      <c r="B2008" s="94" t="s">
        <v>45</v>
      </c>
      <c r="C2008" s="95" t="s">
        <v>46</v>
      </c>
      <c r="D2008" s="95" t="s">
        <v>6</v>
      </c>
      <c r="E2008" s="87"/>
      <c r="F2008" s="69"/>
      <c r="G2008" s="69"/>
      <c r="H2008" s="69"/>
      <c r="I2008" s="69"/>
      <c r="J2008" s="70"/>
      <c r="K2008" s="118"/>
      <c r="L2008" s="112"/>
    </row>
    <row r="2009" spans="1:12" x14ac:dyDescent="0.25">
      <c r="A2009" s="93">
        <v>1978</v>
      </c>
      <c r="B2009" s="94" t="s">
        <v>47</v>
      </c>
      <c r="C2009" s="95" t="s">
        <v>48</v>
      </c>
      <c r="D2009" s="95" t="s">
        <v>6</v>
      </c>
      <c r="E2009" s="87"/>
      <c r="F2009" s="69"/>
      <c r="G2009" s="69"/>
      <c r="H2009" s="69"/>
      <c r="I2009" s="69"/>
      <c r="J2009" s="70"/>
      <c r="K2009" s="118"/>
      <c r="L2009" s="112"/>
    </row>
    <row r="2010" spans="1:12" x14ac:dyDescent="0.25">
      <c r="A2010" s="93">
        <v>1978</v>
      </c>
      <c r="B2010" s="94" t="s">
        <v>49</v>
      </c>
      <c r="C2010" s="95" t="s">
        <v>50</v>
      </c>
      <c r="D2010" s="95" t="s">
        <v>6</v>
      </c>
      <c r="E2010" s="87"/>
      <c r="F2010" s="69"/>
      <c r="G2010" s="69"/>
      <c r="H2010" s="69"/>
      <c r="I2010" s="69"/>
      <c r="J2010" s="70"/>
      <c r="K2010" s="118"/>
      <c r="L2010" s="112"/>
    </row>
    <row r="2011" spans="1:12" x14ac:dyDescent="0.25">
      <c r="A2011" s="93">
        <v>1978</v>
      </c>
      <c r="B2011" s="94" t="s">
        <v>51</v>
      </c>
      <c r="C2011" s="95" t="s">
        <v>52</v>
      </c>
      <c r="D2011" s="95" t="s">
        <v>6</v>
      </c>
      <c r="E2011" s="87"/>
      <c r="F2011" s="69"/>
      <c r="G2011" s="69"/>
      <c r="H2011" s="69"/>
      <c r="I2011" s="69"/>
      <c r="J2011" s="70"/>
      <c r="K2011" s="118"/>
      <c r="L2011" s="112"/>
    </row>
    <row r="2012" spans="1:12" x14ac:dyDescent="0.25">
      <c r="A2012" s="93">
        <v>1978</v>
      </c>
      <c r="B2012" s="94" t="s">
        <v>53</v>
      </c>
      <c r="C2012" s="95" t="s">
        <v>54</v>
      </c>
      <c r="D2012" s="95" t="s">
        <v>6</v>
      </c>
      <c r="E2012" s="87"/>
      <c r="F2012" s="69"/>
      <c r="G2012" s="69"/>
      <c r="H2012" s="69"/>
      <c r="I2012" s="69"/>
      <c r="J2012" s="70"/>
      <c r="K2012" s="118"/>
      <c r="L2012" s="112"/>
    </row>
    <row r="2013" spans="1:12" x14ac:dyDescent="0.25">
      <c r="A2013" s="93">
        <v>1978</v>
      </c>
      <c r="B2013" s="94" t="s">
        <v>55</v>
      </c>
      <c r="C2013" s="95" t="s">
        <v>56</v>
      </c>
      <c r="D2013" s="95" t="s">
        <v>6</v>
      </c>
      <c r="E2013" s="87"/>
      <c r="F2013" s="69"/>
      <c r="G2013" s="69"/>
      <c r="H2013" s="69"/>
      <c r="I2013" s="69"/>
      <c r="J2013" s="70"/>
      <c r="K2013" s="118"/>
      <c r="L2013" s="112"/>
    </row>
    <row r="2014" spans="1:12" x14ac:dyDescent="0.25">
      <c r="A2014" s="93">
        <v>1978</v>
      </c>
      <c r="B2014" s="94" t="s">
        <v>57</v>
      </c>
      <c r="C2014" s="95" t="s">
        <v>58</v>
      </c>
      <c r="D2014" s="95" t="s">
        <v>6</v>
      </c>
      <c r="E2014" s="87"/>
      <c r="F2014" s="69"/>
      <c r="G2014" s="69"/>
      <c r="H2014" s="69"/>
      <c r="I2014" s="69"/>
      <c r="J2014" s="70"/>
      <c r="K2014" s="118"/>
      <c r="L2014" s="112"/>
    </row>
    <row r="2015" spans="1:12" x14ac:dyDescent="0.25">
      <c r="A2015" s="93">
        <v>1978</v>
      </c>
      <c r="B2015" s="94" t="s">
        <v>59</v>
      </c>
      <c r="C2015" s="95" t="s">
        <v>60</v>
      </c>
      <c r="D2015" s="95" t="s">
        <v>6</v>
      </c>
      <c r="E2015" s="87"/>
      <c r="F2015" s="69"/>
      <c r="G2015" s="69"/>
      <c r="H2015" s="69"/>
      <c r="I2015" s="69"/>
      <c r="J2015" s="70"/>
      <c r="K2015" s="118"/>
      <c r="L2015" s="112"/>
    </row>
    <row r="2016" spans="1:12" x14ac:dyDescent="0.25">
      <c r="A2016" s="93">
        <v>1978</v>
      </c>
      <c r="B2016" s="94" t="s">
        <v>61</v>
      </c>
      <c r="C2016" s="95" t="s">
        <v>62</v>
      </c>
      <c r="D2016" s="95" t="s">
        <v>6</v>
      </c>
      <c r="E2016" s="87"/>
      <c r="F2016" s="69"/>
      <c r="G2016" s="69"/>
      <c r="H2016" s="69"/>
      <c r="I2016" s="69"/>
      <c r="J2016" s="70"/>
      <c r="K2016" s="118"/>
      <c r="L2016" s="112"/>
    </row>
    <row r="2017" spans="1:12" x14ac:dyDescent="0.25">
      <c r="A2017" s="93">
        <v>1978</v>
      </c>
      <c r="B2017" s="94" t="s">
        <v>63</v>
      </c>
      <c r="C2017" s="95" t="s">
        <v>64</v>
      </c>
      <c r="D2017" s="95" t="s">
        <v>6</v>
      </c>
      <c r="E2017" s="87"/>
      <c r="F2017" s="69"/>
      <c r="G2017" s="69"/>
      <c r="H2017" s="69"/>
      <c r="I2017" s="69"/>
      <c r="J2017" s="70"/>
      <c r="K2017" s="118"/>
      <c r="L2017" s="112"/>
    </row>
    <row r="2018" spans="1:12" x14ac:dyDescent="0.25">
      <c r="A2018" s="93">
        <v>1978</v>
      </c>
      <c r="B2018" s="94" t="s">
        <v>65</v>
      </c>
      <c r="C2018" s="95" t="s">
        <v>66</v>
      </c>
      <c r="D2018" s="95" t="s">
        <v>6</v>
      </c>
      <c r="E2018" s="87"/>
      <c r="F2018" s="69"/>
      <c r="G2018" s="69"/>
      <c r="H2018" s="69"/>
      <c r="I2018" s="69"/>
      <c r="J2018" s="70"/>
      <c r="K2018" s="118"/>
      <c r="L2018" s="112"/>
    </row>
    <row r="2019" spans="1:12" x14ac:dyDescent="0.25">
      <c r="A2019" s="93">
        <v>1978</v>
      </c>
      <c r="B2019" s="94" t="s">
        <v>67</v>
      </c>
      <c r="C2019" s="95" t="s">
        <v>68</v>
      </c>
      <c r="D2019" s="95" t="s">
        <v>6</v>
      </c>
      <c r="E2019" s="87"/>
      <c r="F2019" s="69"/>
      <c r="G2019" s="69"/>
      <c r="H2019" s="69"/>
      <c r="I2019" s="69"/>
      <c r="J2019" s="70"/>
      <c r="K2019" s="118"/>
      <c r="L2019" s="112"/>
    </row>
    <row r="2020" spans="1:12" x14ac:dyDescent="0.25">
      <c r="A2020" s="93">
        <v>1978</v>
      </c>
      <c r="B2020" s="94" t="s">
        <v>69</v>
      </c>
      <c r="C2020" s="95" t="s">
        <v>70</v>
      </c>
      <c r="D2020" s="95" t="s">
        <v>6</v>
      </c>
      <c r="E2020" s="87"/>
      <c r="F2020" s="69"/>
      <c r="G2020" s="69"/>
      <c r="H2020" s="69"/>
      <c r="I2020" s="69"/>
      <c r="J2020" s="70"/>
      <c r="K2020" s="118"/>
      <c r="L2020" s="112"/>
    </row>
    <row r="2021" spans="1:12" x14ac:dyDescent="0.25">
      <c r="A2021" s="93">
        <v>1978</v>
      </c>
      <c r="B2021" s="94" t="s">
        <v>71</v>
      </c>
      <c r="C2021" s="95" t="s">
        <v>72</v>
      </c>
      <c r="D2021" s="95" t="s">
        <v>6</v>
      </c>
      <c r="E2021" s="87"/>
      <c r="F2021" s="69"/>
      <c r="G2021" s="69"/>
      <c r="H2021" s="69"/>
      <c r="I2021" s="69"/>
      <c r="J2021" s="70"/>
      <c r="K2021" s="118"/>
      <c r="L2021" s="112"/>
    </row>
    <row r="2022" spans="1:12" x14ac:dyDescent="0.25">
      <c r="A2022" s="93">
        <v>1978</v>
      </c>
      <c r="B2022" s="94" t="s">
        <v>73</v>
      </c>
      <c r="C2022" s="95" t="s">
        <v>74</v>
      </c>
      <c r="D2022" s="95" t="s">
        <v>6</v>
      </c>
      <c r="E2022" s="87"/>
      <c r="F2022" s="69"/>
      <c r="G2022" s="69"/>
      <c r="H2022" s="69"/>
      <c r="I2022" s="69"/>
      <c r="J2022" s="70"/>
      <c r="K2022" s="118"/>
      <c r="L2022" s="112"/>
    </row>
    <row r="2023" spans="1:12" x14ac:dyDescent="0.25">
      <c r="A2023" s="93">
        <v>1978</v>
      </c>
      <c r="B2023" s="94" t="s">
        <v>75</v>
      </c>
      <c r="C2023" s="95" t="s">
        <v>76</v>
      </c>
      <c r="D2023" s="95" t="s">
        <v>6</v>
      </c>
      <c r="E2023" s="87"/>
      <c r="F2023" s="69"/>
      <c r="G2023" s="69"/>
      <c r="H2023" s="69"/>
      <c r="I2023" s="69"/>
      <c r="J2023" s="70"/>
      <c r="K2023" s="118"/>
      <c r="L2023" s="112"/>
    </row>
    <row r="2024" spans="1:12" x14ac:dyDescent="0.25">
      <c r="A2024" s="93">
        <v>1978</v>
      </c>
      <c r="B2024" s="94" t="s">
        <v>77</v>
      </c>
      <c r="C2024" s="95" t="s">
        <v>78</v>
      </c>
      <c r="D2024" s="95" t="s">
        <v>6</v>
      </c>
      <c r="E2024" s="87"/>
      <c r="F2024" s="69"/>
      <c r="G2024" s="69"/>
      <c r="H2024" s="69"/>
      <c r="I2024" s="69"/>
      <c r="J2024" s="70"/>
      <c r="K2024" s="118"/>
      <c r="L2024" s="112"/>
    </row>
    <row r="2025" spans="1:12" x14ac:dyDescent="0.25">
      <c r="A2025" s="93">
        <v>1978</v>
      </c>
      <c r="B2025" s="94" t="s">
        <v>79</v>
      </c>
      <c r="C2025" s="95" t="s">
        <v>80</v>
      </c>
      <c r="D2025" s="95" t="s">
        <v>6</v>
      </c>
      <c r="E2025" s="87"/>
      <c r="F2025" s="69"/>
      <c r="G2025" s="69"/>
      <c r="H2025" s="69"/>
      <c r="I2025" s="69"/>
      <c r="J2025" s="70"/>
      <c r="K2025" s="118"/>
      <c r="L2025" s="112"/>
    </row>
    <row r="2026" spans="1:12" x14ac:dyDescent="0.25">
      <c r="A2026" s="93">
        <v>1978</v>
      </c>
      <c r="B2026" s="94" t="s">
        <v>81</v>
      </c>
      <c r="C2026" s="95" t="s">
        <v>82</v>
      </c>
      <c r="D2026" s="95" t="s">
        <v>6</v>
      </c>
      <c r="E2026" s="87"/>
      <c r="F2026" s="69"/>
      <c r="G2026" s="69"/>
      <c r="H2026" s="69"/>
      <c r="I2026" s="69"/>
      <c r="J2026" s="70"/>
      <c r="K2026" s="118"/>
      <c r="L2026" s="112"/>
    </row>
    <row r="2027" spans="1:12" x14ac:dyDescent="0.25">
      <c r="A2027" s="93">
        <v>1978</v>
      </c>
      <c r="B2027" s="94" t="s">
        <v>83</v>
      </c>
      <c r="C2027" s="95" t="s">
        <v>84</v>
      </c>
      <c r="D2027" s="95" t="s">
        <v>6</v>
      </c>
      <c r="E2027" s="87"/>
      <c r="F2027" s="69"/>
      <c r="G2027" s="69"/>
      <c r="H2027" s="69"/>
      <c r="I2027" s="69"/>
      <c r="J2027" s="70"/>
      <c r="K2027" s="118"/>
      <c r="L2027" s="112"/>
    </row>
    <row r="2028" spans="1:12" x14ac:dyDescent="0.25">
      <c r="A2028" s="93">
        <v>1978</v>
      </c>
      <c r="B2028" s="94" t="s">
        <v>85</v>
      </c>
      <c r="C2028" s="95" t="s">
        <v>86</v>
      </c>
      <c r="D2028" s="95" t="s">
        <v>6</v>
      </c>
      <c r="E2028" s="87"/>
      <c r="F2028" s="69"/>
      <c r="G2028" s="69"/>
      <c r="H2028" s="69"/>
      <c r="I2028" s="69"/>
      <c r="J2028" s="70"/>
      <c r="K2028" s="118"/>
      <c r="L2028" s="112"/>
    </row>
    <row r="2029" spans="1:12" x14ac:dyDescent="0.25">
      <c r="A2029" s="93">
        <v>1978</v>
      </c>
      <c r="B2029" s="94" t="s">
        <v>87</v>
      </c>
      <c r="C2029" s="95" t="s">
        <v>88</v>
      </c>
      <c r="D2029" s="95" t="s">
        <v>6</v>
      </c>
      <c r="E2029" s="87"/>
      <c r="F2029" s="69"/>
      <c r="G2029" s="69"/>
      <c r="H2029" s="69"/>
      <c r="I2029" s="69"/>
      <c r="J2029" s="70"/>
      <c r="K2029" s="118"/>
      <c r="L2029" s="112"/>
    </row>
    <row r="2030" spans="1:12" x14ac:dyDescent="0.25">
      <c r="A2030" s="93">
        <v>1978</v>
      </c>
      <c r="B2030" s="94" t="s">
        <v>89</v>
      </c>
      <c r="C2030" s="95" t="s">
        <v>90</v>
      </c>
      <c r="D2030" s="95" t="s">
        <v>6</v>
      </c>
      <c r="E2030" s="87"/>
      <c r="F2030" s="69"/>
      <c r="G2030" s="69"/>
      <c r="H2030" s="69"/>
      <c r="I2030" s="69"/>
      <c r="J2030" s="70"/>
      <c r="K2030" s="118"/>
      <c r="L2030" s="112"/>
    </row>
    <row r="2031" spans="1:12" x14ac:dyDescent="0.25">
      <c r="A2031" s="93">
        <v>1978</v>
      </c>
      <c r="B2031" s="94" t="s">
        <v>91</v>
      </c>
      <c r="C2031" s="95" t="s">
        <v>92</v>
      </c>
      <c r="D2031" s="95" t="s">
        <v>6</v>
      </c>
      <c r="E2031" s="87"/>
      <c r="F2031" s="69"/>
      <c r="G2031" s="69"/>
      <c r="H2031" s="69"/>
      <c r="I2031" s="69"/>
      <c r="J2031" s="70"/>
      <c r="K2031" s="118"/>
      <c r="L2031" s="112"/>
    </row>
    <row r="2032" spans="1:12" x14ac:dyDescent="0.25">
      <c r="A2032" s="93">
        <v>1978</v>
      </c>
      <c r="B2032" s="94" t="s">
        <v>93</v>
      </c>
      <c r="C2032" s="95" t="s">
        <v>94</v>
      </c>
      <c r="D2032" s="95" t="s">
        <v>6</v>
      </c>
      <c r="E2032" s="87"/>
      <c r="F2032" s="69"/>
      <c r="G2032" s="69"/>
      <c r="H2032" s="69"/>
      <c r="I2032" s="69"/>
      <c r="J2032" s="70"/>
      <c r="K2032" s="118"/>
      <c r="L2032" s="112"/>
    </row>
    <row r="2033" spans="1:12" x14ac:dyDescent="0.25">
      <c r="A2033" s="93">
        <v>1978</v>
      </c>
      <c r="B2033" s="94" t="s">
        <v>95</v>
      </c>
      <c r="C2033" s="95" t="s">
        <v>96</v>
      </c>
      <c r="D2033" s="95" t="s">
        <v>6</v>
      </c>
      <c r="E2033" s="87"/>
      <c r="F2033" s="69"/>
      <c r="G2033" s="69"/>
      <c r="H2033" s="69"/>
      <c r="I2033" s="69"/>
      <c r="J2033" s="70"/>
      <c r="K2033" s="118"/>
      <c r="L2033" s="112"/>
    </row>
    <row r="2034" spans="1:12" x14ac:dyDescent="0.25">
      <c r="A2034" s="93">
        <v>1978</v>
      </c>
      <c r="B2034" s="94" t="s">
        <v>97</v>
      </c>
      <c r="C2034" s="95" t="s">
        <v>98</v>
      </c>
      <c r="D2034" s="95" t="s">
        <v>6</v>
      </c>
      <c r="E2034" s="87"/>
      <c r="F2034" s="69"/>
      <c r="G2034" s="69"/>
      <c r="H2034" s="69"/>
      <c r="I2034" s="69"/>
      <c r="J2034" s="70"/>
      <c r="K2034" s="118"/>
      <c r="L2034" s="112"/>
    </row>
    <row r="2035" spans="1:12" x14ac:dyDescent="0.25">
      <c r="A2035" s="93">
        <v>1978</v>
      </c>
      <c r="B2035" s="94" t="s">
        <v>99</v>
      </c>
      <c r="C2035" s="95" t="s">
        <v>100</v>
      </c>
      <c r="D2035" s="95" t="s">
        <v>6</v>
      </c>
      <c r="E2035" s="87"/>
      <c r="F2035" s="69"/>
      <c r="G2035" s="69"/>
      <c r="H2035" s="69"/>
      <c r="I2035" s="69"/>
      <c r="J2035" s="70"/>
      <c r="K2035" s="118"/>
      <c r="L2035" s="112"/>
    </row>
    <row r="2036" spans="1:12" x14ac:dyDescent="0.25">
      <c r="A2036" s="93">
        <v>1978</v>
      </c>
      <c r="B2036" s="94" t="s">
        <v>101</v>
      </c>
      <c r="C2036" s="95" t="s">
        <v>102</v>
      </c>
      <c r="D2036" s="95" t="s">
        <v>6</v>
      </c>
      <c r="E2036" s="87"/>
      <c r="F2036" s="69"/>
      <c r="G2036" s="69"/>
      <c r="H2036" s="69"/>
      <c r="I2036" s="69"/>
      <c r="J2036" s="70"/>
      <c r="K2036" s="118"/>
      <c r="L2036" s="112"/>
    </row>
    <row r="2037" spans="1:12" x14ac:dyDescent="0.25">
      <c r="A2037" s="93">
        <v>1978</v>
      </c>
      <c r="B2037" s="94" t="s">
        <v>103</v>
      </c>
      <c r="C2037" s="95" t="s">
        <v>104</v>
      </c>
      <c r="D2037" s="95" t="s">
        <v>6</v>
      </c>
      <c r="E2037" s="87"/>
      <c r="F2037" s="69"/>
      <c r="G2037" s="69"/>
      <c r="H2037" s="69"/>
      <c r="I2037" s="69"/>
      <c r="J2037" s="70"/>
      <c r="K2037" s="118"/>
      <c r="L2037" s="112"/>
    </row>
    <row r="2038" spans="1:12" x14ac:dyDescent="0.25">
      <c r="A2038" s="93">
        <v>1978</v>
      </c>
      <c r="B2038" s="94" t="s">
        <v>105</v>
      </c>
      <c r="C2038" s="95" t="s">
        <v>106</v>
      </c>
      <c r="D2038" s="95" t="s">
        <v>6</v>
      </c>
      <c r="E2038" s="87"/>
      <c r="F2038" s="69"/>
      <c r="G2038" s="69"/>
      <c r="H2038" s="69"/>
      <c r="I2038" s="69"/>
      <c r="J2038" s="70"/>
      <c r="K2038" s="118"/>
      <c r="L2038" s="112"/>
    </row>
    <row r="2039" spans="1:12" x14ac:dyDescent="0.25">
      <c r="A2039" s="93">
        <v>1978</v>
      </c>
      <c r="B2039" s="94" t="s">
        <v>107</v>
      </c>
      <c r="C2039" s="95" t="s">
        <v>108</v>
      </c>
      <c r="D2039" s="95" t="s">
        <v>6</v>
      </c>
      <c r="E2039" s="87"/>
      <c r="F2039" s="69"/>
      <c r="G2039" s="69"/>
      <c r="H2039" s="69"/>
      <c r="I2039" s="69"/>
      <c r="J2039" s="70"/>
      <c r="K2039" s="118"/>
      <c r="L2039" s="112"/>
    </row>
    <row r="2040" spans="1:12" x14ac:dyDescent="0.25">
      <c r="A2040" s="93">
        <v>1978</v>
      </c>
      <c r="B2040" s="94" t="s">
        <v>109</v>
      </c>
      <c r="C2040" s="95" t="s">
        <v>110</v>
      </c>
      <c r="D2040" s="95" t="s">
        <v>6</v>
      </c>
      <c r="E2040" s="87"/>
      <c r="F2040" s="69"/>
      <c r="G2040" s="69"/>
      <c r="H2040" s="69"/>
      <c r="I2040" s="69"/>
      <c r="J2040" s="70"/>
      <c r="K2040" s="118"/>
      <c r="L2040" s="112"/>
    </row>
    <row r="2041" spans="1:12" x14ac:dyDescent="0.25">
      <c r="A2041" s="93">
        <v>1978</v>
      </c>
      <c r="B2041" s="94" t="s">
        <v>111</v>
      </c>
      <c r="C2041" s="95" t="s">
        <v>112</v>
      </c>
      <c r="D2041" s="95" t="s">
        <v>6</v>
      </c>
      <c r="E2041" s="87"/>
      <c r="F2041" s="69"/>
      <c r="G2041" s="69"/>
      <c r="H2041" s="69"/>
      <c r="I2041" s="69"/>
      <c r="J2041" s="70"/>
      <c r="K2041" s="118"/>
      <c r="L2041" s="112"/>
    </row>
    <row r="2042" spans="1:12" x14ac:dyDescent="0.25">
      <c r="A2042" s="93">
        <v>1978</v>
      </c>
      <c r="B2042" s="94" t="s">
        <v>113</v>
      </c>
      <c r="C2042" s="95" t="s">
        <v>114</v>
      </c>
      <c r="D2042" s="95" t="s">
        <v>6</v>
      </c>
      <c r="E2042" s="87"/>
      <c r="F2042" s="69"/>
      <c r="G2042" s="69"/>
      <c r="H2042" s="69"/>
      <c r="I2042" s="69"/>
      <c r="J2042" s="70"/>
      <c r="K2042" s="118"/>
      <c r="L2042" s="112"/>
    </row>
    <row r="2043" spans="1:12" x14ac:dyDescent="0.25">
      <c r="A2043" s="93">
        <v>1978</v>
      </c>
      <c r="B2043" s="94" t="s">
        <v>115</v>
      </c>
      <c r="C2043" s="95" t="s">
        <v>116</v>
      </c>
      <c r="D2043" s="95" t="s">
        <v>6</v>
      </c>
      <c r="E2043" s="87"/>
      <c r="F2043" s="69"/>
      <c r="G2043" s="69"/>
      <c r="H2043" s="69"/>
      <c r="I2043" s="69"/>
      <c r="J2043" s="70"/>
      <c r="K2043" s="118"/>
      <c r="L2043" s="112"/>
    </row>
    <row r="2044" spans="1:12" x14ac:dyDescent="0.25">
      <c r="A2044" s="93">
        <v>1978</v>
      </c>
      <c r="B2044" s="94" t="s">
        <v>117</v>
      </c>
      <c r="C2044" s="95" t="s">
        <v>118</v>
      </c>
      <c r="D2044" s="95" t="s">
        <v>6</v>
      </c>
      <c r="E2044" s="87"/>
      <c r="F2044" s="69"/>
      <c r="G2044" s="69"/>
      <c r="H2044" s="69"/>
      <c r="I2044" s="69"/>
      <c r="J2044" s="70"/>
      <c r="K2044" s="118"/>
      <c r="L2044" s="112"/>
    </row>
    <row r="2045" spans="1:12" x14ac:dyDescent="0.25">
      <c r="A2045" s="93">
        <v>1978</v>
      </c>
      <c r="B2045" s="94" t="s">
        <v>119</v>
      </c>
      <c r="C2045" s="95" t="s">
        <v>120</v>
      </c>
      <c r="D2045" s="95" t="s">
        <v>6</v>
      </c>
      <c r="E2045" s="87"/>
      <c r="F2045" s="69"/>
      <c r="G2045" s="69"/>
      <c r="H2045" s="69"/>
      <c r="I2045" s="69"/>
      <c r="J2045" s="70"/>
      <c r="K2045" s="118"/>
      <c r="L2045" s="112"/>
    </row>
    <row r="2046" spans="1:12" x14ac:dyDescent="0.25">
      <c r="A2046" s="93">
        <v>1978</v>
      </c>
      <c r="B2046" s="94" t="s">
        <v>121</v>
      </c>
      <c r="C2046" s="95" t="s">
        <v>122</v>
      </c>
      <c r="D2046" s="95" t="s">
        <v>6</v>
      </c>
      <c r="E2046" s="87"/>
      <c r="F2046" s="69"/>
      <c r="G2046" s="69"/>
      <c r="H2046" s="69"/>
      <c r="I2046" s="69"/>
      <c r="J2046" s="70"/>
      <c r="K2046" s="118"/>
      <c r="L2046" s="112"/>
    </row>
    <row r="2047" spans="1:12" x14ac:dyDescent="0.25">
      <c r="A2047" s="93">
        <v>1978</v>
      </c>
      <c r="B2047" s="94" t="s">
        <v>123</v>
      </c>
      <c r="C2047" s="95" t="s">
        <v>124</v>
      </c>
      <c r="D2047" s="95" t="s">
        <v>6</v>
      </c>
      <c r="E2047" s="87"/>
      <c r="F2047" s="69"/>
      <c r="G2047" s="69"/>
      <c r="H2047" s="69"/>
      <c r="I2047" s="69"/>
      <c r="J2047" s="70"/>
      <c r="K2047" s="118"/>
      <c r="L2047" s="112"/>
    </row>
    <row r="2048" spans="1:12" x14ac:dyDescent="0.25">
      <c r="A2048" s="93">
        <v>1978</v>
      </c>
      <c r="B2048" s="94" t="s">
        <v>125</v>
      </c>
      <c r="C2048" s="95" t="s">
        <v>126</v>
      </c>
      <c r="D2048" s="95" t="s">
        <v>647</v>
      </c>
      <c r="E2048" s="87"/>
      <c r="F2048" s="69"/>
      <c r="G2048" s="69"/>
      <c r="H2048" s="69"/>
      <c r="I2048" s="69"/>
      <c r="J2048" s="70"/>
      <c r="K2048" s="118"/>
      <c r="L2048" s="112"/>
    </row>
    <row r="2049" spans="1:12" x14ac:dyDescent="0.25">
      <c r="A2049" s="93">
        <v>1978</v>
      </c>
      <c r="B2049" s="94" t="s">
        <v>127</v>
      </c>
      <c r="C2049" s="95" t="s">
        <v>128</v>
      </c>
      <c r="D2049" s="95" t="s">
        <v>647</v>
      </c>
      <c r="E2049" s="87"/>
      <c r="F2049" s="69"/>
      <c r="G2049" s="69"/>
      <c r="H2049" s="69"/>
      <c r="I2049" s="69"/>
      <c r="J2049" s="70"/>
      <c r="K2049" s="118"/>
      <c r="L2049" s="112"/>
    </row>
    <row r="2050" spans="1:12" x14ac:dyDescent="0.25">
      <c r="A2050" s="93">
        <v>1978</v>
      </c>
      <c r="B2050" s="94" t="s">
        <v>129</v>
      </c>
      <c r="C2050" s="95" t="s">
        <v>130</v>
      </c>
      <c r="D2050" s="95" t="s">
        <v>647</v>
      </c>
      <c r="E2050" s="87"/>
      <c r="F2050" s="69"/>
      <c r="G2050" s="69"/>
      <c r="H2050" s="69"/>
      <c r="I2050" s="69"/>
      <c r="J2050" s="70"/>
      <c r="K2050" s="118"/>
      <c r="L2050" s="112"/>
    </row>
    <row r="2051" spans="1:12" x14ac:dyDescent="0.25">
      <c r="A2051" s="96">
        <v>1978</v>
      </c>
      <c r="B2051" s="94" t="s">
        <v>131</v>
      </c>
      <c r="C2051" s="95" t="s">
        <v>132</v>
      </c>
      <c r="D2051" s="95" t="s">
        <v>647</v>
      </c>
      <c r="E2051" s="87"/>
      <c r="F2051" s="69"/>
      <c r="G2051" s="69"/>
      <c r="H2051" s="69"/>
      <c r="I2051" s="69"/>
      <c r="J2051" s="70"/>
      <c r="K2051" s="118"/>
      <c r="L2051" s="112"/>
    </row>
    <row r="2052" spans="1:12" x14ac:dyDescent="0.25">
      <c r="A2052" s="93">
        <v>1978</v>
      </c>
      <c r="B2052" s="94" t="s">
        <v>133</v>
      </c>
      <c r="C2052" s="95" t="s">
        <v>134</v>
      </c>
      <c r="D2052" s="95" t="s">
        <v>647</v>
      </c>
      <c r="E2052" s="87"/>
      <c r="F2052" s="69"/>
      <c r="G2052" s="69"/>
      <c r="H2052" s="69"/>
      <c r="I2052" s="69"/>
      <c r="J2052" s="70"/>
      <c r="K2052" s="118"/>
      <c r="L2052" s="112"/>
    </row>
    <row r="2053" spans="1:12" x14ac:dyDescent="0.25">
      <c r="A2053" s="93">
        <v>1978</v>
      </c>
      <c r="B2053" s="94" t="s">
        <v>135</v>
      </c>
      <c r="C2053" s="95" t="s">
        <v>136</v>
      </c>
      <c r="D2053" s="95" t="s">
        <v>647</v>
      </c>
      <c r="E2053" s="87"/>
      <c r="F2053" s="69"/>
      <c r="G2053" s="69"/>
      <c r="H2053" s="69"/>
      <c r="I2053" s="69"/>
      <c r="J2053" s="70"/>
      <c r="K2053" s="118"/>
      <c r="L2053" s="112"/>
    </row>
    <row r="2054" spans="1:12" x14ac:dyDescent="0.25">
      <c r="A2054" s="93">
        <v>1978</v>
      </c>
      <c r="B2054" s="94" t="s">
        <v>137</v>
      </c>
      <c r="C2054" s="95" t="s">
        <v>138</v>
      </c>
      <c r="D2054" s="95" t="s">
        <v>647</v>
      </c>
      <c r="E2054" s="87"/>
      <c r="F2054" s="69"/>
      <c r="G2054" s="69"/>
      <c r="H2054" s="69"/>
      <c r="I2054" s="69"/>
      <c r="J2054" s="70"/>
      <c r="K2054" s="118"/>
      <c r="L2054" s="112"/>
    </row>
    <row r="2055" spans="1:12" x14ac:dyDescent="0.25">
      <c r="A2055" s="93">
        <v>1978</v>
      </c>
      <c r="B2055" s="94" t="s">
        <v>139</v>
      </c>
      <c r="C2055" s="95" t="s">
        <v>140</v>
      </c>
      <c r="D2055" s="95" t="s">
        <v>647</v>
      </c>
      <c r="E2055" s="87"/>
      <c r="F2055" s="69"/>
      <c r="G2055" s="69"/>
      <c r="H2055" s="69"/>
      <c r="I2055" s="69"/>
      <c r="J2055" s="70"/>
      <c r="K2055" s="118"/>
      <c r="L2055" s="112"/>
    </row>
    <row r="2056" spans="1:12" x14ac:dyDescent="0.25">
      <c r="A2056" s="93">
        <v>1978</v>
      </c>
      <c r="B2056" s="94" t="s">
        <v>141</v>
      </c>
      <c r="C2056" s="95" t="s">
        <v>142</v>
      </c>
      <c r="D2056" s="95" t="s">
        <v>647</v>
      </c>
      <c r="E2056" s="87"/>
      <c r="F2056" s="69"/>
      <c r="G2056" s="69"/>
      <c r="H2056" s="69"/>
      <c r="I2056" s="69"/>
      <c r="J2056" s="70"/>
      <c r="K2056" s="118"/>
      <c r="L2056" s="112"/>
    </row>
    <row r="2057" spans="1:12" x14ac:dyDescent="0.25">
      <c r="A2057" s="93">
        <v>1978</v>
      </c>
      <c r="B2057" s="94" t="s">
        <v>143</v>
      </c>
      <c r="C2057" s="95" t="s">
        <v>144</v>
      </c>
      <c r="D2057" s="95" t="s">
        <v>647</v>
      </c>
      <c r="E2057" s="87"/>
      <c r="F2057" s="69"/>
      <c r="G2057" s="69"/>
      <c r="H2057" s="69"/>
      <c r="I2057" s="69"/>
      <c r="J2057" s="70"/>
      <c r="K2057" s="118"/>
      <c r="L2057" s="112"/>
    </row>
    <row r="2058" spans="1:12" x14ac:dyDescent="0.25">
      <c r="A2058" s="93">
        <v>1978</v>
      </c>
      <c r="B2058" s="94" t="s">
        <v>145</v>
      </c>
      <c r="C2058" s="95" t="s">
        <v>146</v>
      </c>
      <c r="D2058" s="95" t="s">
        <v>647</v>
      </c>
      <c r="E2058" s="87"/>
      <c r="F2058" s="69"/>
      <c r="G2058" s="69"/>
      <c r="H2058" s="69"/>
      <c r="I2058" s="69"/>
      <c r="J2058" s="70"/>
      <c r="K2058" s="118"/>
      <c r="L2058" s="112"/>
    </row>
    <row r="2059" spans="1:12" x14ac:dyDescent="0.25">
      <c r="A2059" s="93">
        <v>1978</v>
      </c>
      <c r="B2059" s="94" t="s">
        <v>147</v>
      </c>
      <c r="C2059" s="95" t="s">
        <v>148</v>
      </c>
      <c r="D2059" s="95" t="s">
        <v>647</v>
      </c>
      <c r="E2059" s="87"/>
      <c r="F2059" s="69"/>
      <c r="G2059" s="69"/>
      <c r="H2059" s="69"/>
      <c r="I2059" s="69"/>
      <c r="J2059" s="70"/>
      <c r="K2059" s="118"/>
      <c r="L2059" s="112"/>
    </row>
    <row r="2060" spans="1:12" x14ac:dyDescent="0.25">
      <c r="A2060" s="93">
        <v>1978</v>
      </c>
      <c r="B2060" s="94" t="s">
        <v>149</v>
      </c>
      <c r="C2060" s="95" t="s">
        <v>150</v>
      </c>
      <c r="D2060" s="95" t="s">
        <v>647</v>
      </c>
      <c r="E2060" s="87"/>
      <c r="F2060" s="69"/>
      <c r="G2060" s="69"/>
      <c r="H2060" s="69"/>
      <c r="I2060" s="69"/>
      <c r="J2060" s="70"/>
      <c r="K2060" s="118"/>
      <c r="L2060" s="112"/>
    </row>
    <row r="2061" spans="1:12" x14ac:dyDescent="0.25">
      <c r="A2061" s="93">
        <v>1978</v>
      </c>
      <c r="B2061" s="94" t="s">
        <v>151</v>
      </c>
      <c r="C2061" s="95" t="s">
        <v>152</v>
      </c>
      <c r="D2061" s="95" t="s">
        <v>647</v>
      </c>
      <c r="E2061" s="87"/>
      <c r="F2061" s="69"/>
      <c r="G2061" s="69"/>
      <c r="H2061" s="69"/>
      <c r="I2061" s="69"/>
      <c r="J2061" s="70"/>
      <c r="K2061" s="118"/>
      <c r="L2061" s="112"/>
    </row>
    <row r="2062" spans="1:12" x14ac:dyDescent="0.25">
      <c r="A2062" s="93">
        <v>1978</v>
      </c>
      <c r="B2062" s="94" t="s">
        <v>153</v>
      </c>
      <c r="C2062" s="95" t="s">
        <v>154</v>
      </c>
      <c r="D2062" s="95" t="s">
        <v>647</v>
      </c>
      <c r="E2062" s="87"/>
      <c r="F2062" s="69"/>
      <c r="G2062" s="69"/>
      <c r="H2062" s="69"/>
      <c r="I2062" s="69"/>
      <c r="J2062" s="70"/>
      <c r="K2062" s="118"/>
      <c r="L2062" s="112"/>
    </row>
    <row r="2063" spans="1:12" x14ac:dyDescent="0.25">
      <c r="A2063" s="93">
        <v>1978</v>
      </c>
      <c r="B2063" s="94" t="s">
        <v>155</v>
      </c>
      <c r="C2063" s="95" t="s">
        <v>156</v>
      </c>
      <c r="D2063" s="95" t="s">
        <v>647</v>
      </c>
      <c r="E2063" s="87"/>
      <c r="F2063" s="69"/>
      <c r="G2063" s="69"/>
      <c r="H2063" s="69"/>
      <c r="I2063" s="69"/>
      <c r="J2063" s="70"/>
      <c r="K2063" s="118"/>
      <c r="L2063" s="112"/>
    </row>
    <row r="2064" spans="1:12" x14ac:dyDescent="0.25">
      <c r="A2064" s="93">
        <v>1978</v>
      </c>
      <c r="B2064" s="94" t="s">
        <v>157</v>
      </c>
      <c r="C2064" s="95" t="s">
        <v>158</v>
      </c>
      <c r="D2064" s="95" t="s">
        <v>647</v>
      </c>
      <c r="E2064" s="87"/>
      <c r="F2064" s="69"/>
      <c r="G2064" s="69"/>
      <c r="H2064" s="69"/>
      <c r="I2064" s="69"/>
      <c r="J2064" s="70"/>
      <c r="K2064" s="118"/>
      <c r="L2064" s="112"/>
    </row>
    <row r="2065" spans="1:12" x14ac:dyDescent="0.25">
      <c r="A2065" s="93">
        <v>1978</v>
      </c>
      <c r="B2065" s="94" t="s">
        <v>159</v>
      </c>
      <c r="C2065" s="95" t="s">
        <v>160</v>
      </c>
      <c r="D2065" s="95" t="s">
        <v>647</v>
      </c>
      <c r="E2065" s="87"/>
      <c r="F2065" s="69"/>
      <c r="G2065" s="69"/>
      <c r="H2065" s="69"/>
      <c r="I2065" s="69"/>
      <c r="J2065" s="70"/>
      <c r="K2065" s="118"/>
      <c r="L2065" s="112"/>
    </row>
    <row r="2066" spans="1:12" x14ac:dyDescent="0.25">
      <c r="A2066" s="93">
        <v>1978</v>
      </c>
      <c r="B2066" s="94" t="s">
        <v>161</v>
      </c>
      <c r="C2066" s="95" t="s">
        <v>162</v>
      </c>
      <c r="D2066" s="95" t="s">
        <v>647</v>
      </c>
      <c r="E2066" s="87"/>
      <c r="F2066" s="69"/>
      <c r="G2066" s="69"/>
      <c r="H2066" s="69"/>
      <c r="I2066" s="69"/>
      <c r="J2066" s="70"/>
      <c r="K2066" s="118"/>
      <c r="L2066" s="112"/>
    </row>
    <row r="2067" spans="1:12" x14ac:dyDescent="0.25">
      <c r="A2067" s="93">
        <v>1978</v>
      </c>
      <c r="B2067" s="94" t="s">
        <v>163</v>
      </c>
      <c r="C2067" s="95" t="s">
        <v>164</v>
      </c>
      <c r="D2067" s="95" t="s">
        <v>647</v>
      </c>
      <c r="E2067" s="87"/>
      <c r="F2067" s="69"/>
      <c r="G2067" s="69"/>
      <c r="H2067" s="69"/>
      <c r="I2067" s="69"/>
      <c r="J2067" s="70"/>
      <c r="K2067" s="118"/>
      <c r="L2067" s="112"/>
    </row>
    <row r="2068" spans="1:12" x14ac:dyDescent="0.25">
      <c r="A2068" s="93">
        <v>1978</v>
      </c>
      <c r="B2068" s="94" t="s">
        <v>165</v>
      </c>
      <c r="C2068" s="95" t="s">
        <v>166</v>
      </c>
      <c r="D2068" s="95" t="s">
        <v>647</v>
      </c>
      <c r="E2068" s="87"/>
      <c r="F2068" s="69"/>
      <c r="G2068" s="69"/>
      <c r="H2068" s="69"/>
      <c r="I2068" s="69"/>
      <c r="J2068" s="70"/>
      <c r="K2068" s="118"/>
      <c r="L2068" s="112"/>
    </row>
    <row r="2069" spans="1:12" x14ac:dyDescent="0.25">
      <c r="A2069" s="93">
        <v>1978</v>
      </c>
      <c r="B2069" s="94" t="s">
        <v>167</v>
      </c>
      <c r="C2069" s="95" t="s">
        <v>168</v>
      </c>
      <c r="D2069" s="95" t="s">
        <v>647</v>
      </c>
      <c r="E2069" s="87"/>
      <c r="F2069" s="69"/>
      <c r="G2069" s="69"/>
      <c r="H2069" s="69"/>
      <c r="I2069" s="69"/>
      <c r="J2069" s="70"/>
      <c r="K2069" s="118"/>
      <c r="L2069" s="112"/>
    </row>
    <row r="2070" spans="1:12" x14ac:dyDescent="0.25">
      <c r="A2070" s="93">
        <v>1978</v>
      </c>
      <c r="B2070" s="94" t="s">
        <v>169</v>
      </c>
      <c r="C2070" s="95" t="s">
        <v>170</v>
      </c>
      <c r="D2070" s="95" t="s">
        <v>647</v>
      </c>
      <c r="E2070" s="87"/>
      <c r="F2070" s="69"/>
      <c r="G2070" s="69"/>
      <c r="H2070" s="69"/>
      <c r="I2070" s="69"/>
      <c r="J2070" s="70"/>
      <c r="K2070" s="118"/>
      <c r="L2070" s="112"/>
    </row>
    <row r="2071" spans="1:12" x14ac:dyDescent="0.25">
      <c r="A2071" s="93">
        <v>1978</v>
      </c>
      <c r="B2071" s="94" t="s">
        <v>171</v>
      </c>
      <c r="C2071" s="95" t="s">
        <v>172</v>
      </c>
      <c r="D2071" s="95" t="s">
        <v>647</v>
      </c>
      <c r="E2071" s="87"/>
      <c r="F2071" s="69"/>
      <c r="G2071" s="69"/>
      <c r="H2071" s="69"/>
      <c r="I2071" s="69"/>
      <c r="J2071" s="70"/>
      <c r="K2071" s="118"/>
      <c r="L2071" s="112"/>
    </row>
    <row r="2072" spans="1:12" x14ac:dyDescent="0.25">
      <c r="A2072" s="93">
        <v>1978</v>
      </c>
      <c r="B2072" s="94" t="s">
        <v>173</v>
      </c>
      <c r="C2072" s="95" t="s">
        <v>174</v>
      </c>
      <c r="D2072" s="95" t="s">
        <v>647</v>
      </c>
      <c r="E2072" s="87"/>
      <c r="F2072" s="69"/>
      <c r="G2072" s="69"/>
      <c r="H2072" s="69"/>
      <c r="I2072" s="69"/>
      <c r="J2072" s="70"/>
      <c r="K2072" s="118"/>
      <c r="L2072" s="112"/>
    </row>
    <row r="2073" spans="1:12" x14ac:dyDescent="0.25">
      <c r="A2073" s="93">
        <v>1978</v>
      </c>
      <c r="B2073" s="94" t="s">
        <v>175</v>
      </c>
      <c r="C2073" s="95" t="s">
        <v>176</v>
      </c>
      <c r="D2073" s="95" t="s">
        <v>647</v>
      </c>
      <c r="E2073" s="87"/>
      <c r="F2073" s="69"/>
      <c r="G2073" s="69"/>
      <c r="H2073" s="69"/>
      <c r="I2073" s="69"/>
      <c r="J2073" s="70"/>
      <c r="K2073" s="118"/>
      <c r="L2073" s="112"/>
    </row>
    <row r="2074" spans="1:12" x14ac:dyDescent="0.25">
      <c r="A2074" s="93">
        <v>1978</v>
      </c>
      <c r="B2074" s="94" t="s">
        <v>177</v>
      </c>
      <c r="C2074" s="95" t="s">
        <v>178</v>
      </c>
      <c r="D2074" s="95" t="s">
        <v>647</v>
      </c>
      <c r="E2074" s="87"/>
      <c r="F2074" s="69"/>
      <c r="G2074" s="69"/>
      <c r="H2074" s="69"/>
      <c r="I2074" s="69"/>
      <c r="J2074" s="70"/>
      <c r="K2074" s="118"/>
      <c r="L2074" s="112"/>
    </row>
    <row r="2075" spans="1:12" x14ac:dyDescent="0.25">
      <c r="A2075" s="93">
        <v>1978</v>
      </c>
      <c r="B2075" s="94" t="s">
        <v>179</v>
      </c>
      <c r="C2075" s="95" t="s">
        <v>180</v>
      </c>
      <c r="D2075" s="95" t="s">
        <v>647</v>
      </c>
      <c r="E2075" s="87"/>
      <c r="F2075" s="69"/>
      <c r="G2075" s="69"/>
      <c r="H2075" s="69"/>
      <c r="I2075" s="69"/>
      <c r="J2075" s="70"/>
      <c r="K2075" s="118"/>
      <c r="L2075" s="112"/>
    </row>
    <row r="2076" spans="1:12" x14ac:dyDescent="0.25">
      <c r="A2076" s="93">
        <v>1978</v>
      </c>
      <c r="B2076" s="94" t="s">
        <v>181</v>
      </c>
      <c r="C2076" s="95" t="s">
        <v>182</v>
      </c>
      <c r="D2076" s="95" t="s">
        <v>647</v>
      </c>
      <c r="E2076" s="87"/>
      <c r="F2076" s="69"/>
      <c r="G2076" s="69"/>
      <c r="H2076" s="69"/>
      <c r="I2076" s="69"/>
      <c r="J2076" s="70"/>
      <c r="K2076" s="118"/>
      <c r="L2076" s="112"/>
    </row>
    <row r="2077" spans="1:12" x14ac:dyDescent="0.25">
      <c r="A2077" s="93">
        <v>1978</v>
      </c>
      <c r="B2077" s="94" t="s">
        <v>183</v>
      </c>
      <c r="C2077" s="95" t="s">
        <v>184</v>
      </c>
      <c r="D2077" s="95" t="s">
        <v>647</v>
      </c>
      <c r="E2077" s="87"/>
      <c r="F2077" s="69"/>
      <c r="G2077" s="69"/>
      <c r="H2077" s="69"/>
      <c r="I2077" s="69"/>
      <c r="J2077" s="70"/>
      <c r="K2077" s="118"/>
      <c r="L2077" s="112"/>
    </row>
    <row r="2078" spans="1:12" x14ac:dyDescent="0.25">
      <c r="A2078" s="93">
        <v>1978</v>
      </c>
      <c r="B2078" s="94" t="s">
        <v>185</v>
      </c>
      <c r="C2078" s="95" t="s">
        <v>186</v>
      </c>
      <c r="D2078" s="95" t="s">
        <v>647</v>
      </c>
      <c r="E2078" s="87"/>
      <c r="F2078" s="69"/>
      <c r="G2078" s="69"/>
      <c r="H2078" s="69"/>
      <c r="I2078" s="69"/>
      <c r="J2078" s="70"/>
      <c r="K2078" s="118"/>
      <c r="L2078" s="112"/>
    </row>
    <row r="2079" spans="1:12" x14ac:dyDescent="0.25">
      <c r="A2079" s="93">
        <v>1978</v>
      </c>
      <c r="B2079" s="94" t="s">
        <v>187</v>
      </c>
      <c r="C2079" s="95" t="s">
        <v>188</v>
      </c>
      <c r="D2079" s="95" t="s">
        <v>647</v>
      </c>
      <c r="E2079" s="87"/>
      <c r="F2079" s="69"/>
      <c r="G2079" s="69"/>
      <c r="H2079" s="69"/>
      <c r="I2079" s="69"/>
      <c r="J2079" s="70"/>
      <c r="K2079" s="118"/>
      <c r="L2079" s="112"/>
    </row>
    <row r="2080" spans="1:12" x14ac:dyDescent="0.25">
      <c r="A2080" s="93">
        <v>1978</v>
      </c>
      <c r="B2080" s="94" t="s">
        <v>189</v>
      </c>
      <c r="C2080" s="95" t="s">
        <v>190</v>
      </c>
      <c r="D2080" s="95" t="s">
        <v>647</v>
      </c>
      <c r="E2080" s="87"/>
      <c r="F2080" s="69"/>
      <c r="G2080" s="69"/>
      <c r="H2080" s="69"/>
      <c r="I2080" s="69"/>
      <c r="J2080" s="70"/>
      <c r="K2080" s="118"/>
      <c r="L2080" s="112"/>
    </row>
    <row r="2081" spans="1:12" x14ac:dyDescent="0.25">
      <c r="A2081" s="93">
        <v>1978</v>
      </c>
      <c r="B2081" s="94" t="s">
        <v>191</v>
      </c>
      <c r="C2081" s="95" t="s">
        <v>192</v>
      </c>
      <c r="D2081" s="95" t="s">
        <v>647</v>
      </c>
      <c r="E2081" s="87"/>
      <c r="F2081" s="69"/>
      <c r="G2081" s="69"/>
      <c r="H2081" s="69"/>
      <c r="I2081" s="69"/>
      <c r="J2081" s="70"/>
      <c r="K2081" s="118"/>
      <c r="L2081" s="112"/>
    </row>
    <row r="2082" spans="1:12" x14ac:dyDescent="0.25">
      <c r="A2082" s="93">
        <v>1978</v>
      </c>
      <c r="B2082" s="94" t="s">
        <v>193</v>
      </c>
      <c r="C2082" s="95" t="s">
        <v>194</v>
      </c>
      <c r="D2082" s="95" t="s">
        <v>647</v>
      </c>
      <c r="E2082" s="87"/>
      <c r="F2082" s="69"/>
      <c r="G2082" s="69"/>
      <c r="H2082" s="69"/>
      <c r="I2082" s="69"/>
      <c r="J2082" s="70"/>
      <c r="K2082" s="118"/>
      <c r="L2082" s="112"/>
    </row>
    <row r="2083" spans="1:12" x14ac:dyDescent="0.25">
      <c r="A2083" s="93">
        <v>1978</v>
      </c>
      <c r="B2083" s="94" t="s">
        <v>195</v>
      </c>
      <c r="C2083" s="95" t="s">
        <v>196</v>
      </c>
      <c r="D2083" s="95" t="s">
        <v>647</v>
      </c>
      <c r="E2083" s="87"/>
      <c r="F2083" s="69"/>
      <c r="G2083" s="69"/>
      <c r="H2083" s="69"/>
      <c r="I2083" s="69"/>
      <c r="J2083" s="70"/>
      <c r="K2083" s="118"/>
      <c r="L2083" s="112"/>
    </row>
    <row r="2084" spans="1:12" x14ac:dyDescent="0.25">
      <c r="A2084" s="93">
        <v>1978</v>
      </c>
      <c r="B2084" s="94" t="s">
        <v>197</v>
      </c>
      <c r="C2084" s="95" t="s">
        <v>198</v>
      </c>
      <c r="D2084" s="95" t="s">
        <v>647</v>
      </c>
      <c r="E2084" s="87"/>
      <c r="F2084" s="69"/>
      <c r="G2084" s="69"/>
      <c r="H2084" s="69"/>
      <c r="I2084" s="69"/>
      <c r="J2084" s="70"/>
      <c r="K2084" s="118"/>
      <c r="L2084" s="112"/>
    </row>
    <row r="2085" spans="1:12" x14ac:dyDescent="0.25">
      <c r="A2085" s="93">
        <v>1978</v>
      </c>
      <c r="B2085" s="94" t="s">
        <v>199</v>
      </c>
      <c r="C2085" s="95" t="s">
        <v>200</v>
      </c>
      <c r="D2085" s="95" t="s">
        <v>647</v>
      </c>
      <c r="E2085" s="87"/>
      <c r="F2085" s="69"/>
      <c r="G2085" s="69"/>
      <c r="H2085" s="69"/>
      <c r="I2085" s="69"/>
      <c r="J2085" s="70"/>
      <c r="K2085" s="118"/>
      <c r="L2085" s="112"/>
    </row>
    <row r="2086" spans="1:12" x14ac:dyDescent="0.25">
      <c r="A2086" s="93">
        <v>1978</v>
      </c>
      <c r="B2086" s="94" t="s">
        <v>201</v>
      </c>
      <c r="C2086" s="95" t="s">
        <v>202</v>
      </c>
      <c r="D2086" s="95" t="s">
        <v>647</v>
      </c>
      <c r="E2086" s="87"/>
      <c r="F2086" s="69"/>
      <c r="G2086" s="69"/>
      <c r="H2086" s="69"/>
      <c r="I2086" s="69"/>
      <c r="J2086" s="70"/>
      <c r="K2086" s="118"/>
      <c r="L2086" s="112"/>
    </row>
    <row r="2087" spans="1:12" x14ac:dyDescent="0.25">
      <c r="A2087" s="93">
        <v>1978</v>
      </c>
      <c r="B2087" s="94" t="s">
        <v>203</v>
      </c>
      <c r="C2087" s="95" t="s">
        <v>204</v>
      </c>
      <c r="D2087" s="95" t="s">
        <v>647</v>
      </c>
      <c r="E2087" s="87"/>
      <c r="F2087" s="69"/>
      <c r="G2087" s="69"/>
      <c r="H2087" s="69"/>
      <c r="I2087" s="69"/>
      <c r="J2087" s="70"/>
      <c r="K2087" s="118"/>
      <c r="L2087" s="112"/>
    </row>
    <row r="2088" spans="1:12" x14ac:dyDescent="0.25">
      <c r="A2088" s="93">
        <v>1978</v>
      </c>
      <c r="B2088" s="94" t="s">
        <v>205</v>
      </c>
      <c r="C2088" s="95" t="s">
        <v>206</v>
      </c>
      <c r="D2088" s="95" t="s">
        <v>647</v>
      </c>
      <c r="E2088" s="87"/>
      <c r="F2088" s="69"/>
      <c r="G2088" s="69"/>
      <c r="H2088" s="69"/>
      <c r="I2088" s="69"/>
      <c r="J2088" s="70"/>
      <c r="K2088" s="118"/>
      <c r="L2088" s="112"/>
    </row>
    <row r="2089" spans="1:12" x14ac:dyDescent="0.25">
      <c r="A2089" s="93">
        <v>1978</v>
      </c>
      <c r="B2089" s="94" t="s">
        <v>207</v>
      </c>
      <c r="C2089" s="95" t="s">
        <v>208</v>
      </c>
      <c r="D2089" s="95" t="s">
        <v>647</v>
      </c>
      <c r="E2089" s="87"/>
      <c r="F2089" s="69"/>
      <c r="G2089" s="69"/>
      <c r="H2089" s="69"/>
      <c r="I2089" s="69"/>
      <c r="J2089" s="70"/>
      <c r="K2089" s="118"/>
      <c r="L2089" s="112"/>
    </row>
    <row r="2090" spans="1:12" x14ac:dyDescent="0.25">
      <c r="A2090" s="93">
        <v>1978</v>
      </c>
      <c r="B2090" s="94" t="s">
        <v>209</v>
      </c>
      <c r="C2090" s="95" t="s">
        <v>210</v>
      </c>
      <c r="D2090" s="95" t="s">
        <v>647</v>
      </c>
      <c r="E2090" s="87"/>
      <c r="F2090" s="69"/>
      <c r="G2090" s="69"/>
      <c r="H2090" s="69"/>
      <c r="I2090" s="69"/>
      <c r="J2090" s="70"/>
      <c r="K2090" s="118"/>
      <c r="L2090" s="112"/>
    </row>
    <row r="2091" spans="1:12" x14ac:dyDescent="0.25">
      <c r="A2091" s="93">
        <v>1978</v>
      </c>
      <c r="B2091" s="94" t="s">
        <v>211</v>
      </c>
      <c r="C2091" s="95" t="s">
        <v>212</v>
      </c>
      <c r="D2091" s="95" t="s">
        <v>647</v>
      </c>
      <c r="E2091" s="87"/>
      <c r="F2091" s="69"/>
      <c r="G2091" s="69"/>
      <c r="H2091" s="69"/>
      <c r="I2091" s="69"/>
      <c r="J2091" s="70"/>
      <c r="K2091" s="118"/>
      <c r="L2091" s="112"/>
    </row>
    <row r="2092" spans="1:12" x14ac:dyDescent="0.25">
      <c r="A2092" s="93">
        <v>1978</v>
      </c>
      <c r="B2092" s="94" t="s">
        <v>213</v>
      </c>
      <c r="C2092" s="95" t="s">
        <v>214</v>
      </c>
      <c r="D2092" s="95" t="s">
        <v>647</v>
      </c>
      <c r="E2092" s="87"/>
      <c r="F2092" s="69"/>
      <c r="G2092" s="69"/>
      <c r="H2092" s="69"/>
      <c r="I2092" s="69"/>
      <c r="J2092" s="70"/>
      <c r="K2092" s="118"/>
      <c r="L2092" s="112"/>
    </row>
    <row r="2093" spans="1:12" x14ac:dyDescent="0.25">
      <c r="A2093" s="93">
        <v>1978</v>
      </c>
      <c r="B2093" s="94" t="s">
        <v>215</v>
      </c>
      <c r="C2093" s="95" t="s">
        <v>651</v>
      </c>
      <c r="D2093" s="95" t="s">
        <v>647</v>
      </c>
      <c r="E2093" s="87"/>
      <c r="F2093" s="69"/>
      <c r="G2093" s="69"/>
      <c r="H2093" s="69"/>
      <c r="I2093" s="69"/>
      <c r="J2093" s="70"/>
      <c r="K2093" s="118"/>
      <c r="L2093" s="112"/>
    </row>
    <row r="2094" spans="1:12" x14ac:dyDescent="0.25">
      <c r="A2094" s="93">
        <v>1978</v>
      </c>
      <c r="B2094" s="94" t="s">
        <v>216</v>
      </c>
      <c r="C2094" s="95" t="s">
        <v>217</v>
      </c>
      <c r="D2094" s="95" t="s">
        <v>647</v>
      </c>
      <c r="E2094" s="87"/>
      <c r="F2094" s="69"/>
      <c r="G2094" s="69"/>
      <c r="H2094" s="69"/>
      <c r="I2094" s="69"/>
      <c r="J2094" s="70"/>
      <c r="K2094" s="118"/>
      <c r="L2094" s="112"/>
    </row>
    <row r="2095" spans="1:12" x14ac:dyDescent="0.25">
      <c r="A2095" s="93">
        <v>1978</v>
      </c>
      <c r="B2095" s="94" t="s">
        <v>218</v>
      </c>
      <c r="C2095" s="95" t="s">
        <v>219</v>
      </c>
      <c r="D2095" s="95" t="s">
        <v>647</v>
      </c>
      <c r="E2095" s="87"/>
      <c r="F2095" s="69"/>
      <c r="G2095" s="69"/>
      <c r="H2095" s="69"/>
      <c r="I2095" s="69"/>
      <c r="J2095" s="70"/>
      <c r="K2095" s="118"/>
      <c r="L2095" s="112"/>
    </row>
    <row r="2096" spans="1:12" x14ac:dyDescent="0.25">
      <c r="A2096" s="93">
        <v>1978</v>
      </c>
      <c r="B2096" s="94" t="s">
        <v>220</v>
      </c>
      <c r="C2096" s="95" t="s">
        <v>221</v>
      </c>
      <c r="D2096" s="95" t="s">
        <v>647</v>
      </c>
      <c r="E2096" s="87"/>
      <c r="F2096" s="69"/>
      <c r="G2096" s="69"/>
      <c r="H2096" s="69"/>
      <c r="I2096" s="69"/>
      <c r="J2096" s="70"/>
      <c r="K2096" s="118"/>
      <c r="L2096" s="112"/>
    </row>
    <row r="2097" spans="1:12" x14ac:dyDescent="0.25">
      <c r="A2097" s="93">
        <v>1978</v>
      </c>
      <c r="B2097" s="94" t="s">
        <v>222</v>
      </c>
      <c r="C2097" s="95" t="s">
        <v>223</v>
      </c>
      <c r="D2097" s="95" t="s">
        <v>647</v>
      </c>
      <c r="E2097" s="87"/>
      <c r="F2097" s="69"/>
      <c r="G2097" s="69"/>
      <c r="H2097" s="69"/>
      <c r="I2097" s="69"/>
      <c r="J2097" s="70"/>
      <c r="K2097" s="118"/>
      <c r="L2097" s="112"/>
    </row>
    <row r="2098" spans="1:12" x14ac:dyDescent="0.25">
      <c r="A2098" s="93">
        <v>1978</v>
      </c>
      <c r="B2098" s="94" t="s">
        <v>224</v>
      </c>
      <c r="C2098" s="95" t="s">
        <v>225</v>
      </c>
      <c r="D2098" s="95" t="s">
        <v>647</v>
      </c>
      <c r="E2098" s="87"/>
      <c r="F2098" s="69"/>
      <c r="G2098" s="69"/>
      <c r="H2098" s="69"/>
      <c r="I2098" s="69"/>
      <c r="J2098" s="70"/>
      <c r="K2098" s="118"/>
      <c r="L2098" s="112"/>
    </row>
    <row r="2099" spans="1:12" x14ac:dyDescent="0.25">
      <c r="A2099" s="93">
        <v>1978</v>
      </c>
      <c r="B2099" s="94" t="s">
        <v>226</v>
      </c>
      <c r="C2099" s="95" t="s">
        <v>227</v>
      </c>
      <c r="D2099" s="95" t="s">
        <v>647</v>
      </c>
      <c r="E2099" s="87"/>
      <c r="F2099" s="69"/>
      <c r="G2099" s="69"/>
      <c r="H2099" s="69"/>
      <c r="I2099" s="69"/>
      <c r="J2099" s="70"/>
      <c r="K2099" s="118"/>
      <c r="L2099" s="112"/>
    </row>
    <row r="2100" spans="1:12" x14ac:dyDescent="0.25">
      <c r="A2100" s="93">
        <v>1978</v>
      </c>
      <c r="B2100" s="94" t="s">
        <v>228</v>
      </c>
      <c r="C2100" s="95" t="s">
        <v>229</v>
      </c>
      <c r="D2100" s="95" t="s">
        <v>616</v>
      </c>
      <c r="E2100" s="87"/>
      <c r="F2100" s="69"/>
      <c r="G2100" s="69"/>
      <c r="H2100" s="69"/>
      <c r="I2100" s="69"/>
      <c r="J2100" s="70"/>
      <c r="K2100" s="118"/>
      <c r="L2100" s="112"/>
    </row>
    <row r="2101" spans="1:12" x14ac:dyDescent="0.25">
      <c r="A2101" s="93">
        <v>1978</v>
      </c>
      <c r="B2101" s="94" t="s">
        <v>230</v>
      </c>
      <c r="C2101" s="95" t="s">
        <v>231</v>
      </c>
      <c r="D2101" s="95" t="s">
        <v>616</v>
      </c>
      <c r="E2101" s="87"/>
      <c r="F2101" s="69"/>
      <c r="G2101" s="69"/>
      <c r="H2101" s="69"/>
      <c r="I2101" s="69"/>
      <c r="J2101" s="70"/>
      <c r="K2101" s="118"/>
      <c r="L2101" s="112"/>
    </row>
    <row r="2102" spans="1:12" x14ac:dyDescent="0.25">
      <c r="A2102" s="93">
        <v>1978</v>
      </c>
      <c r="B2102" s="94" t="s">
        <v>232</v>
      </c>
      <c r="C2102" s="95" t="s">
        <v>233</v>
      </c>
      <c r="D2102" s="95" t="s">
        <v>616</v>
      </c>
      <c r="E2102" s="87"/>
      <c r="F2102" s="69"/>
      <c r="G2102" s="69"/>
      <c r="H2102" s="69"/>
      <c r="I2102" s="69"/>
      <c r="J2102" s="70"/>
      <c r="K2102" s="118"/>
      <c r="L2102" s="112"/>
    </row>
    <row r="2103" spans="1:12" x14ac:dyDescent="0.25">
      <c r="A2103" s="93">
        <v>1978</v>
      </c>
      <c r="B2103" s="94" t="s">
        <v>234</v>
      </c>
      <c r="C2103" s="95" t="s">
        <v>235</v>
      </c>
      <c r="D2103" s="95" t="s">
        <v>616</v>
      </c>
      <c r="E2103" s="87"/>
      <c r="F2103" s="69"/>
      <c r="G2103" s="69"/>
      <c r="H2103" s="69"/>
      <c r="I2103" s="69"/>
      <c r="J2103" s="70"/>
      <c r="K2103" s="118"/>
      <c r="L2103" s="112"/>
    </row>
    <row r="2104" spans="1:12" x14ac:dyDescent="0.25">
      <c r="A2104" s="93">
        <v>1978</v>
      </c>
      <c r="B2104" s="94" t="s">
        <v>236</v>
      </c>
      <c r="C2104" s="95" t="s">
        <v>237</v>
      </c>
      <c r="D2104" s="95" t="s">
        <v>616</v>
      </c>
      <c r="E2104" s="87"/>
      <c r="F2104" s="69"/>
      <c r="G2104" s="69"/>
      <c r="H2104" s="69"/>
      <c r="I2104" s="69"/>
      <c r="J2104" s="70"/>
      <c r="K2104" s="118"/>
      <c r="L2104" s="112"/>
    </row>
    <row r="2105" spans="1:12" x14ac:dyDescent="0.25">
      <c r="A2105" s="93">
        <v>1978</v>
      </c>
      <c r="B2105" s="94" t="s">
        <v>238</v>
      </c>
      <c r="C2105" s="95" t="s">
        <v>239</v>
      </c>
      <c r="D2105" s="95" t="s">
        <v>240</v>
      </c>
      <c r="E2105" s="87"/>
      <c r="F2105" s="69"/>
      <c r="G2105" s="69"/>
      <c r="H2105" s="69"/>
      <c r="I2105" s="69"/>
      <c r="J2105" s="70"/>
      <c r="K2105" s="118"/>
      <c r="L2105" s="112"/>
    </row>
    <row r="2106" spans="1:12" x14ac:dyDescent="0.25">
      <c r="A2106" s="93">
        <v>1978</v>
      </c>
      <c r="B2106" s="94" t="s">
        <v>241</v>
      </c>
      <c r="C2106" s="95" t="s">
        <v>242</v>
      </c>
      <c r="D2106" s="95" t="s">
        <v>240</v>
      </c>
      <c r="E2106" s="87"/>
      <c r="F2106" s="69"/>
      <c r="G2106" s="69"/>
      <c r="H2106" s="69"/>
      <c r="I2106" s="69"/>
      <c r="J2106" s="70"/>
      <c r="K2106" s="118"/>
      <c r="L2106" s="112"/>
    </row>
    <row r="2107" spans="1:12" x14ac:dyDescent="0.25">
      <c r="A2107" s="93">
        <v>1978</v>
      </c>
      <c r="B2107" s="94" t="s">
        <v>243</v>
      </c>
      <c r="C2107" s="95" t="s">
        <v>244</v>
      </c>
      <c r="D2107" s="95" t="s">
        <v>240</v>
      </c>
      <c r="E2107" s="87"/>
      <c r="F2107" s="69"/>
      <c r="G2107" s="69"/>
      <c r="H2107" s="69"/>
      <c r="I2107" s="69"/>
      <c r="J2107" s="70"/>
      <c r="K2107" s="118"/>
      <c r="L2107" s="112"/>
    </row>
    <row r="2108" spans="1:12" x14ac:dyDescent="0.25">
      <c r="A2108" s="93">
        <v>1978</v>
      </c>
      <c r="B2108" s="94" t="s">
        <v>245</v>
      </c>
      <c r="C2108" s="95" t="s">
        <v>246</v>
      </c>
      <c r="D2108" s="95" t="s">
        <v>240</v>
      </c>
      <c r="E2108" s="87"/>
      <c r="F2108" s="69"/>
      <c r="G2108" s="69"/>
      <c r="H2108" s="69"/>
      <c r="I2108" s="69"/>
      <c r="J2108" s="70"/>
      <c r="K2108" s="118"/>
      <c r="L2108" s="112"/>
    </row>
    <row r="2109" spans="1:12" x14ac:dyDescent="0.25">
      <c r="A2109" s="93">
        <v>1978</v>
      </c>
      <c r="B2109" s="94" t="s">
        <v>247</v>
      </c>
      <c r="C2109" s="95" t="s">
        <v>248</v>
      </c>
      <c r="D2109" s="95" t="s">
        <v>240</v>
      </c>
      <c r="E2109" s="87"/>
      <c r="F2109" s="69"/>
      <c r="G2109" s="69"/>
      <c r="H2109" s="69"/>
      <c r="I2109" s="69"/>
      <c r="J2109" s="70"/>
      <c r="K2109" s="118"/>
      <c r="L2109" s="112"/>
    </row>
    <row r="2110" spans="1:12" x14ac:dyDescent="0.25">
      <c r="A2110" s="93">
        <v>1978</v>
      </c>
      <c r="B2110" s="94" t="s">
        <v>249</v>
      </c>
      <c r="C2110" s="95" t="s">
        <v>250</v>
      </c>
      <c r="D2110" s="95" t="s">
        <v>240</v>
      </c>
      <c r="E2110" s="87"/>
      <c r="F2110" s="69"/>
      <c r="G2110" s="69"/>
      <c r="H2110" s="69"/>
      <c r="I2110" s="69"/>
      <c r="J2110" s="70"/>
      <c r="K2110" s="118"/>
      <c r="L2110" s="112"/>
    </row>
    <row r="2111" spans="1:12" x14ac:dyDescent="0.25">
      <c r="A2111" s="93">
        <v>1978</v>
      </c>
      <c r="B2111" s="94" t="s">
        <v>251</v>
      </c>
      <c r="C2111" s="95" t="s">
        <v>649</v>
      </c>
      <c r="D2111" s="95" t="s">
        <v>240</v>
      </c>
      <c r="E2111" s="87"/>
      <c r="F2111" s="69"/>
      <c r="G2111" s="69"/>
      <c r="H2111" s="69"/>
      <c r="I2111" s="69"/>
      <c r="J2111" s="70"/>
      <c r="K2111" s="118"/>
      <c r="L2111" s="112"/>
    </row>
    <row r="2112" spans="1:12" x14ac:dyDescent="0.25">
      <c r="A2112" s="93">
        <v>1978</v>
      </c>
      <c r="B2112" s="94" t="s">
        <v>252</v>
      </c>
      <c r="C2112" s="95" t="s">
        <v>650</v>
      </c>
      <c r="D2112" s="95" t="s">
        <v>240</v>
      </c>
      <c r="E2112" s="87"/>
      <c r="F2112" s="69"/>
      <c r="G2112" s="69"/>
      <c r="H2112" s="69"/>
      <c r="I2112" s="69"/>
      <c r="J2112" s="70"/>
      <c r="K2112" s="118"/>
      <c r="L2112" s="112"/>
    </row>
    <row r="2113" spans="1:12" x14ac:dyDescent="0.25">
      <c r="A2113" s="93">
        <v>1978</v>
      </c>
      <c r="B2113" s="94" t="s">
        <v>253</v>
      </c>
      <c r="C2113" s="95" t="s">
        <v>653</v>
      </c>
      <c r="D2113" s="95" t="s">
        <v>240</v>
      </c>
      <c r="E2113" s="87"/>
      <c r="F2113" s="69"/>
      <c r="G2113" s="69"/>
      <c r="H2113" s="69"/>
      <c r="I2113" s="69"/>
      <c r="J2113" s="70"/>
      <c r="K2113" s="118"/>
      <c r="L2113" s="112"/>
    </row>
    <row r="2114" spans="1:12" x14ac:dyDescent="0.25">
      <c r="A2114" s="93">
        <v>1978</v>
      </c>
      <c r="B2114" s="94" t="s">
        <v>254</v>
      </c>
      <c r="C2114" s="95" t="s">
        <v>255</v>
      </c>
      <c r="D2114" s="95" t="s">
        <v>240</v>
      </c>
      <c r="E2114" s="87"/>
      <c r="F2114" s="69"/>
      <c r="G2114" s="69"/>
      <c r="H2114" s="69"/>
      <c r="I2114" s="69"/>
      <c r="J2114" s="70"/>
      <c r="K2114" s="118"/>
      <c r="L2114" s="112"/>
    </row>
    <row r="2115" spans="1:12" x14ac:dyDescent="0.25">
      <c r="A2115" s="93">
        <v>1978</v>
      </c>
      <c r="B2115" s="94" t="s">
        <v>256</v>
      </c>
      <c r="C2115" s="95" t="s">
        <v>257</v>
      </c>
      <c r="D2115" s="95" t="s">
        <v>240</v>
      </c>
      <c r="E2115" s="87"/>
      <c r="F2115" s="69"/>
      <c r="G2115" s="69"/>
      <c r="H2115" s="69"/>
      <c r="I2115" s="69"/>
      <c r="J2115" s="70"/>
      <c r="K2115" s="118"/>
      <c r="L2115" s="112"/>
    </row>
    <row r="2116" spans="1:12" x14ac:dyDescent="0.25">
      <c r="A2116" s="93">
        <v>1978</v>
      </c>
      <c r="B2116" s="94" t="s">
        <v>258</v>
      </c>
      <c r="C2116" s="95" t="s">
        <v>652</v>
      </c>
      <c r="D2116" s="95" t="s">
        <v>240</v>
      </c>
      <c r="E2116" s="87"/>
      <c r="F2116" s="69"/>
      <c r="G2116" s="69"/>
      <c r="H2116" s="69"/>
      <c r="I2116" s="69"/>
      <c r="J2116" s="70"/>
      <c r="K2116" s="118"/>
      <c r="L2116" s="112"/>
    </row>
    <row r="2117" spans="1:12" x14ac:dyDescent="0.25">
      <c r="A2117" s="93">
        <v>1978</v>
      </c>
      <c r="B2117" s="94" t="s">
        <v>259</v>
      </c>
      <c r="C2117" s="95" t="s">
        <v>260</v>
      </c>
      <c r="D2117" s="95" t="s">
        <v>240</v>
      </c>
      <c r="E2117" s="87"/>
      <c r="F2117" s="69"/>
      <c r="G2117" s="69"/>
      <c r="H2117" s="69"/>
      <c r="I2117" s="69"/>
      <c r="J2117" s="70"/>
      <c r="K2117" s="118"/>
      <c r="L2117" s="112"/>
    </row>
    <row r="2118" spans="1:12" x14ac:dyDescent="0.25">
      <c r="A2118" s="93">
        <v>1978</v>
      </c>
      <c r="B2118" s="94" t="s">
        <v>261</v>
      </c>
      <c r="C2118" s="95" t="s">
        <v>262</v>
      </c>
      <c r="D2118" s="95" t="s">
        <v>240</v>
      </c>
      <c r="E2118" s="87"/>
      <c r="F2118" s="69"/>
      <c r="G2118" s="69"/>
      <c r="H2118" s="69"/>
      <c r="I2118" s="69"/>
      <c r="J2118" s="70"/>
      <c r="K2118" s="118"/>
      <c r="L2118" s="112"/>
    </row>
    <row r="2119" spans="1:12" x14ac:dyDescent="0.25">
      <c r="A2119" s="93">
        <v>1978</v>
      </c>
      <c r="B2119" s="94" t="s">
        <v>263</v>
      </c>
      <c r="C2119" s="95" t="s">
        <v>264</v>
      </c>
      <c r="D2119" s="95" t="s">
        <v>240</v>
      </c>
      <c r="E2119" s="87"/>
      <c r="F2119" s="69"/>
      <c r="G2119" s="69"/>
      <c r="H2119" s="69"/>
      <c r="I2119" s="69"/>
      <c r="J2119" s="70"/>
      <c r="K2119" s="118"/>
      <c r="L2119" s="112"/>
    </row>
    <row r="2120" spans="1:12" x14ac:dyDescent="0.25">
      <c r="A2120" s="93">
        <v>1978</v>
      </c>
      <c r="B2120" s="94" t="s">
        <v>265</v>
      </c>
      <c r="C2120" s="95" t="s">
        <v>266</v>
      </c>
      <c r="D2120" s="95" t="s">
        <v>240</v>
      </c>
      <c r="E2120" s="87"/>
      <c r="F2120" s="69"/>
      <c r="G2120" s="69"/>
      <c r="H2120" s="69"/>
      <c r="I2120" s="69"/>
      <c r="J2120" s="70"/>
      <c r="K2120" s="118"/>
      <c r="L2120" s="112"/>
    </row>
    <row r="2121" spans="1:12" x14ac:dyDescent="0.25">
      <c r="A2121" s="93">
        <v>1978</v>
      </c>
      <c r="B2121" s="94" t="s">
        <v>267</v>
      </c>
      <c r="C2121" s="95" t="s">
        <v>268</v>
      </c>
      <c r="D2121" s="95" t="s">
        <v>240</v>
      </c>
      <c r="E2121" s="87"/>
      <c r="F2121" s="69"/>
      <c r="G2121" s="69"/>
      <c r="H2121" s="69"/>
      <c r="I2121" s="69"/>
      <c r="J2121" s="70"/>
      <c r="K2121" s="118"/>
      <c r="L2121" s="112"/>
    </row>
    <row r="2122" spans="1:12" x14ac:dyDescent="0.25">
      <c r="A2122" s="93">
        <v>1978</v>
      </c>
      <c r="B2122" s="94" t="s">
        <v>269</v>
      </c>
      <c r="C2122" s="95" t="s">
        <v>270</v>
      </c>
      <c r="D2122" s="95" t="s">
        <v>240</v>
      </c>
      <c r="E2122" s="87"/>
      <c r="F2122" s="69"/>
      <c r="G2122" s="69"/>
      <c r="H2122" s="69"/>
      <c r="I2122" s="69"/>
      <c r="J2122" s="70"/>
      <c r="K2122" s="118"/>
      <c r="L2122" s="112"/>
    </row>
    <row r="2123" spans="1:12" x14ac:dyDescent="0.25">
      <c r="A2123" s="93">
        <v>1978</v>
      </c>
      <c r="B2123" s="94" t="s">
        <v>271</v>
      </c>
      <c r="C2123" s="95" t="s">
        <v>272</v>
      </c>
      <c r="D2123" s="95" t="s">
        <v>240</v>
      </c>
      <c r="E2123" s="87"/>
      <c r="F2123" s="69"/>
      <c r="G2123" s="69"/>
      <c r="H2123" s="69"/>
      <c r="I2123" s="69"/>
      <c r="J2123" s="70"/>
      <c r="K2123" s="118"/>
      <c r="L2123" s="112"/>
    </row>
    <row r="2124" spans="1:12" x14ac:dyDescent="0.25">
      <c r="A2124" s="93">
        <v>1978</v>
      </c>
      <c r="B2124" s="94" t="s">
        <v>273</v>
      </c>
      <c r="C2124" s="95" t="s">
        <v>274</v>
      </c>
      <c r="D2124" s="95" t="s">
        <v>240</v>
      </c>
      <c r="E2124" s="87"/>
      <c r="F2124" s="69"/>
      <c r="G2124" s="69"/>
      <c r="H2124" s="69"/>
      <c r="I2124" s="69"/>
      <c r="J2124" s="70"/>
      <c r="K2124" s="118"/>
      <c r="L2124" s="112"/>
    </row>
    <row r="2125" spans="1:12" x14ac:dyDescent="0.25">
      <c r="A2125" s="93">
        <v>1978</v>
      </c>
      <c r="B2125" s="94" t="s">
        <v>275</v>
      </c>
      <c r="C2125" s="95" t="s">
        <v>276</v>
      </c>
      <c r="D2125" s="95" t="s">
        <v>240</v>
      </c>
      <c r="E2125" s="87"/>
      <c r="F2125" s="69"/>
      <c r="G2125" s="69"/>
      <c r="H2125" s="69"/>
      <c r="I2125" s="69"/>
      <c r="J2125" s="70"/>
      <c r="K2125" s="118"/>
      <c r="L2125" s="112"/>
    </row>
    <row r="2126" spans="1:12" x14ac:dyDescent="0.25">
      <c r="A2126" s="93">
        <v>1978</v>
      </c>
      <c r="B2126" s="94" t="s">
        <v>277</v>
      </c>
      <c r="C2126" s="95" t="s">
        <v>278</v>
      </c>
      <c r="D2126" s="95" t="s">
        <v>240</v>
      </c>
      <c r="E2126" s="87"/>
      <c r="F2126" s="69"/>
      <c r="G2126" s="69"/>
      <c r="H2126" s="69"/>
      <c r="I2126" s="69"/>
      <c r="J2126" s="70"/>
      <c r="K2126" s="118"/>
      <c r="L2126" s="112"/>
    </row>
    <row r="2127" spans="1:12" x14ac:dyDescent="0.25">
      <c r="A2127" s="93">
        <v>1978</v>
      </c>
      <c r="B2127" s="94" t="s">
        <v>279</v>
      </c>
      <c r="C2127" s="95" t="s">
        <v>280</v>
      </c>
      <c r="D2127" s="95" t="s">
        <v>240</v>
      </c>
      <c r="E2127" s="87"/>
      <c r="F2127" s="69"/>
      <c r="G2127" s="69"/>
      <c r="H2127" s="69"/>
      <c r="I2127" s="69"/>
      <c r="J2127" s="70"/>
      <c r="K2127" s="118"/>
      <c r="L2127" s="112"/>
    </row>
    <row r="2128" spans="1:12" x14ac:dyDescent="0.25">
      <c r="A2128" s="93">
        <v>1978</v>
      </c>
      <c r="B2128" s="94" t="s">
        <v>281</v>
      </c>
      <c r="C2128" s="95" t="s">
        <v>282</v>
      </c>
      <c r="D2128" s="95" t="s">
        <v>240</v>
      </c>
      <c r="E2128" s="87"/>
      <c r="F2128" s="69"/>
      <c r="G2128" s="69"/>
      <c r="H2128" s="69"/>
      <c r="I2128" s="69"/>
      <c r="J2128" s="70"/>
      <c r="K2128" s="118"/>
      <c r="L2128" s="112"/>
    </row>
    <row r="2129" spans="1:12" x14ac:dyDescent="0.25">
      <c r="A2129" s="93">
        <v>1978</v>
      </c>
      <c r="B2129" s="94" t="s">
        <v>283</v>
      </c>
      <c r="C2129" s="95" t="s">
        <v>284</v>
      </c>
      <c r="D2129" s="95" t="s">
        <v>240</v>
      </c>
      <c r="E2129" s="87"/>
      <c r="F2129" s="69"/>
      <c r="G2129" s="69"/>
      <c r="H2129" s="69"/>
      <c r="I2129" s="69"/>
      <c r="J2129" s="70"/>
      <c r="K2129" s="118"/>
      <c r="L2129" s="112"/>
    </row>
    <row r="2130" spans="1:12" x14ac:dyDescent="0.25">
      <c r="A2130" s="93">
        <v>1978</v>
      </c>
      <c r="B2130" s="94" t="s">
        <v>285</v>
      </c>
      <c r="C2130" s="95" t="s">
        <v>286</v>
      </c>
      <c r="D2130" s="95" t="s">
        <v>240</v>
      </c>
      <c r="E2130" s="87"/>
      <c r="F2130" s="69"/>
      <c r="G2130" s="69"/>
      <c r="H2130" s="69"/>
      <c r="I2130" s="69"/>
      <c r="J2130" s="70"/>
      <c r="K2130" s="118"/>
      <c r="L2130" s="112"/>
    </row>
    <row r="2131" spans="1:12" x14ac:dyDescent="0.25">
      <c r="A2131" s="93">
        <v>1978</v>
      </c>
      <c r="B2131" s="94" t="s">
        <v>287</v>
      </c>
      <c r="C2131" s="95" t="s">
        <v>288</v>
      </c>
      <c r="D2131" s="95" t="s">
        <v>240</v>
      </c>
      <c r="E2131" s="87"/>
      <c r="F2131" s="69"/>
      <c r="G2131" s="69"/>
      <c r="H2131" s="69"/>
      <c r="I2131" s="69"/>
      <c r="J2131" s="70"/>
      <c r="K2131" s="118"/>
      <c r="L2131" s="112"/>
    </row>
    <row r="2132" spans="1:12" x14ac:dyDescent="0.25">
      <c r="A2132" s="93">
        <v>1978</v>
      </c>
      <c r="B2132" s="94" t="s">
        <v>289</v>
      </c>
      <c r="C2132" s="95" t="s">
        <v>290</v>
      </c>
      <c r="D2132" s="95" t="s">
        <v>240</v>
      </c>
      <c r="E2132" s="87"/>
      <c r="F2132" s="69"/>
      <c r="G2132" s="69"/>
      <c r="H2132" s="69"/>
      <c r="I2132" s="69"/>
      <c r="J2132" s="70"/>
      <c r="K2132" s="118"/>
      <c r="L2132" s="112"/>
    </row>
    <row r="2133" spans="1:12" x14ac:dyDescent="0.25">
      <c r="A2133" s="93">
        <v>1978</v>
      </c>
      <c r="B2133" s="94" t="s">
        <v>291</v>
      </c>
      <c r="C2133" s="95" t="s">
        <v>292</v>
      </c>
      <c r="D2133" s="95" t="s">
        <v>240</v>
      </c>
      <c r="E2133" s="87"/>
      <c r="F2133" s="69"/>
      <c r="G2133" s="69"/>
      <c r="H2133" s="69"/>
      <c r="I2133" s="69"/>
      <c r="J2133" s="70"/>
      <c r="K2133" s="118"/>
      <c r="L2133" s="112"/>
    </row>
    <row r="2134" spans="1:12" x14ac:dyDescent="0.25">
      <c r="A2134" s="93">
        <v>1978</v>
      </c>
      <c r="B2134" s="94" t="s">
        <v>293</v>
      </c>
      <c r="C2134" s="95" t="s">
        <v>294</v>
      </c>
      <c r="D2134" s="95" t="s">
        <v>240</v>
      </c>
      <c r="E2134" s="87"/>
      <c r="F2134" s="69"/>
      <c r="G2134" s="69"/>
      <c r="H2134" s="69"/>
      <c r="I2134" s="69"/>
      <c r="J2134" s="70"/>
      <c r="K2134" s="118"/>
      <c r="L2134" s="112"/>
    </row>
    <row r="2135" spans="1:12" x14ac:dyDescent="0.25">
      <c r="A2135" s="93">
        <v>1978</v>
      </c>
      <c r="B2135" s="94" t="s">
        <v>295</v>
      </c>
      <c r="C2135" s="95" t="s">
        <v>296</v>
      </c>
      <c r="D2135" s="95" t="s">
        <v>240</v>
      </c>
      <c r="E2135" s="87"/>
      <c r="F2135" s="69"/>
      <c r="G2135" s="69"/>
      <c r="H2135" s="69"/>
      <c r="I2135" s="69"/>
      <c r="J2135" s="70"/>
      <c r="K2135" s="118"/>
      <c r="L2135" s="112"/>
    </row>
    <row r="2136" spans="1:12" x14ac:dyDescent="0.25">
      <c r="A2136" s="93">
        <v>1978</v>
      </c>
      <c r="B2136" s="94" t="s">
        <v>297</v>
      </c>
      <c r="C2136" s="95" t="s">
        <v>298</v>
      </c>
      <c r="D2136" s="95" t="s">
        <v>240</v>
      </c>
      <c r="E2136" s="87"/>
      <c r="F2136" s="69"/>
      <c r="G2136" s="69"/>
      <c r="H2136" s="69"/>
      <c r="I2136" s="69"/>
      <c r="J2136" s="70"/>
      <c r="K2136" s="118"/>
      <c r="L2136" s="112"/>
    </row>
    <row r="2137" spans="1:12" x14ac:dyDescent="0.25">
      <c r="A2137" s="93">
        <v>1978</v>
      </c>
      <c r="B2137" s="94" t="s">
        <v>299</v>
      </c>
      <c r="C2137" s="95" t="s">
        <v>300</v>
      </c>
      <c r="D2137" s="95" t="s">
        <v>240</v>
      </c>
      <c r="E2137" s="87"/>
      <c r="F2137" s="69"/>
      <c r="G2137" s="69"/>
      <c r="H2137" s="69"/>
      <c r="I2137" s="69"/>
      <c r="J2137" s="70"/>
      <c r="K2137" s="118"/>
      <c r="L2137" s="112"/>
    </row>
    <row r="2138" spans="1:12" x14ac:dyDescent="0.25">
      <c r="A2138" s="93">
        <v>1978</v>
      </c>
      <c r="B2138" s="94" t="s">
        <v>301</v>
      </c>
      <c r="C2138" s="95" t="s">
        <v>302</v>
      </c>
      <c r="D2138" s="95" t="s">
        <v>240</v>
      </c>
      <c r="E2138" s="87"/>
      <c r="F2138" s="69"/>
      <c r="G2138" s="69"/>
      <c r="H2138" s="69"/>
      <c r="I2138" s="69"/>
      <c r="J2138" s="70"/>
      <c r="K2138" s="118"/>
      <c r="L2138" s="112"/>
    </row>
    <row r="2139" spans="1:12" x14ac:dyDescent="0.25">
      <c r="A2139" s="93">
        <v>1978</v>
      </c>
      <c r="B2139" s="94" t="s">
        <v>303</v>
      </c>
      <c r="C2139" s="95" t="s">
        <v>304</v>
      </c>
      <c r="D2139" s="95" t="s">
        <v>240</v>
      </c>
      <c r="E2139" s="87"/>
      <c r="F2139" s="69"/>
      <c r="G2139" s="69"/>
      <c r="H2139" s="69"/>
      <c r="I2139" s="69"/>
      <c r="J2139" s="70"/>
      <c r="K2139" s="118"/>
      <c r="L2139" s="112"/>
    </row>
    <row r="2140" spans="1:12" x14ac:dyDescent="0.25">
      <c r="A2140" s="93">
        <v>1978</v>
      </c>
      <c r="B2140" s="94" t="s">
        <v>305</v>
      </c>
      <c r="C2140" s="95" t="s">
        <v>306</v>
      </c>
      <c r="D2140" s="95" t="s">
        <v>240</v>
      </c>
      <c r="E2140" s="87"/>
      <c r="F2140" s="69"/>
      <c r="G2140" s="69"/>
      <c r="H2140" s="69"/>
      <c r="I2140" s="69"/>
      <c r="J2140" s="70"/>
      <c r="K2140" s="118"/>
      <c r="L2140" s="112"/>
    </row>
    <row r="2141" spans="1:12" x14ac:dyDescent="0.25">
      <c r="A2141" s="93">
        <v>1978</v>
      </c>
      <c r="B2141" s="94" t="s">
        <v>307</v>
      </c>
      <c r="C2141" s="95" t="s">
        <v>308</v>
      </c>
      <c r="D2141" s="95" t="s">
        <v>240</v>
      </c>
      <c r="E2141" s="87"/>
      <c r="F2141" s="69"/>
      <c r="G2141" s="69"/>
      <c r="H2141" s="69"/>
      <c r="I2141" s="69"/>
      <c r="J2141" s="70"/>
      <c r="K2141" s="118"/>
      <c r="L2141" s="112"/>
    </row>
    <row r="2142" spans="1:12" x14ac:dyDescent="0.25">
      <c r="A2142" s="93">
        <v>1978</v>
      </c>
      <c r="B2142" s="94" t="s">
        <v>309</v>
      </c>
      <c r="C2142" s="95" t="s">
        <v>310</v>
      </c>
      <c r="D2142" s="95" t="s">
        <v>240</v>
      </c>
      <c r="E2142" s="87"/>
      <c r="F2142" s="69"/>
      <c r="G2142" s="69"/>
      <c r="H2142" s="69"/>
      <c r="I2142" s="69"/>
      <c r="J2142" s="70"/>
      <c r="K2142" s="118"/>
      <c r="L2142" s="112"/>
    </row>
    <row r="2143" spans="1:12" x14ac:dyDescent="0.25">
      <c r="A2143" s="93">
        <v>1978</v>
      </c>
      <c r="B2143" s="94" t="s">
        <v>311</v>
      </c>
      <c r="C2143" s="95" t="s">
        <v>312</v>
      </c>
      <c r="D2143" s="95" t="s">
        <v>240</v>
      </c>
      <c r="E2143" s="87"/>
      <c r="F2143" s="69"/>
      <c r="G2143" s="69"/>
      <c r="H2143" s="69"/>
      <c r="I2143" s="69"/>
      <c r="J2143" s="70"/>
      <c r="K2143" s="118"/>
      <c r="L2143" s="112"/>
    </row>
    <row r="2144" spans="1:12" x14ac:dyDescent="0.25">
      <c r="A2144" s="93">
        <v>1978</v>
      </c>
      <c r="B2144" s="94" t="s">
        <v>313</v>
      </c>
      <c r="C2144" s="95" t="s">
        <v>314</v>
      </c>
      <c r="D2144" s="95" t="s">
        <v>240</v>
      </c>
      <c r="E2144" s="87"/>
      <c r="F2144" s="69"/>
      <c r="G2144" s="69"/>
      <c r="H2144" s="69"/>
      <c r="I2144" s="69"/>
      <c r="J2144" s="70"/>
      <c r="K2144" s="118"/>
      <c r="L2144" s="112"/>
    </row>
    <row r="2145" spans="1:12" x14ac:dyDescent="0.25">
      <c r="A2145" s="93">
        <v>1978</v>
      </c>
      <c r="B2145" s="94" t="s">
        <v>315</v>
      </c>
      <c r="C2145" s="95" t="s">
        <v>316</v>
      </c>
      <c r="D2145" s="95" t="s">
        <v>240</v>
      </c>
      <c r="E2145" s="87"/>
      <c r="F2145" s="69"/>
      <c r="G2145" s="69"/>
      <c r="H2145" s="69"/>
      <c r="I2145" s="69"/>
      <c r="J2145" s="70"/>
      <c r="K2145" s="118"/>
      <c r="L2145" s="112"/>
    </row>
    <row r="2146" spans="1:12" x14ac:dyDescent="0.25">
      <c r="A2146" s="93">
        <v>1978</v>
      </c>
      <c r="B2146" s="94" t="s">
        <v>317</v>
      </c>
      <c r="C2146" s="95" t="s">
        <v>318</v>
      </c>
      <c r="D2146" s="95" t="s">
        <v>240</v>
      </c>
      <c r="E2146" s="87"/>
      <c r="F2146" s="69"/>
      <c r="G2146" s="69"/>
      <c r="H2146" s="69"/>
      <c r="I2146" s="69"/>
      <c r="J2146" s="70"/>
      <c r="K2146" s="118"/>
      <c r="L2146" s="112"/>
    </row>
    <row r="2147" spans="1:12" x14ac:dyDescent="0.25">
      <c r="A2147" s="93">
        <v>1978</v>
      </c>
      <c r="B2147" s="94" t="s">
        <v>319</v>
      </c>
      <c r="C2147" s="95" t="s">
        <v>320</v>
      </c>
      <c r="D2147" s="95" t="s">
        <v>240</v>
      </c>
      <c r="E2147" s="87"/>
      <c r="F2147" s="69"/>
      <c r="G2147" s="69"/>
      <c r="H2147" s="69"/>
      <c r="I2147" s="69"/>
      <c r="J2147" s="70"/>
      <c r="K2147" s="118"/>
      <c r="L2147" s="112"/>
    </row>
    <row r="2148" spans="1:12" x14ac:dyDescent="0.25">
      <c r="A2148" s="93">
        <v>1978</v>
      </c>
      <c r="B2148" s="94" t="s">
        <v>321</v>
      </c>
      <c r="C2148" s="95" t="s">
        <v>322</v>
      </c>
      <c r="D2148" s="95" t="s">
        <v>240</v>
      </c>
      <c r="E2148" s="87"/>
      <c r="F2148" s="69"/>
      <c r="G2148" s="69"/>
      <c r="H2148" s="69"/>
      <c r="I2148" s="69"/>
      <c r="J2148" s="70"/>
      <c r="K2148" s="118"/>
      <c r="L2148" s="112"/>
    </row>
    <row r="2149" spans="1:12" x14ac:dyDescent="0.25">
      <c r="A2149" s="93">
        <v>1978</v>
      </c>
      <c r="B2149" s="94" t="s">
        <v>323</v>
      </c>
      <c r="C2149" s="95" t="s">
        <v>324</v>
      </c>
      <c r="D2149" s="95" t="s">
        <v>240</v>
      </c>
      <c r="E2149" s="87"/>
      <c r="F2149" s="69"/>
      <c r="G2149" s="69"/>
      <c r="H2149" s="69"/>
      <c r="I2149" s="69"/>
      <c r="J2149" s="70"/>
      <c r="K2149" s="118"/>
      <c r="L2149" s="112"/>
    </row>
    <row r="2150" spans="1:12" x14ac:dyDescent="0.25">
      <c r="A2150" s="93">
        <v>1978</v>
      </c>
      <c r="B2150" s="94" t="s">
        <v>325</v>
      </c>
      <c r="C2150" s="95" t="s">
        <v>326</v>
      </c>
      <c r="D2150" s="95" t="s">
        <v>240</v>
      </c>
      <c r="E2150" s="87"/>
      <c r="F2150" s="69"/>
      <c r="G2150" s="69"/>
      <c r="H2150" s="69"/>
      <c r="I2150" s="69"/>
      <c r="J2150" s="70"/>
      <c r="K2150" s="118"/>
      <c r="L2150" s="112"/>
    </row>
    <row r="2151" spans="1:12" x14ac:dyDescent="0.25">
      <c r="A2151" s="93">
        <v>1978</v>
      </c>
      <c r="B2151" s="94" t="s">
        <v>327</v>
      </c>
      <c r="C2151" s="95" t="s">
        <v>328</v>
      </c>
      <c r="D2151" s="95" t="s">
        <v>240</v>
      </c>
      <c r="E2151" s="87"/>
      <c r="F2151" s="69"/>
      <c r="G2151" s="69"/>
      <c r="H2151" s="69"/>
      <c r="I2151" s="69"/>
      <c r="J2151" s="70"/>
      <c r="K2151" s="118"/>
      <c r="L2151" s="112"/>
    </row>
    <row r="2152" spans="1:12" x14ac:dyDescent="0.25">
      <c r="A2152" s="93">
        <v>1978</v>
      </c>
      <c r="B2152" s="94" t="s">
        <v>329</v>
      </c>
      <c r="C2152" s="95" t="s">
        <v>330</v>
      </c>
      <c r="D2152" s="95" t="s">
        <v>240</v>
      </c>
      <c r="E2152" s="87"/>
      <c r="F2152" s="69"/>
      <c r="G2152" s="69"/>
      <c r="H2152" s="69"/>
      <c r="I2152" s="69"/>
      <c r="J2152" s="70"/>
      <c r="K2152" s="118"/>
      <c r="L2152" s="112"/>
    </row>
    <row r="2153" spans="1:12" x14ac:dyDescent="0.25">
      <c r="A2153" s="93">
        <v>1978</v>
      </c>
      <c r="B2153" s="94" t="s">
        <v>331</v>
      </c>
      <c r="C2153" s="95" t="s">
        <v>332</v>
      </c>
      <c r="D2153" s="95" t="s">
        <v>240</v>
      </c>
      <c r="E2153" s="87"/>
      <c r="F2153" s="69"/>
      <c r="G2153" s="69"/>
      <c r="H2153" s="69"/>
      <c r="I2153" s="69"/>
      <c r="J2153" s="70"/>
      <c r="K2153" s="118"/>
      <c r="L2153" s="112"/>
    </row>
    <row r="2154" spans="1:12" x14ac:dyDescent="0.25">
      <c r="A2154" s="93">
        <v>1978</v>
      </c>
      <c r="B2154" s="94" t="s">
        <v>333</v>
      </c>
      <c r="C2154" s="95" t="s">
        <v>334</v>
      </c>
      <c r="D2154" s="95" t="s">
        <v>240</v>
      </c>
      <c r="E2154" s="87"/>
      <c r="F2154" s="69"/>
      <c r="G2154" s="69"/>
      <c r="H2154" s="69"/>
      <c r="I2154" s="69"/>
      <c r="J2154" s="70"/>
      <c r="K2154" s="118"/>
      <c r="L2154" s="112"/>
    </row>
    <row r="2155" spans="1:12" x14ac:dyDescent="0.25">
      <c r="A2155" s="93">
        <v>1978</v>
      </c>
      <c r="B2155" s="94" t="s">
        <v>335</v>
      </c>
      <c r="C2155" s="95" t="s">
        <v>336</v>
      </c>
      <c r="D2155" s="95" t="s">
        <v>337</v>
      </c>
      <c r="E2155" s="87"/>
      <c r="F2155" s="69"/>
      <c r="G2155" s="69"/>
      <c r="H2155" s="69"/>
      <c r="I2155" s="69"/>
      <c r="J2155" s="70"/>
      <c r="K2155" s="118"/>
      <c r="L2155" s="112"/>
    </row>
    <row r="2156" spans="1:12" x14ac:dyDescent="0.25">
      <c r="A2156" s="93">
        <v>1978</v>
      </c>
      <c r="B2156" s="94" t="s">
        <v>338</v>
      </c>
      <c r="C2156" s="95" t="s">
        <v>339</v>
      </c>
      <c r="D2156" s="95" t="s">
        <v>337</v>
      </c>
      <c r="E2156" s="87"/>
      <c r="F2156" s="69"/>
      <c r="G2156" s="69"/>
      <c r="H2156" s="69"/>
      <c r="I2156" s="69"/>
      <c r="J2156" s="70"/>
      <c r="K2156" s="118"/>
      <c r="L2156" s="112"/>
    </row>
    <row r="2157" spans="1:12" x14ac:dyDescent="0.25">
      <c r="A2157" s="93">
        <v>1978</v>
      </c>
      <c r="B2157" s="94" t="s">
        <v>340</v>
      </c>
      <c r="C2157" s="95" t="s">
        <v>341</v>
      </c>
      <c r="D2157" s="95" t="s">
        <v>337</v>
      </c>
      <c r="E2157" s="87"/>
      <c r="F2157" s="69"/>
      <c r="G2157" s="69"/>
      <c r="H2157" s="69"/>
      <c r="I2157" s="69"/>
      <c r="J2157" s="70"/>
      <c r="K2157" s="118"/>
      <c r="L2157" s="112"/>
    </row>
    <row r="2158" spans="1:12" x14ac:dyDescent="0.25">
      <c r="A2158" s="93">
        <v>1978</v>
      </c>
      <c r="B2158" s="94" t="s">
        <v>342</v>
      </c>
      <c r="C2158" s="95" t="s">
        <v>343</v>
      </c>
      <c r="D2158" s="95" t="s">
        <v>337</v>
      </c>
      <c r="E2158" s="87"/>
      <c r="F2158" s="69"/>
      <c r="G2158" s="69"/>
      <c r="H2158" s="69"/>
      <c r="I2158" s="69"/>
      <c r="J2158" s="70"/>
      <c r="K2158" s="118"/>
      <c r="L2158" s="112"/>
    </row>
    <row r="2159" spans="1:12" x14ac:dyDescent="0.25">
      <c r="A2159" s="93">
        <v>1978</v>
      </c>
      <c r="B2159" s="94" t="s">
        <v>344</v>
      </c>
      <c r="C2159" s="95" t="s">
        <v>345</v>
      </c>
      <c r="D2159" s="95" t="s">
        <v>337</v>
      </c>
      <c r="E2159" s="87"/>
      <c r="F2159" s="69"/>
      <c r="G2159" s="69"/>
      <c r="H2159" s="69"/>
      <c r="I2159" s="69"/>
      <c r="J2159" s="70"/>
      <c r="K2159" s="118"/>
      <c r="L2159" s="112"/>
    </row>
    <row r="2160" spans="1:12" x14ac:dyDescent="0.25">
      <c r="A2160" s="93">
        <v>1978</v>
      </c>
      <c r="B2160" s="94" t="s">
        <v>346</v>
      </c>
      <c r="C2160" s="95" t="s">
        <v>347</v>
      </c>
      <c r="D2160" s="95" t="s">
        <v>337</v>
      </c>
      <c r="E2160" s="87"/>
      <c r="F2160" s="69"/>
      <c r="G2160" s="69"/>
      <c r="H2160" s="69"/>
      <c r="I2160" s="69"/>
      <c r="J2160" s="70"/>
      <c r="K2160" s="118"/>
      <c r="L2160" s="112"/>
    </row>
    <row r="2161" spans="1:12" x14ac:dyDescent="0.25">
      <c r="A2161" s="93">
        <v>1978</v>
      </c>
      <c r="B2161" s="94" t="s">
        <v>348</v>
      </c>
      <c r="C2161" s="95" t="s">
        <v>349</v>
      </c>
      <c r="D2161" s="95" t="s">
        <v>337</v>
      </c>
      <c r="E2161" s="87"/>
      <c r="F2161" s="69"/>
      <c r="G2161" s="69"/>
      <c r="H2161" s="69"/>
      <c r="I2161" s="69"/>
      <c r="J2161" s="70"/>
      <c r="K2161" s="118"/>
      <c r="L2161" s="112"/>
    </row>
    <row r="2162" spans="1:12" x14ac:dyDescent="0.25">
      <c r="A2162" s="93">
        <v>1978</v>
      </c>
      <c r="B2162" s="94" t="s">
        <v>350</v>
      </c>
      <c r="C2162" s="95" t="s">
        <v>351</v>
      </c>
      <c r="D2162" s="95" t="s">
        <v>337</v>
      </c>
      <c r="E2162" s="87"/>
      <c r="F2162" s="69"/>
      <c r="G2162" s="69"/>
      <c r="H2162" s="69"/>
      <c r="I2162" s="69"/>
      <c r="J2162" s="70"/>
      <c r="K2162" s="118"/>
      <c r="L2162" s="112"/>
    </row>
    <row r="2163" spans="1:12" x14ac:dyDescent="0.25">
      <c r="A2163" s="93">
        <v>1978</v>
      </c>
      <c r="B2163" s="94" t="s">
        <v>352</v>
      </c>
      <c r="C2163" s="95" t="s">
        <v>353</v>
      </c>
      <c r="D2163" s="95" t="s">
        <v>337</v>
      </c>
      <c r="E2163" s="87"/>
      <c r="F2163" s="69"/>
      <c r="G2163" s="69"/>
      <c r="H2163" s="69"/>
      <c r="I2163" s="69"/>
      <c r="J2163" s="70"/>
      <c r="K2163" s="118"/>
      <c r="L2163" s="112"/>
    </row>
    <row r="2164" spans="1:12" x14ac:dyDescent="0.25">
      <c r="A2164" s="93">
        <v>1978</v>
      </c>
      <c r="B2164" s="94" t="s">
        <v>354</v>
      </c>
      <c r="C2164" s="95" t="s">
        <v>355</v>
      </c>
      <c r="D2164" s="95" t="s">
        <v>337</v>
      </c>
      <c r="E2164" s="87"/>
      <c r="F2164" s="69"/>
      <c r="G2164" s="69"/>
      <c r="H2164" s="69"/>
      <c r="I2164" s="69"/>
      <c r="J2164" s="70"/>
      <c r="K2164" s="118"/>
      <c r="L2164" s="112"/>
    </row>
    <row r="2165" spans="1:12" x14ac:dyDescent="0.25">
      <c r="A2165" s="93">
        <v>1978</v>
      </c>
      <c r="B2165" s="94" t="s">
        <v>356</v>
      </c>
      <c r="C2165" s="95" t="s">
        <v>357</v>
      </c>
      <c r="D2165" s="95" t="s">
        <v>337</v>
      </c>
      <c r="E2165" s="87"/>
      <c r="F2165" s="69"/>
      <c r="G2165" s="69"/>
      <c r="H2165" s="69"/>
      <c r="I2165" s="69"/>
      <c r="J2165" s="70"/>
      <c r="K2165" s="118"/>
      <c r="L2165" s="112"/>
    </row>
    <row r="2166" spans="1:12" x14ac:dyDescent="0.25">
      <c r="A2166" s="93">
        <v>1978</v>
      </c>
      <c r="B2166" s="94" t="s">
        <v>358</v>
      </c>
      <c r="C2166" s="95" t="s">
        <v>359</v>
      </c>
      <c r="D2166" s="95" t="s">
        <v>337</v>
      </c>
      <c r="E2166" s="87"/>
      <c r="F2166" s="69"/>
      <c r="G2166" s="69"/>
      <c r="H2166" s="69"/>
      <c r="I2166" s="69"/>
      <c r="J2166" s="70"/>
      <c r="K2166" s="118"/>
      <c r="L2166" s="112"/>
    </row>
    <row r="2167" spans="1:12" x14ac:dyDescent="0.25">
      <c r="A2167" s="93">
        <v>1978</v>
      </c>
      <c r="B2167" s="94" t="s">
        <v>360</v>
      </c>
      <c r="C2167" s="95" t="s">
        <v>361</v>
      </c>
      <c r="D2167" s="95" t="s">
        <v>337</v>
      </c>
      <c r="E2167" s="87"/>
      <c r="F2167" s="69"/>
      <c r="G2167" s="69"/>
      <c r="H2167" s="69"/>
      <c r="I2167" s="69"/>
      <c r="J2167" s="70"/>
      <c r="K2167" s="118"/>
      <c r="L2167" s="112"/>
    </row>
    <row r="2168" spans="1:12" x14ac:dyDescent="0.25">
      <c r="A2168" s="93">
        <v>1978</v>
      </c>
      <c r="B2168" s="94" t="s">
        <v>362</v>
      </c>
      <c r="C2168" s="95" t="s">
        <v>363</v>
      </c>
      <c r="D2168" s="95" t="s">
        <v>337</v>
      </c>
      <c r="E2168" s="87"/>
      <c r="F2168" s="69"/>
      <c r="G2168" s="69"/>
      <c r="H2168" s="69"/>
      <c r="I2168" s="69"/>
      <c r="J2168" s="70"/>
      <c r="K2168" s="118"/>
      <c r="L2168" s="112"/>
    </row>
    <row r="2169" spans="1:12" x14ac:dyDescent="0.25">
      <c r="A2169" s="93">
        <v>1978</v>
      </c>
      <c r="B2169" s="94" t="s">
        <v>364</v>
      </c>
      <c r="C2169" s="95" t="s">
        <v>365</v>
      </c>
      <c r="D2169" s="95" t="s">
        <v>337</v>
      </c>
      <c r="E2169" s="87"/>
      <c r="F2169" s="69"/>
      <c r="G2169" s="69"/>
      <c r="H2169" s="69"/>
      <c r="I2169" s="69"/>
      <c r="J2169" s="70"/>
      <c r="K2169" s="118"/>
      <c r="L2169" s="112"/>
    </row>
    <row r="2170" spans="1:12" x14ac:dyDescent="0.25">
      <c r="A2170" s="93">
        <v>1978</v>
      </c>
      <c r="B2170" s="94" t="s">
        <v>366</v>
      </c>
      <c r="C2170" s="95" t="s">
        <v>367</v>
      </c>
      <c r="D2170" s="95" t="s">
        <v>337</v>
      </c>
      <c r="E2170" s="87"/>
      <c r="F2170" s="69"/>
      <c r="G2170" s="69"/>
      <c r="H2170" s="69"/>
      <c r="I2170" s="69"/>
      <c r="J2170" s="70"/>
      <c r="K2170" s="118"/>
      <c r="L2170" s="112"/>
    </row>
    <row r="2171" spans="1:12" x14ac:dyDescent="0.25">
      <c r="A2171" s="93">
        <v>1978</v>
      </c>
      <c r="B2171" s="94" t="s">
        <v>368</v>
      </c>
      <c r="C2171" s="95" t="s">
        <v>369</v>
      </c>
      <c r="D2171" s="95" t="s">
        <v>337</v>
      </c>
      <c r="E2171" s="87"/>
      <c r="F2171" s="69"/>
      <c r="G2171" s="69"/>
      <c r="H2171" s="69"/>
      <c r="I2171" s="69"/>
      <c r="J2171" s="70"/>
      <c r="K2171" s="118"/>
      <c r="L2171" s="112"/>
    </row>
    <row r="2172" spans="1:12" x14ac:dyDescent="0.25">
      <c r="A2172" s="93">
        <v>1978</v>
      </c>
      <c r="B2172" s="94" t="s">
        <v>370</v>
      </c>
      <c r="C2172" s="95" t="s">
        <v>371</v>
      </c>
      <c r="D2172" s="95" t="s">
        <v>337</v>
      </c>
      <c r="E2172" s="87"/>
      <c r="F2172" s="69"/>
      <c r="G2172" s="69"/>
      <c r="H2172" s="69"/>
      <c r="I2172" s="69"/>
      <c r="J2172" s="70"/>
      <c r="K2172" s="118"/>
      <c r="L2172" s="112"/>
    </row>
    <row r="2173" spans="1:12" x14ac:dyDescent="0.25">
      <c r="A2173" s="93">
        <v>1978</v>
      </c>
      <c r="B2173" s="94" t="s">
        <v>372</v>
      </c>
      <c r="C2173" s="95" t="s">
        <v>373</v>
      </c>
      <c r="D2173" s="95" t="s">
        <v>337</v>
      </c>
      <c r="E2173" s="87"/>
      <c r="F2173" s="69"/>
      <c r="G2173" s="69"/>
      <c r="H2173" s="69"/>
      <c r="I2173" s="69"/>
      <c r="J2173" s="70"/>
      <c r="K2173" s="118"/>
      <c r="L2173" s="112"/>
    </row>
    <row r="2174" spans="1:12" x14ac:dyDescent="0.25">
      <c r="A2174" s="93">
        <v>1978</v>
      </c>
      <c r="B2174" s="94" t="s">
        <v>374</v>
      </c>
      <c r="C2174" s="95" t="s">
        <v>375</v>
      </c>
      <c r="D2174" s="95" t="s">
        <v>337</v>
      </c>
      <c r="E2174" s="87"/>
      <c r="F2174" s="69"/>
      <c r="G2174" s="69"/>
      <c r="H2174" s="69"/>
      <c r="I2174" s="69"/>
      <c r="J2174" s="70"/>
      <c r="K2174" s="118"/>
      <c r="L2174" s="112"/>
    </row>
    <row r="2175" spans="1:12" x14ac:dyDescent="0.25">
      <c r="A2175" s="93">
        <v>1978</v>
      </c>
      <c r="B2175" s="94" t="s">
        <v>376</v>
      </c>
      <c r="C2175" s="95" t="s">
        <v>377</v>
      </c>
      <c r="D2175" s="95" t="s">
        <v>337</v>
      </c>
      <c r="E2175" s="87"/>
      <c r="F2175" s="69"/>
      <c r="G2175" s="69"/>
      <c r="H2175" s="69"/>
      <c r="I2175" s="69"/>
      <c r="J2175" s="70"/>
      <c r="K2175" s="118"/>
      <c r="L2175" s="112"/>
    </row>
    <row r="2176" spans="1:12" x14ac:dyDescent="0.25">
      <c r="A2176" s="93">
        <v>1978</v>
      </c>
      <c r="B2176" s="94" t="s">
        <v>378</v>
      </c>
      <c r="C2176" s="95" t="s">
        <v>379</v>
      </c>
      <c r="D2176" s="95" t="s">
        <v>337</v>
      </c>
      <c r="E2176" s="87"/>
      <c r="F2176" s="69"/>
      <c r="G2176" s="69"/>
      <c r="H2176" s="69"/>
      <c r="I2176" s="69"/>
      <c r="J2176" s="70"/>
      <c r="K2176" s="118"/>
      <c r="L2176" s="112"/>
    </row>
    <row r="2177" spans="1:12" x14ac:dyDescent="0.25">
      <c r="A2177" s="93">
        <v>1978</v>
      </c>
      <c r="B2177" s="94" t="s">
        <v>380</v>
      </c>
      <c r="C2177" s="95" t="s">
        <v>381</v>
      </c>
      <c r="D2177" s="95" t="s">
        <v>337</v>
      </c>
      <c r="E2177" s="87"/>
      <c r="F2177" s="69"/>
      <c r="G2177" s="69"/>
      <c r="H2177" s="69"/>
      <c r="I2177" s="69"/>
      <c r="J2177" s="70"/>
      <c r="K2177" s="118"/>
      <c r="L2177" s="112"/>
    </row>
    <row r="2178" spans="1:12" x14ac:dyDescent="0.25">
      <c r="A2178" s="93">
        <v>1978</v>
      </c>
      <c r="B2178" s="94"/>
      <c r="C2178" s="95" t="s">
        <v>382</v>
      </c>
      <c r="D2178" s="95" t="s">
        <v>337</v>
      </c>
      <c r="E2178" s="87"/>
      <c r="F2178" s="69"/>
      <c r="G2178" s="69"/>
      <c r="H2178" s="69"/>
      <c r="I2178" s="69"/>
      <c r="J2178" s="70"/>
      <c r="K2178" s="118"/>
      <c r="L2178" s="112"/>
    </row>
    <row r="2179" spans="1:12" x14ac:dyDescent="0.25">
      <c r="A2179" s="93">
        <v>1978</v>
      </c>
      <c r="B2179" s="94" t="s">
        <v>383</v>
      </c>
      <c r="C2179" s="95" t="s">
        <v>384</v>
      </c>
      <c r="D2179" s="95" t="s">
        <v>337</v>
      </c>
      <c r="E2179" s="87"/>
      <c r="F2179" s="69"/>
      <c r="G2179" s="69"/>
      <c r="H2179" s="69"/>
      <c r="I2179" s="69"/>
      <c r="J2179" s="70"/>
      <c r="K2179" s="118"/>
      <c r="L2179" s="112"/>
    </row>
    <row r="2180" spans="1:12" x14ac:dyDescent="0.25">
      <c r="A2180" s="93">
        <v>1978</v>
      </c>
      <c r="B2180" s="94" t="s">
        <v>385</v>
      </c>
      <c r="C2180" s="95" t="s">
        <v>386</v>
      </c>
      <c r="D2180" s="95" t="s">
        <v>337</v>
      </c>
      <c r="E2180" s="87"/>
      <c r="F2180" s="69"/>
      <c r="G2180" s="69"/>
      <c r="H2180" s="69"/>
      <c r="I2180" s="69"/>
      <c r="J2180" s="70"/>
      <c r="K2180" s="118"/>
      <c r="L2180" s="112"/>
    </row>
    <row r="2181" spans="1:12" x14ac:dyDescent="0.25">
      <c r="A2181" s="93">
        <v>1978</v>
      </c>
      <c r="B2181" s="94" t="s">
        <v>387</v>
      </c>
      <c r="C2181" s="95" t="s">
        <v>648</v>
      </c>
      <c r="D2181" s="95" t="s">
        <v>337</v>
      </c>
      <c r="E2181" s="87"/>
      <c r="F2181" s="69"/>
      <c r="G2181" s="69"/>
      <c r="H2181" s="69"/>
      <c r="I2181" s="69"/>
      <c r="J2181" s="70"/>
      <c r="K2181" s="118"/>
      <c r="L2181" s="112"/>
    </row>
    <row r="2182" spans="1:12" x14ac:dyDescent="0.25">
      <c r="A2182" s="93">
        <v>1978</v>
      </c>
      <c r="B2182" s="94" t="s">
        <v>388</v>
      </c>
      <c r="C2182" s="95" t="s">
        <v>389</v>
      </c>
      <c r="D2182" s="95" t="s">
        <v>337</v>
      </c>
      <c r="E2182" s="87"/>
      <c r="F2182" s="69"/>
      <c r="G2182" s="69"/>
      <c r="H2182" s="69"/>
      <c r="I2182" s="69"/>
      <c r="J2182" s="70"/>
      <c r="K2182" s="118"/>
      <c r="L2182" s="112"/>
    </row>
    <row r="2183" spans="1:12" x14ac:dyDescent="0.25">
      <c r="A2183" s="93">
        <v>1978</v>
      </c>
      <c r="B2183" s="94" t="s">
        <v>390</v>
      </c>
      <c r="C2183" s="95" t="s">
        <v>391</v>
      </c>
      <c r="D2183" s="95" t="s">
        <v>337</v>
      </c>
      <c r="E2183" s="87"/>
      <c r="F2183" s="69"/>
      <c r="G2183" s="69"/>
      <c r="H2183" s="69"/>
      <c r="I2183" s="69"/>
      <c r="J2183" s="70"/>
      <c r="K2183" s="118"/>
      <c r="L2183" s="112"/>
    </row>
    <row r="2184" spans="1:12" x14ac:dyDescent="0.25">
      <c r="A2184" s="93">
        <v>1978</v>
      </c>
      <c r="B2184" s="94" t="s">
        <v>392</v>
      </c>
      <c r="C2184" s="95" t="s">
        <v>393</v>
      </c>
      <c r="D2184" s="95" t="s">
        <v>337</v>
      </c>
      <c r="E2184" s="87"/>
      <c r="F2184" s="69"/>
      <c r="G2184" s="69"/>
      <c r="H2184" s="69"/>
      <c r="I2184" s="69"/>
      <c r="J2184" s="70"/>
      <c r="K2184" s="118"/>
      <c r="L2184" s="112"/>
    </row>
    <row r="2185" spans="1:12" x14ac:dyDescent="0.25">
      <c r="A2185" s="93">
        <v>1978</v>
      </c>
      <c r="B2185" s="94" t="s">
        <v>394</v>
      </c>
      <c r="C2185" s="95" t="s">
        <v>395</v>
      </c>
      <c r="D2185" s="95" t="s">
        <v>337</v>
      </c>
      <c r="E2185" s="87"/>
      <c r="F2185" s="69"/>
      <c r="G2185" s="69"/>
      <c r="H2185" s="69"/>
      <c r="I2185" s="69"/>
      <c r="J2185" s="70"/>
      <c r="K2185" s="118"/>
      <c r="L2185" s="112"/>
    </row>
    <row r="2186" spans="1:12" x14ac:dyDescent="0.25">
      <c r="A2186" s="93">
        <v>1978</v>
      </c>
      <c r="B2186" s="94" t="s">
        <v>396</v>
      </c>
      <c r="C2186" s="95" t="s">
        <v>397</v>
      </c>
      <c r="D2186" s="95" t="s">
        <v>337</v>
      </c>
      <c r="E2186" s="87"/>
      <c r="F2186" s="69"/>
      <c r="G2186" s="69"/>
      <c r="H2186" s="69"/>
      <c r="I2186" s="69"/>
      <c r="J2186" s="70"/>
      <c r="K2186" s="118"/>
      <c r="L2186" s="112"/>
    </row>
    <row r="2187" spans="1:12" x14ac:dyDescent="0.25">
      <c r="A2187" s="93">
        <v>1978</v>
      </c>
      <c r="B2187" s="94" t="s">
        <v>398</v>
      </c>
      <c r="C2187" s="95" t="s">
        <v>399</v>
      </c>
      <c r="D2187" s="95" t="s">
        <v>337</v>
      </c>
      <c r="E2187" s="87"/>
      <c r="F2187" s="69"/>
      <c r="G2187" s="69"/>
      <c r="H2187" s="69"/>
      <c r="I2187" s="69"/>
      <c r="J2187" s="70"/>
      <c r="K2187" s="118"/>
      <c r="L2187" s="112"/>
    </row>
    <row r="2188" spans="1:12" x14ac:dyDescent="0.25">
      <c r="A2188" s="93">
        <v>1978</v>
      </c>
      <c r="B2188" s="94" t="s">
        <v>400</v>
      </c>
      <c r="C2188" s="95" t="s">
        <v>401</v>
      </c>
      <c r="D2188" s="95" t="s">
        <v>337</v>
      </c>
      <c r="E2188" s="87"/>
      <c r="F2188" s="69"/>
      <c r="G2188" s="69"/>
      <c r="H2188" s="69"/>
      <c r="I2188" s="69"/>
      <c r="J2188" s="70"/>
      <c r="K2188" s="118"/>
      <c r="L2188" s="112"/>
    </row>
    <row r="2189" spans="1:12" x14ac:dyDescent="0.25">
      <c r="A2189" s="93">
        <v>1978</v>
      </c>
      <c r="B2189" s="94" t="s">
        <v>402</v>
      </c>
      <c r="C2189" s="95" t="s">
        <v>403</v>
      </c>
      <c r="D2189" s="95" t="s">
        <v>337</v>
      </c>
      <c r="E2189" s="87"/>
      <c r="F2189" s="69"/>
      <c r="G2189" s="69"/>
      <c r="H2189" s="69"/>
      <c r="I2189" s="69"/>
      <c r="J2189" s="70"/>
      <c r="K2189" s="118"/>
      <c r="L2189" s="112"/>
    </row>
    <row r="2190" spans="1:12" x14ac:dyDescent="0.25">
      <c r="A2190" s="93">
        <v>1978</v>
      </c>
      <c r="B2190" s="94" t="s">
        <v>404</v>
      </c>
      <c r="C2190" s="95" t="s">
        <v>405</v>
      </c>
      <c r="D2190" s="95" t="s">
        <v>337</v>
      </c>
      <c r="E2190" s="87"/>
      <c r="F2190" s="69"/>
      <c r="G2190" s="69"/>
      <c r="H2190" s="69"/>
      <c r="I2190" s="69"/>
      <c r="J2190" s="70"/>
      <c r="K2190" s="118"/>
      <c r="L2190" s="112"/>
    </row>
    <row r="2191" spans="1:12" x14ac:dyDescent="0.25">
      <c r="A2191" s="93">
        <v>1978</v>
      </c>
      <c r="B2191" s="94" t="s">
        <v>406</v>
      </c>
      <c r="C2191" s="95" t="s">
        <v>407</v>
      </c>
      <c r="D2191" s="95" t="s">
        <v>337</v>
      </c>
      <c r="E2191" s="87"/>
      <c r="F2191" s="69"/>
      <c r="G2191" s="69"/>
      <c r="H2191" s="69"/>
      <c r="I2191" s="69"/>
      <c r="J2191" s="70"/>
      <c r="K2191" s="118"/>
      <c r="L2191" s="112"/>
    </row>
    <row r="2192" spans="1:12" x14ac:dyDescent="0.25">
      <c r="A2192" s="93">
        <v>1978</v>
      </c>
      <c r="B2192" s="94" t="s">
        <v>408</v>
      </c>
      <c r="C2192" s="95" t="s">
        <v>409</v>
      </c>
      <c r="D2192" s="95" t="s">
        <v>337</v>
      </c>
      <c r="E2192" s="87"/>
      <c r="F2192" s="69"/>
      <c r="G2192" s="69"/>
      <c r="H2192" s="69"/>
      <c r="I2192" s="69"/>
      <c r="J2192" s="70"/>
      <c r="K2192" s="118"/>
      <c r="L2192" s="112"/>
    </row>
    <row r="2193" spans="1:12" x14ac:dyDescent="0.25">
      <c r="A2193" s="93">
        <v>1978</v>
      </c>
      <c r="B2193" s="94" t="s">
        <v>410</v>
      </c>
      <c r="C2193" s="95" t="s">
        <v>411</v>
      </c>
      <c r="D2193" s="95" t="s">
        <v>337</v>
      </c>
      <c r="E2193" s="87"/>
      <c r="F2193" s="69"/>
      <c r="G2193" s="69"/>
      <c r="H2193" s="69"/>
      <c r="I2193" s="69"/>
      <c r="J2193" s="70"/>
      <c r="K2193" s="118"/>
      <c r="L2193" s="112"/>
    </row>
    <row r="2194" spans="1:12" x14ac:dyDescent="0.25">
      <c r="A2194" s="93">
        <v>1978</v>
      </c>
      <c r="B2194" s="94" t="s">
        <v>412</v>
      </c>
      <c r="C2194" s="95" t="s">
        <v>413</v>
      </c>
      <c r="D2194" s="95" t="s">
        <v>337</v>
      </c>
      <c r="E2194" s="87"/>
      <c r="F2194" s="69"/>
      <c r="G2194" s="69"/>
      <c r="H2194" s="69"/>
      <c r="I2194" s="69"/>
      <c r="J2194" s="70"/>
      <c r="K2194" s="118"/>
      <c r="L2194" s="112"/>
    </row>
    <row r="2195" spans="1:12" x14ac:dyDescent="0.25">
      <c r="A2195" s="93">
        <v>1978</v>
      </c>
      <c r="B2195" s="94" t="s">
        <v>414</v>
      </c>
      <c r="C2195" s="95" t="s">
        <v>415</v>
      </c>
      <c r="D2195" s="95" t="s">
        <v>337</v>
      </c>
      <c r="E2195" s="87"/>
      <c r="F2195" s="69"/>
      <c r="G2195" s="69"/>
      <c r="H2195" s="69"/>
      <c r="I2195" s="69"/>
      <c r="J2195" s="70"/>
      <c r="K2195" s="118"/>
      <c r="L2195" s="112"/>
    </row>
    <row r="2196" spans="1:12" x14ac:dyDescent="0.25">
      <c r="A2196" s="93">
        <v>1978</v>
      </c>
      <c r="B2196" s="94" t="s">
        <v>416</v>
      </c>
      <c r="C2196" s="95" t="s">
        <v>417</v>
      </c>
      <c r="D2196" s="95" t="s">
        <v>337</v>
      </c>
      <c r="E2196" s="87"/>
      <c r="F2196" s="69"/>
      <c r="G2196" s="69"/>
      <c r="H2196" s="69"/>
      <c r="I2196" s="69"/>
      <c r="J2196" s="70"/>
      <c r="K2196" s="118"/>
      <c r="L2196" s="112"/>
    </row>
    <row r="2197" spans="1:12" x14ac:dyDescent="0.25">
      <c r="A2197" s="93">
        <v>1978</v>
      </c>
      <c r="B2197" s="94" t="s">
        <v>418</v>
      </c>
      <c r="C2197" s="95" t="s">
        <v>419</v>
      </c>
      <c r="D2197" s="95" t="s">
        <v>337</v>
      </c>
      <c r="E2197" s="87"/>
      <c r="F2197" s="69"/>
      <c r="G2197" s="69"/>
      <c r="H2197" s="69"/>
      <c r="I2197" s="69"/>
      <c r="J2197" s="70"/>
      <c r="K2197" s="118"/>
      <c r="L2197" s="112"/>
    </row>
    <row r="2198" spans="1:12" x14ac:dyDescent="0.25">
      <c r="A2198" s="93">
        <v>1978</v>
      </c>
      <c r="B2198" s="94" t="s">
        <v>420</v>
      </c>
      <c r="C2198" s="95" t="s">
        <v>421</v>
      </c>
      <c r="D2198" s="95" t="s">
        <v>337</v>
      </c>
      <c r="E2198" s="87"/>
      <c r="F2198" s="69"/>
      <c r="G2198" s="69"/>
      <c r="H2198" s="69"/>
      <c r="I2198" s="69"/>
      <c r="J2198" s="70"/>
      <c r="K2198" s="118"/>
      <c r="L2198" s="112"/>
    </row>
    <row r="2199" spans="1:12" x14ac:dyDescent="0.25">
      <c r="A2199" s="93">
        <v>1978</v>
      </c>
      <c r="B2199" s="94" t="s">
        <v>422</v>
      </c>
      <c r="C2199" s="95" t="s">
        <v>423</v>
      </c>
      <c r="D2199" s="95" t="s">
        <v>337</v>
      </c>
      <c r="E2199" s="87"/>
      <c r="F2199" s="69"/>
      <c r="G2199" s="69"/>
      <c r="H2199" s="69"/>
      <c r="I2199" s="69"/>
      <c r="J2199" s="70"/>
      <c r="K2199" s="118"/>
      <c r="L2199" s="112"/>
    </row>
    <row r="2200" spans="1:12" x14ac:dyDescent="0.25">
      <c r="A2200" s="93">
        <v>1978</v>
      </c>
      <c r="B2200" s="94" t="s">
        <v>424</v>
      </c>
      <c r="C2200" s="95" t="s">
        <v>425</v>
      </c>
      <c r="D2200" s="95" t="s">
        <v>337</v>
      </c>
      <c r="E2200" s="87"/>
      <c r="F2200" s="69"/>
      <c r="G2200" s="69"/>
      <c r="H2200" s="69"/>
      <c r="I2200" s="69"/>
      <c r="J2200" s="70"/>
      <c r="K2200" s="118"/>
      <c r="L2200" s="112"/>
    </row>
    <row r="2201" spans="1:12" x14ac:dyDescent="0.25">
      <c r="A2201" s="93">
        <v>1978</v>
      </c>
      <c r="B2201" s="94" t="s">
        <v>426</v>
      </c>
      <c r="C2201" s="95" t="s">
        <v>427</v>
      </c>
      <c r="D2201" s="95" t="s">
        <v>337</v>
      </c>
      <c r="E2201" s="87"/>
      <c r="F2201" s="69"/>
      <c r="G2201" s="69"/>
      <c r="H2201" s="69"/>
      <c r="I2201" s="69"/>
      <c r="J2201" s="70"/>
      <c r="K2201" s="118"/>
      <c r="L2201" s="112"/>
    </row>
    <row r="2202" spans="1:12" x14ac:dyDescent="0.25">
      <c r="A2202" s="93">
        <v>1978</v>
      </c>
      <c r="B2202" s="94" t="s">
        <v>428</v>
      </c>
      <c r="C2202" s="95" t="s">
        <v>429</v>
      </c>
      <c r="D2202" s="95" t="s">
        <v>337</v>
      </c>
      <c r="E2202" s="87"/>
      <c r="F2202" s="69"/>
      <c r="G2202" s="69"/>
      <c r="H2202" s="69"/>
      <c r="I2202" s="69"/>
      <c r="J2202" s="70"/>
      <c r="K2202" s="118"/>
      <c r="L2202" s="112"/>
    </row>
    <row r="2203" spans="1:12" x14ac:dyDescent="0.25">
      <c r="A2203" s="93">
        <v>1978</v>
      </c>
      <c r="B2203" s="94" t="s">
        <v>430</v>
      </c>
      <c r="C2203" s="95" t="s">
        <v>431</v>
      </c>
      <c r="D2203" s="95" t="s">
        <v>337</v>
      </c>
      <c r="E2203" s="87"/>
      <c r="F2203" s="69"/>
      <c r="G2203" s="69"/>
      <c r="H2203" s="69"/>
      <c r="I2203" s="69"/>
      <c r="J2203" s="70"/>
      <c r="K2203" s="118"/>
      <c r="L2203" s="112"/>
    </row>
    <row r="2204" spans="1:12" x14ac:dyDescent="0.25">
      <c r="A2204" s="93">
        <v>1978</v>
      </c>
      <c r="B2204" s="94" t="s">
        <v>432</v>
      </c>
      <c r="C2204" s="95" t="s">
        <v>433</v>
      </c>
      <c r="D2204" s="95" t="s">
        <v>337</v>
      </c>
      <c r="E2204" s="87"/>
      <c r="F2204" s="69"/>
      <c r="G2204" s="69"/>
      <c r="H2204" s="69"/>
      <c r="I2204" s="69"/>
      <c r="J2204" s="70"/>
      <c r="K2204" s="118"/>
      <c r="L2204" s="112"/>
    </row>
    <row r="2205" spans="1:12" x14ac:dyDescent="0.25">
      <c r="A2205" s="93">
        <v>1978</v>
      </c>
      <c r="B2205" s="94" t="s">
        <v>434</v>
      </c>
      <c r="C2205" s="95" t="s">
        <v>435</v>
      </c>
      <c r="D2205" s="95" t="s">
        <v>337</v>
      </c>
      <c r="E2205" s="87"/>
      <c r="F2205" s="69"/>
      <c r="G2205" s="69"/>
      <c r="H2205" s="69"/>
      <c r="I2205" s="69"/>
      <c r="J2205" s="70"/>
      <c r="K2205" s="118"/>
      <c r="L2205" s="112"/>
    </row>
    <row r="2206" spans="1:12" x14ac:dyDescent="0.25">
      <c r="A2206" s="93">
        <v>1978</v>
      </c>
      <c r="B2206" s="94" t="s">
        <v>436</v>
      </c>
      <c r="C2206" s="95" t="s">
        <v>437</v>
      </c>
      <c r="D2206" s="95" t="s">
        <v>337</v>
      </c>
      <c r="E2206" s="87"/>
      <c r="F2206" s="69"/>
      <c r="G2206" s="69"/>
      <c r="H2206" s="69"/>
      <c r="I2206" s="69"/>
      <c r="J2206" s="70"/>
      <c r="K2206" s="118"/>
      <c r="L2206" s="112"/>
    </row>
    <row r="2207" spans="1:12" x14ac:dyDescent="0.25">
      <c r="A2207" s="93">
        <v>1978</v>
      </c>
      <c r="B2207" s="94" t="s">
        <v>438</v>
      </c>
      <c r="C2207" s="95" t="s">
        <v>439</v>
      </c>
      <c r="D2207" s="95" t="s">
        <v>440</v>
      </c>
      <c r="E2207" s="87"/>
      <c r="F2207" s="69"/>
      <c r="G2207" s="69"/>
      <c r="H2207" s="69"/>
      <c r="I2207" s="69"/>
      <c r="J2207" s="70"/>
      <c r="K2207" s="118"/>
      <c r="L2207" s="112"/>
    </row>
    <row r="2208" spans="1:12" x14ac:dyDescent="0.25">
      <c r="A2208" s="93">
        <v>1978</v>
      </c>
      <c r="B2208" s="94" t="s">
        <v>441</v>
      </c>
      <c r="C2208" s="95" t="s">
        <v>442</v>
      </c>
      <c r="D2208" s="95" t="s">
        <v>440</v>
      </c>
      <c r="E2208" s="87"/>
      <c r="F2208" s="69"/>
      <c r="G2208" s="69"/>
      <c r="H2208" s="69"/>
      <c r="I2208" s="69"/>
      <c r="J2208" s="70"/>
      <c r="K2208" s="118"/>
      <c r="L2208" s="112"/>
    </row>
    <row r="2209" spans="1:12" x14ac:dyDescent="0.25">
      <c r="A2209" s="93">
        <v>1978</v>
      </c>
      <c r="B2209" s="94" t="s">
        <v>443</v>
      </c>
      <c r="C2209" s="95" t="s">
        <v>444</v>
      </c>
      <c r="D2209" s="95" t="s">
        <v>440</v>
      </c>
      <c r="E2209" s="87"/>
      <c r="F2209" s="69"/>
      <c r="G2209" s="69"/>
      <c r="H2209" s="69"/>
      <c r="I2209" s="69"/>
      <c r="J2209" s="70"/>
      <c r="K2209" s="118"/>
      <c r="L2209" s="112"/>
    </row>
    <row r="2210" spans="1:12" x14ac:dyDescent="0.25">
      <c r="A2210" s="93">
        <v>1978</v>
      </c>
      <c r="B2210" s="94" t="s">
        <v>445</v>
      </c>
      <c r="C2210" s="95" t="s">
        <v>446</v>
      </c>
      <c r="D2210" s="95" t="s">
        <v>440</v>
      </c>
      <c r="E2210" s="87"/>
      <c r="F2210" s="69"/>
      <c r="G2210" s="69"/>
      <c r="H2210" s="69"/>
      <c r="I2210" s="69"/>
      <c r="J2210" s="70"/>
      <c r="K2210" s="118"/>
      <c r="L2210" s="112"/>
    </row>
    <row r="2211" spans="1:12" x14ac:dyDescent="0.25">
      <c r="A2211" s="93">
        <v>1978</v>
      </c>
      <c r="B2211" s="94" t="s">
        <v>447</v>
      </c>
      <c r="C2211" s="95" t="s">
        <v>448</v>
      </c>
      <c r="D2211" s="95" t="s">
        <v>440</v>
      </c>
      <c r="E2211" s="87"/>
      <c r="F2211" s="69"/>
      <c r="G2211" s="69"/>
      <c r="H2211" s="69"/>
      <c r="I2211" s="69"/>
      <c r="J2211" s="70"/>
      <c r="K2211" s="118"/>
      <c r="L2211" s="112"/>
    </row>
    <row r="2212" spans="1:12" x14ac:dyDescent="0.25">
      <c r="A2212" s="93">
        <v>1978</v>
      </c>
      <c r="B2212" s="94" t="s">
        <v>449</v>
      </c>
      <c r="C2212" s="95" t="s">
        <v>450</v>
      </c>
      <c r="D2212" s="95" t="s">
        <v>440</v>
      </c>
      <c r="E2212" s="87"/>
      <c r="F2212" s="69"/>
      <c r="G2212" s="69"/>
      <c r="H2212" s="69"/>
      <c r="I2212" s="69"/>
      <c r="J2212" s="70"/>
      <c r="K2212" s="118"/>
      <c r="L2212" s="112"/>
    </row>
    <row r="2213" spans="1:12" x14ac:dyDescent="0.25">
      <c r="A2213" s="93">
        <v>1978</v>
      </c>
      <c r="B2213" s="94" t="s">
        <v>451</v>
      </c>
      <c r="C2213" s="95" t="s">
        <v>452</v>
      </c>
      <c r="D2213" s="95" t="s">
        <v>440</v>
      </c>
      <c r="E2213" s="87"/>
      <c r="F2213" s="69"/>
      <c r="G2213" s="69"/>
      <c r="H2213" s="69"/>
      <c r="I2213" s="69"/>
      <c r="J2213" s="70"/>
      <c r="K2213" s="118"/>
      <c r="L2213" s="112"/>
    </row>
    <row r="2214" spans="1:12" x14ac:dyDescent="0.25">
      <c r="A2214" s="93">
        <v>1978</v>
      </c>
      <c r="B2214" s="94" t="s">
        <v>453</v>
      </c>
      <c r="C2214" s="95" t="s">
        <v>454</v>
      </c>
      <c r="D2214" s="95" t="s">
        <v>440</v>
      </c>
      <c r="E2214" s="87"/>
      <c r="F2214" s="69"/>
      <c r="G2214" s="69"/>
      <c r="H2214" s="69"/>
      <c r="I2214" s="69"/>
      <c r="J2214" s="70"/>
      <c r="K2214" s="118"/>
      <c r="L2214" s="112"/>
    </row>
    <row r="2215" spans="1:12" x14ac:dyDescent="0.25">
      <c r="A2215" s="93">
        <v>1978</v>
      </c>
      <c r="B2215" s="94" t="s">
        <v>455</v>
      </c>
      <c r="C2215" s="95" t="s">
        <v>456</v>
      </c>
      <c r="D2215" s="95" t="s">
        <v>440</v>
      </c>
      <c r="E2215" s="87"/>
      <c r="F2215" s="69"/>
      <c r="G2215" s="69"/>
      <c r="H2215" s="69"/>
      <c r="I2215" s="69"/>
      <c r="J2215" s="70"/>
      <c r="K2215" s="118"/>
      <c r="L2215" s="112"/>
    </row>
    <row r="2216" spans="1:12" x14ac:dyDescent="0.25">
      <c r="A2216" s="93">
        <v>1978</v>
      </c>
      <c r="B2216" s="94" t="s">
        <v>457</v>
      </c>
      <c r="C2216" s="95" t="s">
        <v>458</v>
      </c>
      <c r="D2216" s="95" t="s">
        <v>440</v>
      </c>
      <c r="E2216" s="87"/>
      <c r="F2216" s="69"/>
      <c r="G2216" s="69"/>
      <c r="H2216" s="69"/>
      <c r="I2216" s="69"/>
      <c r="J2216" s="70"/>
      <c r="K2216" s="118"/>
      <c r="L2216" s="112"/>
    </row>
    <row r="2217" spans="1:12" x14ac:dyDescent="0.25">
      <c r="A2217" s="93">
        <v>1978</v>
      </c>
      <c r="B2217" s="94" t="s">
        <v>459</v>
      </c>
      <c r="C2217" s="95" t="s">
        <v>460</v>
      </c>
      <c r="D2217" s="95" t="s">
        <v>440</v>
      </c>
      <c r="E2217" s="87"/>
      <c r="F2217" s="69"/>
      <c r="G2217" s="69"/>
      <c r="H2217" s="69"/>
      <c r="I2217" s="69"/>
      <c r="J2217" s="70"/>
      <c r="K2217" s="118"/>
      <c r="L2217" s="112"/>
    </row>
    <row r="2218" spans="1:12" x14ac:dyDescent="0.25">
      <c r="A2218" s="93">
        <v>1978</v>
      </c>
      <c r="B2218" s="94" t="s">
        <v>461</v>
      </c>
      <c r="C2218" s="95" t="s">
        <v>462</v>
      </c>
      <c r="D2218" s="95" t="s">
        <v>440</v>
      </c>
      <c r="E2218" s="87"/>
      <c r="F2218" s="69"/>
      <c r="G2218" s="69"/>
      <c r="H2218" s="69"/>
      <c r="I2218" s="69"/>
      <c r="J2218" s="70"/>
      <c r="K2218" s="118"/>
      <c r="L2218" s="112"/>
    </row>
    <row r="2219" spans="1:12" x14ac:dyDescent="0.25">
      <c r="A2219" s="93">
        <v>1978</v>
      </c>
      <c r="B2219" s="94" t="s">
        <v>463</v>
      </c>
      <c r="C2219" s="95" t="s">
        <v>464</v>
      </c>
      <c r="D2219" s="95" t="s">
        <v>440</v>
      </c>
      <c r="E2219" s="87"/>
      <c r="F2219" s="69"/>
      <c r="G2219" s="69"/>
      <c r="H2219" s="69"/>
      <c r="I2219" s="69"/>
      <c r="J2219" s="70"/>
      <c r="K2219" s="118"/>
      <c r="L2219" s="112"/>
    </row>
    <row r="2220" spans="1:12" x14ac:dyDescent="0.25">
      <c r="A2220" s="93">
        <v>1978</v>
      </c>
      <c r="B2220" s="94" t="s">
        <v>465</v>
      </c>
      <c r="C2220" s="95" t="s">
        <v>466</v>
      </c>
      <c r="D2220" s="95" t="s">
        <v>440</v>
      </c>
      <c r="E2220" s="87"/>
      <c r="F2220" s="69"/>
      <c r="G2220" s="69"/>
      <c r="H2220" s="69"/>
      <c r="I2220" s="69"/>
      <c r="J2220" s="70"/>
      <c r="K2220" s="118"/>
      <c r="L2220" s="112"/>
    </row>
    <row r="2221" spans="1:12" x14ac:dyDescent="0.25">
      <c r="A2221" s="93">
        <v>1978</v>
      </c>
      <c r="B2221" s="94" t="s">
        <v>467</v>
      </c>
      <c r="C2221" s="95" t="s">
        <v>468</v>
      </c>
      <c r="D2221" s="95" t="s">
        <v>440</v>
      </c>
      <c r="E2221" s="87"/>
      <c r="F2221" s="69"/>
      <c r="G2221" s="69"/>
      <c r="H2221" s="69"/>
      <c r="I2221" s="69"/>
      <c r="J2221" s="70"/>
      <c r="K2221" s="118"/>
      <c r="L2221" s="112"/>
    </row>
    <row r="2222" spans="1:12" x14ac:dyDescent="0.25">
      <c r="A2222" s="93">
        <v>1978</v>
      </c>
      <c r="B2222" s="94" t="s">
        <v>469</v>
      </c>
      <c r="C2222" s="95" t="s">
        <v>470</v>
      </c>
      <c r="D2222" s="95" t="s">
        <v>440</v>
      </c>
      <c r="E2222" s="87"/>
      <c r="F2222" s="69"/>
      <c r="G2222" s="69"/>
      <c r="H2222" s="69"/>
      <c r="I2222" s="69"/>
      <c r="J2222" s="70"/>
      <c r="K2222" s="118"/>
      <c r="L2222" s="112"/>
    </row>
    <row r="2223" spans="1:12" x14ac:dyDescent="0.25">
      <c r="A2223" s="93">
        <v>1978</v>
      </c>
      <c r="B2223" s="94" t="s">
        <v>471</v>
      </c>
      <c r="C2223" s="95" t="s">
        <v>472</v>
      </c>
      <c r="D2223" s="95" t="s">
        <v>440</v>
      </c>
      <c r="E2223" s="87"/>
      <c r="F2223" s="69"/>
      <c r="G2223" s="69"/>
      <c r="H2223" s="69"/>
      <c r="I2223" s="69"/>
      <c r="J2223" s="70"/>
      <c r="K2223" s="118"/>
      <c r="L2223" s="112"/>
    </row>
    <row r="2224" spans="1:12" x14ac:dyDescent="0.25">
      <c r="A2224" s="93">
        <v>1978</v>
      </c>
      <c r="B2224" s="94" t="s">
        <v>473</v>
      </c>
      <c r="C2224" s="95" t="s">
        <v>474</v>
      </c>
      <c r="D2224" s="95" t="s">
        <v>440</v>
      </c>
      <c r="E2224" s="87"/>
      <c r="F2224" s="69"/>
      <c r="G2224" s="69"/>
      <c r="H2224" s="69"/>
      <c r="I2224" s="69"/>
      <c r="J2224" s="70"/>
      <c r="K2224" s="118"/>
      <c r="L2224" s="112"/>
    </row>
    <row r="2225" spans="1:12" x14ac:dyDescent="0.25">
      <c r="A2225" s="93">
        <v>1978</v>
      </c>
      <c r="B2225" s="94" t="s">
        <v>475</v>
      </c>
      <c r="C2225" s="95" t="s">
        <v>476</v>
      </c>
      <c r="D2225" s="95" t="s">
        <v>440</v>
      </c>
      <c r="E2225" s="87"/>
      <c r="F2225" s="69"/>
      <c r="G2225" s="69"/>
      <c r="H2225" s="69"/>
      <c r="I2225" s="69"/>
      <c r="J2225" s="70"/>
      <c r="K2225" s="118"/>
      <c r="L2225" s="112"/>
    </row>
    <row r="2226" spans="1:12" x14ac:dyDescent="0.25">
      <c r="A2226" s="93">
        <v>1978</v>
      </c>
      <c r="B2226" s="94" t="s">
        <v>477</v>
      </c>
      <c r="C2226" s="95" t="s">
        <v>478</v>
      </c>
      <c r="D2226" s="95" t="s">
        <v>440</v>
      </c>
      <c r="E2226" s="87"/>
      <c r="F2226" s="69"/>
      <c r="G2226" s="69"/>
      <c r="H2226" s="69"/>
      <c r="I2226" s="69"/>
      <c r="J2226" s="70"/>
      <c r="K2226" s="118"/>
      <c r="L2226" s="112"/>
    </row>
    <row r="2227" spans="1:12" x14ac:dyDescent="0.25">
      <c r="A2227" s="93">
        <v>1978</v>
      </c>
      <c r="B2227" s="94" t="s">
        <v>479</v>
      </c>
      <c r="C2227" s="95" t="s">
        <v>480</v>
      </c>
      <c r="D2227" s="95" t="s">
        <v>440</v>
      </c>
      <c r="E2227" s="87"/>
      <c r="F2227" s="69"/>
      <c r="G2227" s="69"/>
      <c r="H2227" s="69"/>
      <c r="I2227" s="69"/>
      <c r="J2227" s="70"/>
      <c r="K2227" s="118"/>
      <c r="L2227" s="112"/>
    </row>
    <row r="2228" spans="1:12" x14ac:dyDescent="0.25">
      <c r="A2228" s="93">
        <v>1978</v>
      </c>
      <c r="B2228" s="94" t="s">
        <v>481</v>
      </c>
      <c r="C2228" s="95" t="s">
        <v>482</v>
      </c>
      <c r="D2228" s="95" t="s">
        <v>440</v>
      </c>
      <c r="E2228" s="87"/>
      <c r="F2228" s="69"/>
      <c r="G2228" s="69"/>
      <c r="H2228" s="69"/>
      <c r="I2228" s="69"/>
      <c r="J2228" s="70"/>
      <c r="K2228" s="118"/>
      <c r="L2228" s="112"/>
    </row>
    <row r="2229" spans="1:12" x14ac:dyDescent="0.25">
      <c r="A2229" s="93">
        <v>1978</v>
      </c>
      <c r="B2229" s="94" t="s">
        <v>483</v>
      </c>
      <c r="C2229" s="95" t="s">
        <v>484</v>
      </c>
      <c r="D2229" s="95" t="s">
        <v>440</v>
      </c>
      <c r="E2229" s="87"/>
      <c r="F2229" s="69"/>
      <c r="G2229" s="69"/>
      <c r="H2229" s="69"/>
      <c r="I2229" s="69"/>
      <c r="J2229" s="70"/>
      <c r="K2229" s="118"/>
      <c r="L2229" s="112"/>
    </row>
    <row r="2230" spans="1:12" x14ac:dyDescent="0.25">
      <c r="A2230" s="93">
        <v>1978</v>
      </c>
      <c r="B2230" s="94" t="s">
        <v>485</v>
      </c>
      <c r="C2230" s="95" t="s">
        <v>486</v>
      </c>
      <c r="D2230" s="95" t="s">
        <v>440</v>
      </c>
      <c r="E2230" s="87"/>
      <c r="F2230" s="69"/>
      <c r="G2230" s="69"/>
      <c r="H2230" s="69"/>
      <c r="I2230" s="69"/>
      <c r="J2230" s="70"/>
      <c r="K2230" s="118"/>
      <c r="L2230" s="112"/>
    </row>
    <row r="2231" spans="1:12" x14ac:dyDescent="0.25">
      <c r="A2231" s="93">
        <v>1978</v>
      </c>
      <c r="B2231" s="94" t="s">
        <v>487</v>
      </c>
      <c r="C2231" s="95" t="s">
        <v>488</v>
      </c>
      <c r="D2231" s="95" t="s">
        <v>440</v>
      </c>
      <c r="E2231" s="87"/>
      <c r="F2231" s="69"/>
      <c r="G2231" s="69"/>
      <c r="H2231" s="69"/>
      <c r="I2231" s="69"/>
      <c r="J2231" s="70"/>
      <c r="K2231" s="118"/>
      <c r="L2231" s="112"/>
    </row>
    <row r="2232" spans="1:12" x14ac:dyDescent="0.25">
      <c r="A2232" s="93">
        <v>1978</v>
      </c>
      <c r="B2232" s="94" t="s">
        <v>489</v>
      </c>
      <c r="C2232" s="95" t="s">
        <v>490</v>
      </c>
      <c r="D2232" s="95" t="s">
        <v>440</v>
      </c>
      <c r="E2232" s="87"/>
      <c r="F2232" s="69"/>
      <c r="G2232" s="69"/>
      <c r="H2232" s="69"/>
      <c r="I2232" s="69"/>
      <c r="J2232" s="70"/>
      <c r="K2232" s="118"/>
      <c r="L2232" s="112"/>
    </row>
    <row r="2233" spans="1:12" x14ac:dyDescent="0.25">
      <c r="A2233" s="93">
        <v>1978</v>
      </c>
      <c r="B2233" s="94" t="s">
        <v>491</v>
      </c>
      <c r="C2233" s="95" t="s">
        <v>492</v>
      </c>
      <c r="D2233" s="95" t="s">
        <v>440</v>
      </c>
      <c r="E2233" s="87"/>
      <c r="F2233" s="69"/>
      <c r="G2233" s="69"/>
      <c r="H2233" s="69"/>
      <c r="I2233" s="69"/>
      <c r="J2233" s="70"/>
      <c r="K2233" s="118"/>
      <c r="L2233" s="112"/>
    </row>
    <row r="2234" spans="1:12" x14ac:dyDescent="0.25">
      <c r="A2234" s="93">
        <v>1978</v>
      </c>
      <c r="B2234" s="94" t="s">
        <v>493</v>
      </c>
      <c r="C2234" s="95" t="s">
        <v>494</v>
      </c>
      <c r="D2234" s="95" t="s">
        <v>440</v>
      </c>
      <c r="E2234" s="87"/>
      <c r="F2234" s="69"/>
      <c r="G2234" s="69"/>
      <c r="H2234" s="69"/>
      <c r="I2234" s="69"/>
      <c r="J2234" s="70"/>
      <c r="K2234" s="118"/>
      <c r="L2234" s="112"/>
    </row>
    <row r="2235" spans="1:12" ht="15.75" thickBot="1" x14ac:dyDescent="0.3">
      <c r="A2235" s="100">
        <v>1978</v>
      </c>
      <c r="B2235" s="101" t="s">
        <v>495</v>
      </c>
      <c r="C2235" s="102" t="s">
        <v>496</v>
      </c>
      <c r="D2235" s="102" t="s">
        <v>440</v>
      </c>
      <c r="E2235" s="88"/>
      <c r="F2235" s="56"/>
      <c r="G2235" s="56"/>
      <c r="H2235" s="56"/>
      <c r="I2235" s="56"/>
      <c r="J2235" s="71"/>
      <c r="K2235" s="119"/>
      <c r="L2235" s="113"/>
    </row>
    <row r="2236" spans="1:12" x14ac:dyDescent="0.25">
      <c r="A2236" s="90">
        <v>1979</v>
      </c>
      <c r="B2236" s="91" t="s">
        <v>4</v>
      </c>
      <c r="C2236" s="92" t="s">
        <v>5</v>
      </c>
      <c r="D2236" s="92" t="s">
        <v>6</v>
      </c>
      <c r="E2236" s="86"/>
      <c r="F2236" s="69"/>
      <c r="G2236" s="69"/>
      <c r="H2236" s="69"/>
      <c r="I2236" s="69"/>
      <c r="J2236" s="70"/>
      <c r="K2236" s="118"/>
      <c r="L2236" s="112"/>
    </row>
    <row r="2237" spans="1:12" x14ac:dyDescent="0.25">
      <c r="A2237" s="93">
        <v>1979</v>
      </c>
      <c r="B2237" s="94" t="s">
        <v>7</v>
      </c>
      <c r="C2237" s="95" t="s">
        <v>8</v>
      </c>
      <c r="D2237" s="95" t="s">
        <v>6</v>
      </c>
      <c r="E2237" s="87"/>
      <c r="F2237" s="69"/>
      <c r="G2237" s="69"/>
      <c r="H2237" s="69"/>
      <c r="I2237" s="69"/>
      <c r="J2237" s="70"/>
      <c r="K2237" s="118"/>
      <c r="L2237" s="112"/>
    </row>
    <row r="2238" spans="1:12" x14ac:dyDescent="0.25">
      <c r="A2238" s="93">
        <v>1979</v>
      </c>
      <c r="B2238" s="94" t="s">
        <v>9</v>
      </c>
      <c r="C2238" s="95" t="s">
        <v>10</v>
      </c>
      <c r="D2238" s="95" t="s">
        <v>6</v>
      </c>
      <c r="E2238" s="87"/>
      <c r="F2238" s="69"/>
      <c r="G2238" s="69"/>
      <c r="H2238" s="69"/>
      <c r="I2238" s="69"/>
      <c r="J2238" s="70"/>
      <c r="K2238" s="118"/>
      <c r="L2238" s="112"/>
    </row>
    <row r="2239" spans="1:12" x14ac:dyDescent="0.25">
      <c r="A2239" s="93">
        <v>1979</v>
      </c>
      <c r="B2239" s="94" t="s">
        <v>11</v>
      </c>
      <c r="C2239" s="95" t="s">
        <v>12</v>
      </c>
      <c r="D2239" s="95" t="s">
        <v>6</v>
      </c>
      <c r="E2239" s="87"/>
      <c r="F2239" s="69"/>
      <c r="G2239" s="69"/>
      <c r="H2239" s="69"/>
      <c r="I2239" s="69"/>
      <c r="J2239" s="70"/>
      <c r="K2239" s="118"/>
      <c r="L2239" s="112"/>
    </row>
    <row r="2240" spans="1:12" x14ac:dyDescent="0.25">
      <c r="A2240" s="93">
        <v>1979</v>
      </c>
      <c r="B2240" s="94" t="s">
        <v>13</v>
      </c>
      <c r="C2240" s="95" t="s">
        <v>14</v>
      </c>
      <c r="D2240" s="95" t="s">
        <v>6</v>
      </c>
      <c r="E2240" s="87"/>
      <c r="F2240" s="69"/>
      <c r="G2240" s="69"/>
      <c r="H2240" s="69"/>
      <c r="I2240" s="69"/>
      <c r="J2240" s="70"/>
      <c r="K2240" s="118"/>
      <c r="L2240" s="112"/>
    </row>
    <row r="2241" spans="1:12" x14ac:dyDescent="0.25">
      <c r="A2241" s="93">
        <v>1979</v>
      </c>
      <c r="B2241" s="94" t="s">
        <v>15</v>
      </c>
      <c r="C2241" s="95" t="s">
        <v>16</v>
      </c>
      <c r="D2241" s="95" t="s">
        <v>6</v>
      </c>
      <c r="E2241" s="87"/>
      <c r="F2241" s="69"/>
      <c r="G2241" s="69"/>
      <c r="H2241" s="69"/>
      <c r="I2241" s="69"/>
      <c r="J2241" s="70"/>
      <c r="K2241" s="118"/>
      <c r="L2241" s="112"/>
    </row>
    <row r="2242" spans="1:12" x14ac:dyDescent="0.25">
      <c r="A2242" s="93">
        <v>1979</v>
      </c>
      <c r="B2242" s="94" t="s">
        <v>17</v>
      </c>
      <c r="C2242" s="95" t="s">
        <v>18</v>
      </c>
      <c r="D2242" s="95" t="s">
        <v>6</v>
      </c>
      <c r="E2242" s="87"/>
      <c r="F2242" s="69"/>
      <c r="G2242" s="69"/>
      <c r="H2242" s="69"/>
      <c r="I2242" s="69"/>
      <c r="J2242" s="70"/>
      <c r="K2242" s="118"/>
      <c r="L2242" s="112"/>
    </row>
    <row r="2243" spans="1:12" x14ac:dyDescent="0.25">
      <c r="A2243" s="93">
        <v>1979</v>
      </c>
      <c r="B2243" s="94" t="s">
        <v>19</v>
      </c>
      <c r="C2243" s="95" t="s">
        <v>20</v>
      </c>
      <c r="D2243" s="95" t="s">
        <v>6</v>
      </c>
      <c r="E2243" s="87"/>
      <c r="F2243" s="69"/>
      <c r="G2243" s="69"/>
      <c r="H2243" s="69"/>
      <c r="I2243" s="69"/>
      <c r="J2243" s="70"/>
      <c r="K2243" s="118"/>
      <c r="L2243" s="112"/>
    </row>
    <row r="2244" spans="1:12" x14ac:dyDescent="0.25">
      <c r="A2244" s="93">
        <v>1979</v>
      </c>
      <c r="B2244" s="94" t="s">
        <v>21</v>
      </c>
      <c r="C2244" s="95" t="s">
        <v>22</v>
      </c>
      <c r="D2244" s="95" t="s">
        <v>6</v>
      </c>
      <c r="E2244" s="87"/>
      <c r="F2244" s="69"/>
      <c r="G2244" s="69"/>
      <c r="H2244" s="69"/>
      <c r="I2244" s="69"/>
      <c r="J2244" s="70"/>
      <c r="K2244" s="118"/>
      <c r="L2244" s="112"/>
    </row>
    <row r="2245" spans="1:12" x14ac:dyDescent="0.25">
      <c r="A2245" s="93">
        <v>1979</v>
      </c>
      <c r="B2245" s="94" t="s">
        <v>23</v>
      </c>
      <c r="C2245" s="95" t="s">
        <v>24</v>
      </c>
      <c r="D2245" s="95" t="s">
        <v>6</v>
      </c>
      <c r="E2245" s="87"/>
      <c r="F2245" s="69"/>
      <c r="G2245" s="69"/>
      <c r="H2245" s="69"/>
      <c r="I2245" s="69"/>
      <c r="J2245" s="70"/>
      <c r="K2245" s="118"/>
      <c r="L2245" s="112"/>
    </row>
    <row r="2246" spans="1:12" x14ac:dyDescent="0.25">
      <c r="A2246" s="93">
        <v>1979</v>
      </c>
      <c r="B2246" s="94" t="s">
        <v>25</v>
      </c>
      <c r="C2246" s="95" t="s">
        <v>26</v>
      </c>
      <c r="D2246" s="95" t="s">
        <v>6</v>
      </c>
      <c r="E2246" s="87"/>
      <c r="F2246" s="69"/>
      <c r="G2246" s="69"/>
      <c r="H2246" s="69"/>
      <c r="I2246" s="69"/>
      <c r="J2246" s="70"/>
      <c r="K2246" s="118"/>
      <c r="L2246" s="112"/>
    </row>
    <row r="2247" spans="1:12" x14ac:dyDescent="0.25">
      <c r="A2247" s="93">
        <v>1979</v>
      </c>
      <c r="B2247" s="94" t="s">
        <v>27</v>
      </c>
      <c r="C2247" s="95" t="s">
        <v>28</v>
      </c>
      <c r="D2247" s="95" t="s">
        <v>6</v>
      </c>
      <c r="E2247" s="87"/>
      <c r="F2247" s="69"/>
      <c r="G2247" s="69"/>
      <c r="H2247" s="69"/>
      <c r="I2247" s="69"/>
      <c r="J2247" s="70"/>
      <c r="K2247" s="118"/>
      <c r="L2247" s="112"/>
    </row>
    <row r="2248" spans="1:12" x14ac:dyDescent="0.25">
      <c r="A2248" s="93">
        <v>1979</v>
      </c>
      <c r="B2248" s="94" t="s">
        <v>29</v>
      </c>
      <c r="C2248" s="95" t="s">
        <v>30</v>
      </c>
      <c r="D2248" s="95" t="s">
        <v>6</v>
      </c>
      <c r="E2248" s="87"/>
      <c r="F2248" s="69"/>
      <c r="G2248" s="69"/>
      <c r="H2248" s="69"/>
      <c r="I2248" s="69"/>
      <c r="J2248" s="70"/>
      <c r="K2248" s="118"/>
      <c r="L2248" s="112"/>
    </row>
    <row r="2249" spans="1:12" x14ac:dyDescent="0.25">
      <c r="A2249" s="93">
        <v>1979</v>
      </c>
      <c r="B2249" s="94" t="s">
        <v>31</v>
      </c>
      <c r="C2249" s="95" t="s">
        <v>32</v>
      </c>
      <c r="D2249" s="95" t="s">
        <v>6</v>
      </c>
      <c r="E2249" s="87"/>
      <c r="F2249" s="69"/>
      <c r="G2249" s="69"/>
      <c r="H2249" s="69"/>
      <c r="I2249" s="69"/>
      <c r="J2249" s="70"/>
      <c r="K2249" s="118"/>
      <c r="L2249" s="112"/>
    </row>
    <row r="2250" spans="1:12" x14ac:dyDescent="0.25">
      <c r="A2250" s="93">
        <v>1979</v>
      </c>
      <c r="B2250" s="94" t="s">
        <v>33</v>
      </c>
      <c r="C2250" s="95" t="s">
        <v>34</v>
      </c>
      <c r="D2250" s="95" t="s">
        <v>6</v>
      </c>
      <c r="E2250" s="87"/>
      <c r="F2250" s="69"/>
      <c r="G2250" s="69"/>
      <c r="H2250" s="69"/>
      <c r="I2250" s="69"/>
      <c r="J2250" s="70"/>
      <c r="K2250" s="118"/>
      <c r="L2250" s="112"/>
    </row>
    <row r="2251" spans="1:12" x14ac:dyDescent="0.25">
      <c r="A2251" s="93">
        <v>1979</v>
      </c>
      <c r="B2251" s="94" t="s">
        <v>35</v>
      </c>
      <c r="C2251" s="95" t="s">
        <v>36</v>
      </c>
      <c r="D2251" s="95" t="s">
        <v>6</v>
      </c>
      <c r="E2251" s="87"/>
      <c r="F2251" s="69"/>
      <c r="G2251" s="69"/>
      <c r="H2251" s="69"/>
      <c r="I2251" s="69"/>
      <c r="J2251" s="70"/>
      <c r="K2251" s="118"/>
      <c r="L2251" s="112"/>
    </row>
    <row r="2252" spans="1:12" x14ac:dyDescent="0.25">
      <c r="A2252" s="93">
        <v>1979</v>
      </c>
      <c r="B2252" s="94" t="s">
        <v>37</v>
      </c>
      <c r="C2252" s="95" t="s">
        <v>38</v>
      </c>
      <c r="D2252" s="95" t="s">
        <v>6</v>
      </c>
      <c r="E2252" s="87"/>
      <c r="F2252" s="69"/>
      <c r="G2252" s="69"/>
      <c r="H2252" s="69"/>
      <c r="I2252" s="69"/>
      <c r="J2252" s="70"/>
      <c r="K2252" s="118"/>
      <c r="L2252" s="112"/>
    </row>
    <row r="2253" spans="1:12" x14ac:dyDescent="0.25">
      <c r="A2253" s="93">
        <v>1979</v>
      </c>
      <c r="B2253" s="94" t="s">
        <v>39</v>
      </c>
      <c r="C2253" s="95" t="s">
        <v>40</v>
      </c>
      <c r="D2253" s="95" t="s">
        <v>6</v>
      </c>
      <c r="E2253" s="87"/>
      <c r="F2253" s="69"/>
      <c r="G2253" s="69"/>
      <c r="H2253" s="69"/>
      <c r="I2253" s="69"/>
      <c r="J2253" s="70"/>
      <c r="K2253" s="118"/>
      <c r="L2253" s="112"/>
    </row>
    <row r="2254" spans="1:12" x14ac:dyDescent="0.25">
      <c r="A2254" s="93">
        <v>1979</v>
      </c>
      <c r="B2254" s="94" t="s">
        <v>41</v>
      </c>
      <c r="C2254" s="95" t="s">
        <v>42</v>
      </c>
      <c r="D2254" s="95" t="s">
        <v>6</v>
      </c>
      <c r="E2254" s="87"/>
      <c r="F2254" s="69"/>
      <c r="G2254" s="69"/>
      <c r="H2254" s="69"/>
      <c r="I2254" s="69"/>
      <c r="J2254" s="70"/>
      <c r="K2254" s="118"/>
      <c r="L2254" s="112"/>
    </row>
    <row r="2255" spans="1:12" x14ac:dyDescent="0.25">
      <c r="A2255" s="93">
        <v>1979</v>
      </c>
      <c r="B2255" s="94" t="s">
        <v>43</v>
      </c>
      <c r="C2255" s="95" t="s">
        <v>44</v>
      </c>
      <c r="D2255" s="95" t="s">
        <v>6</v>
      </c>
      <c r="E2255" s="87"/>
      <c r="F2255" s="69"/>
      <c r="G2255" s="69"/>
      <c r="H2255" s="69"/>
      <c r="I2255" s="69"/>
      <c r="J2255" s="70"/>
      <c r="K2255" s="118"/>
      <c r="L2255" s="112"/>
    </row>
    <row r="2256" spans="1:12" x14ac:dyDescent="0.25">
      <c r="A2256" s="93">
        <v>1979</v>
      </c>
      <c r="B2256" s="94" t="s">
        <v>45</v>
      </c>
      <c r="C2256" s="95" t="s">
        <v>46</v>
      </c>
      <c r="D2256" s="95" t="s">
        <v>6</v>
      </c>
      <c r="E2256" s="87"/>
      <c r="F2256" s="69"/>
      <c r="G2256" s="69"/>
      <c r="H2256" s="69"/>
      <c r="I2256" s="69"/>
      <c r="J2256" s="70"/>
      <c r="K2256" s="118"/>
      <c r="L2256" s="112"/>
    </row>
    <row r="2257" spans="1:12" x14ac:dyDescent="0.25">
      <c r="A2257" s="93">
        <v>1979</v>
      </c>
      <c r="B2257" s="94" t="s">
        <v>47</v>
      </c>
      <c r="C2257" s="95" t="s">
        <v>48</v>
      </c>
      <c r="D2257" s="95" t="s">
        <v>6</v>
      </c>
      <c r="E2257" s="87"/>
      <c r="F2257" s="69"/>
      <c r="G2257" s="69"/>
      <c r="H2257" s="69"/>
      <c r="I2257" s="69"/>
      <c r="J2257" s="70"/>
      <c r="K2257" s="118"/>
      <c r="L2257" s="112"/>
    </row>
    <row r="2258" spans="1:12" x14ac:dyDescent="0.25">
      <c r="A2258" s="93">
        <v>1979</v>
      </c>
      <c r="B2258" s="94" t="s">
        <v>49</v>
      </c>
      <c r="C2258" s="95" t="s">
        <v>50</v>
      </c>
      <c r="D2258" s="95" t="s">
        <v>6</v>
      </c>
      <c r="E2258" s="87"/>
      <c r="F2258" s="69"/>
      <c r="G2258" s="69"/>
      <c r="H2258" s="69"/>
      <c r="I2258" s="69"/>
      <c r="J2258" s="70"/>
      <c r="K2258" s="118"/>
      <c r="L2258" s="112"/>
    </row>
    <row r="2259" spans="1:12" x14ac:dyDescent="0.25">
      <c r="A2259" s="93">
        <v>1979</v>
      </c>
      <c r="B2259" s="94" t="s">
        <v>51</v>
      </c>
      <c r="C2259" s="95" t="s">
        <v>52</v>
      </c>
      <c r="D2259" s="95" t="s">
        <v>6</v>
      </c>
      <c r="E2259" s="87"/>
      <c r="F2259" s="69"/>
      <c r="G2259" s="69"/>
      <c r="H2259" s="69"/>
      <c r="I2259" s="69"/>
      <c r="J2259" s="70"/>
      <c r="K2259" s="118"/>
      <c r="L2259" s="112"/>
    </row>
    <row r="2260" spans="1:12" x14ac:dyDescent="0.25">
      <c r="A2260" s="93">
        <v>1979</v>
      </c>
      <c r="B2260" s="94" t="s">
        <v>53</v>
      </c>
      <c r="C2260" s="95" t="s">
        <v>54</v>
      </c>
      <c r="D2260" s="95" t="s">
        <v>6</v>
      </c>
      <c r="E2260" s="87"/>
      <c r="F2260" s="69"/>
      <c r="G2260" s="69"/>
      <c r="H2260" s="69"/>
      <c r="I2260" s="69"/>
      <c r="J2260" s="70"/>
      <c r="K2260" s="118"/>
      <c r="L2260" s="112"/>
    </row>
    <row r="2261" spans="1:12" x14ac:dyDescent="0.25">
      <c r="A2261" s="93">
        <v>1979</v>
      </c>
      <c r="B2261" s="94" t="s">
        <v>55</v>
      </c>
      <c r="C2261" s="95" t="s">
        <v>56</v>
      </c>
      <c r="D2261" s="95" t="s">
        <v>6</v>
      </c>
      <c r="E2261" s="87"/>
      <c r="F2261" s="69"/>
      <c r="G2261" s="69"/>
      <c r="H2261" s="69"/>
      <c r="I2261" s="69"/>
      <c r="J2261" s="70"/>
      <c r="K2261" s="118"/>
      <c r="L2261" s="112"/>
    </row>
    <row r="2262" spans="1:12" x14ac:dyDescent="0.25">
      <c r="A2262" s="93">
        <v>1979</v>
      </c>
      <c r="B2262" s="94" t="s">
        <v>57</v>
      </c>
      <c r="C2262" s="95" t="s">
        <v>58</v>
      </c>
      <c r="D2262" s="95" t="s">
        <v>6</v>
      </c>
      <c r="E2262" s="87"/>
      <c r="F2262" s="69"/>
      <c r="G2262" s="69"/>
      <c r="H2262" s="69"/>
      <c r="I2262" s="69"/>
      <c r="J2262" s="70"/>
      <c r="K2262" s="118"/>
      <c r="L2262" s="112"/>
    </row>
    <row r="2263" spans="1:12" x14ac:dyDescent="0.25">
      <c r="A2263" s="93">
        <v>1979</v>
      </c>
      <c r="B2263" s="94" t="s">
        <v>59</v>
      </c>
      <c r="C2263" s="95" t="s">
        <v>60</v>
      </c>
      <c r="D2263" s="95" t="s">
        <v>6</v>
      </c>
      <c r="E2263" s="87"/>
      <c r="F2263" s="69"/>
      <c r="G2263" s="69"/>
      <c r="H2263" s="69"/>
      <c r="I2263" s="69"/>
      <c r="J2263" s="70"/>
      <c r="K2263" s="118"/>
      <c r="L2263" s="112"/>
    </row>
    <row r="2264" spans="1:12" x14ac:dyDescent="0.25">
      <c r="A2264" s="93">
        <v>1979</v>
      </c>
      <c r="B2264" s="94" t="s">
        <v>61</v>
      </c>
      <c r="C2264" s="95" t="s">
        <v>62</v>
      </c>
      <c r="D2264" s="95" t="s">
        <v>6</v>
      </c>
      <c r="E2264" s="87"/>
      <c r="F2264" s="69"/>
      <c r="G2264" s="69"/>
      <c r="H2264" s="69"/>
      <c r="I2264" s="69"/>
      <c r="J2264" s="70"/>
      <c r="K2264" s="118"/>
      <c r="L2264" s="112"/>
    </row>
    <row r="2265" spans="1:12" x14ac:dyDescent="0.25">
      <c r="A2265" s="93">
        <v>1979</v>
      </c>
      <c r="B2265" s="94" t="s">
        <v>63</v>
      </c>
      <c r="C2265" s="95" t="s">
        <v>64</v>
      </c>
      <c r="D2265" s="95" t="s">
        <v>6</v>
      </c>
      <c r="E2265" s="87"/>
      <c r="F2265" s="69"/>
      <c r="G2265" s="69"/>
      <c r="H2265" s="69"/>
      <c r="I2265" s="69"/>
      <c r="J2265" s="70"/>
      <c r="K2265" s="118"/>
      <c r="L2265" s="112"/>
    </row>
    <row r="2266" spans="1:12" x14ac:dyDescent="0.25">
      <c r="A2266" s="93">
        <v>1979</v>
      </c>
      <c r="B2266" s="94" t="s">
        <v>65</v>
      </c>
      <c r="C2266" s="95" t="s">
        <v>66</v>
      </c>
      <c r="D2266" s="95" t="s">
        <v>6</v>
      </c>
      <c r="E2266" s="87"/>
      <c r="F2266" s="69"/>
      <c r="G2266" s="69"/>
      <c r="H2266" s="69"/>
      <c r="I2266" s="69"/>
      <c r="J2266" s="70"/>
      <c r="K2266" s="118"/>
      <c r="L2266" s="112"/>
    </row>
    <row r="2267" spans="1:12" x14ac:dyDescent="0.25">
      <c r="A2267" s="93">
        <v>1979</v>
      </c>
      <c r="B2267" s="94" t="s">
        <v>67</v>
      </c>
      <c r="C2267" s="95" t="s">
        <v>68</v>
      </c>
      <c r="D2267" s="95" t="s">
        <v>6</v>
      </c>
      <c r="E2267" s="87"/>
      <c r="F2267" s="69"/>
      <c r="G2267" s="69"/>
      <c r="H2267" s="69"/>
      <c r="I2267" s="69"/>
      <c r="J2267" s="70"/>
      <c r="K2267" s="118"/>
      <c r="L2267" s="112"/>
    </row>
    <row r="2268" spans="1:12" x14ac:dyDescent="0.25">
      <c r="A2268" s="93">
        <v>1979</v>
      </c>
      <c r="B2268" s="94" t="s">
        <v>69</v>
      </c>
      <c r="C2268" s="95" t="s">
        <v>70</v>
      </c>
      <c r="D2268" s="95" t="s">
        <v>6</v>
      </c>
      <c r="E2268" s="87"/>
      <c r="F2268" s="69"/>
      <c r="G2268" s="69"/>
      <c r="H2268" s="69"/>
      <c r="I2268" s="69"/>
      <c r="J2268" s="70"/>
      <c r="K2268" s="118"/>
      <c r="L2268" s="112"/>
    </row>
    <row r="2269" spans="1:12" x14ac:dyDescent="0.25">
      <c r="A2269" s="93">
        <v>1979</v>
      </c>
      <c r="B2269" s="94" t="s">
        <v>71</v>
      </c>
      <c r="C2269" s="95" t="s">
        <v>72</v>
      </c>
      <c r="D2269" s="95" t="s">
        <v>6</v>
      </c>
      <c r="E2269" s="87"/>
      <c r="F2269" s="69"/>
      <c r="G2269" s="69"/>
      <c r="H2269" s="69"/>
      <c r="I2269" s="69"/>
      <c r="J2269" s="70"/>
      <c r="K2269" s="118"/>
      <c r="L2269" s="112"/>
    </row>
    <row r="2270" spans="1:12" x14ac:dyDescent="0.25">
      <c r="A2270" s="93">
        <v>1979</v>
      </c>
      <c r="B2270" s="94" t="s">
        <v>73</v>
      </c>
      <c r="C2270" s="95" t="s">
        <v>74</v>
      </c>
      <c r="D2270" s="95" t="s">
        <v>6</v>
      </c>
      <c r="E2270" s="87"/>
      <c r="F2270" s="69"/>
      <c r="G2270" s="69"/>
      <c r="H2270" s="69"/>
      <c r="I2270" s="69"/>
      <c r="J2270" s="70"/>
      <c r="K2270" s="118"/>
      <c r="L2270" s="112"/>
    </row>
    <row r="2271" spans="1:12" x14ac:dyDescent="0.25">
      <c r="A2271" s="93">
        <v>1979</v>
      </c>
      <c r="B2271" s="94" t="s">
        <v>75</v>
      </c>
      <c r="C2271" s="95" t="s">
        <v>76</v>
      </c>
      <c r="D2271" s="95" t="s">
        <v>6</v>
      </c>
      <c r="E2271" s="87"/>
      <c r="F2271" s="69"/>
      <c r="G2271" s="69"/>
      <c r="H2271" s="69"/>
      <c r="I2271" s="69"/>
      <c r="J2271" s="70"/>
      <c r="K2271" s="118"/>
      <c r="L2271" s="112"/>
    </row>
    <row r="2272" spans="1:12" x14ac:dyDescent="0.25">
      <c r="A2272" s="93">
        <v>1979</v>
      </c>
      <c r="B2272" s="94" t="s">
        <v>77</v>
      </c>
      <c r="C2272" s="95" t="s">
        <v>78</v>
      </c>
      <c r="D2272" s="95" t="s">
        <v>6</v>
      </c>
      <c r="E2272" s="87"/>
      <c r="F2272" s="69"/>
      <c r="G2272" s="69"/>
      <c r="H2272" s="69"/>
      <c r="I2272" s="69"/>
      <c r="J2272" s="70"/>
      <c r="K2272" s="118"/>
      <c r="L2272" s="112"/>
    </row>
    <row r="2273" spans="1:12" x14ac:dyDescent="0.25">
      <c r="A2273" s="93">
        <v>1979</v>
      </c>
      <c r="B2273" s="94" t="s">
        <v>79</v>
      </c>
      <c r="C2273" s="95" t="s">
        <v>80</v>
      </c>
      <c r="D2273" s="95" t="s">
        <v>6</v>
      </c>
      <c r="E2273" s="87"/>
      <c r="F2273" s="69"/>
      <c r="G2273" s="69"/>
      <c r="H2273" s="69"/>
      <c r="I2273" s="69"/>
      <c r="J2273" s="70"/>
      <c r="K2273" s="118"/>
      <c r="L2273" s="112"/>
    </row>
    <row r="2274" spans="1:12" x14ac:dyDescent="0.25">
      <c r="A2274" s="93">
        <v>1979</v>
      </c>
      <c r="B2274" s="94" t="s">
        <v>81</v>
      </c>
      <c r="C2274" s="95" t="s">
        <v>82</v>
      </c>
      <c r="D2274" s="95" t="s">
        <v>6</v>
      </c>
      <c r="E2274" s="87"/>
      <c r="F2274" s="69"/>
      <c r="G2274" s="69"/>
      <c r="H2274" s="69"/>
      <c r="I2274" s="69"/>
      <c r="J2274" s="70"/>
      <c r="K2274" s="118"/>
      <c r="L2274" s="112"/>
    </row>
    <row r="2275" spans="1:12" x14ac:dyDescent="0.25">
      <c r="A2275" s="93">
        <v>1979</v>
      </c>
      <c r="B2275" s="94" t="s">
        <v>83</v>
      </c>
      <c r="C2275" s="95" t="s">
        <v>84</v>
      </c>
      <c r="D2275" s="95" t="s">
        <v>6</v>
      </c>
      <c r="E2275" s="87"/>
      <c r="F2275" s="69"/>
      <c r="G2275" s="69"/>
      <c r="H2275" s="69"/>
      <c r="I2275" s="69"/>
      <c r="J2275" s="70"/>
      <c r="K2275" s="118"/>
      <c r="L2275" s="112"/>
    </row>
    <row r="2276" spans="1:12" x14ac:dyDescent="0.25">
      <c r="A2276" s="93">
        <v>1979</v>
      </c>
      <c r="B2276" s="94" t="s">
        <v>85</v>
      </c>
      <c r="C2276" s="95" t="s">
        <v>86</v>
      </c>
      <c r="D2276" s="95" t="s">
        <v>6</v>
      </c>
      <c r="E2276" s="87"/>
      <c r="F2276" s="69"/>
      <c r="G2276" s="69"/>
      <c r="H2276" s="69"/>
      <c r="I2276" s="69"/>
      <c r="J2276" s="70"/>
      <c r="K2276" s="118"/>
      <c r="L2276" s="112"/>
    </row>
    <row r="2277" spans="1:12" x14ac:dyDescent="0.25">
      <c r="A2277" s="93">
        <v>1979</v>
      </c>
      <c r="B2277" s="94" t="s">
        <v>87</v>
      </c>
      <c r="C2277" s="95" t="s">
        <v>88</v>
      </c>
      <c r="D2277" s="95" t="s">
        <v>6</v>
      </c>
      <c r="E2277" s="87"/>
      <c r="F2277" s="69"/>
      <c r="G2277" s="69"/>
      <c r="H2277" s="69"/>
      <c r="I2277" s="69"/>
      <c r="J2277" s="70"/>
      <c r="K2277" s="118"/>
      <c r="L2277" s="112"/>
    </row>
    <row r="2278" spans="1:12" x14ac:dyDescent="0.25">
      <c r="A2278" s="93">
        <v>1979</v>
      </c>
      <c r="B2278" s="94" t="s">
        <v>89</v>
      </c>
      <c r="C2278" s="95" t="s">
        <v>90</v>
      </c>
      <c r="D2278" s="95" t="s">
        <v>6</v>
      </c>
      <c r="E2278" s="87"/>
      <c r="F2278" s="69"/>
      <c r="G2278" s="69"/>
      <c r="H2278" s="69"/>
      <c r="I2278" s="69"/>
      <c r="J2278" s="70"/>
      <c r="K2278" s="118"/>
      <c r="L2278" s="112"/>
    </row>
    <row r="2279" spans="1:12" x14ac:dyDescent="0.25">
      <c r="A2279" s="93">
        <v>1979</v>
      </c>
      <c r="B2279" s="94" t="s">
        <v>91</v>
      </c>
      <c r="C2279" s="95" t="s">
        <v>92</v>
      </c>
      <c r="D2279" s="95" t="s">
        <v>6</v>
      </c>
      <c r="E2279" s="87"/>
      <c r="F2279" s="69"/>
      <c r="G2279" s="69"/>
      <c r="H2279" s="69"/>
      <c r="I2279" s="69"/>
      <c r="J2279" s="70"/>
      <c r="K2279" s="118"/>
      <c r="L2279" s="112"/>
    </row>
    <row r="2280" spans="1:12" x14ac:dyDescent="0.25">
      <c r="A2280" s="93">
        <v>1979</v>
      </c>
      <c r="B2280" s="94" t="s">
        <v>93</v>
      </c>
      <c r="C2280" s="95" t="s">
        <v>94</v>
      </c>
      <c r="D2280" s="95" t="s">
        <v>6</v>
      </c>
      <c r="E2280" s="87"/>
      <c r="F2280" s="69"/>
      <c r="G2280" s="69"/>
      <c r="H2280" s="69"/>
      <c r="I2280" s="69"/>
      <c r="J2280" s="70"/>
      <c r="K2280" s="118"/>
      <c r="L2280" s="112"/>
    </row>
    <row r="2281" spans="1:12" x14ac:dyDescent="0.25">
      <c r="A2281" s="93">
        <v>1979</v>
      </c>
      <c r="B2281" s="94" t="s">
        <v>95</v>
      </c>
      <c r="C2281" s="95" t="s">
        <v>96</v>
      </c>
      <c r="D2281" s="95" t="s">
        <v>6</v>
      </c>
      <c r="E2281" s="87"/>
      <c r="F2281" s="69"/>
      <c r="G2281" s="69"/>
      <c r="H2281" s="69"/>
      <c r="I2281" s="69"/>
      <c r="J2281" s="70"/>
      <c r="K2281" s="118"/>
      <c r="L2281" s="112"/>
    </row>
    <row r="2282" spans="1:12" x14ac:dyDescent="0.25">
      <c r="A2282" s="93">
        <v>1979</v>
      </c>
      <c r="B2282" s="94" t="s">
        <v>97</v>
      </c>
      <c r="C2282" s="95" t="s">
        <v>98</v>
      </c>
      <c r="D2282" s="95" t="s">
        <v>6</v>
      </c>
      <c r="E2282" s="87"/>
      <c r="F2282" s="69"/>
      <c r="G2282" s="69"/>
      <c r="H2282" s="69"/>
      <c r="I2282" s="69"/>
      <c r="J2282" s="70"/>
      <c r="K2282" s="118"/>
      <c r="L2282" s="112"/>
    </row>
    <row r="2283" spans="1:12" x14ac:dyDescent="0.25">
      <c r="A2283" s="93">
        <v>1979</v>
      </c>
      <c r="B2283" s="94" t="s">
        <v>99</v>
      </c>
      <c r="C2283" s="95" t="s">
        <v>100</v>
      </c>
      <c r="D2283" s="95" t="s">
        <v>6</v>
      </c>
      <c r="E2283" s="87"/>
      <c r="F2283" s="69"/>
      <c r="G2283" s="69"/>
      <c r="H2283" s="69"/>
      <c r="I2283" s="69"/>
      <c r="J2283" s="70"/>
      <c r="K2283" s="118"/>
      <c r="L2283" s="112"/>
    </row>
    <row r="2284" spans="1:12" x14ac:dyDescent="0.25">
      <c r="A2284" s="93">
        <v>1979</v>
      </c>
      <c r="B2284" s="94" t="s">
        <v>101</v>
      </c>
      <c r="C2284" s="95" t="s">
        <v>102</v>
      </c>
      <c r="D2284" s="95" t="s">
        <v>6</v>
      </c>
      <c r="E2284" s="87"/>
      <c r="F2284" s="69"/>
      <c r="G2284" s="69"/>
      <c r="H2284" s="69"/>
      <c r="I2284" s="69"/>
      <c r="J2284" s="70"/>
      <c r="K2284" s="118"/>
      <c r="L2284" s="112"/>
    </row>
    <row r="2285" spans="1:12" x14ac:dyDescent="0.25">
      <c r="A2285" s="93">
        <v>1979</v>
      </c>
      <c r="B2285" s="94" t="s">
        <v>103</v>
      </c>
      <c r="C2285" s="95" t="s">
        <v>104</v>
      </c>
      <c r="D2285" s="95" t="s">
        <v>6</v>
      </c>
      <c r="E2285" s="87"/>
      <c r="F2285" s="69"/>
      <c r="G2285" s="69"/>
      <c r="H2285" s="69"/>
      <c r="I2285" s="69"/>
      <c r="J2285" s="70"/>
      <c r="K2285" s="118"/>
      <c r="L2285" s="112"/>
    </row>
    <row r="2286" spans="1:12" x14ac:dyDescent="0.25">
      <c r="A2286" s="93">
        <v>1979</v>
      </c>
      <c r="B2286" s="94" t="s">
        <v>105</v>
      </c>
      <c r="C2286" s="95" t="s">
        <v>106</v>
      </c>
      <c r="D2286" s="95" t="s">
        <v>6</v>
      </c>
      <c r="E2286" s="87"/>
      <c r="F2286" s="69"/>
      <c r="G2286" s="69"/>
      <c r="H2286" s="69"/>
      <c r="I2286" s="69"/>
      <c r="J2286" s="70"/>
      <c r="K2286" s="118"/>
      <c r="L2286" s="112"/>
    </row>
    <row r="2287" spans="1:12" x14ac:dyDescent="0.25">
      <c r="A2287" s="93">
        <v>1979</v>
      </c>
      <c r="B2287" s="94" t="s">
        <v>107</v>
      </c>
      <c r="C2287" s="95" t="s">
        <v>108</v>
      </c>
      <c r="D2287" s="95" t="s">
        <v>6</v>
      </c>
      <c r="E2287" s="87"/>
      <c r="F2287" s="69"/>
      <c r="G2287" s="69"/>
      <c r="H2287" s="69"/>
      <c r="I2287" s="69"/>
      <c r="J2287" s="70"/>
      <c r="K2287" s="118"/>
      <c r="L2287" s="112"/>
    </row>
    <row r="2288" spans="1:12" x14ac:dyDescent="0.25">
      <c r="A2288" s="93">
        <v>1979</v>
      </c>
      <c r="B2288" s="94" t="s">
        <v>109</v>
      </c>
      <c r="C2288" s="95" t="s">
        <v>110</v>
      </c>
      <c r="D2288" s="95" t="s">
        <v>6</v>
      </c>
      <c r="E2288" s="87"/>
      <c r="F2288" s="69"/>
      <c r="G2288" s="69"/>
      <c r="H2288" s="69"/>
      <c r="I2288" s="69"/>
      <c r="J2288" s="70"/>
      <c r="K2288" s="118"/>
      <c r="L2288" s="112"/>
    </row>
    <row r="2289" spans="1:12" x14ac:dyDescent="0.25">
      <c r="A2289" s="93">
        <v>1979</v>
      </c>
      <c r="B2289" s="94" t="s">
        <v>111</v>
      </c>
      <c r="C2289" s="95" t="s">
        <v>112</v>
      </c>
      <c r="D2289" s="95" t="s">
        <v>6</v>
      </c>
      <c r="E2289" s="87"/>
      <c r="F2289" s="69"/>
      <c r="G2289" s="69"/>
      <c r="H2289" s="69"/>
      <c r="I2289" s="69"/>
      <c r="J2289" s="70"/>
      <c r="K2289" s="118"/>
      <c r="L2289" s="112"/>
    </row>
    <row r="2290" spans="1:12" x14ac:dyDescent="0.25">
      <c r="A2290" s="93">
        <v>1979</v>
      </c>
      <c r="B2290" s="94" t="s">
        <v>113</v>
      </c>
      <c r="C2290" s="95" t="s">
        <v>114</v>
      </c>
      <c r="D2290" s="95" t="s">
        <v>6</v>
      </c>
      <c r="E2290" s="87"/>
      <c r="F2290" s="69"/>
      <c r="G2290" s="69"/>
      <c r="H2290" s="69"/>
      <c r="I2290" s="69"/>
      <c r="J2290" s="70"/>
      <c r="K2290" s="118"/>
      <c r="L2290" s="112"/>
    </row>
    <row r="2291" spans="1:12" x14ac:dyDescent="0.25">
      <c r="A2291" s="93">
        <v>1979</v>
      </c>
      <c r="B2291" s="94" t="s">
        <v>115</v>
      </c>
      <c r="C2291" s="95" t="s">
        <v>116</v>
      </c>
      <c r="D2291" s="95" t="s">
        <v>6</v>
      </c>
      <c r="E2291" s="87"/>
      <c r="F2291" s="69"/>
      <c r="G2291" s="69"/>
      <c r="H2291" s="69"/>
      <c r="I2291" s="69"/>
      <c r="J2291" s="70"/>
      <c r="K2291" s="118"/>
      <c r="L2291" s="112"/>
    </row>
    <row r="2292" spans="1:12" x14ac:dyDescent="0.25">
      <c r="A2292" s="93">
        <v>1979</v>
      </c>
      <c r="B2292" s="94" t="s">
        <v>117</v>
      </c>
      <c r="C2292" s="95" t="s">
        <v>118</v>
      </c>
      <c r="D2292" s="95" t="s">
        <v>6</v>
      </c>
      <c r="E2292" s="87"/>
      <c r="F2292" s="69"/>
      <c r="G2292" s="69"/>
      <c r="H2292" s="69"/>
      <c r="I2292" s="69"/>
      <c r="J2292" s="70"/>
      <c r="K2292" s="118"/>
      <c r="L2292" s="112"/>
    </row>
    <row r="2293" spans="1:12" x14ac:dyDescent="0.25">
      <c r="A2293" s="93">
        <v>1979</v>
      </c>
      <c r="B2293" s="94" t="s">
        <v>119</v>
      </c>
      <c r="C2293" s="95" t="s">
        <v>120</v>
      </c>
      <c r="D2293" s="95" t="s">
        <v>6</v>
      </c>
      <c r="E2293" s="87"/>
      <c r="F2293" s="69"/>
      <c r="G2293" s="69"/>
      <c r="H2293" s="69"/>
      <c r="I2293" s="69"/>
      <c r="J2293" s="70"/>
      <c r="K2293" s="118"/>
      <c r="L2293" s="112"/>
    </row>
    <row r="2294" spans="1:12" x14ac:dyDescent="0.25">
      <c r="A2294" s="93">
        <v>1979</v>
      </c>
      <c r="B2294" s="94" t="s">
        <v>121</v>
      </c>
      <c r="C2294" s="95" t="s">
        <v>122</v>
      </c>
      <c r="D2294" s="95" t="s">
        <v>6</v>
      </c>
      <c r="E2294" s="87"/>
      <c r="F2294" s="69"/>
      <c r="G2294" s="69"/>
      <c r="H2294" s="69"/>
      <c r="I2294" s="69"/>
      <c r="J2294" s="70"/>
      <c r="K2294" s="118"/>
      <c r="L2294" s="112"/>
    </row>
    <row r="2295" spans="1:12" x14ac:dyDescent="0.25">
      <c r="A2295" s="93">
        <v>1979</v>
      </c>
      <c r="B2295" s="94" t="s">
        <v>123</v>
      </c>
      <c r="C2295" s="95" t="s">
        <v>124</v>
      </c>
      <c r="D2295" s="95" t="s">
        <v>6</v>
      </c>
      <c r="E2295" s="87"/>
      <c r="F2295" s="69"/>
      <c r="G2295" s="69"/>
      <c r="H2295" s="69"/>
      <c r="I2295" s="69"/>
      <c r="J2295" s="70"/>
      <c r="K2295" s="118"/>
      <c r="L2295" s="112"/>
    </row>
    <row r="2296" spans="1:12" x14ac:dyDescent="0.25">
      <c r="A2296" s="93">
        <v>1979</v>
      </c>
      <c r="B2296" s="94" t="s">
        <v>125</v>
      </c>
      <c r="C2296" s="95" t="s">
        <v>126</v>
      </c>
      <c r="D2296" s="95" t="s">
        <v>647</v>
      </c>
      <c r="E2296" s="87"/>
      <c r="F2296" s="69"/>
      <c r="G2296" s="69"/>
      <c r="H2296" s="69"/>
      <c r="I2296" s="69"/>
      <c r="J2296" s="70"/>
      <c r="K2296" s="118"/>
      <c r="L2296" s="112"/>
    </row>
    <row r="2297" spans="1:12" x14ac:dyDescent="0.25">
      <c r="A2297" s="93">
        <v>1979</v>
      </c>
      <c r="B2297" s="94" t="s">
        <v>127</v>
      </c>
      <c r="C2297" s="95" t="s">
        <v>128</v>
      </c>
      <c r="D2297" s="95" t="s">
        <v>647</v>
      </c>
      <c r="E2297" s="87"/>
      <c r="F2297" s="69"/>
      <c r="G2297" s="69"/>
      <c r="H2297" s="69"/>
      <c r="I2297" s="69"/>
      <c r="J2297" s="70"/>
      <c r="K2297" s="118"/>
      <c r="L2297" s="112"/>
    </row>
    <row r="2298" spans="1:12" x14ac:dyDescent="0.25">
      <c r="A2298" s="93">
        <v>1979</v>
      </c>
      <c r="B2298" s="94" t="s">
        <v>129</v>
      </c>
      <c r="C2298" s="95" t="s">
        <v>130</v>
      </c>
      <c r="D2298" s="95" t="s">
        <v>647</v>
      </c>
      <c r="E2298" s="87"/>
      <c r="F2298" s="69"/>
      <c r="G2298" s="69"/>
      <c r="H2298" s="69"/>
      <c r="I2298" s="69"/>
      <c r="J2298" s="70"/>
      <c r="K2298" s="118"/>
      <c r="L2298" s="112"/>
    </row>
    <row r="2299" spans="1:12" x14ac:dyDescent="0.25">
      <c r="A2299" s="96">
        <v>1979</v>
      </c>
      <c r="B2299" s="94" t="s">
        <v>131</v>
      </c>
      <c r="C2299" s="95" t="s">
        <v>132</v>
      </c>
      <c r="D2299" s="95" t="s">
        <v>647</v>
      </c>
      <c r="E2299" s="87"/>
      <c r="F2299" s="69"/>
      <c r="G2299" s="69"/>
      <c r="H2299" s="69"/>
      <c r="I2299" s="69"/>
      <c r="J2299" s="70"/>
      <c r="K2299" s="118"/>
      <c r="L2299" s="112"/>
    </row>
    <row r="2300" spans="1:12" x14ac:dyDescent="0.25">
      <c r="A2300" s="93">
        <v>1979</v>
      </c>
      <c r="B2300" s="94" t="s">
        <v>133</v>
      </c>
      <c r="C2300" s="95" t="s">
        <v>134</v>
      </c>
      <c r="D2300" s="95" t="s">
        <v>647</v>
      </c>
      <c r="E2300" s="87"/>
      <c r="F2300" s="69"/>
      <c r="G2300" s="69"/>
      <c r="H2300" s="69"/>
      <c r="I2300" s="69"/>
      <c r="J2300" s="70"/>
      <c r="K2300" s="118"/>
      <c r="L2300" s="112"/>
    </row>
    <row r="2301" spans="1:12" x14ac:dyDescent="0.25">
      <c r="A2301" s="93">
        <v>1979</v>
      </c>
      <c r="B2301" s="94" t="s">
        <v>135</v>
      </c>
      <c r="C2301" s="95" t="s">
        <v>136</v>
      </c>
      <c r="D2301" s="95" t="s">
        <v>647</v>
      </c>
      <c r="E2301" s="87"/>
      <c r="F2301" s="69"/>
      <c r="G2301" s="69"/>
      <c r="H2301" s="69"/>
      <c r="I2301" s="69"/>
      <c r="J2301" s="70"/>
      <c r="K2301" s="118"/>
      <c r="L2301" s="112"/>
    </row>
    <row r="2302" spans="1:12" x14ac:dyDescent="0.25">
      <c r="A2302" s="93">
        <v>1979</v>
      </c>
      <c r="B2302" s="94" t="s">
        <v>137</v>
      </c>
      <c r="C2302" s="95" t="s">
        <v>138</v>
      </c>
      <c r="D2302" s="95" t="s">
        <v>647</v>
      </c>
      <c r="E2302" s="87"/>
      <c r="F2302" s="69"/>
      <c r="G2302" s="69"/>
      <c r="H2302" s="69"/>
      <c r="I2302" s="69"/>
      <c r="J2302" s="70"/>
      <c r="K2302" s="118"/>
      <c r="L2302" s="112"/>
    </row>
    <row r="2303" spans="1:12" x14ac:dyDescent="0.25">
      <c r="A2303" s="93">
        <v>1979</v>
      </c>
      <c r="B2303" s="94" t="s">
        <v>139</v>
      </c>
      <c r="C2303" s="95" t="s">
        <v>140</v>
      </c>
      <c r="D2303" s="95" t="s">
        <v>647</v>
      </c>
      <c r="E2303" s="87"/>
      <c r="F2303" s="69"/>
      <c r="G2303" s="69"/>
      <c r="H2303" s="69"/>
      <c r="I2303" s="69"/>
      <c r="J2303" s="70"/>
      <c r="K2303" s="118"/>
      <c r="L2303" s="112"/>
    </row>
    <row r="2304" spans="1:12" x14ac:dyDescent="0.25">
      <c r="A2304" s="93">
        <v>1979</v>
      </c>
      <c r="B2304" s="94" t="s">
        <v>141</v>
      </c>
      <c r="C2304" s="95" t="s">
        <v>142</v>
      </c>
      <c r="D2304" s="95" t="s">
        <v>647</v>
      </c>
      <c r="E2304" s="87"/>
      <c r="F2304" s="69"/>
      <c r="G2304" s="69"/>
      <c r="H2304" s="69"/>
      <c r="I2304" s="69"/>
      <c r="J2304" s="70"/>
      <c r="K2304" s="118"/>
      <c r="L2304" s="112"/>
    </row>
    <row r="2305" spans="1:12" x14ac:dyDescent="0.25">
      <c r="A2305" s="93">
        <v>1979</v>
      </c>
      <c r="B2305" s="94" t="s">
        <v>143</v>
      </c>
      <c r="C2305" s="95" t="s">
        <v>144</v>
      </c>
      <c r="D2305" s="95" t="s">
        <v>647</v>
      </c>
      <c r="E2305" s="87"/>
      <c r="F2305" s="69"/>
      <c r="G2305" s="69"/>
      <c r="H2305" s="69"/>
      <c r="I2305" s="69"/>
      <c r="J2305" s="70"/>
      <c r="K2305" s="118"/>
      <c r="L2305" s="112"/>
    </row>
    <row r="2306" spans="1:12" x14ac:dyDescent="0.25">
      <c r="A2306" s="93">
        <v>1979</v>
      </c>
      <c r="B2306" s="94" t="s">
        <v>145</v>
      </c>
      <c r="C2306" s="95" t="s">
        <v>146</v>
      </c>
      <c r="D2306" s="95" t="s">
        <v>647</v>
      </c>
      <c r="E2306" s="87"/>
      <c r="F2306" s="69"/>
      <c r="G2306" s="69"/>
      <c r="H2306" s="69"/>
      <c r="I2306" s="69"/>
      <c r="J2306" s="70"/>
      <c r="K2306" s="118"/>
      <c r="L2306" s="112"/>
    </row>
    <row r="2307" spans="1:12" x14ac:dyDescent="0.25">
      <c r="A2307" s="93">
        <v>1979</v>
      </c>
      <c r="B2307" s="94" t="s">
        <v>147</v>
      </c>
      <c r="C2307" s="95" t="s">
        <v>148</v>
      </c>
      <c r="D2307" s="95" t="s">
        <v>647</v>
      </c>
      <c r="E2307" s="87"/>
      <c r="F2307" s="69"/>
      <c r="G2307" s="69"/>
      <c r="H2307" s="69"/>
      <c r="I2307" s="69"/>
      <c r="J2307" s="70"/>
      <c r="K2307" s="118"/>
      <c r="L2307" s="112"/>
    </row>
    <row r="2308" spans="1:12" x14ac:dyDescent="0.25">
      <c r="A2308" s="93">
        <v>1979</v>
      </c>
      <c r="B2308" s="94" t="s">
        <v>149</v>
      </c>
      <c r="C2308" s="95" t="s">
        <v>150</v>
      </c>
      <c r="D2308" s="95" t="s">
        <v>647</v>
      </c>
      <c r="E2308" s="87"/>
      <c r="F2308" s="69"/>
      <c r="G2308" s="69"/>
      <c r="H2308" s="69"/>
      <c r="I2308" s="69"/>
      <c r="J2308" s="70"/>
      <c r="K2308" s="118"/>
      <c r="L2308" s="112"/>
    </row>
    <row r="2309" spans="1:12" x14ac:dyDescent="0.25">
      <c r="A2309" s="93">
        <v>1979</v>
      </c>
      <c r="B2309" s="94" t="s">
        <v>151</v>
      </c>
      <c r="C2309" s="95" t="s">
        <v>152</v>
      </c>
      <c r="D2309" s="95" t="s">
        <v>647</v>
      </c>
      <c r="E2309" s="87"/>
      <c r="F2309" s="69"/>
      <c r="G2309" s="69"/>
      <c r="H2309" s="69"/>
      <c r="I2309" s="69"/>
      <c r="J2309" s="70"/>
      <c r="K2309" s="118"/>
      <c r="L2309" s="112"/>
    </row>
    <row r="2310" spans="1:12" x14ac:dyDescent="0.25">
      <c r="A2310" s="93">
        <v>1979</v>
      </c>
      <c r="B2310" s="94" t="s">
        <v>153</v>
      </c>
      <c r="C2310" s="95" t="s">
        <v>154</v>
      </c>
      <c r="D2310" s="95" t="s">
        <v>647</v>
      </c>
      <c r="E2310" s="87"/>
      <c r="F2310" s="69"/>
      <c r="G2310" s="69"/>
      <c r="H2310" s="69"/>
      <c r="I2310" s="69"/>
      <c r="J2310" s="70"/>
      <c r="K2310" s="118"/>
      <c r="L2310" s="112"/>
    </row>
    <row r="2311" spans="1:12" x14ac:dyDescent="0.25">
      <c r="A2311" s="93">
        <v>1979</v>
      </c>
      <c r="B2311" s="94" t="s">
        <v>155</v>
      </c>
      <c r="C2311" s="95" t="s">
        <v>156</v>
      </c>
      <c r="D2311" s="95" t="s">
        <v>647</v>
      </c>
      <c r="E2311" s="87"/>
      <c r="F2311" s="69"/>
      <c r="G2311" s="69"/>
      <c r="H2311" s="69"/>
      <c r="I2311" s="69"/>
      <c r="J2311" s="70"/>
      <c r="K2311" s="118"/>
      <c r="L2311" s="112"/>
    </row>
    <row r="2312" spans="1:12" x14ac:dyDescent="0.25">
      <c r="A2312" s="93">
        <v>1979</v>
      </c>
      <c r="B2312" s="94" t="s">
        <v>157</v>
      </c>
      <c r="C2312" s="95" t="s">
        <v>158</v>
      </c>
      <c r="D2312" s="95" t="s">
        <v>647</v>
      </c>
      <c r="E2312" s="87"/>
      <c r="F2312" s="69"/>
      <c r="G2312" s="69"/>
      <c r="H2312" s="69"/>
      <c r="I2312" s="69"/>
      <c r="J2312" s="70"/>
      <c r="K2312" s="118"/>
      <c r="L2312" s="112"/>
    </row>
    <row r="2313" spans="1:12" x14ac:dyDescent="0.25">
      <c r="A2313" s="93">
        <v>1979</v>
      </c>
      <c r="B2313" s="94" t="s">
        <v>159</v>
      </c>
      <c r="C2313" s="95" t="s">
        <v>160</v>
      </c>
      <c r="D2313" s="95" t="s">
        <v>647</v>
      </c>
      <c r="E2313" s="87"/>
      <c r="F2313" s="69"/>
      <c r="G2313" s="69"/>
      <c r="H2313" s="69"/>
      <c r="I2313" s="69"/>
      <c r="J2313" s="70"/>
      <c r="K2313" s="118"/>
      <c r="L2313" s="112"/>
    </row>
    <row r="2314" spans="1:12" x14ac:dyDescent="0.25">
      <c r="A2314" s="93">
        <v>1979</v>
      </c>
      <c r="B2314" s="94" t="s">
        <v>161</v>
      </c>
      <c r="C2314" s="95" t="s">
        <v>162</v>
      </c>
      <c r="D2314" s="95" t="s">
        <v>647</v>
      </c>
      <c r="E2314" s="87"/>
      <c r="F2314" s="69"/>
      <c r="G2314" s="69"/>
      <c r="H2314" s="69"/>
      <c r="I2314" s="69"/>
      <c r="J2314" s="70"/>
      <c r="K2314" s="118"/>
      <c r="L2314" s="112"/>
    </row>
    <row r="2315" spans="1:12" x14ac:dyDescent="0.25">
      <c r="A2315" s="93">
        <v>1979</v>
      </c>
      <c r="B2315" s="94" t="s">
        <v>163</v>
      </c>
      <c r="C2315" s="95" t="s">
        <v>164</v>
      </c>
      <c r="D2315" s="95" t="s">
        <v>647</v>
      </c>
      <c r="E2315" s="87"/>
      <c r="F2315" s="69"/>
      <c r="G2315" s="69"/>
      <c r="H2315" s="69"/>
      <c r="I2315" s="69"/>
      <c r="J2315" s="70"/>
      <c r="K2315" s="118"/>
      <c r="L2315" s="112"/>
    </row>
    <row r="2316" spans="1:12" x14ac:dyDescent="0.25">
      <c r="A2316" s="93">
        <v>1979</v>
      </c>
      <c r="B2316" s="94" t="s">
        <v>165</v>
      </c>
      <c r="C2316" s="95" t="s">
        <v>166</v>
      </c>
      <c r="D2316" s="95" t="s">
        <v>647</v>
      </c>
      <c r="E2316" s="87"/>
      <c r="F2316" s="69"/>
      <c r="G2316" s="69"/>
      <c r="H2316" s="69"/>
      <c r="I2316" s="69"/>
      <c r="J2316" s="70"/>
      <c r="K2316" s="118"/>
      <c r="L2316" s="112"/>
    </row>
    <row r="2317" spans="1:12" x14ac:dyDescent="0.25">
      <c r="A2317" s="93">
        <v>1979</v>
      </c>
      <c r="B2317" s="94" t="s">
        <v>167</v>
      </c>
      <c r="C2317" s="95" t="s">
        <v>168</v>
      </c>
      <c r="D2317" s="95" t="s">
        <v>647</v>
      </c>
      <c r="E2317" s="87"/>
      <c r="F2317" s="69"/>
      <c r="G2317" s="69"/>
      <c r="H2317" s="69"/>
      <c r="I2317" s="69"/>
      <c r="J2317" s="70"/>
      <c r="K2317" s="118"/>
      <c r="L2317" s="112"/>
    </row>
    <row r="2318" spans="1:12" x14ac:dyDescent="0.25">
      <c r="A2318" s="93">
        <v>1979</v>
      </c>
      <c r="B2318" s="94" t="s">
        <v>169</v>
      </c>
      <c r="C2318" s="95" t="s">
        <v>170</v>
      </c>
      <c r="D2318" s="95" t="s">
        <v>647</v>
      </c>
      <c r="E2318" s="87"/>
      <c r="F2318" s="69"/>
      <c r="G2318" s="69"/>
      <c r="H2318" s="69"/>
      <c r="I2318" s="69"/>
      <c r="J2318" s="70"/>
      <c r="K2318" s="118"/>
      <c r="L2318" s="112"/>
    </row>
    <row r="2319" spans="1:12" x14ac:dyDescent="0.25">
      <c r="A2319" s="93">
        <v>1979</v>
      </c>
      <c r="B2319" s="94" t="s">
        <v>171</v>
      </c>
      <c r="C2319" s="95" t="s">
        <v>172</v>
      </c>
      <c r="D2319" s="95" t="s">
        <v>647</v>
      </c>
      <c r="E2319" s="87"/>
      <c r="F2319" s="69"/>
      <c r="G2319" s="69"/>
      <c r="H2319" s="69"/>
      <c r="I2319" s="69"/>
      <c r="J2319" s="70"/>
      <c r="K2319" s="118"/>
      <c r="L2319" s="112"/>
    </row>
    <row r="2320" spans="1:12" x14ac:dyDescent="0.25">
      <c r="A2320" s="93">
        <v>1979</v>
      </c>
      <c r="B2320" s="94" t="s">
        <v>173</v>
      </c>
      <c r="C2320" s="95" t="s">
        <v>174</v>
      </c>
      <c r="D2320" s="95" t="s">
        <v>647</v>
      </c>
      <c r="E2320" s="87"/>
      <c r="F2320" s="69"/>
      <c r="G2320" s="69"/>
      <c r="H2320" s="69"/>
      <c r="I2320" s="69"/>
      <c r="J2320" s="70"/>
      <c r="K2320" s="118"/>
      <c r="L2320" s="112"/>
    </row>
    <row r="2321" spans="1:12" x14ac:dyDescent="0.25">
      <c r="A2321" s="93">
        <v>1979</v>
      </c>
      <c r="B2321" s="94" t="s">
        <v>175</v>
      </c>
      <c r="C2321" s="95" t="s">
        <v>176</v>
      </c>
      <c r="D2321" s="95" t="s">
        <v>647</v>
      </c>
      <c r="E2321" s="87"/>
      <c r="F2321" s="69"/>
      <c r="G2321" s="69"/>
      <c r="H2321" s="69"/>
      <c r="I2321" s="69"/>
      <c r="J2321" s="70"/>
      <c r="K2321" s="118"/>
      <c r="L2321" s="112"/>
    </row>
    <row r="2322" spans="1:12" x14ac:dyDescent="0.25">
      <c r="A2322" s="93">
        <v>1979</v>
      </c>
      <c r="B2322" s="94" t="s">
        <v>177</v>
      </c>
      <c r="C2322" s="95" t="s">
        <v>178</v>
      </c>
      <c r="D2322" s="95" t="s">
        <v>647</v>
      </c>
      <c r="E2322" s="87"/>
      <c r="F2322" s="69"/>
      <c r="G2322" s="69"/>
      <c r="H2322" s="69"/>
      <c r="I2322" s="69"/>
      <c r="J2322" s="70"/>
      <c r="K2322" s="118"/>
      <c r="L2322" s="112"/>
    </row>
    <row r="2323" spans="1:12" x14ac:dyDescent="0.25">
      <c r="A2323" s="93">
        <v>1979</v>
      </c>
      <c r="B2323" s="94" t="s">
        <v>179</v>
      </c>
      <c r="C2323" s="95" t="s">
        <v>180</v>
      </c>
      <c r="D2323" s="95" t="s">
        <v>647</v>
      </c>
      <c r="E2323" s="87"/>
      <c r="F2323" s="69"/>
      <c r="G2323" s="69"/>
      <c r="H2323" s="69"/>
      <c r="I2323" s="69"/>
      <c r="J2323" s="70"/>
      <c r="K2323" s="118"/>
      <c r="L2323" s="112"/>
    </row>
    <row r="2324" spans="1:12" x14ac:dyDescent="0.25">
      <c r="A2324" s="93">
        <v>1979</v>
      </c>
      <c r="B2324" s="94" t="s">
        <v>181</v>
      </c>
      <c r="C2324" s="95" t="s">
        <v>182</v>
      </c>
      <c r="D2324" s="95" t="s">
        <v>647</v>
      </c>
      <c r="E2324" s="87"/>
      <c r="F2324" s="69"/>
      <c r="G2324" s="69"/>
      <c r="H2324" s="69"/>
      <c r="I2324" s="69"/>
      <c r="J2324" s="70"/>
      <c r="K2324" s="118"/>
      <c r="L2324" s="112"/>
    </row>
    <row r="2325" spans="1:12" x14ac:dyDescent="0.25">
      <c r="A2325" s="93">
        <v>1979</v>
      </c>
      <c r="B2325" s="94" t="s">
        <v>183</v>
      </c>
      <c r="C2325" s="95" t="s">
        <v>184</v>
      </c>
      <c r="D2325" s="95" t="s">
        <v>647</v>
      </c>
      <c r="E2325" s="87"/>
      <c r="F2325" s="69"/>
      <c r="G2325" s="69"/>
      <c r="H2325" s="69"/>
      <c r="I2325" s="69"/>
      <c r="J2325" s="70"/>
      <c r="K2325" s="118"/>
      <c r="L2325" s="112"/>
    </row>
    <row r="2326" spans="1:12" x14ac:dyDescent="0.25">
      <c r="A2326" s="93">
        <v>1979</v>
      </c>
      <c r="B2326" s="94" t="s">
        <v>185</v>
      </c>
      <c r="C2326" s="95" t="s">
        <v>186</v>
      </c>
      <c r="D2326" s="95" t="s">
        <v>647</v>
      </c>
      <c r="E2326" s="87"/>
      <c r="F2326" s="69"/>
      <c r="G2326" s="69"/>
      <c r="H2326" s="69"/>
      <c r="I2326" s="69"/>
      <c r="J2326" s="70"/>
      <c r="K2326" s="118"/>
      <c r="L2326" s="112"/>
    </row>
    <row r="2327" spans="1:12" x14ac:dyDescent="0.25">
      <c r="A2327" s="93">
        <v>1979</v>
      </c>
      <c r="B2327" s="94" t="s">
        <v>187</v>
      </c>
      <c r="C2327" s="95" t="s">
        <v>188</v>
      </c>
      <c r="D2327" s="95" t="s">
        <v>647</v>
      </c>
      <c r="E2327" s="87"/>
      <c r="F2327" s="69"/>
      <c r="G2327" s="69"/>
      <c r="H2327" s="69"/>
      <c r="I2327" s="69"/>
      <c r="J2327" s="70"/>
      <c r="K2327" s="118"/>
      <c r="L2327" s="112"/>
    </row>
    <row r="2328" spans="1:12" x14ac:dyDescent="0.25">
      <c r="A2328" s="93">
        <v>1979</v>
      </c>
      <c r="B2328" s="94" t="s">
        <v>189</v>
      </c>
      <c r="C2328" s="95" t="s">
        <v>190</v>
      </c>
      <c r="D2328" s="95" t="s">
        <v>647</v>
      </c>
      <c r="E2328" s="87"/>
      <c r="F2328" s="69"/>
      <c r="G2328" s="69"/>
      <c r="H2328" s="69"/>
      <c r="I2328" s="69"/>
      <c r="J2328" s="70"/>
      <c r="K2328" s="118"/>
      <c r="L2328" s="112"/>
    </row>
    <row r="2329" spans="1:12" x14ac:dyDescent="0.25">
      <c r="A2329" s="93">
        <v>1979</v>
      </c>
      <c r="B2329" s="94" t="s">
        <v>191</v>
      </c>
      <c r="C2329" s="95" t="s">
        <v>192</v>
      </c>
      <c r="D2329" s="95" t="s">
        <v>647</v>
      </c>
      <c r="E2329" s="87"/>
      <c r="F2329" s="69"/>
      <c r="G2329" s="69"/>
      <c r="H2329" s="69"/>
      <c r="I2329" s="69"/>
      <c r="J2329" s="70"/>
      <c r="K2329" s="118"/>
      <c r="L2329" s="112"/>
    </row>
    <row r="2330" spans="1:12" x14ac:dyDescent="0.25">
      <c r="A2330" s="93">
        <v>1979</v>
      </c>
      <c r="B2330" s="94" t="s">
        <v>193</v>
      </c>
      <c r="C2330" s="95" t="s">
        <v>194</v>
      </c>
      <c r="D2330" s="95" t="s">
        <v>647</v>
      </c>
      <c r="E2330" s="87"/>
      <c r="F2330" s="69"/>
      <c r="G2330" s="69"/>
      <c r="H2330" s="69"/>
      <c r="I2330" s="69"/>
      <c r="J2330" s="70"/>
      <c r="K2330" s="118"/>
      <c r="L2330" s="112"/>
    </row>
    <row r="2331" spans="1:12" x14ac:dyDescent="0.25">
      <c r="A2331" s="93">
        <v>1979</v>
      </c>
      <c r="B2331" s="94" t="s">
        <v>195</v>
      </c>
      <c r="C2331" s="95" t="s">
        <v>196</v>
      </c>
      <c r="D2331" s="95" t="s">
        <v>647</v>
      </c>
      <c r="E2331" s="87"/>
      <c r="F2331" s="69"/>
      <c r="G2331" s="69"/>
      <c r="H2331" s="69"/>
      <c r="I2331" s="69"/>
      <c r="J2331" s="70"/>
      <c r="K2331" s="118"/>
      <c r="L2331" s="112"/>
    </row>
    <row r="2332" spans="1:12" x14ac:dyDescent="0.25">
      <c r="A2332" s="93">
        <v>1979</v>
      </c>
      <c r="B2332" s="94" t="s">
        <v>197</v>
      </c>
      <c r="C2332" s="95" t="s">
        <v>198</v>
      </c>
      <c r="D2332" s="95" t="s">
        <v>647</v>
      </c>
      <c r="E2332" s="87"/>
      <c r="F2332" s="69"/>
      <c r="G2332" s="69"/>
      <c r="H2332" s="69"/>
      <c r="I2332" s="69"/>
      <c r="J2332" s="70"/>
      <c r="K2332" s="118"/>
      <c r="L2332" s="112"/>
    </row>
    <row r="2333" spans="1:12" x14ac:dyDescent="0.25">
      <c r="A2333" s="93">
        <v>1979</v>
      </c>
      <c r="B2333" s="94" t="s">
        <v>199</v>
      </c>
      <c r="C2333" s="95" t="s">
        <v>200</v>
      </c>
      <c r="D2333" s="95" t="s">
        <v>647</v>
      </c>
      <c r="E2333" s="87"/>
      <c r="F2333" s="69"/>
      <c r="G2333" s="69"/>
      <c r="H2333" s="69"/>
      <c r="I2333" s="69"/>
      <c r="J2333" s="70"/>
      <c r="K2333" s="118"/>
      <c r="L2333" s="112"/>
    </row>
    <row r="2334" spans="1:12" x14ac:dyDescent="0.25">
      <c r="A2334" s="93">
        <v>1979</v>
      </c>
      <c r="B2334" s="94" t="s">
        <v>201</v>
      </c>
      <c r="C2334" s="95" t="s">
        <v>202</v>
      </c>
      <c r="D2334" s="95" t="s">
        <v>647</v>
      </c>
      <c r="E2334" s="87"/>
      <c r="F2334" s="69"/>
      <c r="G2334" s="69"/>
      <c r="H2334" s="69"/>
      <c r="I2334" s="69"/>
      <c r="J2334" s="70"/>
      <c r="K2334" s="118"/>
      <c r="L2334" s="112"/>
    </row>
    <row r="2335" spans="1:12" x14ac:dyDescent="0.25">
      <c r="A2335" s="93">
        <v>1979</v>
      </c>
      <c r="B2335" s="94" t="s">
        <v>203</v>
      </c>
      <c r="C2335" s="95" t="s">
        <v>204</v>
      </c>
      <c r="D2335" s="95" t="s">
        <v>647</v>
      </c>
      <c r="E2335" s="87"/>
      <c r="F2335" s="69"/>
      <c r="G2335" s="69"/>
      <c r="H2335" s="69"/>
      <c r="I2335" s="69"/>
      <c r="J2335" s="70"/>
      <c r="K2335" s="118"/>
      <c r="L2335" s="112"/>
    </row>
    <row r="2336" spans="1:12" x14ac:dyDescent="0.25">
      <c r="A2336" s="93">
        <v>1979</v>
      </c>
      <c r="B2336" s="94" t="s">
        <v>205</v>
      </c>
      <c r="C2336" s="95" t="s">
        <v>206</v>
      </c>
      <c r="D2336" s="95" t="s">
        <v>647</v>
      </c>
      <c r="E2336" s="87"/>
      <c r="F2336" s="69"/>
      <c r="G2336" s="69"/>
      <c r="H2336" s="69"/>
      <c r="I2336" s="69"/>
      <c r="J2336" s="70"/>
      <c r="K2336" s="118"/>
      <c r="L2336" s="112"/>
    </row>
    <row r="2337" spans="1:12" x14ac:dyDescent="0.25">
      <c r="A2337" s="93">
        <v>1979</v>
      </c>
      <c r="B2337" s="94" t="s">
        <v>207</v>
      </c>
      <c r="C2337" s="95" t="s">
        <v>208</v>
      </c>
      <c r="D2337" s="95" t="s">
        <v>647</v>
      </c>
      <c r="E2337" s="87"/>
      <c r="F2337" s="69"/>
      <c r="G2337" s="69"/>
      <c r="H2337" s="69"/>
      <c r="I2337" s="69"/>
      <c r="J2337" s="70"/>
      <c r="K2337" s="118"/>
      <c r="L2337" s="112"/>
    </row>
    <row r="2338" spans="1:12" x14ac:dyDescent="0.25">
      <c r="A2338" s="93">
        <v>1979</v>
      </c>
      <c r="B2338" s="94" t="s">
        <v>209</v>
      </c>
      <c r="C2338" s="95" t="s">
        <v>210</v>
      </c>
      <c r="D2338" s="95" t="s">
        <v>647</v>
      </c>
      <c r="E2338" s="87"/>
      <c r="F2338" s="69"/>
      <c r="G2338" s="69"/>
      <c r="H2338" s="69"/>
      <c r="I2338" s="69"/>
      <c r="J2338" s="70"/>
      <c r="K2338" s="118"/>
      <c r="L2338" s="112"/>
    </row>
    <row r="2339" spans="1:12" x14ac:dyDescent="0.25">
      <c r="A2339" s="93">
        <v>1979</v>
      </c>
      <c r="B2339" s="94" t="s">
        <v>211</v>
      </c>
      <c r="C2339" s="95" t="s">
        <v>212</v>
      </c>
      <c r="D2339" s="95" t="s">
        <v>647</v>
      </c>
      <c r="E2339" s="87"/>
      <c r="F2339" s="69"/>
      <c r="G2339" s="69"/>
      <c r="H2339" s="69"/>
      <c r="I2339" s="69"/>
      <c r="J2339" s="70"/>
      <c r="K2339" s="118"/>
      <c r="L2339" s="112"/>
    </row>
    <row r="2340" spans="1:12" x14ac:dyDescent="0.25">
      <c r="A2340" s="93">
        <v>1979</v>
      </c>
      <c r="B2340" s="94" t="s">
        <v>213</v>
      </c>
      <c r="C2340" s="95" t="s">
        <v>214</v>
      </c>
      <c r="D2340" s="95" t="s">
        <v>647</v>
      </c>
      <c r="E2340" s="87"/>
      <c r="F2340" s="69"/>
      <c r="G2340" s="69"/>
      <c r="H2340" s="69"/>
      <c r="I2340" s="69"/>
      <c r="J2340" s="70"/>
      <c r="K2340" s="118"/>
      <c r="L2340" s="112"/>
    </row>
    <row r="2341" spans="1:12" x14ac:dyDescent="0.25">
      <c r="A2341" s="93">
        <v>1979</v>
      </c>
      <c r="B2341" s="94" t="s">
        <v>215</v>
      </c>
      <c r="C2341" s="95" t="s">
        <v>651</v>
      </c>
      <c r="D2341" s="95" t="s">
        <v>647</v>
      </c>
      <c r="E2341" s="87"/>
      <c r="F2341" s="69"/>
      <c r="G2341" s="69"/>
      <c r="H2341" s="69"/>
      <c r="I2341" s="69"/>
      <c r="J2341" s="70"/>
      <c r="K2341" s="118"/>
      <c r="L2341" s="112"/>
    </row>
    <row r="2342" spans="1:12" x14ac:dyDescent="0.25">
      <c r="A2342" s="93">
        <v>1979</v>
      </c>
      <c r="B2342" s="94" t="s">
        <v>216</v>
      </c>
      <c r="C2342" s="95" t="s">
        <v>217</v>
      </c>
      <c r="D2342" s="95" t="s">
        <v>647</v>
      </c>
      <c r="E2342" s="87"/>
      <c r="F2342" s="69"/>
      <c r="G2342" s="69"/>
      <c r="H2342" s="69"/>
      <c r="I2342" s="69"/>
      <c r="J2342" s="70"/>
      <c r="K2342" s="118"/>
      <c r="L2342" s="112"/>
    </row>
    <row r="2343" spans="1:12" x14ac:dyDescent="0.25">
      <c r="A2343" s="93">
        <v>1979</v>
      </c>
      <c r="B2343" s="94" t="s">
        <v>218</v>
      </c>
      <c r="C2343" s="95" t="s">
        <v>219</v>
      </c>
      <c r="D2343" s="95" t="s">
        <v>647</v>
      </c>
      <c r="E2343" s="87"/>
      <c r="F2343" s="69"/>
      <c r="G2343" s="69"/>
      <c r="H2343" s="69"/>
      <c r="I2343" s="69"/>
      <c r="J2343" s="70"/>
      <c r="K2343" s="118"/>
      <c r="L2343" s="112"/>
    </row>
    <row r="2344" spans="1:12" x14ac:dyDescent="0.25">
      <c r="A2344" s="93">
        <v>1979</v>
      </c>
      <c r="B2344" s="94" t="s">
        <v>220</v>
      </c>
      <c r="C2344" s="95" t="s">
        <v>221</v>
      </c>
      <c r="D2344" s="95" t="s">
        <v>647</v>
      </c>
      <c r="E2344" s="87"/>
      <c r="F2344" s="69"/>
      <c r="G2344" s="69"/>
      <c r="H2344" s="69"/>
      <c r="I2344" s="69"/>
      <c r="J2344" s="70"/>
      <c r="K2344" s="118"/>
      <c r="L2344" s="112"/>
    </row>
    <row r="2345" spans="1:12" x14ac:dyDescent="0.25">
      <c r="A2345" s="93">
        <v>1979</v>
      </c>
      <c r="B2345" s="94" t="s">
        <v>222</v>
      </c>
      <c r="C2345" s="95" t="s">
        <v>223</v>
      </c>
      <c r="D2345" s="95" t="s">
        <v>647</v>
      </c>
      <c r="E2345" s="87"/>
      <c r="F2345" s="69"/>
      <c r="G2345" s="69"/>
      <c r="H2345" s="69"/>
      <c r="I2345" s="69"/>
      <c r="J2345" s="70"/>
      <c r="K2345" s="118"/>
      <c r="L2345" s="112"/>
    </row>
    <row r="2346" spans="1:12" x14ac:dyDescent="0.25">
      <c r="A2346" s="93">
        <v>1979</v>
      </c>
      <c r="B2346" s="94" t="s">
        <v>224</v>
      </c>
      <c r="C2346" s="95" t="s">
        <v>225</v>
      </c>
      <c r="D2346" s="95" t="s">
        <v>647</v>
      </c>
      <c r="E2346" s="87"/>
      <c r="F2346" s="69"/>
      <c r="G2346" s="69"/>
      <c r="H2346" s="69"/>
      <c r="I2346" s="69"/>
      <c r="J2346" s="70"/>
      <c r="K2346" s="118"/>
      <c r="L2346" s="112"/>
    </row>
    <row r="2347" spans="1:12" x14ac:dyDescent="0.25">
      <c r="A2347" s="93">
        <v>1979</v>
      </c>
      <c r="B2347" s="94" t="s">
        <v>226</v>
      </c>
      <c r="C2347" s="95" t="s">
        <v>227</v>
      </c>
      <c r="D2347" s="95" t="s">
        <v>647</v>
      </c>
      <c r="E2347" s="87"/>
      <c r="F2347" s="69"/>
      <c r="G2347" s="69"/>
      <c r="H2347" s="69"/>
      <c r="I2347" s="69"/>
      <c r="J2347" s="70"/>
      <c r="K2347" s="118"/>
      <c r="L2347" s="112"/>
    </row>
    <row r="2348" spans="1:12" x14ac:dyDescent="0.25">
      <c r="A2348" s="93">
        <v>1979</v>
      </c>
      <c r="B2348" s="94" t="s">
        <v>228</v>
      </c>
      <c r="C2348" s="95" t="s">
        <v>229</v>
      </c>
      <c r="D2348" s="95" t="s">
        <v>616</v>
      </c>
      <c r="E2348" s="87"/>
      <c r="F2348" s="69"/>
      <c r="G2348" s="69"/>
      <c r="H2348" s="69"/>
      <c r="I2348" s="69"/>
      <c r="J2348" s="70"/>
      <c r="K2348" s="118"/>
      <c r="L2348" s="112"/>
    </row>
    <row r="2349" spans="1:12" x14ac:dyDescent="0.25">
      <c r="A2349" s="93">
        <v>1979</v>
      </c>
      <c r="B2349" s="94" t="s">
        <v>230</v>
      </c>
      <c r="C2349" s="95" t="s">
        <v>231</v>
      </c>
      <c r="D2349" s="95" t="s">
        <v>616</v>
      </c>
      <c r="E2349" s="87"/>
      <c r="F2349" s="69"/>
      <c r="G2349" s="69"/>
      <c r="H2349" s="69"/>
      <c r="I2349" s="69"/>
      <c r="J2349" s="70"/>
      <c r="K2349" s="118"/>
      <c r="L2349" s="112"/>
    </row>
    <row r="2350" spans="1:12" x14ac:dyDescent="0.25">
      <c r="A2350" s="93">
        <v>1979</v>
      </c>
      <c r="B2350" s="94" t="s">
        <v>232</v>
      </c>
      <c r="C2350" s="95" t="s">
        <v>233</v>
      </c>
      <c r="D2350" s="95" t="s">
        <v>616</v>
      </c>
      <c r="E2350" s="87"/>
      <c r="F2350" s="69"/>
      <c r="G2350" s="69"/>
      <c r="H2350" s="69"/>
      <c r="I2350" s="69"/>
      <c r="J2350" s="70"/>
      <c r="K2350" s="118"/>
      <c r="L2350" s="112"/>
    </row>
    <row r="2351" spans="1:12" x14ac:dyDescent="0.25">
      <c r="A2351" s="93">
        <v>1979</v>
      </c>
      <c r="B2351" s="94" t="s">
        <v>234</v>
      </c>
      <c r="C2351" s="95" t="s">
        <v>235</v>
      </c>
      <c r="D2351" s="95" t="s">
        <v>616</v>
      </c>
      <c r="E2351" s="87"/>
      <c r="F2351" s="69"/>
      <c r="G2351" s="69"/>
      <c r="H2351" s="69"/>
      <c r="I2351" s="69"/>
      <c r="J2351" s="70"/>
      <c r="K2351" s="118"/>
      <c r="L2351" s="112"/>
    </row>
    <row r="2352" spans="1:12" x14ac:dyDescent="0.25">
      <c r="A2352" s="93">
        <v>1979</v>
      </c>
      <c r="B2352" s="94" t="s">
        <v>236</v>
      </c>
      <c r="C2352" s="95" t="s">
        <v>237</v>
      </c>
      <c r="D2352" s="95" t="s">
        <v>616</v>
      </c>
      <c r="E2352" s="87"/>
      <c r="F2352" s="69"/>
      <c r="G2352" s="69"/>
      <c r="H2352" s="69"/>
      <c r="I2352" s="69"/>
      <c r="J2352" s="70"/>
      <c r="K2352" s="118"/>
      <c r="L2352" s="112"/>
    </row>
    <row r="2353" spans="1:12" x14ac:dyDescent="0.25">
      <c r="A2353" s="93">
        <v>1979</v>
      </c>
      <c r="B2353" s="94" t="s">
        <v>238</v>
      </c>
      <c r="C2353" s="95" t="s">
        <v>239</v>
      </c>
      <c r="D2353" s="95" t="s">
        <v>240</v>
      </c>
      <c r="E2353" s="87"/>
      <c r="F2353" s="69"/>
      <c r="G2353" s="69"/>
      <c r="H2353" s="69"/>
      <c r="I2353" s="69"/>
      <c r="J2353" s="70"/>
      <c r="K2353" s="118"/>
      <c r="L2353" s="112"/>
    </row>
    <row r="2354" spans="1:12" x14ac:dyDescent="0.25">
      <c r="A2354" s="93">
        <v>1979</v>
      </c>
      <c r="B2354" s="94" t="s">
        <v>241</v>
      </c>
      <c r="C2354" s="95" t="s">
        <v>242</v>
      </c>
      <c r="D2354" s="95" t="s">
        <v>240</v>
      </c>
      <c r="E2354" s="87"/>
      <c r="F2354" s="69"/>
      <c r="G2354" s="69"/>
      <c r="H2354" s="69"/>
      <c r="I2354" s="69"/>
      <c r="J2354" s="70"/>
      <c r="K2354" s="118"/>
      <c r="L2354" s="112"/>
    </row>
    <row r="2355" spans="1:12" x14ac:dyDescent="0.25">
      <c r="A2355" s="93">
        <v>1979</v>
      </c>
      <c r="B2355" s="94" t="s">
        <v>243</v>
      </c>
      <c r="C2355" s="95" t="s">
        <v>244</v>
      </c>
      <c r="D2355" s="95" t="s">
        <v>240</v>
      </c>
      <c r="E2355" s="87"/>
      <c r="F2355" s="69"/>
      <c r="G2355" s="69"/>
      <c r="H2355" s="69"/>
      <c r="I2355" s="69"/>
      <c r="J2355" s="70"/>
      <c r="K2355" s="118"/>
      <c r="L2355" s="112"/>
    </row>
    <row r="2356" spans="1:12" x14ac:dyDescent="0.25">
      <c r="A2356" s="93">
        <v>1979</v>
      </c>
      <c r="B2356" s="94" t="s">
        <v>245</v>
      </c>
      <c r="C2356" s="95" t="s">
        <v>246</v>
      </c>
      <c r="D2356" s="95" t="s">
        <v>240</v>
      </c>
      <c r="E2356" s="87"/>
      <c r="F2356" s="69"/>
      <c r="G2356" s="69"/>
      <c r="H2356" s="69"/>
      <c r="I2356" s="69"/>
      <c r="J2356" s="70"/>
      <c r="K2356" s="118"/>
      <c r="L2356" s="112"/>
    </row>
    <row r="2357" spans="1:12" x14ac:dyDescent="0.25">
      <c r="A2357" s="93">
        <v>1979</v>
      </c>
      <c r="B2357" s="94" t="s">
        <v>247</v>
      </c>
      <c r="C2357" s="95" t="s">
        <v>248</v>
      </c>
      <c r="D2357" s="95" t="s">
        <v>240</v>
      </c>
      <c r="E2357" s="87"/>
      <c r="F2357" s="69"/>
      <c r="G2357" s="69"/>
      <c r="H2357" s="69"/>
      <c r="I2357" s="69"/>
      <c r="J2357" s="70"/>
      <c r="K2357" s="118"/>
      <c r="L2357" s="112"/>
    </row>
    <row r="2358" spans="1:12" x14ac:dyDescent="0.25">
      <c r="A2358" s="93">
        <v>1979</v>
      </c>
      <c r="B2358" s="94" t="s">
        <v>249</v>
      </c>
      <c r="C2358" s="95" t="s">
        <v>250</v>
      </c>
      <c r="D2358" s="95" t="s">
        <v>240</v>
      </c>
      <c r="E2358" s="87"/>
      <c r="F2358" s="69"/>
      <c r="G2358" s="69"/>
      <c r="H2358" s="69"/>
      <c r="I2358" s="69"/>
      <c r="J2358" s="70"/>
      <c r="K2358" s="118"/>
      <c r="L2358" s="112"/>
    </row>
    <row r="2359" spans="1:12" x14ac:dyDescent="0.25">
      <c r="A2359" s="93">
        <v>1979</v>
      </c>
      <c r="B2359" s="94" t="s">
        <v>251</v>
      </c>
      <c r="C2359" s="95" t="s">
        <v>649</v>
      </c>
      <c r="D2359" s="95" t="s">
        <v>240</v>
      </c>
      <c r="E2359" s="87"/>
      <c r="F2359" s="69"/>
      <c r="G2359" s="69"/>
      <c r="H2359" s="69"/>
      <c r="I2359" s="69"/>
      <c r="J2359" s="70"/>
      <c r="K2359" s="118"/>
      <c r="L2359" s="112"/>
    </row>
    <row r="2360" spans="1:12" x14ac:dyDescent="0.25">
      <c r="A2360" s="93">
        <v>1979</v>
      </c>
      <c r="B2360" s="94" t="s">
        <v>252</v>
      </c>
      <c r="C2360" s="95" t="s">
        <v>650</v>
      </c>
      <c r="D2360" s="95" t="s">
        <v>240</v>
      </c>
      <c r="E2360" s="87"/>
      <c r="F2360" s="69"/>
      <c r="G2360" s="69"/>
      <c r="H2360" s="69"/>
      <c r="I2360" s="69"/>
      <c r="J2360" s="70"/>
      <c r="K2360" s="118"/>
      <c r="L2360" s="112"/>
    </row>
    <row r="2361" spans="1:12" x14ac:dyDescent="0.25">
      <c r="A2361" s="93">
        <v>1979</v>
      </c>
      <c r="B2361" s="94" t="s">
        <v>253</v>
      </c>
      <c r="C2361" s="95" t="s">
        <v>653</v>
      </c>
      <c r="D2361" s="95" t="s">
        <v>240</v>
      </c>
      <c r="E2361" s="87"/>
      <c r="F2361" s="69"/>
      <c r="G2361" s="69"/>
      <c r="H2361" s="69"/>
      <c r="I2361" s="69"/>
      <c r="J2361" s="70"/>
      <c r="K2361" s="118"/>
      <c r="L2361" s="112"/>
    </row>
    <row r="2362" spans="1:12" x14ac:dyDescent="0.25">
      <c r="A2362" s="93">
        <v>1979</v>
      </c>
      <c r="B2362" s="94" t="s">
        <v>254</v>
      </c>
      <c r="C2362" s="95" t="s">
        <v>255</v>
      </c>
      <c r="D2362" s="95" t="s">
        <v>240</v>
      </c>
      <c r="E2362" s="87"/>
      <c r="F2362" s="69"/>
      <c r="G2362" s="69"/>
      <c r="H2362" s="69"/>
      <c r="I2362" s="69"/>
      <c r="J2362" s="70"/>
      <c r="K2362" s="118"/>
      <c r="L2362" s="112"/>
    </row>
    <row r="2363" spans="1:12" x14ac:dyDescent="0.25">
      <c r="A2363" s="93">
        <v>1979</v>
      </c>
      <c r="B2363" s="94" t="s">
        <v>256</v>
      </c>
      <c r="C2363" s="95" t="s">
        <v>257</v>
      </c>
      <c r="D2363" s="95" t="s">
        <v>240</v>
      </c>
      <c r="E2363" s="87"/>
      <c r="F2363" s="69"/>
      <c r="G2363" s="69"/>
      <c r="H2363" s="69"/>
      <c r="I2363" s="69"/>
      <c r="J2363" s="70"/>
      <c r="K2363" s="118"/>
      <c r="L2363" s="112"/>
    </row>
    <row r="2364" spans="1:12" x14ac:dyDescent="0.25">
      <c r="A2364" s="93">
        <v>1979</v>
      </c>
      <c r="B2364" s="94" t="s">
        <v>258</v>
      </c>
      <c r="C2364" s="95" t="s">
        <v>652</v>
      </c>
      <c r="D2364" s="95" t="s">
        <v>240</v>
      </c>
      <c r="E2364" s="87"/>
      <c r="F2364" s="69"/>
      <c r="G2364" s="69"/>
      <c r="H2364" s="69"/>
      <c r="I2364" s="69"/>
      <c r="J2364" s="70"/>
      <c r="K2364" s="118"/>
      <c r="L2364" s="112"/>
    </row>
    <row r="2365" spans="1:12" x14ac:dyDescent="0.25">
      <c r="A2365" s="93">
        <v>1979</v>
      </c>
      <c r="B2365" s="94" t="s">
        <v>259</v>
      </c>
      <c r="C2365" s="95" t="s">
        <v>260</v>
      </c>
      <c r="D2365" s="95" t="s">
        <v>240</v>
      </c>
      <c r="E2365" s="87"/>
      <c r="F2365" s="69"/>
      <c r="G2365" s="69"/>
      <c r="H2365" s="69"/>
      <c r="I2365" s="69"/>
      <c r="J2365" s="70"/>
      <c r="K2365" s="118"/>
      <c r="L2365" s="112"/>
    </row>
    <row r="2366" spans="1:12" x14ac:dyDescent="0.25">
      <c r="A2366" s="93">
        <v>1979</v>
      </c>
      <c r="B2366" s="94" t="s">
        <v>261</v>
      </c>
      <c r="C2366" s="95" t="s">
        <v>262</v>
      </c>
      <c r="D2366" s="95" t="s">
        <v>240</v>
      </c>
      <c r="E2366" s="87"/>
      <c r="F2366" s="69"/>
      <c r="G2366" s="69"/>
      <c r="H2366" s="69"/>
      <c r="I2366" s="69"/>
      <c r="J2366" s="70"/>
      <c r="K2366" s="118"/>
      <c r="L2366" s="112"/>
    </row>
    <row r="2367" spans="1:12" x14ac:dyDescent="0.25">
      <c r="A2367" s="93">
        <v>1979</v>
      </c>
      <c r="B2367" s="94" t="s">
        <v>263</v>
      </c>
      <c r="C2367" s="95" t="s">
        <v>264</v>
      </c>
      <c r="D2367" s="95" t="s">
        <v>240</v>
      </c>
      <c r="E2367" s="87"/>
      <c r="F2367" s="69"/>
      <c r="G2367" s="69"/>
      <c r="H2367" s="69"/>
      <c r="I2367" s="69"/>
      <c r="J2367" s="70"/>
      <c r="K2367" s="118"/>
      <c r="L2367" s="112"/>
    </row>
    <row r="2368" spans="1:12" x14ac:dyDescent="0.25">
      <c r="A2368" s="93">
        <v>1979</v>
      </c>
      <c r="B2368" s="94" t="s">
        <v>265</v>
      </c>
      <c r="C2368" s="95" t="s">
        <v>266</v>
      </c>
      <c r="D2368" s="95" t="s">
        <v>240</v>
      </c>
      <c r="E2368" s="87"/>
      <c r="F2368" s="69"/>
      <c r="G2368" s="69"/>
      <c r="H2368" s="69"/>
      <c r="I2368" s="69"/>
      <c r="J2368" s="70"/>
      <c r="K2368" s="118"/>
      <c r="L2368" s="112"/>
    </row>
    <row r="2369" spans="1:12" x14ac:dyDescent="0.25">
      <c r="A2369" s="93">
        <v>1979</v>
      </c>
      <c r="B2369" s="94" t="s">
        <v>267</v>
      </c>
      <c r="C2369" s="95" t="s">
        <v>268</v>
      </c>
      <c r="D2369" s="95" t="s">
        <v>240</v>
      </c>
      <c r="E2369" s="87"/>
      <c r="F2369" s="69"/>
      <c r="G2369" s="69"/>
      <c r="H2369" s="69"/>
      <c r="I2369" s="69"/>
      <c r="J2369" s="70"/>
      <c r="K2369" s="118"/>
      <c r="L2369" s="112"/>
    </row>
    <row r="2370" spans="1:12" x14ac:dyDescent="0.25">
      <c r="A2370" s="93">
        <v>1979</v>
      </c>
      <c r="B2370" s="94" t="s">
        <v>269</v>
      </c>
      <c r="C2370" s="95" t="s">
        <v>270</v>
      </c>
      <c r="D2370" s="95" t="s">
        <v>240</v>
      </c>
      <c r="E2370" s="87"/>
      <c r="F2370" s="69"/>
      <c r="G2370" s="69"/>
      <c r="H2370" s="69"/>
      <c r="I2370" s="69"/>
      <c r="J2370" s="70"/>
      <c r="K2370" s="118"/>
      <c r="L2370" s="112"/>
    </row>
    <row r="2371" spans="1:12" x14ac:dyDescent="0.25">
      <c r="A2371" s="93">
        <v>1979</v>
      </c>
      <c r="B2371" s="94" t="s">
        <v>271</v>
      </c>
      <c r="C2371" s="95" t="s">
        <v>272</v>
      </c>
      <c r="D2371" s="95" t="s">
        <v>240</v>
      </c>
      <c r="E2371" s="87"/>
      <c r="F2371" s="69"/>
      <c r="G2371" s="69"/>
      <c r="H2371" s="69"/>
      <c r="I2371" s="69"/>
      <c r="J2371" s="70"/>
      <c r="K2371" s="118"/>
      <c r="L2371" s="112"/>
    </row>
    <row r="2372" spans="1:12" x14ac:dyDescent="0.25">
      <c r="A2372" s="93">
        <v>1979</v>
      </c>
      <c r="B2372" s="94" t="s">
        <v>273</v>
      </c>
      <c r="C2372" s="95" t="s">
        <v>274</v>
      </c>
      <c r="D2372" s="95" t="s">
        <v>240</v>
      </c>
      <c r="E2372" s="87"/>
      <c r="F2372" s="69"/>
      <c r="G2372" s="69"/>
      <c r="H2372" s="69"/>
      <c r="I2372" s="69"/>
      <c r="J2372" s="70"/>
      <c r="K2372" s="118"/>
      <c r="L2372" s="112"/>
    </row>
    <row r="2373" spans="1:12" x14ac:dyDescent="0.25">
      <c r="A2373" s="93">
        <v>1979</v>
      </c>
      <c r="B2373" s="94" t="s">
        <v>275</v>
      </c>
      <c r="C2373" s="95" t="s">
        <v>276</v>
      </c>
      <c r="D2373" s="95" t="s">
        <v>240</v>
      </c>
      <c r="E2373" s="87"/>
      <c r="F2373" s="69"/>
      <c r="G2373" s="69"/>
      <c r="H2373" s="69"/>
      <c r="I2373" s="69"/>
      <c r="J2373" s="70"/>
      <c r="K2373" s="118"/>
      <c r="L2373" s="112"/>
    </row>
    <row r="2374" spans="1:12" x14ac:dyDescent="0.25">
      <c r="A2374" s="93">
        <v>1979</v>
      </c>
      <c r="B2374" s="94" t="s">
        <v>277</v>
      </c>
      <c r="C2374" s="95" t="s">
        <v>278</v>
      </c>
      <c r="D2374" s="95" t="s">
        <v>240</v>
      </c>
      <c r="E2374" s="87"/>
      <c r="F2374" s="69"/>
      <c r="G2374" s="69"/>
      <c r="H2374" s="69"/>
      <c r="I2374" s="69"/>
      <c r="J2374" s="70"/>
      <c r="K2374" s="118"/>
      <c r="L2374" s="112"/>
    </row>
    <row r="2375" spans="1:12" x14ac:dyDescent="0.25">
      <c r="A2375" s="93">
        <v>1979</v>
      </c>
      <c r="B2375" s="94" t="s">
        <v>279</v>
      </c>
      <c r="C2375" s="95" t="s">
        <v>280</v>
      </c>
      <c r="D2375" s="95" t="s">
        <v>240</v>
      </c>
      <c r="E2375" s="87"/>
      <c r="F2375" s="69"/>
      <c r="G2375" s="69"/>
      <c r="H2375" s="69"/>
      <c r="I2375" s="69"/>
      <c r="J2375" s="70"/>
      <c r="K2375" s="118"/>
      <c r="L2375" s="112"/>
    </row>
    <row r="2376" spans="1:12" x14ac:dyDescent="0.25">
      <c r="A2376" s="93">
        <v>1979</v>
      </c>
      <c r="B2376" s="94" t="s">
        <v>281</v>
      </c>
      <c r="C2376" s="95" t="s">
        <v>282</v>
      </c>
      <c r="D2376" s="95" t="s">
        <v>240</v>
      </c>
      <c r="E2376" s="87"/>
      <c r="F2376" s="69"/>
      <c r="G2376" s="69"/>
      <c r="H2376" s="69"/>
      <c r="I2376" s="69"/>
      <c r="J2376" s="70"/>
      <c r="K2376" s="118"/>
      <c r="L2376" s="112"/>
    </row>
    <row r="2377" spans="1:12" x14ac:dyDescent="0.25">
      <c r="A2377" s="93">
        <v>1979</v>
      </c>
      <c r="B2377" s="94" t="s">
        <v>283</v>
      </c>
      <c r="C2377" s="95" t="s">
        <v>284</v>
      </c>
      <c r="D2377" s="95" t="s">
        <v>240</v>
      </c>
      <c r="E2377" s="87"/>
      <c r="F2377" s="69"/>
      <c r="G2377" s="69"/>
      <c r="H2377" s="69"/>
      <c r="I2377" s="69"/>
      <c r="J2377" s="70"/>
      <c r="K2377" s="118"/>
      <c r="L2377" s="112"/>
    </row>
    <row r="2378" spans="1:12" x14ac:dyDescent="0.25">
      <c r="A2378" s="93">
        <v>1979</v>
      </c>
      <c r="B2378" s="94" t="s">
        <v>285</v>
      </c>
      <c r="C2378" s="95" t="s">
        <v>286</v>
      </c>
      <c r="D2378" s="95" t="s">
        <v>240</v>
      </c>
      <c r="E2378" s="87"/>
      <c r="F2378" s="69"/>
      <c r="G2378" s="69"/>
      <c r="H2378" s="69"/>
      <c r="I2378" s="69"/>
      <c r="J2378" s="70"/>
      <c r="K2378" s="118"/>
      <c r="L2378" s="112"/>
    </row>
    <row r="2379" spans="1:12" x14ac:dyDescent="0.25">
      <c r="A2379" s="93">
        <v>1979</v>
      </c>
      <c r="B2379" s="94" t="s">
        <v>287</v>
      </c>
      <c r="C2379" s="95" t="s">
        <v>288</v>
      </c>
      <c r="D2379" s="95" t="s">
        <v>240</v>
      </c>
      <c r="E2379" s="87"/>
      <c r="F2379" s="69"/>
      <c r="G2379" s="69"/>
      <c r="H2379" s="69"/>
      <c r="I2379" s="69"/>
      <c r="J2379" s="70"/>
      <c r="K2379" s="118"/>
      <c r="L2379" s="112"/>
    </row>
    <row r="2380" spans="1:12" x14ac:dyDescent="0.25">
      <c r="A2380" s="93">
        <v>1979</v>
      </c>
      <c r="B2380" s="94" t="s">
        <v>289</v>
      </c>
      <c r="C2380" s="95" t="s">
        <v>290</v>
      </c>
      <c r="D2380" s="95" t="s">
        <v>240</v>
      </c>
      <c r="E2380" s="87"/>
      <c r="F2380" s="69"/>
      <c r="G2380" s="69"/>
      <c r="H2380" s="69"/>
      <c r="I2380" s="69"/>
      <c r="J2380" s="70"/>
      <c r="K2380" s="118"/>
      <c r="L2380" s="112"/>
    </row>
    <row r="2381" spans="1:12" x14ac:dyDescent="0.25">
      <c r="A2381" s="93">
        <v>1979</v>
      </c>
      <c r="B2381" s="94" t="s">
        <v>291</v>
      </c>
      <c r="C2381" s="95" t="s">
        <v>292</v>
      </c>
      <c r="D2381" s="95" t="s">
        <v>240</v>
      </c>
      <c r="E2381" s="87"/>
      <c r="F2381" s="69"/>
      <c r="G2381" s="69"/>
      <c r="H2381" s="69"/>
      <c r="I2381" s="69"/>
      <c r="J2381" s="70"/>
      <c r="K2381" s="118"/>
      <c r="L2381" s="112"/>
    </row>
    <row r="2382" spans="1:12" x14ac:dyDescent="0.25">
      <c r="A2382" s="93">
        <v>1979</v>
      </c>
      <c r="B2382" s="94" t="s">
        <v>293</v>
      </c>
      <c r="C2382" s="95" t="s">
        <v>294</v>
      </c>
      <c r="D2382" s="95" t="s">
        <v>240</v>
      </c>
      <c r="E2382" s="87"/>
      <c r="F2382" s="69"/>
      <c r="G2382" s="69"/>
      <c r="H2382" s="69"/>
      <c r="I2382" s="69"/>
      <c r="J2382" s="70"/>
      <c r="K2382" s="118"/>
      <c r="L2382" s="112"/>
    </row>
    <row r="2383" spans="1:12" x14ac:dyDescent="0.25">
      <c r="A2383" s="93">
        <v>1979</v>
      </c>
      <c r="B2383" s="94" t="s">
        <v>295</v>
      </c>
      <c r="C2383" s="95" t="s">
        <v>296</v>
      </c>
      <c r="D2383" s="95" t="s">
        <v>240</v>
      </c>
      <c r="E2383" s="87"/>
      <c r="F2383" s="69"/>
      <c r="G2383" s="69"/>
      <c r="H2383" s="69"/>
      <c r="I2383" s="69"/>
      <c r="J2383" s="70"/>
      <c r="K2383" s="118"/>
      <c r="L2383" s="112"/>
    </row>
    <row r="2384" spans="1:12" x14ac:dyDescent="0.25">
      <c r="A2384" s="93">
        <v>1979</v>
      </c>
      <c r="B2384" s="94" t="s">
        <v>297</v>
      </c>
      <c r="C2384" s="95" t="s">
        <v>298</v>
      </c>
      <c r="D2384" s="95" t="s">
        <v>240</v>
      </c>
      <c r="E2384" s="87"/>
      <c r="F2384" s="69"/>
      <c r="G2384" s="69"/>
      <c r="H2384" s="69"/>
      <c r="I2384" s="69"/>
      <c r="J2384" s="70"/>
      <c r="K2384" s="118"/>
      <c r="L2384" s="112"/>
    </row>
    <row r="2385" spans="1:12" x14ac:dyDescent="0.25">
      <c r="A2385" s="93">
        <v>1979</v>
      </c>
      <c r="B2385" s="94" t="s">
        <v>299</v>
      </c>
      <c r="C2385" s="95" t="s">
        <v>300</v>
      </c>
      <c r="D2385" s="95" t="s">
        <v>240</v>
      </c>
      <c r="E2385" s="87"/>
      <c r="F2385" s="69"/>
      <c r="G2385" s="69"/>
      <c r="H2385" s="69"/>
      <c r="I2385" s="69"/>
      <c r="J2385" s="70"/>
      <c r="K2385" s="118"/>
      <c r="L2385" s="112"/>
    </row>
    <row r="2386" spans="1:12" x14ac:dyDescent="0.25">
      <c r="A2386" s="93">
        <v>1979</v>
      </c>
      <c r="B2386" s="94" t="s">
        <v>301</v>
      </c>
      <c r="C2386" s="95" t="s">
        <v>302</v>
      </c>
      <c r="D2386" s="95" t="s">
        <v>240</v>
      </c>
      <c r="E2386" s="87"/>
      <c r="F2386" s="69"/>
      <c r="G2386" s="69"/>
      <c r="H2386" s="69"/>
      <c r="I2386" s="69"/>
      <c r="J2386" s="70"/>
      <c r="K2386" s="118"/>
      <c r="L2386" s="112"/>
    </row>
    <row r="2387" spans="1:12" x14ac:dyDescent="0.25">
      <c r="A2387" s="93">
        <v>1979</v>
      </c>
      <c r="B2387" s="94" t="s">
        <v>303</v>
      </c>
      <c r="C2387" s="95" t="s">
        <v>304</v>
      </c>
      <c r="D2387" s="95" t="s">
        <v>240</v>
      </c>
      <c r="E2387" s="87"/>
      <c r="F2387" s="69"/>
      <c r="G2387" s="69"/>
      <c r="H2387" s="69"/>
      <c r="I2387" s="69"/>
      <c r="J2387" s="70"/>
      <c r="K2387" s="118"/>
      <c r="L2387" s="112"/>
    </row>
    <row r="2388" spans="1:12" x14ac:dyDescent="0.25">
      <c r="A2388" s="93">
        <v>1979</v>
      </c>
      <c r="B2388" s="94" t="s">
        <v>305</v>
      </c>
      <c r="C2388" s="95" t="s">
        <v>306</v>
      </c>
      <c r="D2388" s="95" t="s">
        <v>240</v>
      </c>
      <c r="E2388" s="87"/>
      <c r="F2388" s="69"/>
      <c r="G2388" s="69"/>
      <c r="H2388" s="69"/>
      <c r="I2388" s="69"/>
      <c r="J2388" s="70"/>
      <c r="K2388" s="118"/>
      <c r="L2388" s="112"/>
    </row>
    <row r="2389" spans="1:12" x14ac:dyDescent="0.25">
      <c r="A2389" s="93">
        <v>1979</v>
      </c>
      <c r="B2389" s="94" t="s">
        <v>307</v>
      </c>
      <c r="C2389" s="95" t="s">
        <v>308</v>
      </c>
      <c r="D2389" s="95" t="s">
        <v>240</v>
      </c>
      <c r="E2389" s="87"/>
      <c r="F2389" s="69"/>
      <c r="G2389" s="69"/>
      <c r="H2389" s="69"/>
      <c r="I2389" s="69"/>
      <c r="J2389" s="70"/>
      <c r="K2389" s="118"/>
      <c r="L2389" s="112"/>
    </row>
    <row r="2390" spans="1:12" x14ac:dyDescent="0.25">
      <c r="A2390" s="93">
        <v>1979</v>
      </c>
      <c r="B2390" s="94" t="s">
        <v>309</v>
      </c>
      <c r="C2390" s="95" t="s">
        <v>310</v>
      </c>
      <c r="D2390" s="95" t="s">
        <v>240</v>
      </c>
      <c r="E2390" s="87"/>
      <c r="F2390" s="69"/>
      <c r="G2390" s="69"/>
      <c r="H2390" s="69"/>
      <c r="I2390" s="69"/>
      <c r="J2390" s="70"/>
      <c r="K2390" s="118"/>
      <c r="L2390" s="112"/>
    </row>
    <row r="2391" spans="1:12" x14ac:dyDescent="0.25">
      <c r="A2391" s="93">
        <v>1979</v>
      </c>
      <c r="B2391" s="94" t="s">
        <v>311</v>
      </c>
      <c r="C2391" s="95" t="s">
        <v>312</v>
      </c>
      <c r="D2391" s="95" t="s">
        <v>240</v>
      </c>
      <c r="E2391" s="87"/>
      <c r="F2391" s="69"/>
      <c r="G2391" s="69"/>
      <c r="H2391" s="69"/>
      <c r="I2391" s="69"/>
      <c r="J2391" s="70"/>
      <c r="K2391" s="118"/>
      <c r="L2391" s="112"/>
    </row>
    <row r="2392" spans="1:12" x14ac:dyDescent="0.25">
      <c r="A2392" s="93">
        <v>1979</v>
      </c>
      <c r="B2392" s="94" t="s">
        <v>313</v>
      </c>
      <c r="C2392" s="95" t="s">
        <v>314</v>
      </c>
      <c r="D2392" s="95" t="s">
        <v>240</v>
      </c>
      <c r="E2392" s="87"/>
      <c r="F2392" s="69"/>
      <c r="G2392" s="69"/>
      <c r="H2392" s="69"/>
      <c r="I2392" s="69"/>
      <c r="J2392" s="70"/>
      <c r="K2392" s="118"/>
      <c r="L2392" s="112"/>
    </row>
    <row r="2393" spans="1:12" x14ac:dyDescent="0.25">
      <c r="A2393" s="93">
        <v>1979</v>
      </c>
      <c r="B2393" s="94" t="s">
        <v>315</v>
      </c>
      <c r="C2393" s="95" t="s">
        <v>316</v>
      </c>
      <c r="D2393" s="95" t="s">
        <v>240</v>
      </c>
      <c r="E2393" s="87"/>
      <c r="F2393" s="69"/>
      <c r="G2393" s="69"/>
      <c r="H2393" s="69"/>
      <c r="I2393" s="69"/>
      <c r="J2393" s="70"/>
      <c r="K2393" s="118"/>
      <c r="L2393" s="112"/>
    </row>
    <row r="2394" spans="1:12" x14ac:dyDescent="0.25">
      <c r="A2394" s="93">
        <v>1979</v>
      </c>
      <c r="B2394" s="94" t="s">
        <v>317</v>
      </c>
      <c r="C2394" s="95" t="s">
        <v>318</v>
      </c>
      <c r="D2394" s="95" t="s">
        <v>240</v>
      </c>
      <c r="E2394" s="87"/>
      <c r="F2394" s="69"/>
      <c r="G2394" s="69"/>
      <c r="H2394" s="69"/>
      <c r="I2394" s="69"/>
      <c r="J2394" s="70"/>
      <c r="K2394" s="118"/>
      <c r="L2394" s="112"/>
    </row>
    <row r="2395" spans="1:12" x14ac:dyDescent="0.25">
      <c r="A2395" s="93">
        <v>1979</v>
      </c>
      <c r="B2395" s="94" t="s">
        <v>319</v>
      </c>
      <c r="C2395" s="95" t="s">
        <v>320</v>
      </c>
      <c r="D2395" s="95" t="s">
        <v>240</v>
      </c>
      <c r="E2395" s="87"/>
      <c r="F2395" s="69"/>
      <c r="G2395" s="69"/>
      <c r="H2395" s="69"/>
      <c r="I2395" s="69"/>
      <c r="J2395" s="70"/>
      <c r="K2395" s="118"/>
      <c r="L2395" s="112"/>
    </row>
    <row r="2396" spans="1:12" x14ac:dyDescent="0.25">
      <c r="A2396" s="93">
        <v>1979</v>
      </c>
      <c r="B2396" s="94" t="s">
        <v>321</v>
      </c>
      <c r="C2396" s="95" t="s">
        <v>322</v>
      </c>
      <c r="D2396" s="95" t="s">
        <v>240</v>
      </c>
      <c r="E2396" s="87"/>
      <c r="F2396" s="69"/>
      <c r="G2396" s="69"/>
      <c r="H2396" s="69"/>
      <c r="I2396" s="69"/>
      <c r="J2396" s="70"/>
      <c r="K2396" s="118"/>
      <c r="L2396" s="112"/>
    </row>
    <row r="2397" spans="1:12" x14ac:dyDescent="0.25">
      <c r="A2397" s="93">
        <v>1979</v>
      </c>
      <c r="B2397" s="94" t="s">
        <v>323</v>
      </c>
      <c r="C2397" s="95" t="s">
        <v>324</v>
      </c>
      <c r="D2397" s="95" t="s">
        <v>240</v>
      </c>
      <c r="E2397" s="87"/>
      <c r="F2397" s="69"/>
      <c r="G2397" s="69"/>
      <c r="H2397" s="69"/>
      <c r="I2397" s="69"/>
      <c r="J2397" s="70"/>
      <c r="K2397" s="118"/>
      <c r="L2397" s="112"/>
    </row>
    <row r="2398" spans="1:12" x14ac:dyDescent="0.25">
      <c r="A2398" s="93">
        <v>1979</v>
      </c>
      <c r="B2398" s="94" t="s">
        <v>325</v>
      </c>
      <c r="C2398" s="95" t="s">
        <v>326</v>
      </c>
      <c r="D2398" s="95" t="s">
        <v>240</v>
      </c>
      <c r="E2398" s="87"/>
      <c r="F2398" s="69"/>
      <c r="G2398" s="69"/>
      <c r="H2398" s="69"/>
      <c r="I2398" s="69"/>
      <c r="J2398" s="70"/>
      <c r="K2398" s="118"/>
      <c r="L2398" s="112"/>
    </row>
    <row r="2399" spans="1:12" x14ac:dyDescent="0.25">
      <c r="A2399" s="93">
        <v>1979</v>
      </c>
      <c r="B2399" s="94" t="s">
        <v>327</v>
      </c>
      <c r="C2399" s="95" t="s">
        <v>328</v>
      </c>
      <c r="D2399" s="95" t="s">
        <v>240</v>
      </c>
      <c r="E2399" s="87"/>
      <c r="F2399" s="69"/>
      <c r="G2399" s="69"/>
      <c r="H2399" s="69"/>
      <c r="I2399" s="69"/>
      <c r="J2399" s="70"/>
      <c r="K2399" s="118"/>
      <c r="L2399" s="112"/>
    </row>
    <row r="2400" spans="1:12" x14ac:dyDescent="0.25">
      <c r="A2400" s="93">
        <v>1979</v>
      </c>
      <c r="B2400" s="94" t="s">
        <v>329</v>
      </c>
      <c r="C2400" s="95" t="s">
        <v>330</v>
      </c>
      <c r="D2400" s="95" t="s">
        <v>240</v>
      </c>
      <c r="E2400" s="87"/>
      <c r="F2400" s="69"/>
      <c r="G2400" s="69"/>
      <c r="H2400" s="69"/>
      <c r="I2400" s="69"/>
      <c r="J2400" s="70"/>
      <c r="K2400" s="118"/>
      <c r="L2400" s="112"/>
    </row>
    <row r="2401" spans="1:12" x14ac:dyDescent="0.25">
      <c r="A2401" s="93">
        <v>1979</v>
      </c>
      <c r="B2401" s="94" t="s">
        <v>331</v>
      </c>
      <c r="C2401" s="95" t="s">
        <v>332</v>
      </c>
      <c r="D2401" s="95" t="s">
        <v>240</v>
      </c>
      <c r="E2401" s="87"/>
      <c r="F2401" s="69"/>
      <c r="G2401" s="69"/>
      <c r="H2401" s="69"/>
      <c r="I2401" s="69"/>
      <c r="J2401" s="70"/>
      <c r="K2401" s="118"/>
      <c r="L2401" s="112"/>
    </row>
    <row r="2402" spans="1:12" x14ac:dyDescent="0.25">
      <c r="A2402" s="93">
        <v>1979</v>
      </c>
      <c r="B2402" s="94" t="s">
        <v>333</v>
      </c>
      <c r="C2402" s="95" t="s">
        <v>334</v>
      </c>
      <c r="D2402" s="95" t="s">
        <v>240</v>
      </c>
      <c r="E2402" s="87"/>
      <c r="F2402" s="69"/>
      <c r="G2402" s="69"/>
      <c r="H2402" s="69"/>
      <c r="I2402" s="69"/>
      <c r="J2402" s="70"/>
      <c r="K2402" s="118"/>
      <c r="L2402" s="112"/>
    </row>
    <row r="2403" spans="1:12" x14ac:dyDescent="0.25">
      <c r="A2403" s="93">
        <v>1979</v>
      </c>
      <c r="B2403" s="94" t="s">
        <v>335</v>
      </c>
      <c r="C2403" s="95" t="s">
        <v>336</v>
      </c>
      <c r="D2403" s="95" t="s">
        <v>337</v>
      </c>
      <c r="E2403" s="87"/>
      <c r="F2403" s="69"/>
      <c r="G2403" s="69"/>
      <c r="H2403" s="69"/>
      <c r="I2403" s="69"/>
      <c r="J2403" s="70"/>
      <c r="K2403" s="118"/>
      <c r="L2403" s="112"/>
    </row>
    <row r="2404" spans="1:12" x14ac:dyDescent="0.25">
      <c r="A2404" s="93">
        <v>1979</v>
      </c>
      <c r="B2404" s="94" t="s">
        <v>338</v>
      </c>
      <c r="C2404" s="95" t="s">
        <v>339</v>
      </c>
      <c r="D2404" s="95" t="s">
        <v>337</v>
      </c>
      <c r="E2404" s="87"/>
      <c r="F2404" s="69"/>
      <c r="G2404" s="69"/>
      <c r="H2404" s="69"/>
      <c r="I2404" s="69"/>
      <c r="J2404" s="70"/>
      <c r="K2404" s="118"/>
      <c r="L2404" s="112"/>
    </row>
    <row r="2405" spans="1:12" x14ac:dyDescent="0.25">
      <c r="A2405" s="93">
        <v>1979</v>
      </c>
      <c r="B2405" s="94" t="s">
        <v>340</v>
      </c>
      <c r="C2405" s="95" t="s">
        <v>341</v>
      </c>
      <c r="D2405" s="95" t="s">
        <v>337</v>
      </c>
      <c r="E2405" s="87"/>
      <c r="F2405" s="69"/>
      <c r="G2405" s="69"/>
      <c r="H2405" s="69"/>
      <c r="I2405" s="69"/>
      <c r="J2405" s="70"/>
      <c r="K2405" s="118"/>
      <c r="L2405" s="112"/>
    </row>
    <row r="2406" spans="1:12" x14ac:dyDescent="0.25">
      <c r="A2406" s="93">
        <v>1979</v>
      </c>
      <c r="B2406" s="94" t="s">
        <v>342</v>
      </c>
      <c r="C2406" s="95" t="s">
        <v>343</v>
      </c>
      <c r="D2406" s="95" t="s">
        <v>337</v>
      </c>
      <c r="E2406" s="87"/>
      <c r="F2406" s="69"/>
      <c r="G2406" s="69"/>
      <c r="H2406" s="69"/>
      <c r="I2406" s="69"/>
      <c r="J2406" s="70"/>
      <c r="K2406" s="118"/>
      <c r="L2406" s="112"/>
    </row>
    <row r="2407" spans="1:12" x14ac:dyDescent="0.25">
      <c r="A2407" s="93">
        <v>1979</v>
      </c>
      <c r="B2407" s="94" t="s">
        <v>344</v>
      </c>
      <c r="C2407" s="95" t="s">
        <v>345</v>
      </c>
      <c r="D2407" s="95" t="s">
        <v>337</v>
      </c>
      <c r="E2407" s="87"/>
      <c r="F2407" s="69"/>
      <c r="G2407" s="69"/>
      <c r="H2407" s="69"/>
      <c r="I2407" s="69"/>
      <c r="J2407" s="70"/>
      <c r="K2407" s="118"/>
      <c r="L2407" s="112"/>
    </row>
    <row r="2408" spans="1:12" x14ac:dyDescent="0.25">
      <c r="A2408" s="93">
        <v>1979</v>
      </c>
      <c r="B2408" s="94" t="s">
        <v>346</v>
      </c>
      <c r="C2408" s="95" t="s">
        <v>347</v>
      </c>
      <c r="D2408" s="95" t="s">
        <v>337</v>
      </c>
      <c r="E2408" s="87"/>
      <c r="F2408" s="69"/>
      <c r="G2408" s="69"/>
      <c r="H2408" s="69"/>
      <c r="I2408" s="69"/>
      <c r="J2408" s="70"/>
      <c r="K2408" s="118"/>
      <c r="L2408" s="112"/>
    </row>
    <row r="2409" spans="1:12" x14ac:dyDescent="0.25">
      <c r="A2409" s="93">
        <v>1979</v>
      </c>
      <c r="B2409" s="94" t="s">
        <v>348</v>
      </c>
      <c r="C2409" s="95" t="s">
        <v>349</v>
      </c>
      <c r="D2409" s="95" t="s">
        <v>337</v>
      </c>
      <c r="E2409" s="87"/>
      <c r="F2409" s="69"/>
      <c r="G2409" s="69"/>
      <c r="H2409" s="69"/>
      <c r="I2409" s="69"/>
      <c r="J2409" s="70"/>
      <c r="K2409" s="118"/>
      <c r="L2409" s="112"/>
    </row>
    <row r="2410" spans="1:12" x14ac:dyDescent="0.25">
      <c r="A2410" s="93">
        <v>1979</v>
      </c>
      <c r="B2410" s="94" t="s">
        <v>350</v>
      </c>
      <c r="C2410" s="95" t="s">
        <v>351</v>
      </c>
      <c r="D2410" s="95" t="s">
        <v>337</v>
      </c>
      <c r="E2410" s="87"/>
      <c r="F2410" s="69"/>
      <c r="G2410" s="69"/>
      <c r="H2410" s="69"/>
      <c r="I2410" s="69"/>
      <c r="J2410" s="70"/>
      <c r="K2410" s="118"/>
      <c r="L2410" s="112"/>
    </row>
    <row r="2411" spans="1:12" x14ac:dyDescent="0.25">
      <c r="A2411" s="93">
        <v>1979</v>
      </c>
      <c r="B2411" s="94" t="s">
        <v>352</v>
      </c>
      <c r="C2411" s="95" t="s">
        <v>353</v>
      </c>
      <c r="D2411" s="95" t="s">
        <v>337</v>
      </c>
      <c r="E2411" s="87"/>
      <c r="F2411" s="69"/>
      <c r="G2411" s="69"/>
      <c r="H2411" s="69"/>
      <c r="I2411" s="69"/>
      <c r="J2411" s="70"/>
      <c r="K2411" s="118"/>
      <c r="L2411" s="112"/>
    </row>
    <row r="2412" spans="1:12" x14ac:dyDescent="0.25">
      <c r="A2412" s="93">
        <v>1979</v>
      </c>
      <c r="B2412" s="94" t="s">
        <v>354</v>
      </c>
      <c r="C2412" s="95" t="s">
        <v>355</v>
      </c>
      <c r="D2412" s="95" t="s">
        <v>337</v>
      </c>
      <c r="E2412" s="87"/>
      <c r="F2412" s="69"/>
      <c r="G2412" s="69"/>
      <c r="H2412" s="69"/>
      <c r="I2412" s="69"/>
      <c r="J2412" s="70"/>
      <c r="K2412" s="118"/>
      <c r="L2412" s="112"/>
    </row>
    <row r="2413" spans="1:12" x14ac:dyDescent="0.25">
      <c r="A2413" s="93">
        <v>1979</v>
      </c>
      <c r="B2413" s="94" t="s">
        <v>356</v>
      </c>
      <c r="C2413" s="95" t="s">
        <v>357</v>
      </c>
      <c r="D2413" s="95" t="s">
        <v>337</v>
      </c>
      <c r="E2413" s="87"/>
      <c r="F2413" s="69"/>
      <c r="G2413" s="69"/>
      <c r="H2413" s="69"/>
      <c r="I2413" s="69"/>
      <c r="J2413" s="70"/>
      <c r="K2413" s="118"/>
      <c r="L2413" s="112"/>
    </row>
    <row r="2414" spans="1:12" x14ac:dyDescent="0.25">
      <c r="A2414" s="93">
        <v>1979</v>
      </c>
      <c r="B2414" s="94" t="s">
        <v>358</v>
      </c>
      <c r="C2414" s="95" t="s">
        <v>359</v>
      </c>
      <c r="D2414" s="95" t="s">
        <v>337</v>
      </c>
      <c r="E2414" s="87"/>
      <c r="F2414" s="69"/>
      <c r="G2414" s="69"/>
      <c r="H2414" s="69"/>
      <c r="I2414" s="69"/>
      <c r="J2414" s="70"/>
      <c r="K2414" s="118"/>
      <c r="L2414" s="112"/>
    </row>
    <row r="2415" spans="1:12" x14ac:dyDescent="0.25">
      <c r="A2415" s="93">
        <v>1979</v>
      </c>
      <c r="B2415" s="94" t="s">
        <v>360</v>
      </c>
      <c r="C2415" s="95" t="s">
        <v>361</v>
      </c>
      <c r="D2415" s="95" t="s">
        <v>337</v>
      </c>
      <c r="E2415" s="87"/>
      <c r="F2415" s="69"/>
      <c r="G2415" s="69"/>
      <c r="H2415" s="69"/>
      <c r="I2415" s="69"/>
      <c r="J2415" s="70"/>
      <c r="K2415" s="118"/>
      <c r="L2415" s="112"/>
    </row>
    <row r="2416" spans="1:12" x14ac:dyDescent="0.25">
      <c r="A2416" s="93">
        <v>1979</v>
      </c>
      <c r="B2416" s="94" t="s">
        <v>362</v>
      </c>
      <c r="C2416" s="95" t="s">
        <v>363</v>
      </c>
      <c r="D2416" s="95" t="s">
        <v>337</v>
      </c>
      <c r="E2416" s="87"/>
      <c r="F2416" s="69"/>
      <c r="G2416" s="69"/>
      <c r="H2416" s="69"/>
      <c r="I2416" s="69"/>
      <c r="J2416" s="70"/>
      <c r="K2416" s="118"/>
      <c r="L2416" s="112"/>
    </row>
    <row r="2417" spans="1:12" x14ac:dyDescent="0.25">
      <c r="A2417" s="93">
        <v>1979</v>
      </c>
      <c r="B2417" s="94" t="s">
        <v>364</v>
      </c>
      <c r="C2417" s="95" t="s">
        <v>365</v>
      </c>
      <c r="D2417" s="95" t="s">
        <v>337</v>
      </c>
      <c r="E2417" s="87"/>
      <c r="F2417" s="69"/>
      <c r="G2417" s="69"/>
      <c r="H2417" s="69"/>
      <c r="I2417" s="69"/>
      <c r="J2417" s="70"/>
      <c r="K2417" s="118"/>
      <c r="L2417" s="112"/>
    </row>
    <row r="2418" spans="1:12" x14ac:dyDescent="0.25">
      <c r="A2418" s="93">
        <v>1979</v>
      </c>
      <c r="B2418" s="94" t="s">
        <v>366</v>
      </c>
      <c r="C2418" s="95" t="s">
        <v>367</v>
      </c>
      <c r="D2418" s="95" t="s">
        <v>337</v>
      </c>
      <c r="E2418" s="87"/>
      <c r="F2418" s="69"/>
      <c r="G2418" s="69"/>
      <c r="H2418" s="69"/>
      <c r="I2418" s="69"/>
      <c r="J2418" s="70"/>
      <c r="K2418" s="118"/>
      <c r="L2418" s="112"/>
    </row>
    <row r="2419" spans="1:12" x14ac:dyDescent="0.25">
      <c r="A2419" s="93">
        <v>1979</v>
      </c>
      <c r="B2419" s="94" t="s">
        <v>368</v>
      </c>
      <c r="C2419" s="95" t="s">
        <v>369</v>
      </c>
      <c r="D2419" s="95" t="s">
        <v>337</v>
      </c>
      <c r="E2419" s="87"/>
      <c r="F2419" s="69"/>
      <c r="G2419" s="69"/>
      <c r="H2419" s="69"/>
      <c r="I2419" s="69"/>
      <c r="J2419" s="70"/>
      <c r="K2419" s="118"/>
      <c r="L2419" s="112"/>
    </row>
    <row r="2420" spans="1:12" x14ac:dyDescent="0.25">
      <c r="A2420" s="93">
        <v>1979</v>
      </c>
      <c r="B2420" s="94" t="s">
        <v>370</v>
      </c>
      <c r="C2420" s="95" t="s">
        <v>371</v>
      </c>
      <c r="D2420" s="95" t="s">
        <v>337</v>
      </c>
      <c r="E2420" s="87"/>
      <c r="F2420" s="69"/>
      <c r="G2420" s="69"/>
      <c r="H2420" s="69"/>
      <c r="I2420" s="69"/>
      <c r="J2420" s="70"/>
      <c r="K2420" s="118"/>
      <c r="L2420" s="112"/>
    </row>
    <row r="2421" spans="1:12" x14ac:dyDescent="0.25">
      <c r="A2421" s="93">
        <v>1979</v>
      </c>
      <c r="B2421" s="94" t="s">
        <v>372</v>
      </c>
      <c r="C2421" s="95" t="s">
        <v>373</v>
      </c>
      <c r="D2421" s="95" t="s">
        <v>337</v>
      </c>
      <c r="E2421" s="87"/>
      <c r="F2421" s="69"/>
      <c r="G2421" s="69"/>
      <c r="H2421" s="69"/>
      <c r="I2421" s="69"/>
      <c r="J2421" s="70"/>
      <c r="K2421" s="118"/>
      <c r="L2421" s="112"/>
    </row>
    <row r="2422" spans="1:12" x14ac:dyDescent="0.25">
      <c r="A2422" s="93">
        <v>1979</v>
      </c>
      <c r="B2422" s="94" t="s">
        <v>374</v>
      </c>
      <c r="C2422" s="95" t="s">
        <v>375</v>
      </c>
      <c r="D2422" s="95" t="s">
        <v>337</v>
      </c>
      <c r="E2422" s="87"/>
      <c r="F2422" s="69"/>
      <c r="G2422" s="69"/>
      <c r="H2422" s="69"/>
      <c r="I2422" s="69"/>
      <c r="J2422" s="70"/>
      <c r="K2422" s="118"/>
      <c r="L2422" s="112"/>
    </row>
    <row r="2423" spans="1:12" x14ac:dyDescent="0.25">
      <c r="A2423" s="93">
        <v>1979</v>
      </c>
      <c r="B2423" s="94" t="s">
        <v>376</v>
      </c>
      <c r="C2423" s="95" t="s">
        <v>377</v>
      </c>
      <c r="D2423" s="95" t="s">
        <v>337</v>
      </c>
      <c r="E2423" s="87"/>
      <c r="F2423" s="69"/>
      <c r="G2423" s="69"/>
      <c r="H2423" s="69"/>
      <c r="I2423" s="69"/>
      <c r="J2423" s="70"/>
      <c r="K2423" s="118"/>
      <c r="L2423" s="112"/>
    </row>
    <row r="2424" spans="1:12" x14ac:dyDescent="0.25">
      <c r="A2424" s="93">
        <v>1979</v>
      </c>
      <c r="B2424" s="94" t="s">
        <v>378</v>
      </c>
      <c r="C2424" s="95" t="s">
        <v>379</v>
      </c>
      <c r="D2424" s="95" t="s">
        <v>337</v>
      </c>
      <c r="E2424" s="87"/>
      <c r="F2424" s="69"/>
      <c r="G2424" s="69"/>
      <c r="H2424" s="69"/>
      <c r="I2424" s="69"/>
      <c r="J2424" s="70"/>
      <c r="K2424" s="118"/>
      <c r="L2424" s="112"/>
    </row>
    <row r="2425" spans="1:12" x14ac:dyDescent="0.25">
      <c r="A2425" s="93">
        <v>1979</v>
      </c>
      <c r="B2425" s="94" t="s">
        <v>380</v>
      </c>
      <c r="C2425" s="95" t="s">
        <v>381</v>
      </c>
      <c r="D2425" s="95" t="s">
        <v>337</v>
      </c>
      <c r="E2425" s="87"/>
      <c r="F2425" s="69"/>
      <c r="G2425" s="69"/>
      <c r="H2425" s="69"/>
      <c r="I2425" s="69"/>
      <c r="J2425" s="70"/>
      <c r="K2425" s="118"/>
      <c r="L2425" s="112"/>
    </row>
    <row r="2426" spans="1:12" x14ac:dyDescent="0.25">
      <c r="A2426" s="93">
        <v>1979</v>
      </c>
      <c r="B2426" s="94"/>
      <c r="C2426" s="95" t="s">
        <v>382</v>
      </c>
      <c r="D2426" s="95" t="s">
        <v>337</v>
      </c>
      <c r="E2426" s="87"/>
      <c r="F2426" s="69"/>
      <c r="G2426" s="69"/>
      <c r="H2426" s="69"/>
      <c r="I2426" s="69"/>
      <c r="J2426" s="70"/>
      <c r="K2426" s="118"/>
      <c r="L2426" s="112"/>
    </row>
    <row r="2427" spans="1:12" x14ac:dyDescent="0.25">
      <c r="A2427" s="93">
        <v>1979</v>
      </c>
      <c r="B2427" s="94" t="s">
        <v>383</v>
      </c>
      <c r="C2427" s="95" t="s">
        <v>384</v>
      </c>
      <c r="D2427" s="95" t="s">
        <v>337</v>
      </c>
      <c r="E2427" s="87"/>
      <c r="F2427" s="69"/>
      <c r="G2427" s="69"/>
      <c r="H2427" s="69"/>
      <c r="I2427" s="69"/>
      <c r="J2427" s="70"/>
      <c r="K2427" s="118"/>
      <c r="L2427" s="112"/>
    </row>
    <row r="2428" spans="1:12" x14ac:dyDescent="0.25">
      <c r="A2428" s="93">
        <v>1979</v>
      </c>
      <c r="B2428" s="94" t="s">
        <v>385</v>
      </c>
      <c r="C2428" s="95" t="s">
        <v>386</v>
      </c>
      <c r="D2428" s="95" t="s">
        <v>337</v>
      </c>
      <c r="E2428" s="87"/>
      <c r="F2428" s="69"/>
      <c r="G2428" s="69"/>
      <c r="H2428" s="69"/>
      <c r="I2428" s="69"/>
      <c r="J2428" s="70"/>
      <c r="K2428" s="118"/>
      <c r="L2428" s="112"/>
    </row>
    <row r="2429" spans="1:12" x14ac:dyDescent="0.25">
      <c r="A2429" s="93">
        <v>1979</v>
      </c>
      <c r="B2429" s="94" t="s">
        <v>387</v>
      </c>
      <c r="C2429" s="95" t="s">
        <v>648</v>
      </c>
      <c r="D2429" s="95" t="s">
        <v>337</v>
      </c>
      <c r="E2429" s="87"/>
      <c r="F2429" s="69"/>
      <c r="G2429" s="69"/>
      <c r="H2429" s="69"/>
      <c r="I2429" s="69"/>
      <c r="J2429" s="70"/>
      <c r="K2429" s="118"/>
      <c r="L2429" s="112"/>
    </row>
    <row r="2430" spans="1:12" x14ac:dyDescent="0.25">
      <c r="A2430" s="93">
        <v>1979</v>
      </c>
      <c r="B2430" s="94" t="s">
        <v>388</v>
      </c>
      <c r="C2430" s="95" t="s">
        <v>389</v>
      </c>
      <c r="D2430" s="95" t="s">
        <v>337</v>
      </c>
      <c r="E2430" s="87"/>
      <c r="F2430" s="69"/>
      <c r="G2430" s="69"/>
      <c r="H2430" s="69"/>
      <c r="I2430" s="69"/>
      <c r="J2430" s="70"/>
      <c r="K2430" s="118"/>
      <c r="L2430" s="112"/>
    </row>
    <row r="2431" spans="1:12" x14ac:dyDescent="0.25">
      <c r="A2431" s="93">
        <v>1979</v>
      </c>
      <c r="B2431" s="94" t="s">
        <v>390</v>
      </c>
      <c r="C2431" s="95" t="s">
        <v>391</v>
      </c>
      <c r="D2431" s="95" t="s">
        <v>337</v>
      </c>
      <c r="E2431" s="87"/>
      <c r="F2431" s="69"/>
      <c r="G2431" s="69"/>
      <c r="H2431" s="69"/>
      <c r="I2431" s="69"/>
      <c r="J2431" s="70"/>
      <c r="K2431" s="118"/>
      <c r="L2431" s="112"/>
    </row>
    <row r="2432" spans="1:12" x14ac:dyDescent="0.25">
      <c r="A2432" s="93">
        <v>1979</v>
      </c>
      <c r="B2432" s="94" t="s">
        <v>392</v>
      </c>
      <c r="C2432" s="95" t="s">
        <v>393</v>
      </c>
      <c r="D2432" s="95" t="s">
        <v>337</v>
      </c>
      <c r="E2432" s="87"/>
      <c r="F2432" s="69"/>
      <c r="G2432" s="69"/>
      <c r="H2432" s="69"/>
      <c r="I2432" s="69"/>
      <c r="J2432" s="70"/>
      <c r="K2432" s="118"/>
      <c r="L2432" s="112"/>
    </row>
    <row r="2433" spans="1:12" x14ac:dyDescent="0.25">
      <c r="A2433" s="93">
        <v>1979</v>
      </c>
      <c r="B2433" s="94" t="s">
        <v>394</v>
      </c>
      <c r="C2433" s="95" t="s">
        <v>395</v>
      </c>
      <c r="D2433" s="95" t="s">
        <v>337</v>
      </c>
      <c r="E2433" s="87"/>
      <c r="F2433" s="69"/>
      <c r="G2433" s="69"/>
      <c r="H2433" s="69"/>
      <c r="I2433" s="69"/>
      <c r="J2433" s="70"/>
      <c r="K2433" s="118"/>
      <c r="L2433" s="112"/>
    </row>
    <row r="2434" spans="1:12" x14ac:dyDescent="0.25">
      <c r="A2434" s="93">
        <v>1979</v>
      </c>
      <c r="B2434" s="94" t="s">
        <v>396</v>
      </c>
      <c r="C2434" s="95" t="s">
        <v>397</v>
      </c>
      <c r="D2434" s="95" t="s">
        <v>337</v>
      </c>
      <c r="E2434" s="87"/>
      <c r="F2434" s="69"/>
      <c r="G2434" s="69"/>
      <c r="H2434" s="69"/>
      <c r="I2434" s="69"/>
      <c r="J2434" s="70"/>
      <c r="K2434" s="118"/>
      <c r="L2434" s="112"/>
    </row>
    <row r="2435" spans="1:12" x14ac:dyDescent="0.25">
      <c r="A2435" s="93">
        <v>1979</v>
      </c>
      <c r="B2435" s="94" t="s">
        <v>398</v>
      </c>
      <c r="C2435" s="95" t="s">
        <v>399</v>
      </c>
      <c r="D2435" s="95" t="s">
        <v>337</v>
      </c>
      <c r="E2435" s="87"/>
      <c r="F2435" s="69"/>
      <c r="G2435" s="69"/>
      <c r="H2435" s="69"/>
      <c r="I2435" s="69"/>
      <c r="J2435" s="70"/>
      <c r="K2435" s="118"/>
      <c r="L2435" s="112"/>
    </row>
    <row r="2436" spans="1:12" x14ac:dyDescent="0.25">
      <c r="A2436" s="93">
        <v>1979</v>
      </c>
      <c r="B2436" s="94" t="s">
        <v>400</v>
      </c>
      <c r="C2436" s="95" t="s">
        <v>401</v>
      </c>
      <c r="D2436" s="95" t="s">
        <v>337</v>
      </c>
      <c r="E2436" s="87"/>
      <c r="F2436" s="69"/>
      <c r="G2436" s="69"/>
      <c r="H2436" s="69"/>
      <c r="I2436" s="69"/>
      <c r="J2436" s="70"/>
      <c r="K2436" s="118"/>
      <c r="L2436" s="112"/>
    </row>
    <row r="2437" spans="1:12" x14ac:dyDescent="0.25">
      <c r="A2437" s="93">
        <v>1979</v>
      </c>
      <c r="B2437" s="94" t="s">
        <v>402</v>
      </c>
      <c r="C2437" s="95" t="s">
        <v>403</v>
      </c>
      <c r="D2437" s="95" t="s">
        <v>337</v>
      </c>
      <c r="E2437" s="87"/>
      <c r="F2437" s="69"/>
      <c r="G2437" s="69"/>
      <c r="H2437" s="69"/>
      <c r="I2437" s="69"/>
      <c r="J2437" s="70"/>
      <c r="K2437" s="118"/>
      <c r="L2437" s="112"/>
    </row>
    <row r="2438" spans="1:12" x14ac:dyDescent="0.25">
      <c r="A2438" s="93">
        <v>1979</v>
      </c>
      <c r="B2438" s="94" t="s">
        <v>404</v>
      </c>
      <c r="C2438" s="95" t="s">
        <v>405</v>
      </c>
      <c r="D2438" s="95" t="s">
        <v>337</v>
      </c>
      <c r="E2438" s="87"/>
      <c r="F2438" s="69"/>
      <c r="G2438" s="69"/>
      <c r="H2438" s="69"/>
      <c r="I2438" s="69"/>
      <c r="J2438" s="70"/>
      <c r="K2438" s="118"/>
      <c r="L2438" s="112"/>
    </row>
    <row r="2439" spans="1:12" x14ac:dyDescent="0.25">
      <c r="A2439" s="93">
        <v>1979</v>
      </c>
      <c r="B2439" s="94" t="s">
        <v>406</v>
      </c>
      <c r="C2439" s="95" t="s">
        <v>407</v>
      </c>
      <c r="D2439" s="95" t="s">
        <v>337</v>
      </c>
      <c r="E2439" s="87"/>
      <c r="F2439" s="69"/>
      <c r="G2439" s="69"/>
      <c r="H2439" s="69"/>
      <c r="I2439" s="69"/>
      <c r="J2439" s="70"/>
      <c r="K2439" s="118"/>
      <c r="L2439" s="112"/>
    </row>
    <row r="2440" spans="1:12" x14ac:dyDescent="0.25">
      <c r="A2440" s="93">
        <v>1979</v>
      </c>
      <c r="B2440" s="94" t="s">
        <v>408</v>
      </c>
      <c r="C2440" s="95" t="s">
        <v>409</v>
      </c>
      <c r="D2440" s="95" t="s">
        <v>337</v>
      </c>
      <c r="E2440" s="87"/>
      <c r="F2440" s="69"/>
      <c r="G2440" s="69"/>
      <c r="H2440" s="69"/>
      <c r="I2440" s="69"/>
      <c r="J2440" s="70"/>
      <c r="K2440" s="118"/>
      <c r="L2440" s="112"/>
    </row>
    <row r="2441" spans="1:12" x14ac:dyDescent="0.25">
      <c r="A2441" s="93">
        <v>1979</v>
      </c>
      <c r="B2441" s="94" t="s">
        <v>410</v>
      </c>
      <c r="C2441" s="95" t="s">
        <v>411</v>
      </c>
      <c r="D2441" s="95" t="s">
        <v>337</v>
      </c>
      <c r="E2441" s="87"/>
      <c r="F2441" s="69"/>
      <c r="G2441" s="69"/>
      <c r="H2441" s="69"/>
      <c r="I2441" s="69"/>
      <c r="J2441" s="70"/>
      <c r="K2441" s="118"/>
      <c r="L2441" s="112"/>
    </row>
    <row r="2442" spans="1:12" x14ac:dyDescent="0.25">
      <c r="A2442" s="93">
        <v>1979</v>
      </c>
      <c r="B2442" s="94" t="s">
        <v>412</v>
      </c>
      <c r="C2442" s="95" t="s">
        <v>413</v>
      </c>
      <c r="D2442" s="95" t="s">
        <v>337</v>
      </c>
      <c r="E2442" s="87"/>
      <c r="F2442" s="69"/>
      <c r="G2442" s="69"/>
      <c r="H2442" s="69"/>
      <c r="I2442" s="69"/>
      <c r="J2442" s="70"/>
      <c r="K2442" s="118"/>
      <c r="L2442" s="112"/>
    </row>
    <row r="2443" spans="1:12" x14ac:dyDescent="0.25">
      <c r="A2443" s="93">
        <v>1979</v>
      </c>
      <c r="B2443" s="94" t="s">
        <v>414</v>
      </c>
      <c r="C2443" s="95" t="s">
        <v>415</v>
      </c>
      <c r="D2443" s="95" t="s">
        <v>337</v>
      </c>
      <c r="E2443" s="87"/>
      <c r="F2443" s="69"/>
      <c r="G2443" s="69"/>
      <c r="H2443" s="69"/>
      <c r="I2443" s="69"/>
      <c r="J2443" s="70"/>
      <c r="K2443" s="118"/>
      <c r="L2443" s="112"/>
    </row>
    <row r="2444" spans="1:12" x14ac:dyDescent="0.25">
      <c r="A2444" s="93">
        <v>1979</v>
      </c>
      <c r="B2444" s="94" t="s">
        <v>416</v>
      </c>
      <c r="C2444" s="95" t="s">
        <v>417</v>
      </c>
      <c r="D2444" s="95" t="s">
        <v>337</v>
      </c>
      <c r="E2444" s="87"/>
      <c r="F2444" s="69"/>
      <c r="G2444" s="69"/>
      <c r="H2444" s="69"/>
      <c r="I2444" s="69"/>
      <c r="J2444" s="70"/>
      <c r="K2444" s="118"/>
      <c r="L2444" s="112"/>
    </row>
    <row r="2445" spans="1:12" x14ac:dyDescent="0.25">
      <c r="A2445" s="93">
        <v>1979</v>
      </c>
      <c r="B2445" s="94" t="s">
        <v>418</v>
      </c>
      <c r="C2445" s="95" t="s">
        <v>419</v>
      </c>
      <c r="D2445" s="95" t="s">
        <v>337</v>
      </c>
      <c r="E2445" s="87"/>
      <c r="F2445" s="69"/>
      <c r="G2445" s="69"/>
      <c r="H2445" s="69"/>
      <c r="I2445" s="69"/>
      <c r="J2445" s="70"/>
      <c r="K2445" s="118"/>
      <c r="L2445" s="112"/>
    </row>
    <row r="2446" spans="1:12" x14ac:dyDescent="0.25">
      <c r="A2446" s="93">
        <v>1979</v>
      </c>
      <c r="B2446" s="94" t="s">
        <v>420</v>
      </c>
      <c r="C2446" s="95" t="s">
        <v>421</v>
      </c>
      <c r="D2446" s="95" t="s">
        <v>337</v>
      </c>
      <c r="E2446" s="87"/>
      <c r="F2446" s="69"/>
      <c r="G2446" s="69"/>
      <c r="H2446" s="69"/>
      <c r="I2446" s="69"/>
      <c r="J2446" s="70"/>
      <c r="K2446" s="118"/>
      <c r="L2446" s="112"/>
    </row>
    <row r="2447" spans="1:12" x14ac:dyDescent="0.25">
      <c r="A2447" s="93">
        <v>1979</v>
      </c>
      <c r="B2447" s="94" t="s">
        <v>422</v>
      </c>
      <c r="C2447" s="95" t="s">
        <v>423</v>
      </c>
      <c r="D2447" s="95" t="s">
        <v>337</v>
      </c>
      <c r="E2447" s="87"/>
      <c r="F2447" s="69"/>
      <c r="G2447" s="69"/>
      <c r="H2447" s="69"/>
      <c r="I2447" s="69"/>
      <c r="J2447" s="70"/>
      <c r="K2447" s="118"/>
      <c r="L2447" s="112"/>
    </row>
    <row r="2448" spans="1:12" x14ac:dyDescent="0.25">
      <c r="A2448" s="93">
        <v>1979</v>
      </c>
      <c r="B2448" s="94" t="s">
        <v>424</v>
      </c>
      <c r="C2448" s="95" t="s">
        <v>425</v>
      </c>
      <c r="D2448" s="95" t="s">
        <v>337</v>
      </c>
      <c r="E2448" s="87"/>
      <c r="F2448" s="69"/>
      <c r="G2448" s="69"/>
      <c r="H2448" s="69"/>
      <c r="I2448" s="69"/>
      <c r="J2448" s="70"/>
      <c r="K2448" s="118"/>
      <c r="L2448" s="112"/>
    </row>
    <row r="2449" spans="1:12" x14ac:dyDescent="0.25">
      <c r="A2449" s="93">
        <v>1979</v>
      </c>
      <c r="B2449" s="94" t="s">
        <v>426</v>
      </c>
      <c r="C2449" s="95" t="s">
        <v>427</v>
      </c>
      <c r="D2449" s="95" t="s">
        <v>337</v>
      </c>
      <c r="E2449" s="87"/>
      <c r="F2449" s="69"/>
      <c r="G2449" s="69"/>
      <c r="H2449" s="69"/>
      <c r="I2449" s="69"/>
      <c r="J2449" s="70"/>
      <c r="K2449" s="118"/>
      <c r="L2449" s="112"/>
    </row>
    <row r="2450" spans="1:12" x14ac:dyDescent="0.25">
      <c r="A2450" s="93">
        <v>1979</v>
      </c>
      <c r="B2450" s="94" t="s">
        <v>428</v>
      </c>
      <c r="C2450" s="95" t="s">
        <v>429</v>
      </c>
      <c r="D2450" s="95" t="s">
        <v>337</v>
      </c>
      <c r="E2450" s="87"/>
      <c r="F2450" s="69"/>
      <c r="G2450" s="69"/>
      <c r="H2450" s="69"/>
      <c r="I2450" s="69"/>
      <c r="J2450" s="70"/>
      <c r="K2450" s="118"/>
      <c r="L2450" s="112"/>
    </row>
    <row r="2451" spans="1:12" x14ac:dyDescent="0.25">
      <c r="A2451" s="93">
        <v>1979</v>
      </c>
      <c r="B2451" s="94" t="s">
        <v>430</v>
      </c>
      <c r="C2451" s="95" t="s">
        <v>431</v>
      </c>
      <c r="D2451" s="95" t="s">
        <v>337</v>
      </c>
      <c r="E2451" s="87"/>
      <c r="F2451" s="69"/>
      <c r="G2451" s="69"/>
      <c r="H2451" s="69"/>
      <c r="I2451" s="69"/>
      <c r="J2451" s="70"/>
      <c r="K2451" s="118"/>
      <c r="L2451" s="112"/>
    </row>
    <row r="2452" spans="1:12" x14ac:dyDescent="0.25">
      <c r="A2452" s="93">
        <v>1979</v>
      </c>
      <c r="B2452" s="94" t="s">
        <v>432</v>
      </c>
      <c r="C2452" s="95" t="s">
        <v>433</v>
      </c>
      <c r="D2452" s="95" t="s">
        <v>337</v>
      </c>
      <c r="E2452" s="87"/>
      <c r="F2452" s="69"/>
      <c r="G2452" s="69"/>
      <c r="H2452" s="69"/>
      <c r="I2452" s="69"/>
      <c r="J2452" s="70"/>
      <c r="K2452" s="118"/>
      <c r="L2452" s="112"/>
    </row>
    <row r="2453" spans="1:12" x14ac:dyDescent="0.25">
      <c r="A2453" s="93">
        <v>1979</v>
      </c>
      <c r="B2453" s="94" t="s">
        <v>434</v>
      </c>
      <c r="C2453" s="95" t="s">
        <v>435</v>
      </c>
      <c r="D2453" s="95" t="s">
        <v>337</v>
      </c>
      <c r="E2453" s="87"/>
      <c r="F2453" s="69"/>
      <c r="G2453" s="69"/>
      <c r="H2453" s="69"/>
      <c r="I2453" s="69"/>
      <c r="J2453" s="70"/>
      <c r="K2453" s="118"/>
      <c r="L2453" s="112"/>
    </row>
    <row r="2454" spans="1:12" x14ac:dyDescent="0.25">
      <c r="A2454" s="93">
        <v>1979</v>
      </c>
      <c r="B2454" s="94" t="s">
        <v>436</v>
      </c>
      <c r="C2454" s="95" t="s">
        <v>437</v>
      </c>
      <c r="D2454" s="95" t="s">
        <v>337</v>
      </c>
      <c r="E2454" s="87"/>
      <c r="F2454" s="69"/>
      <c r="G2454" s="69"/>
      <c r="H2454" s="69"/>
      <c r="I2454" s="69"/>
      <c r="J2454" s="70"/>
      <c r="K2454" s="118"/>
      <c r="L2454" s="112"/>
    </row>
    <row r="2455" spans="1:12" x14ac:dyDescent="0.25">
      <c r="A2455" s="93">
        <v>1979</v>
      </c>
      <c r="B2455" s="94" t="s">
        <v>438</v>
      </c>
      <c r="C2455" s="95" t="s">
        <v>439</v>
      </c>
      <c r="D2455" s="95" t="s">
        <v>440</v>
      </c>
      <c r="E2455" s="87"/>
      <c r="F2455" s="69"/>
      <c r="G2455" s="69"/>
      <c r="H2455" s="69"/>
      <c r="I2455" s="69"/>
      <c r="J2455" s="70"/>
      <c r="K2455" s="118"/>
      <c r="L2455" s="112"/>
    </row>
    <row r="2456" spans="1:12" x14ac:dyDescent="0.25">
      <c r="A2456" s="93">
        <v>1979</v>
      </c>
      <c r="B2456" s="94" t="s">
        <v>441</v>
      </c>
      <c r="C2456" s="95" t="s">
        <v>442</v>
      </c>
      <c r="D2456" s="95" t="s">
        <v>440</v>
      </c>
      <c r="E2456" s="87"/>
      <c r="F2456" s="69"/>
      <c r="G2456" s="69"/>
      <c r="H2456" s="69"/>
      <c r="I2456" s="69"/>
      <c r="J2456" s="70"/>
      <c r="K2456" s="118"/>
      <c r="L2456" s="112"/>
    </row>
    <row r="2457" spans="1:12" x14ac:dyDescent="0.25">
      <c r="A2457" s="93">
        <v>1979</v>
      </c>
      <c r="B2457" s="94" t="s">
        <v>443</v>
      </c>
      <c r="C2457" s="95" t="s">
        <v>444</v>
      </c>
      <c r="D2457" s="95" t="s">
        <v>440</v>
      </c>
      <c r="E2457" s="87"/>
      <c r="F2457" s="69"/>
      <c r="G2457" s="69"/>
      <c r="H2457" s="69"/>
      <c r="I2457" s="69"/>
      <c r="J2457" s="70"/>
      <c r="K2457" s="118"/>
      <c r="L2457" s="112"/>
    </row>
    <row r="2458" spans="1:12" x14ac:dyDescent="0.25">
      <c r="A2458" s="93">
        <v>1979</v>
      </c>
      <c r="B2458" s="94" t="s">
        <v>445</v>
      </c>
      <c r="C2458" s="95" t="s">
        <v>446</v>
      </c>
      <c r="D2458" s="95" t="s">
        <v>440</v>
      </c>
      <c r="E2458" s="87"/>
      <c r="F2458" s="69"/>
      <c r="G2458" s="69"/>
      <c r="H2458" s="69"/>
      <c r="I2458" s="69"/>
      <c r="J2458" s="70"/>
      <c r="K2458" s="118"/>
      <c r="L2458" s="112"/>
    </row>
    <row r="2459" spans="1:12" x14ac:dyDescent="0.25">
      <c r="A2459" s="93">
        <v>1979</v>
      </c>
      <c r="B2459" s="94" t="s">
        <v>447</v>
      </c>
      <c r="C2459" s="95" t="s">
        <v>448</v>
      </c>
      <c r="D2459" s="95" t="s">
        <v>440</v>
      </c>
      <c r="E2459" s="87"/>
      <c r="F2459" s="69"/>
      <c r="G2459" s="69"/>
      <c r="H2459" s="69"/>
      <c r="I2459" s="69"/>
      <c r="J2459" s="70"/>
      <c r="K2459" s="118"/>
      <c r="L2459" s="112"/>
    </row>
    <row r="2460" spans="1:12" x14ac:dyDescent="0.25">
      <c r="A2460" s="93">
        <v>1979</v>
      </c>
      <c r="B2460" s="94" t="s">
        <v>449</v>
      </c>
      <c r="C2460" s="95" t="s">
        <v>450</v>
      </c>
      <c r="D2460" s="95" t="s">
        <v>440</v>
      </c>
      <c r="E2460" s="87"/>
      <c r="F2460" s="69"/>
      <c r="G2460" s="69"/>
      <c r="H2460" s="69"/>
      <c r="I2460" s="69"/>
      <c r="J2460" s="70"/>
      <c r="K2460" s="118"/>
      <c r="L2460" s="112"/>
    </row>
    <row r="2461" spans="1:12" x14ac:dyDescent="0.25">
      <c r="A2461" s="93">
        <v>1979</v>
      </c>
      <c r="B2461" s="94" t="s">
        <v>451</v>
      </c>
      <c r="C2461" s="95" t="s">
        <v>452</v>
      </c>
      <c r="D2461" s="95" t="s">
        <v>440</v>
      </c>
      <c r="E2461" s="87"/>
      <c r="F2461" s="69"/>
      <c r="G2461" s="69"/>
      <c r="H2461" s="69"/>
      <c r="I2461" s="69"/>
      <c r="J2461" s="70"/>
      <c r="K2461" s="118"/>
      <c r="L2461" s="112"/>
    </row>
    <row r="2462" spans="1:12" x14ac:dyDescent="0.25">
      <c r="A2462" s="93">
        <v>1979</v>
      </c>
      <c r="B2462" s="94" t="s">
        <v>453</v>
      </c>
      <c r="C2462" s="95" t="s">
        <v>454</v>
      </c>
      <c r="D2462" s="95" t="s">
        <v>440</v>
      </c>
      <c r="E2462" s="87"/>
      <c r="F2462" s="69"/>
      <c r="G2462" s="69"/>
      <c r="H2462" s="69"/>
      <c r="I2462" s="69"/>
      <c r="J2462" s="70"/>
      <c r="K2462" s="118"/>
      <c r="L2462" s="112"/>
    </row>
    <row r="2463" spans="1:12" x14ac:dyDescent="0.25">
      <c r="A2463" s="93">
        <v>1979</v>
      </c>
      <c r="B2463" s="94" t="s">
        <v>455</v>
      </c>
      <c r="C2463" s="95" t="s">
        <v>456</v>
      </c>
      <c r="D2463" s="95" t="s">
        <v>440</v>
      </c>
      <c r="E2463" s="87"/>
      <c r="F2463" s="69"/>
      <c r="G2463" s="69"/>
      <c r="H2463" s="69"/>
      <c r="I2463" s="69"/>
      <c r="J2463" s="70"/>
      <c r="K2463" s="118"/>
      <c r="L2463" s="112"/>
    </row>
    <row r="2464" spans="1:12" x14ac:dyDescent="0.25">
      <c r="A2464" s="93">
        <v>1979</v>
      </c>
      <c r="B2464" s="94" t="s">
        <v>457</v>
      </c>
      <c r="C2464" s="95" t="s">
        <v>458</v>
      </c>
      <c r="D2464" s="95" t="s">
        <v>440</v>
      </c>
      <c r="E2464" s="87"/>
      <c r="F2464" s="69"/>
      <c r="G2464" s="69"/>
      <c r="H2464" s="69"/>
      <c r="I2464" s="69"/>
      <c r="J2464" s="70"/>
      <c r="K2464" s="118"/>
      <c r="L2464" s="112"/>
    </row>
    <row r="2465" spans="1:12" x14ac:dyDescent="0.25">
      <c r="A2465" s="93">
        <v>1979</v>
      </c>
      <c r="B2465" s="94" t="s">
        <v>459</v>
      </c>
      <c r="C2465" s="95" t="s">
        <v>460</v>
      </c>
      <c r="D2465" s="95" t="s">
        <v>440</v>
      </c>
      <c r="E2465" s="87"/>
      <c r="F2465" s="69"/>
      <c r="G2465" s="69"/>
      <c r="H2465" s="69"/>
      <c r="I2465" s="69"/>
      <c r="J2465" s="70"/>
      <c r="K2465" s="118"/>
      <c r="L2465" s="112"/>
    </row>
    <row r="2466" spans="1:12" x14ac:dyDescent="0.25">
      <c r="A2466" s="93">
        <v>1979</v>
      </c>
      <c r="B2466" s="94" t="s">
        <v>461</v>
      </c>
      <c r="C2466" s="95" t="s">
        <v>462</v>
      </c>
      <c r="D2466" s="95" t="s">
        <v>440</v>
      </c>
      <c r="E2466" s="87"/>
      <c r="F2466" s="69"/>
      <c r="G2466" s="69"/>
      <c r="H2466" s="69"/>
      <c r="I2466" s="69"/>
      <c r="J2466" s="70"/>
      <c r="K2466" s="118"/>
      <c r="L2466" s="112"/>
    </row>
    <row r="2467" spans="1:12" x14ac:dyDescent="0.25">
      <c r="A2467" s="93">
        <v>1979</v>
      </c>
      <c r="B2467" s="94" t="s">
        <v>463</v>
      </c>
      <c r="C2467" s="95" t="s">
        <v>464</v>
      </c>
      <c r="D2467" s="95" t="s">
        <v>440</v>
      </c>
      <c r="E2467" s="87"/>
      <c r="F2467" s="69"/>
      <c r="G2467" s="69"/>
      <c r="H2467" s="69"/>
      <c r="I2467" s="69"/>
      <c r="J2467" s="70"/>
      <c r="K2467" s="118"/>
      <c r="L2467" s="112"/>
    </row>
    <row r="2468" spans="1:12" x14ac:dyDescent="0.25">
      <c r="A2468" s="93">
        <v>1979</v>
      </c>
      <c r="B2468" s="94" t="s">
        <v>465</v>
      </c>
      <c r="C2468" s="95" t="s">
        <v>466</v>
      </c>
      <c r="D2468" s="95" t="s">
        <v>440</v>
      </c>
      <c r="E2468" s="87"/>
      <c r="F2468" s="69"/>
      <c r="G2468" s="69"/>
      <c r="H2468" s="69"/>
      <c r="I2468" s="69"/>
      <c r="J2468" s="70"/>
      <c r="K2468" s="118"/>
      <c r="L2468" s="112"/>
    </row>
    <row r="2469" spans="1:12" x14ac:dyDescent="0.25">
      <c r="A2469" s="93">
        <v>1979</v>
      </c>
      <c r="B2469" s="94" t="s">
        <v>467</v>
      </c>
      <c r="C2469" s="95" t="s">
        <v>468</v>
      </c>
      <c r="D2469" s="95" t="s">
        <v>440</v>
      </c>
      <c r="E2469" s="87"/>
      <c r="F2469" s="69"/>
      <c r="G2469" s="69"/>
      <c r="H2469" s="69"/>
      <c r="I2469" s="69"/>
      <c r="J2469" s="70"/>
      <c r="K2469" s="118"/>
      <c r="L2469" s="112"/>
    </row>
    <row r="2470" spans="1:12" x14ac:dyDescent="0.25">
      <c r="A2470" s="93">
        <v>1979</v>
      </c>
      <c r="B2470" s="94" t="s">
        <v>469</v>
      </c>
      <c r="C2470" s="95" t="s">
        <v>470</v>
      </c>
      <c r="D2470" s="95" t="s">
        <v>440</v>
      </c>
      <c r="E2470" s="87"/>
      <c r="F2470" s="69"/>
      <c r="G2470" s="69"/>
      <c r="H2470" s="69"/>
      <c r="I2470" s="69"/>
      <c r="J2470" s="70"/>
      <c r="K2470" s="118"/>
      <c r="L2470" s="112"/>
    </row>
    <row r="2471" spans="1:12" x14ac:dyDescent="0.25">
      <c r="A2471" s="93">
        <v>1979</v>
      </c>
      <c r="B2471" s="94" t="s">
        <v>471</v>
      </c>
      <c r="C2471" s="95" t="s">
        <v>472</v>
      </c>
      <c r="D2471" s="95" t="s">
        <v>440</v>
      </c>
      <c r="E2471" s="87"/>
      <c r="F2471" s="69"/>
      <c r="G2471" s="69"/>
      <c r="H2471" s="69"/>
      <c r="I2471" s="69"/>
      <c r="J2471" s="70"/>
      <c r="K2471" s="118"/>
      <c r="L2471" s="112"/>
    </row>
    <row r="2472" spans="1:12" x14ac:dyDescent="0.25">
      <c r="A2472" s="93">
        <v>1979</v>
      </c>
      <c r="B2472" s="94" t="s">
        <v>473</v>
      </c>
      <c r="C2472" s="95" t="s">
        <v>474</v>
      </c>
      <c r="D2472" s="95" t="s">
        <v>440</v>
      </c>
      <c r="E2472" s="87"/>
      <c r="F2472" s="69"/>
      <c r="G2472" s="69"/>
      <c r="H2472" s="69"/>
      <c r="I2472" s="69"/>
      <c r="J2472" s="70"/>
      <c r="K2472" s="118"/>
      <c r="L2472" s="112"/>
    </row>
    <row r="2473" spans="1:12" x14ac:dyDescent="0.25">
      <c r="A2473" s="93">
        <v>1979</v>
      </c>
      <c r="B2473" s="94" t="s">
        <v>475</v>
      </c>
      <c r="C2473" s="95" t="s">
        <v>476</v>
      </c>
      <c r="D2473" s="95" t="s">
        <v>440</v>
      </c>
      <c r="E2473" s="87"/>
      <c r="F2473" s="69"/>
      <c r="G2473" s="69"/>
      <c r="H2473" s="69"/>
      <c r="I2473" s="69"/>
      <c r="J2473" s="70"/>
      <c r="K2473" s="118"/>
      <c r="L2473" s="112"/>
    </row>
    <row r="2474" spans="1:12" x14ac:dyDescent="0.25">
      <c r="A2474" s="93">
        <v>1979</v>
      </c>
      <c r="B2474" s="94" t="s">
        <v>477</v>
      </c>
      <c r="C2474" s="95" t="s">
        <v>478</v>
      </c>
      <c r="D2474" s="95" t="s">
        <v>440</v>
      </c>
      <c r="E2474" s="87"/>
      <c r="F2474" s="69"/>
      <c r="G2474" s="69"/>
      <c r="H2474" s="69"/>
      <c r="I2474" s="69"/>
      <c r="J2474" s="70"/>
      <c r="K2474" s="118"/>
      <c r="L2474" s="112"/>
    </row>
    <row r="2475" spans="1:12" x14ac:dyDescent="0.25">
      <c r="A2475" s="93">
        <v>1979</v>
      </c>
      <c r="B2475" s="94" t="s">
        <v>479</v>
      </c>
      <c r="C2475" s="95" t="s">
        <v>480</v>
      </c>
      <c r="D2475" s="95" t="s">
        <v>440</v>
      </c>
      <c r="E2475" s="87"/>
      <c r="F2475" s="69"/>
      <c r="G2475" s="69"/>
      <c r="H2475" s="69"/>
      <c r="I2475" s="69"/>
      <c r="J2475" s="70"/>
      <c r="K2475" s="118"/>
      <c r="L2475" s="112"/>
    </row>
    <row r="2476" spans="1:12" x14ac:dyDescent="0.25">
      <c r="A2476" s="93">
        <v>1979</v>
      </c>
      <c r="B2476" s="94" t="s">
        <v>481</v>
      </c>
      <c r="C2476" s="95" t="s">
        <v>482</v>
      </c>
      <c r="D2476" s="95" t="s">
        <v>440</v>
      </c>
      <c r="E2476" s="87"/>
      <c r="F2476" s="69"/>
      <c r="G2476" s="69"/>
      <c r="H2476" s="69"/>
      <c r="I2476" s="69"/>
      <c r="J2476" s="70"/>
      <c r="K2476" s="118"/>
      <c r="L2476" s="112"/>
    </row>
    <row r="2477" spans="1:12" x14ac:dyDescent="0.25">
      <c r="A2477" s="93">
        <v>1979</v>
      </c>
      <c r="B2477" s="94" t="s">
        <v>483</v>
      </c>
      <c r="C2477" s="95" t="s">
        <v>484</v>
      </c>
      <c r="D2477" s="95" t="s">
        <v>440</v>
      </c>
      <c r="E2477" s="87"/>
      <c r="F2477" s="69"/>
      <c r="G2477" s="69"/>
      <c r="H2477" s="69"/>
      <c r="I2477" s="69"/>
      <c r="J2477" s="70"/>
      <c r="K2477" s="118"/>
      <c r="L2477" s="112"/>
    </row>
    <row r="2478" spans="1:12" x14ac:dyDescent="0.25">
      <c r="A2478" s="93">
        <v>1979</v>
      </c>
      <c r="B2478" s="94" t="s">
        <v>485</v>
      </c>
      <c r="C2478" s="95" t="s">
        <v>486</v>
      </c>
      <c r="D2478" s="95" t="s">
        <v>440</v>
      </c>
      <c r="E2478" s="87"/>
      <c r="F2478" s="69"/>
      <c r="G2478" s="69"/>
      <c r="H2478" s="69"/>
      <c r="I2478" s="69"/>
      <c r="J2478" s="70"/>
      <c r="K2478" s="118"/>
      <c r="L2478" s="112"/>
    </row>
    <row r="2479" spans="1:12" x14ac:dyDescent="0.25">
      <c r="A2479" s="93">
        <v>1979</v>
      </c>
      <c r="B2479" s="94" t="s">
        <v>487</v>
      </c>
      <c r="C2479" s="95" t="s">
        <v>488</v>
      </c>
      <c r="D2479" s="95" t="s">
        <v>440</v>
      </c>
      <c r="E2479" s="87"/>
      <c r="F2479" s="69"/>
      <c r="G2479" s="69"/>
      <c r="H2479" s="69"/>
      <c r="I2479" s="69"/>
      <c r="J2479" s="70"/>
      <c r="K2479" s="118"/>
      <c r="L2479" s="112"/>
    </row>
    <row r="2480" spans="1:12" x14ac:dyDescent="0.25">
      <c r="A2480" s="93">
        <v>1979</v>
      </c>
      <c r="B2480" s="94" t="s">
        <v>489</v>
      </c>
      <c r="C2480" s="95" t="s">
        <v>490</v>
      </c>
      <c r="D2480" s="95" t="s">
        <v>440</v>
      </c>
      <c r="E2480" s="87"/>
      <c r="F2480" s="69"/>
      <c r="G2480" s="69"/>
      <c r="H2480" s="69"/>
      <c r="I2480" s="69"/>
      <c r="J2480" s="70"/>
      <c r="K2480" s="118"/>
      <c r="L2480" s="112"/>
    </row>
    <row r="2481" spans="1:12" x14ac:dyDescent="0.25">
      <c r="A2481" s="93">
        <v>1979</v>
      </c>
      <c r="B2481" s="94" t="s">
        <v>491</v>
      </c>
      <c r="C2481" s="95" t="s">
        <v>492</v>
      </c>
      <c r="D2481" s="95" t="s">
        <v>440</v>
      </c>
      <c r="E2481" s="87"/>
      <c r="F2481" s="69"/>
      <c r="G2481" s="69"/>
      <c r="H2481" s="69"/>
      <c r="I2481" s="69"/>
      <c r="J2481" s="70"/>
      <c r="K2481" s="118"/>
      <c r="L2481" s="112"/>
    </row>
    <row r="2482" spans="1:12" x14ac:dyDescent="0.25">
      <c r="A2482" s="93">
        <v>1979</v>
      </c>
      <c r="B2482" s="94" t="s">
        <v>493</v>
      </c>
      <c r="C2482" s="95" t="s">
        <v>494</v>
      </c>
      <c r="D2482" s="95" t="s">
        <v>440</v>
      </c>
      <c r="E2482" s="87"/>
      <c r="F2482" s="69"/>
      <c r="G2482" s="69"/>
      <c r="H2482" s="69"/>
      <c r="I2482" s="69"/>
      <c r="J2482" s="70"/>
      <c r="K2482" s="118"/>
      <c r="L2482" s="112"/>
    </row>
    <row r="2483" spans="1:12" ht="15.75" thickBot="1" x14ac:dyDescent="0.3">
      <c r="A2483" s="100">
        <v>1979</v>
      </c>
      <c r="B2483" s="101" t="s">
        <v>495</v>
      </c>
      <c r="C2483" s="102" t="s">
        <v>496</v>
      </c>
      <c r="D2483" s="102" t="s">
        <v>440</v>
      </c>
      <c r="E2483" s="88"/>
      <c r="F2483" s="56"/>
      <c r="G2483" s="56"/>
      <c r="H2483" s="56"/>
      <c r="I2483" s="56"/>
      <c r="J2483" s="71"/>
      <c r="K2483" s="119"/>
      <c r="L2483" s="113"/>
    </row>
    <row r="2484" spans="1:12" x14ac:dyDescent="0.25">
      <c r="A2484" s="90">
        <v>1980</v>
      </c>
      <c r="B2484" s="91" t="s">
        <v>4</v>
      </c>
      <c r="C2484" s="92" t="s">
        <v>5</v>
      </c>
      <c r="D2484" s="92" t="s">
        <v>6</v>
      </c>
      <c r="E2484" s="86">
        <f t="shared" ref="E2484:J2493" si="50">IF(ISNUMBER(VLOOKUP($B2484,EFW.1980,3,FALSE))=TRUE,VLOOKUP($B2484,EFW.1980,E$2,FALSE),NA())</f>
        <v>2.8412811131337521</v>
      </c>
      <c r="F2484" s="69">
        <f t="shared" si="50"/>
        <v>0.9167320320127752</v>
      </c>
      <c r="G2484" s="69">
        <f t="shared" si="50"/>
        <v>3.4921308413285423</v>
      </c>
      <c r="H2484" s="69">
        <f t="shared" si="50"/>
        <v>5.2326280232941702</v>
      </c>
      <c r="I2484" s="69">
        <f t="shared" si="50"/>
        <v>2.0433151695792651</v>
      </c>
      <c r="J2484" s="70">
        <f t="shared" si="50"/>
        <v>4.3600022531977993</v>
      </c>
      <c r="K2484" s="118"/>
      <c r="L2484" s="112"/>
    </row>
    <row r="2485" spans="1:12" x14ac:dyDescent="0.25">
      <c r="A2485" s="93">
        <v>1980</v>
      </c>
      <c r="B2485" s="94" t="s">
        <v>7</v>
      </c>
      <c r="C2485" s="95" t="s">
        <v>8</v>
      </c>
      <c r="D2485" s="95" t="s">
        <v>6</v>
      </c>
      <c r="E2485" s="87">
        <f t="shared" si="50"/>
        <v>4.4415239273581344</v>
      </c>
      <c r="F2485" s="69">
        <f t="shared" si="50"/>
        <v>3.670563047901926</v>
      </c>
      <c r="G2485" s="69">
        <f t="shared" si="50"/>
        <v>3.9798528948451506</v>
      </c>
      <c r="H2485" s="69">
        <f t="shared" si="50"/>
        <v>7.7017812751600063</v>
      </c>
      <c r="I2485" s="69">
        <f t="shared" si="50"/>
        <v>1.8838825531392855</v>
      </c>
      <c r="J2485" s="70">
        <f t="shared" si="50"/>
        <v>4.6978160604372361</v>
      </c>
      <c r="K2485" s="118"/>
      <c r="L2485" s="112"/>
    </row>
    <row r="2486" spans="1:12" x14ac:dyDescent="0.25">
      <c r="A2486" s="93">
        <v>1980</v>
      </c>
      <c r="B2486" s="94" t="s">
        <v>9</v>
      </c>
      <c r="C2486" s="95" t="s">
        <v>10</v>
      </c>
      <c r="D2486" s="95" t="s">
        <v>6</v>
      </c>
      <c r="E2486" s="87" t="e">
        <f t="shared" si="50"/>
        <v>#N/A</v>
      </c>
      <c r="F2486" s="69" t="e">
        <f t="shared" si="50"/>
        <v>#N/A</v>
      </c>
      <c r="G2486" s="69" t="e">
        <f t="shared" si="50"/>
        <v>#N/A</v>
      </c>
      <c r="H2486" s="69" t="e">
        <f t="shared" si="50"/>
        <v>#N/A</v>
      </c>
      <c r="I2486" s="69" t="e">
        <f t="shared" si="50"/>
        <v>#N/A</v>
      </c>
      <c r="J2486" s="70" t="e">
        <f t="shared" si="50"/>
        <v>#N/A</v>
      </c>
      <c r="K2486" s="118"/>
      <c r="L2486" s="112"/>
    </row>
    <row r="2487" spans="1:12" x14ac:dyDescent="0.25">
      <c r="A2487" s="93">
        <v>1980</v>
      </c>
      <c r="B2487" s="94" t="s">
        <v>11</v>
      </c>
      <c r="C2487" s="95" t="s">
        <v>12</v>
      </c>
      <c r="D2487" s="95" t="s">
        <v>6</v>
      </c>
      <c r="E2487" s="87">
        <f t="shared" si="50"/>
        <v>4.7448493660427324</v>
      </c>
      <c r="F2487" s="69">
        <f t="shared" si="50"/>
        <v>4.6090090782748003</v>
      </c>
      <c r="G2487" s="69">
        <f t="shared" si="50"/>
        <v>3.244491848574226</v>
      </c>
      <c r="H2487" s="69">
        <f t="shared" si="50"/>
        <v>6.2634492176567917</v>
      </c>
      <c r="I2487" s="69">
        <f t="shared" si="50"/>
        <v>4.818249026648119</v>
      </c>
      <c r="J2487" s="70">
        <f t="shared" si="50"/>
        <v>4.9607162235568998</v>
      </c>
      <c r="K2487" s="118"/>
      <c r="L2487" s="112"/>
    </row>
    <row r="2488" spans="1:12" x14ac:dyDescent="0.25">
      <c r="A2488" s="93">
        <v>1980</v>
      </c>
      <c r="B2488" s="94" t="s">
        <v>13</v>
      </c>
      <c r="C2488" s="95" t="s">
        <v>14</v>
      </c>
      <c r="D2488" s="95" t="s">
        <v>6</v>
      </c>
      <c r="E2488" s="87" t="e">
        <f t="shared" si="50"/>
        <v>#N/A</v>
      </c>
      <c r="F2488" s="69" t="e">
        <f t="shared" si="50"/>
        <v>#N/A</v>
      </c>
      <c r="G2488" s="69" t="e">
        <f t="shared" si="50"/>
        <v>#N/A</v>
      </c>
      <c r="H2488" s="69" t="e">
        <f t="shared" si="50"/>
        <v>#N/A</v>
      </c>
      <c r="I2488" s="69" t="e">
        <f t="shared" si="50"/>
        <v>#N/A</v>
      </c>
      <c r="J2488" s="70" t="e">
        <f t="shared" si="50"/>
        <v>#N/A</v>
      </c>
      <c r="K2488" s="118"/>
      <c r="L2488" s="112"/>
    </row>
    <row r="2489" spans="1:12" x14ac:dyDescent="0.25">
      <c r="A2489" s="93">
        <v>1980</v>
      </c>
      <c r="B2489" s="94" t="s">
        <v>15</v>
      </c>
      <c r="C2489" s="95" t="s">
        <v>16</v>
      </c>
      <c r="D2489" s="95" t="s">
        <v>6</v>
      </c>
      <c r="E2489" s="87">
        <f t="shared" si="50"/>
        <v>5.3857559080777584</v>
      </c>
      <c r="F2489" s="69">
        <f t="shared" si="50"/>
        <v>5.463960817132409</v>
      </c>
      <c r="G2489" s="69">
        <f t="shared" si="50"/>
        <v>4.9010457051028418</v>
      </c>
      <c r="H2489" s="69">
        <f t="shared" si="50"/>
        <v>6.1780821972756303</v>
      </c>
      <c r="I2489" s="69">
        <f t="shared" si="50"/>
        <v>4.6590140769840032</v>
      </c>
      <c r="J2489" s="70">
        <f t="shared" si="50"/>
        <v>6.0521906867551989</v>
      </c>
      <c r="K2489" s="118"/>
      <c r="L2489" s="112"/>
    </row>
    <row r="2490" spans="1:12" x14ac:dyDescent="0.25">
      <c r="A2490" s="93">
        <v>1980</v>
      </c>
      <c r="B2490" s="94" t="s">
        <v>17</v>
      </c>
      <c r="C2490" s="95" t="s">
        <v>18</v>
      </c>
      <c r="D2490" s="95" t="s">
        <v>6</v>
      </c>
      <c r="E2490" s="87" t="e">
        <f t="shared" si="50"/>
        <v>#N/A</v>
      </c>
      <c r="F2490" s="69" t="e">
        <f t="shared" si="50"/>
        <v>#N/A</v>
      </c>
      <c r="G2490" s="69" t="e">
        <f t="shared" si="50"/>
        <v>#N/A</v>
      </c>
      <c r="H2490" s="69" t="e">
        <f t="shared" si="50"/>
        <v>#N/A</v>
      </c>
      <c r="I2490" s="69" t="e">
        <f t="shared" si="50"/>
        <v>#N/A</v>
      </c>
      <c r="J2490" s="70" t="e">
        <f t="shared" si="50"/>
        <v>#N/A</v>
      </c>
      <c r="K2490" s="118"/>
      <c r="L2490" s="112"/>
    </row>
    <row r="2491" spans="1:12" x14ac:dyDescent="0.25">
      <c r="A2491" s="93">
        <v>1980</v>
      </c>
      <c r="B2491" s="94" t="s">
        <v>19</v>
      </c>
      <c r="C2491" s="95" t="s">
        <v>20</v>
      </c>
      <c r="D2491" s="95" t="s">
        <v>6</v>
      </c>
      <c r="E2491" s="87" t="e">
        <f t="shared" si="50"/>
        <v>#N/A</v>
      </c>
      <c r="F2491" s="69" t="e">
        <f t="shared" si="50"/>
        <v>#N/A</v>
      </c>
      <c r="G2491" s="69" t="e">
        <f t="shared" si="50"/>
        <v>#N/A</v>
      </c>
      <c r="H2491" s="69" t="e">
        <f t="shared" si="50"/>
        <v>#N/A</v>
      </c>
      <c r="I2491" s="69" t="e">
        <f t="shared" si="50"/>
        <v>#N/A</v>
      </c>
      <c r="J2491" s="70" t="e">
        <f t="shared" si="50"/>
        <v>#N/A</v>
      </c>
      <c r="K2491" s="118"/>
      <c r="L2491" s="112"/>
    </row>
    <row r="2492" spans="1:12" x14ac:dyDescent="0.25">
      <c r="A2492" s="93">
        <v>1980</v>
      </c>
      <c r="B2492" s="94" t="s">
        <v>21</v>
      </c>
      <c r="C2492" s="95" t="s">
        <v>22</v>
      </c>
      <c r="D2492" s="95" t="s">
        <v>6</v>
      </c>
      <c r="E2492" s="87">
        <f t="shared" si="50"/>
        <v>4.6696876336796329</v>
      </c>
      <c r="F2492" s="69">
        <f t="shared" si="50"/>
        <v>5.5253089229095274</v>
      </c>
      <c r="G2492" s="69">
        <f t="shared" si="50"/>
        <v>1.8670672720867711</v>
      </c>
      <c r="H2492" s="69">
        <f t="shared" si="50"/>
        <v>6.230342978451068</v>
      </c>
      <c r="I2492" s="69" t="str">
        <f t="shared" si="50"/>
        <v/>
      </c>
      <c r="J2492" s="70">
        <f t="shared" si="50"/>
        <v>5.0426618772267719</v>
      </c>
      <c r="K2492" s="118"/>
      <c r="L2492" s="112"/>
    </row>
    <row r="2493" spans="1:12" x14ac:dyDescent="0.25">
      <c r="A2493" s="93">
        <v>1980</v>
      </c>
      <c r="B2493" s="94" t="s">
        <v>23</v>
      </c>
      <c r="C2493" s="95" t="s">
        <v>24</v>
      </c>
      <c r="D2493" s="95" t="s">
        <v>6</v>
      </c>
      <c r="E2493" s="87">
        <f t="shared" si="50"/>
        <v>5.9726845891838032</v>
      </c>
      <c r="F2493" s="69">
        <f t="shared" si="50"/>
        <v>6.952538084061298</v>
      </c>
      <c r="G2493" s="69">
        <f t="shared" si="50"/>
        <v>6.0475680674927776</v>
      </c>
      <c r="H2493" s="69">
        <f t="shared" si="50"/>
        <v>5.4895087146619064</v>
      </c>
      <c r="I2493" s="69">
        <f t="shared" si="50"/>
        <v>5.1790114956783206</v>
      </c>
      <c r="J2493" s="70">
        <f t="shared" si="50"/>
        <v>6.6668503328460682</v>
      </c>
      <c r="K2493" s="118"/>
      <c r="L2493" s="112"/>
    </row>
    <row r="2494" spans="1:12" x14ac:dyDescent="0.25">
      <c r="A2494" s="93">
        <v>1980</v>
      </c>
      <c r="B2494" s="94" t="s">
        <v>25</v>
      </c>
      <c r="C2494" s="95" t="s">
        <v>26</v>
      </c>
      <c r="D2494" s="95" t="s">
        <v>6</v>
      </c>
      <c r="E2494" s="87" t="e">
        <f t="shared" ref="E2494:J2503" si="51">IF(ISNUMBER(VLOOKUP($B2494,EFW.1980,3,FALSE))=TRUE,VLOOKUP($B2494,EFW.1980,E$2,FALSE),NA())</f>
        <v>#N/A</v>
      </c>
      <c r="F2494" s="69" t="e">
        <f t="shared" si="51"/>
        <v>#N/A</v>
      </c>
      <c r="G2494" s="69" t="e">
        <f t="shared" si="51"/>
        <v>#N/A</v>
      </c>
      <c r="H2494" s="69" t="e">
        <f t="shared" si="51"/>
        <v>#N/A</v>
      </c>
      <c r="I2494" s="69" t="e">
        <f t="shared" si="51"/>
        <v>#N/A</v>
      </c>
      <c r="J2494" s="70" t="e">
        <f t="shared" si="51"/>
        <v>#N/A</v>
      </c>
      <c r="K2494" s="118"/>
      <c r="L2494" s="112"/>
    </row>
    <row r="2495" spans="1:12" x14ac:dyDescent="0.25">
      <c r="A2495" s="93">
        <v>1980</v>
      </c>
      <c r="B2495" s="94" t="s">
        <v>27</v>
      </c>
      <c r="C2495" s="95" t="s">
        <v>28</v>
      </c>
      <c r="D2495" s="95" t="s">
        <v>6</v>
      </c>
      <c r="E2495" s="87" t="e">
        <f t="shared" si="51"/>
        <v>#N/A</v>
      </c>
      <c r="F2495" s="69" t="e">
        <f t="shared" si="51"/>
        <v>#N/A</v>
      </c>
      <c r="G2495" s="69" t="e">
        <f t="shared" si="51"/>
        <v>#N/A</v>
      </c>
      <c r="H2495" s="69" t="e">
        <f t="shared" si="51"/>
        <v>#N/A</v>
      </c>
      <c r="I2495" s="69" t="e">
        <f t="shared" si="51"/>
        <v>#N/A</v>
      </c>
      <c r="J2495" s="70" t="e">
        <f t="shared" si="51"/>
        <v>#N/A</v>
      </c>
      <c r="K2495" s="118"/>
      <c r="L2495" s="112"/>
    </row>
    <row r="2496" spans="1:12" x14ac:dyDescent="0.25">
      <c r="A2496" s="93">
        <v>1980</v>
      </c>
      <c r="B2496" s="94" t="s">
        <v>29</v>
      </c>
      <c r="C2496" s="95" t="s">
        <v>30</v>
      </c>
      <c r="D2496" s="95" t="s">
        <v>6</v>
      </c>
      <c r="E2496" s="87">
        <f t="shared" si="51"/>
        <v>3.691952372940567</v>
      </c>
      <c r="F2496" s="69">
        <f t="shared" si="51"/>
        <v>3.8959979531905682</v>
      </c>
      <c r="G2496" s="69">
        <f t="shared" si="51"/>
        <v>3.6303264869521139</v>
      </c>
      <c r="H2496" s="69">
        <f t="shared" si="51"/>
        <v>5.5604304463091969</v>
      </c>
      <c r="I2496" s="69">
        <f t="shared" si="51"/>
        <v>0.69848491633994247</v>
      </c>
      <c r="J2496" s="70">
        <f t="shared" si="51"/>
        <v>5.2340501819414307</v>
      </c>
      <c r="K2496" s="118"/>
      <c r="L2496" s="112"/>
    </row>
    <row r="2497" spans="1:12" x14ac:dyDescent="0.25">
      <c r="A2497" s="93">
        <v>1980</v>
      </c>
      <c r="B2497" s="94" t="s">
        <v>31</v>
      </c>
      <c r="C2497" s="95" t="s">
        <v>32</v>
      </c>
      <c r="D2497" s="95" t="s">
        <v>6</v>
      </c>
      <c r="E2497" s="87" t="e">
        <f t="shared" si="51"/>
        <v>#N/A</v>
      </c>
      <c r="F2497" s="69" t="e">
        <f t="shared" si="51"/>
        <v>#N/A</v>
      </c>
      <c r="G2497" s="69" t="e">
        <f t="shared" si="51"/>
        <v>#N/A</v>
      </c>
      <c r="H2497" s="69" t="e">
        <f t="shared" si="51"/>
        <v>#N/A</v>
      </c>
      <c r="I2497" s="69" t="e">
        <f t="shared" si="51"/>
        <v>#N/A</v>
      </c>
      <c r="J2497" s="70" t="e">
        <f t="shared" si="51"/>
        <v>#N/A</v>
      </c>
      <c r="K2497" s="118"/>
      <c r="L2497" s="112"/>
    </row>
    <row r="2498" spans="1:12" x14ac:dyDescent="0.25">
      <c r="A2498" s="93">
        <v>1980</v>
      </c>
      <c r="B2498" s="94" t="s">
        <v>33</v>
      </c>
      <c r="C2498" s="95" t="s">
        <v>34</v>
      </c>
      <c r="D2498" s="95" t="s">
        <v>6</v>
      </c>
      <c r="E2498" s="87">
        <f t="shared" si="51"/>
        <v>4.510855531242945</v>
      </c>
      <c r="F2498" s="69">
        <f t="shared" si="51"/>
        <v>5.3168155262932171</v>
      </c>
      <c r="G2498" s="69">
        <f t="shared" si="51"/>
        <v>2.7165057511261175</v>
      </c>
      <c r="H2498" s="69">
        <f t="shared" si="51"/>
        <v>5.6579271982143586</v>
      </c>
      <c r="I2498" s="69">
        <f t="shared" si="51"/>
        <v>3.9070501115043048</v>
      </c>
      <c r="J2498" s="70">
        <f t="shared" si="51"/>
        <v>4.787117875888093</v>
      </c>
      <c r="K2498" s="118"/>
      <c r="L2498" s="112"/>
    </row>
    <row r="2499" spans="1:12" x14ac:dyDescent="0.25">
      <c r="A2499" s="93">
        <v>1980</v>
      </c>
      <c r="B2499" s="94" t="s">
        <v>35</v>
      </c>
      <c r="C2499" s="95" t="s">
        <v>36</v>
      </c>
      <c r="D2499" s="95" t="s">
        <v>6</v>
      </c>
      <c r="E2499" s="87" t="e">
        <f t="shared" si="51"/>
        <v>#N/A</v>
      </c>
      <c r="F2499" s="69" t="e">
        <f t="shared" si="51"/>
        <v>#N/A</v>
      </c>
      <c r="G2499" s="69" t="e">
        <f t="shared" si="51"/>
        <v>#N/A</v>
      </c>
      <c r="H2499" s="69" t="e">
        <f t="shared" si="51"/>
        <v>#N/A</v>
      </c>
      <c r="I2499" s="69" t="e">
        <f t="shared" si="51"/>
        <v>#N/A</v>
      </c>
      <c r="J2499" s="70" t="e">
        <f t="shared" si="51"/>
        <v>#N/A</v>
      </c>
      <c r="K2499" s="118"/>
      <c r="L2499" s="112"/>
    </row>
    <row r="2500" spans="1:12" x14ac:dyDescent="0.25">
      <c r="A2500" s="93">
        <v>1980</v>
      </c>
      <c r="B2500" s="94" t="s">
        <v>37</v>
      </c>
      <c r="C2500" s="95" t="s">
        <v>38</v>
      </c>
      <c r="D2500" s="95" t="s">
        <v>6</v>
      </c>
      <c r="E2500" s="87" t="e">
        <f t="shared" si="51"/>
        <v>#N/A</v>
      </c>
      <c r="F2500" s="69" t="e">
        <f t="shared" si="51"/>
        <v>#N/A</v>
      </c>
      <c r="G2500" s="69" t="e">
        <f t="shared" si="51"/>
        <v>#N/A</v>
      </c>
      <c r="H2500" s="69" t="e">
        <f t="shared" si="51"/>
        <v>#N/A</v>
      </c>
      <c r="I2500" s="69" t="e">
        <f t="shared" si="51"/>
        <v>#N/A</v>
      </c>
      <c r="J2500" s="70" t="e">
        <f t="shared" si="51"/>
        <v>#N/A</v>
      </c>
      <c r="K2500" s="118"/>
      <c r="L2500" s="112"/>
    </row>
    <row r="2501" spans="1:12" x14ac:dyDescent="0.25">
      <c r="A2501" s="93">
        <v>1980</v>
      </c>
      <c r="B2501" s="94" t="s">
        <v>39</v>
      </c>
      <c r="C2501" s="95" t="s">
        <v>40</v>
      </c>
      <c r="D2501" s="95" t="s">
        <v>6</v>
      </c>
      <c r="E2501" s="87" t="e">
        <f t="shared" si="51"/>
        <v>#N/A</v>
      </c>
      <c r="F2501" s="69" t="e">
        <f t="shared" si="51"/>
        <v>#N/A</v>
      </c>
      <c r="G2501" s="69" t="e">
        <f t="shared" si="51"/>
        <v>#N/A</v>
      </c>
      <c r="H2501" s="69" t="e">
        <f t="shared" si="51"/>
        <v>#N/A</v>
      </c>
      <c r="I2501" s="69" t="e">
        <f t="shared" si="51"/>
        <v>#N/A</v>
      </c>
      <c r="J2501" s="70" t="e">
        <f t="shared" si="51"/>
        <v>#N/A</v>
      </c>
      <c r="K2501" s="118"/>
      <c r="L2501" s="112"/>
    </row>
    <row r="2502" spans="1:12" x14ac:dyDescent="0.25">
      <c r="A2502" s="93">
        <v>1980</v>
      </c>
      <c r="B2502" s="94" t="s">
        <v>41</v>
      </c>
      <c r="C2502" s="95" t="s">
        <v>42</v>
      </c>
      <c r="D2502" s="95" t="s">
        <v>6</v>
      </c>
      <c r="E2502" s="87" t="e">
        <f t="shared" si="51"/>
        <v>#N/A</v>
      </c>
      <c r="F2502" s="69" t="e">
        <f t="shared" si="51"/>
        <v>#N/A</v>
      </c>
      <c r="G2502" s="69" t="e">
        <f t="shared" si="51"/>
        <v>#N/A</v>
      </c>
      <c r="H2502" s="69" t="e">
        <f t="shared" si="51"/>
        <v>#N/A</v>
      </c>
      <c r="I2502" s="69" t="e">
        <f t="shared" si="51"/>
        <v>#N/A</v>
      </c>
      <c r="J2502" s="70" t="e">
        <f t="shared" si="51"/>
        <v>#N/A</v>
      </c>
      <c r="K2502" s="118"/>
      <c r="L2502" s="112"/>
    </row>
    <row r="2503" spans="1:12" x14ac:dyDescent="0.25">
      <c r="A2503" s="93">
        <v>1980</v>
      </c>
      <c r="B2503" s="94" t="s">
        <v>43</v>
      </c>
      <c r="C2503" s="95" t="s">
        <v>44</v>
      </c>
      <c r="D2503" s="95" t="s">
        <v>6</v>
      </c>
      <c r="E2503" s="87">
        <f t="shared" si="51"/>
        <v>5.0681474757477405</v>
      </c>
      <c r="F2503" s="69">
        <f t="shared" si="51"/>
        <v>4.8973665688121306</v>
      </c>
      <c r="G2503" s="69">
        <f t="shared" si="51"/>
        <v>3.3215594003791935</v>
      </c>
      <c r="H2503" s="69">
        <f t="shared" si="51"/>
        <v>5.0059872913635601</v>
      </c>
      <c r="I2503" s="69">
        <f t="shared" si="51"/>
        <v>5.993666884651101</v>
      </c>
      <c r="J2503" s="70">
        <f t="shared" si="51"/>
        <v>6.3082034493238366</v>
      </c>
      <c r="K2503" s="118"/>
      <c r="L2503" s="112"/>
    </row>
    <row r="2504" spans="1:12" x14ac:dyDescent="0.25">
      <c r="A2504" s="93">
        <v>1980</v>
      </c>
      <c r="B2504" s="94" t="s">
        <v>45</v>
      </c>
      <c r="C2504" s="95" t="s">
        <v>46</v>
      </c>
      <c r="D2504" s="95" t="s">
        <v>6</v>
      </c>
      <c r="E2504" s="87">
        <f t="shared" ref="E2504:J2513" si="52">IF(ISNUMBER(VLOOKUP($B2504,EFW.1980,3,FALSE))=TRUE,VLOOKUP($B2504,EFW.1980,E$2,FALSE),NA())</f>
        <v>2.3190583245288723</v>
      </c>
      <c r="F2504" s="69">
        <f t="shared" si="52"/>
        <v>3.5932918754857228</v>
      </c>
      <c r="G2504" s="69">
        <f t="shared" si="52"/>
        <v>2.0185798597679936</v>
      </c>
      <c r="H2504" s="69">
        <f t="shared" si="52"/>
        <v>1.0984544170946482</v>
      </c>
      <c r="I2504" s="69">
        <f t="shared" si="52"/>
        <v>1.5468436680702216</v>
      </c>
      <c r="J2504" s="70">
        <f t="shared" si="52"/>
        <v>3.657996649520781</v>
      </c>
      <c r="K2504" s="118"/>
      <c r="L2504" s="112"/>
    </row>
    <row r="2505" spans="1:12" x14ac:dyDescent="0.25">
      <c r="A2505" s="93">
        <v>1980</v>
      </c>
      <c r="B2505" s="94" t="s">
        <v>47</v>
      </c>
      <c r="C2505" s="95" t="s">
        <v>48</v>
      </c>
      <c r="D2505" s="95" t="s">
        <v>6</v>
      </c>
      <c r="E2505" s="87" t="e">
        <f t="shared" si="52"/>
        <v>#N/A</v>
      </c>
      <c r="F2505" s="69" t="e">
        <f t="shared" si="52"/>
        <v>#N/A</v>
      </c>
      <c r="G2505" s="69" t="e">
        <f t="shared" si="52"/>
        <v>#N/A</v>
      </c>
      <c r="H2505" s="69" t="e">
        <f t="shared" si="52"/>
        <v>#N/A</v>
      </c>
      <c r="I2505" s="69" t="e">
        <f t="shared" si="52"/>
        <v>#N/A</v>
      </c>
      <c r="J2505" s="70" t="e">
        <f t="shared" si="52"/>
        <v>#N/A</v>
      </c>
      <c r="K2505" s="118"/>
      <c r="L2505" s="112"/>
    </row>
    <row r="2506" spans="1:12" x14ac:dyDescent="0.25">
      <c r="A2506" s="93">
        <v>1980</v>
      </c>
      <c r="B2506" s="94" t="s">
        <v>49</v>
      </c>
      <c r="C2506" s="95" t="s">
        <v>50</v>
      </c>
      <c r="D2506" s="95" t="s">
        <v>6</v>
      </c>
      <c r="E2506" s="87" t="e">
        <f t="shared" si="52"/>
        <v>#N/A</v>
      </c>
      <c r="F2506" s="69" t="e">
        <f t="shared" si="52"/>
        <v>#N/A</v>
      </c>
      <c r="G2506" s="69" t="e">
        <f t="shared" si="52"/>
        <v>#N/A</v>
      </c>
      <c r="H2506" s="69" t="e">
        <f t="shared" si="52"/>
        <v>#N/A</v>
      </c>
      <c r="I2506" s="69" t="e">
        <f t="shared" si="52"/>
        <v>#N/A</v>
      </c>
      <c r="J2506" s="70" t="e">
        <f t="shared" si="52"/>
        <v>#N/A</v>
      </c>
      <c r="K2506" s="118"/>
      <c r="L2506" s="112"/>
    </row>
    <row r="2507" spans="1:12" x14ac:dyDescent="0.25">
      <c r="A2507" s="93">
        <v>1980</v>
      </c>
      <c r="B2507" s="94" t="s">
        <v>51</v>
      </c>
      <c r="C2507" s="95" t="s">
        <v>52</v>
      </c>
      <c r="D2507" s="95" t="s">
        <v>6</v>
      </c>
      <c r="E2507" s="87" t="e">
        <f t="shared" si="52"/>
        <v>#N/A</v>
      </c>
      <c r="F2507" s="69" t="e">
        <f t="shared" si="52"/>
        <v>#N/A</v>
      </c>
      <c r="G2507" s="69" t="e">
        <f t="shared" si="52"/>
        <v>#N/A</v>
      </c>
      <c r="H2507" s="69" t="e">
        <f t="shared" si="52"/>
        <v>#N/A</v>
      </c>
      <c r="I2507" s="69" t="e">
        <f t="shared" si="52"/>
        <v>#N/A</v>
      </c>
      <c r="J2507" s="70" t="e">
        <f t="shared" si="52"/>
        <v>#N/A</v>
      </c>
      <c r="K2507" s="118"/>
      <c r="L2507" s="112"/>
    </row>
    <row r="2508" spans="1:12" x14ac:dyDescent="0.25">
      <c r="A2508" s="93">
        <v>1980</v>
      </c>
      <c r="B2508" s="94" t="s">
        <v>53</v>
      </c>
      <c r="C2508" s="95" t="s">
        <v>54</v>
      </c>
      <c r="D2508" s="95" t="s">
        <v>6</v>
      </c>
      <c r="E2508" s="87" t="e">
        <f t="shared" si="52"/>
        <v>#N/A</v>
      </c>
      <c r="F2508" s="69" t="e">
        <f t="shared" si="52"/>
        <v>#N/A</v>
      </c>
      <c r="G2508" s="69" t="e">
        <f t="shared" si="52"/>
        <v>#N/A</v>
      </c>
      <c r="H2508" s="69" t="e">
        <f t="shared" si="52"/>
        <v>#N/A</v>
      </c>
      <c r="I2508" s="69" t="e">
        <f t="shared" si="52"/>
        <v>#N/A</v>
      </c>
      <c r="J2508" s="70" t="e">
        <f t="shared" si="52"/>
        <v>#N/A</v>
      </c>
      <c r="K2508" s="118"/>
      <c r="L2508" s="112"/>
    </row>
    <row r="2509" spans="1:12" x14ac:dyDescent="0.25">
      <c r="A2509" s="93">
        <v>1980</v>
      </c>
      <c r="B2509" s="94" t="s">
        <v>55</v>
      </c>
      <c r="C2509" s="95" t="s">
        <v>56</v>
      </c>
      <c r="D2509" s="95" t="s">
        <v>6</v>
      </c>
      <c r="E2509" s="87" t="e">
        <f t="shared" si="52"/>
        <v>#N/A</v>
      </c>
      <c r="F2509" s="69" t="e">
        <f t="shared" si="52"/>
        <v>#N/A</v>
      </c>
      <c r="G2509" s="69" t="e">
        <f t="shared" si="52"/>
        <v>#N/A</v>
      </c>
      <c r="H2509" s="69" t="e">
        <f t="shared" si="52"/>
        <v>#N/A</v>
      </c>
      <c r="I2509" s="69" t="e">
        <f t="shared" si="52"/>
        <v>#N/A</v>
      </c>
      <c r="J2509" s="70" t="e">
        <f t="shared" si="52"/>
        <v>#N/A</v>
      </c>
      <c r="K2509" s="118"/>
      <c r="L2509" s="112"/>
    </row>
    <row r="2510" spans="1:12" x14ac:dyDescent="0.25">
      <c r="A2510" s="93">
        <v>1980</v>
      </c>
      <c r="B2510" s="94" t="s">
        <v>57</v>
      </c>
      <c r="C2510" s="95" t="s">
        <v>58</v>
      </c>
      <c r="D2510" s="95" t="s">
        <v>6</v>
      </c>
      <c r="E2510" s="87" t="e">
        <f t="shared" si="52"/>
        <v>#N/A</v>
      </c>
      <c r="F2510" s="69" t="e">
        <f t="shared" si="52"/>
        <v>#N/A</v>
      </c>
      <c r="G2510" s="69" t="e">
        <f t="shared" si="52"/>
        <v>#N/A</v>
      </c>
      <c r="H2510" s="69" t="e">
        <f t="shared" si="52"/>
        <v>#N/A</v>
      </c>
      <c r="I2510" s="69" t="e">
        <f t="shared" si="52"/>
        <v>#N/A</v>
      </c>
      <c r="J2510" s="70" t="e">
        <f t="shared" si="52"/>
        <v>#N/A</v>
      </c>
      <c r="K2510" s="118"/>
      <c r="L2510" s="112"/>
    </row>
    <row r="2511" spans="1:12" x14ac:dyDescent="0.25">
      <c r="A2511" s="93">
        <v>1980</v>
      </c>
      <c r="B2511" s="94" t="s">
        <v>59</v>
      </c>
      <c r="C2511" s="95" t="s">
        <v>60</v>
      </c>
      <c r="D2511" s="95" t="s">
        <v>6</v>
      </c>
      <c r="E2511" s="87">
        <f t="shared" si="52"/>
        <v>4.4125961091261177</v>
      </c>
      <c r="F2511" s="69">
        <f t="shared" si="52"/>
        <v>3.9816194552172552</v>
      </c>
      <c r="G2511" s="69">
        <f t="shared" si="52"/>
        <v>4.2568375478897691</v>
      </c>
      <c r="H2511" s="69">
        <f t="shared" si="52"/>
        <v>4.092560564093036</v>
      </c>
      <c r="I2511" s="69">
        <f t="shared" si="52"/>
        <v>5.1215345981381244</v>
      </c>
      <c r="J2511" s="70">
        <f t="shared" si="52"/>
        <v>5.1425566776600169</v>
      </c>
      <c r="K2511" s="118"/>
      <c r="L2511" s="112"/>
    </row>
    <row r="2512" spans="1:12" x14ac:dyDescent="0.25">
      <c r="A2512" s="93">
        <v>1980</v>
      </c>
      <c r="B2512" s="94" t="s">
        <v>61</v>
      </c>
      <c r="C2512" s="95" t="s">
        <v>62</v>
      </c>
      <c r="D2512" s="95" t="s">
        <v>6</v>
      </c>
      <c r="E2512" s="87" t="e">
        <f t="shared" si="52"/>
        <v>#N/A</v>
      </c>
      <c r="F2512" s="69" t="e">
        <f t="shared" si="52"/>
        <v>#N/A</v>
      </c>
      <c r="G2512" s="69" t="e">
        <f t="shared" si="52"/>
        <v>#N/A</v>
      </c>
      <c r="H2512" s="69" t="e">
        <f t="shared" si="52"/>
        <v>#N/A</v>
      </c>
      <c r="I2512" s="69" t="e">
        <f t="shared" si="52"/>
        <v>#N/A</v>
      </c>
      <c r="J2512" s="70" t="e">
        <f t="shared" si="52"/>
        <v>#N/A</v>
      </c>
      <c r="K2512" s="118"/>
      <c r="L2512" s="112"/>
    </row>
    <row r="2513" spans="1:12" x14ac:dyDescent="0.25">
      <c r="A2513" s="93">
        <v>1980</v>
      </c>
      <c r="B2513" s="94" t="s">
        <v>63</v>
      </c>
      <c r="C2513" s="95" t="s">
        <v>64</v>
      </c>
      <c r="D2513" s="95" t="s">
        <v>6</v>
      </c>
      <c r="E2513" s="87">
        <f t="shared" si="52"/>
        <v>2.7519408201383611</v>
      </c>
      <c r="F2513" s="69">
        <f t="shared" si="52"/>
        <v>3.264789578994558</v>
      </c>
      <c r="G2513" s="69">
        <f t="shared" si="52"/>
        <v>3.8169056335550637</v>
      </c>
      <c r="H2513" s="69">
        <f t="shared" si="52"/>
        <v>1.6083218055289681</v>
      </c>
      <c r="I2513" s="69">
        <f t="shared" si="52"/>
        <v>0.69858325035763258</v>
      </c>
      <c r="J2513" s="70">
        <f t="shared" si="52"/>
        <v>4.5575409293706191</v>
      </c>
      <c r="K2513" s="118"/>
      <c r="L2513" s="112"/>
    </row>
    <row r="2514" spans="1:12" x14ac:dyDescent="0.25">
      <c r="A2514" s="93">
        <v>1980</v>
      </c>
      <c r="B2514" s="94" t="s">
        <v>65</v>
      </c>
      <c r="C2514" s="95" t="s">
        <v>66</v>
      </c>
      <c r="D2514" s="95" t="s">
        <v>6</v>
      </c>
      <c r="E2514" s="87" t="e">
        <f t="shared" ref="E2514:J2523" si="53">IF(ISNUMBER(VLOOKUP($B2514,EFW.1980,3,FALSE))=TRUE,VLOOKUP($B2514,EFW.1980,E$2,FALSE),NA())</f>
        <v>#N/A</v>
      </c>
      <c r="F2514" s="69" t="e">
        <f t="shared" si="53"/>
        <v>#N/A</v>
      </c>
      <c r="G2514" s="69" t="e">
        <f t="shared" si="53"/>
        <v>#N/A</v>
      </c>
      <c r="H2514" s="69" t="e">
        <f t="shared" si="53"/>
        <v>#N/A</v>
      </c>
      <c r="I2514" s="69" t="e">
        <f t="shared" si="53"/>
        <v>#N/A</v>
      </c>
      <c r="J2514" s="70" t="e">
        <f t="shared" si="53"/>
        <v>#N/A</v>
      </c>
      <c r="K2514" s="118"/>
      <c r="L2514" s="112"/>
    </row>
    <row r="2515" spans="1:12" x14ac:dyDescent="0.25">
      <c r="A2515" s="93">
        <v>1980</v>
      </c>
      <c r="B2515" s="94" t="s">
        <v>67</v>
      </c>
      <c r="C2515" s="95" t="s">
        <v>68</v>
      </c>
      <c r="D2515" s="95" t="s">
        <v>6</v>
      </c>
      <c r="E2515" s="87" t="e">
        <f t="shared" si="53"/>
        <v>#N/A</v>
      </c>
      <c r="F2515" s="69" t="e">
        <f t="shared" si="53"/>
        <v>#N/A</v>
      </c>
      <c r="G2515" s="69" t="e">
        <f t="shared" si="53"/>
        <v>#N/A</v>
      </c>
      <c r="H2515" s="69" t="e">
        <f t="shared" si="53"/>
        <v>#N/A</v>
      </c>
      <c r="I2515" s="69" t="e">
        <f t="shared" si="53"/>
        <v>#N/A</v>
      </c>
      <c r="J2515" s="70" t="e">
        <f t="shared" si="53"/>
        <v>#N/A</v>
      </c>
      <c r="K2515" s="118"/>
      <c r="L2515" s="112"/>
    </row>
    <row r="2516" spans="1:12" x14ac:dyDescent="0.25">
      <c r="A2516" s="93">
        <v>1980</v>
      </c>
      <c r="B2516" s="94" t="s">
        <v>69</v>
      </c>
      <c r="C2516" s="95" t="s">
        <v>70</v>
      </c>
      <c r="D2516" s="95" t="s">
        <v>6</v>
      </c>
      <c r="E2516" s="87">
        <f t="shared" si="53"/>
        <v>4.9945531923097519</v>
      </c>
      <c r="F2516" s="69">
        <f t="shared" si="53"/>
        <v>4.1185700567636099</v>
      </c>
      <c r="G2516" s="69">
        <f t="shared" si="53"/>
        <v>4.7687477398675391</v>
      </c>
      <c r="H2516" s="69">
        <f t="shared" si="53"/>
        <v>6.175763215579015</v>
      </c>
      <c r="I2516" s="69">
        <f t="shared" si="53"/>
        <v>3.6773910908150578</v>
      </c>
      <c r="J2516" s="70">
        <f t="shared" si="53"/>
        <v>6.4097324025229616</v>
      </c>
      <c r="K2516" s="118"/>
      <c r="L2516" s="112"/>
    </row>
    <row r="2517" spans="1:12" x14ac:dyDescent="0.25">
      <c r="A2517" s="93">
        <v>1980</v>
      </c>
      <c r="B2517" s="94" t="s">
        <v>71</v>
      </c>
      <c r="C2517" s="95" t="s">
        <v>72</v>
      </c>
      <c r="D2517" s="95" t="s">
        <v>6</v>
      </c>
      <c r="E2517" s="87" t="e">
        <f t="shared" si="53"/>
        <v>#N/A</v>
      </c>
      <c r="F2517" s="69" t="e">
        <f t="shared" si="53"/>
        <v>#N/A</v>
      </c>
      <c r="G2517" s="69" t="e">
        <f t="shared" si="53"/>
        <v>#N/A</v>
      </c>
      <c r="H2517" s="69" t="e">
        <f t="shared" si="53"/>
        <v>#N/A</v>
      </c>
      <c r="I2517" s="69" t="e">
        <f t="shared" si="53"/>
        <v>#N/A</v>
      </c>
      <c r="J2517" s="70" t="e">
        <f t="shared" si="53"/>
        <v>#N/A</v>
      </c>
      <c r="K2517" s="118"/>
      <c r="L2517" s="112"/>
    </row>
    <row r="2518" spans="1:12" x14ac:dyDescent="0.25">
      <c r="A2518" s="93">
        <v>1980</v>
      </c>
      <c r="B2518" s="94" t="s">
        <v>73</v>
      </c>
      <c r="C2518" s="95" t="s">
        <v>74</v>
      </c>
      <c r="D2518" s="95" t="s">
        <v>6</v>
      </c>
      <c r="E2518" s="87" t="e">
        <f t="shared" si="53"/>
        <v>#N/A</v>
      </c>
      <c r="F2518" s="69" t="e">
        <f t="shared" si="53"/>
        <v>#N/A</v>
      </c>
      <c r="G2518" s="69" t="e">
        <f t="shared" si="53"/>
        <v>#N/A</v>
      </c>
      <c r="H2518" s="69" t="e">
        <f t="shared" si="53"/>
        <v>#N/A</v>
      </c>
      <c r="I2518" s="69" t="e">
        <f t="shared" si="53"/>
        <v>#N/A</v>
      </c>
      <c r="J2518" s="70" t="e">
        <f t="shared" si="53"/>
        <v>#N/A</v>
      </c>
      <c r="K2518" s="118"/>
      <c r="L2518" s="112"/>
    </row>
    <row r="2519" spans="1:12" x14ac:dyDescent="0.25">
      <c r="A2519" s="93">
        <v>1980</v>
      </c>
      <c r="B2519" s="94" t="s">
        <v>75</v>
      </c>
      <c r="C2519" s="95" t="s">
        <v>76</v>
      </c>
      <c r="D2519" s="95" t="s">
        <v>6</v>
      </c>
      <c r="E2519" s="87">
        <f t="shared" si="53"/>
        <v>3.781602600200161</v>
      </c>
      <c r="F2519" s="69">
        <f t="shared" si="53"/>
        <v>4.4539747462599086</v>
      </c>
      <c r="G2519" s="69">
        <f t="shared" si="53"/>
        <v>3.241204042214993</v>
      </c>
      <c r="H2519" s="69">
        <f t="shared" si="53"/>
        <v>5.8212944267581408</v>
      </c>
      <c r="I2519" s="69">
        <f t="shared" si="53"/>
        <v>1.327968469548477</v>
      </c>
      <c r="J2519" s="70">
        <f t="shared" si="53"/>
        <v>4.227075260771306</v>
      </c>
      <c r="K2519" s="118"/>
      <c r="L2519" s="112"/>
    </row>
    <row r="2520" spans="1:12" x14ac:dyDescent="0.25">
      <c r="A2520" s="93">
        <v>1980</v>
      </c>
      <c r="B2520" s="94" t="s">
        <v>77</v>
      </c>
      <c r="C2520" s="95" t="s">
        <v>78</v>
      </c>
      <c r="D2520" s="95" t="s">
        <v>6</v>
      </c>
      <c r="E2520" s="87">
        <f t="shared" si="53"/>
        <v>4.9015315341171259</v>
      </c>
      <c r="F2520" s="69">
        <f t="shared" si="53"/>
        <v>4.4727794405585604</v>
      </c>
      <c r="G2520" s="69">
        <f t="shared" si="53"/>
        <v>4.6805918194107301</v>
      </c>
      <c r="H2520" s="69">
        <f t="shared" si="53"/>
        <v>6.0422885981303578</v>
      </c>
      <c r="I2520" s="69">
        <f t="shared" si="53"/>
        <v>3.2660329027401467</v>
      </c>
      <c r="J2520" s="70">
        <f t="shared" si="53"/>
        <v>5.5282287160791821</v>
      </c>
      <c r="K2520" s="118"/>
      <c r="L2520" s="112"/>
    </row>
    <row r="2521" spans="1:12" x14ac:dyDescent="0.25">
      <c r="A2521" s="93">
        <v>1980</v>
      </c>
      <c r="B2521" s="94" t="s">
        <v>79</v>
      </c>
      <c r="C2521" s="95" t="s">
        <v>80</v>
      </c>
      <c r="D2521" s="95" t="s">
        <v>6</v>
      </c>
      <c r="E2521" s="87">
        <f t="shared" si="53"/>
        <v>5.7090143476252271</v>
      </c>
      <c r="F2521" s="69">
        <f t="shared" si="53"/>
        <v>8.2010573825451463</v>
      </c>
      <c r="G2521" s="69">
        <f t="shared" si="53"/>
        <v>3.1585872485067643</v>
      </c>
      <c r="H2521" s="69">
        <f t="shared" si="53"/>
        <v>6.0398659810735804</v>
      </c>
      <c r="I2521" s="69">
        <f t="shared" si="53"/>
        <v>5.171416569004549</v>
      </c>
      <c r="J2521" s="70">
        <f t="shared" si="53"/>
        <v>5.8693567757971739</v>
      </c>
      <c r="K2521" s="118"/>
      <c r="L2521" s="112"/>
    </row>
    <row r="2522" spans="1:12" x14ac:dyDescent="0.25">
      <c r="A2522" s="93">
        <v>1980</v>
      </c>
      <c r="B2522" s="94" t="s">
        <v>81</v>
      </c>
      <c r="C2522" s="95" t="s">
        <v>82</v>
      </c>
      <c r="D2522" s="95" t="s">
        <v>6</v>
      </c>
      <c r="E2522" s="87" t="e">
        <f t="shared" si="53"/>
        <v>#N/A</v>
      </c>
      <c r="F2522" s="69" t="e">
        <f t="shared" si="53"/>
        <v>#N/A</v>
      </c>
      <c r="G2522" s="69" t="e">
        <f t="shared" si="53"/>
        <v>#N/A</v>
      </c>
      <c r="H2522" s="69" t="e">
        <f t="shared" si="53"/>
        <v>#N/A</v>
      </c>
      <c r="I2522" s="69" t="e">
        <f t="shared" si="53"/>
        <v>#N/A</v>
      </c>
      <c r="J2522" s="70" t="e">
        <f t="shared" si="53"/>
        <v>#N/A</v>
      </c>
      <c r="K2522" s="118"/>
      <c r="L2522" s="112"/>
    </row>
    <row r="2523" spans="1:12" x14ac:dyDescent="0.25">
      <c r="A2523" s="93">
        <v>1980</v>
      </c>
      <c r="B2523" s="94" t="s">
        <v>83</v>
      </c>
      <c r="C2523" s="95" t="s">
        <v>84</v>
      </c>
      <c r="D2523" s="95" t="s">
        <v>6</v>
      </c>
      <c r="E2523" s="87">
        <f t="shared" si="53"/>
        <v>5.2345246786211437</v>
      </c>
      <c r="F2523" s="69">
        <f t="shared" si="53"/>
        <v>7.7917204946539309</v>
      </c>
      <c r="G2523" s="69">
        <f t="shared" si="53"/>
        <v>4.8791623805710813</v>
      </c>
      <c r="H2523" s="69">
        <f t="shared" si="53"/>
        <v>4.9290207733837992</v>
      </c>
      <c r="I2523" s="69">
        <f t="shared" si="53"/>
        <v>2.028618606837127</v>
      </c>
      <c r="J2523" s="70">
        <f t="shared" si="53"/>
        <v>6.9951482397058866</v>
      </c>
      <c r="K2523" s="118"/>
      <c r="L2523" s="112"/>
    </row>
    <row r="2524" spans="1:12" x14ac:dyDescent="0.25">
      <c r="A2524" s="93">
        <v>1980</v>
      </c>
      <c r="B2524" s="94" t="s">
        <v>85</v>
      </c>
      <c r="C2524" s="95" t="s">
        <v>86</v>
      </c>
      <c r="D2524" s="95" t="s">
        <v>6</v>
      </c>
      <c r="E2524" s="87" t="e">
        <f t="shared" ref="E2524:J2533" si="54">IF(ISNUMBER(VLOOKUP($B2524,EFW.1980,3,FALSE))=TRUE,VLOOKUP($B2524,EFW.1980,E$2,FALSE),NA())</f>
        <v>#N/A</v>
      </c>
      <c r="F2524" s="69" t="e">
        <f t="shared" si="54"/>
        <v>#N/A</v>
      </c>
      <c r="G2524" s="69" t="e">
        <f t="shared" si="54"/>
        <v>#N/A</v>
      </c>
      <c r="H2524" s="69" t="e">
        <f t="shared" si="54"/>
        <v>#N/A</v>
      </c>
      <c r="I2524" s="69" t="e">
        <f t="shared" si="54"/>
        <v>#N/A</v>
      </c>
      <c r="J2524" s="70" t="e">
        <f t="shared" si="54"/>
        <v>#N/A</v>
      </c>
      <c r="K2524" s="118"/>
      <c r="L2524" s="112"/>
    </row>
    <row r="2525" spans="1:12" x14ac:dyDescent="0.25">
      <c r="A2525" s="93">
        <v>1980</v>
      </c>
      <c r="B2525" s="94" t="s">
        <v>87</v>
      </c>
      <c r="C2525" s="95" t="s">
        <v>88</v>
      </c>
      <c r="D2525" s="95" t="s">
        <v>6</v>
      </c>
      <c r="E2525" s="87" t="e">
        <f t="shared" si="54"/>
        <v>#N/A</v>
      </c>
      <c r="F2525" s="69" t="e">
        <f t="shared" si="54"/>
        <v>#N/A</v>
      </c>
      <c r="G2525" s="69" t="e">
        <f t="shared" si="54"/>
        <v>#N/A</v>
      </c>
      <c r="H2525" s="69" t="e">
        <f t="shared" si="54"/>
        <v>#N/A</v>
      </c>
      <c r="I2525" s="69" t="e">
        <f t="shared" si="54"/>
        <v>#N/A</v>
      </c>
      <c r="J2525" s="70" t="e">
        <f t="shared" si="54"/>
        <v>#N/A</v>
      </c>
      <c r="K2525" s="118"/>
      <c r="L2525" s="112"/>
    </row>
    <row r="2526" spans="1:12" x14ac:dyDescent="0.25">
      <c r="A2526" s="93">
        <v>1980</v>
      </c>
      <c r="B2526" s="94" t="s">
        <v>89</v>
      </c>
      <c r="C2526" s="95" t="s">
        <v>90</v>
      </c>
      <c r="D2526" s="95" t="s">
        <v>6</v>
      </c>
      <c r="E2526" s="87" t="e">
        <f t="shared" si="54"/>
        <v>#N/A</v>
      </c>
      <c r="F2526" s="69" t="e">
        <f t="shared" si="54"/>
        <v>#N/A</v>
      </c>
      <c r="G2526" s="69" t="e">
        <f t="shared" si="54"/>
        <v>#N/A</v>
      </c>
      <c r="H2526" s="69" t="e">
        <f t="shared" si="54"/>
        <v>#N/A</v>
      </c>
      <c r="I2526" s="69" t="e">
        <f t="shared" si="54"/>
        <v>#N/A</v>
      </c>
      <c r="J2526" s="70" t="e">
        <f t="shared" si="54"/>
        <v>#N/A</v>
      </c>
      <c r="K2526" s="118"/>
      <c r="L2526" s="112"/>
    </row>
    <row r="2527" spans="1:12" x14ac:dyDescent="0.25">
      <c r="A2527" s="93">
        <v>1980</v>
      </c>
      <c r="B2527" s="94" t="s">
        <v>91</v>
      </c>
      <c r="C2527" s="95" t="s">
        <v>92</v>
      </c>
      <c r="D2527" s="95" t="s">
        <v>6</v>
      </c>
      <c r="E2527" s="87">
        <f t="shared" si="54"/>
        <v>5.2572594491906122</v>
      </c>
      <c r="F2527" s="69">
        <f t="shared" si="54"/>
        <v>7.8372434090359171</v>
      </c>
      <c r="G2527" s="69">
        <f t="shared" si="54"/>
        <v>2.7322017143671111</v>
      </c>
      <c r="H2527" s="69">
        <f t="shared" si="54"/>
        <v>4.9071566146638546</v>
      </c>
      <c r="I2527" s="69">
        <f t="shared" si="54"/>
        <v>5.5445686211430303</v>
      </c>
      <c r="J2527" s="70">
        <f t="shared" si="54"/>
        <v>5.0217890451053568</v>
      </c>
      <c r="K2527" s="118"/>
      <c r="L2527" s="112"/>
    </row>
    <row r="2528" spans="1:12" x14ac:dyDescent="0.25">
      <c r="A2528" s="93">
        <v>1980</v>
      </c>
      <c r="B2528" s="94" t="s">
        <v>93</v>
      </c>
      <c r="C2528" s="95" t="s">
        <v>94</v>
      </c>
      <c r="D2528" s="95" t="s">
        <v>6</v>
      </c>
      <c r="E2528" s="87">
        <f t="shared" si="54"/>
        <v>3.5655933337980898</v>
      </c>
      <c r="F2528" s="69">
        <f t="shared" si="54"/>
        <v>3.6165262070388566</v>
      </c>
      <c r="G2528" s="69">
        <f t="shared" si="54"/>
        <v>2.9064164608738596</v>
      </c>
      <c r="H2528" s="69">
        <f t="shared" si="54"/>
        <v>5.9133355937399816</v>
      </c>
      <c r="I2528" s="69">
        <f t="shared" si="54"/>
        <v>0.95938369394861256</v>
      </c>
      <c r="J2528" s="70">
        <f t="shared" si="54"/>
        <v>5.4575400728776255</v>
      </c>
      <c r="K2528" s="118"/>
      <c r="L2528" s="112"/>
    </row>
    <row r="2529" spans="1:12" x14ac:dyDescent="0.25">
      <c r="A2529" s="93">
        <v>1980</v>
      </c>
      <c r="B2529" s="94" t="s">
        <v>95</v>
      </c>
      <c r="C2529" s="95" t="s">
        <v>96</v>
      </c>
      <c r="D2529" s="95" t="s">
        <v>6</v>
      </c>
      <c r="E2529" s="87" t="e">
        <f t="shared" si="54"/>
        <v>#N/A</v>
      </c>
      <c r="F2529" s="69" t="e">
        <f t="shared" si="54"/>
        <v>#N/A</v>
      </c>
      <c r="G2529" s="69" t="e">
        <f t="shared" si="54"/>
        <v>#N/A</v>
      </c>
      <c r="H2529" s="69" t="e">
        <f t="shared" si="54"/>
        <v>#N/A</v>
      </c>
      <c r="I2529" s="69" t="e">
        <f t="shared" si="54"/>
        <v>#N/A</v>
      </c>
      <c r="J2529" s="70" t="e">
        <f t="shared" si="54"/>
        <v>#N/A</v>
      </c>
      <c r="K2529" s="118"/>
      <c r="L2529" s="112"/>
    </row>
    <row r="2530" spans="1:12" x14ac:dyDescent="0.25">
      <c r="A2530" s="93">
        <v>1980</v>
      </c>
      <c r="B2530" s="94" t="s">
        <v>97</v>
      </c>
      <c r="C2530" s="95" t="s">
        <v>98</v>
      </c>
      <c r="D2530" s="95" t="s">
        <v>6</v>
      </c>
      <c r="E2530" s="87">
        <f t="shared" si="54"/>
        <v>3.761271932974465</v>
      </c>
      <c r="F2530" s="69">
        <f t="shared" si="54"/>
        <v>3.2251305552366496</v>
      </c>
      <c r="G2530" s="69">
        <f t="shared" si="54"/>
        <v>2.5961411075301863</v>
      </c>
      <c r="H2530" s="69">
        <f t="shared" si="54"/>
        <v>6.4562659250201797</v>
      </c>
      <c r="I2530" s="69" t="str">
        <f t="shared" si="54"/>
        <v/>
      </c>
      <c r="J2530" s="70">
        <f t="shared" si="54"/>
        <v>5.5787813072139558</v>
      </c>
      <c r="K2530" s="118"/>
      <c r="L2530" s="112"/>
    </row>
    <row r="2531" spans="1:12" x14ac:dyDescent="0.25">
      <c r="A2531" s="93">
        <v>1980</v>
      </c>
      <c r="B2531" s="94" t="s">
        <v>99</v>
      </c>
      <c r="C2531" s="95" t="s">
        <v>100</v>
      </c>
      <c r="D2531" s="95" t="s">
        <v>6</v>
      </c>
      <c r="E2531" s="87" t="e">
        <f t="shared" si="54"/>
        <v>#N/A</v>
      </c>
      <c r="F2531" s="69" t="e">
        <f t="shared" si="54"/>
        <v>#N/A</v>
      </c>
      <c r="G2531" s="69" t="e">
        <f t="shared" si="54"/>
        <v>#N/A</v>
      </c>
      <c r="H2531" s="69" t="e">
        <f t="shared" si="54"/>
        <v>#N/A</v>
      </c>
      <c r="I2531" s="69" t="e">
        <f t="shared" si="54"/>
        <v>#N/A</v>
      </c>
      <c r="J2531" s="70" t="e">
        <f t="shared" si="54"/>
        <v>#N/A</v>
      </c>
      <c r="K2531" s="118"/>
      <c r="L2531" s="112"/>
    </row>
    <row r="2532" spans="1:12" x14ac:dyDescent="0.25">
      <c r="A2532" s="93">
        <v>1980</v>
      </c>
      <c r="B2532" s="94" t="s">
        <v>101</v>
      </c>
      <c r="C2532" s="95" t="s">
        <v>102</v>
      </c>
      <c r="D2532" s="95" t="s">
        <v>6</v>
      </c>
      <c r="E2532" s="87" t="e">
        <f t="shared" si="54"/>
        <v>#N/A</v>
      </c>
      <c r="F2532" s="69" t="e">
        <f t="shared" si="54"/>
        <v>#N/A</v>
      </c>
      <c r="G2532" s="69" t="e">
        <f t="shared" si="54"/>
        <v>#N/A</v>
      </c>
      <c r="H2532" s="69" t="e">
        <f t="shared" si="54"/>
        <v>#N/A</v>
      </c>
      <c r="I2532" s="69" t="e">
        <f t="shared" si="54"/>
        <v>#N/A</v>
      </c>
      <c r="J2532" s="70" t="e">
        <f t="shared" si="54"/>
        <v>#N/A</v>
      </c>
      <c r="K2532" s="118"/>
      <c r="L2532" s="112"/>
    </row>
    <row r="2533" spans="1:12" x14ac:dyDescent="0.25">
      <c r="A2533" s="93">
        <v>1980</v>
      </c>
      <c r="B2533" s="94" t="s">
        <v>103</v>
      </c>
      <c r="C2533" s="95" t="s">
        <v>104</v>
      </c>
      <c r="D2533" s="95" t="s">
        <v>6</v>
      </c>
      <c r="E2533" s="87">
        <f t="shared" si="54"/>
        <v>4.4159647331891456</v>
      </c>
      <c r="F2533" s="69">
        <f t="shared" si="54"/>
        <v>3.5330213922986431</v>
      </c>
      <c r="G2533" s="69">
        <f t="shared" si="54"/>
        <v>3.3085253267298391</v>
      </c>
      <c r="H2533" s="69">
        <f t="shared" si="54"/>
        <v>6.3591136153410304</v>
      </c>
      <c r="I2533" s="69">
        <f t="shared" si="54"/>
        <v>4.4293408797331857</v>
      </c>
      <c r="J2533" s="70">
        <f t="shared" si="54"/>
        <v>4.872560967353234</v>
      </c>
      <c r="K2533" s="118"/>
      <c r="L2533" s="112"/>
    </row>
    <row r="2534" spans="1:12" x14ac:dyDescent="0.25">
      <c r="A2534" s="93">
        <v>1980</v>
      </c>
      <c r="B2534" s="94" t="s">
        <v>105</v>
      </c>
      <c r="C2534" s="95" t="s">
        <v>106</v>
      </c>
      <c r="D2534" s="95" t="s">
        <v>6</v>
      </c>
      <c r="E2534" s="87" t="e">
        <f t="shared" ref="E2534:J2543" si="55">IF(ISNUMBER(VLOOKUP($B2534,EFW.1980,3,FALSE))=TRUE,VLOOKUP($B2534,EFW.1980,E$2,FALSE),NA())</f>
        <v>#N/A</v>
      </c>
      <c r="F2534" s="69" t="e">
        <f t="shared" si="55"/>
        <v>#N/A</v>
      </c>
      <c r="G2534" s="69" t="e">
        <f t="shared" si="55"/>
        <v>#N/A</v>
      </c>
      <c r="H2534" s="69" t="e">
        <f t="shared" si="55"/>
        <v>#N/A</v>
      </c>
      <c r="I2534" s="69" t="e">
        <f t="shared" si="55"/>
        <v>#N/A</v>
      </c>
      <c r="J2534" s="70" t="e">
        <f t="shared" si="55"/>
        <v>#N/A</v>
      </c>
      <c r="K2534" s="118"/>
      <c r="L2534" s="112"/>
    </row>
    <row r="2535" spans="1:12" x14ac:dyDescent="0.25">
      <c r="A2535" s="93">
        <v>1980</v>
      </c>
      <c r="B2535" s="94" t="s">
        <v>107</v>
      </c>
      <c r="C2535" s="95" t="s">
        <v>108</v>
      </c>
      <c r="D2535" s="95" t="s">
        <v>6</v>
      </c>
      <c r="E2535" s="87">
        <f t="shared" si="55"/>
        <v>4.3720001944031335</v>
      </c>
      <c r="F2535" s="69">
        <f t="shared" si="55"/>
        <v>6.4143896479555709</v>
      </c>
      <c r="G2535" s="69">
        <f t="shared" si="55"/>
        <v>3.5913928586885007</v>
      </c>
      <c r="H2535" s="69">
        <f t="shared" si="55"/>
        <v>6.018890830478222</v>
      </c>
      <c r="I2535" s="69">
        <f t="shared" si="55"/>
        <v>0.97374431804613992</v>
      </c>
      <c r="J2535" s="70">
        <f t="shared" si="55"/>
        <v>4.8160412515382118</v>
      </c>
      <c r="K2535" s="118"/>
      <c r="L2535" s="112"/>
    </row>
    <row r="2536" spans="1:12" x14ac:dyDescent="0.25">
      <c r="A2536" s="93">
        <v>1980</v>
      </c>
      <c r="B2536" s="94" t="s">
        <v>109</v>
      </c>
      <c r="C2536" s="95" t="s">
        <v>110</v>
      </c>
      <c r="D2536" s="95" t="s">
        <v>6</v>
      </c>
      <c r="E2536" s="87" t="e">
        <f t="shared" si="55"/>
        <v>#N/A</v>
      </c>
      <c r="F2536" s="69" t="e">
        <f t="shared" si="55"/>
        <v>#N/A</v>
      </c>
      <c r="G2536" s="69" t="e">
        <f t="shared" si="55"/>
        <v>#N/A</v>
      </c>
      <c r="H2536" s="69" t="e">
        <f t="shared" si="55"/>
        <v>#N/A</v>
      </c>
      <c r="I2536" s="69" t="e">
        <f t="shared" si="55"/>
        <v>#N/A</v>
      </c>
      <c r="J2536" s="70" t="e">
        <f t="shared" si="55"/>
        <v>#N/A</v>
      </c>
      <c r="K2536" s="118"/>
      <c r="L2536" s="112"/>
    </row>
    <row r="2537" spans="1:12" x14ac:dyDescent="0.25">
      <c r="A2537" s="93">
        <v>1980</v>
      </c>
      <c r="B2537" s="94" t="s">
        <v>111</v>
      </c>
      <c r="C2537" s="95" t="s">
        <v>112</v>
      </c>
      <c r="D2537" s="95" t="s">
        <v>6</v>
      </c>
      <c r="E2537" s="87">
        <f t="shared" si="55"/>
        <v>5.2493894657700171</v>
      </c>
      <c r="F2537" s="69">
        <f t="shared" si="55"/>
        <v>7.2788845848157235</v>
      </c>
      <c r="G2537" s="69">
        <f t="shared" si="55"/>
        <v>2.2485461134026101</v>
      </c>
      <c r="H2537" s="69">
        <f t="shared" si="55"/>
        <v>5.2919096880960783</v>
      </c>
      <c r="I2537" s="69">
        <f t="shared" si="55"/>
        <v>6.6580086011132771</v>
      </c>
      <c r="J2537" s="70">
        <f t="shared" si="55"/>
        <v>5.2092534217780573</v>
      </c>
      <c r="K2537" s="118"/>
      <c r="L2537" s="112"/>
    </row>
    <row r="2538" spans="1:12" x14ac:dyDescent="0.25">
      <c r="A2538" s="93">
        <v>1980</v>
      </c>
      <c r="B2538" s="94" t="s">
        <v>113</v>
      </c>
      <c r="C2538" s="95" t="s">
        <v>114</v>
      </c>
      <c r="D2538" s="95" t="s">
        <v>6</v>
      </c>
      <c r="E2538" s="87" t="e">
        <f t="shared" si="55"/>
        <v>#N/A</v>
      </c>
      <c r="F2538" s="69" t="e">
        <f t="shared" si="55"/>
        <v>#N/A</v>
      </c>
      <c r="G2538" s="69" t="e">
        <f t="shared" si="55"/>
        <v>#N/A</v>
      </c>
      <c r="H2538" s="69" t="e">
        <f t="shared" si="55"/>
        <v>#N/A</v>
      </c>
      <c r="I2538" s="69" t="e">
        <f t="shared" si="55"/>
        <v>#N/A</v>
      </c>
      <c r="J2538" s="70" t="e">
        <f t="shared" si="55"/>
        <v>#N/A</v>
      </c>
      <c r="K2538" s="118"/>
      <c r="L2538" s="112"/>
    </row>
    <row r="2539" spans="1:12" x14ac:dyDescent="0.25">
      <c r="A2539" s="93">
        <v>1980</v>
      </c>
      <c r="B2539" s="94" t="s">
        <v>115</v>
      </c>
      <c r="C2539" s="95" t="s">
        <v>116</v>
      </c>
      <c r="D2539" s="95" t="s">
        <v>6</v>
      </c>
      <c r="E2539" s="87">
        <f t="shared" si="55"/>
        <v>4.1645680118310251</v>
      </c>
      <c r="F2539" s="69">
        <f t="shared" si="55"/>
        <v>2.7610118896741001</v>
      </c>
      <c r="G2539" s="69">
        <f t="shared" si="55"/>
        <v>2.8061743287085914</v>
      </c>
      <c r="H2539" s="69">
        <f t="shared" si="55"/>
        <v>5.533194808057794</v>
      </c>
      <c r="I2539" s="69" t="str">
        <f t="shared" si="55"/>
        <v/>
      </c>
      <c r="J2539" s="70">
        <f t="shared" si="55"/>
        <v>5.2915414921567683</v>
      </c>
      <c r="K2539" s="118"/>
      <c r="L2539" s="112"/>
    </row>
    <row r="2540" spans="1:12" x14ac:dyDescent="0.25">
      <c r="A2540" s="93">
        <v>1980</v>
      </c>
      <c r="B2540" s="94" t="s">
        <v>117</v>
      </c>
      <c r="C2540" s="95" t="s">
        <v>118</v>
      </c>
      <c r="D2540" s="95" t="s">
        <v>6</v>
      </c>
      <c r="E2540" s="87">
        <f t="shared" si="55"/>
        <v>4.3810588811857292</v>
      </c>
      <c r="F2540" s="69" t="str">
        <f t="shared" si="55"/>
        <v/>
      </c>
      <c r="G2540" s="69">
        <f t="shared" si="55"/>
        <v>3.0272338623618462</v>
      </c>
      <c r="H2540" s="69">
        <f t="shared" si="55"/>
        <v>1.0488725336702958</v>
      </c>
      <c r="I2540" s="69">
        <f t="shared" si="55"/>
        <v>2.8484725116999745</v>
      </c>
      <c r="J2540" s="70">
        <f t="shared" si="55"/>
        <v>5.0771737739816905</v>
      </c>
      <c r="K2540" s="118"/>
      <c r="L2540" s="112"/>
    </row>
    <row r="2541" spans="1:12" x14ac:dyDescent="0.25">
      <c r="A2541" s="93">
        <v>1980</v>
      </c>
      <c r="B2541" s="94" t="s">
        <v>119</v>
      </c>
      <c r="C2541" s="95" t="s">
        <v>120</v>
      </c>
      <c r="D2541" s="95" t="s">
        <v>6</v>
      </c>
      <c r="E2541" s="87">
        <f t="shared" si="55"/>
        <v>3.7621499204450743</v>
      </c>
      <c r="F2541" s="69">
        <f t="shared" si="55"/>
        <v>3.2579190213911651</v>
      </c>
      <c r="G2541" s="69">
        <f t="shared" si="55"/>
        <v>5.1652798326856999</v>
      </c>
      <c r="H2541" s="69">
        <f t="shared" si="55"/>
        <v>4.1135807255601256</v>
      </c>
      <c r="I2541" s="69">
        <f t="shared" si="55"/>
        <v>1.6987829094450997</v>
      </c>
      <c r="J2541" s="70">
        <f t="shared" si="55"/>
        <v>4.6302663044901999</v>
      </c>
      <c r="K2541" s="118"/>
      <c r="L2541" s="112"/>
    </row>
    <row r="2542" spans="1:12" x14ac:dyDescent="0.25">
      <c r="A2542" s="93">
        <v>1980</v>
      </c>
      <c r="B2542" s="94" t="s">
        <v>121</v>
      </c>
      <c r="C2542" s="95" t="s">
        <v>122</v>
      </c>
      <c r="D2542" s="95" t="s">
        <v>6</v>
      </c>
      <c r="E2542" s="87">
        <f t="shared" si="55"/>
        <v>3.8990048567160236</v>
      </c>
      <c r="F2542" s="69">
        <f t="shared" si="55"/>
        <v>2.4550857247116746</v>
      </c>
      <c r="G2542" s="69">
        <f t="shared" si="55"/>
        <v>4.5856845638279395</v>
      </c>
      <c r="H2542" s="69">
        <f t="shared" si="55"/>
        <v>6.2606036118691524</v>
      </c>
      <c r="I2542" s="69">
        <f t="shared" si="55"/>
        <v>2.5468920544553519</v>
      </c>
      <c r="J2542" s="70">
        <f t="shared" si="55"/>
        <v>5.3420324786081288</v>
      </c>
      <c r="K2542" s="118"/>
      <c r="L2542" s="112"/>
    </row>
    <row r="2543" spans="1:12" x14ac:dyDescent="0.25">
      <c r="A2543" s="93">
        <v>1980</v>
      </c>
      <c r="B2543" s="94" t="s">
        <v>123</v>
      </c>
      <c r="C2543" s="95" t="s">
        <v>124</v>
      </c>
      <c r="D2543" s="95" t="s">
        <v>6</v>
      </c>
      <c r="E2543" s="87">
        <f t="shared" si="55"/>
        <v>3.8595182678868025</v>
      </c>
      <c r="F2543" s="69">
        <f t="shared" si="55"/>
        <v>4.6353041713730674</v>
      </c>
      <c r="G2543" s="69">
        <f t="shared" si="55"/>
        <v>2.1040123906253183</v>
      </c>
      <c r="H2543" s="69">
        <f t="shared" si="55"/>
        <v>6.3370335131758599</v>
      </c>
      <c r="I2543" s="69">
        <f t="shared" si="55"/>
        <v>2.8979670436242508</v>
      </c>
      <c r="J2543" s="70">
        <f t="shared" si="55"/>
        <v>3.5079530021127052</v>
      </c>
      <c r="K2543" s="118"/>
      <c r="L2543" s="112"/>
    </row>
    <row r="2544" spans="1:12" x14ac:dyDescent="0.25">
      <c r="A2544" s="93">
        <v>1980</v>
      </c>
      <c r="B2544" s="94" t="s">
        <v>125</v>
      </c>
      <c r="C2544" s="95" t="s">
        <v>126</v>
      </c>
      <c r="D2544" s="95" t="s">
        <v>647</v>
      </c>
      <c r="E2544" s="87" t="e">
        <f t="shared" ref="E2544:J2553" si="56">IF(ISNUMBER(VLOOKUP($B2544,EFW.1980,3,FALSE))=TRUE,VLOOKUP($B2544,EFW.1980,E$2,FALSE),NA())</f>
        <v>#N/A</v>
      </c>
      <c r="F2544" s="69" t="e">
        <f t="shared" si="56"/>
        <v>#N/A</v>
      </c>
      <c r="G2544" s="69" t="e">
        <f t="shared" si="56"/>
        <v>#N/A</v>
      </c>
      <c r="H2544" s="69" t="e">
        <f t="shared" si="56"/>
        <v>#N/A</v>
      </c>
      <c r="I2544" s="69" t="e">
        <f t="shared" si="56"/>
        <v>#N/A</v>
      </c>
      <c r="J2544" s="70" t="e">
        <f t="shared" si="56"/>
        <v>#N/A</v>
      </c>
      <c r="K2544" s="118"/>
      <c r="L2544" s="112"/>
    </row>
    <row r="2545" spans="1:12" x14ac:dyDescent="0.25">
      <c r="A2545" s="93">
        <v>1980</v>
      </c>
      <c r="B2545" s="94" t="s">
        <v>127</v>
      </c>
      <c r="C2545" s="95" t="s">
        <v>128</v>
      </c>
      <c r="D2545" s="95" t="s">
        <v>647</v>
      </c>
      <c r="E2545" s="87" t="e">
        <f t="shared" si="56"/>
        <v>#N/A</v>
      </c>
      <c r="F2545" s="69" t="e">
        <f t="shared" si="56"/>
        <v>#N/A</v>
      </c>
      <c r="G2545" s="69" t="e">
        <f t="shared" si="56"/>
        <v>#N/A</v>
      </c>
      <c r="H2545" s="69" t="e">
        <f t="shared" si="56"/>
        <v>#N/A</v>
      </c>
      <c r="I2545" s="69" t="e">
        <f t="shared" si="56"/>
        <v>#N/A</v>
      </c>
      <c r="J2545" s="70" t="e">
        <f t="shared" si="56"/>
        <v>#N/A</v>
      </c>
      <c r="K2545" s="118"/>
      <c r="L2545" s="112"/>
    </row>
    <row r="2546" spans="1:12" x14ac:dyDescent="0.25">
      <c r="A2546" s="93">
        <v>1980</v>
      </c>
      <c r="B2546" s="94" t="s">
        <v>129</v>
      </c>
      <c r="C2546" s="95" t="s">
        <v>130</v>
      </c>
      <c r="D2546" s="95" t="s">
        <v>647</v>
      </c>
      <c r="E2546" s="87">
        <f t="shared" si="56"/>
        <v>4.218227444991455</v>
      </c>
      <c r="F2546" s="69">
        <f t="shared" si="56"/>
        <v>6.2010929036420981</v>
      </c>
      <c r="G2546" s="69">
        <f t="shared" si="56"/>
        <v>4.4131470399660193</v>
      </c>
      <c r="H2546" s="69">
        <f t="shared" si="56"/>
        <v>2.5074174721423139</v>
      </c>
      <c r="I2546" s="69">
        <f t="shared" si="56"/>
        <v>4.5540324831710306</v>
      </c>
      <c r="J2546" s="70">
        <f t="shared" si="56"/>
        <v>3.5316632609495144</v>
      </c>
      <c r="K2546" s="118"/>
      <c r="L2546" s="112"/>
    </row>
    <row r="2547" spans="1:12" x14ac:dyDescent="0.25">
      <c r="A2547" s="96">
        <v>1980</v>
      </c>
      <c r="B2547" s="94" t="s">
        <v>131</v>
      </c>
      <c r="C2547" s="95" t="s">
        <v>132</v>
      </c>
      <c r="D2547" s="95" t="s">
        <v>647</v>
      </c>
      <c r="E2547" s="87" t="e">
        <f t="shared" si="56"/>
        <v>#N/A</v>
      </c>
      <c r="F2547" s="69" t="e">
        <f t="shared" si="56"/>
        <v>#N/A</v>
      </c>
      <c r="G2547" s="69" t="e">
        <f t="shared" si="56"/>
        <v>#N/A</v>
      </c>
      <c r="H2547" s="69" t="e">
        <f t="shared" si="56"/>
        <v>#N/A</v>
      </c>
      <c r="I2547" s="69" t="e">
        <f t="shared" si="56"/>
        <v>#N/A</v>
      </c>
      <c r="J2547" s="70" t="e">
        <f t="shared" si="56"/>
        <v>#N/A</v>
      </c>
      <c r="K2547" s="118"/>
      <c r="L2547" s="112"/>
    </row>
    <row r="2548" spans="1:12" x14ac:dyDescent="0.25">
      <c r="A2548" s="93">
        <v>1980</v>
      </c>
      <c r="B2548" s="94" t="s">
        <v>133</v>
      </c>
      <c r="C2548" s="95" t="s">
        <v>134</v>
      </c>
      <c r="D2548" s="95" t="s">
        <v>647</v>
      </c>
      <c r="E2548" s="87">
        <f t="shared" si="56"/>
        <v>7.0372404153530708</v>
      </c>
      <c r="F2548" s="69">
        <f t="shared" si="56"/>
        <v>9.4766433915847443</v>
      </c>
      <c r="G2548" s="69">
        <f t="shared" si="56"/>
        <v>6.1456213377273956</v>
      </c>
      <c r="H2548" s="69">
        <f t="shared" si="56"/>
        <v>6.2544925541108558</v>
      </c>
      <c r="I2548" s="69">
        <f t="shared" si="56"/>
        <v>5.0566917621927203</v>
      </c>
      <c r="J2548" s="70">
        <f t="shared" si="56"/>
        <v>7.9306728019282824</v>
      </c>
      <c r="K2548" s="118"/>
      <c r="L2548" s="112"/>
    </row>
    <row r="2549" spans="1:12" x14ac:dyDescent="0.25">
      <c r="A2549" s="93">
        <v>1980</v>
      </c>
      <c r="B2549" s="94" t="s">
        <v>135</v>
      </c>
      <c r="C2549" s="95" t="s">
        <v>136</v>
      </c>
      <c r="D2549" s="95" t="s">
        <v>647</v>
      </c>
      <c r="E2549" s="87">
        <f t="shared" si="56"/>
        <v>5.8628162791470615</v>
      </c>
      <c r="F2549" s="69">
        <f t="shared" si="56"/>
        <v>6.3069866964933228</v>
      </c>
      <c r="G2549" s="69">
        <f t="shared" si="56"/>
        <v>5.4338657390734078</v>
      </c>
      <c r="H2549" s="69">
        <f t="shared" si="56"/>
        <v>5.0636563247798536</v>
      </c>
      <c r="I2549" s="69">
        <f t="shared" si="56"/>
        <v>5.9317569820166316</v>
      </c>
      <c r="J2549" s="70">
        <f t="shared" si="56"/>
        <v>6.6202275670109723</v>
      </c>
      <c r="K2549" s="118"/>
      <c r="L2549" s="112"/>
    </row>
    <row r="2550" spans="1:12" x14ac:dyDescent="0.25">
      <c r="A2550" s="93">
        <v>1980</v>
      </c>
      <c r="B2550" s="94" t="s">
        <v>137</v>
      </c>
      <c r="C2550" s="95" t="s">
        <v>138</v>
      </c>
      <c r="D2550" s="95" t="s">
        <v>647</v>
      </c>
      <c r="E2550" s="87">
        <f t="shared" si="56"/>
        <v>6.1152343585535123</v>
      </c>
      <c r="F2550" s="69">
        <f t="shared" si="56"/>
        <v>6.0970951452344346</v>
      </c>
      <c r="G2550" s="69" t="str">
        <f t="shared" si="56"/>
        <v/>
      </c>
      <c r="H2550" s="69">
        <f t="shared" si="56"/>
        <v>6.1806636056661119</v>
      </c>
      <c r="I2550" s="69">
        <f t="shared" si="56"/>
        <v>5.2461706812062445</v>
      </c>
      <c r="J2550" s="70">
        <f t="shared" si="56"/>
        <v>7.6741162883930727</v>
      </c>
      <c r="K2550" s="118"/>
      <c r="L2550" s="112"/>
    </row>
    <row r="2551" spans="1:12" x14ac:dyDescent="0.25">
      <c r="A2551" s="93">
        <v>1980</v>
      </c>
      <c r="B2551" s="94" t="s">
        <v>139</v>
      </c>
      <c r="C2551" s="95" t="s">
        <v>140</v>
      </c>
      <c r="D2551" s="95" t="s">
        <v>647</v>
      </c>
      <c r="E2551" s="87">
        <f t="shared" si="56"/>
        <v>4.4370925525375426</v>
      </c>
      <c r="F2551" s="69">
        <f t="shared" si="56"/>
        <v>5.6630781397970829</v>
      </c>
      <c r="G2551" s="69">
        <f t="shared" si="56"/>
        <v>2.9872334047656577</v>
      </c>
      <c r="H2551" s="69">
        <f t="shared" si="56"/>
        <v>5.3885908379327931</v>
      </c>
      <c r="I2551" s="69">
        <f t="shared" si="56"/>
        <v>4.6542938967879621</v>
      </c>
      <c r="J2551" s="70">
        <f t="shared" si="56"/>
        <v>3.5917407961760652</v>
      </c>
      <c r="K2551" s="118"/>
      <c r="L2551" s="112"/>
    </row>
    <row r="2552" spans="1:12" x14ac:dyDescent="0.25">
      <c r="A2552" s="93">
        <v>1980</v>
      </c>
      <c r="B2552" s="94" t="s">
        <v>141</v>
      </c>
      <c r="C2552" s="95" t="s">
        <v>142</v>
      </c>
      <c r="D2552" s="95" t="s">
        <v>647</v>
      </c>
      <c r="E2552" s="87" t="e">
        <f t="shared" si="56"/>
        <v>#N/A</v>
      </c>
      <c r="F2552" s="69" t="e">
        <f t="shared" si="56"/>
        <v>#N/A</v>
      </c>
      <c r="G2552" s="69" t="e">
        <f t="shared" si="56"/>
        <v>#N/A</v>
      </c>
      <c r="H2552" s="69" t="e">
        <f t="shared" si="56"/>
        <v>#N/A</v>
      </c>
      <c r="I2552" s="69" t="e">
        <f t="shared" si="56"/>
        <v>#N/A</v>
      </c>
      <c r="J2552" s="70" t="e">
        <f t="shared" si="56"/>
        <v>#N/A</v>
      </c>
      <c r="K2552" s="118"/>
      <c r="L2552" s="112"/>
    </row>
    <row r="2553" spans="1:12" x14ac:dyDescent="0.25">
      <c r="A2553" s="93">
        <v>1980</v>
      </c>
      <c r="B2553" s="94" t="s">
        <v>143</v>
      </c>
      <c r="C2553" s="95" t="s">
        <v>144</v>
      </c>
      <c r="D2553" s="95" t="s">
        <v>647</v>
      </c>
      <c r="E2553" s="87" t="e">
        <f t="shared" si="56"/>
        <v>#N/A</v>
      </c>
      <c r="F2553" s="69" t="e">
        <f t="shared" si="56"/>
        <v>#N/A</v>
      </c>
      <c r="G2553" s="69" t="e">
        <f t="shared" si="56"/>
        <v>#N/A</v>
      </c>
      <c r="H2553" s="69" t="e">
        <f t="shared" si="56"/>
        <v>#N/A</v>
      </c>
      <c r="I2553" s="69" t="e">
        <f t="shared" si="56"/>
        <v>#N/A</v>
      </c>
      <c r="J2553" s="70" t="e">
        <f t="shared" si="56"/>
        <v>#N/A</v>
      </c>
      <c r="K2553" s="118"/>
      <c r="L2553" s="112"/>
    </row>
    <row r="2554" spans="1:12" x14ac:dyDescent="0.25">
      <c r="A2554" s="93">
        <v>1980</v>
      </c>
      <c r="B2554" s="94" t="s">
        <v>145</v>
      </c>
      <c r="C2554" s="95" t="s">
        <v>146</v>
      </c>
      <c r="D2554" s="95" t="s">
        <v>647</v>
      </c>
      <c r="E2554" s="87">
        <f t="shared" ref="E2554:J2563" si="57">IF(ISNUMBER(VLOOKUP($B2554,EFW.1980,3,FALSE))=TRUE,VLOOKUP($B2554,EFW.1980,E$2,FALSE),NA())</f>
        <v>3.6062593707892052</v>
      </c>
      <c r="F2554" s="69">
        <f t="shared" si="57"/>
        <v>5.8134811939605937</v>
      </c>
      <c r="G2554" s="69">
        <f t="shared" si="57"/>
        <v>4.1011663173448776</v>
      </c>
      <c r="H2554" s="69">
        <f t="shared" si="57"/>
        <v>1.6647773059045072</v>
      </c>
      <c r="I2554" s="69">
        <f t="shared" si="57"/>
        <v>1.2660150634111746</v>
      </c>
      <c r="J2554" s="70">
        <f t="shared" si="57"/>
        <v>4.7700991824177983</v>
      </c>
      <c r="K2554" s="118"/>
      <c r="L2554" s="112"/>
    </row>
    <row r="2555" spans="1:12" x14ac:dyDescent="0.25">
      <c r="A2555" s="93">
        <v>1980</v>
      </c>
      <c r="B2555" s="94" t="s">
        <v>147</v>
      </c>
      <c r="C2555" s="95" t="s">
        <v>148</v>
      </c>
      <c r="D2555" s="95" t="s">
        <v>647</v>
      </c>
      <c r="E2555" s="87" t="e">
        <f t="shared" si="57"/>
        <v>#N/A</v>
      </c>
      <c r="F2555" s="69" t="e">
        <f t="shared" si="57"/>
        <v>#N/A</v>
      </c>
      <c r="G2555" s="69" t="e">
        <f t="shared" si="57"/>
        <v>#N/A</v>
      </c>
      <c r="H2555" s="69" t="e">
        <f t="shared" si="57"/>
        <v>#N/A</v>
      </c>
      <c r="I2555" s="69" t="e">
        <f t="shared" si="57"/>
        <v>#N/A</v>
      </c>
      <c r="J2555" s="70" t="e">
        <f t="shared" si="57"/>
        <v>#N/A</v>
      </c>
      <c r="K2555" s="118"/>
      <c r="L2555" s="112"/>
    </row>
    <row r="2556" spans="1:12" x14ac:dyDescent="0.25">
      <c r="A2556" s="93">
        <v>1980</v>
      </c>
      <c r="B2556" s="94" t="s">
        <v>149</v>
      </c>
      <c r="C2556" s="95" t="s">
        <v>150</v>
      </c>
      <c r="D2556" s="95" t="s">
        <v>647</v>
      </c>
      <c r="E2556" s="87" t="e">
        <f t="shared" si="57"/>
        <v>#N/A</v>
      </c>
      <c r="F2556" s="69" t="e">
        <f t="shared" si="57"/>
        <v>#N/A</v>
      </c>
      <c r="G2556" s="69" t="e">
        <f t="shared" si="57"/>
        <v>#N/A</v>
      </c>
      <c r="H2556" s="69" t="e">
        <f t="shared" si="57"/>
        <v>#N/A</v>
      </c>
      <c r="I2556" s="69" t="e">
        <f t="shared" si="57"/>
        <v>#N/A</v>
      </c>
      <c r="J2556" s="70" t="e">
        <f t="shared" si="57"/>
        <v>#N/A</v>
      </c>
      <c r="K2556" s="118"/>
      <c r="L2556" s="112"/>
    </row>
    <row r="2557" spans="1:12" x14ac:dyDescent="0.25">
      <c r="A2557" s="93">
        <v>1980</v>
      </c>
      <c r="B2557" s="94" t="s">
        <v>151</v>
      </c>
      <c r="C2557" s="95" t="s">
        <v>152</v>
      </c>
      <c r="D2557" s="95" t="s">
        <v>647</v>
      </c>
      <c r="E2557" s="87">
        <f t="shared" si="57"/>
        <v>5.6793056150341563</v>
      </c>
      <c r="F2557" s="69">
        <f t="shared" si="57"/>
        <v>8.425982030306999</v>
      </c>
      <c r="G2557" s="69">
        <f t="shared" si="57"/>
        <v>4.8188503826727969</v>
      </c>
      <c r="H2557" s="69">
        <f t="shared" si="57"/>
        <v>2.3195066361932568</v>
      </c>
      <c r="I2557" s="69">
        <f t="shared" si="57"/>
        <v>7.2458270642171954</v>
      </c>
      <c r="J2557" s="70">
        <f t="shared" si="57"/>
        <v>6.2924145579491801</v>
      </c>
      <c r="K2557" s="118"/>
      <c r="L2557" s="112"/>
    </row>
    <row r="2558" spans="1:12" x14ac:dyDescent="0.25">
      <c r="A2558" s="93">
        <v>1980</v>
      </c>
      <c r="B2558" s="94" t="s">
        <v>153</v>
      </c>
      <c r="C2558" s="95" t="s">
        <v>154</v>
      </c>
      <c r="D2558" s="95" t="s">
        <v>647</v>
      </c>
      <c r="E2558" s="87">
        <f t="shared" si="57"/>
        <v>5.417134546517886</v>
      </c>
      <c r="F2558" s="69">
        <f t="shared" si="57"/>
        <v>6.6279088871852725</v>
      </c>
      <c r="G2558" s="69">
        <f t="shared" si="57"/>
        <v>5.7692004652711262</v>
      </c>
      <c r="H2558" s="69">
        <f t="shared" si="57"/>
        <v>4.8622212486840999</v>
      </c>
      <c r="I2558" s="69">
        <f t="shared" si="57"/>
        <v>4.1739160705708427</v>
      </c>
      <c r="J2558" s="70">
        <f t="shared" si="57"/>
        <v>5.9178661209584904</v>
      </c>
      <c r="K2558" s="118"/>
      <c r="L2558" s="112"/>
    </row>
    <row r="2559" spans="1:12" x14ac:dyDescent="0.25">
      <c r="A2559" s="93">
        <v>1980</v>
      </c>
      <c r="B2559" s="94" t="s">
        <v>155</v>
      </c>
      <c r="C2559" s="95" t="s">
        <v>156</v>
      </c>
      <c r="D2559" s="95" t="s">
        <v>647</v>
      </c>
      <c r="E2559" s="87">
        <f t="shared" si="57"/>
        <v>5.5868959292486586</v>
      </c>
      <c r="F2559" s="69">
        <f t="shared" si="57"/>
        <v>5.6724292658123696</v>
      </c>
      <c r="G2559" s="69">
        <f t="shared" si="57"/>
        <v>6.2426292036985158</v>
      </c>
      <c r="H2559" s="69">
        <f t="shared" si="57"/>
        <v>8.0416915168913139</v>
      </c>
      <c r="I2559" s="69">
        <f t="shared" si="57"/>
        <v>1.660887195735602</v>
      </c>
      <c r="J2559" s="70">
        <f t="shared" si="57"/>
        <v>6.7533202433215962</v>
      </c>
      <c r="K2559" s="118"/>
      <c r="L2559" s="112"/>
    </row>
    <row r="2560" spans="1:12" x14ac:dyDescent="0.25">
      <c r="A2560" s="93">
        <v>1980</v>
      </c>
      <c r="B2560" s="94" t="s">
        <v>157</v>
      </c>
      <c r="C2560" s="95" t="s">
        <v>158</v>
      </c>
      <c r="D2560" s="95" t="s">
        <v>647</v>
      </c>
      <c r="E2560" s="87" t="e">
        <f t="shared" si="57"/>
        <v>#N/A</v>
      </c>
      <c r="F2560" s="69" t="e">
        <f t="shared" si="57"/>
        <v>#N/A</v>
      </c>
      <c r="G2560" s="69" t="e">
        <f t="shared" si="57"/>
        <v>#N/A</v>
      </c>
      <c r="H2560" s="69" t="e">
        <f t="shared" si="57"/>
        <v>#N/A</v>
      </c>
      <c r="I2560" s="69" t="e">
        <f t="shared" si="57"/>
        <v>#N/A</v>
      </c>
      <c r="J2560" s="70" t="e">
        <f t="shared" si="57"/>
        <v>#N/A</v>
      </c>
      <c r="K2560" s="118"/>
      <c r="L2560" s="112"/>
    </row>
    <row r="2561" spans="1:12" x14ac:dyDescent="0.25">
      <c r="A2561" s="93">
        <v>1980</v>
      </c>
      <c r="B2561" s="94" t="s">
        <v>159</v>
      </c>
      <c r="C2561" s="95" t="s">
        <v>160</v>
      </c>
      <c r="D2561" s="95" t="s">
        <v>647</v>
      </c>
      <c r="E2561" s="87" t="e">
        <f t="shared" si="57"/>
        <v>#N/A</v>
      </c>
      <c r="F2561" s="69" t="e">
        <f t="shared" si="57"/>
        <v>#N/A</v>
      </c>
      <c r="G2561" s="69" t="e">
        <f t="shared" si="57"/>
        <v>#N/A</v>
      </c>
      <c r="H2561" s="69" t="e">
        <f t="shared" si="57"/>
        <v>#N/A</v>
      </c>
      <c r="I2561" s="69" t="e">
        <f t="shared" si="57"/>
        <v>#N/A</v>
      </c>
      <c r="J2561" s="70" t="e">
        <f t="shared" si="57"/>
        <v>#N/A</v>
      </c>
      <c r="K2561" s="118"/>
      <c r="L2561" s="112"/>
    </row>
    <row r="2562" spans="1:12" x14ac:dyDescent="0.25">
      <c r="A2562" s="93">
        <v>1980</v>
      </c>
      <c r="B2562" s="94" t="s">
        <v>161</v>
      </c>
      <c r="C2562" s="95" t="s">
        <v>162</v>
      </c>
      <c r="D2562" s="95" t="s">
        <v>647</v>
      </c>
      <c r="E2562" s="87" t="e">
        <f t="shared" si="57"/>
        <v>#N/A</v>
      </c>
      <c r="F2562" s="69" t="e">
        <f t="shared" si="57"/>
        <v>#N/A</v>
      </c>
      <c r="G2562" s="69" t="e">
        <f t="shared" si="57"/>
        <v>#N/A</v>
      </c>
      <c r="H2562" s="69" t="e">
        <f t="shared" si="57"/>
        <v>#N/A</v>
      </c>
      <c r="I2562" s="69" t="e">
        <f t="shared" si="57"/>
        <v>#N/A</v>
      </c>
      <c r="J2562" s="70" t="e">
        <f t="shared" si="57"/>
        <v>#N/A</v>
      </c>
      <c r="K2562" s="118"/>
      <c r="L2562" s="112"/>
    </row>
    <row r="2563" spans="1:12" x14ac:dyDescent="0.25">
      <c r="A2563" s="93">
        <v>1980</v>
      </c>
      <c r="B2563" s="94" t="s">
        <v>163</v>
      </c>
      <c r="C2563" s="95" t="s">
        <v>164</v>
      </c>
      <c r="D2563" s="95" t="s">
        <v>647</v>
      </c>
      <c r="E2563" s="87">
        <f t="shared" si="57"/>
        <v>5.0609208911838683</v>
      </c>
      <c r="F2563" s="69">
        <f t="shared" si="57"/>
        <v>6.2772347057284676</v>
      </c>
      <c r="G2563" s="69">
        <f t="shared" si="57"/>
        <v>4.2297234620292432</v>
      </c>
      <c r="H2563" s="69">
        <f t="shared" si="57"/>
        <v>7.3410114732581553</v>
      </c>
      <c r="I2563" s="69">
        <f t="shared" si="57"/>
        <v>2.1126866789595957</v>
      </c>
      <c r="J2563" s="70">
        <f t="shared" si="57"/>
        <v>5.6873579308186146</v>
      </c>
      <c r="K2563" s="118"/>
      <c r="L2563" s="112"/>
    </row>
    <row r="2564" spans="1:12" x14ac:dyDescent="0.25">
      <c r="A2564" s="93">
        <v>1980</v>
      </c>
      <c r="B2564" s="94" t="s">
        <v>165</v>
      </c>
      <c r="C2564" s="95" t="s">
        <v>166</v>
      </c>
      <c r="D2564" s="95" t="s">
        <v>647</v>
      </c>
      <c r="E2564" s="87">
        <f t="shared" ref="E2564:J2573" si="58">IF(ISNUMBER(VLOOKUP($B2564,EFW.1980,3,FALSE))=TRUE,VLOOKUP($B2564,EFW.1980,E$2,FALSE),NA())</f>
        <v>5.3151126868865246</v>
      </c>
      <c r="F2564" s="69">
        <f t="shared" si="58"/>
        <v>5.3834383469474369</v>
      </c>
      <c r="G2564" s="69">
        <f t="shared" si="58"/>
        <v>5.2633970196662743</v>
      </c>
      <c r="H2564" s="69">
        <f t="shared" si="58"/>
        <v>8.1455813756261772</v>
      </c>
      <c r="I2564" s="69">
        <f t="shared" si="58"/>
        <v>3.8768588453267543</v>
      </c>
      <c r="J2564" s="70">
        <f t="shared" si="58"/>
        <v>4.1733810486314304</v>
      </c>
      <c r="K2564" s="118"/>
      <c r="L2564" s="112"/>
    </row>
    <row r="2565" spans="1:12" x14ac:dyDescent="0.25">
      <c r="A2565" s="93">
        <v>1980</v>
      </c>
      <c r="B2565" s="94" t="s">
        <v>167</v>
      </c>
      <c r="C2565" s="95" t="s">
        <v>168</v>
      </c>
      <c r="D2565" s="95" t="s">
        <v>647</v>
      </c>
      <c r="E2565" s="87">
        <f t="shared" si="58"/>
        <v>4.4425508408555565</v>
      </c>
      <c r="F2565" s="69">
        <f t="shared" si="58"/>
        <v>5.7505046896674665</v>
      </c>
      <c r="G2565" s="69">
        <f t="shared" si="58"/>
        <v>3.7830448329179807</v>
      </c>
      <c r="H2565" s="69">
        <f t="shared" si="58"/>
        <v>5.6336830715393047</v>
      </c>
      <c r="I2565" s="69">
        <f t="shared" si="58"/>
        <v>2.1372626476015526</v>
      </c>
      <c r="J2565" s="70">
        <f t="shared" si="58"/>
        <v>5.3068174441015978</v>
      </c>
      <c r="K2565" s="118"/>
      <c r="L2565" s="112"/>
    </row>
    <row r="2566" spans="1:12" x14ac:dyDescent="0.25">
      <c r="A2566" s="93">
        <v>1980</v>
      </c>
      <c r="B2566" s="94" t="s">
        <v>169</v>
      </c>
      <c r="C2566" s="95" t="s">
        <v>170</v>
      </c>
      <c r="D2566" s="95" t="s">
        <v>647</v>
      </c>
      <c r="E2566" s="87" t="e">
        <f t="shared" si="58"/>
        <v>#N/A</v>
      </c>
      <c r="F2566" s="69" t="e">
        <f t="shared" si="58"/>
        <v>#N/A</v>
      </c>
      <c r="G2566" s="69" t="e">
        <f t="shared" si="58"/>
        <v>#N/A</v>
      </c>
      <c r="H2566" s="69" t="e">
        <f t="shared" si="58"/>
        <v>#N/A</v>
      </c>
      <c r="I2566" s="69" t="e">
        <f t="shared" si="58"/>
        <v>#N/A</v>
      </c>
      <c r="J2566" s="70" t="e">
        <f t="shared" si="58"/>
        <v>#N/A</v>
      </c>
      <c r="K2566" s="118"/>
      <c r="L2566" s="112"/>
    </row>
    <row r="2567" spans="1:12" x14ac:dyDescent="0.25">
      <c r="A2567" s="93">
        <v>1980</v>
      </c>
      <c r="B2567" s="94" t="s">
        <v>171</v>
      </c>
      <c r="C2567" s="95" t="s">
        <v>172</v>
      </c>
      <c r="D2567" s="95" t="s">
        <v>647</v>
      </c>
      <c r="E2567" s="87" t="e">
        <f t="shared" si="58"/>
        <v>#N/A</v>
      </c>
      <c r="F2567" s="69" t="e">
        <f t="shared" si="58"/>
        <v>#N/A</v>
      </c>
      <c r="G2567" s="69" t="e">
        <f t="shared" si="58"/>
        <v>#N/A</v>
      </c>
      <c r="H2567" s="69" t="e">
        <f t="shared" si="58"/>
        <v>#N/A</v>
      </c>
      <c r="I2567" s="69" t="e">
        <f t="shared" si="58"/>
        <v>#N/A</v>
      </c>
      <c r="J2567" s="70" t="e">
        <f t="shared" si="58"/>
        <v>#N/A</v>
      </c>
      <c r="K2567" s="118"/>
      <c r="L2567" s="112"/>
    </row>
    <row r="2568" spans="1:12" x14ac:dyDescent="0.25">
      <c r="A2568" s="93">
        <v>1980</v>
      </c>
      <c r="B2568" s="94" t="s">
        <v>173</v>
      </c>
      <c r="C2568" s="95" t="s">
        <v>174</v>
      </c>
      <c r="D2568" s="95" t="s">
        <v>647</v>
      </c>
      <c r="E2568" s="87" t="e">
        <f t="shared" si="58"/>
        <v>#N/A</v>
      </c>
      <c r="F2568" s="69" t="e">
        <f t="shared" si="58"/>
        <v>#N/A</v>
      </c>
      <c r="G2568" s="69" t="e">
        <f t="shared" si="58"/>
        <v>#N/A</v>
      </c>
      <c r="H2568" s="69" t="e">
        <f t="shared" si="58"/>
        <v>#N/A</v>
      </c>
      <c r="I2568" s="69" t="e">
        <f t="shared" si="58"/>
        <v>#N/A</v>
      </c>
      <c r="J2568" s="70" t="e">
        <f t="shared" si="58"/>
        <v>#N/A</v>
      </c>
      <c r="K2568" s="118"/>
      <c r="L2568" s="112"/>
    </row>
    <row r="2569" spans="1:12" x14ac:dyDescent="0.25">
      <c r="A2569" s="93">
        <v>1980</v>
      </c>
      <c r="B2569" s="94" t="s">
        <v>175</v>
      </c>
      <c r="C2569" s="95" t="s">
        <v>176</v>
      </c>
      <c r="D2569" s="95" t="s">
        <v>647</v>
      </c>
      <c r="E2569" s="87" t="e">
        <f t="shared" si="58"/>
        <v>#N/A</v>
      </c>
      <c r="F2569" s="69" t="e">
        <f t="shared" si="58"/>
        <v>#N/A</v>
      </c>
      <c r="G2569" s="69" t="e">
        <f t="shared" si="58"/>
        <v>#N/A</v>
      </c>
      <c r="H2569" s="69" t="e">
        <f t="shared" si="58"/>
        <v>#N/A</v>
      </c>
      <c r="I2569" s="69" t="e">
        <f t="shared" si="58"/>
        <v>#N/A</v>
      </c>
      <c r="J2569" s="70" t="e">
        <f t="shared" si="58"/>
        <v>#N/A</v>
      </c>
      <c r="K2569" s="118"/>
      <c r="L2569" s="112"/>
    </row>
    <row r="2570" spans="1:12" x14ac:dyDescent="0.25">
      <c r="A2570" s="93">
        <v>1980</v>
      </c>
      <c r="B2570" s="94" t="s">
        <v>177</v>
      </c>
      <c r="C2570" s="95" t="s">
        <v>178</v>
      </c>
      <c r="D2570" s="95" t="s">
        <v>647</v>
      </c>
      <c r="E2570" s="87">
        <f t="shared" si="58"/>
        <v>6.1775375327291897</v>
      </c>
      <c r="F2570" s="69">
        <f t="shared" si="58"/>
        <v>8.4579806112543228</v>
      </c>
      <c r="G2570" s="69">
        <f t="shared" si="58"/>
        <v>10</v>
      </c>
      <c r="H2570" s="69">
        <f t="shared" si="58"/>
        <v>8.9514180726812498</v>
      </c>
      <c r="I2570" s="69">
        <f t="shared" si="58"/>
        <v>4.4514420224600171</v>
      </c>
      <c r="J2570" s="70">
        <f t="shared" si="58"/>
        <v>6.4714134747414018</v>
      </c>
      <c r="K2570" s="118"/>
      <c r="L2570" s="112"/>
    </row>
    <row r="2571" spans="1:12" x14ac:dyDescent="0.25">
      <c r="A2571" s="93">
        <v>1980</v>
      </c>
      <c r="B2571" s="94" t="s">
        <v>179</v>
      </c>
      <c r="C2571" s="95" t="s">
        <v>180</v>
      </c>
      <c r="D2571" s="95" t="s">
        <v>647</v>
      </c>
      <c r="E2571" s="87" t="e">
        <f t="shared" si="58"/>
        <v>#N/A</v>
      </c>
      <c r="F2571" s="69" t="e">
        <f t="shared" si="58"/>
        <v>#N/A</v>
      </c>
      <c r="G2571" s="69" t="e">
        <f t="shared" si="58"/>
        <v>#N/A</v>
      </c>
      <c r="H2571" s="69" t="e">
        <f t="shared" si="58"/>
        <v>#N/A</v>
      </c>
      <c r="I2571" s="69" t="e">
        <f t="shared" si="58"/>
        <v>#N/A</v>
      </c>
      <c r="J2571" s="70" t="e">
        <f t="shared" si="58"/>
        <v>#N/A</v>
      </c>
      <c r="K2571" s="118"/>
      <c r="L2571" s="112"/>
    </row>
    <row r="2572" spans="1:12" x14ac:dyDescent="0.25">
      <c r="A2572" s="93">
        <v>1980</v>
      </c>
      <c r="B2572" s="94" t="s">
        <v>181</v>
      </c>
      <c r="C2572" s="95" t="s">
        <v>182</v>
      </c>
      <c r="D2572" s="95" t="s">
        <v>647</v>
      </c>
      <c r="E2572" s="87" t="e">
        <f t="shared" si="58"/>
        <v>#N/A</v>
      </c>
      <c r="F2572" s="69" t="e">
        <f t="shared" si="58"/>
        <v>#N/A</v>
      </c>
      <c r="G2572" s="69" t="e">
        <f t="shared" si="58"/>
        <v>#N/A</v>
      </c>
      <c r="H2572" s="69" t="e">
        <f t="shared" si="58"/>
        <v>#N/A</v>
      </c>
      <c r="I2572" s="69" t="e">
        <f t="shared" si="58"/>
        <v>#N/A</v>
      </c>
      <c r="J2572" s="70" t="e">
        <f t="shared" si="58"/>
        <v>#N/A</v>
      </c>
      <c r="K2572" s="118"/>
      <c r="L2572" s="112"/>
    </row>
    <row r="2573" spans="1:12" x14ac:dyDescent="0.25">
      <c r="A2573" s="93">
        <v>1980</v>
      </c>
      <c r="B2573" s="94" t="s">
        <v>183</v>
      </c>
      <c r="C2573" s="95" t="s">
        <v>184</v>
      </c>
      <c r="D2573" s="95" t="s">
        <v>647</v>
      </c>
      <c r="E2573" s="87">
        <f t="shared" si="58"/>
        <v>6.0504246104378367</v>
      </c>
      <c r="F2573" s="69">
        <f t="shared" si="58"/>
        <v>6.3010108509630509</v>
      </c>
      <c r="G2573" s="69">
        <f t="shared" si="58"/>
        <v>3.8052336343719491</v>
      </c>
      <c r="H2573" s="69">
        <f t="shared" si="58"/>
        <v>8.760786369682938</v>
      </c>
      <c r="I2573" s="69" t="str">
        <f t="shared" si="58"/>
        <v/>
      </c>
      <c r="J2573" s="70">
        <f t="shared" si="58"/>
        <v>6.1593793218795732</v>
      </c>
      <c r="K2573" s="118"/>
      <c r="L2573" s="112"/>
    </row>
    <row r="2574" spans="1:12" x14ac:dyDescent="0.25">
      <c r="A2574" s="93">
        <v>1980</v>
      </c>
      <c r="B2574" s="94" t="s">
        <v>185</v>
      </c>
      <c r="C2574" s="95" t="s">
        <v>186</v>
      </c>
      <c r="D2574" s="95" t="s">
        <v>647</v>
      </c>
      <c r="E2574" s="87">
        <f t="shared" ref="E2574:J2583" si="59">IF(ISNUMBER(VLOOKUP($B2574,EFW.1980,3,FALSE))=TRUE,VLOOKUP($B2574,EFW.1980,E$2,FALSE),NA())</f>
        <v>4.5181253307619524</v>
      </c>
      <c r="F2574" s="69">
        <f t="shared" si="59"/>
        <v>3.2370239928539095</v>
      </c>
      <c r="G2574" s="69">
        <f t="shared" si="59"/>
        <v>5.2206487414638643</v>
      </c>
      <c r="H2574" s="69">
        <f t="shared" si="59"/>
        <v>5.1941525566640081</v>
      </c>
      <c r="I2574" s="69">
        <f t="shared" si="59"/>
        <v>2.7768722516786664</v>
      </c>
      <c r="J2574" s="70">
        <f t="shared" si="59"/>
        <v>6.0212513323237591</v>
      </c>
      <c r="K2574" s="118"/>
      <c r="L2574" s="112"/>
    </row>
    <row r="2575" spans="1:12" x14ac:dyDescent="0.25">
      <c r="A2575" s="93">
        <v>1980</v>
      </c>
      <c r="B2575" s="94" t="s">
        <v>187</v>
      </c>
      <c r="C2575" s="95" t="s">
        <v>188</v>
      </c>
      <c r="D2575" s="95" t="s">
        <v>647</v>
      </c>
      <c r="E2575" s="87" t="e">
        <f t="shared" si="59"/>
        <v>#N/A</v>
      </c>
      <c r="F2575" s="69" t="e">
        <f t="shared" si="59"/>
        <v>#N/A</v>
      </c>
      <c r="G2575" s="69" t="e">
        <f t="shared" si="59"/>
        <v>#N/A</v>
      </c>
      <c r="H2575" s="69" t="e">
        <f t="shared" si="59"/>
        <v>#N/A</v>
      </c>
      <c r="I2575" s="69" t="e">
        <f t="shared" si="59"/>
        <v>#N/A</v>
      </c>
      <c r="J2575" s="70" t="e">
        <f t="shared" si="59"/>
        <v>#N/A</v>
      </c>
      <c r="K2575" s="118"/>
      <c r="L2575" s="112"/>
    </row>
    <row r="2576" spans="1:12" x14ac:dyDescent="0.25">
      <c r="A2576" s="93">
        <v>1980</v>
      </c>
      <c r="B2576" s="94" t="s">
        <v>189</v>
      </c>
      <c r="C2576" s="95" t="s">
        <v>190</v>
      </c>
      <c r="D2576" s="95" t="s">
        <v>647</v>
      </c>
      <c r="E2576" s="87">
        <f t="shared" si="59"/>
        <v>4.9768122152897378</v>
      </c>
      <c r="F2576" s="69">
        <f t="shared" si="59"/>
        <v>4.5400863364367172</v>
      </c>
      <c r="G2576" s="69">
        <f t="shared" si="59"/>
        <v>5.4708162714253987</v>
      </c>
      <c r="H2576" s="69">
        <f t="shared" si="59"/>
        <v>7.6965635426736885</v>
      </c>
      <c r="I2576" s="69">
        <f t="shared" si="59"/>
        <v>2.5461476522116939</v>
      </c>
      <c r="J2576" s="70">
        <f t="shared" si="59"/>
        <v>4.937139244428371</v>
      </c>
      <c r="K2576" s="118"/>
      <c r="L2576" s="112"/>
    </row>
    <row r="2577" spans="1:12" x14ac:dyDescent="0.25">
      <c r="A2577" s="93">
        <v>1980</v>
      </c>
      <c r="B2577" s="94" t="s">
        <v>191</v>
      </c>
      <c r="C2577" s="95" t="s">
        <v>192</v>
      </c>
      <c r="D2577" s="95" t="s">
        <v>647</v>
      </c>
      <c r="E2577" s="87" t="e">
        <f t="shared" si="59"/>
        <v>#N/A</v>
      </c>
      <c r="F2577" s="69" t="e">
        <f t="shared" si="59"/>
        <v>#N/A</v>
      </c>
      <c r="G2577" s="69" t="e">
        <f t="shared" si="59"/>
        <v>#N/A</v>
      </c>
      <c r="H2577" s="69" t="e">
        <f t="shared" si="59"/>
        <v>#N/A</v>
      </c>
      <c r="I2577" s="69" t="e">
        <f t="shared" si="59"/>
        <v>#N/A</v>
      </c>
      <c r="J2577" s="70" t="e">
        <f t="shared" si="59"/>
        <v>#N/A</v>
      </c>
      <c r="K2577" s="118"/>
      <c r="L2577" s="112"/>
    </row>
    <row r="2578" spans="1:12" x14ac:dyDescent="0.25">
      <c r="A2578" s="93">
        <v>1980</v>
      </c>
      <c r="B2578" s="94" t="s">
        <v>193</v>
      </c>
      <c r="C2578" s="95" t="s">
        <v>194</v>
      </c>
      <c r="D2578" s="95" t="s">
        <v>647</v>
      </c>
      <c r="E2578" s="87">
        <f t="shared" si="59"/>
        <v>4.2680975727621826</v>
      </c>
      <c r="F2578" s="69">
        <f t="shared" si="59"/>
        <v>6.0992263116753858</v>
      </c>
      <c r="G2578" s="69">
        <f t="shared" si="59"/>
        <v>3.849009826633945</v>
      </c>
      <c r="H2578" s="69">
        <f t="shared" si="59"/>
        <v>5.788059323487718</v>
      </c>
      <c r="I2578" s="69">
        <f t="shared" si="59"/>
        <v>0.86437988641143493</v>
      </c>
      <c r="J2578" s="70">
        <f t="shared" si="59"/>
        <v>5.0445865303559705</v>
      </c>
      <c r="K2578" s="118"/>
      <c r="L2578" s="112"/>
    </row>
    <row r="2579" spans="1:12" x14ac:dyDescent="0.25">
      <c r="A2579" s="93">
        <v>1980</v>
      </c>
      <c r="B2579" s="94" t="s">
        <v>195</v>
      </c>
      <c r="C2579" s="95" t="s">
        <v>196</v>
      </c>
      <c r="D2579" s="95" t="s">
        <v>647</v>
      </c>
      <c r="E2579" s="87">
        <f t="shared" si="59"/>
        <v>5.7791086024514096</v>
      </c>
      <c r="F2579" s="69">
        <f t="shared" si="59"/>
        <v>4.4084693275252436</v>
      </c>
      <c r="G2579" s="69">
        <f t="shared" si="59"/>
        <v>4.2022314224786061</v>
      </c>
      <c r="H2579" s="69">
        <f t="shared" si="59"/>
        <v>6.7799195506840695</v>
      </c>
      <c r="I2579" s="69">
        <f t="shared" si="59"/>
        <v>6.9617075722725978</v>
      </c>
      <c r="J2579" s="70">
        <f t="shared" si="59"/>
        <v>6.3743662580831657</v>
      </c>
      <c r="K2579" s="118"/>
      <c r="L2579" s="112"/>
    </row>
    <row r="2580" spans="1:12" x14ac:dyDescent="0.25">
      <c r="A2580" s="93">
        <v>1980</v>
      </c>
      <c r="B2580" s="94" t="s">
        <v>197</v>
      </c>
      <c r="C2580" s="95" t="s">
        <v>198</v>
      </c>
      <c r="D2580" s="95" t="s">
        <v>647</v>
      </c>
      <c r="E2580" s="87">
        <f t="shared" si="59"/>
        <v>5.3101238374985567</v>
      </c>
      <c r="F2580" s="69">
        <f t="shared" si="59"/>
        <v>7.7239632598543162</v>
      </c>
      <c r="G2580" s="69">
        <f t="shared" si="59"/>
        <v>2.2937357190669307</v>
      </c>
      <c r="H2580" s="69">
        <f t="shared" si="59"/>
        <v>7.8757223706202337</v>
      </c>
      <c r="I2580" s="69">
        <f t="shared" si="59"/>
        <v>4.2562712944810812</v>
      </c>
      <c r="J2580" s="70" t="str">
        <f t="shared" si="59"/>
        <v/>
      </c>
      <c r="K2580" s="118"/>
      <c r="L2580" s="112"/>
    </row>
    <row r="2581" spans="1:12" x14ac:dyDescent="0.25">
      <c r="A2581" s="93">
        <v>1980</v>
      </c>
      <c r="B2581" s="94" t="s">
        <v>199</v>
      </c>
      <c r="C2581" s="95" t="s">
        <v>200</v>
      </c>
      <c r="D2581" s="95" t="s">
        <v>647</v>
      </c>
      <c r="E2581" s="87">
        <f t="shared" si="59"/>
        <v>3.6137186819976512</v>
      </c>
      <c r="F2581" s="69">
        <f t="shared" si="59"/>
        <v>4.8178900243908451</v>
      </c>
      <c r="G2581" s="69">
        <f t="shared" si="59"/>
        <v>3.5930749942277593</v>
      </c>
      <c r="H2581" s="69">
        <f t="shared" si="59"/>
        <v>1.6263644272243267</v>
      </c>
      <c r="I2581" s="69">
        <f t="shared" si="59"/>
        <v>3.2032038345092304</v>
      </c>
      <c r="J2581" s="70">
        <f t="shared" si="59"/>
        <v>5.3087331664718649</v>
      </c>
      <c r="K2581" s="118"/>
      <c r="L2581" s="112"/>
    </row>
    <row r="2582" spans="1:12" x14ac:dyDescent="0.25">
      <c r="A2582" s="93">
        <v>1980</v>
      </c>
      <c r="B2582" s="94" t="s">
        <v>201</v>
      </c>
      <c r="C2582" s="95" t="s">
        <v>202</v>
      </c>
      <c r="D2582" s="95" t="s">
        <v>647</v>
      </c>
      <c r="E2582" s="87" t="e">
        <f t="shared" si="59"/>
        <v>#N/A</v>
      </c>
      <c r="F2582" s="69" t="e">
        <f t="shared" si="59"/>
        <v>#N/A</v>
      </c>
      <c r="G2582" s="69" t="e">
        <f t="shared" si="59"/>
        <v>#N/A</v>
      </c>
      <c r="H2582" s="69" t="e">
        <f t="shared" si="59"/>
        <v>#N/A</v>
      </c>
      <c r="I2582" s="69" t="e">
        <f t="shared" si="59"/>
        <v>#N/A</v>
      </c>
      <c r="J2582" s="70" t="e">
        <f t="shared" si="59"/>
        <v>#N/A</v>
      </c>
      <c r="K2582" s="118"/>
      <c r="L2582" s="112"/>
    </row>
    <row r="2583" spans="1:12" x14ac:dyDescent="0.25">
      <c r="A2583" s="93">
        <v>1980</v>
      </c>
      <c r="B2583" s="94" t="s">
        <v>203</v>
      </c>
      <c r="C2583" s="95" t="s">
        <v>204</v>
      </c>
      <c r="D2583" s="95" t="s">
        <v>647</v>
      </c>
      <c r="E2583" s="87" t="e">
        <f t="shared" si="59"/>
        <v>#N/A</v>
      </c>
      <c r="F2583" s="69" t="e">
        <f t="shared" si="59"/>
        <v>#N/A</v>
      </c>
      <c r="G2583" s="69" t="e">
        <f t="shared" si="59"/>
        <v>#N/A</v>
      </c>
      <c r="H2583" s="69" t="e">
        <f t="shared" si="59"/>
        <v>#N/A</v>
      </c>
      <c r="I2583" s="69" t="e">
        <f t="shared" si="59"/>
        <v>#N/A</v>
      </c>
      <c r="J2583" s="70" t="e">
        <f t="shared" si="59"/>
        <v>#N/A</v>
      </c>
      <c r="K2583" s="118"/>
      <c r="L2583" s="112"/>
    </row>
    <row r="2584" spans="1:12" x14ac:dyDescent="0.25">
      <c r="A2584" s="93">
        <v>1980</v>
      </c>
      <c r="B2584" s="94" t="s">
        <v>205</v>
      </c>
      <c r="C2584" s="95" t="s">
        <v>206</v>
      </c>
      <c r="D2584" s="95" t="s">
        <v>647</v>
      </c>
      <c r="E2584" s="87" t="e">
        <f t="shared" ref="E2584:J2593" si="60">IF(ISNUMBER(VLOOKUP($B2584,EFW.1980,3,FALSE))=TRUE,VLOOKUP($B2584,EFW.1980,E$2,FALSE),NA())</f>
        <v>#N/A</v>
      </c>
      <c r="F2584" s="69" t="e">
        <f t="shared" si="60"/>
        <v>#N/A</v>
      </c>
      <c r="G2584" s="69" t="e">
        <f t="shared" si="60"/>
        <v>#N/A</v>
      </c>
      <c r="H2584" s="69" t="e">
        <f t="shared" si="60"/>
        <v>#N/A</v>
      </c>
      <c r="I2584" s="69" t="e">
        <f t="shared" si="60"/>
        <v>#N/A</v>
      </c>
      <c r="J2584" s="70" t="e">
        <f t="shared" si="60"/>
        <v>#N/A</v>
      </c>
      <c r="K2584" s="118"/>
      <c r="L2584" s="112"/>
    </row>
    <row r="2585" spans="1:12" x14ac:dyDescent="0.25">
      <c r="A2585" s="93">
        <v>1980</v>
      </c>
      <c r="B2585" s="94" t="s">
        <v>207</v>
      </c>
      <c r="C2585" s="95" t="s">
        <v>208</v>
      </c>
      <c r="D2585" s="95" t="s">
        <v>647</v>
      </c>
      <c r="E2585" s="87" t="e">
        <f t="shared" si="60"/>
        <v>#N/A</v>
      </c>
      <c r="F2585" s="69" t="e">
        <f t="shared" si="60"/>
        <v>#N/A</v>
      </c>
      <c r="G2585" s="69" t="e">
        <f t="shared" si="60"/>
        <v>#N/A</v>
      </c>
      <c r="H2585" s="69" t="e">
        <f t="shared" si="60"/>
        <v>#N/A</v>
      </c>
      <c r="I2585" s="69" t="e">
        <f t="shared" si="60"/>
        <v>#N/A</v>
      </c>
      <c r="J2585" s="70" t="e">
        <f t="shared" si="60"/>
        <v>#N/A</v>
      </c>
      <c r="K2585" s="118"/>
      <c r="L2585" s="112"/>
    </row>
    <row r="2586" spans="1:12" x14ac:dyDescent="0.25">
      <c r="A2586" s="93">
        <v>1980</v>
      </c>
      <c r="B2586" s="94" t="s">
        <v>209</v>
      </c>
      <c r="C2586" s="95" t="s">
        <v>210</v>
      </c>
      <c r="D2586" s="95" t="s">
        <v>647</v>
      </c>
      <c r="E2586" s="87" t="e">
        <f t="shared" si="60"/>
        <v>#N/A</v>
      </c>
      <c r="F2586" s="69" t="e">
        <f t="shared" si="60"/>
        <v>#N/A</v>
      </c>
      <c r="G2586" s="69" t="e">
        <f t="shared" si="60"/>
        <v>#N/A</v>
      </c>
      <c r="H2586" s="69" t="e">
        <f t="shared" si="60"/>
        <v>#N/A</v>
      </c>
      <c r="I2586" s="69" t="e">
        <f t="shared" si="60"/>
        <v>#N/A</v>
      </c>
      <c r="J2586" s="70" t="e">
        <f t="shared" si="60"/>
        <v>#N/A</v>
      </c>
      <c r="K2586" s="118"/>
      <c r="L2586" s="112"/>
    </row>
    <row r="2587" spans="1:12" x14ac:dyDescent="0.25">
      <c r="A2587" s="93">
        <v>1980</v>
      </c>
      <c r="B2587" s="94" t="s">
        <v>211</v>
      </c>
      <c r="C2587" s="95" t="s">
        <v>212</v>
      </c>
      <c r="D2587" s="95" t="s">
        <v>647</v>
      </c>
      <c r="E2587" s="87" t="e">
        <f t="shared" si="60"/>
        <v>#N/A</v>
      </c>
      <c r="F2587" s="69" t="e">
        <f t="shared" si="60"/>
        <v>#N/A</v>
      </c>
      <c r="G2587" s="69" t="e">
        <f t="shared" si="60"/>
        <v>#N/A</v>
      </c>
      <c r="H2587" s="69" t="e">
        <f t="shared" si="60"/>
        <v>#N/A</v>
      </c>
      <c r="I2587" s="69" t="e">
        <f t="shared" si="60"/>
        <v>#N/A</v>
      </c>
      <c r="J2587" s="70" t="e">
        <f t="shared" si="60"/>
        <v>#N/A</v>
      </c>
      <c r="K2587" s="118"/>
      <c r="L2587" s="112"/>
    </row>
    <row r="2588" spans="1:12" x14ac:dyDescent="0.25">
      <c r="A2588" s="93">
        <v>1980</v>
      </c>
      <c r="B2588" s="94" t="s">
        <v>213</v>
      </c>
      <c r="C2588" s="95" t="s">
        <v>214</v>
      </c>
      <c r="D2588" s="95" t="s">
        <v>647</v>
      </c>
      <c r="E2588" s="87" t="e">
        <f t="shared" si="60"/>
        <v>#N/A</v>
      </c>
      <c r="F2588" s="69" t="e">
        <f t="shared" si="60"/>
        <v>#N/A</v>
      </c>
      <c r="G2588" s="69" t="e">
        <f t="shared" si="60"/>
        <v>#N/A</v>
      </c>
      <c r="H2588" s="69" t="e">
        <f t="shared" si="60"/>
        <v>#N/A</v>
      </c>
      <c r="I2588" s="69" t="e">
        <f t="shared" si="60"/>
        <v>#N/A</v>
      </c>
      <c r="J2588" s="70" t="e">
        <f t="shared" si="60"/>
        <v>#N/A</v>
      </c>
      <c r="K2588" s="118"/>
      <c r="L2588" s="112"/>
    </row>
    <row r="2589" spans="1:12" x14ac:dyDescent="0.25">
      <c r="A2589" s="93">
        <v>1980</v>
      </c>
      <c r="B2589" s="94" t="s">
        <v>215</v>
      </c>
      <c r="C2589" s="95" t="s">
        <v>651</v>
      </c>
      <c r="D2589" s="95" t="s">
        <v>647</v>
      </c>
      <c r="E2589" s="87" t="e">
        <f t="shared" si="60"/>
        <v>#N/A</v>
      </c>
      <c r="F2589" s="69" t="e">
        <f t="shared" si="60"/>
        <v>#N/A</v>
      </c>
      <c r="G2589" s="69" t="e">
        <f t="shared" si="60"/>
        <v>#N/A</v>
      </c>
      <c r="H2589" s="69" t="e">
        <f t="shared" si="60"/>
        <v>#N/A</v>
      </c>
      <c r="I2589" s="69" t="e">
        <f t="shared" si="60"/>
        <v>#N/A</v>
      </c>
      <c r="J2589" s="70" t="e">
        <f t="shared" si="60"/>
        <v>#N/A</v>
      </c>
      <c r="K2589" s="118"/>
      <c r="L2589" s="112"/>
    </row>
    <row r="2590" spans="1:12" x14ac:dyDescent="0.25">
      <c r="A2590" s="93">
        <v>1980</v>
      </c>
      <c r="B2590" s="94" t="s">
        <v>216</v>
      </c>
      <c r="C2590" s="95" t="s">
        <v>217</v>
      </c>
      <c r="D2590" s="95" t="s">
        <v>647</v>
      </c>
      <c r="E2590" s="87" t="e">
        <f t="shared" si="60"/>
        <v>#N/A</v>
      </c>
      <c r="F2590" s="69" t="e">
        <f t="shared" si="60"/>
        <v>#N/A</v>
      </c>
      <c r="G2590" s="69" t="e">
        <f t="shared" si="60"/>
        <v>#N/A</v>
      </c>
      <c r="H2590" s="69" t="e">
        <f t="shared" si="60"/>
        <v>#N/A</v>
      </c>
      <c r="I2590" s="69" t="e">
        <f t="shared" si="60"/>
        <v>#N/A</v>
      </c>
      <c r="J2590" s="70" t="e">
        <f t="shared" si="60"/>
        <v>#N/A</v>
      </c>
      <c r="K2590" s="118"/>
      <c r="L2590" s="112"/>
    </row>
    <row r="2591" spans="1:12" x14ac:dyDescent="0.25">
      <c r="A2591" s="93">
        <v>1980</v>
      </c>
      <c r="B2591" s="94" t="s">
        <v>218</v>
      </c>
      <c r="C2591" s="95" t="s">
        <v>219</v>
      </c>
      <c r="D2591" s="95" t="s">
        <v>647</v>
      </c>
      <c r="E2591" s="87">
        <f t="shared" si="60"/>
        <v>4.8725618088223461</v>
      </c>
      <c r="F2591" s="69">
        <f t="shared" si="60"/>
        <v>4.7594541784477276</v>
      </c>
      <c r="G2591" s="69">
        <f t="shared" si="60"/>
        <v>4.9974485197983549</v>
      </c>
      <c r="H2591" s="69">
        <f t="shared" si="60"/>
        <v>4.5076298464467532</v>
      </c>
      <c r="I2591" s="69">
        <f t="shared" si="60"/>
        <v>2.8912798936312147</v>
      </c>
      <c r="J2591" s="70">
        <f t="shared" si="60"/>
        <v>7.0863075166819494</v>
      </c>
      <c r="K2591" s="118"/>
      <c r="L2591" s="112"/>
    </row>
    <row r="2592" spans="1:12" x14ac:dyDescent="0.25">
      <c r="A2592" s="93">
        <v>1980</v>
      </c>
      <c r="B2592" s="94" t="s">
        <v>220</v>
      </c>
      <c r="C2592" s="95" t="s">
        <v>221</v>
      </c>
      <c r="D2592" s="95" t="s">
        <v>647</v>
      </c>
      <c r="E2592" s="87" t="e">
        <f t="shared" si="60"/>
        <v>#N/A</v>
      </c>
      <c r="F2592" s="69" t="e">
        <f t="shared" si="60"/>
        <v>#N/A</v>
      </c>
      <c r="G2592" s="69" t="e">
        <f t="shared" si="60"/>
        <v>#N/A</v>
      </c>
      <c r="H2592" s="69" t="e">
        <f t="shared" si="60"/>
        <v>#N/A</v>
      </c>
      <c r="I2592" s="69" t="e">
        <f t="shared" si="60"/>
        <v>#N/A</v>
      </c>
      <c r="J2592" s="70" t="e">
        <f t="shared" si="60"/>
        <v>#N/A</v>
      </c>
      <c r="K2592" s="118"/>
      <c r="L2592" s="112"/>
    </row>
    <row r="2593" spans="1:12" x14ac:dyDescent="0.25">
      <c r="A2593" s="93">
        <v>1980</v>
      </c>
      <c r="B2593" s="94" t="s">
        <v>222</v>
      </c>
      <c r="C2593" s="95" t="s">
        <v>223</v>
      </c>
      <c r="D2593" s="95" t="s">
        <v>647</v>
      </c>
      <c r="E2593" s="87" t="e">
        <f t="shared" si="60"/>
        <v>#N/A</v>
      </c>
      <c r="F2593" s="69" t="e">
        <f t="shared" si="60"/>
        <v>#N/A</v>
      </c>
      <c r="G2593" s="69" t="e">
        <f t="shared" si="60"/>
        <v>#N/A</v>
      </c>
      <c r="H2593" s="69" t="e">
        <f t="shared" si="60"/>
        <v>#N/A</v>
      </c>
      <c r="I2593" s="69" t="e">
        <f t="shared" si="60"/>
        <v>#N/A</v>
      </c>
      <c r="J2593" s="70" t="e">
        <f t="shared" si="60"/>
        <v>#N/A</v>
      </c>
      <c r="K2593" s="118"/>
      <c r="L2593" s="112"/>
    </row>
    <row r="2594" spans="1:12" x14ac:dyDescent="0.25">
      <c r="A2594" s="93">
        <v>1980</v>
      </c>
      <c r="B2594" s="94" t="s">
        <v>224</v>
      </c>
      <c r="C2594" s="95" t="s">
        <v>225</v>
      </c>
      <c r="D2594" s="95" t="s">
        <v>647</v>
      </c>
      <c r="E2594" s="87">
        <f t="shared" ref="E2594:J2603" si="61">IF(ISNUMBER(VLOOKUP($B2594,EFW.1980,3,FALSE))=TRUE,VLOOKUP($B2594,EFW.1980,E$2,FALSE),NA())</f>
        <v>5.3404147489153759</v>
      </c>
      <c r="F2594" s="69">
        <f t="shared" si="61"/>
        <v>5.7002987836832277</v>
      </c>
      <c r="G2594" s="69">
        <f t="shared" si="61"/>
        <v>4.6498801806105714</v>
      </c>
      <c r="H2594" s="69">
        <f t="shared" si="61"/>
        <v>4.187665733921909</v>
      </c>
      <c r="I2594" s="69">
        <f t="shared" si="61"/>
        <v>6.6625700511037538</v>
      </c>
      <c r="J2594" s="70">
        <f t="shared" si="61"/>
        <v>5.4063742325974067</v>
      </c>
      <c r="K2594" s="118"/>
      <c r="L2594" s="112"/>
    </row>
    <row r="2595" spans="1:12" x14ac:dyDescent="0.25">
      <c r="A2595" s="93">
        <v>1980</v>
      </c>
      <c r="B2595" s="94" t="s">
        <v>226</v>
      </c>
      <c r="C2595" s="95" t="s">
        <v>227</v>
      </c>
      <c r="D2595" s="95" t="s">
        <v>647</v>
      </c>
      <c r="E2595" s="87">
        <f t="shared" si="61"/>
        <v>5.9495378631690237</v>
      </c>
      <c r="F2595" s="69">
        <f t="shared" si="61"/>
        <v>4.7163438062401726</v>
      </c>
      <c r="G2595" s="69">
        <f t="shared" si="61"/>
        <v>5.7875535078536782</v>
      </c>
      <c r="H2595" s="69">
        <f t="shared" si="61"/>
        <v>7.3996312401179472</v>
      </c>
      <c r="I2595" s="69">
        <f t="shared" si="61"/>
        <v>7.9365363046627477</v>
      </c>
      <c r="J2595" s="70">
        <f t="shared" si="61"/>
        <v>4.7666691994399271</v>
      </c>
      <c r="K2595" s="118"/>
      <c r="L2595" s="112"/>
    </row>
    <row r="2596" spans="1:12" x14ac:dyDescent="0.25">
      <c r="A2596" s="93">
        <v>1980</v>
      </c>
      <c r="B2596" s="94" t="s">
        <v>228</v>
      </c>
      <c r="C2596" s="95" t="s">
        <v>229</v>
      </c>
      <c r="D2596" s="95" t="s">
        <v>616</v>
      </c>
      <c r="E2596" s="87" t="e">
        <f t="shared" si="61"/>
        <v>#N/A</v>
      </c>
      <c r="F2596" s="69" t="e">
        <f t="shared" si="61"/>
        <v>#N/A</v>
      </c>
      <c r="G2596" s="69" t="e">
        <f t="shared" si="61"/>
        <v>#N/A</v>
      </c>
      <c r="H2596" s="69" t="e">
        <f t="shared" si="61"/>
        <v>#N/A</v>
      </c>
      <c r="I2596" s="69" t="e">
        <f t="shared" si="61"/>
        <v>#N/A</v>
      </c>
      <c r="J2596" s="70" t="e">
        <f t="shared" si="61"/>
        <v>#N/A</v>
      </c>
      <c r="K2596" s="118"/>
      <c r="L2596" s="112"/>
    </row>
    <row r="2597" spans="1:12" x14ac:dyDescent="0.25">
      <c r="A2597" s="93">
        <v>1980</v>
      </c>
      <c r="B2597" s="94" t="s">
        <v>230</v>
      </c>
      <c r="C2597" s="95" t="s">
        <v>231</v>
      </c>
      <c r="D2597" s="95" t="s">
        <v>616</v>
      </c>
      <c r="E2597" s="87">
        <f t="shared" si="61"/>
        <v>8.1701676449247191</v>
      </c>
      <c r="F2597" s="69">
        <f t="shared" si="61"/>
        <v>7.6816123172455306</v>
      </c>
      <c r="G2597" s="69">
        <f t="shared" si="61"/>
        <v>7.7200821479027466</v>
      </c>
      <c r="H2597" s="69">
        <f t="shared" si="61"/>
        <v>9.0912469932342894</v>
      </c>
      <c r="I2597" s="69">
        <f t="shared" si="61"/>
        <v>8.4092329521437676</v>
      </c>
      <c r="J2597" s="70">
        <f t="shared" si="61"/>
        <v>8.2287351240562501</v>
      </c>
      <c r="K2597" s="118"/>
      <c r="L2597" s="112"/>
    </row>
    <row r="2598" spans="1:12" x14ac:dyDescent="0.25">
      <c r="A2598" s="93">
        <v>1980</v>
      </c>
      <c r="B2598" s="94" t="s">
        <v>232</v>
      </c>
      <c r="C2598" s="95" t="s">
        <v>233</v>
      </c>
      <c r="D2598" s="95" t="s">
        <v>616</v>
      </c>
      <c r="E2598" s="87" t="e">
        <f t="shared" si="61"/>
        <v>#N/A</v>
      </c>
      <c r="F2598" s="69" t="e">
        <f t="shared" si="61"/>
        <v>#N/A</v>
      </c>
      <c r="G2598" s="69" t="e">
        <f t="shared" si="61"/>
        <v>#N/A</v>
      </c>
      <c r="H2598" s="69" t="e">
        <f t="shared" si="61"/>
        <v>#N/A</v>
      </c>
      <c r="I2598" s="69" t="e">
        <f t="shared" si="61"/>
        <v>#N/A</v>
      </c>
      <c r="J2598" s="70" t="e">
        <f t="shared" si="61"/>
        <v>#N/A</v>
      </c>
      <c r="K2598" s="118"/>
      <c r="L2598" s="112"/>
    </row>
    <row r="2599" spans="1:12" x14ac:dyDescent="0.25">
      <c r="A2599" s="93">
        <v>1980</v>
      </c>
      <c r="B2599" s="94" t="s">
        <v>234</v>
      </c>
      <c r="C2599" s="95" t="s">
        <v>235</v>
      </c>
      <c r="D2599" s="95" t="s">
        <v>616</v>
      </c>
      <c r="E2599" s="87" t="e">
        <f t="shared" si="61"/>
        <v>#N/A</v>
      </c>
      <c r="F2599" s="69" t="e">
        <f t="shared" si="61"/>
        <v>#N/A</v>
      </c>
      <c r="G2599" s="69" t="e">
        <f t="shared" si="61"/>
        <v>#N/A</v>
      </c>
      <c r="H2599" s="69" t="e">
        <f t="shared" si="61"/>
        <v>#N/A</v>
      </c>
      <c r="I2599" s="69" t="e">
        <f t="shared" si="61"/>
        <v>#N/A</v>
      </c>
      <c r="J2599" s="70" t="e">
        <f t="shared" si="61"/>
        <v>#N/A</v>
      </c>
      <c r="K2599" s="118"/>
      <c r="L2599" s="112"/>
    </row>
    <row r="2600" spans="1:12" x14ac:dyDescent="0.25">
      <c r="A2600" s="93">
        <v>1980</v>
      </c>
      <c r="B2600" s="94" t="s">
        <v>236</v>
      </c>
      <c r="C2600" s="95" t="s">
        <v>237</v>
      </c>
      <c r="D2600" s="95" t="s">
        <v>616</v>
      </c>
      <c r="E2600" s="87">
        <f t="shared" si="61"/>
        <v>8.1902471299188235</v>
      </c>
      <c r="F2600" s="69">
        <f t="shared" si="61"/>
        <v>7.1350082429761539</v>
      </c>
      <c r="G2600" s="69">
        <f t="shared" si="61"/>
        <v>7.7581785420774043</v>
      </c>
      <c r="H2600" s="69">
        <f t="shared" si="61"/>
        <v>9.2227093151896078</v>
      </c>
      <c r="I2600" s="69">
        <f t="shared" si="61"/>
        <v>8.5199342661221884</v>
      </c>
      <c r="J2600" s="70">
        <f t="shared" si="61"/>
        <v>8.2887461399389988</v>
      </c>
      <c r="K2600" s="118"/>
      <c r="L2600" s="112"/>
    </row>
    <row r="2601" spans="1:12" x14ac:dyDescent="0.25">
      <c r="A2601" s="93">
        <v>1980</v>
      </c>
      <c r="B2601" s="94" t="s">
        <v>238</v>
      </c>
      <c r="C2601" s="95" t="s">
        <v>239</v>
      </c>
      <c r="D2601" s="95" t="s">
        <v>240</v>
      </c>
      <c r="E2601" s="87" t="e">
        <f t="shared" si="61"/>
        <v>#N/A</v>
      </c>
      <c r="F2601" s="69" t="e">
        <f t="shared" si="61"/>
        <v>#N/A</v>
      </c>
      <c r="G2601" s="69" t="e">
        <f t="shared" si="61"/>
        <v>#N/A</v>
      </c>
      <c r="H2601" s="69" t="e">
        <f t="shared" si="61"/>
        <v>#N/A</v>
      </c>
      <c r="I2601" s="69" t="e">
        <f t="shared" si="61"/>
        <v>#N/A</v>
      </c>
      <c r="J2601" s="70" t="e">
        <f t="shared" si="61"/>
        <v>#N/A</v>
      </c>
      <c r="K2601" s="118"/>
      <c r="L2601" s="112"/>
    </row>
    <row r="2602" spans="1:12" x14ac:dyDescent="0.25">
      <c r="A2602" s="93">
        <v>1980</v>
      </c>
      <c r="B2602" s="94" t="s">
        <v>241</v>
      </c>
      <c r="C2602" s="95" t="s">
        <v>242</v>
      </c>
      <c r="D2602" s="95" t="s">
        <v>240</v>
      </c>
      <c r="E2602" s="87" t="e">
        <f t="shared" si="61"/>
        <v>#N/A</v>
      </c>
      <c r="F2602" s="69" t="e">
        <f t="shared" si="61"/>
        <v>#N/A</v>
      </c>
      <c r="G2602" s="69" t="e">
        <f t="shared" si="61"/>
        <v>#N/A</v>
      </c>
      <c r="H2602" s="69" t="e">
        <f t="shared" si="61"/>
        <v>#N/A</v>
      </c>
      <c r="I2602" s="69" t="e">
        <f t="shared" si="61"/>
        <v>#N/A</v>
      </c>
      <c r="J2602" s="70" t="e">
        <f t="shared" si="61"/>
        <v>#N/A</v>
      </c>
      <c r="K2602" s="118"/>
      <c r="L2602" s="112"/>
    </row>
    <row r="2603" spans="1:12" x14ac:dyDescent="0.25">
      <c r="A2603" s="93">
        <v>1980</v>
      </c>
      <c r="B2603" s="94" t="s">
        <v>243</v>
      </c>
      <c r="C2603" s="95" t="s">
        <v>244</v>
      </c>
      <c r="D2603" s="95" t="s">
        <v>240</v>
      </c>
      <c r="E2603" s="87" t="e">
        <f t="shared" si="61"/>
        <v>#N/A</v>
      </c>
      <c r="F2603" s="69" t="e">
        <f t="shared" si="61"/>
        <v>#N/A</v>
      </c>
      <c r="G2603" s="69" t="e">
        <f t="shared" si="61"/>
        <v>#N/A</v>
      </c>
      <c r="H2603" s="69" t="e">
        <f t="shared" si="61"/>
        <v>#N/A</v>
      </c>
      <c r="I2603" s="69" t="e">
        <f t="shared" si="61"/>
        <v>#N/A</v>
      </c>
      <c r="J2603" s="70" t="e">
        <f t="shared" si="61"/>
        <v>#N/A</v>
      </c>
      <c r="K2603" s="118"/>
      <c r="L2603" s="112"/>
    </row>
    <row r="2604" spans="1:12" x14ac:dyDescent="0.25">
      <c r="A2604" s="93">
        <v>1980</v>
      </c>
      <c r="B2604" s="94" t="s">
        <v>245</v>
      </c>
      <c r="C2604" s="95" t="s">
        <v>246</v>
      </c>
      <c r="D2604" s="95" t="s">
        <v>240</v>
      </c>
      <c r="E2604" s="87" t="e">
        <f t="shared" ref="E2604:J2613" si="62">IF(ISNUMBER(VLOOKUP($B2604,EFW.1980,3,FALSE))=TRUE,VLOOKUP($B2604,EFW.1980,E$2,FALSE),NA())</f>
        <v>#N/A</v>
      </c>
      <c r="F2604" s="69" t="e">
        <f t="shared" si="62"/>
        <v>#N/A</v>
      </c>
      <c r="G2604" s="69" t="e">
        <f t="shared" si="62"/>
        <v>#N/A</v>
      </c>
      <c r="H2604" s="69" t="e">
        <f t="shared" si="62"/>
        <v>#N/A</v>
      </c>
      <c r="I2604" s="69" t="e">
        <f t="shared" si="62"/>
        <v>#N/A</v>
      </c>
      <c r="J2604" s="70" t="e">
        <f t="shared" si="62"/>
        <v>#N/A</v>
      </c>
      <c r="K2604" s="118"/>
      <c r="L2604" s="112"/>
    </row>
    <row r="2605" spans="1:12" x14ac:dyDescent="0.25">
      <c r="A2605" s="93">
        <v>1980</v>
      </c>
      <c r="B2605" s="94" t="s">
        <v>247</v>
      </c>
      <c r="C2605" s="95" t="s">
        <v>248</v>
      </c>
      <c r="D2605" s="95" t="s">
        <v>240</v>
      </c>
      <c r="E2605" s="87" t="e">
        <f t="shared" si="62"/>
        <v>#N/A</v>
      </c>
      <c r="F2605" s="69" t="e">
        <f t="shared" si="62"/>
        <v>#N/A</v>
      </c>
      <c r="G2605" s="69" t="e">
        <f t="shared" si="62"/>
        <v>#N/A</v>
      </c>
      <c r="H2605" s="69" t="e">
        <f t="shared" si="62"/>
        <v>#N/A</v>
      </c>
      <c r="I2605" s="69" t="e">
        <f t="shared" si="62"/>
        <v>#N/A</v>
      </c>
      <c r="J2605" s="70" t="e">
        <f t="shared" si="62"/>
        <v>#N/A</v>
      </c>
      <c r="K2605" s="118"/>
      <c r="L2605" s="112"/>
    </row>
    <row r="2606" spans="1:12" x14ac:dyDescent="0.25">
      <c r="A2606" s="93">
        <v>1980</v>
      </c>
      <c r="B2606" s="94" t="s">
        <v>249</v>
      </c>
      <c r="C2606" s="95" t="s">
        <v>250</v>
      </c>
      <c r="D2606" s="95" t="s">
        <v>240</v>
      </c>
      <c r="E2606" s="87">
        <f t="shared" si="62"/>
        <v>3.7939949189808138</v>
      </c>
      <c r="F2606" s="69" t="str">
        <f t="shared" si="62"/>
        <v/>
      </c>
      <c r="G2606" s="69">
        <f t="shared" si="62"/>
        <v>4.1796181403792767</v>
      </c>
      <c r="H2606" s="69">
        <f t="shared" si="62"/>
        <v>6.1823865971670449</v>
      </c>
      <c r="I2606" s="69">
        <f t="shared" si="62"/>
        <v>2.1716243684446201</v>
      </c>
      <c r="J2606" s="70">
        <f t="shared" si="62"/>
        <v>2.4878941604782341</v>
      </c>
      <c r="K2606" s="118"/>
      <c r="L2606" s="112"/>
    </row>
    <row r="2607" spans="1:12" x14ac:dyDescent="0.25">
      <c r="A2607" s="93">
        <v>1980</v>
      </c>
      <c r="B2607" s="94" t="s">
        <v>251</v>
      </c>
      <c r="C2607" s="95" t="s">
        <v>649</v>
      </c>
      <c r="D2607" s="95" t="s">
        <v>240</v>
      </c>
      <c r="E2607" s="87">
        <f t="shared" si="62"/>
        <v>8.6891982466625937</v>
      </c>
      <c r="F2607" s="69">
        <f t="shared" si="62"/>
        <v>8.569041590249352</v>
      </c>
      <c r="G2607" s="69">
        <f t="shared" si="62"/>
        <v>7.4337201254290806</v>
      </c>
      <c r="H2607" s="69">
        <f t="shared" si="62"/>
        <v>8.5096568990610368</v>
      </c>
      <c r="I2607" s="69">
        <f t="shared" si="62"/>
        <v>9.7934012838078264</v>
      </c>
      <c r="J2607" s="70">
        <f t="shared" si="62"/>
        <v>9.1402280945987382</v>
      </c>
      <c r="K2607" s="118"/>
      <c r="L2607" s="112"/>
    </row>
    <row r="2608" spans="1:12" x14ac:dyDescent="0.25">
      <c r="A2608" s="93">
        <v>1980</v>
      </c>
      <c r="B2608" s="94" t="s">
        <v>252</v>
      </c>
      <c r="C2608" s="95" t="s">
        <v>650</v>
      </c>
      <c r="D2608" s="95" t="s">
        <v>240</v>
      </c>
      <c r="E2608" s="87" t="e">
        <f t="shared" si="62"/>
        <v>#N/A</v>
      </c>
      <c r="F2608" s="69" t="e">
        <f t="shared" si="62"/>
        <v>#N/A</v>
      </c>
      <c r="G2608" s="69" t="e">
        <f t="shared" si="62"/>
        <v>#N/A</v>
      </c>
      <c r="H2608" s="69" t="e">
        <f t="shared" si="62"/>
        <v>#N/A</v>
      </c>
      <c r="I2608" s="69" t="e">
        <f t="shared" si="62"/>
        <v>#N/A</v>
      </c>
      <c r="J2608" s="70" t="e">
        <f t="shared" si="62"/>
        <v>#N/A</v>
      </c>
      <c r="K2608" s="118"/>
      <c r="L2608" s="112"/>
    </row>
    <row r="2609" spans="1:12" x14ac:dyDescent="0.25">
      <c r="A2609" s="93">
        <v>1980</v>
      </c>
      <c r="B2609" s="94" t="s">
        <v>253</v>
      </c>
      <c r="C2609" s="95" t="s">
        <v>653</v>
      </c>
      <c r="D2609" s="95" t="s">
        <v>240</v>
      </c>
      <c r="E2609" s="87" t="e">
        <f t="shared" si="62"/>
        <v>#N/A</v>
      </c>
      <c r="F2609" s="69" t="e">
        <f t="shared" si="62"/>
        <v>#N/A</v>
      </c>
      <c r="G2609" s="69" t="e">
        <f t="shared" si="62"/>
        <v>#N/A</v>
      </c>
      <c r="H2609" s="69" t="e">
        <f t="shared" si="62"/>
        <v>#N/A</v>
      </c>
      <c r="I2609" s="69" t="e">
        <f t="shared" si="62"/>
        <v>#N/A</v>
      </c>
      <c r="J2609" s="70" t="e">
        <f t="shared" si="62"/>
        <v>#N/A</v>
      </c>
      <c r="K2609" s="118"/>
      <c r="L2609" s="112"/>
    </row>
    <row r="2610" spans="1:12" x14ac:dyDescent="0.25">
      <c r="A2610" s="93">
        <v>1980</v>
      </c>
      <c r="B2610" s="94" t="s">
        <v>254</v>
      </c>
      <c r="C2610" s="95" t="s">
        <v>255</v>
      </c>
      <c r="D2610" s="95" t="s">
        <v>240</v>
      </c>
      <c r="E2610" s="87">
        <f t="shared" si="62"/>
        <v>7.4831125508083884</v>
      </c>
      <c r="F2610" s="69">
        <f t="shared" si="62"/>
        <v>8.598203929131909</v>
      </c>
      <c r="G2610" s="69">
        <f t="shared" si="62"/>
        <v>7.3626605499477575</v>
      </c>
      <c r="H2610" s="69">
        <f t="shared" si="62"/>
        <v>8.2801584003661972</v>
      </c>
      <c r="I2610" s="69">
        <f t="shared" si="62"/>
        <v>6.8605591337820178</v>
      </c>
      <c r="J2610" s="70">
        <f t="shared" si="62"/>
        <v>7.052649986924826</v>
      </c>
      <c r="K2610" s="118"/>
      <c r="L2610" s="112"/>
    </row>
    <row r="2611" spans="1:12" x14ac:dyDescent="0.25">
      <c r="A2611" s="93">
        <v>1980</v>
      </c>
      <c r="B2611" s="94" t="s">
        <v>256</v>
      </c>
      <c r="C2611" s="95" t="s">
        <v>257</v>
      </c>
      <c r="D2611" s="95" t="s">
        <v>240</v>
      </c>
      <c r="E2611" s="87" t="e">
        <f t="shared" si="62"/>
        <v>#N/A</v>
      </c>
      <c r="F2611" s="69" t="e">
        <f t="shared" si="62"/>
        <v>#N/A</v>
      </c>
      <c r="G2611" s="69" t="e">
        <f t="shared" si="62"/>
        <v>#N/A</v>
      </c>
      <c r="H2611" s="69" t="e">
        <f t="shared" si="62"/>
        <v>#N/A</v>
      </c>
      <c r="I2611" s="69" t="e">
        <f t="shared" si="62"/>
        <v>#N/A</v>
      </c>
      <c r="J2611" s="70" t="e">
        <f t="shared" si="62"/>
        <v>#N/A</v>
      </c>
      <c r="K2611" s="118"/>
      <c r="L2611" s="112"/>
    </row>
    <row r="2612" spans="1:12" x14ac:dyDescent="0.25">
      <c r="A2612" s="93">
        <v>1980</v>
      </c>
      <c r="B2612" s="94" t="s">
        <v>258</v>
      </c>
      <c r="C2612" s="95" t="s">
        <v>652</v>
      </c>
      <c r="D2612" s="95" t="s">
        <v>240</v>
      </c>
      <c r="E2612" s="87">
        <f t="shared" si="62"/>
        <v>5.4331532654143242</v>
      </c>
      <c r="F2612" s="69">
        <f t="shared" si="62"/>
        <v>6.3988463574043069</v>
      </c>
      <c r="G2612" s="69">
        <f t="shared" si="62"/>
        <v>4.3400952458213498</v>
      </c>
      <c r="H2612" s="69">
        <f t="shared" si="62"/>
        <v>5.2887858980533924</v>
      </c>
      <c r="I2612" s="69">
        <f t="shared" si="62"/>
        <v>6.0812787279302212</v>
      </c>
      <c r="J2612" s="70">
        <f t="shared" si="62"/>
        <v>5.1291583124686939</v>
      </c>
      <c r="K2612" s="118"/>
      <c r="L2612" s="112"/>
    </row>
    <row r="2613" spans="1:12" x14ac:dyDescent="0.25">
      <c r="A2613" s="93">
        <v>1980</v>
      </c>
      <c r="B2613" s="94" t="s">
        <v>259</v>
      </c>
      <c r="C2613" s="95" t="s">
        <v>260</v>
      </c>
      <c r="D2613" s="95" t="s">
        <v>240</v>
      </c>
      <c r="E2613" s="87" t="e">
        <f t="shared" si="62"/>
        <v>#N/A</v>
      </c>
      <c r="F2613" s="69" t="e">
        <f t="shared" si="62"/>
        <v>#N/A</v>
      </c>
      <c r="G2613" s="69" t="e">
        <f t="shared" si="62"/>
        <v>#N/A</v>
      </c>
      <c r="H2613" s="69" t="e">
        <f t="shared" si="62"/>
        <v>#N/A</v>
      </c>
      <c r="I2613" s="69" t="e">
        <f t="shared" si="62"/>
        <v>#N/A</v>
      </c>
      <c r="J2613" s="70" t="e">
        <f t="shared" si="62"/>
        <v>#N/A</v>
      </c>
      <c r="K2613" s="118"/>
      <c r="L2613" s="112"/>
    </row>
    <row r="2614" spans="1:12" x14ac:dyDescent="0.25">
      <c r="A2614" s="93">
        <v>1980</v>
      </c>
      <c r="B2614" s="94" t="s">
        <v>261</v>
      </c>
      <c r="C2614" s="95" t="s">
        <v>262</v>
      </c>
      <c r="D2614" s="95" t="s">
        <v>240</v>
      </c>
      <c r="E2614" s="87" t="e">
        <f t="shared" ref="E2614:J2623" si="63">IF(ISNUMBER(VLOOKUP($B2614,EFW.1980,3,FALSE))=TRUE,VLOOKUP($B2614,EFW.1980,E$2,FALSE),NA())</f>
        <v>#N/A</v>
      </c>
      <c r="F2614" s="69" t="e">
        <f t="shared" si="63"/>
        <v>#N/A</v>
      </c>
      <c r="G2614" s="69" t="e">
        <f t="shared" si="63"/>
        <v>#N/A</v>
      </c>
      <c r="H2614" s="69" t="e">
        <f t="shared" si="63"/>
        <v>#N/A</v>
      </c>
      <c r="I2614" s="69" t="e">
        <f t="shared" si="63"/>
        <v>#N/A</v>
      </c>
      <c r="J2614" s="70" t="e">
        <f t="shared" si="63"/>
        <v>#N/A</v>
      </c>
      <c r="K2614" s="118"/>
      <c r="L2614" s="112"/>
    </row>
    <row r="2615" spans="1:12" x14ac:dyDescent="0.25">
      <c r="A2615" s="93">
        <v>1980</v>
      </c>
      <c r="B2615" s="94" t="s">
        <v>263</v>
      </c>
      <c r="C2615" s="95" t="s">
        <v>264</v>
      </c>
      <c r="D2615" s="95" t="s">
        <v>240</v>
      </c>
      <c r="E2615" s="87">
        <f t="shared" si="63"/>
        <v>4.5019311445109</v>
      </c>
      <c r="F2615" s="69">
        <f t="shared" si="63"/>
        <v>3.8876638008174327</v>
      </c>
      <c r="G2615" s="69">
        <f t="shared" si="63"/>
        <v>2.9426957994256107</v>
      </c>
      <c r="H2615" s="69">
        <f t="shared" si="63"/>
        <v>6.5432175845814964</v>
      </c>
      <c r="I2615" s="69">
        <f t="shared" si="63"/>
        <v>5.4938961739583059</v>
      </c>
      <c r="J2615" s="70">
        <f t="shared" si="63"/>
        <v>4.0778306144563397</v>
      </c>
      <c r="K2615" s="118"/>
      <c r="L2615" s="112"/>
    </row>
    <row r="2616" spans="1:12" x14ac:dyDescent="0.25">
      <c r="A2616" s="93">
        <v>1980</v>
      </c>
      <c r="B2616" s="94" t="s">
        <v>265</v>
      </c>
      <c r="C2616" s="95" t="s">
        <v>266</v>
      </c>
      <c r="D2616" s="95" t="s">
        <v>240</v>
      </c>
      <c r="E2616" s="87" t="e">
        <f t="shared" si="63"/>
        <v>#N/A</v>
      </c>
      <c r="F2616" s="69" t="e">
        <f t="shared" si="63"/>
        <v>#N/A</v>
      </c>
      <c r="G2616" s="69" t="e">
        <f t="shared" si="63"/>
        <v>#N/A</v>
      </c>
      <c r="H2616" s="69" t="e">
        <f t="shared" si="63"/>
        <v>#N/A</v>
      </c>
      <c r="I2616" s="69" t="e">
        <f t="shared" si="63"/>
        <v>#N/A</v>
      </c>
      <c r="J2616" s="70" t="e">
        <f t="shared" si="63"/>
        <v>#N/A</v>
      </c>
      <c r="K2616" s="118"/>
      <c r="L2616" s="112"/>
    </row>
    <row r="2617" spans="1:12" x14ac:dyDescent="0.25">
      <c r="A2617" s="93">
        <v>1980</v>
      </c>
      <c r="B2617" s="94" t="s">
        <v>267</v>
      </c>
      <c r="C2617" s="95" t="s">
        <v>268</v>
      </c>
      <c r="D2617" s="95" t="s">
        <v>240</v>
      </c>
      <c r="E2617" s="87">
        <f t="shared" si="63"/>
        <v>6.5499786981792445</v>
      </c>
      <c r="F2617" s="69">
        <f t="shared" si="63"/>
        <v>3.7265257232384816</v>
      </c>
      <c r="G2617" s="69">
        <f t="shared" si="63"/>
        <v>5.7649780906134751</v>
      </c>
      <c r="H2617" s="69">
        <f t="shared" si="63"/>
        <v>9.0525491282190682</v>
      </c>
      <c r="I2617" s="69">
        <f t="shared" si="63"/>
        <v>7.9795553344304064</v>
      </c>
      <c r="J2617" s="70">
        <f t="shared" si="63"/>
        <v>6.813372160750756</v>
      </c>
      <c r="K2617" s="118"/>
      <c r="L2617" s="112"/>
    </row>
    <row r="2618" spans="1:12" x14ac:dyDescent="0.25">
      <c r="A2618" s="93">
        <v>1980</v>
      </c>
      <c r="B2618" s="94" t="s">
        <v>269</v>
      </c>
      <c r="C2618" s="95" t="s">
        <v>270</v>
      </c>
      <c r="D2618" s="95" t="s">
        <v>240</v>
      </c>
      <c r="E2618" s="87">
        <f t="shared" si="63"/>
        <v>4.438646153846153</v>
      </c>
      <c r="F2618" s="69" t="str">
        <f t="shared" si="63"/>
        <v/>
      </c>
      <c r="G2618" s="69">
        <f t="shared" si="63"/>
        <v>2.9898354262923261</v>
      </c>
      <c r="H2618" s="69">
        <f t="shared" si="63"/>
        <v>6.8980397293999598</v>
      </c>
      <c r="I2618" s="69">
        <f t="shared" si="63"/>
        <v>10</v>
      </c>
      <c r="J2618" s="70">
        <f t="shared" si="63"/>
        <v>3.0958502066352858</v>
      </c>
      <c r="K2618" s="118"/>
      <c r="L2618" s="112"/>
    </row>
    <row r="2619" spans="1:12" x14ac:dyDescent="0.25">
      <c r="A2619" s="93">
        <v>1980</v>
      </c>
      <c r="B2619" s="94" t="s">
        <v>271</v>
      </c>
      <c r="C2619" s="95" t="s">
        <v>272</v>
      </c>
      <c r="D2619" s="95" t="s">
        <v>240</v>
      </c>
      <c r="E2619" s="87">
        <f t="shared" si="63"/>
        <v>5.1890392520909696</v>
      </c>
      <c r="F2619" s="69">
        <f t="shared" si="63"/>
        <v>5.8864290909738948</v>
      </c>
      <c r="G2619" s="69">
        <f t="shared" si="63"/>
        <v>3.8377262837372976</v>
      </c>
      <c r="H2619" s="69">
        <f t="shared" si="63"/>
        <v>6.1019797896866406</v>
      </c>
      <c r="I2619" s="69">
        <f t="shared" si="63"/>
        <v>5.0794200184088991</v>
      </c>
      <c r="J2619" s="70">
        <f t="shared" si="63"/>
        <v>5.0209922670965206</v>
      </c>
      <c r="K2619" s="118"/>
      <c r="L2619" s="112"/>
    </row>
    <row r="2620" spans="1:12" x14ac:dyDescent="0.25">
      <c r="A2620" s="93">
        <v>1980</v>
      </c>
      <c r="B2620" s="94" t="s">
        <v>273</v>
      </c>
      <c r="C2620" s="95" t="s">
        <v>274</v>
      </c>
      <c r="D2620" s="95" t="s">
        <v>240</v>
      </c>
      <c r="E2620" s="87">
        <f t="shared" si="63"/>
        <v>6.9781204701867852</v>
      </c>
      <c r="F2620" s="69">
        <f t="shared" si="63"/>
        <v>4.1708880979590557</v>
      </c>
      <c r="G2620" s="69">
        <f t="shared" si="63"/>
        <v>7.0989135933099039</v>
      </c>
      <c r="H2620" s="69">
        <f t="shared" si="63"/>
        <v>6.5123605293826978</v>
      </c>
      <c r="I2620" s="69">
        <f t="shared" si="63"/>
        <v>9.4244177173141779</v>
      </c>
      <c r="J2620" s="70">
        <f t="shared" si="63"/>
        <v>8.5475185226449515</v>
      </c>
      <c r="K2620" s="118"/>
      <c r="L2620" s="112"/>
    </row>
    <row r="2621" spans="1:12" x14ac:dyDescent="0.25">
      <c r="A2621" s="93">
        <v>1980</v>
      </c>
      <c r="B2621" s="94" t="s">
        <v>275</v>
      </c>
      <c r="C2621" s="95" t="s">
        <v>276</v>
      </c>
      <c r="D2621" s="95" t="s">
        <v>240</v>
      </c>
      <c r="E2621" s="87">
        <f t="shared" si="63"/>
        <v>5.7327062478430308</v>
      </c>
      <c r="F2621" s="69">
        <f t="shared" si="63"/>
        <v>6.2771141945729703</v>
      </c>
      <c r="G2621" s="69">
        <f t="shared" si="63"/>
        <v>4.7071528242572356</v>
      </c>
      <c r="H2621" s="69">
        <f t="shared" si="63"/>
        <v>6.3185847586456179</v>
      </c>
      <c r="I2621" s="69">
        <f t="shared" si="63"/>
        <v>5.2128513987366372</v>
      </c>
      <c r="J2621" s="70">
        <f t="shared" si="63"/>
        <v>6.1284391300431045</v>
      </c>
      <c r="K2621" s="118"/>
      <c r="L2621" s="112"/>
    </row>
    <row r="2622" spans="1:12" x14ac:dyDescent="0.25">
      <c r="A2622" s="93">
        <v>1980</v>
      </c>
      <c r="B2622" s="94" t="s">
        <v>277</v>
      </c>
      <c r="C2622" s="95" t="s">
        <v>278</v>
      </c>
      <c r="D2622" s="95" t="s">
        <v>240</v>
      </c>
      <c r="E2622" s="87" t="e">
        <f t="shared" si="63"/>
        <v>#N/A</v>
      </c>
      <c r="F2622" s="69" t="e">
        <f t="shared" si="63"/>
        <v>#N/A</v>
      </c>
      <c r="G2622" s="69" t="e">
        <f t="shared" si="63"/>
        <v>#N/A</v>
      </c>
      <c r="H2622" s="69" t="e">
        <f t="shared" si="63"/>
        <v>#N/A</v>
      </c>
      <c r="I2622" s="69" t="e">
        <f t="shared" si="63"/>
        <v>#N/A</v>
      </c>
      <c r="J2622" s="70" t="e">
        <f t="shared" si="63"/>
        <v>#N/A</v>
      </c>
      <c r="K2622" s="118"/>
      <c r="L2622" s="112"/>
    </row>
    <row r="2623" spans="1:12" x14ac:dyDescent="0.25">
      <c r="A2623" s="93">
        <v>1980</v>
      </c>
      <c r="B2623" s="94" t="s">
        <v>279</v>
      </c>
      <c r="C2623" s="95" t="s">
        <v>280</v>
      </c>
      <c r="D2623" s="95" t="s">
        <v>240</v>
      </c>
      <c r="E2623" s="87" t="e">
        <f t="shared" si="63"/>
        <v>#N/A</v>
      </c>
      <c r="F2623" s="69" t="e">
        <f t="shared" si="63"/>
        <v>#N/A</v>
      </c>
      <c r="G2623" s="69" t="e">
        <f t="shared" si="63"/>
        <v>#N/A</v>
      </c>
      <c r="H2623" s="69" t="e">
        <f t="shared" si="63"/>
        <v>#N/A</v>
      </c>
      <c r="I2623" s="69" t="e">
        <f t="shared" si="63"/>
        <v>#N/A</v>
      </c>
      <c r="J2623" s="70" t="e">
        <f t="shared" si="63"/>
        <v>#N/A</v>
      </c>
      <c r="K2623" s="118"/>
      <c r="L2623" s="112"/>
    </row>
    <row r="2624" spans="1:12" x14ac:dyDescent="0.25">
      <c r="A2624" s="93">
        <v>1980</v>
      </c>
      <c r="B2624" s="94" t="s">
        <v>281</v>
      </c>
      <c r="C2624" s="95" t="s">
        <v>282</v>
      </c>
      <c r="D2624" s="95" t="s">
        <v>240</v>
      </c>
      <c r="E2624" s="87" t="e">
        <f t="shared" ref="E2624:J2633" si="64">IF(ISNUMBER(VLOOKUP($B2624,EFW.1980,3,FALSE))=TRUE,VLOOKUP($B2624,EFW.1980,E$2,FALSE),NA())</f>
        <v>#N/A</v>
      </c>
      <c r="F2624" s="69" t="e">
        <f t="shared" si="64"/>
        <v>#N/A</v>
      </c>
      <c r="G2624" s="69" t="e">
        <f t="shared" si="64"/>
        <v>#N/A</v>
      </c>
      <c r="H2624" s="69" t="e">
        <f t="shared" si="64"/>
        <v>#N/A</v>
      </c>
      <c r="I2624" s="69" t="e">
        <f t="shared" si="64"/>
        <v>#N/A</v>
      </c>
      <c r="J2624" s="70" t="e">
        <f t="shared" si="64"/>
        <v>#N/A</v>
      </c>
      <c r="K2624" s="118"/>
      <c r="L2624" s="112"/>
    </row>
    <row r="2625" spans="1:12" x14ac:dyDescent="0.25">
      <c r="A2625" s="93">
        <v>1980</v>
      </c>
      <c r="B2625" s="94" t="s">
        <v>283</v>
      </c>
      <c r="C2625" s="95" t="s">
        <v>284</v>
      </c>
      <c r="D2625" s="95" t="s">
        <v>240</v>
      </c>
      <c r="E2625" s="87">
        <f t="shared" si="64"/>
        <v>3.339730460622881</v>
      </c>
      <c r="F2625" s="69">
        <f t="shared" si="64"/>
        <v>4.028480828502337</v>
      </c>
      <c r="G2625" s="69">
        <f t="shared" si="64"/>
        <v>2.7323998429523511</v>
      </c>
      <c r="H2625" s="69">
        <f t="shared" si="64"/>
        <v>4.6480329023008773</v>
      </c>
      <c r="I2625" s="69">
        <f t="shared" si="64"/>
        <v>0.12835963398310546</v>
      </c>
      <c r="J2625" s="70">
        <f t="shared" si="64"/>
        <v>5.0935421134292591</v>
      </c>
      <c r="K2625" s="118"/>
      <c r="L2625" s="112"/>
    </row>
    <row r="2626" spans="1:12" x14ac:dyDescent="0.25">
      <c r="A2626" s="93">
        <v>1980</v>
      </c>
      <c r="B2626" s="94" t="s">
        <v>285</v>
      </c>
      <c r="C2626" s="95" t="s">
        <v>286</v>
      </c>
      <c r="D2626" s="95" t="s">
        <v>240</v>
      </c>
      <c r="E2626" s="87" t="e">
        <f t="shared" si="64"/>
        <v>#N/A</v>
      </c>
      <c r="F2626" s="69" t="e">
        <f t="shared" si="64"/>
        <v>#N/A</v>
      </c>
      <c r="G2626" s="69" t="e">
        <f t="shared" si="64"/>
        <v>#N/A</v>
      </c>
      <c r="H2626" s="69" t="e">
        <f t="shared" si="64"/>
        <v>#N/A</v>
      </c>
      <c r="I2626" s="69" t="e">
        <f t="shared" si="64"/>
        <v>#N/A</v>
      </c>
      <c r="J2626" s="70" t="e">
        <f t="shared" si="64"/>
        <v>#N/A</v>
      </c>
      <c r="K2626" s="118"/>
      <c r="L2626" s="112"/>
    </row>
    <row r="2627" spans="1:12" x14ac:dyDescent="0.25">
      <c r="A2627" s="93">
        <v>1980</v>
      </c>
      <c r="B2627" s="94" t="s">
        <v>287</v>
      </c>
      <c r="C2627" s="95" t="s">
        <v>288</v>
      </c>
      <c r="D2627" s="95" t="s">
        <v>240</v>
      </c>
      <c r="E2627" s="87">
        <f t="shared" si="64"/>
        <v>5.071880682321817</v>
      </c>
      <c r="F2627" s="69">
        <f t="shared" si="64"/>
        <v>5.3029249144147199</v>
      </c>
      <c r="G2627" s="69">
        <f t="shared" si="64"/>
        <v>4.1578910031735443</v>
      </c>
      <c r="H2627" s="69">
        <f t="shared" si="64"/>
        <v>6.287106088902866</v>
      </c>
      <c r="I2627" s="69">
        <f t="shared" si="64"/>
        <v>4.2074834505050172</v>
      </c>
      <c r="J2627" s="70">
        <f t="shared" si="64"/>
        <v>5.5621057302874348</v>
      </c>
      <c r="K2627" s="118"/>
      <c r="L2627" s="112"/>
    </row>
    <row r="2628" spans="1:12" x14ac:dyDescent="0.25">
      <c r="A2628" s="93">
        <v>1980</v>
      </c>
      <c r="B2628" s="94" t="s">
        <v>289</v>
      </c>
      <c r="C2628" s="95" t="s">
        <v>290</v>
      </c>
      <c r="D2628" s="95" t="s">
        <v>240</v>
      </c>
      <c r="E2628" s="87">
        <f t="shared" si="64"/>
        <v>3.3891398270119244</v>
      </c>
      <c r="F2628" s="69">
        <f t="shared" si="64"/>
        <v>2.2520548069835189</v>
      </c>
      <c r="G2628" s="69">
        <f t="shared" si="64"/>
        <v>3.0378516741865433</v>
      </c>
      <c r="H2628" s="69">
        <f t="shared" si="64"/>
        <v>6.8958762329547492</v>
      </c>
      <c r="I2628" s="69">
        <f t="shared" si="64"/>
        <v>1.4193321500322087</v>
      </c>
      <c r="J2628" s="70">
        <f t="shared" si="64"/>
        <v>4.2885450100282556</v>
      </c>
      <c r="K2628" s="118"/>
      <c r="L2628" s="112"/>
    </row>
    <row r="2629" spans="1:12" x14ac:dyDescent="0.25">
      <c r="A2629" s="93">
        <v>1980</v>
      </c>
      <c r="B2629" s="94" t="s">
        <v>291</v>
      </c>
      <c r="C2629" s="95" t="s">
        <v>292</v>
      </c>
      <c r="D2629" s="95" t="s">
        <v>240</v>
      </c>
      <c r="E2629" s="87" t="e">
        <f t="shared" si="64"/>
        <v>#N/A</v>
      </c>
      <c r="F2629" s="69" t="e">
        <f t="shared" si="64"/>
        <v>#N/A</v>
      </c>
      <c r="G2629" s="69" t="e">
        <f t="shared" si="64"/>
        <v>#N/A</v>
      </c>
      <c r="H2629" s="69" t="e">
        <f t="shared" si="64"/>
        <v>#N/A</v>
      </c>
      <c r="I2629" s="69" t="e">
        <f t="shared" si="64"/>
        <v>#N/A</v>
      </c>
      <c r="J2629" s="70" t="e">
        <f t="shared" si="64"/>
        <v>#N/A</v>
      </c>
      <c r="K2629" s="118"/>
      <c r="L2629" s="112"/>
    </row>
    <row r="2630" spans="1:12" x14ac:dyDescent="0.25">
      <c r="A2630" s="93">
        <v>1980</v>
      </c>
      <c r="B2630" s="94" t="s">
        <v>293</v>
      </c>
      <c r="C2630" s="95" t="s">
        <v>294</v>
      </c>
      <c r="D2630" s="95" t="s">
        <v>240</v>
      </c>
      <c r="E2630" s="87">
        <f t="shared" si="64"/>
        <v>4.4508082661585346</v>
      </c>
      <c r="F2630" s="69">
        <f t="shared" si="64"/>
        <v>2.807443470949933</v>
      </c>
      <c r="G2630" s="69">
        <f t="shared" si="64"/>
        <v>3.4951930702099192</v>
      </c>
      <c r="H2630" s="69">
        <f t="shared" si="64"/>
        <v>6.1019335150522256</v>
      </c>
      <c r="I2630" s="69">
        <f t="shared" si="64"/>
        <v>5.2538973239448374</v>
      </c>
      <c r="J2630" s="70">
        <f t="shared" si="64"/>
        <v>5.0785257836283151</v>
      </c>
      <c r="K2630" s="118"/>
      <c r="L2630" s="112"/>
    </row>
    <row r="2631" spans="1:12" x14ac:dyDescent="0.25">
      <c r="A2631" s="93">
        <v>1980</v>
      </c>
      <c r="B2631" s="94" t="s">
        <v>295</v>
      </c>
      <c r="C2631" s="95" t="s">
        <v>296</v>
      </c>
      <c r="D2631" s="95" t="s">
        <v>240</v>
      </c>
      <c r="E2631" s="87">
        <f t="shared" si="64"/>
        <v>4.6065060241141822</v>
      </c>
      <c r="F2631" s="69">
        <f t="shared" si="64"/>
        <v>5.0578914790055638</v>
      </c>
      <c r="G2631" s="69">
        <f t="shared" si="64"/>
        <v>3.5868915551841307</v>
      </c>
      <c r="H2631" s="69">
        <f t="shared" si="64"/>
        <v>6.3918907329321755</v>
      </c>
      <c r="I2631" s="69">
        <f t="shared" si="64"/>
        <v>2.8263415031648678</v>
      </c>
      <c r="J2631" s="70">
        <f t="shared" si="64"/>
        <v>5.1049641702601898</v>
      </c>
      <c r="K2631" s="118"/>
      <c r="L2631" s="112"/>
    </row>
    <row r="2632" spans="1:12" x14ac:dyDescent="0.25">
      <c r="A2632" s="93">
        <v>1980</v>
      </c>
      <c r="B2632" s="94" t="s">
        <v>297</v>
      </c>
      <c r="C2632" s="95" t="s">
        <v>298</v>
      </c>
      <c r="D2632" s="95" t="s">
        <v>240</v>
      </c>
      <c r="E2632" s="87">
        <f t="shared" si="64"/>
        <v>4.9566761304540021</v>
      </c>
      <c r="F2632" s="69">
        <f t="shared" si="64"/>
        <v>5.0860528398387723</v>
      </c>
      <c r="G2632" s="69">
        <f t="shared" si="64"/>
        <v>4.9755324650927566</v>
      </c>
      <c r="H2632" s="69">
        <f t="shared" si="64"/>
        <v>5.4745832518861128</v>
      </c>
      <c r="I2632" s="69">
        <f t="shared" si="64"/>
        <v>3.3453300818929614</v>
      </c>
      <c r="J2632" s="70">
        <f t="shared" si="64"/>
        <v>5.9341997727919669</v>
      </c>
      <c r="K2632" s="118"/>
      <c r="L2632" s="112"/>
    </row>
    <row r="2633" spans="1:12" x14ac:dyDescent="0.25">
      <c r="A2633" s="93">
        <v>1980</v>
      </c>
      <c r="B2633" s="94" t="s">
        <v>299</v>
      </c>
      <c r="C2633" s="95" t="s">
        <v>300</v>
      </c>
      <c r="D2633" s="95" t="s">
        <v>240</v>
      </c>
      <c r="E2633" s="87" t="e">
        <f t="shared" si="64"/>
        <v>#N/A</v>
      </c>
      <c r="F2633" s="69" t="e">
        <f t="shared" si="64"/>
        <v>#N/A</v>
      </c>
      <c r="G2633" s="69" t="e">
        <f t="shared" si="64"/>
        <v>#N/A</v>
      </c>
      <c r="H2633" s="69" t="e">
        <f t="shared" si="64"/>
        <v>#N/A</v>
      </c>
      <c r="I2633" s="69" t="e">
        <f t="shared" si="64"/>
        <v>#N/A</v>
      </c>
      <c r="J2633" s="70" t="e">
        <f t="shared" si="64"/>
        <v>#N/A</v>
      </c>
      <c r="K2633" s="118"/>
      <c r="L2633" s="112"/>
    </row>
    <row r="2634" spans="1:12" x14ac:dyDescent="0.25">
      <c r="A2634" s="93">
        <v>1980</v>
      </c>
      <c r="B2634" s="94" t="s">
        <v>301</v>
      </c>
      <c r="C2634" s="95" t="s">
        <v>302</v>
      </c>
      <c r="D2634" s="95" t="s">
        <v>240</v>
      </c>
      <c r="E2634" s="87" t="e">
        <f t="shared" ref="E2634:J2643" si="65">IF(ISNUMBER(VLOOKUP($B2634,EFW.1980,3,FALSE))=TRUE,VLOOKUP($B2634,EFW.1980,E$2,FALSE),NA())</f>
        <v>#N/A</v>
      </c>
      <c r="F2634" s="69" t="e">
        <f t="shared" si="65"/>
        <v>#N/A</v>
      </c>
      <c r="G2634" s="69" t="e">
        <f t="shared" si="65"/>
        <v>#N/A</v>
      </c>
      <c r="H2634" s="69" t="e">
        <f t="shared" si="65"/>
        <v>#N/A</v>
      </c>
      <c r="I2634" s="69" t="e">
        <f t="shared" si="65"/>
        <v>#N/A</v>
      </c>
      <c r="J2634" s="70" t="e">
        <f t="shared" si="65"/>
        <v>#N/A</v>
      </c>
      <c r="K2634" s="118"/>
      <c r="L2634" s="112"/>
    </row>
    <row r="2635" spans="1:12" x14ac:dyDescent="0.25">
      <c r="A2635" s="93">
        <v>1980</v>
      </c>
      <c r="B2635" s="94" t="s">
        <v>303</v>
      </c>
      <c r="C2635" s="95" t="s">
        <v>304</v>
      </c>
      <c r="D2635" s="95" t="s">
        <v>240</v>
      </c>
      <c r="E2635" s="87">
        <f t="shared" si="65"/>
        <v>5.7966782088509206</v>
      </c>
      <c r="F2635" s="69">
        <f t="shared" si="65"/>
        <v>2.4181214549368413</v>
      </c>
      <c r="G2635" s="69">
        <f t="shared" si="65"/>
        <v>4.6299752010221589</v>
      </c>
      <c r="H2635" s="69">
        <f t="shared" si="65"/>
        <v>8.1031138096703224</v>
      </c>
      <c r="I2635" s="69">
        <f t="shared" si="65"/>
        <v>7.5032299441380932</v>
      </c>
      <c r="J2635" s="70">
        <f t="shared" si="65"/>
        <v>7.9093202790870372</v>
      </c>
      <c r="K2635" s="118"/>
      <c r="L2635" s="112"/>
    </row>
    <row r="2636" spans="1:12" x14ac:dyDescent="0.25">
      <c r="A2636" s="93">
        <v>1980</v>
      </c>
      <c r="B2636" s="94" t="s">
        <v>305</v>
      </c>
      <c r="C2636" s="95" t="s">
        <v>306</v>
      </c>
      <c r="D2636" s="95" t="s">
        <v>240</v>
      </c>
      <c r="E2636" s="87">
        <f t="shared" si="65"/>
        <v>5.7519934657805507</v>
      </c>
      <c r="F2636" s="69">
        <f t="shared" si="65"/>
        <v>6.8223004257465547</v>
      </c>
      <c r="G2636" s="69">
        <f t="shared" si="65"/>
        <v>4.3420298205470784</v>
      </c>
      <c r="H2636" s="69">
        <f t="shared" si="65"/>
        <v>5.6907283939813986</v>
      </c>
      <c r="I2636" s="69">
        <f t="shared" si="65"/>
        <v>6.3577906028080671</v>
      </c>
      <c r="J2636" s="70">
        <f t="shared" si="65"/>
        <v>5.8651338808441373</v>
      </c>
      <c r="K2636" s="118"/>
      <c r="L2636" s="112"/>
    </row>
    <row r="2637" spans="1:12" x14ac:dyDescent="0.25">
      <c r="A2637" s="93">
        <v>1980</v>
      </c>
      <c r="B2637" s="94" t="s">
        <v>307</v>
      </c>
      <c r="C2637" s="95" t="s">
        <v>308</v>
      </c>
      <c r="D2637" s="95" t="s">
        <v>240</v>
      </c>
      <c r="E2637" s="87" t="e">
        <f t="shared" si="65"/>
        <v>#N/A</v>
      </c>
      <c r="F2637" s="69" t="e">
        <f t="shared" si="65"/>
        <v>#N/A</v>
      </c>
      <c r="G2637" s="69" t="e">
        <f t="shared" si="65"/>
        <v>#N/A</v>
      </c>
      <c r="H2637" s="69" t="e">
        <f t="shared" si="65"/>
        <v>#N/A</v>
      </c>
      <c r="I2637" s="69" t="e">
        <f t="shared" si="65"/>
        <v>#N/A</v>
      </c>
      <c r="J2637" s="70" t="e">
        <f t="shared" si="65"/>
        <v>#N/A</v>
      </c>
      <c r="K2637" s="118"/>
      <c r="L2637" s="112"/>
    </row>
    <row r="2638" spans="1:12" x14ac:dyDescent="0.25">
      <c r="A2638" s="93">
        <v>1980</v>
      </c>
      <c r="B2638" s="94" t="s">
        <v>309</v>
      </c>
      <c r="C2638" s="95" t="s">
        <v>310</v>
      </c>
      <c r="D2638" s="95" t="s">
        <v>240</v>
      </c>
      <c r="E2638" s="87" t="e">
        <f t="shared" si="65"/>
        <v>#N/A</v>
      </c>
      <c r="F2638" s="69" t="e">
        <f t="shared" si="65"/>
        <v>#N/A</v>
      </c>
      <c r="G2638" s="69" t="e">
        <f t="shared" si="65"/>
        <v>#N/A</v>
      </c>
      <c r="H2638" s="69" t="e">
        <f t="shared" si="65"/>
        <v>#N/A</v>
      </c>
      <c r="I2638" s="69" t="e">
        <f t="shared" si="65"/>
        <v>#N/A</v>
      </c>
      <c r="J2638" s="70" t="e">
        <f t="shared" si="65"/>
        <v>#N/A</v>
      </c>
      <c r="K2638" s="118"/>
      <c r="L2638" s="112"/>
    </row>
    <row r="2639" spans="1:12" x14ac:dyDescent="0.25">
      <c r="A2639" s="93">
        <v>1980</v>
      </c>
      <c r="B2639" s="94" t="s">
        <v>311</v>
      </c>
      <c r="C2639" s="95" t="s">
        <v>312</v>
      </c>
      <c r="D2639" s="95" t="s">
        <v>240</v>
      </c>
      <c r="E2639" s="87">
        <f t="shared" si="65"/>
        <v>4.221507064522199</v>
      </c>
      <c r="F2639" s="69">
        <f t="shared" si="65"/>
        <v>3.7732580975118055</v>
      </c>
      <c r="G2639" s="69">
        <f t="shared" si="65"/>
        <v>5.4412225278752997</v>
      </c>
      <c r="H2639" s="69">
        <f t="shared" si="65"/>
        <v>2.0395521652831832</v>
      </c>
      <c r="I2639" s="69">
        <f t="shared" si="65"/>
        <v>5.8944725380359033</v>
      </c>
      <c r="J2639" s="70">
        <f t="shared" si="65"/>
        <v>3.685184692040921</v>
      </c>
      <c r="K2639" s="118"/>
      <c r="L2639" s="112"/>
    </row>
    <row r="2640" spans="1:12" x14ac:dyDescent="0.25">
      <c r="A2640" s="93">
        <v>1980</v>
      </c>
      <c r="B2640" s="94" t="s">
        <v>313</v>
      </c>
      <c r="C2640" s="95" t="s">
        <v>314</v>
      </c>
      <c r="D2640" s="95" t="s">
        <v>240</v>
      </c>
      <c r="E2640" s="87">
        <f t="shared" si="65"/>
        <v>4.9714567133294469</v>
      </c>
      <c r="F2640" s="69">
        <f t="shared" si="65"/>
        <v>2.509292100803322</v>
      </c>
      <c r="G2640" s="69">
        <f t="shared" si="65"/>
        <v>3.8614002492690807</v>
      </c>
      <c r="H2640" s="69">
        <f t="shared" si="65"/>
        <v>6.8229456252383773</v>
      </c>
      <c r="I2640" s="69">
        <f t="shared" si="65"/>
        <v>5.6290883341027591</v>
      </c>
      <c r="J2640" s="70">
        <f t="shared" si="65"/>
        <v>6.893659435767943</v>
      </c>
      <c r="K2640" s="118"/>
      <c r="L2640" s="112"/>
    </row>
    <row r="2641" spans="1:12" x14ac:dyDescent="0.25">
      <c r="A2641" s="93">
        <v>1980</v>
      </c>
      <c r="B2641" s="94" t="s">
        <v>315</v>
      </c>
      <c r="C2641" s="95" t="s">
        <v>316</v>
      </c>
      <c r="D2641" s="95" t="s">
        <v>240</v>
      </c>
      <c r="E2641" s="87">
        <f t="shared" si="65"/>
        <v>5.556887650749327</v>
      </c>
      <c r="F2641" s="69">
        <f t="shared" si="65"/>
        <v>5.3654583256318125</v>
      </c>
      <c r="G2641" s="69">
        <f t="shared" si="65"/>
        <v>4.7556782136739271</v>
      </c>
      <c r="H2641" s="69">
        <f t="shared" si="65"/>
        <v>5.1898301082740268</v>
      </c>
      <c r="I2641" s="69" t="str">
        <f t="shared" si="65"/>
        <v/>
      </c>
      <c r="J2641" s="70">
        <f t="shared" si="65"/>
        <v>7.3150825599800413</v>
      </c>
      <c r="K2641" s="118"/>
      <c r="L2641" s="112"/>
    </row>
    <row r="2642" spans="1:12" x14ac:dyDescent="0.25">
      <c r="A2642" s="93">
        <v>1980</v>
      </c>
      <c r="B2642" s="94" t="s">
        <v>317</v>
      </c>
      <c r="C2642" s="95" t="s">
        <v>318</v>
      </c>
      <c r="D2642" s="95" t="s">
        <v>240</v>
      </c>
      <c r="E2642" s="87" t="e">
        <f t="shared" si="65"/>
        <v>#N/A</v>
      </c>
      <c r="F2642" s="69" t="e">
        <f t="shared" si="65"/>
        <v>#N/A</v>
      </c>
      <c r="G2642" s="69" t="e">
        <f t="shared" si="65"/>
        <v>#N/A</v>
      </c>
      <c r="H2642" s="69" t="e">
        <f t="shared" si="65"/>
        <v>#N/A</v>
      </c>
      <c r="I2642" s="69" t="e">
        <f t="shared" si="65"/>
        <v>#N/A</v>
      </c>
      <c r="J2642" s="70" t="e">
        <f t="shared" si="65"/>
        <v>#N/A</v>
      </c>
      <c r="K2642" s="118"/>
      <c r="L2642" s="112"/>
    </row>
    <row r="2643" spans="1:12" x14ac:dyDescent="0.25">
      <c r="A2643" s="93">
        <v>1980</v>
      </c>
      <c r="B2643" s="94" t="s">
        <v>319</v>
      </c>
      <c r="C2643" s="95" t="s">
        <v>320</v>
      </c>
      <c r="D2643" s="95" t="s">
        <v>240</v>
      </c>
      <c r="E2643" s="87">
        <f t="shared" si="65"/>
        <v>5.1223331349542276</v>
      </c>
      <c r="F2643" s="69">
        <f t="shared" si="65"/>
        <v>2.9862832179141212</v>
      </c>
      <c r="G2643" s="69">
        <f t="shared" si="65"/>
        <v>3.6624941158261231</v>
      </c>
      <c r="H2643" s="69">
        <f t="shared" si="65"/>
        <v>5.4020660067408617</v>
      </c>
      <c r="I2643" s="69" t="str">
        <f t="shared" si="65"/>
        <v/>
      </c>
      <c r="J2643" s="70">
        <f t="shared" si="65"/>
        <v>7.7787019369548815</v>
      </c>
      <c r="K2643" s="118"/>
      <c r="L2643" s="112"/>
    </row>
    <row r="2644" spans="1:12" x14ac:dyDescent="0.25">
      <c r="A2644" s="93">
        <v>1980</v>
      </c>
      <c r="B2644" s="94" t="s">
        <v>321</v>
      </c>
      <c r="C2644" s="95" t="s">
        <v>322</v>
      </c>
      <c r="D2644" s="95" t="s">
        <v>240</v>
      </c>
      <c r="E2644" s="87" t="e">
        <f t="shared" ref="E2644:J2653" si="66">IF(ISNUMBER(VLOOKUP($B2644,EFW.1980,3,FALSE))=TRUE,VLOOKUP($B2644,EFW.1980,E$2,FALSE),NA())</f>
        <v>#N/A</v>
      </c>
      <c r="F2644" s="69" t="e">
        <f t="shared" si="66"/>
        <v>#N/A</v>
      </c>
      <c r="G2644" s="69" t="e">
        <f t="shared" si="66"/>
        <v>#N/A</v>
      </c>
      <c r="H2644" s="69" t="e">
        <f t="shared" si="66"/>
        <v>#N/A</v>
      </c>
      <c r="I2644" s="69" t="e">
        <f t="shared" si="66"/>
        <v>#N/A</v>
      </c>
      <c r="J2644" s="70" t="e">
        <f t="shared" si="66"/>
        <v>#N/A</v>
      </c>
      <c r="K2644" s="118"/>
      <c r="L2644" s="112"/>
    </row>
    <row r="2645" spans="1:12" x14ac:dyDescent="0.25">
      <c r="A2645" s="93">
        <v>1980</v>
      </c>
      <c r="B2645" s="94" t="s">
        <v>323</v>
      </c>
      <c r="C2645" s="95" t="s">
        <v>324</v>
      </c>
      <c r="D2645" s="95" t="s">
        <v>240</v>
      </c>
      <c r="E2645" s="87" t="e">
        <f t="shared" si="66"/>
        <v>#N/A</v>
      </c>
      <c r="F2645" s="69" t="e">
        <f t="shared" si="66"/>
        <v>#N/A</v>
      </c>
      <c r="G2645" s="69" t="e">
        <f t="shared" si="66"/>
        <v>#N/A</v>
      </c>
      <c r="H2645" s="69" t="e">
        <f t="shared" si="66"/>
        <v>#N/A</v>
      </c>
      <c r="I2645" s="69" t="e">
        <f t="shared" si="66"/>
        <v>#N/A</v>
      </c>
      <c r="J2645" s="70" t="e">
        <f t="shared" si="66"/>
        <v>#N/A</v>
      </c>
      <c r="K2645" s="118"/>
      <c r="L2645" s="112"/>
    </row>
    <row r="2646" spans="1:12" x14ac:dyDescent="0.25">
      <c r="A2646" s="93">
        <v>1980</v>
      </c>
      <c r="B2646" s="94" t="s">
        <v>325</v>
      </c>
      <c r="C2646" s="95" t="s">
        <v>326</v>
      </c>
      <c r="D2646" s="95" t="s">
        <v>240</v>
      </c>
      <c r="E2646" s="87" t="e">
        <f t="shared" si="66"/>
        <v>#N/A</v>
      </c>
      <c r="F2646" s="69" t="e">
        <f t="shared" si="66"/>
        <v>#N/A</v>
      </c>
      <c r="G2646" s="69" t="e">
        <f t="shared" si="66"/>
        <v>#N/A</v>
      </c>
      <c r="H2646" s="69" t="e">
        <f t="shared" si="66"/>
        <v>#N/A</v>
      </c>
      <c r="I2646" s="69" t="e">
        <f t="shared" si="66"/>
        <v>#N/A</v>
      </c>
      <c r="J2646" s="70" t="e">
        <f t="shared" si="66"/>
        <v>#N/A</v>
      </c>
      <c r="K2646" s="118"/>
      <c r="L2646" s="112"/>
    </row>
    <row r="2647" spans="1:12" x14ac:dyDescent="0.25">
      <c r="A2647" s="93">
        <v>1980</v>
      </c>
      <c r="B2647" s="94" t="s">
        <v>327</v>
      </c>
      <c r="C2647" s="95" t="s">
        <v>328</v>
      </c>
      <c r="D2647" s="95" t="s">
        <v>240</v>
      </c>
      <c r="E2647" s="87">
        <f t="shared" si="66"/>
        <v>3.181462385882373</v>
      </c>
      <c r="F2647" s="69">
        <f t="shared" si="66"/>
        <v>0.90103948686881075</v>
      </c>
      <c r="G2647" s="69">
        <f t="shared" si="66"/>
        <v>2.4685940653924381</v>
      </c>
      <c r="H2647" s="69">
        <f t="shared" si="66"/>
        <v>8.1779032940842296</v>
      </c>
      <c r="I2647" s="69">
        <f t="shared" si="66"/>
        <v>1.9819269590611925</v>
      </c>
      <c r="J2647" s="70">
        <f t="shared" si="66"/>
        <v>3.3798802478533005</v>
      </c>
      <c r="K2647" s="118"/>
      <c r="L2647" s="112"/>
    </row>
    <row r="2648" spans="1:12" x14ac:dyDescent="0.25">
      <c r="A2648" s="93">
        <v>1980</v>
      </c>
      <c r="B2648" s="94" t="s">
        <v>329</v>
      </c>
      <c r="C2648" s="95" t="s">
        <v>330</v>
      </c>
      <c r="D2648" s="95" t="s">
        <v>240</v>
      </c>
      <c r="E2648" s="87">
        <f t="shared" si="66"/>
        <v>3.6763964960342252</v>
      </c>
      <c r="F2648" s="69">
        <f t="shared" si="66"/>
        <v>4.8445522570125048</v>
      </c>
      <c r="G2648" s="69">
        <f t="shared" si="66"/>
        <v>4.6020112050394708</v>
      </c>
      <c r="H2648" s="69">
        <f t="shared" si="66"/>
        <v>0.7925422413272265</v>
      </c>
      <c r="I2648" s="69">
        <f t="shared" si="66"/>
        <v>3.585369521865029</v>
      </c>
      <c r="J2648" s="70">
        <f t="shared" si="66"/>
        <v>4.5757870906778599</v>
      </c>
      <c r="K2648" s="118"/>
      <c r="L2648" s="112"/>
    </row>
    <row r="2649" spans="1:12" x14ac:dyDescent="0.25">
      <c r="A2649" s="93">
        <v>1980</v>
      </c>
      <c r="B2649" s="94" t="s">
        <v>331</v>
      </c>
      <c r="C2649" s="95" t="s">
        <v>332</v>
      </c>
      <c r="D2649" s="95" t="s">
        <v>240</v>
      </c>
      <c r="E2649" s="87">
        <f t="shared" si="66"/>
        <v>5.1731496882770358</v>
      </c>
      <c r="F2649" s="69">
        <f t="shared" si="66"/>
        <v>1.6821693433614138</v>
      </c>
      <c r="G2649" s="69">
        <f t="shared" si="66"/>
        <v>4.4082550969148846</v>
      </c>
      <c r="H2649" s="69">
        <f t="shared" si="66"/>
        <v>6.6461747906987458</v>
      </c>
      <c r="I2649" s="69" t="str">
        <f t="shared" si="66"/>
        <v/>
      </c>
      <c r="J2649" s="70">
        <f t="shared" si="66"/>
        <v>6.2991935958630423</v>
      </c>
      <c r="K2649" s="118"/>
      <c r="L2649" s="112"/>
    </row>
    <row r="2650" spans="1:12" x14ac:dyDescent="0.25">
      <c r="A2650" s="93">
        <v>1980</v>
      </c>
      <c r="B2650" s="94" t="s">
        <v>333</v>
      </c>
      <c r="C2650" s="95" t="s">
        <v>334</v>
      </c>
      <c r="D2650" s="95" t="s">
        <v>240</v>
      </c>
      <c r="E2650" s="87" t="e">
        <f t="shared" si="66"/>
        <v>#N/A</v>
      </c>
      <c r="F2650" s="69" t="e">
        <f t="shared" si="66"/>
        <v>#N/A</v>
      </c>
      <c r="G2650" s="69" t="e">
        <f t="shared" si="66"/>
        <v>#N/A</v>
      </c>
      <c r="H2650" s="69" t="e">
        <f t="shared" si="66"/>
        <v>#N/A</v>
      </c>
      <c r="I2650" s="69" t="e">
        <f t="shared" si="66"/>
        <v>#N/A</v>
      </c>
      <c r="J2650" s="70" t="e">
        <f t="shared" si="66"/>
        <v>#N/A</v>
      </c>
      <c r="K2650" s="118"/>
      <c r="L2650" s="112"/>
    </row>
    <row r="2651" spans="1:12" x14ac:dyDescent="0.25">
      <c r="A2651" s="93">
        <v>1980</v>
      </c>
      <c r="B2651" s="94" t="s">
        <v>335</v>
      </c>
      <c r="C2651" s="95" t="s">
        <v>336</v>
      </c>
      <c r="D2651" s="95" t="s">
        <v>337</v>
      </c>
      <c r="E2651" s="87" t="e">
        <f t="shared" si="66"/>
        <v>#N/A</v>
      </c>
      <c r="F2651" s="69" t="e">
        <f t="shared" si="66"/>
        <v>#N/A</v>
      </c>
      <c r="G2651" s="69" t="e">
        <f t="shared" si="66"/>
        <v>#N/A</v>
      </c>
      <c r="H2651" s="69" t="e">
        <f t="shared" si="66"/>
        <v>#N/A</v>
      </c>
      <c r="I2651" s="69" t="e">
        <f t="shared" si="66"/>
        <v>#N/A</v>
      </c>
      <c r="J2651" s="70" t="e">
        <f t="shared" si="66"/>
        <v>#N/A</v>
      </c>
      <c r="K2651" s="118"/>
      <c r="L2651" s="112"/>
    </row>
    <row r="2652" spans="1:12" x14ac:dyDescent="0.25">
      <c r="A2652" s="93">
        <v>1980</v>
      </c>
      <c r="B2652" s="94" t="s">
        <v>338</v>
      </c>
      <c r="C2652" s="95" t="s">
        <v>339</v>
      </c>
      <c r="D2652" s="95" t="s">
        <v>337</v>
      </c>
      <c r="E2652" s="87" t="e">
        <f t="shared" si="66"/>
        <v>#N/A</v>
      </c>
      <c r="F2652" s="69" t="e">
        <f t="shared" si="66"/>
        <v>#N/A</v>
      </c>
      <c r="G2652" s="69" t="e">
        <f t="shared" si="66"/>
        <v>#N/A</v>
      </c>
      <c r="H2652" s="69" t="e">
        <f t="shared" si="66"/>
        <v>#N/A</v>
      </c>
      <c r="I2652" s="69" t="e">
        <f t="shared" si="66"/>
        <v>#N/A</v>
      </c>
      <c r="J2652" s="70" t="e">
        <f t="shared" si="66"/>
        <v>#N/A</v>
      </c>
      <c r="K2652" s="118"/>
      <c r="L2652" s="112"/>
    </row>
    <row r="2653" spans="1:12" x14ac:dyDescent="0.25">
      <c r="A2653" s="93">
        <v>1980</v>
      </c>
      <c r="B2653" s="94" t="s">
        <v>340</v>
      </c>
      <c r="C2653" s="95" t="s">
        <v>341</v>
      </c>
      <c r="D2653" s="95" t="s">
        <v>337</v>
      </c>
      <c r="E2653" s="87" t="e">
        <f t="shared" si="66"/>
        <v>#N/A</v>
      </c>
      <c r="F2653" s="69" t="e">
        <f t="shared" si="66"/>
        <v>#N/A</v>
      </c>
      <c r="G2653" s="69" t="e">
        <f t="shared" si="66"/>
        <v>#N/A</v>
      </c>
      <c r="H2653" s="69" t="e">
        <f t="shared" si="66"/>
        <v>#N/A</v>
      </c>
      <c r="I2653" s="69" t="e">
        <f t="shared" si="66"/>
        <v>#N/A</v>
      </c>
      <c r="J2653" s="70" t="e">
        <f t="shared" si="66"/>
        <v>#N/A</v>
      </c>
      <c r="K2653" s="118"/>
      <c r="L2653" s="112"/>
    </row>
    <row r="2654" spans="1:12" x14ac:dyDescent="0.25">
      <c r="A2654" s="93">
        <v>1980</v>
      </c>
      <c r="B2654" s="94" t="s">
        <v>342</v>
      </c>
      <c r="C2654" s="95" t="s">
        <v>343</v>
      </c>
      <c r="D2654" s="95" t="s">
        <v>337</v>
      </c>
      <c r="E2654" s="87">
        <f t="shared" ref="E2654:J2663" si="67">IF(ISNUMBER(VLOOKUP($B2654,EFW.1980,3,FALSE))=TRUE,VLOOKUP($B2654,EFW.1980,E$2,FALSE),NA())</f>
        <v>4.357933774637698</v>
      </c>
      <c r="F2654" s="69" t="str">
        <f t="shared" si="67"/>
        <v/>
      </c>
      <c r="G2654" s="69">
        <f t="shared" si="67"/>
        <v>5.1426255372071203</v>
      </c>
      <c r="H2654" s="69">
        <f t="shared" si="67"/>
        <v>6.4824426159319595</v>
      </c>
      <c r="I2654" s="69">
        <f t="shared" si="67"/>
        <v>2.3703048259162967</v>
      </c>
      <c r="J2654" s="70">
        <f t="shared" si="67"/>
        <v>4.5448293454463435</v>
      </c>
      <c r="K2654" s="118"/>
      <c r="L2654" s="112"/>
    </row>
    <row r="2655" spans="1:12" x14ac:dyDescent="0.25">
      <c r="A2655" s="93">
        <v>1980</v>
      </c>
      <c r="B2655" s="94" t="s">
        <v>344</v>
      </c>
      <c r="C2655" s="95" t="s">
        <v>345</v>
      </c>
      <c r="D2655" s="95" t="s">
        <v>337</v>
      </c>
      <c r="E2655" s="87" t="e">
        <f t="shared" si="67"/>
        <v>#N/A</v>
      </c>
      <c r="F2655" s="69" t="e">
        <f t="shared" si="67"/>
        <v>#N/A</v>
      </c>
      <c r="G2655" s="69" t="e">
        <f t="shared" si="67"/>
        <v>#N/A</v>
      </c>
      <c r="H2655" s="69" t="e">
        <f t="shared" si="67"/>
        <v>#N/A</v>
      </c>
      <c r="I2655" s="69" t="e">
        <f t="shared" si="67"/>
        <v>#N/A</v>
      </c>
      <c r="J2655" s="70" t="e">
        <f t="shared" si="67"/>
        <v>#N/A</v>
      </c>
      <c r="K2655" s="118"/>
      <c r="L2655" s="112"/>
    </row>
    <row r="2656" spans="1:12" x14ac:dyDescent="0.25">
      <c r="A2656" s="93">
        <v>1980</v>
      </c>
      <c r="B2656" s="94" t="s">
        <v>346</v>
      </c>
      <c r="C2656" s="95" t="s">
        <v>347</v>
      </c>
      <c r="D2656" s="95" t="s">
        <v>337</v>
      </c>
      <c r="E2656" s="87" t="e">
        <f t="shared" si="67"/>
        <v>#N/A</v>
      </c>
      <c r="F2656" s="69" t="e">
        <f t="shared" si="67"/>
        <v>#N/A</v>
      </c>
      <c r="G2656" s="69" t="e">
        <f t="shared" si="67"/>
        <v>#N/A</v>
      </c>
      <c r="H2656" s="69" t="e">
        <f t="shared" si="67"/>
        <v>#N/A</v>
      </c>
      <c r="I2656" s="69" t="e">
        <f t="shared" si="67"/>
        <v>#N/A</v>
      </c>
      <c r="J2656" s="70" t="e">
        <f t="shared" si="67"/>
        <v>#N/A</v>
      </c>
      <c r="K2656" s="118"/>
      <c r="L2656" s="112"/>
    </row>
    <row r="2657" spans="1:12" x14ac:dyDescent="0.25">
      <c r="A2657" s="93">
        <v>1980</v>
      </c>
      <c r="B2657" s="94" t="s">
        <v>348</v>
      </c>
      <c r="C2657" s="95" t="s">
        <v>349</v>
      </c>
      <c r="D2657" s="95" t="s">
        <v>337</v>
      </c>
      <c r="E2657" s="87">
        <f t="shared" si="67"/>
        <v>3.315079605602119</v>
      </c>
      <c r="F2657" s="69">
        <f t="shared" si="67"/>
        <v>1.6837288262891394</v>
      </c>
      <c r="G2657" s="69">
        <f t="shared" si="67"/>
        <v>4.2817961478657791</v>
      </c>
      <c r="H2657" s="69">
        <f t="shared" si="67"/>
        <v>6.5911853145223125</v>
      </c>
      <c r="I2657" s="69" t="str">
        <f t="shared" si="67"/>
        <v/>
      </c>
      <c r="J2657" s="70">
        <f t="shared" si="67"/>
        <v>3.5743770012733709</v>
      </c>
      <c r="K2657" s="118"/>
      <c r="L2657" s="112"/>
    </row>
    <row r="2658" spans="1:12" x14ac:dyDescent="0.25">
      <c r="A2658" s="93">
        <v>1980</v>
      </c>
      <c r="B2658" s="94" t="s">
        <v>350</v>
      </c>
      <c r="C2658" s="95" t="s">
        <v>351</v>
      </c>
      <c r="D2658" s="95" t="s">
        <v>337</v>
      </c>
      <c r="E2658" s="87">
        <f t="shared" si="67"/>
        <v>3.4208098050233775</v>
      </c>
      <c r="F2658" s="69">
        <f t="shared" si="67"/>
        <v>0.65879204618386511</v>
      </c>
      <c r="G2658" s="69">
        <f t="shared" si="67"/>
        <v>4.301368524276973</v>
      </c>
      <c r="H2658" s="69">
        <f t="shared" si="67"/>
        <v>6.3737386720229878</v>
      </c>
      <c r="I2658" s="69" t="str">
        <f t="shared" si="67"/>
        <v/>
      </c>
      <c r="J2658" s="70">
        <f t="shared" si="67"/>
        <v>1.1406368736577128</v>
      </c>
      <c r="K2658" s="118"/>
      <c r="L2658" s="112"/>
    </row>
    <row r="2659" spans="1:12" x14ac:dyDescent="0.25">
      <c r="A2659" s="93">
        <v>1980</v>
      </c>
      <c r="B2659" s="94" t="s">
        <v>352</v>
      </c>
      <c r="C2659" s="95" t="s">
        <v>353</v>
      </c>
      <c r="D2659" s="95" t="s">
        <v>337</v>
      </c>
      <c r="E2659" s="87" t="e">
        <f t="shared" si="67"/>
        <v>#N/A</v>
      </c>
      <c r="F2659" s="69" t="e">
        <f t="shared" si="67"/>
        <v>#N/A</v>
      </c>
      <c r="G2659" s="69" t="e">
        <f t="shared" si="67"/>
        <v>#N/A</v>
      </c>
      <c r="H2659" s="69" t="e">
        <f t="shared" si="67"/>
        <v>#N/A</v>
      </c>
      <c r="I2659" s="69" t="e">
        <f t="shared" si="67"/>
        <v>#N/A</v>
      </c>
      <c r="J2659" s="70" t="e">
        <f t="shared" si="67"/>
        <v>#N/A</v>
      </c>
      <c r="K2659" s="118"/>
      <c r="L2659" s="112"/>
    </row>
    <row r="2660" spans="1:12" x14ac:dyDescent="0.25">
      <c r="A2660" s="93">
        <v>1980</v>
      </c>
      <c r="B2660" s="94" t="s">
        <v>354</v>
      </c>
      <c r="C2660" s="95" t="s">
        <v>355</v>
      </c>
      <c r="D2660" s="95" t="s">
        <v>337</v>
      </c>
      <c r="E2660" s="87" t="e">
        <f t="shared" si="67"/>
        <v>#N/A</v>
      </c>
      <c r="F2660" s="69" t="e">
        <f t="shared" si="67"/>
        <v>#N/A</v>
      </c>
      <c r="G2660" s="69" t="e">
        <f t="shared" si="67"/>
        <v>#N/A</v>
      </c>
      <c r="H2660" s="69" t="e">
        <f t="shared" si="67"/>
        <v>#N/A</v>
      </c>
      <c r="I2660" s="69" t="e">
        <f t="shared" si="67"/>
        <v>#N/A</v>
      </c>
      <c r="J2660" s="70" t="e">
        <f t="shared" si="67"/>
        <v>#N/A</v>
      </c>
      <c r="K2660" s="118"/>
      <c r="L2660" s="112"/>
    </row>
    <row r="2661" spans="1:12" x14ac:dyDescent="0.25">
      <c r="A2661" s="93">
        <v>1980</v>
      </c>
      <c r="B2661" s="94" t="s">
        <v>356</v>
      </c>
      <c r="C2661" s="95" t="s">
        <v>357</v>
      </c>
      <c r="D2661" s="95" t="s">
        <v>337</v>
      </c>
      <c r="E2661" s="87" t="e">
        <f t="shared" si="67"/>
        <v>#N/A</v>
      </c>
      <c r="F2661" s="69" t="e">
        <f t="shared" si="67"/>
        <v>#N/A</v>
      </c>
      <c r="G2661" s="69" t="e">
        <f t="shared" si="67"/>
        <v>#N/A</v>
      </c>
      <c r="H2661" s="69" t="e">
        <f t="shared" si="67"/>
        <v>#N/A</v>
      </c>
      <c r="I2661" s="69" t="e">
        <f t="shared" si="67"/>
        <v>#N/A</v>
      </c>
      <c r="J2661" s="70" t="e">
        <f t="shared" si="67"/>
        <v>#N/A</v>
      </c>
      <c r="K2661" s="118"/>
      <c r="L2661" s="112"/>
    </row>
    <row r="2662" spans="1:12" x14ac:dyDescent="0.25">
      <c r="A2662" s="93">
        <v>1980</v>
      </c>
      <c r="B2662" s="94" t="s">
        <v>358</v>
      </c>
      <c r="C2662" s="95" t="s">
        <v>359</v>
      </c>
      <c r="D2662" s="95" t="s">
        <v>337</v>
      </c>
      <c r="E2662" s="87">
        <f t="shared" si="67"/>
        <v>6.9726169302249632</v>
      </c>
      <c r="F2662" s="69">
        <f t="shared" si="67"/>
        <v>6.0448146394239108</v>
      </c>
      <c r="G2662" s="69">
        <f t="shared" si="67"/>
        <v>8.1119113156937974</v>
      </c>
      <c r="H2662" s="69">
        <f t="shared" si="67"/>
        <v>6.6842497396935983</v>
      </c>
      <c r="I2662" s="69">
        <f t="shared" si="67"/>
        <v>7.3416664908814866</v>
      </c>
      <c r="J2662" s="70">
        <f t="shared" si="67"/>
        <v>7.3620321507095197</v>
      </c>
      <c r="K2662" s="118"/>
      <c r="L2662" s="112"/>
    </row>
    <row r="2663" spans="1:12" x14ac:dyDescent="0.25">
      <c r="A2663" s="93">
        <v>1980</v>
      </c>
      <c r="B2663" s="94" t="s">
        <v>360</v>
      </c>
      <c r="C2663" s="95" t="s">
        <v>361</v>
      </c>
      <c r="D2663" s="95" t="s">
        <v>337</v>
      </c>
      <c r="E2663" s="87" t="e">
        <f t="shared" si="67"/>
        <v>#N/A</v>
      </c>
      <c r="F2663" s="69" t="e">
        <f t="shared" si="67"/>
        <v>#N/A</v>
      </c>
      <c r="G2663" s="69" t="e">
        <f t="shared" si="67"/>
        <v>#N/A</v>
      </c>
      <c r="H2663" s="69" t="e">
        <f t="shared" si="67"/>
        <v>#N/A</v>
      </c>
      <c r="I2663" s="69" t="e">
        <f t="shared" si="67"/>
        <v>#N/A</v>
      </c>
      <c r="J2663" s="70" t="e">
        <f t="shared" si="67"/>
        <v>#N/A</v>
      </c>
      <c r="K2663" s="118"/>
      <c r="L2663" s="112"/>
    </row>
    <row r="2664" spans="1:12" x14ac:dyDescent="0.25">
      <c r="A2664" s="93">
        <v>1980</v>
      </c>
      <c r="B2664" s="94" t="s">
        <v>362</v>
      </c>
      <c r="C2664" s="95" t="s">
        <v>363</v>
      </c>
      <c r="D2664" s="95" t="s">
        <v>337</v>
      </c>
      <c r="E2664" s="87" t="e">
        <f t="shared" ref="E2664:J2673" si="68">IF(ISNUMBER(VLOOKUP($B2664,EFW.1980,3,FALSE))=TRUE,VLOOKUP($B2664,EFW.1980,E$2,FALSE),NA())</f>
        <v>#N/A</v>
      </c>
      <c r="F2664" s="69" t="e">
        <f t="shared" si="68"/>
        <v>#N/A</v>
      </c>
      <c r="G2664" s="69" t="e">
        <f t="shared" si="68"/>
        <v>#N/A</v>
      </c>
      <c r="H2664" s="69" t="e">
        <f t="shared" si="68"/>
        <v>#N/A</v>
      </c>
      <c r="I2664" s="69" t="e">
        <f t="shared" si="68"/>
        <v>#N/A</v>
      </c>
      <c r="J2664" s="70" t="e">
        <f t="shared" si="68"/>
        <v>#N/A</v>
      </c>
      <c r="K2664" s="118"/>
      <c r="L2664" s="112"/>
    </row>
    <row r="2665" spans="1:12" x14ac:dyDescent="0.25">
      <c r="A2665" s="93">
        <v>1980</v>
      </c>
      <c r="B2665" s="94" t="s">
        <v>364</v>
      </c>
      <c r="C2665" s="95" t="s">
        <v>365</v>
      </c>
      <c r="D2665" s="95" t="s">
        <v>337</v>
      </c>
      <c r="E2665" s="87">
        <f t="shared" si="68"/>
        <v>7.5073436111209872</v>
      </c>
      <c r="F2665" s="69">
        <f t="shared" si="68"/>
        <v>7.9791210179603986</v>
      </c>
      <c r="G2665" s="69">
        <f t="shared" si="68"/>
        <v>7.711357684307985</v>
      </c>
      <c r="H2665" s="69">
        <f t="shared" si="68"/>
        <v>7.7862875961200544</v>
      </c>
      <c r="I2665" s="69">
        <f t="shared" si="68"/>
        <v>7.2292495836205335</v>
      </c>
      <c r="J2665" s="70">
        <f t="shared" si="68"/>
        <v>7.6362461544659883</v>
      </c>
      <c r="K2665" s="118"/>
      <c r="L2665" s="112"/>
    </row>
    <row r="2666" spans="1:12" x14ac:dyDescent="0.25">
      <c r="A2666" s="93">
        <v>1980</v>
      </c>
      <c r="B2666" s="94" t="s">
        <v>366</v>
      </c>
      <c r="C2666" s="95" t="s">
        <v>367</v>
      </c>
      <c r="D2666" s="95" t="s">
        <v>337</v>
      </c>
      <c r="E2666" s="87" t="e">
        <f t="shared" si="68"/>
        <v>#N/A</v>
      </c>
      <c r="F2666" s="69" t="e">
        <f t="shared" si="68"/>
        <v>#N/A</v>
      </c>
      <c r="G2666" s="69" t="e">
        <f t="shared" si="68"/>
        <v>#N/A</v>
      </c>
      <c r="H2666" s="69" t="e">
        <f t="shared" si="68"/>
        <v>#N/A</v>
      </c>
      <c r="I2666" s="69" t="e">
        <f t="shared" si="68"/>
        <v>#N/A</v>
      </c>
      <c r="J2666" s="70" t="e">
        <f t="shared" si="68"/>
        <v>#N/A</v>
      </c>
      <c r="K2666" s="118"/>
      <c r="L2666" s="112"/>
    </row>
    <row r="2667" spans="1:12" x14ac:dyDescent="0.25">
      <c r="A2667" s="93">
        <v>1980</v>
      </c>
      <c r="B2667" s="94" t="s">
        <v>368</v>
      </c>
      <c r="C2667" s="95" t="s">
        <v>369</v>
      </c>
      <c r="D2667" s="95" t="s">
        <v>337</v>
      </c>
      <c r="E2667" s="87">
        <f t="shared" si="68"/>
        <v>5.5718363244798832</v>
      </c>
      <c r="F2667" s="69">
        <f t="shared" si="68"/>
        <v>6.5646910707064734</v>
      </c>
      <c r="G2667" s="69">
        <f t="shared" si="68"/>
        <v>7.6998589355368603</v>
      </c>
      <c r="H2667" s="69">
        <f t="shared" si="68"/>
        <v>2.6290858757434417</v>
      </c>
      <c r="I2667" s="69">
        <f t="shared" si="68"/>
        <v>5.0875155901707068</v>
      </c>
      <c r="J2667" s="70">
        <f t="shared" si="68"/>
        <v>6.3476722433667341</v>
      </c>
      <c r="K2667" s="118"/>
      <c r="L2667" s="112"/>
    </row>
    <row r="2668" spans="1:12" x14ac:dyDescent="0.25">
      <c r="A2668" s="93">
        <v>1980</v>
      </c>
      <c r="B2668" s="94" t="s">
        <v>370</v>
      </c>
      <c r="C2668" s="95" t="s">
        <v>371</v>
      </c>
      <c r="D2668" s="95" t="s">
        <v>337</v>
      </c>
      <c r="E2668" s="87">
        <f t="shared" si="68"/>
        <v>6.8004024212735947</v>
      </c>
      <c r="F2668" s="69">
        <f t="shared" si="68"/>
        <v>6.8928073879559237</v>
      </c>
      <c r="G2668" s="69">
        <f t="shared" si="68"/>
        <v>6.9824897915819868</v>
      </c>
      <c r="H2668" s="69">
        <f t="shared" si="68"/>
        <v>5.9383414352722008</v>
      </c>
      <c r="I2668" s="69">
        <f t="shared" si="68"/>
        <v>7.4365336008491489</v>
      </c>
      <c r="J2668" s="70">
        <f t="shared" si="68"/>
        <v>6.9658867797927488</v>
      </c>
      <c r="K2668" s="118"/>
      <c r="L2668" s="112"/>
    </row>
    <row r="2669" spans="1:12" x14ac:dyDescent="0.25">
      <c r="A2669" s="93">
        <v>1980</v>
      </c>
      <c r="B2669" s="94" t="s">
        <v>372</v>
      </c>
      <c r="C2669" s="95" t="s">
        <v>373</v>
      </c>
      <c r="D2669" s="95" t="s">
        <v>337</v>
      </c>
      <c r="E2669" s="87" t="e">
        <f t="shared" si="68"/>
        <v>#N/A</v>
      </c>
      <c r="F2669" s="69" t="e">
        <f t="shared" si="68"/>
        <v>#N/A</v>
      </c>
      <c r="G2669" s="69" t="e">
        <f t="shared" si="68"/>
        <v>#N/A</v>
      </c>
      <c r="H2669" s="69" t="e">
        <f t="shared" si="68"/>
        <v>#N/A</v>
      </c>
      <c r="I2669" s="69" t="e">
        <f t="shared" si="68"/>
        <v>#N/A</v>
      </c>
      <c r="J2669" s="70" t="e">
        <f t="shared" si="68"/>
        <v>#N/A</v>
      </c>
      <c r="K2669" s="118"/>
      <c r="L2669" s="112"/>
    </row>
    <row r="2670" spans="1:12" x14ac:dyDescent="0.25">
      <c r="A2670" s="93">
        <v>1980</v>
      </c>
      <c r="B2670" s="94" t="s">
        <v>374</v>
      </c>
      <c r="C2670" s="95" t="s">
        <v>375</v>
      </c>
      <c r="D2670" s="95" t="s">
        <v>337</v>
      </c>
      <c r="E2670" s="87" t="e">
        <f t="shared" si="68"/>
        <v>#N/A</v>
      </c>
      <c r="F2670" s="69" t="e">
        <f t="shared" si="68"/>
        <v>#N/A</v>
      </c>
      <c r="G2670" s="69" t="e">
        <f t="shared" si="68"/>
        <v>#N/A</v>
      </c>
      <c r="H2670" s="69" t="e">
        <f t="shared" si="68"/>
        <v>#N/A</v>
      </c>
      <c r="I2670" s="69" t="e">
        <f t="shared" si="68"/>
        <v>#N/A</v>
      </c>
      <c r="J2670" s="70" t="e">
        <f t="shared" si="68"/>
        <v>#N/A</v>
      </c>
      <c r="K2670" s="118"/>
      <c r="L2670" s="112"/>
    </row>
    <row r="2671" spans="1:12" x14ac:dyDescent="0.25">
      <c r="A2671" s="93">
        <v>1980</v>
      </c>
      <c r="B2671" s="94" t="s">
        <v>376</v>
      </c>
      <c r="C2671" s="95" t="s">
        <v>377</v>
      </c>
      <c r="D2671" s="95" t="s">
        <v>337</v>
      </c>
      <c r="E2671" s="87" t="e">
        <f t="shared" si="68"/>
        <v>#N/A</v>
      </c>
      <c r="F2671" s="69" t="e">
        <f t="shared" si="68"/>
        <v>#N/A</v>
      </c>
      <c r="G2671" s="69" t="e">
        <f t="shared" si="68"/>
        <v>#N/A</v>
      </c>
      <c r="H2671" s="69" t="e">
        <f t="shared" si="68"/>
        <v>#N/A</v>
      </c>
      <c r="I2671" s="69" t="e">
        <f t="shared" si="68"/>
        <v>#N/A</v>
      </c>
      <c r="J2671" s="70" t="e">
        <f t="shared" si="68"/>
        <v>#N/A</v>
      </c>
      <c r="K2671" s="118"/>
      <c r="L2671" s="112"/>
    </row>
    <row r="2672" spans="1:12" x14ac:dyDescent="0.25">
      <c r="A2672" s="93">
        <v>1980</v>
      </c>
      <c r="B2672" s="94" t="s">
        <v>378</v>
      </c>
      <c r="C2672" s="95" t="s">
        <v>379</v>
      </c>
      <c r="D2672" s="95" t="s">
        <v>337</v>
      </c>
      <c r="E2672" s="87" t="e">
        <f t="shared" si="68"/>
        <v>#N/A</v>
      </c>
      <c r="F2672" s="69" t="e">
        <f t="shared" si="68"/>
        <v>#N/A</v>
      </c>
      <c r="G2672" s="69" t="e">
        <f t="shared" si="68"/>
        <v>#N/A</v>
      </c>
      <c r="H2672" s="69" t="e">
        <f t="shared" si="68"/>
        <v>#N/A</v>
      </c>
      <c r="I2672" s="69" t="e">
        <f t="shared" si="68"/>
        <v>#N/A</v>
      </c>
      <c r="J2672" s="70" t="e">
        <f t="shared" si="68"/>
        <v>#N/A</v>
      </c>
      <c r="K2672" s="118"/>
      <c r="L2672" s="112"/>
    </row>
    <row r="2673" spans="1:12" x14ac:dyDescent="0.25">
      <c r="A2673" s="93">
        <v>1980</v>
      </c>
      <c r="B2673" s="94" t="s">
        <v>380</v>
      </c>
      <c r="C2673" s="95" t="s">
        <v>381</v>
      </c>
      <c r="D2673" s="95" t="s">
        <v>337</v>
      </c>
      <c r="E2673" s="87">
        <f t="shared" si="68"/>
        <v>6.7319977722819306</v>
      </c>
      <c r="F2673" s="69">
        <f t="shared" si="68"/>
        <v>6.2980532886941925</v>
      </c>
      <c r="G2673" s="69">
        <f t="shared" si="68"/>
        <v>8.0571747865853993</v>
      </c>
      <c r="H2673" s="69">
        <f t="shared" si="68"/>
        <v>6.4374750022335148</v>
      </c>
      <c r="I2673" s="69">
        <f t="shared" si="68"/>
        <v>7.1707925064569489</v>
      </c>
      <c r="J2673" s="70">
        <f t="shared" si="68"/>
        <v>6.0310163008944082</v>
      </c>
      <c r="K2673" s="118"/>
      <c r="L2673" s="112"/>
    </row>
    <row r="2674" spans="1:12" x14ac:dyDescent="0.25">
      <c r="A2674" s="93">
        <v>1980</v>
      </c>
      <c r="B2674" s="94"/>
      <c r="C2674" s="95" t="s">
        <v>382</v>
      </c>
      <c r="D2674" s="95" t="s">
        <v>337</v>
      </c>
      <c r="E2674" s="87" t="e">
        <f t="shared" ref="E2674:J2683" si="69">IF(ISNUMBER(VLOOKUP($B2674,EFW.1980,3,FALSE))=TRUE,VLOOKUP($B2674,EFW.1980,E$2,FALSE),NA())</f>
        <v>#N/A</v>
      </c>
      <c r="F2674" s="69" t="e">
        <f t="shared" si="69"/>
        <v>#N/A</v>
      </c>
      <c r="G2674" s="69" t="e">
        <f t="shared" si="69"/>
        <v>#N/A</v>
      </c>
      <c r="H2674" s="69" t="e">
        <f t="shared" si="69"/>
        <v>#N/A</v>
      </c>
      <c r="I2674" s="69" t="e">
        <f t="shared" si="69"/>
        <v>#N/A</v>
      </c>
      <c r="J2674" s="70" t="e">
        <f t="shared" si="69"/>
        <v>#N/A</v>
      </c>
      <c r="K2674" s="118"/>
      <c r="L2674" s="112"/>
    </row>
    <row r="2675" spans="1:12" x14ac:dyDescent="0.25">
      <c r="A2675" s="93">
        <v>1980</v>
      </c>
      <c r="B2675" s="94" t="s">
        <v>383</v>
      </c>
      <c r="C2675" s="95" t="s">
        <v>384</v>
      </c>
      <c r="D2675" s="95" t="s">
        <v>337</v>
      </c>
      <c r="E2675" s="87" t="e">
        <f t="shared" si="69"/>
        <v>#N/A</v>
      </c>
      <c r="F2675" s="69" t="e">
        <f t="shared" si="69"/>
        <v>#N/A</v>
      </c>
      <c r="G2675" s="69" t="e">
        <f t="shared" si="69"/>
        <v>#N/A</v>
      </c>
      <c r="H2675" s="69" t="e">
        <f t="shared" si="69"/>
        <v>#N/A</v>
      </c>
      <c r="I2675" s="69" t="e">
        <f t="shared" si="69"/>
        <v>#N/A</v>
      </c>
      <c r="J2675" s="70" t="e">
        <f t="shared" si="69"/>
        <v>#N/A</v>
      </c>
      <c r="K2675" s="118"/>
      <c r="L2675" s="112"/>
    </row>
    <row r="2676" spans="1:12" x14ac:dyDescent="0.25">
      <c r="A2676" s="93">
        <v>1980</v>
      </c>
      <c r="B2676" s="94" t="s">
        <v>385</v>
      </c>
      <c r="C2676" s="95" t="s">
        <v>386</v>
      </c>
      <c r="D2676" s="95" t="s">
        <v>337</v>
      </c>
      <c r="E2676" s="87">
        <f t="shared" si="69"/>
        <v>7.1947469070696659</v>
      </c>
      <c r="F2676" s="69">
        <f t="shared" si="69"/>
        <v>9.2628135687040611</v>
      </c>
      <c r="G2676" s="69">
        <f t="shared" si="69"/>
        <v>7.773865154837325</v>
      </c>
      <c r="H2676" s="69">
        <f t="shared" si="69"/>
        <v>7.5638020691261723</v>
      </c>
      <c r="I2676" s="69">
        <f t="shared" si="69"/>
        <v>7.3595071008867965</v>
      </c>
      <c r="J2676" s="70">
        <f t="shared" si="69"/>
        <v>6.4113099243548834</v>
      </c>
      <c r="K2676" s="118"/>
      <c r="L2676" s="112"/>
    </row>
    <row r="2677" spans="1:12" x14ac:dyDescent="0.25">
      <c r="A2677" s="93">
        <v>1980</v>
      </c>
      <c r="B2677" s="94" t="s">
        <v>387</v>
      </c>
      <c r="C2677" s="95" t="s">
        <v>648</v>
      </c>
      <c r="D2677" s="95" t="s">
        <v>337</v>
      </c>
      <c r="E2677" s="87">
        <f t="shared" si="69"/>
        <v>7.2094292188844253</v>
      </c>
      <c r="F2677" s="69">
        <f t="shared" si="69"/>
        <v>7.1838077342762299</v>
      </c>
      <c r="G2677" s="69">
        <f t="shared" si="69"/>
        <v>7.2881841097120139</v>
      </c>
      <c r="H2677" s="69">
        <f t="shared" si="69"/>
        <v>5.9631144187166525</v>
      </c>
      <c r="I2677" s="69">
        <f t="shared" si="69"/>
        <v>8.8012359954674881</v>
      </c>
      <c r="J2677" s="70">
        <f t="shared" si="69"/>
        <v>7.0156409291443591</v>
      </c>
      <c r="K2677" s="118"/>
      <c r="L2677" s="112"/>
    </row>
    <row r="2678" spans="1:12" x14ac:dyDescent="0.25">
      <c r="A2678" s="93">
        <v>1980</v>
      </c>
      <c r="B2678" s="94" t="s">
        <v>388</v>
      </c>
      <c r="C2678" s="95" t="s">
        <v>389</v>
      </c>
      <c r="D2678" s="95" t="s">
        <v>337</v>
      </c>
      <c r="E2678" s="87" t="e">
        <f t="shared" si="69"/>
        <v>#N/A</v>
      </c>
      <c r="F2678" s="69" t="e">
        <f t="shared" si="69"/>
        <v>#N/A</v>
      </c>
      <c r="G2678" s="69" t="e">
        <f t="shared" si="69"/>
        <v>#N/A</v>
      </c>
      <c r="H2678" s="69" t="e">
        <f t="shared" si="69"/>
        <v>#N/A</v>
      </c>
      <c r="I2678" s="69" t="e">
        <f t="shared" si="69"/>
        <v>#N/A</v>
      </c>
      <c r="J2678" s="70" t="e">
        <f t="shared" si="69"/>
        <v>#N/A</v>
      </c>
      <c r="K2678" s="118"/>
      <c r="L2678" s="112"/>
    </row>
    <row r="2679" spans="1:12" x14ac:dyDescent="0.25">
      <c r="A2679" s="93">
        <v>1980</v>
      </c>
      <c r="B2679" s="94" t="s">
        <v>390</v>
      </c>
      <c r="C2679" s="95" t="s">
        <v>391</v>
      </c>
      <c r="D2679" s="95" t="s">
        <v>337</v>
      </c>
      <c r="E2679" s="87" t="e">
        <f t="shared" si="69"/>
        <v>#N/A</v>
      </c>
      <c r="F2679" s="69" t="e">
        <f t="shared" si="69"/>
        <v>#N/A</v>
      </c>
      <c r="G2679" s="69" t="e">
        <f t="shared" si="69"/>
        <v>#N/A</v>
      </c>
      <c r="H2679" s="69" t="e">
        <f t="shared" si="69"/>
        <v>#N/A</v>
      </c>
      <c r="I2679" s="69" t="e">
        <f t="shared" si="69"/>
        <v>#N/A</v>
      </c>
      <c r="J2679" s="70" t="e">
        <f t="shared" si="69"/>
        <v>#N/A</v>
      </c>
      <c r="K2679" s="118"/>
      <c r="L2679" s="112"/>
    </row>
    <row r="2680" spans="1:12" x14ac:dyDescent="0.25">
      <c r="A2680" s="93">
        <v>1980</v>
      </c>
      <c r="B2680" s="94" t="s">
        <v>392</v>
      </c>
      <c r="C2680" s="95" t="s">
        <v>393</v>
      </c>
      <c r="D2680" s="95" t="s">
        <v>337</v>
      </c>
      <c r="E2680" s="87" t="e">
        <f t="shared" si="69"/>
        <v>#N/A</v>
      </c>
      <c r="F2680" s="69" t="e">
        <f t="shared" si="69"/>
        <v>#N/A</v>
      </c>
      <c r="G2680" s="69" t="e">
        <f t="shared" si="69"/>
        <v>#N/A</v>
      </c>
      <c r="H2680" s="69" t="e">
        <f t="shared" si="69"/>
        <v>#N/A</v>
      </c>
      <c r="I2680" s="69" t="e">
        <f t="shared" si="69"/>
        <v>#N/A</v>
      </c>
      <c r="J2680" s="70" t="e">
        <f t="shared" si="69"/>
        <v>#N/A</v>
      </c>
      <c r="K2680" s="118"/>
      <c r="L2680" s="112"/>
    </row>
    <row r="2681" spans="1:12" x14ac:dyDescent="0.25">
      <c r="A2681" s="93">
        <v>1980</v>
      </c>
      <c r="B2681" s="94" t="s">
        <v>394</v>
      </c>
      <c r="C2681" s="95" t="s">
        <v>395</v>
      </c>
      <c r="D2681" s="95" t="s">
        <v>337</v>
      </c>
      <c r="E2681" s="87" t="e">
        <f t="shared" si="69"/>
        <v>#N/A</v>
      </c>
      <c r="F2681" s="69" t="e">
        <f t="shared" si="69"/>
        <v>#N/A</v>
      </c>
      <c r="G2681" s="69" t="e">
        <f t="shared" si="69"/>
        <v>#N/A</v>
      </c>
      <c r="H2681" s="69" t="e">
        <f t="shared" si="69"/>
        <v>#N/A</v>
      </c>
      <c r="I2681" s="69" t="e">
        <f t="shared" si="69"/>
        <v>#N/A</v>
      </c>
      <c r="J2681" s="70" t="e">
        <f t="shared" si="69"/>
        <v>#N/A</v>
      </c>
      <c r="K2681" s="118"/>
      <c r="L2681" s="112"/>
    </row>
    <row r="2682" spans="1:12" x14ac:dyDescent="0.25">
      <c r="A2682" s="93">
        <v>1980</v>
      </c>
      <c r="B2682" s="94" t="s">
        <v>396</v>
      </c>
      <c r="C2682" s="95" t="s">
        <v>397</v>
      </c>
      <c r="D2682" s="95" t="s">
        <v>337</v>
      </c>
      <c r="E2682" s="87" t="e">
        <f t="shared" si="69"/>
        <v>#N/A</v>
      </c>
      <c r="F2682" s="69" t="e">
        <f t="shared" si="69"/>
        <v>#N/A</v>
      </c>
      <c r="G2682" s="69" t="e">
        <f t="shared" si="69"/>
        <v>#N/A</v>
      </c>
      <c r="H2682" s="69" t="e">
        <f t="shared" si="69"/>
        <v>#N/A</v>
      </c>
      <c r="I2682" s="69" t="e">
        <f t="shared" si="69"/>
        <v>#N/A</v>
      </c>
      <c r="J2682" s="70" t="e">
        <f t="shared" si="69"/>
        <v>#N/A</v>
      </c>
      <c r="K2682" s="118"/>
      <c r="L2682" s="112"/>
    </row>
    <row r="2683" spans="1:12" x14ac:dyDescent="0.25">
      <c r="A2683" s="93">
        <v>1980</v>
      </c>
      <c r="B2683" s="94" t="s">
        <v>398</v>
      </c>
      <c r="C2683" s="95" t="s">
        <v>399</v>
      </c>
      <c r="D2683" s="95" t="s">
        <v>337</v>
      </c>
      <c r="E2683" s="87">
        <f t="shared" si="69"/>
        <v>6.0767097899859657</v>
      </c>
      <c r="F2683" s="69">
        <f t="shared" si="69"/>
        <v>8.3062938126256292</v>
      </c>
      <c r="G2683" s="69">
        <f t="shared" si="69"/>
        <v>5.3374510350652686</v>
      </c>
      <c r="H2683" s="69">
        <f t="shared" si="69"/>
        <v>7.1177430115581286</v>
      </c>
      <c r="I2683" s="69">
        <f t="shared" si="69"/>
        <v>5.7114509102801367</v>
      </c>
      <c r="J2683" s="70">
        <f t="shared" si="69"/>
        <v>4.4585928750059223</v>
      </c>
      <c r="K2683" s="118"/>
      <c r="L2683" s="112"/>
    </row>
    <row r="2684" spans="1:12" x14ac:dyDescent="0.25">
      <c r="A2684" s="93">
        <v>1980</v>
      </c>
      <c r="B2684" s="94" t="s">
        <v>400</v>
      </c>
      <c r="C2684" s="95" t="s">
        <v>401</v>
      </c>
      <c r="D2684" s="95" t="s">
        <v>337</v>
      </c>
      <c r="E2684" s="87" t="e">
        <f t="shared" ref="E2684:J2693" si="70">IF(ISNUMBER(VLOOKUP($B2684,EFW.1980,3,FALSE))=TRUE,VLOOKUP($B2684,EFW.1980,E$2,FALSE),NA())</f>
        <v>#N/A</v>
      </c>
      <c r="F2684" s="69" t="e">
        <f t="shared" si="70"/>
        <v>#N/A</v>
      </c>
      <c r="G2684" s="69" t="e">
        <f t="shared" si="70"/>
        <v>#N/A</v>
      </c>
      <c r="H2684" s="69" t="e">
        <f t="shared" si="70"/>
        <v>#N/A</v>
      </c>
      <c r="I2684" s="69" t="e">
        <f t="shared" si="70"/>
        <v>#N/A</v>
      </c>
      <c r="J2684" s="70" t="e">
        <f t="shared" si="70"/>
        <v>#N/A</v>
      </c>
      <c r="K2684" s="118"/>
      <c r="L2684" s="112"/>
    </row>
    <row r="2685" spans="1:12" x14ac:dyDescent="0.25">
      <c r="A2685" s="93">
        <v>1980</v>
      </c>
      <c r="B2685" s="94" t="s">
        <v>402</v>
      </c>
      <c r="C2685" s="95" t="s">
        <v>403</v>
      </c>
      <c r="D2685" s="95" t="s">
        <v>337</v>
      </c>
      <c r="E2685" s="87">
        <f t="shared" si="70"/>
        <v>6.223048612221052</v>
      </c>
      <c r="F2685" s="69">
        <f t="shared" si="70"/>
        <v>10</v>
      </c>
      <c r="G2685" s="69">
        <f t="shared" si="70"/>
        <v>6.8021766490811881</v>
      </c>
      <c r="H2685" s="69">
        <f t="shared" si="70"/>
        <v>5.5495815315512829</v>
      </c>
      <c r="I2685" s="69">
        <f t="shared" si="70"/>
        <v>6.5230370079783393</v>
      </c>
      <c r="J2685" s="70">
        <f t="shared" si="70"/>
        <v>4.4894619822220827</v>
      </c>
      <c r="K2685" s="118"/>
      <c r="L2685" s="112"/>
    </row>
    <row r="2686" spans="1:12" x14ac:dyDescent="0.25">
      <c r="A2686" s="93">
        <v>1980</v>
      </c>
      <c r="B2686" s="94" t="s">
        <v>404</v>
      </c>
      <c r="C2686" s="95" t="s">
        <v>405</v>
      </c>
      <c r="D2686" s="95" t="s">
        <v>337</v>
      </c>
      <c r="E2686" s="87">
        <f t="shared" si="70"/>
        <v>5.3838874379733612</v>
      </c>
      <c r="F2686" s="69">
        <f t="shared" si="70"/>
        <v>4.9522071101341094</v>
      </c>
      <c r="G2686" s="69">
        <f t="shared" si="70"/>
        <v>4.157015537607931</v>
      </c>
      <c r="H2686" s="69">
        <f t="shared" si="70"/>
        <v>6.5006946604738012</v>
      </c>
      <c r="I2686" s="69">
        <f t="shared" si="70"/>
        <v>5.7315641133997941</v>
      </c>
      <c r="J2686" s="70">
        <f t="shared" si="70"/>
        <v>5.7557006996884699</v>
      </c>
      <c r="K2686" s="118"/>
      <c r="L2686" s="112"/>
    </row>
    <row r="2687" spans="1:12" x14ac:dyDescent="0.25">
      <c r="A2687" s="93">
        <v>1980</v>
      </c>
      <c r="B2687" s="94" t="s">
        <v>406</v>
      </c>
      <c r="C2687" s="95" t="s">
        <v>407</v>
      </c>
      <c r="D2687" s="95" t="s">
        <v>337</v>
      </c>
      <c r="E2687" s="87" t="e">
        <f t="shared" si="70"/>
        <v>#N/A</v>
      </c>
      <c r="F2687" s="69" t="e">
        <f t="shared" si="70"/>
        <v>#N/A</v>
      </c>
      <c r="G2687" s="69" t="e">
        <f t="shared" si="70"/>
        <v>#N/A</v>
      </c>
      <c r="H2687" s="69" t="e">
        <f t="shared" si="70"/>
        <v>#N/A</v>
      </c>
      <c r="I2687" s="69" t="e">
        <f t="shared" si="70"/>
        <v>#N/A</v>
      </c>
      <c r="J2687" s="70" t="e">
        <f t="shared" si="70"/>
        <v>#N/A</v>
      </c>
      <c r="K2687" s="118"/>
      <c r="L2687" s="112"/>
    </row>
    <row r="2688" spans="1:12" x14ac:dyDescent="0.25">
      <c r="A2688" s="93">
        <v>1980</v>
      </c>
      <c r="B2688" s="94" t="s">
        <v>408</v>
      </c>
      <c r="C2688" s="95" t="s">
        <v>409</v>
      </c>
      <c r="D2688" s="95" t="s">
        <v>337</v>
      </c>
      <c r="E2688" s="87" t="e">
        <f t="shared" si="70"/>
        <v>#N/A</v>
      </c>
      <c r="F2688" s="69" t="e">
        <f t="shared" si="70"/>
        <v>#N/A</v>
      </c>
      <c r="G2688" s="69" t="e">
        <f t="shared" si="70"/>
        <v>#N/A</v>
      </c>
      <c r="H2688" s="69" t="e">
        <f t="shared" si="70"/>
        <v>#N/A</v>
      </c>
      <c r="I2688" s="69" t="e">
        <f t="shared" si="70"/>
        <v>#N/A</v>
      </c>
      <c r="J2688" s="70" t="e">
        <f t="shared" si="70"/>
        <v>#N/A</v>
      </c>
      <c r="K2688" s="118"/>
      <c r="L2688" s="112"/>
    </row>
    <row r="2689" spans="1:12" x14ac:dyDescent="0.25">
      <c r="A2689" s="93">
        <v>1980</v>
      </c>
      <c r="B2689" s="94" t="s">
        <v>410</v>
      </c>
      <c r="C2689" s="95" t="s">
        <v>411</v>
      </c>
      <c r="D2689" s="95" t="s">
        <v>337</v>
      </c>
      <c r="E2689" s="87">
        <f t="shared" si="70"/>
        <v>5.5510160211388939</v>
      </c>
      <c r="F2689" s="69">
        <f t="shared" si="70"/>
        <v>6.2205030274364601</v>
      </c>
      <c r="G2689" s="69">
        <f t="shared" si="70"/>
        <v>5.6502653404962535</v>
      </c>
      <c r="H2689" s="69">
        <f t="shared" si="70"/>
        <v>5.6159845033628839</v>
      </c>
      <c r="I2689" s="69">
        <f t="shared" si="70"/>
        <v>6.3082870941114519</v>
      </c>
      <c r="J2689" s="70">
        <f t="shared" si="70"/>
        <v>4.2009973565467815</v>
      </c>
      <c r="K2689" s="118"/>
      <c r="L2689" s="112"/>
    </row>
    <row r="2690" spans="1:12" x14ac:dyDescent="0.25">
      <c r="A2690" s="93">
        <v>1980</v>
      </c>
      <c r="B2690" s="94" t="s">
        <v>412</v>
      </c>
      <c r="C2690" s="95" t="s">
        <v>413</v>
      </c>
      <c r="D2690" s="95" t="s">
        <v>337</v>
      </c>
      <c r="E2690" s="87" t="e">
        <f t="shared" si="70"/>
        <v>#N/A</v>
      </c>
      <c r="F2690" s="69" t="e">
        <f t="shared" si="70"/>
        <v>#N/A</v>
      </c>
      <c r="G2690" s="69" t="e">
        <f t="shared" si="70"/>
        <v>#N/A</v>
      </c>
      <c r="H2690" s="69" t="e">
        <f t="shared" si="70"/>
        <v>#N/A</v>
      </c>
      <c r="I2690" s="69" t="e">
        <f t="shared" si="70"/>
        <v>#N/A</v>
      </c>
      <c r="J2690" s="70" t="e">
        <f t="shared" si="70"/>
        <v>#N/A</v>
      </c>
      <c r="K2690" s="118"/>
      <c r="L2690" s="112"/>
    </row>
    <row r="2691" spans="1:12" x14ac:dyDescent="0.25">
      <c r="A2691" s="93">
        <v>1980</v>
      </c>
      <c r="B2691" s="94" t="s">
        <v>414</v>
      </c>
      <c r="C2691" s="95" t="s">
        <v>415</v>
      </c>
      <c r="D2691" s="95" t="s">
        <v>337</v>
      </c>
      <c r="E2691" s="87" t="e">
        <f t="shared" si="70"/>
        <v>#N/A</v>
      </c>
      <c r="F2691" s="69" t="e">
        <f t="shared" si="70"/>
        <v>#N/A</v>
      </c>
      <c r="G2691" s="69" t="e">
        <f t="shared" si="70"/>
        <v>#N/A</v>
      </c>
      <c r="H2691" s="69" t="e">
        <f t="shared" si="70"/>
        <v>#N/A</v>
      </c>
      <c r="I2691" s="69" t="e">
        <f t="shared" si="70"/>
        <v>#N/A</v>
      </c>
      <c r="J2691" s="70" t="e">
        <f t="shared" si="70"/>
        <v>#N/A</v>
      </c>
      <c r="K2691" s="118"/>
      <c r="L2691" s="112"/>
    </row>
    <row r="2692" spans="1:12" x14ac:dyDescent="0.25">
      <c r="A2692" s="93">
        <v>1980</v>
      </c>
      <c r="B2692" s="94" t="s">
        <v>416</v>
      </c>
      <c r="C2692" s="95" t="s">
        <v>417</v>
      </c>
      <c r="D2692" s="95" t="s">
        <v>337</v>
      </c>
      <c r="E2692" s="87" t="e">
        <f t="shared" si="70"/>
        <v>#N/A</v>
      </c>
      <c r="F2692" s="69" t="e">
        <f t="shared" si="70"/>
        <v>#N/A</v>
      </c>
      <c r="G2692" s="69" t="e">
        <f t="shared" si="70"/>
        <v>#N/A</v>
      </c>
      <c r="H2692" s="69" t="e">
        <f t="shared" si="70"/>
        <v>#N/A</v>
      </c>
      <c r="I2692" s="69" t="e">
        <f t="shared" si="70"/>
        <v>#N/A</v>
      </c>
      <c r="J2692" s="70" t="e">
        <f t="shared" si="70"/>
        <v>#N/A</v>
      </c>
      <c r="K2692" s="118"/>
      <c r="L2692" s="112"/>
    </row>
    <row r="2693" spans="1:12" x14ac:dyDescent="0.25">
      <c r="A2693" s="93">
        <v>1980</v>
      </c>
      <c r="B2693" s="94" t="s">
        <v>418</v>
      </c>
      <c r="C2693" s="95" t="s">
        <v>419</v>
      </c>
      <c r="D2693" s="95" t="s">
        <v>337</v>
      </c>
      <c r="E2693" s="87">
        <f t="shared" si="70"/>
        <v>6.5011964940732376</v>
      </c>
      <c r="F2693" s="69">
        <f t="shared" si="70"/>
        <v>10</v>
      </c>
      <c r="G2693" s="69">
        <f t="shared" si="70"/>
        <v>4.7271334839054919</v>
      </c>
      <c r="H2693" s="69">
        <f t="shared" si="70"/>
        <v>6.0767473507352934</v>
      </c>
      <c r="I2693" s="69">
        <f t="shared" si="70"/>
        <v>7.1770158289045431</v>
      </c>
      <c r="J2693" s="70">
        <f t="shared" si="70"/>
        <v>5.6700078274293721</v>
      </c>
      <c r="K2693" s="118"/>
      <c r="L2693" s="112"/>
    </row>
    <row r="2694" spans="1:12" x14ac:dyDescent="0.25">
      <c r="A2694" s="93">
        <v>1980</v>
      </c>
      <c r="B2694" s="94" t="s">
        <v>420</v>
      </c>
      <c r="C2694" s="95" t="s">
        <v>421</v>
      </c>
      <c r="D2694" s="95" t="s">
        <v>337</v>
      </c>
      <c r="E2694" s="87">
        <f t="shared" ref="E2694:J2703" si="71">IF(ISNUMBER(VLOOKUP($B2694,EFW.1980,3,FALSE))=TRUE,VLOOKUP($B2694,EFW.1980,E$2,FALSE),NA())</f>
        <v>6.8758731676291553</v>
      </c>
      <c r="F2694" s="69">
        <f t="shared" si="71"/>
        <v>4.9407372688367772</v>
      </c>
      <c r="G2694" s="69">
        <f t="shared" si="71"/>
        <v>7.6979759989353509</v>
      </c>
      <c r="H2694" s="69">
        <f t="shared" si="71"/>
        <v>8.4026702371870403</v>
      </c>
      <c r="I2694" s="69">
        <f t="shared" si="71"/>
        <v>7.1105014201519525</v>
      </c>
      <c r="J2694" s="70">
        <f t="shared" si="71"/>
        <v>6.3098331663978415</v>
      </c>
      <c r="K2694" s="118"/>
      <c r="L2694" s="112"/>
    </row>
    <row r="2695" spans="1:12" x14ac:dyDescent="0.25">
      <c r="A2695" s="93">
        <v>1980</v>
      </c>
      <c r="B2695" s="94" t="s">
        <v>422</v>
      </c>
      <c r="C2695" s="95" t="s">
        <v>423</v>
      </c>
      <c r="D2695" s="95" t="s">
        <v>337</v>
      </c>
      <c r="E2695" s="87">
        <f t="shared" si="71"/>
        <v>7.5983690840346938</v>
      </c>
      <c r="F2695" s="69">
        <f t="shared" si="71"/>
        <v>7.4129882887354954</v>
      </c>
      <c r="G2695" s="69">
        <f t="shared" si="71"/>
        <v>6.9469012018969467</v>
      </c>
      <c r="H2695" s="69">
        <f t="shared" si="71"/>
        <v>9.580109582504134</v>
      </c>
      <c r="I2695" s="69">
        <f t="shared" si="71"/>
        <v>8.4275471278474647</v>
      </c>
      <c r="J2695" s="70">
        <f t="shared" si="71"/>
        <v>6.1062801650790428</v>
      </c>
      <c r="K2695" s="118"/>
      <c r="L2695" s="112"/>
    </row>
    <row r="2696" spans="1:12" x14ac:dyDescent="0.25">
      <c r="A2696" s="93">
        <v>1980</v>
      </c>
      <c r="B2696" s="94" t="s">
        <v>424</v>
      </c>
      <c r="C2696" s="95" t="s">
        <v>425</v>
      </c>
      <c r="D2696" s="95" t="s">
        <v>337</v>
      </c>
      <c r="E2696" s="87">
        <f t="shared" si="71"/>
        <v>6.4557289126182393</v>
      </c>
      <c r="F2696" s="69">
        <f t="shared" si="71"/>
        <v>7.539456130816883</v>
      </c>
      <c r="G2696" s="69">
        <f t="shared" si="71"/>
        <v>6.1970884376713036</v>
      </c>
      <c r="H2696" s="69">
        <f t="shared" si="71"/>
        <v>6.404525199441478</v>
      </c>
      <c r="I2696" s="69">
        <f t="shared" si="71"/>
        <v>6.6673727485965824</v>
      </c>
      <c r="J2696" s="70">
        <f t="shared" si="71"/>
        <v>6.3783903332424776</v>
      </c>
      <c r="K2696" s="118"/>
      <c r="L2696" s="112"/>
    </row>
    <row r="2697" spans="1:12" x14ac:dyDescent="0.25">
      <c r="A2697" s="93">
        <v>1980</v>
      </c>
      <c r="B2697" s="94" t="s">
        <v>426</v>
      </c>
      <c r="C2697" s="95" t="s">
        <v>427</v>
      </c>
      <c r="D2697" s="95" t="s">
        <v>337</v>
      </c>
      <c r="E2697" s="87">
        <f t="shared" si="71"/>
        <v>8.0729198910100024</v>
      </c>
      <c r="F2697" s="69">
        <f t="shared" si="71"/>
        <v>9.3746444467327645</v>
      </c>
      <c r="G2697" s="69">
        <f t="shared" si="71"/>
        <v>7.8102723495691997</v>
      </c>
      <c r="H2697" s="69">
        <f t="shared" si="71"/>
        <v>9.4311224021200282</v>
      </c>
      <c r="I2697" s="69">
        <f t="shared" si="71"/>
        <v>8.6737880143047921</v>
      </c>
      <c r="J2697" s="70">
        <f t="shared" si="71"/>
        <v>6.0086627314377683</v>
      </c>
      <c r="K2697" s="118"/>
      <c r="L2697" s="112"/>
    </row>
    <row r="2698" spans="1:12" x14ac:dyDescent="0.25">
      <c r="A2698" s="93">
        <v>1980</v>
      </c>
      <c r="B2698" s="94" t="s">
        <v>428</v>
      </c>
      <c r="C2698" s="95" t="s">
        <v>429</v>
      </c>
      <c r="D2698" s="95" t="s">
        <v>337</v>
      </c>
      <c r="E2698" s="87" t="e">
        <f t="shared" si="71"/>
        <v>#N/A</v>
      </c>
      <c r="F2698" s="69" t="e">
        <f t="shared" si="71"/>
        <v>#N/A</v>
      </c>
      <c r="G2698" s="69" t="e">
        <f t="shared" si="71"/>
        <v>#N/A</v>
      </c>
      <c r="H2698" s="69" t="e">
        <f t="shared" si="71"/>
        <v>#N/A</v>
      </c>
      <c r="I2698" s="69" t="e">
        <f t="shared" si="71"/>
        <v>#N/A</v>
      </c>
      <c r="J2698" s="70" t="e">
        <f t="shared" si="71"/>
        <v>#N/A</v>
      </c>
      <c r="K2698" s="118"/>
      <c r="L2698" s="112"/>
    </row>
    <row r="2699" spans="1:12" x14ac:dyDescent="0.25">
      <c r="A2699" s="93">
        <v>1980</v>
      </c>
      <c r="B2699" s="94" t="s">
        <v>430</v>
      </c>
      <c r="C2699" s="95" t="s">
        <v>431</v>
      </c>
      <c r="D2699" s="95" t="s">
        <v>337</v>
      </c>
      <c r="E2699" s="87">
        <f t="shared" si="71"/>
        <v>7.5840337818664185</v>
      </c>
      <c r="F2699" s="69" t="str">
        <f t="shared" si="71"/>
        <v/>
      </c>
      <c r="G2699" s="69">
        <f t="shared" si="71"/>
        <v>6.8955525633056505</v>
      </c>
      <c r="H2699" s="69">
        <f t="shared" si="71"/>
        <v>9.0504846194079267</v>
      </c>
      <c r="I2699" s="69">
        <f t="shared" si="71"/>
        <v>9.0826987359599425</v>
      </c>
      <c r="J2699" s="70">
        <f t="shared" si="71"/>
        <v>7.0243757506153548</v>
      </c>
      <c r="K2699" s="118"/>
      <c r="L2699" s="112"/>
    </row>
    <row r="2700" spans="1:12" x14ac:dyDescent="0.25">
      <c r="A2700" s="93">
        <v>1980</v>
      </c>
      <c r="B2700" s="94" t="s">
        <v>432</v>
      </c>
      <c r="C2700" s="95" t="s">
        <v>433</v>
      </c>
      <c r="D2700" s="95" t="s">
        <v>337</v>
      </c>
      <c r="E2700" s="87" t="e">
        <f t="shared" si="71"/>
        <v>#N/A</v>
      </c>
      <c r="F2700" s="69" t="e">
        <f t="shared" si="71"/>
        <v>#N/A</v>
      </c>
      <c r="G2700" s="69" t="e">
        <f t="shared" si="71"/>
        <v>#N/A</v>
      </c>
      <c r="H2700" s="69" t="e">
        <f t="shared" si="71"/>
        <v>#N/A</v>
      </c>
      <c r="I2700" s="69" t="e">
        <f t="shared" si="71"/>
        <v>#N/A</v>
      </c>
      <c r="J2700" s="70" t="e">
        <f t="shared" si="71"/>
        <v>#N/A</v>
      </c>
      <c r="K2700" s="118"/>
      <c r="L2700" s="112"/>
    </row>
    <row r="2701" spans="1:12" x14ac:dyDescent="0.25">
      <c r="A2701" s="93">
        <v>1980</v>
      </c>
      <c r="B2701" s="94" t="s">
        <v>434</v>
      </c>
      <c r="C2701" s="95" t="s">
        <v>435</v>
      </c>
      <c r="D2701" s="95" t="s">
        <v>337</v>
      </c>
      <c r="E2701" s="87">
        <f t="shared" si="71"/>
        <v>7.8528242086762834</v>
      </c>
      <c r="F2701" s="69">
        <f t="shared" si="71"/>
        <v>7.6349324553248952</v>
      </c>
      <c r="G2701" s="69">
        <f t="shared" si="71"/>
        <v>7.4880495237894902</v>
      </c>
      <c r="H2701" s="69">
        <f t="shared" si="71"/>
        <v>9.4289480953451168</v>
      </c>
      <c r="I2701" s="69">
        <f t="shared" si="71"/>
        <v>8.6860555153542816</v>
      </c>
      <c r="J2701" s="70">
        <f t="shared" si="71"/>
        <v>6.7297492768221048</v>
      </c>
      <c r="K2701" s="118"/>
      <c r="L2701" s="112"/>
    </row>
    <row r="2702" spans="1:12" x14ac:dyDescent="0.25">
      <c r="A2702" s="93">
        <v>1980</v>
      </c>
      <c r="B2702" s="94" t="s">
        <v>436</v>
      </c>
      <c r="C2702" s="95" t="s">
        <v>437</v>
      </c>
      <c r="D2702" s="95" t="s">
        <v>337</v>
      </c>
      <c r="E2702" s="87">
        <f t="shared" si="71"/>
        <v>8.0037008665699112</v>
      </c>
      <c r="F2702" s="69">
        <f t="shared" si="71"/>
        <v>8.3271677376554827</v>
      </c>
      <c r="G2702" s="69">
        <f t="shared" si="71"/>
        <v>6.2420647602014396</v>
      </c>
      <c r="H2702" s="69">
        <f t="shared" si="71"/>
        <v>9.5893301708284291</v>
      </c>
      <c r="I2702" s="69">
        <f t="shared" si="71"/>
        <v>9.0505887856135079</v>
      </c>
      <c r="J2702" s="70">
        <f t="shared" si="71"/>
        <v>6.7006265299734684</v>
      </c>
      <c r="K2702" s="118"/>
      <c r="L2702" s="112"/>
    </row>
    <row r="2703" spans="1:12" x14ac:dyDescent="0.25">
      <c r="A2703" s="93">
        <v>1980</v>
      </c>
      <c r="B2703" s="94" t="s">
        <v>438</v>
      </c>
      <c r="C2703" s="95" t="s">
        <v>439</v>
      </c>
      <c r="D2703" s="95" t="s">
        <v>440</v>
      </c>
      <c r="E2703" s="87">
        <f t="shared" si="71"/>
        <v>7.5639433095668744</v>
      </c>
      <c r="F2703" s="69">
        <f t="shared" si="71"/>
        <v>8.6062706886571192</v>
      </c>
      <c r="G2703" s="69">
        <f t="shared" si="71"/>
        <v>7.6540043990909883</v>
      </c>
      <c r="H2703" s="69">
        <f t="shared" si="71"/>
        <v>8.9990260726339653</v>
      </c>
      <c r="I2703" s="69">
        <f t="shared" si="71"/>
        <v>5.8260134978405391</v>
      </c>
      <c r="J2703" s="70">
        <f t="shared" si="71"/>
        <v>7.3491888510079972</v>
      </c>
      <c r="K2703" s="118"/>
      <c r="L2703" s="112"/>
    </row>
    <row r="2704" spans="1:12" x14ac:dyDescent="0.25">
      <c r="A2704" s="93">
        <v>1980</v>
      </c>
      <c r="B2704" s="94" t="s">
        <v>441</v>
      </c>
      <c r="C2704" s="95" t="s">
        <v>442</v>
      </c>
      <c r="D2704" s="95" t="s">
        <v>440</v>
      </c>
      <c r="E2704" s="87" t="e">
        <f t="shared" ref="E2704:J2713" si="72">IF(ISNUMBER(VLOOKUP($B2704,EFW.1980,3,FALSE))=TRUE,VLOOKUP($B2704,EFW.1980,E$2,FALSE),NA())</f>
        <v>#N/A</v>
      </c>
      <c r="F2704" s="69" t="e">
        <f t="shared" si="72"/>
        <v>#N/A</v>
      </c>
      <c r="G2704" s="69" t="e">
        <f t="shared" si="72"/>
        <v>#N/A</v>
      </c>
      <c r="H2704" s="69" t="e">
        <f t="shared" si="72"/>
        <v>#N/A</v>
      </c>
      <c r="I2704" s="69" t="e">
        <f t="shared" si="72"/>
        <v>#N/A</v>
      </c>
      <c r="J2704" s="70" t="e">
        <f t="shared" si="72"/>
        <v>#N/A</v>
      </c>
      <c r="K2704" s="118"/>
      <c r="L2704" s="112"/>
    </row>
    <row r="2705" spans="1:12" x14ac:dyDescent="0.25">
      <c r="A2705" s="93">
        <v>1980</v>
      </c>
      <c r="B2705" s="94" t="s">
        <v>443</v>
      </c>
      <c r="C2705" s="95" t="s">
        <v>444</v>
      </c>
      <c r="D2705" s="95" t="s">
        <v>440</v>
      </c>
      <c r="E2705" s="87" t="e">
        <f t="shared" si="72"/>
        <v>#N/A</v>
      </c>
      <c r="F2705" s="69" t="e">
        <f t="shared" si="72"/>
        <v>#N/A</v>
      </c>
      <c r="G2705" s="69" t="e">
        <f t="shared" si="72"/>
        <v>#N/A</v>
      </c>
      <c r="H2705" s="69" t="e">
        <f t="shared" si="72"/>
        <v>#N/A</v>
      </c>
      <c r="I2705" s="69" t="e">
        <f t="shared" si="72"/>
        <v>#N/A</v>
      </c>
      <c r="J2705" s="70" t="e">
        <f t="shared" si="72"/>
        <v>#N/A</v>
      </c>
      <c r="K2705" s="118"/>
      <c r="L2705" s="112"/>
    </row>
    <row r="2706" spans="1:12" x14ac:dyDescent="0.25">
      <c r="A2706" s="93">
        <v>1980</v>
      </c>
      <c r="B2706" s="94" t="s">
        <v>445</v>
      </c>
      <c r="C2706" s="95" t="s">
        <v>446</v>
      </c>
      <c r="D2706" s="95" t="s">
        <v>440</v>
      </c>
      <c r="E2706" s="87" t="e">
        <f t="shared" si="72"/>
        <v>#N/A</v>
      </c>
      <c r="F2706" s="69" t="e">
        <f t="shared" si="72"/>
        <v>#N/A</v>
      </c>
      <c r="G2706" s="69" t="e">
        <f t="shared" si="72"/>
        <v>#N/A</v>
      </c>
      <c r="H2706" s="69" t="e">
        <f t="shared" si="72"/>
        <v>#N/A</v>
      </c>
      <c r="I2706" s="69" t="e">
        <f t="shared" si="72"/>
        <v>#N/A</v>
      </c>
      <c r="J2706" s="70" t="e">
        <f t="shared" si="72"/>
        <v>#N/A</v>
      </c>
      <c r="K2706" s="118"/>
      <c r="L2706" s="112"/>
    </row>
    <row r="2707" spans="1:12" x14ac:dyDescent="0.25">
      <c r="A2707" s="93">
        <v>1980</v>
      </c>
      <c r="B2707" s="94" t="s">
        <v>447</v>
      </c>
      <c r="C2707" s="95" t="s">
        <v>448</v>
      </c>
      <c r="D2707" s="95" t="s">
        <v>440</v>
      </c>
      <c r="E2707" s="87">
        <f t="shared" si="72"/>
        <v>6.5186268273511292</v>
      </c>
      <c r="F2707" s="69">
        <f t="shared" si="72"/>
        <v>5.4346070678474216</v>
      </c>
      <c r="G2707" s="69">
        <f t="shared" si="72"/>
        <v>7.5150753761185314</v>
      </c>
      <c r="H2707" s="69">
        <f t="shared" si="72"/>
        <v>6.3125735571399666</v>
      </c>
      <c r="I2707" s="69">
        <f t="shared" si="72"/>
        <v>6.8111669988538077</v>
      </c>
      <c r="J2707" s="70">
        <f t="shared" si="72"/>
        <v>6.6574446128601314</v>
      </c>
      <c r="K2707" s="118"/>
      <c r="L2707" s="112"/>
    </row>
    <row r="2708" spans="1:12" x14ac:dyDescent="0.25">
      <c r="A2708" s="93">
        <v>1980</v>
      </c>
      <c r="B2708" s="94" t="s">
        <v>449</v>
      </c>
      <c r="C2708" s="95" t="s">
        <v>450</v>
      </c>
      <c r="D2708" s="95" t="s">
        <v>440</v>
      </c>
      <c r="E2708" s="87" t="e">
        <f t="shared" si="72"/>
        <v>#N/A</v>
      </c>
      <c r="F2708" s="69" t="e">
        <f t="shared" si="72"/>
        <v>#N/A</v>
      </c>
      <c r="G2708" s="69" t="e">
        <f t="shared" si="72"/>
        <v>#N/A</v>
      </c>
      <c r="H2708" s="69" t="e">
        <f t="shared" si="72"/>
        <v>#N/A</v>
      </c>
      <c r="I2708" s="69" t="e">
        <f t="shared" si="72"/>
        <v>#N/A</v>
      </c>
      <c r="J2708" s="70" t="e">
        <f t="shared" si="72"/>
        <v>#N/A</v>
      </c>
      <c r="K2708" s="118"/>
      <c r="L2708" s="112"/>
    </row>
    <row r="2709" spans="1:12" x14ac:dyDescent="0.25">
      <c r="A2709" s="93">
        <v>1980</v>
      </c>
      <c r="B2709" s="94" t="s">
        <v>451</v>
      </c>
      <c r="C2709" s="95" t="s">
        <v>452</v>
      </c>
      <c r="D2709" s="95" t="s">
        <v>440</v>
      </c>
      <c r="E2709" s="87">
        <f t="shared" si="72"/>
        <v>6.1460519435235739</v>
      </c>
      <c r="F2709" s="69">
        <f t="shared" si="72"/>
        <v>4.3383212572402821</v>
      </c>
      <c r="G2709" s="69">
        <f t="shared" si="72"/>
        <v>6.4355594786347856</v>
      </c>
      <c r="H2709" s="69">
        <f t="shared" si="72"/>
        <v>6.0204898389166974</v>
      </c>
      <c r="I2709" s="69">
        <f t="shared" si="72"/>
        <v>6.5755861069735833</v>
      </c>
      <c r="J2709" s="70">
        <f t="shared" si="72"/>
        <v>7.8544980685516679</v>
      </c>
      <c r="K2709" s="118"/>
      <c r="L2709" s="112"/>
    </row>
    <row r="2710" spans="1:12" x14ac:dyDescent="0.25">
      <c r="A2710" s="93">
        <v>1980</v>
      </c>
      <c r="B2710" s="94" t="s">
        <v>453</v>
      </c>
      <c r="C2710" s="95" t="s">
        <v>454</v>
      </c>
      <c r="D2710" s="95" t="s">
        <v>440</v>
      </c>
      <c r="E2710" s="87" t="e">
        <f t="shared" si="72"/>
        <v>#N/A</v>
      </c>
      <c r="F2710" s="69" t="e">
        <f t="shared" si="72"/>
        <v>#N/A</v>
      </c>
      <c r="G2710" s="69" t="e">
        <f t="shared" si="72"/>
        <v>#N/A</v>
      </c>
      <c r="H2710" s="69" t="e">
        <f t="shared" si="72"/>
        <v>#N/A</v>
      </c>
      <c r="I2710" s="69" t="e">
        <f t="shared" si="72"/>
        <v>#N/A</v>
      </c>
      <c r="J2710" s="70" t="e">
        <f t="shared" si="72"/>
        <v>#N/A</v>
      </c>
      <c r="K2710" s="118"/>
      <c r="L2710" s="112"/>
    </row>
    <row r="2711" spans="1:12" x14ac:dyDescent="0.25">
      <c r="A2711" s="93">
        <v>1980</v>
      </c>
      <c r="B2711" s="94" t="s">
        <v>455</v>
      </c>
      <c r="C2711" s="95" t="s">
        <v>456</v>
      </c>
      <c r="D2711" s="95" t="s">
        <v>440</v>
      </c>
      <c r="E2711" s="87">
        <f t="shared" si="72"/>
        <v>6.2594382787800882</v>
      </c>
      <c r="F2711" s="69">
        <f t="shared" si="72"/>
        <v>6.5812936584527826</v>
      </c>
      <c r="G2711" s="69">
        <f t="shared" si="72"/>
        <v>5.2315501309663492</v>
      </c>
      <c r="H2711" s="69">
        <f t="shared" si="72"/>
        <v>6.0594598478708566</v>
      </c>
      <c r="I2711" s="69" t="str">
        <f t="shared" si="72"/>
        <v/>
      </c>
      <c r="J2711" s="70">
        <f t="shared" si="72"/>
        <v>6.8776032639998359</v>
      </c>
      <c r="K2711" s="118"/>
      <c r="L2711" s="112"/>
    </row>
    <row r="2712" spans="1:12" x14ac:dyDescent="0.25">
      <c r="A2712" s="93">
        <v>1980</v>
      </c>
      <c r="B2712" s="94" t="s">
        <v>457</v>
      </c>
      <c r="C2712" s="95" t="s">
        <v>458</v>
      </c>
      <c r="D2712" s="95" t="s">
        <v>440</v>
      </c>
      <c r="E2712" s="87" t="e">
        <f t="shared" si="72"/>
        <v>#N/A</v>
      </c>
      <c r="F2712" s="69" t="e">
        <f t="shared" si="72"/>
        <v>#N/A</v>
      </c>
      <c r="G2712" s="69" t="e">
        <f t="shared" si="72"/>
        <v>#N/A</v>
      </c>
      <c r="H2712" s="69" t="e">
        <f t="shared" si="72"/>
        <v>#N/A</v>
      </c>
      <c r="I2712" s="69" t="e">
        <f t="shared" si="72"/>
        <v>#N/A</v>
      </c>
      <c r="J2712" s="70" t="e">
        <f t="shared" si="72"/>
        <v>#N/A</v>
      </c>
      <c r="K2712" s="118"/>
      <c r="L2712" s="112"/>
    </row>
    <row r="2713" spans="1:12" x14ac:dyDescent="0.25">
      <c r="A2713" s="93">
        <v>1980</v>
      </c>
      <c r="B2713" s="94" t="s">
        <v>459</v>
      </c>
      <c r="C2713" s="95" t="s">
        <v>460</v>
      </c>
      <c r="D2713" s="95" t="s">
        <v>440</v>
      </c>
      <c r="E2713" s="87" t="e">
        <f t="shared" si="72"/>
        <v>#N/A</v>
      </c>
      <c r="F2713" s="69" t="e">
        <f t="shared" si="72"/>
        <v>#N/A</v>
      </c>
      <c r="G2713" s="69" t="e">
        <f t="shared" si="72"/>
        <v>#N/A</v>
      </c>
      <c r="H2713" s="69" t="e">
        <f t="shared" si="72"/>
        <v>#N/A</v>
      </c>
      <c r="I2713" s="69" t="e">
        <f t="shared" si="72"/>
        <v>#N/A</v>
      </c>
      <c r="J2713" s="70" t="e">
        <f t="shared" si="72"/>
        <v>#N/A</v>
      </c>
      <c r="K2713" s="118"/>
      <c r="L2713" s="112"/>
    </row>
    <row r="2714" spans="1:12" x14ac:dyDescent="0.25">
      <c r="A2714" s="93">
        <v>1980</v>
      </c>
      <c r="B2714" s="94" t="s">
        <v>461</v>
      </c>
      <c r="C2714" s="95" t="s">
        <v>462</v>
      </c>
      <c r="D2714" s="95" t="s">
        <v>440</v>
      </c>
      <c r="E2714" s="87" t="e">
        <f t="shared" ref="E2714:J2723" si="73">IF(ISNUMBER(VLOOKUP($B2714,EFW.1980,3,FALSE))=TRUE,VLOOKUP($B2714,EFW.1980,E$2,FALSE),NA())</f>
        <v>#N/A</v>
      </c>
      <c r="F2714" s="69" t="e">
        <f t="shared" si="73"/>
        <v>#N/A</v>
      </c>
      <c r="G2714" s="69" t="e">
        <f t="shared" si="73"/>
        <v>#N/A</v>
      </c>
      <c r="H2714" s="69" t="e">
        <f t="shared" si="73"/>
        <v>#N/A</v>
      </c>
      <c r="I2714" s="69" t="e">
        <f t="shared" si="73"/>
        <v>#N/A</v>
      </c>
      <c r="J2714" s="70" t="e">
        <f t="shared" si="73"/>
        <v>#N/A</v>
      </c>
      <c r="K2714" s="118"/>
      <c r="L2714" s="112"/>
    </row>
    <row r="2715" spans="1:12" x14ac:dyDescent="0.25">
      <c r="A2715" s="93">
        <v>1980</v>
      </c>
      <c r="B2715" s="94" t="s">
        <v>463</v>
      </c>
      <c r="C2715" s="95" t="s">
        <v>464</v>
      </c>
      <c r="D2715" s="95" t="s">
        <v>440</v>
      </c>
      <c r="E2715" s="87" t="e">
        <f t="shared" si="73"/>
        <v>#N/A</v>
      </c>
      <c r="F2715" s="69" t="e">
        <f t="shared" si="73"/>
        <v>#N/A</v>
      </c>
      <c r="G2715" s="69" t="e">
        <f t="shared" si="73"/>
        <v>#N/A</v>
      </c>
      <c r="H2715" s="69" t="e">
        <f t="shared" si="73"/>
        <v>#N/A</v>
      </c>
      <c r="I2715" s="69" t="e">
        <f t="shared" si="73"/>
        <v>#N/A</v>
      </c>
      <c r="J2715" s="70" t="e">
        <f t="shared" si="73"/>
        <v>#N/A</v>
      </c>
      <c r="K2715" s="118"/>
      <c r="L2715" s="112"/>
    </row>
    <row r="2716" spans="1:12" x14ac:dyDescent="0.25">
      <c r="A2716" s="93">
        <v>1980</v>
      </c>
      <c r="B2716" s="94" t="s">
        <v>465</v>
      </c>
      <c r="C2716" s="95" t="s">
        <v>466</v>
      </c>
      <c r="D2716" s="95" t="s">
        <v>440</v>
      </c>
      <c r="E2716" s="87" t="e">
        <f t="shared" si="73"/>
        <v>#N/A</v>
      </c>
      <c r="F2716" s="69" t="e">
        <f t="shared" si="73"/>
        <v>#N/A</v>
      </c>
      <c r="G2716" s="69" t="e">
        <f t="shared" si="73"/>
        <v>#N/A</v>
      </c>
      <c r="H2716" s="69" t="e">
        <f t="shared" si="73"/>
        <v>#N/A</v>
      </c>
      <c r="I2716" s="69" t="e">
        <f t="shared" si="73"/>
        <v>#N/A</v>
      </c>
      <c r="J2716" s="70" t="e">
        <f t="shared" si="73"/>
        <v>#N/A</v>
      </c>
      <c r="K2716" s="118"/>
      <c r="L2716" s="112"/>
    </row>
    <row r="2717" spans="1:12" x14ac:dyDescent="0.25">
      <c r="A2717" s="93">
        <v>1980</v>
      </c>
      <c r="B2717" s="94" t="s">
        <v>467</v>
      </c>
      <c r="C2717" s="95" t="s">
        <v>468</v>
      </c>
      <c r="D2717" s="95" t="s">
        <v>440</v>
      </c>
      <c r="E2717" s="87" t="e">
        <f t="shared" si="73"/>
        <v>#N/A</v>
      </c>
      <c r="F2717" s="69" t="e">
        <f t="shared" si="73"/>
        <v>#N/A</v>
      </c>
      <c r="G2717" s="69" t="e">
        <f t="shared" si="73"/>
        <v>#N/A</v>
      </c>
      <c r="H2717" s="69" t="e">
        <f t="shared" si="73"/>
        <v>#N/A</v>
      </c>
      <c r="I2717" s="69" t="e">
        <f t="shared" si="73"/>
        <v>#N/A</v>
      </c>
      <c r="J2717" s="70" t="e">
        <f t="shared" si="73"/>
        <v>#N/A</v>
      </c>
      <c r="K2717" s="118"/>
      <c r="L2717" s="112"/>
    </row>
    <row r="2718" spans="1:12" x14ac:dyDescent="0.25">
      <c r="A2718" s="93">
        <v>1980</v>
      </c>
      <c r="B2718" s="94" t="s">
        <v>469</v>
      </c>
      <c r="C2718" s="95" t="s">
        <v>470</v>
      </c>
      <c r="D2718" s="95" t="s">
        <v>440</v>
      </c>
      <c r="E2718" s="87" t="e">
        <f t="shared" si="73"/>
        <v>#N/A</v>
      </c>
      <c r="F2718" s="69" t="e">
        <f t="shared" si="73"/>
        <v>#N/A</v>
      </c>
      <c r="G2718" s="69" t="e">
        <f t="shared" si="73"/>
        <v>#N/A</v>
      </c>
      <c r="H2718" s="69" t="e">
        <f t="shared" si="73"/>
        <v>#N/A</v>
      </c>
      <c r="I2718" s="69" t="e">
        <f t="shared" si="73"/>
        <v>#N/A</v>
      </c>
      <c r="J2718" s="70" t="e">
        <f t="shared" si="73"/>
        <v>#N/A</v>
      </c>
      <c r="K2718" s="118"/>
      <c r="L2718" s="112"/>
    </row>
    <row r="2719" spans="1:12" x14ac:dyDescent="0.25">
      <c r="A2719" s="93">
        <v>1980</v>
      </c>
      <c r="B2719" s="94" t="s">
        <v>471</v>
      </c>
      <c r="C2719" s="95" t="s">
        <v>472</v>
      </c>
      <c r="D2719" s="95" t="s">
        <v>440</v>
      </c>
      <c r="E2719" s="87" t="e">
        <f t="shared" si="73"/>
        <v>#N/A</v>
      </c>
      <c r="F2719" s="69" t="e">
        <f t="shared" si="73"/>
        <v>#N/A</v>
      </c>
      <c r="G2719" s="69" t="e">
        <f t="shared" si="73"/>
        <v>#N/A</v>
      </c>
      <c r="H2719" s="69" t="e">
        <f t="shared" si="73"/>
        <v>#N/A</v>
      </c>
      <c r="I2719" s="69" t="e">
        <f t="shared" si="73"/>
        <v>#N/A</v>
      </c>
      <c r="J2719" s="70" t="e">
        <f t="shared" si="73"/>
        <v>#N/A</v>
      </c>
      <c r="K2719" s="118"/>
      <c r="L2719" s="112"/>
    </row>
    <row r="2720" spans="1:12" x14ac:dyDescent="0.25">
      <c r="A2720" s="93">
        <v>1980</v>
      </c>
      <c r="B2720" s="94" t="s">
        <v>473</v>
      </c>
      <c r="C2720" s="95" t="s">
        <v>474</v>
      </c>
      <c r="D2720" s="95" t="s">
        <v>440</v>
      </c>
      <c r="E2720" s="87" t="e">
        <f t="shared" si="73"/>
        <v>#N/A</v>
      </c>
      <c r="F2720" s="69" t="e">
        <f t="shared" si="73"/>
        <v>#N/A</v>
      </c>
      <c r="G2720" s="69" t="e">
        <f t="shared" si="73"/>
        <v>#N/A</v>
      </c>
      <c r="H2720" s="69" t="e">
        <f t="shared" si="73"/>
        <v>#N/A</v>
      </c>
      <c r="I2720" s="69" t="e">
        <f t="shared" si="73"/>
        <v>#N/A</v>
      </c>
      <c r="J2720" s="70" t="e">
        <f t="shared" si="73"/>
        <v>#N/A</v>
      </c>
      <c r="K2720" s="118"/>
      <c r="L2720" s="112"/>
    </row>
    <row r="2721" spans="1:12" x14ac:dyDescent="0.25">
      <c r="A2721" s="93">
        <v>1980</v>
      </c>
      <c r="B2721" s="94" t="s">
        <v>475</v>
      </c>
      <c r="C2721" s="95" t="s">
        <v>476</v>
      </c>
      <c r="D2721" s="95" t="s">
        <v>440</v>
      </c>
      <c r="E2721" s="87" t="e">
        <f t="shared" si="73"/>
        <v>#N/A</v>
      </c>
      <c r="F2721" s="69" t="e">
        <f t="shared" si="73"/>
        <v>#N/A</v>
      </c>
      <c r="G2721" s="69" t="e">
        <f t="shared" si="73"/>
        <v>#N/A</v>
      </c>
      <c r="H2721" s="69" t="e">
        <f t="shared" si="73"/>
        <v>#N/A</v>
      </c>
      <c r="I2721" s="69" t="e">
        <f t="shared" si="73"/>
        <v>#N/A</v>
      </c>
      <c r="J2721" s="70" t="e">
        <f t="shared" si="73"/>
        <v>#N/A</v>
      </c>
      <c r="K2721" s="118"/>
      <c r="L2721" s="112"/>
    </row>
    <row r="2722" spans="1:12" x14ac:dyDescent="0.25">
      <c r="A2722" s="93">
        <v>1980</v>
      </c>
      <c r="B2722" s="94" t="s">
        <v>477</v>
      </c>
      <c r="C2722" s="95" t="s">
        <v>478</v>
      </c>
      <c r="D2722" s="95" t="s">
        <v>440</v>
      </c>
      <c r="E2722" s="87" t="e">
        <f t="shared" si="73"/>
        <v>#N/A</v>
      </c>
      <c r="F2722" s="69" t="e">
        <f t="shared" si="73"/>
        <v>#N/A</v>
      </c>
      <c r="G2722" s="69" t="e">
        <f t="shared" si="73"/>
        <v>#N/A</v>
      </c>
      <c r="H2722" s="69" t="e">
        <f t="shared" si="73"/>
        <v>#N/A</v>
      </c>
      <c r="I2722" s="69" t="e">
        <f t="shared" si="73"/>
        <v>#N/A</v>
      </c>
      <c r="J2722" s="70" t="e">
        <f t="shared" si="73"/>
        <v>#N/A</v>
      </c>
      <c r="K2722" s="118"/>
      <c r="L2722" s="112"/>
    </row>
    <row r="2723" spans="1:12" x14ac:dyDescent="0.25">
      <c r="A2723" s="93">
        <v>1980</v>
      </c>
      <c r="B2723" s="94" t="s">
        <v>479</v>
      </c>
      <c r="C2723" s="95" t="s">
        <v>480</v>
      </c>
      <c r="D2723" s="95" t="s">
        <v>440</v>
      </c>
      <c r="E2723" s="87" t="e">
        <f t="shared" si="73"/>
        <v>#N/A</v>
      </c>
      <c r="F2723" s="69" t="e">
        <f t="shared" si="73"/>
        <v>#N/A</v>
      </c>
      <c r="G2723" s="69" t="e">
        <f t="shared" si="73"/>
        <v>#N/A</v>
      </c>
      <c r="H2723" s="69" t="e">
        <f t="shared" si="73"/>
        <v>#N/A</v>
      </c>
      <c r="I2723" s="69" t="e">
        <f t="shared" si="73"/>
        <v>#N/A</v>
      </c>
      <c r="J2723" s="70" t="e">
        <f t="shared" si="73"/>
        <v>#N/A</v>
      </c>
      <c r="K2723" s="118"/>
      <c r="L2723" s="112"/>
    </row>
    <row r="2724" spans="1:12" x14ac:dyDescent="0.25">
      <c r="A2724" s="93">
        <v>1980</v>
      </c>
      <c r="B2724" s="94" t="s">
        <v>481</v>
      </c>
      <c r="C2724" s="95" t="s">
        <v>482</v>
      </c>
      <c r="D2724" s="95" t="s">
        <v>440</v>
      </c>
      <c r="E2724" s="87" t="e">
        <f t="shared" ref="E2724:J2731" si="74">IF(ISNUMBER(VLOOKUP($B2724,EFW.1980,3,FALSE))=TRUE,VLOOKUP($B2724,EFW.1980,E$2,FALSE),NA())</f>
        <v>#N/A</v>
      </c>
      <c r="F2724" s="69" t="e">
        <f t="shared" si="74"/>
        <v>#N/A</v>
      </c>
      <c r="G2724" s="69" t="e">
        <f t="shared" si="74"/>
        <v>#N/A</v>
      </c>
      <c r="H2724" s="69" t="e">
        <f t="shared" si="74"/>
        <v>#N/A</v>
      </c>
      <c r="I2724" s="69" t="e">
        <f t="shared" si="74"/>
        <v>#N/A</v>
      </c>
      <c r="J2724" s="70" t="e">
        <f t="shared" si="74"/>
        <v>#N/A</v>
      </c>
      <c r="K2724" s="118"/>
      <c r="L2724" s="112"/>
    </row>
    <row r="2725" spans="1:12" x14ac:dyDescent="0.25">
      <c r="A2725" s="93">
        <v>1980</v>
      </c>
      <c r="B2725" s="94" t="s">
        <v>483</v>
      </c>
      <c r="C2725" s="95" t="s">
        <v>484</v>
      </c>
      <c r="D2725" s="95" t="s">
        <v>440</v>
      </c>
      <c r="E2725" s="87" t="e">
        <f t="shared" si="74"/>
        <v>#N/A</v>
      </c>
      <c r="F2725" s="69" t="e">
        <f t="shared" si="74"/>
        <v>#N/A</v>
      </c>
      <c r="G2725" s="69" t="e">
        <f t="shared" si="74"/>
        <v>#N/A</v>
      </c>
      <c r="H2725" s="69" t="e">
        <f t="shared" si="74"/>
        <v>#N/A</v>
      </c>
      <c r="I2725" s="69" t="e">
        <f t="shared" si="74"/>
        <v>#N/A</v>
      </c>
      <c r="J2725" s="70" t="e">
        <f t="shared" si="74"/>
        <v>#N/A</v>
      </c>
      <c r="K2725" s="118"/>
      <c r="L2725" s="112"/>
    </row>
    <row r="2726" spans="1:12" x14ac:dyDescent="0.25">
      <c r="A2726" s="93">
        <v>1980</v>
      </c>
      <c r="B2726" s="94" t="s">
        <v>485</v>
      </c>
      <c r="C2726" s="95" t="s">
        <v>486</v>
      </c>
      <c r="D2726" s="95" t="s">
        <v>440</v>
      </c>
      <c r="E2726" s="87" t="e">
        <f t="shared" si="74"/>
        <v>#N/A</v>
      </c>
      <c r="F2726" s="69" t="e">
        <f t="shared" si="74"/>
        <v>#N/A</v>
      </c>
      <c r="G2726" s="69" t="e">
        <f t="shared" si="74"/>
        <v>#N/A</v>
      </c>
      <c r="H2726" s="69" t="e">
        <f t="shared" si="74"/>
        <v>#N/A</v>
      </c>
      <c r="I2726" s="69" t="e">
        <f t="shared" si="74"/>
        <v>#N/A</v>
      </c>
      <c r="J2726" s="70" t="e">
        <f t="shared" si="74"/>
        <v>#N/A</v>
      </c>
      <c r="K2726" s="118"/>
      <c r="L2726" s="112"/>
    </row>
    <row r="2727" spans="1:12" x14ac:dyDescent="0.25">
      <c r="A2727" s="93">
        <v>1980</v>
      </c>
      <c r="B2727" s="94" t="s">
        <v>487</v>
      </c>
      <c r="C2727" s="95" t="s">
        <v>488</v>
      </c>
      <c r="D2727" s="95" t="s">
        <v>440</v>
      </c>
      <c r="E2727" s="87" t="e">
        <f t="shared" si="74"/>
        <v>#N/A</v>
      </c>
      <c r="F2727" s="69" t="e">
        <f t="shared" si="74"/>
        <v>#N/A</v>
      </c>
      <c r="G2727" s="69" t="e">
        <f t="shared" si="74"/>
        <v>#N/A</v>
      </c>
      <c r="H2727" s="69" t="e">
        <f t="shared" si="74"/>
        <v>#N/A</v>
      </c>
      <c r="I2727" s="69" t="e">
        <f t="shared" si="74"/>
        <v>#N/A</v>
      </c>
      <c r="J2727" s="70" t="e">
        <f t="shared" si="74"/>
        <v>#N/A</v>
      </c>
      <c r="K2727" s="118"/>
      <c r="L2727" s="112"/>
    </row>
    <row r="2728" spans="1:12" x14ac:dyDescent="0.25">
      <c r="A2728" s="93">
        <v>1980</v>
      </c>
      <c r="B2728" s="94" t="s">
        <v>489</v>
      </c>
      <c r="C2728" s="95" t="s">
        <v>490</v>
      </c>
      <c r="D2728" s="95" t="s">
        <v>440</v>
      </c>
      <c r="E2728" s="87" t="e">
        <f t="shared" si="74"/>
        <v>#N/A</v>
      </c>
      <c r="F2728" s="69" t="e">
        <f t="shared" si="74"/>
        <v>#N/A</v>
      </c>
      <c r="G2728" s="69" t="e">
        <f t="shared" si="74"/>
        <v>#N/A</v>
      </c>
      <c r="H2728" s="69" t="e">
        <f t="shared" si="74"/>
        <v>#N/A</v>
      </c>
      <c r="I2728" s="69" t="e">
        <f t="shared" si="74"/>
        <v>#N/A</v>
      </c>
      <c r="J2728" s="70" t="e">
        <f t="shared" si="74"/>
        <v>#N/A</v>
      </c>
      <c r="K2728" s="118"/>
      <c r="L2728" s="112"/>
    </row>
    <row r="2729" spans="1:12" x14ac:dyDescent="0.25">
      <c r="A2729" s="93">
        <v>1980</v>
      </c>
      <c r="B2729" s="94" t="s">
        <v>491</v>
      </c>
      <c r="C2729" s="95" t="s">
        <v>492</v>
      </c>
      <c r="D2729" s="95" t="s">
        <v>440</v>
      </c>
      <c r="E2729" s="87" t="e">
        <f t="shared" si="74"/>
        <v>#N/A</v>
      </c>
      <c r="F2729" s="69" t="e">
        <f t="shared" si="74"/>
        <v>#N/A</v>
      </c>
      <c r="G2729" s="69" t="e">
        <f t="shared" si="74"/>
        <v>#N/A</v>
      </c>
      <c r="H2729" s="69" t="e">
        <f t="shared" si="74"/>
        <v>#N/A</v>
      </c>
      <c r="I2729" s="69" t="e">
        <f t="shared" si="74"/>
        <v>#N/A</v>
      </c>
      <c r="J2729" s="70" t="e">
        <f t="shared" si="74"/>
        <v>#N/A</v>
      </c>
      <c r="K2729" s="118"/>
      <c r="L2729" s="112"/>
    </row>
    <row r="2730" spans="1:12" x14ac:dyDescent="0.25">
      <c r="A2730" s="93">
        <v>1980</v>
      </c>
      <c r="B2730" s="94" t="s">
        <v>493</v>
      </c>
      <c r="C2730" s="95" t="s">
        <v>494</v>
      </c>
      <c r="D2730" s="95" t="s">
        <v>440</v>
      </c>
      <c r="E2730" s="87" t="e">
        <f t="shared" si="74"/>
        <v>#N/A</v>
      </c>
      <c r="F2730" s="69" t="e">
        <f t="shared" si="74"/>
        <v>#N/A</v>
      </c>
      <c r="G2730" s="69" t="e">
        <f t="shared" si="74"/>
        <v>#N/A</v>
      </c>
      <c r="H2730" s="69" t="e">
        <f t="shared" si="74"/>
        <v>#N/A</v>
      </c>
      <c r="I2730" s="69" t="e">
        <f t="shared" si="74"/>
        <v>#N/A</v>
      </c>
      <c r="J2730" s="70" t="e">
        <f t="shared" si="74"/>
        <v>#N/A</v>
      </c>
      <c r="K2730" s="118"/>
      <c r="L2730" s="112"/>
    </row>
    <row r="2731" spans="1:12" ht="15.75" thickBot="1" x14ac:dyDescent="0.3">
      <c r="A2731" s="100">
        <v>1980</v>
      </c>
      <c r="B2731" s="101" t="s">
        <v>495</v>
      </c>
      <c r="C2731" s="102" t="s">
        <v>496</v>
      </c>
      <c r="D2731" s="102" t="s">
        <v>440</v>
      </c>
      <c r="E2731" s="88" t="e">
        <f t="shared" si="74"/>
        <v>#N/A</v>
      </c>
      <c r="F2731" s="56" t="e">
        <f t="shared" si="74"/>
        <v>#N/A</v>
      </c>
      <c r="G2731" s="56" t="e">
        <f t="shared" si="74"/>
        <v>#N/A</v>
      </c>
      <c r="H2731" s="56" t="e">
        <f t="shared" si="74"/>
        <v>#N/A</v>
      </c>
      <c r="I2731" s="56" t="e">
        <f t="shared" si="74"/>
        <v>#N/A</v>
      </c>
      <c r="J2731" s="71" t="e">
        <f t="shared" si="74"/>
        <v>#N/A</v>
      </c>
      <c r="K2731" s="119"/>
      <c r="L2731" s="113"/>
    </row>
    <row r="2732" spans="1:12" x14ac:dyDescent="0.25">
      <c r="A2732" s="90">
        <v>1981</v>
      </c>
      <c r="B2732" s="91" t="s">
        <v>4</v>
      </c>
      <c r="C2732" s="92" t="s">
        <v>5</v>
      </c>
      <c r="D2732" s="92" t="s">
        <v>6</v>
      </c>
      <c r="E2732" s="86"/>
      <c r="F2732" s="69"/>
      <c r="G2732" s="69"/>
      <c r="H2732" s="69"/>
      <c r="I2732" s="69"/>
      <c r="J2732" s="70"/>
      <c r="K2732" s="118"/>
      <c r="L2732" s="112"/>
    </row>
    <row r="2733" spans="1:12" x14ac:dyDescent="0.25">
      <c r="A2733" s="93">
        <v>1981</v>
      </c>
      <c r="B2733" s="94" t="s">
        <v>7</v>
      </c>
      <c r="C2733" s="95" t="s">
        <v>8</v>
      </c>
      <c r="D2733" s="95" t="s">
        <v>6</v>
      </c>
      <c r="E2733" s="87"/>
      <c r="F2733" s="69"/>
      <c r="G2733" s="69"/>
      <c r="H2733" s="69"/>
      <c r="I2733" s="69"/>
      <c r="J2733" s="70"/>
      <c r="K2733" s="118"/>
      <c r="L2733" s="112"/>
    </row>
    <row r="2734" spans="1:12" x14ac:dyDescent="0.25">
      <c r="A2734" s="93">
        <v>1981</v>
      </c>
      <c r="B2734" s="94" t="s">
        <v>9</v>
      </c>
      <c r="C2734" s="95" t="s">
        <v>10</v>
      </c>
      <c r="D2734" s="95" t="s">
        <v>6</v>
      </c>
      <c r="E2734" s="87"/>
      <c r="F2734" s="69"/>
      <c r="G2734" s="69"/>
      <c r="H2734" s="69"/>
      <c r="I2734" s="69"/>
      <c r="J2734" s="70"/>
      <c r="K2734" s="118"/>
      <c r="L2734" s="112"/>
    </row>
    <row r="2735" spans="1:12" x14ac:dyDescent="0.25">
      <c r="A2735" s="93">
        <v>1981</v>
      </c>
      <c r="B2735" s="94" t="s">
        <v>11</v>
      </c>
      <c r="C2735" s="95" t="s">
        <v>12</v>
      </c>
      <c r="D2735" s="95" t="s">
        <v>6</v>
      </c>
      <c r="E2735" s="87"/>
      <c r="F2735" s="69"/>
      <c r="G2735" s="69"/>
      <c r="H2735" s="69"/>
      <c r="I2735" s="69"/>
      <c r="J2735" s="70"/>
      <c r="K2735" s="118"/>
      <c r="L2735" s="112"/>
    </row>
    <row r="2736" spans="1:12" x14ac:dyDescent="0.25">
      <c r="A2736" s="93">
        <v>1981</v>
      </c>
      <c r="B2736" s="94" t="s">
        <v>13</v>
      </c>
      <c r="C2736" s="95" t="s">
        <v>14</v>
      </c>
      <c r="D2736" s="95" t="s">
        <v>6</v>
      </c>
      <c r="E2736" s="87"/>
      <c r="F2736" s="69"/>
      <c r="G2736" s="69"/>
      <c r="H2736" s="69"/>
      <c r="I2736" s="69"/>
      <c r="J2736" s="70"/>
      <c r="K2736" s="118"/>
      <c r="L2736" s="112"/>
    </row>
    <row r="2737" spans="1:12" x14ac:dyDescent="0.25">
      <c r="A2737" s="93">
        <v>1981</v>
      </c>
      <c r="B2737" s="94" t="s">
        <v>15</v>
      </c>
      <c r="C2737" s="95" t="s">
        <v>16</v>
      </c>
      <c r="D2737" s="95" t="s">
        <v>6</v>
      </c>
      <c r="E2737" s="87"/>
      <c r="F2737" s="69"/>
      <c r="G2737" s="69"/>
      <c r="H2737" s="69"/>
      <c r="I2737" s="69"/>
      <c r="J2737" s="70"/>
      <c r="K2737" s="118"/>
      <c r="L2737" s="112"/>
    </row>
    <row r="2738" spans="1:12" x14ac:dyDescent="0.25">
      <c r="A2738" s="93">
        <v>1981</v>
      </c>
      <c r="B2738" s="94" t="s">
        <v>17</v>
      </c>
      <c r="C2738" s="95" t="s">
        <v>18</v>
      </c>
      <c r="D2738" s="95" t="s">
        <v>6</v>
      </c>
      <c r="E2738" s="87"/>
      <c r="F2738" s="69"/>
      <c r="G2738" s="69"/>
      <c r="H2738" s="69"/>
      <c r="I2738" s="69"/>
      <c r="J2738" s="70"/>
      <c r="K2738" s="118"/>
      <c r="L2738" s="112"/>
    </row>
    <row r="2739" spans="1:12" x14ac:dyDescent="0.25">
      <c r="A2739" s="93">
        <v>1981</v>
      </c>
      <c r="B2739" s="94" t="s">
        <v>19</v>
      </c>
      <c r="C2739" s="95" t="s">
        <v>20</v>
      </c>
      <c r="D2739" s="95" t="s">
        <v>6</v>
      </c>
      <c r="E2739" s="87"/>
      <c r="F2739" s="69"/>
      <c r="G2739" s="69"/>
      <c r="H2739" s="69"/>
      <c r="I2739" s="69"/>
      <c r="J2739" s="70"/>
      <c r="K2739" s="118"/>
      <c r="L2739" s="112"/>
    </row>
    <row r="2740" spans="1:12" x14ac:dyDescent="0.25">
      <c r="A2740" s="93">
        <v>1981</v>
      </c>
      <c r="B2740" s="94" t="s">
        <v>21</v>
      </c>
      <c r="C2740" s="95" t="s">
        <v>22</v>
      </c>
      <c r="D2740" s="95" t="s">
        <v>6</v>
      </c>
      <c r="E2740" s="87"/>
      <c r="F2740" s="69"/>
      <c r="G2740" s="69"/>
      <c r="H2740" s="69"/>
      <c r="I2740" s="69"/>
      <c r="J2740" s="70"/>
      <c r="K2740" s="118"/>
      <c r="L2740" s="112"/>
    </row>
    <row r="2741" spans="1:12" x14ac:dyDescent="0.25">
      <c r="A2741" s="93">
        <v>1981</v>
      </c>
      <c r="B2741" s="94" t="s">
        <v>23</v>
      </c>
      <c r="C2741" s="95" t="s">
        <v>24</v>
      </c>
      <c r="D2741" s="95" t="s">
        <v>6</v>
      </c>
      <c r="E2741" s="87"/>
      <c r="F2741" s="69"/>
      <c r="G2741" s="69"/>
      <c r="H2741" s="69"/>
      <c r="I2741" s="69"/>
      <c r="J2741" s="70"/>
      <c r="K2741" s="118"/>
      <c r="L2741" s="112"/>
    </row>
    <row r="2742" spans="1:12" x14ac:dyDescent="0.25">
      <c r="A2742" s="93">
        <v>1981</v>
      </c>
      <c r="B2742" s="94" t="s">
        <v>25</v>
      </c>
      <c r="C2742" s="95" t="s">
        <v>26</v>
      </c>
      <c r="D2742" s="95" t="s">
        <v>6</v>
      </c>
      <c r="E2742" s="87"/>
      <c r="F2742" s="69"/>
      <c r="G2742" s="69"/>
      <c r="H2742" s="69"/>
      <c r="I2742" s="69"/>
      <c r="J2742" s="70"/>
      <c r="K2742" s="118"/>
      <c r="L2742" s="112"/>
    </row>
    <row r="2743" spans="1:12" x14ac:dyDescent="0.25">
      <c r="A2743" s="93">
        <v>1981</v>
      </c>
      <c r="B2743" s="94" t="s">
        <v>27</v>
      </c>
      <c r="C2743" s="95" t="s">
        <v>28</v>
      </c>
      <c r="D2743" s="95" t="s">
        <v>6</v>
      </c>
      <c r="E2743" s="87"/>
      <c r="F2743" s="69"/>
      <c r="G2743" s="69"/>
      <c r="H2743" s="69"/>
      <c r="I2743" s="69"/>
      <c r="J2743" s="70"/>
      <c r="K2743" s="118"/>
      <c r="L2743" s="112"/>
    </row>
    <row r="2744" spans="1:12" x14ac:dyDescent="0.25">
      <c r="A2744" s="93">
        <v>1981</v>
      </c>
      <c r="B2744" s="94" t="s">
        <v>29</v>
      </c>
      <c r="C2744" s="95" t="s">
        <v>30</v>
      </c>
      <c r="D2744" s="95" t="s">
        <v>6</v>
      </c>
      <c r="E2744" s="87"/>
      <c r="F2744" s="69"/>
      <c r="G2744" s="69"/>
      <c r="H2744" s="69"/>
      <c r="I2744" s="69"/>
      <c r="J2744" s="70"/>
      <c r="K2744" s="118"/>
      <c r="L2744" s="112"/>
    </row>
    <row r="2745" spans="1:12" x14ac:dyDescent="0.25">
      <c r="A2745" s="93">
        <v>1981</v>
      </c>
      <c r="B2745" s="94" t="s">
        <v>31</v>
      </c>
      <c r="C2745" s="95" t="s">
        <v>32</v>
      </c>
      <c r="D2745" s="95" t="s">
        <v>6</v>
      </c>
      <c r="E2745" s="87"/>
      <c r="F2745" s="69"/>
      <c r="G2745" s="69"/>
      <c r="H2745" s="69"/>
      <c r="I2745" s="69"/>
      <c r="J2745" s="70"/>
      <c r="K2745" s="118"/>
      <c r="L2745" s="112"/>
    </row>
    <row r="2746" spans="1:12" x14ac:dyDescent="0.25">
      <c r="A2746" s="93">
        <v>1981</v>
      </c>
      <c r="B2746" s="94" t="s">
        <v>33</v>
      </c>
      <c r="C2746" s="95" t="s">
        <v>34</v>
      </c>
      <c r="D2746" s="95" t="s">
        <v>6</v>
      </c>
      <c r="E2746" s="87"/>
      <c r="F2746" s="69"/>
      <c r="G2746" s="69"/>
      <c r="H2746" s="69"/>
      <c r="I2746" s="69"/>
      <c r="J2746" s="70"/>
      <c r="K2746" s="118"/>
      <c r="L2746" s="112"/>
    </row>
    <row r="2747" spans="1:12" x14ac:dyDescent="0.25">
      <c r="A2747" s="93">
        <v>1981</v>
      </c>
      <c r="B2747" s="94" t="s">
        <v>35</v>
      </c>
      <c r="C2747" s="95" t="s">
        <v>36</v>
      </c>
      <c r="D2747" s="95" t="s">
        <v>6</v>
      </c>
      <c r="E2747" s="87"/>
      <c r="F2747" s="69"/>
      <c r="G2747" s="69"/>
      <c r="H2747" s="69"/>
      <c r="I2747" s="69"/>
      <c r="J2747" s="70"/>
      <c r="K2747" s="118"/>
      <c r="L2747" s="112"/>
    </row>
    <row r="2748" spans="1:12" x14ac:dyDescent="0.25">
      <c r="A2748" s="93">
        <v>1981</v>
      </c>
      <c r="B2748" s="94" t="s">
        <v>37</v>
      </c>
      <c r="C2748" s="95" t="s">
        <v>38</v>
      </c>
      <c r="D2748" s="95" t="s">
        <v>6</v>
      </c>
      <c r="E2748" s="87"/>
      <c r="F2748" s="69"/>
      <c r="G2748" s="69"/>
      <c r="H2748" s="69"/>
      <c r="I2748" s="69"/>
      <c r="J2748" s="70"/>
      <c r="K2748" s="118"/>
      <c r="L2748" s="112"/>
    </row>
    <row r="2749" spans="1:12" x14ac:dyDescent="0.25">
      <c r="A2749" s="93">
        <v>1981</v>
      </c>
      <c r="B2749" s="94" t="s">
        <v>39</v>
      </c>
      <c r="C2749" s="95" t="s">
        <v>40</v>
      </c>
      <c r="D2749" s="95" t="s">
        <v>6</v>
      </c>
      <c r="E2749" s="87"/>
      <c r="F2749" s="69"/>
      <c r="G2749" s="69"/>
      <c r="H2749" s="69"/>
      <c r="I2749" s="69"/>
      <c r="J2749" s="70"/>
      <c r="K2749" s="118"/>
      <c r="L2749" s="112"/>
    </row>
    <row r="2750" spans="1:12" x14ac:dyDescent="0.25">
      <c r="A2750" s="93">
        <v>1981</v>
      </c>
      <c r="B2750" s="94" t="s">
        <v>41</v>
      </c>
      <c r="C2750" s="95" t="s">
        <v>42</v>
      </c>
      <c r="D2750" s="95" t="s">
        <v>6</v>
      </c>
      <c r="E2750" s="87"/>
      <c r="F2750" s="69"/>
      <c r="G2750" s="69"/>
      <c r="H2750" s="69"/>
      <c r="I2750" s="69"/>
      <c r="J2750" s="70"/>
      <c r="K2750" s="118"/>
      <c r="L2750" s="112"/>
    </row>
    <row r="2751" spans="1:12" x14ac:dyDescent="0.25">
      <c r="A2751" s="93">
        <v>1981</v>
      </c>
      <c r="B2751" s="94" t="s">
        <v>43</v>
      </c>
      <c r="C2751" s="95" t="s">
        <v>44</v>
      </c>
      <c r="D2751" s="95" t="s">
        <v>6</v>
      </c>
      <c r="E2751" s="87"/>
      <c r="F2751" s="69"/>
      <c r="G2751" s="69"/>
      <c r="H2751" s="69"/>
      <c r="I2751" s="69"/>
      <c r="J2751" s="70"/>
      <c r="K2751" s="118"/>
      <c r="L2751" s="112"/>
    </row>
    <row r="2752" spans="1:12" x14ac:dyDescent="0.25">
      <c r="A2752" s="93">
        <v>1981</v>
      </c>
      <c r="B2752" s="94" t="s">
        <v>45</v>
      </c>
      <c r="C2752" s="95" t="s">
        <v>46</v>
      </c>
      <c r="D2752" s="95" t="s">
        <v>6</v>
      </c>
      <c r="E2752" s="87"/>
      <c r="F2752" s="69"/>
      <c r="G2752" s="69"/>
      <c r="H2752" s="69"/>
      <c r="I2752" s="69"/>
      <c r="J2752" s="70"/>
      <c r="K2752" s="118"/>
      <c r="L2752" s="112"/>
    </row>
    <row r="2753" spans="1:12" x14ac:dyDescent="0.25">
      <c r="A2753" s="93">
        <v>1981</v>
      </c>
      <c r="B2753" s="94" t="s">
        <v>47</v>
      </c>
      <c r="C2753" s="95" t="s">
        <v>48</v>
      </c>
      <c r="D2753" s="95" t="s">
        <v>6</v>
      </c>
      <c r="E2753" s="87"/>
      <c r="F2753" s="69"/>
      <c r="G2753" s="69"/>
      <c r="H2753" s="69"/>
      <c r="I2753" s="69"/>
      <c r="J2753" s="70"/>
      <c r="K2753" s="118"/>
      <c r="L2753" s="112"/>
    </row>
    <row r="2754" spans="1:12" x14ac:dyDescent="0.25">
      <c r="A2754" s="93">
        <v>1981</v>
      </c>
      <c r="B2754" s="94" t="s">
        <v>49</v>
      </c>
      <c r="C2754" s="95" t="s">
        <v>50</v>
      </c>
      <c r="D2754" s="95" t="s">
        <v>6</v>
      </c>
      <c r="E2754" s="87"/>
      <c r="F2754" s="69"/>
      <c r="G2754" s="69"/>
      <c r="H2754" s="69"/>
      <c r="I2754" s="69"/>
      <c r="J2754" s="70"/>
      <c r="K2754" s="118"/>
      <c r="L2754" s="112"/>
    </row>
    <row r="2755" spans="1:12" x14ac:dyDescent="0.25">
      <c r="A2755" s="93">
        <v>1981</v>
      </c>
      <c r="B2755" s="94" t="s">
        <v>51</v>
      </c>
      <c r="C2755" s="95" t="s">
        <v>52</v>
      </c>
      <c r="D2755" s="95" t="s">
        <v>6</v>
      </c>
      <c r="E2755" s="87"/>
      <c r="F2755" s="69"/>
      <c r="G2755" s="69"/>
      <c r="H2755" s="69"/>
      <c r="I2755" s="69"/>
      <c r="J2755" s="70"/>
      <c r="K2755" s="118"/>
      <c r="L2755" s="112"/>
    </row>
    <row r="2756" spans="1:12" x14ac:dyDescent="0.25">
      <c r="A2756" s="93">
        <v>1981</v>
      </c>
      <c r="B2756" s="94" t="s">
        <v>53</v>
      </c>
      <c r="C2756" s="95" t="s">
        <v>54</v>
      </c>
      <c r="D2756" s="95" t="s">
        <v>6</v>
      </c>
      <c r="E2756" s="87"/>
      <c r="F2756" s="69"/>
      <c r="G2756" s="69"/>
      <c r="H2756" s="69"/>
      <c r="I2756" s="69"/>
      <c r="J2756" s="70"/>
      <c r="K2756" s="118"/>
      <c r="L2756" s="112"/>
    </row>
    <row r="2757" spans="1:12" x14ac:dyDescent="0.25">
      <c r="A2757" s="93">
        <v>1981</v>
      </c>
      <c r="B2757" s="94" t="s">
        <v>55</v>
      </c>
      <c r="C2757" s="95" t="s">
        <v>56</v>
      </c>
      <c r="D2757" s="95" t="s">
        <v>6</v>
      </c>
      <c r="E2757" s="87"/>
      <c r="F2757" s="69"/>
      <c r="G2757" s="69"/>
      <c r="H2757" s="69"/>
      <c r="I2757" s="69"/>
      <c r="J2757" s="70"/>
      <c r="K2757" s="118"/>
      <c r="L2757" s="112"/>
    </row>
    <row r="2758" spans="1:12" x14ac:dyDescent="0.25">
      <c r="A2758" s="93">
        <v>1981</v>
      </c>
      <c r="B2758" s="94" t="s">
        <v>57</v>
      </c>
      <c r="C2758" s="95" t="s">
        <v>58</v>
      </c>
      <c r="D2758" s="95" t="s">
        <v>6</v>
      </c>
      <c r="E2758" s="87"/>
      <c r="F2758" s="69"/>
      <c r="G2758" s="69"/>
      <c r="H2758" s="69"/>
      <c r="I2758" s="69"/>
      <c r="J2758" s="70"/>
      <c r="K2758" s="118"/>
      <c r="L2758" s="112"/>
    </row>
    <row r="2759" spans="1:12" x14ac:dyDescent="0.25">
      <c r="A2759" s="93">
        <v>1981</v>
      </c>
      <c r="B2759" s="94" t="s">
        <v>59</v>
      </c>
      <c r="C2759" s="95" t="s">
        <v>60</v>
      </c>
      <c r="D2759" s="95" t="s">
        <v>6</v>
      </c>
      <c r="E2759" s="87"/>
      <c r="F2759" s="69"/>
      <c r="G2759" s="69"/>
      <c r="H2759" s="69"/>
      <c r="I2759" s="69"/>
      <c r="J2759" s="70"/>
      <c r="K2759" s="118"/>
      <c r="L2759" s="112"/>
    </row>
    <row r="2760" spans="1:12" x14ac:dyDescent="0.25">
      <c r="A2760" s="93">
        <v>1981</v>
      </c>
      <c r="B2760" s="94" t="s">
        <v>61</v>
      </c>
      <c r="C2760" s="95" t="s">
        <v>62</v>
      </c>
      <c r="D2760" s="95" t="s">
        <v>6</v>
      </c>
      <c r="E2760" s="87"/>
      <c r="F2760" s="69"/>
      <c r="G2760" s="69"/>
      <c r="H2760" s="69"/>
      <c r="I2760" s="69"/>
      <c r="J2760" s="70"/>
      <c r="K2760" s="118"/>
      <c r="L2760" s="112"/>
    </row>
    <row r="2761" spans="1:12" x14ac:dyDescent="0.25">
      <c r="A2761" s="93">
        <v>1981</v>
      </c>
      <c r="B2761" s="94" t="s">
        <v>63</v>
      </c>
      <c r="C2761" s="95" t="s">
        <v>64</v>
      </c>
      <c r="D2761" s="95" t="s">
        <v>6</v>
      </c>
      <c r="E2761" s="87"/>
      <c r="F2761" s="69"/>
      <c r="G2761" s="69"/>
      <c r="H2761" s="69"/>
      <c r="I2761" s="69"/>
      <c r="J2761" s="70"/>
      <c r="K2761" s="118"/>
      <c r="L2761" s="112"/>
    </row>
    <row r="2762" spans="1:12" x14ac:dyDescent="0.25">
      <c r="A2762" s="93">
        <v>1981</v>
      </c>
      <c r="B2762" s="94" t="s">
        <v>65</v>
      </c>
      <c r="C2762" s="95" t="s">
        <v>66</v>
      </c>
      <c r="D2762" s="95" t="s">
        <v>6</v>
      </c>
      <c r="E2762" s="87"/>
      <c r="F2762" s="69"/>
      <c r="G2762" s="69"/>
      <c r="H2762" s="69"/>
      <c r="I2762" s="69"/>
      <c r="J2762" s="70"/>
      <c r="K2762" s="118"/>
      <c r="L2762" s="112"/>
    </row>
    <row r="2763" spans="1:12" x14ac:dyDescent="0.25">
      <c r="A2763" s="93">
        <v>1981</v>
      </c>
      <c r="B2763" s="94" t="s">
        <v>67</v>
      </c>
      <c r="C2763" s="95" t="s">
        <v>68</v>
      </c>
      <c r="D2763" s="95" t="s">
        <v>6</v>
      </c>
      <c r="E2763" s="87"/>
      <c r="F2763" s="69"/>
      <c r="G2763" s="69"/>
      <c r="H2763" s="69"/>
      <c r="I2763" s="69"/>
      <c r="J2763" s="70"/>
      <c r="K2763" s="118"/>
      <c r="L2763" s="112"/>
    </row>
    <row r="2764" spans="1:12" x14ac:dyDescent="0.25">
      <c r="A2764" s="93">
        <v>1981</v>
      </c>
      <c r="B2764" s="94" t="s">
        <v>69</v>
      </c>
      <c r="C2764" s="95" t="s">
        <v>70</v>
      </c>
      <c r="D2764" s="95" t="s">
        <v>6</v>
      </c>
      <c r="E2764" s="87"/>
      <c r="F2764" s="69"/>
      <c r="G2764" s="69"/>
      <c r="H2764" s="69"/>
      <c r="I2764" s="69"/>
      <c r="J2764" s="70"/>
      <c r="K2764" s="118"/>
      <c r="L2764" s="112"/>
    </row>
    <row r="2765" spans="1:12" x14ac:dyDescent="0.25">
      <c r="A2765" s="93">
        <v>1981</v>
      </c>
      <c r="B2765" s="94" t="s">
        <v>71</v>
      </c>
      <c r="C2765" s="95" t="s">
        <v>72</v>
      </c>
      <c r="D2765" s="95" t="s">
        <v>6</v>
      </c>
      <c r="E2765" s="87"/>
      <c r="F2765" s="69"/>
      <c r="G2765" s="69"/>
      <c r="H2765" s="69"/>
      <c r="I2765" s="69"/>
      <c r="J2765" s="70"/>
      <c r="K2765" s="118"/>
      <c r="L2765" s="112"/>
    </row>
    <row r="2766" spans="1:12" x14ac:dyDescent="0.25">
      <c r="A2766" s="93">
        <v>1981</v>
      </c>
      <c r="B2766" s="94" t="s">
        <v>73</v>
      </c>
      <c r="C2766" s="95" t="s">
        <v>74</v>
      </c>
      <c r="D2766" s="95" t="s">
        <v>6</v>
      </c>
      <c r="E2766" s="87"/>
      <c r="F2766" s="69"/>
      <c r="G2766" s="69"/>
      <c r="H2766" s="69"/>
      <c r="I2766" s="69"/>
      <c r="J2766" s="70"/>
      <c r="K2766" s="118"/>
      <c r="L2766" s="112"/>
    </row>
    <row r="2767" spans="1:12" x14ac:dyDescent="0.25">
      <c r="A2767" s="93">
        <v>1981</v>
      </c>
      <c r="B2767" s="94" t="s">
        <v>75</v>
      </c>
      <c r="C2767" s="95" t="s">
        <v>76</v>
      </c>
      <c r="D2767" s="95" t="s">
        <v>6</v>
      </c>
      <c r="E2767" s="87"/>
      <c r="F2767" s="69"/>
      <c r="G2767" s="69"/>
      <c r="H2767" s="69"/>
      <c r="I2767" s="69"/>
      <c r="J2767" s="70"/>
      <c r="K2767" s="118"/>
      <c r="L2767" s="112"/>
    </row>
    <row r="2768" spans="1:12" x14ac:dyDescent="0.25">
      <c r="A2768" s="93">
        <v>1981</v>
      </c>
      <c r="B2768" s="94" t="s">
        <v>77</v>
      </c>
      <c r="C2768" s="95" t="s">
        <v>78</v>
      </c>
      <c r="D2768" s="95" t="s">
        <v>6</v>
      </c>
      <c r="E2768" s="87"/>
      <c r="F2768" s="69"/>
      <c r="G2768" s="69"/>
      <c r="H2768" s="69"/>
      <c r="I2768" s="69"/>
      <c r="J2768" s="70"/>
      <c r="K2768" s="118"/>
      <c r="L2768" s="112"/>
    </row>
    <row r="2769" spans="1:12" x14ac:dyDescent="0.25">
      <c r="A2769" s="93">
        <v>1981</v>
      </c>
      <c r="B2769" s="94" t="s">
        <v>79</v>
      </c>
      <c r="C2769" s="95" t="s">
        <v>80</v>
      </c>
      <c r="D2769" s="95" t="s">
        <v>6</v>
      </c>
      <c r="E2769" s="87"/>
      <c r="F2769" s="69"/>
      <c r="G2769" s="69"/>
      <c r="H2769" s="69"/>
      <c r="I2769" s="69"/>
      <c r="J2769" s="70"/>
      <c r="K2769" s="118"/>
      <c r="L2769" s="112"/>
    </row>
    <row r="2770" spans="1:12" x14ac:dyDescent="0.25">
      <c r="A2770" s="93">
        <v>1981</v>
      </c>
      <c r="B2770" s="94" t="s">
        <v>81</v>
      </c>
      <c r="C2770" s="95" t="s">
        <v>82</v>
      </c>
      <c r="D2770" s="95" t="s">
        <v>6</v>
      </c>
      <c r="E2770" s="87"/>
      <c r="F2770" s="69"/>
      <c r="G2770" s="69"/>
      <c r="H2770" s="69"/>
      <c r="I2770" s="69"/>
      <c r="J2770" s="70"/>
      <c r="K2770" s="118"/>
      <c r="L2770" s="112"/>
    </row>
    <row r="2771" spans="1:12" x14ac:dyDescent="0.25">
      <c r="A2771" s="93">
        <v>1981</v>
      </c>
      <c r="B2771" s="94" t="s">
        <v>83</v>
      </c>
      <c r="C2771" s="95" t="s">
        <v>84</v>
      </c>
      <c r="D2771" s="95" t="s">
        <v>6</v>
      </c>
      <c r="E2771" s="87"/>
      <c r="F2771" s="69"/>
      <c r="G2771" s="69"/>
      <c r="H2771" s="69"/>
      <c r="I2771" s="69"/>
      <c r="J2771" s="70"/>
      <c r="K2771" s="118"/>
      <c r="L2771" s="112"/>
    </row>
    <row r="2772" spans="1:12" x14ac:dyDescent="0.25">
      <c r="A2772" s="93">
        <v>1981</v>
      </c>
      <c r="B2772" s="94" t="s">
        <v>85</v>
      </c>
      <c r="C2772" s="95" t="s">
        <v>86</v>
      </c>
      <c r="D2772" s="95" t="s">
        <v>6</v>
      </c>
      <c r="E2772" s="87"/>
      <c r="F2772" s="69"/>
      <c r="G2772" s="69"/>
      <c r="H2772" s="69"/>
      <c r="I2772" s="69"/>
      <c r="J2772" s="70"/>
      <c r="K2772" s="118"/>
      <c r="L2772" s="112"/>
    </row>
    <row r="2773" spans="1:12" x14ac:dyDescent="0.25">
      <c r="A2773" s="93">
        <v>1981</v>
      </c>
      <c r="B2773" s="94" t="s">
        <v>87</v>
      </c>
      <c r="C2773" s="95" t="s">
        <v>88</v>
      </c>
      <c r="D2773" s="95" t="s">
        <v>6</v>
      </c>
      <c r="E2773" s="87"/>
      <c r="F2773" s="69"/>
      <c r="G2773" s="69"/>
      <c r="H2773" s="69"/>
      <c r="I2773" s="69"/>
      <c r="J2773" s="70"/>
      <c r="K2773" s="118"/>
      <c r="L2773" s="112"/>
    </row>
    <row r="2774" spans="1:12" x14ac:dyDescent="0.25">
      <c r="A2774" s="93">
        <v>1981</v>
      </c>
      <c r="B2774" s="94" t="s">
        <v>89</v>
      </c>
      <c r="C2774" s="95" t="s">
        <v>90</v>
      </c>
      <c r="D2774" s="95" t="s">
        <v>6</v>
      </c>
      <c r="E2774" s="87"/>
      <c r="F2774" s="69"/>
      <c r="G2774" s="69"/>
      <c r="H2774" s="69"/>
      <c r="I2774" s="69"/>
      <c r="J2774" s="70"/>
      <c r="K2774" s="118"/>
      <c r="L2774" s="112"/>
    </row>
    <row r="2775" spans="1:12" x14ac:dyDescent="0.25">
      <c r="A2775" s="93">
        <v>1981</v>
      </c>
      <c r="B2775" s="94" t="s">
        <v>91</v>
      </c>
      <c r="C2775" s="95" t="s">
        <v>92</v>
      </c>
      <c r="D2775" s="95" t="s">
        <v>6</v>
      </c>
      <c r="E2775" s="87"/>
      <c r="F2775" s="69"/>
      <c r="G2775" s="69"/>
      <c r="H2775" s="69"/>
      <c r="I2775" s="69"/>
      <c r="J2775" s="70"/>
      <c r="K2775" s="118"/>
      <c r="L2775" s="112"/>
    </row>
    <row r="2776" spans="1:12" x14ac:dyDescent="0.25">
      <c r="A2776" s="93">
        <v>1981</v>
      </c>
      <c r="B2776" s="94" t="s">
        <v>93</v>
      </c>
      <c r="C2776" s="95" t="s">
        <v>94</v>
      </c>
      <c r="D2776" s="95" t="s">
        <v>6</v>
      </c>
      <c r="E2776" s="87"/>
      <c r="F2776" s="69"/>
      <c r="G2776" s="69"/>
      <c r="H2776" s="69"/>
      <c r="I2776" s="69"/>
      <c r="J2776" s="70"/>
      <c r="K2776" s="118"/>
      <c r="L2776" s="112"/>
    </row>
    <row r="2777" spans="1:12" x14ac:dyDescent="0.25">
      <c r="A2777" s="93">
        <v>1981</v>
      </c>
      <c r="B2777" s="94" t="s">
        <v>95</v>
      </c>
      <c r="C2777" s="95" t="s">
        <v>96</v>
      </c>
      <c r="D2777" s="95" t="s">
        <v>6</v>
      </c>
      <c r="E2777" s="87"/>
      <c r="F2777" s="69"/>
      <c r="G2777" s="69"/>
      <c r="H2777" s="69"/>
      <c r="I2777" s="69"/>
      <c r="J2777" s="70"/>
      <c r="K2777" s="118"/>
      <c r="L2777" s="112"/>
    </row>
    <row r="2778" spans="1:12" x14ac:dyDescent="0.25">
      <c r="A2778" s="93">
        <v>1981</v>
      </c>
      <c r="B2778" s="94" t="s">
        <v>97</v>
      </c>
      <c r="C2778" s="95" t="s">
        <v>98</v>
      </c>
      <c r="D2778" s="95" t="s">
        <v>6</v>
      </c>
      <c r="E2778" s="87"/>
      <c r="F2778" s="69"/>
      <c r="G2778" s="69"/>
      <c r="H2778" s="69"/>
      <c r="I2778" s="69"/>
      <c r="J2778" s="70"/>
      <c r="K2778" s="118"/>
      <c r="L2778" s="112"/>
    </row>
    <row r="2779" spans="1:12" x14ac:dyDescent="0.25">
      <c r="A2779" s="93">
        <v>1981</v>
      </c>
      <c r="B2779" s="94" t="s">
        <v>99</v>
      </c>
      <c r="C2779" s="95" t="s">
        <v>100</v>
      </c>
      <c r="D2779" s="95" t="s">
        <v>6</v>
      </c>
      <c r="E2779" s="87"/>
      <c r="F2779" s="69"/>
      <c r="G2779" s="69"/>
      <c r="H2779" s="69"/>
      <c r="I2779" s="69"/>
      <c r="J2779" s="70"/>
      <c r="K2779" s="118"/>
      <c r="L2779" s="112"/>
    </row>
    <row r="2780" spans="1:12" x14ac:dyDescent="0.25">
      <c r="A2780" s="93">
        <v>1981</v>
      </c>
      <c r="B2780" s="94" t="s">
        <v>101</v>
      </c>
      <c r="C2780" s="95" t="s">
        <v>102</v>
      </c>
      <c r="D2780" s="95" t="s">
        <v>6</v>
      </c>
      <c r="E2780" s="87"/>
      <c r="F2780" s="69"/>
      <c r="G2780" s="69"/>
      <c r="H2780" s="69"/>
      <c r="I2780" s="69"/>
      <c r="J2780" s="70"/>
      <c r="K2780" s="118"/>
      <c r="L2780" s="112"/>
    </row>
    <row r="2781" spans="1:12" x14ac:dyDescent="0.25">
      <c r="A2781" s="93">
        <v>1981</v>
      </c>
      <c r="B2781" s="94" t="s">
        <v>103</v>
      </c>
      <c r="C2781" s="95" t="s">
        <v>104</v>
      </c>
      <c r="D2781" s="95" t="s">
        <v>6</v>
      </c>
      <c r="E2781" s="87"/>
      <c r="F2781" s="69"/>
      <c r="G2781" s="69"/>
      <c r="H2781" s="69"/>
      <c r="I2781" s="69"/>
      <c r="J2781" s="70"/>
      <c r="K2781" s="118"/>
      <c r="L2781" s="112"/>
    </row>
    <row r="2782" spans="1:12" x14ac:dyDescent="0.25">
      <c r="A2782" s="93">
        <v>1981</v>
      </c>
      <c r="B2782" s="94" t="s">
        <v>105</v>
      </c>
      <c r="C2782" s="95" t="s">
        <v>106</v>
      </c>
      <c r="D2782" s="95" t="s">
        <v>6</v>
      </c>
      <c r="E2782" s="87"/>
      <c r="F2782" s="69"/>
      <c r="G2782" s="69"/>
      <c r="H2782" s="69"/>
      <c r="I2782" s="69"/>
      <c r="J2782" s="70"/>
      <c r="K2782" s="118"/>
      <c r="L2782" s="112"/>
    </row>
    <row r="2783" spans="1:12" x14ac:dyDescent="0.25">
      <c r="A2783" s="93">
        <v>1981</v>
      </c>
      <c r="B2783" s="94" t="s">
        <v>107</v>
      </c>
      <c r="C2783" s="95" t="s">
        <v>108</v>
      </c>
      <c r="D2783" s="95" t="s">
        <v>6</v>
      </c>
      <c r="E2783" s="87"/>
      <c r="F2783" s="69"/>
      <c r="G2783" s="69"/>
      <c r="H2783" s="69"/>
      <c r="I2783" s="69"/>
      <c r="J2783" s="70"/>
      <c r="K2783" s="118"/>
      <c r="L2783" s="112"/>
    </row>
    <row r="2784" spans="1:12" x14ac:dyDescent="0.25">
      <c r="A2784" s="93">
        <v>1981</v>
      </c>
      <c r="B2784" s="94" t="s">
        <v>109</v>
      </c>
      <c r="C2784" s="95" t="s">
        <v>110</v>
      </c>
      <c r="D2784" s="95" t="s">
        <v>6</v>
      </c>
      <c r="E2784" s="87"/>
      <c r="F2784" s="69"/>
      <c r="G2784" s="69"/>
      <c r="H2784" s="69"/>
      <c r="I2784" s="69"/>
      <c r="J2784" s="70"/>
      <c r="K2784" s="118"/>
      <c r="L2784" s="112"/>
    </row>
    <row r="2785" spans="1:12" x14ac:dyDescent="0.25">
      <c r="A2785" s="93">
        <v>1981</v>
      </c>
      <c r="B2785" s="94" t="s">
        <v>111</v>
      </c>
      <c r="C2785" s="95" t="s">
        <v>112</v>
      </c>
      <c r="D2785" s="95" t="s">
        <v>6</v>
      </c>
      <c r="E2785" s="87"/>
      <c r="F2785" s="69"/>
      <c r="G2785" s="69"/>
      <c r="H2785" s="69"/>
      <c r="I2785" s="69"/>
      <c r="J2785" s="70"/>
      <c r="K2785" s="118"/>
      <c r="L2785" s="112"/>
    </row>
    <row r="2786" spans="1:12" x14ac:dyDescent="0.25">
      <c r="A2786" s="93">
        <v>1981</v>
      </c>
      <c r="B2786" s="94" t="s">
        <v>113</v>
      </c>
      <c r="C2786" s="95" t="s">
        <v>114</v>
      </c>
      <c r="D2786" s="95" t="s">
        <v>6</v>
      </c>
      <c r="E2786" s="87"/>
      <c r="F2786" s="69"/>
      <c r="G2786" s="69"/>
      <c r="H2786" s="69"/>
      <c r="I2786" s="69"/>
      <c r="J2786" s="70"/>
      <c r="K2786" s="118"/>
      <c r="L2786" s="112"/>
    </row>
    <row r="2787" spans="1:12" x14ac:dyDescent="0.25">
      <c r="A2787" s="93">
        <v>1981</v>
      </c>
      <c r="B2787" s="94" t="s">
        <v>115</v>
      </c>
      <c r="C2787" s="95" t="s">
        <v>116</v>
      </c>
      <c r="D2787" s="95" t="s">
        <v>6</v>
      </c>
      <c r="E2787" s="87"/>
      <c r="F2787" s="69"/>
      <c r="G2787" s="69"/>
      <c r="H2787" s="69"/>
      <c r="I2787" s="69"/>
      <c r="J2787" s="70"/>
      <c r="K2787" s="118"/>
      <c r="L2787" s="112"/>
    </row>
    <row r="2788" spans="1:12" x14ac:dyDescent="0.25">
      <c r="A2788" s="93">
        <v>1981</v>
      </c>
      <c r="B2788" s="94" t="s">
        <v>117</v>
      </c>
      <c r="C2788" s="95" t="s">
        <v>118</v>
      </c>
      <c r="D2788" s="95" t="s">
        <v>6</v>
      </c>
      <c r="E2788" s="87"/>
      <c r="F2788" s="69"/>
      <c r="G2788" s="69"/>
      <c r="H2788" s="69"/>
      <c r="I2788" s="69"/>
      <c r="J2788" s="70"/>
      <c r="K2788" s="118"/>
      <c r="L2788" s="112"/>
    </row>
    <row r="2789" spans="1:12" x14ac:dyDescent="0.25">
      <c r="A2789" s="93">
        <v>1981</v>
      </c>
      <c r="B2789" s="94" t="s">
        <v>119</v>
      </c>
      <c r="C2789" s="95" t="s">
        <v>120</v>
      </c>
      <c r="D2789" s="95" t="s">
        <v>6</v>
      </c>
      <c r="E2789" s="87"/>
      <c r="F2789" s="69"/>
      <c r="G2789" s="69"/>
      <c r="H2789" s="69"/>
      <c r="I2789" s="69"/>
      <c r="J2789" s="70"/>
      <c r="K2789" s="118"/>
      <c r="L2789" s="112"/>
    </row>
    <row r="2790" spans="1:12" x14ac:dyDescent="0.25">
      <c r="A2790" s="93">
        <v>1981</v>
      </c>
      <c r="B2790" s="94" t="s">
        <v>121</v>
      </c>
      <c r="C2790" s="95" t="s">
        <v>122</v>
      </c>
      <c r="D2790" s="95" t="s">
        <v>6</v>
      </c>
      <c r="E2790" s="87"/>
      <c r="F2790" s="69"/>
      <c r="G2790" s="69"/>
      <c r="H2790" s="69"/>
      <c r="I2790" s="69"/>
      <c r="J2790" s="70"/>
      <c r="K2790" s="118"/>
      <c r="L2790" s="112"/>
    </row>
    <row r="2791" spans="1:12" x14ac:dyDescent="0.25">
      <c r="A2791" s="93">
        <v>1981</v>
      </c>
      <c r="B2791" s="94" t="s">
        <v>123</v>
      </c>
      <c r="C2791" s="95" t="s">
        <v>124</v>
      </c>
      <c r="D2791" s="95" t="s">
        <v>6</v>
      </c>
      <c r="E2791" s="87"/>
      <c r="F2791" s="69"/>
      <c r="G2791" s="69"/>
      <c r="H2791" s="69"/>
      <c r="I2791" s="69"/>
      <c r="J2791" s="70"/>
      <c r="K2791" s="118"/>
      <c r="L2791" s="112"/>
    </row>
    <row r="2792" spans="1:12" x14ac:dyDescent="0.25">
      <c r="A2792" s="93">
        <v>1981</v>
      </c>
      <c r="B2792" s="94" t="s">
        <v>125</v>
      </c>
      <c r="C2792" s="95" t="s">
        <v>126</v>
      </c>
      <c r="D2792" s="95" t="s">
        <v>647</v>
      </c>
      <c r="E2792" s="87"/>
      <c r="F2792" s="69"/>
      <c r="G2792" s="69"/>
      <c r="H2792" s="69"/>
      <c r="I2792" s="69"/>
      <c r="J2792" s="70"/>
      <c r="K2792" s="118"/>
      <c r="L2792" s="112"/>
    </row>
    <row r="2793" spans="1:12" x14ac:dyDescent="0.25">
      <c r="A2793" s="93">
        <v>1981</v>
      </c>
      <c r="B2793" s="94" t="s">
        <v>127</v>
      </c>
      <c r="C2793" s="95" t="s">
        <v>128</v>
      </c>
      <c r="D2793" s="95" t="s">
        <v>647</v>
      </c>
      <c r="E2793" s="87"/>
      <c r="F2793" s="69"/>
      <c r="G2793" s="69"/>
      <c r="H2793" s="69"/>
      <c r="I2793" s="69"/>
      <c r="J2793" s="70"/>
      <c r="K2793" s="118"/>
      <c r="L2793" s="112"/>
    </row>
    <row r="2794" spans="1:12" x14ac:dyDescent="0.25">
      <c r="A2794" s="93">
        <v>1981</v>
      </c>
      <c r="B2794" s="94" t="s">
        <v>129</v>
      </c>
      <c r="C2794" s="95" t="s">
        <v>130</v>
      </c>
      <c r="D2794" s="95" t="s">
        <v>647</v>
      </c>
      <c r="E2794" s="87"/>
      <c r="F2794" s="69"/>
      <c r="G2794" s="69"/>
      <c r="H2794" s="69"/>
      <c r="I2794" s="69"/>
      <c r="J2794" s="70"/>
      <c r="K2794" s="118"/>
      <c r="L2794" s="112"/>
    </row>
    <row r="2795" spans="1:12" x14ac:dyDescent="0.25">
      <c r="A2795" s="96">
        <v>1981</v>
      </c>
      <c r="B2795" s="94" t="s">
        <v>131</v>
      </c>
      <c r="C2795" s="95" t="s">
        <v>132</v>
      </c>
      <c r="D2795" s="95" t="s">
        <v>647</v>
      </c>
      <c r="E2795" s="87"/>
      <c r="F2795" s="69"/>
      <c r="G2795" s="69"/>
      <c r="H2795" s="69"/>
      <c r="I2795" s="69"/>
      <c r="J2795" s="70"/>
      <c r="K2795" s="118"/>
      <c r="L2795" s="112"/>
    </row>
    <row r="2796" spans="1:12" x14ac:dyDescent="0.25">
      <c r="A2796" s="93">
        <v>1981</v>
      </c>
      <c r="B2796" s="94" t="s">
        <v>133</v>
      </c>
      <c r="C2796" s="95" t="s">
        <v>134</v>
      </c>
      <c r="D2796" s="95" t="s">
        <v>647</v>
      </c>
      <c r="E2796" s="87"/>
      <c r="F2796" s="69"/>
      <c r="G2796" s="69"/>
      <c r="H2796" s="69"/>
      <c r="I2796" s="69"/>
      <c r="J2796" s="70"/>
      <c r="K2796" s="118"/>
      <c r="L2796" s="112"/>
    </row>
    <row r="2797" spans="1:12" x14ac:dyDescent="0.25">
      <c r="A2797" s="93">
        <v>1981</v>
      </c>
      <c r="B2797" s="94" t="s">
        <v>135</v>
      </c>
      <c r="C2797" s="95" t="s">
        <v>136</v>
      </c>
      <c r="D2797" s="95" t="s">
        <v>647</v>
      </c>
      <c r="E2797" s="87"/>
      <c r="F2797" s="69"/>
      <c r="G2797" s="69"/>
      <c r="H2797" s="69"/>
      <c r="I2797" s="69"/>
      <c r="J2797" s="70"/>
      <c r="K2797" s="118"/>
      <c r="L2797" s="112"/>
    </row>
    <row r="2798" spans="1:12" x14ac:dyDescent="0.25">
      <c r="A2798" s="93">
        <v>1981</v>
      </c>
      <c r="B2798" s="94" t="s">
        <v>137</v>
      </c>
      <c r="C2798" s="95" t="s">
        <v>138</v>
      </c>
      <c r="D2798" s="95" t="s">
        <v>647</v>
      </c>
      <c r="E2798" s="87"/>
      <c r="F2798" s="69"/>
      <c r="G2798" s="69"/>
      <c r="H2798" s="69"/>
      <c r="I2798" s="69"/>
      <c r="J2798" s="70"/>
      <c r="K2798" s="118"/>
      <c r="L2798" s="112"/>
    </row>
    <row r="2799" spans="1:12" x14ac:dyDescent="0.25">
      <c r="A2799" s="93">
        <v>1981</v>
      </c>
      <c r="B2799" s="94" t="s">
        <v>139</v>
      </c>
      <c r="C2799" s="95" t="s">
        <v>140</v>
      </c>
      <c r="D2799" s="95" t="s">
        <v>647</v>
      </c>
      <c r="E2799" s="87"/>
      <c r="F2799" s="69"/>
      <c r="G2799" s="69"/>
      <c r="H2799" s="69"/>
      <c r="I2799" s="69"/>
      <c r="J2799" s="70"/>
      <c r="K2799" s="118"/>
      <c r="L2799" s="112"/>
    </row>
    <row r="2800" spans="1:12" x14ac:dyDescent="0.25">
      <c r="A2800" s="93">
        <v>1981</v>
      </c>
      <c r="B2800" s="94" t="s">
        <v>141</v>
      </c>
      <c r="C2800" s="95" t="s">
        <v>142</v>
      </c>
      <c r="D2800" s="95" t="s">
        <v>647</v>
      </c>
      <c r="E2800" s="87"/>
      <c r="F2800" s="69"/>
      <c r="G2800" s="69"/>
      <c r="H2800" s="69"/>
      <c r="I2800" s="69"/>
      <c r="J2800" s="70"/>
      <c r="K2800" s="118"/>
      <c r="L2800" s="112"/>
    </row>
    <row r="2801" spans="1:12" x14ac:dyDescent="0.25">
      <c r="A2801" s="93">
        <v>1981</v>
      </c>
      <c r="B2801" s="94" t="s">
        <v>143</v>
      </c>
      <c r="C2801" s="95" t="s">
        <v>144</v>
      </c>
      <c r="D2801" s="95" t="s">
        <v>647</v>
      </c>
      <c r="E2801" s="87"/>
      <c r="F2801" s="69"/>
      <c r="G2801" s="69"/>
      <c r="H2801" s="69"/>
      <c r="I2801" s="69"/>
      <c r="J2801" s="70"/>
      <c r="K2801" s="118"/>
      <c r="L2801" s="112"/>
    </row>
    <row r="2802" spans="1:12" x14ac:dyDescent="0.25">
      <c r="A2802" s="93">
        <v>1981</v>
      </c>
      <c r="B2802" s="94" t="s">
        <v>145</v>
      </c>
      <c r="C2802" s="95" t="s">
        <v>146</v>
      </c>
      <c r="D2802" s="95" t="s">
        <v>647</v>
      </c>
      <c r="E2802" s="87"/>
      <c r="F2802" s="69"/>
      <c r="G2802" s="69"/>
      <c r="H2802" s="69"/>
      <c r="I2802" s="69"/>
      <c r="J2802" s="70"/>
      <c r="K2802" s="118"/>
      <c r="L2802" s="112"/>
    </row>
    <row r="2803" spans="1:12" x14ac:dyDescent="0.25">
      <c r="A2803" s="93">
        <v>1981</v>
      </c>
      <c r="B2803" s="94" t="s">
        <v>147</v>
      </c>
      <c r="C2803" s="95" t="s">
        <v>148</v>
      </c>
      <c r="D2803" s="95" t="s">
        <v>647</v>
      </c>
      <c r="E2803" s="87"/>
      <c r="F2803" s="69"/>
      <c r="G2803" s="69"/>
      <c r="H2803" s="69"/>
      <c r="I2803" s="69"/>
      <c r="J2803" s="70"/>
      <c r="K2803" s="118"/>
      <c r="L2803" s="112"/>
    </row>
    <row r="2804" spans="1:12" x14ac:dyDescent="0.25">
      <c r="A2804" s="93">
        <v>1981</v>
      </c>
      <c r="B2804" s="94" t="s">
        <v>149</v>
      </c>
      <c r="C2804" s="95" t="s">
        <v>150</v>
      </c>
      <c r="D2804" s="95" t="s">
        <v>647</v>
      </c>
      <c r="E2804" s="87"/>
      <c r="F2804" s="69"/>
      <c r="G2804" s="69"/>
      <c r="H2804" s="69"/>
      <c r="I2804" s="69"/>
      <c r="J2804" s="70"/>
      <c r="K2804" s="118"/>
      <c r="L2804" s="112"/>
    </row>
    <row r="2805" spans="1:12" x14ac:dyDescent="0.25">
      <c r="A2805" s="93">
        <v>1981</v>
      </c>
      <c r="B2805" s="94" t="s">
        <v>151</v>
      </c>
      <c r="C2805" s="95" t="s">
        <v>152</v>
      </c>
      <c r="D2805" s="95" t="s">
        <v>647</v>
      </c>
      <c r="E2805" s="87"/>
      <c r="F2805" s="69"/>
      <c r="G2805" s="69"/>
      <c r="H2805" s="69"/>
      <c r="I2805" s="69"/>
      <c r="J2805" s="70"/>
      <c r="K2805" s="118"/>
      <c r="L2805" s="112"/>
    </row>
    <row r="2806" spans="1:12" x14ac:dyDescent="0.25">
      <c r="A2806" s="93">
        <v>1981</v>
      </c>
      <c r="B2806" s="94" t="s">
        <v>153</v>
      </c>
      <c r="C2806" s="95" t="s">
        <v>154</v>
      </c>
      <c r="D2806" s="95" t="s">
        <v>647</v>
      </c>
      <c r="E2806" s="87"/>
      <c r="F2806" s="69"/>
      <c r="G2806" s="69"/>
      <c r="H2806" s="69"/>
      <c r="I2806" s="69"/>
      <c r="J2806" s="70"/>
      <c r="K2806" s="118"/>
      <c r="L2806" s="112"/>
    </row>
    <row r="2807" spans="1:12" x14ac:dyDescent="0.25">
      <c r="A2807" s="93">
        <v>1981</v>
      </c>
      <c r="B2807" s="94" t="s">
        <v>155</v>
      </c>
      <c r="C2807" s="95" t="s">
        <v>156</v>
      </c>
      <c r="D2807" s="95" t="s">
        <v>647</v>
      </c>
      <c r="E2807" s="87"/>
      <c r="F2807" s="69"/>
      <c r="G2807" s="69"/>
      <c r="H2807" s="69"/>
      <c r="I2807" s="69"/>
      <c r="J2807" s="70"/>
      <c r="K2807" s="118"/>
      <c r="L2807" s="112"/>
    </row>
    <row r="2808" spans="1:12" x14ac:dyDescent="0.25">
      <c r="A2808" s="93">
        <v>1981</v>
      </c>
      <c r="B2808" s="94" t="s">
        <v>157</v>
      </c>
      <c r="C2808" s="95" t="s">
        <v>158</v>
      </c>
      <c r="D2808" s="95" t="s">
        <v>647</v>
      </c>
      <c r="E2808" s="87"/>
      <c r="F2808" s="69"/>
      <c r="G2808" s="69"/>
      <c r="H2808" s="69"/>
      <c r="I2808" s="69"/>
      <c r="J2808" s="70"/>
      <c r="K2808" s="118"/>
      <c r="L2808" s="112"/>
    </row>
    <row r="2809" spans="1:12" x14ac:dyDescent="0.25">
      <c r="A2809" s="93">
        <v>1981</v>
      </c>
      <c r="B2809" s="94" t="s">
        <v>159</v>
      </c>
      <c r="C2809" s="95" t="s">
        <v>160</v>
      </c>
      <c r="D2809" s="95" t="s">
        <v>647</v>
      </c>
      <c r="E2809" s="87"/>
      <c r="F2809" s="69"/>
      <c r="G2809" s="69"/>
      <c r="H2809" s="69"/>
      <c r="I2809" s="69"/>
      <c r="J2809" s="70"/>
      <c r="K2809" s="118"/>
      <c r="L2809" s="112"/>
    </row>
    <row r="2810" spans="1:12" x14ac:dyDescent="0.25">
      <c r="A2810" s="93">
        <v>1981</v>
      </c>
      <c r="B2810" s="94" t="s">
        <v>161</v>
      </c>
      <c r="C2810" s="95" t="s">
        <v>162</v>
      </c>
      <c r="D2810" s="95" t="s">
        <v>647</v>
      </c>
      <c r="E2810" s="87"/>
      <c r="F2810" s="69"/>
      <c r="G2810" s="69"/>
      <c r="H2810" s="69"/>
      <c r="I2810" s="69"/>
      <c r="J2810" s="70"/>
      <c r="K2810" s="118"/>
      <c r="L2810" s="112"/>
    </row>
    <row r="2811" spans="1:12" x14ac:dyDescent="0.25">
      <c r="A2811" s="93">
        <v>1981</v>
      </c>
      <c r="B2811" s="94" t="s">
        <v>163</v>
      </c>
      <c r="C2811" s="95" t="s">
        <v>164</v>
      </c>
      <c r="D2811" s="95" t="s">
        <v>647</v>
      </c>
      <c r="E2811" s="87"/>
      <c r="F2811" s="69"/>
      <c r="G2811" s="69"/>
      <c r="H2811" s="69"/>
      <c r="I2811" s="69"/>
      <c r="J2811" s="70"/>
      <c r="K2811" s="118"/>
      <c r="L2811" s="112"/>
    </row>
    <row r="2812" spans="1:12" x14ac:dyDescent="0.25">
      <c r="A2812" s="93">
        <v>1981</v>
      </c>
      <c r="B2812" s="94" t="s">
        <v>165</v>
      </c>
      <c r="C2812" s="95" t="s">
        <v>166</v>
      </c>
      <c r="D2812" s="95" t="s">
        <v>647</v>
      </c>
      <c r="E2812" s="87"/>
      <c r="F2812" s="69"/>
      <c r="G2812" s="69"/>
      <c r="H2812" s="69"/>
      <c r="I2812" s="69"/>
      <c r="J2812" s="70"/>
      <c r="K2812" s="118"/>
      <c r="L2812" s="112"/>
    </row>
    <row r="2813" spans="1:12" x14ac:dyDescent="0.25">
      <c r="A2813" s="93">
        <v>1981</v>
      </c>
      <c r="B2813" s="94" t="s">
        <v>167</v>
      </c>
      <c r="C2813" s="95" t="s">
        <v>168</v>
      </c>
      <c r="D2813" s="95" t="s">
        <v>647</v>
      </c>
      <c r="E2813" s="87"/>
      <c r="F2813" s="69"/>
      <c r="G2813" s="69"/>
      <c r="H2813" s="69"/>
      <c r="I2813" s="69"/>
      <c r="J2813" s="70"/>
      <c r="K2813" s="118"/>
      <c r="L2813" s="112"/>
    </row>
    <row r="2814" spans="1:12" x14ac:dyDescent="0.25">
      <c r="A2814" s="93">
        <v>1981</v>
      </c>
      <c r="B2814" s="94" t="s">
        <v>169</v>
      </c>
      <c r="C2814" s="95" t="s">
        <v>170</v>
      </c>
      <c r="D2814" s="95" t="s">
        <v>647</v>
      </c>
      <c r="E2814" s="87"/>
      <c r="F2814" s="69"/>
      <c r="G2814" s="69"/>
      <c r="H2814" s="69"/>
      <c r="I2814" s="69"/>
      <c r="J2814" s="70"/>
      <c r="K2814" s="118"/>
      <c r="L2814" s="112"/>
    </row>
    <row r="2815" spans="1:12" x14ac:dyDescent="0.25">
      <c r="A2815" s="93">
        <v>1981</v>
      </c>
      <c r="B2815" s="94" t="s">
        <v>171</v>
      </c>
      <c r="C2815" s="95" t="s">
        <v>172</v>
      </c>
      <c r="D2815" s="95" t="s">
        <v>647</v>
      </c>
      <c r="E2815" s="87"/>
      <c r="F2815" s="69"/>
      <c r="G2815" s="69"/>
      <c r="H2815" s="69"/>
      <c r="I2815" s="69"/>
      <c r="J2815" s="70"/>
      <c r="K2815" s="118"/>
      <c r="L2815" s="112"/>
    </row>
    <row r="2816" spans="1:12" x14ac:dyDescent="0.25">
      <c r="A2816" s="93">
        <v>1981</v>
      </c>
      <c r="B2816" s="94" t="s">
        <v>173</v>
      </c>
      <c r="C2816" s="95" t="s">
        <v>174</v>
      </c>
      <c r="D2816" s="95" t="s">
        <v>647</v>
      </c>
      <c r="E2816" s="87"/>
      <c r="F2816" s="69"/>
      <c r="G2816" s="69"/>
      <c r="H2816" s="69"/>
      <c r="I2816" s="69"/>
      <c r="J2816" s="70"/>
      <c r="K2816" s="118"/>
      <c r="L2816" s="112"/>
    </row>
    <row r="2817" spans="1:12" x14ac:dyDescent="0.25">
      <c r="A2817" s="93">
        <v>1981</v>
      </c>
      <c r="B2817" s="94" t="s">
        <v>175</v>
      </c>
      <c r="C2817" s="95" t="s">
        <v>176</v>
      </c>
      <c r="D2817" s="95" t="s">
        <v>647</v>
      </c>
      <c r="E2817" s="87"/>
      <c r="F2817" s="69"/>
      <c r="G2817" s="69"/>
      <c r="H2817" s="69"/>
      <c r="I2817" s="69"/>
      <c r="J2817" s="70"/>
      <c r="K2817" s="118"/>
      <c r="L2817" s="112"/>
    </row>
    <row r="2818" spans="1:12" x14ac:dyDescent="0.25">
      <c r="A2818" s="93">
        <v>1981</v>
      </c>
      <c r="B2818" s="94" t="s">
        <v>177</v>
      </c>
      <c r="C2818" s="95" t="s">
        <v>178</v>
      </c>
      <c r="D2818" s="95" t="s">
        <v>647</v>
      </c>
      <c r="E2818" s="87"/>
      <c r="F2818" s="69"/>
      <c r="G2818" s="69"/>
      <c r="H2818" s="69"/>
      <c r="I2818" s="69"/>
      <c r="J2818" s="70"/>
      <c r="K2818" s="118"/>
      <c r="L2818" s="112"/>
    </row>
    <row r="2819" spans="1:12" x14ac:dyDescent="0.25">
      <c r="A2819" s="93">
        <v>1981</v>
      </c>
      <c r="B2819" s="94" t="s">
        <v>179</v>
      </c>
      <c r="C2819" s="95" t="s">
        <v>180</v>
      </c>
      <c r="D2819" s="95" t="s">
        <v>647</v>
      </c>
      <c r="E2819" s="87"/>
      <c r="F2819" s="69"/>
      <c r="G2819" s="69"/>
      <c r="H2819" s="69"/>
      <c r="I2819" s="69"/>
      <c r="J2819" s="70"/>
      <c r="K2819" s="118"/>
      <c r="L2819" s="112"/>
    </row>
    <row r="2820" spans="1:12" x14ac:dyDescent="0.25">
      <c r="A2820" s="93">
        <v>1981</v>
      </c>
      <c r="B2820" s="94" t="s">
        <v>181</v>
      </c>
      <c r="C2820" s="95" t="s">
        <v>182</v>
      </c>
      <c r="D2820" s="95" t="s">
        <v>647</v>
      </c>
      <c r="E2820" s="87"/>
      <c r="F2820" s="69"/>
      <c r="G2820" s="69"/>
      <c r="H2820" s="69"/>
      <c r="I2820" s="69"/>
      <c r="J2820" s="70"/>
      <c r="K2820" s="118"/>
      <c r="L2820" s="112"/>
    </row>
    <row r="2821" spans="1:12" x14ac:dyDescent="0.25">
      <c r="A2821" s="93">
        <v>1981</v>
      </c>
      <c r="B2821" s="94" t="s">
        <v>183</v>
      </c>
      <c r="C2821" s="95" t="s">
        <v>184</v>
      </c>
      <c r="D2821" s="95" t="s">
        <v>647</v>
      </c>
      <c r="E2821" s="87"/>
      <c r="F2821" s="69"/>
      <c r="G2821" s="69"/>
      <c r="H2821" s="69"/>
      <c r="I2821" s="69"/>
      <c r="J2821" s="70"/>
      <c r="K2821" s="118"/>
      <c r="L2821" s="112"/>
    </row>
    <row r="2822" spans="1:12" x14ac:dyDescent="0.25">
      <c r="A2822" s="93">
        <v>1981</v>
      </c>
      <c r="B2822" s="94" t="s">
        <v>185</v>
      </c>
      <c r="C2822" s="95" t="s">
        <v>186</v>
      </c>
      <c r="D2822" s="95" t="s">
        <v>647</v>
      </c>
      <c r="E2822" s="87"/>
      <c r="F2822" s="69"/>
      <c r="G2822" s="69"/>
      <c r="H2822" s="69"/>
      <c r="I2822" s="69"/>
      <c r="J2822" s="70"/>
      <c r="K2822" s="118"/>
      <c r="L2822" s="112"/>
    </row>
    <row r="2823" spans="1:12" x14ac:dyDescent="0.25">
      <c r="A2823" s="93">
        <v>1981</v>
      </c>
      <c r="B2823" s="94" t="s">
        <v>187</v>
      </c>
      <c r="C2823" s="95" t="s">
        <v>188</v>
      </c>
      <c r="D2823" s="95" t="s">
        <v>647</v>
      </c>
      <c r="E2823" s="87"/>
      <c r="F2823" s="69"/>
      <c r="G2823" s="69"/>
      <c r="H2823" s="69"/>
      <c r="I2823" s="69"/>
      <c r="J2823" s="70"/>
      <c r="K2823" s="118"/>
      <c r="L2823" s="112"/>
    </row>
    <row r="2824" spans="1:12" x14ac:dyDescent="0.25">
      <c r="A2824" s="93">
        <v>1981</v>
      </c>
      <c r="B2824" s="94" t="s">
        <v>189</v>
      </c>
      <c r="C2824" s="95" t="s">
        <v>190</v>
      </c>
      <c r="D2824" s="95" t="s">
        <v>647</v>
      </c>
      <c r="E2824" s="87"/>
      <c r="F2824" s="69"/>
      <c r="G2824" s="69"/>
      <c r="H2824" s="69"/>
      <c r="I2824" s="69"/>
      <c r="J2824" s="70"/>
      <c r="K2824" s="118"/>
      <c r="L2824" s="112"/>
    </row>
    <row r="2825" spans="1:12" x14ac:dyDescent="0.25">
      <c r="A2825" s="93">
        <v>1981</v>
      </c>
      <c r="B2825" s="94" t="s">
        <v>191</v>
      </c>
      <c r="C2825" s="95" t="s">
        <v>192</v>
      </c>
      <c r="D2825" s="95" t="s">
        <v>647</v>
      </c>
      <c r="E2825" s="87"/>
      <c r="F2825" s="69"/>
      <c r="G2825" s="69"/>
      <c r="H2825" s="69"/>
      <c r="I2825" s="69"/>
      <c r="J2825" s="70"/>
      <c r="K2825" s="118"/>
      <c r="L2825" s="112"/>
    </row>
    <row r="2826" spans="1:12" x14ac:dyDescent="0.25">
      <c r="A2826" s="93">
        <v>1981</v>
      </c>
      <c r="B2826" s="94" t="s">
        <v>193</v>
      </c>
      <c r="C2826" s="95" t="s">
        <v>194</v>
      </c>
      <c r="D2826" s="95" t="s">
        <v>647</v>
      </c>
      <c r="E2826" s="87"/>
      <c r="F2826" s="69"/>
      <c r="G2826" s="69"/>
      <c r="H2826" s="69"/>
      <c r="I2826" s="69"/>
      <c r="J2826" s="70"/>
      <c r="K2826" s="118"/>
      <c r="L2826" s="112"/>
    </row>
    <row r="2827" spans="1:12" x14ac:dyDescent="0.25">
      <c r="A2827" s="93">
        <v>1981</v>
      </c>
      <c r="B2827" s="94" t="s">
        <v>195</v>
      </c>
      <c r="C2827" s="95" t="s">
        <v>196</v>
      </c>
      <c r="D2827" s="95" t="s">
        <v>647</v>
      </c>
      <c r="E2827" s="87"/>
      <c r="F2827" s="69"/>
      <c r="G2827" s="69"/>
      <c r="H2827" s="69"/>
      <c r="I2827" s="69"/>
      <c r="J2827" s="70"/>
      <c r="K2827" s="118"/>
      <c r="L2827" s="112"/>
    </row>
    <row r="2828" spans="1:12" x14ac:dyDescent="0.25">
      <c r="A2828" s="93">
        <v>1981</v>
      </c>
      <c r="B2828" s="94" t="s">
        <v>197</v>
      </c>
      <c r="C2828" s="95" t="s">
        <v>198</v>
      </c>
      <c r="D2828" s="95" t="s">
        <v>647</v>
      </c>
      <c r="E2828" s="87"/>
      <c r="F2828" s="69"/>
      <c r="G2828" s="69"/>
      <c r="H2828" s="69"/>
      <c r="I2828" s="69"/>
      <c r="J2828" s="70"/>
      <c r="K2828" s="118"/>
      <c r="L2828" s="112"/>
    </row>
    <row r="2829" spans="1:12" x14ac:dyDescent="0.25">
      <c r="A2829" s="93">
        <v>1981</v>
      </c>
      <c r="B2829" s="94" t="s">
        <v>199</v>
      </c>
      <c r="C2829" s="95" t="s">
        <v>200</v>
      </c>
      <c r="D2829" s="95" t="s">
        <v>647</v>
      </c>
      <c r="E2829" s="87"/>
      <c r="F2829" s="69"/>
      <c r="G2829" s="69"/>
      <c r="H2829" s="69"/>
      <c r="I2829" s="69"/>
      <c r="J2829" s="70"/>
      <c r="K2829" s="118"/>
      <c r="L2829" s="112"/>
    </row>
    <row r="2830" spans="1:12" x14ac:dyDescent="0.25">
      <c r="A2830" s="93">
        <v>1981</v>
      </c>
      <c r="B2830" s="94" t="s">
        <v>201</v>
      </c>
      <c r="C2830" s="95" t="s">
        <v>202</v>
      </c>
      <c r="D2830" s="95" t="s">
        <v>647</v>
      </c>
      <c r="E2830" s="87"/>
      <c r="F2830" s="69"/>
      <c r="G2830" s="69"/>
      <c r="H2830" s="69"/>
      <c r="I2830" s="69"/>
      <c r="J2830" s="70"/>
      <c r="K2830" s="118"/>
      <c r="L2830" s="112"/>
    </row>
    <row r="2831" spans="1:12" x14ac:dyDescent="0.25">
      <c r="A2831" s="93">
        <v>1981</v>
      </c>
      <c r="B2831" s="94" t="s">
        <v>203</v>
      </c>
      <c r="C2831" s="95" t="s">
        <v>204</v>
      </c>
      <c r="D2831" s="95" t="s">
        <v>647</v>
      </c>
      <c r="E2831" s="87"/>
      <c r="F2831" s="69"/>
      <c r="G2831" s="69"/>
      <c r="H2831" s="69"/>
      <c r="I2831" s="69"/>
      <c r="J2831" s="70"/>
      <c r="K2831" s="118"/>
      <c r="L2831" s="112"/>
    </row>
    <row r="2832" spans="1:12" x14ac:dyDescent="0.25">
      <c r="A2832" s="93">
        <v>1981</v>
      </c>
      <c r="B2832" s="94" t="s">
        <v>205</v>
      </c>
      <c r="C2832" s="95" t="s">
        <v>206</v>
      </c>
      <c r="D2832" s="95" t="s">
        <v>647</v>
      </c>
      <c r="E2832" s="87"/>
      <c r="F2832" s="69"/>
      <c r="G2832" s="69"/>
      <c r="H2832" s="69"/>
      <c r="I2832" s="69"/>
      <c r="J2832" s="70"/>
      <c r="K2832" s="118"/>
      <c r="L2832" s="112"/>
    </row>
    <row r="2833" spans="1:12" x14ac:dyDescent="0.25">
      <c r="A2833" s="93">
        <v>1981</v>
      </c>
      <c r="B2833" s="94" t="s">
        <v>207</v>
      </c>
      <c r="C2833" s="95" t="s">
        <v>208</v>
      </c>
      <c r="D2833" s="95" t="s">
        <v>647</v>
      </c>
      <c r="E2833" s="87"/>
      <c r="F2833" s="69"/>
      <c r="G2833" s="69"/>
      <c r="H2833" s="69"/>
      <c r="I2833" s="69"/>
      <c r="J2833" s="70"/>
      <c r="K2833" s="118"/>
      <c r="L2833" s="112"/>
    </row>
    <row r="2834" spans="1:12" x14ac:dyDescent="0.25">
      <c r="A2834" s="93">
        <v>1981</v>
      </c>
      <c r="B2834" s="94" t="s">
        <v>209</v>
      </c>
      <c r="C2834" s="95" t="s">
        <v>210</v>
      </c>
      <c r="D2834" s="95" t="s">
        <v>647</v>
      </c>
      <c r="E2834" s="87"/>
      <c r="F2834" s="69"/>
      <c r="G2834" s="69"/>
      <c r="H2834" s="69"/>
      <c r="I2834" s="69"/>
      <c r="J2834" s="70"/>
      <c r="K2834" s="118"/>
      <c r="L2834" s="112"/>
    </row>
    <row r="2835" spans="1:12" x14ac:dyDescent="0.25">
      <c r="A2835" s="93">
        <v>1981</v>
      </c>
      <c r="B2835" s="94" t="s">
        <v>211</v>
      </c>
      <c r="C2835" s="95" t="s">
        <v>212</v>
      </c>
      <c r="D2835" s="95" t="s">
        <v>647</v>
      </c>
      <c r="E2835" s="87"/>
      <c r="F2835" s="69"/>
      <c r="G2835" s="69"/>
      <c r="H2835" s="69"/>
      <c r="I2835" s="69"/>
      <c r="J2835" s="70"/>
      <c r="K2835" s="118"/>
      <c r="L2835" s="112"/>
    </row>
    <row r="2836" spans="1:12" x14ac:dyDescent="0.25">
      <c r="A2836" s="93">
        <v>1981</v>
      </c>
      <c r="B2836" s="94" t="s">
        <v>213</v>
      </c>
      <c r="C2836" s="95" t="s">
        <v>214</v>
      </c>
      <c r="D2836" s="95" t="s">
        <v>647</v>
      </c>
      <c r="E2836" s="87"/>
      <c r="F2836" s="69"/>
      <c r="G2836" s="69"/>
      <c r="H2836" s="69"/>
      <c r="I2836" s="69"/>
      <c r="J2836" s="70"/>
      <c r="K2836" s="118"/>
      <c r="L2836" s="112"/>
    </row>
    <row r="2837" spans="1:12" x14ac:dyDescent="0.25">
      <c r="A2837" s="93">
        <v>1981</v>
      </c>
      <c r="B2837" s="94" t="s">
        <v>215</v>
      </c>
      <c r="C2837" s="95" t="s">
        <v>651</v>
      </c>
      <c r="D2837" s="95" t="s">
        <v>647</v>
      </c>
      <c r="E2837" s="87"/>
      <c r="F2837" s="69"/>
      <c r="G2837" s="69"/>
      <c r="H2837" s="69"/>
      <c r="I2837" s="69"/>
      <c r="J2837" s="70"/>
      <c r="K2837" s="118"/>
      <c r="L2837" s="112"/>
    </row>
    <row r="2838" spans="1:12" x14ac:dyDescent="0.25">
      <c r="A2838" s="93">
        <v>1981</v>
      </c>
      <c r="B2838" s="94" t="s">
        <v>216</v>
      </c>
      <c r="C2838" s="95" t="s">
        <v>217</v>
      </c>
      <c r="D2838" s="95" t="s">
        <v>647</v>
      </c>
      <c r="E2838" s="87"/>
      <c r="F2838" s="69"/>
      <c r="G2838" s="69"/>
      <c r="H2838" s="69"/>
      <c r="I2838" s="69"/>
      <c r="J2838" s="70"/>
      <c r="K2838" s="118"/>
      <c r="L2838" s="112"/>
    </row>
    <row r="2839" spans="1:12" x14ac:dyDescent="0.25">
      <c r="A2839" s="93">
        <v>1981</v>
      </c>
      <c r="B2839" s="94" t="s">
        <v>218</v>
      </c>
      <c r="C2839" s="95" t="s">
        <v>219</v>
      </c>
      <c r="D2839" s="95" t="s">
        <v>647</v>
      </c>
      <c r="E2839" s="87"/>
      <c r="F2839" s="69"/>
      <c r="G2839" s="69"/>
      <c r="H2839" s="69"/>
      <c r="I2839" s="69"/>
      <c r="J2839" s="70"/>
      <c r="K2839" s="118"/>
      <c r="L2839" s="112"/>
    </row>
    <row r="2840" spans="1:12" x14ac:dyDescent="0.25">
      <c r="A2840" s="93">
        <v>1981</v>
      </c>
      <c r="B2840" s="94" t="s">
        <v>220</v>
      </c>
      <c r="C2840" s="95" t="s">
        <v>221</v>
      </c>
      <c r="D2840" s="95" t="s">
        <v>647</v>
      </c>
      <c r="E2840" s="87"/>
      <c r="F2840" s="69"/>
      <c r="G2840" s="69"/>
      <c r="H2840" s="69"/>
      <c r="I2840" s="69"/>
      <c r="J2840" s="70"/>
      <c r="K2840" s="118"/>
      <c r="L2840" s="112"/>
    </row>
    <row r="2841" spans="1:12" x14ac:dyDescent="0.25">
      <c r="A2841" s="93">
        <v>1981</v>
      </c>
      <c r="B2841" s="94" t="s">
        <v>222</v>
      </c>
      <c r="C2841" s="95" t="s">
        <v>223</v>
      </c>
      <c r="D2841" s="95" t="s">
        <v>647</v>
      </c>
      <c r="E2841" s="87"/>
      <c r="F2841" s="69"/>
      <c r="G2841" s="69"/>
      <c r="H2841" s="69"/>
      <c r="I2841" s="69"/>
      <c r="J2841" s="70"/>
      <c r="K2841" s="118"/>
      <c r="L2841" s="112"/>
    </row>
    <row r="2842" spans="1:12" x14ac:dyDescent="0.25">
      <c r="A2842" s="93">
        <v>1981</v>
      </c>
      <c r="B2842" s="94" t="s">
        <v>224</v>
      </c>
      <c r="C2842" s="95" t="s">
        <v>225</v>
      </c>
      <c r="D2842" s="95" t="s">
        <v>647</v>
      </c>
      <c r="E2842" s="87"/>
      <c r="F2842" s="69"/>
      <c r="G2842" s="69"/>
      <c r="H2842" s="69"/>
      <c r="I2842" s="69"/>
      <c r="J2842" s="70"/>
      <c r="K2842" s="118"/>
      <c r="L2842" s="112"/>
    </row>
    <row r="2843" spans="1:12" x14ac:dyDescent="0.25">
      <c r="A2843" s="93">
        <v>1981</v>
      </c>
      <c r="B2843" s="94" t="s">
        <v>226</v>
      </c>
      <c r="C2843" s="95" t="s">
        <v>227</v>
      </c>
      <c r="D2843" s="95" t="s">
        <v>647</v>
      </c>
      <c r="E2843" s="87"/>
      <c r="F2843" s="69"/>
      <c r="G2843" s="69"/>
      <c r="H2843" s="69"/>
      <c r="I2843" s="69"/>
      <c r="J2843" s="70"/>
      <c r="K2843" s="118"/>
      <c r="L2843" s="112"/>
    </row>
    <row r="2844" spans="1:12" x14ac:dyDescent="0.25">
      <c r="A2844" s="93">
        <v>1981</v>
      </c>
      <c r="B2844" s="94" t="s">
        <v>228</v>
      </c>
      <c r="C2844" s="95" t="s">
        <v>229</v>
      </c>
      <c r="D2844" s="95" t="s">
        <v>616</v>
      </c>
      <c r="E2844" s="87"/>
      <c r="F2844" s="69"/>
      <c r="G2844" s="69"/>
      <c r="H2844" s="69"/>
      <c r="I2844" s="69"/>
      <c r="J2844" s="70"/>
      <c r="K2844" s="118"/>
      <c r="L2844" s="112"/>
    </row>
    <row r="2845" spans="1:12" x14ac:dyDescent="0.25">
      <c r="A2845" s="93">
        <v>1981</v>
      </c>
      <c r="B2845" s="94" t="s">
        <v>230</v>
      </c>
      <c r="C2845" s="95" t="s">
        <v>231</v>
      </c>
      <c r="D2845" s="95" t="s">
        <v>616</v>
      </c>
      <c r="E2845" s="87"/>
      <c r="F2845" s="69"/>
      <c r="G2845" s="69"/>
      <c r="H2845" s="69"/>
      <c r="I2845" s="69"/>
      <c r="J2845" s="70"/>
      <c r="K2845" s="118"/>
      <c r="L2845" s="112"/>
    </row>
    <row r="2846" spans="1:12" x14ac:dyDescent="0.25">
      <c r="A2846" s="93">
        <v>1981</v>
      </c>
      <c r="B2846" s="94" t="s">
        <v>232</v>
      </c>
      <c r="C2846" s="95" t="s">
        <v>233</v>
      </c>
      <c r="D2846" s="95" t="s">
        <v>616</v>
      </c>
      <c r="E2846" s="87"/>
      <c r="F2846" s="69"/>
      <c r="G2846" s="69"/>
      <c r="H2846" s="69"/>
      <c r="I2846" s="69"/>
      <c r="J2846" s="70"/>
      <c r="K2846" s="118"/>
      <c r="L2846" s="112"/>
    </row>
    <row r="2847" spans="1:12" x14ac:dyDescent="0.25">
      <c r="A2847" s="93">
        <v>1981</v>
      </c>
      <c r="B2847" s="94" t="s">
        <v>234</v>
      </c>
      <c r="C2847" s="95" t="s">
        <v>235</v>
      </c>
      <c r="D2847" s="95" t="s">
        <v>616</v>
      </c>
      <c r="E2847" s="87"/>
      <c r="F2847" s="69"/>
      <c r="G2847" s="69"/>
      <c r="H2847" s="69"/>
      <c r="I2847" s="69"/>
      <c r="J2847" s="70"/>
      <c r="K2847" s="118"/>
      <c r="L2847" s="112"/>
    </row>
    <row r="2848" spans="1:12" x14ac:dyDescent="0.25">
      <c r="A2848" s="93">
        <v>1981</v>
      </c>
      <c r="B2848" s="94" t="s">
        <v>236</v>
      </c>
      <c r="C2848" s="95" t="s">
        <v>237</v>
      </c>
      <c r="D2848" s="95" t="s">
        <v>616</v>
      </c>
      <c r="E2848" s="87"/>
      <c r="F2848" s="69"/>
      <c r="G2848" s="69"/>
      <c r="H2848" s="69"/>
      <c r="I2848" s="69"/>
      <c r="J2848" s="70"/>
      <c r="K2848" s="118"/>
      <c r="L2848" s="112"/>
    </row>
    <row r="2849" spans="1:12" x14ac:dyDescent="0.25">
      <c r="A2849" s="93">
        <v>1981</v>
      </c>
      <c r="B2849" s="94" t="s">
        <v>238</v>
      </c>
      <c r="C2849" s="95" t="s">
        <v>239</v>
      </c>
      <c r="D2849" s="95" t="s">
        <v>240</v>
      </c>
      <c r="E2849" s="87"/>
      <c r="F2849" s="69"/>
      <c r="G2849" s="69"/>
      <c r="H2849" s="69"/>
      <c r="I2849" s="69"/>
      <c r="J2849" s="70"/>
      <c r="K2849" s="118"/>
      <c r="L2849" s="112"/>
    </row>
    <row r="2850" spans="1:12" x14ac:dyDescent="0.25">
      <c r="A2850" s="93">
        <v>1981</v>
      </c>
      <c r="B2850" s="94" t="s">
        <v>241</v>
      </c>
      <c r="C2850" s="95" t="s">
        <v>242</v>
      </c>
      <c r="D2850" s="95" t="s">
        <v>240</v>
      </c>
      <c r="E2850" s="87"/>
      <c r="F2850" s="69"/>
      <c r="G2850" s="69"/>
      <c r="H2850" s="69"/>
      <c r="I2850" s="69"/>
      <c r="J2850" s="70"/>
      <c r="K2850" s="118"/>
      <c r="L2850" s="112"/>
    </row>
    <row r="2851" spans="1:12" x14ac:dyDescent="0.25">
      <c r="A2851" s="93">
        <v>1981</v>
      </c>
      <c r="B2851" s="94" t="s">
        <v>243</v>
      </c>
      <c r="C2851" s="95" t="s">
        <v>244</v>
      </c>
      <c r="D2851" s="95" t="s">
        <v>240</v>
      </c>
      <c r="E2851" s="87"/>
      <c r="F2851" s="69"/>
      <c r="G2851" s="69"/>
      <c r="H2851" s="69"/>
      <c r="I2851" s="69"/>
      <c r="J2851" s="70"/>
      <c r="K2851" s="118"/>
      <c r="L2851" s="112"/>
    </row>
    <row r="2852" spans="1:12" x14ac:dyDescent="0.25">
      <c r="A2852" s="93">
        <v>1981</v>
      </c>
      <c r="B2852" s="94" t="s">
        <v>245</v>
      </c>
      <c r="C2852" s="95" t="s">
        <v>246</v>
      </c>
      <c r="D2852" s="95" t="s">
        <v>240</v>
      </c>
      <c r="E2852" s="87"/>
      <c r="F2852" s="69"/>
      <c r="G2852" s="69"/>
      <c r="H2852" s="69"/>
      <c r="I2852" s="69"/>
      <c r="J2852" s="70"/>
      <c r="K2852" s="118"/>
      <c r="L2852" s="112"/>
    </row>
    <row r="2853" spans="1:12" x14ac:dyDescent="0.25">
      <c r="A2853" s="93">
        <v>1981</v>
      </c>
      <c r="B2853" s="94" t="s">
        <v>247</v>
      </c>
      <c r="C2853" s="95" t="s">
        <v>248</v>
      </c>
      <c r="D2853" s="95" t="s">
        <v>240</v>
      </c>
      <c r="E2853" s="87"/>
      <c r="F2853" s="69"/>
      <c r="G2853" s="69"/>
      <c r="H2853" s="69"/>
      <c r="I2853" s="69"/>
      <c r="J2853" s="70"/>
      <c r="K2853" s="118"/>
      <c r="L2853" s="112"/>
    </row>
    <row r="2854" spans="1:12" x14ac:dyDescent="0.25">
      <c r="A2854" s="93">
        <v>1981</v>
      </c>
      <c r="B2854" s="94" t="s">
        <v>249</v>
      </c>
      <c r="C2854" s="95" t="s">
        <v>250</v>
      </c>
      <c r="D2854" s="95" t="s">
        <v>240</v>
      </c>
      <c r="E2854" s="87"/>
      <c r="F2854" s="69"/>
      <c r="G2854" s="69"/>
      <c r="H2854" s="69"/>
      <c r="I2854" s="69"/>
      <c r="J2854" s="70"/>
      <c r="K2854" s="118"/>
      <c r="L2854" s="112"/>
    </row>
    <row r="2855" spans="1:12" x14ac:dyDescent="0.25">
      <c r="A2855" s="93">
        <v>1981</v>
      </c>
      <c r="B2855" s="94" t="s">
        <v>251</v>
      </c>
      <c r="C2855" s="95" t="s">
        <v>649</v>
      </c>
      <c r="D2855" s="95" t="s">
        <v>240</v>
      </c>
      <c r="E2855" s="87"/>
      <c r="F2855" s="69"/>
      <c r="G2855" s="69"/>
      <c r="H2855" s="69"/>
      <c r="I2855" s="69"/>
      <c r="J2855" s="70"/>
      <c r="K2855" s="118"/>
      <c r="L2855" s="112"/>
    </row>
    <row r="2856" spans="1:12" x14ac:dyDescent="0.25">
      <c r="A2856" s="93">
        <v>1981</v>
      </c>
      <c r="B2856" s="94" t="s">
        <v>252</v>
      </c>
      <c r="C2856" s="95" t="s">
        <v>650</v>
      </c>
      <c r="D2856" s="95" t="s">
        <v>240</v>
      </c>
      <c r="E2856" s="87"/>
      <c r="F2856" s="69"/>
      <c r="G2856" s="69"/>
      <c r="H2856" s="69"/>
      <c r="I2856" s="69"/>
      <c r="J2856" s="70"/>
      <c r="K2856" s="118"/>
      <c r="L2856" s="112"/>
    </row>
    <row r="2857" spans="1:12" x14ac:dyDescent="0.25">
      <c r="A2857" s="93">
        <v>1981</v>
      </c>
      <c r="B2857" s="94" t="s">
        <v>253</v>
      </c>
      <c r="C2857" s="95" t="s">
        <v>653</v>
      </c>
      <c r="D2857" s="95" t="s">
        <v>240</v>
      </c>
      <c r="E2857" s="87"/>
      <c r="F2857" s="69"/>
      <c r="G2857" s="69"/>
      <c r="H2857" s="69"/>
      <c r="I2857" s="69"/>
      <c r="J2857" s="70"/>
      <c r="K2857" s="118"/>
      <c r="L2857" s="112"/>
    </row>
    <row r="2858" spans="1:12" x14ac:dyDescent="0.25">
      <c r="A2858" s="93">
        <v>1981</v>
      </c>
      <c r="B2858" s="94" t="s">
        <v>254</v>
      </c>
      <c r="C2858" s="95" t="s">
        <v>255</v>
      </c>
      <c r="D2858" s="95" t="s">
        <v>240</v>
      </c>
      <c r="E2858" s="87"/>
      <c r="F2858" s="69"/>
      <c r="G2858" s="69"/>
      <c r="H2858" s="69"/>
      <c r="I2858" s="69"/>
      <c r="J2858" s="70"/>
      <c r="K2858" s="118"/>
      <c r="L2858" s="112"/>
    </row>
    <row r="2859" spans="1:12" x14ac:dyDescent="0.25">
      <c r="A2859" s="93">
        <v>1981</v>
      </c>
      <c r="B2859" s="94" t="s">
        <v>256</v>
      </c>
      <c r="C2859" s="95" t="s">
        <v>257</v>
      </c>
      <c r="D2859" s="95" t="s">
        <v>240</v>
      </c>
      <c r="E2859" s="87"/>
      <c r="F2859" s="69"/>
      <c r="G2859" s="69"/>
      <c r="H2859" s="69"/>
      <c r="I2859" s="69"/>
      <c r="J2859" s="70"/>
      <c r="K2859" s="118"/>
      <c r="L2859" s="112"/>
    </row>
    <row r="2860" spans="1:12" x14ac:dyDescent="0.25">
      <c r="A2860" s="93">
        <v>1981</v>
      </c>
      <c r="B2860" s="94" t="s">
        <v>258</v>
      </c>
      <c r="C2860" s="95" t="s">
        <v>652</v>
      </c>
      <c r="D2860" s="95" t="s">
        <v>240</v>
      </c>
      <c r="E2860" s="87"/>
      <c r="F2860" s="69"/>
      <c r="G2860" s="69"/>
      <c r="H2860" s="69"/>
      <c r="I2860" s="69"/>
      <c r="J2860" s="70"/>
      <c r="K2860" s="118"/>
      <c r="L2860" s="112"/>
    </row>
    <row r="2861" spans="1:12" x14ac:dyDescent="0.25">
      <c r="A2861" s="93">
        <v>1981</v>
      </c>
      <c r="B2861" s="94" t="s">
        <v>259</v>
      </c>
      <c r="C2861" s="95" t="s">
        <v>260</v>
      </c>
      <c r="D2861" s="95" t="s">
        <v>240</v>
      </c>
      <c r="E2861" s="87"/>
      <c r="F2861" s="69"/>
      <c r="G2861" s="69"/>
      <c r="H2861" s="69"/>
      <c r="I2861" s="69"/>
      <c r="J2861" s="70"/>
      <c r="K2861" s="118"/>
      <c r="L2861" s="112"/>
    </row>
    <row r="2862" spans="1:12" x14ac:dyDescent="0.25">
      <c r="A2862" s="93">
        <v>1981</v>
      </c>
      <c r="B2862" s="94" t="s">
        <v>261</v>
      </c>
      <c r="C2862" s="95" t="s">
        <v>262</v>
      </c>
      <c r="D2862" s="95" t="s">
        <v>240</v>
      </c>
      <c r="E2862" s="87"/>
      <c r="F2862" s="69"/>
      <c r="G2862" s="69"/>
      <c r="H2862" s="69"/>
      <c r="I2862" s="69"/>
      <c r="J2862" s="70"/>
      <c r="K2862" s="118"/>
      <c r="L2862" s="112"/>
    </row>
    <row r="2863" spans="1:12" x14ac:dyDescent="0.25">
      <c r="A2863" s="93">
        <v>1981</v>
      </c>
      <c r="B2863" s="94" t="s">
        <v>263</v>
      </c>
      <c r="C2863" s="95" t="s">
        <v>264</v>
      </c>
      <c r="D2863" s="95" t="s">
        <v>240</v>
      </c>
      <c r="E2863" s="87"/>
      <c r="F2863" s="69"/>
      <c r="G2863" s="69"/>
      <c r="H2863" s="69"/>
      <c r="I2863" s="69"/>
      <c r="J2863" s="70"/>
      <c r="K2863" s="118"/>
      <c r="L2863" s="112"/>
    </row>
    <row r="2864" spans="1:12" x14ac:dyDescent="0.25">
      <c r="A2864" s="93">
        <v>1981</v>
      </c>
      <c r="B2864" s="94" t="s">
        <v>265</v>
      </c>
      <c r="C2864" s="95" t="s">
        <v>266</v>
      </c>
      <c r="D2864" s="95" t="s">
        <v>240</v>
      </c>
      <c r="E2864" s="87"/>
      <c r="F2864" s="69"/>
      <c r="G2864" s="69"/>
      <c r="H2864" s="69"/>
      <c r="I2864" s="69"/>
      <c r="J2864" s="70"/>
      <c r="K2864" s="118"/>
      <c r="L2864" s="112"/>
    </row>
    <row r="2865" spans="1:12" x14ac:dyDescent="0.25">
      <c r="A2865" s="93">
        <v>1981</v>
      </c>
      <c r="B2865" s="94" t="s">
        <v>267</v>
      </c>
      <c r="C2865" s="95" t="s">
        <v>268</v>
      </c>
      <c r="D2865" s="95" t="s">
        <v>240</v>
      </c>
      <c r="E2865" s="87"/>
      <c r="F2865" s="69"/>
      <c r="G2865" s="69"/>
      <c r="H2865" s="69"/>
      <c r="I2865" s="69"/>
      <c r="J2865" s="70"/>
      <c r="K2865" s="118"/>
      <c r="L2865" s="112"/>
    </row>
    <row r="2866" spans="1:12" x14ac:dyDescent="0.25">
      <c r="A2866" s="93">
        <v>1981</v>
      </c>
      <c r="B2866" s="94" t="s">
        <v>269</v>
      </c>
      <c r="C2866" s="95" t="s">
        <v>270</v>
      </c>
      <c r="D2866" s="95" t="s">
        <v>240</v>
      </c>
      <c r="E2866" s="87"/>
      <c r="F2866" s="69"/>
      <c r="G2866" s="69"/>
      <c r="H2866" s="69"/>
      <c r="I2866" s="69"/>
      <c r="J2866" s="70"/>
      <c r="K2866" s="118"/>
      <c r="L2866" s="112"/>
    </row>
    <row r="2867" spans="1:12" x14ac:dyDescent="0.25">
      <c r="A2867" s="93">
        <v>1981</v>
      </c>
      <c r="B2867" s="94" t="s">
        <v>271</v>
      </c>
      <c r="C2867" s="95" t="s">
        <v>272</v>
      </c>
      <c r="D2867" s="95" t="s">
        <v>240</v>
      </c>
      <c r="E2867" s="87"/>
      <c r="F2867" s="69"/>
      <c r="G2867" s="69"/>
      <c r="H2867" s="69"/>
      <c r="I2867" s="69"/>
      <c r="J2867" s="70"/>
      <c r="K2867" s="118"/>
      <c r="L2867" s="112"/>
    </row>
    <row r="2868" spans="1:12" x14ac:dyDescent="0.25">
      <c r="A2868" s="93">
        <v>1981</v>
      </c>
      <c r="B2868" s="94" t="s">
        <v>273</v>
      </c>
      <c r="C2868" s="95" t="s">
        <v>274</v>
      </c>
      <c r="D2868" s="95" t="s">
        <v>240</v>
      </c>
      <c r="E2868" s="87"/>
      <c r="F2868" s="69"/>
      <c r="G2868" s="69"/>
      <c r="H2868" s="69"/>
      <c r="I2868" s="69"/>
      <c r="J2868" s="70"/>
      <c r="K2868" s="118"/>
      <c r="L2868" s="112"/>
    </row>
    <row r="2869" spans="1:12" x14ac:dyDescent="0.25">
      <c r="A2869" s="93">
        <v>1981</v>
      </c>
      <c r="B2869" s="94" t="s">
        <v>275</v>
      </c>
      <c r="C2869" s="95" t="s">
        <v>276</v>
      </c>
      <c r="D2869" s="95" t="s">
        <v>240</v>
      </c>
      <c r="E2869" s="87"/>
      <c r="F2869" s="69"/>
      <c r="G2869" s="69"/>
      <c r="H2869" s="69"/>
      <c r="I2869" s="69"/>
      <c r="J2869" s="70"/>
      <c r="K2869" s="118"/>
      <c r="L2869" s="112"/>
    </row>
    <row r="2870" spans="1:12" x14ac:dyDescent="0.25">
      <c r="A2870" s="93">
        <v>1981</v>
      </c>
      <c r="B2870" s="94" t="s">
        <v>277</v>
      </c>
      <c r="C2870" s="95" t="s">
        <v>278</v>
      </c>
      <c r="D2870" s="95" t="s">
        <v>240</v>
      </c>
      <c r="E2870" s="87"/>
      <c r="F2870" s="69"/>
      <c r="G2870" s="69"/>
      <c r="H2870" s="69"/>
      <c r="I2870" s="69"/>
      <c r="J2870" s="70"/>
      <c r="K2870" s="118"/>
      <c r="L2870" s="112"/>
    </row>
    <row r="2871" spans="1:12" x14ac:dyDescent="0.25">
      <c r="A2871" s="93">
        <v>1981</v>
      </c>
      <c r="B2871" s="94" t="s">
        <v>279</v>
      </c>
      <c r="C2871" s="95" t="s">
        <v>280</v>
      </c>
      <c r="D2871" s="95" t="s">
        <v>240</v>
      </c>
      <c r="E2871" s="87"/>
      <c r="F2871" s="69"/>
      <c r="G2871" s="69"/>
      <c r="H2871" s="69"/>
      <c r="I2871" s="69"/>
      <c r="J2871" s="70"/>
      <c r="K2871" s="118"/>
      <c r="L2871" s="112"/>
    </row>
    <row r="2872" spans="1:12" x14ac:dyDescent="0.25">
      <c r="A2872" s="93">
        <v>1981</v>
      </c>
      <c r="B2872" s="94" t="s">
        <v>281</v>
      </c>
      <c r="C2872" s="95" t="s">
        <v>282</v>
      </c>
      <c r="D2872" s="95" t="s">
        <v>240</v>
      </c>
      <c r="E2872" s="87"/>
      <c r="F2872" s="69"/>
      <c r="G2872" s="69"/>
      <c r="H2872" s="69"/>
      <c r="I2872" s="69"/>
      <c r="J2872" s="70"/>
      <c r="K2872" s="118"/>
      <c r="L2872" s="112"/>
    </row>
    <row r="2873" spans="1:12" x14ac:dyDescent="0.25">
      <c r="A2873" s="93">
        <v>1981</v>
      </c>
      <c r="B2873" s="94" t="s">
        <v>283</v>
      </c>
      <c r="C2873" s="95" t="s">
        <v>284</v>
      </c>
      <c r="D2873" s="95" t="s">
        <v>240</v>
      </c>
      <c r="E2873" s="87"/>
      <c r="F2873" s="69"/>
      <c r="G2873" s="69"/>
      <c r="H2873" s="69"/>
      <c r="I2873" s="69"/>
      <c r="J2873" s="70"/>
      <c r="K2873" s="118"/>
      <c r="L2873" s="112"/>
    </row>
    <row r="2874" spans="1:12" x14ac:dyDescent="0.25">
      <c r="A2874" s="93">
        <v>1981</v>
      </c>
      <c r="B2874" s="94" t="s">
        <v>285</v>
      </c>
      <c r="C2874" s="95" t="s">
        <v>286</v>
      </c>
      <c r="D2874" s="95" t="s">
        <v>240</v>
      </c>
      <c r="E2874" s="87"/>
      <c r="F2874" s="69"/>
      <c r="G2874" s="69"/>
      <c r="H2874" s="69"/>
      <c r="I2874" s="69"/>
      <c r="J2874" s="70"/>
      <c r="K2874" s="118"/>
      <c r="L2874" s="112"/>
    </row>
    <row r="2875" spans="1:12" x14ac:dyDescent="0.25">
      <c r="A2875" s="93">
        <v>1981</v>
      </c>
      <c r="B2875" s="94" t="s">
        <v>287</v>
      </c>
      <c r="C2875" s="95" t="s">
        <v>288</v>
      </c>
      <c r="D2875" s="95" t="s">
        <v>240</v>
      </c>
      <c r="E2875" s="87"/>
      <c r="F2875" s="69"/>
      <c r="G2875" s="69"/>
      <c r="H2875" s="69"/>
      <c r="I2875" s="69"/>
      <c r="J2875" s="70"/>
      <c r="K2875" s="118"/>
      <c r="L2875" s="112"/>
    </row>
    <row r="2876" spans="1:12" x14ac:dyDescent="0.25">
      <c r="A2876" s="93">
        <v>1981</v>
      </c>
      <c r="B2876" s="94" t="s">
        <v>289</v>
      </c>
      <c r="C2876" s="95" t="s">
        <v>290</v>
      </c>
      <c r="D2876" s="95" t="s">
        <v>240</v>
      </c>
      <c r="E2876" s="87"/>
      <c r="F2876" s="69"/>
      <c r="G2876" s="69"/>
      <c r="H2876" s="69"/>
      <c r="I2876" s="69"/>
      <c r="J2876" s="70"/>
      <c r="K2876" s="118"/>
      <c r="L2876" s="112"/>
    </row>
    <row r="2877" spans="1:12" x14ac:dyDescent="0.25">
      <c r="A2877" s="93">
        <v>1981</v>
      </c>
      <c r="B2877" s="94" t="s">
        <v>291</v>
      </c>
      <c r="C2877" s="95" t="s">
        <v>292</v>
      </c>
      <c r="D2877" s="95" t="s">
        <v>240</v>
      </c>
      <c r="E2877" s="87"/>
      <c r="F2877" s="69"/>
      <c r="G2877" s="69"/>
      <c r="H2877" s="69"/>
      <c r="I2877" s="69"/>
      <c r="J2877" s="70"/>
      <c r="K2877" s="118"/>
      <c r="L2877" s="112"/>
    </row>
    <row r="2878" spans="1:12" x14ac:dyDescent="0.25">
      <c r="A2878" s="93">
        <v>1981</v>
      </c>
      <c r="B2878" s="94" t="s">
        <v>293</v>
      </c>
      <c r="C2878" s="95" t="s">
        <v>294</v>
      </c>
      <c r="D2878" s="95" t="s">
        <v>240</v>
      </c>
      <c r="E2878" s="87"/>
      <c r="F2878" s="69"/>
      <c r="G2878" s="69"/>
      <c r="H2878" s="69"/>
      <c r="I2878" s="69"/>
      <c r="J2878" s="70"/>
      <c r="K2878" s="118"/>
      <c r="L2878" s="112"/>
    </row>
    <row r="2879" spans="1:12" x14ac:dyDescent="0.25">
      <c r="A2879" s="93">
        <v>1981</v>
      </c>
      <c r="B2879" s="94" t="s">
        <v>295</v>
      </c>
      <c r="C2879" s="95" t="s">
        <v>296</v>
      </c>
      <c r="D2879" s="95" t="s">
        <v>240</v>
      </c>
      <c r="E2879" s="87"/>
      <c r="F2879" s="69"/>
      <c r="G2879" s="69"/>
      <c r="H2879" s="69"/>
      <c r="I2879" s="69"/>
      <c r="J2879" s="70"/>
      <c r="K2879" s="118"/>
      <c r="L2879" s="112"/>
    </row>
    <row r="2880" spans="1:12" x14ac:dyDescent="0.25">
      <c r="A2880" s="93">
        <v>1981</v>
      </c>
      <c r="B2880" s="94" t="s">
        <v>297</v>
      </c>
      <c r="C2880" s="95" t="s">
        <v>298</v>
      </c>
      <c r="D2880" s="95" t="s">
        <v>240</v>
      </c>
      <c r="E2880" s="87"/>
      <c r="F2880" s="69"/>
      <c r="G2880" s="69"/>
      <c r="H2880" s="69"/>
      <c r="I2880" s="69"/>
      <c r="J2880" s="70"/>
      <c r="K2880" s="118"/>
      <c r="L2880" s="112"/>
    </row>
    <row r="2881" spans="1:12" x14ac:dyDescent="0.25">
      <c r="A2881" s="93">
        <v>1981</v>
      </c>
      <c r="B2881" s="94" t="s">
        <v>299</v>
      </c>
      <c r="C2881" s="95" t="s">
        <v>300</v>
      </c>
      <c r="D2881" s="95" t="s">
        <v>240</v>
      </c>
      <c r="E2881" s="87"/>
      <c r="F2881" s="69"/>
      <c r="G2881" s="69"/>
      <c r="H2881" s="69"/>
      <c r="I2881" s="69"/>
      <c r="J2881" s="70"/>
      <c r="K2881" s="118"/>
      <c r="L2881" s="112"/>
    </row>
    <row r="2882" spans="1:12" x14ac:dyDescent="0.25">
      <c r="A2882" s="93">
        <v>1981</v>
      </c>
      <c r="B2882" s="94" t="s">
        <v>301</v>
      </c>
      <c r="C2882" s="95" t="s">
        <v>302</v>
      </c>
      <c r="D2882" s="95" t="s">
        <v>240</v>
      </c>
      <c r="E2882" s="87"/>
      <c r="F2882" s="69"/>
      <c r="G2882" s="69"/>
      <c r="H2882" s="69"/>
      <c r="I2882" s="69"/>
      <c r="J2882" s="70"/>
      <c r="K2882" s="118"/>
      <c r="L2882" s="112"/>
    </row>
    <row r="2883" spans="1:12" x14ac:dyDescent="0.25">
      <c r="A2883" s="93">
        <v>1981</v>
      </c>
      <c r="B2883" s="94" t="s">
        <v>303</v>
      </c>
      <c r="C2883" s="95" t="s">
        <v>304</v>
      </c>
      <c r="D2883" s="95" t="s">
        <v>240</v>
      </c>
      <c r="E2883" s="87"/>
      <c r="F2883" s="69"/>
      <c r="G2883" s="69"/>
      <c r="H2883" s="69"/>
      <c r="I2883" s="69"/>
      <c r="J2883" s="70"/>
      <c r="K2883" s="118"/>
      <c r="L2883" s="112"/>
    </row>
    <row r="2884" spans="1:12" x14ac:dyDescent="0.25">
      <c r="A2884" s="93">
        <v>1981</v>
      </c>
      <c r="B2884" s="94" t="s">
        <v>305</v>
      </c>
      <c r="C2884" s="95" t="s">
        <v>306</v>
      </c>
      <c r="D2884" s="95" t="s">
        <v>240</v>
      </c>
      <c r="E2884" s="87"/>
      <c r="F2884" s="69"/>
      <c r="G2884" s="69"/>
      <c r="H2884" s="69"/>
      <c r="I2884" s="69"/>
      <c r="J2884" s="70"/>
      <c r="K2884" s="118"/>
      <c r="L2884" s="112"/>
    </row>
    <row r="2885" spans="1:12" x14ac:dyDescent="0.25">
      <c r="A2885" s="93">
        <v>1981</v>
      </c>
      <c r="B2885" s="94" t="s">
        <v>307</v>
      </c>
      <c r="C2885" s="95" t="s">
        <v>308</v>
      </c>
      <c r="D2885" s="95" t="s">
        <v>240</v>
      </c>
      <c r="E2885" s="87"/>
      <c r="F2885" s="69"/>
      <c r="G2885" s="69"/>
      <c r="H2885" s="69"/>
      <c r="I2885" s="69"/>
      <c r="J2885" s="70"/>
      <c r="K2885" s="118"/>
      <c r="L2885" s="112"/>
    </row>
    <row r="2886" spans="1:12" x14ac:dyDescent="0.25">
      <c r="A2886" s="93">
        <v>1981</v>
      </c>
      <c r="B2886" s="94" t="s">
        <v>309</v>
      </c>
      <c r="C2886" s="95" t="s">
        <v>310</v>
      </c>
      <c r="D2886" s="95" t="s">
        <v>240</v>
      </c>
      <c r="E2886" s="87"/>
      <c r="F2886" s="69"/>
      <c r="G2886" s="69"/>
      <c r="H2886" s="69"/>
      <c r="I2886" s="69"/>
      <c r="J2886" s="70"/>
      <c r="K2886" s="118"/>
      <c r="L2886" s="112"/>
    </row>
    <row r="2887" spans="1:12" x14ac:dyDescent="0.25">
      <c r="A2887" s="93">
        <v>1981</v>
      </c>
      <c r="B2887" s="94" t="s">
        <v>311</v>
      </c>
      <c r="C2887" s="95" t="s">
        <v>312</v>
      </c>
      <c r="D2887" s="95" t="s">
        <v>240</v>
      </c>
      <c r="E2887" s="87"/>
      <c r="F2887" s="69"/>
      <c r="G2887" s="69"/>
      <c r="H2887" s="69"/>
      <c r="I2887" s="69"/>
      <c r="J2887" s="70"/>
      <c r="K2887" s="118"/>
      <c r="L2887" s="112"/>
    </row>
    <row r="2888" spans="1:12" x14ac:dyDescent="0.25">
      <c r="A2888" s="93">
        <v>1981</v>
      </c>
      <c r="B2888" s="94" t="s">
        <v>313</v>
      </c>
      <c r="C2888" s="95" t="s">
        <v>314</v>
      </c>
      <c r="D2888" s="95" t="s">
        <v>240</v>
      </c>
      <c r="E2888" s="87"/>
      <c r="F2888" s="69"/>
      <c r="G2888" s="69"/>
      <c r="H2888" s="69"/>
      <c r="I2888" s="69"/>
      <c r="J2888" s="70"/>
      <c r="K2888" s="118"/>
      <c r="L2888" s="112"/>
    </row>
    <row r="2889" spans="1:12" x14ac:dyDescent="0.25">
      <c r="A2889" s="93">
        <v>1981</v>
      </c>
      <c r="B2889" s="94" t="s">
        <v>315</v>
      </c>
      <c r="C2889" s="95" t="s">
        <v>316</v>
      </c>
      <c r="D2889" s="95" t="s">
        <v>240</v>
      </c>
      <c r="E2889" s="87"/>
      <c r="F2889" s="69"/>
      <c r="G2889" s="69"/>
      <c r="H2889" s="69"/>
      <c r="I2889" s="69"/>
      <c r="J2889" s="70"/>
      <c r="K2889" s="118"/>
      <c r="L2889" s="112"/>
    </row>
    <row r="2890" spans="1:12" x14ac:dyDescent="0.25">
      <c r="A2890" s="93">
        <v>1981</v>
      </c>
      <c r="B2890" s="94" t="s">
        <v>317</v>
      </c>
      <c r="C2890" s="95" t="s">
        <v>318</v>
      </c>
      <c r="D2890" s="95" t="s">
        <v>240</v>
      </c>
      <c r="E2890" s="87"/>
      <c r="F2890" s="69"/>
      <c r="G2890" s="69"/>
      <c r="H2890" s="69"/>
      <c r="I2890" s="69"/>
      <c r="J2890" s="70"/>
      <c r="K2890" s="118"/>
      <c r="L2890" s="112"/>
    </row>
    <row r="2891" spans="1:12" x14ac:dyDescent="0.25">
      <c r="A2891" s="93">
        <v>1981</v>
      </c>
      <c r="B2891" s="94" t="s">
        <v>319</v>
      </c>
      <c r="C2891" s="95" t="s">
        <v>320</v>
      </c>
      <c r="D2891" s="95" t="s">
        <v>240</v>
      </c>
      <c r="E2891" s="87"/>
      <c r="F2891" s="69"/>
      <c r="G2891" s="69"/>
      <c r="H2891" s="69"/>
      <c r="I2891" s="69"/>
      <c r="J2891" s="70"/>
      <c r="K2891" s="118"/>
      <c r="L2891" s="112"/>
    </row>
    <row r="2892" spans="1:12" x14ac:dyDescent="0.25">
      <c r="A2892" s="93">
        <v>1981</v>
      </c>
      <c r="B2892" s="94" t="s">
        <v>321</v>
      </c>
      <c r="C2892" s="95" t="s">
        <v>322</v>
      </c>
      <c r="D2892" s="95" t="s">
        <v>240</v>
      </c>
      <c r="E2892" s="87"/>
      <c r="F2892" s="69"/>
      <c r="G2892" s="69"/>
      <c r="H2892" s="69"/>
      <c r="I2892" s="69"/>
      <c r="J2892" s="70"/>
      <c r="K2892" s="118"/>
      <c r="L2892" s="112"/>
    </row>
    <row r="2893" spans="1:12" x14ac:dyDescent="0.25">
      <c r="A2893" s="93">
        <v>1981</v>
      </c>
      <c r="B2893" s="94" t="s">
        <v>323</v>
      </c>
      <c r="C2893" s="95" t="s">
        <v>324</v>
      </c>
      <c r="D2893" s="95" t="s">
        <v>240</v>
      </c>
      <c r="E2893" s="87"/>
      <c r="F2893" s="69"/>
      <c r="G2893" s="69"/>
      <c r="H2893" s="69"/>
      <c r="I2893" s="69"/>
      <c r="J2893" s="70"/>
      <c r="K2893" s="118"/>
      <c r="L2893" s="112"/>
    </row>
    <row r="2894" spans="1:12" x14ac:dyDescent="0.25">
      <c r="A2894" s="93">
        <v>1981</v>
      </c>
      <c r="B2894" s="94" t="s">
        <v>325</v>
      </c>
      <c r="C2894" s="95" t="s">
        <v>326</v>
      </c>
      <c r="D2894" s="95" t="s">
        <v>240</v>
      </c>
      <c r="E2894" s="87"/>
      <c r="F2894" s="69"/>
      <c r="G2894" s="69"/>
      <c r="H2894" s="69"/>
      <c r="I2894" s="69"/>
      <c r="J2894" s="70"/>
      <c r="K2894" s="118"/>
      <c r="L2894" s="112"/>
    </row>
    <row r="2895" spans="1:12" x14ac:dyDescent="0.25">
      <c r="A2895" s="93">
        <v>1981</v>
      </c>
      <c r="B2895" s="94" t="s">
        <v>327</v>
      </c>
      <c r="C2895" s="95" t="s">
        <v>328</v>
      </c>
      <c r="D2895" s="95" t="s">
        <v>240</v>
      </c>
      <c r="E2895" s="87"/>
      <c r="F2895" s="69"/>
      <c r="G2895" s="69"/>
      <c r="H2895" s="69"/>
      <c r="I2895" s="69"/>
      <c r="J2895" s="70"/>
      <c r="K2895" s="118"/>
      <c r="L2895" s="112"/>
    </row>
    <row r="2896" spans="1:12" x14ac:dyDescent="0.25">
      <c r="A2896" s="93">
        <v>1981</v>
      </c>
      <c r="B2896" s="94" t="s">
        <v>329</v>
      </c>
      <c r="C2896" s="95" t="s">
        <v>330</v>
      </c>
      <c r="D2896" s="95" t="s">
        <v>240</v>
      </c>
      <c r="E2896" s="87"/>
      <c r="F2896" s="69"/>
      <c r="G2896" s="69"/>
      <c r="H2896" s="69"/>
      <c r="I2896" s="69"/>
      <c r="J2896" s="70"/>
      <c r="K2896" s="118"/>
      <c r="L2896" s="112"/>
    </row>
    <row r="2897" spans="1:12" x14ac:dyDescent="0.25">
      <c r="A2897" s="93">
        <v>1981</v>
      </c>
      <c r="B2897" s="94" t="s">
        <v>331</v>
      </c>
      <c r="C2897" s="95" t="s">
        <v>332</v>
      </c>
      <c r="D2897" s="95" t="s">
        <v>240</v>
      </c>
      <c r="E2897" s="87"/>
      <c r="F2897" s="69"/>
      <c r="G2897" s="69"/>
      <c r="H2897" s="69"/>
      <c r="I2897" s="69"/>
      <c r="J2897" s="70"/>
      <c r="K2897" s="118"/>
      <c r="L2897" s="112"/>
    </row>
    <row r="2898" spans="1:12" x14ac:dyDescent="0.25">
      <c r="A2898" s="93">
        <v>1981</v>
      </c>
      <c r="B2898" s="94" t="s">
        <v>333</v>
      </c>
      <c r="C2898" s="95" t="s">
        <v>334</v>
      </c>
      <c r="D2898" s="95" t="s">
        <v>240</v>
      </c>
      <c r="E2898" s="87"/>
      <c r="F2898" s="69"/>
      <c r="G2898" s="69"/>
      <c r="H2898" s="69"/>
      <c r="I2898" s="69"/>
      <c r="J2898" s="70"/>
      <c r="K2898" s="118"/>
      <c r="L2898" s="112"/>
    </row>
    <row r="2899" spans="1:12" x14ac:dyDescent="0.25">
      <c r="A2899" s="93">
        <v>1981</v>
      </c>
      <c r="B2899" s="94" t="s">
        <v>335</v>
      </c>
      <c r="C2899" s="95" t="s">
        <v>336</v>
      </c>
      <c r="D2899" s="95" t="s">
        <v>337</v>
      </c>
      <c r="E2899" s="87"/>
      <c r="F2899" s="69"/>
      <c r="G2899" s="69"/>
      <c r="H2899" s="69"/>
      <c r="I2899" s="69"/>
      <c r="J2899" s="70"/>
      <c r="K2899" s="118"/>
      <c r="L2899" s="112"/>
    </row>
    <row r="2900" spans="1:12" x14ac:dyDescent="0.25">
      <c r="A2900" s="93">
        <v>1981</v>
      </c>
      <c r="B2900" s="94" t="s">
        <v>338</v>
      </c>
      <c r="C2900" s="95" t="s">
        <v>339</v>
      </c>
      <c r="D2900" s="95" t="s">
        <v>337</v>
      </c>
      <c r="E2900" s="87"/>
      <c r="F2900" s="69"/>
      <c r="G2900" s="69"/>
      <c r="H2900" s="69"/>
      <c r="I2900" s="69"/>
      <c r="J2900" s="70"/>
      <c r="K2900" s="118"/>
      <c r="L2900" s="112"/>
    </row>
    <row r="2901" spans="1:12" x14ac:dyDescent="0.25">
      <c r="A2901" s="93">
        <v>1981</v>
      </c>
      <c r="B2901" s="94" t="s">
        <v>340</v>
      </c>
      <c r="C2901" s="95" t="s">
        <v>341</v>
      </c>
      <c r="D2901" s="95" t="s">
        <v>337</v>
      </c>
      <c r="E2901" s="87"/>
      <c r="F2901" s="69"/>
      <c r="G2901" s="69"/>
      <c r="H2901" s="69"/>
      <c r="I2901" s="69"/>
      <c r="J2901" s="70"/>
      <c r="K2901" s="118"/>
      <c r="L2901" s="112"/>
    </row>
    <row r="2902" spans="1:12" x14ac:dyDescent="0.25">
      <c r="A2902" s="93">
        <v>1981</v>
      </c>
      <c r="B2902" s="94" t="s">
        <v>342</v>
      </c>
      <c r="C2902" s="95" t="s">
        <v>343</v>
      </c>
      <c r="D2902" s="95" t="s">
        <v>337</v>
      </c>
      <c r="E2902" s="87"/>
      <c r="F2902" s="69"/>
      <c r="G2902" s="69"/>
      <c r="H2902" s="69"/>
      <c r="I2902" s="69"/>
      <c r="J2902" s="70"/>
      <c r="K2902" s="118"/>
      <c r="L2902" s="112"/>
    </row>
    <row r="2903" spans="1:12" x14ac:dyDescent="0.25">
      <c r="A2903" s="93">
        <v>1981</v>
      </c>
      <c r="B2903" s="94" t="s">
        <v>344</v>
      </c>
      <c r="C2903" s="95" t="s">
        <v>345</v>
      </c>
      <c r="D2903" s="95" t="s">
        <v>337</v>
      </c>
      <c r="E2903" s="87"/>
      <c r="F2903" s="69"/>
      <c r="G2903" s="69"/>
      <c r="H2903" s="69"/>
      <c r="I2903" s="69"/>
      <c r="J2903" s="70"/>
      <c r="K2903" s="118"/>
      <c r="L2903" s="112"/>
    </row>
    <row r="2904" spans="1:12" x14ac:dyDescent="0.25">
      <c r="A2904" s="93">
        <v>1981</v>
      </c>
      <c r="B2904" s="94" t="s">
        <v>346</v>
      </c>
      <c r="C2904" s="95" t="s">
        <v>347</v>
      </c>
      <c r="D2904" s="95" t="s">
        <v>337</v>
      </c>
      <c r="E2904" s="87"/>
      <c r="F2904" s="69"/>
      <c r="G2904" s="69"/>
      <c r="H2904" s="69"/>
      <c r="I2904" s="69"/>
      <c r="J2904" s="70"/>
      <c r="K2904" s="118"/>
      <c r="L2904" s="112"/>
    </row>
    <row r="2905" spans="1:12" x14ac:dyDescent="0.25">
      <c r="A2905" s="93">
        <v>1981</v>
      </c>
      <c r="B2905" s="94" t="s">
        <v>348</v>
      </c>
      <c r="C2905" s="95" t="s">
        <v>349</v>
      </c>
      <c r="D2905" s="95" t="s">
        <v>337</v>
      </c>
      <c r="E2905" s="87"/>
      <c r="F2905" s="69"/>
      <c r="G2905" s="69"/>
      <c r="H2905" s="69"/>
      <c r="I2905" s="69"/>
      <c r="J2905" s="70"/>
      <c r="K2905" s="118"/>
      <c r="L2905" s="112"/>
    </row>
    <row r="2906" spans="1:12" x14ac:dyDescent="0.25">
      <c r="A2906" s="93">
        <v>1981</v>
      </c>
      <c r="B2906" s="94" t="s">
        <v>350</v>
      </c>
      <c r="C2906" s="95" t="s">
        <v>351</v>
      </c>
      <c r="D2906" s="95" t="s">
        <v>337</v>
      </c>
      <c r="E2906" s="87"/>
      <c r="F2906" s="69"/>
      <c r="G2906" s="69"/>
      <c r="H2906" s="69"/>
      <c r="I2906" s="69"/>
      <c r="J2906" s="70"/>
      <c r="K2906" s="118"/>
      <c r="L2906" s="112"/>
    </row>
    <row r="2907" spans="1:12" x14ac:dyDescent="0.25">
      <c r="A2907" s="93">
        <v>1981</v>
      </c>
      <c r="B2907" s="94" t="s">
        <v>352</v>
      </c>
      <c r="C2907" s="95" t="s">
        <v>353</v>
      </c>
      <c r="D2907" s="95" t="s">
        <v>337</v>
      </c>
      <c r="E2907" s="87"/>
      <c r="F2907" s="69"/>
      <c r="G2907" s="69"/>
      <c r="H2907" s="69"/>
      <c r="I2907" s="69"/>
      <c r="J2907" s="70"/>
      <c r="K2907" s="118"/>
      <c r="L2907" s="112"/>
    </row>
    <row r="2908" spans="1:12" x14ac:dyDescent="0.25">
      <c r="A2908" s="93">
        <v>1981</v>
      </c>
      <c r="B2908" s="94" t="s">
        <v>354</v>
      </c>
      <c r="C2908" s="95" t="s">
        <v>355</v>
      </c>
      <c r="D2908" s="95" t="s">
        <v>337</v>
      </c>
      <c r="E2908" s="87"/>
      <c r="F2908" s="69"/>
      <c r="G2908" s="69"/>
      <c r="H2908" s="69"/>
      <c r="I2908" s="69"/>
      <c r="J2908" s="70"/>
      <c r="K2908" s="118"/>
      <c r="L2908" s="112"/>
    </row>
    <row r="2909" spans="1:12" x14ac:dyDescent="0.25">
      <c r="A2909" s="93">
        <v>1981</v>
      </c>
      <c r="B2909" s="94" t="s">
        <v>356</v>
      </c>
      <c r="C2909" s="95" t="s">
        <v>357</v>
      </c>
      <c r="D2909" s="95" t="s">
        <v>337</v>
      </c>
      <c r="E2909" s="87"/>
      <c r="F2909" s="69"/>
      <c r="G2909" s="69"/>
      <c r="H2909" s="69"/>
      <c r="I2909" s="69"/>
      <c r="J2909" s="70"/>
      <c r="K2909" s="118"/>
      <c r="L2909" s="112"/>
    </row>
    <row r="2910" spans="1:12" x14ac:dyDescent="0.25">
      <c r="A2910" s="93">
        <v>1981</v>
      </c>
      <c r="B2910" s="94" t="s">
        <v>358</v>
      </c>
      <c r="C2910" s="95" t="s">
        <v>359</v>
      </c>
      <c r="D2910" s="95" t="s">
        <v>337</v>
      </c>
      <c r="E2910" s="87"/>
      <c r="F2910" s="69"/>
      <c r="G2910" s="69"/>
      <c r="H2910" s="69"/>
      <c r="I2910" s="69"/>
      <c r="J2910" s="70"/>
      <c r="K2910" s="118"/>
      <c r="L2910" s="112"/>
    </row>
    <row r="2911" spans="1:12" x14ac:dyDescent="0.25">
      <c r="A2911" s="93">
        <v>1981</v>
      </c>
      <c r="B2911" s="94" t="s">
        <v>360</v>
      </c>
      <c r="C2911" s="95" t="s">
        <v>361</v>
      </c>
      <c r="D2911" s="95" t="s">
        <v>337</v>
      </c>
      <c r="E2911" s="87"/>
      <c r="F2911" s="69"/>
      <c r="G2911" s="69"/>
      <c r="H2911" s="69"/>
      <c r="I2911" s="69"/>
      <c r="J2911" s="70"/>
      <c r="K2911" s="118"/>
      <c r="L2911" s="112"/>
    </row>
    <row r="2912" spans="1:12" x14ac:dyDescent="0.25">
      <c r="A2912" s="93">
        <v>1981</v>
      </c>
      <c r="B2912" s="94" t="s">
        <v>362</v>
      </c>
      <c r="C2912" s="95" t="s">
        <v>363</v>
      </c>
      <c r="D2912" s="95" t="s">
        <v>337</v>
      </c>
      <c r="E2912" s="87"/>
      <c r="F2912" s="69"/>
      <c r="G2912" s="69"/>
      <c r="H2912" s="69"/>
      <c r="I2912" s="69"/>
      <c r="J2912" s="70"/>
      <c r="K2912" s="118"/>
      <c r="L2912" s="112"/>
    </row>
    <row r="2913" spans="1:12" x14ac:dyDescent="0.25">
      <c r="A2913" s="93">
        <v>1981</v>
      </c>
      <c r="B2913" s="94" t="s">
        <v>364</v>
      </c>
      <c r="C2913" s="95" t="s">
        <v>365</v>
      </c>
      <c r="D2913" s="95" t="s">
        <v>337</v>
      </c>
      <c r="E2913" s="87"/>
      <c r="F2913" s="69"/>
      <c r="G2913" s="69"/>
      <c r="H2913" s="69"/>
      <c r="I2913" s="69"/>
      <c r="J2913" s="70"/>
      <c r="K2913" s="118"/>
      <c r="L2913" s="112"/>
    </row>
    <row r="2914" spans="1:12" x14ac:dyDescent="0.25">
      <c r="A2914" s="93">
        <v>1981</v>
      </c>
      <c r="B2914" s="94" t="s">
        <v>366</v>
      </c>
      <c r="C2914" s="95" t="s">
        <v>367</v>
      </c>
      <c r="D2914" s="95" t="s">
        <v>337</v>
      </c>
      <c r="E2914" s="87"/>
      <c r="F2914" s="69"/>
      <c r="G2914" s="69"/>
      <c r="H2914" s="69"/>
      <c r="I2914" s="69"/>
      <c r="J2914" s="70"/>
      <c r="K2914" s="118"/>
      <c r="L2914" s="112"/>
    </row>
    <row r="2915" spans="1:12" x14ac:dyDescent="0.25">
      <c r="A2915" s="93">
        <v>1981</v>
      </c>
      <c r="B2915" s="94" t="s">
        <v>368</v>
      </c>
      <c r="C2915" s="95" t="s">
        <v>369</v>
      </c>
      <c r="D2915" s="95" t="s">
        <v>337</v>
      </c>
      <c r="E2915" s="87"/>
      <c r="F2915" s="69"/>
      <c r="G2915" s="69"/>
      <c r="H2915" s="69"/>
      <c r="I2915" s="69"/>
      <c r="J2915" s="70"/>
      <c r="K2915" s="118"/>
      <c r="L2915" s="112"/>
    </row>
    <row r="2916" spans="1:12" x14ac:dyDescent="0.25">
      <c r="A2916" s="93">
        <v>1981</v>
      </c>
      <c r="B2916" s="94" t="s">
        <v>370</v>
      </c>
      <c r="C2916" s="95" t="s">
        <v>371</v>
      </c>
      <c r="D2916" s="95" t="s">
        <v>337</v>
      </c>
      <c r="E2916" s="87"/>
      <c r="F2916" s="69"/>
      <c r="G2916" s="69"/>
      <c r="H2916" s="69"/>
      <c r="I2916" s="69"/>
      <c r="J2916" s="70"/>
      <c r="K2916" s="118"/>
      <c r="L2916" s="112"/>
    </row>
    <row r="2917" spans="1:12" x14ac:dyDescent="0.25">
      <c r="A2917" s="93">
        <v>1981</v>
      </c>
      <c r="B2917" s="94" t="s">
        <v>372</v>
      </c>
      <c r="C2917" s="95" t="s">
        <v>373</v>
      </c>
      <c r="D2917" s="95" t="s">
        <v>337</v>
      </c>
      <c r="E2917" s="87"/>
      <c r="F2917" s="69"/>
      <c r="G2917" s="69"/>
      <c r="H2917" s="69"/>
      <c r="I2917" s="69"/>
      <c r="J2917" s="70"/>
      <c r="K2917" s="118"/>
      <c r="L2917" s="112"/>
    </row>
    <row r="2918" spans="1:12" x14ac:dyDescent="0.25">
      <c r="A2918" s="93">
        <v>1981</v>
      </c>
      <c r="B2918" s="94" t="s">
        <v>374</v>
      </c>
      <c r="C2918" s="95" t="s">
        <v>375</v>
      </c>
      <c r="D2918" s="95" t="s">
        <v>337</v>
      </c>
      <c r="E2918" s="87"/>
      <c r="F2918" s="69"/>
      <c r="G2918" s="69"/>
      <c r="H2918" s="69"/>
      <c r="I2918" s="69"/>
      <c r="J2918" s="70"/>
      <c r="K2918" s="118"/>
      <c r="L2918" s="112"/>
    </row>
    <row r="2919" spans="1:12" x14ac:dyDescent="0.25">
      <c r="A2919" s="93">
        <v>1981</v>
      </c>
      <c r="B2919" s="94" t="s">
        <v>376</v>
      </c>
      <c r="C2919" s="95" t="s">
        <v>377</v>
      </c>
      <c r="D2919" s="95" t="s">
        <v>337</v>
      </c>
      <c r="E2919" s="87"/>
      <c r="F2919" s="69"/>
      <c r="G2919" s="69"/>
      <c r="H2919" s="69"/>
      <c r="I2919" s="69"/>
      <c r="J2919" s="70"/>
      <c r="K2919" s="118"/>
      <c r="L2919" s="112"/>
    </row>
    <row r="2920" spans="1:12" x14ac:dyDescent="0.25">
      <c r="A2920" s="93">
        <v>1981</v>
      </c>
      <c r="B2920" s="94" t="s">
        <v>378</v>
      </c>
      <c r="C2920" s="95" t="s">
        <v>379</v>
      </c>
      <c r="D2920" s="95" t="s">
        <v>337</v>
      </c>
      <c r="E2920" s="87"/>
      <c r="F2920" s="69"/>
      <c r="G2920" s="69"/>
      <c r="H2920" s="69"/>
      <c r="I2920" s="69"/>
      <c r="J2920" s="70"/>
      <c r="K2920" s="118"/>
      <c r="L2920" s="112"/>
    </row>
    <row r="2921" spans="1:12" x14ac:dyDescent="0.25">
      <c r="A2921" s="93">
        <v>1981</v>
      </c>
      <c r="B2921" s="94" t="s">
        <v>380</v>
      </c>
      <c r="C2921" s="95" t="s">
        <v>381</v>
      </c>
      <c r="D2921" s="95" t="s">
        <v>337</v>
      </c>
      <c r="E2921" s="87"/>
      <c r="F2921" s="69"/>
      <c r="G2921" s="69"/>
      <c r="H2921" s="69"/>
      <c r="I2921" s="69"/>
      <c r="J2921" s="70"/>
      <c r="K2921" s="118"/>
      <c r="L2921" s="112"/>
    </row>
    <row r="2922" spans="1:12" x14ac:dyDescent="0.25">
      <c r="A2922" s="93">
        <v>1981</v>
      </c>
      <c r="B2922" s="94"/>
      <c r="C2922" s="95" t="s">
        <v>382</v>
      </c>
      <c r="D2922" s="95" t="s">
        <v>337</v>
      </c>
      <c r="E2922" s="87"/>
      <c r="F2922" s="69"/>
      <c r="G2922" s="69"/>
      <c r="H2922" s="69"/>
      <c r="I2922" s="69"/>
      <c r="J2922" s="70"/>
      <c r="K2922" s="118"/>
      <c r="L2922" s="112"/>
    </row>
    <row r="2923" spans="1:12" x14ac:dyDescent="0.25">
      <c r="A2923" s="93">
        <v>1981</v>
      </c>
      <c r="B2923" s="94" t="s">
        <v>383</v>
      </c>
      <c r="C2923" s="95" t="s">
        <v>384</v>
      </c>
      <c r="D2923" s="95" t="s">
        <v>337</v>
      </c>
      <c r="E2923" s="87"/>
      <c r="F2923" s="69"/>
      <c r="G2923" s="69"/>
      <c r="H2923" s="69"/>
      <c r="I2923" s="69"/>
      <c r="J2923" s="70"/>
      <c r="K2923" s="118"/>
      <c r="L2923" s="112"/>
    </row>
    <row r="2924" spans="1:12" x14ac:dyDescent="0.25">
      <c r="A2924" s="93">
        <v>1981</v>
      </c>
      <c r="B2924" s="94" t="s">
        <v>385</v>
      </c>
      <c r="C2924" s="95" t="s">
        <v>386</v>
      </c>
      <c r="D2924" s="95" t="s">
        <v>337</v>
      </c>
      <c r="E2924" s="87"/>
      <c r="F2924" s="69"/>
      <c r="G2924" s="69"/>
      <c r="H2924" s="69"/>
      <c r="I2924" s="69"/>
      <c r="J2924" s="70"/>
      <c r="K2924" s="118"/>
      <c r="L2924" s="112"/>
    </row>
    <row r="2925" spans="1:12" x14ac:dyDescent="0.25">
      <c r="A2925" s="93">
        <v>1981</v>
      </c>
      <c r="B2925" s="94" t="s">
        <v>387</v>
      </c>
      <c r="C2925" s="95" t="s">
        <v>648</v>
      </c>
      <c r="D2925" s="95" t="s">
        <v>337</v>
      </c>
      <c r="E2925" s="87"/>
      <c r="F2925" s="69"/>
      <c r="G2925" s="69"/>
      <c r="H2925" s="69"/>
      <c r="I2925" s="69"/>
      <c r="J2925" s="70"/>
      <c r="K2925" s="118"/>
      <c r="L2925" s="112"/>
    </row>
    <row r="2926" spans="1:12" x14ac:dyDescent="0.25">
      <c r="A2926" s="93">
        <v>1981</v>
      </c>
      <c r="B2926" s="94" t="s">
        <v>388</v>
      </c>
      <c r="C2926" s="95" t="s">
        <v>389</v>
      </c>
      <c r="D2926" s="95" t="s">
        <v>337</v>
      </c>
      <c r="E2926" s="87"/>
      <c r="F2926" s="69"/>
      <c r="G2926" s="69"/>
      <c r="H2926" s="69"/>
      <c r="I2926" s="69"/>
      <c r="J2926" s="70"/>
      <c r="K2926" s="118"/>
      <c r="L2926" s="112"/>
    </row>
    <row r="2927" spans="1:12" x14ac:dyDescent="0.25">
      <c r="A2927" s="93">
        <v>1981</v>
      </c>
      <c r="B2927" s="94" t="s">
        <v>390</v>
      </c>
      <c r="C2927" s="95" t="s">
        <v>391</v>
      </c>
      <c r="D2927" s="95" t="s">
        <v>337</v>
      </c>
      <c r="E2927" s="87"/>
      <c r="F2927" s="69"/>
      <c r="G2927" s="69"/>
      <c r="H2927" s="69"/>
      <c r="I2927" s="69"/>
      <c r="J2927" s="70"/>
      <c r="K2927" s="118"/>
      <c r="L2927" s="112"/>
    </row>
    <row r="2928" spans="1:12" x14ac:dyDescent="0.25">
      <c r="A2928" s="93">
        <v>1981</v>
      </c>
      <c r="B2928" s="94" t="s">
        <v>392</v>
      </c>
      <c r="C2928" s="95" t="s">
        <v>393</v>
      </c>
      <c r="D2928" s="95" t="s">
        <v>337</v>
      </c>
      <c r="E2928" s="87"/>
      <c r="F2928" s="69"/>
      <c r="G2928" s="69"/>
      <c r="H2928" s="69"/>
      <c r="I2928" s="69"/>
      <c r="J2928" s="70"/>
      <c r="K2928" s="118"/>
      <c r="L2928" s="112"/>
    </row>
    <row r="2929" spans="1:12" x14ac:dyDescent="0.25">
      <c r="A2929" s="93">
        <v>1981</v>
      </c>
      <c r="B2929" s="94" t="s">
        <v>394</v>
      </c>
      <c r="C2929" s="95" t="s">
        <v>395</v>
      </c>
      <c r="D2929" s="95" t="s">
        <v>337</v>
      </c>
      <c r="E2929" s="87"/>
      <c r="F2929" s="69"/>
      <c r="G2929" s="69"/>
      <c r="H2929" s="69"/>
      <c r="I2929" s="69"/>
      <c r="J2929" s="70"/>
      <c r="K2929" s="118"/>
      <c r="L2929" s="112"/>
    </row>
    <row r="2930" spans="1:12" x14ac:dyDescent="0.25">
      <c r="A2930" s="93">
        <v>1981</v>
      </c>
      <c r="B2930" s="94" t="s">
        <v>396</v>
      </c>
      <c r="C2930" s="95" t="s">
        <v>397</v>
      </c>
      <c r="D2930" s="95" t="s">
        <v>337</v>
      </c>
      <c r="E2930" s="87"/>
      <c r="F2930" s="69"/>
      <c r="G2930" s="69"/>
      <c r="H2930" s="69"/>
      <c r="I2930" s="69"/>
      <c r="J2930" s="70"/>
      <c r="K2930" s="118"/>
      <c r="L2930" s="112"/>
    </row>
    <row r="2931" spans="1:12" x14ac:dyDescent="0.25">
      <c r="A2931" s="93">
        <v>1981</v>
      </c>
      <c r="B2931" s="94" t="s">
        <v>398</v>
      </c>
      <c r="C2931" s="95" t="s">
        <v>399</v>
      </c>
      <c r="D2931" s="95" t="s">
        <v>337</v>
      </c>
      <c r="E2931" s="87"/>
      <c r="F2931" s="69"/>
      <c r="G2931" s="69"/>
      <c r="H2931" s="69"/>
      <c r="I2931" s="69"/>
      <c r="J2931" s="70"/>
      <c r="K2931" s="118"/>
      <c r="L2931" s="112"/>
    </row>
    <row r="2932" spans="1:12" x14ac:dyDescent="0.25">
      <c r="A2932" s="93">
        <v>1981</v>
      </c>
      <c r="B2932" s="94" t="s">
        <v>400</v>
      </c>
      <c r="C2932" s="95" t="s">
        <v>401</v>
      </c>
      <c r="D2932" s="95" t="s">
        <v>337</v>
      </c>
      <c r="E2932" s="87"/>
      <c r="F2932" s="69"/>
      <c r="G2932" s="69"/>
      <c r="H2932" s="69"/>
      <c r="I2932" s="69"/>
      <c r="J2932" s="70"/>
      <c r="K2932" s="118"/>
      <c r="L2932" s="112"/>
    </row>
    <row r="2933" spans="1:12" x14ac:dyDescent="0.25">
      <c r="A2933" s="93">
        <v>1981</v>
      </c>
      <c r="B2933" s="94" t="s">
        <v>402</v>
      </c>
      <c r="C2933" s="95" t="s">
        <v>403</v>
      </c>
      <c r="D2933" s="95" t="s">
        <v>337</v>
      </c>
      <c r="E2933" s="87"/>
      <c r="F2933" s="69"/>
      <c r="G2933" s="69"/>
      <c r="H2933" s="69"/>
      <c r="I2933" s="69"/>
      <c r="J2933" s="70"/>
      <c r="K2933" s="118"/>
      <c r="L2933" s="112"/>
    </row>
    <row r="2934" spans="1:12" x14ac:dyDescent="0.25">
      <c r="A2934" s="93">
        <v>1981</v>
      </c>
      <c r="B2934" s="94" t="s">
        <v>404</v>
      </c>
      <c r="C2934" s="95" t="s">
        <v>405</v>
      </c>
      <c r="D2934" s="95" t="s">
        <v>337</v>
      </c>
      <c r="E2934" s="87"/>
      <c r="F2934" s="69"/>
      <c r="G2934" s="69"/>
      <c r="H2934" s="69"/>
      <c r="I2934" s="69"/>
      <c r="J2934" s="70"/>
      <c r="K2934" s="118"/>
      <c r="L2934" s="112"/>
    </row>
    <row r="2935" spans="1:12" x14ac:dyDescent="0.25">
      <c r="A2935" s="93">
        <v>1981</v>
      </c>
      <c r="B2935" s="94" t="s">
        <v>406</v>
      </c>
      <c r="C2935" s="95" t="s">
        <v>407</v>
      </c>
      <c r="D2935" s="95" t="s">
        <v>337</v>
      </c>
      <c r="E2935" s="87"/>
      <c r="F2935" s="69"/>
      <c r="G2935" s="69"/>
      <c r="H2935" s="69"/>
      <c r="I2935" s="69"/>
      <c r="J2935" s="70"/>
      <c r="K2935" s="118"/>
      <c r="L2935" s="112"/>
    </row>
    <row r="2936" spans="1:12" x14ac:dyDescent="0.25">
      <c r="A2936" s="93">
        <v>1981</v>
      </c>
      <c r="B2936" s="94" t="s">
        <v>408</v>
      </c>
      <c r="C2936" s="95" t="s">
        <v>409</v>
      </c>
      <c r="D2936" s="95" t="s">
        <v>337</v>
      </c>
      <c r="E2936" s="87"/>
      <c r="F2936" s="69"/>
      <c r="G2936" s="69"/>
      <c r="H2936" s="69"/>
      <c r="I2936" s="69"/>
      <c r="J2936" s="70"/>
      <c r="K2936" s="118"/>
      <c r="L2936" s="112"/>
    </row>
    <row r="2937" spans="1:12" x14ac:dyDescent="0.25">
      <c r="A2937" s="93">
        <v>1981</v>
      </c>
      <c r="B2937" s="94" t="s">
        <v>410</v>
      </c>
      <c r="C2937" s="95" t="s">
        <v>411</v>
      </c>
      <c r="D2937" s="95" t="s">
        <v>337</v>
      </c>
      <c r="E2937" s="87"/>
      <c r="F2937" s="69"/>
      <c r="G2937" s="69"/>
      <c r="H2937" s="69"/>
      <c r="I2937" s="69"/>
      <c r="J2937" s="70"/>
      <c r="K2937" s="118"/>
      <c r="L2937" s="112"/>
    </row>
    <row r="2938" spans="1:12" x14ac:dyDescent="0.25">
      <c r="A2938" s="93">
        <v>1981</v>
      </c>
      <c r="B2938" s="94" t="s">
        <v>412</v>
      </c>
      <c r="C2938" s="95" t="s">
        <v>413</v>
      </c>
      <c r="D2938" s="95" t="s">
        <v>337</v>
      </c>
      <c r="E2938" s="87"/>
      <c r="F2938" s="69"/>
      <c r="G2938" s="69"/>
      <c r="H2938" s="69"/>
      <c r="I2938" s="69"/>
      <c r="J2938" s="70"/>
      <c r="K2938" s="118"/>
      <c r="L2938" s="112"/>
    </row>
    <row r="2939" spans="1:12" x14ac:dyDescent="0.25">
      <c r="A2939" s="93">
        <v>1981</v>
      </c>
      <c r="B2939" s="94" t="s">
        <v>414</v>
      </c>
      <c r="C2939" s="95" t="s">
        <v>415</v>
      </c>
      <c r="D2939" s="95" t="s">
        <v>337</v>
      </c>
      <c r="E2939" s="87"/>
      <c r="F2939" s="69"/>
      <c r="G2939" s="69"/>
      <c r="H2939" s="69"/>
      <c r="I2939" s="69"/>
      <c r="J2939" s="70"/>
      <c r="K2939" s="118"/>
      <c r="L2939" s="112"/>
    </row>
    <row r="2940" spans="1:12" x14ac:dyDescent="0.25">
      <c r="A2940" s="93">
        <v>1981</v>
      </c>
      <c r="B2940" s="94" t="s">
        <v>416</v>
      </c>
      <c r="C2940" s="95" t="s">
        <v>417</v>
      </c>
      <c r="D2940" s="95" t="s">
        <v>337</v>
      </c>
      <c r="E2940" s="87"/>
      <c r="F2940" s="69"/>
      <c r="G2940" s="69"/>
      <c r="H2940" s="69"/>
      <c r="I2940" s="69"/>
      <c r="J2940" s="70"/>
      <c r="K2940" s="118"/>
      <c r="L2940" s="112"/>
    </row>
    <row r="2941" spans="1:12" x14ac:dyDescent="0.25">
      <c r="A2941" s="93">
        <v>1981</v>
      </c>
      <c r="B2941" s="94" t="s">
        <v>418</v>
      </c>
      <c r="C2941" s="95" t="s">
        <v>419</v>
      </c>
      <c r="D2941" s="95" t="s">
        <v>337</v>
      </c>
      <c r="E2941" s="87"/>
      <c r="F2941" s="69"/>
      <c r="G2941" s="69"/>
      <c r="H2941" s="69"/>
      <c r="I2941" s="69"/>
      <c r="J2941" s="70"/>
      <c r="K2941" s="118"/>
      <c r="L2941" s="112"/>
    </row>
    <row r="2942" spans="1:12" x14ac:dyDescent="0.25">
      <c r="A2942" s="93">
        <v>1981</v>
      </c>
      <c r="B2942" s="94" t="s">
        <v>420</v>
      </c>
      <c r="C2942" s="95" t="s">
        <v>421</v>
      </c>
      <c r="D2942" s="95" t="s">
        <v>337</v>
      </c>
      <c r="E2942" s="87"/>
      <c r="F2942" s="69"/>
      <c r="G2942" s="69"/>
      <c r="H2942" s="69"/>
      <c r="I2942" s="69"/>
      <c r="J2942" s="70"/>
      <c r="K2942" s="118"/>
      <c r="L2942" s="112"/>
    </row>
    <row r="2943" spans="1:12" x14ac:dyDescent="0.25">
      <c r="A2943" s="93">
        <v>1981</v>
      </c>
      <c r="B2943" s="94" t="s">
        <v>422</v>
      </c>
      <c r="C2943" s="95" t="s">
        <v>423</v>
      </c>
      <c r="D2943" s="95" t="s">
        <v>337</v>
      </c>
      <c r="E2943" s="87"/>
      <c r="F2943" s="69"/>
      <c r="G2943" s="69"/>
      <c r="H2943" s="69"/>
      <c r="I2943" s="69"/>
      <c r="J2943" s="70"/>
      <c r="K2943" s="118"/>
      <c r="L2943" s="112"/>
    </row>
    <row r="2944" spans="1:12" x14ac:dyDescent="0.25">
      <c r="A2944" s="93">
        <v>1981</v>
      </c>
      <c r="B2944" s="94" t="s">
        <v>424</v>
      </c>
      <c r="C2944" s="95" t="s">
        <v>425</v>
      </c>
      <c r="D2944" s="95" t="s">
        <v>337</v>
      </c>
      <c r="E2944" s="87"/>
      <c r="F2944" s="69"/>
      <c r="G2944" s="69"/>
      <c r="H2944" s="69"/>
      <c r="I2944" s="69"/>
      <c r="J2944" s="70"/>
      <c r="K2944" s="118"/>
      <c r="L2944" s="112"/>
    </row>
    <row r="2945" spans="1:12" x14ac:dyDescent="0.25">
      <c r="A2945" s="93">
        <v>1981</v>
      </c>
      <c r="B2945" s="94" t="s">
        <v>426</v>
      </c>
      <c r="C2945" s="95" t="s">
        <v>427</v>
      </c>
      <c r="D2945" s="95" t="s">
        <v>337</v>
      </c>
      <c r="E2945" s="87"/>
      <c r="F2945" s="69"/>
      <c r="G2945" s="69"/>
      <c r="H2945" s="69"/>
      <c r="I2945" s="69"/>
      <c r="J2945" s="70"/>
      <c r="K2945" s="118"/>
      <c r="L2945" s="112"/>
    </row>
    <row r="2946" spans="1:12" x14ac:dyDescent="0.25">
      <c r="A2946" s="93">
        <v>1981</v>
      </c>
      <c r="B2946" s="94" t="s">
        <v>428</v>
      </c>
      <c r="C2946" s="95" t="s">
        <v>429</v>
      </c>
      <c r="D2946" s="95" t="s">
        <v>337</v>
      </c>
      <c r="E2946" s="87"/>
      <c r="F2946" s="69"/>
      <c r="G2946" s="69"/>
      <c r="H2946" s="69"/>
      <c r="I2946" s="69"/>
      <c r="J2946" s="70"/>
      <c r="K2946" s="118"/>
      <c r="L2946" s="112"/>
    </row>
    <row r="2947" spans="1:12" x14ac:dyDescent="0.25">
      <c r="A2947" s="93">
        <v>1981</v>
      </c>
      <c r="B2947" s="94" t="s">
        <v>430</v>
      </c>
      <c r="C2947" s="95" t="s">
        <v>431</v>
      </c>
      <c r="D2947" s="95" t="s">
        <v>337</v>
      </c>
      <c r="E2947" s="87"/>
      <c r="F2947" s="69"/>
      <c r="G2947" s="69"/>
      <c r="H2947" s="69"/>
      <c r="I2947" s="69"/>
      <c r="J2947" s="70"/>
      <c r="K2947" s="118"/>
      <c r="L2947" s="112"/>
    </row>
    <row r="2948" spans="1:12" x14ac:dyDescent="0.25">
      <c r="A2948" s="93">
        <v>1981</v>
      </c>
      <c r="B2948" s="94" t="s">
        <v>432</v>
      </c>
      <c r="C2948" s="95" t="s">
        <v>433</v>
      </c>
      <c r="D2948" s="95" t="s">
        <v>337</v>
      </c>
      <c r="E2948" s="87"/>
      <c r="F2948" s="69"/>
      <c r="G2948" s="69"/>
      <c r="H2948" s="69"/>
      <c r="I2948" s="69"/>
      <c r="J2948" s="70"/>
      <c r="K2948" s="118"/>
      <c r="L2948" s="112"/>
    </row>
    <row r="2949" spans="1:12" x14ac:dyDescent="0.25">
      <c r="A2949" s="93">
        <v>1981</v>
      </c>
      <c r="B2949" s="94" t="s">
        <v>434</v>
      </c>
      <c r="C2949" s="95" t="s">
        <v>435</v>
      </c>
      <c r="D2949" s="95" t="s">
        <v>337</v>
      </c>
      <c r="E2949" s="87"/>
      <c r="F2949" s="69"/>
      <c r="G2949" s="69"/>
      <c r="H2949" s="69"/>
      <c r="I2949" s="69"/>
      <c r="J2949" s="70"/>
      <c r="K2949" s="118"/>
      <c r="L2949" s="112"/>
    </row>
    <row r="2950" spans="1:12" x14ac:dyDescent="0.25">
      <c r="A2950" s="93">
        <v>1981</v>
      </c>
      <c r="B2950" s="94" t="s">
        <v>436</v>
      </c>
      <c r="C2950" s="95" t="s">
        <v>437</v>
      </c>
      <c r="D2950" s="95" t="s">
        <v>337</v>
      </c>
      <c r="E2950" s="87"/>
      <c r="F2950" s="69"/>
      <c r="G2950" s="69"/>
      <c r="H2950" s="69"/>
      <c r="I2950" s="69"/>
      <c r="J2950" s="70"/>
      <c r="K2950" s="118"/>
      <c r="L2950" s="112"/>
    </row>
    <row r="2951" spans="1:12" x14ac:dyDescent="0.25">
      <c r="A2951" s="93">
        <v>1981</v>
      </c>
      <c r="B2951" s="94" t="s">
        <v>438</v>
      </c>
      <c r="C2951" s="95" t="s">
        <v>439</v>
      </c>
      <c r="D2951" s="95" t="s">
        <v>440</v>
      </c>
      <c r="E2951" s="87"/>
      <c r="F2951" s="69"/>
      <c r="G2951" s="69"/>
      <c r="H2951" s="69"/>
      <c r="I2951" s="69"/>
      <c r="J2951" s="70"/>
      <c r="K2951" s="118"/>
      <c r="L2951" s="112"/>
    </row>
    <row r="2952" spans="1:12" x14ac:dyDescent="0.25">
      <c r="A2952" s="93">
        <v>1981</v>
      </c>
      <c r="B2952" s="94" t="s">
        <v>441</v>
      </c>
      <c r="C2952" s="95" t="s">
        <v>442</v>
      </c>
      <c r="D2952" s="95" t="s">
        <v>440</v>
      </c>
      <c r="E2952" s="87"/>
      <c r="F2952" s="69"/>
      <c r="G2952" s="69"/>
      <c r="H2952" s="69"/>
      <c r="I2952" s="69"/>
      <c r="J2952" s="70"/>
      <c r="K2952" s="118"/>
      <c r="L2952" s="112"/>
    </row>
    <row r="2953" spans="1:12" x14ac:dyDescent="0.25">
      <c r="A2953" s="93">
        <v>1981</v>
      </c>
      <c r="B2953" s="94" t="s">
        <v>443</v>
      </c>
      <c r="C2953" s="95" t="s">
        <v>444</v>
      </c>
      <c r="D2953" s="95" t="s">
        <v>440</v>
      </c>
      <c r="E2953" s="87"/>
      <c r="F2953" s="69"/>
      <c r="G2953" s="69"/>
      <c r="H2953" s="69"/>
      <c r="I2953" s="69"/>
      <c r="J2953" s="70"/>
      <c r="K2953" s="118"/>
      <c r="L2953" s="112"/>
    </row>
    <row r="2954" spans="1:12" x14ac:dyDescent="0.25">
      <c r="A2954" s="93">
        <v>1981</v>
      </c>
      <c r="B2954" s="94" t="s">
        <v>445</v>
      </c>
      <c r="C2954" s="95" t="s">
        <v>446</v>
      </c>
      <c r="D2954" s="95" t="s">
        <v>440</v>
      </c>
      <c r="E2954" s="87"/>
      <c r="F2954" s="69"/>
      <c r="G2954" s="69"/>
      <c r="H2954" s="69"/>
      <c r="I2954" s="69"/>
      <c r="J2954" s="70"/>
      <c r="K2954" s="118"/>
      <c r="L2954" s="112"/>
    </row>
    <row r="2955" spans="1:12" x14ac:dyDescent="0.25">
      <c r="A2955" s="93">
        <v>1981</v>
      </c>
      <c r="B2955" s="94" t="s">
        <v>447</v>
      </c>
      <c r="C2955" s="95" t="s">
        <v>448</v>
      </c>
      <c r="D2955" s="95" t="s">
        <v>440</v>
      </c>
      <c r="E2955" s="87"/>
      <c r="F2955" s="69"/>
      <c r="G2955" s="69"/>
      <c r="H2955" s="69"/>
      <c r="I2955" s="69"/>
      <c r="J2955" s="70"/>
      <c r="K2955" s="118"/>
      <c r="L2955" s="112"/>
    </row>
    <row r="2956" spans="1:12" x14ac:dyDescent="0.25">
      <c r="A2956" s="93">
        <v>1981</v>
      </c>
      <c r="B2956" s="94" t="s">
        <v>449</v>
      </c>
      <c r="C2956" s="95" t="s">
        <v>450</v>
      </c>
      <c r="D2956" s="95" t="s">
        <v>440</v>
      </c>
      <c r="E2956" s="87"/>
      <c r="F2956" s="69"/>
      <c r="G2956" s="69"/>
      <c r="H2956" s="69"/>
      <c r="I2956" s="69"/>
      <c r="J2956" s="70"/>
      <c r="K2956" s="118"/>
      <c r="L2956" s="112"/>
    </row>
    <row r="2957" spans="1:12" x14ac:dyDescent="0.25">
      <c r="A2957" s="93">
        <v>1981</v>
      </c>
      <c r="B2957" s="94" t="s">
        <v>451</v>
      </c>
      <c r="C2957" s="95" t="s">
        <v>452</v>
      </c>
      <c r="D2957" s="95" t="s">
        <v>440</v>
      </c>
      <c r="E2957" s="87"/>
      <c r="F2957" s="69"/>
      <c r="G2957" s="69"/>
      <c r="H2957" s="69"/>
      <c r="I2957" s="69"/>
      <c r="J2957" s="70"/>
      <c r="K2957" s="118"/>
      <c r="L2957" s="112"/>
    </row>
    <row r="2958" spans="1:12" x14ac:dyDescent="0.25">
      <c r="A2958" s="93">
        <v>1981</v>
      </c>
      <c r="B2958" s="94" t="s">
        <v>453</v>
      </c>
      <c r="C2958" s="95" t="s">
        <v>454</v>
      </c>
      <c r="D2958" s="95" t="s">
        <v>440</v>
      </c>
      <c r="E2958" s="87"/>
      <c r="F2958" s="69"/>
      <c r="G2958" s="69"/>
      <c r="H2958" s="69"/>
      <c r="I2958" s="69"/>
      <c r="J2958" s="70"/>
      <c r="K2958" s="118"/>
      <c r="L2958" s="112"/>
    </row>
    <row r="2959" spans="1:12" x14ac:dyDescent="0.25">
      <c r="A2959" s="93">
        <v>1981</v>
      </c>
      <c r="B2959" s="94" t="s">
        <v>455</v>
      </c>
      <c r="C2959" s="95" t="s">
        <v>456</v>
      </c>
      <c r="D2959" s="95" t="s">
        <v>440</v>
      </c>
      <c r="E2959" s="87"/>
      <c r="F2959" s="69"/>
      <c r="G2959" s="69"/>
      <c r="H2959" s="69"/>
      <c r="I2959" s="69"/>
      <c r="J2959" s="70"/>
      <c r="K2959" s="118"/>
      <c r="L2959" s="112"/>
    </row>
    <row r="2960" spans="1:12" x14ac:dyDescent="0.25">
      <c r="A2960" s="93">
        <v>1981</v>
      </c>
      <c r="B2960" s="94" t="s">
        <v>457</v>
      </c>
      <c r="C2960" s="95" t="s">
        <v>458</v>
      </c>
      <c r="D2960" s="95" t="s">
        <v>440</v>
      </c>
      <c r="E2960" s="87"/>
      <c r="F2960" s="69"/>
      <c r="G2960" s="69"/>
      <c r="H2960" s="69"/>
      <c r="I2960" s="69"/>
      <c r="J2960" s="70"/>
      <c r="K2960" s="118"/>
      <c r="L2960" s="112"/>
    </row>
    <row r="2961" spans="1:12" x14ac:dyDescent="0.25">
      <c r="A2961" s="93">
        <v>1981</v>
      </c>
      <c r="B2961" s="94" t="s">
        <v>459</v>
      </c>
      <c r="C2961" s="95" t="s">
        <v>460</v>
      </c>
      <c r="D2961" s="95" t="s">
        <v>440</v>
      </c>
      <c r="E2961" s="87"/>
      <c r="F2961" s="69"/>
      <c r="G2961" s="69"/>
      <c r="H2961" s="69"/>
      <c r="I2961" s="69"/>
      <c r="J2961" s="70"/>
      <c r="K2961" s="118"/>
      <c r="L2961" s="112"/>
    </row>
    <row r="2962" spans="1:12" x14ac:dyDescent="0.25">
      <c r="A2962" s="93">
        <v>1981</v>
      </c>
      <c r="B2962" s="94" t="s">
        <v>461</v>
      </c>
      <c r="C2962" s="95" t="s">
        <v>462</v>
      </c>
      <c r="D2962" s="95" t="s">
        <v>440</v>
      </c>
      <c r="E2962" s="87"/>
      <c r="F2962" s="69"/>
      <c r="G2962" s="69"/>
      <c r="H2962" s="69"/>
      <c r="I2962" s="69"/>
      <c r="J2962" s="70"/>
      <c r="K2962" s="118"/>
      <c r="L2962" s="112"/>
    </row>
    <row r="2963" spans="1:12" x14ac:dyDescent="0.25">
      <c r="A2963" s="93">
        <v>1981</v>
      </c>
      <c r="B2963" s="94" t="s">
        <v>463</v>
      </c>
      <c r="C2963" s="95" t="s">
        <v>464</v>
      </c>
      <c r="D2963" s="95" t="s">
        <v>440</v>
      </c>
      <c r="E2963" s="87"/>
      <c r="F2963" s="69"/>
      <c r="G2963" s="69"/>
      <c r="H2963" s="69"/>
      <c r="I2963" s="69"/>
      <c r="J2963" s="70"/>
      <c r="K2963" s="118"/>
      <c r="L2963" s="112"/>
    </row>
    <row r="2964" spans="1:12" x14ac:dyDescent="0.25">
      <c r="A2964" s="93">
        <v>1981</v>
      </c>
      <c r="B2964" s="94" t="s">
        <v>465</v>
      </c>
      <c r="C2964" s="95" t="s">
        <v>466</v>
      </c>
      <c r="D2964" s="95" t="s">
        <v>440</v>
      </c>
      <c r="E2964" s="87"/>
      <c r="F2964" s="69"/>
      <c r="G2964" s="69"/>
      <c r="H2964" s="69"/>
      <c r="I2964" s="69"/>
      <c r="J2964" s="70"/>
      <c r="K2964" s="118"/>
      <c r="L2964" s="112"/>
    </row>
    <row r="2965" spans="1:12" x14ac:dyDescent="0.25">
      <c r="A2965" s="93">
        <v>1981</v>
      </c>
      <c r="B2965" s="94" t="s">
        <v>467</v>
      </c>
      <c r="C2965" s="95" t="s">
        <v>468</v>
      </c>
      <c r="D2965" s="95" t="s">
        <v>440</v>
      </c>
      <c r="E2965" s="87"/>
      <c r="F2965" s="69"/>
      <c r="G2965" s="69"/>
      <c r="H2965" s="69"/>
      <c r="I2965" s="69"/>
      <c r="J2965" s="70"/>
      <c r="K2965" s="118"/>
      <c r="L2965" s="112"/>
    </row>
    <row r="2966" spans="1:12" x14ac:dyDescent="0.25">
      <c r="A2966" s="93">
        <v>1981</v>
      </c>
      <c r="B2966" s="94" t="s">
        <v>469</v>
      </c>
      <c r="C2966" s="95" t="s">
        <v>470</v>
      </c>
      <c r="D2966" s="95" t="s">
        <v>440</v>
      </c>
      <c r="E2966" s="87"/>
      <c r="F2966" s="69"/>
      <c r="G2966" s="69"/>
      <c r="H2966" s="69"/>
      <c r="I2966" s="69"/>
      <c r="J2966" s="70"/>
      <c r="K2966" s="118"/>
      <c r="L2966" s="112"/>
    </row>
    <row r="2967" spans="1:12" x14ac:dyDescent="0.25">
      <c r="A2967" s="93">
        <v>1981</v>
      </c>
      <c r="B2967" s="94" t="s">
        <v>471</v>
      </c>
      <c r="C2967" s="95" t="s">
        <v>472</v>
      </c>
      <c r="D2967" s="95" t="s">
        <v>440</v>
      </c>
      <c r="E2967" s="87"/>
      <c r="F2967" s="69"/>
      <c r="G2967" s="69"/>
      <c r="H2967" s="69"/>
      <c r="I2967" s="69"/>
      <c r="J2967" s="70"/>
      <c r="K2967" s="118"/>
      <c r="L2967" s="112"/>
    </row>
    <row r="2968" spans="1:12" x14ac:dyDescent="0.25">
      <c r="A2968" s="93">
        <v>1981</v>
      </c>
      <c r="B2968" s="94" t="s">
        <v>473</v>
      </c>
      <c r="C2968" s="95" t="s">
        <v>474</v>
      </c>
      <c r="D2968" s="95" t="s">
        <v>440</v>
      </c>
      <c r="E2968" s="87"/>
      <c r="F2968" s="69"/>
      <c r="G2968" s="69"/>
      <c r="H2968" s="69"/>
      <c r="I2968" s="69"/>
      <c r="J2968" s="70"/>
      <c r="K2968" s="118"/>
      <c r="L2968" s="112"/>
    </row>
    <row r="2969" spans="1:12" x14ac:dyDescent="0.25">
      <c r="A2969" s="93">
        <v>1981</v>
      </c>
      <c r="B2969" s="94" t="s">
        <v>475</v>
      </c>
      <c r="C2969" s="95" t="s">
        <v>476</v>
      </c>
      <c r="D2969" s="95" t="s">
        <v>440</v>
      </c>
      <c r="E2969" s="87"/>
      <c r="F2969" s="69"/>
      <c r="G2969" s="69"/>
      <c r="H2969" s="69"/>
      <c r="I2969" s="69"/>
      <c r="J2969" s="70"/>
      <c r="K2969" s="118"/>
      <c r="L2969" s="112"/>
    </row>
    <row r="2970" spans="1:12" x14ac:dyDescent="0.25">
      <c r="A2970" s="93">
        <v>1981</v>
      </c>
      <c r="B2970" s="94" t="s">
        <v>477</v>
      </c>
      <c r="C2970" s="95" t="s">
        <v>478</v>
      </c>
      <c r="D2970" s="95" t="s">
        <v>440</v>
      </c>
      <c r="E2970" s="87"/>
      <c r="F2970" s="69"/>
      <c r="G2970" s="69"/>
      <c r="H2970" s="69"/>
      <c r="I2970" s="69"/>
      <c r="J2970" s="70"/>
      <c r="K2970" s="118"/>
      <c r="L2970" s="112"/>
    </row>
    <row r="2971" spans="1:12" x14ac:dyDescent="0.25">
      <c r="A2971" s="93">
        <v>1981</v>
      </c>
      <c r="B2971" s="94" t="s">
        <v>479</v>
      </c>
      <c r="C2971" s="95" t="s">
        <v>480</v>
      </c>
      <c r="D2971" s="95" t="s">
        <v>440</v>
      </c>
      <c r="E2971" s="87"/>
      <c r="F2971" s="69"/>
      <c r="G2971" s="69"/>
      <c r="H2971" s="69"/>
      <c r="I2971" s="69"/>
      <c r="J2971" s="70"/>
      <c r="K2971" s="118"/>
      <c r="L2971" s="112"/>
    </row>
    <row r="2972" spans="1:12" x14ac:dyDescent="0.25">
      <c r="A2972" s="93">
        <v>1981</v>
      </c>
      <c r="B2972" s="94" t="s">
        <v>481</v>
      </c>
      <c r="C2972" s="95" t="s">
        <v>482</v>
      </c>
      <c r="D2972" s="95" t="s">
        <v>440</v>
      </c>
      <c r="E2972" s="87"/>
      <c r="F2972" s="69"/>
      <c r="G2972" s="69"/>
      <c r="H2972" s="69"/>
      <c r="I2972" s="69"/>
      <c r="J2972" s="70"/>
      <c r="K2972" s="118"/>
      <c r="L2972" s="112"/>
    </row>
    <row r="2973" spans="1:12" x14ac:dyDescent="0.25">
      <c r="A2973" s="93">
        <v>1981</v>
      </c>
      <c r="B2973" s="94" t="s">
        <v>483</v>
      </c>
      <c r="C2973" s="95" t="s">
        <v>484</v>
      </c>
      <c r="D2973" s="95" t="s">
        <v>440</v>
      </c>
      <c r="E2973" s="87"/>
      <c r="F2973" s="69"/>
      <c r="G2973" s="69"/>
      <c r="H2973" s="69"/>
      <c r="I2973" s="69"/>
      <c r="J2973" s="70"/>
      <c r="K2973" s="118"/>
      <c r="L2973" s="112"/>
    </row>
    <row r="2974" spans="1:12" x14ac:dyDescent="0.25">
      <c r="A2974" s="93">
        <v>1981</v>
      </c>
      <c r="B2974" s="94" t="s">
        <v>485</v>
      </c>
      <c r="C2974" s="95" t="s">
        <v>486</v>
      </c>
      <c r="D2974" s="95" t="s">
        <v>440</v>
      </c>
      <c r="E2974" s="87"/>
      <c r="F2974" s="69"/>
      <c r="G2974" s="69"/>
      <c r="H2974" s="69"/>
      <c r="I2974" s="69"/>
      <c r="J2974" s="70"/>
      <c r="K2974" s="118"/>
      <c r="L2974" s="112"/>
    </row>
    <row r="2975" spans="1:12" x14ac:dyDescent="0.25">
      <c r="A2975" s="93">
        <v>1981</v>
      </c>
      <c r="B2975" s="94" t="s">
        <v>487</v>
      </c>
      <c r="C2975" s="95" t="s">
        <v>488</v>
      </c>
      <c r="D2975" s="95" t="s">
        <v>440</v>
      </c>
      <c r="E2975" s="87"/>
      <c r="F2975" s="69"/>
      <c r="G2975" s="69"/>
      <c r="H2975" s="69"/>
      <c r="I2975" s="69"/>
      <c r="J2975" s="70"/>
      <c r="K2975" s="118"/>
      <c r="L2975" s="112"/>
    </row>
    <row r="2976" spans="1:12" x14ac:dyDescent="0.25">
      <c r="A2976" s="93">
        <v>1981</v>
      </c>
      <c r="B2976" s="94" t="s">
        <v>489</v>
      </c>
      <c r="C2976" s="95" t="s">
        <v>490</v>
      </c>
      <c r="D2976" s="95" t="s">
        <v>440</v>
      </c>
      <c r="E2976" s="87"/>
      <c r="F2976" s="69"/>
      <c r="G2976" s="69"/>
      <c r="H2976" s="69"/>
      <c r="I2976" s="69"/>
      <c r="J2976" s="70"/>
      <c r="K2976" s="118"/>
      <c r="L2976" s="112"/>
    </row>
    <row r="2977" spans="1:12" x14ac:dyDescent="0.25">
      <c r="A2977" s="93">
        <v>1981</v>
      </c>
      <c r="B2977" s="94" t="s">
        <v>491</v>
      </c>
      <c r="C2977" s="95" t="s">
        <v>492</v>
      </c>
      <c r="D2977" s="95" t="s">
        <v>440</v>
      </c>
      <c r="E2977" s="87"/>
      <c r="F2977" s="69"/>
      <c r="G2977" s="69"/>
      <c r="H2977" s="69"/>
      <c r="I2977" s="69"/>
      <c r="J2977" s="70"/>
      <c r="K2977" s="118"/>
      <c r="L2977" s="112"/>
    </row>
    <row r="2978" spans="1:12" x14ac:dyDescent="0.25">
      <c r="A2978" s="93">
        <v>1981</v>
      </c>
      <c r="B2978" s="94" t="s">
        <v>493</v>
      </c>
      <c r="C2978" s="95" t="s">
        <v>494</v>
      </c>
      <c r="D2978" s="95" t="s">
        <v>440</v>
      </c>
      <c r="E2978" s="87"/>
      <c r="F2978" s="69"/>
      <c r="G2978" s="69"/>
      <c r="H2978" s="69"/>
      <c r="I2978" s="69"/>
      <c r="J2978" s="70"/>
      <c r="K2978" s="118"/>
      <c r="L2978" s="112"/>
    </row>
    <row r="2979" spans="1:12" ht="15.75" thickBot="1" x14ac:dyDescent="0.3">
      <c r="A2979" s="100">
        <v>1981</v>
      </c>
      <c r="B2979" s="101" t="s">
        <v>495</v>
      </c>
      <c r="C2979" s="102" t="s">
        <v>496</v>
      </c>
      <c r="D2979" s="102" t="s">
        <v>440</v>
      </c>
      <c r="E2979" s="88"/>
      <c r="F2979" s="56"/>
      <c r="G2979" s="56"/>
      <c r="H2979" s="56"/>
      <c r="I2979" s="56"/>
      <c r="J2979" s="71"/>
      <c r="K2979" s="119"/>
      <c r="L2979" s="113"/>
    </row>
    <row r="2980" spans="1:12" x14ac:dyDescent="0.25">
      <c r="A2980" s="90">
        <v>1982</v>
      </c>
      <c r="B2980" s="91" t="s">
        <v>4</v>
      </c>
      <c r="C2980" s="92" t="s">
        <v>5</v>
      </c>
      <c r="D2980" s="92" t="s">
        <v>6</v>
      </c>
      <c r="E2980" s="86"/>
      <c r="F2980" s="69"/>
      <c r="G2980" s="69"/>
      <c r="H2980" s="69"/>
      <c r="I2980" s="69"/>
      <c r="J2980" s="70"/>
      <c r="K2980" s="118"/>
      <c r="L2980" s="112"/>
    </row>
    <row r="2981" spans="1:12" x14ac:dyDescent="0.25">
      <c r="A2981" s="93">
        <v>1982</v>
      </c>
      <c r="B2981" s="94" t="s">
        <v>7</v>
      </c>
      <c r="C2981" s="95" t="s">
        <v>8</v>
      </c>
      <c r="D2981" s="95" t="s">
        <v>6</v>
      </c>
      <c r="E2981" s="87"/>
      <c r="F2981" s="69"/>
      <c r="G2981" s="69"/>
      <c r="H2981" s="69"/>
      <c r="I2981" s="69"/>
      <c r="J2981" s="70"/>
      <c r="K2981" s="118"/>
      <c r="L2981" s="112"/>
    </row>
    <row r="2982" spans="1:12" x14ac:dyDescent="0.25">
      <c r="A2982" s="93">
        <v>1982</v>
      </c>
      <c r="B2982" s="94" t="s">
        <v>9</v>
      </c>
      <c r="C2982" s="95" t="s">
        <v>10</v>
      </c>
      <c r="D2982" s="95" t="s">
        <v>6</v>
      </c>
      <c r="E2982" s="87"/>
      <c r="F2982" s="69"/>
      <c r="G2982" s="69"/>
      <c r="H2982" s="69"/>
      <c r="I2982" s="69"/>
      <c r="J2982" s="70"/>
      <c r="K2982" s="118"/>
      <c r="L2982" s="112"/>
    </row>
    <row r="2983" spans="1:12" x14ac:dyDescent="0.25">
      <c r="A2983" s="93">
        <v>1982</v>
      </c>
      <c r="B2983" s="94" t="s">
        <v>11</v>
      </c>
      <c r="C2983" s="95" t="s">
        <v>12</v>
      </c>
      <c r="D2983" s="95" t="s">
        <v>6</v>
      </c>
      <c r="E2983" s="87"/>
      <c r="F2983" s="69"/>
      <c r="G2983" s="69"/>
      <c r="H2983" s="69"/>
      <c r="I2983" s="69"/>
      <c r="J2983" s="70"/>
      <c r="K2983" s="118"/>
      <c r="L2983" s="112"/>
    </row>
    <row r="2984" spans="1:12" x14ac:dyDescent="0.25">
      <c r="A2984" s="93">
        <v>1982</v>
      </c>
      <c r="B2984" s="94" t="s">
        <v>13</v>
      </c>
      <c r="C2984" s="95" t="s">
        <v>14</v>
      </c>
      <c r="D2984" s="95" t="s">
        <v>6</v>
      </c>
      <c r="E2984" s="87"/>
      <c r="F2984" s="69"/>
      <c r="G2984" s="69"/>
      <c r="H2984" s="69"/>
      <c r="I2984" s="69"/>
      <c r="J2984" s="70"/>
      <c r="K2984" s="118"/>
      <c r="L2984" s="112"/>
    </row>
    <row r="2985" spans="1:12" x14ac:dyDescent="0.25">
      <c r="A2985" s="93">
        <v>1982</v>
      </c>
      <c r="B2985" s="94" t="s">
        <v>15</v>
      </c>
      <c r="C2985" s="95" t="s">
        <v>16</v>
      </c>
      <c r="D2985" s="95" t="s">
        <v>6</v>
      </c>
      <c r="E2985" s="87"/>
      <c r="F2985" s="69"/>
      <c r="G2985" s="69"/>
      <c r="H2985" s="69"/>
      <c r="I2985" s="69"/>
      <c r="J2985" s="70"/>
      <c r="K2985" s="118"/>
      <c r="L2985" s="112"/>
    </row>
    <row r="2986" spans="1:12" x14ac:dyDescent="0.25">
      <c r="A2986" s="93">
        <v>1982</v>
      </c>
      <c r="B2986" s="94" t="s">
        <v>17</v>
      </c>
      <c r="C2986" s="95" t="s">
        <v>18</v>
      </c>
      <c r="D2986" s="95" t="s">
        <v>6</v>
      </c>
      <c r="E2986" s="87"/>
      <c r="F2986" s="69"/>
      <c r="G2986" s="69"/>
      <c r="H2986" s="69"/>
      <c r="I2986" s="69"/>
      <c r="J2986" s="70"/>
      <c r="K2986" s="118"/>
      <c r="L2986" s="112"/>
    </row>
    <row r="2987" spans="1:12" x14ac:dyDescent="0.25">
      <c r="A2987" s="93">
        <v>1982</v>
      </c>
      <c r="B2987" s="94" t="s">
        <v>19</v>
      </c>
      <c r="C2987" s="95" t="s">
        <v>20</v>
      </c>
      <c r="D2987" s="95" t="s">
        <v>6</v>
      </c>
      <c r="E2987" s="87"/>
      <c r="F2987" s="69"/>
      <c r="G2987" s="69"/>
      <c r="H2987" s="69"/>
      <c r="I2987" s="69"/>
      <c r="J2987" s="70"/>
      <c r="K2987" s="118"/>
      <c r="L2987" s="112"/>
    </row>
    <row r="2988" spans="1:12" x14ac:dyDescent="0.25">
      <c r="A2988" s="93">
        <v>1982</v>
      </c>
      <c r="B2988" s="94" t="s">
        <v>21</v>
      </c>
      <c r="C2988" s="95" t="s">
        <v>22</v>
      </c>
      <c r="D2988" s="95" t="s">
        <v>6</v>
      </c>
      <c r="E2988" s="87"/>
      <c r="F2988" s="69"/>
      <c r="G2988" s="69"/>
      <c r="H2988" s="69"/>
      <c r="I2988" s="69"/>
      <c r="J2988" s="70"/>
      <c r="K2988" s="118"/>
      <c r="L2988" s="112"/>
    </row>
    <row r="2989" spans="1:12" x14ac:dyDescent="0.25">
      <c r="A2989" s="93">
        <v>1982</v>
      </c>
      <c r="B2989" s="94" t="s">
        <v>23</v>
      </c>
      <c r="C2989" s="95" t="s">
        <v>24</v>
      </c>
      <c r="D2989" s="95" t="s">
        <v>6</v>
      </c>
      <c r="E2989" s="87"/>
      <c r="F2989" s="69"/>
      <c r="G2989" s="69"/>
      <c r="H2989" s="69"/>
      <c r="I2989" s="69"/>
      <c r="J2989" s="70"/>
      <c r="K2989" s="118"/>
      <c r="L2989" s="112"/>
    </row>
    <row r="2990" spans="1:12" x14ac:dyDescent="0.25">
      <c r="A2990" s="93">
        <v>1982</v>
      </c>
      <c r="B2990" s="94" t="s">
        <v>25</v>
      </c>
      <c r="C2990" s="95" t="s">
        <v>26</v>
      </c>
      <c r="D2990" s="95" t="s">
        <v>6</v>
      </c>
      <c r="E2990" s="87"/>
      <c r="F2990" s="69"/>
      <c r="G2990" s="69"/>
      <c r="H2990" s="69"/>
      <c r="I2990" s="69"/>
      <c r="J2990" s="70"/>
      <c r="K2990" s="118"/>
      <c r="L2990" s="112"/>
    </row>
    <row r="2991" spans="1:12" x14ac:dyDescent="0.25">
      <c r="A2991" s="93">
        <v>1982</v>
      </c>
      <c r="B2991" s="94" t="s">
        <v>27</v>
      </c>
      <c r="C2991" s="95" t="s">
        <v>28</v>
      </c>
      <c r="D2991" s="95" t="s">
        <v>6</v>
      </c>
      <c r="E2991" s="87"/>
      <c r="F2991" s="69"/>
      <c r="G2991" s="69"/>
      <c r="H2991" s="69"/>
      <c r="I2991" s="69"/>
      <c r="J2991" s="70"/>
      <c r="K2991" s="118"/>
      <c r="L2991" s="112"/>
    </row>
    <row r="2992" spans="1:12" x14ac:dyDescent="0.25">
      <c r="A2992" s="93">
        <v>1982</v>
      </c>
      <c r="B2992" s="94" t="s">
        <v>29</v>
      </c>
      <c r="C2992" s="95" t="s">
        <v>30</v>
      </c>
      <c r="D2992" s="95" t="s">
        <v>6</v>
      </c>
      <c r="E2992" s="87"/>
      <c r="F2992" s="69"/>
      <c r="G2992" s="69"/>
      <c r="H2992" s="69"/>
      <c r="I2992" s="69"/>
      <c r="J2992" s="70"/>
      <c r="K2992" s="118"/>
      <c r="L2992" s="112"/>
    </row>
    <row r="2993" spans="1:12" x14ac:dyDescent="0.25">
      <c r="A2993" s="93">
        <v>1982</v>
      </c>
      <c r="B2993" s="94" t="s">
        <v>31</v>
      </c>
      <c r="C2993" s="95" t="s">
        <v>32</v>
      </c>
      <c r="D2993" s="95" t="s">
        <v>6</v>
      </c>
      <c r="E2993" s="87"/>
      <c r="F2993" s="69"/>
      <c r="G2993" s="69"/>
      <c r="H2993" s="69"/>
      <c r="I2993" s="69"/>
      <c r="J2993" s="70"/>
      <c r="K2993" s="118"/>
      <c r="L2993" s="112"/>
    </row>
    <row r="2994" spans="1:12" x14ac:dyDescent="0.25">
      <c r="A2994" s="93">
        <v>1982</v>
      </c>
      <c r="B2994" s="94" t="s">
        <v>33</v>
      </c>
      <c r="C2994" s="95" t="s">
        <v>34</v>
      </c>
      <c r="D2994" s="95" t="s">
        <v>6</v>
      </c>
      <c r="E2994" s="87"/>
      <c r="F2994" s="69"/>
      <c r="G2994" s="69"/>
      <c r="H2994" s="69"/>
      <c r="I2994" s="69"/>
      <c r="J2994" s="70"/>
      <c r="K2994" s="118"/>
      <c r="L2994" s="112"/>
    </row>
    <row r="2995" spans="1:12" x14ac:dyDescent="0.25">
      <c r="A2995" s="93">
        <v>1982</v>
      </c>
      <c r="B2995" s="94" t="s">
        <v>35</v>
      </c>
      <c r="C2995" s="95" t="s">
        <v>36</v>
      </c>
      <c r="D2995" s="95" t="s">
        <v>6</v>
      </c>
      <c r="E2995" s="87"/>
      <c r="F2995" s="69"/>
      <c r="G2995" s="69"/>
      <c r="H2995" s="69"/>
      <c r="I2995" s="69"/>
      <c r="J2995" s="70"/>
      <c r="K2995" s="118"/>
      <c r="L2995" s="112"/>
    </row>
    <row r="2996" spans="1:12" x14ac:dyDescent="0.25">
      <c r="A2996" s="93">
        <v>1982</v>
      </c>
      <c r="B2996" s="94" t="s">
        <v>37</v>
      </c>
      <c r="C2996" s="95" t="s">
        <v>38</v>
      </c>
      <c r="D2996" s="95" t="s">
        <v>6</v>
      </c>
      <c r="E2996" s="87"/>
      <c r="F2996" s="69"/>
      <c r="G2996" s="69"/>
      <c r="H2996" s="69"/>
      <c r="I2996" s="69"/>
      <c r="J2996" s="70"/>
      <c r="K2996" s="118"/>
      <c r="L2996" s="112"/>
    </row>
    <row r="2997" spans="1:12" x14ac:dyDescent="0.25">
      <c r="A2997" s="93">
        <v>1982</v>
      </c>
      <c r="B2997" s="94" t="s">
        <v>39</v>
      </c>
      <c r="C2997" s="95" t="s">
        <v>40</v>
      </c>
      <c r="D2997" s="95" t="s">
        <v>6</v>
      </c>
      <c r="E2997" s="87"/>
      <c r="F2997" s="69"/>
      <c r="G2997" s="69"/>
      <c r="H2997" s="69"/>
      <c r="I2997" s="69"/>
      <c r="J2997" s="70"/>
      <c r="K2997" s="118"/>
      <c r="L2997" s="112"/>
    </row>
    <row r="2998" spans="1:12" x14ac:dyDescent="0.25">
      <c r="A2998" s="93">
        <v>1982</v>
      </c>
      <c r="B2998" s="94" t="s">
        <v>41</v>
      </c>
      <c r="C2998" s="95" t="s">
        <v>42</v>
      </c>
      <c r="D2998" s="95" t="s">
        <v>6</v>
      </c>
      <c r="E2998" s="87"/>
      <c r="F2998" s="69"/>
      <c r="G2998" s="69"/>
      <c r="H2998" s="69"/>
      <c r="I2998" s="69"/>
      <c r="J2998" s="70"/>
      <c r="K2998" s="118"/>
      <c r="L2998" s="112"/>
    </row>
    <row r="2999" spans="1:12" x14ac:dyDescent="0.25">
      <c r="A2999" s="93">
        <v>1982</v>
      </c>
      <c r="B2999" s="94" t="s">
        <v>43</v>
      </c>
      <c r="C2999" s="95" t="s">
        <v>44</v>
      </c>
      <c r="D2999" s="95" t="s">
        <v>6</v>
      </c>
      <c r="E2999" s="87"/>
      <c r="F2999" s="69"/>
      <c r="G2999" s="69"/>
      <c r="H2999" s="69"/>
      <c r="I2999" s="69"/>
      <c r="J2999" s="70"/>
      <c r="K2999" s="118"/>
      <c r="L2999" s="112"/>
    </row>
    <row r="3000" spans="1:12" x14ac:dyDescent="0.25">
      <c r="A3000" s="93">
        <v>1982</v>
      </c>
      <c r="B3000" s="94" t="s">
        <v>45</v>
      </c>
      <c r="C3000" s="95" t="s">
        <v>46</v>
      </c>
      <c r="D3000" s="95" t="s">
        <v>6</v>
      </c>
      <c r="E3000" s="87"/>
      <c r="F3000" s="69"/>
      <c r="G3000" s="69"/>
      <c r="H3000" s="69"/>
      <c r="I3000" s="69"/>
      <c r="J3000" s="70"/>
      <c r="K3000" s="118"/>
      <c r="L3000" s="112"/>
    </row>
    <row r="3001" spans="1:12" x14ac:dyDescent="0.25">
      <c r="A3001" s="93">
        <v>1982</v>
      </c>
      <c r="B3001" s="94" t="s">
        <v>47</v>
      </c>
      <c r="C3001" s="95" t="s">
        <v>48</v>
      </c>
      <c r="D3001" s="95" t="s">
        <v>6</v>
      </c>
      <c r="E3001" s="87"/>
      <c r="F3001" s="69"/>
      <c r="G3001" s="69"/>
      <c r="H3001" s="69"/>
      <c r="I3001" s="69"/>
      <c r="J3001" s="70"/>
      <c r="K3001" s="118"/>
      <c r="L3001" s="112"/>
    </row>
    <row r="3002" spans="1:12" x14ac:dyDescent="0.25">
      <c r="A3002" s="93">
        <v>1982</v>
      </c>
      <c r="B3002" s="94" t="s">
        <v>49</v>
      </c>
      <c r="C3002" s="95" t="s">
        <v>50</v>
      </c>
      <c r="D3002" s="95" t="s">
        <v>6</v>
      </c>
      <c r="E3002" s="87"/>
      <c r="F3002" s="69"/>
      <c r="G3002" s="69"/>
      <c r="H3002" s="69"/>
      <c r="I3002" s="69"/>
      <c r="J3002" s="70"/>
      <c r="K3002" s="118"/>
      <c r="L3002" s="112"/>
    </row>
    <row r="3003" spans="1:12" x14ac:dyDescent="0.25">
      <c r="A3003" s="93">
        <v>1982</v>
      </c>
      <c r="B3003" s="94" t="s">
        <v>51</v>
      </c>
      <c r="C3003" s="95" t="s">
        <v>52</v>
      </c>
      <c r="D3003" s="95" t="s">
        <v>6</v>
      </c>
      <c r="E3003" s="87"/>
      <c r="F3003" s="69"/>
      <c r="G3003" s="69"/>
      <c r="H3003" s="69"/>
      <c r="I3003" s="69"/>
      <c r="J3003" s="70"/>
      <c r="K3003" s="118"/>
      <c r="L3003" s="112"/>
    </row>
    <row r="3004" spans="1:12" x14ac:dyDescent="0.25">
      <c r="A3004" s="93">
        <v>1982</v>
      </c>
      <c r="B3004" s="94" t="s">
        <v>53</v>
      </c>
      <c r="C3004" s="95" t="s">
        <v>54</v>
      </c>
      <c r="D3004" s="95" t="s">
        <v>6</v>
      </c>
      <c r="E3004" s="87"/>
      <c r="F3004" s="69"/>
      <c r="G3004" s="69"/>
      <c r="H3004" s="69"/>
      <c r="I3004" s="69"/>
      <c r="J3004" s="70"/>
      <c r="K3004" s="118"/>
      <c r="L3004" s="112"/>
    </row>
    <row r="3005" spans="1:12" x14ac:dyDescent="0.25">
      <c r="A3005" s="93">
        <v>1982</v>
      </c>
      <c r="B3005" s="94" t="s">
        <v>55</v>
      </c>
      <c r="C3005" s="95" t="s">
        <v>56</v>
      </c>
      <c r="D3005" s="95" t="s">
        <v>6</v>
      </c>
      <c r="E3005" s="87"/>
      <c r="F3005" s="69"/>
      <c r="G3005" s="69"/>
      <c r="H3005" s="69"/>
      <c r="I3005" s="69"/>
      <c r="J3005" s="70"/>
      <c r="K3005" s="118"/>
      <c r="L3005" s="112"/>
    </row>
    <row r="3006" spans="1:12" x14ac:dyDescent="0.25">
      <c r="A3006" s="93">
        <v>1982</v>
      </c>
      <c r="B3006" s="94" t="s">
        <v>57</v>
      </c>
      <c r="C3006" s="95" t="s">
        <v>58</v>
      </c>
      <c r="D3006" s="95" t="s">
        <v>6</v>
      </c>
      <c r="E3006" s="87"/>
      <c r="F3006" s="69"/>
      <c r="G3006" s="69"/>
      <c r="H3006" s="69"/>
      <c r="I3006" s="69"/>
      <c r="J3006" s="70"/>
      <c r="K3006" s="118"/>
      <c r="L3006" s="112"/>
    </row>
    <row r="3007" spans="1:12" x14ac:dyDescent="0.25">
      <c r="A3007" s="93">
        <v>1982</v>
      </c>
      <c r="B3007" s="94" t="s">
        <v>59</v>
      </c>
      <c r="C3007" s="95" t="s">
        <v>60</v>
      </c>
      <c r="D3007" s="95" t="s">
        <v>6</v>
      </c>
      <c r="E3007" s="87"/>
      <c r="F3007" s="69"/>
      <c r="G3007" s="69"/>
      <c r="H3007" s="69"/>
      <c r="I3007" s="69"/>
      <c r="J3007" s="70"/>
      <c r="K3007" s="118"/>
      <c r="L3007" s="112"/>
    </row>
    <row r="3008" spans="1:12" x14ac:dyDescent="0.25">
      <c r="A3008" s="93">
        <v>1982</v>
      </c>
      <c r="B3008" s="94" t="s">
        <v>61</v>
      </c>
      <c r="C3008" s="95" t="s">
        <v>62</v>
      </c>
      <c r="D3008" s="95" t="s">
        <v>6</v>
      </c>
      <c r="E3008" s="87"/>
      <c r="F3008" s="69"/>
      <c r="G3008" s="69"/>
      <c r="H3008" s="69"/>
      <c r="I3008" s="69"/>
      <c r="J3008" s="70"/>
      <c r="K3008" s="118"/>
      <c r="L3008" s="112"/>
    </row>
    <row r="3009" spans="1:12" x14ac:dyDescent="0.25">
      <c r="A3009" s="93">
        <v>1982</v>
      </c>
      <c r="B3009" s="94" t="s">
        <v>63</v>
      </c>
      <c r="C3009" s="95" t="s">
        <v>64</v>
      </c>
      <c r="D3009" s="95" t="s">
        <v>6</v>
      </c>
      <c r="E3009" s="87"/>
      <c r="F3009" s="69"/>
      <c r="G3009" s="69"/>
      <c r="H3009" s="69"/>
      <c r="I3009" s="69"/>
      <c r="J3009" s="70"/>
      <c r="K3009" s="118"/>
      <c r="L3009" s="112"/>
    </row>
    <row r="3010" spans="1:12" x14ac:dyDescent="0.25">
      <c r="A3010" s="93">
        <v>1982</v>
      </c>
      <c r="B3010" s="94" t="s">
        <v>65</v>
      </c>
      <c r="C3010" s="95" t="s">
        <v>66</v>
      </c>
      <c r="D3010" s="95" t="s">
        <v>6</v>
      </c>
      <c r="E3010" s="87"/>
      <c r="F3010" s="69"/>
      <c r="G3010" s="69"/>
      <c r="H3010" s="69"/>
      <c r="I3010" s="69"/>
      <c r="J3010" s="70"/>
      <c r="K3010" s="118"/>
      <c r="L3010" s="112"/>
    </row>
    <row r="3011" spans="1:12" x14ac:dyDescent="0.25">
      <c r="A3011" s="93">
        <v>1982</v>
      </c>
      <c r="B3011" s="94" t="s">
        <v>67</v>
      </c>
      <c r="C3011" s="95" t="s">
        <v>68</v>
      </c>
      <c r="D3011" s="95" t="s">
        <v>6</v>
      </c>
      <c r="E3011" s="87"/>
      <c r="F3011" s="69"/>
      <c r="G3011" s="69"/>
      <c r="H3011" s="69"/>
      <c r="I3011" s="69"/>
      <c r="J3011" s="70"/>
      <c r="K3011" s="118"/>
      <c r="L3011" s="112"/>
    </row>
    <row r="3012" spans="1:12" x14ac:dyDescent="0.25">
      <c r="A3012" s="93">
        <v>1982</v>
      </c>
      <c r="B3012" s="94" t="s">
        <v>69</v>
      </c>
      <c r="C3012" s="95" t="s">
        <v>70</v>
      </c>
      <c r="D3012" s="95" t="s">
        <v>6</v>
      </c>
      <c r="E3012" s="87"/>
      <c r="F3012" s="69"/>
      <c r="G3012" s="69"/>
      <c r="H3012" s="69"/>
      <c r="I3012" s="69"/>
      <c r="J3012" s="70"/>
      <c r="K3012" s="118"/>
      <c r="L3012" s="112"/>
    </row>
    <row r="3013" spans="1:12" x14ac:dyDescent="0.25">
      <c r="A3013" s="93">
        <v>1982</v>
      </c>
      <c r="B3013" s="94" t="s">
        <v>71</v>
      </c>
      <c r="C3013" s="95" t="s">
        <v>72</v>
      </c>
      <c r="D3013" s="95" t="s">
        <v>6</v>
      </c>
      <c r="E3013" s="87"/>
      <c r="F3013" s="69"/>
      <c r="G3013" s="69"/>
      <c r="H3013" s="69"/>
      <c r="I3013" s="69"/>
      <c r="J3013" s="70"/>
      <c r="K3013" s="118"/>
      <c r="L3013" s="112"/>
    </row>
    <row r="3014" spans="1:12" x14ac:dyDescent="0.25">
      <c r="A3014" s="93">
        <v>1982</v>
      </c>
      <c r="B3014" s="94" t="s">
        <v>73</v>
      </c>
      <c r="C3014" s="95" t="s">
        <v>74</v>
      </c>
      <c r="D3014" s="95" t="s">
        <v>6</v>
      </c>
      <c r="E3014" s="87"/>
      <c r="F3014" s="69"/>
      <c r="G3014" s="69"/>
      <c r="H3014" s="69"/>
      <c r="I3014" s="69"/>
      <c r="J3014" s="70"/>
      <c r="K3014" s="118"/>
      <c r="L3014" s="112"/>
    </row>
    <row r="3015" spans="1:12" x14ac:dyDescent="0.25">
      <c r="A3015" s="93">
        <v>1982</v>
      </c>
      <c r="B3015" s="94" t="s">
        <v>75</v>
      </c>
      <c r="C3015" s="95" t="s">
        <v>76</v>
      </c>
      <c r="D3015" s="95" t="s">
        <v>6</v>
      </c>
      <c r="E3015" s="87"/>
      <c r="F3015" s="69"/>
      <c r="G3015" s="69"/>
      <c r="H3015" s="69"/>
      <c r="I3015" s="69"/>
      <c r="J3015" s="70"/>
      <c r="K3015" s="118"/>
      <c r="L3015" s="112"/>
    </row>
    <row r="3016" spans="1:12" x14ac:dyDescent="0.25">
      <c r="A3016" s="93">
        <v>1982</v>
      </c>
      <c r="B3016" s="94" t="s">
        <v>77</v>
      </c>
      <c r="C3016" s="95" t="s">
        <v>78</v>
      </c>
      <c r="D3016" s="95" t="s">
        <v>6</v>
      </c>
      <c r="E3016" s="87"/>
      <c r="F3016" s="69"/>
      <c r="G3016" s="69"/>
      <c r="H3016" s="69"/>
      <c r="I3016" s="69"/>
      <c r="J3016" s="70"/>
      <c r="K3016" s="118"/>
      <c r="L3016" s="112"/>
    </row>
    <row r="3017" spans="1:12" x14ac:dyDescent="0.25">
      <c r="A3017" s="93">
        <v>1982</v>
      </c>
      <c r="B3017" s="94" t="s">
        <v>79</v>
      </c>
      <c r="C3017" s="95" t="s">
        <v>80</v>
      </c>
      <c r="D3017" s="95" t="s">
        <v>6</v>
      </c>
      <c r="E3017" s="87"/>
      <c r="F3017" s="69"/>
      <c r="G3017" s="69"/>
      <c r="H3017" s="69"/>
      <c r="I3017" s="69"/>
      <c r="J3017" s="70"/>
      <c r="K3017" s="118"/>
      <c r="L3017" s="112"/>
    </row>
    <row r="3018" spans="1:12" x14ac:dyDescent="0.25">
      <c r="A3018" s="93">
        <v>1982</v>
      </c>
      <c r="B3018" s="94" t="s">
        <v>81</v>
      </c>
      <c r="C3018" s="95" t="s">
        <v>82</v>
      </c>
      <c r="D3018" s="95" t="s">
        <v>6</v>
      </c>
      <c r="E3018" s="87"/>
      <c r="F3018" s="69"/>
      <c r="G3018" s="69"/>
      <c r="H3018" s="69"/>
      <c r="I3018" s="69"/>
      <c r="J3018" s="70"/>
      <c r="K3018" s="118"/>
      <c r="L3018" s="112"/>
    </row>
    <row r="3019" spans="1:12" x14ac:dyDescent="0.25">
      <c r="A3019" s="93">
        <v>1982</v>
      </c>
      <c r="B3019" s="94" t="s">
        <v>83</v>
      </c>
      <c r="C3019" s="95" t="s">
        <v>84</v>
      </c>
      <c r="D3019" s="95" t="s">
        <v>6</v>
      </c>
      <c r="E3019" s="87"/>
      <c r="F3019" s="69"/>
      <c r="G3019" s="69"/>
      <c r="H3019" s="69"/>
      <c r="I3019" s="69"/>
      <c r="J3019" s="70"/>
      <c r="K3019" s="118"/>
      <c r="L3019" s="112"/>
    </row>
    <row r="3020" spans="1:12" x14ac:dyDescent="0.25">
      <c r="A3020" s="93">
        <v>1982</v>
      </c>
      <c r="B3020" s="94" t="s">
        <v>85</v>
      </c>
      <c r="C3020" s="95" t="s">
        <v>86</v>
      </c>
      <c r="D3020" s="95" t="s">
        <v>6</v>
      </c>
      <c r="E3020" s="87"/>
      <c r="F3020" s="69"/>
      <c r="G3020" s="69"/>
      <c r="H3020" s="69"/>
      <c r="I3020" s="69"/>
      <c r="J3020" s="70"/>
      <c r="K3020" s="118"/>
      <c r="L3020" s="112"/>
    </row>
    <row r="3021" spans="1:12" x14ac:dyDescent="0.25">
      <c r="A3021" s="93">
        <v>1982</v>
      </c>
      <c r="B3021" s="94" t="s">
        <v>87</v>
      </c>
      <c r="C3021" s="95" t="s">
        <v>88</v>
      </c>
      <c r="D3021" s="95" t="s">
        <v>6</v>
      </c>
      <c r="E3021" s="87"/>
      <c r="F3021" s="69"/>
      <c r="G3021" s="69"/>
      <c r="H3021" s="69"/>
      <c r="I3021" s="69"/>
      <c r="J3021" s="70"/>
      <c r="K3021" s="118"/>
      <c r="L3021" s="112"/>
    </row>
    <row r="3022" spans="1:12" x14ac:dyDescent="0.25">
      <c r="A3022" s="93">
        <v>1982</v>
      </c>
      <c r="B3022" s="94" t="s">
        <v>89</v>
      </c>
      <c r="C3022" s="95" t="s">
        <v>90</v>
      </c>
      <c r="D3022" s="95" t="s">
        <v>6</v>
      </c>
      <c r="E3022" s="87"/>
      <c r="F3022" s="69"/>
      <c r="G3022" s="69"/>
      <c r="H3022" s="69"/>
      <c r="I3022" s="69"/>
      <c r="J3022" s="70"/>
      <c r="K3022" s="118"/>
      <c r="L3022" s="112"/>
    </row>
    <row r="3023" spans="1:12" x14ac:dyDescent="0.25">
      <c r="A3023" s="93">
        <v>1982</v>
      </c>
      <c r="B3023" s="94" t="s">
        <v>91</v>
      </c>
      <c r="C3023" s="95" t="s">
        <v>92</v>
      </c>
      <c r="D3023" s="95" t="s">
        <v>6</v>
      </c>
      <c r="E3023" s="87"/>
      <c r="F3023" s="69"/>
      <c r="G3023" s="69"/>
      <c r="H3023" s="69"/>
      <c r="I3023" s="69"/>
      <c r="J3023" s="70"/>
      <c r="K3023" s="118"/>
      <c r="L3023" s="112"/>
    </row>
    <row r="3024" spans="1:12" x14ac:dyDescent="0.25">
      <c r="A3024" s="93">
        <v>1982</v>
      </c>
      <c r="B3024" s="94" t="s">
        <v>93</v>
      </c>
      <c r="C3024" s="95" t="s">
        <v>94</v>
      </c>
      <c r="D3024" s="95" t="s">
        <v>6</v>
      </c>
      <c r="E3024" s="87"/>
      <c r="F3024" s="69"/>
      <c r="G3024" s="69"/>
      <c r="H3024" s="69"/>
      <c r="I3024" s="69"/>
      <c r="J3024" s="70"/>
      <c r="K3024" s="118"/>
      <c r="L3024" s="112"/>
    </row>
    <row r="3025" spans="1:12" x14ac:dyDescent="0.25">
      <c r="A3025" s="93">
        <v>1982</v>
      </c>
      <c r="B3025" s="94" t="s">
        <v>95</v>
      </c>
      <c r="C3025" s="95" t="s">
        <v>96</v>
      </c>
      <c r="D3025" s="95" t="s">
        <v>6</v>
      </c>
      <c r="E3025" s="87"/>
      <c r="F3025" s="69"/>
      <c r="G3025" s="69"/>
      <c r="H3025" s="69"/>
      <c r="I3025" s="69"/>
      <c r="J3025" s="70"/>
      <c r="K3025" s="118"/>
      <c r="L3025" s="112"/>
    </row>
    <row r="3026" spans="1:12" x14ac:dyDescent="0.25">
      <c r="A3026" s="93">
        <v>1982</v>
      </c>
      <c r="B3026" s="94" t="s">
        <v>97</v>
      </c>
      <c r="C3026" s="95" t="s">
        <v>98</v>
      </c>
      <c r="D3026" s="95" t="s">
        <v>6</v>
      </c>
      <c r="E3026" s="87"/>
      <c r="F3026" s="69"/>
      <c r="G3026" s="69"/>
      <c r="H3026" s="69"/>
      <c r="I3026" s="69"/>
      <c r="J3026" s="70"/>
      <c r="K3026" s="118"/>
      <c r="L3026" s="112"/>
    </row>
    <row r="3027" spans="1:12" x14ac:dyDescent="0.25">
      <c r="A3027" s="93">
        <v>1982</v>
      </c>
      <c r="B3027" s="94" t="s">
        <v>99</v>
      </c>
      <c r="C3027" s="95" t="s">
        <v>100</v>
      </c>
      <c r="D3027" s="95" t="s">
        <v>6</v>
      </c>
      <c r="E3027" s="87"/>
      <c r="F3027" s="69"/>
      <c r="G3027" s="69"/>
      <c r="H3027" s="69"/>
      <c r="I3027" s="69"/>
      <c r="J3027" s="70"/>
      <c r="K3027" s="118"/>
      <c r="L3027" s="112"/>
    </row>
    <row r="3028" spans="1:12" x14ac:dyDescent="0.25">
      <c r="A3028" s="93">
        <v>1982</v>
      </c>
      <c r="B3028" s="94" t="s">
        <v>101</v>
      </c>
      <c r="C3028" s="95" t="s">
        <v>102</v>
      </c>
      <c r="D3028" s="95" t="s">
        <v>6</v>
      </c>
      <c r="E3028" s="87"/>
      <c r="F3028" s="69"/>
      <c r="G3028" s="69"/>
      <c r="H3028" s="69"/>
      <c r="I3028" s="69"/>
      <c r="J3028" s="70"/>
      <c r="K3028" s="118"/>
      <c r="L3028" s="112"/>
    </row>
    <row r="3029" spans="1:12" x14ac:dyDescent="0.25">
      <c r="A3029" s="93">
        <v>1982</v>
      </c>
      <c r="B3029" s="94" t="s">
        <v>103</v>
      </c>
      <c r="C3029" s="95" t="s">
        <v>104</v>
      </c>
      <c r="D3029" s="95" t="s">
        <v>6</v>
      </c>
      <c r="E3029" s="87"/>
      <c r="F3029" s="69"/>
      <c r="G3029" s="69"/>
      <c r="H3029" s="69"/>
      <c r="I3029" s="69"/>
      <c r="J3029" s="70"/>
      <c r="K3029" s="118"/>
      <c r="L3029" s="112"/>
    </row>
    <row r="3030" spans="1:12" x14ac:dyDescent="0.25">
      <c r="A3030" s="93">
        <v>1982</v>
      </c>
      <c r="B3030" s="94" t="s">
        <v>105</v>
      </c>
      <c r="C3030" s="95" t="s">
        <v>106</v>
      </c>
      <c r="D3030" s="95" t="s">
        <v>6</v>
      </c>
      <c r="E3030" s="87"/>
      <c r="F3030" s="69"/>
      <c r="G3030" s="69"/>
      <c r="H3030" s="69"/>
      <c r="I3030" s="69"/>
      <c r="J3030" s="70"/>
      <c r="K3030" s="118"/>
      <c r="L3030" s="112"/>
    </row>
    <row r="3031" spans="1:12" x14ac:dyDescent="0.25">
      <c r="A3031" s="93">
        <v>1982</v>
      </c>
      <c r="B3031" s="94" t="s">
        <v>107</v>
      </c>
      <c r="C3031" s="95" t="s">
        <v>108</v>
      </c>
      <c r="D3031" s="95" t="s">
        <v>6</v>
      </c>
      <c r="E3031" s="87"/>
      <c r="F3031" s="69"/>
      <c r="G3031" s="69"/>
      <c r="H3031" s="69"/>
      <c r="I3031" s="69"/>
      <c r="J3031" s="70"/>
      <c r="K3031" s="118"/>
      <c r="L3031" s="112"/>
    </row>
    <row r="3032" spans="1:12" x14ac:dyDescent="0.25">
      <c r="A3032" s="93">
        <v>1982</v>
      </c>
      <c r="B3032" s="94" t="s">
        <v>109</v>
      </c>
      <c r="C3032" s="95" t="s">
        <v>110</v>
      </c>
      <c r="D3032" s="95" t="s">
        <v>6</v>
      </c>
      <c r="E3032" s="87"/>
      <c r="F3032" s="69"/>
      <c r="G3032" s="69"/>
      <c r="H3032" s="69"/>
      <c r="I3032" s="69"/>
      <c r="J3032" s="70"/>
      <c r="K3032" s="118"/>
      <c r="L3032" s="112"/>
    </row>
    <row r="3033" spans="1:12" x14ac:dyDescent="0.25">
      <c r="A3033" s="93">
        <v>1982</v>
      </c>
      <c r="B3033" s="94" t="s">
        <v>111</v>
      </c>
      <c r="C3033" s="95" t="s">
        <v>112</v>
      </c>
      <c r="D3033" s="95" t="s">
        <v>6</v>
      </c>
      <c r="E3033" s="87"/>
      <c r="F3033" s="69"/>
      <c r="G3033" s="69"/>
      <c r="H3033" s="69"/>
      <c r="I3033" s="69"/>
      <c r="J3033" s="70"/>
      <c r="K3033" s="118"/>
      <c r="L3033" s="112"/>
    </row>
    <row r="3034" spans="1:12" x14ac:dyDescent="0.25">
      <c r="A3034" s="93">
        <v>1982</v>
      </c>
      <c r="B3034" s="94" t="s">
        <v>113</v>
      </c>
      <c r="C3034" s="95" t="s">
        <v>114</v>
      </c>
      <c r="D3034" s="95" t="s">
        <v>6</v>
      </c>
      <c r="E3034" s="87"/>
      <c r="F3034" s="69"/>
      <c r="G3034" s="69"/>
      <c r="H3034" s="69"/>
      <c r="I3034" s="69"/>
      <c r="J3034" s="70"/>
      <c r="K3034" s="118"/>
      <c r="L3034" s="112"/>
    </row>
    <row r="3035" spans="1:12" x14ac:dyDescent="0.25">
      <c r="A3035" s="93">
        <v>1982</v>
      </c>
      <c r="B3035" s="94" t="s">
        <v>115</v>
      </c>
      <c r="C3035" s="95" t="s">
        <v>116</v>
      </c>
      <c r="D3035" s="95" t="s">
        <v>6</v>
      </c>
      <c r="E3035" s="87"/>
      <c r="F3035" s="69"/>
      <c r="G3035" s="69"/>
      <c r="H3035" s="69"/>
      <c r="I3035" s="69"/>
      <c r="J3035" s="70"/>
      <c r="K3035" s="118"/>
      <c r="L3035" s="112"/>
    </row>
    <row r="3036" spans="1:12" x14ac:dyDescent="0.25">
      <c r="A3036" s="93">
        <v>1982</v>
      </c>
      <c r="B3036" s="94" t="s">
        <v>117</v>
      </c>
      <c r="C3036" s="95" t="s">
        <v>118</v>
      </c>
      <c r="D3036" s="95" t="s">
        <v>6</v>
      </c>
      <c r="E3036" s="87"/>
      <c r="F3036" s="69"/>
      <c r="G3036" s="69"/>
      <c r="H3036" s="69"/>
      <c r="I3036" s="69"/>
      <c r="J3036" s="70"/>
      <c r="K3036" s="118"/>
      <c r="L3036" s="112"/>
    </row>
    <row r="3037" spans="1:12" x14ac:dyDescent="0.25">
      <c r="A3037" s="93">
        <v>1982</v>
      </c>
      <c r="B3037" s="94" t="s">
        <v>119</v>
      </c>
      <c r="C3037" s="95" t="s">
        <v>120</v>
      </c>
      <c r="D3037" s="95" t="s">
        <v>6</v>
      </c>
      <c r="E3037" s="87"/>
      <c r="F3037" s="69"/>
      <c r="G3037" s="69"/>
      <c r="H3037" s="69"/>
      <c r="I3037" s="69"/>
      <c r="J3037" s="70"/>
      <c r="K3037" s="118"/>
      <c r="L3037" s="112"/>
    </row>
    <row r="3038" spans="1:12" x14ac:dyDescent="0.25">
      <c r="A3038" s="93">
        <v>1982</v>
      </c>
      <c r="B3038" s="94" t="s">
        <v>121</v>
      </c>
      <c r="C3038" s="95" t="s">
        <v>122</v>
      </c>
      <c r="D3038" s="95" t="s">
        <v>6</v>
      </c>
      <c r="E3038" s="87"/>
      <c r="F3038" s="69"/>
      <c r="G3038" s="69"/>
      <c r="H3038" s="69"/>
      <c r="I3038" s="69"/>
      <c r="J3038" s="70"/>
      <c r="K3038" s="118"/>
      <c r="L3038" s="112"/>
    </row>
    <row r="3039" spans="1:12" x14ac:dyDescent="0.25">
      <c r="A3039" s="93">
        <v>1982</v>
      </c>
      <c r="B3039" s="94" t="s">
        <v>123</v>
      </c>
      <c r="C3039" s="95" t="s">
        <v>124</v>
      </c>
      <c r="D3039" s="95" t="s">
        <v>6</v>
      </c>
      <c r="E3039" s="87"/>
      <c r="F3039" s="69"/>
      <c r="G3039" s="69"/>
      <c r="H3039" s="69"/>
      <c r="I3039" s="69"/>
      <c r="J3039" s="70"/>
      <c r="K3039" s="118"/>
      <c r="L3039" s="112"/>
    </row>
    <row r="3040" spans="1:12" x14ac:dyDescent="0.25">
      <c r="A3040" s="93">
        <v>1982</v>
      </c>
      <c r="B3040" s="94" t="s">
        <v>125</v>
      </c>
      <c r="C3040" s="95" t="s">
        <v>126</v>
      </c>
      <c r="D3040" s="95" t="s">
        <v>647</v>
      </c>
      <c r="E3040" s="87"/>
      <c r="F3040" s="69"/>
      <c r="G3040" s="69"/>
      <c r="H3040" s="69"/>
      <c r="I3040" s="69"/>
      <c r="J3040" s="70"/>
      <c r="K3040" s="118"/>
      <c r="L3040" s="112"/>
    </row>
    <row r="3041" spans="1:12" x14ac:dyDescent="0.25">
      <c r="A3041" s="93">
        <v>1982</v>
      </c>
      <c r="B3041" s="94" t="s">
        <v>127</v>
      </c>
      <c r="C3041" s="95" t="s">
        <v>128</v>
      </c>
      <c r="D3041" s="95" t="s">
        <v>647</v>
      </c>
      <c r="E3041" s="87"/>
      <c r="F3041" s="69"/>
      <c r="G3041" s="69"/>
      <c r="H3041" s="69"/>
      <c r="I3041" s="69"/>
      <c r="J3041" s="70"/>
      <c r="K3041" s="118"/>
      <c r="L3041" s="112"/>
    </row>
    <row r="3042" spans="1:12" x14ac:dyDescent="0.25">
      <c r="A3042" s="93">
        <v>1982</v>
      </c>
      <c r="B3042" s="94" t="s">
        <v>129</v>
      </c>
      <c r="C3042" s="95" t="s">
        <v>130</v>
      </c>
      <c r="D3042" s="95" t="s">
        <v>647</v>
      </c>
      <c r="E3042" s="87"/>
      <c r="F3042" s="69"/>
      <c r="G3042" s="69"/>
      <c r="H3042" s="69"/>
      <c r="I3042" s="69"/>
      <c r="J3042" s="70"/>
      <c r="K3042" s="118"/>
      <c r="L3042" s="112"/>
    </row>
    <row r="3043" spans="1:12" x14ac:dyDescent="0.25">
      <c r="A3043" s="96">
        <v>1982</v>
      </c>
      <c r="B3043" s="94" t="s">
        <v>131</v>
      </c>
      <c r="C3043" s="95" t="s">
        <v>132</v>
      </c>
      <c r="D3043" s="95" t="s">
        <v>647</v>
      </c>
      <c r="E3043" s="87"/>
      <c r="F3043" s="69"/>
      <c r="G3043" s="69"/>
      <c r="H3043" s="69"/>
      <c r="I3043" s="69"/>
      <c r="J3043" s="70"/>
      <c r="K3043" s="118"/>
      <c r="L3043" s="112"/>
    </row>
    <row r="3044" spans="1:12" x14ac:dyDescent="0.25">
      <c r="A3044" s="93">
        <v>1982</v>
      </c>
      <c r="B3044" s="94" t="s">
        <v>133</v>
      </c>
      <c r="C3044" s="95" t="s">
        <v>134</v>
      </c>
      <c r="D3044" s="95" t="s">
        <v>647</v>
      </c>
      <c r="E3044" s="87"/>
      <c r="F3044" s="69"/>
      <c r="G3044" s="69"/>
      <c r="H3044" s="69"/>
      <c r="I3044" s="69"/>
      <c r="J3044" s="70"/>
      <c r="K3044" s="118"/>
      <c r="L3044" s="112"/>
    </row>
    <row r="3045" spans="1:12" x14ac:dyDescent="0.25">
      <c r="A3045" s="93">
        <v>1982</v>
      </c>
      <c r="B3045" s="94" t="s">
        <v>135</v>
      </c>
      <c r="C3045" s="95" t="s">
        <v>136</v>
      </c>
      <c r="D3045" s="95" t="s">
        <v>647</v>
      </c>
      <c r="E3045" s="87"/>
      <c r="F3045" s="69"/>
      <c r="G3045" s="69"/>
      <c r="H3045" s="69"/>
      <c r="I3045" s="69"/>
      <c r="J3045" s="70"/>
      <c r="K3045" s="118"/>
      <c r="L3045" s="112"/>
    </row>
    <row r="3046" spans="1:12" x14ac:dyDescent="0.25">
      <c r="A3046" s="93">
        <v>1982</v>
      </c>
      <c r="B3046" s="94" t="s">
        <v>137</v>
      </c>
      <c r="C3046" s="95" t="s">
        <v>138</v>
      </c>
      <c r="D3046" s="95" t="s">
        <v>647</v>
      </c>
      <c r="E3046" s="87"/>
      <c r="F3046" s="69"/>
      <c r="G3046" s="69"/>
      <c r="H3046" s="69"/>
      <c r="I3046" s="69"/>
      <c r="J3046" s="70"/>
      <c r="K3046" s="118"/>
      <c r="L3046" s="112"/>
    </row>
    <row r="3047" spans="1:12" x14ac:dyDescent="0.25">
      <c r="A3047" s="93">
        <v>1982</v>
      </c>
      <c r="B3047" s="94" t="s">
        <v>139</v>
      </c>
      <c r="C3047" s="95" t="s">
        <v>140</v>
      </c>
      <c r="D3047" s="95" t="s">
        <v>647</v>
      </c>
      <c r="E3047" s="87"/>
      <c r="F3047" s="69"/>
      <c r="G3047" s="69"/>
      <c r="H3047" s="69"/>
      <c r="I3047" s="69"/>
      <c r="J3047" s="70"/>
      <c r="K3047" s="118"/>
      <c r="L3047" s="112"/>
    </row>
    <row r="3048" spans="1:12" x14ac:dyDescent="0.25">
      <c r="A3048" s="93">
        <v>1982</v>
      </c>
      <c r="B3048" s="94" t="s">
        <v>141</v>
      </c>
      <c r="C3048" s="95" t="s">
        <v>142</v>
      </c>
      <c r="D3048" s="95" t="s">
        <v>647</v>
      </c>
      <c r="E3048" s="87"/>
      <c r="F3048" s="69"/>
      <c r="G3048" s="69"/>
      <c r="H3048" s="69"/>
      <c r="I3048" s="69"/>
      <c r="J3048" s="70"/>
      <c r="K3048" s="118"/>
      <c r="L3048" s="112"/>
    </row>
    <row r="3049" spans="1:12" x14ac:dyDescent="0.25">
      <c r="A3049" s="93">
        <v>1982</v>
      </c>
      <c r="B3049" s="94" t="s">
        <v>143</v>
      </c>
      <c r="C3049" s="95" t="s">
        <v>144</v>
      </c>
      <c r="D3049" s="95" t="s">
        <v>647</v>
      </c>
      <c r="E3049" s="87"/>
      <c r="F3049" s="69"/>
      <c r="G3049" s="69"/>
      <c r="H3049" s="69"/>
      <c r="I3049" s="69"/>
      <c r="J3049" s="70"/>
      <c r="K3049" s="118"/>
      <c r="L3049" s="112"/>
    </row>
    <row r="3050" spans="1:12" x14ac:dyDescent="0.25">
      <c r="A3050" s="93">
        <v>1982</v>
      </c>
      <c r="B3050" s="94" t="s">
        <v>145</v>
      </c>
      <c r="C3050" s="95" t="s">
        <v>146</v>
      </c>
      <c r="D3050" s="95" t="s">
        <v>647</v>
      </c>
      <c r="E3050" s="87"/>
      <c r="F3050" s="69"/>
      <c r="G3050" s="69"/>
      <c r="H3050" s="69"/>
      <c r="I3050" s="69"/>
      <c r="J3050" s="70"/>
      <c r="K3050" s="118"/>
      <c r="L3050" s="112"/>
    </row>
    <row r="3051" spans="1:12" x14ac:dyDescent="0.25">
      <c r="A3051" s="93">
        <v>1982</v>
      </c>
      <c r="B3051" s="94" t="s">
        <v>147</v>
      </c>
      <c r="C3051" s="95" t="s">
        <v>148</v>
      </c>
      <c r="D3051" s="95" t="s">
        <v>647</v>
      </c>
      <c r="E3051" s="87"/>
      <c r="F3051" s="69"/>
      <c r="G3051" s="69"/>
      <c r="H3051" s="69"/>
      <c r="I3051" s="69"/>
      <c r="J3051" s="70"/>
      <c r="K3051" s="118"/>
      <c r="L3051" s="112"/>
    </row>
    <row r="3052" spans="1:12" x14ac:dyDescent="0.25">
      <c r="A3052" s="93">
        <v>1982</v>
      </c>
      <c r="B3052" s="94" t="s">
        <v>149</v>
      </c>
      <c r="C3052" s="95" t="s">
        <v>150</v>
      </c>
      <c r="D3052" s="95" t="s">
        <v>647</v>
      </c>
      <c r="E3052" s="87"/>
      <c r="F3052" s="69"/>
      <c r="G3052" s="69"/>
      <c r="H3052" s="69"/>
      <c r="I3052" s="69"/>
      <c r="J3052" s="70"/>
      <c r="K3052" s="118"/>
      <c r="L3052" s="112"/>
    </row>
    <row r="3053" spans="1:12" x14ac:dyDescent="0.25">
      <c r="A3053" s="93">
        <v>1982</v>
      </c>
      <c r="B3053" s="94" t="s">
        <v>151</v>
      </c>
      <c r="C3053" s="95" t="s">
        <v>152</v>
      </c>
      <c r="D3053" s="95" t="s">
        <v>647</v>
      </c>
      <c r="E3053" s="87"/>
      <c r="F3053" s="69"/>
      <c r="G3053" s="69"/>
      <c r="H3053" s="69"/>
      <c r="I3053" s="69"/>
      <c r="J3053" s="70"/>
      <c r="K3053" s="118"/>
      <c r="L3053" s="112"/>
    </row>
    <row r="3054" spans="1:12" x14ac:dyDescent="0.25">
      <c r="A3054" s="93">
        <v>1982</v>
      </c>
      <c r="B3054" s="94" t="s">
        <v>153</v>
      </c>
      <c r="C3054" s="95" t="s">
        <v>154</v>
      </c>
      <c r="D3054" s="95" t="s">
        <v>647</v>
      </c>
      <c r="E3054" s="87"/>
      <c r="F3054" s="69"/>
      <c r="G3054" s="69"/>
      <c r="H3054" s="69"/>
      <c r="I3054" s="69"/>
      <c r="J3054" s="70"/>
      <c r="K3054" s="118"/>
      <c r="L3054" s="112"/>
    </row>
    <row r="3055" spans="1:12" x14ac:dyDescent="0.25">
      <c r="A3055" s="93">
        <v>1982</v>
      </c>
      <c r="B3055" s="94" t="s">
        <v>155</v>
      </c>
      <c r="C3055" s="95" t="s">
        <v>156</v>
      </c>
      <c r="D3055" s="95" t="s">
        <v>647</v>
      </c>
      <c r="E3055" s="87"/>
      <c r="F3055" s="69"/>
      <c r="G3055" s="69"/>
      <c r="H3055" s="69"/>
      <c r="I3055" s="69"/>
      <c r="J3055" s="70"/>
      <c r="K3055" s="118"/>
      <c r="L3055" s="112"/>
    </row>
    <row r="3056" spans="1:12" x14ac:dyDescent="0.25">
      <c r="A3056" s="93">
        <v>1982</v>
      </c>
      <c r="B3056" s="94" t="s">
        <v>157</v>
      </c>
      <c r="C3056" s="95" t="s">
        <v>158</v>
      </c>
      <c r="D3056" s="95" t="s">
        <v>647</v>
      </c>
      <c r="E3056" s="87"/>
      <c r="F3056" s="69"/>
      <c r="G3056" s="69"/>
      <c r="H3056" s="69"/>
      <c r="I3056" s="69"/>
      <c r="J3056" s="70"/>
      <c r="K3056" s="118"/>
      <c r="L3056" s="112"/>
    </row>
    <row r="3057" spans="1:12" x14ac:dyDescent="0.25">
      <c r="A3057" s="93">
        <v>1982</v>
      </c>
      <c r="B3057" s="94" t="s">
        <v>159</v>
      </c>
      <c r="C3057" s="95" t="s">
        <v>160</v>
      </c>
      <c r="D3057" s="95" t="s">
        <v>647</v>
      </c>
      <c r="E3057" s="87"/>
      <c r="F3057" s="69"/>
      <c r="G3057" s="69"/>
      <c r="H3057" s="69"/>
      <c r="I3057" s="69"/>
      <c r="J3057" s="70"/>
      <c r="K3057" s="118"/>
      <c r="L3057" s="112"/>
    </row>
    <row r="3058" spans="1:12" x14ac:dyDescent="0.25">
      <c r="A3058" s="93">
        <v>1982</v>
      </c>
      <c r="B3058" s="94" t="s">
        <v>161</v>
      </c>
      <c r="C3058" s="95" t="s">
        <v>162</v>
      </c>
      <c r="D3058" s="95" t="s">
        <v>647</v>
      </c>
      <c r="E3058" s="87"/>
      <c r="F3058" s="69"/>
      <c r="G3058" s="69"/>
      <c r="H3058" s="69"/>
      <c r="I3058" s="69"/>
      <c r="J3058" s="70"/>
      <c r="K3058" s="118"/>
      <c r="L3058" s="112"/>
    </row>
    <row r="3059" spans="1:12" x14ac:dyDescent="0.25">
      <c r="A3059" s="93">
        <v>1982</v>
      </c>
      <c r="B3059" s="94" t="s">
        <v>163</v>
      </c>
      <c r="C3059" s="95" t="s">
        <v>164</v>
      </c>
      <c r="D3059" s="95" t="s">
        <v>647</v>
      </c>
      <c r="E3059" s="87"/>
      <c r="F3059" s="69"/>
      <c r="G3059" s="69"/>
      <c r="H3059" s="69"/>
      <c r="I3059" s="69"/>
      <c r="J3059" s="70"/>
      <c r="K3059" s="118"/>
      <c r="L3059" s="112"/>
    </row>
    <row r="3060" spans="1:12" x14ac:dyDescent="0.25">
      <c r="A3060" s="93">
        <v>1982</v>
      </c>
      <c r="B3060" s="94" t="s">
        <v>165</v>
      </c>
      <c r="C3060" s="95" t="s">
        <v>166</v>
      </c>
      <c r="D3060" s="95" t="s">
        <v>647</v>
      </c>
      <c r="E3060" s="87"/>
      <c r="F3060" s="69"/>
      <c r="G3060" s="69"/>
      <c r="H3060" s="69"/>
      <c r="I3060" s="69"/>
      <c r="J3060" s="70"/>
      <c r="K3060" s="118"/>
      <c r="L3060" s="112"/>
    </row>
    <row r="3061" spans="1:12" x14ac:dyDescent="0.25">
      <c r="A3061" s="93">
        <v>1982</v>
      </c>
      <c r="B3061" s="94" t="s">
        <v>167</v>
      </c>
      <c r="C3061" s="95" t="s">
        <v>168</v>
      </c>
      <c r="D3061" s="95" t="s">
        <v>647</v>
      </c>
      <c r="E3061" s="87"/>
      <c r="F3061" s="69"/>
      <c r="G3061" s="69"/>
      <c r="H3061" s="69"/>
      <c r="I3061" s="69"/>
      <c r="J3061" s="70"/>
      <c r="K3061" s="118"/>
      <c r="L3061" s="112"/>
    </row>
    <row r="3062" spans="1:12" x14ac:dyDescent="0.25">
      <c r="A3062" s="93">
        <v>1982</v>
      </c>
      <c r="B3062" s="94" t="s">
        <v>169</v>
      </c>
      <c r="C3062" s="95" t="s">
        <v>170</v>
      </c>
      <c r="D3062" s="95" t="s">
        <v>647</v>
      </c>
      <c r="E3062" s="87"/>
      <c r="F3062" s="69"/>
      <c r="G3062" s="69"/>
      <c r="H3062" s="69"/>
      <c r="I3062" s="69"/>
      <c r="J3062" s="70"/>
      <c r="K3062" s="118"/>
      <c r="L3062" s="112"/>
    </row>
    <row r="3063" spans="1:12" x14ac:dyDescent="0.25">
      <c r="A3063" s="93">
        <v>1982</v>
      </c>
      <c r="B3063" s="94" t="s">
        <v>171</v>
      </c>
      <c r="C3063" s="95" t="s">
        <v>172</v>
      </c>
      <c r="D3063" s="95" t="s">
        <v>647</v>
      </c>
      <c r="E3063" s="87"/>
      <c r="F3063" s="69"/>
      <c r="G3063" s="69"/>
      <c r="H3063" s="69"/>
      <c r="I3063" s="69"/>
      <c r="J3063" s="70"/>
      <c r="K3063" s="118"/>
      <c r="L3063" s="112"/>
    </row>
    <row r="3064" spans="1:12" x14ac:dyDescent="0.25">
      <c r="A3064" s="93">
        <v>1982</v>
      </c>
      <c r="B3064" s="94" t="s">
        <v>173</v>
      </c>
      <c r="C3064" s="95" t="s">
        <v>174</v>
      </c>
      <c r="D3064" s="95" t="s">
        <v>647</v>
      </c>
      <c r="E3064" s="87"/>
      <c r="F3064" s="69"/>
      <c r="G3064" s="69"/>
      <c r="H3064" s="69"/>
      <c r="I3064" s="69"/>
      <c r="J3064" s="70"/>
      <c r="K3064" s="118"/>
      <c r="L3064" s="112"/>
    </row>
    <row r="3065" spans="1:12" x14ac:dyDescent="0.25">
      <c r="A3065" s="93">
        <v>1982</v>
      </c>
      <c r="B3065" s="94" t="s">
        <v>175</v>
      </c>
      <c r="C3065" s="95" t="s">
        <v>176</v>
      </c>
      <c r="D3065" s="95" t="s">
        <v>647</v>
      </c>
      <c r="E3065" s="87"/>
      <c r="F3065" s="69"/>
      <c r="G3065" s="69"/>
      <c r="H3065" s="69"/>
      <c r="I3065" s="69"/>
      <c r="J3065" s="70"/>
      <c r="K3065" s="118"/>
      <c r="L3065" s="112"/>
    </row>
    <row r="3066" spans="1:12" x14ac:dyDescent="0.25">
      <c r="A3066" s="93">
        <v>1982</v>
      </c>
      <c r="B3066" s="94" t="s">
        <v>177</v>
      </c>
      <c r="C3066" s="95" t="s">
        <v>178</v>
      </c>
      <c r="D3066" s="95" t="s">
        <v>647</v>
      </c>
      <c r="E3066" s="87"/>
      <c r="F3066" s="69"/>
      <c r="G3066" s="69"/>
      <c r="H3066" s="69"/>
      <c r="I3066" s="69"/>
      <c r="J3066" s="70"/>
      <c r="K3066" s="118"/>
      <c r="L3066" s="112"/>
    </row>
    <row r="3067" spans="1:12" x14ac:dyDescent="0.25">
      <c r="A3067" s="93">
        <v>1982</v>
      </c>
      <c r="B3067" s="94" t="s">
        <v>179</v>
      </c>
      <c r="C3067" s="95" t="s">
        <v>180</v>
      </c>
      <c r="D3067" s="95" t="s">
        <v>647</v>
      </c>
      <c r="E3067" s="87"/>
      <c r="F3067" s="69"/>
      <c r="G3067" s="69"/>
      <c r="H3067" s="69"/>
      <c r="I3067" s="69"/>
      <c r="J3067" s="70"/>
      <c r="K3067" s="118"/>
      <c r="L3067" s="112"/>
    </row>
    <row r="3068" spans="1:12" x14ac:dyDescent="0.25">
      <c r="A3068" s="93">
        <v>1982</v>
      </c>
      <c r="B3068" s="94" t="s">
        <v>181</v>
      </c>
      <c r="C3068" s="95" t="s">
        <v>182</v>
      </c>
      <c r="D3068" s="95" t="s">
        <v>647</v>
      </c>
      <c r="E3068" s="87"/>
      <c r="F3068" s="69"/>
      <c r="G3068" s="69"/>
      <c r="H3068" s="69"/>
      <c r="I3068" s="69"/>
      <c r="J3068" s="70"/>
      <c r="K3068" s="118"/>
      <c r="L3068" s="112"/>
    </row>
    <row r="3069" spans="1:12" x14ac:dyDescent="0.25">
      <c r="A3069" s="93">
        <v>1982</v>
      </c>
      <c r="B3069" s="94" t="s">
        <v>183</v>
      </c>
      <c r="C3069" s="95" t="s">
        <v>184</v>
      </c>
      <c r="D3069" s="95" t="s">
        <v>647</v>
      </c>
      <c r="E3069" s="87"/>
      <c r="F3069" s="69"/>
      <c r="G3069" s="69"/>
      <c r="H3069" s="69"/>
      <c r="I3069" s="69"/>
      <c r="J3069" s="70"/>
      <c r="K3069" s="118"/>
      <c r="L3069" s="112"/>
    </row>
    <row r="3070" spans="1:12" x14ac:dyDescent="0.25">
      <c r="A3070" s="93">
        <v>1982</v>
      </c>
      <c r="B3070" s="94" t="s">
        <v>185</v>
      </c>
      <c r="C3070" s="95" t="s">
        <v>186</v>
      </c>
      <c r="D3070" s="95" t="s">
        <v>647</v>
      </c>
      <c r="E3070" s="87"/>
      <c r="F3070" s="69"/>
      <c r="G3070" s="69"/>
      <c r="H3070" s="69"/>
      <c r="I3070" s="69"/>
      <c r="J3070" s="70"/>
      <c r="K3070" s="118"/>
      <c r="L3070" s="112"/>
    </row>
    <row r="3071" spans="1:12" x14ac:dyDescent="0.25">
      <c r="A3071" s="93">
        <v>1982</v>
      </c>
      <c r="B3071" s="94" t="s">
        <v>187</v>
      </c>
      <c r="C3071" s="95" t="s">
        <v>188</v>
      </c>
      <c r="D3071" s="95" t="s">
        <v>647</v>
      </c>
      <c r="E3071" s="87"/>
      <c r="F3071" s="69"/>
      <c r="G3071" s="69"/>
      <c r="H3071" s="69"/>
      <c r="I3071" s="69"/>
      <c r="J3071" s="70"/>
      <c r="K3071" s="118"/>
      <c r="L3071" s="112"/>
    </row>
    <row r="3072" spans="1:12" x14ac:dyDescent="0.25">
      <c r="A3072" s="93">
        <v>1982</v>
      </c>
      <c r="B3072" s="94" t="s">
        <v>189</v>
      </c>
      <c r="C3072" s="95" t="s">
        <v>190</v>
      </c>
      <c r="D3072" s="95" t="s">
        <v>647</v>
      </c>
      <c r="E3072" s="87"/>
      <c r="F3072" s="69"/>
      <c r="G3072" s="69"/>
      <c r="H3072" s="69"/>
      <c r="I3072" s="69"/>
      <c r="J3072" s="70"/>
      <c r="K3072" s="118"/>
      <c r="L3072" s="112"/>
    </row>
    <row r="3073" spans="1:12" x14ac:dyDescent="0.25">
      <c r="A3073" s="93">
        <v>1982</v>
      </c>
      <c r="B3073" s="94" t="s">
        <v>191</v>
      </c>
      <c r="C3073" s="95" t="s">
        <v>192</v>
      </c>
      <c r="D3073" s="95" t="s">
        <v>647</v>
      </c>
      <c r="E3073" s="87"/>
      <c r="F3073" s="69"/>
      <c r="G3073" s="69"/>
      <c r="H3073" s="69"/>
      <c r="I3073" s="69"/>
      <c r="J3073" s="70"/>
      <c r="K3073" s="118"/>
      <c r="L3073" s="112"/>
    </row>
    <row r="3074" spans="1:12" x14ac:dyDescent="0.25">
      <c r="A3074" s="93">
        <v>1982</v>
      </c>
      <c r="B3074" s="94" t="s">
        <v>193</v>
      </c>
      <c r="C3074" s="95" t="s">
        <v>194</v>
      </c>
      <c r="D3074" s="95" t="s">
        <v>647</v>
      </c>
      <c r="E3074" s="87"/>
      <c r="F3074" s="69"/>
      <c r="G3074" s="69"/>
      <c r="H3074" s="69"/>
      <c r="I3074" s="69"/>
      <c r="J3074" s="70"/>
      <c r="K3074" s="118"/>
      <c r="L3074" s="112"/>
    </row>
    <row r="3075" spans="1:12" x14ac:dyDescent="0.25">
      <c r="A3075" s="93">
        <v>1982</v>
      </c>
      <c r="B3075" s="94" t="s">
        <v>195</v>
      </c>
      <c r="C3075" s="95" t="s">
        <v>196</v>
      </c>
      <c r="D3075" s="95" t="s">
        <v>647</v>
      </c>
      <c r="E3075" s="87"/>
      <c r="F3075" s="69"/>
      <c r="G3075" s="69"/>
      <c r="H3075" s="69"/>
      <c r="I3075" s="69"/>
      <c r="J3075" s="70"/>
      <c r="K3075" s="118"/>
      <c r="L3075" s="112"/>
    </row>
    <row r="3076" spans="1:12" x14ac:dyDescent="0.25">
      <c r="A3076" s="93">
        <v>1982</v>
      </c>
      <c r="B3076" s="94" t="s">
        <v>197</v>
      </c>
      <c r="C3076" s="95" t="s">
        <v>198</v>
      </c>
      <c r="D3076" s="95" t="s">
        <v>647</v>
      </c>
      <c r="E3076" s="87"/>
      <c r="F3076" s="69"/>
      <c r="G3076" s="69"/>
      <c r="H3076" s="69"/>
      <c r="I3076" s="69"/>
      <c r="J3076" s="70"/>
      <c r="K3076" s="118"/>
      <c r="L3076" s="112"/>
    </row>
    <row r="3077" spans="1:12" x14ac:dyDescent="0.25">
      <c r="A3077" s="93">
        <v>1982</v>
      </c>
      <c r="B3077" s="94" t="s">
        <v>199</v>
      </c>
      <c r="C3077" s="95" t="s">
        <v>200</v>
      </c>
      <c r="D3077" s="95" t="s">
        <v>647</v>
      </c>
      <c r="E3077" s="87"/>
      <c r="F3077" s="69"/>
      <c r="G3077" s="69"/>
      <c r="H3077" s="69"/>
      <c r="I3077" s="69"/>
      <c r="J3077" s="70"/>
      <c r="K3077" s="118"/>
      <c r="L3077" s="112"/>
    </row>
    <row r="3078" spans="1:12" x14ac:dyDescent="0.25">
      <c r="A3078" s="93">
        <v>1982</v>
      </c>
      <c r="B3078" s="94" t="s">
        <v>201</v>
      </c>
      <c r="C3078" s="95" t="s">
        <v>202</v>
      </c>
      <c r="D3078" s="95" t="s">
        <v>647</v>
      </c>
      <c r="E3078" s="87"/>
      <c r="F3078" s="69"/>
      <c r="G3078" s="69"/>
      <c r="H3078" s="69"/>
      <c r="I3078" s="69"/>
      <c r="J3078" s="70"/>
      <c r="K3078" s="118"/>
      <c r="L3078" s="112"/>
    </row>
    <row r="3079" spans="1:12" x14ac:dyDescent="0.25">
      <c r="A3079" s="93">
        <v>1982</v>
      </c>
      <c r="B3079" s="94" t="s">
        <v>203</v>
      </c>
      <c r="C3079" s="95" t="s">
        <v>204</v>
      </c>
      <c r="D3079" s="95" t="s">
        <v>647</v>
      </c>
      <c r="E3079" s="87"/>
      <c r="F3079" s="69"/>
      <c r="G3079" s="69"/>
      <c r="H3079" s="69"/>
      <c r="I3079" s="69"/>
      <c r="J3079" s="70"/>
      <c r="K3079" s="118"/>
      <c r="L3079" s="112"/>
    </row>
    <row r="3080" spans="1:12" x14ac:dyDescent="0.25">
      <c r="A3080" s="93">
        <v>1982</v>
      </c>
      <c r="B3080" s="94" t="s">
        <v>205</v>
      </c>
      <c r="C3080" s="95" t="s">
        <v>206</v>
      </c>
      <c r="D3080" s="95" t="s">
        <v>647</v>
      </c>
      <c r="E3080" s="87"/>
      <c r="F3080" s="69"/>
      <c r="G3080" s="69"/>
      <c r="H3080" s="69"/>
      <c r="I3080" s="69"/>
      <c r="J3080" s="70"/>
      <c r="K3080" s="118"/>
      <c r="L3080" s="112"/>
    </row>
    <row r="3081" spans="1:12" x14ac:dyDescent="0.25">
      <c r="A3081" s="93">
        <v>1982</v>
      </c>
      <c r="B3081" s="94" t="s">
        <v>207</v>
      </c>
      <c r="C3081" s="95" t="s">
        <v>208</v>
      </c>
      <c r="D3081" s="95" t="s">
        <v>647</v>
      </c>
      <c r="E3081" s="87"/>
      <c r="F3081" s="69"/>
      <c r="G3081" s="69"/>
      <c r="H3081" s="69"/>
      <c r="I3081" s="69"/>
      <c r="J3081" s="70"/>
      <c r="K3081" s="118"/>
      <c r="L3081" s="112"/>
    </row>
    <row r="3082" spans="1:12" x14ac:dyDescent="0.25">
      <c r="A3082" s="93">
        <v>1982</v>
      </c>
      <c r="B3082" s="94" t="s">
        <v>209</v>
      </c>
      <c r="C3082" s="95" t="s">
        <v>210</v>
      </c>
      <c r="D3082" s="95" t="s">
        <v>647</v>
      </c>
      <c r="E3082" s="87"/>
      <c r="F3082" s="69"/>
      <c r="G3082" s="69"/>
      <c r="H3082" s="69"/>
      <c r="I3082" s="69"/>
      <c r="J3082" s="70"/>
      <c r="K3082" s="118"/>
      <c r="L3082" s="112"/>
    </row>
    <row r="3083" spans="1:12" x14ac:dyDescent="0.25">
      <c r="A3083" s="93">
        <v>1982</v>
      </c>
      <c r="B3083" s="94" t="s">
        <v>211</v>
      </c>
      <c r="C3083" s="95" t="s">
        <v>212</v>
      </c>
      <c r="D3083" s="95" t="s">
        <v>647</v>
      </c>
      <c r="E3083" s="87"/>
      <c r="F3083" s="69"/>
      <c r="G3083" s="69"/>
      <c r="H3083" s="69"/>
      <c r="I3083" s="69"/>
      <c r="J3083" s="70"/>
      <c r="K3083" s="118"/>
      <c r="L3083" s="112"/>
    </row>
    <row r="3084" spans="1:12" x14ac:dyDescent="0.25">
      <c r="A3084" s="93">
        <v>1982</v>
      </c>
      <c r="B3084" s="94" t="s">
        <v>213</v>
      </c>
      <c r="C3084" s="95" t="s">
        <v>214</v>
      </c>
      <c r="D3084" s="95" t="s">
        <v>647</v>
      </c>
      <c r="E3084" s="87"/>
      <c r="F3084" s="69"/>
      <c r="G3084" s="69"/>
      <c r="H3084" s="69"/>
      <c r="I3084" s="69"/>
      <c r="J3084" s="70"/>
      <c r="K3084" s="118"/>
      <c r="L3084" s="112"/>
    </row>
    <row r="3085" spans="1:12" x14ac:dyDescent="0.25">
      <c r="A3085" s="93">
        <v>1982</v>
      </c>
      <c r="B3085" s="94" t="s">
        <v>215</v>
      </c>
      <c r="C3085" s="95" t="s">
        <v>651</v>
      </c>
      <c r="D3085" s="95" t="s">
        <v>647</v>
      </c>
      <c r="E3085" s="87"/>
      <c r="F3085" s="69"/>
      <c r="G3085" s="69"/>
      <c r="H3085" s="69"/>
      <c r="I3085" s="69"/>
      <c r="J3085" s="70"/>
      <c r="K3085" s="118"/>
      <c r="L3085" s="112"/>
    </row>
    <row r="3086" spans="1:12" x14ac:dyDescent="0.25">
      <c r="A3086" s="93">
        <v>1982</v>
      </c>
      <c r="B3086" s="94" t="s">
        <v>216</v>
      </c>
      <c r="C3086" s="95" t="s">
        <v>217</v>
      </c>
      <c r="D3086" s="95" t="s">
        <v>647</v>
      </c>
      <c r="E3086" s="87"/>
      <c r="F3086" s="69"/>
      <c r="G3086" s="69"/>
      <c r="H3086" s="69"/>
      <c r="I3086" s="69"/>
      <c r="J3086" s="70"/>
      <c r="K3086" s="118"/>
      <c r="L3086" s="112"/>
    </row>
    <row r="3087" spans="1:12" x14ac:dyDescent="0.25">
      <c r="A3087" s="93">
        <v>1982</v>
      </c>
      <c r="B3087" s="94" t="s">
        <v>218</v>
      </c>
      <c r="C3087" s="95" t="s">
        <v>219</v>
      </c>
      <c r="D3087" s="95" t="s">
        <v>647</v>
      </c>
      <c r="E3087" s="87"/>
      <c r="F3087" s="69"/>
      <c r="G3087" s="69"/>
      <c r="H3087" s="69"/>
      <c r="I3087" s="69"/>
      <c r="J3087" s="70"/>
      <c r="K3087" s="118"/>
      <c r="L3087" s="112"/>
    </row>
    <row r="3088" spans="1:12" x14ac:dyDescent="0.25">
      <c r="A3088" s="93">
        <v>1982</v>
      </c>
      <c r="B3088" s="94" t="s">
        <v>220</v>
      </c>
      <c r="C3088" s="95" t="s">
        <v>221</v>
      </c>
      <c r="D3088" s="95" t="s">
        <v>647</v>
      </c>
      <c r="E3088" s="87"/>
      <c r="F3088" s="69"/>
      <c r="G3088" s="69"/>
      <c r="H3088" s="69"/>
      <c r="I3088" s="69"/>
      <c r="J3088" s="70"/>
      <c r="K3088" s="118"/>
      <c r="L3088" s="112"/>
    </row>
    <row r="3089" spans="1:12" x14ac:dyDescent="0.25">
      <c r="A3089" s="93">
        <v>1982</v>
      </c>
      <c r="B3089" s="94" t="s">
        <v>222</v>
      </c>
      <c r="C3089" s="95" t="s">
        <v>223</v>
      </c>
      <c r="D3089" s="95" t="s">
        <v>647</v>
      </c>
      <c r="E3089" s="87"/>
      <c r="F3089" s="69"/>
      <c r="G3089" s="69"/>
      <c r="H3089" s="69"/>
      <c r="I3089" s="69"/>
      <c r="J3089" s="70"/>
      <c r="K3089" s="118"/>
      <c r="L3089" s="112"/>
    </row>
    <row r="3090" spans="1:12" x14ac:dyDescent="0.25">
      <c r="A3090" s="93">
        <v>1982</v>
      </c>
      <c r="B3090" s="94" t="s">
        <v>224</v>
      </c>
      <c r="C3090" s="95" t="s">
        <v>225</v>
      </c>
      <c r="D3090" s="95" t="s">
        <v>647</v>
      </c>
      <c r="E3090" s="87"/>
      <c r="F3090" s="69"/>
      <c r="G3090" s="69"/>
      <c r="H3090" s="69"/>
      <c r="I3090" s="69"/>
      <c r="J3090" s="70"/>
      <c r="K3090" s="118"/>
      <c r="L3090" s="112"/>
    </row>
    <row r="3091" spans="1:12" x14ac:dyDescent="0.25">
      <c r="A3091" s="93">
        <v>1982</v>
      </c>
      <c r="B3091" s="94" t="s">
        <v>226</v>
      </c>
      <c r="C3091" s="95" t="s">
        <v>227</v>
      </c>
      <c r="D3091" s="95" t="s">
        <v>647</v>
      </c>
      <c r="E3091" s="87"/>
      <c r="F3091" s="69"/>
      <c r="G3091" s="69"/>
      <c r="H3091" s="69"/>
      <c r="I3091" s="69"/>
      <c r="J3091" s="70"/>
      <c r="K3091" s="118"/>
      <c r="L3091" s="112"/>
    </row>
    <row r="3092" spans="1:12" x14ac:dyDescent="0.25">
      <c r="A3092" s="93">
        <v>1982</v>
      </c>
      <c r="B3092" s="94" t="s">
        <v>228</v>
      </c>
      <c r="C3092" s="95" t="s">
        <v>229</v>
      </c>
      <c r="D3092" s="95" t="s">
        <v>616</v>
      </c>
      <c r="E3092" s="87"/>
      <c r="F3092" s="69"/>
      <c r="G3092" s="69"/>
      <c r="H3092" s="69"/>
      <c r="I3092" s="69"/>
      <c r="J3092" s="70"/>
      <c r="K3092" s="118"/>
      <c r="L3092" s="112"/>
    </row>
    <row r="3093" spans="1:12" x14ac:dyDescent="0.25">
      <c r="A3093" s="93">
        <v>1982</v>
      </c>
      <c r="B3093" s="94" t="s">
        <v>230</v>
      </c>
      <c r="C3093" s="95" t="s">
        <v>231</v>
      </c>
      <c r="D3093" s="95" t="s">
        <v>616</v>
      </c>
      <c r="E3093" s="87"/>
      <c r="F3093" s="69"/>
      <c r="G3093" s="69"/>
      <c r="H3093" s="69"/>
      <c r="I3093" s="69"/>
      <c r="J3093" s="70"/>
      <c r="K3093" s="118"/>
      <c r="L3093" s="112"/>
    </row>
    <row r="3094" spans="1:12" x14ac:dyDescent="0.25">
      <c r="A3094" s="93">
        <v>1982</v>
      </c>
      <c r="B3094" s="94" t="s">
        <v>232</v>
      </c>
      <c r="C3094" s="95" t="s">
        <v>233</v>
      </c>
      <c r="D3094" s="95" t="s">
        <v>616</v>
      </c>
      <c r="E3094" s="87"/>
      <c r="F3094" s="69"/>
      <c r="G3094" s="69"/>
      <c r="H3094" s="69"/>
      <c r="I3094" s="69"/>
      <c r="J3094" s="70"/>
      <c r="K3094" s="118"/>
      <c r="L3094" s="112"/>
    </row>
    <row r="3095" spans="1:12" x14ac:dyDescent="0.25">
      <c r="A3095" s="93">
        <v>1982</v>
      </c>
      <c r="B3095" s="94" t="s">
        <v>234</v>
      </c>
      <c r="C3095" s="95" t="s">
        <v>235</v>
      </c>
      <c r="D3095" s="95" t="s">
        <v>616</v>
      </c>
      <c r="E3095" s="87"/>
      <c r="F3095" s="69"/>
      <c r="G3095" s="69"/>
      <c r="H3095" s="69"/>
      <c r="I3095" s="69"/>
      <c r="J3095" s="70"/>
      <c r="K3095" s="118"/>
      <c r="L3095" s="112"/>
    </row>
    <row r="3096" spans="1:12" x14ac:dyDescent="0.25">
      <c r="A3096" s="93">
        <v>1982</v>
      </c>
      <c r="B3096" s="94" t="s">
        <v>236</v>
      </c>
      <c r="C3096" s="95" t="s">
        <v>237</v>
      </c>
      <c r="D3096" s="95" t="s">
        <v>616</v>
      </c>
      <c r="E3096" s="87"/>
      <c r="F3096" s="69"/>
      <c r="G3096" s="69"/>
      <c r="H3096" s="69"/>
      <c r="I3096" s="69"/>
      <c r="J3096" s="70"/>
      <c r="K3096" s="118"/>
      <c r="L3096" s="112"/>
    </row>
    <row r="3097" spans="1:12" x14ac:dyDescent="0.25">
      <c r="A3097" s="93">
        <v>1982</v>
      </c>
      <c r="B3097" s="94" t="s">
        <v>238</v>
      </c>
      <c r="C3097" s="95" t="s">
        <v>239</v>
      </c>
      <c r="D3097" s="95" t="s">
        <v>240</v>
      </c>
      <c r="E3097" s="87"/>
      <c r="F3097" s="69"/>
      <c r="G3097" s="69"/>
      <c r="H3097" s="69"/>
      <c r="I3097" s="69"/>
      <c r="J3097" s="70"/>
      <c r="K3097" s="118"/>
      <c r="L3097" s="112"/>
    </row>
    <row r="3098" spans="1:12" x14ac:dyDescent="0.25">
      <c r="A3098" s="93">
        <v>1982</v>
      </c>
      <c r="B3098" s="94" t="s">
        <v>241</v>
      </c>
      <c r="C3098" s="95" t="s">
        <v>242</v>
      </c>
      <c r="D3098" s="95" t="s">
        <v>240</v>
      </c>
      <c r="E3098" s="87"/>
      <c r="F3098" s="69"/>
      <c r="G3098" s="69"/>
      <c r="H3098" s="69"/>
      <c r="I3098" s="69"/>
      <c r="J3098" s="70"/>
      <c r="K3098" s="118"/>
      <c r="L3098" s="112"/>
    </row>
    <row r="3099" spans="1:12" x14ac:dyDescent="0.25">
      <c r="A3099" s="93">
        <v>1982</v>
      </c>
      <c r="B3099" s="94" t="s">
        <v>243</v>
      </c>
      <c r="C3099" s="95" t="s">
        <v>244</v>
      </c>
      <c r="D3099" s="95" t="s">
        <v>240</v>
      </c>
      <c r="E3099" s="87"/>
      <c r="F3099" s="69"/>
      <c r="G3099" s="69"/>
      <c r="H3099" s="69"/>
      <c r="I3099" s="69"/>
      <c r="J3099" s="70"/>
      <c r="K3099" s="118"/>
      <c r="L3099" s="112"/>
    </row>
    <row r="3100" spans="1:12" x14ac:dyDescent="0.25">
      <c r="A3100" s="93">
        <v>1982</v>
      </c>
      <c r="B3100" s="94" t="s">
        <v>245</v>
      </c>
      <c r="C3100" s="95" t="s">
        <v>246</v>
      </c>
      <c r="D3100" s="95" t="s">
        <v>240</v>
      </c>
      <c r="E3100" s="87"/>
      <c r="F3100" s="69"/>
      <c r="G3100" s="69"/>
      <c r="H3100" s="69"/>
      <c r="I3100" s="69"/>
      <c r="J3100" s="70"/>
      <c r="K3100" s="118"/>
      <c r="L3100" s="112"/>
    </row>
    <row r="3101" spans="1:12" x14ac:dyDescent="0.25">
      <c r="A3101" s="93">
        <v>1982</v>
      </c>
      <c r="B3101" s="94" t="s">
        <v>247</v>
      </c>
      <c r="C3101" s="95" t="s">
        <v>248</v>
      </c>
      <c r="D3101" s="95" t="s">
        <v>240</v>
      </c>
      <c r="E3101" s="87"/>
      <c r="F3101" s="69"/>
      <c r="G3101" s="69"/>
      <c r="H3101" s="69"/>
      <c r="I3101" s="69"/>
      <c r="J3101" s="70"/>
      <c r="K3101" s="118"/>
      <c r="L3101" s="112"/>
    </row>
    <row r="3102" spans="1:12" x14ac:dyDescent="0.25">
      <c r="A3102" s="93">
        <v>1982</v>
      </c>
      <c r="B3102" s="94" t="s">
        <v>249</v>
      </c>
      <c r="C3102" s="95" t="s">
        <v>250</v>
      </c>
      <c r="D3102" s="95" t="s">
        <v>240</v>
      </c>
      <c r="E3102" s="87"/>
      <c r="F3102" s="69"/>
      <c r="G3102" s="69"/>
      <c r="H3102" s="69"/>
      <c r="I3102" s="69"/>
      <c r="J3102" s="70"/>
      <c r="K3102" s="118"/>
      <c r="L3102" s="112"/>
    </row>
    <row r="3103" spans="1:12" x14ac:dyDescent="0.25">
      <c r="A3103" s="93">
        <v>1982</v>
      </c>
      <c r="B3103" s="94" t="s">
        <v>251</v>
      </c>
      <c r="C3103" s="95" t="s">
        <v>649</v>
      </c>
      <c r="D3103" s="95" t="s">
        <v>240</v>
      </c>
      <c r="E3103" s="87"/>
      <c r="F3103" s="69"/>
      <c r="G3103" s="69"/>
      <c r="H3103" s="69"/>
      <c r="I3103" s="69"/>
      <c r="J3103" s="70"/>
      <c r="K3103" s="118"/>
      <c r="L3103" s="112"/>
    </row>
    <row r="3104" spans="1:12" x14ac:dyDescent="0.25">
      <c r="A3104" s="93">
        <v>1982</v>
      </c>
      <c r="B3104" s="94" t="s">
        <v>252</v>
      </c>
      <c r="C3104" s="95" t="s">
        <v>650</v>
      </c>
      <c r="D3104" s="95" t="s">
        <v>240</v>
      </c>
      <c r="E3104" s="87"/>
      <c r="F3104" s="69"/>
      <c r="G3104" s="69"/>
      <c r="H3104" s="69"/>
      <c r="I3104" s="69"/>
      <c r="J3104" s="70"/>
      <c r="K3104" s="118"/>
      <c r="L3104" s="112"/>
    </row>
    <row r="3105" spans="1:12" x14ac:dyDescent="0.25">
      <c r="A3105" s="93">
        <v>1982</v>
      </c>
      <c r="B3105" s="94" t="s">
        <v>253</v>
      </c>
      <c r="C3105" s="95" t="s">
        <v>653</v>
      </c>
      <c r="D3105" s="95" t="s">
        <v>240</v>
      </c>
      <c r="E3105" s="87"/>
      <c r="F3105" s="69"/>
      <c r="G3105" s="69"/>
      <c r="H3105" s="69"/>
      <c r="I3105" s="69"/>
      <c r="J3105" s="70"/>
      <c r="K3105" s="118"/>
      <c r="L3105" s="112"/>
    </row>
    <row r="3106" spans="1:12" x14ac:dyDescent="0.25">
      <c r="A3106" s="93">
        <v>1982</v>
      </c>
      <c r="B3106" s="94" t="s">
        <v>254</v>
      </c>
      <c r="C3106" s="95" t="s">
        <v>255</v>
      </c>
      <c r="D3106" s="95" t="s">
        <v>240</v>
      </c>
      <c r="E3106" s="87"/>
      <c r="F3106" s="69"/>
      <c r="G3106" s="69"/>
      <c r="H3106" s="69"/>
      <c r="I3106" s="69"/>
      <c r="J3106" s="70"/>
      <c r="K3106" s="118"/>
      <c r="L3106" s="112"/>
    </row>
    <row r="3107" spans="1:12" x14ac:dyDescent="0.25">
      <c r="A3107" s="93">
        <v>1982</v>
      </c>
      <c r="B3107" s="94" t="s">
        <v>256</v>
      </c>
      <c r="C3107" s="95" t="s">
        <v>257</v>
      </c>
      <c r="D3107" s="95" t="s">
        <v>240</v>
      </c>
      <c r="E3107" s="87"/>
      <c r="F3107" s="69"/>
      <c r="G3107" s="69"/>
      <c r="H3107" s="69"/>
      <c r="I3107" s="69"/>
      <c r="J3107" s="70"/>
      <c r="K3107" s="118"/>
      <c r="L3107" s="112"/>
    </row>
    <row r="3108" spans="1:12" x14ac:dyDescent="0.25">
      <c r="A3108" s="93">
        <v>1982</v>
      </c>
      <c r="B3108" s="94" t="s">
        <v>258</v>
      </c>
      <c r="C3108" s="95" t="s">
        <v>652</v>
      </c>
      <c r="D3108" s="95" t="s">
        <v>240</v>
      </c>
      <c r="E3108" s="87"/>
      <c r="F3108" s="69"/>
      <c r="G3108" s="69"/>
      <c r="H3108" s="69"/>
      <c r="I3108" s="69"/>
      <c r="J3108" s="70"/>
      <c r="K3108" s="118"/>
      <c r="L3108" s="112"/>
    </row>
    <row r="3109" spans="1:12" x14ac:dyDescent="0.25">
      <c r="A3109" s="93">
        <v>1982</v>
      </c>
      <c r="B3109" s="94" t="s">
        <v>259</v>
      </c>
      <c r="C3109" s="95" t="s">
        <v>260</v>
      </c>
      <c r="D3109" s="95" t="s">
        <v>240</v>
      </c>
      <c r="E3109" s="87"/>
      <c r="F3109" s="69"/>
      <c r="G3109" s="69"/>
      <c r="H3109" s="69"/>
      <c r="I3109" s="69"/>
      <c r="J3109" s="70"/>
      <c r="K3109" s="118"/>
      <c r="L3109" s="112"/>
    </row>
    <row r="3110" spans="1:12" x14ac:dyDescent="0.25">
      <c r="A3110" s="93">
        <v>1982</v>
      </c>
      <c r="B3110" s="94" t="s">
        <v>261</v>
      </c>
      <c r="C3110" s="95" t="s">
        <v>262</v>
      </c>
      <c r="D3110" s="95" t="s">
        <v>240</v>
      </c>
      <c r="E3110" s="87"/>
      <c r="F3110" s="69"/>
      <c r="G3110" s="69"/>
      <c r="H3110" s="69"/>
      <c r="I3110" s="69"/>
      <c r="J3110" s="70"/>
      <c r="K3110" s="118"/>
      <c r="L3110" s="112"/>
    </row>
    <row r="3111" spans="1:12" x14ac:dyDescent="0.25">
      <c r="A3111" s="93">
        <v>1982</v>
      </c>
      <c r="B3111" s="94" t="s">
        <v>263</v>
      </c>
      <c r="C3111" s="95" t="s">
        <v>264</v>
      </c>
      <c r="D3111" s="95" t="s">
        <v>240</v>
      </c>
      <c r="E3111" s="87"/>
      <c r="F3111" s="69"/>
      <c r="G3111" s="69"/>
      <c r="H3111" s="69"/>
      <c r="I3111" s="69"/>
      <c r="J3111" s="70"/>
      <c r="K3111" s="118"/>
      <c r="L3111" s="112"/>
    </row>
    <row r="3112" spans="1:12" x14ac:dyDescent="0.25">
      <c r="A3112" s="93">
        <v>1982</v>
      </c>
      <c r="B3112" s="94" t="s">
        <v>265</v>
      </c>
      <c r="C3112" s="95" t="s">
        <v>266</v>
      </c>
      <c r="D3112" s="95" t="s">
        <v>240</v>
      </c>
      <c r="E3112" s="87"/>
      <c r="F3112" s="69"/>
      <c r="G3112" s="69"/>
      <c r="H3112" s="69"/>
      <c r="I3112" s="69"/>
      <c r="J3112" s="70"/>
      <c r="K3112" s="118"/>
      <c r="L3112" s="112"/>
    </row>
    <row r="3113" spans="1:12" x14ac:dyDescent="0.25">
      <c r="A3113" s="93">
        <v>1982</v>
      </c>
      <c r="B3113" s="94" t="s">
        <v>267</v>
      </c>
      <c r="C3113" s="95" t="s">
        <v>268</v>
      </c>
      <c r="D3113" s="95" t="s">
        <v>240</v>
      </c>
      <c r="E3113" s="87"/>
      <c r="F3113" s="69"/>
      <c r="G3113" s="69"/>
      <c r="H3113" s="69"/>
      <c r="I3113" s="69"/>
      <c r="J3113" s="70"/>
      <c r="K3113" s="118"/>
      <c r="L3113" s="112"/>
    </row>
    <row r="3114" spans="1:12" x14ac:dyDescent="0.25">
      <c r="A3114" s="93">
        <v>1982</v>
      </c>
      <c r="B3114" s="94" t="s">
        <v>269</v>
      </c>
      <c r="C3114" s="95" t="s">
        <v>270</v>
      </c>
      <c r="D3114" s="95" t="s">
        <v>240</v>
      </c>
      <c r="E3114" s="87"/>
      <c r="F3114" s="69"/>
      <c r="G3114" s="69"/>
      <c r="H3114" s="69"/>
      <c r="I3114" s="69"/>
      <c r="J3114" s="70"/>
      <c r="K3114" s="118"/>
      <c r="L3114" s="112"/>
    </row>
    <row r="3115" spans="1:12" x14ac:dyDescent="0.25">
      <c r="A3115" s="93">
        <v>1982</v>
      </c>
      <c r="B3115" s="94" t="s">
        <v>271</v>
      </c>
      <c r="C3115" s="95" t="s">
        <v>272</v>
      </c>
      <c r="D3115" s="95" t="s">
        <v>240</v>
      </c>
      <c r="E3115" s="87"/>
      <c r="F3115" s="69"/>
      <c r="G3115" s="69"/>
      <c r="H3115" s="69"/>
      <c r="I3115" s="69"/>
      <c r="J3115" s="70"/>
      <c r="K3115" s="118"/>
      <c r="L3115" s="112"/>
    </row>
    <row r="3116" spans="1:12" x14ac:dyDescent="0.25">
      <c r="A3116" s="93">
        <v>1982</v>
      </c>
      <c r="B3116" s="94" t="s">
        <v>273</v>
      </c>
      <c r="C3116" s="95" t="s">
        <v>274</v>
      </c>
      <c r="D3116" s="95" t="s">
        <v>240</v>
      </c>
      <c r="E3116" s="87"/>
      <c r="F3116" s="69"/>
      <c r="G3116" s="69"/>
      <c r="H3116" s="69"/>
      <c r="I3116" s="69"/>
      <c r="J3116" s="70"/>
      <c r="K3116" s="118"/>
      <c r="L3116" s="112"/>
    </row>
    <row r="3117" spans="1:12" x14ac:dyDescent="0.25">
      <c r="A3117" s="93">
        <v>1982</v>
      </c>
      <c r="B3117" s="94" t="s">
        <v>275</v>
      </c>
      <c r="C3117" s="95" t="s">
        <v>276</v>
      </c>
      <c r="D3117" s="95" t="s">
        <v>240</v>
      </c>
      <c r="E3117" s="87"/>
      <c r="F3117" s="69"/>
      <c r="G3117" s="69"/>
      <c r="H3117" s="69"/>
      <c r="I3117" s="69"/>
      <c r="J3117" s="70"/>
      <c r="K3117" s="118"/>
      <c r="L3117" s="112"/>
    </row>
    <row r="3118" spans="1:12" x14ac:dyDescent="0.25">
      <c r="A3118" s="93">
        <v>1982</v>
      </c>
      <c r="B3118" s="94" t="s">
        <v>277</v>
      </c>
      <c r="C3118" s="95" t="s">
        <v>278</v>
      </c>
      <c r="D3118" s="95" t="s">
        <v>240</v>
      </c>
      <c r="E3118" s="87"/>
      <c r="F3118" s="69"/>
      <c r="G3118" s="69"/>
      <c r="H3118" s="69"/>
      <c r="I3118" s="69"/>
      <c r="J3118" s="70"/>
      <c r="K3118" s="118"/>
      <c r="L3118" s="112"/>
    </row>
    <row r="3119" spans="1:12" x14ac:dyDescent="0.25">
      <c r="A3119" s="93">
        <v>1982</v>
      </c>
      <c r="B3119" s="94" t="s">
        <v>279</v>
      </c>
      <c r="C3119" s="95" t="s">
        <v>280</v>
      </c>
      <c r="D3119" s="95" t="s">
        <v>240</v>
      </c>
      <c r="E3119" s="87"/>
      <c r="F3119" s="69"/>
      <c r="G3119" s="69"/>
      <c r="H3119" s="69"/>
      <c r="I3119" s="69"/>
      <c r="J3119" s="70"/>
      <c r="K3119" s="118"/>
      <c r="L3119" s="112"/>
    </row>
    <row r="3120" spans="1:12" x14ac:dyDescent="0.25">
      <c r="A3120" s="93">
        <v>1982</v>
      </c>
      <c r="B3120" s="94" t="s">
        <v>281</v>
      </c>
      <c r="C3120" s="95" t="s">
        <v>282</v>
      </c>
      <c r="D3120" s="95" t="s">
        <v>240</v>
      </c>
      <c r="E3120" s="87"/>
      <c r="F3120" s="69"/>
      <c r="G3120" s="69"/>
      <c r="H3120" s="69"/>
      <c r="I3120" s="69"/>
      <c r="J3120" s="70"/>
      <c r="K3120" s="118"/>
      <c r="L3120" s="112"/>
    </row>
    <row r="3121" spans="1:12" x14ac:dyDescent="0.25">
      <c r="A3121" s="93">
        <v>1982</v>
      </c>
      <c r="B3121" s="94" t="s">
        <v>283</v>
      </c>
      <c r="C3121" s="95" t="s">
        <v>284</v>
      </c>
      <c r="D3121" s="95" t="s">
        <v>240</v>
      </c>
      <c r="E3121" s="87"/>
      <c r="F3121" s="69"/>
      <c r="G3121" s="69"/>
      <c r="H3121" s="69"/>
      <c r="I3121" s="69"/>
      <c r="J3121" s="70"/>
      <c r="K3121" s="118"/>
      <c r="L3121" s="112"/>
    </row>
    <row r="3122" spans="1:12" x14ac:dyDescent="0.25">
      <c r="A3122" s="93">
        <v>1982</v>
      </c>
      <c r="B3122" s="94" t="s">
        <v>285</v>
      </c>
      <c r="C3122" s="95" t="s">
        <v>286</v>
      </c>
      <c r="D3122" s="95" t="s">
        <v>240</v>
      </c>
      <c r="E3122" s="87"/>
      <c r="F3122" s="69"/>
      <c r="G3122" s="69"/>
      <c r="H3122" s="69"/>
      <c r="I3122" s="69"/>
      <c r="J3122" s="70"/>
      <c r="K3122" s="118"/>
      <c r="L3122" s="112"/>
    </row>
    <row r="3123" spans="1:12" x14ac:dyDescent="0.25">
      <c r="A3123" s="93">
        <v>1982</v>
      </c>
      <c r="B3123" s="94" t="s">
        <v>287</v>
      </c>
      <c r="C3123" s="95" t="s">
        <v>288</v>
      </c>
      <c r="D3123" s="95" t="s">
        <v>240</v>
      </c>
      <c r="E3123" s="87"/>
      <c r="F3123" s="69"/>
      <c r="G3123" s="69"/>
      <c r="H3123" s="69"/>
      <c r="I3123" s="69"/>
      <c r="J3123" s="70"/>
      <c r="K3123" s="118"/>
      <c r="L3123" s="112"/>
    </row>
    <row r="3124" spans="1:12" x14ac:dyDescent="0.25">
      <c r="A3124" s="93">
        <v>1982</v>
      </c>
      <c r="B3124" s="94" t="s">
        <v>289</v>
      </c>
      <c r="C3124" s="95" t="s">
        <v>290</v>
      </c>
      <c r="D3124" s="95" t="s">
        <v>240</v>
      </c>
      <c r="E3124" s="87"/>
      <c r="F3124" s="69"/>
      <c r="G3124" s="69"/>
      <c r="H3124" s="69"/>
      <c r="I3124" s="69"/>
      <c r="J3124" s="70"/>
      <c r="K3124" s="118"/>
      <c r="L3124" s="112"/>
    </row>
    <row r="3125" spans="1:12" x14ac:dyDescent="0.25">
      <c r="A3125" s="93">
        <v>1982</v>
      </c>
      <c r="B3125" s="94" t="s">
        <v>291</v>
      </c>
      <c r="C3125" s="95" t="s">
        <v>292</v>
      </c>
      <c r="D3125" s="95" t="s">
        <v>240</v>
      </c>
      <c r="E3125" s="87"/>
      <c r="F3125" s="69"/>
      <c r="G3125" s="69"/>
      <c r="H3125" s="69"/>
      <c r="I3125" s="69"/>
      <c r="J3125" s="70"/>
      <c r="K3125" s="118"/>
      <c r="L3125" s="112"/>
    </row>
    <row r="3126" spans="1:12" x14ac:dyDescent="0.25">
      <c r="A3126" s="93">
        <v>1982</v>
      </c>
      <c r="B3126" s="94" t="s">
        <v>293</v>
      </c>
      <c r="C3126" s="95" t="s">
        <v>294</v>
      </c>
      <c r="D3126" s="95" t="s">
        <v>240</v>
      </c>
      <c r="E3126" s="87"/>
      <c r="F3126" s="69"/>
      <c r="G3126" s="69"/>
      <c r="H3126" s="69"/>
      <c r="I3126" s="69"/>
      <c r="J3126" s="70"/>
      <c r="K3126" s="118"/>
      <c r="L3126" s="112"/>
    </row>
    <row r="3127" spans="1:12" x14ac:dyDescent="0.25">
      <c r="A3127" s="93">
        <v>1982</v>
      </c>
      <c r="B3127" s="94" t="s">
        <v>295</v>
      </c>
      <c r="C3127" s="95" t="s">
        <v>296</v>
      </c>
      <c r="D3127" s="95" t="s">
        <v>240</v>
      </c>
      <c r="E3127" s="87"/>
      <c r="F3127" s="69"/>
      <c r="G3127" s="69"/>
      <c r="H3127" s="69"/>
      <c r="I3127" s="69"/>
      <c r="J3127" s="70"/>
      <c r="K3127" s="118"/>
      <c r="L3127" s="112"/>
    </row>
    <row r="3128" spans="1:12" x14ac:dyDescent="0.25">
      <c r="A3128" s="93">
        <v>1982</v>
      </c>
      <c r="B3128" s="94" t="s">
        <v>297</v>
      </c>
      <c r="C3128" s="95" t="s">
        <v>298</v>
      </c>
      <c r="D3128" s="95" t="s">
        <v>240</v>
      </c>
      <c r="E3128" s="87"/>
      <c r="F3128" s="69"/>
      <c r="G3128" s="69"/>
      <c r="H3128" s="69"/>
      <c r="I3128" s="69"/>
      <c r="J3128" s="70"/>
      <c r="K3128" s="118"/>
      <c r="L3128" s="112"/>
    </row>
    <row r="3129" spans="1:12" x14ac:dyDescent="0.25">
      <c r="A3129" s="93">
        <v>1982</v>
      </c>
      <c r="B3129" s="94" t="s">
        <v>299</v>
      </c>
      <c r="C3129" s="95" t="s">
        <v>300</v>
      </c>
      <c r="D3129" s="95" t="s">
        <v>240</v>
      </c>
      <c r="E3129" s="87"/>
      <c r="F3129" s="69"/>
      <c r="G3129" s="69"/>
      <c r="H3129" s="69"/>
      <c r="I3129" s="69"/>
      <c r="J3129" s="70"/>
      <c r="K3129" s="118"/>
      <c r="L3129" s="112"/>
    </row>
    <row r="3130" spans="1:12" x14ac:dyDescent="0.25">
      <c r="A3130" s="93">
        <v>1982</v>
      </c>
      <c r="B3130" s="94" t="s">
        <v>301</v>
      </c>
      <c r="C3130" s="95" t="s">
        <v>302</v>
      </c>
      <c r="D3130" s="95" t="s">
        <v>240</v>
      </c>
      <c r="E3130" s="87"/>
      <c r="F3130" s="69"/>
      <c r="G3130" s="69"/>
      <c r="H3130" s="69"/>
      <c r="I3130" s="69"/>
      <c r="J3130" s="70"/>
      <c r="K3130" s="118"/>
      <c r="L3130" s="112"/>
    </row>
    <row r="3131" spans="1:12" x14ac:dyDescent="0.25">
      <c r="A3131" s="93">
        <v>1982</v>
      </c>
      <c r="B3131" s="94" t="s">
        <v>303</v>
      </c>
      <c r="C3131" s="95" t="s">
        <v>304</v>
      </c>
      <c r="D3131" s="95" t="s">
        <v>240</v>
      </c>
      <c r="E3131" s="87"/>
      <c r="F3131" s="69"/>
      <c r="G3131" s="69"/>
      <c r="H3131" s="69"/>
      <c r="I3131" s="69"/>
      <c r="J3131" s="70"/>
      <c r="K3131" s="118"/>
      <c r="L3131" s="112"/>
    </row>
    <row r="3132" spans="1:12" x14ac:dyDescent="0.25">
      <c r="A3132" s="93">
        <v>1982</v>
      </c>
      <c r="B3132" s="94" t="s">
        <v>305</v>
      </c>
      <c r="C3132" s="95" t="s">
        <v>306</v>
      </c>
      <c r="D3132" s="95" t="s">
        <v>240</v>
      </c>
      <c r="E3132" s="87"/>
      <c r="F3132" s="69"/>
      <c r="G3132" s="69"/>
      <c r="H3132" s="69"/>
      <c r="I3132" s="69"/>
      <c r="J3132" s="70"/>
      <c r="K3132" s="118"/>
      <c r="L3132" s="112"/>
    </row>
    <row r="3133" spans="1:12" x14ac:dyDescent="0.25">
      <c r="A3133" s="93">
        <v>1982</v>
      </c>
      <c r="B3133" s="94" t="s">
        <v>307</v>
      </c>
      <c r="C3133" s="95" t="s">
        <v>308</v>
      </c>
      <c r="D3133" s="95" t="s">
        <v>240</v>
      </c>
      <c r="E3133" s="87"/>
      <c r="F3133" s="69"/>
      <c r="G3133" s="69"/>
      <c r="H3133" s="69"/>
      <c r="I3133" s="69"/>
      <c r="J3133" s="70"/>
      <c r="K3133" s="118"/>
      <c r="L3133" s="112"/>
    </row>
    <row r="3134" spans="1:12" x14ac:dyDescent="0.25">
      <c r="A3134" s="93">
        <v>1982</v>
      </c>
      <c r="B3134" s="94" t="s">
        <v>309</v>
      </c>
      <c r="C3134" s="95" t="s">
        <v>310</v>
      </c>
      <c r="D3134" s="95" t="s">
        <v>240</v>
      </c>
      <c r="E3134" s="87"/>
      <c r="F3134" s="69"/>
      <c r="G3134" s="69"/>
      <c r="H3134" s="69"/>
      <c r="I3134" s="69"/>
      <c r="J3134" s="70"/>
      <c r="K3134" s="118"/>
      <c r="L3134" s="112"/>
    </row>
    <row r="3135" spans="1:12" x14ac:dyDescent="0.25">
      <c r="A3135" s="93">
        <v>1982</v>
      </c>
      <c r="B3135" s="94" t="s">
        <v>311</v>
      </c>
      <c r="C3135" s="95" t="s">
        <v>312</v>
      </c>
      <c r="D3135" s="95" t="s">
        <v>240</v>
      </c>
      <c r="E3135" s="87"/>
      <c r="F3135" s="69"/>
      <c r="G3135" s="69"/>
      <c r="H3135" s="69"/>
      <c r="I3135" s="69"/>
      <c r="J3135" s="70"/>
      <c r="K3135" s="118"/>
      <c r="L3135" s="112"/>
    </row>
    <row r="3136" spans="1:12" x14ac:dyDescent="0.25">
      <c r="A3136" s="93">
        <v>1982</v>
      </c>
      <c r="B3136" s="94" t="s">
        <v>313</v>
      </c>
      <c r="C3136" s="95" t="s">
        <v>314</v>
      </c>
      <c r="D3136" s="95" t="s">
        <v>240</v>
      </c>
      <c r="E3136" s="87"/>
      <c r="F3136" s="69"/>
      <c r="G3136" s="69"/>
      <c r="H3136" s="69"/>
      <c r="I3136" s="69"/>
      <c r="J3136" s="70"/>
      <c r="K3136" s="118"/>
      <c r="L3136" s="112"/>
    </row>
    <row r="3137" spans="1:12" x14ac:dyDescent="0.25">
      <c r="A3137" s="93">
        <v>1982</v>
      </c>
      <c r="B3137" s="94" t="s">
        <v>315</v>
      </c>
      <c r="C3137" s="95" t="s">
        <v>316</v>
      </c>
      <c r="D3137" s="95" t="s">
        <v>240</v>
      </c>
      <c r="E3137" s="87"/>
      <c r="F3137" s="69"/>
      <c r="G3137" s="69"/>
      <c r="H3137" s="69"/>
      <c r="I3137" s="69"/>
      <c r="J3137" s="70"/>
      <c r="K3137" s="118"/>
      <c r="L3137" s="112"/>
    </row>
    <row r="3138" spans="1:12" x14ac:dyDescent="0.25">
      <c r="A3138" s="93">
        <v>1982</v>
      </c>
      <c r="B3138" s="94" t="s">
        <v>317</v>
      </c>
      <c r="C3138" s="95" t="s">
        <v>318</v>
      </c>
      <c r="D3138" s="95" t="s">
        <v>240</v>
      </c>
      <c r="E3138" s="87"/>
      <c r="F3138" s="69"/>
      <c r="G3138" s="69"/>
      <c r="H3138" s="69"/>
      <c r="I3138" s="69"/>
      <c r="J3138" s="70"/>
      <c r="K3138" s="118"/>
      <c r="L3138" s="112"/>
    </row>
    <row r="3139" spans="1:12" x14ac:dyDescent="0.25">
      <c r="A3139" s="93">
        <v>1982</v>
      </c>
      <c r="B3139" s="94" t="s">
        <v>319</v>
      </c>
      <c r="C3139" s="95" t="s">
        <v>320</v>
      </c>
      <c r="D3139" s="95" t="s">
        <v>240</v>
      </c>
      <c r="E3139" s="87"/>
      <c r="F3139" s="69"/>
      <c r="G3139" s="69"/>
      <c r="H3139" s="69"/>
      <c r="I3139" s="69"/>
      <c r="J3139" s="70"/>
      <c r="K3139" s="118"/>
      <c r="L3139" s="112"/>
    </row>
    <row r="3140" spans="1:12" x14ac:dyDescent="0.25">
      <c r="A3140" s="93">
        <v>1982</v>
      </c>
      <c r="B3140" s="94" t="s">
        <v>321</v>
      </c>
      <c r="C3140" s="95" t="s">
        <v>322</v>
      </c>
      <c r="D3140" s="95" t="s">
        <v>240</v>
      </c>
      <c r="E3140" s="87"/>
      <c r="F3140" s="69"/>
      <c r="G3140" s="69"/>
      <c r="H3140" s="69"/>
      <c r="I3140" s="69"/>
      <c r="J3140" s="70"/>
      <c r="K3140" s="118"/>
      <c r="L3140" s="112"/>
    </row>
    <row r="3141" spans="1:12" x14ac:dyDescent="0.25">
      <c r="A3141" s="93">
        <v>1982</v>
      </c>
      <c r="B3141" s="94" t="s">
        <v>323</v>
      </c>
      <c r="C3141" s="95" t="s">
        <v>324</v>
      </c>
      <c r="D3141" s="95" t="s">
        <v>240</v>
      </c>
      <c r="E3141" s="87"/>
      <c r="F3141" s="69"/>
      <c r="G3141" s="69"/>
      <c r="H3141" s="69"/>
      <c r="I3141" s="69"/>
      <c r="J3141" s="70"/>
      <c r="K3141" s="118"/>
      <c r="L3141" s="112"/>
    </row>
    <row r="3142" spans="1:12" x14ac:dyDescent="0.25">
      <c r="A3142" s="93">
        <v>1982</v>
      </c>
      <c r="B3142" s="94" t="s">
        <v>325</v>
      </c>
      <c r="C3142" s="95" t="s">
        <v>326</v>
      </c>
      <c r="D3142" s="95" t="s">
        <v>240</v>
      </c>
      <c r="E3142" s="87"/>
      <c r="F3142" s="69"/>
      <c r="G3142" s="69"/>
      <c r="H3142" s="69"/>
      <c r="I3142" s="69"/>
      <c r="J3142" s="70"/>
      <c r="K3142" s="118"/>
      <c r="L3142" s="112"/>
    </row>
    <row r="3143" spans="1:12" x14ac:dyDescent="0.25">
      <c r="A3143" s="93">
        <v>1982</v>
      </c>
      <c r="B3143" s="94" t="s">
        <v>327</v>
      </c>
      <c r="C3143" s="95" t="s">
        <v>328</v>
      </c>
      <c r="D3143" s="95" t="s">
        <v>240</v>
      </c>
      <c r="E3143" s="87"/>
      <c r="F3143" s="69"/>
      <c r="G3143" s="69"/>
      <c r="H3143" s="69"/>
      <c r="I3143" s="69"/>
      <c r="J3143" s="70"/>
      <c r="K3143" s="118"/>
      <c r="L3143" s="112"/>
    </row>
    <row r="3144" spans="1:12" x14ac:dyDescent="0.25">
      <c r="A3144" s="93">
        <v>1982</v>
      </c>
      <c r="B3144" s="94" t="s">
        <v>329</v>
      </c>
      <c r="C3144" s="95" t="s">
        <v>330</v>
      </c>
      <c r="D3144" s="95" t="s">
        <v>240</v>
      </c>
      <c r="E3144" s="87"/>
      <c r="F3144" s="69"/>
      <c r="G3144" s="69"/>
      <c r="H3144" s="69"/>
      <c r="I3144" s="69"/>
      <c r="J3144" s="70"/>
      <c r="K3144" s="118"/>
      <c r="L3144" s="112"/>
    </row>
    <row r="3145" spans="1:12" x14ac:dyDescent="0.25">
      <c r="A3145" s="93">
        <v>1982</v>
      </c>
      <c r="B3145" s="94" t="s">
        <v>331</v>
      </c>
      <c r="C3145" s="95" t="s">
        <v>332</v>
      </c>
      <c r="D3145" s="95" t="s">
        <v>240</v>
      </c>
      <c r="E3145" s="87"/>
      <c r="F3145" s="69"/>
      <c r="G3145" s="69"/>
      <c r="H3145" s="69"/>
      <c r="I3145" s="69"/>
      <c r="J3145" s="70"/>
      <c r="K3145" s="118"/>
      <c r="L3145" s="112"/>
    </row>
    <row r="3146" spans="1:12" x14ac:dyDescent="0.25">
      <c r="A3146" s="93">
        <v>1982</v>
      </c>
      <c r="B3146" s="94" t="s">
        <v>333</v>
      </c>
      <c r="C3146" s="95" t="s">
        <v>334</v>
      </c>
      <c r="D3146" s="95" t="s">
        <v>240</v>
      </c>
      <c r="E3146" s="87"/>
      <c r="F3146" s="69"/>
      <c r="G3146" s="69"/>
      <c r="H3146" s="69"/>
      <c r="I3146" s="69"/>
      <c r="J3146" s="70"/>
      <c r="K3146" s="118"/>
      <c r="L3146" s="112"/>
    </row>
    <row r="3147" spans="1:12" x14ac:dyDescent="0.25">
      <c r="A3147" s="93">
        <v>1982</v>
      </c>
      <c r="B3147" s="94" t="s">
        <v>335</v>
      </c>
      <c r="C3147" s="95" t="s">
        <v>336</v>
      </c>
      <c r="D3147" s="95" t="s">
        <v>337</v>
      </c>
      <c r="E3147" s="87"/>
      <c r="F3147" s="69"/>
      <c r="G3147" s="69"/>
      <c r="H3147" s="69"/>
      <c r="I3147" s="69"/>
      <c r="J3147" s="70"/>
      <c r="K3147" s="118"/>
      <c r="L3147" s="112"/>
    </row>
    <row r="3148" spans="1:12" x14ac:dyDescent="0.25">
      <c r="A3148" s="93">
        <v>1982</v>
      </c>
      <c r="B3148" s="94" t="s">
        <v>338</v>
      </c>
      <c r="C3148" s="95" t="s">
        <v>339</v>
      </c>
      <c r="D3148" s="95" t="s">
        <v>337</v>
      </c>
      <c r="E3148" s="87"/>
      <c r="F3148" s="69"/>
      <c r="G3148" s="69"/>
      <c r="H3148" s="69"/>
      <c r="I3148" s="69"/>
      <c r="J3148" s="70"/>
      <c r="K3148" s="118"/>
      <c r="L3148" s="112"/>
    </row>
    <row r="3149" spans="1:12" x14ac:dyDescent="0.25">
      <c r="A3149" s="93">
        <v>1982</v>
      </c>
      <c r="B3149" s="94" t="s">
        <v>340</v>
      </c>
      <c r="C3149" s="95" t="s">
        <v>341</v>
      </c>
      <c r="D3149" s="95" t="s">
        <v>337</v>
      </c>
      <c r="E3149" s="87"/>
      <c r="F3149" s="69"/>
      <c r="G3149" s="69"/>
      <c r="H3149" s="69"/>
      <c r="I3149" s="69"/>
      <c r="J3149" s="70"/>
      <c r="K3149" s="118"/>
      <c r="L3149" s="112"/>
    </row>
    <row r="3150" spans="1:12" x14ac:dyDescent="0.25">
      <c r="A3150" s="93">
        <v>1982</v>
      </c>
      <c r="B3150" s="94" t="s">
        <v>342</v>
      </c>
      <c r="C3150" s="95" t="s">
        <v>343</v>
      </c>
      <c r="D3150" s="95" t="s">
        <v>337</v>
      </c>
      <c r="E3150" s="87"/>
      <c r="F3150" s="69"/>
      <c r="G3150" s="69"/>
      <c r="H3150" s="69"/>
      <c r="I3150" s="69"/>
      <c r="J3150" s="70"/>
      <c r="K3150" s="118"/>
      <c r="L3150" s="112"/>
    </row>
    <row r="3151" spans="1:12" x14ac:dyDescent="0.25">
      <c r="A3151" s="93">
        <v>1982</v>
      </c>
      <c r="B3151" s="94" t="s">
        <v>344</v>
      </c>
      <c r="C3151" s="95" t="s">
        <v>345</v>
      </c>
      <c r="D3151" s="95" t="s">
        <v>337</v>
      </c>
      <c r="E3151" s="87"/>
      <c r="F3151" s="69"/>
      <c r="G3151" s="69"/>
      <c r="H3151" s="69"/>
      <c r="I3151" s="69"/>
      <c r="J3151" s="70"/>
      <c r="K3151" s="118"/>
      <c r="L3151" s="112"/>
    </row>
    <row r="3152" spans="1:12" x14ac:dyDescent="0.25">
      <c r="A3152" s="93">
        <v>1982</v>
      </c>
      <c r="B3152" s="94" t="s">
        <v>346</v>
      </c>
      <c r="C3152" s="95" t="s">
        <v>347</v>
      </c>
      <c r="D3152" s="95" t="s">
        <v>337</v>
      </c>
      <c r="E3152" s="87"/>
      <c r="F3152" s="69"/>
      <c r="G3152" s="69"/>
      <c r="H3152" s="69"/>
      <c r="I3152" s="69"/>
      <c r="J3152" s="70"/>
      <c r="K3152" s="118"/>
      <c r="L3152" s="112"/>
    </row>
    <row r="3153" spans="1:12" x14ac:dyDescent="0.25">
      <c r="A3153" s="93">
        <v>1982</v>
      </c>
      <c r="B3153" s="94" t="s">
        <v>348</v>
      </c>
      <c r="C3153" s="95" t="s">
        <v>349</v>
      </c>
      <c r="D3153" s="95" t="s">
        <v>337</v>
      </c>
      <c r="E3153" s="87"/>
      <c r="F3153" s="69"/>
      <c r="G3153" s="69"/>
      <c r="H3153" s="69"/>
      <c r="I3153" s="69"/>
      <c r="J3153" s="70"/>
      <c r="K3153" s="118"/>
      <c r="L3153" s="112"/>
    </row>
    <row r="3154" spans="1:12" x14ac:dyDescent="0.25">
      <c r="A3154" s="93">
        <v>1982</v>
      </c>
      <c r="B3154" s="94" t="s">
        <v>350</v>
      </c>
      <c r="C3154" s="95" t="s">
        <v>351</v>
      </c>
      <c r="D3154" s="95" t="s">
        <v>337</v>
      </c>
      <c r="E3154" s="87"/>
      <c r="F3154" s="69"/>
      <c r="G3154" s="69"/>
      <c r="H3154" s="69"/>
      <c r="I3154" s="69"/>
      <c r="J3154" s="70"/>
      <c r="K3154" s="118"/>
      <c r="L3154" s="112"/>
    </row>
    <row r="3155" spans="1:12" x14ac:dyDescent="0.25">
      <c r="A3155" s="93">
        <v>1982</v>
      </c>
      <c r="B3155" s="94" t="s">
        <v>352</v>
      </c>
      <c r="C3155" s="95" t="s">
        <v>353</v>
      </c>
      <c r="D3155" s="95" t="s">
        <v>337</v>
      </c>
      <c r="E3155" s="87"/>
      <c r="F3155" s="69"/>
      <c r="G3155" s="69"/>
      <c r="H3155" s="69"/>
      <c r="I3155" s="69"/>
      <c r="J3155" s="70"/>
      <c r="K3155" s="118"/>
      <c r="L3155" s="112"/>
    </row>
    <row r="3156" spans="1:12" x14ac:dyDescent="0.25">
      <c r="A3156" s="93">
        <v>1982</v>
      </c>
      <c r="B3156" s="94" t="s">
        <v>354</v>
      </c>
      <c r="C3156" s="95" t="s">
        <v>355</v>
      </c>
      <c r="D3156" s="95" t="s">
        <v>337</v>
      </c>
      <c r="E3156" s="87"/>
      <c r="F3156" s="69"/>
      <c r="G3156" s="69"/>
      <c r="H3156" s="69"/>
      <c r="I3156" s="69"/>
      <c r="J3156" s="70"/>
      <c r="K3156" s="118"/>
      <c r="L3156" s="112"/>
    </row>
    <row r="3157" spans="1:12" x14ac:dyDescent="0.25">
      <c r="A3157" s="93">
        <v>1982</v>
      </c>
      <c r="B3157" s="94" t="s">
        <v>356</v>
      </c>
      <c r="C3157" s="95" t="s">
        <v>357</v>
      </c>
      <c r="D3157" s="95" t="s">
        <v>337</v>
      </c>
      <c r="E3157" s="87"/>
      <c r="F3157" s="69"/>
      <c r="G3157" s="69"/>
      <c r="H3157" s="69"/>
      <c r="I3157" s="69"/>
      <c r="J3157" s="70"/>
      <c r="K3157" s="118"/>
      <c r="L3157" s="112"/>
    </row>
    <row r="3158" spans="1:12" x14ac:dyDescent="0.25">
      <c r="A3158" s="93">
        <v>1982</v>
      </c>
      <c r="B3158" s="94" t="s">
        <v>358</v>
      </c>
      <c r="C3158" s="95" t="s">
        <v>359</v>
      </c>
      <c r="D3158" s="95" t="s">
        <v>337</v>
      </c>
      <c r="E3158" s="87"/>
      <c r="F3158" s="69"/>
      <c r="G3158" s="69"/>
      <c r="H3158" s="69"/>
      <c r="I3158" s="69"/>
      <c r="J3158" s="70"/>
      <c r="K3158" s="118"/>
      <c r="L3158" s="112"/>
    </row>
    <row r="3159" spans="1:12" x14ac:dyDescent="0.25">
      <c r="A3159" s="93">
        <v>1982</v>
      </c>
      <c r="B3159" s="94" t="s">
        <v>360</v>
      </c>
      <c r="C3159" s="95" t="s">
        <v>361</v>
      </c>
      <c r="D3159" s="95" t="s">
        <v>337</v>
      </c>
      <c r="E3159" s="87"/>
      <c r="F3159" s="69"/>
      <c r="G3159" s="69"/>
      <c r="H3159" s="69"/>
      <c r="I3159" s="69"/>
      <c r="J3159" s="70"/>
      <c r="K3159" s="118"/>
      <c r="L3159" s="112"/>
    </row>
    <row r="3160" spans="1:12" x14ac:dyDescent="0.25">
      <c r="A3160" s="93">
        <v>1982</v>
      </c>
      <c r="B3160" s="94" t="s">
        <v>362</v>
      </c>
      <c r="C3160" s="95" t="s">
        <v>363</v>
      </c>
      <c r="D3160" s="95" t="s">
        <v>337</v>
      </c>
      <c r="E3160" s="87"/>
      <c r="F3160" s="69"/>
      <c r="G3160" s="69"/>
      <c r="H3160" s="69"/>
      <c r="I3160" s="69"/>
      <c r="J3160" s="70"/>
      <c r="K3160" s="118"/>
      <c r="L3160" s="112"/>
    </row>
    <row r="3161" spans="1:12" x14ac:dyDescent="0.25">
      <c r="A3161" s="93">
        <v>1982</v>
      </c>
      <c r="B3161" s="94" t="s">
        <v>364</v>
      </c>
      <c r="C3161" s="95" t="s">
        <v>365</v>
      </c>
      <c r="D3161" s="95" t="s">
        <v>337</v>
      </c>
      <c r="E3161" s="87"/>
      <c r="F3161" s="69"/>
      <c r="G3161" s="69"/>
      <c r="H3161" s="69"/>
      <c r="I3161" s="69"/>
      <c r="J3161" s="70"/>
      <c r="K3161" s="118"/>
      <c r="L3161" s="112"/>
    </row>
    <row r="3162" spans="1:12" x14ac:dyDescent="0.25">
      <c r="A3162" s="93">
        <v>1982</v>
      </c>
      <c r="B3162" s="94" t="s">
        <v>366</v>
      </c>
      <c r="C3162" s="95" t="s">
        <v>367</v>
      </c>
      <c r="D3162" s="95" t="s">
        <v>337</v>
      </c>
      <c r="E3162" s="87"/>
      <c r="F3162" s="69"/>
      <c r="G3162" s="69"/>
      <c r="H3162" s="69"/>
      <c r="I3162" s="69"/>
      <c r="J3162" s="70"/>
      <c r="K3162" s="118"/>
      <c r="L3162" s="112"/>
    </row>
    <row r="3163" spans="1:12" x14ac:dyDescent="0.25">
      <c r="A3163" s="93">
        <v>1982</v>
      </c>
      <c r="B3163" s="94" t="s">
        <v>368</v>
      </c>
      <c r="C3163" s="95" t="s">
        <v>369</v>
      </c>
      <c r="D3163" s="95" t="s">
        <v>337</v>
      </c>
      <c r="E3163" s="87"/>
      <c r="F3163" s="69"/>
      <c r="G3163" s="69"/>
      <c r="H3163" s="69"/>
      <c r="I3163" s="69"/>
      <c r="J3163" s="70"/>
      <c r="K3163" s="118"/>
      <c r="L3163" s="112"/>
    </row>
    <row r="3164" spans="1:12" x14ac:dyDescent="0.25">
      <c r="A3164" s="93">
        <v>1982</v>
      </c>
      <c r="B3164" s="94" t="s">
        <v>370</v>
      </c>
      <c r="C3164" s="95" t="s">
        <v>371</v>
      </c>
      <c r="D3164" s="95" t="s">
        <v>337</v>
      </c>
      <c r="E3164" s="87"/>
      <c r="F3164" s="69"/>
      <c r="G3164" s="69"/>
      <c r="H3164" s="69"/>
      <c r="I3164" s="69"/>
      <c r="J3164" s="70"/>
      <c r="K3164" s="118"/>
      <c r="L3164" s="112"/>
    </row>
    <row r="3165" spans="1:12" x14ac:dyDescent="0.25">
      <c r="A3165" s="93">
        <v>1982</v>
      </c>
      <c r="B3165" s="94" t="s">
        <v>372</v>
      </c>
      <c r="C3165" s="95" t="s">
        <v>373</v>
      </c>
      <c r="D3165" s="95" t="s">
        <v>337</v>
      </c>
      <c r="E3165" s="87"/>
      <c r="F3165" s="69"/>
      <c r="G3165" s="69"/>
      <c r="H3165" s="69"/>
      <c r="I3165" s="69"/>
      <c r="J3165" s="70"/>
      <c r="K3165" s="118"/>
      <c r="L3165" s="112"/>
    </row>
    <row r="3166" spans="1:12" x14ac:dyDescent="0.25">
      <c r="A3166" s="93">
        <v>1982</v>
      </c>
      <c r="B3166" s="94" t="s">
        <v>374</v>
      </c>
      <c r="C3166" s="95" t="s">
        <v>375</v>
      </c>
      <c r="D3166" s="95" t="s">
        <v>337</v>
      </c>
      <c r="E3166" s="87"/>
      <c r="F3166" s="69"/>
      <c r="G3166" s="69"/>
      <c r="H3166" s="69"/>
      <c r="I3166" s="69"/>
      <c r="J3166" s="70"/>
      <c r="K3166" s="118"/>
      <c r="L3166" s="112"/>
    </row>
    <row r="3167" spans="1:12" x14ac:dyDescent="0.25">
      <c r="A3167" s="93">
        <v>1982</v>
      </c>
      <c r="B3167" s="94" t="s">
        <v>376</v>
      </c>
      <c r="C3167" s="95" t="s">
        <v>377</v>
      </c>
      <c r="D3167" s="95" t="s">
        <v>337</v>
      </c>
      <c r="E3167" s="87"/>
      <c r="F3167" s="69"/>
      <c r="G3167" s="69"/>
      <c r="H3167" s="69"/>
      <c r="I3167" s="69"/>
      <c r="J3167" s="70"/>
      <c r="K3167" s="118"/>
      <c r="L3167" s="112"/>
    </row>
    <row r="3168" spans="1:12" x14ac:dyDescent="0.25">
      <c r="A3168" s="93">
        <v>1982</v>
      </c>
      <c r="B3168" s="94" t="s">
        <v>378</v>
      </c>
      <c r="C3168" s="95" t="s">
        <v>379</v>
      </c>
      <c r="D3168" s="95" t="s">
        <v>337</v>
      </c>
      <c r="E3168" s="87"/>
      <c r="F3168" s="69"/>
      <c r="G3168" s="69"/>
      <c r="H3168" s="69"/>
      <c r="I3168" s="69"/>
      <c r="J3168" s="70"/>
      <c r="K3168" s="118"/>
      <c r="L3168" s="112"/>
    </row>
    <row r="3169" spans="1:12" x14ac:dyDescent="0.25">
      <c r="A3169" s="93">
        <v>1982</v>
      </c>
      <c r="B3169" s="94" t="s">
        <v>380</v>
      </c>
      <c r="C3169" s="95" t="s">
        <v>381</v>
      </c>
      <c r="D3169" s="95" t="s">
        <v>337</v>
      </c>
      <c r="E3169" s="87"/>
      <c r="F3169" s="69"/>
      <c r="G3169" s="69"/>
      <c r="H3169" s="69"/>
      <c r="I3169" s="69"/>
      <c r="J3169" s="70"/>
      <c r="K3169" s="118"/>
      <c r="L3169" s="112"/>
    </row>
    <row r="3170" spans="1:12" x14ac:dyDescent="0.25">
      <c r="A3170" s="93">
        <v>1982</v>
      </c>
      <c r="B3170" s="94"/>
      <c r="C3170" s="95" t="s">
        <v>382</v>
      </c>
      <c r="D3170" s="95" t="s">
        <v>337</v>
      </c>
      <c r="E3170" s="87"/>
      <c r="F3170" s="69"/>
      <c r="G3170" s="69"/>
      <c r="H3170" s="69"/>
      <c r="I3170" s="69"/>
      <c r="J3170" s="70"/>
      <c r="K3170" s="118"/>
      <c r="L3170" s="112"/>
    </row>
    <row r="3171" spans="1:12" x14ac:dyDescent="0.25">
      <c r="A3171" s="93">
        <v>1982</v>
      </c>
      <c r="B3171" s="94" t="s">
        <v>383</v>
      </c>
      <c r="C3171" s="95" t="s">
        <v>384</v>
      </c>
      <c r="D3171" s="95" t="s">
        <v>337</v>
      </c>
      <c r="E3171" s="87"/>
      <c r="F3171" s="69"/>
      <c r="G3171" s="69"/>
      <c r="H3171" s="69"/>
      <c r="I3171" s="69"/>
      <c r="J3171" s="70"/>
      <c r="K3171" s="118"/>
      <c r="L3171" s="112"/>
    </row>
    <row r="3172" spans="1:12" x14ac:dyDescent="0.25">
      <c r="A3172" s="93">
        <v>1982</v>
      </c>
      <c r="B3172" s="94" t="s">
        <v>385</v>
      </c>
      <c r="C3172" s="95" t="s">
        <v>386</v>
      </c>
      <c r="D3172" s="95" t="s">
        <v>337</v>
      </c>
      <c r="E3172" s="87"/>
      <c r="F3172" s="69"/>
      <c r="G3172" s="69"/>
      <c r="H3172" s="69"/>
      <c r="I3172" s="69"/>
      <c r="J3172" s="70"/>
      <c r="K3172" s="118"/>
      <c r="L3172" s="112"/>
    </row>
    <row r="3173" spans="1:12" x14ac:dyDescent="0.25">
      <c r="A3173" s="93">
        <v>1982</v>
      </c>
      <c r="B3173" s="94" t="s">
        <v>387</v>
      </c>
      <c r="C3173" s="95" t="s">
        <v>648</v>
      </c>
      <c r="D3173" s="95" t="s">
        <v>337</v>
      </c>
      <c r="E3173" s="87"/>
      <c r="F3173" s="69"/>
      <c r="G3173" s="69"/>
      <c r="H3173" s="69"/>
      <c r="I3173" s="69"/>
      <c r="J3173" s="70"/>
      <c r="K3173" s="118"/>
      <c r="L3173" s="112"/>
    </row>
    <row r="3174" spans="1:12" x14ac:dyDescent="0.25">
      <c r="A3174" s="93">
        <v>1982</v>
      </c>
      <c r="B3174" s="94" t="s">
        <v>388</v>
      </c>
      <c r="C3174" s="95" t="s">
        <v>389</v>
      </c>
      <c r="D3174" s="95" t="s">
        <v>337</v>
      </c>
      <c r="E3174" s="87"/>
      <c r="F3174" s="69"/>
      <c r="G3174" s="69"/>
      <c r="H3174" s="69"/>
      <c r="I3174" s="69"/>
      <c r="J3174" s="70"/>
      <c r="K3174" s="118"/>
      <c r="L3174" s="112"/>
    </row>
    <row r="3175" spans="1:12" x14ac:dyDescent="0.25">
      <c r="A3175" s="93">
        <v>1982</v>
      </c>
      <c r="B3175" s="94" t="s">
        <v>390</v>
      </c>
      <c r="C3175" s="95" t="s">
        <v>391</v>
      </c>
      <c r="D3175" s="95" t="s">
        <v>337</v>
      </c>
      <c r="E3175" s="87"/>
      <c r="F3175" s="69"/>
      <c r="G3175" s="69"/>
      <c r="H3175" s="69"/>
      <c r="I3175" s="69"/>
      <c r="J3175" s="70"/>
      <c r="K3175" s="118"/>
      <c r="L3175" s="112"/>
    </row>
    <row r="3176" spans="1:12" x14ac:dyDescent="0.25">
      <c r="A3176" s="93">
        <v>1982</v>
      </c>
      <c r="B3176" s="94" t="s">
        <v>392</v>
      </c>
      <c r="C3176" s="95" t="s">
        <v>393</v>
      </c>
      <c r="D3176" s="95" t="s">
        <v>337</v>
      </c>
      <c r="E3176" s="87"/>
      <c r="F3176" s="69"/>
      <c r="G3176" s="69"/>
      <c r="H3176" s="69"/>
      <c r="I3176" s="69"/>
      <c r="J3176" s="70"/>
      <c r="K3176" s="118"/>
      <c r="L3176" s="112"/>
    </row>
    <row r="3177" spans="1:12" x14ac:dyDescent="0.25">
      <c r="A3177" s="93">
        <v>1982</v>
      </c>
      <c r="B3177" s="94" t="s">
        <v>394</v>
      </c>
      <c r="C3177" s="95" t="s">
        <v>395</v>
      </c>
      <c r="D3177" s="95" t="s">
        <v>337</v>
      </c>
      <c r="E3177" s="87"/>
      <c r="F3177" s="69"/>
      <c r="G3177" s="69"/>
      <c r="H3177" s="69"/>
      <c r="I3177" s="69"/>
      <c r="J3177" s="70"/>
      <c r="K3177" s="118"/>
      <c r="L3177" s="112"/>
    </row>
    <row r="3178" spans="1:12" x14ac:dyDescent="0.25">
      <c r="A3178" s="93">
        <v>1982</v>
      </c>
      <c r="B3178" s="94" t="s">
        <v>396</v>
      </c>
      <c r="C3178" s="95" t="s">
        <v>397</v>
      </c>
      <c r="D3178" s="95" t="s">
        <v>337</v>
      </c>
      <c r="E3178" s="87"/>
      <c r="F3178" s="69"/>
      <c r="G3178" s="69"/>
      <c r="H3178" s="69"/>
      <c r="I3178" s="69"/>
      <c r="J3178" s="70"/>
      <c r="K3178" s="118"/>
      <c r="L3178" s="112"/>
    </row>
    <row r="3179" spans="1:12" x14ac:dyDescent="0.25">
      <c r="A3179" s="93">
        <v>1982</v>
      </c>
      <c r="B3179" s="94" t="s">
        <v>398</v>
      </c>
      <c r="C3179" s="95" t="s">
        <v>399</v>
      </c>
      <c r="D3179" s="95" t="s">
        <v>337</v>
      </c>
      <c r="E3179" s="87"/>
      <c r="F3179" s="69"/>
      <c r="G3179" s="69"/>
      <c r="H3179" s="69"/>
      <c r="I3179" s="69"/>
      <c r="J3179" s="70"/>
      <c r="K3179" s="118"/>
      <c r="L3179" s="112"/>
    </row>
    <row r="3180" spans="1:12" x14ac:dyDescent="0.25">
      <c r="A3180" s="93">
        <v>1982</v>
      </c>
      <c r="B3180" s="94" t="s">
        <v>400</v>
      </c>
      <c r="C3180" s="95" t="s">
        <v>401</v>
      </c>
      <c r="D3180" s="95" t="s">
        <v>337</v>
      </c>
      <c r="E3180" s="87"/>
      <c r="F3180" s="69"/>
      <c r="G3180" s="69"/>
      <c r="H3180" s="69"/>
      <c r="I3180" s="69"/>
      <c r="J3180" s="70"/>
      <c r="K3180" s="118"/>
      <c r="L3180" s="112"/>
    </row>
    <row r="3181" spans="1:12" x14ac:dyDescent="0.25">
      <c r="A3181" s="93">
        <v>1982</v>
      </c>
      <c r="B3181" s="94" t="s">
        <v>402</v>
      </c>
      <c r="C3181" s="95" t="s">
        <v>403</v>
      </c>
      <c r="D3181" s="95" t="s">
        <v>337</v>
      </c>
      <c r="E3181" s="87"/>
      <c r="F3181" s="69"/>
      <c r="G3181" s="69"/>
      <c r="H3181" s="69"/>
      <c r="I3181" s="69"/>
      <c r="J3181" s="70"/>
      <c r="K3181" s="118"/>
      <c r="L3181" s="112"/>
    </row>
    <row r="3182" spans="1:12" x14ac:dyDescent="0.25">
      <c r="A3182" s="93">
        <v>1982</v>
      </c>
      <c r="B3182" s="94" t="s">
        <v>404</v>
      </c>
      <c r="C3182" s="95" t="s">
        <v>405</v>
      </c>
      <c r="D3182" s="95" t="s">
        <v>337</v>
      </c>
      <c r="E3182" s="87"/>
      <c r="F3182" s="69"/>
      <c r="G3182" s="69"/>
      <c r="H3182" s="69"/>
      <c r="I3182" s="69"/>
      <c r="J3182" s="70"/>
      <c r="K3182" s="118"/>
      <c r="L3182" s="112"/>
    </row>
    <row r="3183" spans="1:12" x14ac:dyDescent="0.25">
      <c r="A3183" s="93">
        <v>1982</v>
      </c>
      <c r="B3183" s="94" t="s">
        <v>406</v>
      </c>
      <c r="C3183" s="95" t="s">
        <v>407</v>
      </c>
      <c r="D3183" s="95" t="s">
        <v>337</v>
      </c>
      <c r="E3183" s="87"/>
      <c r="F3183" s="69"/>
      <c r="G3183" s="69"/>
      <c r="H3183" s="69"/>
      <c r="I3183" s="69"/>
      <c r="J3183" s="70"/>
      <c r="K3183" s="118"/>
      <c r="L3183" s="112"/>
    </row>
    <row r="3184" spans="1:12" x14ac:dyDescent="0.25">
      <c r="A3184" s="93">
        <v>1982</v>
      </c>
      <c r="B3184" s="94" t="s">
        <v>408</v>
      </c>
      <c r="C3184" s="95" t="s">
        <v>409</v>
      </c>
      <c r="D3184" s="95" t="s">
        <v>337</v>
      </c>
      <c r="E3184" s="87"/>
      <c r="F3184" s="69"/>
      <c r="G3184" s="69"/>
      <c r="H3184" s="69"/>
      <c r="I3184" s="69"/>
      <c r="J3184" s="70"/>
      <c r="K3184" s="118"/>
      <c r="L3184" s="112"/>
    </row>
    <row r="3185" spans="1:12" x14ac:dyDescent="0.25">
      <c r="A3185" s="93">
        <v>1982</v>
      </c>
      <c r="B3185" s="94" t="s">
        <v>410</v>
      </c>
      <c r="C3185" s="95" t="s">
        <v>411</v>
      </c>
      <c r="D3185" s="95" t="s">
        <v>337</v>
      </c>
      <c r="E3185" s="87"/>
      <c r="F3185" s="69"/>
      <c r="G3185" s="69"/>
      <c r="H3185" s="69"/>
      <c r="I3185" s="69"/>
      <c r="J3185" s="70"/>
      <c r="K3185" s="118"/>
      <c r="L3185" s="112"/>
    </row>
    <row r="3186" spans="1:12" x14ac:dyDescent="0.25">
      <c r="A3186" s="93">
        <v>1982</v>
      </c>
      <c r="B3186" s="94" t="s">
        <v>412</v>
      </c>
      <c r="C3186" s="95" t="s">
        <v>413</v>
      </c>
      <c r="D3186" s="95" t="s">
        <v>337</v>
      </c>
      <c r="E3186" s="87"/>
      <c r="F3186" s="69"/>
      <c r="G3186" s="69"/>
      <c r="H3186" s="69"/>
      <c r="I3186" s="69"/>
      <c r="J3186" s="70"/>
      <c r="K3186" s="118"/>
      <c r="L3186" s="112"/>
    </row>
    <row r="3187" spans="1:12" x14ac:dyDescent="0.25">
      <c r="A3187" s="93">
        <v>1982</v>
      </c>
      <c r="B3187" s="94" t="s">
        <v>414</v>
      </c>
      <c r="C3187" s="95" t="s">
        <v>415</v>
      </c>
      <c r="D3187" s="95" t="s">
        <v>337</v>
      </c>
      <c r="E3187" s="87"/>
      <c r="F3187" s="69"/>
      <c r="G3187" s="69"/>
      <c r="H3187" s="69"/>
      <c r="I3187" s="69"/>
      <c r="J3187" s="70"/>
      <c r="K3187" s="118"/>
      <c r="L3187" s="112"/>
    </row>
    <row r="3188" spans="1:12" x14ac:dyDescent="0.25">
      <c r="A3188" s="93">
        <v>1982</v>
      </c>
      <c r="B3188" s="94" t="s">
        <v>416</v>
      </c>
      <c r="C3188" s="95" t="s">
        <v>417</v>
      </c>
      <c r="D3188" s="95" t="s">
        <v>337</v>
      </c>
      <c r="E3188" s="87"/>
      <c r="F3188" s="69"/>
      <c r="G3188" s="69"/>
      <c r="H3188" s="69"/>
      <c r="I3188" s="69"/>
      <c r="J3188" s="70"/>
      <c r="K3188" s="118"/>
      <c r="L3188" s="112"/>
    </row>
    <row r="3189" spans="1:12" x14ac:dyDescent="0.25">
      <c r="A3189" s="93">
        <v>1982</v>
      </c>
      <c r="B3189" s="94" t="s">
        <v>418</v>
      </c>
      <c r="C3189" s="95" t="s">
        <v>419</v>
      </c>
      <c r="D3189" s="95" t="s">
        <v>337</v>
      </c>
      <c r="E3189" s="87"/>
      <c r="F3189" s="69"/>
      <c r="G3189" s="69"/>
      <c r="H3189" s="69"/>
      <c r="I3189" s="69"/>
      <c r="J3189" s="70"/>
      <c r="K3189" s="118"/>
      <c r="L3189" s="112"/>
    </row>
    <row r="3190" spans="1:12" x14ac:dyDescent="0.25">
      <c r="A3190" s="93">
        <v>1982</v>
      </c>
      <c r="B3190" s="94" t="s">
        <v>420</v>
      </c>
      <c r="C3190" s="95" t="s">
        <v>421</v>
      </c>
      <c r="D3190" s="95" t="s">
        <v>337</v>
      </c>
      <c r="E3190" s="87"/>
      <c r="F3190" s="69"/>
      <c r="G3190" s="69"/>
      <c r="H3190" s="69"/>
      <c r="I3190" s="69"/>
      <c r="J3190" s="70"/>
      <c r="K3190" s="118"/>
      <c r="L3190" s="112"/>
    </row>
    <row r="3191" spans="1:12" x14ac:dyDescent="0.25">
      <c r="A3191" s="93">
        <v>1982</v>
      </c>
      <c r="B3191" s="94" t="s">
        <v>422</v>
      </c>
      <c r="C3191" s="95" t="s">
        <v>423</v>
      </c>
      <c r="D3191" s="95" t="s">
        <v>337</v>
      </c>
      <c r="E3191" s="87"/>
      <c r="F3191" s="69"/>
      <c r="G3191" s="69"/>
      <c r="H3191" s="69"/>
      <c r="I3191" s="69"/>
      <c r="J3191" s="70"/>
      <c r="K3191" s="118"/>
      <c r="L3191" s="112"/>
    </row>
    <row r="3192" spans="1:12" x14ac:dyDescent="0.25">
      <c r="A3192" s="93">
        <v>1982</v>
      </c>
      <c r="B3192" s="94" t="s">
        <v>424</v>
      </c>
      <c r="C3192" s="95" t="s">
        <v>425</v>
      </c>
      <c r="D3192" s="95" t="s">
        <v>337</v>
      </c>
      <c r="E3192" s="87"/>
      <c r="F3192" s="69"/>
      <c r="G3192" s="69"/>
      <c r="H3192" s="69"/>
      <c r="I3192" s="69"/>
      <c r="J3192" s="70"/>
      <c r="K3192" s="118"/>
      <c r="L3192" s="112"/>
    </row>
    <row r="3193" spans="1:12" x14ac:dyDescent="0.25">
      <c r="A3193" s="93">
        <v>1982</v>
      </c>
      <c r="B3193" s="94" t="s">
        <v>426</v>
      </c>
      <c r="C3193" s="95" t="s">
        <v>427</v>
      </c>
      <c r="D3193" s="95" t="s">
        <v>337</v>
      </c>
      <c r="E3193" s="87"/>
      <c r="F3193" s="69"/>
      <c r="G3193" s="69"/>
      <c r="H3193" s="69"/>
      <c r="I3193" s="69"/>
      <c r="J3193" s="70"/>
      <c r="K3193" s="118"/>
      <c r="L3193" s="112"/>
    </row>
    <row r="3194" spans="1:12" x14ac:dyDescent="0.25">
      <c r="A3194" s="93">
        <v>1982</v>
      </c>
      <c r="B3194" s="94" t="s">
        <v>428</v>
      </c>
      <c r="C3194" s="95" t="s">
        <v>429</v>
      </c>
      <c r="D3194" s="95" t="s">
        <v>337</v>
      </c>
      <c r="E3194" s="87"/>
      <c r="F3194" s="69"/>
      <c r="G3194" s="69"/>
      <c r="H3194" s="69"/>
      <c r="I3194" s="69"/>
      <c r="J3194" s="70"/>
      <c r="K3194" s="118"/>
      <c r="L3194" s="112"/>
    </row>
    <row r="3195" spans="1:12" x14ac:dyDescent="0.25">
      <c r="A3195" s="93">
        <v>1982</v>
      </c>
      <c r="B3195" s="94" t="s">
        <v>430</v>
      </c>
      <c r="C3195" s="95" t="s">
        <v>431</v>
      </c>
      <c r="D3195" s="95" t="s">
        <v>337</v>
      </c>
      <c r="E3195" s="87"/>
      <c r="F3195" s="69"/>
      <c r="G3195" s="69"/>
      <c r="H3195" s="69"/>
      <c r="I3195" s="69"/>
      <c r="J3195" s="70"/>
      <c r="K3195" s="118"/>
      <c r="L3195" s="112"/>
    </row>
    <row r="3196" spans="1:12" x14ac:dyDescent="0.25">
      <c r="A3196" s="93">
        <v>1982</v>
      </c>
      <c r="B3196" s="94" t="s">
        <v>432</v>
      </c>
      <c r="C3196" s="95" t="s">
        <v>433</v>
      </c>
      <c r="D3196" s="95" t="s">
        <v>337</v>
      </c>
      <c r="E3196" s="87"/>
      <c r="F3196" s="69"/>
      <c r="G3196" s="69"/>
      <c r="H3196" s="69"/>
      <c r="I3196" s="69"/>
      <c r="J3196" s="70"/>
      <c r="K3196" s="118"/>
      <c r="L3196" s="112"/>
    </row>
    <row r="3197" spans="1:12" x14ac:dyDescent="0.25">
      <c r="A3197" s="93">
        <v>1982</v>
      </c>
      <c r="B3197" s="94" t="s">
        <v>434</v>
      </c>
      <c r="C3197" s="95" t="s">
        <v>435</v>
      </c>
      <c r="D3197" s="95" t="s">
        <v>337</v>
      </c>
      <c r="E3197" s="87"/>
      <c r="F3197" s="69"/>
      <c r="G3197" s="69"/>
      <c r="H3197" s="69"/>
      <c r="I3197" s="69"/>
      <c r="J3197" s="70"/>
      <c r="K3197" s="118"/>
      <c r="L3197" s="112"/>
    </row>
    <row r="3198" spans="1:12" x14ac:dyDescent="0.25">
      <c r="A3198" s="93">
        <v>1982</v>
      </c>
      <c r="B3198" s="94" t="s">
        <v>436</v>
      </c>
      <c r="C3198" s="95" t="s">
        <v>437</v>
      </c>
      <c r="D3198" s="95" t="s">
        <v>337</v>
      </c>
      <c r="E3198" s="87"/>
      <c r="F3198" s="69"/>
      <c r="G3198" s="69"/>
      <c r="H3198" s="69"/>
      <c r="I3198" s="69"/>
      <c r="J3198" s="70"/>
      <c r="K3198" s="118"/>
      <c r="L3198" s="112"/>
    </row>
    <row r="3199" spans="1:12" x14ac:dyDescent="0.25">
      <c r="A3199" s="93">
        <v>1982</v>
      </c>
      <c r="B3199" s="94" t="s">
        <v>438</v>
      </c>
      <c r="C3199" s="95" t="s">
        <v>439</v>
      </c>
      <c r="D3199" s="95" t="s">
        <v>440</v>
      </c>
      <c r="E3199" s="87"/>
      <c r="F3199" s="69"/>
      <c r="G3199" s="69"/>
      <c r="H3199" s="69"/>
      <c r="I3199" s="69"/>
      <c r="J3199" s="70"/>
      <c r="K3199" s="118"/>
      <c r="L3199" s="112"/>
    </row>
    <row r="3200" spans="1:12" x14ac:dyDescent="0.25">
      <c r="A3200" s="93">
        <v>1982</v>
      </c>
      <c r="B3200" s="94" t="s">
        <v>441</v>
      </c>
      <c r="C3200" s="95" t="s">
        <v>442</v>
      </c>
      <c r="D3200" s="95" t="s">
        <v>440</v>
      </c>
      <c r="E3200" s="87"/>
      <c r="F3200" s="69"/>
      <c r="G3200" s="69"/>
      <c r="H3200" s="69"/>
      <c r="I3200" s="69"/>
      <c r="J3200" s="70"/>
      <c r="K3200" s="118"/>
      <c r="L3200" s="112"/>
    </row>
    <row r="3201" spans="1:12" x14ac:dyDescent="0.25">
      <c r="A3201" s="93">
        <v>1982</v>
      </c>
      <c r="B3201" s="94" t="s">
        <v>443</v>
      </c>
      <c r="C3201" s="95" t="s">
        <v>444</v>
      </c>
      <c r="D3201" s="95" t="s">
        <v>440</v>
      </c>
      <c r="E3201" s="87"/>
      <c r="F3201" s="69"/>
      <c r="G3201" s="69"/>
      <c r="H3201" s="69"/>
      <c r="I3201" s="69"/>
      <c r="J3201" s="70"/>
      <c r="K3201" s="118"/>
      <c r="L3201" s="112"/>
    </row>
    <row r="3202" spans="1:12" x14ac:dyDescent="0.25">
      <c r="A3202" s="93">
        <v>1982</v>
      </c>
      <c r="B3202" s="94" t="s">
        <v>445</v>
      </c>
      <c r="C3202" s="95" t="s">
        <v>446</v>
      </c>
      <c r="D3202" s="95" t="s">
        <v>440</v>
      </c>
      <c r="E3202" s="87"/>
      <c r="F3202" s="69"/>
      <c r="G3202" s="69"/>
      <c r="H3202" s="69"/>
      <c r="I3202" s="69"/>
      <c r="J3202" s="70"/>
      <c r="K3202" s="118"/>
      <c r="L3202" s="112"/>
    </row>
    <row r="3203" spans="1:12" x14ac:dyDescent="0.25">
      <c r="A3203" s="93">
        <v>1982</v>
      </c>
      <c r="B3203" s="94" t="s">
        <v>447</v>
      </c>
      <c r="C3203" s="95" t="s">
        <v>448</v>
      </c>
      <c r="D3203" s="95" t="s">
        <v>440</v>
      </c>
      <c r="E3203" s="87"/>
      <c r="F3203" s="69"/>
      <c r="G3203" s="69"/>
      <c r="H3203" s="69"/>
      <c r="I3203" s="69"/>
      <c r="J3203" s="70"/>
      <c r="K3203" s="118"/>
      <c r="L3203" s="112"/>
    </row>
    <row r="3204" spans="1:12" x14ac:dyDescent="0.25">
      <c r="A3204" s="93">
        <v>1982</v>
      </c>
      <c r="B3204" s="94" t="s">
        <v>449</v>
      </c>
      <c r="C3204" s="95" t="s">
        <v>450</v>
      </c>
      <c r="D3204" s="95" t="s">
        <v>440</v>
      </c>
      <c r="E3204" s="87"/>
      <c r="F3204" s="69"/>
      <c r="G3204" s="69"/>
      <c r="H3204" s="69"/>
      <c r="I3204" s="69"/>
      <c r="J3204" s="70"/>
      <c r="K3204" s="118"/>
      <c r="L3204" s="112"/>
    </row>
    <row r="3205" spans="1:12" x14ac:dyDescent="0.25">
      <c r="A3205" s="93">
        <v>1982</v>
      </c>
      <c r="B3205" s="94" t="s">
        <v>451</v>
      </c>
      <c r="C3205" s="95" t="s">
        <v>452</v>
      </c>
      <c r="D3205" s="95" t="s">
        <v>440</v>
      </c>
      <c r="E3205" s="87"/>
      <c r="F3205" s="69"/>
      <c r="G3205" s="69"/>
      <c r="H3205" s="69"/>
      <c r="I3205" s="69"/>
      <c r="J3205" s="70"/>
      <c r="K3205" s="118"/>
      <c r="L3205" s="112"/>
    </row>
    <row r="3206" spans="1:12" x14ac:dyDescent="0.25">
      <c r="A3206" s="93">
        <v>1982</v>
      </c>
      <c r="B3206" s="94" t="s">
        <v>453</v>
      </c>
      <c r="C3206" s="95" t="s">
        <v>454</v>
      </c>
      <c r="D3206" s="95" t="s">
        <v>440</v>
      </c>
      <c r="E3206" s="87"/>
      <c r="F3206" s="69"/>
      <c r="G3206" s="69"/>
      <c r="H3206" s="69"/>
      <c r="I3206" s="69"/>
      <c r="J3206" s="70"/>
      <c r="K3206" s="118"/>
      <c r="L3206" s="112"/>
    </row>
    <row r="3207" spans="1:12" x14ac:dyDescent="0.25">
      <c r="A3207" s="93">
        <v>1982</v>
      </c>
      <c r="B3207" s="94" t="s">
        <v>455</v>
      </c>
      <c r="C3207" s="95" t="s">
        <v>456</v>
      </c>
      <c r="D3207" s="95" t="s">
        <v>440</v>
      </c>
      <c r="E3207" s="87"/>
      <c r="F3207" s="69"/>
      <c r="G3207" s="69"/>
      <c r="H3207" s="69"/>
      <c r="I3207" s="69"/>
      <c r="J3207" s="70"/>
      <c r="K3207" s="118"/>
      <c r="L3207" s="112"/>
    </row>
    <row r="3208" spans="1:12" x14ac:dyDescent="0.25">
      <c r="A3208" s="93">
        <v>1982</v>
      </c>
      <c r="B3208" s="94" t="s">
        <v>457</v>
      </c>
      <c r="C3208" s="95" t="s">
        <v>458</v>
      </c>
      <c r="D3208" s="95" t="s">
        <v>440</v>
      </c>
      <c r="E3208" s="87"/>
      <c r="F3208" s="69"/>
      <c r="G3208" s="69"/>
      <c r="H3208" s="69"/>
      <c r="I3208" s="69"/>
      <c r="J3208" s="70"/>
      <c r="K3208" s="118"/>
      <c r="L3208" s="112"/>
    </row>
    <row r="3209" spans="1:12" x14ac:dyDescent="0.25">
      <c r="A3209" s="93">
        <v>1982</v>
      </c>
      <c r="B3209" s="94" t="s">
        <v>459</v>
      </c>
      <c r="C3209" s="95" t="s">
        <v>460</v>
      </c>
      <c r="D3209" s="95" t="s">
        <v>440</v>
      </c>
      <c r="E3209" s="87"/>
      <c r="F3209" s="69"/>
      <c r="G3209" s="69"/>
      <c r="H3209" s="69"/>
      <c r="I3209" s="69"/>
      <c r="J3209" s="70"/>
      <c r="K3209" s="118"/>
      <c r="L3209" s="112"/>
    </row>
    <row r="3210" spans="1:12" x14ac:dyDescent="0.25">
      <c r="A3210" s="93">
        <v>1982</v>
      </c>
      <c r="B3210" s="94" t="s">
        <v>461</v>
      </c>
      <c r="C3210" s="95" t="s">
        <v>462</v>
      </c>
      <c r="D3210" s="95" t="s">
        <v>440</v>
      </c>
      <c r="E3210" s="87"/>
      <c r="F3210" s="69"/>
      <c r="G3210" s="69"/>
      <c r="H3210" s="69"/>
      <c r="I3210" s="69"/>
      <c r="J3210" s="70"/>
      <c r="K3210" s="118"/>
      <c r="L3210" s="112"/>
    </row>
    <row r="3211" spans="1:12" x14ac:dyDescent="0.25">
      <c r="A3211" s="93">
        <v>1982</v>
      </c>
      <c r="B3211" s="94" t="s">
        <v>463</v>
      </c>
      <c r="C3211" s="95" t="s">
        <v>464</v>
      </c>
      <c r="D3211" s="95" t="s">
        <v>440</v>
      </c>
      <c r="E3211" s="87"/>
      <c r="F3211" s="69"/>
      <c r="G3211" s="69"/>
      <c r="H3211" s="69"/>
      <c r="I3211" s="69"/>
      <c r="J3211" s="70"/>
      <c r="K3211" s="118"/>
      <c r="L3211" s="112"/>
    </row>
    <row r="3212" spans="1:12" x14ac:dyDescent="0.25">
      <c r="A3212" s="93">
        <v>1982</v>
      </c>
      <c r="B3212" s="94" t="s">
        <v>465</v>
      </c>
      <c r="C3212" s="95" t="s">
        <v>466</v>
      </c>
      <c r="D3212" s="95" t="s">
        <v>440</v>
      </c>
      <c r="E3212" s="87"/>
      <c r="F3212" s="69"/>
      <c r="G3212" s="69"/>
      <c r="H3212" s="69"/>
      <c r="I3212" s="69"/>
      <c r="J3212" s="70"/>
      <c r="K3212" s="118"/>
      <c r="L3212" s="112"/>
    </row>
    <row r="3213" spans="1:12" x14ac:dyDescent="0.25">
      <c r="A3213" s="93">
        <v>1982</v>
      </c>
      <c r="B3213" s="94" t="s">
        <v>467</v>
      </c>
      <c r="C3213" s="95" t="s">
        <v>468</v>
      </c>
      <c r="D3213" s="95" t="s">
        <v>440</v>
      </c>
      <c r="E3213" s="87"/>
      <c r="F3213" s="69"/>
      <c r="G3213" s="69"/>
      <c r="H3213" s="69"/>
      <c r="I3213" s="69"/>
      <c r="J3213" s="70"/>
      <c r="K3213" s="118"/>
      <c r="L3213" s="112"/>
    </row>
    <row r="3214" spans="1:12" x14ac:dyDescent="0.25">
      <c r="A3214" s="93">
        <v>1982</v>
      </c>
      <c r="B3214" s="94" t="s">
        <v>469</v>
      </c>
      <c r="C3214" s="95" t="s">
        <v>470</v>
      </c>
      <c r="D3214" s="95" t="s">
        <v>440</v>
      </c>
      <c r="E3214" s="87"/>
      <c r="F3214" s="69"/>
      <c r="G3214" s="69"/>
      <c r="H3214" s="69"/>
      <c r="I3214" s="69"/>
      <c r="J3214" s="70"/>
      <c r="K3214" s="118"/>
      <c r="L3214" s="112"/>
    </row>
    <row r="3215" spans="1:12" x14ac:dyDescent="0.25">
      <c r="A3215" s="93">
        <v>1982</v>
      </c>
      <c r="B3215" s="94" t="s">
        <v>471</v>
      </c>
      <c r="C3215" s="95" t="s">
        <v>472</v>
      </c>
      <c r="D3215" s="95" t="s">
        <v>440</v>
      </c>
      <c r="E3215" s="87"/>
      <c r="F3215" s="69"/>
      <c r="G3215" s="69"/>
      <c r="H3215" s="69"/>
      <c r="I3215" s="69"/>
      <c r="J3215" s="70"/>
      <c r="K3215" s="118"/>
      <c r="L3215" s="112"/>
    </row>
    <row r="3216" spans="1:12" x14ac:dyDescent="0.25">
      <c r="A3216" s="93">
        <v>1982</v>
      </c>
      <c r="B3216" s="94" t="s">
        <v>473</v>
      </c>
      <c r="C3216" s="95" t="s">
        <v>474</v>
      </c>
      <c r="D3216" s="95" t="s">
        <v>440</v>
      </c>
      <c r="E3216" s="87"/>
      <c r="F3216" s="69"/>
      <c r="G3216" s="69"/>
      <c r="H3216" s="69"/>
      <c r="I3216" s="69"/>
      <c r="J3216" s="70"/>
      <c r="K3216" s="118"/>
      <c r="L3216" s="112"/>
    </row>
    <row r="3217" spans="1:12" x14ac:dyDescent="0.25">
      <c r="A3217" s="93">
        <v>1982</v>
      </c>
      <c r="B3217" s="94" t="s">
        <v>475</v>
      </c>
      <c r="C3217" s="95" t="s">
        <v>476</v>
      </c>
      <c r="D3217" s="95" t="s">
        <v>440</v>
      </c>
      <c r="E3217" s="87"/>
      <c r="F3217" s="69"/>
      <c r="G3217" s="69"/>
      <c r="H3217" s="69"/>
      <c r="I3217" s="69"/>
      <c r="J3217" s="70"/>
      <c r="K3217" s="118"/>
      <c r="L3217" s="112"/>
    </row>
    <row r="3218" spans="1:12" x14ac:dyDescent="0.25">
      <c r="A3218" s="93">
        <v>1982</v>
      </c>
      <c r="B3218" s="94" t="s">
        <v>477</v>
      </c>
      <c r="C3218" s="95" t="s">
        <v>478</v>
      </c>
      <c r="D3218" s="95" t="s">
        <v>440</v>
      </c>
      <c r="E3218" s="87"/>
      <c r="F3218" s="69"/>
      <c r="G3218" s="69"/>
      <c r="H3218" s="69"/>
      <c r="I3218" s="69"/>
      <c r="J3218" s="70"/>
      <c r="K3218" s="118"/>
      <c r="L3218" s="112"/>
    </row>
    <row r="3219" spans="1:12" x14ac:dyDescent="0.25">
      <c r="A3219" s="93">
        <v>1982</v>
      </c>
      <c r="B3219" s="94" t="s">
        <v>479</v>
      </c>
      <c r="C3219" s="95" t="s">
        <v>480</v>
      </c>
      <c r="D3219" s="95" t="s">
        <v>440</v>
      </c>
      <c r="E3219" s="87"/>
      <c r="F3219" s="69"/>
      <c r="G3219" s="69"/>
      <c r="H3219" s="69"/>
      <c r="I3219" s="69"/>
      <c r="J3219" s="70"/>
      <c r="K3219" s="118"/>
      <c r="L3219" s="112"/>
    </row>
    <row r="3220" spans="1:12" x14ac:dyDescent="0.25">
      <c r="A3220" s="93">
        <v>1982</v>
      </c>
      <c r="B3220" s="94" t="s">
        <v>481</v>
      </c>
      <c r="C3220" s="95" t="s">
        <v>482</v>
      </c>
      <c r="D3220" s="95" t="s">
        <v>440</v>
      </c>
      <c r="E3220" s="87"/>
      <c r="F3220" s="69"/>
      <c r="G3220" s="69"/>
      <c r="H3220" s="69"/>
      <c r="I3220" s="69"/>
      <c r="J3220" s="70"/>
      <c r="K3220" s="118"/>
      <c r="L3220" s="112"/>
    </row>
    <row r="3221" spans="1:12" x14ac:dyDescent="0.25">
      <c r="A3221" s="93">
        <v>1982</v>
      </c>
      <c r="B3221" s="94" t="s">
        <v>483</v>
      </c>
      <c r="C3221" s="95" t="s">
        <v>484</v>
      </c>
      <c r="D3221" s="95" t="s">
        <v>440</v>
      </c>
      <c r="E3221" s="87"/>
      <c r="F3221" s="69"/>
      <c r="G3221" s="69"/>
      <c r="H3221" s="69"/>
      <c r="I3221" s="69"/>
      <c r="J3221" s="70"/>
      <c r="K3221" s="118"/>
      <c r="L3221" s="112"/>
    </row>
    <row r="3222" spans="1:12" x14ac:dyDescent="0.25">
      <c r="A3222" s="93">
        <v>1982</v>
      </c>
      <c r="B3222" s="94" t="s">
        <v>485</v>
      </c>
      <c r="C3222" s="95" t="s">
        <v>486</v>
      </c>
      <c r="D3222" s="95" t="s">
        <v>440</v>
      </c>
      <c r="E3222" s="87"/>
      <c r="F3222" s="69"/>
      <c r="G3222" s="69"/>
      <c r="H3222" s="69"/>
      <c r="I3222" s="69"/>
      <c r="J3222" s="70"/>
      <c r="K3222" s="118"/>
      <c r="L3222" s="112"/>
    </row>
    <row r="3223" spans="1:12" x14ac:dyDescent="0.25">
      <c r="A3223" s="93">
        <v>1982</v>
      </c>
      <c r="B3223" s="94" t="s">
        <v>487</v>
      </c>
      <c r="C3223" s="95" t="s">
        <v>488</v>
      </c>
      <c r="D3223" s="95" t="s">
        <v>440</v>
      </c>
      <c r="E3223" s="87"/>
      <c r="F3223" s="69"/>
      <c r="G3223" s="69"/>
      <c r="H3223" s="69"/>
      <c r="I3223" s="69"/>
      <c r="J3223" s="70"/>
      <c r="K3223" s="118"/>
      <c r="L3223" s="112"/>
    </row>
    <row r="3224" spans="1:12" x14ac:dyDescent="0.25">
      <c r="A3224" s="93">
        <v>1982</v>
      </c>
      <c r="B3224" s="94" t="s">
        <v>489</v>
      </c>
      <c r="C3224" s="95" t="s">
        <v>490</v>
      </c>
      <c r="D3224" s="95" t="s">
        <v>440</v>
      </c>
      <c r="E3224" s="87"/>
      <c r="F3224" s="69"/>
      <c r="G3224" s="69"/>
      <c r="H3224" s="69"/>
      <c r="I3224" s="69"/>
      <c r="J3224" s="70"/>
      <c r="K3224" s="118"/>
      <c r="L3224" s="112"/>
    </row>
    <row r="3225" spans="1:12" x14ac:dyDescent="0.25">
      <c r="A3225" s="93">
        <v>1982</v>
      </c>
      <c r="B3225" s="94" t="s">
        <v>491</v>
      </c>
      <c r="C3225" s="95" t="s">
        <v>492</v>
      </c>
      <c r="D3225" s="95" t="s">
        <v>440</v>
      </c>
      <c r="E3225" s="87"/>
      <c r="F3225" s="69"/>
      <c r="G3225" s="69"/>
      <c r="H3225" s="69"/>
      <c r="I3225" s="69"/>
      <c r="J3225" s="70"/>
      <c r="K3225" s="118"/>
      <c r="L3225" s="112"/>
    </row>
    <row r="3226" spans="1:12" x14ac:dyDescent="0.25">
      <c r="A3226" s="93">
        <v>1982</v>
      </c>
      <c r="B3226" s="94" t="s">
        <v>493</v>
      </c>
      <c r="C3226" s="95" t="s">
        <v>494</v>
      </c>
      <c r="D3226" s="95" t="s">
        <v>440</v>
      </c>
      <c r="E3226" s="87"/>
      <c r="F3226" s="69"/>
      <c r="G3226" s="69"/>
      <c r="H3226" s="69"/>
      <c r="I3226" s="69"/>
      <c r="J3226" s="70"/>
      <c r="K3226" s="118"/>
      <c r="L3226" s="112"/>
    </row>
    <row r="3227" spans="1:12" ht="15.75" thickBot="1" x14ac:dyDescent="0.3">
      <c r="A3227" s="100">
        <v>1982</v>
      </c>
      <c r="B3227" s="101" t="s">
        <v>495</v>
      </c>
      <c r="C3227" s="102" t="s">
        <v>496</v>
      </c>
      <c r="D3227" s="102" t="s">
        <v>440</v>
      </c>
      <c r="E3227" s="88"/>
      <c r="F3227" s="56"/>
      <c r="G3227" s="56"/>
      <c r="H3227" s="56"/>
      <c r="I3227" s="56"/>
      <c r="J3227" s="71"/>
      <c r="K3227" s="119"/>
      <c r="L3227" s="113"/>
    </row>
    <row r="3228" spans="1:12" x14ac:dyDescent="0.25">
      <c r="A3228" s="90">
        <v>1983</v>
      </c>
      <c r="B3228" s="91" t="s">
        <v>4</v>
      </c>
      <c r="C3228" s="92" t="s">
        <v>5</v>
      </c>
      <c r="D3228" s="92" t="s">
        <v>6</v>
      </c>
      <c r="E3228" s="86"/>
      <c r="F3228" s="69"/>
      <c r="G3228" s="69"/>
      <c r="H3228" s="69"/>
      <c r="I3228" s="69"/>
      <c r="J3228" s="70"/>
      <c r="K3228" s="118"/>
      <c r="L3228" s="112"/>
    </row>
    <row r="3229" spans="1:12" x14ac:dyDescent="0.25">
      <c r="A3229" s="93">
        <v>1983</v>
      </c>
      <c r="B3229" s="94" t="s">
        <v>7</v>
      </c>
      <c r="C3229" s="95" t="s">
        <v>8</v>
      </c>
      <c r="D3229" s="95" t="s">
        <v>6</v>
      </c>
      <c r="E3229" s="87"/>
      <c r="F3229" s="69"/>
      <c r="G3229" s="69"/>
      <c r="H3229" s="69"/>
      <c r="I3229" s="69"/>
      <c r="J3229" s="70"/>
      <c r="K3229" s="118"/>
      <c r="L3229" s="112"/>
    </row>
    <row r="3230" spans="1:12" x14ac:dyDescent="0.25">
      <c r="A3230" s="93">
        <v>1983</v>
      </c>
      <c r="B3230" s="94" t="s">
        <v>9</v>
      </c>
      <c r="C3230" s="95" t="s">
        <v>10</v>
      </c>
      <c r="D3230" s="95" t="s">
        <v>6</v>
      </c>
      <c r="E3230" s="87"/>
      <c r="F3230" s="69"/>
      <c r="G3230" s="69"/>
      <c r="H3230" s="69"/>
      <c r="I3230" s="69"/>
      <c r="J3230" s="70"/>
      <c r="K3230" s="118"/>
      <c r="L3230" s="112"/>
    </row>
    <row r="3231" spans="1:12" x14ac:dyDescent="0.25">
      <c r="A3231" s="93">
        <v>1983</v>
      </c>
      <c r="B3231" s="94" t="s">
        <v>11</v>
      </c>
      <c r="C3231" s="95" t="s">
        <v>12</v>
      </c>
      <c r="D3231" s="95" t="s">
        <v>6</v>
      </c>
      <c r="E3231" s="87"/>
      <c r="F3231" s="69"/>
      <c r="G3231" s="69"/>
      <c r="H3231" s="69"/>
      <c r="I3231" s="69"/>
      <c r="J3231" s="70"/>
      <c r="K3231" s="118"/>
      <c r="L3231" s="112"/>
    </row>
    <row r="3232" spans="1:12" x14ac:dyDescent="0.25">
      <c r="A3232" s="93">
        <v>1983</v>
      </c>
      <c r="B3232" s="94" t="s">
        <v>13</v>
      </c>
      <c r="C3232" s="95" t="s">
        <v>14</v>
      </c>
      <c r="D3232" s="95" t="s">
        <v>6</v>
      </c>
      <c r="E3232" s="87"/>
      <c r="F3232" s="69"/>
      <c r="G3232" s="69"/>
      <c r="H3232" s="69"/>
      <c r="I3232" s="69"/>
      <c r="J3232" s="70"/>
      <c r="K3232" s="118"/>
      <c r="L3232" s="112"/>
    </row>
    <row r="3233" spans="1:12" x14ac:dyDescent="0.25">
      <c r="A3233" s="93">
        <v>1983</v>
      </c>
      <c r="B3233" s="94" t="s">
        <v>15</v>
      </c>
      <c r="C3233" s="95" t="s">
        <v>16</v>
      </c>
      <c r="D3233" s="95" t="s">
        <v>6</v>
      </c>
      <c r="E3233" s="87"/>
      <c r="F3233" s="69"/>
      <c r="G3233" s="69"/>
      <c r="H3233" s="69"/>
      <c r="I3233" s="69"/>
      <c r="J3233" s="70"/>
      <c r="K3233" s="118"/>
      <c r="L3233" s="112"/>
    </row>
    <row r="3234" spans="1:12" x14ac:dyDescent="0.25">
      <c r="A3234" s="93">
        <v>1983</v>
      </c>
      <c r="B3234" s="94" t="s">
        <v>17</v>
      </c>
      <c r="C3234" s="95" t="s">
        <v>18</v>
      </c>
      <c r="D3234" s="95" t="s">
        <v>6</v>
      </c>
      <c r="E3234" s="87"/>
      <c r="F3234" s="69"/>
      <c r="G3234" s="69"/>
      <c r="H3234" s="69"/>
      <c r="I3234" s="69"/>
      <c r="J3234" s="70"/>
      <c r="K3234" s="118"/>
      <c r="L3234" s="112"/>
    </row>
    <row r="3235" spans="1:12" x14ac:dyDescent="0.25">
      <c r="A3235" s="93">
        <v>1983</v>
      </c>
      <c r="B3235" s="94" t="s">
        <v>19</v>
      </c>
      <c r="C3235" s="95" t="s">
        <v>20</v>
      </c>
      <c r="D3235" s="95" t="s">
        <v>6</v>
      </c>
      <c r="E3235" s="87"/>
      <c r="F3235" s="69"/>
      <c r="G3235" s="69"/>
      <c r="H3235" s="69"/>
      <c r="I3235" s="69"/>
      <c r="J3235" s="70"/>
      <c r="K3235" s="118"/>
      <c r="L3235" s="112"/>
    </row>
    <row r="3236" spans="1:12" x14ac:dyDescent="0.25">
      <c r="A3236" s="93">
        <v>1983</v>
      </c>
      <c r="B3236" s="94" t="s">
        <v>21</v>
      </c>
      <c r="C3236" s="95" t="s">
        <v>22</v>
      </c>
      <c r="D3236" s="95" t="s">
        <v>6</v>
      </c>
      <c r="E3236" s="87"/>
      <c r="F3236" s="69"/>
      <c r="G3236" s="69"/>
      <c r="H3236" s="69"/>
      <c r="I3236" s="69"/>
      <c r="J3236" s="70"/>
      <c r="K3236" s="118"/>
      <c r="L3236" s="112"/>
    </row>
    <row r="3237" spans="1:12" x14ac:dyDescent="0.25">
      <c r="A3237" s="93">
        <v>1983</v>
      </c>
      <c r="B3237" s="94" t="s">
        <v>23</v>
      </c>
      <c r="C3237" s="95" t="s">
        <v>24</v>
      </c>
      <c r="D3237" s="95" t="s">
        <v>6</v>
      </c>
      <c r="E3237" s="87"/>
      <c r="F3237" s="69"/>
      <c r="G3237" s="69"/>
      <c r="H3237" s="69"/>
      <c r="I3237" s="69"/>
      <c r="J3237" s="70"/>
      <c r="K3237" s="118"/>
      <c r="L3237" s="112"/>
    </row>
    <row r="3238" spans="1:12" x14ac:dyDescent="0.25">
      <c r="A3238" s="93">
        <v>1983</v>
      </c>
      <c r="B3238" s="94" t="s">
        <v>25</v>
      </c>
      <c r="C3238" s="95" t="s">
        <v>26</v>
      </c>
      <c r="D3238" s="95" t="s">
        <v>6</v>
      </c>
      <c r="E3238" s="87"/>
      <c r="F3238" s="69"/>
      <c r="G3238" s="69"/>
      <c r="H3238" s="69"/>
      <c r="I3238" s="69"/>
      <c r="J3238" s="70"/>
      <c r="K3238" s="118"/>
      <c r="L3238" s="112"/>
    </row>
    <row r="3239" spans="1:12" x14ac:dyDescent="0.25">
      <c r="A3239" s="93">
        <v>1983</v>
      </c>
      <c r="B3239" s="94" t="s">
        <v>27</v>
      </c>
      <c r="C3239" s="95" t="s">
        <v>28</v>
      </c>
      <c r="D3239" s="95" t="s">
        <v>6</v>
      </c>
      <c r="E3239" s="87"/>
      <c r="F3239" s="69"/>
      <c r="G3239" s="69"/>
      <c r="H3239" s="69"/>
      <c r="I3239" s="69"/>
      <c r="J3239" s="70"/>
      <c r="K3239" s="118"/>
      <c r="L3239" s="112"/>
    </row>
    <row r="3240" spans="1:12" x14ac:dyDescent="0.25">
      <c r="A3240" s="93">
        <v>1983</v>
      </c>
      <c r="B3240" s="94" t="s">
        <v>29</v>
      </c>
      <c r="C3240" s="95" t="s">
        <v>30</v>
      </c>
      <c r="D3240" s="95" t="s">
        <v>6</v>
      </c>
      <c r="E3240" s="87"/>
      <c r="F3240" s="69"/>
      <c r="G3240" s="69"/>
      <c r="H3240" s="69"/>
      <c r="I3240" s="69"/>
      <c r="J3240" s="70"/>
      <c r="K3240" s="118"/>
      <c r="L3240" s="112"/>
    </row>
    <row r="3241" spans="1:12" x14ac:dyDescent="0.25">
      <c r="A3241" s="93">
        <v>1983</v>
      </c>
      <c r="B3241" s="94" t="s">
        <v>31</v>
      </c>
      <c r="C3241" s="95" t="s">
        <v>32</v>
      </c>
      <c r="D3241" s="95" t="s">
        <v>6</v>
      </c>
      <c r="E3241" s="87"/>
      <c r="F3241" s="69"/>
      <c r="G3241" s="69"/>
      <c r="H3241" s="69"/>
      <c r="I3241" s="69"/>
      <c r="J3241" s="70"/>
      <c r="K3241" s="118"/>
      <c r="L3241" s="112"/>
    </row>
    <row r="3242" spans="1:12" x14ac:dyDescent="0.25">
      <c r="A3242" s="93">
        <v>1983</v>
      </c>
      <c r="B3242" s="94" t="s">
        <v>33</v>
      </c>
      <c r="C3242" s="95" t="s">
        <v>34</v>
      </c>
      <c r="D3242" s="95" t="s">
        <v>6</v>
      </c>
      <c r="E3242" s="87"/>
      <c r="F3242" s="69"/>
      <c r="G3242" s="69"/>
      <c r="H3242" s="69"/>
      <c r="I3242" s="69"/>
      <c r="J3242" s="70"/>
      <c r="K3242" s="118"/>
      <c r="L3242" s="112"/>
    </row>
    <row r="3243" spans="1:12" x14ac:dyDescent="0.25">
      <c r="A3243" s="93">
        <v>1983</v>
      </c>
      <c r="B3243" s="94" t="s">
        <v>35</v>
      </c>
      <c r="C3243" s="95" t="s">
        <v>36</v>
      </c>
      <c r="D3243" s="95" t="s">
        <v>6</v>
      </c>
      <c r="E3243" s="87"/>
      <c r="F3243" s="69"/>
      <c r="G3243" s="69"/>
      <c r="H3243" s="69"/>
      <c r="I3243" s="69"/>
      <c r="J3243" s="70"/>
      <c r="K3243" s="118"/>
      <c r="L3243" s="112"/>
    </row>
    <row r="3244" spans="1:12" x14ac:dyDescent="0.25">
      <c r="A3244" s="93">
        <v>1983</v>
      </c>
      <c r="B3244" s="94" t="s">
        <v>37</v>
      </c>
      <c r="C3244" s="95" t="s">
        <v>38</v>
      </c>
      <c r="D3244" s="95" t="s">
        <v>6</v>
      </c>
      <c r="E3244" s="87"/>
      <c r="F3244" s="69"/>
      <c r="G3244" s="69"/>
      <c r="H3244" s="69"/>
      <c r="I3244" s="69"/>
      <c r="J3244" s="70"/>
      <c r="K3244" s="118"/>
      <c r="L3244" s="112"/>
    </row>
    <row r="3245" spans="1:12" x14ac:dyDescent="0.25">
      <c r="A3245" s="93">
        <v>1983</v>
      </c>
      <c r="B3245" s="94" t="s">
        <v>39</v>
      </c>
      <c r="C3245" s="95" t="s">
        <v>40</v>
      </c>
      <c r="D3245" s="95" t="s">
        <v>6</v>
      </c>
      <c r="E3245" s="87"/>
      <c r="F3245" s="69"/>
      <c r="G3245" s="69"/>
      <c r="H3245" s="69"/>
      <c r="I3245" s="69"/>
      <c r="J3245" s="70"/>
      <c r="K3245" s="118"/>
      <c r="L3245" s="112"/>
    </row>
    <row r="3246" spans="1:12" x14ac:dyDescent="0.25">
      <c r="A3246" s="93">
        <v>1983</v>
      </c>
      <c r="B3246" s="94" t="s">
        <v>41</v>
      </c>
      <c r="C3246" s="95" t="s">
        <v>42</v>
      </c>
      <c r="D3246" s="95" t="s">
        <v>6</v>
      </c>
      <c r="E3246" s="87"/>
      <c r="F3246" s="69"/>
      <c r="G3246" s="69"/>
      <c r="H3246" s="69"/>
      <c r="I3246" s="69"/>
      <c r="J3246" s="70"/>
      <c r="K3246" s="118"/>
      <c r="L3246" s="112"/>
    </row>
    <row r="3247" spans="1:12" x14ac:dyDescent="0.25">
      <c r="A3247" s="93">
        <v>1983</v>
      </c>
      <c r="B3247" s="94" t="s">
        <v>43</v>
      </c>
      <c r="C3247" s="95" t="s">
        <v>44</v>
      </c>
      <c r="D3247" s="95" t="s">
        <v>6</v>
      </c>
      <c r="E3247" s="87"/>
      <c r="F3247" s="69"/>
      <c r="G3247" s="69"/>
      <c r="H3247" s="69"/>
      <c r="I3247" s="69"/>
      <c r="J3247" s="70"/>
      <c r="K3247" s="118"/>
      <c r="L3247" s="112"/>
    </row>
    <row r="3248" spans="1:12" x14ac:dyDescent="0.25">
      <c r="A3248" s="93">
        <v>1983</v>
      </c>
      <c r="B3248" s="94" t="s">
        <v>45</v>
      </c>
      <c r="C3248" s="95" t="s">
        <v>46</v>
      </c>
      <c r="D3248" s="95" t="s">
        <v>6</v>
      </c>
      <c r="E3248" s="87"/>
      <c r="F3248" s="69"/>
      <c r="G3248" s="69"/>
      <c r="H3248" s="69"/>
      <c r="I3248" s="69"/>
      <c r="J3248" s="70"/>
      <c r="K3248" s="118"/>
      <c r="L3248" s="112"/>
    </row>
    <row r="3249" spans="1:12" x14ac:dyDescent="0.25">
      <c r="A3249" s="93">
        <v>1983</v>
      </c>
      <c r="B3249" s="94" t="s">
        <v>47</v>
      </c>
      <c r="C3249" s="95" t="s">
        <v>48</v>
      </c>
      <c r="D3249" s="95" t="s">
        <v>6</v>
      </c>
      <c r="E3249" s="87"/>
      <c r="F3249" s="69"/>
      <c r="G3249" s="69"/>
      <c r="H3249" s="69"/>
      <c r="I3249" s="69"/>
      <c r="J3249" s="70"/>
      <c r="K3249" s="118"/>
      <c r="L3249" s="112"/>
    </row>
    <row r="3250" spans="1:12" x14ac:dyDescent="0.25">
      <c r="A3250" s="93">
        <v>1983</v>
      </c>
      <c r="B3250" s="94" t="s">
        <v>49</v>
      </c>
      <c r="C3250" s="95" t="s">
        <v>50</v>
      </c>
      <c r="D3250" s="95" t="s">
        <v>6</v>
      </c>
      <c r="E3250" s="87"/>
      <c r="F3250" s="69"/>
      <c r="G3250" s="69"/>
      <c r="H3250" s="69"/>
      <c r="I3250" s="69"/>
      <c r="J3250" s="70"/>
      <c r="K3250" s="118"/>
      <c r="L3250" s="112"/>
    </row>
    <row r="3251" spans="1:12" x14ac:dyDescent="0.25">
      <c r="A3251" s="93">
        <v>1983</v>
      </c>
      <c r="B3251" s="94" t="s">
        <v>51</v>
      </c>
      <c r="C3251" s="95" t="s">
        <v>52</v>
      </c>
      <c r="D3251" s="95" t="s">
        <v>6</v>
      </c>
      <c r="E3251" s="87"/>
      <c r="F3251" s="69"/>
      <c r="G3251" s="69"/>
      <c r="H3251" s="69"/>
      <c r="I3251" s="69"/>
      <c r="J3251" s="70"/>
      <c r="K3251" s="118"/>
      <c r="L3251" s="112"/>
    </row>
    <row r="3252" spans="1:12" x14ac:dyDescent="0.25">
      <c r="A3252" s="93">
        <v>1983</v>
      </c>
      <c r="B3252" s="94" t="s">
        <v>53</v>
      </c>
      <c r="C3252" s="95" t="s">
        <v>54</v>
      </c>
      <c r="D3252" s="95" t="s">
        <v>6</v>
      </c>
      <c r="E3252" s="87"/>
      <c r="F3252" s="69"/>
      <c r="G3252" s="69"/>
      <c r="H3252" s="69"/>
      <c r="I3252" s="69"/>
      <c r="J3252" s="70"/>
      <c r="K3252" s="118"/>
      <c r="L3252" s="112"/>
    </row>
    <row r="3253" spans="1:12" x14ac:dyDescent="0.25">
      <c r="A3253" s="93">
        <v>1983</v>
      </c>
      <c r="B3253" s="94" t="s">
        <v>55</v>
      </c>
      <c r="C3253" s="95" t="s">
        <v>56</v>
      </c>
      <c r="D3253" s="95" t="s">
        <v>6</v>
      </c>
      <c r="E3253" s="87"/>
      <c r="F3253" s="69"/>
      <c r="G3253" s="69"/>
      <c r="H3253" s="69"/>
      <c r="I3253" s="69"/>
      <c r="J3253" s="70"/>
      <c r="K3253" s="118"/>
      <c r="L3253" s="112"/>
    </row>
    <row r="3254" spans="1:12" x14ac:dyDescent="0.25">
      <c r="A3254" s="93">
        <v>1983</v>
      </c>
      <c r="B3254" s="94" t="s">
        <v>57</v>
      </c>
      <c r="C3254" s="95" t="s">
        <v>58</v>
      </c>
      <c r="D3254" s="95" t="s">
        <v>6</v>
      </c>
      <c r="E3254" s="87"/>
      <c r="F3254" s="69"/>
      <c r="G3254" s="69"/>
      <c r="H3254" s="69"/>
      <c r="I3254" s="69"/>
      <c r="J3254" s="70"/>
      <c r="K3254" s="118"/>
      <c r="L3254" s="112"/>
    </row>
    <row r="3255" spans="1:12" x14ac:dyDescent="0.25">
      <c r="A3255" s="93">
        <v>1983</v>
      </c>
      <c r="B3255" s="94" t="s">
        <v>59</v>
      </c>
      <c r="C3255" s="95" t="s">
        <v>60</v>
      </c>
      <c r="D3255" s="95" t="s">
        <v>6</v>
      </c>
      <c r="E3255" s="87"/>
      <c r="F3255" s="69"/>
      <c r="G3255" s="69"/>
      <c r="H3255" s="69"/>
      <c r="I3255" s="69"/>
      <c r="J3255" s="70"/>
      <c r="K3255" s="118"/>
      <c r="L3255" s="112"/>
    </row>
    <row r="3256" spans="1:12" x14ac:dyDescent="0.25">
      <c r="A3256" s="93">
        <v>1983</v>
      </c>
      <c r="B3256" s="94" t="s">
        <v>61</v>
      </c>
      <c r="C3256" s="95" t="s">
        <v>62</v>
      </c>
      <c r="D3256" s="95" t="s">
        <v>6</v>
      </c>
      <c r="E3256" s="87"/>
      <c r="F3256" s="69"/>
      <c r="G3256" s="69"/>
      <c r="H3256" s="69"/>
      <c r="I3256" s="69"/>
      <c r="J3256" s="70"/>
      <c r="K3256" s="118"/>
      <c r="L3256" s="112"/>
    </row>
    <row r="3257" spans="1:12" x14ac:dyDescent="0.25">
      <c r="A3257" s="93">
        <v>1983</v>
      </c>
      <c r="B3257" s="94" t="s">
        <v>63</v>
      </c>
      <c r="C3257" s="95" t="s">
        <v>64</v>
      </c>
      <c r="D3257" s="95" t="s">
        <v>6</v>
      </c>
      <c r="E3257" s="87"/>
      <c r="F3257" s="69"/>
      <c r="G3257" s="69"/>
      <c r="H3257" s="69"/>
      <c r="I3257" s="69"/>
      <c r="J3257" s="70"/>
      <c r="K3257" s="118"/>
      <c r="L3257" s="112"/>
    </row>
    <row r="3258" spans="1:12" x14ac:dyDescent="0.25">
      <c r="A3258" s="93">
        <v>1983</v>
      </c>
      <c r="B3258" s="94" t="s">
        <v>65</v>
      </c>
      <c r="C3258" s="95" t="s">
        <v>66</v>
      </c>
      <c r="D3258" s="95" t="s">
        <v>6</v>
      </c>
      <c r="E3258" s="87"/>
      <c r="F3258" s="69"/>
      <c r="G3258" s="69"/>
      <c r="H3258" s="69"/>
      <c r="I3258" s="69"/>
      <c r="J3258" s="70"/>
      <c r="K3258" s="118"/>
      <c r="L3258" s="112"/>
    </row>
    <row r="3259" spans="1:12" x14ac:dyDescent="0.25">
      <c r="A3259" s="93">
        <v>1983</v>
      </c>
      <c r="B3259" s="94" t="s">
        <v>67</v>
      </c>
      <c r="C3259" s="95" t="s">
        <v>68</v>
      </c>
      <c r="D3259" s="95" t="s">
        <v>6</v>
      </c>
      <c r="E3259" s="87"/>
      <c r="F3259" s="69"/>
      <c r="G3259" s="69"/>
      <c r="H3259" s="69"/>
      <c r="I3259" s="69"/>
      <c r="J3259" s="70"/>
      <c r="K3259" s="118"/>
      <c r="L3259" s="112"/>
    </row>
    <row r="3260" spans="1:12" x14ac:dyDescent="0.25">
      <c r="A3260" s="93">
        <v>1983</v>
      </c>
      <c r="B3260" s="94" t="s">
        <v>69</v>
      </c>
      <c r="C3260" s="95" t="s">
        <v>70</v>
      </c>
      <c r="D3260" s="95" t="s">
        <v>6</v>
      </c>
      <c r="E3260" s="87"/>
      <c r="F3260" s="69"/>
      <c r="G3260" s="69"/>
      <c r="H3260" s="69"/>
      <c r="I3260" s="69"/>
      <c r="J3260" s="70"/>
      <c r="K3260" s="118"/>
      <c r="L3260" s="112"/>
    </row>
    <row r="3261" spans="1:12" x14ac:dyDescent="0.25">
      <c r="A3261" s="93">
        <v>1983</v>
      </c>
      <c r="B3261" s="94" t="s">
        <v>71</v>
      </c>
      <c r="C3261" s="95" t="s">
        <v>72</v>
      </c>
      <c r="D3261" s="95" t="s">
        <v>6</v>
      </c>
      <c r="E3261" s="87"/>
      <c r="F3261" s="69"/>
      <c r="G3261" s="69"/>
      <c r="H3261" s="69"/>
      <c r="I3261" s="69"/>
      <c r="J3261" s="70"/>
      <c r="K3261" s="118"/>
      <c r="L3261" s="112"/>
    </row>
    <row r="3262" spans="1:12" x14ac:dyDescent="0.25">
      <c r="A3262" s="93">
        <v>1983</v>
      </c>
      <c r="B3262" s="94" t="s">
        <v>73</v>
      </c>
      <c r="C3262" s="95" t="s">
        <v>74</v>
      </c>
      <c r="D3262" s="95" t="s">
        <v>6</v>
      </c>
      <c r="E3262" s="87"/>
      <c r="F3262" s="69"/>
      <c r="G3262" s="69"/>
      <c r="H3262" s="69"/>
      <c r="I3262" s="69"/>
      <c r="J3262" s="70"/>
      <c r="K3262" s="118"/>
      <c r="L3262" s="112"/>
    </row>
    <row r="3263" spans="1:12" x14ac:dyDescent="0.25">
      <c r="A3263" s="93">
        <v>1983</v>
      </c>
      <c r="B3263" s="94" t="s">
        <v>75</v>
      </c>
      <c r="C3263" s="95" t="s">
        <v>76</v>
      </c>
      <c r="D3263" s="95" t="s">
        <v>6</v>
      </c>
      <c r="E3263" s="87"/>
      <c r="F3263" s="69"/>
      <c r="G3263" s="69"/>
      <c r="H3263" s="69"/>
      <c r="I3263" s="69"/>
      <c r="J3263" s="70"/>
      <c r="K3263" s="118"/>
      <c r="L3263" s="112"/>
    </row>
    <row r="3264" spans="1:12" x14ac:dyDescent="0.25">
      <c r="A3264" s="93">
        <v>1983</v>
      </c>
      <c r="B3264" s="94" t="s">
        <v>77</v>
      </c>
      <c r="C3264" s="95" t="s">
        <v>78</v>
      </c>
      <c r="D3264" s="95" t="s">
        <v>6</v>
      </c>
      <c r="E3264" s="87"/>
      <c r="F3264" s="69"/>
      <c r="G3264" s="69"/>
      <c r="H3264" s="69"/>
      <c r="I3264" s="69"/>
      <c r="J3264" s="70"/>
      <c r="K3264" s="118"/>
      <c r="L3264" s="112"/>
    </row>
    <row r="3265" spans="1:12" x14ac:dyDescent="0.25">
      <c r="A3265" s="93">
        <v>1983</v>
      </c>
      <c r="B3265" s="94" t="s">
        <v>79</v>
      </c>
      <c r="C3265" s="95" t="s">
        <v>80</v>
      </c>
      <c r="D3265" s="95" t="s">
        <v>6</v>
      </c>
      <c r="E3265" s="87"/>
      <c r="F3265" s="69"/>
      <c r="G3265" s="69"/>
      <c r="H3265" s="69"/>
      <c r="I3265" s="69"/>
      <c r="J3265" s="70"/>
      <c r="K3265" s="118"/>
      <c r="L3265" s="112"/>
    </row>
    <row r="3266" spans="1:12" x14ac:dyDescent="0.25">
      <c r="A3266" s="93">
        <v>1983</v>
      </c>
      <c r="B3266" s="94" t="s">
        <v>81</v>
      </c>
      <c r="C3266" s="95" t="s">
        <v>82</v>
      </c>
      <c r="D3266" s="95" t="s">
        <v>6</v>
      </c>
      <c r="E3266" s="87"/>
      <c r="F3266" s="69"/>
      <c r="G3266" s="69"/>
      <c r="H3266" s="69"/>
      <c r="I3266" s="69"/>
      <c r="J3266" s="70"/>
      <c r="K3266" s="118"/>
      <c r="L3266" s="112"/>
    </row>
    <row r="3267" spans="1:12" x14ac:dyDescent="0.25">
      <c r="A3267" s="93">
        <v>1983</v>
      </c>
      <c r="B3267" s="94" t="s">
        <v>83</v>
      </c>
      <c r="C3267" s="95" t="s">
        <v>84</v>
      </c>
      <c r="D3267" s="95" t="s">
        <v>6</v>
      </c>
      <c r="E3267" s="87"/>
      <c r="F3267" s="69"/>
      <c r="G3267" s="69"/>
      <c r="H3267" s="69"/>
      <c r="I3267" s="69"/>
      <c r="J3267" s="70"/>
      <c r="K3267" s="118"/>
      <c r="L3267" s="112"/>
    </row>
    <row r="3268" spans="1:12" x14ac:dyDescent="0.25">
      <c r="A3268" s="93">
        <v>1983</v>
      </c>
      <c r="B3268" s="94" t="s">
        <v>85</v>
      </c>
      <c r="C3268" s="95" t="s">
        <v>86</v>
      </c>
      <c r="D3268" s="95" t="s">
        <v>6</v>
      </c>
      <c r="E3268" s="87"/>
      <c r="F3268" s="69"/>
      <c r="G3268" s="69"/>
      <c r="H3268" s="69"/>
      <c r="I3268" s="69"/>
      <c r="J3268" s="70"/>
      <c r="K3268" s="118"/>
      <c r="L3268" s="112"/>
    </row>
    <row r="3269" spans="1:12" x14ac:dyDescent="0.25">
      <c r="A3269" s="93">
        <v>1983</v>
      </c>
      <c r="B3269" s="94" t="s">
        <v>87</v>
      </c>
      <c r="C3269" s="95" t="s">
        <v>88</v>
      </c>
      <c r="D3269" s="95" t="s">
        <v>6</v>
      </c>
      <c r="E3269" s="87"/>
      <c r="F3269" s="69"/>
      <c r="G3269" s="69"/>
      <c r="H3269" s="69"/>
      <c r="I3269" s="69"/>
      <c r="J3269" s="70"/>
      <c r="K3269" s="118"/>
      <c r="L3269" s="112"/>
    </row>
    <row r="3270" spans="1:12" x14ac:dyDescent="0.25">
      <c r="A3270" s="93">
        <v>1983</v>
      </c>
      <c r="B3270" s="94" t="s">
        <v>89</v>
      </c>
      <c r="C3270" s="95" t="s">
        <v>90</v>
      </c>
      <c r="D3270" s="95" t="s">
        <v>6</v>
      </c>
      <c r="E3270" s="87"/>
      <c r="F3270" s="69"/>
      <c r="G3270" s="69"/>
      <c r="H3270" s="69"/>
      <c r="I3270" s="69"/>
      <c r="J3270" s="70"/>
      <c r="K3270" s="118"/>
      <c r="L3270" s="112"/>
    </row>
    <row r="3271" spans="1:12" x14ac:dyDescent="0.25">
      <c r="A3271" s="93">
        <v>1983</v>
      </c>
      <c r="B3271" s="94" t="s">
        <v>91</v>
      </c>
      <c r="C3271" s="95" t="s">
        <v>92</v>
      </c>
      <c r="D3271" s="95" t="s">
        <v>6</v>
      </c>
      <c r="E3271" s="87"/>
      <c r="F3271" s="69"/>
      <c r="G3271" s="69"/>
      <c r="H3271" s="69"/>
      <c r="I3271" s="69"/>
      <c r="J3271" s="70"/>
      <c r="K3271" s="118"/>
      <c r="L3271" s="112"/>
    </row>
    <row r="3272" spans="1:12" x14ac:dyDescent="0.25">
      <c r="A3272" s="93">
        <v>1983</v>
      </c>
      <c r="B3272" s="94" t="s">
        <v>93</v>
      </c>
      <c r="C3272" s="95" t="s">
        <v>94</v>
      </c>
      <c r="D3272" s="95" t="s">
        <v>6</v>
      </c>
      <c r="E3272" s="87"/>
      <c r="F3272" s="69"/>
      <c r="G3272" s="69"/>
      <c r="H3272" s="69"/>
      <c r="I3272" s="69"/>
      <c r="J3272" s="70"/>
      <c r="K3272" s="118"/>
      <c r="L3272" s="112"/>
    </row>
    <row r="3273" spans="1:12" x14ac:dyDescent="0.25">
      <c r="A3273" s="93">
        <v>1983</v>
      </c>
      <c r="B3273" s="94" t="s">
        <v>95</v>
      </c>
      <c r="C3273" s="95" t="s">
        <v>96</v>
      </c>
      <c r="D3273" s="95" t="s">
        <v>6</v>
      </c>
      <c r="E3273" s="87"/>
      <c r="F3273" s="69"/>
      <c r="G3273" s="69"/>
      <c r="H3273" s="69"/>
      <c r="I3273" s="69"/>
      <c r="J3273" s="70"/>
      <c r="K3273" s="118"/>
      <c r="L3273" s="112"/>
    </row>
    <row r="3274" spans="1:12" x14ac:dyDescent="0.25">
      <c r="A3274" s="93">
        <v>1983</v>
      </c>
      <c r="B3274" s="94" t="s">
        <v>97</v>
      </c>
      <c r="C3274" s="95" t="s">
        <v>98</v>
      </c>
      <c r="D3274" s="95" t="s">
        <v>6</v>
      </c>
      <c r="E3274" s="87"/>
      <c r="F3274" s="69"/>
      <c r="G3274" s="69"/>
      <c r="H3274" s="69"/>
      <c r="I3274" s="69"/>
      <c r="J3274" s="70"/>
      <c r="K3274" s="118"/>
      <c r="L3274" s="112"/>
    </row>
    <row r="3275" spans="1:12" x14ac:dyDescent="0.25">
      <c r="A3275" s="93">
        <v>1983</v>
      </c>
      <c r="B3275" s="94" t="s">
        <v>99</v>
      </c>
      <c r="C3275" s="95" t="s">
        <v>100</v>
      </c>
      <c r="D3275" s="95" t="s">
        <v>6</v>
      </c>
      <c r="E3275" s="87"/>
      <c r="F3275" s="69"/>
      <c r="G3275" s="69"/>
      <c r="H3275" s="69"/>
      <c r="I3275" s="69"/>
      <c r="J3275" s="70"/>
      <c r="K3275" s="118"/>
      <c r="L3275" s="112"/>
    </row>
    <row r="3276" spans="1:12" x14ac:dyDescent="0.25">
      <c r="A3276" s="93">
        <v>1983</v>
      </c>
      <c r="B3276" s="94" t="s">
        <v>101</v>
      </c>
      <c r="C3276" s="95" t="s">
        <v>102</v>
      </c>
      <c r="D3276" s="95" t="s">
        <v>6</v>
      </c>
      <c r="E3276" s="87"/>
      <c r="F3276" s="69"/>
      <c r="G3276" s="69"/>
      <c r="H3276" s="69"/>
      <c r="I3276" s="69"/>
      <c r="J3276" s="70"/>
      <c r="K3276" s="118"/>
      <c r="L3276" s="112"/>
    </row>
    <row r="3277" spans="1:12" x14ac:dyDescent="0.25">
      <c r="A3277" s="93">
        <v>1983</v>
      </c>
      <c r="B3277" s="94" t="s">
        <v>103</v>
      </c>
      <c r="C3277" s="95" t="s">
        <v>104</v>
      </c>
      <c r="D3277" s="95" t="s">
        <v>6</v>
      </c>
      <c r="E3277" s="87"/>
      <c r="F3277" s="69"/>
      <c r="G3277" s="69"/>
      <c r="H3277" s="69"/>
      <c r="I3277" s="69"/>
      <c r="J3277" s="70"/>
      <c r="K3277" s="118"/>
      <c r="L3277" s="112"/>
    </row>
    <row r="3278" spans="1:12" x14ac:dyDescent="0.25">
      <c r="A3278" s="93">
        <v>1983</v>
      </c>
      <c r="B3278" s="94" t="s">
        <v>105</v>
      </c>
      <c r="C3278" s="95" t="s">
        <v>106</v>
      </c>
      <c r="D3278" s="95" t="s">
        <v>6</v>
      </c>
      <c r="E3278" s="87"/>
      <c r="F3278" s="69"/>
      <c r="G3278" s="69"/>
      <c r="H3278" s="69"/>
      <c r="I3278" s="69"/>
      <c r="J3278" s="70"/>
      <c r="K3278" s="118"/>
      <c r="L3278" s="112"/>
    </row>
    <row r="3279" spans="1:12" x14ac:dyDescent="0.25">
      <c r="A3279" s="93">
        <v>1983</v>
      </c>
      <c r="B3279" s="94" t="s">
        <v>107</v>
      </c>
      <c r="C3279" s="95" t="s">
        <v>108</v>
      </c>
      <c r="D3279" s="95" t="s">
        <v>6</v>
      </c>
      <c r="E3279" s="87"/>
      <c r="F3279" s="69"/>
      <c r="G3279" s="69"/>
      <c r="H3279" s="69"/>
      <c r="I3279" s="69"/>
      <c r="J3279" s="70"/>
      <c r="K3279" s="118"/>
      <c r="L3279" s="112"/>
    </row>
    <row r="3280" spans="1:12" x14ac:dyDescent="0.25">
      <c r="A3280" s="93">
        <v>1983</v>
      </c>
      <c r="B3280" s="94" t="s">
        <v>109</v>
      </c>
      <c r="C3280" s="95" t="s">
        <v>110</v>
      </c>
      <c r="D3280" s="95" t="s">
        <v>6</v>
      </c>
      <c r="E3280" s="87"/>
      <c r="F3280" s="69"/>
      <c r="G3280" s="69"/>
      <c r="H3280" s="69"/>
      <c r="I3280" s="69"/>
      <c r="J3280" s="70"/>
      <c r="K3280" s="118"/>
      <c r="L3280" s="112"/>
    </row>
    <row r="3281" spans="1:12" x14ac:dyDescent="0.25">
      <c r="A3281" s="93">
        <v>1983</v>
      </c>
      <c r="B3281" s="94" t="s">
        <v>111</v>
      </c>
      <c r="C3281" s="95" t="s">
        <v>112</v>
      </c>
      <c r="D3281" s="95" t="s">
        <v>6</v>
      </c>
      <c r="E3281" s="87"/>
      <c r="F3281" s="69"/>
      <c r="G3281" s="69"/>
      <c r="H3281" s="69"/>
      <c r="I3281" s="69"/>
      <c r="J3281" s="70"/>
      <c r="K3281" s="118"/>
      <c r="L3281" s="112"/>
    </row>
    <row r="3282" spans="1:12" x14ac:dyDescent="0.25">
      <c r="A3282" s="93">
        <v>1983</v>
      </c>
      <c r="B3282" s="94" t="s">
        <v>113</v>
      </c>
      <c r="C3282" s="95" t="s">
        <v>114</v>
      </c>
      <c r="D3282" s="95" t="s">
        <v>6</v>
      </c>
      <c r="E3282" s="87"/>
      <c r="F3282" s="69"/>
      <c r="G3282" s="69"/>
      <c r="H3282" s="69"/>
      <c r="I3282" s="69"/>
      <c r="J3282" s="70"/>
      <c r="K3282" s="118"/>
      <c r="L3282" s="112"/>
    </row>
    <row r="3283" spans="1:12" x14ac:dyDescent="0.25">
      <c r="A3283" s="93">
        <v>1983</v>
      </c>
      <c r="B3283" s="94" t="s">
        <v>115</v>
      </c>
      <c r="C3283" s="95" t="s">
        <v>116</v>
      </c>
      <c r="D3283" s="95" t="s">
        <v>6</v>
      </c>
      <c r="E3283" s="87"/>
      <c r="F3283" s="69"/>
      <c r="G3283" s="69"/>
      <c r="H3283" s="69"/>
      <c r="I3283" s="69"/>
      <c r="J3283" s="70"/>
      <c r="K3283" s="118"/>
      <c r="L3283" s="112"/>
    </row>
    <row r="3284" spans="1:12" x14ac:dyDescent="0.25">
      <c r="A3284" s="93">
        <v>1983</v>
      </c>
      <c r="B3284" s="94" t="s">
        <v>117</v>
      </c>
      <c r="C3284" s="95" t="s">
        <v>118</v>
      </c>
      <c r="D3284" s="95" t="s">
        <v>6</v>
      </c>
      <c r="E3284" s="87"/>
      <c r="F3284" s="69"/>
      <c r="G3284" s="69"/>
      <c r="H3284" s="69"/>
      <c r="I3284" s="69"/>
      <c r="J3284" s="70"/>
      <c r="K3284" s="118"/>
      <c r="L3284" s="112"/>
    </row>
    <row r="3285" spans="1:12" x14ac:dyDescent="0.25">
      <c r="A3285" s="93">
        <v>1983</v>
      </c>
      <c r="B3285" s="94" t="s">
        <v>119</v>
      </c>
      <c r="C3285" s="95" t="s">
        <v>120</v>
      </c>
      <c r="D3285" s="95" t="s">
        <v>6</v>
      </c>
      <c r="E3285" s="87"/>
      <c r="F3285" s="69"/>
      <c r="G3285" s="69"/>
      <c r="H3285" s="69"/>
      <c r="I3285" s="69"/>
      <c r="J3285" s="70"/>
      <c r="K3285" s="118"/>
      <c r="L3285" s="112"/>
    </row>
    <row r="3286" spans="1:12" x14ac:dyDescent="0.25">
      <c r="A3286" s="93">
        <v>1983</v>
      </c>
      <c r="B3286" s="94" t="s">
        <v>121</v>
      </c>
      <c r="C3286" s="95" t="s">
        <v>122</v>
      </c>
      <c r="D3286" s="95" t="s">
        <v>6</v>
      </c>
      <c r="E3286" s="87"/>
      <c r="F3286" s="69"/>
      <c r="G3286" s="69"/>
      <c r="H3286" s="69"/>
      <c r="I3286" s="69"/>
      <c r="J3286" s="70"/>
      <c r="K3286" s="118"/>
      <c r="L3286" s="112"/>
    </row>
    <row r="3287" spans="1:12" x14ac:dyDescent="0.25">
      <c r="A3287" s="93">
        <v>1983</v>
      </c>
      <c r="B3287" s="94" t="s">
        <v>123</v>
      </c>
      <c r="C3287" s="95" t="s">
        <v>124</v>
      </c>
      <c r="D3287" s="95" t="s">
        <v>6</v>
      </c>
      <c r="E3287" s="87"/>
      <c r="F3287" s="69"/>
      <c r="G3287" s="69"/>
      <c r="H3287" s="69"/>
      <c r="I3287" s="69"/>
      <c r="J3287" s="70"/>
      <c r="K3287" s="118"/>
      <c r="L3287" s="112"/>
    </row>
    <row r="3288" spans="1:12" x14ac:dyDescent="0.25">
      <c r="A3288" s="93">
        <v>1983</v>
      </c>
      <c r="B3288" s="94" t="s">
        <v>125</v>
      </c>
      <c r="C3288" s="95" t="s">
        <v>126</v>
      </c>
      <c r="D3288" s="95" t="s">
        <v>647</v>
      </c>
      <c r="E3288" s="87"/>
      <c r="F3288" s="69"/>
      <c r="G3288" s="69"/>
      <c r="H3288" s="69"/>
      <c r="I3288" s="69"/>
      <c r="J3288" s="70"/>
      <c r="K3288" s="118"/>
      <c r="L3288" s="112"/>
    </row>
    <row r="3289" spans="1:12" x14ac:dyDescent="0.25">
      <c r="A3289" s="93">
        <v>1983</v>
      </c>
      <c r="B3289" s="94" t="s">
        <v>127</v>
      </c>
      <c r="C3289" s="95" t="s">
        <v>128</v>
      </c>
      <c r="D3289" s="95" t="s">
        <v>647</v>
      </c>
      <c r="E3289" s="87"/>
      <c r="F3289" s="69"/>
      <c r="G3289" s="69"/>
      <c r="H3289" s="69"/>
      <c r="I3289" s="69"/>
      <c r="J3289" s="70"/>
      <c r="K3289" s="118"/>
      <c r="L3289" s="112"/>
    </row>
    <row r="3290" spans="1:12" x14ac:dyDescent="0.25">
      <c r="A3290" s="93">
        <v>1983</v>
      </c>
      <c r="B3290" s="94" t="s">
        <v>129</v>
      </c>
      <c r="C3290" s="95" t="s">
        <v>130</v>
      </c>
      <c r="D3290" s="95" t="s">
        <v>647</v>
      </c>
      <c r="E3290" s="87"/>
      <c r="F3290" s="69"/>
      <c r="G3290" s="69"/>
      <c r="H3290" s="69"/>
      <c r="I3290" s="69"/>
      <c r="J3290" s="70"/>
      <c r="K3290" s="118"/>
      <c r="L3290" s="112"/>
    </row>
    <row r="3291" spans="1:12" x14ac:dyDescent="0.25">
      <c r="A3291" s="96">
        <v>1983</v>
      </c>
      <c r="B3291" s="94" t="s">
        <v>131</v>
      </c>
      <c r="C3291" s="95" t="s">
        <v>132</v>
      </c>
      <c r="D3291" s="95" t="s">
        <v>647</v>
      </c>
      <c r="E3291" s="87"/>
      <c r="F3291" s="69"/>
      <c r="G3291" s="69"/>
      <c r="H3291" s="69"/>
      <c r="I3291" s="69"/>
      <c r="J3291" s="70"/>
      <c r="K3291" s="118"/>
      <c r="L3291" s="112"/>
    </row>
    <row r="3292" spans="1:12" x14ac:dyDescent="0.25">
      <c r="A3292" s="93">
        <v>1983</v>
      </c>
      <c r="B3292" s="94" t="s">
        <v>133</v>
      </c>
      <c r="C3292" s="95" t="s">
        <v>134</v>
      </c>
      <c r="D3292" s="95" t="s">
        <v>647</v>
      </c>
      <c r="E3292" s="87"/>
      <c r="F3292" s="69"/>
      <c r="G3292" s="69"/>
      <c r="H3292" s="69"/>
      <c r="I3292" s="69"/>
      <c r="J3292" s="70"/>
      <c r="K3292" s="118"/>
      <c r="L3292" s="112"/>
    </row>
    <row r="3293" spans="1:12" x14ac:dyDescent="0.25">
      <c r="A3293" s="93">
        <v>1983</v>
      </c>
      <c r="B3293" s="94" t="s">
        <v>135</v>
      </c>
      <c r="C3293" s="95" t="s">
        <v>136</v>
      </c>
      <c r="D3293" s="95" t="s">
        <v>647</v>
      </c>
      <c r="E3293" s="87"/>
      <c r="F3293" s="69"/>
      <c r="G3293" s="69"/>
      <c r="H3293" s="69"/>
      <c r="I3293" s="69"/>
      <c r="J3293" s="70"/>
      <c r="K3293" s="118"/>
      <c r="L3293" s="112"/>
    </row>
    <row r="3294" spans="1:12" x14ac:dyDescent="0.25">
      <c r="A3294" s="93">
        <v>1983</v>
      </c>
      <c r="B3294" s="94" t="s">
        <v>137</v>
      </c>
      <c r="C3294" s="95" t="s">
        <v>138</v>
      </c>
      <c r="D3294" s="95" t="s">
        <v>647</v>
      </c>
      <c r="E3294" s="87"/>
      <c r="F3294" s="69"/>
      <c r="G3294" s="69"/>
      <c r="H3294" s="69"/>
      <c r="I3294" s="69"/>
      <c r="J3294" s="70"/>
      <c r="K3294" s="118"/>
      <c r="L3294" s="112"/>
    </row>
    <row r="3295" spans="1:12" x14ac:dyDescent="0.25">
      <c r="A3295" s="93">
        <v>1983</v>
      </c>
      <c r="B3295" s="94" t="s">
        <v>139</v>
      </c>
      <c r="C3295" s="95" t="s">
        <v>140</v>
      </c>
      <c r="D3295" s="95" t="s">
        <v>647</v>
      </c>
      <c r="E3295" s="87"/>
      <c r="F3295" s="69"/>
      <c r="G3295" s="69"/>
      <c r="H3295" s="69"/>
      <c r="I3295" s="69"/>
      <c r="J3295" s="70"/>
      <c r="K3295" s="118"/>
      <c r="L3295" s="112"/>
    </row>
    <row r="3296" spans="1:12" x14ac:dyDescent="0.25">
      <c r="A3296" s="93">
        <v>1983</v>
      </c>
      <c r="B3296" s="94" t="s">
        <v>141</v>
      </c>
      <c r="C3296" s="95" t="s">
        <v>142</v>
      </c>
      <c r="D3296" s="95" t="s">
        <v>647</v>
      </c>
      <c r="E3296" s="87"/>
      <c r="F3296" s="69"/>
      <c r="G3296" s="69"/>
      <c r="H3296" s="69"/>
      <c r="I3296" s="69"/>
      <c r="J3296" s="70"/>
      <c r="K3296" s="118"/>
      <c r="L3296" s="112"/>
    </row>
    <row r="3297" spans="1:12" x14ac:dyDescent="0.25">
      <c r="A3297" s="93">
        <v>1983</v>
      </c>
      <c r="B3297" s="94" t="s">
        <v>143</v>
      </c>
      <c r="C3297" s="95" t="s">
        <v>144</v>
      </c>
      <c r="D3297" s="95" t="s">
        <v>647</v>
      </c>
      <c r="E3297" s="87"/>
      <c r="F3297" s="69"/>
      <c r="G3297" s="69"/>
      <c r="H3297" s="69"/>
      <c r="I3297" s="69"/>
      <c r="J3297" s="70"/>
      <c r="K3297" s="118"/>
      <c r="L3297" s="112"/>
    </row>
    <row r="3298" spans="1:12" x14ac:dyDescent="0.25">
      <c r="A3298" s="93">
        <v>1983</v>
      </c>
      <c r="B3298" s="94" t="s">
        <v>145</v>
      </c>
      <c r="C3298" s="95" t="s">
        <v>146</v>
      </c>
      <c r="D3298" s="95" t="s">
        <v>647</v>
      </c>
      <c r="E3298" s="87"/>
      <c r="F3298" s="69"/>
      <c r="G3298" s="69"/>
      <c r="H3298" s="69"/>
      <c r="I3298" s="69"/>
      <c r="J3298" s="70"/>
      <c r="K3298" s="118"/>
      <c r="L3298" s="112"/>
    </row>
    <row r="3299" spans="1:12" x14ac:dyDescent="0.25">
      <c r="A3299" s="93">
        <v>1983</v>
      </c>
      <c r="B3299" s="94" t="s">
        <v>147</v>
      </c>
      <c r="C3299" s="95" t="s">
        <v>148</v>
      </c>
      <c r="D3299" s="95" t="s">
        <v>647</v>
      </c>
      <c r="E3299" s="87"/>
      <c r="F3299" s="69"/>
      <c r="G3299" s="69"/>
      <c r="H3299" s="69"/>
      <c r="I3299" s="69"/>
      <c r="J3299" s="70"/>
      <c r="K3299" s="118"/>
      <c r="L3299" s="112"/>
    </row>
    <row r="3300" spans="1:12" x14ac:dyDescent="0.25">
      <c r="A3300" s="93">
        <v>1983</v>
      </c>
      <c r="B3300" s="94" t="s">
        <v>149</v>
      </c>
      <c r="C3300" s="95" t="s">
        <v>150</v>
      </c>
      <c r="D3300" s="95" t="s">
        <v>647</v>
      </c>
      <c r="E3300" s="87"/>
      <c r="F3300" s="69"/>
      <c r="G3300" s="69"/>
      <c r="H3300" s="69"/>
      <c r="I3300" s="69"/>
      <c r="J3300" s="70"/>
      <c r="K3300" s="118"/>
      <c r="L3300" s="112"/>
    </row>
    <row r="3301" spans="1:12" x14ac:dyDescent="0.25">
      <c r="A3301" s="93">
        <v>1983</v>
      </c>
      <c r="B3301" s="94" t="s">
        <v>151</v>
      </c>
      <c r="C3301" s="95" t="s">
        <v>152</v>
      </c>
      <c r="D3301" s="95" t="s">
        <v>647</v>
      </c>
      <c r="E3301" s="87"/>
      <c r="F3301" s="69"/>
      <c r="G3301" s="69"/>
      <c r="H3301" s="69"/>
      <c r="I3301" s="69"/>
      <c r="J3301" s="70"/>
      <c r="K3301" s="118"/>
      <c r="L3301" s="112"/>
    </row>
    <row r="3302" spans="1:12" x14ac:dyDescent="0.25">
      <c r="A3302" s="93">
        <v>1983</v>
      </c>
      <c r="B3302" s="94" t="s">
        <v>153</v>
      </c>
      <c r="C3302" s="95" t="s">
        <v>154</v>
      </c>
      <c r="D3302" s="95" t="s">
        <v>647</v>
      </c>
      <c r="E3302" s="87"/>
      <c r="F3302" s="69"/>
      <c r="G3302" s="69"/>
      <c r="H3302" s="69"/>
      <c r="I3302" s="69"/>
      <c r="J3302" s="70"/>
      <c r="K3302" s="118"/>
      <c r="L3302" s="112"/>
    </row>
    <row r="3303" spans="1:12" x14ac:dyDescent="0.25">
      <c r="A3303" s="93">
        <v>1983</v>
      </c>
      <c r="B3303" s="94" t="s">
        <v>155</v>
      </c>
      <c r="C3303" s="95" t="s">
        <v>156</v>
      </c>
      <c r="D3303" s="95" t="s">
        <v>647</v>
      </c>
      <c r="E3303" s="87"/>
      <c r="F3303" s="69"/>
      <c r="G3303" s="69"/>
      <c r="H3303" s="69"/>
      <c r="I3303" s="69"/>
      <c r="J3303" s="70"/>
      <c r="K3303" s="118"/>
      <c r="L3303" s="112"/>
    </row>
    <row r="3304" spans="1:12" x14ac:dyDescent="0.25">
      <c r="A3304" s="93">
        <v>1983</v>
      </c>
      <c r="B3304" s="94" t="s">
        <v>157</v>
      </c>
      <c r="C3304" s="95" t="s">
        <v>158</v>
      </c>
      <c r="D3304" s="95" t="s">
        <v>647</v>
      </c>
      <c r="E3304" s="87"/>
      <c r="F3304" s="69"/>
      <c r="G3304" s="69"/>
      <c r="H3304" s="69"/>
      <c r="I3304" s="69"/>
      <c r="J3304" s="70"/>
      <c r="K3304" s="118"/>
      <c r="L3304" s="112"/>
    </row>
    <row r="3305" spans="1:12" x14ac:dyDescent="0.25">
      <c r="A3305" s="93">
        <v>1983</v>
      </c>
      <c r="B3305" s="94" t="s">
        <v>159</v>
      </c>
      <c r="C3305" s="95" t="s">
        <v>160</v>
      </c>
      <c r="D3305" s="95" t="s">
        <v>647</v>
      </c>
      <c r="E3305" s="87"/>
      <c r="F3305" s="69"/>
      <c r="G3305" s="69"/>
      <c r="H3305" s="69"/>
      <c r="I3305" s="69"/>
      <c r="J3305" s="70"/>
      <c r="K3305" s="118"/>
      <c r="L3305" s="112"/>
    </row>
    <row r="3306" spans="1:12" x14ac:dyDescent="0.25">
      <c r="A3306" s="93">
        <v>1983</v>
      </c>
      <c r="B3306" s="94" t="s">
        <v>161</v>
      </c>
      <c r="C3306" s="95" t="s">
        <v>162</v>
      </c>
      <c r="D3306" s="95" t="s">
        <v>647</v>
      </c>
      <c r="E3306" s="87"/>
      <c r="F3306" s="69"/>
      <c r="G3306" s="69"/>
      <c r="H3306" s="69"/>
      <c r="I3306" s="69"/>
      <c r="J3306" s="70"/>
      <c r="K3306" s="118"/>
      <c r="L3306" s="112"/>
    </row>
    <row r="3307" spans="1:12" x14ac:dyDescent="0.25">
      <c r="A3307" s="93">
        <v>1983</v>
      </c>
      <c r="B3307" s="94" t="s">
        <v>163</v>
      </c>
      <c r="C3307" s="95" t="s">
        <v>164</v>
      </c>
      <c r="D3307" s="95" t="s">
        <v>647</v>
      </c>
      <c r="E3307" s="87"/>
      <c r="F3307" s="69"/>
      <c r="G3307" s="69"/>
      <c r="H3307" s="69"/>
      <c r="I3307" s="69"/>
      <c r="J3307" s="70"/>
      <c r="K3307" s="118"/>
      <c r="L3307" s="112"/>
    </row>
    <row r="3308" spans="1:12" x14ac:dyDescent="0.25">
      <c r="A3308" s="93">
        <v>1983</v>
      </c>
      <c r="B3308" s="94" t="s">
        <v>165</v>
      </c>
      <c r="C3308" s="95" t="s">
        <v>166</v>
      </c>
      <c r="D3308" s="95" t="s">
        <v>647</v>
      </c>
      <c r="E3308" s="87"/>
      <c r="F3308" s="69"/>
      <c r="G3308" s="69"/>
      <c r="H3308" s="69"/>
      <c r="I3308" s="69"/>
      <c r="J3308" s="70"/>
      <c r="K3308" s="118"/>
      <c r="L3308" s="112"/>
    </row>
    <row r="3309" spans="1:12" x14ac:dyDescent="0.25">
      <c r="A3309" s="93">
        <v>1983</v>
      </c>
      <c r="B3309" s="94" t="s">
        <v>167</v>
      </c>
      <c r="C3309" s="95" t="s">
        <v>168</v>
      </c>
      <c r="D3309" s="95" t="s">
        <v>647</v>
      </c>
      <c r="E3309" s="87"/>
      <c r="F3309" s="69"/>
      <c r="G3309" s="69"/>
      <c r="H3309" s="69"/>
      <c r="I3309" s="69"/>
      <c r="J3309" s="70"/>
      <c r="K3309" s="118"/>
      <c r="L3309" s="112"/>
    </row>
    <row r="3310" spans="1:12" x14ac:dyDescent="0.25">
      <c r="A3310" s="93">
        <v>1983</v>
      </c>
      <c r="B3310" s="94" t="s">
        <v>169</v>
      </c>
      <c r="C3310" s="95" t="s">
        <v>170</v>
      </c>
      <c r="D3310" s="95" t="s">
        <v>647</v>
      </c>
      <c r="E3310" s="87"/>
      <c r="F3310" s="69"/>
      <c r="G3310" s="69"/>
      <c r="H3310" s="69"/>
      <c r="I3310" s="69"/>
      <c r="J3310" s="70"/>
      <c r="K3310" s="118"/>
      <c r="L3310" s="112"/>
    </row>
    <row r="3311" spans="1:12" x14ac:dyDescent="0.25">
      <c r="A3311" s="93">
        <v>1983</v>
      </c>
      <c r="B3311" s="94" t="s">
        <v>171</v>
      </c>
      <c r="C3311" s="95" t="s">
        <v>172</v>
      </c>
      <c r="D3311" s="95" t="s">
        <v>647</v>
      </c>
      <c r="E3311" s="87"/>
      <c r="F3311" s="69"/>
      <c r="G3311" s="69"/>
      <c r="H3311" s="69"/>
      <c r="I3311" s="69"/>
      <c r="J3311" s="70"/>
      <c r="K3311" s="118"/>
      <c r="L3311" s="112"/>
    </row>
    <row r="3312" spans="1:12" x14ac:dyDescent="0.25">
      <c r="A3312" s="93">
        <v>1983</v>
      </c>
      <c r="B3312" s="94" t="s">
        <v>173</v>
      </c>
      <c r="C3312" s="95" t="s">
        <v>174</v>
      </c>
      <c r="D3312" s="95" t="s">
        <v>647</v>
      </c>
      <c r="E3312" s="87"/>
      <c r="F3312" s="69"/>
      <c r="G3312" s="69"/>
      <c r="H3312" s="69"/>
      <c r="I3312" s="69"/>
      <c r="J3312" s="70"/>
      <c r="K3312" s="118"/>
      <c r="L3312" s="112"/>
    </row>
    <row r="3313" spans="1:12" x14ac:dyDescent="0.25">
      <c r="A3313" s="93">
        <v>1983</v>
      </c>
      <c r="B3313" s="94" t="s">
        <v>175</v>
      </c>
      <c r="C3313" s="95" t="s">
        <v>176</v>
      </c>
      <c r="D3313" s="95" t="s">
        <v>647</v>
      </c>
      <c r="E3313" s="87"/>
      <c r="F3313" s="69"/>
      <c r="G3313" s="69"/>
      <c r="H3313" s="69"/>
      <c r="I3313" s="69"/>
      <c r="J3313" s="70"/>
      <c r="K3313" s="118"/>
      <c r="L3313" s="112"/>
    </row>
    <row r="3314" spans="1:12" x14ac:dyDescent="0.25">
      <c r="A3314" s="93">
        <v>1983</v>
      </c>
      <c r="B3314" s="94" t="s">
        <v>177</v>
      </c>
      <c r="C3314" s="95" t="s">
        <v>178</v>
      </c>
      <c r="D3314" s="95" t="s">
        <v>647</v>
      </c>
      <c r="E3314" s="87"/>
      <c r="F3314" s="69"/>
      <c r="G3314" s="69"/>
      <c r="H3314" s="69"/>
      <c r="I3314" s="69"/>
      <c r="J3314" s="70"/>
      <c r="K3314" s="118"/>
      <c r="L3314" s="112"/>
    </row>
    <row r="3315" spans="1:12" x14ac:dyDescent="0.25">
      <c r="A3315" s="93">
        <v>1983</v>
      </c>
      <c r="B3315" s="94" t="s">
        <v>179</v>
      </c>
      <c r="C3315" s="95" t="s">
        <v>180</v>
      </c>
      <c r="D3315" s="95" t="s">
        <v>647</v>
      </c>
      <c r="E3315" s="87"/>
      <c r="F3315" s="69"/>
      <c r="G3315" s="69"/>
      <c r="H3315" s="69"/>
      <c r="I3315" s="69"/>
      <c r="J3315" s="70"/>
      <c r="K3315" s="118"/>
      <c r="L3315" s="112"/>
    </row>
    <row r="3316" spans="1:12" x14ac:dyDescent="0.25">
      <c r="A3316" s="93">
        <v>1983</v>
      </c>
      <c r="B3316" s="94" t="s">
        <v>181</v>
      </c>
      <c r="C3316" s="95" t="s">
        <v>182</v>
      </c>
      <c r="D3316" s="95" t="s">
        <v>647</v>
      </c>
      <c r="E3316" s="87"/>
      <c r="F3316" s="69"/>
      <c r="G3316" s="69"/>
      <c r="H3316" s="69"/>
      <c r="I3316" s="69"/>
      <c r="J3316" s="70"/>
      <c r="K3316" s="118"/>
      <c r="L3316" s="112"/>
    </row>
    <row r="3317" spans="1:12" x14ac:dyDescent="0.25">
      <c r="A3317" s="93">
        <v>1983</v>
      </c>
      <c r="B3317" s="94" t="s">
        <v>183</v>
      </c>
      <c r="C3317" s="95" t="s">
        <v>184</v>
      </c>
      <c r="D3317" s="95" t="s">
        <v>647</v>
      </c>
      <c r="E3317" s="87"/>
      <c r="F3317" s="69"/>
      <c r="G3317" s="69"/>
      <c r="H3317" s="69"/>
      <c r="I3317" s="69"/>
      <c r="J3317" s="70"/>
      <c r="K3317" s="118"/>
      <c r="L3317" s="112"/>
    </row>
    <row r="3318" spans="1:12" x14ac:dyDescent="0.25">
      <c r="A3318" s="93">
        <v>1983</v>
      </c>
      <c r="B3318" s="94" t="s">
        <v>185</v>
      </c>
      <c r="C3318" s="95" t="s">
        <v>186</v>
      </c>
      <c r="D3318" s="95" t="s">
        <v>647</v>
      </c>
      <c r="E3318" s="87"/>
      <c r="F3318" s="69"/>
      <c r="G3318" s="69"/>
      <c r="H3318" s="69"/>
      <c r="I3318" s="69"/>
      <c r="J3318" s="70"/>
      <c r="K3318" s="118"/>
      <c r="L3318" s="112"/>
    </row>
    <row r="3319" spans="1:12" x14ac:dyDescent="0.25">
      <c r="A3319" s="93">
        <v>1983</v>
      </c>
      <c r="B3319" s="94" t="s">
        <v>187</v>
      </c>
      <c r="C3319" s="95" t="s">
        <v>188</v>
      </c>
      <c r="D3319" s="95" t="s">
        <v>647</v>
      </c>
      <c r="E3319" s="87"/>
      <c r="F3319" s="69"/>
      <c r="G3319" s="69"/>
      <c r="H3319" s="69"/>
      <c r="I3319" s="69"/>
      <c r="J3319" s="70"/>
      <c r="K3319" s="118"/>
      <c r="L3319" s="112"/>
    </row>
    <row r="3320" spans="1:12" x14ac:dyDescent="0.25">
      <c r="A3320" s="93">
        <v>1983</v>
      </c>
      <c r="B3320" s="94" t="s">
        <v>189</v>
      </c>
      <c r="C3320" s="95" t="s">
        <v>190</v>
      </c>
      <c r="D3320" s="95" t="s">
        <v>647</v>
      </c>
      <c r="E3320" s="87"/>
      <c r="F3320" s="69"/>
      <c r="G3320" s="69"/>
      <c r="H3320" s="69"/>
      <c r="I3320" s="69"/>
      <c r="J3320" s="70"/>
      <c r="K3320" s="118"/>
      <c r="L3320" s="112"/>
    </row>
    <row r="3321" spans="1:12" x14ac:dyDescent="0.25">
      <c r="A3321" s="93">
        <v>1983</v>
      </c>
      <c r="B3321" s="94" t="s">
        <v>191</v>
      </c>
      <c r="C3321" s="95" t="s">
        <v>192</v>
      </c>
      <c r="D3321" s="95" t="s">
        <v>647</v>
      </c>
      <c r="E3321" s="87"/>
      <c r="F3321" s="69"/>
      <c r="G3321" s="69"/>
      <c r="H3321" s="69"/>
      <c r="I3321" s="69"/>
      <c r="J3321" s="70"/>
      <c r="K3321" s="118"/>
      <c r="L3321" s="112"/>
    </row>
    <row r="3322" spans="1:12" x14ac:dyDescent="0.25">
      <c r="A3322" s="93">
        <v>1983</v>
      </c>
      <c r="B3322" s="94" t="s">
        <v>193</v>
      </c>
      <c r="C3322" s="95" t="s">
        <v>194</v>
      </c>
      <c r="D3322" s="95" t="s">
        <v>647</v>
      </c>
      <c r="E3322" s="87"/>
      <c r="F3322" s="69"/>
      <c r="G3322" s="69"/>
      <c r="H3322" s="69"/>
      <c r="I3322" s="69"/>
      <c r="J3322" s="70"/>
      <c r="K3322" s="118"/>
      <c r="L3322" s="112"/>
    </row>
    <row r="3323" spans="1:12" x14ac:dyDescent="0.25">
      <c r="A3323" s="93">
        <v>1983</v>
      </c>
      <c r="B3323" s="94" t="s">
        <v>195</v>
      </c>
      <c r="C3323" s="95" t="s">
        <v>196</v>
      </c>
      <c r="D3323" s="95" t="s">
        <v>647</v>
      </c>
      <c r="E3323" s="87"/>
      <c r="F3323" s="69"/>
      <c r="G3323" s="69"/>
      <c r="H3323" s="69"/>
      <c r="I3323" s="69"/>
      <c r="J3323" s="70"/>
      <c r="K3323" s="118"/>
      <c r="L3323" s="112"/>
    </row>
    <row r="3324" spans="1:12" x14ac:dyDescent="0.25">
      <c r="A3324" s="93">
        <v>1983</v>
      </c>
      <c r="B3324" s="94" t="s">
        <v>197</v>
      </c>
      <c r="C3324" s="95" t="s">
        <v>198</v>
      </c>
      <c r="D3324" s="95" t="s">
        <v>647</v>
      </c>
      <c r="E3324" s="87"/>
      <c r="F3324" s="69"/>
      <c r="G3324" s="69"/>
      <c r="H3324" s="69"/>
      <c r="I3324" s="69"/>
      <c r="J3324" s="70"/>
      <c r="K3324" s="118"/>
      <c r="L3324" s="112"/>
    </row>
    <row r="3325" spans="1:12" x14ac:dyDescent="0.25">
      <c r="A3325" s="93">
        <v>1983</v>
      </c>
      <c r="B3325" s="94" t="s">
        <v>199</v>
      </c>
      <c r="C3325" s="95" t="s">
        <v>200</v>
      </c>
      <c r="D3325" s="95" t="s">
        <v>647</v>
      </c>
      <c r="E3325" s="87"/>
      <c r="F3325" s="69"/>
      <c r="G3325" s="69"/>
      <c r="H3325" s="69"/>
      <c r="I3325" s="69"/>
      <c r="J3325" s="70"/>
      <c r="K3325" s="118"/>
      <c r="L3325" s="112"/>
    </row>
    <row r="3326" spans="1:12" x14ac:dyDescent="0.25">
      <c r="A3326" s="93">
        <v>1983</v>
      </c>
      <c r="B3326" s="94" t="s">
        <v>201</v>
      </c>
      <c r="C3326" s="95" t="s">
        <v>202</v>
      </c>
      <c r="D3326" s="95" t="s">
        <v>647</v>
      </c>
      <c r="E3326" s="87"/>
      <c r="F3326" s="69"/>
      <c r="G3326" s="69"/>
      <c r="H3326" s="69"/>
      <c r="I3326" s="69"/>
      <c r="J3326" s="70"/>
      <c r="K3326" s="118"/>
      <c r="L3326" s="112"/>
    </row>
    <row r="3327" spans="1:12" x14ac:dyDescent="0.25">
      <c r="A3327" s="93">
        <v>1983</v>
      </c>
      <c r="B3327" s="94" t="s">
        <v>203</v>
      </c>
      <c r="C3327" s="95" t="s">
        <v>204</v>
      </c>
      <c r="D3327" s="95" t="s">
        <v>647</v>
      </c>
      <c r="E3327" s="87"/>
      <c r="F3327" s="69"/>
      <c r="G3327" s="69"/>
      <c r="H3327" s="69"/>
      <c r="I3327" s="69"/>
      <c r="J3327" s="70"/>
      <c r="K3327" s="118"/>
      <c r="L3327" s="112"/>
    </row>
    <row r="3328" spans="1:12" x14ac:dyDescent="0.25">
      <c r="A3328" s="93">
        <v>1983</v>
      </c>
      <c r="B3328" s="94" t="s">
        <v>205</v>
      </c>
      <c r="C3328" s="95" t="s">
        <v>206</v>
      </c>
      <c r="D3328" s="95" t="s">
        <v>647</v>
      </c>
      <c r="E3328" s="87"/>
      <c r="F3328" s="69"/>
      <c r="G3328" s="69"/>
      <c r="H3328" s="69"/>
      <c r="I3328" s="69"/>
      <c r="J3328" s="70"/>
      <c r="K3328" s="118"/>
      <c r="L3328" s="112"/>
    </row>
    <row r="3329" spans="1:12" x14ac:dyDescent="0.25">
      <c r="A3329" s="93">
        <v>1983</v>
      </c>
      <c r="B3329" s="94" t="s">
        <v>207</v>
      </c>
      <c r="C3329" s="95" t="s">
        <v>208</v>
      </c>
      <c r="D3329" s="95" t="s">
        <v>647</v>
      </c>
      <c r="E3329" s="87"/>
      <c r="F3329" s="69"/>
      <c r="G3329" s="69"/>
      <c r="H3329" s="69"/>
      <c r="I3329" s="69"/>
      <c r="J3329" s="70"/>
      <c r="K3329" s="118"/>
      <c r="L3329" s="112"/>
    </row>
    <row r="3330" spans="1:12" x14ac:dyDescent="0.25">
      <c r="A3330" s="93">
        <v>1983</v>
      </c>
      <c r="B3330" s="94" t="s">
        <v>209</v>
      </c>
      <c r="C3330" s="95" t="s">
        <v>210</v>
      </c>
      <c r="D3330" s="95" t="s">
        <v>647</v>
      </c>
      <c r="E3330" s="87"/>
      <c r="F3330" s="69"/>
      <c r="G3330" s="69"/>
      <c r="H3330" s="69"/>
      <c r="I3330" s="69"/>
      <c r="J3330" s="70"/>
      <c r="K3330" s="118"/>
      <c r="L3330" s="112"/>
    </row>
    <row r="3331" spans="1:12" x14ac:dyDescent="0.25">
      <c r="A3331" s="93">
        <v>1983</v>
      </c>
      <c r="B3331" s="94" t="s">
        <v>211</v>
      </c>
      <c r="C3331" s="95" t="s">
        <v>212</v>
      </c>
      <c r="D3331" s="95" t="s">
        <v>647</v>
      </c>
      <c r="E3331" s="87"/>
      <c r="F3331" s="69"/>
      <c r="G3331" s="69"/>
      <c r="H3331" s="69"/>
      <c r="I3331" s="69"/>
      <c r="J3331" s="70"/>
      <c r="K3331" s="118"/>
      <c r="L3331" s="112"/>
    </row>
    <row r="3332" spans="1:12" x14ac:dyDescent="0.25">
      <c r="A3332" s="93">
        <v>1983</v>
      </c>
      <c r="B3332" s="94" t="s">
        <v>213</v>
      </c>
      <c r="C3332" s="95" t="s">
        <v>214</v>
      </c>
      <c r="D3332" s="95" t="s">
        <v>647</v>
      </c>
      <c r="E3332" s="87"/>
      <c r="F3332" s="69"/>
      <c r="G3332" s="69"/>
      <c r="H3332" s="69"/>
      <c r="I3332" s="69"/>
      <c r="J3332" s="70"/>
      <c r="K3332" s="118"/>
      <c r="L3332" s="112"/>
    </row>
    <row r="3333" spans="1:12" x14ac:dyDescent="0.25">
      <c r="A3333" s="93">
        <v>1983</v>
      </c>
      <c r="B3333" s="94" t="s">
        <v>215</v>
      </c>
      <c r="C3333" s="95" t="s">
        <v>651</v>
      </c>
      <c r="D3333" s="95" t="s">
        <v>647</v>
      </c>
      <c r="E3333" s="87"/>
      <c r="F3333" s="69"/>
      <c r="G3333" s="69"/>
      <c r="H3333" s="69"/>
      <c r="I3333" s="69"/>
      <c r="J3333" s="70"/>
      <c r="K3333" s="118"/>
      <c r="L3333" s="112"/>
    </row>
    <row r="3334" spans="1:12" x14ac:dyDescent="0.25">
      <c r="A3334" s="93">
        <v>1983</v>
      </c>
      <c r="B3334" s="94" t="s">
        <v>216</v>
      </c>
      <c r="C3334" s="95" t="s">
        <v>217</v>
      </c>
      <c r="D3334" s="95" t="s">
        <v>647</v>
      </c>
      <c r="E3334" s="87"/>
      <c r="F3334" s="69"/>
      <c r="G3334" s="69"/>
      <c r="H3334" s="69"/>
      <c r="I3334" s="69"/>
      <c r="J3334" s="70"/>
      <c r="K3334" s="118"/>
      <c r="L3334" s="112"/>
    </row>
    <row r="3335" spans="1:12" x14ac:dyDescent="0.25">
      <c r="A3335" s="93">
        <v>1983</v>
      </c>
      <c r="B3335" s="94" t="s">
        <v>218</v>
      </c>
      <c r="C3335" s="95" t="s">
        <v>219</v>
      </c>
      <c r="D3335" s="95" t="s">
        <v>647</v>
      </c>
      <c r="E3335" s="87"/>
      <c r="F3335" s="69"/>
      <c r="G3335" s="69"/>
      <c r="H3335" s="69"/>
      <c r="I3335" s="69"/>
      <c r="J3335" s="70"/>
      <c r="K3335" s="118"/>
      <c r="L3335" s="112"/>
    </row>
    <row r="3336" spans="1:12" x14ac:dyDescent="0.25">
      <c r="A3336" s="93">
        <v>1983</v>
      </c>
      <c r="B3336" s="94" t="s">
        <v>220</v>
      </c>
      <c r="C3336" s="95" t="s">
        <v>221</v>
      </c>
      <c r="D3336" s="95" t="s">
        <v>647</v>
      </c>
      <c r="E3336" s="87"/>
      <c r="F3336" s="69"/>
      <c r="G3336" s="69"/>
      <c r="H3336" s="69"/>
      <c r="I3336" s="69"/>
      <c r="J3336" s="70"/>
      <c r="K3336" s="118"/>
      <c r="L3336" s="112"/>
    </row>
    <row r="3337" spans="1:12" x14ac:dyDescent="0.25">
      <c r="A3337" s="93">
        <v>1983</v>
      </c>
      <c r="B3337" s="94" t="s">
        <v>222</v>
      </c>
      <c r="C3337" s="95" t="s">
        <v>223</v>
      </c>
      <c r="D3337" s="95" t="s">
        <v>647</v>
      </c>
      <c r="E3337" s="87"/>
      <c r="F3337" s="69"/>
      <c r="G3337" s="69"/>
      <c r="H3337" s="69"/>
      <c r="I3337" s="69"/>
      <c r="J3337" s="70"/>
      <c r="K3337" s="118"/>
      <c r="L3337" s="112"/>
    </row>
    <row r="3338" spans="1:12" x14ac:dyDescent="0.25">
      <c r="A3338" s="93">
        <v>1983</v>
      </c>
      <c r="B3338" s="94" t="s">
        <v>224</v>
      </c>
      <c r="C3338" s="95" t="s">
        <v>225</v>
      </c>
      <c r="D3338" s="95" t="s">
        <v>647</v>
      </c>
      <c r="E3338" s="87"/>
      <c r="F3338" s="69"/>
      <c r="G3338" s="69"/>
      <c r="H3338" s="69"/>
      <c r="I3338" s="69"/>
      <c r="J3338" s="70"/>
      <c r="K3338" s="118"/>
      <c r="L3338" s="112"/>
    </row>
    <row r="3339" spans="1:12" x14ac:dyDescent="0.25">
      <c r="A3339" s="93">
        <v>1983</v>
      </c>
      <c r="B3339" s="94" t="s">
        <v>226</v>
      </c>
      <c r="C3339" s="95" t="s">
        <v>227</v>
      </c>
      <c r="D3339" s="95" t="s">
        <v>647</v>
      </c>
      <c r="E3339" s="87"/>
      <c r="F3339" s="69"/>
      <c r="G3339" s="69"/>
      <c r="H3339" s="69"/>
      <c r="I3339" s="69"/>
      <c r="J3339" s="70"/>
      <c r="K3339" s="118"/>
      <c r="L3339" s="112"/>
    </row>
    <row r="3340" spans="1:12" x14ac:dyDescent="0.25">
      <c r="A3340" s="93">
        <v>1983</v>
      </c>
      <c r="B3340" s="94" t="s">
        <v>228</v>
      </c>
      <c r="C3340" s="95" t="s">
        <v>229</v>
      </c>
      <c r="D3340" s="95" t="s">
        <v>616</v>
      </c>
      <c r="E3340" s="87"/>
      <c r="F3340" s="69"/>
      <c r="G3340" s="69"/>
      <c r="H3340" s="69"/>
      <c r="I3340" s="69"/>
      <c r="J3340" s="70"/>
      <c r="K3340" s="118"/>
      <c r="L3340" s="112"/>
    </row>
    <row r="3341" spans="1:12" x14ac:dyDescent="0.25">
      <c r="A3341" s="93">
        <v>1983</v>
      </c>
      <c r="B3341" s="94" t="s">
        <v>230</v>
      </c>
      <c r="C3341" s="95" t="s">
        <v>231</v>
      </c>
      <c r="D3341" s="95" t="s">
        <v>616</v>
      </c>
      <c r="E3341" s="87"/>
      <c r="F3341" s="69"/>
      <c r="G3341" s="69"/>
      <c r="H3341" s="69"/>
      <c r="I3341" s="69"/>
      <c r="J3341" s="70"/>
      <c r="K3341" s="118"/>
      <c r="L3341" s="112"/>
    </row>
    <row r="3342" spans="1:12" x14ac:dyDescent="0.25">
      <c r="A3342" s="93">
        <v>1983</v>
      </c>
      <c r="B3342" s="94" t="s">
        <v>232</v>
      </c>
      <c r="C3342" s="95" t="s">
        <v>233</v>
      </c>
      <c r="D3342" s="95" t="s">
        <v>616</v>
      </c>
      <c r="E3342" s="87"/>
      <c r="F3342" s="69"/>
      <c r="G3342" s="69"/>
      <c r="H3342" s="69"/>
      <c r="I3342" s="69"/>
      <c r="J3342" s="70"/>
      <c r="K3342" s="118"/>
      <c r="L3342" s="112"/>
    </row>
    <row r="3343" spans="1:12" x14ac:dyDescent="0.25">
      <c r="A3343" s="93">
        <v>1983</v>
      </c>
      <c r="B3343" s="94" t="s">
        <v>234</v>
      </c>
      <c r="C3343" s="95" t="s">
        <v>235</v>
      </c>
      <c r="D3343" s="95" t="s">
        <v>616</v>
      </c>
      <c r="E3343" s="87"/>
      <c r="F3343" s="69"/>
      <c r="G3343" s="69"/>
      <c r="H3343" s="69"/>
      <c r="I3343" s="69"/>
      <c r="J3343" s="70"/>
      <c r="K3343" s="118"/>
      <c r="L3343" s="112"/>
    </row>
    <row r="3344" spans="1:12" x14ac:dyDescent="0.25">
      <c r="A3344" s="93">
        <v>1983</v>
      </c>
      <c r="B3344" s="94" t="s">
        <v>236</v>
      </c>
      <c r="C3344" s="95" t="s">
        <v>237</v>
      </c>
      <c r="D3344" s="95" t="s">
        <v>616</v>
      </c>
      <c r="E3344" s="87"/>
      <c r="F3344" s="69"/>
      <c r="G3344" s="69"/>
      <c r="H3344" s="69"/>
      <c r="I3344" s="69"/>
      <c r="J3344" s="70"/>
      <c r="K3344" s="118"/>
      <c r="L3344" s="112"/>
    </row>
    <row r="3345" spans="1:12" x14ac:dyDescent="0.25">
      <c r="A3345" s="93">
        <v>1983</v>
      </c>
      <c r="B3345" s="94" t="s">
        <v>238</v>
      </c>
      <c r="C3345" s="95" t="s">
        <v>239</v>
      </c>
      <c r="D3345" s="95" t="s">
        <v>240</v>
      </c>
      <c r="E3345" s="87"/>
      <c r="F3345" s="69"/>
      <c r="G3345" s="69"/>
      <c r="H3345" s="69"/>
      <c r="I3345" s="69"/>
      <c r="J3345" s="70"/>
      <c r="K3345" s="118"/>
      <c r="L3345" s="112"/>
    </row>
    <row r="3346" spans="1:12" x14ac:dyDescent="0.25">
      <c r="A3346" s="93">
        <v>1983</v>
      </c>
      <c r="B3346" s="94" t="s">
        <v>241</v>
      </c>
      <c r="C3346" s="95" t="s">
        <v>242</v>
      </c>
      <c r="D3346" s="95" t="s">
        <v>240</v>
      </c>
      <c r="E3346" s="87"/>
      <c r="F3346" s="69"/>
      <c r="G3346" s="69"/>
      <c r="H3346" s="69"/>
      <c r="I3346" s="69"/>
      <c r="J3346" s="70"/>
      <c r="K3346" s="118"/>
      <c r="L3346" s="112"/>
    </row>
    <row r="3347" spans="1:12" x14ac:dyDescent="0.25">
      <c r="A3347" s="93">
        <v>1983</v>
      </c>
      <c r="B3347" s="94" t="s">
        <v>243</v>
      </c>
      <c r="C3347" s="95" t="s">
        <v>244</v>
      </c>
      <c r="D3347" s="95" t="s">
        <v>240</v>
      </c>
      <c r="E3347" s="87"/>
      <c r="F3347" s="69"/>
      <c r="G3347" s="69"/>
      <c r="H3347" s="69"/>
      <c r="I3347" s="69"/>
      <c r="J3347" s="70"/>
      <c r="K3347" s="118"/>
      <c r="L3347" s="112"/>
    </row>
    <row r="3348" spans="1:12" x14ac:dyDescent="0.25">
      <c r="A3348" s="93">
        <v>1983</v>
      </c>
      <c r="B3348" s="94" t="s">
        <v>245</v>
      </c>
      <c r="C3348" s="95" t="s">
        <v>246</v>
      </c>
      <c r="D3348" s="95" t="s">
        <v>240</v>
      </c>
      <c r="E3348" s="87"/>
      <c r="F3348" s="69"/>
      <c r="G3348" s="69"/>
      <c r="H3348" s="69"/>
      <c r="I3348" s="69"/>
      <c r="J3348" s="70"/>
      <c r="K3348" s="118"/>
      <c r="L3348" s="112"/>
    </row>
    <row r="3349" spans="1:12" x14ac:dyDescent="0.25">
      <c r="A3349" s="93">
        <v>1983</v>
      </c>
      <c r="B3349" s="94" t="s">
        <v>247</v>
      </c>
      <c r="C3349" s="95" t="s">
        <v>248</v>
      </c>
      <c r="D3349" s="95" t="s">
        <v>240</v>
      </c>
      <c r="E3349" s="87"/>
      <c r="F3349" s="69"/>
      <c r="G3349" s="69"/>
      <c r="H3349" s="69"/>
      <c r="I3349" s="69"/>
      <c r="J3349" s="70"/>
      <c r="K3349" s="118"/>
      <c r="L3349" s="112"/>
    </row>
    <row r="3350" spans="1:12" x14ac:dyDescent="0.25">
      <c r="A3350" s="93">
        <v>1983</v>
      </c>
      <c r="B3350" s="94" t="s">
        <v>249</v>
      </c>
      <c r="C3350" s="95" t="s">
        <v>250</v>
      </c>
      <c r="D3350" s="95" t="s">
        <v>240</v>
      </c>
      <c r="E3350" s="87"/>
      <c r="F3350" s="69"/>
      <c r="G3350" s="69"/>
      <c r="H3350" s="69"/>
      <c r="I3350" s="69"/>
      <c r="J3350" s="70"/>
      <c r="K3350" s="118"/>
      <c r="L3350" s="112"/>
    </row>
    <row r="3351" spans="1:12" x14ac:dyDescent="0.25">
      <c r="A3351" s="93">
        <v>1983</v>
      </c>
      <c r="B3351" s="94" t="s">
        <v>251</v>
      </c>
      <c r="C3351" s="95" t="s">
        <v>649</v>
      </c>
      <c r="D3351" s="95" t="s">
        <v>240</v>
      </c>
      <c r="E3351" s="87"/>
      <c r="F3351" s="69"/>
      <c r="G3351" s="69"/>
      <c r="H3351" s="69"/>
      <c r="I3351" s="69"/>
      <c r="J3351" s="70"/>
      <c r="K3351" s="118"/>
      <c r="L3351" s="112"/>
    </row>
    <row r="3352" spans="1:12" x14ac:dyDescent="0.25">
      <c r="A3352" s="93">
        <v>1983</v>
      </c>
      <c r="B3352" s="94" t="s">
        <v>252</v>
      </c>
      <c r="C3352" s="95" t="s">
        <v>650</v>
      </c>
      <c r="D3352" s="95" t="s">
        <v>240</v>
      </c>
      <c r="E3352" s="87"/>
      <c r="F3352" s="69"/>
      <c r="G3352" s="69"/>
      <c r="H3352" s="69"/>
      <c r="I3352" s="69"/>
      <c r="J3352" s="70"/>
      <c r="K3352" s="118"/>
      <c r="L3352" s="112"/>
    </row>
    <row r="3353" spans="1:12" x14ac:dyDescent="0.25">
      <c r="A3353" s="93">
        <v>1983</v>
      </c>
      <c r="B3353" s="94" t="s">
        <v>253</v>
      </c>
      <c r="C3353" s="95" t="s">
        <v>653</v>
      </c>
      <c r="D3353" s="95" t="s">
        <v>240</v>
      </c>
      <c r="E3353" s="87"/>
      <c r="F3353" s="69"/>
      <c r="G3353" s="69"/>
      <c r="H3353" s="69"/>
      <c r="I3353" s="69"/>
      <c r="J3353" s="70"/>
      <c r="K3353" s="118"/>
      <c r="L3353" s="112"/>
    </row>
    <row r="3354" spans="1:12" x14ac:dyDescent="0.25">
      <c r="A3354" s="93">
        <v>1983</v>
      </c>
      <c r="B3354" s="94" t="s">
        <v>254</v>
      </c>
      <c r="C3354" s="95" t="s">
        <v>255</v>
      </c>
      <c r="D3354" s="95" t="s">
        <v>240</v>
      </c>
      <c r="E3354" s="87"/>
      <c r="F3354" s="69"/>
      <c r="G3354" s="69"/>
      <c r="H3354" s="69"/>
      <c r="I3354" s="69"/>
      <c r="J3354" s="70"/>
      <c r="K3354" s="118"/>
      <c r="L3354" s="112"/>
    </row>
    <row r="3355" spans="1:12" x14ac:dyDescent="0.25">
      <c r="A3355" s="93">
        <v>1983</v>
      </c>
      <c r="B3355" s="94" t="s">
        <v>256</v>
      </c>
      <c r="C3355" s="95" t="s">
        <v>257</v>
      </c>
      <c r="D3355" s="95" t="s">
        <v>240</v>
      </c>
      <c r="E3355" s="87"/>
      <c r="F3355" s="69"/>
      <c r="G3355" s="69"/>
      <c r="H3355" s="69"/>
      <c r="I3355" s="69"/>
      <c r="J3355" s="70"/>
      <c r="K3355" s="118"/>
      <c r="L3355" s="112"/>
    </row>
    <row r="3356" spans="1:12" x14ac:dyDescent="0.25">
      <c r="A3356" s="93">
        <v>1983</v>
      </c>
      <c r="B3356" s="94" t="s">
        <v>258</v>
      </c>
      <c r="C3356" s="95" t="s">
        <v>652</v>
      </c>
      <c r="D3356" s="95" t="s">
        <v>240</v>
      </c>
      <c r="E3356" s="87"/>
      <c r="F3356" s="69"/>
      <c r="G3356" s="69"/>
      <c r="H3356" s="69"/>
      <c r="I3356" s="69"/>
      <c r="J3356" s="70"/>
      <c r="K3356" s="118"/>
      <c r="L3356" s="112"/>
    </row>
    <row r="3357" spans="1:12" x14ac:dyDescent="0.25">
      <c r="A3357" s="93">
        <v>1983</v>
      </c>
      <c r="B3357" s="94" t="s">
        <v>259</v>
      </c>
      <c r="C3357" s="95" t="s">
        <v>260</v>
      </c>
      <c r="D3357" s="95" t="s">
        <v>240</v>
      </c>
      <c r="E3357" s="87"/>
      <c r="F3357" s="69"/>
      <c r="G3357" s="69"/>
      <c r="H3357" s="69"/>
      <c r="I3357" s="69"/>
      <c r="J3357" s="70"/>
      <c r="K3357" s="118"/>
      <c r="L3357" s="112"/>
    </row>
    <row r="3358" spans="1:12" x14ac:dyDescent="0.25">
      <c r="A3358" s="93">
        <v>1983</v>
      </c>
      <c r="B3358" s="94" t="s">
        <v>261</v>
      </c>
      <c r="C3358" s="95" t="s">
        <v>262</v>
      </c>
      <c r="D3358" s="95" t="s">
        <v>240</v>
      </c>
      <c r="E3358" s="87"/>
      <c r="F3358" s="69"/>
      <c r="G3358" s="69"/>
      <c r="H3358" s="69"/>
      <c r="I3358" s="69"/>
      <c r="J3358" s="70"/>
      <c r="K3358" s="118"/>
      <c r="L3358" s="112"/>
    </row>
    <row r="3359" spans="1:12" x14ac:dyDescent="0.25">
      <c r="A3359" s="93">
        <v>1983</v>
      </c>
      <c r="B3359" s="94" t="s">
        <v>263</v>
      </c>
      <c r="C3359" s="95" t="s">
        <v>264</v>
      </c>
      <c r="D3359" s="95" t="s">
        <v>240</v>
      </c>
      <c r="E3359" s="87"/>
      <c r="F3359" s="69"/>
      <c r="G3359" s="69"/>
      <c r="H3359" s="69"/>
      <c r="I3359" s="69"/>
      <c r="J3359" s="70"/>
      <c r="K3359" s="118"/>
      <c r="L3359" s="112"/>
    </row>
    <row r="3360" spans="1:12" x14ac:dyDescent="0.25">
      <c r="A3360" s="93">
        <v>1983</v>
      </c>
      <c r="B3360" s="94" t="s">
        <v>265</v>
      </c>
      <c r="C3360" s="95" t="s">
        <v>266</v>
      </c>
      <c r="D3360" s="95" t="s">
        <v>240</v>
      </c>
      <c r="E3360" s="87"/>
      <c r="F3360" s="69"/>
      <c r="G3360" s="69"/>
      <c r="H3360" s="69"/>
      <c r="I3360" s="69"/>
      <c r="J3360" s="70"/>
      <c r="K3360" s="118"/>
      <c r="L3360" s="112"/>
    </row>
    <row r="3361" spans="1:12" x14ac:dyDescent="0.25">
      <c r="A3361" s="93">
        <v>1983</v>
      </c>
      <c r="B3361" s="94" t="s">
        <v>267</v>
      </c>
      <c r="C3361" s="95" t="s">
        <v>268</v>
      </c>
      <c r="D3361" s="95" t="s">
        <v>240</v>
      </c>
      <c r="E3361" s="87"/>
      <c r="F3361" s="69"/>
      <c r="G3361" s="69"/>
      <c r="H3361" s="69"/>
      <c r="I3361" s="69"/>
      <c r="J3361" s="70"/>
      <c r="K3361" s="118"/>
      <c r="L3361" s="112"/>
    </row>
    <row r="3362" spans="1:12" x14ac:dyDescent="0.25">
      <c r="A3362" s="93">
        <v>1983</v>
      </c>
      <c r="B3362" s="94" t="s">
        <v>269</v>
      </c>
      <c r="C3362" s="95" t="s">
        <v>270</v>
      </c>
      <c r="D3362" s="95" t="s">
        <v>240</v>
      </c>
      <c r="E3362" s="87"/>
      <c r="F3362" s="69"/>
      <c r="G3362" s="69"/>
      <c r="H3362" s="69"/>
      <c r="I3362" s="69"/>
      <c r="J3362" s="70"/>
      <c r="K3362" s="118"/>
      <c r="L3362" s="112"/>
    </row>
    <row r="3363" spans="1:12" x14ac:dyDescent="0.25">
      <c r="A3363" s="93">
        <v>1983</v>
      </c>
      <c r="B3363" s="94" t="s">
        <v>271</v>
      </c>
      <c r="C3363" s="95" t="s">
        <v>272</v>
      </c>
      <c r="D3363" s="95" t="s">
        <v>240</v>
      </c>
      <c r="E3363" s="87"/>
      <c r="F3363" s="69"/>
      <c r="G3363" s="69"/>
      <c r="H3363" s="69"/>
      <c r="I3363" s="69"/>
      <c r="J3363" s="70"/>
      <c r="K3363" s="118"/>
      <c r="L3363" s="112"/>
    </row>
    <row r="3364" spans="1:12" x14ac:dyDescent="0.25">
      <c r="A3364" s="93">
        <v>1983</v>
      </c>
      <c r="B3364" s="94" t="s">
        <v>273</v>
      </c>
      <c r="C3364" s="95" t="s">
        <v>274</v>
      </c>
      <c r="D3364" s="95" t="s">
        <v>240</v>
      </c>
      <c r="E3364" s="87"/>
      <c r="F3364" s="69"/>
      <c r="G3364" s="69"/>
      <c r="H3364" s="69"/>
      <c r="I3364" s="69"/>
      <c r="J3364" s="70"/>
      <c r="K3364" s="118"/>
      <c r="L3364" s="112"/>
    </row>
    <row r="3365" spans="1:12" x14ac:dyDescent="0.25">
      <c r="A3365" s="93">
        <v>1983</v>
      </c>
      <c r="B3365" s="94" t="s">
        <v>275</v>
      </c>
      <c r="C3365" s="95" t="s">
        <v>276</v>
      </c>
      <c r="D3365" s="95" t="s">
        <v>240</v>
      </c>
      <c r="E3365" s="87"/>
      <c r="F3365" s="69"/>
      <c r="G3365" s="69"/>
      <c r="H3365" s="69"/>
      <c r="I3365" s="69"/>
      <c r="J3365" s="70"/>
      <c r="K3365" s="118"/>
      <c r="L3365" s="112"/>
    </row>
    <row r="3366" spans="1:12" x14ac:dyDescent="0.25">
      <c r="A3366" s="93">
        <v>1983</v>
      </c>
      <c r="B3366" s="94" t="s">
        <v>277</v>
      </c>
      <c r="C3366" s="95" t="s">
        <v>278</v>
      </c>
      <c r="D3366" s="95" t="s">
        <v>240</v>
      </c>
      <c r="E3366" s="87"/>
      <c r="F3366" s="69"/>
      <c r="G3366" s="69"/>
      <c r="H3366" s="69"/>
      <c r="I3366" s="69"/>
      <c r="J3366" s="70"/>
      <c r="K3366" s="118"/>
      <c r="L3366" s="112"/>
    </row>
    <row r="3367" spans="1:12" x14ac:dyDescent="0.25">
      <c r="A3367" s="93">
        <v>1983</v>
      </c>
      <c r="B3367" s="94" t="s">
        <v>279</v>
      </c>
      <c r="C3367" s="95" t="s">
        <v>280</v>
      </c>
      <c r="D3367" s="95" t="s">
        <v>240</v>
      </c>
      <c r="E3367" s="87"/>
      <c r="F3367" s="69"/>
      <c r="G3367" s="69"/>
      <c r="H3367" s="69"/>
      <c r="I3367" s="69"/>
      <c r="J3367" s="70"/>
      <c r="K3367" s="118"/>
      <c r="L3367" s="112"/>
    </row>
    <row r="3368" spans="1:12" x14ac:dyDescent="0.25">
      <c r="A3368" s="93">
        <v>1983</v>
      </c>
      <c r="B3368" s="94" t="s">
        <v>281</v>
      </c>
      <c r="C3368" s="95" t="s">
        <v>282</v>
      </c>
      <c r="D3368" s="95" t="s">
        <v>240</v>
      </c>
      <c r="E3368" s="87"/>
      <c r="F3368" s="69"/>
      <c r="G3368" s="69"/>
      <c r="H3368" s="69"/>
      <c r="I3368" s="69"/>
      <c r="J3368" s="70"/>
      <c r="K3368" s="118"/>
      <c r="L3368" s="112"/>
    </row>
    <row r="3369" spans="1:12" x14ac:dyDescent="0.25">
      <c r="A3369" s="93">
        <v>1983</v>
      </c>
      <c r="B3369" s="94" t="s">
        <v>283</v>
      </c>
      <c r="C3369" s="95" t="s">
        <v>284</v>
      </c>
      <c r="D3369" s="95" t="s">
        <v>240</v>
      </c>
      <c r="E3369" s="87"/>
      <c r="F3369" s="69"/>
      <c r="G3369" s="69"/>
      <c r="H3369" s="69"/>
      <c r="I3369" s="69"/>
      <c r="J3369" s="70"/>
      <c r="K3369" s="118"/>
      <c r="L3369" s="112"/>
    </row>
    <row r="3370" spans="1:12" x14ac:dyDescent="0.25">
      <c r="A3370" s="93">
        <v>1983</v>
      </c>
      <c r="B3370" s="94" t="s">
        <v>285</v>
      </c>
      <c r="C3370" s="95" t="s">
        <v>286</v>
      </c>
      <c r="D3370" s="95" t="s">
        <v>240</v>
      </c>
      <c r="E3370" s="87"/>
      <c r="F3370" s="69"/>
      <c r="G3370" s="69"/>
      <c r="H3370" s="69"/>
      <c r="I3370" s="69"/>
      <c r="J3370" s="70"/>
      <c r="K3370" s="118"/>
      <c r="L3370" s="112"/>
    </row>
    <row r="3371" spans="1:12" x14ac:dyDescent="0.25">
      <c r="A3371" s="93">
        <v>1983</v>
      </c>
      <c r="B3371" s="94" t="s">
        <v>287</v>
      </c>
      <c r="C3371" s="95" t="s">
        <v>288</v>
      </c>
      <c r="D3371" s="95" t="s">
        <v>240</v>
      </c>
      <c r="E3371" s="87"/>
      <c r="F3371" s="69"/>
      <c r="G3371" s="69"/>
      <c r="H3371" s="69"/>
      <c r="I3371" s="69"/>
      <c r="J3371" s="70"/>
      <c r="K3371" s="118"/>
      <c r="L3371" s="112"/>
    </row>
    <row r="3372" spans="1:12" x14ac:dyDescent="0.25">
      <c r="A3372" s="93">
        <v>1983</v>
      </c>
      <c r="B3372" s="94" t="s">
        <v>289</v>
      </c>
      <c r="C3372" s="95" t="s">
        <v>290</v>
      </c>
      <c r="D3372" s="95" t="s">
        <v>240</v>
      </c>
      <c r="E3372" s="87"/>
      <c r="F3372" s="69"/>
      <c r="G3372" s="69"/>
      <c r="H3372" s="69"/>
      <c r="I3372" s="69"/>
      <c r="J3372" s="70"/>
      <c r="K3372" s="118"/>
      <c r="L3372" s="112"/>
    </row>
    <row r="3373" spans="1:12" x14ac:dyDescent="0.25">
      <c r="A3373" s="93">
        <v>1983</v>
      </c>
      <c r="B3373" s="94" t="s">
        <v>291</v>
      </c>
      <c r="C3373" s="95" t="s">
        <v>292</v>
      </c>
      <c r="D3373" s="95" t="s">
        <v>240</v>
      </c>
      <c r="E3373" s="87"/>
      <c r="F3373" s="69"/>
      <c r="G3373" s="69"/>
      <c r="H3373" s="69"/>
      <c r="I3373" s="69"/>
      <c r="J3373" s="70"/>
      <c r="K3373" s="118"/>
      <c r="L3373" s="112"/>
    </row>
    <row r="3374" spans="1:12" x14ac:dyDescent="0.25">
      <c r="A3374" s="93">
        <v>1983</v>
      </c>
      <c r="B3374" s="94" t="s">
        <v>293</v>
      </c>
      <c r="C3374" s="95" t="s">
        <v>294</v>
      </c>
      <c r="D3374" s="95" t="s">
        <v>240</v>
      </c>
      <c r="E3374" s="87"/>
      <c r="F3374" s="69"/>
      <c r="G3374" s="69"/>
      <c r="H3374" s="69"/>
      <c r="I3374" s="69"/>
      <c r="J3374" s="70"/>
      <c r="K3374" s="118"/>
      <c r="L3374" s="112"/>
    </row>
    <row r="3375" spans="1:12" x14ac:dyDescent="0.25">
      <c r="A3375" s="93">
        <v>1983</v>
      </c>
      <c r="B3375" s="94" t="s">
        <v>295</v>
      </c>
      <c r="C3375" s="95" t="s">
        <v>296</v>
      </c>
      <c r="D3375" s="95" t="s">
        <v>240</v>
      </c>
      <c r="E3375" s="87"/>
      <c r="F3375" s="69"/>
      <c r="G3375" s="69"/>
      <c r="H3375" s="69"/>
      <c r="I3375" s="69"/>
      <c r="J3375" s="70"/>
      <c r="K3375" s="118"/>
      <c r="L3375" s="112"/>
    </row>
    <row r="3376" spans="1:12" x14ac:dyDescent="0.25">
      <c r="A3376" s="93">
        <v>1983</v>
      </c>
      <c r="B3376" s="94" t="s">
        <v>297</v>
      </c>
      <c r="C3376" s="95" t="s">
        <v>298</v>
      </c>
      <c r="D3376" s="95" t="s">
        <v>240</v>
      </c>
      <c r="E3376" s="87"/>
      <c r="F3376" s="69"/>
      <c r="G3376" s="69"/>
      <c r="H3376" s="69"/>
      <c r="I3376" s="69"/>
      <c r="J3376" s="70"/>
      <c r="K3376" s="118"/>
      <c r="L3376" s="112"/>
    </row>
    <row r="3377" spans="1:12" x14ac:dyDescent="0.25">
      <c r="A3377" s="93">
        <v>1983</v>
      </c>
      <c r="B3377" s="94" t="s">
        <v>299</v>
      </c>
      <c r="C3377" s="95" t="s">
        <v>300</v>
      </c>
      <c r="D3377" s="95" t="s">
        <v>240</v>
      </c>
      <c r="E3377" s="87"/>
      <c r="F3377" s="69"/>
      <c r="G3377" s="69"/>
      <c r="H3377" s="69"/>
      <c r="I3377" s="69"/>
      <c r="J3377" s="70"/>
      <c r="K3377" s="118"/>
      <c r="L3377" s="112"/>
    </row>
    <row r="3378" spans="1:12" x14ac:dyDescent="0.25">
      <c r="A3378" s="93">
        <v>1983</v>
      </c>
      <c r="B3378" s="94" t="s">
        <v>301</v>
      </c>
      <c r="C3378" s="95" t="s">
        <v>302</v>
      </c>
      <c r="D3378" s="95" t="s">
        <v>240</v>
      </c>
      <c r="E3378" s="87"/>
      <c r="F3378" s="69"/>
      <c r="G3378" s="69"/>
      <c r="H3378" s="69"/>
      <c r="I3378" s="69"/>
      <c r="J3378" s="70"/>
      <c r="K3378" s="118"/>
      <c r="L3378" s="112"/>
    </row>
    <row r="3379" spans="1:12" x14ac:dyDescent="0.25">
      <c r="A3379" s="93">
        <v>1983</v>
      </c>
      <c r="B3379" s="94" t="s">
        <v>303</v>
      </c>
      <c r="C3379" s="95" t="s">
        <v>304</v>
      </c>
      <c r="D3379" s="95" t="s">
        <v>240</v>
      </c>
      <c r="E3379" s="87"/>
      <c r="F3379" s="69"/>
      <c r="G3379" s="69"/>
      <c r="H3379" s="69"/>
      <c r="I3379" s="69"/>
      <c r="J3379" s="70"/>
      <c r="K3379" s="118"/>
      <c r="L3379" s="112"/>
    </row>
    <row r="3380" spans="1:12" x14ac:dyDescent="0.25">
      <c r="A3380" s="93">
        <v>1983</v>
      </c>
      <c r="B3380" s="94" t="s">
        <v>305</v>
      </c>
      <c r="C3380" s="95" t="s">
        <v>306</v>
      </c>
      <c r="D3380" s="95" t="s">
        <v>240</v>
      </c>
      <c r="E3380" s="87"/>
      <c r="F3380" s="69"/>
      <c r="G3380" s="69"/>
      <c r="H3380" s="69"/>
      <c r="I3380" s="69"/>
      <c r="J3380" s="70"/>
      <c r="K3380" s="118"/>
      <c r="L3380" s="112"/>
    </row>
    <row r="3381" spans="1:12" x14ac:dyDescent="0.25">
      <c r="A3381" s="93">
        <v>1983</v>
      </c>
      <c r="B3381" s="94" t="s">
        <v>307</v>
      </c>
      <c r="C3381" s="95" t="s">
        <v>308</v>
      </c>
      <c r="D3381" s="95" t="s">
        <v>240</v>
      </c>
      <c r="E3381" s="87"/>
      <c r="F3381" s="69"/>
      <c r="G3381" s="69"/>
      <c r="H3381" s="69"/>
      <c r="I3381" s="69"/>
      <c r="J3381" s="70"/>
      <c r="K3381" s="118"/>
      <c r="L3381" s="112"/>
    </row>
    <row r="3382" spans="1:12" x14ac:dyDescent="0.25">
      <c r="A3382" s="93">
        <v>1983</v>
      </c>
      <c r="B3382" s="94" t="s">
        <v>309</v>
      </c>
      <c r="C3382" s="95" t="s">
        <v>310</v>
      </c>
      <c r="D3382" s="95" t="s">
        <v>240</v>
      </c>
      <c r="E3382" s="87"/>
      <c r="F3382" s="69"/>
      <c r="G3382" s="69"/>
      <c r="H3382" s="69"/>
      <c r="I3382" s="69"/>
      <c r="J3382" s="70"/>
      <c r="K3382" s="118"/>
      <c r="L3382" s="112"/>
    </row>
    <row r="3383" spans="1:12" x14ac:dyDescent="0.25">
      <c r="A3383" s="93">
        <v>1983</v>
      </c>
      <c r="B3383" s="94" t="s">
        <v>311</v>
      </c>
      <c r="C3383" s="95" t="s">
        <v>312</v>
      </c>
      <c r="D3383" s="95" t="s">
        <v>240</v>
      </c>
      <c r="E3383" s="87"/>
      <c r="F3383" s="69"/>
      <c r="G3383" s="69"/>
      <c r="H3383" s="69"/>
      <c r="I3383" s="69"/>
      <c r="J3383" s="70"/>
      <c r="K3383" s="118"/>
      <c r="L3383" s="112"/>
    </row>
    <row r="3384" spans="1:12" x14ac:dyDescent="0.25">
      <c r="A3384" s="93">
        <v>1983</v>
      </c>
      <c r="B3384" s="94" t="s">
        <v>313</v>
      </c>
      <c r="C3384" s="95" t="s">
        <v>314</v>
      </c>
      <c r="D3384" s="95" t="s">
        <v>240</v>
      </c>
      <c r="E3384" s="87"/>
      <c r="F3384" s="69"/>
      <c r="G3384" s="69"/>
      <c r="H3384" s="69"/>
      <c r="I3384" s="69"/>
      <c r="J3384" s="70"/>
      <c r="K3384" s="118"/>
      <c r="L3384" s="112"/>
    </row>
    <row r="3385" spans="1:12" x14ac:dyDescent="0.25">
      <c r="A3385" s="93">
        <v>1983</v>
      </c>
      <c r="B3385" s="94" t="s">
        <v>315</v>
      </c>
      <c r="C3385" s="95" t="s">
        <v>316</v>
      </c>
      <c r="D3385" s="95" t="s">
        <v>240</v>
      </c>
      <c r="E3385" s="87"/>
      <c r="F3385" s="69"/>
      <c r="G3385" s="69"/>
      <c r="H3385" s="69"/>
      <c r="I3385" s="69"/>
      <c r="J3385" s="70"/>
      <c r="K3385" s="118"/>
      <c r="L3385" s="112"/>
    </row>
    <row r="3386" spans="1:12" x14ac:dyDescent="0.25">
      <c r="A3386" s="93">
        <v>1983</v>
      </c>
      <c r="B3386" s="94" t="s">
        <v>317</v>
      </c>
      <c r="C3386" s="95" t="s">
        <v>318</v>
      </c>
      <c r="D3386" s="95" t="s">
        <v>240</v>
      </c>
      <c r="E3386" s="87"/>
      <c r="F3386" s="69"/>
      <c r="G3386" s="69"/>
      <c r="H3386" s="69"/>
      <c r="I3386" s="69"/>
      <c r="J3386" s="70"/>
      <c r="K3386" s="118"/>
      <c r="L3386" s="112"/>
    </row>
    <row r="3387" spans="1:12" x14ac:dyDescent="0.25">
      <c r="A3387" s="93">
        <v>1983</v>
      </c>
      <c r="B3387" s="94" t="s">
        <v>319</v>
      </c>
      <c r="C3387" s="95" t="s">
        <v>320</v>
      </c>
      <c r="D3387" s="95" t="s">
        <v>240</v>
      </c>
      <c r="E3387" s="87"/>
      <c r="F3387" s="69"/>
      <c r="G3387" s="69"/>
      <c r="H3387" s="69"/>
      <c r="I3387" s="69"/>
      <c r="J3387" s="70"/>
      <c r="K3387" s="118"/>
      <c r="L3387" s="112"/>
    </row>
    <row r="3388" spans="1:12" x14ac:dyDescent="0.25">
      <c r="A3388" s="93">
        <v>1983</v>
      </c>
      <c r="B3388" s="94" t="s">
        <v>321</v>
      </c>
      <c r="C3388" s="95" t="s">
        <v>322</v>
      </c>
      <c r="D3388" s="95" t="s">
        <v>240</v>
      </c>
      <c r="E3388" s="87"/>
      <c r="F3388" s="69"/>
      <c r="G3388" s="69"/>
      <c r="H3388" s="69"/>
      <c r="I3388" s="69"/>
      <c r="J3388" s="70"/>
      <c r="K3388" s="118"/>
      <c r="L3388" s="112"/>
    </row>
    <row r="3389" spans="1:12" x14ac:dyDescent="0.25">
      <c r="A3389" s="93">
        <v>1983</v>
      </c>
      <c r="B3389" s="94" t="s">
        <v>323</v>
      </c>
      <c r="C3389" s="95" t="s">
        <v>324</v>
      </c>
      <c r="D3389" s="95" t="s">
        <v>240</v>
      </c>
      <c r="E3389" s="87"/>
      <c r="F3389" s="69"/>
      <c r="G3389" s="69"/>
      <c r="H3389" s="69"/>
      <c r="I3389" s="69"/>
      <c r="J3389" s="70"/>
      <c r="K3389" s="118"/>
      <c r="L3389" s="112"/>
    </row>
    <row r="3390" spans="1:12" x14ac:dyDescent="0.25">
      <c r="A3390" s="93">
        <v>1983</v>
      </c>
      <c r="B3390" s="94" t="s">
        <v>325</v>
      </c>
      <c r="C3390" s="95" t="s">
        <v>326</v>
      </c>
      <c r="D3390" s="95" t="s">
        <v>240</v>
      </c>
      <c r="E3390" s="87"/>
      <c r="F3390" s="69"/>
      <c r="G3390" s="69"/>
      <c r="H3390" s="69"/>
      <c r="I3390" s="69"/>
      <c r="J3390" s="70"/>
      <c r="K3390" s="118"/>
      <c r="L3390" s="112"/>
    </row>
    <row r="3391" spans="1:12" x14ac:dyDescent="0.25">
      <c r="A3391" s="93">
        <v>1983</v>
      </c>
      <c r="B3391" s="94" t="s">
        <v>327</v>
      </c>
      <c r="C3391" s="95" t="s">
        <v>328</v>
      </c>
      <c r="D3391" s="95" t="s">
        <v>240</v>
      </c>
      <c r="E3391" s="87"/>
      <c r="F3391" s="69"/>
      <c r="G3391" s="69"/>
      <c r="H3391" s="69"/>
      <c r="I3391" s="69"/>
      <c r="J3391" s="70"/>
      <c r="K3391" s="118"/>
      <c r="L3391" s="112"/>
    </row>
    <row r="3392" spans="1:12" x14ac:dyDescent="0.25">
      <c r="A3392" s="93">
        <v>1983</v>
      </c>
      <c r="B3392" s="94" t="s">
        <v>329</v>
      </c>
      <c r="C3392" s="95" t="s">
        <v>330</v>
      </c>
      <c r="D3392" s="95" t="s">
        <v>240</v>
      </c>
      <c r="E3392" s="87"/>
      <c r="F3392" s="69"/>
      <c r="G3392" s="69"/>
      <c r="H3392" s="69"/>
      <c r="I3392" s="69"/>
      <c r="J3392" s="70"/>
      <c r="K3392" s="118"/>
      <c r="L3392" s="112"/>
    </row>
    <row r="3393" spans="1:12" x14ac:dyDescent="0.25">
      <c r="A3393" s="93">
        <v>1983</v>
      </c>
      <c r="B3393" s="94" t="s">
        <v>331</v>
      </c>
      <c r="C3393" s="95" t="s">
        <v>332</v>
      </c>
      <c r="D3393" s="95" t="s">
        <v>240</v>
      </c>
      <c r="E3393" s="87"/>
      <c r="F3393" s="69"/>
      <c r="G3393" s="69"/>
      <c r="H3393" s="69"/>
      <c r="I3393" s="69"/>
      <c r="J3393" s="70"/>
      <c r="K3393" s="118"/>
      <c r="L3393" s="112"/>
    </row>
    <row r="3394" spans="1:12" x14ac:dyDescent="0.25">
      <c r="A3394" s="93">
        <v>1983</v>
      </c>
      <c r="B3394" s="94" t="s">
        <v>333</v>
      </c>
      <c r="C3394" s="95" t="s">
        <v>334</v>
      </c>
      <c r="D3394" s="95" t="s">
        <v>240</v>
      </c>
      <c r="E3394" s="87"/>
      <c r="F3394" s="69"/>
      <c r="G3394" s="69"/>
      <c r="H3394" s="69"/>
      <c r="I3394" s="69"/>
      <c r="J3394" s="70"/>
      <c r="K3394" s="118"/>
      <c r="L3394" s="112"/>
    </row>
    <row r="3395" spans="1:12" x14ac:dyDescent="0.25">
      <c r="A3395" s="93">
        <v>1983</v>
      </c>
      <c r="B3395" s="94" t="s">
        <v>335</v>
      </c>
      <c r="C3395" s="95" t="s">
        <v>336</v>
      </c>
      <c r="D3395" s="95" t="s">
        <v>337</v>
      </c>
      <c r="E3395" s="87"/>
      <c r="F3395" s="69"/>
      <c r="G3395" s="69"/>
      <c r="H3395" s="69"/>
      <c r="I3395" s="69"/>
      <c r="J3395" s="70"/>
      <c r="K3395" s="118"/>
      <c r="L3395" s="112"/>
    </row>
    <row r="3396" spans="1:12" x14ac:dyDescent="0.25">
      <c r="A3396" s="93">
        <v>1983</v>
      </c>
      <c r="B3396" s="94" t="s">
        <v>338</v>
      </c>
      <c r="C3396" s="95" t="s">
        <v>339</v>
      </c>
      <c r="D3396" s="95" t="s">
        <v>337</v>
      </c>
      <c r="E3396" s="87"/>
      <c r="F3396" s="69"/>
      <c r="G3396" s="69"/>
      <c r="H3396" s="69"/>
      <c r="I3396" s="69"/>
      <c r="J3396" s="70"/>
      <c r="K3396" s="118"/>
      <c r="L3396" s="112"/>
    </row>
    <row r="3397" spans="1:12" x14ac:dyDescent="0.25">
      <c r="A3397" s="93">
        <v>1983</v>
      </c>
      <c r="B3397" s="94" t="s">
        <v>340</v>
      </c>
      <c r="C3397" s="95" t="s">
        <v>341</v>
      </c>
      <c r="D3397" s="95" t="s">
        <v>337</v>
      </c>
      <c r="E3397" s="87"/>
      <c r="F3397" s="69"/>
      <c r="G3397" s="69"/>
      <c r="H3397" s="69"/>
      <c r="I3397" s="69"/>
      <c r="J3397" s="70"/>
      <c r="K3397" s="118"/>
      <c r="L3397" s="112"/>
    </row>
    <row r="3398" spans="1:12" x14ac:dyDescent="0.25">
      <c r="A3398" s="93">
        <v>1983</v>
      </c>
      <c r="B3398" s="94" t="s">
        <v>342</v>
      </c>
      <c r="C3398" s="95" t="s">
        <v>343</v>
      </c>
      <c r="D3398" s="95" t="s">
        <v>337</v>
      </c>
      <c r="E3398" s="87"/>
      <c r="F3398" s="69"/>
      <c r="G3398" s="69"/>
      <c r="H3398" s="69"/>
      <c r="I3398" s="69"/>
      <c r="J3398" s="70"/>
      <c r="K3398" s="118"/>
      <c r="L3398" s="112"/>
    </row>
    <row r="3399" spans="1:12" x14ac:dyDescent="0.25">
      <c r="A3399" s="93">
        <v>1983</v>
      </c>
      <c r="B3399" s="94" t="s">
        <v>344</v>
      </c>
      <c r="C3399" s="95" t="s">
        <v>345</v>
      </c>
      <c r="D3399" s="95" t="s">
        <v>337</v>
      </c>
      <c r="E3399" s="87"/>
      <c r="F3399" s="69"/>
      <c r="G3399" s="69"/>
      <c r="H3399" s="69"/>
      <c r="I3399" s="69"/>
      <c r="J3399" s="70"/>
      <c r="K3399" s="118"/>
      <c r="L3399" s="112"/>
    </row>
    <row r="3400" spans="1:12" x14ac:dyDescent="0.25">
      <c r="A3400" s="93">
        <v>1983</v>
      </c>
      <c r="B3400" s="94" t="s">
        <v>346</v>
      </c>
      <c r="C3400" s="95" t="s">
        <v>347</v>
      </c>
      <c r="D3400" s="95" t="s">
        <v>337</v>
      </c>
      <c r="E3400" s="87"/>
      <c r="F3400" s="69"/>
      <c r="G3400" s="69"/>
      <c r="H3400" s="69"/>
      <c r="I3400" s="69"/>
      <c r="J3400" s="70"/>
      <c r="K3400" s="118"/>
      <c r="L3400" s="112"/>
    </row>
    <row r="3401" spans="1:12" x14ac:dyDescent="0.25">
      <c r="A3401" s="93">
        <v>1983</v>
      </c>
      <c r="B3401" s="94" t="s">
        <v>348</v>
      </c>
      <c r="C3401" s="95" t="s">
        <v>349</v>
      </c>
      <c r="D3401" s="95" t="s">
        <v>337</v>
      </c>
      <c r="E3401" s="87"/>
      <c r="F3401" s="69"/>
      <c r="G3401" s="69"/>
      <c r="H3401" s="69"/>
      <c r="I3401" s="69"/>
      <c r="J3401" s="70"/>
      <c r="K3401" s="118"/>
      <c r="L3401" s="112"/>
    </row>
    <row r="3402" spans="1:12" x14ac:dyDescent="0.25">
      <c r="A3402" s="93">
        <v>1983</v>
      </c>
      <c r="B3402" s="94" t="s">
        <v>350</v>
      </c>
      <c r="C3402" s="95" t="s">
        <v>351</v>
      </c>
      <c r="D3402" s="95" t="s">
        <v>337</v>
      </c>
      <c r="E3402" s="87"/>
      <c r="F3402" s="69"/>
      <c r="G3402" s="69"/>
      <c r="H3402" s="69"/>
      <c r="I3402" s="69"/>
      <c r="J3402" s="70"/>
      <c r="K3402" s="118"/>
      <c r="L3402" s="112"/>
    </row>
    <row r="3403" spans="1:12" x14ac:dyDescent="0.25">
      <c r="A3403" s="93">
        <v>1983</v>
      </c>
      <c r="B3403" s="94" t="s">
        <v>352</v>
      </c>
      <c r="C3403" s="95" t="s">
        <v>353</v>
      </c>
      <c r="D3403" s="95" t="s">
        <v>337</v>
      </c>
      <c r="E3403" s="87"/>
      <c r="F3403" s="69"/>
      <c r="G3403" s="69"/>
      <c r="H3403" s="69"/>
      <c r="I3403" s="69"/>
      <c r="J3403" s="70"/>
      <c r="K3403" s="118"/>
      <c r="L3403" s="112"/>
    </row>
    <row r="3404" spans="1:12" x14ac:dyDescent="0.25">
      <c r="A3404" s="93">
        <v>1983</v>
      </c>
      <c r="B3404" s="94" t="s">
        <v>354</v>
      </c>
      <c r="C3404" s="95" t="s">
        <v>355</v>
      </c>
      <c r="D3404" s="95" t="s">
        <v>337</v>
      </c>
      <c r="E3404" s="87"/>
      <c r="F3404" s="69"/>
      <c r="G3404" s="69"/>
      <c r="H3404" s="69"/>
      <c r="I3404" s="69"/>
      <c r="J3404" s="70"/>
      <c r="K3404" s="118"/>
      <c r="L3404" s="112"/>
    </row>
    <row r="3405" spans="1:12" x14ac:dyDescent="0.25">
      <c r="A3405" s="93">
        <v>1983</v>
      </c>
      <c r="B3405" s="94" t="s">
        <v>356</v>
      </c>
      <c r="C3405" s="95" t="s">
        <v>357</v>
      </c>
      <c r="D3405" s="95" t="s">
        <v>337</v>
      </c>
      <c r="E3405" s="87"/>
      <c r="F3405" s="69"/>
      <c r="G3405" s="69"/>
      <c r="H3405" s="69"/>
      <c r="I3405" s="69"/>
      <c r="J3405" s="70"/>
      <c r="K3405" s="118"/>
      <c r="L3405" s="112"/>
    </row>
    <row r="3406" spans="1:12" x14ac:dyDescent="0.25">
      <c r="A3406" s="93">
        <v>1983</v>
      </c>
      <c r="B3406" s="94" t="s">
        <v>358</v>
      </c>
      <c r="C3406" s="95" t="s">
        <v>359</v>
      </c>
      <c r="D3406" s="95" t="s">
        <v>337</v>
      </c>
      <c r="E3406" s="87"/>
      <c r="F3406" s="69"/>
      <c r="G3406" s="69"/>
      <c r="H3406" s="69"/>
      <c r="I3406" s="69"/>
      <c r="J3406" s="70"/>
      <c r="K3406" s="118"/>
      <c r="L3406" s="112"/>
    </row>
    <row r="3407" spans="1:12" x14ac:dyDescent="0.25">
      <c r="A3407" s="93">
        <v>1983</v>
      </c>
      <c r="B3407" s="94" t="s">
        <v>360</v>
      </c>
      <c r="C3407" s="95" t="s">
        <v>361</v>
      </c>
      <c r="D3407" s="95" t="s">
        <v>337</v>
      </c>
      <c r="E3407" s="87"/>
      <c r="F3407" s="69"/>
      <c r="G3407" s="69"/>
      <c r="H3407" s="69"/>
      <c r="I3407" s="69"/>
      <c r="J3407" s="70"/>
      <c r="K3407" s="118"/>
      <c r="L3407" s="112"/>
    </row>
    <row r="3408" spans="1:12" x14ac:dyDescent="0.25">
      <c r="A3408" s="93">
        <v>1983</v>
      </c>
      <c r="B3408" s="94" t="s">
        <v>362</v>
      </c>
      <c r="C3408" s="95" t="s">
        <v>363</v>
      </c>
      <c r="D3408" s="95" t="s">
        <v>337</v>
      </c>
      <c r="E3408" s="87"/>
      <c r="F3408" s="69"/>
      <c r="G3408" s="69"/>
      <c r="H3408" s="69"/>
      <c r="I3408" s="69"/>
      <c r="J3408" s="70"/>
      <c r="K3408" s="118"/>
      <c r="L3408" s="112"/>
    </row>
    <row r="3409" spans="1:12" x14ac:dyDescent="0.25">
      <c r="A3409" s="93">
        <v>1983</v>
      </c>
      <c r="B3409" s="94" t="s">
        <v>364</v>
      </c>
      <c r="C3409" s="95" t="s">
        <v>365</v>
      </c>
      <c r="D3409" s="95" t="s">
        <v>337</v>
      </c>
      <c r="E3409" s="87"/>
      <c r="F3409" s="69"/>
      <c r="G3409" s="69"/>
      <c r="H3409" s="69"/>
      <c r="I3409" s="69"/>
      <c r="J3409" s="70"/>
      <c r="K3409" s="118"/>
      <c r="L3409" s="112"/>
    </row>
    <row r="3410" spans="1:12" x14ac:dyDescent="0.25">
      <c r="A3410" s="93">
        <v>1983</v>
      </c>
      <c r="B3410" s="94" t="s">
        <v>366</v>
      </c>
      <c r="C3410" s="95" t="s">
        <v>367</v>
      </c>
      <c r="D3410" s="95" t="s">
        <v>337</v>
      </c>
      <c r="E3410" s="87"/>
      <c r="F3410" s="69"/>
      <c r="G3410" s="69"/>
      <c r="H3410" s="69"/>
      <c r="I3410" s="69"/>
      <c r="J3410" s="70"/>
      <c r="K3410" s="118"/>
      <c r="L3410" s="112"/>
    </row>
    <row r="3411" spans="1:12" x14ac:dyDescent="0.25">
      <c r="A3411" s="93">
        <v>1983</v>
      </c>
      <c r="B3411" s="94" t="s">
        <v>368</v>
      </c>
      <c r="C3411" s="95" t="s">
        <v>369</v>
      </c>
      <c r="D3411" s="95" t="s">
        <v>337</v>
      </c>
      <c r="E3411" s="87"/>
      <c r="F3411" s="69"/>
      <c r="G3411" s="69"/>
      <c r="H3411" s="69"/>
      <c r="I3411" s="69"/>
      <c r="J3411" s="70"/>
      <c r="K3411" s="118"/>
      <c r="L3411" s="112"/>
    </row>
    <row r="3412" spans="1:12" x14ac:dyDescent="0.25">
      <c r="A3412" s="93">
        <v>1983</v>
      </c>
      <c r="B3412" s="94" t="s">
        <v>370</v>
      </c>
      <c r="C3412" s="95" t="s">
        <v>371</v>
      </c>
      <c r="D3412" s="95" t="s">
        <v>337</v>
      </c>
      <c r="E3412" s="87"/>
      <c r="F3412" s="69"/>
      <c r="G3412" s="69"/>
      <c r="H3412" s="69"/>
      <c r="I3412" s="69"/>
      <c r="J3412" s="70"/>
      <c r="K3412" s="118"/>
      <c r="L3412" s="112"/>
    </row>
    <row r="3413" spans="1:12" x14ac:dyDescent="0.25">
      <c r="A3413" s="93">
        <v>1983</v>
      </c>
      <c r="B3413" s="94" t="s">
        <v>372</v>
      </c>
      <c r="C3413" s="95" t="s">
        <v>373</v>
      </c>
      <c r="D3413" s="95" t="s">
        <v>337</v>
      </c>
      <c r="E3413" s="87"/>
      <c r="F3413" s="69"/>
      <c r="G3413" s="69"/>
      <c r="H3413" s="69"/>
      <c r="I3413" s="69"/>
      <c r="J3413" s="70"/>
      <c r="K3413" s="118"/>
      <c r="L3413" s="112"/>
    </row>
    <row r="3414" spans="1:12" x14ac:dyDescent="0.25">
      <c r="A3414" s="93">
        <v>1983</v>
      </c>
      <c r="B3414" s="94" t="s">
        <v>374</v>
      </c>
      <c r="C3414" s="95" t="s">
        <v>375</v>
      </c>
      <c r="D3414" s="95" t="s">
        <v>337</v>
      </c>
      <c r="E3414" s="87"/>
      <c r="F3414" s="69"/>
      <c r="G3414" s="69"/>
      <c r="H3414" s="69"/>
      <c r="I3414" s="69"/>
      <c r="J3414" s="70"/>
      <c r="K3414" s="118"/>
      <c r="L3414" s="112"/>
    </row>
    <row r="3415" spans="1:12" x14ac:dyDescent="0.25">
      <c r="A3415" s="93">
        <v>1983</v>
      </c>
      <c r="B3415" s="94" t="s">
        <v>376</v>
      </c>
      <c r="C3415" s="95" t="s">
        <v>377</v>
      </c>
      <c r="D3415" s="95" t="s">
        <v>337</v>
      </c>
      <c r="E3415" s="87"/>
      <c r="F3415" s="69"/>
      <c r="G3415" s="69"/>
      <c r="H3415" s="69"/>
      <c r="I3415" s="69"/>
      <c r="J3415" s="70"/>
      <c r="K3415" s="118"/>
      <c r="L3415" s="112"/>
    </row>
    <row r="3416" spans="1:12" x14ac:dyDescent="0.25">
      <c r="A3416" s="93">
        <v>1983</v>
      </c>
      <c r="B3416" s="94" t="s">
        <v>378</v>
      </c>
      <c r="C3416" s="95" t="s">
        <v>379</v>
      </c>
      <c r="D3416" s="95" t="s">
        <v>337</v>
      </c>
      <c r="E3416" s="87"/>
      <c r="F3416" s="69"/>
      <c r="G3416" s="69"/>
      <c r="H3416" s="69"/>
      <c r="I3416" s="69"/>
      <c r="J3416" s="70"/>
      <c r="K3416" s="118"/>
      <c r="L3416" s="112"/>
    </row>
    <row r="3417" spans="1:12" x14ac:dyDescent="0.25">
      <c r="A3417" s="93">
        <v>1983</v>
      </c>
      <c r="B3417" s="94" t="s">
        <v>380</v>
      </c>
      <c r="C3417" s="95" t="s">
        <v>381</v>
      </c>
      <c r="D3417" s="95" t="s">
        <v>337</v>
      </c>
      <c r="E3417" s="87"/>
      <c r="F3417" s="69"/>
      <c r="G3417" s="69"/>
      <c r="H3417" s="69"/>
      <c r="I3417" s="69"/>
      <c r="J3417" s="70"/>
      <c r="K3417" s="118"/>
      <c r="L3417" s="112"/>
    </row>
    <row r="3418" spans="1:12" x14ac:dyDescent="0.25">
      <c r="A3418" s="93">
        <v>1983</v>
      </c>
      <c r="B3418" s="94"/>
      <c r="C3418" s="95" t="s">
        <v>382</v>
      </c>
      <c r="D3418" s="95" t="s">
        <v>337</v>
      </c>
      <c r="E3418" s="87"/>
      <c r="F3418" s="69"/>
      <c r="G3418" s="69"/>
      <c r="H3418" s="69"/>
      <c r="I3418" s="69"/>
      <c r="J3418" s="70"/>
      <c r="K3418" s="118"/>
      <c r="L3418" s="112"/>
    </row>
    <row r="3419" spans="1:12" x14ac:dyDescent="0.25">
      <c r="A3419" s="93">
        <v>1983</v>
      </c>
      <c r="B3419" s="94" t="s">
        <v>383</v>
      </c>
      <c r="C3419" s="95" t="s">
        <v>384</v>
      </c>
      <c r="D3419" s="95" t="s">
        <v>337</v>
      </c>
      <c r="E3419" s="87"/>
      <c r="F3419" s="69"/>
      <c r="G3419" s="69"/>
      <c r="H3419" s="69"/>
      <c r="I3419" s="69"/>
      <c r="J3419" s="70"/>
      <c r="K3419" s="118"/>
      <c r="L3419" s="112"/>
    </row>
    <row r="3420" spans="1:12" x14ac:dyDescent="0.25">
      <c r="A3420" s="93">
        <v>1983</v>
      </c>
      <c r="B3420" s="94" t="s">
        <v>385</v>
      </c>
      <c r="C3420" s="95" t="s">
        <v>386</v>
      </c>
      <c r="D3420" s="95" t="s">
        <v>337</v>
      </c>
      <c r="E3420" s="87"/>
      <c r="F3420" s="69"/>
      <c r="G3420" s="69"/>
      <c r="H3420" s="69"/>
      <c r="I3420" s="69"/>
      <c r="J3420" s="70"/>
      <c r="K3420" s="118"/>
      <c r="L3420" s="112"/>
    </row>
    <row r="3421" spans="1:12" x14ac:dyDescent="0.25">
      <c r="A3421" s="93">
        <v>1983</v>
      </c>
      <c r="B3421" s="94" t="s">
        <v>387</v>
      </c>
      <c r="C3421" s="95" t="s">
        <v>648</v>
      </c>
      <c r="D3421" s="95" t="s">
        <v>337</v>
      </c>
      <c r="E3421" s="87"/>
      <c r="F3421" s="69"/>
      <c r="G3421" s="69"/>
      <c r="H3421" s="69"/>
      <c r="I3421" s="69"/>
      <c r="J3421" s="70"/>
      <c r="K3421" s="118"/>
      <c r="L3421" s="112"/>
    </row>
    <row r="3422" spans="1:12" x14ac:dyDescent="0.25">
      <c r="A3422" s="93">
        <v>1983</v>
      </c>
      <c r="B3422" s="94" t="s">
        <v>388</v>
      </c>
      <c r="C3422" s="95" t="s">
        <v>389</v>
      </c>
      <c r="D3422" s="95" t="s">
        <v>337</v>
      </c>
      <c r="E3422" s="87"/>
      <c r="F3422" s="69"/>
      <c r="G3422" s="69"/>
      <c r="H3422" s="69"/>
      <c r="I3422" s="69"/>
      <c r="J3422" s="70"/>
      <c r="K3422" s="118"/>
      <c r="L3422" s="112"/>
    </row>
    <row r="3423" spans="1:12" x14ac:dyDescent="0.25">
      <c r="A3423" s="93">
        <v>1983</v>
      </c>
      <c r="B3423" s="94" t="s">
        <v>390</v>
      </c>
      <c r="C3423" s="95" t="s">
        <v>391</v>
      </c>
      <c r="D3423" s="95" t="s">
        <v>337</v>
      </c>
      <c r="E3423" s="87"/>
      <c r="F3423" s="69"/>
      <c r="G3423" s="69"/>
      <c r="H3423" s="69"/>
      <c r="I3423" s="69"/>
      <c r="J3423" s="70"/>
      <c r="K3423" s="118"/>
      <c r="L3423" s="112"/>
    </row>
    <row r="3424" spans="1:12" x14ac:dyDescent="0.25">
      <c r="A3424" s="93">
        <v>1983</v>
      </c>
      <c r="B3424" s="94" t="s">
        <v>392</v>
      </c>
      <c r="C3424" s="95" t="s">
        <v>393</v>
      </c>
      <c r="D3424" s="95" t="s">
        <v>337</v>
      </c>
      <c r="E3424" s="87"/>
      <c r="F3424" s="69"/>
      <c r="G3424" s="69"/>
      <c r="H3424" s="69"/>
      <c r="I3424" s="69"/>
      <c r="J3424" s="70"/>
      <c r="K3424" s="118"/>
      <c r="L3424" s="112"/>
    </row>
    <row r="3425" spans="1:12" x14ac:dyDescent="0.25">
      <c r="A3425" s="93">
        <v>1983</v>
      </c>
      <c r="B3425" s="94" t="s">
        <v>394</v>
      </c>
      <c r="C3425" s="95" t="s">
        <v>395</v>
      </c>
      <c r="D3425" s="95" t="s">
        <v>337</v>
      </c>
      <c r="E3425" s="87"/>
      <c r="F3425" s="69"/>
      <c r="G3425" s="69"/>
      <c r="H3425" s="69"/>
      <c r="I3425" s="69"/>
      <c r="J3425" s="70"/>
      <c r="K3425" s="118"/>
      <c r="L3425" s="112"/>
    </row>
    <row r="3426" spans="1:12" x14ac:dyDescent="0.25">
      <c r="A3426" s="93">
        <v>1983</v>
      </c>
      <c r="B3426" s="94" t="s">
        <v>396</v>
      </c>
      <c r="C3426" s="95" t="s">
        <v>397</v>
      </c>
      <c r="D3426" s="95" t="s">
        <v>337</v>
      </c>
      <c r="E3426" s="87"/>
      <c r="F3426" s="69"/>
      <c r="G3426" s="69"/>
      <c r="H3426" s="69"/>
      <c r="I3426" s="69"/>
      <c r="J3426" s="70"/>
      <c r="K3426" s="118"/>
      <c r="L3426" s="112"/>
    </row>
    <row r="3427" spans="1:12" x14ac:dyDescent="0.25">
      <c r="A3427" s="93">
        <v>1983</v>
      </c>
      <c r="B3427" s="94" t="s">
        <v>398</v>
      </c>
      <c r="C3427" s="95" t="s">
        <v>399</v>
      </c>
      <c r="D3427" s="95" t="s">
        <v>337</v>
      </c>
      <c r="E3427" s="87"/>
      <c r="F3427" s="69"/>
      <c r="G3427" s="69"/>
      <c r="H3427" s="69"/>
      <c r="I3427" s="69"/>
      <c r="J3427" s="70"/>
      <c r="K3427" s="118"/>
      <c r="L3427" s="112"/>
    </row>
    <row r="3428" spans="1:12" x14ac:dyDescent="0.25">
      <c r="A3428" s="93">
        <v>1983</v>
      </c>
      <c r="B3428" s="94" t="s">
        <v>400</v>
      </c>
      <c r="C3428" s="95" t="s">
        <v>401</v>
      </c>
      <c r="D3428" s="95" t="s">
        <v>337</v>
      </c>
      <c r="E3428" s="87"/>
      <c r="F3428" s="69"/>
      <c r="G3428" s="69"/>
      <c r="H3428" s="69"/>
      <c r="I3428" s="69"/>
      <c r="J3428" s="70"/>
      <c r="K3428" s="118"/>
      <c r="L3428" s="112"/>
    </row>
    <row r="3429" spans="1:12" x14ac:dyDescent="0.25">
      <c r="A3429" s="93">
        <v>1983</v>
      </c>
      <c r="B3429" s="94" t="s">
        <v>402</v>
      </c>
      <c r="C3429" s="95" t="s">
        <v>403</v>
      </c>
      <c r="D3429" s="95" t="s">
        <v>337</v>
      </c>
      <c r="E3429" s="87"/>
      <c r="F3429" s="69"/>
      <c r="G3429" s="69"/>
      <c r="H3429" s="69"/>
      <c r="I3429" s="69"/>
      <c r="J3429" s="70"/>
      <c r="K3429" s="118"/>
      <c r="L3429" s="112"/>
    </row>
    <row r="3430" spans="1:12" x14ac:dyDescent="0.25">
      <c r="A3430" s="93">
        <v>1983</v>
      </c>
      <c r="B3430" s="94" t="s">
        <v>404</v>
      </c>
      <c r="C3430" s="95" t="s">
        <v>405</v>
      </c>
      <c r="D3430" s="95" t="s">
        <v>337</v>
      </c>
      <c r="E3430" s="87"/>
      <c r="F3430" s="69"/>
      <c r="G3430" s="69"/>
      <c r="H3430" s="69"/>
      <c r="I3430" s="69"/>
      <c r="J3430" s="70"/>
      <c r="K3430" s="118"/>
      <c r="L3430" s="112"/>
    </row>
    <row r="3431" spans="1:12" x14ac:dyDescent="0.25">
      <c r="A3431" s="93">
        <v>1983</v>
      </c>
      <c r="B3431" s="94" t="s">
        <v>406</v>
      </c>
      <c r="C3431" s="95" t="s">
        <v>407</v>
      </c>
      <c r="D3431" s="95" t="s">
        <v>337</v>
      </c>
      <c r="E3431" s="87"/>
      <c r="F3431" s="69"/>
      <c r="G3431" s="69"/>
      <c r="H3431" s="69"/>
      <c r="I3431" s="69"/>
      <c r="J3431" s="70"/>
      <c r="K3431" s="118"/>
      <c r="L3431" s="112"/>
    </row>
    <row r="3432" spans="1:12" x14ac:dyDescent="0.25">
      <c r="A3432" s="93">
        <v>1983</v>
      </c>
      <c r="B3432" s="94" t="s">
        <v>408</v>
      </c>
      <c r="C3432" s="95" t="s">
        <v>409</v>
      </c>
      <c r="D3432" s="95" t="s">
        <v>337</v>
      </c>
      <c r="E3432" s="87"/>
      <c r="F3432" s="69"/>
      <c r="G3432" s="69"/>
      <c r="H3432" s="69"/>
      <c r="I3432" s="69"/>
      <c r="J3432" s="70"/>
      <c r="K3432" s="118"/>
      <c r="L3432" s="112"/>
    </row>
    <row r="3433" spans="1:12" x14ac:dyDescent="0.25">
      <c r="A3433" s="93">
        <v>1983</v>
      </c>
      <c r="B3433" s="94" t="s">
        <v>410</v>
      </c>
      <c r="C3433" s="95" t="s">
        <v>411</v>
      </c>
      <c r="D3433" s="95" t="s">
        <v>337</v>
      </c>
      <c r="E3433" s="87"/>
      <c r="F3433" s="69"/>
      <c r="G3433" s="69"/>
      <c r="H3433" s="69"/>
      <c r="I3433" s="69"/>
      <c r="J3433" s="70"/>
      <c r="K3433" s="118"/>
      <c r="L3433" s="112"/>
    </row>
    <row r="3434" spans="1:12" x14ac:dyDescent="0.25">
      <c r="A3434" s="93">
        <v>1983</v>
      </c>
      <c r="B3434" s="94" t="s">
        <v>412</v>
      </c>
      <c r="C3434" s="95" t="s">
        <v>413</v>
      </c>
      <c r="D3434" s="95" t="s">
        <v>337</v>
      </c>
      <c r="E3434" s="87"/>
      <c r="F3434" s="69"/>
      <c r="G3434" s="69"/>
      <c r="H3434" s="69"/>
      <c r="I3434" s="69"/>
      <c r="J3434" s="70"/>
      <c r="K3434" s="118"/>
      <c r="L3434" s="112"/>
    </row>
    <row r="3435" spans="1:12" x14ac:dyDescent="0.25">
      <c r="A3435" s="93">
        <v>1983</v>
      </c>
      <c r="B3435" s="94" t="s">
        <v>414</v>
      </c>
      <c r="C3435" s="95" t="s">
        <v>415</v>
      </c>
      <c r="D3435" s="95" t="s">
        <v>337</v>
      </c>
      <c r="E3435" s="87"/>
      <c r="F3435" s="69"/>
      <c r="G3435" s="69"/>
      <c r="H3435" s="69"/>
      <c r="I3435" s="69"/>
      <c r="J3435" s="70"/>
      <c r="K3435" s="118"/>
      <c r="L3435" s="112"/>
    </row>
    <row r="3436" spans="1:12" x14ac:dyDescent="0.25">
      <c r="A3436" s="93">
        <v>1983</v>
      </c>
      <c r="B3436" s="94" t="s">
        <v>416</v>
      </c>
      <c r="C3436" s="95" t="s">
        <v>417</v>
      </c>
      <c r="D3436" s="95" t="s">
        <v>337</v>
      </c>
      <c r="E3436" s="87"/>
      <c r="F3436" s="69"/>
      <c r="G3436" s="69"/>
      <c r="H3436" s="69"/>
      <c r="I3436" s="69"/>
      <c r="J3436" s="70"/>
      <c r="K3436" s="118"/>
      <c r="L3436" s="112"/>
    </row>
    <row r="3437" spans="1:12" x14ac:dyDescent="0.25">
      <c r="A3437" s="93">
        <v>1983</v>
      </c>
      <c r="B3437" s="94" t="s">
        <v>418</v>
      </c>
      <c r="C3437" s="95" t="s">
        <v>419</v>
      </c>
      <c r="D3437" s="95" t="s">
        <v>337</v>
      </c>
      <c r="E3437" s="87"/>
      <c r="F3437" s="69"/>
      <c r="G3437" s="69"/>
      <c r="H3437" s="69"/>
      <c r="I3437" s="69"/>
      <c r="J3437" s="70"/>
      <c r="K3437" s="118"/>
      <c r="L3437" s="112"/>
    </row>
    <row r="3438" spans="1:12" x14ac:dyDescent="0.25">
      <c r="A3438" s="93">
        <v>1983</v>
      </c>
      <c r="B3438" s="94" t="s">
        <v>420</v>
      </c>
      <c r="C3438" s="95" t="s">
        <v>421</v>
      </c>
      <c r="D3438" s="95" t="s">
        <v>337</v>
      </c>
      <c r="E3438" s="87"/>
      <c r="F3438" s="69"/>
      <c r="G3438" s="69"/>
      <c r="H3438" s="69"/>
      <c r="I3438" s="69"/>
      <c r="J3438" s="70"/>
      <c r="K3438" s="118"/>
      <c r="L3438" s="112"/>
    </row>
    <row r="3439" spans="1:12" x14ac:dyDescent="0.25">
      <c r="A3439" s="93">
        <v>1983</v>
      </c>
      <c r="B3439" s="94" t="s">
        <v>422</v>
      </c>
      <c r="C3439" s="95" t="s">
        <v>423</v>
      </c>
      <c r="D3439" s="95" t="s">
        <v>337</v>
      </c>
      <c r="E3439" s="87"/>
      <c r="F3439" s="69"/>
      <c r="G3439" s="69"/>
      <c r="H3439" s="69"/>
      <c r="I3439" s="69"/>
      <c r="J3439" s="70"/>
      <c r="K3439" s="118"/>
      <c r="L3439" s="112"/>
    </row>
    <row r="3440" spans="1:12" x14ac:dyDescent="0.25">
      <c r="A3440" s="93">
        <v>1983</v>
      </c>
      <c r="B3440" s="94" t="s">
        <v>424</v>
      </c>
      <c r="C3440" s="95" t="s">
        <v>425</v>
      </c>
      <c r="D3440" s="95" t="s">
        <v>337</v>
      </c>
      <c r="E3440" s="87"/>
      <c r="F3440" s="69"/>
      <c r="G3440" s="69"/>
      <c r="H3440" s="69"/>
      <c r="I3440" s="69"/>
      <c r="J3440" s="70"/>
      <c r="K3440" s="118"/>
      <c r="L3440" s="112"/>
    </row>
    <row r="3441" spans="1:12" x14ac:dyDescent="0.25">
      <c r="A3441" s="93">
        <v>1983</v>
      </c>
      <c r="B3441" s="94" t="s">
        <v>426</v>
      </c>
      <c r="C3441" s="95" t="s">
        <v>427</v>
      </c>
      <c r="D3441" s="95" t="s">
        <v>337</v>
      </c>
      <c r="E3441" s="87"/>
      <c r="F3441" s="69"/>
      <c r="G3441" s="69"/>
      <c r="H3441" s="69"/>
      <c r="I3441" s="69"/>
      <c r="J3441" s="70"/>
      <c r="K3441" s="118"/>
      <c r="L3441" s="112"/>
    </row>
    <row r="3442" spans="1:12" x14ac:dyDescent="0.25">
      <c r="A3442" s="93">
        <v>1983</v>
      </c>
      <c r="B3442" s="94" t="s">
        <v>428</v>
      </c>
      <c r="C3442" s="95" t="s">
        <v>429</v>
      </c>
      <c r="D3442" s="95" t="s">
        <v>337</v>
      </c>
      <c r="E3442" s="87"/>
      <c r="F3442" s="69"/>
      <c r="G3442" s="69"/>
      <c r="H3442" s="69"/>
      <c r="I3442" s="69"/>
      <c r="J3442" s="70"/>
      <c r="K3442" s="118"/>
      <c r="L3442" s="112"/>
    </row>
    <row r="3443" spans="1:12" x14ac:dyDescent="0.25">
      <c r="A3443" s="93">
        <v>1983</v>
      </c>
      <c r="B3443" s="94" t="s">
        <v>430</v>
      </c>
      <c r="C3443" s="95" t="s">
        <v>431</v>
      </c>
      <c r="D3443" s="95" t="s">
        <v>337</v>
      </c>
      <c r="E3443" s="87"/>
      <c r="F3443" s="69"/>
      <c r="G3443" s="69"/>
      <c r="H3443" s="69"/>
      <c r="I3443" s="69"/>
      <c r="J3443" s="70"/>
      <c r="K3443" s="118"/>
      <c r="L3443" s="112"/>
    </row>
    <row r="3444" spans="1:12" x14ac:dyDescent="0.25">
      <c r="A3444" s="93">
        <v>1983</v>
      </c>
      <c r="B3444" s="94" t="s">
        <v>432</v>
      </c>
      <c r="C3444" s="95" t="s">
        <v>433</v>
      </c>
      <c r="D3444" s="95" t="s">
        <v>337</v>
      </c>
      <c r="E3444" s="87"/>
      <c r="F3444" s="69"/>
      <c r="G3444" s="69"/>
      <c r="H3444" s="69"/>
      <c r="I3444" s="69"/>
      <c r="J3444" s="70"/>
      <c r="K3444" s="118"/>
      <c r="L3444" s="112"/>
    </row>
    <row r="3445" spans="1:12" x14ac:dyDescent="0.25">
      <c r="A3445" s="93">
        <v>1983</v>
      </c>
      <c r="B3445" s="94" t="s">
        <v>434</v>
      </c>
      <c r="C3445" s="95" t="s">
        <v>435</v>
      </c>
      <c r="D3445" s="95" t="s">
        <v>337</v>
      </c>
      <c r="E3445" s="87"/>
      <c r="F3445" s="69"/>
      <c r="G3445" s="69"/>
      <c r="H3445" s="69"/>
      <c r="I3445" s="69"/>
      <c r="J3445" s="70"/>
      <c r="K3445" s="118"/>
      <c r="L3445" s="112"/>
    </row>
    <row r="3446" spans="1:12" x14ac:dyDescent="0.25">
      <c r="A3446" s="93">
        <v>1983</v>
      </c>
      <c r="B3446" s="94" t="s">
        <v>436</v>
      </c>
      <c r="C3446" s="95" t="s">
        <v>437</v>
      </c>
      <c r="D3446" s="95" t="s">
        <v>337</v>
      </c>
      <c r="E3446" s="87"/>
      <c r="F3446" s="69"/>
      <c r="G3446" s="69"/>
      <c r="H3446" s="69"/>
      <c r="I3446" s="69"/>
      <c r="J3446" s="70"/>
      <c r="K3446" s="118"/>
      <c r="L3446" s="112"/>
    </row>
    <row r="3447" spans="1:12" x14ac:dyDescent="0.25">
      <c r="A3447" s="93">
        <v>1983</v>
      </c>
      <c r="B3447" s="94" t="s">
        <v>438</v>
      </c>
      <c r="C3447" s="95" t="s">
        <v>439</v>
      </c>
      <c r="D3447" s="95" t="s">
        <v>440</v>
      </c>
      <c r="E3447" s="87"/>
      <c r="F3447" s="69"/>
      <c r="G3447" s="69"/>
      <c r="H3447" s="69"/>
      <c r="I3447" s="69"/>
      <c r="J3447" s="70"/>
      <c r="K3447" s="118"/>
      <c r="L3447" s="112"/>
    </row>
    <row r="3448" spans="1:12" x14ac:dyDescent="0.25">
      <c r="A3448" s="93">
        <v>1983</v>
      </c>
      <c r="B3448" s="94" t="s">
        <v>441</v>
      </c>
      <c r="C3448" s="95" t="s">
        <v>442</v>
      </c>
      <c r="D3448" s="95" t="s">
        <v>440</v>
      </c>
      <c r="E3448" s="87"/>
      <c r="F3448" s="69"/>
      <c r="G3448" s="69"/>
      <c r="H3448" s="69"/>
      <c r="I3448" s="69"/>
      <c r="J3448" s="70"/>
      <c r="K3448" s="118"/>
      <c r="L3448" s="112"/>
    </row>
    <row r="3449" spans="1:12" x14ac:dyDescent="0.25">
      <c r="A3449" s="93">
        <v>1983</v>
      </c>
      <c r="B3449" s="94" t="s">
        <v>443</v>
      </c>
      <c r="C3449" s="95" t="s">
        <v>444</v>
      </c>
      <c r="D3449" s="95" t="s">
        <v>440</v>
      </c>
      <c r="E3449" s="87"/>
      <c r="F3449" s="69"/>
      <c r="G3449" s="69"/>
      <c r="H3449" s="69"/>
      <c r="I3449" s="69"/>
      <c r="J3449" s="70"/>
      <c r="K3449" s="118"/>
      <c r="L3449" s="112"/>
    </row>
    <row r="3450" spans="1:12" x14ac:dyDescent="0.25">
      <c r="A3450" s="93">
        <v>1983</v>
      </c>
      <c r="B3450" s="94" t="s">
        <v>445</v>
      </c>
      <c r="C3450" s="95" t="s">
        <v>446</v>
      </c>
      <c r="D3450" s="95" t="s">
        <v>440</v>
      </c>
      <c r="E3450" s="87"/>
      <c r="F3450" s="69"/>
      <c r="G3450" s="69"/>
      <c r="H3450" s="69"/>
      <c r="I3450" s="69"/>
      <c r="J3450" s="70"/>
      <c r="K3450" s="118"/>
      <c r="L3450" s="112"/>
    </row>
    <row r="3451" spans="1:12" x14ac:dyDescent="0.25">
      <c r="A3451" s="93">
        <v>1983</v>
      </c>
      <c r="B3451" s="94" t="s">
        <v>447</v>
      </c>
      <c r="C3451" s="95" t="s">
        <v>448</v>
      </c>
      <c r="D3451" s="95" t="s">
        <v>440</v>
      </c>
      <c r="E3451" s="87"/>
      <c r="F3451" s="69"/>
      <c r="G3451" s="69"/>
      <c r="H3451" s="69"/>
      <c r="I3451" s="69"/>
      <c r="J3451" s="70"/>
      <c r="K3451" s="118"/>
      <c r="L3451" s="112"/>
    </row>
    <row r="3452" spans="1:12" x14ac:dyDescent="0.25">
      <c r="A3452" s="93">
        <v>1983</v>
      </c>
      <c r="B3452" s="94" t="s">
        <v>449</v>
      </c>
      <c r="C3452" s="95" t="s">
        <v>450</v>
      </c>
      <c r="D3452" s="95" t="s">
        <v>440</v>
      </c>
      <c r="E3452" s="87"/>
      <c r="F3452" s="69"/>
      <c r="G3452" s="69"/>
      <c r="H3452" s="69"/>
      <c r="I3452" s="69"/>
      <c r="J3452" s="70"/>
      <c r="K3452" s="118"/>
      <c r="L3452" s="112"/>
    </row>
    <row r="3453" spans="1:12" x14ac:dyDescent="0.25">
      <c r="A3453" s="93">
        <v>1983</v>
      </c>
      <c r="B3453" s="94" t="s">
        <v>451</v>
      </c>
      <c r="C3453" s="95" t="s">
        <v>452</v>
      </c>
      <c r="D3453" s="95" t="s">
        <v>440</v>
      </c>
      <c r="E3453" s="87"/>
      <c r="F3453" s="69"/>
      <c r="G3453" s="69"/>
      <c r="H3453" s="69"/>
      <c r="I3453" s="69"/>
      <c r="J3453" s="70"/>
      <c r="K3453" s="118"/>
      <c r="L3453" s="112"/>
    </row>
    <row r="3454" spans="1:12" x14ac:dyDescent="0.25">
      <c r="A3454" s="93">
        <v>1983</v>
      </c>
      <c r="B3454" s="94" t="s">
        <v>453</v>
      </c>
      <c r="C3454" s="95" t="s">
        <v>454</v>
      </c>
      <c r="D3454" s="95" t="s">
        <v>440</v>
      </c>
      <c r="E3454" s="87"/>
      <c r="F3454" s="69"/>
      <c r="G3454" s="69"/>
      <c r="H3454" s="69"/>
      <c r="I3454" s="69"/>
      <c r="J3454" s="70"/>
      <c r="K3454" s="118"/>
      <c r="L3454" s="112"/>
    </row>
    <row r="3455" spans="1:12" x14ac:dyDescent="0.25">
      <c r="A3455" s="93">
        <v>1983</v>
      </c>
      <c r="B3455" s="94" t="s">
        <v>455</v>
      </c>
      <c r="C3455" s="95" t="s">
        <v>456</v>
      </c>
      <c r="D3455" s="95" t="s">
        <v>440</v>
      </c>
      <c r="E3455" s="87"/>
      <c r="F3455" s="69"/>
      <c r="G3455" s="69"/>
      <c r="H3455" s="69"/>
      <c r="I3455" s="69"/>
      <c r="J3455" s="70"/>
      <c r="K3455" s="118"/>
      <c r="L3455" s="112"/>
    </row>
    <row r="3456" spans="1:12" x14ac:dyDescent="0.25">
      <c r="A3456" s="93">
        <v>1983</v>
      </c>
      <c r="B3456" s="94" t="s">
        <v>457</v>
      </c>
      <c r="C3456" s="95" t="s">
        <v>458</v>
      </c>
      <c r="D3456" s="95" t="s">
        <v>440</v>
      </c>
      <c r="E3456" s="87"/>
      <c r="F3456" s="69"/>
      <c r="G3456" s="69"/>
      <c r="H3456" s="69"/>
      <c r="I3456" s="69"/>
      <c r="J3456" s="70"/>
      <c r="K3456" s="118"/>
      <c r="L3456" s="112"/>
    </row>
    <row r="3457" spans="1:12" x14ac:dyDescent="0.25">
      <c r="A3457" s="93">
        <v>1983</v>
      </c>
      <c r="B3457" s="94" t="s">
        <v>459</v>
      </c>
      <c r="C3457" s="95" t="s">
        <v>460</v>
      </c>
      <c r="D3457" s="95" t="s">
        <v>440</v>
      </c>
      <c r="E3457" s="87"/>
      <c r="F3457" s="69"/>
      <c r="G3457" s="69"/>
      <c r="H3457" s="69"/>
      <c r="I3457" s="69"/>
      <c r="J3457" s="70"/>
      <c r="K3457" s="118"/>
      <c r="L3457" s="112"/>
    </row>
    <row r="3458" spans="1:12" x14ac:dyDescent="0.25">
      <c r="A3458" s="93">
        <v>1983</v>
      </c>
      <c r="B3458" s="94" t="s">
        <v>461</v>
      </c>
      <c r="C3458" s="95" t="s">
        <v>462</v>
      </c>
      <c r="D3458" s="95" t="s">
        <v>440</v>
      </c>
      <c r="E3458" s="87"/>
      <c r="F3458" s="69"/>
      <c r="G3458" s="69"/>
      <c r="H3458" s="69"/>
      <c r="I3458" s="69"/>
      <c r="J3458" s="70"/>
      <c r="K3458" s="118"/>
      <c r="L3458" s="112"/>
    </row>
    <row r="3459" spans="1:12" x14ac:dyDescent="0.25">
      <c r="A3459" s="93">
        <v>1983</v>
      </c>
      <c r="B3459" s="94" t="s">
        <v>463</v>
      </c>
      <c r="C3459" s="95" t="s">
        <v>464</v>
      </c>
      <c r="D3459" s="95" t="s">
        <v>440</v>
      </c>
      <c r="E3459" s="87"/>
      <c r="F3459" s="69"/>
      <c r="G3459" s="69"/>
      <c r="H3459" s="69"/>
      <c r="I3459" s="69"/>
      <c r="J3459" s="70"/>
      <c r="K3459" s="118"/>
      <c r="L3459" s="112"/>
    </row>
    <row r="3460" spans="1:12" x14ac:dyDescent="0.25">
      <c r="A3460" s="93">
        <v>1983</v>
      </c>
      <c r="B3460" s="94" t="s">
        <v>465</v>
      </c>
      <c r="C3460" s="95" t="s">
        <v>466</v>
      </c>
      <c r="D3460" s="95" t="s">
        <v>440</v>
      </c>
      <c r="E3460" s="87"/>
      <c r="F3460" s="69"/>
      <c r="G3460" s="69"/>
      <c r="H3460" s="69"/>
      <c r="I3460" s="69"/>
      <c r="J3460" s="70"/>
      <c r="K3460" s="118"/>
      <c r="L3460" s="112"/>
    </row>
    <row r="3461" spans="1:12" x14ac:dyDescent="0.25">
      <c r="A3461" s="93">
        <v>1983</v>
      </c>
      <c r="B3461" s="94" t="s">
        <v>467</v>
      </c>
      <c r="C3461" s="95" t="s">
        <v>468</v>
      </c>
      <c r="D3461" s="95" t="s">
        <v>440</v>
      </c>
      <c r="E3461" s="87"/>
      <c r="F3461" s="69"/>
      <c r="G3461" s="69"/>
      <c r="H3461" s="69"/>
      <c r="I3461" s="69"/>
      <c r="J3461" s="70"/>
      <c r="K3461" s="118"/>
      <c r="L3461" s="112"/>
    </row>
    <row r="3462" spans="1:12" x14ac:dyDescent="0.25">
      <c r="A3462" s="93">
        <v>1983</v>
      </c>
      <c r="B3462" s="94" t="s">
        <v>469</v>
      </c>
      <c r="C3462" s="95" t="s">
        <v>470</v>
      </c>
      <c r="D3462" s="95" t="s">
        <v>440</v>
      </c>
      <c r="E3462" s="87"/>
      <c r="F3462" s="69"/>
      <c r="G3462" s="69"/>
      <c r="H3462" s="69"/>
      <c r="I3462" s="69"/>
      <c r="J3462" s="70"/>
      <c r="K3462" s="118"/>
      <c r="L3462" s="112"/>
    </row>
    <row r="3463" spans="1:12" x14ac:dyDescent="0.25">
      <c r="A3463" s="93">
        <v>1983</v>
      </c>
      <c r="B3463" s="94" t="s">
        <v>471</v>
      </c>
      <c r="C3463" s="95" t="s">
        <v>472</v>
      </c>
      <c r="D3463" s="95" t="s">
        <v>440</v>
      </c>
      <c r="E3463" s="87"/>
      <c r="F3463" s="69"/>
      <c r="G3463" s="69"/>
      <c r="H3463" s="69"/>
      <c r="I3463" s="69"/>
      <c r="J3463" s="70"/>
      <c r="K3463" s="118"/>
      <c r="L3463" s="112"/>
    </row>
    <row r="3464" spans="1:12" x14ac:dyDescent="0.25">
      <c r="A3464" s="93">
        <v>1983</v>
      </c>
      <c r="B3464" s="94" t="s">
        <v>473</v>
      </c>
      <c r="C3464" s="95" t="s">
        <v>474</v>
      </c>
      <c r="D3464" s="95" t="s">
        <v>440</v>
      </c>
      <c r="E3464" s="87"/>
      <c r="F3464" s="69"/>
      <c r="G3464" s="69"/>
      <c r="H3464" s="69"/>
      <c r="I3464" s="69"/>
      <c r="J3464" s="70"/>
      <c r="K3464" s="118"/>
      <c r="L3464" s="112"/>
    </row>
    <row r="3465" spans="1:12" x14ac:dyDescent="0.25">
      <c r="A3465" s="93">
        <v>1983</v>
      </c>
      <c r="B3465" s="94" t="s">
        <v>475</v>
      </c>
      <c r="C3465" s="95" t="s">
        <v>476</v>
      </c>
      <c r="D3465" s="95" t="s">
        <v>440</v>
      </c>
      <c r="E3465" s="87"/>
      <c r="F3465" s="69"/>
      <c r="G3465" s="69"/>
      <c r="H3465" s="69"/>
      <c r="I3465" s="69"/>
      <c r="J3465" s="70"/>
      <c r="K3465" s="118"/>
      <c r="L3465" s="112"/>
    </row>
    <row r="3466" spans="1:12" x14ac:dyDescent="0.25">
      <c r="A3466" s="93">
        <v>1983</v>
      </c>
      <c r="B3466" s="94" t="s">
        <v>477</v>
      </c>
      <c r="C3466" s="95" t="s">
        <v>478</v>
      </c>
      <c r="D3466" s="95" t="s">
        <v>440</v>
      </c>
      <c r="E3466" s="87"/>
      <c r="F3466" s="69"/>
      <c r="G3466" s="69"/>
      <c r="H3466" s="69"/>
      <c r="I3466" s="69"/>
      <c r="J3466" s="70"/>
      <c r="K3466" s="118"/>
      <c r="L3466" s="112"/>
    </row>
    <row r="3467" spans="1:12" x14ac:dyDescent="0.25">
      <c r="A3467" s="93">
        <v>1983</v>
      </c>
      <c r="B3467" s="94" t="s">
        <v>479</v>
      </c>
      <c r="C3467" s="95" t="s">
        <v>480</v>
      </c>
      <c r="D3467" s="95" t="s">
        <v>440</v>
      </c>
      <c r="E3467" s="87"/>
      <c r="F3467" s="69"/>
      <c r="G3467" s="69"/>
      <c r="H3467" s="69"/>
      <c r="I3467" s="69"/>
      <c r="J3467" s="70"/>
      <c r="K3467" s="118"/>
      <c r="L3467" s="112"/>
    </row>
    <row r="3468" spans="1:12" x14ac:dyDescent="0.25">
      <c r="A3468" s="93">
        <v>1983</v>
      </c>
      <c r="B3468" s="94" t="s">
        <v>481</v>
      </c>
      <c r="C3468" s="95" t="s">
        <v>482</v>
      </c>
      <c r="D3468" s="95" t="s">
        <v>440</v>
      </c>
      <c r="E3468" s="87"/>
      <c r="F3468" s="69"/>
      <c r="G3468" s="69"/>
      <c r="H3468" s="69"/>
      <c r="I3468" s="69"/>
      <c r="J3468" s="70"/>
      <c r="K3468" s="118"/>
      <c r="L3468" s="112"/>
    </row>
    <row r="3469" spans="1:12" x14ac:dyDescent="0.25">
      <c r="A3469" s="93">
        <v>1983</v>
      </c>
      <c r="B3469" s="94" t="s">
        <v>483</v>
      </c>
      <c r="C3469" s="95" t="s">
        <v>484</v>
      </c>
      <c r="D3469" s="95" t="s">
        <v>440</v>
      </c>
      <c r="E3469" s="87"/>
      <c r="F3469" s="69"/>
      <c r="G3469" s="69"/>
      <c r="H3469" s="69"/>
      <c r="I3469" s="69"/>
      <c r="J3469" s="70"/>
      <c r="K3469" s="118"/>
      <c r="L3469" s="112"/>
    </row>
    <row r="3470" spans="1:12" x14ac:dyDescent="0.25">
      <c r="A3470" s="93">
        <v>1983</v>
      </c>
      <c r="B3470" s="94" t="s">
        <v>485</v>
      </c>
      <c r="C3470" s="95" t="s">
        <v>486</v>
      </c>
      <c r="D3470" s="95" t="s">
        <v>440</v>
      </c>
      <c r="E3470" s="87"/>
      <c r="F3470" s="69"/>
      <c r="G3470" s="69"/>
      <c r="H3470" s="69"/>
      <c r="I3470" s="69"/>
      <c r="J3470" s="70"/>
      <c r="K3470" s="118"/>
      <c r="L3470" s="112"/>
    </row>
    <row r="3471" spans="1:12" x14ac:dyDescent="0.25">
      <c r="A3471" s="93">
        <v>1983</v>
      </c>
      <c r="B3471" s="94" t="s">
        <v>487</v>
      </c>
      <c r="C3471" s="95" t="s">
        <v>488</v>
      </c>
      <c r="D3471" s="95" t="s">
        <v>440</v>
      </c>
      <c r="E3471" s="87"/>
      <c r="F3471" s="69"/>
      <c r="G3471" s="69"/>
      <c r="H3471" s="69"/>
      <c r="I3471" s="69"/>
      <c r="J3471" s="70"/>
      <c r="K3471" s="118"/>
      <c r="L3471" s="112"/>
    </row>
    <row r="3472" spans="1:12" x14ac:dyDescent="0.25">
      <c r="A3472" s="93">
        <v>1983</v>
      </c>
      <c r="B3472" s="94" t="s">
        <v>489</v>
      </c>
      <c r="C3472" s="95" t="s">
        <v>490</v>
      </c>
      <c r="D3472" s="95" t="s">
        <v>440</v>
      </c>
      <c r="E3472" s="87"/>
      <c r="F3472" s="69"/>
      <c r="G3472" s="69"/>
      <c r="H3472" s="69"/>
      <c r="I3472" s="69"/>
      <c r="J3472" s="70"/>
      <c r="K3472" s="118"/>
      <c r="L3472" s="112"/>
    </row>
    <row r="3473" spans="1:12" x14ac:dyDescent="0.25">
      <c r="A3473" s="93">
        <v>1983</v>
      </c>
      <c r="B3473" s="94" t="s">
        <v>491</v>
      </c>
      <c r="C3473" s="95" t="s">
        <v>492</v>
      </c>
      <c r="D3473" s="95" t="s">
        <v>440</v>
      </c>
      <c r="E3473" s="87"/>
      <c r="F3473" s="69"/>
      <c r="G3473" s="69"/>
      <c r="H3473" s="69"/>
      <c r="I3473" s="69"/>
      <c r="J3473" s="70"/>
      <c r="K3473" s="118"/>
      <c r="L3473" s="112"/>
    </row>
    <row r="3474" spans="1:12" x14ac:dyDescent="0.25">
      <c r="A3474" s="93">
        <v>1983</v>
      </c>
      <c r="B3474" s="94" t="s">
        <v>493</v>
      </c>
      <c r="C3474" s="95" t="s">
        <v>494</v>
      </c>
      <c r="D3474" s="95" t="s">
        <v>440</v>
      </c>
      <c r="E3474" s="87"/>
      <c r="F3474" s="69"/>
      <c r="G3474" s="69"/>
      <c r="H3474" s="69"/>
      <c r="I3474" s="69"/>
      <c r="J3474" s="70"/>
      <c r="K3474" s="118"/>
      <c r="L3474" s="112"/>
    </row>
    <row r="3475" spans="1:12" ht="15.75" thickBot="1" x14ac:dyDescent="0.3">
      <c r="A3475" s="100">
        <v>1983</v>
      </c>
      <c r="B3475" s="101" t="s">
        <v>495</v>
      </c>
      <c r="C3475" s="102" t="s">
        <v>496</v>
      </c>
      <c r="D3475" s="102" t="s">
        <v>440</v>
      </c>
      <c r="E3475" s="88"/>
      <c r="F3475" s="56"/>
      <c r="G3475" s="56"/>
      <c r="H3475" s="56"/>
      <c r="I3475" s="56"/>
      <c r="J3475" s="71"/>
      <c r="K3475" s="119"/>
      <c r="L3475" s="113"/>
    </row>
    <row r="3476" spans="1:12" x14ac:dyDescent="0.25">
      <c r="A3476" s="90">
        <v>1984</v>
      </c>
      <c r="B3476" s="91" t="s">
        <v>4</v>
      </c>
      <c r="C3476" s="92" t="s">
        <v>5</v>
      </c>
      <c r="D3476" s="92" t="s">
        <v>6</v>
      </c>
      <c r="E3476" s="86"/>
      <c r="F3476" s="69"/>
      <c r="G3476" s="69"/>
      <c r="H3476" s="69"/>
      <c r="I3476" s="69"/>
      <c r="J3476" s="70"/>
      <c r="K3476" s="118"/>
      <c r="L3476" s="112"/>
    </row>
    <row r="3477" spans="1:12" x14ac:dyDescent="0.25">
      <c r="A3477" s="93">
        <v>1984</v>
      </c>
      <c r="B3477" s="94" t="s">
        <v>7</v>
      </c>
      <c r="C3477" s="95" t="s">
        <v>8</v>
      </c>
      <c r="D3477" s="95" t="s">
        <v>6</v>
      </c>
      <c r="E3477" s="87"/>
      <c r="F3477" s="69"/>
      <c r="G3477" s="69"/>
      <c r="H3477" s="69"/>
      <c r="I3477" s="69"/>
      <c r="J3477" s="70"/>
      <c r="K3477" s="118"/>
      <c r="L3477" s="112"/>
    </row>
    <row r="3478" spans="1:12" x14ac:dyDescent="0.25">
      <c r="A3478" s="93">
        <v>1984</v>
      </c>
      <c r="B3478" s="94" t="s">
        <v>9</v>
      </c>
      <c r="C3478" s="95" t="s">
        <v>10</v>
      </c>
      <c r="D3478" s="95" t="s">
        <v>6</v>
      </c>
      <c r="E3478" s="87"/>
      <c r="F3478" s="69"/>
      <c r="G3478" s="69"/>
      <c r="H3478" s="69"/>
      <c r="I3478" s="69"/>
      <c r="J3478" s="70"/>
      <c r="K3478" s="118"/>
      <c r="L3478" s="112"/>
    </row>
    <row r="3479" spans="1:12" x14ac:dyDescent="0.25">
      <c r="A3479" s="93">
        <v>1984</v>
      </c>
      <c r="B3479" s="94" t="s">
        <v>11</v>
      </c>
      <c r="C3479" s="95" t="s">
        <v>12</v>
      </c>
      <c r="D3479" s="95" t="s">
        <v>6</v>
      </c>
      <c r="E3479" s="87"/>
      <c r="F3479" s="69"/>
      <c r="G3479" s="69"/>
      <c r="H3479" s="69"/>
      <c r="I3479" s="69"/>
      <c r="J3479" s="70"/>
      <c r="K3479" s="118"/>
      <c r="L3479" s="112"/>
    </row>
    <row r="3480" spans="1:12" x14ac:dyDescent="0.25">
      <c r="A3480" s="93">
        <v>1984</v>
      </c>
      <c r="B3480" s="94" t="s">
        <v>13</v>
      </c>
      <c r="C3480" s="95" t="s">
        <v>14</v>
      </c>
      <c r="D3480" s="95" t="s">
        <v>6</v>
      </c>
      <c r="E3480" s="87"/>
      <c r="F3480" s="69"/>
      <c r="G3480" s="69"/>
      <c r="H3480" s="69"/>
      <c r="I3480" s="69"/>
      <c r="J3480" s="70"/>
      <c r="K3480" s="118"/>
      <c r="L3480" s="112"/>
    </row>
    <row r="3481" spans="1:12" x14ac:dyDescent="0.25">
      <c r="A3481" s="93">
        <v>1984</v>
      </c>
      <c r="B3481" s="94" t="s">
        <v>15</v>
      </c>
      <c r="C3481" s="95" t="s">
        <v>16</v>
      </c>
      <c r="D3481" s="95" t="s">
        <v>6</v>
      </c>
      <c r="E3481" s="87"/>
      <c r="F3481" s="69"/>
      <c r="G3481" s="69"/>
      <c r="H3481" s="69"/>
      <c r="I3481" s="69"/>
      <c r="J3481" s="70"/>
      <c r="K3481" s="118"/>
      <c r="L3481" s="112"/>
    </row>
    <row r="3482" spans="1:12" x14ac:dyDescent="0.25">
      <c r="A3482" s="93">
        <v>1984</v>
      </c>
      <c r="B3482" s="94" t="s">
        <v>17</v>
      </c>
      <c r="C3482" s="95" t="s">
        <v>18</v>
      </c>
      <c r="D3482" s="95" t="s">
        <v>6</v>
      </c>
      <c r="E3482" s="87"/>
      <c r="F3482" s="69"/>
      <c r="G3482" s="69"/>
      <c r="H3482" s="69"/>
      <c r="I3482" s="69"/>
      <c r="J3482" s="70"/>
      <c r="K3482" s="118"/>
      <c r="L3482" s="112"/>
    </row>
    <row r="3483" spans="1:12" x14ac:dyDescent="0.25">
      <c r="A3483" s="93">
        <v>1984</v>
      </c>
      <c r="B3483" s="94" t="s">
        <v>19</v>
      </c>
      <c r="C3483" s="95" t="s">
        <v>20</v>
      </c>
      <c r="D3483" s="95" t="s">
        <v>6</v>
      </c>
      <c r="E3483" s="87"/>
      <c r="F3483" s="69"/>
      <c r="G3483" s="69"/>
      <c r="H3483" s="69"/>
      <c r="I3483" s="69"/>
      <c r="J3483" s="70"/>
      <c r="K3483" s="118"/>
      <c r="L3483" s="112"/>
    </row>
    <row r="3484" spans="1:12" x14ac:dyDescent="0.25">
      <c r="A3484" s="93">
        <v>1984</v>
      </c>
      <c r="B3484" s="94" t="s">
        <v>21</v>
      </c>
      <c r="C3484" s="95" t="s">
        <v>22</v>
      </c>
      <c r="D3484" s="95" t="s">
        <v>6</v>
      </c>
      <c r="E3484" s="87"/>
      <c r="F3484" s="69"/>
      <c r="G3484" s="69"/>
      <c r="H3484" s="69"/>
      <c r="I3484" s="69"/>
      <c r="J3484" s="70"/>
      <c r="K3484" s="118"/>
      <c r="L3484" s="112"/>
    </row>
    <row r="3485" spans="1:12" x14ac:dyDescent="0.25">
      <c r="A3485" s="93">
        <v>1984</v>
      </c>
      <c r="B3485" s="94" t="s">
        <v>23</v>
      </c>
      <c r="C3485" s="95" t="s">
        <v>24</v>
      </c>
      <c r="D3485" s="95" t="s">
        <v>6</v>
      </c>
      <c r="E3485" s="87"/>
      <c r="F3485" s="69"/>
      <c r="G3485" s="69"/>
      <c r="H3485" s="69"/>
      <c r="I3485" s="69"/>
      <c r="J3485" s="70"/>
      <c r="K3485" s="118"/>
      <c r="L3485" s="112"/>
    </row>
    <row r="3486" spans="1:12" x14ac:dyDescent="0.25">
      <c r="A3486" s="93">
        <v>1984</v>
      </c>
      <c r="B3486" s="94" t="s">
        <v>25</v>
      </c>
      <c r="C3486" s="95" t="s">
        <v>26</v>
      </c>
      <c r="D3486" s="95" t="s">
        <v>6</v>
      </c>
      <c r="E3486" s="87"/>
      <c r="F3486" s="69"/>
      <c r="G3486" s="69"/>
      <c r="H3486" s="69"/>
      <c r="I3486" s="69"/>
      <c r="J3486" s="70"/>
      <c r="K3486" s="118"/>
      <c r="L3486" s="112"/>
    </row>
    <row r="3487" spans="1:12" x14ac:dyDescent="0.25">
      <c r="A3487" s="93">
        <v>1984</v>
      </c>
      <c r="B3487" s="94" t="s">
        <v>27</v>
      </c>
      <c r="C3487" s="95" t="s">
        <v>28</v>
      </c>
      <c r="D3487" s="95" t="s">
        <v>6</v>
      </c>
      <c r="E3487" s="87"/>
      <c r="F3487" s="69"/>
      <c r="G3487" s="69"/>
      <c r="H3487" s="69"/>
      <c r="I3487" s="69"/>
      <c r="J3487" s="70"/>
      <c r="K3487" s="118"/>
      <c r="L3487" s="112"/>
    </row>
    <row r="3488" spans="1:12" x14ac:dyDescent="0.25">
      <c r="A3488" s="93">
        <v>1984</v>
      </c>
      <c r="B3488" s="94" t="s">
        <v>29</v>
      </c>
      <c r="C3488" s="95" t="s">
        <v>30</v>
      </c>
      <c r="D3488" s="95" t="s">
        <v>6</v>
      </c>
      <c r="E3488" s="87"/>
      <c r="F3488" s="69"/>
      <c r="G3488" s="69"/>
      <c r="H3488" s="69"/>
      <c r="I3488" s="69"/>
      <c r="J3488" s="70"/>
      <c r="K3488" s="118"/>
      <c r="L3488" s="112"/>
    </row>
    <row r="3489" spans="1:12" x14ac:dyDescent="0.25">
      <c r="A3489" s="93">
        <v>1984</v>
      </c>
      <c r="B3489" s="94" t="s">
        <v>31</v>
      </c>
      <c r="C3489" s="95" t="s">
        <v>32</v>
      </c>
      <c r="D3489" s="95" t="s">
        <v>6</v>
      </c>
      <c r="E3489" s="87"/>
      <c r="F3489" s="69"/>
      <c r="G3489" s="69"/>
      <c r="H3489" s="69"/>
      <c r="I3489" s="69"/>
      <c r="J3489" s="70"/>
      <c r="K3489" s="118"/>
      <c r="L3489" s="112"/>
    </row>
    <row r="3490" spans="1:12" x14ac:dyDescent="0.25">
      <c r="A3490" s="93">
        <v>1984</v>
      </c>
      <c r="B3490" s="94" t="s">
        <v>33</v>
      </c>
      <c r="C3490" s="95" t="s">
        <v>34</v>
      </c>
      <c r="D3490" s="95" t="s">
        <v>6</v>
      </c>
      <c r="E3490" s="87"/>
      <c r="F3490" s="69"/>
      <c r="G3490" s="69"/>
      <c r="H3490" s="69"/>
      <c r="I3490" s="69"/>
      <c r="J3490" s="70"/>
      <c r="K3490" s="118"/>
      <c r="L3490" s="112"/>
    </row>
    <row r="3491" spans="1:12" x14ac:dyDescent="0.25">
      <c r="A3491" s="93">
        <v>1984</v>
      </c>
      <c r="B3491" s="94" t="s">
        <v>35</v>
      </c>
      <c r="C3491" s="95" t="s">
        <v>36</v>
      </c>
      <c r="D3491" s="95" t="s">
        <v>6</v>
      </c>
      <c r="E3491" s="87"/>
      <c r="F3491" s="69"/>
      <c r="G3491" s="69"/>
      <c r="H3491" s="69"/>
      <c r="I3491" s="69"/>
      <c r="J3491" s="70"/>
      <c r="K3491" s="118"/>
      <c r="L3491" s="112"/>
    </row>
    <row r="3492" spans="1:12" x14ac:dyDescent="0.25">
      <c r="A3492" s="93">
        <v>1984</v>
      </c>
      <c r="B3492" s="94" t="s">
        <v>37</v>
      </c>
      <c r="C3492" s="95" t="s">
        <v>38</v>
      </c>
      <c r="D3492" s="95" t="s">
        <v>6</v>
      </c>
      <c r="E3492" s="87"/>
      <c r="F3492" s="69"/>
      <c r="G3492" s="69"/>
      <c r="H3492" s="69"/>
      <c r="I3492" s="69"/>
      <c r="J3492" s="70"/>
      <c r="K3492" s="118"/>
      <c r="L3492" s="112"/>
    </row>
    <row r="3493" spans="1:12" x14ac:dyDescent="0.25">
      <c r="A3493" s="93">
        <v>1984</v>
      </c>
      <c r="B3493" s="94" t="s">
        <v>39</v>
      </c>
      <c r="C3493" s="95" t="s">
        <v>40</v>
      </c>
      <c r="D3493" s="95" t="s">
        <v>6</v>
      </c>
      <c r="E3493" s="87"/>
      <c r="F3493" s="69"/>
      <c r="G3493" s="69"/>
      <c r="H3493" s="69"/>
      <c r="I3493" s="69"/>
      <c r="J3493" s="70"/>
      <c r="K3493" s="118"/>
      <c r="L3493" s="112"/>
    </row>
    <row r="3494" spans="1:12" x14ac:dyDescent="0.25">
      <c r="A3494" s="93">
        <v>1984</v>
      </c>
      <c r="B3494" s="94" t="s">
        <v>41</v>
      </c>
      <c r="C3494" s="95" t="s">
        <v>42</v>
      </c>
      <c r="D3494" s="95" t="s">
        <v>6</v>
      </c>
      <c r="E3494" s="87"/>
      <c r="F3494" s="69"/>
      <c r="G3494" s="69"/>
      <c r="H3494" s="69"/>
      <c r="I3494" s="69"/>
      <c r="J3494" s="70"/>
      <c r="K3494" s="118"/>
      <c r="L3494" s="112"/>
    </row>
    <row r="3495" spans="1:12" x14ac:dyDescent="0.25">
      <c r="A3495" s="93">
        <v>1984</v>
      </c>
      <c r="B3495" s="94" t="s">
        <v>43</v>
      </c>
      <c r="C3495" s="95" t="s">
        <v>44</v>
      </c>
      <c r="D3495" s="95" t="s">
        <v>6</v>
      </c>
      <c r="E3495" s="87"/>
      <c r="F3495" s="69"/>
      <c r="G3495" s="69"/>
      <c r="H3495" s="69"/>
      <c r="I3495" s="69"/>
      <c r="J3495" s="70"/>
      <c r="K3495" s="118"/>
      <c r="L3495" s="112"/>
    </row>
    <row r="3496" spans="1:12" x14ac:dyDescent="0.25">
      <c r="A3496" s="93">
        <v>1984</v>
      </c>
      <c r="B3496" s="94" t="s">
        <v>45</v>
      </c>
      <c r="C3496" s="95" t="s">
        <v>46</v>
      </c>
      <c r="D3496" s="95" t="s">
        <v>6</v>
      </c>
      <c r="E3496" s="87"/>
      <c r="F3496" s="69"/>
      <c r="G3496" s="69"/>
      <c r="H3496" s="69"/>
      <c r="I3496" s="69"/>
      <c r="J3496" s="70"/>
      <c r="K3496" s="118"/>
      <c r="L3496" s="112"/>
    </row>
    <row r="3497" spans="1:12" x14ac:dyDescent="0.25">
      <c r="A3497" s="93">
        <v>1984</v>
      </c>
      <c r="B3497" s="94" t="s">
        <v>47</v>
      </c>
      <c r="C3497" s="95" t="s">
        <v>48</v>
      </c>
      <c r="D3497" s="95" t="s">
        <v>6</v>
      </c>
      <c r="E3497" s="87"/>
      <c r="F3497" s="69"/>
      <c r="G3497" s="69"/>
      <c r="H3497" s="69"/>
      <c r="I3497" s="69"/>
      <c r="J3497" s="70"/>
      <c r="K3497" s="118"/>
      <c r="L3497" s="112"/>
    </row>
    <row r="3498" spans="1:12" x14ac:dyDescent="0.25">
      <c r="A3498" s="93">
        <v>1984</v>
      </c>
      <c r="B3498" s="94" t="s">
        <v>49</v>
      </c>
      <c r="C3498" s="95" t="s">
        <v>50</v>
      </c>
      <c r="D3498" s="95" t="s">
        <v>6</v>
      </c>
      <c r="E3498" s="87"/>
      <c r="F3498" s="69"/>
      <c r="G3498" s="69"/>
      <c r="H3498" s="69"/>
      <c r="I3498" s="69"/>
      <c r="J3498" s="70"/>
      <c r="K3498" s="118"/>
      <c r="L3498" s="112"/>
    </row>
    <row r="3499" spans="1:12" x14ac:dyDescent="0.25">
      <c r="A3499" s="93">
        <v>1984</v>
      </c>
      <c r="B3499" s="94" t="s">
        <v>51</v>
      </c>
      <c r="C3499" s="95" t="s">
        <v>52</v>
      </c>
      <c r="D3499" s="95" t="s">
        <v>6</v>
      </c>
      <c r="E3499" s="87"/>
      <c r="F3499" s="69"/>
      <c r="G3499" s="69"/>
      <c r="H3499" s="69"/>
      <c r="I3499" s="69"/>
      <c r="J3499" s="70"/>
      <c r="K3499" s="118"/>
      <c r="L3499" s="112"/>
    </row>
    <row r="3500" spans="1:12" x14ac:dyDescent="0.25">
      <c r="A3500" s="93">
        <v>1984</v>
      </c>
      <c r="B3500" s="94" t="s">
        <v>53</v>
      </c>
      <c r="C3500" s="95" t="s">
        <v>54</v>
      </c>
      <c r="D3500" s="95" t="s">
        <v>6</v>
      </c>
      <c r="E3500" s="87"/>
      <c r="F3500" s="69"/>
      <c r="G3500" s="69"/>
      <c r="H3500" s="69"/>
      <c r="I3500" s="69"/>
      <c r="J3500" s="70"/>
      <c r="K3500" s="118"/>
      <c r="L3500" s="112"/>
    </row>
    <row r="3501" spans="1:12" x14ac:dyDescent="0.25">
      <c r="A3501" s="93">
        <v>1984</v>
      </c>
      <c r="B3501" s="94" t="s">
        <v>55</v>
      </c>
      <c r="C3501" s="95" t="s">
        <v>56</v>
      </c>
      <c r="D3501" s="95" t="s">
        <v>6</v>
      </c>
      <c r="E3501" s="87"/>
      <c r="F3501" s="69"/>
      <c r="G3501" s="69"/>
      <c r="H3501" s="69"/>
      <c r="I3501" s="69"/>
      <c r="J3501" s="70"/>
      <c r="K3501" s="118"/>
      <c r="L3501" s="112"/>
    </row>
    <row r="3502" spans="1:12" x14ac:dyDescent="0.25">
      <c r="A3502" s="93">
        <v>1984</v>
      </c>
      <c r="B3502" s="94" t="s">
        <v>57</v>
      </c>
      <c r="C3502" s="95" t="s">
        <v>58</v>
      </c>
      <c r="D3502" s="95" t="s">
        <v>6</v>
      </c>
      <c r="E3502" s="87"/>
      <c r="F3502" s="69"/>
      <c r="G3502" s="69"/>
      <c r="H3502" s="69"/>
      <c r="I3502" s="69"/>
      <c r="J3502" s="70"/>
      <c r="K3502" s="118"/>
      <c r="L3502" s="112"/>
    </row>
    <row r="3503" spans="1:12" x14ac:dyDescent="0.25">
      <c r="A3503" s="93">
        <v>1984</v>
      </c>
      <c r="B3503" s="94" t="s">
        <v>59</v>
      </c>
      <c r="C3503" s="95" t="s">
        <v>60</v>
      </c>
      <c r="D3503" s="95" t="s">
        <v>6</v>
      </c>
      <c r="E3503" s="87"/>
      <c r="F3503" s="69"/>
      <c r="G3503" s="69"/>
      <c r="H3503" s="69"/>
      <c r="I3503" s="69"/>
      <c r="J3503" s="70"/>
      <c r="K3503" s="118"/>
      <c r="L3503" s="112"/>
    </row>
    <row r="3504" spans="1:12" x14ac:dyDescent="0.25">
      <c r="A3504" s="93">
        <v>1984</v>
      </c>
      <c r="B3504" s="94" t="s">
        <v>61</v>
      </c>
      <c r="C3504" s="95" t="s">
        <v>62</v>
      </c>
      <c r="D3504" s="95" t="s">
        <v>6</v>
      </c>
      <c r="E3504" s="87"/>
      <c r="F3504" s="69"/>
      <c r="G3504" s="69"/>
      <c r="H3504" s="69"/>
      <c r="I3504" s="69"/>
      <c r="J3504" s="70"/>
      <c r="K3504" s="118"/>
      <c r="L3504" s="112"/>
    </row>
    <row r="3505" spans="1:12" x14ac:dyDescent="0.25">
      <c r="A3505" s="93">
        <v>1984</v>
      </c>
      <c r="B3505" s="94" t="s">
        <v>63</v>
      </c>
      <c r="C3505" s="95" t="s">
        <v>64</v>
      </c>
      <c r="D3505" s="95" t="s">
        <v>6</v>
      </c>
      <c r="E3505" s="87"/>
      <c r="F3505" s="69"/>
      <c r="G3505" s="69"/>
      <c r="H3505" s="69"/>
      <c r="I3505" s="69"/>
      <c r="J3505" s="70"/>
      <c r="K3505" s="118"/>
      <c r="L3505" s="112"/>
    </row>
    <row r="3506" spans="1:12" x14ac:dyDescent="0.25">
      <c r="A3506" s="93">
        <v>1984</v>
      </c>
      <c r="B3506" s="94" t="s">
        <v>65</v>
      </c>
      <c r="C3506" s="95" t="s">
        <v>66</v>
      </c>
      <c r="D3506" s="95" t="s">
        <v>6</v>
      </c>
      <c r="E3506" s="87"/>
      <c r="F3506" s="69"/>
      <c r="G3506" s="69"/>
      <c r="H3506" s="69"/>
      <c r="I3506" s="69"/>
      <c r="J3506" s="70"/>
      <c r="K3506" s="118"/>
      <c r="L3506" s="112"/>
    </row>
    <row r="3507" spans="1:12" x14ac:dyDescent="0.25">
      <c r="A3507" s="93">
        <v>1984</v>
      </c>
      <c r="B3507" s="94" t="s">
        <v>67</v>
      </c>
      <c r="C3507" s="95" t="s">
        <v>68</v>
      </c>
      <c r="D3507" s="95" t="s">
        <v>6</v>
      </c>
      <c r="E3507" s="87"/>
      <c r="F3507" s="69"/>
      <c r="G3507" s="69"/>
      <c r="H3507" s="69"/>
      <c r="I3507" s="69"/>
      <c r="J3507" s="70"/>
      <c r="K3507" s="118"/>
      <c r="L3507" s="112"/>
    </row>
    <row r="3508" spans="1:12" x14ac:dyDescent="0.25">
      <c r="A3508" s="93">
        <v>1984</v>
      </c>
      <c r="B3508" s="94" t="s">
        <v>69</v>
      </c>
      <c r="C3508" s="95" t="s">
        <v>70</v>
      </c>
      <c r="D3508" s="95" t="s">
        <v>6</v>
      </c>
      <c r="E3508" s="87"/>
      <c r="F3508" s="69"/>
      <c r="G3508" s="69"/>
      <c r="H3508" s="69"/>
      <c r="I3508" s="69"/>
      <c r="J3508" s="70"/>
      <c r="K3508" s="118"/>
      <c r="L3508" s="112"/>
    </row>
    <row r="3509" spans="1:12" x14ac:dyDescent="0.25">
      <c r="A3509" s="93">
        <v>1984</v>
      </c>
      <c r="B3509" s="94" t="s">
        <v>71</v>
      </c>
      <c r="C3509" s="95" t="s">
        <v>72</v>
      </c>
      <c r="D3509" s="95" t="s">
        <v>6</v>
      </c>
      <c r="E3509" s="87"/>
      <c r="F3509" s="69"/>
      <c r="G3509" s="69"/>
      <c r="H3509" s="69"/>
      <c r="I3509" s="69"/>
      <c r="J3509" s="70"/>
      <c r="K3509" s="118"/>
      <c r="L3509" s="112"/>
    </row>
    <row r="3510" spans="1:12" x14ac:dyDescent="0.25">
      <c r="A3510" s="93">
        <v>1984</v>
      </c>
      <c r="B3510" s="94" t="s">
        <v>73</v>
      </c>
      <c r="C3510" s="95" t="s">
        <v>74</v>
      </c>
      <c r="D3510" s="95" t="s">
        <v>6</v>
      </c>
      <c r="E3510" s="87"/>
      <c r="F3510" s="69"/>
      <c r="G3510" s="69"/>
      <c r="H3510" s="69"/>
      <c r="I3510" s="69"/>
      <c r="J3510" s="70"/>
      <c r="K3510" s="118"/>
      <c r="L3510" s="112"/>
    </row>
    <row r="3511" spans="1:12" x14ac:dyDescent="0.25">
      <c r="A3511" s="93">
        <v>1984</v>
      </c>
      <c r="B3511" s="94" t="s">
        <v>75</v>
      </c>
      <c r="C3511" s="95" t="s">
        <v>76</v>
      </c>
      <c r="D3511" s="95" t="s">
        <v>6</v>
      </c>
      <c r="E3511" s="87"/>
      <c r="F3511" s="69"/>
      <c r="G3511" s="69"/>
      <c r="H3511" s="69"/>
      <c r="I3511" s="69"/>
      <c r="J3511" s="70"/>
      <c r="K3511" s="118"/>
      <c r="L3511" s="112"/>
    </row>
    <row r="3512" spans="1:12" x14ac:dyDescent="0.25">
      <c r="A3512" s="93">
        <v>1984</v>
      </c>
      <c r="B3512" s="94" t="s">
        <v>77</v>
      </c>
      <c r="C3512" s="95" t="s">
        <v>78</v>
      </c>
      <c r="D3512" s="95" t="s">
        <v>6</v>
      </c>
      <c r="E3512" s="87"/>
      <c r="F3512" s="69"/>
      <c r="G3512" s="69"/>
      <c r="H3512" s="69"/>
      <c r="I3512" s="69"/>
      <c r="J3512" s="70"/>
      <c r="K3512" s="118"/>
      <c r="L3512" s="112"/>
    </row>
    <row r="3513" spans="1:12" x14ac:dyDescent="0.25">
      <c r="A3513" s="93">
        <v>1984</v>
      </c>
      <c r="B3513" s="94" t="s">
        <v>79</v>
      </c>
      <c r="C3513" s="95" t="s">
        <v>80</v>
      </c>
      <c r="D3513" s="95" t="s">
        <v>6</v>
      </c>
      <c r="E3513" s="87"/>
      <c r="F3513" s="69"/>
      <c r="G3513" s="69"/>
      <c r="H3513" s="69"/>
      <c r="I3513" s="69"/>
      <c r="J3513" s="70"/>
      <c r="K3513" s="118"/>
      <c r="L3513" s="112"/>
    </row>
    <row r="3514" spans="1:12" x14ac:dyDescent="0.25">
      <c r="A3514" s="93">
        <v>1984</v>
      </c>
      <c r="B3514" s="94" t="s">
        <v>81</v>
      </c>
      <c r="C3514" s="95" t="s">
        <v>82</v>
      </c>
      <c r="D3514" s="95" t="s">
        <v>6</v>
      </c>
      <c r="E3514" s="87"/>
      <c r="F3514" s="69"/>
      <c r="G3514" s="69"/>
      <c r="H3514" s="69"/>
      <c r="I3514" s="69"/>
      <c r="J3514" s="70"/>
      <c r="K3514" s="118"/>
      <c r="L3514" s="112"/>
    </row>
    <row r="3515" spans="1:12" x14ac:dyDescent="0.25">
      <c r="A3515" s="93">
        <v>1984</v>
      </c>
      <c r="B3515" s="94" t="s">
        <v>83</v>
      </c>
      <c r="C3515" s="95" t="s">
        <v>84</v>
      </c>
      <c r="D3515" s="95" t="s">
        <v>6</v>
      </c>
      <c r="E3515" s="87"/>
      <c r="F3515" s="69"/>
      <c r="G3515" s="69"/>
      <c r="H3515" s="69"/>
      <c r="I3515" s="69"/>
      <c r="J3515" s="70"/>
      <c r="K3515" s="118"/>
      <c r="L3515" s="112"/>
    </row>
    <row r="3516" spans="1:12" x14ac:dyDescent="0.25">
      <c r="A3516" s="93">
        <v>1984</v>
      </c>
      <c r="B3516" s="94" t="s">
        <v>85</v>
      </c>
      <c r="C3516" s="95" t="s">
        <v>86</v>
      </c>
      <c r="D3516" s="95" t="s">
        <v>6</v>
      </c>
      <c r="E3516" s="87"/>
      <c r="F3516" s="69"/>
      <c r="G3516" s="69"/>
      <c r="H3516" s="69"/>
      <c r="I3516" s="69"/>
      <c r="J3516" s="70"/>
      <c r="K3516" s="118"/>
      <c r="L3516" s="112"/>
    </row>
    <row r="3517" spans="1:12" x14ac:dyDescent="0.25">
      <c r="A3517" s="93">
        <v>1984</v>
      </c>
      <c r="B3517" s="94" t="s">
        <v>87</v>
      </c>
      <c r="C3517" s="95" t="s">
        <v>88</v>
      </c>
      <c r="D3517" s="95" t="s">
        <v>6</v>
      </c>
      <c r="E3517" s="87"/>
      <c r="F3517" s="69"/>
      <c r="G3517" s="69"/>
      <c r="H3517" s="69"/>
      <c r="I3517" s="69"/>
      <c r="J3517" s="70"/>
      <c r="K3517" s="118"/>
      <c r="L3517" s="112"/>
    </row>
    <row r="3518" spans="1:12" x14ac:dyDescent="0.25">
      <c r="A3518" s="93">
        <v>1984</v>
      </c>
      <c r="B3518" s="94" t="s">
        <v>89</v>
      </c>
      <c r="C3518" s="95" t="s">
        <v>90</v>
      </c>
      <c r="D3518" s="95" t="s">
        <v>6</v>
      </c>
      <c r="E3518" s="87"/>
      <c r="F3518" s="69"/>
      <c r="G3518" s="69"/>
      <c r="H3518" s="69"/>
      <c r="I3518" s="69"/>
      <c r="J3518" s="70"/>
      <c r="K3518" s="118"/>
      <c r="L3518" s="112"/>
    </row>
    <row r="3519" spans="1:12" x14ac:dyDescent="0.25">
      <c r="A3519" s="93">
        <v>1984</v>
      </c>
      <c r="B3519" s="94" t="s">
        <v>91</v>
      </c>
      <c r="C3519" s="95" t="s">
        <v>92</v>
      </c>
      <c r="D3519" s="95" t="s">
        <v>6</v>
      </c>
      <c r="E3519" s="87"/>
      <c r="F3519" s="69"/>
      <c r="G3519" s="69"/>
      <c r="H3519" s="69"/>
      <c r="I3519" s="69"/>
      <c r="J3519" s="70"/>
      <c r="K3519" s="118"/>
      <c r="L3519" s="112"/>
    </row>
    <row r="3520" spans="1:12" x14ac:dyDescent="0.25">
      <c r="A3520" s="93">
        <v>1984</v>
      </c>
      <c r="B3520" s="94" t="s">
        <v>93</v>
      </c>
      <c r="C3520" s="95" t="s">
        <v>94</v>
      </c>
      <c r="D3520" s="95" t="s">
        <v>6</v>
      </c>
      <c r="E3520" s="87"/>
      <c r="F3520" s="69"/>
      <c r="G3520" s="69"/>
      <c r="H3520" s="69"/>
      <c r="I3520" s="69"/>
      <c r="J3520" s="70"/>
      <c r="K3520" s="118"/>
      <c r="L3520" s="112"/>
    </row>
    <row r="3521" spans="1:12" x14ac:dyDescent="0.25">
      <c r="A3521" s="93">
        <v>1984</v>
      </c>
      <c r="B3521" s="94" t="s">
        <v>95</v>
      </c>
      <c r="C3521" s="95" t="s">
        <v>96</v>
      </c>
      <c r="D3521" s="95" t="s">
        <v>6</v>
      </c>
      <c r="E3521" s="87"/>
      <c r="F3521" s="69"/>
      <c r="G3521" s="69"/>
      <c r="H3521" s="69"/>
      <c r="I3521" s="69"/>
      <c r="J3521" s="70"/>
      <c r="K3521" s="118"/>
      <c r="L3521" s="112"/>
    </row>
    <row r="3522" spans="1:12" x14ac:dyDescent="0.25">
      <c r="A3522" s="93">
        <v>1984</v>
      </c>
      <c r="B3522" s="94" t="s">
        <v>97</v>
      </c>
      <c r="C3522" s="95" t="s">
        <v>98</v>
      </c>
      <c r="D3522" s="95" t="s">
        <v>6</v>
      </c>
      <c r="E3522" s="87"/>
      <c r="F3522" s="69"/>
      <c r="G3522" s="69"/>
      <c r="H3522" s="69"/>
      <c r="I3522" s="69"/>
      <c r="J3522" s="70"/>
      <c r="K3522" s="118"/>
      <c r="L3522" s="112"/>
    </row>
    <row r="3523" spans="1:12" x14ac:dyDescent="0.25">
      <c r="A3523" s="93">
        <v>1984</v>
      </c>
      <c r="B3523" s="94" t="s">
        <v>99</v>
      </c>
      <c r="C3523" s="95" t="s">
        <v>100</v>
      </c>
      <c r="D3523" s="95" t="s">
        <v>6</v>
      </c>
      <c r="E3523" s="87"/>
      <c r="F3523" s="69"/>
      <c r="G3523" s="69"/>
      <c r="H3523" s="69"/>
      <c r="I3523" s="69"/>
      <c r="J3523" s="70"/>
      <c r="K3523" s="118"/>
      <c r="L3523" s="112"/>
    </row>
    <row r="3524" spans="1:12" x14ac:dyDescent="0.25">
      <c r="A3524" s="93">
        <v>1984</v>
      </c>
      <c r="B3524" s="94" t="s">
        <v>101</v>
      </c>
      <c r="C3524" s="95" t="s">
        <v>102</v>
      </c>
      <c r="D3524" s="95" t="s">
        <v>6</v>
      </c>
      <c r="E3524" s="87"/>
      <c r="F3524" s="69"/>
      <c r="G3524" s="69"/>
      <c r="H3524" s="69"/>
      <c r="I3524" s="69"/>
      <c r="J3524" s="70"/>
      <c r="K3524" s="118"/>
      <c r="L3524" s="112"/>
    </row>
    <row r="3525" spans="1:12" x14ac:dyDescent="0.25">
      <c r="A3525" s="93">
        <v>1984</v>
      </c>
      <c r="B3525" s="94" t="s">
        <v>103</v>
      </c>
      <c r="C3525" s="95" t="s">
        <v>104</v>
      </c>
      <c r="D3525" s="95" t="s">
        <v>6</v>
      </c>
      <c r="E3525" s="87"/>
      <c r="F3525" s="69"/>
      <c r="G3525" s="69"/>
      <c r="H3525" s="69"/>
      <c r="I3525" s="69"/>
      <c r="J3525" s="70"/>
      <c r="K3525" s="118"/>
      <c r="L3525" s="112"/>
    </row>
    <row r="3526" spans="1:12" x14ac:dyDescent="0.25">
      <c r="A3526" s="93">
        <v>1984</v>
      </c>
      <c r="B3526" s="94" t="s">
        <v>105</v>
      </c>
      <c r="C3526" s="95" t="s">
        <v>106</v>
      </c>
      <c r="D3526" s="95" t="s">
        <v>6</v>
      </c>
      <c r="E3526" s="87"/>
      <c r="F3526" s="69"/>
      <c r="G3526" s="69"/>
      <c r="H3526" s="69"/>
      <c r="I3526" s="69"/>
      <c r="J3526" s="70"/>
      <c r="K3526" s="118"/>
      <c r="L3526" s="112"/>
    </row>
    <row r="3527" spans="1:12" x14ac:dyDescent="0.25">
      <c r="A3527" s="93">
        <v>1984</v>
      </c>
      <c r="B3527" s="94" t="s">
        <v>107</v>
      </c>
      <c r="C3527" s="95" t="s">
        <v>108</v>
      </c>
      <c r="D3527" s="95" t="s">
        <v>6</v>
      </c>
      <c r="E3527" s="87"/>
      <c r="F3527" s="69"/>
      <c r="G3527" s="69"/>
      <c r="H3527" s="69"/>
      <c r="I3527" s="69"/>
      <c r="J3527" s="70"/>
      <c r="K3527" s="118"/>
      <c r="L3527" s="112"/>
    </row>
    <row r="3528" spans="1:12" x14ac:dyDescent="0.25">
      <c r="A3528" s="93">
        <v>1984</v>
      </c>
      <c r="B3528" s="94" t="s">
        <v>109</v>
      </c>
      <c r="C3528" s="95" t="s">
        <v>110</v>
      </c>
      <c r="D3528" s="95" t="s">
        <v>6</v>
      </c>
      <c r="E3528" s="87"/>
      <c r="F3528" s="69"/>
      <c r="G3528" s="69"/>
      <c r="H3528" s="69"/>
      <c r="I3528" s="69"/>
      <c r="J3528" s="70"/>
      <c r="K3528" s="118"/>
      <c r="L3528" s="112"/>
    </row>
    <row r="3529" spans="1:12" x14ac:dyDescent="0.25">
      <c r="A3529" s="93">
        <v>1984</v>
      </c>
      <c r="B3529" s="94" t="s">
        <v>111</v>
      </c>
      <c r="C3529" s="95" t="s">
        <v>112</v>
      </c>
      <c r="D3529" s="95" t="s">
        <v>6</v>
      </c>
      <c r="E3529" s="87"/>
      <c r="F3529" s="69"/>
      <c r="G3529" s="69"/>
      <c r="H3529" s="69"/>
      <c r="I3529" s="69"/>
      <c r="J3529" s="70"/>
      <c r="K3529" s="118"/>
      <c r="L3529" s="112"/>
    </row>
    <row r="3530" spans="1:12" x14ac:dyDescent="0.25">
      <c r="A3530" s="93">
        <v>1984</v>
      </c>
      <c r="B3530" s="94" t="s">
        <v>113</v>
      </c>
      <c r="C3530" s="95" t="s">
        <v>114</v>
      </c>
      <c r="D3530" s="95" t="s">
        <v>6</v>
      </c>
      <c r="E3530" s="87"/>
      <c r="F3530" s="69"/>
      <c r="G3530" s="69"/>
      <c r="H3530" s="69"/>
      <c r="I3530" s="69"/>
      <c r="J3530" s="70"/>
      <c r="K3530" s="118"/>
      <c r="L3530" s="112"/>
    </row>
    <row r="3531" spans="1:12" x14ac:dyDescent="0.25">
      <c r="A3531" s="93">
        <v>1984</v>
      </c>
      <c r="B3531" s="94" t="s">
        <v>115</v>
      </c>
      <c r="C3531" s="95" t="s">
        <v>116</v>
      </c>
      <c r="D3531" s="95" t="s">
        <v>6</v>
      </c>
      <c r="E3531" s="87"/>
      <c r="F3531" s="69"/>
      <c r="G3531" s="69"/>
      <c r="H3531" s="69"/>
      <c r="I3531" s="69"/>
      <c r="J3531" s="70"/>
      <c r="K3531" s="118"/>
      <c r="L3531" s="112"/>
    </row>
    <row r="3532" spans="1:12" x14ac:dyDescent="0.25">
      <c r="A3532" s="93">
        <v>1984</v>
      </c>
      <c r="B3532" s="94" t="s">
        <v>117</v>
      </c>
      <c r="C3532" s="95" t="s">
        <v>118</v>
      </c>
      <c r="D3532" s="95" t="s">
        <v>6</v>
      </c>
      <c r="E3532" s="87"/>
      <c r="F3532" s="69"/>
      <c r="G3532" s="69"/>
      <c r="H3532" s="69"/>
      <c r="I3532" s="69"/>
      <c r="J3532" s="70"/>
      <c r="K3532" s="118"/>
      <c r="L3532" s="112"/>
    </row>
    <row r="3533" spans="1:12" x14ac:dyDescent="0.25">
      <c r="A3533" s="93">
        <v>1984</v>
      </c>
      <c r="B3533" s="94" t="s">
        <v>119</v>
      </c>
      <c r="C3533" s="95" t="s">
        <v>120</v>
      </c>
      <c r="D3533" s="95" t="s">
        <v>6</v>
      </c>
      <c r="E3533" s="87"/>
      <c r="F3533" s="69"/>
      <c r="G3533" s="69"/>
      <c r="H3533" s="69"/>
      <c r="I3533" s="69"/>
      <c r="J3533" s="70"/>
      <c r="K3533" s="118"/>
      <c r="L3533" s="112"/>
    </row>
    <row r="3534" spans="1:12" x14ac:dyDescent="0.25">
      <c r="A3534" s="93">
        <v>1984</v>
      </c>
      <c r="B3534" s="94" t="s">
        <v>121</v>
      </c>
      <c r="C3534" s="95" t="s">
        <v>122</v>
      </c>
      <c r="D3534" s="95" t="s">
        <v>6</v>
      </c>
      <c r="E3534" s="87"/>
      <c r="F3534" s="69"/>
      <c r="G3534" s="69"/>
      <c r="H3534" s="69"/>
      <c r="I3534" s="69"/>
      <c r="J3534" s="70"/>
      <c r="K3534" s="118"/>
      <c r="L3534" s="112"/>
    </row>
    <row r="3535" spans="1:12" x14ac:dyDescent="0.25">
      <c r="A3535" s="93">
        <v>1984</v>
      </c>
      <c r="B3535" s="94" t="s">
        <v>123</v>
      </c>
      <c r="C3535" s="95" t="s">
        <v>124</v>
      </c>
      <c r="D3535" s="95" t="s">
        <v>6</v>
      </c>
      <c r="E3535" s="87"/>
      <c r="F3535" s="69"/>
      <c r="G3535" s="69"/>
      <c r="H3535" s="69"/>
      <c r="I3535" s="69"/>
      <c r="J3535" s="70"/>
      <c r="K3535" s="118"/>
      <c r="L3535" s="112"/>
    </row>
    <row r="3536" spans="1:12" x14ac:dyDescent="0.25">
      <c r="A3536" s="93">
        <v>1984</v>
      </c>
      <c r="B3536" s="94" t="s">
        <v>125</v>
      </c>
      <c r="C3536" s="95" t="s">
        <v>126</v>
      </c>
      <c r="D3536" s="95" t="s">
        <v>647</v>
      </c>
      <c r="E3536" s="87"/>
      <c r="F3536" s="69"/>
      <c r="G3536" s="69"/>
      <c r="H3536" s="69"/>
      <c r="I3536" s="69"/>
      <c r="J3536" s="70"/>
      <c r="K3536" s="118"/>
      <c r="L3536" s="112"/>
    </row>
    <row r="3537" spans="1:12" x14ac:dyDescent="0.25">
      <c r="A3537" s="93">
        <v>1984</v>
      </c>
      <c r="B3537" s="94" t="s">
        <v>127</v>
      </c>
      <c r="C3537" s="95" t="s">
        <v>128</v>
      </c>
      <c r="D3537" s="95" t="s">
        <v>647</v>
      </c>
      <c r="E3537" s="87"/>
      <c r="F3537" s="69"/>
      <c r="G3537" s="69"/>
      <c r="H3537" s="69"/>
      <c r="I3537" s="69"/>
      <c r="J3537" s="70"/>
      <c r="K3537" s="118"/>
      <c r="L3537" s="112"/>
    </row>
    <row r="3538" spans="1:12" x14ac:dyDescent="0.25">
      <c r="A3538" s="93">
        <v>1984</v>
      </c>
      <c r="B3538" s="94" t="s">
        <v>129</v>
      </c>
      <c r="C3538" s="95" t="s">
        <v>130</v>
      </c>
      <c r="D3538" s="95" t="s">
        <v>647</v>
      </c>
      <c r="E3538" s="87"/>
      <c r="F3538" s="69"/>
      <c r="G3538" s="69"/>
      <c r="H3538" s="69"/>
      <c r="I3538" s="69"/>
      <c r="J3538" s="70"/>
      <c r="K3538" s="118"/>
      <c r="L3538" s="112"/>
    </row>
    <row r="3539" spans="1:12" x14ac:dyDescent="0.25">
      <c r="A3539" s="96">
        <v>1984</v>
      </c>
      <c r="B3539" s="94" t="s">
        <v>131</v>
      </c>
      <c r="C3539" s="95" t="s">
        <v>132</v>
      </c>
      <c r="D3539" s="95" t="s">
        <v>647</v>
      </c>
      <c r="E3539" s="87"/>
      <c r="F3539" s="69"/>
      <c r="G3539" s="69"/>
      <c r="H3539" s="69"/>
      <c r="I3539" s="69"/>
      <c r="J3539" s="70"/>
      <c r="K3539" s="118"/>
      <c r="L3539" s="112"/>
    </row>
    <row r="3540" spans="1:12" x14ac:dyDescent="0.25">
      <c r="A3540" s="93">
        <v>1984</v>
      </c>
      <c r="B3540" s="94" t="s">
        <v>133</v>
      </c>
      <c r="C3540" s="95" t="s">
        <v>134</v>
      </c>
      <c r="D3540" s="95" t="s">
        <v>647</v>
      </c>
      <c r="E3540" s="87"/>
      <c r="F3540" s="69"/>
      <c r="G3540" s="69"/>
      <c r="H3540" s="69"/>
      <c r="I3540" s="69"/>
      <c r="J3540" s="70"/>
      <c r="K3540" s="118"/>
      <c r="L3540" s="112"/>
    </row>
    <row r="3541" spans="1:12" x14ac:dyDescent="0.25">
      <c r="A3541" s="93">
        <v>1984</v>
      </c>
      <c r="B3541" s="94" t="s">
        <v>135</v>
      </c>
      <c r="C3541" s="95" t="s">
        <v>136</v>
      </c>
      <c r="D3541" s="95" t="s">
        <v>647</v>
      </c>
      <c r="E3541" s="87"/>
      <c r="F3541" s="69"/>
      <c r="G3541" s="69"/>
      <c r="H3541" s="69"/>
      <c r="I3541" s="69"/>
      <c r="J3541" s="70"/>
      <c r="K3541" s="118"/>
      <c r="L3541" s="112"/>
    </row>
    <row r="3542" spans="1:12" x14ac:dyDescent="0.25">
      <c r="A3542" s="93">
        <v>1984</v>
      </c>
      <c r="B3542" s="94" t="s">
        <v>137</v>
      </c>
      <c r="C3542" s="95" t="s">
        <v>138</v>
      </c>
      <c r="D3542" s="95" t="s">
        <v>647</v>
      </c>
      <c r="E3542" s="87"/>
      <c r="F3542" s="69"/>
      <c r="G3542" s="69"/>
      <c r="H3542" s="69"/>
      <c r="I3542" s="69"/>
      <c r="J3542" s="70"/>
      <c r="K3542" s="118"/>
      <c r="L3542" s="112"/>
    </row>
    <row r="3543" spans="1:12" x14ac:dyDescent="0.25">
      <c r="A3543" s="93">
        <v>1984</v>
      </c>
      <c r="B3543" s="94" t="s">
        <v>139</v>
      </c>
      <c r="C3543" s="95" t="s">
        <v>140</v>
      </c>
      <c r="D3543" s="95" t="s">
        <v>647</v>
      </c>
      <c r="E3543" s="87"/>
      <c r="F3543" s="69"/>
      <c r="G3543" s="69"/>
      <c r="H3543" s="69"/>
      <c r="I3543" s="69"/>
      <c r="J3543" s="70"/>
      <c r="K3543" s="118"/>
      <c r="L3543" s="112"/>
    </row>
    <row r="3544" spans="1:12" x14ac:dyDescent="0.25">
      <c r="A3544" s="93">
        <v>1984</v>
      </c>
      <c r="B3544" s="94" t="s">
        <v>141</v>
      </c>
      <c r="C3544" s="95" t="s">
        <v>142</v>
      </c>
      <c r="D3544" s="95" t="s">
        <v>647</v>
      </c>
      <c r="E3544" s="87"/>
      <c r="F3544" s="69"/>
      <c r="G3544" s="69"/>
      <c r="H3544" s="69"/>
      <c r="I3544" s="69"/>
      <c r="J3544" s="70"/>
      <c r="K3544" s="118"/>
      <c r="L3544" s="112"/>
    </row>
    <row r="3545" spans="1:12" x14ac:dyDescent="0.25">
      <c r="A3545" s="93">
        <v>1984</v>
      </c>
      <c r="B3545" s="94" t="s">
        <v>143</v>
      </c>
      <c r="C3545" s="95" t="s">
        <v>144</v>
      </c>
      <c r="D3545" s="95" t="s">
        <v>647</v>
      </c>
      <c r="E3545" s="87"/>
      <c r="F3545" s="69"/>
      <c r="G3545" s="69"/>
      <c r="H3545" s="69"/>
      <c r="I3545" s="69"/>
      <c r="J3545" s="70"/>
      <c r="K3545" s="118"/>
      <c r="L3545" s="112"/>
    </row>
    <row r="3546" spans="1:12" x14ac:dyDescent="0.25">
      <c r="A3546" s="93">
        <v>1984</v>
      </c>
      <c r="B3546" s="94" t="s">
        <v>145</v>
      </c>
      <c r="C3546" s="95" t="s">
        <v>146</v>
      </c>
      <c r="D3546" s="95" t="s">
        <v>647</v>
      </c>
      <c r="E3546" s="87"/>
      <c r="F3546" s="69"/>
      <c r="G3546" s="69"/>
      <c r="H3546" s="69"/>
      <c r="I3546" s="69"/>
      <c r="J3546" s="70"/>
      <c r="K3546" s="118"/>
      <c r="L3546" s="112"/>
    </row>
    <row r="3547" spans="1:12" x14ac:dyDescent="0.25">
      <c r="A3547" s="93">
        <v>1984</v>
      </c>
      <c r="B3547" s="94" t="s">
        <v>147</v>
      </c>
      <c r="C3547" s="95" t="s">
        <v>148</v>
      </c>
      <c r="D3547" s="95" t="s">
        <v>647</v>
      </c>
      <c r="E3547" s="87"/>
      <c r="F3547" s="69"/>
      <c r="G3547" s="69"/>
      <c r="H3547" s="69"/>
      <c r="I3547" s="69"/>
      <c r="J3547" s="70"/>
      <c r="K3547" s="118"/>
      <c r="L3547" s="112"/>
    </row>
    <row r="3548" spans="1:12" x14ac:dyDescent="0.25">
      <c r="A3548" s="93">
        <v>1984</v>
      </c>
      <c r="B3548" s="94" t="s">
        <v>149</v>
      </c>
      <c r="C3548" s="95" t="s">
        <v>150</v>
      </c>
      <c r="D3548" s="95" t="s">
        <v>647</v>
      </c>
      <c r="E3548" s="87"/>
      <c r="F3548" s="69"/>
      <c r="G3548" s="69"/>
      <c r="H3548" s="69"/>
      <c r="I3548" s="69"/>
      <c r="J3548" s="70"/>
      <c r="K3548" s="118"/>
      <c r="L3548" s="112"/>
    </row>
    <row r="3549" spans="1:12" x14ac:dyDescent="0.25">
      <c r="A3549" s="93">
        <v>1984</v>
      </c>
      <c r="B3549" s="94" t="s">
        <v>151</v>
      </c>
      <c r="C3549" s="95" t="s">
        <v>152</v>
      </c>
      <c r="D3549" s="95" t="s">
        <v>647</v>
      </c>
      <c r="E3549" s="87"/>
      <c r="F3549" s="69"/>
      <c r="G3549" s="69"/>
      <c r="H3549" s="69"/>
      <c r="I3549" s="69"/>
      <c r="J3549" s="70"/>
      <c r="K3549" s="118"/>
      <c r="L3549" s="112"/>
    </row>
    <row r="3550" spans="1:12" x14ac:dyDescent="0.25">
      <c r="A3550" s="93">
        <v>1984</v>
      </c>
      <c r="B3550" s="94" t="s">
        <v>153</v>
      </c>
      <c r="C3550" s="95" t="s">
        <v>154</v>
      </c>
      <c r="D3550" s="95" t="s">
        <v>647</v>
      </c>
      <c r="E3550" s="87"/>
      <c r="F3550" s="69"/>
      <c r="G3550" s="69"/>
      <c r="H3550" s="69"/>
      <c r="I3550" s="69"/>
      <c r="J3550" s="70"/>
      <c r="K3550" s="118"/>
      <c r="L3550" s="112"/>
    </row>
    <row r="3551" spans="1:12" x14ac:dyDescent="0.25">
      <c r="A3551" s="93">
        <v>1984</v>
      </c>
      <c r="B3551" s="94" t="s">
        <v>155</v>
      </c>
      <c r="C3551" s="95" t="s">
        <v>156</v>
      </c>
      <c r="D3551" s="95" t="s">
        <v>647</v>
      </c>
      <c r="E3551" s="87"/>
      <c r="F3551" s="69"/>
      <c r="G3551" s="69"/>
      <c r="H3551" s="69"/>
      <c r="I3551" s="69"/>
      <c r="J3551" s="70"/>
      <c r="K3551" s="118"/>
      <c r="L3551" s="112"/>
    </row>
    <row r="3552" spans="1:12" x14ac:dyDescent="0.25">
      <c r="A3552" s="93">
        <v>1984</v>
      </c>
      <c r="B3552" s="94" t="s">
        <v>157</v>
      </c>
      <c r="C3552" s="95" t="s">
        <v>158</v>
      </c>
      <c r="D3552" s="95" t="s">
        <v>647</v>
      </c>
      <c r="E3552" s="87"/>
      <c r="F3552" s="69"/>
      <c r="G3552" s="69"/>
      <c r="H3552" s="69"/>
      <c r="I3552" s="69"/>
      <c r="J3552" s="70"/>
      <c r="K3552" s="118"/>
      <c r="L3552" s="112"/>
    </row>
    <row r="3553" spans="1:12" x14ac:dyDescent="0.25">
      <c r="A3553" s="93">
        <v>1984</v>
      </c>
      <c r="B3553" s="94" t="s">
        <v>159</v>
      </c>
      <c r="C3553" s="95" t="s">
        <v>160</v>
      </c>
      <c r="D3553" s="95" t="s">
        <v>647</v>
      </c>
      <c r="E3553" s="87"/>
      <c r="F3553" s="69"/>
      <c r="G3553" s="69"/>
      <c r="H3553" s="69"/>
      <c r="I3553" s="69"/>
      <c r="J3553" s="70"/>
      <c r="K3553" s="118"/>
      <c r="L3553" s="112"/>
    </row>
    <row r="3554" spans="1:12" x14ac:dyDescent="0.25">
      <c r="A3554" s="93">
        <v>1984</v>
      </c>
      <c r="B3554" s="94" t="s">
        <v>161</v>
      </c>
      <c r="C3554" s="95" t="s">
        <v>162</v>
      </c>
      <c r="D3554" s="95" t="s">
        <v>647</v>
      </c>
      <c r="E3554" s="87"/>
      <c r="F3554" s="69"/>
      <c r="G3554" s="69"/>
      <c r="H3554" s="69"/>
      <c r="I3554" s="69"/>
      <c r="J3554" s="70"/>
      <c r="K3554" s="118"/>
      <c r="L3554" s="112"/>
    </row>
    <row r="3555" spans="1:12" x14ac:dyDescent="0.25">
      <c r="A3555" s="93">
        <v>1984</v>
      </c>
      <c r="B3555" s="94" t="s">
        <v>163</v>
      </c>
      <c r="C3555" s="95" t="s">
        <v>164</v>
      </c>
      <c r="D3555" s="95" t="s">
        <v>647</v>
      </c>
      <c r="E3555" s="87"/>
      <c r="F3555" s="69"/>
      <c r="G3555" s="69"/>
      <c r="H3555" s="69"/>
      <c r="I3555" s="69"/>
      <c r="J3555" s="70"/>
      <c r="K3555" s="118"/>
      <c r="L3555" s="112"/>
    </row>
    <row r="3556" spans="1:12" x14ac:dyDescent="0.25">
      <c r="A3556" s="93">
        <v>1984</v>
      </c>
      <c r="B3556" s="94" t="s">
        <v>165</v>
      </c>
      <c r="C3556" s="95" t="s">
        <v>166</v>
      </c>
      <c r="D3556" s="95" t="s">
        <v>647</v>
      </c>
      <c r="E3556" s="87"/>
      <c r="F3556" s="69"/>
      <c r="G3556" s="69"/>
      <c r="H3556" s="69"/>
      <c r="I3556" s="69"/>
      <c r="J3556" s="70"/>
      <c r="K3556" s="118"/>
      <c r="L3556" s="112"/>
    </row>
    <row r="3557" spans="1:12" x14ac:dyDescent="0.25">
      <c r="A3557" s="93">
        <v>1984</v>
      </c>
      <c r="B3557" s="94" t="s">
        <v>167</v>
      </c>
      <c r="C3557" s="95" t="s">
        <v>168</v>
      </c>
      <c r="D3557" s="95" t="s">
        <v>647</v>
      </c>
      <c r="E3557" s="87"/>
      <c r="F3557" s="69"/>
      <c r="G3557" s="69"/>
      <c r="H3557" s="69"/>
      <c r="I3557" s="69"/>
      <c r="J3557" s="70"/>
      <c r="K3557" s="118"/>
      <c r="L3557" s="112"/>
    </row>
    <row r="3558" spans="1:12" x14ac:dyDescent="0.25">
      <c r="A3558" s="93">
        <v>1984</v>
      </c>
      <c r="B3558" s="94" t="s">
        <v>169</v>
      </c>
      <c r="C3558" s="95" t="s">
        <v>170</v>
      </c>
      <c r="D3558" s="95" t="s">
        <v>647</v>
      </c>
      <c r="E3558" s="87"/>
      <c r="F3558" s="69"/>
      <c r="G3558" s="69"/>
      <c r="H3558" s="69"/>
      <c r="I3558" s="69"/>
      <c r="J3558" s="70"/>
      <c r="K3558" s="118"/>
      <c r="L3558" s="112"/>
    </row>
    <row r="3559" spans="1:12" x14ac:dyDescent="0.25">
      <c r="A3559" s="93">
        <v>1984</v>
      </c>
      <c r="B3559" s="94" t="s">
        <v>171</v>
      </c>
      <c r="C3559" s="95" t="s">
        <v>172</v>
      </c>
      <c r="D3559" s="95" t="s">
        <v>647</v>
      </c>
      <c r="E3559" s="87"/>
      <c r="F3559" s="69"/>
      <c r="G3559" s="69"/>
      <c r="H3559" s="69"/>
      <c r="I3559" s="69"/>
      <c r="J3559" s="70"/>
      <c r="K3559" s="118"/>
      <c r="L3559" s="112"/>
    </row>
    <row r="3560" spans="1:12" x14ac:dyDescent="0.25">
      <c r="A3560" s="93">
        <v>1984</v>
      </c>
      <c r="B3560" s="94" t="s">
        <v>173</v>
      </c>
      <c r="C3560" s="95" t="s">
        <v>174</v>
      </c>
      <c r="D3560" s="95" t="s">
        <v>647</v>
      </c>
      <c r="E3560" s="87"/>
      <c r="F3560" s="69"/>
      <c r="G3560" s="69"/>
      <c r="H3560" s="69"/>
      <c r="I3560" s="69"/>
      <c r="J3560" s="70"/>
      <c r="K3560" s="118"/>
      <c r="L3560" s="112"/>
    </row>
    <row r="3561" spans="1:12" x14ac:dyDescent="0.25">
      <c r="A3561" s="93">
        <v>1984</v>
      </c>
      <c r="B3561" s="94" t="s">
        <v>175</v>
      </c>
      <c r="C3561" s="95" t="s">
        <v>176</v>
      </c>
      <c r="D3561" s="95" t="s">
        <v>647</v>
      </c>
      <c r="E3561" s="87"/>
      <c r="F3561" s="69"/>
      <c r="G3561" s="69"/>
      <c r="H3561" s="69"/>
      <c r="I3561" s="69"/>
      <c r="J3561" s="70"/>
      <c r="K3561" s="118"/>
      <c r="L3561" s="112"/>
    </row>
    <row r="3562" spans="1:12" x14ac:dyDescent="0.25">
      <c r="A3562" s="93">
        <v>1984</v>
      </c>
      <c r="B3562" s="94" t="s">
        <v>177</v>
      </c>
      <c r="C3562" s="95" t="s">
        <v>178</v>
      </c>
      <c r="D3562" s="95" t="s">
        <v>647</v>
      </c>
      <c r="E3562" s="87"/>
      <c r="F3562" s="69"/>
      <c r="G3562" s="69"/>
      <c r="H3562" s="69"/>
      <c r="I3562" s="69"/>
      <c r="J3562" s="70"/>
      <c r="K3562" s="118"/>
      <c r="L3562" s="112"/>
    </row>
    <row r="3563" spans="1:12" x14ac:dyDescent="0.25">
      <c r="A3563" s="93">
        <v>1984</v>
      </c>
      <c r="B3563" s="94" t="s">
        <v>179</v>
      </c>
      <c r="C3563" s="95" t="s">
        <v>180</v>
      </c>
      <c r="D3563" s="95" t="s">
        <v>647</v>
      </c>
      <c r="E3563" s="87"/>
      <c r="F3563" s="69"/>
      <c r="G3563" s="69"/>
      <c r="H3563" s="69"/>
      <c r="I3563" s="69"/>
      <c r="J3563" s="70"/>
      <c r="K3563" s="118"/>
      <c r="L3563" s="112"/>
    </row>
    <row r="3564" spans="1:12" x14ac:dyDescent="0.25">
      <c r="A3564" s="93">
        <v>1984</v>
      </c>
      <c r="B3564" s="94" t="s">
        <v>181</v>
      </c>
      <c r="C3564" s="95" t="s">
        <v>182</v>
      </c>
      <c r="D3564" s="95" t="s">
        <v>647</v>
      </c>
      <c r="E3564" s="87"/>
      <c r="F3564" s="69"/>
      <c r="G3564" s="69"/>
      <c r="H3564" s="69"/>
      <c r="I3564" s="69"/>
      <c r="J3564" s="70"/>
      <c r="K3564" s="118"/>
      <c r="L3564" s="112"/>
    </row>
    <row r="3565" spans="1:12" x14ac:dyDescent="0.25">
      <c r="A3565" s="93">
        <v>1984</v>
      </c>
      <c r="B3565" s="94" t="s">
        <v>183</v>
      </c>
      <c r="C3565" s="95" t="s">
        <v>184</v>
      </c>
      <c r="D3565" s="95" t="s">
        <v>647</v>
      </c>
      <c r="E3565" s="87"/>
      <c r="F3565" s="69"/>
      <c r="G3565" s="69"/>
      <c r="H3565" s="69"/>
      <c r="I3565" s="69"/>
      <c r="J3565" s="70"/>
      <c r="K3565" s="118"/>
      <c r="L3565" s="112"/>
    </row>
    <row r="3566" spans="1:12" x14ac:dyDescent="0.25">
      <c r="A3566" s="93">
        <v>1984</v>
      </c>
      <c r="B3566" s="94" t="s">
        <v>185</v>
      </c>
      <c r="C3566" s="95" t="s">
        <v>186</v>
      </c>
      <c r="D3566" s="95" t="s">
        <v>647</v>
      </c>
      <c r="E3566" s="87"/>
      <c r="F3566" s="69"/>
      <c r="G3566" s="69"/>
      <c r="H3566" s="69"/>
      <c r="I3566" s="69"/>
      <c r="J3566" s="70"/>
      <c r="K3566" s="118"/>
      <c r="L3566" s="112"/>
    </row>
    <row r="3567" spans="1:12" x14ac:dyDescent="0.25">
      <c r="A3567" s="93">
        <v>1984</v>
      </c>
      <c r="B3567" s="94" t="s">
        <v>187</v>
      </c>
      <c r="C3567" s="95" t="s">
        <v>188</v>
      </c>
      <c r="D3567" s="95" t="s">
        <v>647</v>
      </c>
      <c r="E3567" s="87"/>
      <c r="F3567" s="69"/>
      <c r="G3567" s="69"/>
      <c r="H3567" s="69"/>
      <c r="I3567" s="69"/>
      <c r="J3567" s="70"/>
      <c r="K3567" s="118"/>
      <c r="L3567" s="112"/>
    </row>
    <row r="3568" spans="1:12" x14ac:dyDescent="0.25">
      <c r="A3568" s="93">
        <v>1984</v>
      </c>
      <c r="B3568" s="94" t="s">
        <v>189</v>
      </c>
      <c r="C3568" s="95" t="s">
        <v>190</v>
      </c>
      <c r="D3568" s="95" t="s">
        <v>647</v>
      </c>
      <c r="E3568" s="87"/>
      <c r="F3568" s="69"/>
      <c r="G3568" s="69"/>
      <c r="H3568" s="69"/>
      <c r="I3568" s="69"/>
      <c r="J3568" s="70"/>
      <c r="K3568" s="118"/>
      <c r="L3568" s="112"/>
    </row>
    <row r="3569" spans="1:12" x14ac:dyDescent="0.25">
      <c r="A3569" s="93">
        <v>1984</v>
      </c>
      <c r="B3569" s="94" t="s">
        <v>191</v>
      </c>
      <c r="C3569" s="95" t="s">
        <v>192</v>
      </c>
      <c r="D3569" s="95" t="s">
        <v>647</v>
      </c>
      <c r="E3569" s="87"/>
      <c r="F3569" s="69"/>
      <c r="G3569" s="69"/>
      <c r="H3569" s="69"/>
      <c r="I3569" s="69"/>
      <c r="J3569" s="70"/>
      <c r="K3569" s="118"/>
      <c r="L3569" s="112"/>
    </row>
    <row r="3570" spans="1:12" x14ac:dyDescent="0.25">
      <c r="A3570" s="93">
        <v>1984</v>
      </c>
      <c r="B3570" s="94" t="s">
        <v>193</v>
      </c>
      <c r="C3570" s="95" t="s">
        <v>194</v>
      </c>
      <c r="D3570" s="95" t="s">
        <v>647</v>
      </c>
      <c r="E3570" s="87"/>
      <c r="F3570" s="69"/>
      <c r="G3570" s="69"/>
      <c r="H3570" s="69"/>
      <c r="I3570" s="69"/>
      <c r="J3570" s="70"/>
      <c r="K3570" s="118"/>
      <c r="L3570" s="112"/>
    </row>
    <row r="3571" spans="1:12" x14ac:dyDescent="0.25">
      <c r="A3571" s="93">
        <v>1984</v>
      </c>
      <c r="B3571" s="94" t="s">
        <v>195</v>
      </c>
      <c r="C3571" s="95" t="s">
        <v>196</v>
      </c>
      <c r="D3571" s="95" t="s">
        <v>647</v>
      </c>
      <c r="E3571" s="87"/>
      <c r="F3571" s="69"/>
      <c r="G3571" s="69"/>
      <c r="H3571" s="69"/>
      <c r="I3571" s="69"/>
      <c r="J3571" s="70"/>
      <c r="K3571" s="118"/>
      <c r="L3571" s="112"/>
    </row>
    <row r="3572" spans="1:12" x14ac:dyDescent="0.25">
      <c r="A3572" s="93">
        <v>1984</v>
      </c>
      <c r="B3572" s="94" t="s">
        <v>197</v>
      </c>
      <c r="C3572" s="95" t="s">
        <v>198</v>
      </c>
      <c r="D3572" s="95" t="s">
        <v>647</v>
      </c>
      <c r="E3572" s="87"/>
      <c r="F3572" s="69"/>
      <c r="G3572" s="69"/>
      <c r="H3572" s="69"/>
      <c r="I3572" s="69"/>
      <c r="J3572" s="70"/>
      <c r="K3572" s="118"/>
      <c r="L3572" s="112"/>
    </row>
    <row r="3573" spans="1:12" x14ac:dyDescent="0.25">
      <c r="A3573" s="93">
        <v>1984</v>
      </c>
      <c r="B3573" s="94" t="s">
        <v>199</v>
      </c>
      <c r="C3573" s="95" t="s">
        <v>200</v>
      </c>
      <c r="D3573" s="95" t="s">
        <v>647</v>
      </c>
      <c r="E3573" s="87"/>
      <c r="F3573" s="69"/>
      <c r="G3573" s="69"/>
      <c r="H3573" s="69"/>
      <c r="I3573" s="69"/>
      <c r="J3573" s="70"/>
      <c r="K3573" s="118"/>
      <c r="L3573" s="112"/>
    </row>
    <row r="3574" spans="1:12" x14ac:dyDescent="0.25">
      <c r="A3574" s="93">
        <v>1984</v>
      </c>
      <c r="B3574" s="94" t="s">
        <v>201</v>
      </c>
      <c r="C3574" s="95" t="s">
        <v>202</v>
      </c>
      <c r="D3574" s="95" t="s">
        <v>647</v>
      </c>
      <c r="E3574" s="87"/>
      <c r="F3574" s="69"/>
      <c r="G3574" s="69"/>
      <c r="H3574" s="69"/>
      <c r="I3574" s="69"/>
      <c r="J3574" s="70"/>
      <c r="K3574" s="118"/>
      <c r="L3574" s="112"/>
    </row>
    <row r="3575" spans="1:12" x14ac:dyDescent="0.25">
      <c r="A3575" s="93">
        <v>1984</v>
      </c>
      <c r="B3575" s="94" t="s">
        <v>203</v>
      </c>
      <c r="C3575" s="95" t="s">
        <v>204</v>
      </c>
      <c r="D3575" s="95" t="s">
        <v>647</v>
      </c>
      <c r="E3575" s="87"/>
      <c r="F3575" s="69"/>
      <c r="G3575" s="69"/>
      <c r="H3575" s="69"/>
      <c r="I3575" s="69"/>
      <c r="J3575" s="70"/>
      <c r="K3575" s="118"/>
      <c r="L3575" s="112"/>
    </row>
    <row r="3576" spans="1:12" x14ac:dyDescent="0.25">
      <c r="A3576" s="93">
        <v>1984</v>
      </c>
      <c r="B3576" s="94" t="s">
        <v>205</v>
      </c>
      <c r="C3576" s="95" t="s">
        <v>206</v>
      </c>
      <c r="D3576" s="95" t="s">
        <v>647</v>
      </c>
      <c r="E3576" s="87"/>
      <c r="F3576" s="69"/>
      <c r="G3576" s="69"/>
      <c r="H3576" s="69"/>
      <c r="I3576" s="69"/>
      <c r="J3576" s="70"/>
      <c r="K3576" s="118"/>
      <c r="L3576" s="112"/>
    </row>
    <row r="3577" spans="1:12" x14ac:dyDescent="0.25">
      <c r="A3577" s="93">
        <v>1984</v>
      </c>
      <c r="B3577" s="94" t="s">
        <v>207</v>
      </c>
      <c r="C3577" s="95" t="s">
        <v>208</v>
      </c>
      <c r="D3577" s="95" t="s">
        <v>647</v>
      </c>
      <c r="E3577" s="87"/>
      <c r="F3577" s="69"/>
      <c r="G3577" s="69"/>
      <c r="H3577" s="69"/>
      <c r="I3577" s="69"/>
      <c r="J3577" s="70"/>
      <c r="K3577" s="118"/>
      <c r="L3577" s="112"/>
    </row>
    <row r="3578" spans="1:12" x14ac:dyDescent="0.25">
      <c r="A3578" s="93">
        <v>1984</v>
      </c>
      <c r="B3578" s="94" t="s">
        <v>209</v>
      </c>
      <c r="C3578" s="95" t="s">
        <v>210</v>
      </c>
      <c r="D3578" s="95" t="s">
        <v>647</v>
      </c>
      <c r="E3578" s="87"/>
      <c r="F3578" s="69"/>
      <c r="G3578" s="69"/>
      <c r="H3578" s="69"/>
      <c r="I3578" s="69"/>
      <c r="J3578" s="70"/>
      <c r="K3578" s="118"/>
      <c r="L3578" s="112"/>
    </row>
    <row r="3579" spans="1:12" x14ac:dyDescent="0.25">
      <c r="A3579" s="93">
        <v>1984</v>
      </c>
      <c r="B3579" s="94" t="s">
        <v>211</v>
      </c>
      <c r="C3579" s="95" t="s">
        <v>212</v>
      </c>
      <c r="D3579" s="95" t="s">
        <v>647</v>
      </c>
      <c r="E3579" s="87"/>
      <c r="F3579" s="69"/>
      <c r="G3579" s="69"/>
      <c r="H3579" s="69"/>
      <c r="I3579" s="69"/>
      <c r="J3579" s="70"/>
      <c r="K3579" s="118"/>
      <c r="L3579" s="112"/>
    </row>
    <row r="3580" spans="1:12" x14ac:dyDescent="0.25">
      <c r="A3580" s="93">
        <v>1984</v>
      </c>
      <c r="B3580" s="94" t="s">
        <v>213</v>
      </c>
      <c r="C3580" s="95" t="s">
        <v>214</v>
      </c>
      <c r="D3580" s="95" t="s">
        <v>647</v>
      </c>
      <c r="E3580" s="87"/>
      <c r="F3580" s="69"/>
      <c r="G3580" s="69"/>
      <c r="H3580" s="69"/>
      <c r="I3580" s="69"/>
      <c r="J3580" s="70"/>
      <c r="K3580" s="118"/>
      <c r="L3580" s="112"/>
    </row>
    <row r="3581" spans="1:12" x14ac:dyDescent="0.25">
      <c r="A3581" s="93">
        <v>1984</v>
      </c>
      <c r="B3581" s="94" t="s">
        <v>215</v>
      </c>
      <c r="C3581" s="95" t="s">
        <v>651</v>
      </c>
      <c r="D3581" s="95" t="s">
        <v>647</v>
      </c>
      <c r="E3581" s="87"/>
      <c r="F3581" s="69"/>
      <c r="G3581" s="69"/>
      <c r="H3581" s="69"/>
      <c r="I3581" s="69"/>
      <c r="J3581" s="70"/>
      <c r="K3581" s="118"/>
      <c r="L3581" s="112"/>
    </row>
    <row r="3582" spans="1:12" x14ac:dyDescent="0.25">
      <c r="A3582" s="93">
        <v>1984</v>
      </c>
      <c r="B3582" s="94" t="s">
        <v>216</v>
      </c>
      <c r="C3582" s="95" t="s">
        <v>217</v>
      </c>
      <c r="D3582" s="95" t="s">
        <v>647</v>
      </c>
      <c r="E3582" s="87"/>
      <c r="F3582" s="69"/>
      <c r="G3582" s="69"/>
      <c r="H3582" s="69"/>
      <c r="I3582" s="69"/>
      <c r="J3582" s="70"/>
      <c r="K3582" s="118"/>
      <c r="L3582" s="112"/>
    </row>
    <row r="3583" spans="1:12" x14ac:dyDescent="0.25">
      <c r="A3583" s="93">
        <v>1984</v>
      </c>
      <c r="B3583" s="94" t="s">
        <v>218</v>
      </c>
      <c r="C3583" s="95" t="s">
        <v>219</v>
      </c>
      <c r="D3583" s="95" t="s">
        <v>647</v>
      </c>
      <c r="E3583" s="87"/>
      <c r="F3583" s="69"/>
      <c r="G3583" s="69"/>
      <c r="H3583" s="69"/>
      <c r="I3583" s="69"/>
      <c r="J3583" s="70"/>
      <c r="K3583" s="118"/>
      <c r="L3583" s="112"/>
    </row>
    <row r="3584" spans="1:12" x14ac:dyDescent="0.25">
      <c r="A3584" s="93">
        <v>1984</v>
      </c>
      <c r="B3584" s="94" t="s">
        <v>220</v>
      </c>
      <c r="C3584" s="95" t="s">
        <v>221</v>
      </c>
      <c r="D3584" s="95" t="s">
        <v>647</v>
      </c>
      <c r="E3584" s="87"/>
      <c r="F3584" s="69"/>
      <c r="G3584" s="69"/>
      <c r="H3584" s="69"/>
      <c r="I3584" s="69"/>
      <c r="J3584" s="70"/>
      <c r="K3584" s="118"/>
      <c r="L3584" s="112"/>
    </row>
    <row r="3585" spans="1:12" x14ac:dyDescent="0.25">
      <c r="A3585" s="93">
        <v>1984</v>
      </c>
      <c r="B3585" s="94" t="s">
        <v>222</v>
      </c>
      <c r="C3585" s="95" t="s">
        <v>223</v>
      </c>
      <c r="D3585" s="95" t="s">
        <v>647</v>
      </c>
      <c r="E3585" s="87"/>
      <c r="F3585" s="69"/>
      <c r="G3585" s="69"/>
      <c r="H3585" s="69"/>
      <c r="I3585" s="69"/>
      <c r="J3585" s="70"/>
      <c r="K3585" s="118"/>
      <c r="L3585" s="112"/>
    </row>
    <row r="3586" spans="1:12" x14ac:dyDescent="0.25">
      <c r="A3586" s="93">
        <v>1984</v>
      </c>
      <c r="B3586" s="94" t="s">
        <v>224</v>
      </c>
      <c r="C3586" s="95" t="s">
        <v>225</v>
      </c>
      <c r="D3586" s="95" t="s">
        <v>647</v>
      </c>
      <c r="E3586" s="87"/>
      <c r="F3586" s="69"/>
      <c r="G3586" s="69"/>
      <c r="H3586" s="69"/>
      <c r="I3586" s="69"/>
      <c r="J3586" s="70"/>
      <c r="K3586" s="118"/>
      <c r="L3586" s="112"/>
    </row>
    <row r="3587" spans="1:12" x14ac:dyDescent="0.25">
      <c r="A3587" s="93">
        <v>1984</v>
      </c>
      <c r="B3587" s="94" t="s">
        <v>226</v>
      </c>
      <c r="C3587" s="95" t="s">
        <v>227</v>
      </c>
      <c r="D3587" s="95" t="s">
        <v>647</v>
      </c>
      <c r="E3587" s="87"/>
      <c r="F3587" s="69"/>
      <c r="G3587" s="69"/>
      <c r="H3587" s="69"/>
      <c r="I3587" s="69"/>
      <c r="J3587" s="70"/>
      <c r="K3587" s="118"/>
      <c r="L3587" s="112"/>
    </row>
    <row r="3588" spans="1:12" x14ac:dyDescent="0.25">
      <c r="A3588" s="93">
        <v>1984</v>
      </c>
      <c r="B3588" s="94" t="s">
        <v>228</v>
      </c>
      <c r="C3588" s="95" t="s">
        <v>229</v>
      </c>
      <c r="D3588" s="95" t="s">
        <v>616</v>
      </c>
      <c r="E3588" s="87"/>
      <c r="F3588" s="69"/>
      <c r="G3588" s="69"/>
      <c r="H3588" s="69"/>
      <c r="I3588" s="69"/>
      <c r="J3588" s="70"/>
      <c r="K3588" s="118"/>
      <c r="L3588" s="112"/>
    </row>
    <row r="3589" spans="1:12" x14ac:dyDescent="0.25">
      <c r="A3589" s="93">
        <v>1984</v>
      </c>
      <c r="B3589" s="94" t="s">
        <v>230</v>
      </c>
      <c r="C3589" s="95" t="s">
        <v>231</v>
      </c>
      <c r="D3589" s="95" t="s">
        <v>616</v>
      </c>
      <c r="E3589" s="87"/>
      <c r="F3589" s="69"/>
      <c r="G3589" s="69"/>
      <c r="H3589" s="69"/>
      <c r="I3589" s="69"/>
      <c r="J3589" s="70"/>
      <c r="K3589" s="118"/>
      <c r="L3589" s="112"/>
    </row>
    <row r="3590" spans="1:12" x14ac:dyDescent="0.25">
      <c r="A3590" s="93">
        <v>1984</v>
      </c>
      <c r="B3590" s="94" t="s">
        <v>232</v>
      </c>
      <c r="C3590" s="95" t="s">
        <v>233</v>
      </c>
      <c r="D3590" s="95" t="s">
        <v>616</v>
      </c>
      <c r="E3590" s="87"/>
      <c r="F3590" s="69"/>
      <c r="G3590" s="69"/>
      <c r="H3590" s="69"/>
      <c r="I3590" s="69"/>
      <c r="J3590" s="70"/>
      <c r="K3590" s="118"/>
      <c r="L3590" s="112"/>
    </row>
    <row r="3591" spans="1:12" x14ac:dyDescent="0.25">
      <c r="A3591" s="93">
        <v>1984</v>
      </c>
      <c r="B3591" s="94" t="s">
        <v>234</v>
      </c>
      <c r="C3591" s="95" t="s">
        <v>235</v>
      </c>
      <c r="D3591" s="95" t="s">
        <v>616</v>
      </c>
      <c r="E3591" s="87"/>
      <c r="F3591" s="69"/>
      <c r="G3591" s="69"/>
      <c r="H3591" s="69"/>
      <c r="I3591" s="69"/>
      <c r="J3591" s="70"/>
      <c r="K3591" s="118"/>
      <c r="L3591" s="112"/>
    </row>
    <row r="3592" spans="1:12" x14ac:dyDescent="0.25">
      <c r="A3592" s="93">
        <v>1984</v>
      </c>
      <c r="B3592" s="94" t="s">
        <v>236</v>
      </c>
      <c r="C3592" s="95" t="s">
        <v>237</v>
      </c>
      <c r="D3592" s="95" t="s">
        <v>616</v>
      </c>
      <c r="E3592" s="87"/>
      <c r="F3592" s="69"/>
      <c r="G3592" s="69"/>
      <c r="H3592" s="69"/>
      <c r="I3592" s="69"/>
      <c r="J3592" s="70"/>
      <c r="K3592" s="118"/>
      <c r="L3592" s="112"/>
    </row>
    <row r="3593" spans="1:12" x14ac:dyDescent="0.25">
      <c r="A3593" s="93">
        <v>1984</v>
      </c>
      <c r="B3593" s="94" t="s">
        <v>238</v>
      </c>
      <c r="C3593" s="95" t="s">
        <v>239</v>
      </c>
      <c r="D3593" s="95" t="s">
        <v>240</v>
      </c>
      <c r="E3593" s="87"/>
      <c r="F3593" s="69"/>
      <c r="G3593" s="69"/>
      <c r="H3593" s="69"/>
      <c r="I3593" s="69"/>
      <c r="J3593" s="70"/>
      <c r="K3593" s="118"/>
      <c r="L3593" s="112"/>
    </row>
    <row r="3594" spans="1:12" x14ac:dyDescent="0.25">
      <c r="A3594" s="93">
        <v>1984</v>
      </c>
      <c r="B3594" s="94" t="s">
        <v>241</v>
      </c>
      <c r="C3594" s="95" t="s">
        <v>242</v>
      </c>
      <c r="D3594" s="95" t="s">
        <v>240</v>
      </c>
      <c r="E3594" s="87"/>
      <c r="F3594" s="69"/>
      <c r="G3594" s="69"/>
      <c r="H3594" s="69"/>
      <c r="I3594" s="69"/>
      <c r="J3594" s="70"/>
      <c r="K3594" s="118"/>
      <c r="L3594" s="112"/>
    </row>
    <row r="3595" spans="1:12" x14ac:dyDescent="0.25">
      <c r="A3595" s="93">
        <v>1984</v>
      </c>
      <c r="B3595" s="94" t="s">
        <v>243</v>
      </c>
      <c r="C3595" s="95" t="s">
        <v>244</v>
      </c>
      <c r="D3595" s="95" t="s">
        <v>240</v>
      </c>
      <c r="E3595" s="87"/>
      <c r="F3595" s="69"/>
      <c r="G3595" s="69"/>
      <c r="H3595" s="69"/>
      <c r="I3595" s="69"/>
      <c r="J3595" s="70"/>
      <c r="K3595" s="118"/>
      <c r="L3595" s="112"/>
    </row>
    <row r="3596" spans="1:12" x14ac:dyDescent="0.25">
      <c r="A3596" s="93">
        <v>1984</v>
      </c>
      <c r="B3596" s="94" t="s">
        <v>245</v>
      </c>
      <c r="C3596" s="95" t="s">
        <v>246</v>
      </c>
      <c r="D3596" s="95" t="s">
        <v>240</v>
      </c>
      <c r="E3596" s="87"/>
      <c r="F3596" s="69"/>
      <c r="G3596" s="69"/>
      <c r="H3596" s="69"/>
      <c r="I3596" s="69"/>
      <c r="J3596" s="70"/>
      <c r="K3596" s="118"/>
      <c r="L3596" s="112"/>
    </row>
    <row r="3597" spans="1:12" x14ac:dyDescent="0.25">
      <c r="A3597" s="93">
        <v>1984</v>
      </c>
      <c r="B3597" s="94" t="s">
        <v>247</v>
      </c>
      <c r="C3597" s="95" t="s">
        <v>248</v>
      </c>
      <c r="D3597" s="95" t="s">
        <v>240</v>
      </c>
      <c r="E3597" s="87"/>
      <c r="F3597" s="69"/>
      <c r="G3597" s="69"/>
      <c r="H3597" s="69"/>
      <c r="I3597" s="69"/>
      <c r="J3597" s="70"/>
      <c r="K3597" s="118"/>
      <c r="L3597" s="112"/>
    </row>
    <row r="3598" spans="1:12" x14ac:dyDescent="0.25">
      <c r="A3598" s="93">
        <v>1984</v>
      </c>
      <c r="B3598" s="94" t="s">
        <v>249</v>
      </c>
      <c r="C3598" s="95" t="s">
        <v>250</v>
      </c>
      <c r="D3598" s="95" t="s">
        <v>240</v>
      </c>
      <c r="E3598" s="87"/>
      <c r="F3598" s="69"/>
      <c r="G3598" s="69"/>
      <c r="H3598" s="69"/>
      <c r="I3598" s="69"/>
      <c r="J3598" s="70"/>
      <c r="K3598" s="118"/>
      <c r="L3598" s="112"/>
    </row>
    <row r="3599" spans="1:12" x14ac:dyDescent="0.25">
      <c r="A3599" s="93">
        <v>1984</v>
      </c>
      <c r="B3599" s="94" t="s">
        <v>251</v>
      </c>
      <c r="C3599" s="95" t="s">
        <v>649</v>
      </c>
      <c r="D3599" s="95" t="s">
        <v>240</v>
      </c>
      <c r="E3599" s="87"/>
      <c r="F3599" s="69"/>
      <c r="G3599" s="69"/>
      <c r="H3599" s="69"/>
      <c r="I3599" s="69"/>
      <c r="J3599" s="70"/>
      <c r="K3599" s="118"/>
      <c r="L3599" s="112"/>
    </row>
    <row r="3600" spans="1:12" x14ac:dyDescent="0.25">
      <c r="A3600" s="93">
        <v>1984</v>
      </c>
      <c r="B3600" s="94" t="s">
        <v>252</v>
      </c>
      <c r="C3600" s="95" t="s">
        <v>650</v>
      </c>
      <c r="D3600" s="95" t="s">
        <v>240</v>
      </c>
      <c r="E3600" s="87"/>
      <c r="F3600" s="69"/>
      <c r="G3600" s="69"/>
      <c r="H3600" s="69"/>
      <c r="I3600" s="69"/>
      <c r="J3600" s="70"/>
      <c r="K3600" s="118"/>
      <c r="L3600" s="112"/>
    </row>
    <row r="3601" spans="1:12" x14ac:dyDescent="0.25">
      <c r="A3601" s="93">
        <v>1984</v>
      </c>
      <c r="B3601" s="94" t="s">
        <v>253</v>
      </c>
      <c r="C3601" s="95" t="s">
        <v>653</v>
      </c>
      <c r="D3601" s="95" t="s">
        <v>240</v>
      </c>
      <c r="E3601" s="87"/>
      <c r="F3601" s="69"/>
      <c r="G3601" s="69"/>
      <c r="H3601" s="69"/>
      <c r="I3601" s="69"/>
      <c r="J3601" s="70"/>
      <c r="K3601" s="118"/>
      <c r="L3601" s="112"/>
    </row>
    <row r="3602" spans="1:12" x14ac:dyDescent="0.25">
      <c r="A3602" s="93">
        <v>1984</v>
      </c>
      <c r="B3602" s="94" t="s">
        <v>254</v>
      </c>
      <c r="C3602" s="95" t="s">
        <v>255</v>
      </c>
      <c r="D3602" s="95" t="s">
        <v>240</v>
      </c>
      <c r="E3602" s="87"/>
      <c r="F3602" s="69"/>
      <c r="G3602" s="69"/>
      <c r="H3602" s="69"/>
      <c r="I3602" s="69"/>
      <c r="J3602" s="70"/>
      <c r="K3602" s="118"/>
      <c r="L3602" s="112"/>
    </row>
    <row r="3603" spans="1:12" x14ac:dyDescent="0.25">
      <c r="A3603" s="93">
        <v>1984</v>
      </c>
      <c r="B3603" s="94" t="s">
        <v>256</v>
      </c>
      <c r="C3603" s="95" t="s">
        <v>257</v>
      </c>
      <c r="D3603" s="95" t="s">
        <v>240</v>
      </c>
      <c r="E3603" s="87"/>
      <c r="F3603" s="69"/>
      <c r="G3603" s="69"/>
      <c r="H3603" s="69"/>
      <c r="I3603" s="69"/>
      <c r="J3603" s="70"/>
      <c r="K3603" s="118"/>
      <c r="L3603" s="112"/>
    </row>
    <row r="3604" spans="1:12" x14ac:dyDescent="0.25">
      <c r="A3604" s="93">
        <v>1984</v>
      </c>
      <c r="B3604" s="94" t="s">
        <v>258</v>
      </c>
      <c r="C3604" s="95" t="s">
        <v>652</v>
      </c>
      <c r="D3604" s="95" t="s">
        <v>240</v>
      </c>
      <c r="E3604" s="87"/>
      <c r="F3604" s="69"/>
      <c r="G3604" s="69"/>
      <c r="H3604" s="69"/>
      <c r="I3604" s="69"/>
      <c r="J3604" s="70"/>
      <c r="K3604" s="118"/>
      <c r="L3604" s="112"/>
    </row>
    <row r="3605" spans="1:12" x14ac:dyDescent="0.25">
      <c r="A3605" s="93">
        <v>1984</v>
      </c>
      <c r="B3605" s="94" t="s">
        <v>259</v>
      </c>
      <c r="C3605" s="95" t="s">
        <v>260</v>
      </c>
      <c r="D3605" s="95" t="s">
        <v>240</v>
      </c>
      <c r="E3605" s="87"/>
      <c r="F3605" s="69"/>
      <c r="G3605" s="69"/>
      <c r="H3605" s="69"/>
      <c r="I3605" s="69"/>
      <c r="J3605" s="70"/>
      <c r="K3605" s="118"/>
      <c r="L3605" s="112"/>
    </row>
    <row r="3606" spans="1:12" x14ac:dyDescent="0.25">
      <c r="A3606" s="93">
        <v>1984</v>
      </c>
      <c r="B3606" s="94" t="s">
        <v>261</v>
      </c>
      <c r="C3606" s="95" t="s">
        <v>262</v>
      </c>
      <c r="D3606" s="95" t="s">
        <v>240</v>
      </c>
      <c r="E3606" s="87"/>
      <c r="F3606" s="69"/>
      <c r="G3606" s="69"/>
      <c r="H3606" s="69"/>
      <c r="I3606" s="69"/>
      <c r="J3606" s="70"/>
      <c r="K3606" s="118"/>
      <c r="L3606" s="112"/>
    </row>
    <row r="3607" spans="1:12" x14ac:dyDescent="0.25">
      <c r="A3607" s="93">
        <v>1984</v>
      </c>
      <c r="B3607" s="94" t="s">
        <v>263</v>
      </c>
      <c r="C3607" s="95" t="s">
        <v>264</v>
      </c>
      <c r="D3607" s="95" t="s">
        <v>240</v>
      </c>
      <c r="E3607" s="87"/>
      <c r="F3607" s="69"/>
      <c r="G3607" s="69"/>
      <c r="H3607" s="69"/>
      <c r="I3607" s="69"/>
      <c r="J3607" s="70"/>
      <c r="K3607" s="118"/>
      <c r="L3607" s="112"/>
    </row>
    <row r="3608" spans="1:12" x14ac:dyDescent="0.25">
      <c r="A3608" s="93">
        <v>1984</v>
      </c>
      <c r="B3608" s="94" t="s">
        <v>265</v>
      </c>
      <c r="C3608" s="95" t="s">
        <v>266</v>
      </c>
      <c r="D3608" s="95" t="s">
        <v>240</v>
      </c>
      <c r="E3608" s="87"/>
      <c r="F3608" s="69"/>
      <c r="G3608" s="69"/>
      <c r="H3608" s="69"/>
      <c r="I3608" s="69"/>
      <c r="J3608" s="70"/>
      <c r="K3608" s="118"/>
      <c r="L3608" s="112"/>
    </row>
    <row r="3609" spans="1:12" x14ac:dyDescent="0.25">
      <c r="A3609" s="93">
        <v>1984</v>
      </c>
      <c r="B3609" s="94" t="s">
        <v>267</v>
      </c>
      <c r="C3609" s="95" t="s">
        <v>268</v>
      </c>
      <c r="D3609" s="95" t="s">
        <v>240</v>
      </c>
      <c r="E3609" s="87"/>
      <c r="F3609" s="69"/>
      <c r="G3609" s="69"/>
      <c r="H3609" s="69"/>
      <c r="I3609" s="69"/>
      <c r="J3609" s="70"/>
      <c r="K3609" s="118"/>
      <c r="L3609" s="112"/>
    </row>
    <row r="3610" spans="1:12" x14ac:dyDescent="0.25">
      <c r="A3610" s="93">
        <v>1984</v>
      </c>
      <c r="B3610" s="94" t="s">
        <v>269</v>
      </c>
      <c r="C3610" s="95" t="s">
        <v>270</v>
      </c>
      <c r="D3610" s="95" t="s">
        <v>240</v>
      </c>
      <c r="E3610" s="87"/>
      <c r="F3610" s="69"/>
      <c r="G3610" s="69"/>
      <c r="H3610" s="69"/>
      <c r="I3610" s="69"/>
      <c r="J3610" s="70"/>
      <c r="K3610" s="118"/>
      <c r="L3610" s="112"/>
    </row>
    <row r="3611" spans="1:12" x14ac:dyDescent="0.25">
      <c r="A3611" s="93">
        <v>1984</v>
      </c>
      <c r="B3611" s="94" t="s">
        <v>271</v>
      </c>
      <c r="C3611" s="95" t="s">
        <v>272</v>
      </c>
      <c r="D3611" s="95" t="s">
        <v>240</v>
      </c>
      <c r="E3611" s="87"/>
      <c r="F3611" s="69"/>
      <c r="G3611" s="69"/>
      <c r="H3611" s="69"/>
      <c r="I3611" s="69"/>
      <c r="J3611" s="70"/>
      <c r="K3611" s="118"/>
      <c r="L3611" s="112"/>
    </row>
    <row r="3612" spans="1:12" x14ac:dyDescent="0.25">
      <c r="A3612" s="93">
        <v>1984</v>
      </c>
      <c r="B3612" s="94" t="s">
        <v>273</v>
      </c>
      <c r="C3612" s="95" t="s">
        <v>274</v>
      </c>
      <c r="D3612" s="95" t="s">
        <v>240</v>
      </c>
      <c r="E3612" s="87"/>
      <c r="F3612" s="69"/>
      <c r="G3612" s="69"/>
      <c r="H3612" s="69"/>
      <c r="I3612" s="69"/>
      <c r="J3612" s="70"/>
      <c r="K3612" s="118"/>
      <c r="L3612" s="112"/>
    </row>
    <row r="3613" spans="1:12" x14ac:dyDescent="0.25">
      <c r="A3613" s="93">
        <v>1984</v>
      </c>
      <c r="B3613" s="94" t="s">
        <v>275</v>
      </c>
      <c r="C3613" s="95" t="s">
        <v>276</v>
      </c>
      <c r="D3613" s="95" t="s">
        <v>240</v>
      </c>
      <c r="E3613" s="87"/>
      <c r="F3613" s="69"/>
      <c r="G3613" s="69"/>
      <c r="H3613" s="69"/>
      <c r="I3613" s="69"/>
      <c r="J3613" s="70"/>
      <c r="K3613" s="118"/>
      <c r="L3613" s="112"/>
    </row>
    <row r="3614" spans="1:12" x14ac:dyDescent="0.25">
      <c r="A3614" s="93">
        <v>1984</v>
      </c>
      <c r="B3614" s="94" t="s">
        <v>277</v>
      </c>
      <c r="C3614" s="95" t="s">
        <v>278</v>
      </c>
      <c r="D3614" s="95" t="s">
        <v>240</v>
      </c>
      <c r="E3614" s="87"/>
      <c r="F3614" s="69"/>
      <c r="G3614" s="69"/>
      <c r="H3614" s="69"/>
      <c r="I3614" s="69"/>
      <c r="J3614" s="70"/>
      <c r="K3614" s="118"/>
      <c r="L3614" s="112"/>
    </row>
    <row r="3615" spans="1:12" x14ac:dyDescent="0.25">
      <c r="A3615" s="93">
        <v>1984</v>
      </c>
      <c r="B3615" s="94" t="s">
        <v>279</v>
      </c>
      <c r="C3615" s="95" t="s">
        <v>280</v>
      </c>
      <c r="D3615" s="95" t="s">
        <v>240</v>
      </c>
      <c r="E3615" s="87"/>
      <c r="F3615" s="69"/>
      <c r="G3615" s="69"/>
      <c r="H3615" s="69"/>
      <c r="I3615" s="69"/>
      <c r="J3615" s="70"/>
      <c r="K3615" s="118"/>
      <c r="L3615" s="112"/>
    </row>
    <row r="3616" spans="1:12" x14ac:dyDescent="0.25">
      <c r="A3616" s="93">
        <v>1984</v>
      </c>
      <c r="B3616" s="94" t="s">
        <v>281</v>
      </c>
      <c r="C3616" s="95" t="s">
        <v>282</v>
      </c>
      <c r="D3616" s="95" t="s">
        <v>240</v>
      </c>
      <c r="E3616" s="87"/>
      <c r="F3616" s="69"/>
      <c r="G3616" s="69"/>
      <c r="H3616" s="69"/>
      <c r="I3616" s="69"/>
      <c r="J3616" s="70"/>
      <c r="K3616" s="118"/>
      <c r="L3616" s="112"/>
    </row>
    <row r="3617" spans="1:12" x14ac:dyDescent="0.25">
      <c r="A3617" s="93">
        <v>1984</v>
      </c>
      <c r="B3617" s="94" t="s">
        <v>283</v>
      </c>
      <c r="C3617" s="95" t="s">
        <v>284</v>
      </c>
      <c r="D3617" s="95" t="s">
        <v>240</v>
      </c>
      <c r="E3617" s="87"/>
      <c r="F3617" s="69"/>
      <c r="G3617" s="69"/>
      <c r="H3617" s="69"/>
      <c r="I3617" s="69"/>
      <c r="J3617" s="70"/>
      <c r="K3617" s="118"/>
      <c r="L3617" s="112"/>
    </row>
    <row r="3618" spans="1:12" x14ac:dyDescent="0.25">
      <c r="A3618" s="93">
        <v>1984</v>
      </c>
      <c r="B3618" s="94" t="s">
        <v>285</v>
      </c>
      <c r="C3618" s="95" t="s">
        <v>286</v>
      </c>
      <c r="D3618" s="95" t="s">
        <v>240</v>
      </c>
      <c r="E3618" s="87"/>
      <c r="F3618" s="69"/>
      <c r="G3618" s="69"/>
      <c r="H3618" s="69"/>
      <c r="I3618" s="69"/>
      <c r="J3618" s="70"/>
      <c r="K3618" s="118"/>
      <c r="L3618" s="112"/>
    </row>
    <row r="3619" spans="1:12" x14ac:dyDescent="0.25">
      <c r="A3619" s="93">
        <v>1984</v>
      </c>
      <c r="B3619" s="94" t="s">
        <v>287</v>
      </c>
      <c r="C3619" s="95" t="s">
        <v>288</v>
      </c>
      <c r="D3619" s="95" t="s">
        <v>240</v>
      </c>
      <c r="E3619" s="87"/>
      <c r="F3619" s="69"/>
      <c r="G3619" s="69"/>
      <c r="H3619" s="69"/>
      <c r="I3619" s="69"/>
      <c r="J3619" s="70"/>
      <c r="K3619" s="118"/>
      <c r="L3619" s="112"/>
    </row>
    <row r="3620" spans="1:12" x14ac:dyDescent="0.25">
      <c r="A3620" s="93">
        <v>1984</v>
      </c>
      <c r="B3620" s="94" t="s">
        <v>289</v>
      </c>
      <c r="C3620" s="95" t="s">
        <v>290</v>
      </c>
      <c r="D3620" s="95" t="s">
        <v>240</v>
      </c>
      <c r="E3620" s="87"/>
      <c r="F3620" s="69"/>
      <c r="G3620" s="69"/>
      <c r="H3620" s="69"/>
      <c r="I3620" s="69"/>
      <c r="J3620" s="70"/>
      <c r="K3620" s="118"/>
      <c r="L3620" s="112"/>
    </row>
    <row r="3621" spans="1:12" x14ac:dyDescent="0.25">
      <c r="A3621" s="93">
        <v>1984</v>
      </c>
      <c r="B3621" s="94" t="s">
        <v>291</v>
      </c>
      <c r="C3621" s="95" t="s">
        <v>292</v>
      </c>
      <c r="D3621" s="95" t="s">
        <v>240</v>
      </c>
      <c r="E3621" s="87"/>
      <c r="F3621" s="69"/>
      <c r="G3621" s="69"/>
      <c r="H3621" s="69"/>
      <c r="I3621" s="69"/>
      <c r="J3621" s="70"/>
      <c r="K3621" s="118"/>
      <c r="L3621" s="112"/>
    </row>
    <row r="3622" spans="1:12" x14ac:dyDescent="0.25">
      <c r="A3622" s="93">
        <v>1984</v>
      </c>
      <c r="B3622" s="94" t="s">
        <v>293</v>
      </c>
      <c r="C3622" s="95" t="s">
        <v>294</v>
      </c>
      <c r="D3622" s="95" t="s">
        <v>240</v>
      </c>
      <c r="E3622" s="87"/>
      <c r="F3622" s="69"/>
      <c r="G3622" s="69"/>
      <c r="H3622" s="69"/>
      <c r="I3622" s="69"/>
      <c r="J3622" s="70"/>
      <c r="K3622" s="118"/>
      <c r="L3622" s="112"/>
    </row>
    <row r="3623" spans="1:12" x14ac:dyDescent="0.25">
      <c r="A3623" s="93">
        <v>1984</v>
      </c>
      <c r="B3623" s="94" t="s">
        <v>295</v>
      </c>
      <c r="C3623" s="95" t="s">
        <v>296</v>
      </c>
      <c r="D3623" s="95" t="s">
        <v>240</v>
      </c>
      <c r="E3623" s="87"/>
      <c r="F3623" s="69"/>
      <c r="G3623" s="69"/>
      <c r="H3623" s="69"/>
      <c r="I3623" s="69"/>
      <c r="J3623" s="70"/>
      <c r="K3623" s="118"/>
      <c r="L3623" s="112"/>
    </row>
    <row r="3624" spans="1:12" x14ac:dyDescent="0.25">
      <c r="A3624" s="93">
        <v>1984</v>
      </c>
      <c r="B3624" s="94" t="s">
        <v>297</v>
      </c>
      <c r="C3624" s="95" t="s">
        <v>298</v>
      </c>
      <c r="D3624" s="95" t="s">
        <v>240</v>
      </c>
      <c r="E3624" s="87"/>
      <c r="F3624" s="69"/>
      <c r="G3624" s="69"/>
      <c r="H3624" s="69"/>
      <c r="I3624" s="69"/>
      <c r="J3624" s="70"/>
      <c r="K3624" s="118"/>
      <c r="L3624" s="112"/>
    </row>
    <row r="3625" spans="1:12" x14ac:dyDescent="0.25">
      <c r="A3625" s="93">
        <v>1984</v>
      </c>
      <c r="B3625" s="94" t="s">
        <v>299</v>
      </c>
      <c r="C3625" s="95" t="s">
        <v>300</v>
      </c>
      <c r="D3625" s="95" t="s">
        <v>240</v>
      </c>
      <c r="E3625" s="87"/>
      <c r="F3625" s="69"/>
      <c r="G3625" s="69"/>
      <c r="H3625" s="69"/>
      <c r="I3625" s="69"/>
      <c r="J3625" s="70"/>
      <c r="K3625" s="118"/>
      <c r="L3625" s="112"/>
    </row>
    <row r="3626" spans="1:12" x14ac:dyDescent="0.25">
      <c r="A3626" s="93">
        <v>1984</v>
      </c>
      <c r="B3626" s="94" t="s">
        <v>301</v>
      </c>
      <c r="C3626" s="95" t="s">
        <v>302</v>
      </c>
      <c r="D3626" s="95" t="s">
        <v>240</v>
      </c>
      <c r="E3626" s="87"/>
      <c r="F3626" s="69"/>
      <c r="G3626" s="69"/>
      <c r="H3626" s="69"/>
      <c r="I3626" s="69"/>
      <c r="J3626" s="70"/>
      <c r="K3626" s="118"/>
      <c r="L3626" s="112"/>
    </row>
    <row r="3627" spans="1:12" x14ac:dyDescent="0.25">
      <c r="A3627" s="93">
        <v>1984</v>
      </c>
      <c r="B3627" s="94" t="s">
        <v>303</v>
      </c>
      <c r="C3627" s="95" t="s">
        <v>304</v>
      </c>
      <c r="D3627" s="95" t="s">
        <v>240</v>
      </c>
      <c r="E3627" s="87"/>
      <c r="F3627" s="69"/>
      <c r="G3627" s="69"/>
      <c r="H3627" s="69"/>
      <c r="I3627" s="69"/>
      <c r="J3627" s="70"/>
      <c r="K3627" s="118"/>
      <c r="L3627" s="112"/>
    </row>
    <row r="3628" spans="1:12" x14ac:dyDescent="0.25">
      <c r="A3628" s="93">
        <v>1984</v>
      </c>
      <c r="B3628" s="94" t="s">
        <v>305</v>
      </c>
      <c r="C3628" s="95" t="s">
        <v>306</v>
      </c>
      <c r="D3628" s="95" t="s">
        <v>240</v>
      </c>
      <c r="E3628" s="87"/>
      <c r="F3628" s="69"/>
      <c r="G3628" s="69"/>
      <c r="H3628" s="69"/>
      <c r="I3628" s="69"/>
      <c r="J3628" s="70"/>
      <c r="K3628" s="118"/>
      <c r="L3628" s="112"/>
    </row>
    <row r="3629" spans="1:12" x14ac:dyDescent="0.25">
      <c r="A3629" s="93">
        <v>1984</v>
      </c>
      <c r="B3629" s="94" t="s">
        <v>307</v>
      </c>
      <c r="C3629" s="95" t="s">
        <v>308</v>
      </c>
      <c r="D3629" s="95" t="s">
        <v>240</v>
      </c>
      <c r="E3629" s="87"/>
      <c r="F3629" s="69"/>
      <c r="G3629" s="69"/>
      <c r="H3629" s="69"/>
      <c r="I3629" s="69"/>
      <c r="J3629" s="70"/>
      <c r="K3629" s="118"/>
      <c r="L3629" s="112"/>
    </row>
    <row r="3630" spans="1:12" x14ac:dyDescent="0.25">
      <c r="A3630" s="93">
        <v>1984</v>
      </c>
      <c r="B3630" s="94" t="s">
        <v>309</v>
      </c>
      <c r="C3630" s="95" t="s">
        <v>310</v>
      </c>
      <c r="D3630" s="95" t="s">
        <v>240</v>
      </c>
      <c r="E3630" s="87"/>
      <c r="F3630" s="69"/>
      <c r="G3630" s="69"/>
      <c r="H3630" s="69"/>
      <c r="I3630" s="69"/>
      <c r="J3630" s="70"/>
      <c r="K3630" s="118"/>
      <c r="L3630" s="112"/>
    </row>
    <row r="3631" spans="1:12" x14ac:dyDescent="0.25">
      <c r="A3631" s="93">
        <v>1984</v>
      </c>
      <c r="B3631" s="94" t="s">
        <v>311</v>
      </c>
      <c r="C3631" s="95" t="s">
        <v>312</v>
      </c>
      <c r="D3631" s="95" t="s">
        <v>240</v>
      </c>
      <c r="E3631" s="87"/>
      <c r="F3631" s="69"/>
      <c r="G3631" s="69"/>
      <c r="H3631" s="69"/>
      <c r="I3631" s="69"/>
      <c r="J3631" s="70"/>
      <c r="K3631" s="118"/>
      <c r="L3631" s="112"/>
    </row>
    <row r="3632" spans="1:12" x14ac:dyDescent="0.25">
      <c r="A3632" s="93">
        <v>1984</v>
      </c>
      <c r="B3632" s="94" t="s">
        <v>313</v>
      </c>
      <c r="C3632" s="95" t="s">
        <v>314</v>
      </c>
      <c r="D3632" s="95" t="s">
        <v>240</v>
      </c>
      <c r="E3632" s="87"/>
      <c r="F3632" s="69"/>
      <c r="G3632" s="69"/>
      <c r="H3632" s="69"/>
      <c r="I3632" s="69"/>
      <c r="J3632" s="70"/>
      <c r="K3632" s="118"/>
      <c r="L3632" s="112"/>
    </row>
    <row r="3633" spans="1:12" x14ac:dyDescent="0.25">
      <c r="A3633" s="93">
        <v>1984</v>
      </c>
      <c r="B3633" s="94" t="s">
        <v>315</v>
      </c>
      <c r="C3633" s="95" t="s">
        <v>316</v>
      </c>
      <c r="D3633" s="95" t="s">
        <v>240</v>
      </c>
      <c r="E3633" s="87"/>
      <c r="F3633" s="69"/>
      <c r="G3633" s="69"/>
      <c r="H3633" s="69"/>
      <c r="I3633" s="69"/>
      <c r="J3633" s="70"/>
      <c r="K3633" s="118"/>
      <c r="L3633" s="112"/>
    </row>
    <row r="3634" spans="1:12" x14ac:dyDescent="0.25">
      <c r="A3634" s="93">
        <v>1984</v>
      </c>
      <c r="B3634" s="94" t="s">
        <v>317</v>
      </c>
      <c r="C3634" s="95" t="s">
        <v>318</v>
      </c>
      <c r="D3634" s="95" t="s">
        <v>240</v>
      </c>
      <c r="E3634" s="87"/>
      <c r="F3634" s="69"/>
      <c r="G3634" s="69"/>
      <c r="H3634" s="69"/>
      <c r="I3634" s="69"/>
      <c r="J3634" s="70"/>
      <c r="K3634" s="118"/>
      <c r="L3634" s="112"/>
    </row>
    <row r="3635" spans="1:12" x14ac:dyDescent="0.25">
      <c r="A3635" s="93">
        <v>1984</v>
      </c>
      <c r="B3635" s="94" t="s">
        <v>319</v>
      </c>
      <c r="C3635" s="95" t="s">
        <v>320</v>
      </c>
      <c r="D3635" s="95" t="s">
        <v>240</v>
      </c>
      <c r="E3635" s="87"/>
      <c r="F3635" s="69"/>
      <c r="G3635" s="69"/>
      <c r="H3635" s="69"/>
      <c r="I3635" s="69"/>
      <c r="J3635" s="70"/>
      <c r="K3635" s="118"/>
      <c r="L3635" s="112"/>
    </row>
    <row r="3636" spans="1:12" x14ac:dyDescent="0.25">
      <c r="A3636" s="93">
        <v>1984</v>
      </c>
      <c r="B3636" s="94" t="s">
        <v>321</v>
      </c>
      <c r="C3636" s="95" t="s">
        <v>322</v>
      </c>
      <c r="D3636" s="95" t="s">
        <v>240</v>
      </c>
      <c r="E3636" s="87"/>
      <c r="F3636" s="69"/>
      <c r="G3636" s="69"/>
      <c r="H3636" s="69"/>
      <c r="I3636" s="69"/>
      <c r="J3636" s="70"/>
      <c r="K3636" s="118"/>
      <c r="L3636" s="112"/>
    </row>
    <row r="3637" spans="1:12" x14ac:dyDescent="0.25">
      <c r="A3637" s="93">
        <v>1984</v>
      </c>
      <c r="B3637" s="94" t="s">
        <v>323</v>
      </c>
      <c r="C3637" s="95" t="s">
        <v>324</v>
      </c>
      <c r="D3637" s="95" t="s">
        <v>240</v>
      </c>
      <c r="E3637" s="87"/>
      <c r="F3637" s="69"/>
      <c r="G3637" s="69"/>
      <c r="H3637" s="69"/>
      <c r="I3637" s="69"/>
      <c r="J3637" s="70"/>
      <c r="K3637" s="118"/>
      <c r="L3637" s="112"/>
    </row>
    <row r="3638" spans="1:12" x14ac:dyDescent="0.25">
      <c r="A3638" s="93">
        <v>1984</v>
      </c>
      <c r="B3638" s="94" t="s">
        <v>325</v>
      </c>
      <c r="C3638" s="95" t="s">
        <v>326</v>
      </c>
      <c r="D3638" s="95" t="s">
        <v>240</v>
      </c>
      <c r="E3638" s="87"/>
      <c r="F3638" s="69"/>
      <c r="G3638" s="69"/>
      <c r="H3638" s="69"/>
      <c r="I3638" s="69"/>
      <c r="J3638" s="70"/>
      <c r="K3638" s="118"/>
      <c r="L3638" s="112"/>
    </row>
    <row r="3639" spans="1:12" x14ac:dyDescent="0.25">
      <c r="A3639" s="93">
        <v>1984</v>
      </c>
      <c r="B3639" s="94" t="s">
        <v>327</v>
      </c>
      <c r="C3639" s="95" t="s">
        <v>328</v>
      </c>
      <c r="D3639" s="95" t="s">
        <v>240</v>
      </c>
      <c r="E3639" s="87"/>
      <c r="F3639" s="69"/>
      <c r="G3639" s="69"/>
      <c r="H3639" s="69"/>
      <c r="I3639" s="69"/>
      <c r="J3639" s="70"/>
      <c r="K3639" s="118"/>
      <c r="L3639" s="112"/>
    </row>
    <row r="3640" spans="1:12" x14ac:dyDescent="0.25">
      <c r="A3640" s="93">
        <v>1984</v>
      </c>
      <c r="B3640" s="94" t="s">
        <v>329</v>
      </c>
      <c r="C3640" s="95" t="s">
        <v>330</v>
      </c>
      <c r="D3640" s="95" t="s">
        <v>240</v>
      </c>
      <c r="E3640" s="87"/>
      <c r="F3640" s="69"/>
      <c r="G3640" s="69"/>
      <c r="H3640" s="69"/>
      <c r="I3640" s="69"/>
      <c r="J3640" s="70"/>
      <c r="K3640" s="118"/>
      <c r="L3640" s="112"/>
    </row>
    <row r="3641" spans="1:12" x14ac:dyDescent="0.25">
      <c r="A3641" s="93">
        <v>1984</v>
      </c>
      <c r="B3641" s="94" t="s">
        <v>331</v>
      </c>
      <c r="C3641" s="95" t="s">
        <v>332</v>
      </c>
      <c r="D3641" s="95" t="s">
        <v>240</v>
      </c>
      <c r="E3641" s="87"/>
      <c r="F3641" s="69"/>
      <c r="G3641" s="69"/>
      <c r="H3641" s="69"/>
      <c r="I3641" s="69"/>
      <c r="J3641" s="70"/>
      <c r="K3641" s="118"/>
      <c r="L3641" s="112"/>
    </row>
    <row r="3642" spans="1:12" x14ac:dyDescent="0.25">
      <c r="A3642" s="93">
        <v>1984</v>
      </c>
      <c r="B3642" s="94" t="s">
        <v>333</v>
      </c>
      <c r="C3642" s="95" t="s">
        <v>334</v>
      </c>
      <c r="D3642" s="95" t="s">
        <v>240</v>
      </c>
      <c r="E3642" s="87"/>
      <c r="F3642" s="69"/>
      <c r="G3642" s="69"/>
      <c r="H3642" s="69"/>
      <c r="I3642" s="69"/>
      <c r="J3642" s="70"/>
      <c r="K3642" s="118"/>
      <c r="L3642" s="112"/>
    </row>
    <row r="3643" spans="1:12" x14ac:dyDescent="0.25">
      <c r="A3643" s="93">
        <v>1984</v>
      </c>
      <c r="B3643" s="94" t="s">
        <v>335</v>
      </c>
      <c r="C3643" s="95" t="s">
        <v>336</v>
      </c>
      <c r="D3643" s="95" t="s">
        <v>337</v>
      </c>
      <c r="E3643" s="87"/>
      <c r="F3643" s="69"/>
      <c r="G3643" s="69"/>
      <c r="H3643" s="69"/>
      <c r="I3643" s="69"/>
      <c r="J3643" s="70"/>
      <c r="K3643" s="118"/>
      <c r="L3643" s="112"/>
    </row>
    <row r="3644" spans="1:12" x14ac:dyDescent="0.25">
      <c r="A3644" s="93">
        <v>1984</v>
      </c>
      <c r="B3644" s="94" t="s">
        <v>338</v>
      </c>
      <c r="C3644" s="95" t="s">
        <v>339</v>
      </c>
      <c r="D3644" s="95" t="s">
        <v>337</v>
      </c>
      <c r="E3644" s="87"/>
      <c r="F3644" s="69"/>
      <c r="G3644" s="69"/>
      <c r="H3644" s="69"/>
      <c r="I3644" s="69"/>
      <c r="J3644" s="70"/>
      <c r="K3644" s="118"/>
      <c r="L3644" s="112"/>
    </row>
    <row r="3645" spans="1:12" x14ac:dyDescent="0.25">
      <c r="A3645" s="93">
        <v>1984</v>
      </c>
      <c r="B3645" s="94" t="s">
        <v>340</v>
      </c>
      <c r="C3645" s="95" t="s">
        <v>341</v>
      </c>
      <c r="D3645" s="95" t="s">
        <v>337</v>
      </c>
      <c r="E3645" s="87"/>
      <c r="F3645" s="69"/>
      <c r="G3645" s="69"/>
      <c r="H3645" s="69"/>
      <c r="I3645" s="69"/>
      <c r="J3645" s="70"/>
      <c r="K3645" s="118"/>
      <c r="L3645" s="112"/>
    </row>
    <row r="3646" spans="1:12" x14ac:dyDescent="0.25">
      <c r="A3646" s="93">
        <v>1984</v>
      </c>
      <c r="B3646" s="94" t="s">
        <v>342</v>
      </c>
      <c r="C3646" s="95" t="s">
        <v>343</v>
      </c>
      <c r="D3646" s="95" t="s">
        <v>337</v>
      </c>
      <c r="E3646" s="87"/>
      <c r="F3646" s="69"/>
      <c r="G3646" s="69"/>
      <c r="H3646" s="69"/>
      <c r="I3646" s="69"/>
      <c r="J3646" s="70"/>
      <c r="K3646" s="118"/>
      <c r="L3646" s="112"/>
    </row>
    <row r="3647" spans="1:12" x14ac:dyDescent="0.25">
      <c r="A3647" s="93">
        <v>1984</v>
      </c>
      <c r="B3647" s="94" t="s">
        <v>344</v>
      </c>
      <c r="C3647" s="95" t="s">
        <v>345</v>
      </c>
      <c r="D3647" s="95" t="s">
        <v>337</v>
      </c>
      <c r="E3647" s="87"/>
      <c r="F3647" s="69"/>
      <c r="G3647" s="69"/>
      <c r="H3647" s="69"/>
      <c r="I3647" s="69"/>
      <c r="J3647" s="70"/>
      <c r="K3647" s="118"/>
      <c r="L3647" s="112"/>
    </row>
    <row r="3648" spans="1:12" x14ac:dyDescent="0.25">
      <c r="A3648" s="93">
        <v>1984</v>
      </c>
      <c r="B3648" s="94" t="s">
        <v>346</v>
      </c>
      <c r="C3648" s="95" t="s">
        <v>347</v>
      </c>
      <c r="D3648" s="95" t="s">
        <v>337</v>
      </c>
      <c r="E3648" s="87"/>
      <c r="F3648" s="69"/>
      <c r="G3648" s="69"/>
      <c r="H3648" s="69"/>
      <c r="I3648" s="69"/>
      <c r="J3648" s="70"/>
      <c r="K3648" s="118"/>
      <c r="L3648" s="112"/>
    </row>
    <row r="3649" spans="1:12" x14ac:dyDescent="0.25">
      <c r="A3649" s="93">
        <v>1984</v>
      </c>
      <c r="B3649" s="94" t="s">
        <v>348</v>
      </c>
      <c r="C3649" s="95" t="s">
        <v>349</v>
      </c>
      <c r="D3649" s="95" t="s">
        <v>337</v>
      </c>
      <c r="E3649" s="87"/>
      <c r="F3649" s="69"/>
      <c r="G3649" s="69"/>
      <c r="H3649" s="69"/>
      <c r="I3649" s="69"/>
      <c r="J3649" s="70"/>
      <c r="K3649" s="118"/>
      <c r="L3649" s="112"/>
    </row>
    <row r="3650" spans="1:12" x14ac:dyDescent="0.25">
      <c r="A3650" s="93">
        <v>1984</v>
      </c>
      <c r="B3650" s="94" t="s">
        <v>350</v>
      </c>
      <c r="C3650" s="95" t="s">
        <v>351</v>
      </c>
      <c r="D3650" s="95" t="s">
        <v>337</v>
      </c>
      <c r="E3650" s="87"/>
      <c r="F3650" s="69"/>
      <c r="G3650" s="69"/>
      <c r="H3650" s="69"/>
      <c r="I3650" s="69"/>
      <c r="J3650" s="70"/>
      <c r="K3650" s="118"/>
      <c r="L3650" s="112"/>
    </row>
    <row r="3651" spans="1:12" x14ac:dyDescent="0.25">
      <c r="A3651" s="93">
        <v>1984</v>
      </c>
      <c r="B3651" s="94" t="s">
        <v>352</v>
      </c>
      <c r="C3651" s="95" t="s">
        <v>353</v>
      </c>
      <c r="D3651" s="95" t="s">
        <v>337</v>
      </c>
      <c r="E3651" s="87"/>
      <c r="F3651" s="69"/>
      <c r="G3651" s="69"/>
      <c r="H3651" s="69"/>
      <c r="I3651" s="69"/>
      <c r="J3651" s="70"/>
      <c r="K3651" s="118"/>
      <c r="L3651" s="112"/>
    </row>
    <row r="3652" spans="1:12" x14ac:dyDescent="0.25">
      <c r="A3652" s="93">
        <v>1984</v>
      </c>
      <c r="B3652" s="94" t="s">
        <v>354</v>
      </c>
      <c r="C3652" s="95" t="s">
        <v>355</v>
      </c>
      <c r="D3652" s="95" t="s">
        <v>337</v>
      </c>
      <c r="E3652" s="87"/>
      <c r="F3652" s="69"/>
      <c r="G3652" s="69"/>
      <c r="H3652" s="69"/>
      <c r="I3652" s="69"/>
      <c r="J3652" s="70"/>
      <c r="K3652" s="118"/>
      <c r="L3652" s="112"/>
    </row>
    <row r="3653" spans="1:12" x14ac:dyDescent="0.25">
      <c r="A3653" s="93">
        <v>1984</v>
      </c>
      <c r="B3653" s="94" t="s">
        <v>356</v>
      </c>
      <c r="C3653" s="95" t="s">
        <v>357</v>
      </c>
      <c r="D3653" s="95" t="s">
        <v>337</v>
      </c>
      <c r="E3653" s="87"/>
      <c r="F3653" s="69"/>
      <c r="G3653" s="69"/>
      <c r="H3653" s="69"/>
      <c r="I3653" s="69"/>
      <c r="J3653" s="70"/>
      <c r="K3653" s="118"/>
      <c r="L3653" s="112"/>
    </row>
    <row r="3654" spans="1:12" x14ac:dyDescent="0.25">
      <c r="A3654" s="93">
        <v>1984</v>
      </c>
      <c r="B3654" s="94" t="s">
        <v>358</v>
      </c>
      <c r="C3654" s="95" t="s">
        <v>359</v>
      </c>
      <c r="D3654" s="95" t="s">
        <v>337</v>
      </c>
      <c r="E3654" s="87"/>
      <c r="F3654" s="69"/>
      <c r="G3654" s="69"/>
      <c r="H3654" s="69"/>
      <c r="I3654" s="69"/>
      <c r="J3654" s="70"/>
      <c r="K3654" s="118"/>
      <c r="L3654" s="112"/>
    </row>
    <row r="3655" spans="1:12" x14ac:dyDescent="0.25">
      <c r="A3655" s="93">
        <v>1984</v>
      </c>
      <c r="B3655" s="94" t="s">
        <v>360</v>
      </c>
      <c r="C3655" s="95" t="s">
        <v>361</v>
      </c>
      <c r="D3655" s="95" t="s">
        <v>337</v>
      </c>
      <c r="E3655" s="87"/>
      <c r="F3655" s="69"/>
      <c r="G3655" s="69"/>
      <c r="H3655" s="69"/>
      <c r="I3655" s="69"/>
      <c r="J3655" s="70"/>
      <c r="K3655" s="118"/>
      <c r="L3655" s="112"/>
    </row>
    <row r="3656" spans="1:12" x14ac:dyDescent="0.25">
      <c r="A3656" s="93">
        <v>1984</v>
      </c>
      <c r="B3656" s="94" t="s">
        <v>362</v>
      </c>
      <c r="C3656" s="95" t="s">
        <v>363</v>
      </c>
      <c r="D3656" s="95" t="s">
        <v>337</v>
      </c>
      <c r="E3656" s="87"/>
      <c r="F3656" s="69"/>
      <c r="G3656" s="69"/>
      <c r="H3656" s="69"/>
      <c r="I3656" s="69"/>
      <c r="J3656" s="70"/>
      <c r="K3656" s="118"/>
      <c r="L3656" s="112"/>
    </row>
    <row r="3657" spans="1:12" x14ac:dyDescent="0.25">
      <c r="A3657" s="93">
        <v>1984</v>
      </c>
      <c r="B3657" s="94" t="s">
        <v>364</v>
      </c>
      <c r="C3657" s="95" t="s">
        <v>365</v>
      </c>
      <c r="D3657" s="95" t="s">
        <v>337</v>
      </c>
      <c r="E3657" s="87"/>
      <c r="F3657" s="69"/>
      <c r="G3657" s="69"/>
      <c r="H3657" s="69"/>
      <c r="I3657" s="69"/>
      <c r="J3657" s="70"/>
      <c r="K3657" s="118"/>
      <c r="L3657" s="112"/>
    </row>
    <row r="3658" spans="1:12" x14ac:dyDescent="0.25">
      <c r="A3658" s="93">
        <v>1984</v>
      </c>
      <c r="B3658" s="94" t="s">
        <v>366</v>
      </c>
      <c r="C3658" s="95" t="s">
        <v>367</v>
      </c>
      <c r="D3658" s="95" t="s">
        <v>337</v>
      </c>
      <c r="E3658" s="87"/>
      <c r="F3658" s="69"/>
      <c r="G3658" s="69"/>
      <c r="H3658" s="69"/>
      <c r="I3658" s="69"/>
      <c r="J3658" s="70"/>
      <c r="K3658" s="118"/>
      <c r="L3658" s="112"/>
    </row>
    <row r="3659" spans="1:12" x14ac:dyDescent="0.25">
      <c r="A3659" s="93">
        <v>1984</v>
      </c>
      <c r="B3659" s="94" t="s">
        <v>368</v>
      </c>
      <c r="C3659" s="95" t="s">
        <v>369</v>
      </c>
      <c r="D3659" s="95" t="s">
        <v>337</v>
      </c>
      <c r="E3659" s="87"/>
      <c r="F3659" s="69"/>
      <c r="G3659" s="69"/>
      <c r="H3659" s="69"/>
      <c r="I3659" s="69"/>
      <c r="J3659" s="70"/>
      <c r="K3659" s="118"/>
      <c r="L3659" s="112"/>
    </row>
    <row r="3660" spans="1:12" x14ac:dyDescent="0.25">
      <c r="A3660" s="93">
        <v>1984</v>
      </c>
      <c r="B3660" s="94" t="s">
        <v>370</v>
      </c>
      <c r="C3660" s="95" t="s">
        <v>371</v>
      </c>
      <c r="D3660" s="95" t="s">
        <v>337</v>
      </c>
      <c r="E3660" s="87"/>
      <c r="F3660" s="69"/>
      <c r="G3660" s="69"/>
      <c r="H3660" s="69"/>
      <c r="I3660" s="69"/>
      <c r="J3660" s="70"/>
      <c r="K3660" s="118"/>
      <c r="L3660" s="112"/>
    </row>
    <row r="3661" spans="1:12" x14ac:dyDescent="0.25">
      <c r="A3661" s="93">
        <v>1984</v>
      </c>
      <c r="B3661" s="94" t="s">
        <v>372</v>
      </c>
      <c r="C3661" s="95" t="s">
        <v>373</v>
      </c>
      <c r="D3661" s="95" t="s">
        <v>337</v>
      </c>
      <c r="E3661" s="87"/>
      <c r="F3661" s="69"/>
      <c r="G3661" s="69"/>
      <c r="H3661" s="69"/>
      <c r="I3661" s="69"/>
      <c r="J3661" s="70"/>
      <c r="K3661" s="118"/>
      <c r="L3661" s="112"/>
    </row>
    <row r="3662" spans="1:12" x14ac:dyDescent="0.25">
      <c r="A3662" s="93">
        <v>1984</v>
      </c>
      <c r="B3662" s="94" t="s">
        <v>374</v>
      </c>
      <c r="C3662" s="95" t="s">
        <v>375</v>
      </c>
      <c r="D3662" s="95" t="s">
        <v>337</v>
      </c>
      <c r="E3662" s="87"/>
      <c r="F3662" s="69"/>
      <c r="G3662" s="69"/>
      <c r="H3662" s="69"/>
      <c r="I3662" s="69"/>
      <c r="J3662" s="70"/>
      <c r="K3662" s="118"/>
      <c r="L3662" s="112"/>
    </row>
    <row r="3663" spans="1:12" x14ac:dyDescent="0.25">
      <c r="A3663" s="93">
        <v>1984</v>
      </c>
      <c r="B3663" s="94" t="s">
        <v>376</v>
      </c>
      <c r="C3663" s="95" t="s">
        <v>377</v>
      </c>
      <c r="D3663" s="95" t="s">
        <v>337</v>
      </c>
      <c r="E3663" s="87"/>
      <c r="F3663" s="69"/>
      <c r="G3663" s="69"/>
      <c r="H3663" s="69"/>
      <c r="I3663" s="69"/>
      <c r="J3663" s="70"/>
      <c r="K3663" s="118"/>
      <c r="L3663" s="112"/>
    </row>
    <row r="3664" spans="1:12" x14ac:dyDescent="0.25">
      <c r="A3664" s="93">
        <v>1984</v>
      </c>
      <c r="B3664" s="94" t="s">
        <v>378</v>
      </c>
      <c r="C3664" s="95" t="s">
        <v>379</v>
      </c>
      <c r="D3664" s="95" t="s">
        <v>337</v>
      </c>
      <c r="E3664" s="87"/>
      <c r="F3664" s="69"/>
      <c r="G3664" s="69"/>
      <c r="H3664" s="69"/>
      <c r="I3664" s="69"/>
      <c r="J3664" s="70"/>
      <c r="K3664" s="118"/>
      <c r="L3664" s="112"/>
    </row>
    <row r="3665" spans="1:12" x14ac:dyDescent="0.25">
      <c r="A3665" s="93">
        <v>1984</v>
      </c>
      <c r="B3665" s="94" t="s">
        <v>380</v>
      </c>
      <c r="C3665" s="95" t="s">
        <v>381</v>
      </c>
      <c r="D3665" s="95" t="s">
        <v>337</v>
      </c>
      <c r="E3665" s="87"/>
      <c r="F3665" s="69"/>
      <c r="G3665" s="69"/>
      <c r="H3665" s="69"/>
      <c r="I3665" s="69"/>
      <c r="J3665" s="70"/>
      <c r="K3665" s="118"/>
      <c r="L3665" s="112"/>
    </row>
    <row r="3666" spans="1:12" x14ac:dyDescent="0.25">
      <c r="A3666" s="93">
        <v>1984</v>
      </c>
      <c r="B3666" s="94"/>
      <c r="C3666" s="95" t="s">
        <v>382</v>
      </c>
      <c r="D3666" s="95" t="s">
        <v>337</v>
      </c>
      <c r="E3666" s="87"/>
      <c r="F3666" s="69"/>
      <c r="G3666" s="69"/>
      <c r="H3666" s="69"/>
      <c r="I3666" s="69"/>
      <c r="J3666" s="70"/>
      <c r="K3666" s="118"/>
      <c r="L3666" s="112"/>
    </row>
    <row r="3667" spans="1:12" x14ac:dyDescent="0.25">
      <c r="A3667" s="93">
        <v>1984</v>
      </c>
      <c r="B3667" s="94" t="s">
        <v>383</v>
      </c>
      <c r="C3667" s="95" t="s">
        <v>384</v>
      </c>
      <c r="D3667" s="95" t="s">
        <v>337</v>
      </c>
      <c r="E3667" s="87"/>
      <c r="F3667" s="69"/>
      <c r="G3667" s="69"/>
      <c r="H3667" s="69"/>
      <c r="I3667" s="69"/>
      <c r="J3667" s="70"/>
      <c r="K3667" s="118"/>
      <c r="L3667" s="112"/>
    </row>
    <row r="3668" spans="1:12" x14ac:dyDescent="0.25">
      <c r="A3668" s="93">
        <v>1984</v>
      </c>
      <c r="B3668" s="94" t="s">
        <v>385</v>
      </c>
      <c r="C3668" s="95" t="s">
        <v>386</v>
      </c>
      <c r="D3668" s="95" t="s">
        <v>337</v>
      </c>
      <c r="E3668" s="87"/>
      <c r="F3668" s="69"/>
      <c r="G3668" s="69"/>
      <c r="H3668" s="69"/>
      <c r="I3668" s="69"/>
      <c r="J3668" s="70"/>
      <c r="K3668" s="118"/>
      <c r="L3668" s="112"/>
    </row>
    <row r="3669" spans="1:12" x14ac:dyDescent="0.25">
      <c r="A3669" s="93">
        <v>1984</v>
      </c>
      <c r="B3669" s="94" t="s">
        <v>387</v>
      </c>
      <c r="C3669" s="95" t="s">
        <v>648</v>
      </c>
      <c r="D3669" s="95" t="s">
        <v>337</v>
      </c>
      <c r="E3669" s="87"/>
      <c r="F3669" s="69"/>
      <c r="G3669" s="69"/>
      <c r="H3669" s="69"/>
      <c r="I3669" s="69"/>
      <c r="J3669" s="70"/>
      <c r="K3669" s="118"/>
      <c r="L3669" s="112"/>
    </row>
    <row r="3670" spans="1:12" x14ac:dyDescent="0.25">
      <c r="A3670" s="93">
        <v>1984</v>
      </c>
      <c r="B3670" s="94" t="s">
        <v>388</v>
      </c>
      <c r="C3670" s="95" t="s">
        <v>389</v>
      </c>
      <c r="D3670" s="95" t="s">
        <v>337</v>
      </c>
      <c r="E3670" s="87"/>
      <c r="F3670" s="69"/>
      <c r="G3670" s="69"/>
      <c r="H3670" s="69"/>
      <c r="I3670" s="69"/>
      <c r="J3670" s="70"/>
      <c r="K3670" s="118"/>
      <c r="L3670" s="112"/>
    </row>
    <row r="3671" spans="1:12" x14ac:dyDescent="0.25">
      <c r="A3671" s="93">
        <v>1984</v>
      </c>
      <c r="B3671" s="94" t="s">
        <v>390</v>
      </c>
      <c r="C3671" s="95" t="s">
        <v>391</v>
      </c>
      <c r="D3671" s="95" t="s">
        <v>337</v>
      </c>
      <c r="E3671" s="87"/>
      <c r="F3671" s="69"/>
      <c r="G3671" s="69"/>
      <c r="H3671" s="69"/>
      <c r="I3671" s="69"/>
      <c r="J3671" s="70"/>
      <c r="K3671" s="118"/>
      <c r="L3671" s="112"/>
    </row>
    <row r="3672" spans="1:12" x14ac:dyDescent="0.25">
      <c r="A3672" s="93">
        <v>1984</v>
      </c>
      <c r="B3672" s="94" t="s">
        <v>392</v>
      </c>
      <c r="C3672" s="95" t="s">
        <v>393</v>
      </c>
      <c r="D3672" s="95" t="s">
        <v>337</v>
      </c>
      <c r="E3672" s="87"/>
      <c r="F3672" s="69"/>
      <c r="G3672" s="69"/>
      <c r="H3672" s="69"/>
      <c r="I3672" s="69"/>
      <c r="J3672" s="70"/>
      <c r="K3672" s="118"/>
      <c r="L3672" s="112"/>
    </row>
    <row r="3673" spans="1:12" x14ac:dyDescent="0.25">
      <c r="A3673" s="93">
        <v>1984</v>
      </c>
      <c r="B3673" s="94" t="s">
        <v>394</v>
      </c>
      <c r="C3673" s="95" t="s">
        <v>395</v>
      </c>
      <c r="D3673" s="95" t="s">
        <v>337</v>
      </c>
      <c r="E3673" s="87"/>
      <c r="F3673" s="69"/>
      <c r="G3673" s="69"/>
      <c r="H3673" s="69"/>
      <c r="I3673" s="69"/>
      <c r="J3673" s="70"/>
      <c r="K3673" s="118"/>
      <c r="L3673" s="112"/>
    </row>
    <row r="3674" spans="1:12" x14ac:dyDescent="0.25">
      <c r="A3674" s="93">
        <v>1984</v>
      </c>
      <c r="B3674" s="94" t="s">
        <v>396</v>
      </c>
      <c r="C3674" s="95" t="s">
        <v>397</v>
      </c>
      <c r="D3674" s="95" t="s">
        <v>337</v>
      </c>
      <c r="E3674" s="87"/>
      <c r="F3674" s="69"/>
      <c r="G3674" s="69"/>
      <c r="H3674" s="69"/>
      <c r="I3674" s="69"/>
      <c r="J3674" s="70"/>
      <c r="K3674" s="118"/>
      <c r="L3674" s="112"/>
    </row>
    <row r="3675" spans="1:12" x14ac:dyDescent="0.25">
      <c r="A3675" s="93">
        <v>1984</v>
      </c>
      <c r="B3675" s="94" t="s">
        <v>398</v>
      </c>
      <c r="C3675" s="95" t="s">
        <v>399</v>
      </c>
      <c r="D3675" s="95" t="s">
        <v>337</v>
      </c>
      <c r="E3675" s="87"/>
      <c r="F3675" s="69"/>
      <c r="G3675" s="69"/>
      <c r="H3675" s="69"/>
      <c r="I3675" s="69"/>
      <c r="J3675" s="70"/>
      <c r="K3675" s="118"/>
      <c r="L3675" s="112"/>
    </row>
    <row r="3676" spans="1:12" x14ac:dyDescent="0.25">
      <c r="A3676" s="93">
        <v>1984</v>
      </c>
      <c r="B3676" s="94" t="s">
        <v>400</v>
      </c>
      <c r="C3676" s="95" t="s">
        <v>401</v>
      </c>
      <c r="D3676" s="95" t="s">
        <v>337</v>
      </c>
      <c r="E3676" s="87"/>
      <c r="F3676" s="69"/>
      <c r="G3676" s="69"/>
      <c r="H3676" s="69"/>
      <c r="I3676" s="69"/>
      <c r="J3676" s="70"/>
      <c r="K3676" s="118"/>
      <c r="L3676" s="112"/>
    </row>
    <row r="3677" spans="1:12" x14ac:dyDescent="0.25">
      <c r="A3677" s="93">
        <v>1984</v>
      </c>
      <c r="B3677" s="94" t="s">
        <v>402</v>
      </c>
      <c r="C3677" s="95" t="s">
        <v>403</v>
      </c>
      <c r="D3677" s="95" t="s">
        <v>337</v>
      </c>
      <c r="E3677" s="87"/>
      <c r="F3677" s="69"/>
      <c r="G3677" s="69"/>
      <c r="H3677" s="69"/>
      <c r="I3677" s="69"/>
      <c r="J3677" s="70"/>
      <c r="K3677" s="118"/>
      <c r="L3677" s="112"/>
    </row>
    <row r="3678" spans="1:12" x14ac:dyDescent="0.25">
      <c r="A3678" s="93">
        <v>1984</v>
      </c>
      <c r="B3678" s="94" t="s">
        <v>404</v>
      </c>
      <c r="C3678" s="95" t="s">
        <v>405</v>
      </c>
      <c r="D3678" s="95" t="s">
        <v>337</v>
      </c>
      <c r="E3678" s="87"/>
      <c r="F3678" s="69"/>
      <c r="G3678" s="69"/>
      <c r="H3678" s="69"/>
      <c r="I3678" s="69"/>
      <c r="J3678" s="70"/>
      <c r="K3678" s="118"/>
      <c r="L3678" s="112"/>
    </row>
    <row r="3679" spans="1:12" x14ac:dyDescent="0.25">
      <c r="A3679" s="93">
        <v>1984</v>
      </c>
      <c r="B3679" s="94" t="s">
        <v>406</v>
      </c>
      <c r="C3679" s="95" t="s">
        <v>407</v>
      </c>
      <c r="D3679" s="95" t="s">
        <v>337</v>
      </c>
      <c r="E3679" s="87"/>
      <c r="F3679" s="69"/>
      <c r="G3679" s="69"/>
      <c r="H3679" s="69"/>
      <c r="I3679" s="69"/>
      <c r="J3679" s="70"/>
      <c r="K3679" s="118"/>
      <c r="L3679" s="112"/>
    </row>
    <row r="3680" spans="1:12" x14ac:dyDescent="0.25">
      <c r="A3680" s="93">
        <v>1984</v>
      </c>
      <c r="B3680" s="94" t="s">
        <v>408</v>
      </c>
      <c r="C3680" s="95" t="s">
        <v>409</v>
      </c>
      <c r="D3680" s="95" t="s">
        <v>337</v>
      </c>
      <c r="E3680" s="87"/>
      <c r="F3680" s="69"/>
      <c r="G3680" s="69"/>
      <c r="H3680" s="69"/>
      <c r="I3680" s="69"/>
      <c r="J3680" s="70"/>
      <c r="K3680" s="118"/>
      <c r="L3680" s="112"/>
    </row>
    <row r="3681" spans="1:12" x14ac:dyDescent="0.25">
      <c r="A3681" s="93">
        <v>1984</v>
      </c>
      <c r="B3681" s="94" t="s">
        <v>410</v>
      </c>
      <c r="C3681" s="95" t="s">
        <v>411</v>
      </c>
      <c r="D3681" s="95" t="s">
        <v>337</v>
      </c>
      <c r="E3681" s="87"/>
      <c r="F3681" s="69"/>
      <c r="G3681" s="69"/>
      <c r="H3681" s="69"/>
      <c r="I3681" s="69"/>
      <c r="J3681" s="70"/>
      <c r="K3681" s="118"/>
      <c r="L3681" s="112"/>
    </row>
    <row r="3682" spans="1:12" x14ac:dyDescent="0.25">
      <c r="A3682" s="93">
        <v>1984</v>
      </c>
      <c r="B3682" s="94" t="s">
        <v>412</v>
      </c>
      <c r="C3682" s="95" t="s">
        <v>413</v>
      </c>
      <c r="D3682" s="95" t="s">
        <v>337</v>
      </c>
      <c r="E3682" s="87"/>
      <c r="F3682" s="69"/>
      <c r="G3682" s="69"/>
      <c r="H3682" s="69"/>
      <c r="I3682" s="69"/>
      <c r="J3682" s="70"/>
      <c r="K3682" s="118"/>
      <c r="L3682" s="112"/>
    </row>
    <row r="3683" spans="1:12" x14ac:dyDescent="0.25">
      <c r="A3683" s="93">
        <v>1984</v>
      </c>
      <c r="B3683" s="94" t="s">
        <v>414</v>
      </c>
      <c r="C3683" s="95" t="s">
        <v>415</v>
      </c>
      <c r="D3683" s="95" t="s">
        <v>337</v>
      </c>
      <c r="E3683" s="87"/>
      <c r="F3683" s="69"/>
      <c r="G3683" s="69"/>
      <c r="H3683" s="69"/>
      <c r="I3683" s="69"/>
      <c r="J3683" s="70"/>
      <c r="K3683" s="118"/>
      <c r="L3683" s="112"/>
    </row>
    <row r="3684" spans="1:12" x14ac:dyDescent="0.25">
      <c r="A3684" s="93">
        <v>1984</v>
      </c>
      <c r="B3684" s="94" t="s">
        <v>416</v>
      </c>
      <c r="C3684" s="95" t="s">
        <v>417</v>
      </c>
      <c r="D3684" s="95" t="s">
        <v>337</v>
      </c>
      <c r="E3684" s="87"/>
      <c r="F3684" s="69"/>
      <c r="G3684" s="69"/>
      <c r="H3684" s="69"/>
      <c r="I3684" s="69"/>
      <c r="J3684" s="70"/>
      <c r="K3684" s="118"/>
      <c r="L3684" s="112"/>
    </row>
    <row r="3685" spans="1:12" x14ac:dyDescent="0.25">
      <c r="A3685" s="93">
        <v>1984</v>
      </c>
      <c r="B3685" s="94" t="s">
        <v>418</v>
      </c>
      <c r="C3685" s="95" t="s">
        <v>419</v>
      </c>
      <c r="D3685" s="95" t="s">
        <v>337</v>
      </c>
      <c r="E3685" s="87"/>
      <c r="F3685" s="69"/>
      <c r="G3685" s="69"/>
      <c r="H3685" s="69"/>
      <c r="I3685" s="69"/>
      <c r="J3685" s="70"/>
      <c r="K3685" s="118"/>
      <c r="L3685" s="112"/>
    </row>
    <row r="3686" spans="1:12" x14ac:dyDescent="0.25">
      <c r="A3686" s="93">
        <v>1984</v>
      </c>
      <c r="B3686" s="94" t="s">
        <v>420</v>
      </c>
      <c r="C3686" s="95" t="s">
        <v>421</v>
      </c>
      <c r="D3686" s="95" t="s">
        <v>337</v>
      </c>
      <c r="E3686" s="87"/>
      <c r="F3686" s="69"/>
      <c r="G3686" s="69"/>
      <c r="H3686" s="69"/>
      <c r="I3686" s="69"/>
      <c r="J3686" s="70"/>
      <c r="K3686" s="118"/>
      <c r="L3686" s="112"/>
    </row>
    <row r="3687" spans="1:12" x14ac:dyDescent="0.25">
      <c r="A3687" s="93">
        <v>1984</v>
      </c>
      <c r="B3687" s="94" t="s">
        <v>422</v>
      </c>
      <c r="C3687" s="95" t="s">
        <v>423</v>
      </c>
      <c r="D3687" s="95" t="s">
        <v>337</v>
      </c>
      <c r="E3687" s="87"/>
      <c r="F3687" s="69"/>
      <c r="G3687" s="69"/>
      <c r="H3687" s="69"/>
      <c r="I3687" s="69"/>
      <c r="J3687" s="70"/>
      <c r="K3687" s="118"/>
      <c r="L3687" s="112"/>
    </row>
    <row r="3688" spans="1:12" x14ac:dyDescent="0.25">
      <c r="A3688" s="93">
        <v>1984</v>
      </c>
      <c r="B3688" s="94" t="s">
        <v>424</v>
      </c>
      <c r="C3688" s="95" t="s">
        <v>425</v>
      </c>
      <c r="D3688" s="95" t="s">
        <v>337</v>
      </c>
      <c r="E3688" s="87"/>
      <c r="F3688" s="69"/>
      <c r="G3688" s="69"/>
      <c r="H3688" s="69"/>
      <c r="I3688" s="69"/>
      <c r="J3688" s="70"/>
      <c r="K3688" s="118"/>
      <c r="L3688" s="112"/>
    </row>
    <row r="3689" spans="1:12" x14ac:dyDescent="0.25">
      <c r="A3689" s="93">
        <v>1984</v>
      </c>
      <c r="B3689" s="94" t="s">
        <v>426</v>
      </c>
      <c r="C3689" s="95" t="s">
        <v>427</v>
      </c>
      <c r="D3689" s="95" t="s">
        <v>337</v>
      </c>
      <c r="E3689" s="87"/>
      <c r="F3689" s="69"/>
      <c r="G3689" s="69"/>
      <c r="H3689" s="69"/>
      <c r="I3689" s="69"/>
      <c r="J3689" s="70"/>
      <c r="K3689" s="118"/>
      <c r="L3689" s="112"/>
    </row>
    <row r="3690" spans="1:12" x14ac:dyDescent="0.25">
      <c r="A3690" s="93">
        <v>1984</v>
      </c>
      <c r="B3690" s="94" t="s">
        <v>428</v>
      </c>
      <c r="C3690" s="95" t="s">
        <v>429</v>
      </c>
      <c r="D3690" s="95" t="s">
        <v>337</v>
      </c>
      <c r="E3690" s="87"/>
      <c r="F3690" s="69"/>
      <c r="G3690" s="69"/>
      <c r="H3690" s="69"/>
      <c r="I3690" s="69"/>
      <c r="J3690" s="70"/>
      <c r="K3690" s="118"/>
      <c r="L3690" s="112"/>
    </row>
    <row r="3691" spans="1:12" x14ac:dyDescent="0.25">
      <c r="A3691" s="93">
        <v>1984</v>
      </c>
      <c r="B3691" s="94" t="s">
        <v>430</v>
      </c>
      <c r="C3691" s="95" t="s">
        <v>431</v>
      </c>
      <c r="D3691" s="95" t="s">
        <v>337</v>
      </c>
      <c r="E3691" s="87"/>
      <c r="F3691" s="69"/>
      <c r="G3691" s="69"/>
      <c r="H3691" s="69"/>
      <c r="I3691" s="69"/>
      <c r="J3691" s="70"/>
      <c r="K3691" s="118"/>
      <c r="L3691" s="112"/>
    </row>
    <row r="3692" spans="1:12" x14ac:dyDescent="0.25">
      <c r="A3692" s="93">
        <v>1984</v>
      </c>
      <c r="B3692" s="94" t="s">
        <v>432</v>
      </c>
      <c r="C3692" s="95" t="s">
        <v>433</v>
      </c>
      <c r="D3692" s="95" t="s">
        <v>337</v>
      </c>
      <c r="E3692" s="87"/>
      <c r="F3692" s="69"/>
      <c r="G3692" s="69"/>
      <c r="H3692" s="69"/>
      <c r="I3692" s="69"/>
      <c r="J3692" s="70"/>
      <c r="K3692" s="118"/>
      <c r="L3692" s="112"/>
    </row>
    <row r="3693" spans="1:12" x14ac:dyDescent="0.25">
      <c r="A3693" s="93">
        <v>1984</v>
      </c>
      <c r="B3693" s="94" t="s">
        <v>434</v>
      </c>
      <c r="C3693" s="95" t="s">
        <v>435</v>
      </c>
      <c r="D3693" s="95" t="s">
        <v>337</v>
      </c>
      <c r="E3693" s="87"/>
      <c r="F3693" s="69"/>
      <c r="G3693" s="69"/>
      <c r="H3693" s="69"/>
      <c r="I3693" s="69"/>
      <c r="J3693" s="70"/>
      <c r="K3693" s="118"/>
      <c r="L3693" s="112"/>
    </row>
    <row r="3694" spans="1:12" x14ac:dyDescent="0.25">
      <c r="A3694" s="93">
        <v>1984</v>
      </c>
      <c r="B3694" s="94" t="s">
        <v>436</v>
      </c>
      <c r="C3694" s="95" t="s">
        <v>437</v>
      </c>
      <c r="D3694" s="95" t="s">
        <v>337</v>
      </c>
      <c r="E3694" s="87"/>
      <c r="F3694" s="69"/>
      <c r="G3694" s="69"/>
      <c r="H3694" s="69"/>
      <c r="I3694" s="69"/>
      <c r="J3694" s="70"/>
      <c r="K3694" s="118"/>
      <c r="L3694" s="112"/>
    </row>
    <row r="3695" spans="1:12" x14ac:dyDescent="0.25">
      <c r="A3695" s="93">
        <v>1984</v>
      </c>
      <c r="B3695" s="94" t="s">
        <v>438</v>
      </c>
      <c r="C3695" s="95" t="s">
        <v>439</v>
      </c>
      <c r="D3695" s="95" t="s">
        <v>440</v>
      </c>
      <c r="E3695" s="87"/>
      <c r="F3695" s="69"/>
      <c r="G3695" s="69"/>
      <c r="H3695" s="69"/>
      <c r="I3695" s="69"/>
      <c r="J3695" s="70"/>
      <c r="K3695" s="118"/>
      <c r="L3695" s="112"/>
    </row>
    <row r="3696" spans="1:12" x14ac:dyDescent="0.25">
      <c r="A3696" s="93">
        <v>1984</v>
      </c>
      <c r="B3696" s="94" t="s">
        <v>441</v>
      </c>
      <c r="C3696" s="95" t="s">
        <v>442</v>
      </c>
      <c r="D3696" s="95" t="s">
        <v>440</v>
      </c>
      <c r="E3696" s="87"/>
      <c r="F3696" s="69"/>
      <c r="G3696" s="69"/>
      <c r="H3696" s="69"/>
      <c r="I3696" s="69"/>
      <c r="J3696" s="70"/>
      <c r="K3696" s="118"/>
      <c r="L3696" s="112"/>
    </row>
    <row r="3697" spans="1:12" x14ac:dyDescent="0.25">
      <c r="A3697" s="93">
        <v>1984</v>
      </c>
      <c r="B3697" s="94" t="s">
        <v>443</v>
      </c>
      <c r="C3697" s="95" t="s">
        <v>444</v>
      </c>
      <c r="D3697" s="95" t="s">
        <v>440</v>
      </c>
      <c r="E3697" s="87"/>
      <c r="F3697" s="69"/>
      <c r="G3697" s="69"/>
      <c r="H3697" s="69"/>
      <c r="I3697" s="69"/>
      <c r="J3697" s="70"/>
      <c r="K3697" s="118"/>
      <c r="L3697" s="112"/>
    </row>
    <row r="3698" spans="1:12" x14ac:dyDescent="0.25">
      <c r="A3698" s="93">
        <v>1984</v>
      </c>
      <c r="B3698" s="94" t="s">
        <v>445</v>
      </c>
      <c r="C3698" s="95" t="s">
        <v>446</v>
      </c>
      <c r="D3698" s="95" t="s">
        <v>440</v>
      </c>
      <c r="E3698" s="87"/>
      <c r="F3698" s="69"/>
      <c r="G3698" s="69"/>
      <c r="H3698" s="69"/>
      <c r="I3698" s="69"/>
      <c r="J3698" s="70"/>
      <c r="K3698" s="118"/>
      <c r="L3698" s="112"/>
    </row>
    <row r="3699" spans="1:12" x14ac:dyDescent="0.25">
      <c r="A3699" s="93">
        <v>1984</v>
      </c>
      <c r="B3699" s="94" t="s">
        <v>447</v>
      </c>
      <c r="C3699" s="95" t="s">
        <v>448</v>
      </c>
      <c r="D3699" s="95" t="s">
        <v>440</v>
      </c>
      <c r="E3699" s="87"/>
      <c r="F3699" s="69"/>
      <c r="G3699" s="69"/>
      <c r="H3699" s="69"/>
      <c r="I3699" s="69"/>
      <c r="J3699" s="70"/>
      <c r="K3699" s="118"/>
      <c r="L3699" s="112"/>
    </row>
    <row r="3700" spans="1:12" x14ac:dyDescent="0.25">
      <c r="A3700" s="93">
        <v>1984</v>
      </c>
      <c r="B3700" s="94" t="s">
        <v>449</v>
      </c>
      <c r="C3700" s="95" t="s">
        <v>450</v>
      </c>
      <c r="D3700" s="95" t="s">
        <v>440</v>
      </c>
      <c r="E3700" s="87"/>
      <c r="F3700" s="69"/>
      <c r="G3700" s="69"/>
      <c r="H3700" s="69"/>
      <c r="I3700" s="69"/>
      <c r="J3700" s="70"/>
      <c r="K3700" s="118"/>
      <c r="L3700" s="112"/>
    </row>
    <row r="3701" spans="1:12" x14ac:dyDescent="0.25">
      <c r="A3701" s="93">
        <v>1984</v>
      </c>
      <c r="B3701" s="94" t="s">
        <v>451</v>
      </c>
      <c r="C3701" s="95" t="s">
        <v>452</v>
      </c>
      <c r="D3701" s="95" t="s">
        <v>440</v>
      </c>
      <c r="E3701" s="87"/>
      <c r="F3701" s="69"/>
      <c r="G3701" s="69"/>
      <c r="H3701" s="69"/>
      <c r="I3701" s="69"/>
      <c r="J3701" s="70"/>
      <c r="K3701" s="118"/>
      <c r="L3701" s="112"/>
    </row>
    <row r="3702" spans="1:12" x14ac:dyDescent="0.25">
      <c r="A3702" s="93">
        <v>1984</v>
      </c>
      <c r="B3702" s="94" t="s">
        <v>453</v>
      </c>
      <c r="C3702" s="95" t="s">
        <v>454</v>
      </c>
      <c r="D3702" s="95" t="s">
        <v>440</v>
      </c>
      <c r="E3702" s="87"/>
      <c r="F3702" s="69"/>
      <c r="G3702" s="69"/>
      <c r="H3702" s="69"/>
      <c r="I3702" s="69"/>
      <c r="J3702" s="70"/>
      <c r="K3702" s="118"/>
      <c r="L3702" s="112"/>
    </row>
    <row r="3703" spans="1:12" x14ac:dyDescent="0.25">
      <c r="A3703" s="93">
        <v>1984</v>
      </c>
      <c r="B3703" s="94" t="s">
        <v>455</v>
      </c>
      <c r="C3703" s="95" t="s">
        <v>456</v>
      </c>
      <c r="D3703" s="95" t="s">
        <v>440</v>
      </c>
      <c r="E3703" s="87"/>
      <c r="F3703" s="69"/>
      <c r="G3703" s="69"/>
      <c r="H3703" s="69"/>
      <c r="I3703" s="69"/>
      <c r="J3703" s="70"/>
      <c r="K3703" s="118"/>
      <c r="L3703" s="112"/>
    </row>
    <row r="3704" spans="1:12" x14ac:dyDescent="0.25">
      <c r="A3704" s="93">
        <v>1984</v>
      </c>
      <c r="B3704" s="94" t="s">
        <v>457</v>
      </c>
      <c r="C3704" s="95" t="s">
        <v>458</v>
      </c>
      <c r="D3704" s="95" t="s">
        <v>440</v>
      </c>
      <c r="E3704" s="87"/>
      <c r="F3704" s="69"/>
      <c r="G3704" s="69"/>
      <c r="H3704" s="69"/>
      <c r="I3704" s="69"/>
      <c r="J3704" s="70"/>
      <c r="K3704" s="118"/>
      <c r="L3704" s="112"/>
    </row>
    <row r="3705" spans="1:12" x14ac:dyDescent="0.25">
      <c r="A3705" s="93">
        <v>1984</v>
      </c>
      <c r="B3705" s="94" t="s">
        <v>459</v>
      </c>
      <c r="C3705" s="95" t="s">
        <v>460</v>
      </c>
      <c r="D3705" s="95" t="s">
        <v>440</v>
      </c>
      <c r="E3705" s="87"/>
      <c r="F3705" s="69"/>
      <c r="G3705" s="69"/>
      <c r="H3705" s="69"/>
      <c r="I3705" s="69"/>
      <c r="J3705" s="70"/>
      <c r="K3705" s="118"/>
      <c r="L3705" s="112"/>
    </row>
    <row r="3706" spans="1:12" x14ac:dyDescent="0.25">
      <c r="A3706" s="93">
        <v>1984</v>
      </c>
      <c r="B3706" s="94" t="s">
        <v>461</v>
      </c>
      <c r="C3706" s="95" t="s">
        <v>462</v>
      </c>
      <c r="D3706" s="95" t="s">
        <v>440</v>
      </c>
      <c r="E3706" s="87"/>
      <c r="F3706" s="69"/>
      <c r="G3706" s="69"/>
      <c r="H3706" s="69"/>
      <c r="I3706" s="69"/>
      <c r="J3706" s="70"/>
      <c r="K3706" s="118"/>
      <c r="L3706" s="112"/>
    </row>
    <row r="3707" spans="1:12" x14ac:dyDescent="0.25">
      <c r="A3707" s="93">
        <v>1984</v>
      </c>
      <c r="B3707" s="94" t="s">
        <v>463</v>
      </c>
      <c r="C3707" s="95" t="s">
        <v>464</v>
      </c>
      <c r="D3707" s="95" t="s">
        <v>440</v>
      </c>
      <c r="E3707" s="87"/>
      <c r="F3707" s="69"/>
      <c r="G3707" s="69"/>
      <c r="H3707" s="69"/>
      <c r="I3707" s="69"/>
      <c r="J3707" s="70"/>
      <c r="K3707" s="118"/>
      <c r="L3707" s="112"/>
    </row>
    <row r="3708" spans="1:12" x14ac:dyDescent="0.25">
      <c r="A3708" s="93">
        <v>1984</v>
      </c>
      <c r="B3708" s="94" t="s">
        <v>465</v>
      </c>
      <c r="C3708" s="95" t="s">
        <v>466</v>
      </c>
      <c r="D3708" s="95" t="s">
        <v>440</v>
      </c>
      <c r="E3708" s="87"/>
      <c r="F3708" s="69"/>
      <c r="G3708" s="69"/>
      <c r="H3708" s="69"/>
      <c r="I3708" s="69"/>
      <c r="J3708" s="70"/>
      <c r="K3708" s="118"/>
      <c r="L3708" s="112"/>
    </row>
    <row r="3709" spans="1:12" x14ac:dyDescent="0.25">
      <c r="A3709" s="93">
        <v>1984</v>
      </c>
      <c r="B3709" s="94" t="s">
        <v>467</v>
      </c>
      <c r="C3709" s="95" t="s">
        <v>468</v>
      </c>
      <c r="D3709" s="95" t="s">
        <v>440</v>
      </c>
      <c r="E3709" s="87"/>
      <c r="F3709" s="69"/>
      <c r="G3709" s="69"/>
      <c r="H3709" s="69"/>
      <c r="I3709" s="69"/>
      <c r="J3709" s="70"/>
      <c r="K3709" s="118"/>
      <c r="L3709" s="112"/>
    </row>
    <row r="3710" spans="1:12" x14ac:dyDescent="0.25">
      <c r="A3710" s="93">
        <v>1984</v>
      </c>
      <c r="B3710" s="94" t="s">
        <v>469</v>
      </c>
      <c r="C3710" s="95" t="s">
        <v>470</v>
      </c>
      <c r="D3710" s="95" t="s">
        <v>440</v>
      </c>
      <c r="E3710" s="87"/>
      <c r="F3710" s="69"/>
      <c r="G3710" s="69"/>
      <c r="H3710" s="69"/>
      <c r="I3710" s="69"/>
      <c r="J3710" s="70"/>
      <c r="K3710" s="118"/>
      <c r="L3710" s="112"/>
    </row>
    <row r="3711" spans="1:12" x14ac:dyDescent="0.25">
      <c r="A3711" s="93">
        <v>1984</v>
      </c>
      <c r="B3711" s="94" t="s">
        <v>471</v>
      </c>
      <c r="C3711" s="95" t="s">
        <v>472</v>
      </c>
      <c r="D3711" s="95" t="s">
        <v>440</v>
      </c>
      <c r="E3711" s="87"/>
      <c r="F3711" s="69"/>
      <c r="G3711" s="69"/>
      <c r="H3711" s="69"/>
      <c r="I3711" s="69"/>
      <c r="J3711" s="70"/>
      <c r="K3711" s="118"/>
      <c r="L3711" s="112"/>
    </row>
    <row r="3712" spans="1:12" x14ac:dyDescent="0.25">
      <c r="A3712" s="93">
        <v>1984</v>
      </c>
      <c r="B3712" s="94" t="s">
        <v>473</v>
      </c>
      <c r="C3712" s="95" t="s">
        <v>474</v>
      </c>
      <c r="D3712" s="95" t="s">
        <v>440</v>
      </c>
      <c r="E3712" s="87"/>
      <c r="F3712" s="69"/>
      <c r="G3712" s="69"/>
      <c r="H3712" s="69"/>
      <c r="I3712" s="69"/>
      <c r="J3712" s="70"/>
      <c r="K3712" s="118"/>
      <c r="L3712" s="112"/>
    </row>
    <row r="3713" spans="1:12" x14ac:dyDescent="0.25">
      <c r="A3713" s="93">
        <v>1984</v>
      </c>
      <c r="B3713" s="94" t="s">
        <v>475</v>
      </c>
      <c r="C3713" s="95" t="s">
        <v>476</v>
      </c>
      <c r="D3713" s="95" t="s">
        <v>440</v>
      </c>
      <c r="E3713" s="87"/>
      <c r="F3713" s="69"/>
      <c r="G3713" s="69"/>
      <c r="H3713" s="69"/>
      <c r="I3713" s="69"/>
      <c r="J3713" s="70"/>
      <c r="K3713" s="118"/>
      <c r="L3713" s="112"/>
    </row>
    <row r="3714" spans="1:12" x14ac:dyDescent="0.25">
      <c r="A3714" s="93">
        <v>1984</v>
      </c>
      <c r="B3714" s="94" t="s">
        <v>477</v>
      </c>
      <c r="C3714" s="95" t="s">
        <v>478</v>
      </c>
      <c r="D3714" s="95" t="s">
        <v>440</v>
      </c>
      <c r="E3714" s="87"/>
      <c r="F3714" s="69"/>
      <c r="G3714" s="69"/>
      <c r="H3714" s="69"/>
      <c r="I3714" s="69"/>
      <c r="J3714" s="70"/>
      <c r="K3714" s="118"/>
      <c r="L3714" s="112"/>
    </row>
    <row r="3715" spans="1:12" x14ac:dyDescent="0.25">
      <c r="A3715" s="93">
        <v>1984</v>
      </c>
      <c r="B3715" s="94" t="s">
        <v>479</v>
      </c>
      <c r="C3715" s="95" t="s">
        <v>480</v>
      </c>
      <c r="D3715" s="95" t="s">
        <v>440</v>
      </c>
      <c r="E3715" s="87"/>
      <c r="F3715" s="69"/>
      <c r="G3715" s="69"/>
      <c r="H3715" s="69"/>
      <c r="I3715" s="69"/>
      <c r="J3715" s="70"/>
      <c r="K3715" s="118"/>
      <c r="L3715" s="112"/>
    </row>
    <row r="3716" spans="1:12" x14ac:dyDescent="0.25">
      <c r="A3716" s="93">
        <v>1984</v>
      </c>
      <c r="B3716" s="94" t="s">
        <v>481</v>
      </c>
      <c r="C3716" s="95" t="s">
        <v>482</v>
      </c>
      <c r="D3716" s="95" t="s">
        <v>440</v>
      </c>
      <c r="E3716" s="87"/>
      <c r="F3716" s="69"/>
      <c r="G3716" s="69"/>
      <c r="H3716" s="69"/>
      <c r="I3716" s="69"/>
      <c r="J3716" s="70"/>
      <c r="K3716" s="118"/>
      <c r="L3716" s="112"/>
    </row>
    <row r="3717" spans="1:12" x14ac:dyDescent="0.25">
      <c r="A3717" s="93">
        <v>1984</v>
      </c>
      <c r="B3717" s="94" t="s">
        <v>483</v>
      </c>
      <c r="C3717" s="95" t="s">
        <v>484</v>
      </c>
      <c r="D3717" s="95" t="s">
        <v>440</v>
      </c>
      <c r="E3717" s="87"/>
      <c r="F3717" s="69"/>
      <c r="G3717" s="69"/>
      <c r="H3717" s="69"/>
      <c r="I3717" s="69"/>
      <c r="J3717" s="70"/>
      <c r="K3717" s="118"/>
      <c r="L3717" s="112"/>
    </row>
    <row r="3718" spans="1:12" x14ac:dyDescent="0.25">
      <c r="A3718" s="93">
        <v>1984</v>
      </c>
      <c r="B3718" s="94" t="s">
        <v>485</v>
      </c>
      <c r="C3718" s="95" t="s">
        <v>486</v>
      </c>
      <c r="D3718" s="95" t="s">
        <v>440</v>
      </c>
      <c r="E3718" s="87"/>
      <c r="F3718" s="69"/>
      <c r="G3718" s="69"/>
      <c r="H3718" s="69"/>
      <c r="I3718" s="69"/>
      <c r="J3718" s="70"/>
      <c r="K3718" s="118"/>
      <c r="L3718" s="112"/>
    </row>
    <row r="3719" spans="1:12" x14ac:dyDescent="0.25">
      <c r="A3719" s="93">
        <v>1984</v>
      </c>
      <c r="B3719" s="94" t="s">
        <v>487</v>
      </c>
      <c r="C3719" s="95" t="s">
        <v>488</v>
      </c>
      <c r="D3719" s="95" t="s">
        <v>440</v>
      </c>
      <c r="E3719" s="87"/>
      <c r="F3719" s="69"/>
      <c r="G3719" s="69"/>
      <c r="H3719" s="69"/>
      <c r="I3719" s="69"/>
      <c r="J3719" s="70"/>
      <c r="K3719" s="118"/>
      <c r="L3719" s="112"/>
    </row>
    <row r="3720" spans="1:12" x14ac:dyDescent="0.25">
      <c r="A3720" s="93">
        <v>1984</v>
      </c>
      <c r="B3720" s="94" t="s">
        <v>489</v>
      </c>
      <c r="C3720" s="95" t="s">
        <v>490</v>
      </c>
      <c r="D3720" s="95" t="s">
        <v>440</v>
      </c>
      <c r="E3720" s="87"/>
      <c r="F3720" s="69"/>
      <c r="G3720" s="69"/>
      <c r="H3720" s="69"/>
      <c r="I3720" s="69"/>
      <c r="J3720" s="70"/>
      <c r="K3720" s="118"/>
      <c r="L3720" s="112"/>
    </row>
    <row r="3721" spans="1:12" x14ac:dyDescent="0.25">
      <c r="A3721" s="93">
        <v>1984</v>
      </c>
      <c r="B3721" s="94" t="s">
        <v>491</v>
      </c>
      <c r="C3721" s="95" t="s">
        <v>492</v>
      </c>
      <c r="D3721" s="95" t="s">
        <v>440</v>
      </c>
      <c r="E3721" s="87"/>
      <c r="F3721" s="69"/>
      <c r="G3721" s="69"/>
      <c r="H3721" s="69"/>
      <c r="I3721" s="69"/>
      <c r="J3721" s="70"/>
      <c r="K3721" s="118"/>
      <c r="L3721" s="112"/>
    </row>
    <row r="3722" spans="1:12" x14ac:dyDescent="0.25">
      <c r="A3722" s="93">
        <v>1984</v>
      </c>
      <c r="B3722" s="94" t="s">
        <v>493</v>
      </c>
      <c r="C3722" s="95" t="s">
        <v>494</v>
      </c>
      <c r="D3722" s="95" t="s">
        <v>440</v>
      </c>
      <c r="E3722" s="87"/>
      <c r="F3722" s="69"/>
      <c r="G3722" s="69"/>
      <c r="H3722" s="69"/>
      <c r="I3722" s="69"/>
      <c r="J3722" s="70"/>
      <c r="K3722" s="118"/>
      <c r="L3722" s="112"/>
    </row>
    <row r="3723" spans="1:12" ht="15.75" thickBot="1" x14ac:dyDescent="0.3">
      <c r="A3723" s="100">
        <v>1984</v>
      </c>
      <c r="B3723" s="101" t="s">
        <v>495</v>
      </c>
      <c r="C3723" s="102" t="s">
        <v>496</v>
      </c>
      <c r="D3723" s="102" t="s">
        <v>440</v>
      </c>
      <c r="E3723" s="88"/>
      <c r="F3723" s="56"/>
      <c r="G3723" s="56"/>
      <c r="H3723" s="56"/>
      <c r="I3723" s="56"/>
      <c r="J3723" s="71"/>
      <c r="K3723" s="119"/>
      <c r="L3723" s="113"/>
    </row>
    <row r="3724" spans="1:12" x14ac:dyDescent="0.25">
      <c r="A3724" s="90">
        <v>1985</v>
      </c>
      <c r="B3724" s="91" t="s">
        <v>4</v>
      </c>
      <c r="C3724" s="92" t="s">
        <v>5</v>
      </c>
      <c r="D3724" s="92" t="s">
        <v>6</v>
      </c>
      <c r="E3724" s="86">
        <f t="shared" ref="E3724:J3733" si="75">IF(ISNUMBER(VLOOKUP($B3724,EFW.1985,3,FALSE))=TRUE,VLOOKUP($B3724,EFW.1985,E$2,FALSE),NA())</f>
        <v>2.6755397148676163</v>
      </c>
      <c r="F3724" s="69">
        <f t="shared" si="75"/>
        <v>0.7232967126491151</v>
      </c>
      <c r="G3724" s="69">
        <f t="shared" si="75"/>
        <v>3.5868739387665274</v>
      </c>
      <c r="H3724" s="69">
        <f t="shared" si="75"/>
        <v>6.3039674315669538</v>
      </c>
      <c r="I3724" s="69">
        <f t="shared" si="75"/>
        <v>1.5118937990775059</v>
      </c>
      <c r="J3724" s="70">
        <f t="shared" si="75"/>
        <v>3.4418129258147125</v>
      </c>
      <c r="K3724" s="118"/>
      <c r="L3724" s="112"/>
    </row>
    <row r="3725" spans="1:12" x14ac:dyDescent="0.25">
      <c r="A3725" s="93">
        <v>1985</v>
      </c>
      <c r="B3725" s="94" t="s">
        <v>7</v>
      </c>
      <c r="C3725" s="95" t="s">
        <v>8</v>
      </c>
      <c r="D3725" s="95" t="s">
        <v>6</v>
      </c>
      <c r="E3725" s="87">
        <f t="shared" si="75"/>
        <v>4.3654378643627059</v>
      </c>
      <c r="F3725" s="69">
        <f t="shared" si="75"/>
        <v>4.1158038475294303</v>
      </c>
      <c r="G3725" s="69">
        <f t="shared" si="75"/>
        <v>4.0976070172270997</v>
      </c>
      <c r="H3725" s="69">
        <f t="shared" si="75"/>
        <v>8.848127200277963</v>
      </c>
      <c r="I3725" s="69">
        <f t="shared" si="75"/>
        <v>0.35447552607480176</v>
      </c>
      <c r="J3725" s="70">
        <f t="shared" si="75"/>
        <v>5.0362236233677358</v>
      </c>
      <c r="K3725" s="118"/>
      <c r="L3725" s="112"/>
    </row>
    <row r="3726" spans="1:12" x14ac:dyDescent="0.25">
      <c r="A3726" s="93">
        <v>1985</v>
      </c>
      <c r="B3726" s="94" t="s">
        <v>9</v>
      </c>
      <c r="C3726" s="95" t="s">
        <v>10</v>
      </c>
      <c r="D3726" s="95" t="s">
        <v>6</v>
      </c>
      <c r="E3726" s="87" t="e">
        <f t="shared" si="75"/>
        <v>#N/A</v>
      </c>
      <c r="F3726" s="69" t="e">
        <f t="shared" si="75"/>
        <v>#N/A</v>
      </c>
      <c r="G3726" s="69" t="e">
        <f t="shared" si="75"/>
        <v>#N/A</v>
      </c>
      <c r="H3726" s="69" t="e">
        <f t="shared" si="75"/>
        <v>#N/A</v>
      </c>
      <c r="I3726" s="69" t="e">
        <f t="shared" si="75"/>
        <v>#N/A</v>
      </c>
      <c r="J3726" s="70" t="e">
        <f t="shared" si="75"/>
        <v>#N/A</v>
      </c>
      <c r="K3726" s="118"/>
      <c r="L3726" s="112"/>
    </row>
    <row r="3727" spans="1:12" x14ac:dyDescent="0.25">
      <c r="A3727" s="93">
        <v>1985</v>
      </c>
      <c r="B3727" s="94" t="s">
        <v>11</v>
      </c>
      <c r="C3727" s="95" t="s">
        <v>12</v>
      </c>
      <c r="D3727" s="95" t="s">
        <v>6</v>
      </c>
      <c r="E3727" s="87">
        <f t="shared" si="75"/>
        <v>5.1538881044946923</v>
      </c>
      <c r="F3727" s="69">
        <f t="shared" si="75"/>
        <v>4.9137469547873929</v>
      </c>
      <c r="G3727" s="69">
        <f t="shared" si="75"/>
        <v>3.4740697745485418</v>
      </c>
      <c r="H3727" s="69">
        <f t="shared" si="75"/>
        <v>6.8143844693035858</v>
      </c>
      <c r="I3727" s="69">
        <f t="shared" si="75"/>
        <v>5.9511072511794101</v>
      </c>
      <c r="J3727" s="70">
        <f t="shared" si="75"/>
        <v>4.8669943706231331</v>
      </c>
      <c r="K3727" s="118"/>
      <c r="L3727" s="112"/>
    </row>
    <row r="3728" spans="1:12" x14ac:dyDescent="0.25">
      <c r="A3728" s="93">
        <v>1985</v>
      </c>
      <c r="B3728" s="94" t="s">
        <v>13</v>
      </c>
      <c r="C3728" s="95" t="s">
        <v>14</v>
      </c>
      <c r="D3728" s="95" t="s">
        <v>6</v>
      </c>
      <c r="E3728" s="87" t="e">
        <f t="shared" si="75"/>
        <v>#N/A</v>
      </c>
      <c r="F3728" s="69" t="e">
        <f t="shared" si="75"/>
        <v>#N/A</v>
      </c>
      <c r="G3728" s="69" t="e">
        <f t="shared" si="75"/>
        <v>#N/A</v>
      </c>
      <c r="H3728" s="69" t="e">
        <f t="shared" si="75"/>
        <v>#N/A</v>
      </c>
      <c r="I3728" s="69" t="e">
        <f t="shared" si="75"/>
        <v>#N/A</v>
      </c>
      <c r="J3728" s="70" t="e">
        <f t="shared" si="75"/>
        <v>#N/A</v>
      </c>
      <c r="K3728" s="118"/>
      <c r="L3728" s="112"/>
    </row>
    <row r="3729" spans="1:12" x14ac:dyDescent="0.25">
      <c r="A3729" s="93">
        <v>1985</v>
      </c>
      <c r="B3729" s="94" t="s">
        <v>15</v>
      </c>
      <c r="C3729" s="95" t="s">
        <v>16</v>
      </c>
      <c r="D3729" s="95" t="s">
        <v>6</v>
      </c>
      <c r="E3729" s="87">
        <f t="shared" si="75"/>
        <v>5.3631741222996547</v>
      </c>
      <c r="F3729" s="69">
        <f t="shared" si="75"/>
        <v>4.7109215649189622</v>
      </c>
      <c r="G3729" s="69">
        <f t="shared" si="75"/>
        <v>4.8956656475928302</v>
      </c>
      <c r="H3729" s="69">
        <f t="shared" si="75"/>
        <v>6.5031897926574116</v>
      </c>
      <c r="I3729" s="69">
        <f t="shared" si="75"/>
        <v>4.661687378083637</v>
      </c>
      <c r="J3729" s="70">
        <f t="shared" si="75"/>
        <v>6.3103107384221362</v>
      </c>
      <c r="K3729" s="118"/>
      <c r="L3729" s="112"/>
    </row>
    <row r="3730" spans="1:12" x14ac:dyDescent="0.25">
      <c r="A3730" s="93">
        <v>1985</v>
      </c>
      <c r="B3730" s="94" t="s">
        <v>17</v>
      </c>
      <c r="C3730" s="95" t="s">
        <v>18</v>
      </c>
      <c r="D3730" s="95" t="s">
        <v>6</v>
      </c>
      <c r="E3730" s="87" t="e">
        <f t="shared" si="75"/>
        <v>#N/A</v>
      </c>
      <c r="F3730" s="69" t="e">
        <f t="shared" si="75"/>
        <v>#N/A</v>
      </c>
      <c r="G3730" s="69" t="e">
        <f t="shared" si="75"/>
        <v>#N/A</v>
      </c>
      <c r="H3730" s="69" t="e">
        <f t="shared" si="75"/>
        <v>#N/A</v>
      </c>
      <c r="I3730" s="69" t="e">
        <f t="shared" si="75"/>
        <v>#N/A</v>
      </c>
      <c r="J3730" s="70" t="e">
        <f t="shared" si="75"/>
        <v>#N/A</v>
      </c>
      <c r="K3730" s="118"/>
      <c r="L3730" s="112"/>
    </row>
    <row r="3731" spans="1:12" x14ac:dyDescent="0.25">
      <c r="A3731" s="93">
        <v>1985</v>
      </c>
      <c r="B3731" s="94" t="s">
        <v>19</v>
      </c>
      <c r="C3731" s="95" t="s">
        <v>20</v>
      </c>
      <c r="D3731" s="95" t="s">
        <v>6</v>
      </c>
      <c r="E3731" s="87" t="e">
        <f t="shared" si="75"/>
        <v>#N/A</v>
      </c>
      <c r="F3731" s="69" t="e">
        <f t="shared" si="75"/>
        <v>#N/A</v>
      </c>
      <c r="G3731" s="69" t="e">
        <f t="shared" si="75"/>
        <v>#N/A</v>
      </c>
      <c r="H3731" s="69" t="e">
        <f t="shared" si="75"/>
        <v>#N/A</v>
      </c>
      <c r="I3731" s="69" t="e">
        <f t="shared" si="75"/>
        <v>#N/A</v>
      </c>
      <c r="J3731" s="70" t="e">
        <f t="shared" si="75"/>
        <v>#N/A</v>
      </c>
      <c r="K3731" s="118"/>
      <c r="L3731" s="112"/>
    </row>
    <row r="3732" spans="1:12" x14ac:dyDescent="0.25">
      <c r="A3732" s="93">
        <v>1985</v>
      </c>
      <c r="B3732" s="94" t="s">
        <v>21</v>
      </c>
      <c r="C3732" s="95" t="s">
        <v>22</v>
      </c>
      <c r="D3732" s="95" t="s">
        <v>6</v>
      </c>
      <c r="E3732" s="87">
        <f t="shared" si="75"/>
        <v>4.5547736203228633</v>
      </c>
      <c r="F3732" s="69">
        <f t="shared" si="75"/>
        <v>4.465182938014685</v>
      </c>
      <c r="G3732" s="69">
        <f t="shared" si="75"/>
        <v>1.891573175484814</v>
      </c>
      <c r="H3732" s="69">
        <f t="shared" si="75"/>
        <v>6.3983700013172218</v>
      </c>
      <c r="I3732" s="69" t="str">
        <f t="shared" si="75"/>
        <v/>
      </c>
      <c r="J3732" s="70">
        <f t="shared" si="75"/>
        <v>5.2784557730517596</v>
      </c>
      <c r="K3732" s="118"/>
      <c r="L3732" s="112"/>
    </row>
    <row r="3733" spans="1:12" x14ac:dyDescent="0.25">
      <c r="A3733" s="93">
        <v>1985</v>
      </c>
      <c r="B3733" s="94" t="s">
        <v>23</v>
      </c>
      <c r="C3733" s="95" t="s">
        <v>24</v>
      </c>
      <c r="D3733" s="95" t="s">
        <v>6</v>
      </c>
      <c r="E3733" s="87">
        <f t="shared" si="75"/>
        <v>5.6195697908367874</v>
      </c>
      <c r="F3733" s="69">
        <f t="shared" si="75"/>
        <v>4.3631931742708714</v>
      </c>
      <c r="G3733" s="69">
        <f t="shared" si="75"/>
        <v>6.0925057167022265</v>
      </c>
      <c r="H3733" s="69">
        <f t="shared" si="75"/>
        <v>5.4626137060046878</v>
      </c>
      <c r="I3733" s="69">
        <f t="shared" si="75"/>
        <v>5.1277086372981202</v>
      </c>
      <c r="J3733" s="70">
        <f t="shared" si="75"/>
        <v>7.0762084982811375</v>
      </c>
      <c r="K3733" s="118"/>
      <c r="L3733" s="112"/>
    </row>
    <row r="3734" spans="1:12" x14ac:dyDescent="0.25">
      <c r="A3734" s="93">
        <v>1985</v>
      </c>
      <c r="B3734" s="94" t="s">
        <v>25</v>
      </c>
      <c r="C3734" s="95" t="s">
        <v>26</v>
      </c>
      <c r="D3734" s="95" t="s">
        <v>6</v>
      </c>
      <c r="E3734" s="87" t="e">
        <f t="shared" ref="E3734:J3743" si="76">IF(ISNUMBER(VLOOKUP($B3734,EFW.1985,3,FALSE))=TRUE,VLOOKUP($B3734,EFW.1985,E$2,FALSE),NA())</f>
        <v>#N/A</v>
      </c>
      <c r="F3734" s="69" t="e">
        <f t="shared" si="76"/>
        <v>#N/A</v>
      </c>
      <c r="G3734" s="69" t="e">
        <f t="shared" si="76"/>
        <v>#N/A</v>
      </c>
      <c r="H3734" s="69" t="e">
        <f t="shared" si="76"/>
        <v>#N/A</v>
      </c>
      <c r="I3734" s="69" t="e">
        <f t="shared" si="76"/>
        <v>#N/A</v>
      </c>
      <c r="J3734" s="70" t="e">
        <f t="shared" si="76"/>
        <v>#N/A</v>
      </c>
      <c r="K3734" s="118"/>
      <c r="L3734" s="112"/>
    </row>
    <row r="3735" spans="1:12" x14ac:dyDescent="0.25">
      <c r="A3735" s="93">
        <v>1985</v>
      </c>
      <c r="B3735" s="94" t="s">
        <v>27</v>
      </c>
      <c r="C3735" s="95" t="s">
        <v>28</v>
      </c>
      <c r="D3735" s="95" t="s">
        <v>6</v>
      </c>
      <c r="E3735" s="87" t="e">
        <f t="shared" si="76"/>
        <v>#N/A</v>
      </c>
      <c r="F3735" s="69" t="e">
        <f t="shared" si="76"/>
        <v>#N/A</v>
      </c>
      <c r="G3735" s="69" t="e">
        <f t="shared" si="76"/>
        <v>#N/A</v>
      </c>
      <c r="H3735" s="69" t="e">
        <f t="shared" si="76"/>
        <v>#N/A</v>
      </c>
      <c r="I3735" s="69" t="e">
        <f t="shared" si="76"/>
        <v>#N/A</v>
      </c>
      <c r="J3735" s="70" t="e">
        <f t="shared" si="76"/>
        <v>#N/A</v>
      </c>
      <c r="K3735" s="118"/>
      <c r="L3735" s="112"/>
    </row>
    <row r="3736" spans="1:12" x14ac:dyDescent="0.25">
      <c r="A3736" s="93">
        <v>1985</v>
      </c>
      <c r="B3736" s="94" t="s">
        <v>29</v>
      </c>
      <c r="C3736" s="95" t="s">
        <v>30</v>
      </c>
      <c r="D3736" s="95" t="s">
        <v>6</v>
      </c>
      <c r="E3736" s="87">
        <f t="shared" si="76"/>
        <v>4.3877748822530904</v>
      </c>
      <c r="F3736" s="69">
        <f t="shared" si="76"/>
        <v>4.8873437462571312</v>
      </c>
      <c r="G3736" s="69">
        <f t="shared" si="76"/>
        <v>3.6258619880560286</v>
      </c>
      <c r="H3736" s="69">
        <f t="shared" si="76"/>
        <v>6.2723013768026386</v>
      </c>
      <c r="I3736" s="69">
        <f t="shared" si="76"/>
        <v>2.2017109893171494</v>
      </c>
      <c r="J3736" s="70">
        <f t="shared" si="76"/>
        <v>5.570906354277307</v>
      </c>
      <c r="K3736" s="118"/>
      <c r="L3736" s="112"/>
    </row>
    <row r="3737" spans="1:12" x14ac:dyDescent="0.25">
      <c r="A3737" s="93">
        <v>1985</v>
      </c>
      <c r="B3737" s="94" t="s">
        <v>31</v>
      </c>
      <c r="C3737" s="95" t="s">
        <v>32</v>
      </c>
      <c r="D3737" s="95" t="s">
        <v>6</v>
      </c>
      <c r="E3737" s="87" t="e">
        <f t="shared" si="76"/>
        <v>#N/A</v>
      </c>
      <c r="F3737" s="69" t="e">
        <f t="shared" si="76"/>
        <v>#N/A</v>
      </c>
      <c r="G3737" s="69" t="e">
        <f t="shared" si="76"/>
        <v>#N/A</v>
      </c>
      <c r="H3737" s="69" t="e">
        <f t="shared" si="76"/>
        <v>#N/A</v>
      </c>
      <c r="I3737" s="69" t="e">
        <f t="shared" si="76"/>
        <v>#N/A</v>
      </c>
      <c r="J3737" s="70" t="e">
        <f t="shared" si="76"/>
        <v>#N/A</v>
      </c>
      <c r="K3737" s="118"/>
      <c r="L3737" s="112"/>
    </row>
    <row r="3738" spans="1:12" x14ac:dyDescent="0.25">
      <c r="A3738" s="93">
        <v>1985</v>
      </c>
      <c r="B3738" s="94" t="s">
        <v>33</v>
      </c>
      <c r="C3738" s="95" t="s">
        <v>34</v>
      </c>
      <c r="D3738" s="95" t="s">
        <v>6</v>
      </c>
      <c r="E3738" s="87">
        <f t="shared" si="76"/>
        <v>4.7298291007207576</v>
      </c>
      <c r="F3738" s="69">
        <f t="shared" si="76"/>
        <v>4.7261576616659937</v>
      </c>
      <c r="G3738" s="69">
        <f t="shared" si="76"/>
        <v>2.6978391089353364</v>
      </c>
      <c r="H3738" s="69">
        <f t="shared" si="76"/>
        <v>6.6673718834649529</v>
      </c>
      <c r="I3738" s="69">
        <f t="shared" si="76"/>
        <v>4.8490180474897651</v>
      </c>
      <c r="J3738" s="70">
        <f t="shared" si="76"/>
        <v>4.6887282489019393</v>
      </c>
      <c r="K3738" s="118"/>
      <c r="L3738" s="112"/>
    </row>
    <row r="3739" spans="1:12" x14ac:dyDescent="0.25">
      <c r="A3739" s="93">
        <v>1985</v>
      </c>
      <c r="B3739" s="94" t="s">
        <v>35</v>
      </c>
      <c r="C3739" s="95" t="s">
        <v>36</v>
      </c>
      <c r="D3739" s="95" t="s">
        <v>6</v>
      </c>
      <c r="E3739" s="87">
        <f t="shared" si="76"/>
        <v>4.8919096319533297</v>
      </c>
      <c r="F3739" s="69" t="str">
        <f t="shared" si="76"/>
        <v/>
      </c>
      <c r="G3739" s="69">
        <f t="shared" si="76"/>
        <v>2.6795935278453902</v>
      </c>
      <c r="H3739" s="69">
        <f t="shared" si="76"/>
        <v>4.5293020048610364</v>
      </c>
      <c r="I3739" s="69">
        <f t="shared" si="76"/>
        <v>3.8458994362155279</v>
      </c>
      <c r="J3739" s="70">
        <f t="shared" si="76"/>
        <v>4.7098162222329734</v>
      </c>
      <c r="K3739" s="118"/>
      <c r="L3739" s="112"/>
    </row>
    <row r="3740" spans="1:12" x14ac:dyDescent="0.25">
      <c r="A3740" s="93">
        <v>1985</v>
      </c>
      <c r="B3740" s="94" t="s">
        <v>37</v>
      </c>
      <c r="C3740" s="95" t="s">
        <v>38</v>
      </c>
      <c r="D3740" s="95" t="s">
        <v>6</v>
      </c>
      <c r="E3740" s="87" t="e">
        <f t="shared" si="76"/>
        <v>#N/A</v>
      </c>
      <c r="F3740" s="69" t="e">
        <f t="shared" si="76"/>
        <v>#N/A</v>
      </c>
      <c r="G3740" s="69" t="e">
        <f t="shared" si="76"/>
        <v>#N/A</v>
      </c>
      <c r="H3740" s="69" t="e">
        <f t="shared" si="76"/>
        <v>#N/A</v>
      </c>
      <c r="I3740" s="69" t="e">
        <f t="shared" si="76"/>
        <v>#N/A</v>
      </c>
      <c r="J3740" s="70" t="e">
        <f t="shared" si="76"/>
        <v>#N/A</v>
      </c>
      <c r="K3740" s="118"/>
      <c r="L3740" s="112"/>
    </row>
    <row r="3741" spans="1:12" x14ac:dyDescent="0.25">
      <c r="A3741" s="93">
        <v>1985</v>
      </c>
      <c r="B3741" s="94" t="s">
        <v>39</v>
      </c>
      <c r="C3741" s="95" t="s">
        <v>40</v>
      </c>
      <c r="D3741" s="95" t="s">
        <v>6</v>
      </c>
      <c r="E3741" s="87" t="e">
        <f t="shared" si="76"/>
        <v>#N/A</v>
      </c>
      <c r="F3741" s="69" t="e">
        <f t="shared" si="76"/>
        <v>#N/A</v>
      </c>
      <c r="G3741" s="69" t="e">
        <f t="shared" si="76"/>
        <v>#N/A</v>
      </c>
      <c r="H3741" s="69" t="e">
        <f t="shared" si="76"/>
        <v>#N/A</v>
      </c>
      <c r="I3741" s="69" t="e">
        <f t="shared" si="76"/>
        <v>#N/A</v>
      </c>
      <c r="J3741" s="70" t="e">
        <f t="shared" si="76"/>
        <v>#N/A</v>
      </c>
      <c r="K3741" s="118"/>
      <c r="L3741" s="112"/>
    </row>
    <row r="3742" spans="1:12" x14ac:dyDescent="0.25">
      <c r="A3742" s="93">
        <v>1985</v>
      </c>
      <c r="B3742" s="94" t="s">
        <v>41</v>
      </c>
      <c r="C3742" s="95" t="s">
        <v>42</v>
      </c>
      <c r="D3742" s="95" t="s">
        <v>6</v>
      </c>
      <c r="E3742" s="87">
        <f t="shared" si="76"/>
        <v>3.4438253638253644</v>
      </c>
      <c r="F3742" s="69">
        <f t="shared" si="76"/>
        <v>1.407329902657646</v>
      </c>
      <c r="G3742" s="69">
        <f t="shared" si="76"/>
        <v>2.8630631831326876</v>
      </c>
      <c r="H3742" s="69">
        <f t="shared" si="76"/>
        <v>6.415937978297392</v>
      </c>
      <c r="I3742" s="69" t="str">
        <f t="shared" si="76"/>
        <v/>
      </c>
      <c r="J3742" s="70">
        <f t="shared" si="76"/>
        <v>4.8554611249752035</v>
      </c>
      <c r="K3742" s="118"/>
      <c r="L3742" s="112"/>
    </row>
    <row r="3743" spans="1:12" x14ac:dyDescent="0.25">
      <c r="A3743" s="93">
        <v>1985</v>
      </c>
      <c r="B3743" s="94" t="s">
        <v>43</v>
      </c>
      <c r="C3743" s="95" t="s">
        <v>44</v>
      </c>
      <c r="D3743" s="95" t="s">
        <v>6</v>
      </c>
      <c r="E3743" s="87">
        <f t="shared" si="76"/>
        <v>5.8331508683134379</v>
      </c>
      <c r="F3743" s="69">
        <f t="shared" si="76"/>
        <v>7.1427249966142243</v>
      </c>
      <c r="G3743" s="69">
        <f t="shared" si="76"/>
        <v>3.5587435497138946</v>
      </c>
      <c r="H3743" s="69">
        <f t="shared" si="76"/>
        <v>6.6280077148133412</v>
      </c>
      <c r="I3743" s="69">
        <f t="shared" si="76"/>
        <v>6.3824897039897603</v>
      </c>
      <c r="J3743" s="70">
        <f t="shared" si="76"/>
        <v>5.9607968532190396</v>
      </c>
      <c r="K3743" s="118"/>
      <c r="L3743" s="112"/>
    </row>
    <row r="3744" spans="1:12" x14ac:dyDescent="0.25">
      <c r="A3744" s="93">
        <v>1985</v>
      </c>
      <c r="B3744" s="94" t="s">
        <v>45</v>
      </c>
      <c r="C3744" s="95" t="s">
        <v>46</v>
      </c>
      <c r="D3744" s="95" t="s">
        <v>6</v>
      </c>
      <c r="E3744" s="87">
        <f t="shared" ref="E3744:J3753" si="77">IF(ISNUMBER(VLOOKUP($B3744,EFW.1985,3,FALSE))=TRUE,VLOOKUP($B3744,EFW.1985,E$2,FALSE),NA())</f>
        <v>3.0372741489165458</v>
      </c>
      <c r="F3744" s="69">
        <f t="shared" si="77"/>
        <v>3.974208885936048</v>
      </c>
      <c r="G3744" s="69">
        <f t="shared" si="77"/>
        <v>2.0177720738006224</v>
      </c>
      <c r="H3744" s="69">
        <f t="shared" si="77"/>
        <v>1.4868623525234883</v>
      </c>
      <c r="I3744" s="69">
        <f t="shared" si="77"/>
        <v>3.9832480641182606</v>
      </c>
      <c r="J3744" s="70">
        <f t="shared" si="77"/>
        <v>3.7523776594447531</v>
      </c>
      <c r="K3744" s="118"/>
      <c r="L3744" s="112"/>
    </row>
    <row r="3745" spans="1:12" x14ac:dyDescent="0.25">
      <c r="A3745" s="93">
        <v>1985</v>
      </c>
      <c r="B3745" s="94" t="s">
        <v>47</v>
      </c>
      <c r="C3745" s="95" t="s">
        <v>48</v>
      </c>
      <c r="D3745" s="95" t="s">
        <v>6</v>
      </c>
      <c r="E3745" s="87" t="e">
        <f t="shared" si="77"/>
        <v>#N/A</v>
      </c>
      <c r="F3745" s="69" t="e">
        <f t="shared" si="77"/>
        <v>#N/A</v>
      </c>
      <c r="G3745" s="69" t="e">
        <f t="shared" si="77"/>
        <v>#N/A</v>
      </c>
      <c r="H3745" s="69" t="e">
        <f t="shared" si="77"/>
        <v>#N/A</v>
      </c>
      <c r="I3745" s="69" t="e">
        <f t="shared" si="77"/>
        <v>#N/A</v>
      </c>
      <c r="J3745" s="70" t="e">
        <f t="shared" si="77"/>
        <v>#N/A</v>
      </c>
      <c r="K3745" s="118"/>
      <c r="L3745" s="112"/>
    </row>
    <row r="3746" spans="1:12" x14ac:dyDescent="0.25">
      <c r="A3746" s="93">
        <v>1985</v>
      </c>
      <c r="B3746" s="94" t="s">
        <v>49</v>
      </c>
      <c r="C3746" s="95" t="s">
        <v>50</v>
      </c>
      <c r="D3746" s="95" t="s">
        <v>6</v>
      </c>
      <c r="E3746" s="87" t="e">
        <f t="shared" si="77"/>
        <v>#N/A</v>
      </c>
      <c r="F3746" s="69" t="e">
        <f t="shared" si="77"/>
        <v>#N/A</v>
      </c>
      <c r="G3746" s="69" t="e">
        <f t="shared" si="77"/>
        <v>#N/A</v>
      </c>
      <c r="H3746" s="69" t="e">
        <f t="shared" si="77"/>
        <v>#N/A</v>
      </c>
      <c r="I3746" s="69" t="e">
        <f t="shared" si="77"/>
        <v>#N/A</v>
      </c>
      <c r="J3746" s="70" t="e">
        <f t="shared" si="77"/>
        <v>#N/A</v>
      </c>
      <c r="K3746" s="118"/>
      <c r="L3746" s="112"/>
    </row>
    <row r="3747" spans="1:12" x14ac:dyDescent="0.25">
      <c r="A3747" s="93">
        <v>1985</v>
      </c>
      <c r="B3747" s="94" t="s">
        <v>51</v>
      </c>
      <c r="C3747" s="95" t="s">
        <v>52</v>
      </c>
      <c r="D3747" s="95" t="s">
        <v>6</v>
      </c>
      <c r="E3747" s="87" t="e">
        <f t="shared" si="77"/>
        <v>#N/A</v>
      </c>
      <c r="F3747" s="69" t="e">
        <f t="shared" si="77"/>
        <v>#N/A</v>
      </c>
      <c r="G3747" s="69" t="e">
        <f t="shared" si="77"/>
        <v>#N/A</v>
      </c>
      <c r="H3747" s="69" t="e">
        <f t="shared" si="77"/>
        <v>#N/A</v>
      </c>
      <c r="I3747" s="69" t="e">
        <f t="shared" si="77"/>
        <v>#N/A</v>
      </c>
      <c r="J3747" s="70" t="e">
        <f t="shared" si="77"/>
        <v>#N/A</v>
      </c>
      <c r="K3747" s="118"/>
      <c r="L3747" s="112"/>
    </row>
    <row r="3748" spans="1:12" x14ac:dyDescent="0.25">
      <c r="A3748" s="93">
        <v>1985</v>
      </c>
      <c r="B3748" s="94" t="s">
        <v>53</v>
      </c>
      <c r="C3748" s="95" t="s">
        <v>54</v>
      </c>
      <c r="D3748" s="95" t="s">
        <v>6</v>
      </c>
      <c r="E3748" s="87" t="e">
        <f t="shared" si="77"/>
        <v>#N/A</v>
      </c>
      <c r="F3748" s="69" t="e">
        <f t="shared" si="77"/>
        <v>#N/A</v>
      </c>
      <c r="G3748" s="69" t="e">
        <f t="shared" si="77"/>
        <v>#N/A</v>
      </c>
      <c r="H3748" s="69" t="e">
        <f t="shared" si="77"/>
        <v>#N/A</v>
      </c>
      <c r="I3748" s="69" t="e">
        <f t="shared" si="77"/>
        <v>#N/A</v>
      </c>
      <c r="J3748" s="70" t="e">
        <f t="shared" si="77"/>
        <v>#N/A</v>
      </c>
      <c r="K3748" s="118"/>
      <c r="L3748" s="112"/>
    </row>
    <row r="3749" spans="1:12" x14ac:dyDescent="0.25">
      <c r="A3749" s="93">
        <v>1985</v>
      </c>
      <c r="B3749" s="94" t="s">
        <v>55</v>
      </c>
      <c r="C3749" s="95" t="s">
        <v>56</v>
      </c>
      <c r="D3749" s="95" t="s">
        <v>6</v>
      </c>
      <c r="E3749" s="87" t="e">
        <f t="shared" si="77"/>
        <v>#N/A</v>
      </c>
      <c r="F3749" s="69" t="e">
        <f t="shared" si="77"/>
        <v>#N/A</v>
      </c>
      <c r="G3749" s="69" t="e">
        <f t="shared" si="77"/>
        <v>#N/A</v>
      </c>
      <c r="H3749" s="69" t="e">
        <f t="shared" si="77"/>
        <v>#N/A</v>
      </c>
      <c r="I3749" s="69" t="e">
        <f t="shared" si="77"/>
        <v>#N/A</v>
      </c>
      <c r="J3749" s="70" t="e">
        <f t="shared" si="77"/>
        <v>#N/A</v>
      </c>
      <c r="K3749" s="118"/>
      <c r="L3749" s="112"/>
    </row>
    <row r="3750" spans="1:12" x14ac:dyDescent="0.25">
      <c r="A3750" s="93">
        <v>1985</v>
      </c>
      <c r="B3750" s="94" t="s">
        <v>57</v>
      </c>
      <c r="C3750" s="95" t="s">
        <v>58</v>
      </c>
      <c r="D3750" s="95" t="s">
        <v>6</v>
      </c>
      <c r="E3750" s="87" t="e">
        <f t="shared" si="77"/>
        <v>#N/A</v>
      </c>
      <c r="F3750" s="69" t="e">
        <f t="shared" si="77"/>
        <v>#N/A</v>
      </c>
      <c r="G3750" s="69" t="e">
        <f t="shared" si="77"/>
        <v>#N/A</v>
      </c>
      <c r="H3750" s="69" t="e">
        <f t="shared" si="77"/>
        <v>#N/A</v>
      </c>
      <c r="I3750" s="69" t="e">
        <f t="shared" si="77"/>
        <v>#N/A</v>
      </c>
      <c r="J3750" s="70" t="e">
        <f t="shared" si="77"/>
        <v>#N/A</v>
      </c>
      <c r="K3750" s="118"/>
      <c r="L3750" s="112"/>
    </row>
    <row r="3751" spans="1:12" x14ac:dyDescent="0.25">
      <c r="A3751" s="93">
        <v>1985</v>
      </c>
      <c r="B3751" s="94" t="s">
        <v>59</v>
      </c>
      <c r="C3751" s="95" t="s">
        <v>60</v>
      </c>
      <c r="D3751" s="95" t="s">
        <v>6</v>
      </c>
      <c r="E3751" s="87">
        <f t="shared" si="77"/>
        <v>4.9581882527707792</v>
      </c>
      <c r="F3751" s="69">
        <f t="shared" si="77"/>
        <v>3.8656850735021822</v>
      </c>
      <c r="G3751" s="69">
        <f t="shared" si="77"/>
        <v>4.2722306422489238</v>
      </c>
      <c r="H3751" s="69">
        <f t="shared" si="77"/>
        <v>6.2029345481772786</v>
      </c>
      <c r="I3751" s="69">
        <f t="shared" si="77"/>
        <v>5.7622028019508971</v>
      </c>
      <c r="J3751" s="70">
        <f t="shared" si="77"/>
        <v>5.3997454451001143</v>
      </c>
      <c r="K3751" s="118"/>
      <c r="L3751" s="112"/>
    </row>
    <row r="3752" spans="1:12" x14ac:dyDescent="0.25">
      <c r="A3752" s="93">
        <v>1985</v>
      </c>
      <c r="B3752" s="94" t="s">
        <v>61</v>
      </c>
      <c r="C3752" s="95" t="s">
        <v>62</v>
      </c>
      <c r="D3752" s="95" t="s">
        <v>6</v>
      </c>
      <c r="E3752" s="87" t="e">
        <f t="shared" si="77"/>
        <v>#N/A</v>
      </c>
      <c r="F3752" s="69" t="e">
        <f t="shared" si="77"/>
        <v>#N/A</v>
      </c>
      <c r="G3752" s="69" t="e">
        <f t="shared" si="77"/>
        <v>#N/A</v>
      </c>
      <c r="H3752" s="69" t="e">
        <f t="shared" si="77"/>
        <v>#N/A</v>
      </c>
      <c r="I3752" s="69" t="e">
        <f t="shared" si="77"/>
        <v>#N/A</v>
      </c>
      <c r="J3752" s="70" t="e">
        <f t="shared" si="77"/>
        <v>#N/A</v>
      </c>
      <c r="K3752" s="118"/>
      <c r="L3752" s="112"/>
    </row>
    <row r="3753" spans="1:12" x14ac:dyDescent="0.25">
      <c r="A3753" s="93">
        <v>1985</v>
      </c>
      <c r="B3753" s="94" t="s">
        <v>63</v>
      </c>
      <c r="C3753" s="95" t="s">
        <v>64</v>
      </c>
      <c r="D3753" s="95" t="s">
        <v>6</v>
      </c>
      <c r="E3753" s="87">
        <f t="shared" si="77"/>
        <v>3.0959334226556559</v>
      </c>
      <c r="F3753" s="69">
        <f t="shared" si="77"/>
        <v>3.951603124691355</v>
      </c>
      <c r="G3753" s="69">
        <f t="shared" si="77"/>
        <v>3.5252523066794299</v>
      </c>
      <c r="H3753" s="69">
        <f t="shared" si="77"/>
        <v>2.3842003606080984</v>
      </c>
      <c r="I3753" s="69">
        <f t="shared" si="77"/>
        <v>0.69858325035763258</v>
      </c>
      <c r="J3753" s="70">
        <f t="shared" si="77"/>
        <v>4.7817859360265569</v>
      </c>
      <c r="K3753" s="118"/>
      <c r="L3753" s="112"/>
    </row>
    <row r="3754" spans="1:12" x14ac:dyDescent="0.25">
      <c r="A3754" s="93">
        <v>1985</v>
      </c>
      <c r="B3754" s="94" t="s">
        <v>65</v>
      </c>
      <c r="C3754" s="95" t="s">
        <v>66</v>
      </c>
      <c r="D3754" s="95" t="s">
        <v>6</v>
      </c>
      <c r="E3754" s="87" t="e">
        <f t="shared" ref="E3754:J3763" si="78">IF(ISNUMBER(VLOOKUP($B3754,EFW.1985,3,FALSE))=TRUE,VLOOKUP($B3754,EFW.1985,E$2,FALSE),NA())</f>
        <v>#N/A</v>
      </c>
      <c r="F3754" s="69" t="e">
        <f t="shared" si="78"/>
        <v>#N/A</v>
      </c>
      <c r="G3754" s="69" t="e">
        <f t="shared" si="78"/>
        <v>#N/A</v>
      </c>
      <c r="H3754" s="69" t="e">
        <f t="shared" si="78"/>
        <v>#N/A</v>
      </c>
      <c r="I3754" s="69" t="e">
        <f t="shared" si="78"/>
        <v>#N/A</v>
      </c>
      <c r="J3754" s="70" t="e">
        <f t="shared" si="78"/>
        <v>#N/A</v>
      </c>
      <c r="K3754" s="118"/>
      <c r="L3754" s="112"/>
    </row>
    <row r="3755" spans="1:12" x14ac:dyDescent="0.25">
      <c r="A3755" s="93">
        <v>1985</v>
      </c>
      <c r="B3755" s="94" t="s">
        <v>67</v>
      </c>
      <c r="C3755" s="95" t="s">
        <v>68</v>
      </c>
      <c r="D3755" s="95" t="s">
        <v>6</v>
      </c>
      <c r="E3755" s="87" t="e">
        <f t="shared" si="78"/>
        <v>#N/A</v>
      </c>
      <c r="F3755" s="69" t="e">
        <f t="shared" si="78"/>
        <v>#N/A</v>
      </c>
      <c r="G3755" s="69" t="e">
        <f t="shared" si="78"/>
        <v>#N/A</v>
      </c>
      <c r="H3755" s="69" t="e">
        <f t="shared" si="78"/>
        <v>#N/A</v>
      </c>
      <c r="I3755" s="69" t="e">
        <f t="shared" si="78"/>
        <v>#N/A</v>
      </c>
      <c r="J3755" s="70" t="e">
        <f t="shared" si="78"/>
        <v>#N/A</v>
      </c>
      <c r="K3755" s="118"/>
      <c r="L3755" s="112"/>
    </row>
    <row r="3756" spans="1:12" x14ac:dyDescent="0.25">
      <c r="A3756" s="93">
        <v>1985</v>
      </c>
      <c r="B3756" s="94" t="s">
        <v>69</v>
      </c>
      <c r="C3756" s="95" t="s">
        <v>70</v>
      </c>
      <c r="D3756" s="95" t="s">
        <v>6</v>
      </c>
      <c r="E3756" s="87">
        <f t="shared" si="78"/>
        <v>5.3157796424375583</v>
      </c>
      <c r="F3756" s="69">
        <f t="shared" si="78"/>
        <v>4.8367619767776118</v>
      </c>
      <c r="G3756" s="69">
        <f t="shared" si="78"/>
        <v>4.4805548720774349</v>
      </c>
      <c r="H3756" s="69">
        <f t="shared" si="78"/>
        <v>6.8410324351192306</v>
      </c>
      <c r="I3756" s="69">
        <f t="shared" si="78"/>
        <v>4.044307395498544</v>
      </c>
      <c r="J3756" s="70">
        <f t="shared" si="78"/>
        <v>6.5297096974741438</v>
      </c>
      <c r="K3756" s="118"/>
      <c r="L3756" s="112"/>
    </row>
    <row r="3757" spans="1:12" x14ac:dyDescent="0.25">
      <c r="A3757" s="93">
        <v>1985</v>
      </c>
      <c r="B3757" s="94" t="s">
        <v>71</v>
      </c>
      <c r="C3757" s="95" t="s">
        <v>72</v>
      </c>
      <c r="D3757" s="95" t="s">
        <v>6</v>
      </c>
      <c r="E3757" s="87" t="e">
        <f t="shared" si="78"/>
        <v>#N/A</v>
      </c>
      <c r="F3757" s="69" t="e">
        <f t="shared" si="78"/>
        <v>#N/A</v>
      </c>
      <c r="G3757" s="69" t="e">
        <f t="shared" si="78"/>
        <v>#N/A</v>
      </c>
      <c r="H3757" s="69" t="e">
        <f t="shared" si="78"/>
        <v>#N/A</v>
      </c>
      <c r="I3757" s="69" t="e">
        <f t="shared" si="78"/>
        <v>#N/A</v>
      </c>
      <c r="J3757" s="70" t="e">
        <f t="shared" si="78"/>
        <v>#N/A</v>
      </c>
      <c r="K3757" s="118"/>
      <c r="L3757" s="112"/>
    </row>
    <row r="3758" spans="1:12" x14ac:dyDescent="0.25">
      <c r="A3758" s="93">
        <v>1985</v>
      </c>
      <c r="B3758" s="94" t="s">
        <v>73</v>
      </c>
      <c r="C3758" s="95" t="s">
        <v>74</v>
      </c>
      <c r="D3758" s="95" t="s">
        <v>6</v>
      </c>
      <c r="E3758" s="87" t="e">
        <f t="shared" si="78"/>
        <v>#N/A</v>
      </c>
      <c r="F3758" s="69" t="e">
        <f t="shared" si="78"/>
        <v>#N/A</v>
      </c>
      <c r="G3758" s="69" t="e">
        <f t="shared" si="78"/>
        <v>#N/A</v>
      </c>
      <c r="H3758" s="69" t="e">
        <f t="shared" si="78"/>
        <v>#N/A</v>
      </c>
      <c r="I3758" s="69" t="e">
        <f t="shared" si="78"/>
        <v>#N/A</v>
      </c>
      <c r="J3758" s="70" t="e">
        <f t="shared" si="78"/>
        <v>#N/A</v>
      </c>
      <c r="K3758" s="118"/>
      <c r="L3758" s="112"/>
    </row>
    <row r="3759" spans="1:12" x14ac:dyDescent="0.25">
      <c r="A3759" s="93">
        <v>1985</v>
      </c>
      <c r="B3759" s="94" t="s">
        <v>75</v>
      </c>
      <c r="C3759" s="95" t="s">
        <v>76</v>
      </c>
      <c r="D3759" s="95" t="s">
        <v>6</v>
      </c>
      <c r="E3759" s="87">
        <f t="shared" si="78"/>
        <v>4.2990850612801825</v>
      </c>
      <c r="F3759" s="69">
        <f t="shared" si="78"/>
        <v>5.1075440364588642</v>
      </c>
      <c r="G3759" s="69">
        <f t="shared" si="78"/>
        <v>3.2683908892161129</v>
      </c>
      <c r="H3759" s="69">
        <f t="shared" si="78"/>
        <v>5.9941936180197128</v>
      </c>
      <c r="I3759" s="69">
        <f t="shared" si="78"/>
        <v>2.871904770030878</v>
      </c>
      <c r="J3759" s="70">
        <f t="shared" si="78"/>
        <v>4.2882548454667218</v>
      </c>
      <c r="K3759" s="118"/>
      <c r="L3759" s="112"/>
    </row>
    <row r="3760" spans="1:12" x14ac:dyDescent="0.25">
      <c r="A3760" s="93">
        <v>1985</v>
      </c>
      <c r="B3760" s="94" t="s">
        <v>77</v>
      </c>
      <c r="C3760" s="95" t="s">
        <v>78</v>
      </c>
      <c r="D3760" s="95" t="s">
        <v>6</v>
      </c>
      <c r="E3760" s="87">
        <f t="shared" si="78"/>
        <v>5.3135137104761085</v>
      </c>
      <c r="F3760" s="69">
        <f t="shared" si="78"/>
        <v>4.7541600986186134</v>
      </c>
      <c r="G3760" s="69">
        <f t="shared" si="78"/>
        <v>4.9321165969729286</v>
      </c>
      <c r="H3760" s="69">
        <f t="shared" si="78"/>
        <v>6.5336423355421633</v>
      </c>
      <c r="I3760" s="69">
        <f t="shared" si="78"/>
        <v>4.1526426160351528</v>
      </c>
      <c r="J3760" s="70">
        <f t="shared" si="78"/>
        <v>5.7407373237282577</v>
      </c>
      <c r="K3760" s="118"/>
      <c r="L3760" s="112"/>
    </row>
    <row r="3761" spans="1:12" x14ac:dyDescent="0.25">
      <c r="A3761" s="93">
        <v>1985</v>
      </c>
      <c r="B3761" s="94" t="s">
        <v>79</v>
      </c>
      <c r="C3761" s="95" t="s">
        <v>80</v>
      </c>
      <c r="D3761" s="95" t="s">
        <v>6</v>
      </c>
      <c r="E3761" s="87">
        <f t="shared" si="78"/>
        <v>5.6597987066974236</v>
      </c>
      <c r="F3761" s="69">
        <f t="shared" si="78"/>
        <v>8.2893725102676203</v>
      </c>
      <c r="G3761" s="69">
        <f t="shared" si="78"/>
        <v>3.1545729981406514</v>
      </c>
      <c r="H3761" s="69">
        <f t="shared" si="78"/>
        <v>6.3878307227643951</v>
      </c>
      <c r="I3761" s="69">
        <f t="shared" si="78"/>
        <v>5.2979689042601912</v>
      </c>
      <c r="J3761" s="70">
        <f t="shared" si="78"/>
        <v>4.998091743247155</v>
      </c>
      <c r="K3761" s="118"/>
      <c r="L3761" s="112"/>
    </row>
    <row r="3762" spans="1:12" x14ac:dyDescent="0.25">
      <c r="A3762" s="93">
        <v>1985</v>
      </c>
      <c r="B3762" s="94" t="s">
        <v>81</v>
      </c>
      <c r="C3762" s="95" t="s">
        <v>82</v>
      </c>
      <c r="D3762" s="95" t="s">
        <v>6</v>
      </c>
      <c r="E3762" s="87" t="e">
        <f t="shared" si="78"/>
        <v>#N/A</v>
      </c>
      <c r="F3762" s="69" t="e">
        <f t="shared" si="78"/>
        <v>#N/A</v>
      </c>
      <c r="G3762" s="69" t="e">
        <f t="shared" si="78"/>
        <v>#N/A</v>
      </c>
      <c r="H3762" s="69" t="e">
        <f t="shared" si="78"/>
        <v>#N/A</v>
      </c>
      <c r="I3762" s="69" t="e">
        <f t="shared" si="78"/>
        <v>#N/A</v>
      </c>
      <c r="J3762" s="70" t="e">
        <f t="shared" si="78"/>
        <v>#N/A</v>
      </c>
      <c r="K3762" s="118"/>
      <c r="L3762" s="112"/>
    </row>
    <row r="3763" spans="1:12" x14ac:dyDescent="0.25">
      <c r="A3763" s="93">
        <v>1985</v>
      </c>
      <c r="B3763" s="94" t="s">
        <v>83</v>
      </c>
      <c r="C3763" s="95" t="s">
        <v>84</v>
      </c>
      <c r="D3763" s="95" t="s">
        <v>6</v>
      </c>
      <c r="E3763" s="87">
        <f t="shared" si="78"/>
        <v>6.3445697952937214</v>
      </c>
      <c r="F3763" s="69">
        <f t="shared" si="78"/>
        <v>8.4689850966392282</v>
      </c>
      <c r="G3763" s="69">
        <f t="shared" si="78"/>
        <v>4.8923531086853833</v>
      </c>
      <c r="H3763" s="69">
        <f t="shared" si="78"/>
        <v>6.8159977466313135</v>
      </c>
      <c r="I3763" s="69">
        <f t="shared" si="78"/>
        <v>4.7895330336220123</v>
      </c>
      <c r="J3763" s="70">
        <f t="shared" si="78"/>
        <v>7.1097560885493829</v>
      </c>
      <c r="K3763" s="118"/>
      <c r="L3763" s="112"/>
    </row>
    <row r="3764" spans="1:12" x14ac:dyDescent="0.25">
      <c r="A3764" s="93">
        <v>1985</v>
      </c>
      <c r="B3764" s="94" t="s">
        <v>85</v>
      </c>
      <c r="C3764" s="95" t="s">
        <v>86</v>
      </c>
      <c r="D3764" s="95" t="s">
        <v>6</v>
      </c>
      <c r="E3764" s="87" t="e">
        <f t="shared" ref="E3764:J3773" si="79">IF(ISNUMBER(VLOOKUP($B3764,EFW.1985,3,FALSE))=TRUE,VLOOKUP($B3764,EFW.1985,E$2,FALSE),NA())</f>
        <v>#N/A</v>
      </c>
      <c r="F3764" s="69" t="e">
        <f t="shared" si="79"/>
        <v>#N/A</v>
      </c>
      <c r="G3764" s="69" t="e">
        <f t="shared" si="79"/>
        <v>#N/A</v>
      </c>
      <c r="H3764" s="69" t="e">
        <f t="shared" si="79"/>
        <v>#N/A</v>
      </c>
      <c r="I3764" s="69" t="e">
        <f t="shared" si="79"/>
        <v>#N/A</v>
      </c>
      <c r="J3764" s="70" t="e">
        <f t="shared" si="79"/>
        <v>#N/A</v>
      </c>
      <c r="K3764" s="118"/>
      <c r="L3764" s="112"/>
    </row>
    <row r="3765" spans="1:12" x14ac:dyDescent="0.25">
      <c r="A3765" s="93">
        <v>1985</v>
      </c>
      <c r="B3765" s="94" t="s">
        <v>87</v>
      </c>
      <c r="C3765" s="95" t="s">
        <v>88</v>
      </c>
      <c r="D3765" s="95" t="s">
        <v>6</v>
      </c>
      <c r="E3765" s="87" t="e">
        <f t="shared" si="79"/>
        <v>#N/A</v>
      </c>
      <c r="F3765" s="69" t="e">
        <f t="shared" si="79"/>
        <v>#N/A</v>
      </c>
      <c r="G3765" s="69" t="e">
        <f t="shared" si="79"/>
        <v>#N/A</v>
      </c>
      <c r="H3765" s="69" t="e">
        <f t="shared" si="79"/>
        <v>#N/A</v>
      </c>
      <c r="I3765" s="69" t="e">
        <f t="shared" si="79"/>
        <v>#N/A</v>
      </c>
      <c r="J3765" s="70" t="e">
        <f t="shared" si="79"/>
        <v>#N/A</v>
      </c>
      <c r="K3765" s="118"/>
      <c r="L3765" s="112"/>
    </row>
    <row r="3766" spans="1:12" x14ac:dyDescent="0.25">
      <c r="A3766" s="93">
        <v>1985</v>
      </c>
      <c r="B3766" s="94" t="s">
        <v>89</v>
      </c>
      <c r="C3766" s="95" t="s">
        <v>90</v>
      </c>
      <c r="D3766" s="95" t="s">
        <v>6</v>
      </c>
      <c r="E3766" s="87" t="e">
        <f t="shared" si="79"/>
        <v>#N/A</v>
      </c>
      <c r="F3766" s="69" t="e">
        <f t="shared" si="79"/>
        <v>#N/A</v>
      </c>
      <c r="G3766" s="69" t="e">
        <f t="shared" si="79"/>
        <v>#N/A</v>
      </c>
      <c r="H3766" s="69" t="e">
        <f t="shared" si="79"/>
        <v>#N/A</v>
      </c>
      <c r="I3766" s="69" t="e">
        <f t="shared" si="79"/>
        <v>#N/A</v>
      </c>
      <c r="J3766" s="70" t="e">
        <f t="shared" si="79"/>
        <v>#N/A</v>
      </c>
      <c r="K3766" s="118"/>
      <c r="L3766" s="112"/>
    </row>
    <row r="3767" spans="1:12" x14ac:dyDescent="0.25">
      <c r="A3767" s="93">
        <v>1985</v>
      </c>
      <c r="B3767" s="94" t="s">
        <v>91</v>
      </c>
      <c r="C3767" s="95" t="s">
        <v>92</v>
      </c>
      <c r="D3767" s="95" t="s">
        <v>6</v>
      </c>
      <c r="E3767" s="87">
        <f t="shared" si="79"/>
        <v>6.0097691350551514</v>
      </c>
      <c r="F3767" s="69">
        <f t="shared" si="79"/>
        <v>10</v>
      </c>
      <c r="G3767" s="69">
        <f t="shared" si="79"/>
        <v>2.7441793429560155</v>
      </c>
      <c r="H3767" s="69">
        <f t="shared" si="79"/>
        <v>6.5272731951658356</v>
      </c>
      <c r="I3767" s="69">
        <f t="shared" si="79"/>
        <v>5.8133323115683124</v>
      </c>
      <c r="J3767" s="70">
        <f t="shared" si="79"/>
        <v>4.9241422036256823</v>
      </c>
      <c r="K3767" s="118"/>
      <c r="L3767" s="112"/>
    </row>
    <row r="3768" spans="1:12" x14ac:dyDescent="0.25">
      <c r="A3768" s="93">
        <v>1985</v>
      </c>
      <c r="B3768" s="94" t="s">
        <v>93</v>
      </c>
      <c r="C3768" s="95" t="s">
        <v>94</v>
      </c>
      <c r="D3768" s="95" t="s">
        <v>6</v>
      </c>
      <c r="E3768" s="87">
        <f t="shared" si="79"/>
        <v>4.0885470227551428</v>
      </c>
      <c r="F3768" s="69">
        <f t="shared" si="79"/>
        <v>5.6735531386874802</v>
      </c>
      <c r="G3768" s="69">
        <f t="shared" si="79"/>
        <v>2.9470512195005547</v>
      </c>
      <c r="H3768" s="69">
        <f t="shared" si="79"/>
        <v>6.3224374871592257</v>
      </c>
      <c r="I3768" s="69">
        <f t="shared" si="79"/>
        <v>1.0989705595712884</v>
      </c>
      <c r="J3768" s="70">
        <f t="shared" si="79"/>
        <v>5.7329053702104931</v>
      </c>
      <c r="K3768" s="118"/>
      <c r="L3768" s="112"/>
    </row>
    <row r="3769" spans="1:12" x14ac:dyDescent="0.25">
      <c r="A3769" s="93">
        <v>1985</v>
      </c>
      <c r="B3769" s="94" t="s">
        <v>95</v>
      </c>
      <c r="C3769" s="95" t="s">
        <v>96</v>
      </c>
      <c r="D3769" s="95" t="s">
        <v>6</v>
      </c>
      <c r="E3769" s="87" t="e">
        <f t="shared" si="79"/>
        <v>#N/A</v>
      </c>
      <c r="F3769" s="69" t="e">
        <f t="shared" si="79"/>
        <v>#N/A</v>
      </c>
      <c r="G3769" s="69" t="e">
        <f t="shared" si="79"/>
        <v>#N/A</v>
      </c>
      <c r="H3769" s="69" t="e">
        <f t="shared" si="79"/>
        <v>#N/A</v>
      </c>
      <c r="I3769" s="69" t="e">
        <f t="shared" si="79"/>
        <v>#N/A</v>
      </c>
      <c r="J3769" s="70" t="e">
        <f t="shared" si="79"/>
        <v>#N/A</v>
      </c>
      <c r="K3769" s="118"/>
      <c r="L3769" s="112"/>
    </row>
    <row r="3770" spans="1:12" x14ac:dyDescent="0.25">
      <c r="A3770" s="93">
        <v>1985</v>
      </c>
      <c r="B3770" s="94" t="s">
        <v>97</v>
      </c>
      <c r="C3770" s="95" t="s">
        <v>98</v>
      </c>
      <c r="D3770" s="95" t="s">
        <v>6</v>
      </c>
      <c r="E3770" s="87">
        <f t="shared" si="79"/>
        <v>3.8836560522686456</v>
      </c>
      <c r="F3770" s="69">
        <f t="shared" si="79"/>
        <v>3.4280775260754135</v>
      </c>
      <c r="G3770" s="69">
        <f t="shared" si="79"/>
        <v>2.5860047502853636</v>
      </c>
      <c r="H3770" s="69">
        <f t="shared" si="79"/>
        <v>6.7654406089174977</v>
      </c>
      <c r="I3770" s="69" t="str">
        <f t="shared" si="79"/>
        <v/>
      </c>
      <c r="J3770" s="70">
        <f t="shared" si="79"/>
        <v>5.6571813301171572</v>
      </c>
      <c r="K3770" s="118"/>
      <c r="L3770" s="112"/>
    </row>
    <row r="3771" spans="1:12" x14ac:dyDescent="0.25">
      <c r="A3771" s="93">
        <v>1985</v>
      </c>
      <c r="B3771" s="94" t="s">
        <v>99</v>
      </c>
      <c r="C3771" s="95" t="s">
        <v>100</v>
      </c>
      <c r="D3771" s="95" t="s">
        <v>6</v>
      </c>
      <c r="E3771" s="87" t="e">
        <f t="shared" si="79"/>
        <v>#N/A</v>
      </c>
      <c r="F3771" s="69" t="e">
        <f t="shared" si="79"/>
        <v>#N/A</v>
      </c>
      <c r="G3771" s="69" t="e">
        <f t="shared" si="79"/>
        <v>#N/A</v>
      </c>
      <c r="H3771" s="69" t="e">
        <f t="shared" si="79"/>
        <v>#N/A</v>
      </c>
      <c r="I3771" s="69" t="e">
        <f t="shared" si="79"/>
        <v>#N/A</v>
      </c>
      <c r="J3771" s="70" t="e">
        <f t="shared" si="79"/>
        <v>#N/A</v>
      </c>
      <c r="K3771" s="118"/>
      <c r="L3771" s="112"/>
    </row>
    <row r="3772" spans="1:12" x14ac:dyDescent="0.25">
      <c r="A3772" s="93">
        <v>1985</v>
      </c>
      <c r="B3772" s="94" t="s">
        <v>101</v>
      </c>
      <c r="C3772" s="95" t="s">
        <v>102</v>
      </c>
      <c r="D3772" s="95" t="s">
        <v>6</v>
      </c>
      <c r="E3772" s="87" t="e">
        <f t="shared" si="79"/>
        <v>#N/A</v>
      </c>
      <c r="F3772" s="69" t="e">
        <f t="shared" si="79"/>
        <v>#N/A</v>
      </c>
      <c r="G3772" s="69" t="e">
        <f t="shared" si="79"/>
        <v>#N/A</v>
      </c>
      <c r="H3772" s="69" t="e">
        <f t="shared" si="79"/>
        <v>#N/A</v>
      </c>
      <c r="I3772" s="69" t="e">
        <f t="shared" si="79"/>
        <v>#N/A</v>
      </c>
      <c r="J3772" s="70" t="e">
        <f t="shared" si="79"/>
        <v>#N/A</v>
      </c>
      <c r="K3772" s="118"/>
      <c r="L3772" s="112"/>
    </row>
    <row r="3773" spans="1:12" x14ac:dyDescent="0.25">
      <c r="A3773" s="93">
        <v>1985</v>
      </c>
      <c r="B3773" s="94" t="s">
        <v>103</v>
      </c>
      <c r="C3773" s="95" t="s">
        <v>104</v>
      </c>
      <c r="D3773" s="95" t="s">
        <v>6</v>
      </c>
      <c r="E3773" s="87">
        <f t="shared" si="79"/>
        <v>5.1371202642139853</v>
      </c>
      <c r="F3773" s="69">
        <f t="shared" si="79"/>
        <v>5.6563166824577902</v>
      </c>
      <c r="G3773" s="69">
        <f t="shared" si="79"/>
        <v>3.3493435868992907</v>
      </c>
      <c r="H3773" s="69">
        <f t="shared" si="79"/>
        <v>6.7656490141672574</v>
      </c>
      <c r="I3773" s="69">
        <f t="shared" si="79"/>
        <v>5.1407701754385631</v>
      </c>
      <c r="J3773" s="70">
        <f t="shared" si="79"/>
        <v>4.6984636474462178</v>
      </c>
      <c r="K3773" s="118"/>
      <c r="L3773" s="112"/>
    </row>
    <row r="3774" spans="1:12" x14ac:dyDescent="0.25">
      <c r="A3774" s="93">
        <v>1985</v>
      </c>
      <c r="B3774" s="94" t="s">
        <v>105</v>
      </c>
      <c r="C3774" s="95" t="s">
        <v>106</v>
      </c>
      <c r="D3774" s="95" t="s">
        <v>6</v>
      </c>
      <c r="E3774" s="87" t="e">
        <f t="shared" ref="E3774:J3783" si="80">IF(ISNUMBER(VLOOKUP($B3774,EFW.1985,3,FALSE))=TRUE,VLOOKUP($B3774,EFW.1985,E$2,FALSE),NA())</f>
        <v>#N/A</v>
      </c>
      <c r="F3774" s="69" t="e">
        <f t="shared" si="80"/>
        <v>#N/A</v>
      </c>
      <c r="G3774" s="69" t="e">
        <f t="shared" si="80"/>
        <v>#N/A</v>
      </c>
      <c r="H3774" s="69" t="e">
        <f t="shared" si="80"/>
        <v>#N/A</v>
      </c>
      <c r="I3774" s="69" t="e">
        <f t="shared" si="80"/>
        <v>#N/A</v>
      </c>
      <c r="J3774" s="70" t="e">
        <f t="shared" si="80"/>
        <v>#N/A</v>
      </c>
      <c r="K3774" s="118"/>
      <c r="L3774" s="112"/>
    </row>
    <row r="3775" spans="1:12" x14ac:dyDescent="0.25">
      <c r="A3775" s="93">
        <v>1985</v>
      </c>
      <c r="B3775" s="94" t="s">
        <v>107</v>
      </c>
      <c r="C3775" s="95" t="s">
        <v>108</v>
      </c>
      <c r="D3775" s="95" t="s">
        <v>6</v>
      </c>
      <c r="E3775" s="87">
        <f t="shared" si="80"/>
        <v>3.3444347385123745</v>
      </c>
      <c r="F3775" s="69">
        <f t="shared" si="80"/>
        <v>7.6133554082506381</v>
      </c>
      <c r="G3775" s="69">
        <f t="shared" si="80"/>
        <v>3.5904081892824413</v>
      </c>
      <c r="H3775" s="69">
        <f t="shared" si="80"/>
        <v>0.43128586422911414</v>
      </c>
      <c r="I3775" s="69">
        <f t="shared" si="80"/>
        <v>1.0919183278499145</v>
      </c>
      <c r="J3775" s="70">
        <f t="shared" si="80"/>
        <v>3.9174511238575227</v>
      </c>
      <c r="K3775" s="118"/>
      <c r="L3775" s="112"/>
    </row>
    <row r="3776" spans="1:12" x14ac:dyDescent="0.25">
      <c r="A3776" s="93">
        <v>1985</v>
      </c>
      <c r="B3776" s="94" t="s">
        <v>109</v>
      </c>
      <c r="C3776" s="95" t="s">
        <v>110</v>
      </c>
      <c r="D3776" s="95" t="s">
        <v>6</v>
      </c>
      <c r="E3776" s="87" t="e">
        <f t="shared" si="80"/>
        <v>#N/A</v>
      </c>
      <c r="F3776" s="69" t="e">
        <f t="shared" si="80"/>
        <v>#N/A</v>
      </c>
      <c r="G3776" s="69" t="e">
        <f t="shared" si="80"/>
        <v>#N/A</v>
      </c>
      <c r="H3776" s="69" t="e">
        <f t="shared" si="80"/>
        <v>#N/A</v>
      </c>
      <c r="I3776" s="69" t="e">
        <f t="shared" si="80"/>
        <v>#N/A</v>
      </c>
      <c r="J3776" s="70" t="e">
        <f t="shared" si="80"/>
        <v>#N/A</v>
      </c>
      <c r="K3776" s="118"/>
      <c r="L3776" s="112"/>
    </row>
    <row r="3777" spans="1:12" x14ac:dyDescent="0.25">
      <c r="A3777" s="93">
        <v>1985</v>
      </c>
      <c r="B3777" s="94" t="s">
        <v>111</v>
      </c>
      <c r="C3777" s="95" t="s">
        <v>112</v>
      </c>
      <c r="D3777" s="95" t="s">
        <v>6</v>
      </c>
      <c r="E3777" s="87">
        <f t="shared" si="80"/>
        <v>5.2493894657700171</v>
      </c>
      <c r="F3777" s="69">
        <f t="shared" si="80"/>
        <v>7.168525771217487</v>
      </c>
      <c r="G3777" s="69">
        <f t="shared" si="80"/>
        <v>2.6735347705560351</v>
      </c>
      <c r="H3777" s="69">
        <f t="shared" si="80"/>
        <v>5.633184835529879</v>
      </c>
      <c r="I3777" s="69">
        <f t="shared" si="80"/>
        <v>5.3881017866229488</v>
      </c>
      <c r="J3777" s="70">
        <f t="shared" si="80"/>
        <v>5.7046635845039084</v>
      </c>
      <c r="K3777" s="118"/>
      <c r="L3777" s="112"/>
    </row>
    <row r="3778" spans="1:12" x14ac:dyDescent="0.25">
      <c r="A3778" s="93">
        <v>1985</v>
      </c>
      <c r="B3778" s="94" t="s">
        <v>113</v>
      </c>
      <c r="C3778" s="95" t="s">
        <v>114</v>
      </c>
      <c r="D3778" s="95" t="s">
        <v>6</v>
      </c>
      <c r="E3778" s="87" t="e">
        <f t="shared" si="80"/>
        <v>#N/A</v>
      </c>
      <c r="F3778" s="69" t="e">
        <f t="shared" si="80"/>
        <v>#N/A</v>
      </c>
      <c r="G3778" s="69" t="e">
        <f t="shared" si="80"/>
        <v>#N/A</v>
      </c>
      <c r="H3778" s="69" t="e">
        <f t="shared" si="80"/>
        <v>#N/A</v>
      </c>
      <c r="I3778" s="69" t="e">
        <f t="shared" si="80"/>
        <v>#N/A</v>
      </c>
      <c r="J3778" s="70" t="e">
        <f t="shared" si="80"/>
        <v>#N/A</v>
      </c>
      <c r="K3778" s="118"/>
      <c r="L3778" s="112"/>
    </row>
    <row r="3779" spans="1:12" x14ac:dyDescent="0.25">
      <c r="A3779" s="93">
        <v>1985</v>
      </c>
      <c r="B3779" s="94" t="s">
        <v>115</v>
      </c>
      <c r="C3779" s="95" t="s">
        <v>116</v>
      </c>
      <c r="D3779" s="95" t="s">
        <v>6</v>
      </c>
      <c r="E3779" s="87">
        <f t="shared" si="80"/>
        <v>4.8308988937239885</v>
      </c>
      <c r="F3779" s="69">
        <f t="shared" si="80"/>
        <v>3.9778221120341088</v>
      </c>
      <c r="G3779" s="69">
        <f t="shared" si="80"/>
        <v>2.8135903040417376</v>
      </c>
      <c r="H3779" s="69">
        <f t="shared" si="80"/>
        <v>6.7536358943209125</v>
      </c>
      <c r="I3779" s="69" t="str">
        <f t="shared" si="80"/>
        <v/>
      </c>
      <c r="J3779" s="70">
        <f t="shared" si="80"/>
        <v>5.3559634251647319</v>
      </c>
      <c r="K3779" s="118"/>
      <c r="L3779" s="112"/>
    </row>
    <row r="3780" spans="1:12" x14ac:dyDescent="0.25">
      <c r="A3780" s="93">
        <v>1985</v>
      </c>
      <c r="B3780" s="94" t="s">
        <v>117</v>
      </c>
      <c r="C3780" s="95" t="s">
        <v>118</v>
      </c>
      <c r="D3780" s="95" t="s">
        <v>6</v>
      </c>
      <c r="E3780" s="87">
        <f t="shared" si="80"/>
        <v>2.8772900219679247</v>
      </c>
      <c r="F3780" s="69">
        <f t="shared" si="80"/>
        <v>3.9266279903888623</v>
      </c>
      <c r="G3780" s="69">
        <f t="shared" si="80"/>
        <v>3.1491468796691406</v>
      </c>
      <c r="H3780" s="69">
        <f t="shared" si="80"/>
        <v>9.9892622254313876E-3</v>
      </c>
      <c r="I3780" s="69">
        <f t="shared" si="80"/>
        <v>2.6324818614709207</v>
      </c>
      <c r="J3780" s="70">
        <f t="shared" si="80"/>
        <v>4.9349634733393559</v>
      </c>
      <c r="K3780" s="118"/>
      <c r="L3780" s="112"/>
    </row>
    <row r="3781" spans="1:12" x14ac:dyDescent="0.25">
      <c r="A3781" s="93">
        <v>1985</v>
      </c>
      <c r="B3781" s="94" t="s">
        <v>119</v>
      </c>
      <c r="C3781" s="95" t="s">
        <v>120</v>
      </c>
      <c r="D3781" s="95" t="s">
        <v>6</v>
      </c>
      <c r="E3781" s="87">
        <f t="shared" si="80"/>
        <v>3.9355208845208844</v>
      </c>
      <c r="F3781" s="69">
        <f t="shared" si="80"/>
        <v>3.7332034752434424</v>
      </c>
      <c r="G3781" s="69">
        <f t="shared" si="80"/>
        <v>5.0969663183657072</v>
      </c>
      <c r="H3781" s="69">
        <f t="shared" si="80"/>
        <v>4.9265097643088378</v>
      </c>
      <c r="I3781" s="69">
        <f t="shared" si="80"/>
        <v>1.9757172008319537</v>
      </c>
      <c r="J3781" s="70">
        <f t="shared" si="80"/>
        <v>3.6784679525037718</v>
      </c>
      <c r="K3781" s="118"/>
      <c r="L3781" s="112"/>
    </row>
    <row r="3782" spans="1:12" x14ac:dyDescent="0.25">
      <c r="A3782" s="93">
        <v>1985</v>
      </c>
      <c r="B3782" s="94" t="s">
        <v>121</v>
      </c>
      <c r="C3782" s="95" t="s">
        <v>122</v>
      </c>
      <c r="D3782" s="95" t="s">
        <v>6</v>
      </c>
      <c r="E3782" s="87">
        <f t="shared" si="80"/>
        <v>3.5556962529800216</v>
      </c>
      <c r="F3782" s="69">
        <f t="shared" si="80"/>
        <v>3.2953875444853313</v>
      </c>
      <c r="G3782" s="69">
        <f t="shared" si="80"/>
        <v>4.8053960769389121</v>
      </c>
      <c r="H3782" s="69">
        <f t="shared" si="80"/>
        <v>3.3335220666339764</v>
      </c>
      <c r="I3782" s="69">
        <f t="shared" si="80"/>
        <v>2.4806871833712574</v>
      </c>
      <c r="J3782" s="70">
        <f t="shared" si="80"/>
        <v>4.6321081075890538</v>
      </c>
      <c r="K3782" s="118"/>
      <c r="L3782" s="112"/>
    </row>
    <row r="3783" spans="1:12" x14ac:dyDescent="0.25">
      <c r="A3783" s="93">
        <v>1985</v>
      </c>
      <c r="B3783" s="94" t="s">
        <v>123</v>
      </c>
      <c r="C3783" s="95" t="s">
        <v>124</v>
      </c>
      <c r="D3783" s="95" t="s">
        <v>6</v>
      </c>
      <c r="E3783" s="87">
        <f t="shared" si="80"/>
        <v>4.2657833487169929</v>
      </c>
      <c r="F3783" s="69">
        <f t="shared" si="80"/>
        <v>4.041794348561174</v>
      </c>
      <c r="G3783" s="69">
        <f t="shared" si="80"/>
        <v>4.3550894305026748</v>
      </c>
      <c r="H3783" s="69">
        <f t="shared" si="80"/>
        <v>6.2986417522580078</v>
      </c>
      <c r="I3783" s="69">
        <f t="shared" si="80"/>
        <v>2.7954903498229471</v>
      </c>
      <c r="J3783" s="70">
        <f t="shared" si="80"/>
        <v>4.282423721979276</v>
      </c>
      <c r="K3783" s="118"/>
      <c r="L3783" s="112"/>
    </row>
    <row r="3784" spans="1:12" x14ac:dyDescent="0.25">
      <c r="A3784" s="93">
        <v>1985</v>
      </c>
      <c r="B3784" s="94" t="s">
        <v>125</v>
      </c>
      <c r="C3784" s="95" t="s">
        <v>126</v>
      </c>
      <c r="D3784" s="95" t="s">
        <v>647</v>
      </c>
      <c r="E3784" s="87" t="e">
        <f t="shared" ref="E3784:J3793" si="81">IF(ISNUMBER(VLOOKUP($B3784,EFW.1985,3,FALSE))=TRUE,VLOOKUP($B3784,EFW.1985,E$2,FALSE),NA())</f>
        <v>#N/A</v>
      </c>
      <c r="F3784" s="69" t="e">
        <f t="shared" si="81"/>
        <v>#N/A</v>
      </c>
      <c r="G3784" s="69" t="e">
        <f t="shared" si="81"/>
        <v>#N/A</v>
      </c>
      <c r="H3784" s="69" t="e">
        <f t="shared" si="81"/>
        <v>#N/A</v>
      </c>
      <c r="I3784" s="69" t="e">
        <f t="shared" si="81"/>
        <v>#N/A</v>
      </c>
      <c r="J3784" s="70" t="e">
        <f t="shared" si="81"/>
        <v>#N/A</v>
      </c>
      <c r="K3784" s="118"/>
      <c r="L3784" s="112"/>
    </row>
    <row r="3785" spans="1:12" x14ac:dyDescent="0.25">
      <c r="A3785" s="93">
        <v>1985</v>
      </c>
      <c r="B3785" s="94" t="s">
        <v>127</v>
      </c>
      <c r="C3785" s="95" t="s">
        <v>128</v>
      </c>
      <c r="D3785" s="95" t="s">
        <v>647</v>
      </c>
      <c r="E3785" s="87" t="e">
        <f t="shared" si="81"/>
        <v>#N/A</v>
      </c>
      <c r="F3785" s="69" t="e">
        <f t="shared" si="81"/>
        <v>#N/A</v>
      </c>
      <c r="G3785" s="69" t="e">
        <f t="shared" si="81"/>
        <v>#N/A</v>
      </c>
      <c r="H3785" s="69" t="e">
        <f t="shared" si="81"/>
        <v>#N/A</v>
      </c>
      <c r="I3785" s="69" t="e">
        <f t="shared" si="81"/>
        <v>#N/A</v>
      </c>
      <c r="J3785" s="70" t="e">
        <f t="shared" si="81"/>
        <v>#N/A</v>
      </c>
      <c r="K3785" s="118"/>
      <c r="L3785" s="112"/>
    </row>
    <row r="3786" spans="1:12" x14ac:dyDescent="0.25">
      <c r="A3786" s="93">
        <v>1985</v>
      </c>
      <c r="B3786" s="94" t="s">
        <v>129</v>
      </c>
      <c r="C3786" s="95" t="s">
        <v>130</v>
      </c>
      <c r="D3786" s="95" t="s">
        <v>647</v>
      </c>
      <c r="E3786" s="87">
        <f t="shared" si="81"/>
        <v>3.398528225331543</v>
      </c>
      <c r="F3786" s="69">
        <f t="shared" si="81"/>
        <v>5.373770423993105</v>
      </c>
      <c r="G3786" s="69">
        <f t="shared" si="81"/>
        <v>4.3508010562382555</v>
      </c>
      <c r="H3786" s="69">
        <f t="shared" si="81"/>
        <v>2.5074174721423139</v>
      </c>
      <c r="I3786" s="69">
        <f t="shared" si="81"/>
        <v>1.6901391548857465</v>
      </c>
      <c r="J3786" s="70">
        <f t="shared" si="81"/>
        <v>3.4140671484283645</v>
      </c>
      <c r="K3786" s="118"/>
      <c r="L3786" s="112"/>
    </row>
    <row r="3787" spans="1:12" x14ac:dyDescent="0.25">
      <c r="A3787" s="96">
        <v>1985</v>
      </c>
      <c r="B3787" s="94" t="s">
        <v>131</v>
      </c>
      <c r="C3787" s="95" t="s">
        <v>132</v>
      </c>
      <c r="D3787" s="95" t="s">
        <v>647</v>
      </c>
      <c r="E3787" s="87" t="e">
        <f t="shared" si="81"/>
        <v>#N/A</v>
      </c>
      <c r="F3787" s="69" t="e">
        <f t="shared" si="81"/>
        <v>#N/A</v>
      </c>
      <c r="G3787" s="69" t="e">
        <f t="shared" si="81"/>
        <v>#N/A</v>
      </c>
      <c r="H3787" s="69" t="e">
        <f t="shared" si="81"/>
        <v>#N/A</v>
      </c>
      <c r="I3787" s="69" t="e">
        <f t="shared" si="81"/>
        <v>#N/A</v>
      </c>
      <c r="J3787" s="70" t="e">
        <f t="shared" si="81"/>
        <v>#N/A</v>
      </c>
      <c r="K3787" s="118"/>
      <c r="L3787" s="112"/>
    </row>
    <row r="3788" spans="1:12" x14ac:dyDescent="0.25">
      <c r="A3788" s="93">
        <v>1985</v>
      </c>
      <c r="B3788" s="94" t="s">
        <v>133</v>
      </c>
      <c r="C3788" s="95" t="s">
        <v>134</v>
      </c>
      <c r="D3788" s="95" t="s">
        <v>647</v>
      </c>
      <c r="E3788" s="87">
        <f t="shared" si="81"/>
        <v>7.1427462686567145</v>
      </c>
      <c r="F3788" s="69">
        <f t="shared" si="81"/>
        <v>9.5090071481709444</v>
      </c>
      <c r="G3788" s="69">
        <f t="shared" si="81"/>
        <v>5.8225765844140192</v>
      </c>
      <c r="H3788" s="69">
        <f t="shared" si="81"/>
        <v>6.4781143496236897</v>
      </c>
      <c r="I3788" s="69">
        <f t="shared" si="81"/>
        <v>5.5578470285688564</v>
      </c>
      <c r="J3788" s="70">
        <f t="shared" si="81"/>
        <v>8.2545323424559882</v>
      </c>
      <c r="K3788" s="118"/>
      <c r="L3788" s="112"/>
    </row>
    <row r="3789" spans="1:12" x14ac:dyDescent="0.25">
      <c r="A3789" s="93">
        <v>1985</v>
      </c>
      <c r="B3789" s="94" t="s">
        <v>135</v>
      </c>
      <c r="C3789" s="95" t="s">
        <v>136</v>
      </c>
      <c r="D3789" s="95" t="s">
        <v>647</v>
      </c>
      <c r="E3789" s="87">
        <f t="shared" si="81"/>
        <v>6.0773095576524421</v>
      </c>
      <c r="F3789" s="69">
        <f t="shared" si="81"/>
        <v>5.629241619653361</v>
      </c>
      <c r="G3789" s="69">
        <f t="shared" si="81"/>
        <v>5.0858055051778752</v>
      </c>
      <c r="H3789" s="69">
        <f t="shared" si="81"/>
        <v>6.6714874532546231</v>
      </c>
      <c r="I3789" s="69">
        <f t="shared" si="81"/>
        <v>6.0050249014614057</v>
      </c>
      <c r="J3789" s="70">
        <f t="shared" si="81"/>
        <v>6.9798916120131569</v>
      </c>
      <c r="K3789" s="118"/>
      <c r="L3789" s="112"/>
    </row>
    <row r="3790" spans="1:12" x14ac:dyDescent="0.25">
      <c r="A3790" s="93">
        <v>1985</v>
      </c>
      <c r="B3790" s="94" t="s">
        <v>137</v>
      </c>
      <c r="C3790" s="95" t="s">
        <v>138</v>
      </c>
      <c r="D3790" s="95" t="s">
        <v>647</v>
      </c>
      <c r="E3790" s="87">
        <f t="shared" si="81"/>
        <v>5.6959624376493414</v>
      </c>
      <c r="F3790" s="69">
        <f t="shared" si="81"/>
        <v>5.7482117511088937</v>
      </c>
      <c r="G3790" s="69" t="str">
        <f t="shared" si="81"/>
        <v/>
      </c>
      <c r="H3790" s="69">
        <f t="shared" si="81"/>
        <v>6.5614920777344672</v>
      </c>
      <c r="I3790" s="69">
        <f t="shared" si="81"/>
        <v>3.2765705327244148</v>
      </c>
      <c r="J3790" s="70">
        <f t="shared" si="81"/>
        <v>7.5711195536144666</v>
      </c>
      <c r="K3790" s="118"/>
      <c r="L3790" s="112"/>
    </row>
    <row r="3791" spans="1:12" x14ac:dyDescent="0.25">
      <c r="A3791" s="93">
        <v>1985</v>
      </c>
      <c r="B3791" s="94" t="s">
        <v>139</v>
      </c>
      <c r="C3791" s="95" t="s">
        <v>140</v>
      </c>
      <c r="D3791" s="95" t="s">
        <v>647</v>
      </c>
      <c r="E3791" s="87">
        <f t="shared" si="81"/>
        <v>4.0149797654598558</v>
      </c>
      <c r="F3791" s="69">
        <f t="shared" si="81"/>
        <v>7.5660850181026831</v>
      </c>
      <c r="G3791" s="69">
        <f t="shared" si="81"/>
        <v>3.826557394059618</v>
      </c>
      <c r="H3791" s="69">
        <f t="shared" si="81"/>
        <v>9.9892818109999677E-3</v>
      </c>
      <c r="I3791" s="69">
        <f t="shared" si="81"/>
        <v>4.5142311241315856</v>
      </c>
      <c r="J3791" s="70">
        <f t="shared" si="81"/>
        <v>4.2626121537895765</v>
      </c>
      <c r="K3791" s="118"/>
      <c r="L3791" s="112"/>
    </row>
    <row r="3792" spans="1:12" x14ac:dyDescent="0.25">
      <c r="A3792" s="93">
        <v>1985</v>
      </c>
      <c r="B3792" s="94" t="s">
        <v>141</v>
      </c>
      <c r="C3792" s="95" t="s">
        <v>142</v>
      </c>
      <c r="D3792" s="95" t="s">
        <v>647</v>
      </c>
      <c r="E3792" s="87" t="e">
        <f t="shared" si="81"/>
        <v>#N/A</v>
      </c>
      <c r="F3792" s="69" t="e">
        <f t="shared" si="81"/>
        <v>#N/A</v>
      </c>
      <c r="G3792" s="69" t="e">
        <f t="shared" si="81"/>
        <v>#N/A</v>
      </c>
      <c r="H3792" s="69" t="e">
        <f t="shared" si="81"/>
        <v>#N/A</v>
      </c>
      <c r="I3792" s="69" t="e">
        <f t="shared" si="81"/>
        <v>#N/A</v>
      </c>
      <c r="J3792" s="70" t="e">
        <f t="shared" si="81"/>
        <v>#N/A</v>
      </c>
      <c r="K3792" s="118"/>
      <c r="L3792" s="112"/>
    </row>
    <row r="3793" spans="1:12" x14ac:dyDescent="0.25">
      <c r="A3793" s="93">
        <v>1985</v>
      </c>
      <c r="B3793" s="94" t="s">
        <v>143</v>
      </c>
      <c r="C3793" s="95" t="s">
        <v>144</v>
      </c>
      <c r="D3793" s="95" t="s">
        <v>647</v>
      </c>
      <c r="E3793" s="87" t="e">
        <f t="shared" si="81"/>
        <v>#N/A</v>
      </c>
      <c r="F3793" s="69" t="e">
        <f t="shared" si="81"/>
        <v>#N/A</v>
      </c>
      <c r="G3793" s="69" t="e">
        <f t="shared" si="81"/>
        <v>#N/A</v>
      </c>
      <c r="H3793" s="69" t="e">
        <f t="shared" si="81"/>
        <v>#N/A</v>
      </c>
      <c r="I3793" s="69" t="e">
        <f t="shared" si="81"/>
        <v>#N/A</v>
      </c>
      <c r="J3793" s="70" t="e">
        <f t="shared" si="81"/>
        <v>#N/A</v>
      </c>
      <c r="K3793" s="118"/>
      <c r="L3793" s="112"/>
    </row>
    <row r="3794" spans="1:12" x14ac:dyDescent="0.25">
      <c r="A3794" s="93">
        <v>1985</v>
      </c>
      <c r="B3794" s="94" t="s">
        <v>145</v>
      </c>
      <c r="C3794" s="95" t="s">
        <v>146</v>
      </c>
      <c r="D3794" s="95" t="s">
        <v>647</v>
      </c>
      <c r="E3794" s="87">
        <f t="shared" ref="E3794:J3803" si="82">IF(ISNUMBER(VLOOKUP($B3794,EFW.1985,3,FALSE))=TRUE,VLOOKUP($B3794,EFW.1985,E$2,FALSE),NA())</f>
        <v>3.1335943076275128</v>
      </c>
      <c r="F3794" s="69">
        <f t="shared" si="82"/>
        <v>5.5926627492875971</v>
      </c>
      <c r="G3794" s="69">
        <f t="shared" si="82"/>
        <v>4.2304519444567683</v>
      </c>
      <c r="H3794" s="69">
        <f t="shared" si="82"/>
        <v>9.9837320655852789E-3</v>
      </c>
      <c r="I3794" s="69">
        <f t="shared" si="82"/>
        <v>1.0498977770658049</v>
      </c>
      <c r="J3794" s="70">
        <f t="shared" si="82"/>
        <v>4.4301786083744252</v>
      </c>
      <c r="K3794" s="118"/>
      <c r="L3794" s="112"/>
    </row>
    <row r="3795" spans="1:12" x14ac:dyDescent="0.25">
      <c r="A3795" s="93">
        <v>1985</v>
      </c>
      <c r="B3795" s="94" t="s">
        <v>147</v>
      </c>
      <c r="C3795" s="95" t="s">
        <v>148</v>
      </c>
      <c r="D3795" s="95" t="s">
        <v>647</v>
      </c>
      <c r="E3795" s="87" t="e">
        <f t="shared" si="82"/>
        <v>#N/A</v>
      </c>
      <c r="F3795" s="69" t="e">
        <f t="shared" si="82"/>
        <v>#N/A</v>
      </c>
      <c r="G3795" s="69" t="e">
        <f t="shared" si="82"/>
        <v>#N/A</v>
      </c>
      <c r="H3795" s="69" t="e">
        <f t="shared" si="82"/>
        <v>#N/A</v>
      </c>
      <c r="I3795" s="69" t="e">
        <f t="shared" si="82"/>
        <v>#N/A</v>
      </c>
      <c r="J3795" s="70" t="e">
        <f t="shared" si="82"/>
        <v>#N/A</v>
      </c>
      <c r="K3795" s="118"/>
      <c r="L3795" s="112"/>
    </row>
    <row r="3796" spans="1:12" x14ac:dyDescent="0.25">
      <c r="A3796" s="93">
        <v>1985</v>
      </c>
      <c r="B3796" s="94" t="s">
        <v>149</v>
      </c>
      <c r="C3796" s="95" t="s">
        <v>150</v>
      </c>
      <c r="D3796" s="95" t="s">
        <v>647</v>
      </c>
      <c r="E3796" s="87" t="e">
        <f t="shared" si="82"/>
        <v>#N/A</v>
      </c>
      <c r="F3796" s="69" t="e">
        <f t="shared" si="82"/>
        <v>#N/A</v>
      </c>
      <c r="G3796" s="69" t="e">
        <f t="shared" si="82"/>
        <v>#N/A</v>
      </c>
      <c r="H3796" s="69" t="e">
        <f t="shared" si="82"/>
        <v>#N/A</v>
      </c>
      <c r="I3796" s="69" t="e">
        <f t="shared" si="82"/>
        <v>#N/A</v>
      </c>
      <c r="J3796" s="70" t="e">
        <f t="shared" si="82"/>
        <v>#N/A</v>
      </c>
      <c r="K3796" s="118"/>
      <c r="L3796" s="112"/>
    </row>
    <row r="3797" spans="1:12" x14ac:dyDescent="0.25">
      <c r="A3797" s="93">
        <v>1985</v>
      </c>
      <c r="B3797" s="94" t="s">
        <v>151</v>
      </c>
      <c r="C3797" s="95" t="s">
        <v>152</v>
      </c>
      <c r="D3797" s="95" t="s">
        <v>647</v>
      </c>
      <c r="E3797" s="87">
        <f t="shared" si="82"/>
        <v>6.051164911256631</v>
      </c>
      <c r="F3797" s="69">
        <f t="shared" si="82"/>
        <v>6.9968579506545323</v>
      </c>
      <c r="G3797" s="69">
        <f t="shared" si="82"/>
        <v>5.3397592419252664</v>
      </c>
      <c r="H3797" s="69">
        <f t="shared" si="82"/>
        <v>7.0615026293211374</v>
      </c>
      <c r="I3797" s="69">
        <f t="shared" si="82"/>
        <v>4.6950926939343347</v>
      </c>
      <c r="J3797" s="70">
        <f t="shared" si="82"/>
        <v>6.169483207762104</v>
      </c>
      <c r="K3797" s="118"/>
      <c r="L3797" s="112"/>
    </row>
    <row r="3798" spans="1:12" x14ac:dyDescent="0.25">
      <c r="A3798" s="93">
        <v>1985</v>
      </c>
      <c r="B3798" s="94" t="s">
        <v>153</v>
      </c>
      <c r="C3798" s="95" t="s">
        <v>154</v>
      </c>
      <c r="D3798" s="95" t="s">
        <v>647</v>
      </c>
      <c r="E3798" s="87">
        <f t="shared" si="82"/>
        <v>5.8208961276248079</v>
      </c>
      <c r="F3798" s="69">
        <f t="shared" si="82"/>
        <v>6.3228527424449048</v>
      </c>
      <c r="G3798" s="69">
        <f t="shared" si="82"/>
        <v>5.4751886457221932</v>
      </c>
      <c r="H3798" s="69">
        <f t="shared" si="82"/>
        <v>6.6872460650429177</v>
      </c>
      <c r="I3798" s="69">
        <f t="shared" si="82"/>
        <v>4.7455277383236512</v>
      </c>
      <c r="J3798" s="70">
        <f t="shared" si="82"/>
        <v>5.9172782513676054</v>
      </c>
      <c r="K3798" s="118"/>
      <c r="L3798" s="112"/>
    </row>
    <row r="3799" spans="1:12" x14ac:dyDescent="0.25">
      <c r="A3799" s="93">
        <v>1985</v>
      </c>
      <c r="B3799" s="94" t="s">
        <v>155</v>
      </c>
      <c r="C3799" s="95" t="s">
        <v>156</v>
      </c>
      <c r="D3799" s="95" t="s">
        <v>647</v>
      </c>
      <c r="E3799" s="87">
        <f t="shared" si="82"/>
        <v>5.3806682271622996</v>
      </c>
      <c r="F3799" s="69">
        <f t="shared" si="82"/>
        <v>5.283661667839711</v>
      </c>
      <c r="G3799" s="69">
        <f t="shared" si="82"/>
        <v>6.2567584950826722</v>
      </c>
      <c r="H3799" s="69">
        <f t="shared" si="82"/>
        <v>5.4172183122158595</v>
      </c>
      <c r="I3799" s="69">
        <f t="shared" si="82"/>
        <v>3.0635632532229486</v>
      </c>
      <c r="J3799" s="70">
        <f t="shared" si="82"/>
        <v>6.990324953503289</v>
      </c>
      <c r="K3799" s="118"/>
      <c r="L3799" s="112"/>
    </row>
    <row r="3800" spans="1:12" x14ac:dyDescent="0.25">
      <c r="A3800" s="93">
        <v>1985</v>
      </c>
      <c r="B3800" s="94" t="s">
        <v>157</v>
      </c>
      <c r="C3800" s="95" t="s">
        <v>158</v>
      </c>
      <c r="D3800" s="95" t="s">
        <v>647</v>
      </c>
      <c r="E3800" s="87" t="e">
        <f t="shared" si="82"/>
        <v>#N/A</v>
      </c>
      <c r="F3800" s="69" t="e">
        <f t="shared" si="82"/>
        <v>#N/A</v>
      </c>
      <c r="G3800" s="69" t="e">
        <f t="shared" si="82"/>
        <v>#N/A</v>
      </c>
      <c r="H3800" s="69" t="e">
        <f t="shared" si="82"/>
        <v>#N/A</v>
      </c>
      <c r="I3800" s="69" t="e">
        <f t="shared" si="82"/>
        <v>#N/A</v>
      </c>
      <c r="J3800" s="70" t="e">
        <f t="shared" si="82"/>
        <v>#N/A</v>
      </c>
      <c r="K3800" s="118"/>
      <c r="L3800" s="112"/>
    </row>
    <row r="3801" spans="1:12" x14ac:dyDescent="0.25">
      <c r="A3801" s="93">
        <v>1985</v>
      </c>
      <c r="B3801" s="94" t="s">
        <v>159</v>
      </c>
      <c r="C3801" s="95" t="s">
        <v>160</v>
      </c>
      <c r="D3801" s="95" t="s">
        <v>647</v>
      </c>
      <c r="E3801" s="87" t="e">
        <f t="shared" si="82"/>
        <v>#N/A</v>
      </c>
      <c r="F3801" s="69" t="e">
        <f t="shared" si="82"/>
        <v>#N/A</v>
      </c>
      <c r="G3801" s="69" t="e">
        <f t="shared" si="82"/>
        <v>#N/A</v>
      </c>
      <c r="H3801" s="69" t="e">
        <f t="shared" si="82"/>
        <v>#N/A</v>
      </c>
      <c r="I3801" s="69" t="e">
        <f t="shared" si="82"/>
        <v>#N/A</v>
      </c>
      <c r="J3801" s="70" t="e">
        <f t="shared" si="82"/>
        <v>#N/A</v>
      </c>
      <c r="K3801" s="118"/>
      <c r="L3801" s="112"/>
    </row>
    <row r="3802" spans="1:12" x14ac:dyDescent="0.25">
      <c r="A3802" s="93">
        <v>1985</v>
      </c>
      <c r="B3802" s="94" t="s">
        <v>161</v>
      </c>
      <c r="C3802" s="95" t="s">
        <v>162</v>
      </c>
      <c r="D3802" s="95" t="s">
        <v>647</v>
      </c>
      <c r="E3802" s="87" t="e">
        <f t="shared" si="82"/>
        <v>#N/A</v>
      </c>
      <c r="F3802" s="69" t="e">
        <f t="shared" si="82"/>
        <v>#N/A</v>
      </c>
      <c r="G3802" s="69" t="e">
        <f t="shared" si="82"/>
        <v>#N/A</v>
      </c>
      <c r="H3802" s="69" t="e">
        <f t="shared" si="82"/>
        <v>#N/A</v>
      </c>
      <c r="I3802" s="69" t="e">
        <f t="shared" si="82"/>
        <v>#N/A</v>
      </c>
      <c r="J3802" s="70" t="e">
        <f t="shared" si="82"/>
        <v>#N/A</v>
      </c>
      <c r="K3802" s="118"/>
      <c r="L3802" s="112"/>
    </row>
    <row r="3803" spans="1:12" x14ac:dyDescent="0.25">
      <c r="A3803" s="93">
        <v>1985</v>
      </c>
      <c r="B3803" s="94" t="s">
        <v>163</v>
      </c>
      <c r="C3803" s="95" t="s">
        <v>164</v>
      </c>
      <c r="D3803" s="95" t="s">
        <v>647</v>
      </c>
      <c r="E3803" s="87">
        <f t="shared" si="82"/>
        <v>4.790632298468708</v>
      </c>
      <c r="F3803" s="69">
        <f t="shared" si="82"/>
        <v>6.1973939881404458</v>
      </c>
      <c r="G3803" s="69">
        <f t="shared" si="82"/>
        <v>4.2122413815455495</v>
      </c>
      <c r="H3803" s="69">
        <f t="shared" si="82"/>
        <v>3.8208891564668939</v>
      </c>
      <c r="I3803" s="69">
        <f t="shared" si="82"/>
        <v>4.1370553145056626</v>
      </c>
      <c r="J3803" s="70">
        <f t="shared" si="82"/>
        <v>5.5836301909904638</v>
      </c>
      <c r="K3803" s="118"/>
      <c r="L3803" s="112"/>
    </row>
    <row r="3804" spans="1:12" x14ac:dyDescent="0.25">
      <c r="A3804" s="93">
        <v>1985</v>
      </c>
      <c r="B3804" s="94" t="s">
        <v>165</v>
      </c>
      <c r="C3804" s="95" t="s">
        <v>166</v>
      </c>
      <c r="D3804" s="95" t="s">
        <v>647</v>
      </c>
      <c r="E3804" s="87">
        <f t="shared" ref="E3804:J3813" si="83">IF(ISNUMBER(VLOOKUP($B3804,EFW.1985,3,FALSE))=TRUE,VLOOKUP($B3804,EFW.1985,E$2,FALSE),NA())</f>
        <v>4.4898948573699187</v>
      </c>
      <c r="F3804" s="69">
        <f t="shared" si="83"/>
        <v>5.1159173099172115</v>
      </c>
      <c r="G3804" s="69">
        <f t="shared" si="83"/>
        <v>5.2896409228531942</v>
      </c>
      <c r="H3804" s="69">
        <f t="shared" si="83"/>
        <v>6.889845440630828</v>
      </c>
      <c r="I3804" s="69">
        <f t="shared" si="83"/>
        <v>2.0818882056686974</v>
      </c>
      <c r="J3804" s="70">
        <f t="shared" si="83"/>
        <v>3.6762311010124287</v>
      </c>
      <c r="K3804" s="118"/>
      <c r="L3804" s="112"/>
    </row>
    <row r="3805" spans="1:12" x14ac:dyDescent="0.25">
      <c r="A3805" s="93">
        <v>1985</v>
      </c>
      <c r="B3805" s="94" t="s">
        <v>167</v>
      </c>
      <c r="C3805" s="95" t="s">
        <v>168</v>
      </c>
      <c r="D3805" s="95" t="s">
        <v>647</v>
      </c>
      <c r="E3805" s="87">
        <f t="shared" si="83"/>
        <v>4.341812726550442</v>
      </c>
      <c r="F3805" s="69">
        <f t="shared" si="83"/>
        <v>6.4722682545186414</v>
      </c>
      <c r="G3805" s="69">
        <f t="shared" si="83"/>
        <v>3.7890071646824364</v>
      </c>
      <c r="H3805" s="69">
        <f t="shared" si="83"/>
        <v>5.4884092528155977</v>
      </c>
      <c r="I3805" s="69">
        <f t="shared" si="83"/>
        <v>1.7420213988519122</v>
      </c>
      <c r="J3805" s="70">
        <f t="shared" si="83"/>
        <v>4.6516764437282481</v>
      </c>
      <c r="K3805" s="118"/>
      <c r="L3805" s="112"/>
    </row>
    <row r="3806" spans="1:12" x14ac:dyDescent="0.25">
      <c r="A3806" s="93">
        <v>1985</v>
      </c>
      <c r="B3806" s="94" t="s">
        <v>169</v>
      </c>
      <c r="C3806" s="95" t="s">
        <v>170</v>
      </c>
      <c r="D3806" s="95" t="s">
        <v>647</v>
      </c>
      <c r="E3806" s="87" t="e">
        <f t="shared" si="83"/>
        <v>#N/A</v>
      </c>
      <c r="F3806" s="69" t="e">
        <f t="shared" si="83"/>
        <v>#N/A</v>
      </c>
      <c r="G3806" s="69" t="e">
        <f t="shared" si="83"/>
        <v>#N/A</v>
      </c>
      <c r="H3806" s="69" t="e">
        <f t="shared" si="83"/>
        <v>#N/A</v>
      </c>
      <c r="I3806" s="69" t="e">
        <f t="shared" si="83"/>
        <v>#N/A</v>
      </c>
      <c r="J3806" s="70" t="e">
        <f t="shared" si="83"/>
        <v>#N/A</v>
      </c>
      <c r="K3806" s="118"/>
      <c r="L3806" s="112"/>
    </row>
    <row r="3807" spans="1:12" x14ac:dyDescent="0.25">
      <c r="A3807" s="93">
        <v>1985</v>
      </c>
      <c r="B3807" s="94" t="s">
        <v>171</v>
      </c>
      <c r="C3807" s="95" t="s">
        <v>172</v>
      </c>
      <c r="D3807" s="95" t="s">
        <v>647</v>
      </c>
      <c r="E3807" s="87" t="e">
        <f t="shared" si="83"/>
        <v>#N/A</v>
      </c>
      <c r="F3807" s="69" t="e">
        <f t="shared" si="83"/>
        <v>#N/A</v>
      </c>
      <c r="G3807" s="69" t="e">
        <f t="shared" si="83"/>
        <v>#N/A</v>
      </c>
      <c r="H3807" s="69" t="e">
        <f t="shared" si="83"/>
        <v>#N/A</v>
      </c>
      <c r="I3807" s="69" t="e">
        <f t="shared" si="83"/>
        <v>#N/A</v>
      </c>
      <c r="J3807" s="70" t="e">
        <f t="shared" si="83"/>
        <v>#N/A</v>
      </c>
      <c r="K3807" s="118"/>
      <c r="L3807" s="112"/>
    </row>
    <row r="3808" spans="1:12" x14ac:dyDescent="0.25">
      <c r="A3808" s="93">
        <v>1985</v>
      </c>
      <c r="B3808" s="94" t="s">
        <v>173</v>
      </c>
      <c r="C3808" s="95" t="s">
        <v>174</v>
      </c>
      <c r="D3808" s="95" t="s">
        <v>647</v>
      </c>
      <c r="E3808" s="87" t="e">
        <f t="shared" si="83"/>
        <v>#N/A</v>
      </c>
      <c r="F3808" s="69" t="e">
        <f t="shared" si="83"/>
        <v>#N/A</v>
      </c>
      <c r="G3808" s="69" t="e">
        <f t="shared" si="83"/>
        <v>#N/A</v>
      </c>
      <c r="H3808" s="69" t="e">
        <f t="shared" si="83"/>
        <v>#N/A</v>
      </c>
      <c r="I3808" s="69" t="e">
        <f t="shared" si="83"/>
        <v>#N/A</v>
      </c>
      <c r="J3808" s="70" t="e">
        <f t="shared" si="83"/>
        <v>#N/A</v>
      </c>
      <c r="K3808" s="118"/>
      <c r="L3808" s="112"/>
    </row>
    <row r="3809" spans="1:12" x14ac:dyDescent="0.25">
      <c r="A3809" s="93">
        <v>1985</v>
      </c>
      <c r="B3809" s="94" t="s">
        <v>175</v>
      </c>
      <c r="C3809" s="95" t="s">
        <v>176</v>
      </c>
      <c r="D3809" s="95" t="s">
        <v>647</v>
      </c>
      <c r="E3809" s="87" t="e">
        <f t="shared" si="83"/>
        <v>#N/A</v>
      </c>
      <c r="F3809" s="69" t="e">
        <f t="shared" si="83"/>
        <v>#N/A</v>
      </c>
      <c r="G3809" s="69" t="e">
        <f t="shared" si="83"/>
        <v>#N/A</v>
      </c>
      <c r="H3809" s="69" t="e">
        <f t="shared" si="83"/>
        <v>#N/A</v>
      </c>
      <c r="I3809" s="69" t="e">
        <f t="shared" si="83"/>
        <v>#N/A</v>
      </c>
      <c r="J3809" s="70" t="e">
        <f t="shared" si="83"/>
        <v>#N/A</v>
      </c>
      <c r="K3809" s="118"/>
      <c r="L3809" s="112"/>
    </row>
    <row r="3810" spans="1:12" x14ac:dyDescent="0.25">
      <c r="A3810" s="93">
        <v>1985</v>
      </c>
      <c r="B3810" s="94" t="s">
        <v>177</v>
      </c>
      <c r="C3810" s="95" t="s">
        <v>178</v>
      </c>
      <c r="D3810" s="95" t="s">
        <v>647</v>
      </c>
      <c r="E3810" s="87">
        <f t="shared" si="83"/>
        <v>5.0850469722786897</v>
      </c>
      <c r="F3810" s="69">
        <f t="shared" si="83"/>
        <v>8.2914832655723867</v>
      </c>
      <c r="G3810" s="69">
        <f t="shared" si="83"/>
        <v>10</v>
      </c>
      <c r="H3810" s="69">
        <f t="shared" si="83"/>
        <v>8.02239846218135</v>
      </c>
      <c r="I3810" s="69">
        <f t="shared" si="83"/>
        <v>1.4028404024066266</v>
      </c>
      <c r="J3810" s="70">
        <f t="shared" si="83"/>
        <v>5.483229760183554</v>
      </c>
      <c r="K3810" s="118"/>
      <c r="L3810" s="112"/>
    </row>
    <row r="3811" spans="1:12" x14ac:dyDescent="0.25">
      <c r="A3811" s="93">
        <v>1985</v>
      </c>
      <c r="B3811" s="94" t="s">
        <v>179</v>
      </c>
      <c r="C3811" s="95" t="s">
        <v>180</v>
      </c>
      <c r="D3811" s="95" t="s">
        <v>647</v>
      </c>
      <c r="E3811" s="87" t="e">
        <f t="shared" si="83"/>
        <v>#N/A</v>
      </c>
      <c r="F3811" s="69" t="e">
        <f t="shared" si="83"/>
        <v>#N/A</v>
      </c>
      <c r="G3811" s="69" t="e">
        <f t="shared" si="83"/>
        <v>#N/A</v>
      </c>
      <c r="H3811" s="69" t="e">
        <f t="shared" si="83"/>
        <v>#N/A</v>
      </c>
      <c r="I3811" s="69" t="e">
        <f t="shared" si="83"/>
        <v>#N/A</v>
      </c>
      <c r="J3811" s="70" t="e">
        <f t="shared" si="83"/>
        <v>#N/A</v>
      </c>
      <c r="K3811" s="118"/>
      <c r="L3811" s="112"/>
    </row>
    <row r="3812" spans="1:12" x14ac:dyDescent="0.25">
      <c r="A3812" s="93">
        <v>1985</v>
      </c>
      <c r="B3812" s="94" t="s">
        <v>181</v>
      </c>
      <c r="C3812" s="95" t="s">
        <v>182</v>
      </c>
      <c r="D3812" s="95" t="s">
        <v>647</v>
      </c>
      <c r="E3812" s="87" t="e">
        <f t="shared" si="83"/>
        <v>#N/A</v>
      </c>
      <c r="F3812" s="69" t="e">
        <f t="shared" si="83"/>
        <v>#N/A</v>
      </c>
      <c r="G3812" s="69" t="e">
        <f t="shared" si="83"/>
        <v>#N/A</v>
      </c>
      <c r="H3812" s="69" t="e">
        <f t="shared" si="83"/>
        <v>#N/A</v>
      </c>
      <c r="I3812" s="69" t="e">
        <f t="shared" si="83"/>
        <v>#N/A</v>
      </c>
      <c r="J3812" s="70" t="e">
        <f t="shared" si="83"/>
        <v>#N/A</v>
      </c>
      <c r="K3812" s="118"/>
      <c r="L3812" s="112"/>
    </row>
    <row r="3813" spans="1:12" x14ac:dyDescent="0.25">
      <c r="A3813" s="93">
        <v>1985</v>
      </c>
      <c r="B3813" s="94" t="s">
        <v>183</v>
      </c>
      <c r="C3813" s="95" t="s">
        <v>184</v>
      </c>
      <c r="D3813" s="95" t="s">
        <v>647</v>
      </c>
      <c r="E3813" s="87">
        <f t="shared" si="83"/>
        <v>5.7900793173897371</v>
      </c>
      <c r="F3813" s="69">
        <f t="shared" si="83"/>
        <v>5.1351382909107732</v>
      </c>
      <c r="G3813" s="69">
        <f t="shared" si="83"/>
        <v>3.8698546031596499</v>
      </c>
      <c r="H3813" s="69">
        <f t="shared" si="83"/>
        <v>9.5078424130726216</v>
      </c>
      <c r="I3813" s="69" t="str">
        <f t="shared" si="83"/>
        <v/>
      </c>
      <c r="J3813" s="70">
        <f t="shared" si="83"/>
        <v>5.2606597667344284</v>
      </c>
      <c r="K3813" s="118"/>
      <c r="L3813" s="112"/>
    </row>
    <row r="3814" spans="1:12" x14ac:dyDescent="0.25">
      <c r="A3814" s="93">
        <v>1985</v>
      </c>
      <c r="B3814" s="94" t="s">
        <v>185</v>
      </c>
      <c r="C3814" s="95" t="s">
        <v>186</v>
      </c>
      <c r="D3814" s="95" t="s">
        <v>647</v>
      </c>
      <c r="E3814" s="87">
        <f t="shared" ref="E3814:J3823" si="84">IF(ISNUMBER(VLOOKUP($B3814,EFW.1985,3,FALSE))=TRUE,VLOOKUP($B3814,EFW.1985,E$2,FALSE),NA())</f>
        <v>4.9858607724928152</v>
      </c>
      <c r="F3814" s="69">
        <f t="shared" si="84"/>
        <v>5.1774080611547975</v>
      </c>
      <c r="G3814" s="69">
        <f t="shared" si="84"/>
        <v>5.2588744125075655</v>
      </c>
      <c r="H3814" s="69">
        <f t="shared" si="84"/>
        <v>4.1067511413640334</v>
      </c>
      <c r="I3814" s="69">
        <f t="shared" si="84"/>
        <v>4.4256639239854385</v>
      </c>
      <c r="J3814" s="70">
        <f t="shared" si="84"/>
        <v>6.0024457429383427</v>
      </c>
      <c r="K3814" s="118"/>
      <c r="L3814" s="112"/>
    </row>
    <row r="3815" spans="1:12" x14ac:dyDescent="0.25">
      <c r="A3815" s="93">
        <v>1985</v>
      </c>
      <c r="B3815" s="94" t="s">
        <v>187</v>
      </c>
      <c r="C3815" s="95" t="s">
        <v>188</v>
      </c>
      <c r="D3815" s="95" t="s">
        <v>647</v>
      </c>
      <c r="E3815" s="87" t="e">
        <f t="shared" si="84"/>
        <v>#N/A</v>
      </c>
      <c r="F3815" s="69" t="e">
        <f t="shared" si="84"/>
        <v>#N/A</v>
      </c>
      <c r="G3815" s="69" t="e">
        <f t="shared" si="84"/>
        <v>#N/A</v>
      </c>
      <c r="H3815" s="69" t="e">
        <f t="shared" si="84"/>
        <v>#N/A</v>
      </c>
      <c r="I3815" s="69" t="e">
        <f t="shared" si="84"/>
        <v>#N/A</v>
      </c>
      <c r="J3815" s="70" t="e">
        <f t="shared" si="84"/>
        <v>#N/A</v>
      </c>
      <c r="K3815" s="118"/>
      <c r="L3815" s="112"/>
    </row>
    <row r="3816" spans="1:12" x14ac:dyDescent="0.25">
      <c r="A3816" s="93">
        <v>1985</v>
      </c>
      <c r="B3816" s="94" t="s">
        <v>189</v>
      </c>
      <c r="C3816" s="95" t="s">
        <v>190</v>
      </c>
      <c r="D3816" s="95" t="s">
        <v>647</v>
      </c>
      <c r="E3816" s="87">
        <f t="shared" si="84"/>
        <v>4.4810378183643236</v>
      </c>
      <c r="F3816" s="69">
        <f t="shared" si="84"/>
        <v>5.3643632825859484</v>
      </c>
      <c r="G3816" s="69">
        <f t="shared" si="84"/>
        <v>5.3938034174004175</v>
      </c>
      <c r="H3816" s="69">
        <f t="shared" si="84"/>
        <v>3.67866362695636</v>
      </c>
      <c r="I3816" s="69">
        <f t="shared" si="84"/>
        <v>3.996851917636592</v>
      </c>
      <c r="J3816" s="70">
        <f t="shared" si="84"/>
        <v>3.9657242792100798</v>
      </c>
      <c r="K3816" s="118"/>
      <c r="L3816" s="112"/>
    </row>
    <row r="3817" spans="1:12" x14ac:dyDescent="0.25">
      <c r="A3817" s="93">
        <v>1985</v>
      </c>
      <c r="B3817" s="94" t="s">
        <v>191</v>
      </c>
      <c r="C3817" s="95" t="s">
        <v>192</v>
      </c>
      <c r="D3817" s="95" t="s">
        <v>647</v>
      </c>
      <c r="E3817" s="87" t="e">
        <f t="shared" si="84"/>
        <v>#N/A</v>
      </c>
      <c r="F3817" s="69" t="e">
        <f t="shared" si="84"/>
        <v>#N/A</v>
      </c>
      <c r="G3817" s="69" t="e">
        <f t="shared" si="84"/>
        <v>#N/A</v>
      </c>
      <c r="H3817" s="69" t="e">
        <f t="shared" si="84"/>
        <v>#N/A</v>
      </c>
      <c r="I3817" s="69" t="e">
        <f t="shared" si="84"/>
        <v>#N/A</v>
      </c>
      <c r="J3817" s="70" t="e">
        <f t="shared" si="84"/>
        <v>#N/A</v>
      </c>
      <c r="K3817" s="118"/>
      <c r="L3817" s="112"/>
    </row>
    <row r="3818" spans="1:12" x14ac:dyDescent="0.25">
      <c r="A3818" s="93">
        <v>1985</v>
      </c>
      <c r="B3818" s="94" t="s">
        <v>193</v>
      </c>
      <c r="C3818" s="95" t="s">
        <v>194</v>
      </c>
      <c r="D3818" s="95" t="s">
        <v>647</v>
      </c>
      <c r="E3818" s="87">
        <f t="shared" si="84"/>
        <v>2.5187044935559544</v>
      </c>
      <c r="F3818" s="69">
        <f t="shared" si="84"/>
        <v>4.566330390730017</v>
      </c>
      <c r="G3818" s="69">
        <f t="shared" si="84"/>
        <v>3.9105010680748338</v>
      </c>
      <c r="H3818" s="69">
        <f t="shared" si="84"/>
        <v>9.9884690602236783E-3</v>
      </c>
      <c r="I3818" s="69">
        <f t="shared" si="84"/>
        <v>0.81125526596035891</v>
      </c>
      <c r="J3818" s="70">
        <f t="shared" si="84"/>
        <v>3.8561156412164621</v>
      </c>
      <c r="K3818" s="118"/>
      <c r="L3818" s="112"/>
    </row>
    <row r="3819" spans="1:12" x14ac:dyDescent="0.25">
      <c r="A3819" s="93">
        <v>1985</v>
      </c>
      <c r="B3819" s="94" t="s">
        <v>195</v>
      </c>
      <c r="C3819" s="95" t="s">
        <v>196</v>
      </c>
      <c r="D3819" s="95" t="s">
        <v>647</v>
      </c>
      <c r="E3819" s="87">
        <f t="shared" si="84"/>
        <v>6.5275505362115105</v>
      </c>
      <c r="F3819" s="69">
        <f t="shared" si="84"/>
        <v>5.6530613855166614</v>
      </c>
      <c r="G3819" s="69">
        <f t="shared" si="84"/>
        <v>4.2027135248511023</v>
      </c>
      <c r="H3819" s="69">
        <f t="shared" si="84"/>
        <v>9.684695832447245</v>
      </c>
      <c r="I3819" s="69">
        <f t="shared" si="84"/>
        <v>6.7895798043835471</v>
      </c>
      <c r="J3819" s="70">
        <f t="shared" si="84"/>
        <v>6.2992124924591826</v>
      </c>
      <c r="K3819" s="118"/>
      <c r="L3819" s="112"/>
    </row>
    <row r="3820" spans="1:12" x14ac:dyDescent="0.25">
      <c r="A3820" s="93">
        <v>1985</v>
      </c>
      <c r="B3820" s="94" t="s">
        <v>197</v>
      </c>
      <c r="C3820" s="95" t="s">
        <v>198</v>
      </c>
      <c r="D3820" s="95" t="s">
        <v>647</v>
      </c>
      <c r="E3820" s="87">
        <f t="shared" si="84"/>
        <v>4.531066883261837</v>
      </c>
      <c r="F3820" s="69">
        <f t="shared" si="84"/>
        <v>7.3345423849886329</v>
      </c>
      <c r="G3820" s="69">
        <f t="shared" si="84"/>
        <v>2.3256634797481492</v>
      </c>
      <c r="H3820" s="69">
        <f t="shared" si="84"/>
        <v>7.4790697560444883</v>
      </c>
      <c r="I3820" s="69">
        <f t="shared" si="84"/>
        <v>2.0468117071828162</v>
      </c>
      <c r="J3820" s="70" t="str">
        <f t="shared" si="84"/>
        <v/>
      </c>
      <c r="K3820" s="118"/>
      <c r="L3820" s="112"/>
    </row>
    <row r="3821" spans="1:12" x14ac:dyDescent="0.25">
      <c r="A3821" s="93">
        <v>1985</v>
      </c>
      <c r="B3821" s="94" t="s">
        <v>199</v>
      </c>
      <c r="C3821" s="95" t="s">
        <v>200</v>
      </c>
      <c r="D3821" s="95" t="s">
        <v>647</v>
      </c>
      <c r="E3821" s="87">
        <f t="shared" si="84"/>
        <v>2.973574229758067</v>
      </c>
      <c r="F3821" s="69">
        <f t="shared" si="84"/>
        <v>4.6138259504864152</v>
      </c>
      <c r="G3821" s="69">
        <f t="shared" si="84"/>
        <v>4.591029903987657</v>
      </c>
      <c r="H3821" s="69">
        <f t="shared" si="84"/>
        <v>9.9886314654070735E-3</v>
      </c>
      <c r="I3821" s="69">
        <f t="shared" si="84"/>
        <v>1.2071742174754327</v>
      </c>
      <c r="J3821" s="70">
        <f t="shared" si="84"/>
        <v>5.516643047700768</v>
      </c>
      <c r="K3821" s="118"/>
      <c r="L3821" s="112"/>
    </row>
    <row r="3822" spans="1:12" x14ac:dyDescent="0.25">
      <c r="A3822" s="93">
        <v>1985</v>
      </c>
      <c r="B3822" s="94" t="s">
        <v>201</v>
      </c>
      <c r="C3822" s="95" t="s">
        <v>202</v>
      </c>
      <c r="D3822" s="95" t="s">
        <v>647</v>
      </c>
      <c r="E3822" s="87" t="e">
        <f t="shared" si="84"/>
        <v>#N/A</v>
      </c>
      <c r="F3822" s="69" t="e">
        <f t="shared" si="84"/>
        <v>#N/A</v>
      </c>
      <c r="G3822" s="69" t="e">
        <f t="shared" si="84"/>
        <v>#N/A</v>
      </c>
      <c r="H3822" s="69" t="e">
        <f t="shared" si="84"/>
        <v>#N/A</v>
      </c>
      <c r="I3822" s="69" t="e">
        <f t="shared" si="84"/>
        <v>#N/A</v>
      </c>
      <c r="J3822" s="70" t="e">
        <f t="shared" si="84"/>
        <v>#N/A</v>
      </c>
      <c r="K3822" s="118"/>
      <c r="L3822" s="112"/>
    </row>
    <row r="3823" spans="1:12" x14ac:dyDescent="0.25">
      <c r="A3823" s="93">
        <v>1985</v>
      </c>
      <c r="B3823" s="94" t="s">
        <v>203</v>
      </c>
      <c r="C3823" s="95" t="s">
        <v>204</v>
      </c>
      <c r="D3823" s="95" t="s">
        <v>647</v>
      </c>
      <c r="E3823" s="87" t="e">
        <f t="shared" si="84"/>
        <v>#N/A</v>
      </c>
      <c r="F3823" s="69" t="e">
        <f t="shared" si="84"/>
        <v>#N/A</v>
      </c>
      <c r="G3823" s="69" t="e">
        <f t="shared" si="84"/>
        <v>#N/A</v>
      </c>
      <c r="H3823" s="69" t="e">
        <f t="shared" si="84"/>
        <v>#N/A</v>
      </c>
      <c r="I3823" s="69" t="e">
        <f t="shared" si="84"/>
        <v>#N/A</v>
      </c>
      <c r="J3823" s="70" t="e">
        <f t="shared" si="84"/>
        <v>#N/A</v>
      </c>
      <c r="K3823" s="118"/>
      <c r="L3823" s="112"/>
    </row>
    <row r="3824" spans="1:12" x14ac:dyDescent="0.25">
      <c r="A3824" s="93">
        <v>1985</v>
      </c>
      <c r="B3824" s="94" t="s">
        <v>205</v>
      </c>
      <c r="C3824" s="95" t="s">
        <v>206</v>
      </c>
      <c r="D3824" s="95" t="s">
        <v>647</v>
      </c>
      <c r="E3824" s="87" t="e">
        <f t="shared" ref="E3824:J3833" si="85">IF(ISNUMBER(VLOOKUP($B3824,EFW.1985,3,FALSE))=TRUE,VLOOKUP($B3824,EFW.1985,E$2,FALSE),NA())</f>
        <v>#N/A</v>
      </c>
      <c r="F3824" s="69" t="e">
        <f t="shared" si="85"/>
        <v>#N/A</v>
      </c>
      <c r="G3824" s="69" t="e">
        <f t="shared" si="85"/>
        <v>#N/A</v>
      </c>
      <c r="H3824" s="69" t="e">
        <f t="shared" si="85"/>
        <v>#N/A</v>
      </c>
      <c r="I3824" s="69" t="e">
        <f t="shared" si="85"/>
        <v>#N/A</v>
      </c>
      <c r="J3824" s="70" t="e">
        <f t="shared" si="85"/>
        <v>#N/A</v>
      </c>
      <c r="K3824" s="118"/>
      <c r="L3824" s="112"/>
    </row>
    <row r="3825" spans="1:12" x14ac:dyDescent="0.25">
      <c r="A3825" s="93">
        <v>1985</v>
      </c>
      <c r="B3825" s="94" t="s">
        <v>207</v>
      </c>
      <c r="C3825" s="95" t="s">
        <v>208</v>
      </c>
      <c r="D3825" s="95" t="s">
        <v>647</v>
      </c>
      <c r="E3825" s="87" t="e">
        <f t="shared" si="85"/>
        <v>#N/A</v>
      </c>
      <c r="F3825" s="69" t="e">
        <f t="shared" si="85"/>
        <v>#N/A</v>
      </c>
      <c r="G3825" s="69" t="e">
        <f t="shared" si="85"/>
        <v>#N/A</v>
      </c>
      <c r="H3825" s="69" t="e">
        <f t="shared" si="85"/>
        <v>#N/A</v>
      </c>
      <c r="I3825" s="69" t="e">
        <f t="shared" si="85"/>
        <v>#N/A</v>
      </c>
      <c r="J3825" s="70" t="e">
        <f t="shared" si="85"/>
        <v>#N/A</v>
      </c>
      <c r="K3825" s="118"/>
      <c r="L3825" s="112"/>
    </row>
    <row r="3826" spans="1:12" x14ac:dyDescent="0.25">
      <c r="A3826" s="93">
        <v>1985</v>
      </c>
      <c r="B3826" s="94" t="s">
        <v>209</v>
      </c>
      <c r="C3826" s="95" t="s">
        <v>210</v>
      </c>
      <c r="D3826" s="95" t="s">
        <v>647</v>
      </c>
      <c r="E3826" s="87" t="e">
        <f t="shared" si="85"/>
        <v>#N/A</v>
      </c>
      <c r="F3826" s="69" t="e">
        <f t="shared" si="85"/>
        <v>#N/A</v>
      </c>
      <c r="G3826" s="69" t="e">
        <f t="shared" si="85"/>
        <v>#N/A</v>
      </c>
      <c r="H3826" s="69" t="e">
        <f t="shared" si="85"/>
        <v>#N/A</v>
      </c>
      <c r="I3826" s="69" t="e">
        <f t="shared" si="85"/>
        <v>#N/A</v>
      </c>
      <c r="J3826" s="70" t="e">
        <f t="shared" si="85"/>
        <v>#N/A</v>
      </c>
      <c r="K3826" s="118"/>
      <c r="L3826" s="112"/>
    </row>
    <row r="3827" spans="1:12" x14ac:dyDescent="0.25">
      <c r="A3827" s="93">
        <v>1985</v>
      </c>
      <c r="B3827" s="94" t="s">
        <v>211</v>
      </c>
      <c r="C3827" s="95" t="s">
        <v>212</v>
      </c>
      <c r="D3827" s="95" t="s">
        <v>647</v>
      </c>
      <c r="E3827" s="87" t="e">
        <f t="shared" si="85"/>
        <v>#N/A</v>
      </c>
      <c r="F3827" s="69" t="e">
        <f t="shared" si="85"/>
        <v>#N/A</v>
      </c>
      <c r="G3827" s="69" t="e">
        <f t="shared" si="85"/>
        <v>#N/A</v>
      </c>
      <c r="H3827" s="69" t="e">
        <f t="shared" si="85"/>
        <v>#N/A</v>
      </c>
      <c r="I3827" s="69" t="e">
        <f t="shared" si="85"/>
        <v>#N/A</v>
      </c>
      <c r="J3827" s="70" t="e">
        <f t="shared" si="85"/>
        <v>#N/A</v>
      </c>
      <c r="K3827" s="118"/>
      <c r="L3827" s="112"/>
    </row>
    <row r="3828" spans="1:12" x14ac:dyDescent="0.25">
      <c r="A3828" s="93">
        <v>1985</v>
      </c>
      <c r="B3828" s="94" t="s">
        <v>213</v>
      </c>
      <c r="C3828" s="95" t="s">
        <v>214</v>
      </c>
      <c r="D3828" s="95" t="s">
        <v>647</v>
      </c>
      <c r="E3828" s="87" t="e">
        <f t="shared" si="85"/>
        <v>#N/A</v>
      </c>
      <c r="F3828" s="69" t="e">
        <f t="shared" si="85"/>
        <v>#N/A</v>
      </c>
      <c r="G3828" s="69" t="e">
        <f t="shared" si="85"/>
        <v>#N/A</v>
      </c>
      <c r="H3828" s="69" t="e">
        <f t="shared" si="85"/>
        <v>#N/A</v>
      </c>
      <c r="I3828" s="69" t="e">
        <f t="shared" si="85"/>
        <v>#N/A</v>
      </c>
      <c r="J3828" s="70" t="e">
        <f t="shared" si="85"/>
        <v>#N/A</v>
      </c>
      <c r="K3828" s="118"/>
      <c r="L3828" s="112"/>
    </row>
    <row r="3829" spans="1:12" x14ac:dyDescent="0.25">
      <c r="A3829" s="93">
        <v>1985</v>
      </c>
      <c r="B3829" s="94" t="s">
        <v>215</v>
      </c>
      <c r="C3829" s="95" t="s">
        <v>651</v>
      </c>
      <c r="D3829" s="95" t="s">
        <v>647</v>
      </c>
      <c r="E3829" s="87" t="e">
        <f t="shared" si="85"/>
        <v>#N/A</v>
      </c>
      <c r="F3829" s="69" t="e">
        <f t="shared" si="85"/>
        <v>#N/A</v>
      </c>
      <c r="G3829" s="69" t="e">
        <f t="shared" si="85"/>
        <v>#N/A</v>
      </c>
      <c r="H3829" s="69" t="e">
        <f t="shared" si="85"/>
        <v>#N/A</v>
      </c>
      <c r="I3829" s="69" t="e">
        <f t="shared" si="85"/>
        <v>#N/A</v>
      </c>
      <c r="J3829" s="70" t="e">
        <f t="shared" si="85"/>
        <v>#N/A</v>
      </c>
      <c r="K3829" s="118"/>
      <c r="L3829" s="112"/>
    </row>
    <row r="3830" spans="1:12" x14ac:dyDescent="0.25">
      <c r="A3830" s="93">
        <v>1985</v>
      </c>
      <c r="B3830" s="94" t="s">
        <v>216</v>
      </c>
      <c r="C3830" s="95" t="s">
        <v>217</v>
      </c>
      <c r="D3830" s="95" t="s">
        <v>647</v>
      </c>
      <c r="E3830" s="87" t="e">
        <f t="shared" si="85"/>
        <v>#N/A</v>
      </c>
      <c r="F3830" s="69" t="e">
        <f t="shared" si="85"/>
        <v>#N/A</v>
      </c>
      <c r="G3830" s="69" t="e">
        <f t="shared" si="85"/>
        <v>#N/A</v>
      </c>
      <c r="H3830" s="69" t="e">
        <f t="shared" si="85"/>
        <v>#N/A</v>
      </c>
      <c r="I3830" s="69" t="e">
        <f t="shared" si="85"/>
        <v>#N/A</v>
      </c>
      <c r="J3830" s="70" t="e">
        <f t="shared" si="85"/>
        <v>#N/A</v>
      </c>
      <c r="K3830" s="118"/>
      <c r="L3830" s="112"/>
    </row>
    <row r="3831" spans="1:12" x14ac:dyDescent="0.25">
      <c r="A3831" s="93">
        <v>1985</v>
      </c>
      <c r="B3831" s="94" t="s">
        <v>218</v>
      </c>
      <c r="C3831" s="95" t="s">
        <v>219</v>
      </c>
      <c r="D3831" s="95" t="s">
        <v>647</v>
      </c>
      <c r="E3831" s="87">
        <f t="shared" si="85"/>
        <v>4.8543125136582166</v>
      </c>
      <c r="F3831" s="69">
        <f t="shared" si="85"/>
        <v>3.4675014821578625</v>
      </c>
      <c r="G3831" s="69">
        <f t="shared" si="85"/>
        <v>5.0007995726427588</v>
      </c>
      <c r="H3831" s="69">
        <f t="shared" si="85"/>
        <v>6.1599263333732681</v>
      </c>
      <c r="I3831" s="69">
        <f t="shared" si="85"/>
        <v>2.6298863824419305</v>
      </c>
      <c r="J3831" s="70">
        <f t="shared" si="85"/>
        <v>7.4106948585920893</v>
      </c>
      <c r="K3831" s="118"/>
      <c r="L3831" s="112"/>
    </row>
    <row r="3832" spans="1:12" x14ac:dyDescent="0.25">
      <c r="A3832" s="93">
        <v>1985</v>
      </c>
      <c r="B3832" s="94" t="s">
        <v>220</v>
      </c>
      <c r="C3832" s="95" t="s">
        <v>221</v>
      </c>
      <c r="D3832" s="95" t="s">
        <v>647</v>
      </c>
      <c r="E3832" s="87" t="e">
        <f t="shared" si="85"/>
        <v>#N/A</v>
      </c>
      <c r="F3832" s="69" t="e">
        <f t="shared" si="85"/>
        <v>#N/A</v>
      </c>
      <c r="G3832" s="69" t="e">
        <f t="shared" si="85"/>
        <v>#N/A</v>
      </c>
      <c r="H3832" s="69" t="e">
        <f t="shared" si="85"/>
        <v>#N/A</v>
      </c>
      <c r="I3832" s="69" t="e">
        <f t="shared" si="85"/>
        <v>#N/A</v>
      </c>
      <c r="J3832" s="70" t="e">
        <f t="shared" si="85"/>
        <v>#N/A</v>
      </c>
      <c r="K3832" s="118"/>
      <c r="L3832" s="112"/>
    </row>
    <row r="3833" spans="1:12" x14ac:dyDescent="0.25">
      <c r="A3833" s="93">
        <v>1985</v>
      </c>
      <c r="B3833" s="94" t="s">
        <v>222</v>
      </c>
      <c r="C3833" s="95" t="s">
        <v>223</v>
      </c>
      <c r="D3833" s="95" t="s">
        <v>647</v>
      </c>
      <c r="E3833" s="87" t="e">
        <f t="shared" si="85"/>
        <v>#N/A</v>
      </c>
      <c r="F3833" s="69" t="e">
        <f t="shared" si="85"/>
        <v>#N/A</v>
      </c>
      <c r="G3833" s="69" t="e">
        <f t="shared" si="85"/>
        <v>#N/A</v>
      </c>
      <c r="H3833" s="69" t="e">
        <f t="shared" si="85"/>
        <v>#N/A</v>
      </c>
      <c r="I3833" s="69" t="e">
        <f t="shared" si="85"/>
        <v>#N/A</v>
      </c>
      <c r="J3833" s="70" t="e">
        <f t="shared" si="85"/>
        <v>#N/A</v>
      </c>
      <c r="K3833" s="118"/>
      <c r="L3833" s="112"/>
    </row>
    <row r="3834" spans="1:12" x14ac:dyDescent="0.25">
      <c r="A3834" s="93">
        <v>1985</v>
      </c>
      <c r="B3834" s="94" t="s">
        <v>224</v>
      </c>
      <c r="C3834" s="95" t="s">
        <v>225</v>
      </c>
      <c r="D3834" s="95" t="s">
        <v>647</v>
      </c>
      <c r="E3834" s="87">
        <f t="shared" ref="E3834:J3843" si="86">IF(ISNUMBER(VLOOKUP($B3834,EFW.1985,3,FALSE))=TRUE,VLOOKUP($B3834,EFW.1985,E$2,FALSE),NA())</f>
        <v>5.6976637629937628</v>
      </c>
      <c r="F3834" s="69">
        <f t="shared" si="86"/>
        <v>5.3887354395738001</v>
      </c>
      <c r="G3834" s="69">
        <f t="shared" si="86"/>
        <v>5.2276341816777432</v>
      </c>
      <c r="H3834" s="69">
        <f t="shared" si="86"/>
        <v>3.7130063979601435</v>
      </c>
      <c r="I3834" s="69">
        <f t="shared" si="86"/>
        <v>7.4675636953101625</v>
      </c>
      <c r="J3834" s="70">
        <f t="shared" si="86"/>
        <v>6.7758805571840997</v>
      </c>
      <c r="K3834" s="118"/>
      <c r="L3834" s="112"/>
    </row>
    <row r="3835" spans="1:12" x14ac:dyDescent="0.25">
      <c r="A3835" s="93">
        <v>1985</v>
      </c>
      <c r="B3835" s="94" t="s">
        <v>226</v>
      </c>
      <c r="C3835" s="95" t="s">
        <v>227</v>
      </c>
      <c r="D3835" s="95" t="s">
        <v>647</v>
      </c>
      <c r="E3835" s="87">
        <f t="shared" si="86"/>
        <v>5.4245786399482281</v>
      </c>
      <c r="F3835" s="69">
        <f t="shared" si="86"/>
        <v>5.2521197649766629</v>
      </c>
      <c r="G3835" s="69">
        <f t="shared" si="86"/>
        <v>5.3629902092824135</v>
      </c>
      <c r="H3835" s="69">
        <f t="shared" si="86"/>
        <v>8.3328345618892872</v>
      </c>
      <c r="I3835" s="69">
        <f t="shared" si="86"/>
        <v>3.7454616789914401</v>
      </c>
      <c r="J3835" s="70">
        <f t="shared" si="86"/>
        <v>5.0427009984066</v>
      </c>
      <c r="K3835" s="118"/>
      <c r="L3835" s="112"/>
    </row>
    <row r="3836" spans="1:12" x14ac:dyDescent="0.25">
      <c r="A3836" s="93">
        <v>1985</v>
      </c>
      <c r="B3836" s="94" t="s">
        <v>228</v>
      </c>
      <c r="C3836" s="95" t="s">
        <v>229</v>
      </c>
      <c r="D3836" s="95" t="s">
        <v>616</v>
      </c>
      <c r="E3836" s="87" t="e">
        <f t="shared" si="86"/>
        <v>#N/A</v>
      </c>
      <c r="F3836" s="69" t="e">
        <f t="shared" si="86"/>
        <v>#N/A</v>
      </c>
      <c r="G3836" s="69" t="e">
        <f t="shared" si="86"/>
        <v>#N/A</v>
      </c>
      <c r="H3836" s="69" t="e">
        <f t="shared" si="86"/>
        <v>#N/A</v>
      </c>
      <c r="I3836" s="69" t="e">
        <f t="shared" si="86"/>
        <v>#N/A</v>
      </c>
      <c r="J3836" s="70" t="e">
        <f t="shared" si="86"/>
        <v>#N/A</v>
      </c>
      <c r="K3836" s="118"/>
      <c r="L3836" s="112"/>
    </row>
    <row r="3837" spans="1:12" x14ac:dyDescent="0.25">
      <c r="A3837" s="93">
        <v>1985</v>
      </c>
      <c r="B3837" s="94" t="s">
        <v>230</v>
      </c>
      <c r="C3837" s="95" t="s">
        <v>231</v>
      </c>
      <c r="D3837" s="95" t="s">
        <v>616</v>
      </c>
      <c r="E3837" s="87">
        <f t="shared" si="86"/>
        <v>8.119231437662096</v>
      </c>
      <c r="F3837" s="69">
        <f t="shared" si="86"/>
        <v>6.7003579451977169</v>
      </c>
      <c r="G3837" s="69">
        <f t="shared" si="86"/>
        <v>8.3171941406530596</v>
      </c>
      <c r="H3837" s="69">
        <f t="shared" si="86"/>
        <v>8.9336071725747495</v>
      </c>
      <c r="I3837" s="69">
        <f t="shared" si="86"/>
        <v>8.5033237179921741</v>
      </c>
      <c r="J3837" s="70">
        <f t="shared" si="86"/>
        <v>8.2007919974598789</v>
      </c>
      <c r="K3837" s="118"/>
      <c r="L3837" s="112"/>
    </row>
    <row r="3838" spans="1:12" x14ac:dyDescent="0.25">
      <c r="A3838" s="93">
        <v>1985</v>
      </c>
      <c r="B3838" s="94" t="s">
        <v>232</v>
      </c>
      <c r="C3838" s="95" t="s">
        <v>233</v>
      </c>
      <c r="D3838" s="95" t="s">
        <v>616</v>
      </c>
      <c r="E3838" s="87" t="e">
        <f t="shared" si="86"/>
        <v>#N/A</v>
      </c>
      <c r="F3838" s="69" t="e">
        <f t="shared" si="86"/>
        <v>#N/A</v>
      </c>
      <c r="G3838" s="69" t="e">
        <f t="shared" si="86"/>
        <v>#N/A</v>
      </c>
      <c r="H3838" s="69" t="e">
        <f t="shared" si="86"/>
        <v>#N/A</v>
      </c>
      <c r="I3838" s="69" t="e">
        <f t="shared" si="86"/>
        <v>#N/A</v>
      </c>
      <c r="J3838" s="70" t="e">
        <f t="shared" si="86"/>
        <v>#N/A</v>
      </c>
      <c r="K3838" s="118"/>
      <c r="L3838" s="112"/>
    </row>
    <row r="3839" spans="1:12" x14ac:dyDescent="0.25">
      <c r="A3839" s="93">
        <v>1985</v>
      </c>
      <c r="B3839" s="94" t="s">
        <v>234</v>
      </c>
      <c r="C3839" s="95" t="s">
        <v>235</v>
      </c>
      <c r="D3839" s="95" t="s">
        <v>616</v>
      </c>
      <c r="E3839" s="87" t="e">
        <f t="shared" si="86"/>
        <v>#N/A</v>
      </c>
      <c r="F3839" s="69" t="e">
        <f t="shared" si="86"/>
        <v>#N/A</v>
      </c>
      <c r="G3839" s="69" t="e">
        <f t="shared" si="86"/>
        <v>#N/A</v>
      </c>
      <c r="H3839" s="69" t="e">
        <f t="shared" si="86"/>
        <v>#N/A</v>
      </c>
      <c r="I3839" s="69" t="e">
        <f t="shared" si="86"/>
        <v>#N/A</v>
      </c>
      <c r="J3839" s="70" t="e">
        <f t="shared" si="86"/>
        <v>#N/A</v>
      </c>
      <c r="K3839" s="118"/>
      <c r="L3839" s="112"/>
    </row>
    <row r="3840" spans="1:12" x14ac:dyDescent="0.25">
      <c r="A3840" s="93">
        <v>1985</v>
      </c>
      <c r="B3840" s="94" t="s">
        <v>236</v>
      </c>
      <c r="C3840" s="95" t="s">
        <v>237</v>
      </c>
      <c r="D3840" s="95" t="s">
        <v>616</v>
      </c>
      <c r="E3840" s="87">
        <f t="shared" si="86"/>
        <v>8.3814199744746674</v>
      </c>
      <c r="F3840" s="69">
        <f t="shared" si="86"/>
        <v>7.49825748191921</v>
      </c>
      <c r="G3840" s="69">
        <f t="shared" si="86"/>
        <v>8.3332580138797088</v>
      </c>
      <c r="H3840" s="69">
        <f t="shared" si="86"/>
        <v>9.3604130543548969</v>
      </c>
      <c r="I3840" s="69">
        <f t="shared" si="86"/>
        <v>8.4802830207309281</v>
      </c>
      <c r="J3840" s="70">
        <f t="shared" si="86"/>
        <v>8.2647326313895011</v>
      </c>
      <c r="K3840" s="118"/>
      <c r="L3840" s="112"/>
    </row>
    <row r="3841" spans="1:12" x14ac:dyDescent="0.25">
      <c r="A3841" s="93">
        <v>1985</v>
      </c>
      <c r="B3841" s="94" t="s">
        <v>238</v>
      </c>
      <c r="C3841" s="95" t="s">
        <v>239</v>
      </c>
      <c r="D3841" s="95" t="s">
        <v>240</v>
      </c>
      <c r="E3841" s="87" t="e">
        <f t="shared" si="86"/>
        <v>#N/A</v>
      </c>
      <c r="F3841" s="69" t="e">
        <f t="shared" si="86"/>
        <v>#N/A</v>
      </c>
      <c r="G3841" s="69" t="e">
        <f t="shared" si="86"/>
        <v>#N/A</v>
      </c>
      <c r="H3841" s="69" t="e">
        <f t="shared" si="86"/>
        <v>#N/A</v>
      </c>
      <c r="I3841" s="69" t="e">
        <f t="shared" si="86"/>
        <v>#N/A</v>
      </c>
      <c r="J3841" s="70" t="e">
        <f t="shared" si="86"/>
        <v>#N/A</v>
      </c>
      <c r="K3841" s="118"/>
      <c r="L3841" s="112"/>
    </row>
    <row r="3842" spans="1:12" x14ac:dyDescent="0.25">
      <c r="A3842" s="93">
        <v>1985</v>
      </c>
      <c r="B3842" s="94" t="s">
        <v>241</v>
      </c>
      <c r="C3842" s="95" t="s">
        <v>242</v>
      </c>
      <c r="D3842" s="95" t="s">
        <v>240</v>
      </c>
      <c r="E3842" s="87" t="e">
        <f t="shared" si="86"/>
        <v>#N/A</v>
      </c>
      <c r="F3842" s="69" t="e">
        <f t="shared" si="86"/>
        <v>#N/A</v>
      </c>
      <c r="G3842" s="69" t="e">
        <f t="shared" si="86"/>
        <v>#N/A</v>
      </c>
      <c r="H3842" s="69" t="e">
        <f t="shared" si="86"/>
        <v>#N/A</v>
      </c>
      <c r="I3842" s="69" t="e">
        <f t="shared" si="86"/>
        <v>#N/A</v>
      </c>
      <c r="J3842" s="70" t="e">
        <f t="shared" si="86"/>
        <v>#N/A</v>
      </c>
      <c r="K3842" s="118"/>
      <c r="L3842" s="112"/>
    </row>
    <row r="3843" spans="1:12" x14ac:dyDescent="0.25">
      <c r="A3843" s="93">
        <v>1985</v>
      </c>
      <c r="B3843" s="94" t="s">
        <v>243</v>
      </c>
      <c r="C3843" s="95" t="s">
        <v>244</v>
      </c>
      <c r="D3843" s="95" t="s">
        <v>240</v>
      </c>
      <c r="E3843" s="87" t="e">
        <f t="shared" si="86"/>
        <v>#N/A</v>
      </c>
      <c r="F3843" s="69" t="e">
        <f t="shared" si="86"/>
        <v>#N/A</v>
      </c>
      <c r="G3843" s="69" t="e">
        <f t="shared" si="86"/>
        <v>#N/A</v>
      </c>
      <c r="H3843" s="69" t="e">
        <f t="shared" si="86"/>
        <v>#N/A</v>
      </c>
      <c r="I3843" s="69" t="e">
        <f t="shared" si="86"/>
        <v>#N/A</v>
      </c>
      <c r="J3843" s="70" t="e">
        <f t="shared" si="86"/>
        <v>#N/A</v>
      </c>
      <c r="K3843" s="118"/>
      <c r="L3843" s="112"/>
    </row>
    <row r="3844" spans="1:12" x14ac:dyDescent="0.25">
      <c r="A3844" s="93">
        <v>1985</v>
      </c>
      <c r="B3844" s="94" t="s">
        <v>245</v>
      </c>
      <c r="C3844" s="95" t="s">
        <v>246</v>
      </c>
      <c r="D3844" s="95" t="s">
        <v>240</v>
      </c>
      <c r="E3844" s="87" t="e">
        <f t="shared" ref="E3844:J3853" si="87">IF(ISNUMBER(VLOOKUP($B3844,EFW.1985,3,FALSE))=TRUE,VLOOKUP($B3844,EFW.1985,E$2,FALSE),NA())</f>
        <v>#N/A</v>
      </c>
      <c r="F3844" s="69" t="e">
        <f t="shared" si="87"/>
        <v>#N/A</v>
      </c>
      <c r="G3844" s="69" t="e">
        <f t="shared" si="87"/>
        <v>#N/A</v>
      </c>
      <c r="H3844" s="69" t="e">
        <f t="shared" si="87"/>
        <v>#N/A</v>
      </c>
      <c r="I3844" s="69" t="e">
        <f t="shared" si="87"/>
        <v>#N/A</v>
      </c>
      <c r="J3844" s="70" t="e">
        <f t="shared" si="87"/>
        <v>#N/A</v>
      </c>
      <c r="K3844" s="118"/>
      <c r="L3844" s="112"/>
    </row>
    <row r="3845" spans="1:12" x14ac:dyDescent="0.25">
      <c r="A3845" s="93">
        <v>1985</v>
      </c>
      <c r="B3845" s="94" t="s">
        <v>247</v>
      </c>
      <c r="C3845" s="95" t="s">
        <v>248</v>
      </c>
      <c r="D3845" s="95" t="s">
        <v>240</v>
      </c>
      <c r="E3845" s="87" t="e">
        <f t="shared" si="87"/>
        <v>#N/A</v>
      </c>
      <c r="F3845" s="69" t="e">
        <f t="shared" si="87"/>
        <v>#N/A</v>
      </c>
      <c r="G3845" s="69" t="e">
        <f t="shared" si="87"/>
        <v>#N/A</v>
      </c>
      <c r="H3845" s="69" t="e">
        <f t="shared" si="87"/>
        <v>#N/A</v>
      </c>
      <c r="I3845" s="69" t="e">
        <f t="shared" si="87"/>
        <v>#N/A</v>
      </c>
      <c r="J3845" s="70" t="e">
        <f t="shared" si="87"/>
        <v>#N/A</v>
      </c>
      <c r="K3845" s="118"/>
      <c r="L3845" s="112"/>
    </row>
    <row r="3846" spans="1:12" x14ac:dyDescent="0.25">
      <c r="A3846" s="93">
        <v>1985</v>
      </c>
      <c r="B3846" s="94" t="s">
        <v>249</v>
      </c>
      <c r="C3846" s="95" t="s">
        <v>250</v>
      </c>
      <c r="D3846" s="95" t="s">
        <v>240</v>
      </c>
      <c r="E3846" s="87">
        <f t="shared" si="87"/>
        <v>4.4231012193220192</v>
      </c>
      <c r="F3846" s="69">
        <f t="shared" si="87"/>
        <v>4.5014946050740896</v>
      </c>
      <c r="G3846" s="69">
        <f t="shared" si="87"/>
        <v>5.1794027071379123</v>
      </c>
      <c r="H3846" s="69">
        <f t="shared" si="87"/>
        <v>6.1897800161911984</v>
      </c>
      <c r="I3846" s="69">
        <f t="shared" si="87"/>
        <v>3.3308859506216577</v>
      </c>
      <c r="J3846" s="70">
        <f t="shared" si="87"/>
        <v>2.4878941604782341</v>
      </c>
      <c r="K3846" s="118"/>
      <c r="L3846" s="112"/>
    </row>
    <row r="3847" spans="1:12" x14ac:dyDescent="0.25">
      <c r="A3847" s="93">
        <v>1985</v>
      </c>
      <c r="B3847" s="94" t="s">
        <v>251</v>
      </c>
      <c r="C3847" s="95" t="s">
        <v>649</v>
      </c>
      <c r="D3847" s="95" t="s">
        <v>240</v>
      </c>
      <c r="E3847" s="87">
        <f t="shared" si="87"/>
        <v>8.8931700364903552</v>
      </c>
      <c r="F3847" s="69">
        <f t="shared" si="87"/>
        <v>8.4812504066684813</v>
      </c>
      <c r="G3847" s="69">
        <f t="shared" si="87"/>
        <v>7.7379641444671261</v>
      </c>
      <c r="H3847" s="69">
        <f t="shared" si="87"/>
        <v>9.3272592199768081</v>
      </c>
      <c r="I3847" s="69">
        <f t="shared" si="87"/>
        <v>9.7824699284290926</v>
      </c>
      <c r="J3847" s="70">
        <f t="shared" si="87"/>
        <v>9.1402280945987382</v>
      </c>
      <c r="K3847" s="118"/>
      <c r="L3847" s="112"/>
    </row>
    <row r="3848" spans="1:12" x14ac:dyDescent="0.25">
      <c r="A3848" s="93">
        <v>1985</v>
      </c>
      <c r="B3848" s="94" t="s">
        <v>252</v>
      </c>
      <c r="C3848" s="95" t="s">
        <v>650</v>
      </c>
      <c r="D3848" s="95" t="s">
        <v>240</v>
      </c>
      <c r="E3848" s="87" t="e">
        <f t="shared" si="87"/>
        <v>#N/A</v>
      </c>
      <c r="F3848" s="69" t="e">
        <f t="shared" si="87"/>
        <v>#N/A</v>
      </c>
      <c r="G3848" s="69" t="e">
        <f t="shared" si="87"/>
        <v>#N/A</v>
      </c>
      <c r="H3848" s="69" t="e">
        <f t="shared" si="87"/>
        <v>#N/A</v>
      </c>
      <c r="I3848" s="69" t="e">
        <f t="shared" si="87"/>
        <v>#N/A</v>
      </c>
      <c r="J3848" s="70" t="e">
        <f t="shared" si="87"/>
        <v>#N/A</v>
      </c>
      <c r="K3848" s="118"/>
      <c r="L3848" s="112"/>
    </row>
    <row r="3849" spans="1:12" x14ac:dyDescent="0.25">
      <c r="A3849" s="93">
        <v>1985</v>
      </c>
      <c r="B3849" s="94" t="s">
        <v>253</v>
      </c>
      <c r="C3849" s="95" t="s">
        <v>653</v>
      </c>
      <c r="D3849" s="95" t="s">
        <v>240</v>
      </c>
      <c r="E3849" s="87" t="e">
        <f t="shared" si="87"/>
        <v>#N/A</v>
      </c>
      <c r="F3849" s="69" t="e">
        <f t="shared" si="87"/>
        <v>#N/A</v>
      </c>
      <c r="G3849" s="69" t="e">
        <f t="shared" si="87"/>
        <v>#N/A</v>
      </c>
      <c r="H3849" s="69" t="e">
        <f t="shared" si="87"/>
        <v>#N/A</v>
      </c>
      <c r="I3849" s="69" t="e">
        <f t="shared" si="87"/>
        <v>#N/A</v>
      </c>
      <c r="J3849" s="70" t="e">
        <f t="shared" si="87"/>
        <v>#N/A</v>
      </c>
      <c r="K3849" s="118"/>
      <c r="L3849" s="112"/>
    </row>
    <row r="3850" spans="1:12" x14ac:dyDescent="0.25">
      <c r="A3850" s="93">
        <v>1985</v>
      </c>
      <c r="B3850" s="94" t="s">
        <v>254</v>
      </c>
      <c r="C3850" s="95" t="s">
        <v>255</v>
      </c>
      <c r="D3850" s="95" t="s">
        <v>240</v>
      </c>
      <c r="E3850" s="87">
        <f t="shared" si="87"/>
        <v>7.7970184900168595</v>
      </c>
      <c r="F3850" s="69">
        <f t="shared" si="87"/>
        <v>8.5201350560100284</v>
      </c>
      <c r="G3850" s="69">
        <f t="shared" si="87"/>
        <v>7.7614219590998514</v>
      </c>
      <c r="H3850" s="69">
        <f t="shared" si="87"/>
        <v>8.5398844547274102</v>
      </c>
      <c r="I3850" s="69">
        <f t="shared" si="87"/>
        <v>7.6406530221546856</v>
      </c>
      <c r="J3850" s="70">
        <f t="shared" si="87"/>
        <v>7.0953511915358973</v>
      </c>
      <c r="K3850" s="118"/>
      <c r="L3850" s="112"/>
    </row>
    <row r="3851" spans="1:12" x14ac:dyDescent="0.25">
      <c r="A3851" s="93">
        <v>1985</v>
      </c>
      <c r="B3851" s="94" t="s">
        <v>256</v>
      </c>
      <c r="C3851" s="95" t="s">
        <v>257</v>
      </c>
      <c r="D3851" s="95" t="s">
        <v>240</v>
      </c>
      <c r="E3851" s="87" t="e">
        <f t="shared" si="87"/>
        <v>#N/A</v>
      </c>
      <c r="F3851" s="69" t="e">
        <f t="shared" si="87"/>
        <v>#N/A</v>
      </c>
      <c r="G3851" s="69" t="e">
        <f t="shared" si="87"/>
        <v>#N/A</v>
      </c>
      <c r="H3851" s="69" t="e">
        <f t="shared" si="87"/>
        <v>#N/A</v>
      </c>
      <c r="I3851" s="69" t="e">
        <f t="shared" si="87"/>
        <v>#N/A</v>
      </c>
      <c r="J3851" s="70" t="e">
        <f t="shared" si="87"/>
        <v>#N/A</v>
      </c>
      <c r="K3851" s="118"/>
      <c r="L3851" s="112"/>
    </row>
    <row r="3852" spans="1:12" x14ac:dyDescent="0.25">
      <c r="A3852" s="93">
        <v>1985</v>
      </c>
      <c r="B3852" s="94" t="s">
        <v>258</v>
      </c>
      <c r="C3852" s="95" t="s">
        <v>652</v>
      </c>
      <c r="D3852" s="95" t="s">
        <v>240</v>
      </c>
      <c r="E3852" s="87">
        <f t="shared" si="87"/>
        <v>5.8550458485241492</v>
      </c>
      <c r="F3852" s="69">
        <f t="shared" si="87"/>
        <v>6.9574910893015955</v>
      </c>
      <c r="G3852" s="69">
        <f t="shared" si="87"/>
        <v>4.3185163571818368</v>
      </c>
      <c r="H3852" s="69">
        <f t="shared" si="87"/>
        <v>6.4128869887688573</v>
      </c>
      <c r="I3852" s="69">
        <f t="shared" si="87"/>
        <v>5.953462279817983</v>
      </c>
      <c r="J3852" s="70">
        <f t="shared" si="87"/>
        <v>5.6638839676701034</v>
      </c>
      <c r="K3852" s="118"/>
      <c r="L3852" s="112"/>
    </row>
    <row r="3853" spans="1:12" x14ac:dyDescent="0.25">
      <c r="A3853" s="93">
        <v>1985</v>
      </c>
      <c r="B3853" s="94" t="s">
        <v>259</v>
      </c>
      <c r="C3853" s="95" t="s">
        <v>260</v>
      </c>
      <c r="D3853" s="95" t="s">
        <v>240</v>
      </c>
      <c r="E3853" s="87" t="e">
        <f t="shared" si="87"/>
        <v>#N/A</v>
      </c>
      <c r="F3853" s="69" t="e">
        <f t="shared" si="87"/>
        <v>#N/A</v>
      </c>
      <c r="G3853" s="69" t="e">
        <f t="shared" si="87"/>
        <v>#N/A</v>
      </c>
      <c r="H3853" s="69" t="e">
        <f t="shared" si="87"/>
        <v>#N/A</v>
      </c>
      <c r="I3853" s="69" t="e">
        <f t="shared" si="87"/>
        <v>#N/A</v>
      </c>
      <c r="J3853" s="70" t="e">
        <f t="shared" si="87"/>
        <v>#N/A</v>
      </c>
      <c r="K3853" s="118"/>
      <c r="L3853" s="112"/>
    </row>
    <row r="3854" spans="1:12" x14ac:dyDescent="0.25">
      <c r="A3854" s="93">
        <v>1985</v>
      </c>
      <c r="B3854" s="94" t="s">
        <v>261</v>
      </c>
      <c r="C3854" s="95" t="s">
        <v>262</v>
      </c>
      <c r="D3854" s="95" t="s">
        <v>240</v>
      </c>
      <c r="E3854" s="87" t="e">
        <f t="shared" ref="E3854:J3863" si="88">IF(ISNUMBER(VLOOKUP($B3854,EFW.1985,3,FALSE))=TRUE,VLOOKUP($B3854,EFW.1985,E$2,FALSE),NA())</f>
        <v>#N/A</v>
      </c>
      <c r="F3854" s="69" t="e">
        <f t="shared" si="88"/>
        <v>#N/A</v>
      </c>
      <c r="G3854" s="69" t="e">
        <f t="shared" si="88"/>
        <v>#N/A</v>
      </c>
      <c r="H3854" s="69" t="e">
        <f t="shared" si="88"/>
        <v>#N/A</v>
      </c>
      <c r="I3854" s="69" t="e">
        <f t="shared" si="88"/>
        <v>#N/A</v>
      </c>
      <c r="J3854" s="70" t="e">
        <f t="shared" si="88"/>
        <v>#N/A</v>
      </c>
      <c r="K3854" s="118"/>
      <c r="L3854" s="112"/>
    </row>
    <row r="3855" spans="1:12" x14ac:dyDescent="0.25">
      <c r="A3855" s="93">
        <v>1985</v>
      </c>
      <c r="B3855" s="94" t="s">
        <v>263</v>
      </c>
      <c r="C3855" s="95" t="s">
        <v>264</v>
      </c>
      <c r="D3855" s="95" t="s">
        <v>240</v>
      </c>
      <c r="E3855" s="87">
        <f t="shared" si="88"/>
        <v>5.5271233853401149</v>
      </c>
      <c r="F3855" s="69">
        <f t="shared" si="88"/>
        <v>5.2764800648553791</v>
      </c>
      <c r="G3855" s="69">
        <f t="shared" si="88"/>
        <v>3.1381285452990713</v>
      </c>
      <c r="H3855" s="69">
        <f t="shared" si="88"/>
        <v>9.2689799026209894</v>
      </c>
      <c r="I3855" s="69">
        <f t="shared" si="88"/>
        <v>6.0442205680118182</v>
      </c>
      <c r="J3855" s="70">
        <f t="shared" si="88"/>
        <v>4.1888643789421938</v>
      </c>
      <c r="K3855" s="118"/>
      <c r="L3855" s="112"/>
    </row>
    <row r="3856" spans="1:12" x14ac:dyDescent="0.25">
      <c r="A3856" s="93">
        <v>1985</v>
      </c>
      <c r="B3856" s="94" t="s">
        <v>265</v>
      </c>
      <c r="C3856" s="95" t="s">
        <v>266</v>
      </c>
      <c r="D3856" s="95" t="s">
        <v>240</v>
      </c>
      <c r="E3856" s="87" t="e">
        <f t="shared" si="88"/>
        <v>#N/A</v>
      </c>
      <c r="F3856" s="69" t="e">
        <f t="shared" si="88"/>
        <v>#N/A</v>
      </c>
      <c r="G3856" s="69" t="e">
        <f t="shared" si="88"/>
        <v>#N/A</v>
      </c>
      <c r="H3856" s="69" t="e">
        <f t="shared" si="88"/>
        <v>#N/A</v>
      </c>
      <c r="I3856" s="69" t="e">
        <f t="shared" si="88"/>
        <v>#N/A</v>
      </c>
      <c r="J3856" s="70" t="e">
        <f t="shared" si="88"/>
        <v>#N/A</v>
      </c>
      <c r="K3856" s="118"/>
      <c r="L3856" s="112"/>
    </row>
    <row r="3857" spans="1:12" x14ac:dyDescent="0.25">
      <c r="A3857" s="93">
        <v>1985</v>
      </c>
      <c r="B3857" s="94" t="s">
        <v>267</v>
      </c>
      <c r="C3857" s="95" t="s">
        <v>268</v>
      </c>
      <c r="D3857" s="95" t="s">
        <v>240</v>
      </c>
      <c r="E3857" s="87">
        <f t="shared" si="88"/>
        <v>6.7896120651858025</v>
      </c>
      <c r="F3857" s="69">
        <f t="shared" si="88"/>
        <v>4.5836214468590608</v>
      </c>
      <c r="G3857" s="69">
        <f t="shared" si="88"/>
        <v>5.8186975854645215</v>
      </c>
      <c r="H3857" s="69">
        <f t="shared" si="88"/>
        <v>8.3844822523196409</v>
      </c>
      <c r="I3857" s="69">
        <f t="shared" si="88"/>
        <v>8.6116733339058449</v>
      </c>
      <c r="J3857" s="70">
        <f t="shared" si="88"/>
        <v>6.9845146293693157</v>
      </c>
      <c r="K3857" s="118"/>
      <c r="L3857" s="112"/>
    </row>
    <row r="3858" spans="1:12" x14ac:dyDescent="0.25">
      <c r="A3858" s="93">
        <v>1985</v>
      </c>
      <c r="B3858" s="94" t="s">
        <v>269</v>
      </c>
      <c r="C3858" s="95" t="s">
        <v>270</v>
      </c>
      <c r="D3858" s="95" t="s">
        <v>240</v>
      </c>
      <c r="E3858" s="87">
        <f t="shared" si="88"/>
        <v>4.4799999999999995</v>
      </c>
      <c r="F3858" s="69" t="str">
        <f t="shared" si="88"/>
        <v/>
      </c>
      <c r="G3858" s="69">
        <f t="shared" si="88"/>
        <v>2.989968065341797</v>
      </c>
      <c r="H3858" s="69">
        <f t="shared" si="88"/>
        <v>7.3105193052387367</v>
      </c>
      <c r="I3858" s="69">
        <f t="shared" si="88"/>
        <v>10</v>
      </c>
      <c r="J3858" s="70">
        <f t="shared" si="88"/>
        <v>3.0129402484226455</v>
      </c>
      <c r="K3858" s="118"/>
      <c r="L3858" s="112"/>
    </row>
    <row r="3859" spans="1:12" x14ac:dyDescent="0.25">
      <c r="A3859" s="93">
        <v>1985</v>
      </c>
      <c r="B3859" s="94" t="s">
        <v>271</v>
      </c>
      <c r="C3859" s="95" t="s">
        <v>272</v>
      </c>
      <c r="D3859" s="95" t="s">
        <v>240</v>
      </c>
      <c r="E3859" s="87">
        <f t="shared" si="88"/>
        <v>5.1589287728718736</v>
      </c>
      <c r="F3859" s="69">
        <f t="shared" si="88"/>
        <v>6.3383433768987496</v>
      </c>
      <c r="G3859" s="69">
        <f t="shared" si="88"/>
        <v>3.7519852044913207</v>
      </c>
      <c r="H3859" s="69">
        <f t="shared" si="88"/>
        <v>4.5932054005874399</v>
      </c>
      <c r="I3859" s="69">
        <f t="shared" si="88"/>
        <v>5.6456672615551398</v>
      </c>
      <c r="J3859" s="70">
        <f t="shared" si="88"/>
        <v>5.4101990930590285</v>
      </c>
      <c r="K3859" s="118"/>
      <c r="L3859" s="112"/>
    </row>
    <row r="3860" spans="1:12" x14ac:dyDescent="0.25">
      <c r="A3860" s="93">
        <v>1985</v>
      </c>
      <c r="B3860" s="94" t="s">
        <v>273</v>
      </c>
      <c r="C3860" s="95" t="s">
        <v>274</v>
      </c>
      <c r="D3860" s="95" t="s">
        <v>240</v>
      </c>
      <c r="E3860" s="87">
        <f t="shared" si="88"/>
        <v>7.5768059113701804</v>
      </c>
      <c r="F3860" s="69">
        <f t="shared" si="88"/>
        <v>4.2876914461265638</v>
      </c>
      <c r="G3860" s="69">
        <f t="shared" si="88"/>
        <v>7.709983230307131</v>
      </c>
      <c r="H3860" s="69">
        <f t="shared" si="88"/>
        <v>8.2872129133774006</v>
      </c>
      <c r="I3860" s="69">
        <f t="shared" si="88"/>
        <v>9.9694093682670282</v>
      </c>
      <c r="J3860" s="70">
        <f t="shared" si="88"/>
        <v>8.5575914458919513</v>
      </c>
      <c r="K3860" s="118"/>
      <c r="L3860" s="112"/>
    </row>
    <row r="3861" spans="1:12" x14ac:dyDescent="0.25">
      <c r="A3861" s="93">
        <v>1985</v>
      </c>
      <c r="B3861" s="94" t="s">
        <v>275</v>
      </c>
      <c r="C3861" s="95" t="s">
        <v>276</v>
      </c>
      <c r="D3861" s="95" t="s">
        <v>240</v>
      </c>
      <c r="E3861" s="87">
        <f t="shared" si="88"/>
        <v>5.9620144977567522</v>
      </c>
      <c r="F3861" s="69">
        <f t="shared" si="88"/>
        <v>5.8836314040161035</v>
      </c>
      <c r="G3861" s="69">
        <f t="shared" si="88"/>
        <v>4.704207002225389</v>
      </c>
      <c r="H3861" s="69">
        <f t="shared" si="88"/>
        <v>7.0179142036597133</v>
      </c>
      <c r="I3861" s="69">
        <f t="shared" si="88"/>
        <v>5.4150923032979961</v>
      </c>
      <c r="J3861" s="70">
        <f t="shared" si="88"/>
        <v>6.8455383909578602</v>
      </c>
      <c r="K3861" s="118"/>
      <c r="L3861" s="112"/>
    </row>
    <row r="3862" spans="1:12" x14ac:dyDescent="0.25">
      <c r="A3862" s="93">
        <v>1985</v>
      </c>
      <c r="B3862" s="94" t="s">
        <v>277</v>
      </c>
      <c r="C3862" s="95" t="s">
        <v>278</v>
      </c>
      <c r="D3862" s="95" t="s">
        <v>240</v>
      </c>
      <c r="E3862" s="87" t="e">
        <f t="shared" si="88"/>
        <v>#N/A</v>
      </c>
      <c r="F3862" s="69" t="e">
        <f t="shared" si="88"/>
        <v>#N/A</v>
      </c>
      <c r="G3862" s="69" t="e">
        <f t="shared" si="88"/>
        <v>#N/A</v>
      </c>
      <c r="H3862" s="69" t="e">
        <f t="shared" si="88"/>
        <v>#N/A</v>
      </c>
      <c r="I3862" s="69" t="e">
        <f t="shared" si="88"/>
        <v>#N/A</v>
      </c>
      <c r="J3862" s="70" t="e">
        <f t="shared" si="88"/>
        <v>#N/A</v>
      </c>
      <c r="K3862" s="118"/>
      <c r="L3862" s="112"/>
    </row>
    <row r="3863" spans="1:12" x14ac:dyDescent="0.25">
      <c r="A3863" s="93">
        <v>1985</v>
      </c>
      <c r="B3863" s="94" t="s">
        <v>279</v>
      </c>
      <c r="C3863" s="95" t="s">
        <v>280</v>
      </c>
      <c r="D3863" s="95" t="s">
        <v>240</v>
      </c>
      <c r="E3863" s="87" t="e">
        <f t="shared" si="88"/>
        <v>#N/A</v>
      </c>
      <c r="F3863" s="69" t="e">
        <f t="shared" si="88"/>
        <v>#N/A</v>
      </c>
      <c r="G3863" s="69" t="e">
        <f t="shared" si="88"/>
        <v>#N/A</v>
      </c>
      <c r="H3863" s="69" t="e">
        <f t="shared" si="88"/>
        <v>#N/A</v>
      </c>
      <c r="I3863" s="69" t="e">
        <f t="shared" si="88"/>
        <v>#N/A</v>
      </c>
      <c r="J3863" s="70" t="e">
        <f t="shared" si="88"/>
        <v>#N/A</v>
      </c>
      <c r="K3863" s="118"/>
      <c r="L3863" s="112"/>
    </row>
    <row r="3864" spans="1:12" x14ac:dyDescent="0.25">
      <c r="A3864" s="93">
        <v>1985</v>
      </c>
      <c r="B3864" s="94" t="s">
        <v>281</v>
      </c>
      <c r="C3864" s="95" t="s">
        <v>282</v>
      </c>
      <c r="D3864" s="95" t="s">
        <v>240</v>
      </c>
      <c r="E3864" s="87" t="e">
        <f t="shared" ref="E3864:J3873" si="89">IF(ISNUMBER(VLOOKUP($B3864,EFW.1985,3,FALSE))=TRUE,VLOOKUP($B3864,EFW.1985,E$2,FALSE),NA())</f>
        <v>#N/A</v>
      </c>
      <c r="F3864" s="69" t="e">
        <f t="shared" si="89"/>
        <v>#N/A</v>
      </c>
      <c r="G3864" s="69" t="e">
        <f t="shared" si="89"/>
        <v>#N/A</v>
      </c>
      <c r="H3864" s="69" t="e">
        <f t="shared" si="89"/>
        <v>#N/A</v>
      </c>
      <c r="I3864" s="69" t="e">
        <f t="shared" si="89"/>
        <v>#N/A</v>
      </c>
      <c r="J3864" s="70" t="e">
        <f t="shared" si="89"/>
        <v>#N/A</v>
      </c>
      <c r="K3864" s="118"/>
      <c r="L3864" s="112"/>
    </row>
    <row r="3865" spans="1:12" x14ac:dyDescent="0.25">
      <c r="A3865" s="93">
        <v>1985</v>
      </c>
      <c r="B3865" s="94" t="s">
        <v>283</v>
      </c>
      <c r="C3865" s="95" t="s">
        <v>284</v>
      </c>
      <c r="D3865" s="95" t="s">
        <v>240</v>
      </c>
      <c r="E3865" s="87">
        <f t="shared" si="89"/>
        <v>3.7526092263592261</v>
      </c>
      <c r="F3865" s="69">
        <f t="shared" si="89"/>
        <v>4.653084715556485</v>
      </c>
      <c r="G3865" s="69">
        <f t="shared" si="89"/>
        <v>2.7201949824109777</v>
      </c>
      <c r="H3865" s="69">
        <f t="shared" si="89"/>
        <v>6.0969236536698492</v>
      </c>
      <c r="I3865" s="69">
        <f t="shared" si="89"/>
        <v>6.8357201529464454E-3</v>
      </c>
      <c r="J3865" s="70">
        <f t="shared" si="89"/>
        <v>5.3331410581833882</v>
      </c>
      <c r="K3865" s="118"/>
      <c r="L3865" s="112"/>
    </row>
    <row r="3866" spans="1:12" x14ac:dyDescent="0.25">
      <c r="A3866" s="93">
        <v>1985</v>
      </c>
      <c r="B3866" s="94" t="s">
        <v>285</v>
      </c>
      <c r="C3866" s="95" t="s">
        <v>286</v>
      </c>
      <c r="D3866" s="95" t="s">
        <v>240</v>
      </c>
      <c r="E3866" s="87" t="e">
        <f t="shared" si="89"/>
        <v>#N/A</v>
      </c>
      <c r="F3866" s="69" t="e">
        <f t="shared" si="89"/>
        <v>#N/A</v>
      </c>
      <c r="G3866" s="69" t="e">
        <f t="shared" si="89"/>
        <v>#N/A</v>
      </c>
      <c r="H3866" s="69" t="e">
        <f t="shared" si="89"/>
        <v>#N/A</v>
      </c>
      <c r="I3866" s="69" t="e">
        <f t="shared" si="89"/>
        <v>#N/A</v>
      </c>
      <c r="J3866" s="70" t="e">
        <f t="shared" si="89"/>
        <v>#N/A</v>
      </c>
      <c r="K3866" s="118"/>
      <c r="L3866" s="112"/>
    </row>
    <row r="3867" spans="1:12" x14ac:dyDescent="0.25">
      <c r="A3867" s="93">
        <v>1985</v>
      </c>
      <c r="B3867" s="94" t="s">
        <v>287</v>
      </c>
      <c r="C3867" s="95" t="s">
        <v>288</v>
      </c>
      <c r="D3867" s="95" t="s">
        <v>240</v>
      </c>
      <c r="E3867" s="87">
        <f t="shared" si="89"/>
        <v>4.9356524821768097</v>
      </c>
      <c r="F3867" s="69">
        <f t="shared" si="89"/>
        <v>4.3470475137984463</v>
      </c>
      <c r="G3867" s="69">
        <f t="shared" si="89"/>
        <v>4.642040559162349</v>
      </c>
      <c r="H3867" s="69">
        <f t="shared" si="89"/>
        <v>6.6085405450640549</v>
      </c>
      <c r="I3867" s="69">
        <f t="shared" si="89"/>
        <v>3.4392762115874085</v>
      </c>
      <c r="J3867" s="70">
        <f t="shared" si="89"/>
        <v>5.5765243817404277</v>
      </c>
      <c r="K3867" s="118"/>
      <c r="L3867" s="112"/>
    </row>
    <row r="3868" spans="1:12" x14ac:dyDescent="0.25">
      <c r="A3868" s="93">
        <v>1985</v>
      </c>
      <c r="B3868" s="94" t="s">
        <v>289</v>
      </c>
      <c r="C3868" s="95" t="s">
        <v>290</v>
      </c>
      <c r="D3868" s="95" t="s">
        <v>240</v>
      </c>
      <c r="E3868" s="87">
        <f t="shared" si="89"/>
        <v>3.8781202000633965</v>
      </c>
      <c r="F3868" s="69">
        <f t="shared" si="89"/>
        <v>3.3214492318007007</v>
      </c>
      <c r="G3868" s="69">
        <f t="shared" si="89"/>
        <v>3.2976393459714459</v>
      </c>
      <c r="H3868" s="69">
        <f t="shared" si="89"/>
        <v>8.0873861679123884</v>
      </c>
      <c r="I3868" s="69">
        <f t="shared" si="89"/>
        <v>1.3111723370118515</v>
      </c>
      <c r="J3868" s="70">
        <f t="shared" si="89"/>
        <v>3.6600120973901151</v>
      </c>
      <c r="K3868" s="118"/>
      <c r="L3868" s="112"/>
    </row>
    <row r="3869" spans="1:12" x14ac:dyDescent="0.25">
      <c r="A3869" s="93">
        <v>1985</v>
      </c>
      <c r="B3869" s="94" t="s">
        <v>291</v>
      </c>
      <c r="C3869" s="95" t="s">
        <v>292</v>
      </c>
      <c r="D3869" s="95" t="s">
        <v>240</v>
      </c>
      <c r="E3869" s="87" t="e">
        <f t="shared" si="89"/>
        <v>#N/A</v>
      </c>
      <c r="F3869" s="69" t="e">
        <f t="shared" si="89"/>
        <v>#N/A</v>
      </c>
      <c r="G3869" s="69" t="e">
        <f t="shared" si="89"/>
        <v>#N/A</v>
      </c>
      <c r="H3869" s="69" t="e">
        <f t="shared" si="89"/>
        <v>#N/A</v>
      </c>
      <c r="I3869" s="69" t="e">
        <f t="shared" si="89"/>
        <v>#N/A</v>
      </c>
      <c r="J3869" s="70" t="e">
        <f t="shared" si="89"/>
        <v>#N/A</v>
      </c>
      <c r="K3869" s="118"/>
      <c r="L3869" s="112"/>
    </row>
    <row r="3870" spans="1:12" x14ac:dyDescent="0.25">
      <c r="A3870" s="93">
        <v>1985</v>
      </c>
      <c r="B3870" s="94" t="s">
        <v>293</v>
      </c>
      <c r="C3870" s="95" t="s">
        <v>294</v>
      </c>
      <c r="D3870" s="95" t="s">
        <v>240</v>
      </c>
      <c r="E3870" s="87">
        <f t="shared" si="89"/>
        <v>4.6064949750570845</v>
      </c>
      <c r="F3870" s="69">
        <f t="shared" si="89"/>
        <v>3.615643931840586</v>
      </c>
      <c r="G3870" s="69">
        <f t="shared" si="89"/>
        <v>3.5384405406604125</v>
      </c>
      <c r="H3870" s="69">
        <f t="shared" si="89"/>
        <v>6.2766970918135074</v>
      </c>
      <c r="I3870" s="69">
        <f t="shared" si="89"/>
        <v>4.6047321868517015</v>
      </c>
      <c r="J3870" s="70">
        <f t="shared" si="89"/>
        <v>5.0306274378390743</v>
      </c>
      <c r="K3870" s="118"/>
      <c r="L3870" s="112"/>
    </row>
    <row r="3871" spans="1:12" x14ac:dyDescent="0.25">
      <c r="A3871" s="93">
        <v>1985</v>
      </c>
      <c r="B3871" s="94" t="s">
        <v>295</v>
      </c>
      <c r="C3871" s="95" t="s">
        <v>296</v>
      </c>
      <c r="D3871" s="95" t="s">
        <v>240</v>
      </c>
      <c r="E3871" s="87">
        <f t="shared" si="89"/>
        <v>5.092513540419807</v>
      </c>
      <c r="F3871" s="69">
        <f t="shared" si="89"/>
        <v>4.8451021023172709</v>
      </c>
      <c r="G3871" s="69">
        <f t="shared" si="89"/>
        <v>3.8586771307915213</v>
      </c>
      <c r="H3871" s="69">
        <f t="shared" si="89"/>
        <v>6.7746105383828068</v>
      </c>
      <c r="I3871" s="69">
        <f t="shared" si="89"/>
        <v>4.883094559923606</v>
      </c>
      <c r="J3871" s="70">
        <f t="shared" si="89"/>
        <v>5.4130747954686758</v>
      </c>
      <c r="K3871" s="118"/>
      <c r="L3871" s="112"/>
    </row>
    <row r="3872" spans="1:12" x14ac:dyDescent="0.25">
      <c r="A3872" s="93">
        <v>1985</v>
      </c>
      <c r="B3872" s="94" t="s">
        <v>297</v>
      </c>
      <c r="C3872" s="95" t="s">
        <v>298</v>
      </c>
      <c r="D3872" s="95" t="s">
        <v>240</v>
      </c>
      <c r="E3872" s="87">
        <f t="shared" si="89"/>
        <v>5.2617023538665553</v>
      </c>
      <c r="F3872" s="69">
        <f t="shared" si="89"/>
        <v>5.5079484331090773</v>
      </c>
      <c r="G3872" s="69">
        <f t="shared" si="89"/>
        <v>4.9559065853786128</v>
      </c>
      <c r="H3872" s="69">
        <f t="shared" si="89"/>
        <v>6.2925297622343281</v>
      </c>
      <c r="I3872" s="69">
        <f t="shared" si="89"/>
        <v>3.1623201050282894</v>
      </c>
      <c r="J3872" s="70">
        <f t="shared" si="89"/>
        <v>6.4655476842740178</v>
      </c>
      <c r="K3872" s="118"/>
      <c r="L3872" s="112"/>
    </row>
    <row r="3873" spans="1:12" x14ac:dyDescent="0.25">
      <c r="A3873" s="93">
        <v>1985</v>
      </c>
      <c r="B3873" s="94" t="s">
        <v>299</v>
      </c>
      <c r="C3873" s="95" t="s">
        <v>300</v>
      </c>
      <c r="D3873" s="95" t="s">
        <v>240</v>
      </c>
      <c r="E3873" s="87" t="e">
        <f t="shared" si="89"/>
        <v>#N/A</v>
      </c>
      <c r="F3873" s="69" t="e">
        <f t="shared" si="89"/>
        <v>#N/A</v>
      </c>
      <c r="G3873" s="69" t="e">
        <f t="shared" si="89"/>
        <v>#N/A</v>
      </c>
      <c r="H3873" s="69" t="e">
        <f t="shared" si="89"/>
        <v>#N/A</v>
      </c>
      <c r="I3873" s="69" t="e">
        <f t="shared" si="89"/>
        <v>#N/A</v>
      </c>
      <c r="J3873" s="70" t="e">
        <f t="shared" si="89"/>
        <v>#N/A</v>
      </c>
      <c r="K3873" s="118"/>
      <c r="L3873" s="112"/>
    </row>
    <row r="3874" spans="1:12" x14ac:dyDescent="0.25">
      <c r="A3874" s="93">
        <v>1985</v>
      </c>
      <c r="B3874" s="94" t="s">
        <v>301</v>
      </c>
      <c r="C3874" s="95" t="s">
        <v>302</v>
      </c>
      <c r="D3874" s="95" t="s">
        <v>240</v>
      </c>
      <c r="E3874" s="87" t="e">
        <f t="shared" ref="E3874:J3883" si="90">IF(ISNUMBER(VLOOKUP($B3874,EFW.1985,3,FALSE))=TRUE,VLOOKUP($B3874,EFW.1985,E$2,FALSE),NA())</f>
        <v>#N/A</v>
      </c>
      <c r="F3874" s="69" t="e">
        <f t="shared" si="90"/>
        <v>#N/A</v>
      </c>
      <c r="G3874" s="69" t="e">
        <f t="shared" si="90"/>
        <v>#N/A</v>
      </c>
      <c r="H3874" s="69" t="e">
        <f t="shared" si="90"/>
        <v>#N/A</v>
      </c>
      <c r="I3874" s="69" t="e">
        <f t="shared" si="90"/>
        <v>#N/A</v>
      </c>
      <c r="J3874" s="70" t="e">
        <f t="shared" si="90"/>
        <v>#N/A</v>
      </c>
      <c r="K3874" s="118"/>
      <c r="L3874" s="112"/>
    </row>
    <row r="3875" spans="1:12" x14ac:dyDescent="0.25">
      <c r="A3875" s="93">
        <v>1985</v>
      </c>
      <c r="B3875" s="94" t="s">
        <v>303</v>
      </c>
      <c r="C3875" s="95" t="s">
        <v>304</v>
      </c>
      <c r="D3875" s="95" t="s">
        <v>240</v>
      </c>
      <c r="E3875" s="87">
        <f t="shared" si="90"/>
        <v>5.96032885664909</v>
      </c>
      <c r="F3875" s="69">
        <f t="shared" si="90"/>
        <v>2.5980682079462634</v>
      </c>
      <c r="G3875" s="69">
        <f t="shared" si="90"/>
        <v>4.6335167660060055</v>
      </c>
      <c r="H3875" s="69">
        <f t="shared" si="90"/>
        <v>8.607560613650044</v>
      </c>
      <c r="I3875" s="69">
        <f t="shared" si="90"/>
        <v>7.5445483730949308</v>
      </c>
      <c r="J3875" s="70">
        <f t="shared" si="90"/>
        <v>7.800326505138945</v>
      </c>
      <c r="K3875" s="118"/>
      <c r="L3875" s="112"/>
    </row>
    <row r="3876" spans="1:12" x14ac:dyDescent="0.25">
      <c r="A3876" s="93">
        <v>1985</v>
      </c>
      <c r="B3876" s="94" t="s">
        <v>305</v>
      </c>
      <c r="C3876" s="95" t="s">
        <v>306</v>
      </c>
      <c r="D3876" s="95" t="s">
        <v>240</v>
      </c>
      <c r="E3876" s="87">
        <f t="shared" si="90"/>
        <v>6.0781934732917353</v>
      </c>
      <c r="F3876" s="69">
        <f t="shared" si="90"/>
        <v>6.6133383249101474</v>
      </c>
      <c r="G3876" s="69">
        <f t="shared" si="90"/>
        <v>4.3535471695972889</v>
      </c>
      <c r="H3876" s="69">
        <f t="shared" si="90"/>
        <v>6.8400897846012612</v>
      </c>
      <c r="I3876" s="69">
        <f t="shared" si="90"/>
        <v>6.5134787236697615</v>
      </c>
      <c r="J3876" s="70">
        <f t="shared" si="90"/>
        <v>6.2677735759106259</v>
      </c>
      <c r="K3876" s="118"/>
      <c r="L3876" s="112"/>
    </row>
    <row r="3877" spans="1:12" x14ac:dyDescent="0.25">
      <c r="A3877" s="93">
        <v>1985</v>
      </c>
      <c r="B3877" s="94" t="s">
        <v>307</v>
      </c>
      <c r="C3877" s="95" t="s">
        <v>308</v>
      </c>
      <c r="D3877" s="95" t="s">
        <v>240</v>
      </c>
      <c r="E3877" s="87" t="e">
        <f t="shared" si="90"/>
        <v>#N/A</v>
      </c>
      <c r="F3877" s="69" t="e">
        <f t="shared" si="90"/>
        <v>#N/A</v>
      </c>
      <c r="G3877" s="69" t="e">
        <f t="shared" si="90"/>
        <v>#N/A</v>
      </c>
      <c r="H3877" s="69" t="e">
        <f t="shared" si="90"/>
        <v>#N/A</v>
      </c>
      <c r="I3877" s="69" t="e">
        <f t="shared" si="90"/>
        <v>#N/A</v>
      </c>
      <c r="J3877" s="70" t="e">
        <f t="shared" si="90"/>
        <v>#N/A</v>
      </c>
      <c r="K3877" s="118"/>
      <c r="L3877" s="112"/>
    </row>
    <row r="3878" spans="1:12" x14ac:dyDescent="0.25">
      <c r="A3878" s="93">
        <v>1985</v>
      </c>
      <c r="B3878" s="94" t="s">
        <v>309</v>
      </c>
      <c r="C3878" s="95" t="s">
        <v>310</v>
      </c>
      <c r="D3878" s="95" t="s">
        <v>240</v>
      </c>
      <c r="E3878" s="87" t="e">
        <f t="shared" si="90"/>
        <v>#N/A</v>
      </c>
      <c r="F3878" s="69" t="e">
        <f t="shared" si="90"/>
        <v>#N/A</v>
      </c>
      <c r="G3878" s="69" t="e">
        <f t="shared" si="90"/>
        <v>#N/A</v>
      </c>
      <c r="H3878" s="69" t="e">
        <f t="shared" si="90"/>
        <v>#N/A</v>
      </c>
      <c r="I3878" s="69" t="e">
        <f t="shared" si="90"/>
        <v>#N/A</v>
      </c>
      <c r="J3878" s="70" t="e">
        <f t="shared" si="90"/>
        <v>#N/A</v>
      </c>
      <c r="K3878" s="118"/>
      <c r="L3878" s="112"/>
    </row>
    <row r="3879" spans="1:12" x14ac:dyDescent="0.25">
      <c r="A3879" s="93">
        <v>1985</v>
      </c>
      <c r="B3879" s="94" t="s">
        <v>311</v>
      </c>
      <c r="C3879" s="95" t="s">
        <v>312</v>
      </c>
      <c r="D3879" s="95" t="s">
        <v>240</v>
      </c>
      <c r="E3879" s="87">
        <f t="shared" si="90"/>
        <v>4.1700252710524159</v>
      </c>
      <c r="F3879" s="69">
        <f t="shared" si="90"/>
        <v>4.4339206777861477</v>
      </c>
      <c r="G3879" s="69">
        <f t="shared" si="90"/>
        <v>6.0462004596832966</v>
      </c>
      <c r="H3879" s="69">
        <f t="shared" si="90"/>
        <v>1.2584438559741846</v>
      </c>
      <c r="I3879" s="69">
        <f t="shared" si="90"/>
        <v>5.5963342563392002</v>
      </c>
      <c r="J3879" s="70">
        <f t="shared" si="90"/>
        <v>3.5471986041839294</v>
      </c>
      <c r="K3879" s="118"/>
      <c r="L3879" s="112"/>
    </row>
    <row r="3880" spans="1:12" x14ac:dyDescent="0.25">
      <c r="A3880" s="93">
        <v>1985</v>
      </c>
      <c r="B3880" s="94" t="s">
        <v>313</v>
      </c>
      <c r="C3880" s="95" t="s">
        <v>314</v>
      </c>
      <c r="D3880" s="95" t="s">
        <v>240</v>
      </c>
      <c r="E3880" s="87">
        <f t="shared" si="90"/>
        <v>5.2781073143385528</v>
      </c>
      <c r="F3880" s="69">
        <f t="shared" si="90"/>
        <v>2.8850259594014283</v>
      </c>
      <c r="G3880" s="69">
        <f t="shared" si="90"/>
        <v>4.012356663903585</v>
      </c>
      <c r="H3880" s="69">
        <f t="shared" si="90"/>
        <v>7.7462353449036492</v>
      </c>
      <c r="I3880" s="69">
        <f t="shared" si="90"/>
        <v>5.6495070229510516</v>
      </c>
      <c r="J3880" s="70">
        <f t="shared" si="90"/>
        <v>6.8235974513138613</v>
      </c>
      <c r="K3880" s="118"/>
      <c r="L3880" s="112"/>
    </row>
    <row r="3881" spans="1:12" x14ac:dyDescent="0.25">
      <c r="A3881" s="93">
        <v>1985</v>
      </c>
      <c r="B3881" s="94" t="s">
        <v>315</v>
      </c>
      <c r="C3881" s="95" t="s">
        <v>316</v>
      </c>
      <c r="D3881" s="95" t="s">
        <v>240</v>
      </c>
      <c r="E3881" s="87">
        <f t="shared" si="90"/>
        <v>6.3074625230069383</v>
      </c>
      <c r="F3881" s="69">
        <f t="shared" si="90"/>
        <v>2.6146080438217485</v>
      </c>
      <c r="G3881" s="69">
        <f t="shared" si="90"/>
        <v>4.7633340127024013</v>
      </c>
      <c r="H3881" s="69">
        <f t="shared" si="90"/>
        <v>8.9325018403859353</v>
      </c>
      <c r="I3881" s="69" t="str">
        <f t="shared" si="90"/>
        <v/>
      </c>
      <c r="J3881" s="70">
        <f t="shared" si="90"/>
        <v>7.050734153959775</v>
      </c>
      <c r="K3881" s="118"/>
      <c r="L3881" s="112"/>
    </row>
    <row r="3882" spans="1:12" x14ac:dyDescent="0.25">
      <c r="A3882" s="93">
        <v>1985</v>
      </c>
      <c r="B3882" s="94" t="s">
        <v>317</v>
      </c>
      <c r="C3882" s="95" t="s">
        <v>318</v>
      </c>
      <c r="D3882" s="95" t="s">
        <v>240</v>
      </c>
      <c r="E3882" s="87" t="e">
        <f t="shared" si="90"/>
        <v>#N/A</v>
      </c>
      <c r="F3882" s="69" t="e">
        <f t="shared" si="90"/>
        <v>#N/A</v>
      </c>
      <c r="G3882" s="69" t="e">
        <f t="shared" si="90"/>
        <v>#N/A</v>
      </c>
      <c r="H3882" s="69" t="e">
        <f t="shared" si="90"/>
        <v>#N/A</v>
      </c>
      <c r="I3882" s="69" t="e">
        <f t="shared" si="90"/>
        <v>#N/A</v>
      </c>
      <c r="J3882" s="70" t="e">
        <f t="shared" si="90"/>
        <v>#N/A</v>
      </c>
      <c r="K3882" s="118"/>
      <c r="L3882" s="112"/>
    </row>
    <row r="3883" spans="1:12" x14ac:dyDescent="0.25">
      <c r="A3883" s="93">
        <v>1985</v>
      </c>
      <c r="B3883" s="94" t="s">
        <v>319</v>
      </c>
      <c r="C3883" s="95" t="s">
        <v>320</v>
      </c>
      <c r="D3883" s="95" t="s">
        <v>240</v>
      </c>
      <c r="E3883" s="87">
        <f t="shared" si="90"/>
        <v>6.2537721808276521</v>
      </c>
      <c r="F3883" s="69">
        <f t="shared" si="90"/>
        <v>3.2436907614492285</v>
      </c>
      <c r="G3883" s="69">
        <f t="shared" si="90"/>
        <v>3.7293291274861637</v>
      </c>
      <c r="H3883" s="69">
        <f t="shared" si="90"/>
        <v>9.4461036775600906</v>
      </c>
      <c r="I3883" s="69">
        <f t="shared" si="90"/>
        <v>7.4439170786635529</v>
      </c>
      <c r="J3883" s="70">
        <f t="shared" si="90"/>
        <v>7.6804364162367342</v>
      </c>
      <c r="K3883" s="118"/>
      <c r="L3883" s="112"/>
    </row>
    <row r="3884" spans="1:12" x14ac:dyDescent="0.25">
      <c r="A3884" s="93">
        <v>1985</v>
      </c>
      <c r="B3884" s="94" t="s">
        <v>321</v>
      </c>
      <c r="C3884" s="95" t="s">
        <v>322</v>
      </c>
      <c r="D3884" s="95" t="s">
        <v>240</v>
      </c>
      <c r="E3884" s="87" t="e">
        <f t="shared" ref="E3884:J3893" si="91">IF(ISNUMBER(VLOOKUP($B3884,EFW.1985,3,FALSE))=TRUE,VLOOKUP($B3884,EFW.1985,E$2,FALSE),NA())</f>
        <v>#N/A</v>
      </c>
      <c r="F3884" s="69" t="e">
        <f t="shared" si="91"/>
        <v>#N/A</v>
      </c>
      <c r="G3884" s="69" t="e">
        <f t="shared" si="91"/>
        <v>#N/A</v>
      </c>
      <c r="H3884" s="69" t="e">
        <f t="shared" si="91"/>
        <v>#N/A</v>
      </c>
      <c r="I3884" s="69" t="e">
        <f t="shared" si="91"/>
        <v>#N/A</v>
      </c>
      <c r="J3884" s="70" t="e">
        <f t="shared" si="91"/>
        <v>#N/A</v>
      </c>
      <c r="K3884" s="118"/>
      <c r="L3884" s="112"/>
    </row>
    <row r="3885" spans="1:12" x14ac:dyDescent="0.25">
      <c r="A3885" s="93">
        <v>1985</v>
      </c>
      <c r="B3885" s="94" t="s">
        <v>323</v>
      </c>
      <c r="C3885" s="95" t="s">
        <v>324</v>
      </c>
      <c r="D3885" s="95" t="s">
        <v>240</v>
      </c>
      <c r="E3885" s="87" t="e">
        <f t="shared" si="91"/>
        <v>#N/A</v>
      </c>
      <c r="F3885" s="69" t="e">
        <f t="shared" si="91"/>
        <v>#N/A</v>
      </c>
      <c r="G3885" s="69" t="e">
        <f t="shared" si="91"/>
        <v>#N/A</v>
      </c>
      <c r="H3885" s="69" t="e">
        <f t="shared" si="91"/>
        <v>#N/A</v>
      </c>
      <c r="I3885" s="69" t="e">
        <f t="shared" si="91"/>
        <v>#N/A</v>
      </c>
      <c r="J3885" s="70" t="e">
        <f t="shared" si="91"/>
        <v>#N/A</v>
      </c>
      <c r="K3885" s="118"/>
      <c r="L3885" s="112"/>
    </row>
    <row r="3886" spans="1:12" x14ac:dyDescent="0.25">
      <c r="A3886" s="93">
        <v>1985</v>
      </c>
      <c r="B3886" s="94" t="s">
        <v>325</v>
      </c>
      <c r="C3886" s="95" t="s">
        <v>326</v>
      </c>
      <c r="D3886" s="95" t="s">
        <v>240</v>
      </c>
      <c r="E3886" s="87" t="e">
        <f t="shared" si="91"/>
        <v>#N/A</v>
      </c>
      <c r="F3886" s="69" t="e">
        <f t="shared" si="91"/>
        <v>#N/A</v>
      </c>
      <c r="G3886" s="69" t="e">
        <f t="shared" si="91"/>
        <v>#N/A</v>
      </c>
      <c r="H3886" s="69" t="e">
        <f t="shared" si="91"/>
        <v>#N/A</v>
      </c>
      <c r="I3886" s="69" t="e">
        <f t="shared" si="91"/>
        <v>#N/A</v>
      </c>
      <c r="J3886" s="70" t="e">
        <f t="shared" si="91"/>
        <v>#N/A</v>
      </c>
      <c r="K3886" s="118"/>
      <c r="L3886" s="112"/>
    </row>
    <row r="3887" spans="1:12" x14ac:dyDescent="0.25">
      <c r="A3887" s="93">
        <v>1985</v>
      </c>
      <c r="B3887" s="94" t="s">
        <v>327</v>
      </c>
      <c r="C3887" s="95" t="s">
        <v>328</v>
      </c>
      <c r="D3887" s="95" t="s">
        <v>240</v>
      </c>
      <c r="E3887" s="87">
        <f t="shared" si="91"/>
        <v>2.8513971239464495</v>
      </c>
      <c r="F3887" s="69">
        <f t="shared" si="91"/>
        <v>1.1935431324188124</v>
      </c>
      <c r="G3887" s="69">
        <f t="shared" si="91"/>
        <v>2.4784754456858344</v>
      </c>
      <c r="H3887" s="69">
        <f t="shared" si="91"/>
        <v>6.0972398599636692</v>
      </c>
      <c r="I3887" s="69">
        <f t="shared" si="91"/>
        <v>1.5617203297602378</v>
      </c>
      <c r="J3887" s="70">
        <f t="shared" si="91"/>
        <v>3.7134962641592208</v>
      </c>
      <c r="K3887" s="118"/>
      <c r="L3887" s="112"/>
    </row>
    <row r="3888" spans="1:12" x14ac:dyDescent="0.25">
      <c r="A3888" s="93">
        <v>1985</v>
      </c>
      <c r="B3888" s="94" t="s">
        <v>329</v>
      </c>
      <c r="C3888" s="95" t="s">
        <v>330</v>
      </c>
      <c r="D3888" s="95" t="s">
        <v>240</v>
      </c>
      <c r="E3888" s="87">
        <f t="shared" si="91"/>
        <v>4.8341567185422409</v>
      </c>
      <c r="F3888" s="69">
        <f t="shared" si="91"/>
        <v>5.4203275223064198</v>
      </c>
      <c r="G3888" s="69">
        <f t="shared" si="91"/>
        <v>4.9796215767531971</v>
      </c>
      <c r="H3888" s="69">
        <f t="shared" si="91"/>
        <v>2.6862665687616136</v>
      </c>
      <c r="I3888" s="69">
        <f t="shared" si="91"/>
        <v>5.761105396140465</v>
      </c>
      <c r="J3888" s="70">
        <f t="shared" si="91"/>
        <v>5.3490720980780324</v>
      </c>
      <c r="K3888" s="118"/>
      <c r="L3888" s="112"/>
    </row>
    <row r="3889" spans="1:12" x14ac:dyDescent="0.25">
      <c r="A3889" s="93">
        <v>1985</v>
      </c>
      <c r="B3889" s="94" t="s">
        <v>331</v>
      </c>
      <c r="C3889" s="95" t="s">
        <v>332</v>
      </c>
      <c r="D3889" s="95" t="s">
        <v>240</v>
      </c>
      <c r="E3889" s="87">
        <f t="shared" si="91"/>
        <v>5.5480156077174003</v>
      </c>
      <c r="F3889" s="69">
        <f t="shared" si="91"/>
        <v>2.1337554979384263</v>
      </c>
      <c r="G3889" s="69">
        <f t="shared" si="91"/>
        <v>4.4095437028387598</v>
      </c>
      <c r="H3889" s="69">
        <f t="shared" si="91"/>
        <v>7.6441688693665979</v>
      </c>
      <c r="I3889" s="69" t="str">
        <f t="shared" si="91"/>
        <v/>
      </c>
      <c r="J3889" s="70">
        <f t="shared" si="91"/>
        <v>7.2737907353673945</v>
      </c>
      <c r="K3889" s="118"/>
      <c r="L3889" s="112"/>
    </row>
    <row r="3890" spans="1:12" x14ac:dyDescent="0.25">
      <c r="A3890" s="93">
        <v>1985</v>
      </c>
      <c r="B3890" s="94" t="s">
        <v>333</v>
      </c>
      <c r="C3890" s="95" t="s">
        <v>334</v>
      </c>
      <c r="D3890" s="95" t="s">
        <v>240</v>
      </c>
      <c r="E3890" s="87" t="e">
        <f t="shared" si="91"/>
        <v>#N/A</v>
      </c>
      <c r="F3890" s="69" t="e">
        <f t="shared" si="91"/>
        <v>#N/A</v>
      </c>
      <c r="G3890" s="69" t="e">
        <f t="shared" si="91"/>
        <v>#N/A</v>
      </c>
      <c r="H3890" s="69" t="e">
        <f t="shared" si="91"/>
        <v>#N/A</v>
      </c>
      <c r="I3890" s="69" t="e">
        <f t="shared" si="91"/>
        <v>#N/A</v>
      </c>
      <c r="J3890" s="70" t="e">
        <f t="shared" si="91"/>
        <v>#N/A</v>
      </c>
      <c r="K3890" s="118"/>
      <c r="L3890" s="112"/>
    </row>
    <row r="3891" spans="1:12" x14ac:dyDescent="0.25">
      <c r="A3891" s="93">
        <v>1985</v>
      </c>
      <c r="B3891" s="94" t="s">
        <v>335</v>
      </c>
      <c r="C3891" s="95" t="s">
        <v>336</v>
      </c>
      <c r="D3891" s="95" t="s">
        <v>337</v>
      </c>
      <c r="E3891" s="87" t="e">
        <f t="shared" si="91"/>
        <v>#N/A</v>
      </c>
      <c r="F3891" s="69" t="e">
        <f t="shared" si="91"/>
        <v>#N/A</v>
      </c>
      <c r="G3891" s="69" t="e">
        <f t="shared" si="91"/>
        <v>#N/A</v>
      </c>
      <c r="H3891" s="69" t="e">
        <f t="shared" si="91"/>
        <v>#N/A</v>
      </c>
      <c r="I3891" s="69" t="e">
        <f t="shared" si="91"/>
        <v>#N/A</v>
      </c>
      <c r="J3891" s="70" t="e">
        <f t="shared" si="91"/>
        <v>#N/A</v>
      </c>
      <c r="K3891" s="118"/>
      <c r="L3891" s="112"/>
    </row>
    <row r="3892" spans="1:12" x14ac:dyDescent="0.25">
      <c r="A3892" s="93">
        <v>1985</v>
      </c>
      <c r="B3892" s="94" t="s">
        <v>338</v>
      </c>
      <c r="C3892" s="95" t="s">
        <v>339</v>
      </c>
      <c r="D3892" s="95" t="s">
        <v>337</v>
      </c>
      <c r="E3892" s="87">
        <f t="shared" si="91"/>
        <v>4.5501298528341092</v>
      </c>
      <c r="F3892" s="69">
        <f t="shared" si="91"/>
        <v>4.4078614145472841</v>
      </c>
      <c r="G3892" s="69">
        <f t="shared" si="91"/>
        <v>5.0624679176155372</v>
      </c>
      <c r="H3892" s="69">
        <f t="shared" si="91"/>
        <v>8.2721083039469558</v>
      </c>
      <c r="I3892" s="69">
        <f t="shared" si="91"/>
        <v>1.793590036524936</v>
      </c>
      <c r="J3892" s="70">
        <f t="shared" si="91"/>
        <v>4.3170455678057973</v>
      </c>
      <c r="K3892" s="118"/>
      <c r="L3892" s="112"/>
    </row>
    <row r="3893" spans="1:12" x14ac:dyDescent="0.25">
      <c r="A3893" s="93">
        <v>1985</v>
      </c>
      <c r="B3893" s="94" t="s">
        <v>340</v>
      </c>
      <c r="C3893" s="95" t="s">
        <v>341</v>
      </c>
      <c r="D3893" s="95" t="s">
        <v>337</v>
      </c>
      <c r="E3893" s="87" t="e">
        <f t="shared" si="91"/>
        <v>#N/A</v>
      </c>
      <c r="F3893" s="69" t="e">
        <f t="shared" si="91"/>
        <v>#N/A</v>
      </c>
      <c r="G3893" s="69" t="e">
        <f t="shared" si="91"/>
        <v>#N/A</v>
      </c>
      <c r="H3893" s="69" t="e">
        <f t="shared" si="91"/>
        <v>#N/A</v>
      </c>
      <c r="I3893" s="69" t="e">
        <f t="shared" si="91"/>
        <v>#N/A</v>
      </c>
      <c r="J3893" s="70" t="e">
        <f t="shared" si="91"/>
        <v>#N/A</v>
      </c>
      <c r="K3893" s="118"/>
      <c r="L3893" s="112"/>
    </row>
    <row r="3894" spans="1:12" x14ac:dyDescent="0.25">
      <c r="A3894" s="93">
        <v>1985</v>
      </c>
      <c r="B3894" s="94" t="s">
        <v>342</v>
      </c>
      <c r="C3894" s="95" t="s">
        <v>343</v>
      </c>
      <c r="D3894" s="95" t="s">
        <v>337</v>
      </c>
      <c r="E3894" s="87">
        <f t="shared" ref="E3894:J3903" si="92">IF(ISNUMBER(VLOOKUP($B3894,EFW.1985,3,FALSE))=TRUE,VLOOKUP($B3894,EFW.1985,E$2,FALSE),NA())</f>
        <v>4.7957170761994758</v>
      </c>
      <c r="F3894" s="69">
        <f t="shared" si="92"/>
        <v>3.7980983739692453</v>
      </c>
      <c r="G3894" s="69">
        <f t="shared" si="92"/>
        <v>5.6186003037235173</v>
      </c>
      <c r="H3894" s="69">
        <f t="shared" si="92"/>
        <v>6.8199710152518396</v>
      </c>
      <c r="I3894" s="69">
        <f t="shared" si="92"/>
        <v>2.6770640368362764</v>
      </c>
      <c r="J3894" s="70">
        <f t="shared" si="92"/>
        <v>4.6394134576732657</v>
      </c>
      <c r="K3894" s="118"/>
      <c r="L3894" s="112"/>
    </row>
    <row r="3895" spans="1:12" x14ac:dyDescent="0.25">
      <c r="A3895" s="93">
        <v>1985</v>
      </c>
      <c r="B3895" s="94" t="s">
        <v>344</v>
      </c>
      <c r="C3895" s="95" t="s">
        <v>345</v>
      </c>
      <c r="D3895" s="95" t="s">
        <v>337</v>
      </c>
      <c r="E3895" s="87">
        <f t="shared" si="92"/>
        <v>3.8312506512841953</v>
      </c>
      <c r="F3895" s="69">
        <f t="shared" si="92"/>
        <v>6.7690542061644434</v>
      </c>
      <c r="G3895" s="69">
        <f t="shared" si="92"/>
        <v>4.2299384879652289</v>
      </c>
      <c r="H3895" s="69">
        <f t="shared" si="92"/>
        <v>4.4375752154790709</v>
      </c>
      <c r="I3895" s="69">
        <f t="shared" si="92"/>
        <v>2.0031455853127502</v>
      </c>
      <c r="J3895" s="70">
        <f t="shared" si="92"/>
        <v>2.2652400680595064</v>
      </c>
      <c r="K3895" s="118"/>
      <c r="L3895" s="112"/>
    </row>
    <row r="3896" spans="1:12" x14ac:dyDescent="0.25">
      <c r="A3896" s="93">
        <v>1985</v>
      </c>
      <c r="B3896" s="94" t="s">
        <v>346</v>
      </c>
      <c r="C3896" s="95" t="s">
        <v>347</v>
      </c>
      <c r="D3896" s="95" t="s">
        <v>337</v>
      </c>
      <c r="E3896" s="87" t="e">
        <f t="shared" si="92"/>
        <v>#N/A</v>
      </c>
      <c r="F3896" s="69" t="e">
        <f t="shared" si="92"/>
        <v>#N/A</v>
      </c>
      <c r="G3896" s="69" t="e">
        <f t="shared" si="92"/>
        <v>#N/A</v>
      </c>
      <c r="H3896" s="69" t="e">
        <f t="shared" si="92"/>
        <v>#N/A</v>
      </c>
      <c r="I3896" s="69" t="e">
        <f t="shared" si="92"/>
        <v>#N/A</v>
      </c>
      <c r="J3896" s="70" t="e">
        <f t="shared" si="92"/>
        <v>#N/A</v>
      </c>
      <c r="K3896" s="118"/>
      <c r="L3896" s="112"/>
    </row>
    <row r="3897" spans="1:12" x14ac:dyDescent="0.25">
      <c r="A3897" s="93">
        <v>1985</v>
      </c>
      <c r="B3897" s="94" t="s">
        <v>348</v>
      </c>
      <c r="C3897" s="95" t="s">
        <v>349</v>
      </c>
      <c r="D3897" s="95" t="s">
        <v>337</v>
      </c>
      <c r="E3897" s="87">
        <f t="shared" si="92"/>
        <v>4.0092629418179477</v>
      </c>
      <c r="F3897" s="69">
        <f t="shared" si="92"/>
        <v>2.8660677322649617</v>
      </c>
      <c r="G3897" s="69">
        <f t="shared" si="92"/>
        <v>4.2809990148878025</v>
      </c>
      <c r="H3897" s="69">
        <f t="shared" si="92"/>
        <v>6.93046871603506</v>
      </c>
      <c r="I3897" s="69" t="str">
        <f t="shared" si="92"/>
        <v/>
      </c>
      <c r="J3897" s="70">
        <f t="shared" si="92"/>
        <v>3.4158576614793188</v>
      </c>
      <c r="K3897" s="118"/>
      <c r="L3897" s="112"/>
    </row>
    <row r="3898" spans="1:12" x14ac:dyDescent="0.25">
      <c r="A3898" s="93">
        <v>1985</v>
      </c>
      <c r="B3898" s="94" t="s">
        <v>350</v>
      </c>
      <c r="C3898" s="95" t="s">
        <v>351</v>
      </c>
      <c r="D3898" s="95" t="s">
        <v>337</v>
      </c>
      <c r="E3898" s="87">
        <f t="shared" si="92"/>
        <v>3.5429815837742127</v>
      </c>
      <c r="F3898" s="69">
        <f t="shared" si="92"/>
        <v>0.80988998408206392</v>
      </c>
      <c r="G3898" s="69">
        <f t="shared" si="92"/>
        <v>4.3872159412978675</v>
      </c>
      <c r="H3898" s="69">
        <f t="shared" si="92"/>
        <v>6.5072201101805378</v>
      </c>
      <c r="I3898" s="69" t="str">
        <f t="shared" si="92"/>
        <v/>
      </c>
      <c r="J3898" s="70">
        <f t="shared" si="92"/>
        <v>1.1421792111387075</v>
      </c>
      <c r="K3898" s="118"/>
      <c r="L3898" s="112"/>
    </row>
    <row r="3899" spans="1:12" x14ac:dyDescent="0.25">
      <c r="A3899" s="93">
        <v>1985</v>
      </c>
      <c r="B3899" s="94" t="s">
        <v>352</v>
      </c>
      <c r="C3899" s="95" t="s">
        <v>353</v>
      </c>
      <c r="D3899" s="95" t="s">
        <v>337</v>
      </c>
      <c r="E3899" s="87" t="e">
        <f t="shared" si="92"/>
        <v>#N/A</v>
      </c>
      <c r="F3899" s="69" t="e">
        <f t="shared" si="92"/>
        <v>#N/A</v>
      </c>
      <c r="G3899" s="69" t="e">
        <f t="shared" si="92"/>
        <v>#N/A</v>
      </c>
      <c r="H3899" s="69" t="e">
        <f t="shared" si="92"/>
        <v>#N/A</v>
      </c>
      <c r="I3899" s="69" t="e">
        <f t="shared" si="92"/>
        <v>#N/A</v>
      </c>
      <c r="J3899" s="70" t="e">
        <f t="shared" si="92"/>
        <v>#N/A</v>
      </c>
      <c r="K3899" s="118"/>
      <c r="L3899" s="112"/>
    </row>
    <row r="3900" spans="1:12" x14ac:dyDescent="0.25">
      <c r="A3900" s="93">
        <v>1985</v>
      </c>
      <c r="B3900" s="94" t="s">
        <v>354</v>
      </c>
      <c r="C3900" s="95" t="s">
        <v>355</v>
      </c>
      <c r="D3900" s="95" t="s">
        <v>337</v>
      </c>
      <c r="E3900" s="87" t="e">
        <f t="shared" si="92"/>
        <v>#N/A</v>
      </c>
      <c r="F3900" s="69" t="e">
        <f t="shared" si="92"/>
        <v>#N/A</v>
      </c>
      <c r="G3900" s="69" t="e">
        <f t="shared" si="92"/>
        <v>#N/A</v>
      </c>
      <c r="H3900" s="69" t="e">
        <f t="shared" si="92"/>
        <v>#N/A</v>
      </c>
      <c r="I3900" s="69" t="e">
        <f t="shared" si="92"/>
        <v>#N/A</v>
      </c>
      <c r="J3900" s="70" t="e">
        <f t="shared" si="92"/>
        <v>#N/A</v>
      </c>
      <c r="K3900" s="118"/>
      <c r="L3900" s="112"/>
    </row>
    <row r="3901" spans="1:12" x14ac:dyDescent="0.25">
      <c r="A3901" s="93">
        <v>1985</v>
      </c>
      <c r="B3901" s="94" t="s">
        <v>356</v>
      </c>
      <c r="C3901" s="95" t="s">
        <v>357</v>
      </c>
      <c r="D3901" s="95" t="s">
        <v>337</v>
      </c>
      <c r="E3901" s="87" t="e">
        <f t="shared" si="92"/>
        <v>#N/A</v>
      </c>
      <c r="F3901" s="69" t="e">
        <f t="shared" si="92"/>
        <v>#N/A</v>
      </c>
      <c r="G3901" s="69" t="e">
        <f t="shared" si="92"/>
        <v>#N/A</v>
      </c>
      <c r="H3901" s="69" t="e">
        <f t="shared" si="92"/>
        <v>#N/A</v>
      </c>
      <c r="I3901" s="69" t="e">
        <f t="shared" si="92"/>
        <v>#N/A</v>
      </c>
      <c r="J3901" s="70" t="e">
        <f t="shared" si="92"/>
        <v>#N/A</v>
      </c>
      <c r="K3901" s="118"/>
      <c r="L3901" s="112"/>
    </row>
    <row r="3902" spans="1:12" x14ac:dyDescent="0.25">
      <c r="A3902" s="93">
        <v>1985</v>
      </c>
      <c r="B3902" s="94" t="s">
        <v>358</v>
      </c>
      <c r="C3902" s="95" t="s">
        <v>359</v>
      </c>
      <c r="D3902" s="95" t="s">
        <v>337</v>
      </c>
      <c r="E3902" s="87">
        <f t="shared" si="92"/>
        <v>7.0705163879036288</v>
      </c>
      <c r="F3902" s="69">
        <f t="shared" si="92"/>
        <v>6.4194994311456881</v>
      </c>
      <c r="G3902" s="69">
        <f t="shared" si="92"/>
        <v>8.5016718058880354</v>
      </c>
      <c r="H3902" s="69">
        <f t="shared" si="92"/>
        <v>6.5093079136542089</v>
      </c>
      <c r="I3902" s="69">
        <f t="shared" si="92"/>
        <v>7.5201991275106241</v>
      </c>
      <c r="J3902" s="70">
        <f t="shared" si="92"/>
        <v>7.1902506181936872</v>
      </c>
      <c r="K3902" s="118"/>
      <c r="L3902" s="112"/>
    </row>
    <row r="3903" spans="1:12" x14ac:dyDescent="0.25">
      <c r="A3903" s="93">
        <v>1985</v>
      </c>
      <c r="B3903" s="94" t="s">
        <v>360</v>
      </c>
      <c r="C3903" s="95" t="s">
        <v>361</v>
      </c>
      <c r="D3903" s="95" t="s">
        <v>337</v>
      </c>
      <c r="E3903" s="87" t="e">
        <f t="shared" si="92"/>
        <v>#N/A</v>
      </c>
      <c r="F3903" s="69" t="e">
        <f t="shared" si="92"/>
        <v>#N/A</v>
      </c>
      <c r="G3903" s="69" t="e">
        <f t="shared" si="92"/>
        <v>#N/A</v>
      </c>
      <c r="H3903" s="69" t="e">
        <f t="shared" si="92"/>
        <v>#N/A</v>
      </c>
      <c r="I3903" s="69" t="e">
        <f t="shared" si="92"/>
        <v>#N/A</v>
      </c>
      <c r="J3903" s="70" t="e">
        <f t="shared" si="92"/>
        <v>#N/A</v>
      </c>
      <c r="K3903" s="118"/>
      <c r="L3903" s="112"/>
    </row>
    <row r="3904" spans="1:12" x14ac:dyDescent="0.25">
      <c r="A3904" s="93">
        <v>1985</v>
      </c>
      <c r="B3904" s="94" t="s">
        <v>362</v>
      </c>
      <c r="C3904" s="95" t="s">
        <v>363</v>
      </c>
      <c r="D3904" s="95" t="s">
        <v>337</v>
      </c>
      <c r="E3904" s="87" t="e">
        <f t="shared" ref="E3904:J3913" si="93">IF(ISNUMBER(VLOOKUP($B3904,EFW.1985,3,FALSE))=TRUE,VLOOKUP($B3904,EFW.1985,E$2,FALSE),NA())</f>
        <v>#N/A</v>
      </c>
      <c r="F3904" s="69" t="e">
        <f t="shared" si="93"/>
        <v>#N/A</v>
      </c>
      <c r="G3904" s="69" t="e">
        <f t="shared" si="93"/>
        <v>#N/A</v>
      </c>
      <c r="H3904" s="69" t="e">
        <f t="shared" si="93"/>
        <v>#N/A</v>
      </c>
      <c r="I3904" s="69" t="e">
        <f t="shared" si="93"/>
        <v>#N/A</v>
      </c>
      <c r="J3904" s="70" t="e">
        <f t="shared" si="93"/>
        <v>#N/A</v>
      </c>
      <c r="K3904" s="118"/>
      <c r="L3904" s="112"/>
    </row>
    <row r="3905" spans="1:12" x14ac:dyDescent="0.25">
      <c r="A3905" s="93">
        <v>1985</v>
      </c>
      <c r="B3905" s="94" t="s">
        <v>364</v>
      </c>
      <c r="C3905" s="95" t="s">
        <v>365</v>
      </c>
      <c r="D3905" s="95" t="s">
        <v>337</v>
      </c>
      <c r="E3905" s="87">
        <f t="shared" si="93"/>
        <v>7.5931418238195132</v>
      </c>
      <c r="F3905" s="69">
        <f t="shared" si="93"/>
        <v>7.0495696623350286</v>
      </c>
      <c r="G3905" s="69">
        <f t="shared" si="93"/>
        <v>8.2353853209639301</v>
      </c>
      <c r="H3905" s="69">
        <f t="shared" si="93"/>
        <v>7.9432002186186201</v>
      </c>
      <c r="I3905" s="69">
        <f t="shared" si="93"/>
        <v>7.4407013594387443</v>
      </c>
      <c r="J3905" s="70">
        <f t="shared" si="93"/>
        <v>7.828139678092529</v>
      </c>
      <c r="K3905" s="118"/>
      <c r="L3905" s="112"/>
    </row>
    <row r="3906" spans="1:12" x14ac:dyDescent="0.25">
      <c r="A3906" s="93">
        <v>1985</v>
      </c>
      <c r="B3906" s="94" t="s">
        <v>366</v>
      </c>
      <c r="C3906" s="95" t="s">
        <v>367</v>
      </c>
      <c r="D3906" s="95" t="s">
        <v>337</v>
      </c>
      <c r="E3906" s="87" t="e">
        <f t="shared" si="93"/>
        <v>#N/A</v>
      </c>
      <c r="F3906" s="69" t="e">
        <f t="shared" si="93"/>
        <v>#N/A</v>
      </c>
      <c r="G3906" s="69" t="e">
        <f t="shared" si="93"/>
        <v>#N/A</v>
      </c>
      <c r="H3906" s="69" t="e">
        <f t="shared" si="93"/>
        <v>#N/A</v>
      </c>
      <c r="I3906" s="69" t="e">
        <f t="shared" si="93"/>
        <v>#N/A</v>
      </c>
      <c r="J3906" s="70" t="e">
        <f t="shared" si="93"/>
        <v>#N/A</v>
      </c>
      <c r="K3906" s="118"/>
      <c r="L3906" s="112"/>
    </row>
    <row r="3907" spans="1:12" x14ac:dyDescent="0.25">
      <c r="A3907" s="93">
        <v>1985</v>
      </c>
      <c r="B3907" s="94" t="s">
        <v>368</v>
      </c>
      <c r="C3907" s="95" t="s">
        <v>369</v>
      </c>
      <c r="D3907" s="95" t="s">
        <v>337</v>
      </c>
      <c r="E3907" s="87">
        <f t="shared" si="93"/>
        <v>5.665393277689434</v>
      </c>
      <c r="F3907" s="69">
        <f t="shared" si="93"/>
        <v>6.413083224303012</v>
      </c>
      <c r="G3907" s="69">
        <f t="shared" si="93"/>
        <v>7.9380297695741815</v>
      </c>
      <c r="H3907" s="69">
        <f t="shared" si="93"/>
        <v>2.848856768427221</v>
      </c>
      <c r="I3907" s="69">
        <f t="shared" si="93"/>
        <v>5.1987108398875721</v>
      </c>
      <c r="J3907" s="70">
        <f t="shared" si="93"/>
        <v>6.3553423792013746</v>
      </c>
      <c r="K3907" s="118"/>
      <c r="L3907" s="112"/>
    </row>
    <row r="3908" spans="1:12" x14ac:dyDescent="0.25">
      <c r="A3908" s="93">
        <v>1985</v>
      </c>
      <c r="B3908" s="94" t="s">
        <v>370</v>
      </c>
      <c r="C3908" s="95" t="s">
        <v>371</v>
      </c>
      <c r="D3908" s="95" t="s">
        <v>337</v>
      </c>
      <c r="E3908" s="87">
        <f t="shared" si="93"/>
        <v>6.9537949570917963</v>
      </c>
      <c r="F3908" s="69">
        <f t="shared" si="93"/>
        <v>5.7459301609904934</v>
      </c>
      <c r="G3908" s="69">
        <f t="shared" si="93"/>
        <v>7.4467859913496959</v>
      </c>
      <c r="H3908" s="69">
        <f t="shared" si="93"/>
        <v>6.656532121515303</v>
      </c>
      <c r="I3908" s="69">
        <f t="shared" si="93"/>
        <v>7.3365693086739059</v>
      </c>
      <c r="J3908" s="70">
        <f t="shared" si="93"/>
        <v>7.5363525536404889</v>
      </c>
      <c r="K3908" s="118"/>
      <c r="L3908" s="112"/>
    </row>
    <row r="3909" spans="1:12" x14ac:dyDescent="0.25">
      <c r="A3909" s="93">
        <v>1985</v>
      </c>
      <c r="B3909" s="94" t="s">
        <v>372</v>
      </c>
      <c r="C3909" s="95" t="s">
        <v>373</v>
      </c>
      <c r="D3909" s="95" t="s">
        <v>337</v>
      </c>
      <c r="E3909" s="87" t="e">
        <f t="shared" si="93"/>
        <v>#N/A</v>
      </c>
      <c r="F3909" s="69" t="e">
        <f t="shared" si="93"/>
        <v>#N/A</v>
      </c>
      <c r="G3909" s="69" t="e">
        <f t="shared" si="93"/>
        <v>#N/A</v>
      </c>
      <c r="H3909" s="69" t="e">
        <f t="shared" si="93"/>
        <v>#N/A</v>
      </c>
      <c r="I3909" s="69" t="e">
        <f t="shared" si="93"/>
        <v>#N/A</v>
      </c>
      <c r="J3909" s="70" t="e">
        <f t="shared" si="93"/>
        <v>#N/A</v>
      </c>
      <c r="K3909" s="118"/>
      <c r="L3909" s="112"/>
    </row>
    <row r="3910" spans="1:12" x14ac:dyDescent="0.25">
      <c r="A3910" s="93">
        <v>1985</v>
      </c>
      <c r="B3910" s="94" t="s">
        <v>374</v>
      </c>
      <c r="C3910" s="95" t="s">
        <v>375</v>
      </c>
      <c r="D3910" s="95" t="s">
        <v>337</v>
      </c>
      <c r="E3910" s="87" t="e">
        <f t="shared" si="93"/>
        <v>#N/A</v>
      </c>
      <c r="F3910" s="69" t="e">
        <f t="shared" si="93"/>
        <v>#N/A</v>
      </c>
      <c r="G3910" s="69" t="e">
        <f t="shared" si="93"/>
        <v>#N/A</v>
      </c>
      <c r="H3910" s="69" t="e">
        <f t="shared" si="93"/>
        <v>#N/A</v>
      </c>
      <c r="I3910" s="69" t="e">
        <f t="shared" si="93"/>
        <v>#N/A</v>
      </c>
      <c r="J3910" s="70" t="e">
        <f t="shared" si="93"/>
        <v>#N/A</v>
      </c>
      <c r="K3910" s="118"/>
      <c r="L3910" s="112"/>
    </row>
    <row r="3911" spans="1:12" x14ac:dyDescent="0.25">
      <c r="A3911" s="93">
        <v>1985</v>
      </c>
      <c r="B3911" s="94" t="s">
        <v>376</v>
      </c>
      <c r="C3911" s="95" t="s">
        <v>377</v>
      </c>
      <c r="D3911" s="95" t="s">
        <v>337</v>
      </c>
      <c r="E3911" s="87" t="e">
        <f t="shared" si="93"/>
        <v>#N/A</v>
      </c>
      <c r="F3911" s="69" t="e">
        <f t="shared" si="93"/>
        <v>#N/A</v>
      </c>
      <c r="G3911" s="69" t="e">
        <f t="shared" si="93"/>
        <v>#N/A</v>
      </c>
      <c r="H3911" s="69" t="e">
        <f t="shared" si="93"/>
        <v>#N/A</v>
      </c>
      <c r="I3911" s="69" t="e">
        <f t="shared" si="93"/>
        <v>#N/A</v>
      </c>
      <c r="J3911" s="70" t="e">
        <f t="shared" si="93"/>
        <v>#N/A</v>
      </c>
      <c r="K3911" s="118"/>
      <c r="L3911" s="112"/>
    </row>
    <row r="3912" spans="1:12" x14ac:dyDescent="0.25">
      <c r="A3912" s="93">
        <v>1985</v>
      </c>
      <c r="B3912" s="94" t="s">
        <v>378</v>
      </c>
      <c r="C3912" s="95" t="s">
        <v>379</v>
      </c>
      <c r="D3912" s="95" t="s">
        <v>337</v>
      </c>
      <c r="E3912" s="87" t="e">
        <f t="shared" si="93"/>
        <v>#N/A</v>
      </c>
      <c r="F3912" s="69" t="e">
        <f t="shared" si="93"/>
        <v>#N/A</v>
      </c>
      <c r="G3912" s="69" t="e">
        <f t="shared" si="93"/>
        <v>#N/A</v>
      </c>
      <c r="H3912" s="69" t="e">
        <f t="shared" si="93"/>
        <v>#N/A</v>
      </c>
      <c r="I3912" s="69" t="e">
        <f t="shared" si="93"/>
        <v>#N/A</v>
      </c>
      <c r="J3912" s="70" t="e">
        <f t="shared" si="93"/>
        <v>#N/A</v>
      </c>
      <c r="K3912" s="118"/>
      <c r="L3912" s="112"/>
    </row>
    <row r="3913" spans="1:12" x14ac:dyDescent="0.25">
      <c r="A3913" s="93">
        <v>1985</v>
      </c>
      <c r="B3913" s="94" t="s">
        <v>380</v>
      </c>
      <c r="C3913" s="95" t="s">
        <v>381</v>
      </c>
      <c r="D3913" s="95" t="s">
        <v>337</v>
      </c>
      <c r="E3913" s="87">
        <f t="shared" si="93"/>
        <v>7.1124560451267484</v>
      </c>
      <c r="F3913" s="69">
        <f t="shared" si="93"/>
        <v>6.1883803259418224</v>
      </c>
      <c r="G3913" s="69">
        <f t="shared" si="93"/>
        <v>8.5502710548734004</v>
      </c>
      <c r="H3913" s="69">
        <f t="shared" si="93"/>
        <v>6.4507367513754792</v>
      </c>
      <c r="I3913" s="69">
        <f t="shared" si="93"/>
        <v>7.8782565122184733</v>
      </c>
      <c r="J3913" s="70">
        <f t="shared" si="93"/>
        <v>6.7712439540677662</v>
      </c>
      <c r="K3913" s="118"/>
      <c r="L3913" s="112"/>
    </row>
    <row r="3914" spans="1:12" x14ac:dyDescent="0.25">
      <c r="A3914" s="93">
        <v>1985</v>
      </c>
      <c r="B3914" s="94"/>
      <c r="C3914" s="95" t="s">
        <v>382</v>
      </c>
      <c r="D3914" s="95" t="s">
        <v>337</v>
      </c>
      <c r="E3914" s="87" t="e">
        <f t="shared" ref="E3914:J3923" si="94">IF(ISNUMBER(VLOOKUP($B3914,EFW.1985,3,FALSE))=TRUE,VLOOKUP($B3914,EFW.1985,E$2,FALSE),NA())</f>
        <v>#N/A</v>
      </c>
      <c r="F3914" s="69" t="e">
        <f t="shared" si="94"/>
        <v>#N/A</v>
      </c>
      <c r="G3914" s="69" t="e">
        <f t="shared" si="94"/>
        <v>#N/A</v>
      </c>
      <c r="H3914" s="69" t="e">
        <f t="shared" si="94"/>
        <v>#N/A</v>
      </c>
      <c r="I3914" s="69" t="e">
        <f t="shared" si="94"/>
        <v>#N/A</v>
      </c>
      <c r="J3914" s="70" t="e">
        <f t="shared" si="94"/>
        <v>#N/A</v>
      </c>
      <c r="K3914" s="118"/>
      <c r="L3914" s="112"/>
    </row>
    <row r="3915" spans="1:12" x14ac:dyDescent="0.25">
      <c r="A3915" s="93">
        <v>1985</v>
      </c>
      <c r="B3915" s="94" t="s">
        <v>383</v>
      </c>
      <c r="C3915" s="95" t="s">
        <v>384</v>
      </c>
      <c r="D3915" s="95" t="s">
        <v>337</v>
      </c>
      <c r="E3915" s="87" t="e">
        <f t="shared" si="94"/>
        <v>#N/A</v>
      </c>
      <c r="F3915" s="69" t="e">
        <f t="shared" si="94"/>
        <v>#N/A</v>
      </c>
      <c r="G3915" s="69" t="e">
        <f t="shared" si="94"/>
        <v>#N/A</v>
      </c>
      <c r="H3915" s="69" t="e">
        <f t="shared" si="94"/>
        <v>#N/A</v>
      </c>
      <c r="I3915" s="69" t="e">
        <f t="shared" si="94"/>
        <v>#N/A</v>
      </c>
      <c r="J3915" s="70" t="e">
        <f t="shared" si="94"/>
        <v>#N/A</v>
      </c>
      <c r="K3915" s="118"/>
      <c r="L3915" s="112"/>
    </row>
    <row r="3916" spans="1:12" x14ac:dyDescent="0.25">
      <c r="A3916" s="93">
        <v>1985</v>
      </c>
      <c r="B3916" s="94" t="s">
        <v>385</v>
      </c>
      <c r="C3916" s="95" t="s">
        <v>386</v>
      </c>
      <c r="D3916" s="95" t="s">
        <v>337</v>
      </c>
      <c r="E3916" s="87">
        <f t="shared" si="94"/>
        <v>7.5839526902959999</v>
      </c>
      <c r="F3916" s="69">
        <f t="shared" si="94"/>
        <v>8.5381949193704809</v>
      </c>
      <c r="G3916" s="69">
        <f t="shared" si="94"/>
        <v>8.124139613784287</v>
      </c>
      <c r="H3916" s="69">
        <f t="shared" si="94"/>
        <v>8.1011637240643566</v>
      </c>
      <c r="I3916" s="69">
        <f t="shared" si="94"/>
        <v>8.2648765782196421</v>
      </c>
      <c r="J3916" s="70">
        <f t="shared" si="94"/>
        <v>6.6133592099680945</v>
      </c>
      <c r="K3916" s="118"/>
      <c r="L3916" s="112"/>
    </row>
    <row r="3917" spans="1:12" x14ac:dyDescent="0.25">
      <c r="A3917" s="93">
        <v>1985</v>
      </c>
      <c r="B3917" s="94" t="s">
        <v>387</v>
      </c>
      <c r="C3917" s="95" t="s">
        <v>648</v>
      </c>
      <c r="D3917" s="95" t="s">
        <v>337</v>
      </c>
      <c r="E3917" s="87">
        <f t="shared" si="94"/>
        <v>8.3185721756358753</v>
      </c>
      <c r="F3917" s="69">
        <f t="shared" si="94"/>
        <v>7.0475644200027254</v>
      </c>
      <c r="G3917" s="69">
        <f t="shared" si="94"/>
        <v>7.8338039219634439</v>
      </c>
      <c r="H3917" s="69">
        <f t="shared" si="94"/>
        <v>9.3479389305165128</v>
      </c>
      <c r="I3917" s="69">
        <f t="shared" si="94"/>
        <v>9.1358574830121135</v>
      </c>
      <c r="J3917" s="70">
        <f t="shared" si="94"/>
        <v>8.2618108644366863</v>
      </c>
      <c r="K3917" s="118"/>
      <c r="L3917" s="112"/>
    </row>
    <row r="3918" spans="1:12" x14ac:dyDescent="0.25">
      <c r="A3918" s="93">
        <v>1985</v>
      </c>
      <c r="B3918" s="94" t="s">
        <v>388</v>
      </c>
      <c r="C3918" s="95" t="s">
        <v>389</v>
      </c>
      <c r="D3918" s="95" t="s">
        <v>337</v>
      </c>
      <c r="E3918" s="87" t="e">
        <f t="shared" si="94"/>
        <v>#N/A</v>
      </c>
      <c r="F3918" s="69" t="e">
        <f t="shared" si="94"/>
        <v>#N/A</v>
      </c>
      <c r="G3918" s="69" t="e">
        <f t="shared" si="94"/>
        <v>#N/A</v>
      </c>
      <c r="H3918" s="69" t="e">
        <f t="shared" si="94"/>
        <v>#N/A</v>
      </c>
      <c r="I3918" s="69" t="e">
        <f t="shared" si="94"/>
        <v>#N/A</v>
      </c>
      <c r="J3918" s="70" t="e">
        <f t="shared" si="94"/>
        <v>#N/A</v>
      </c>
      <c r="K3918" s="118"/>
      <c r="L3918" s="112"/>
    </row>
    <row r="3919" spans="1:12" x14ac:dyDescent="0.25">
      <c r="A3919" s="93">
        <v>1985</v>
      </c>
      <c r="B3919" s="94" t="s">
        <v>390</v>
      </c>
      <c r="C3919" s="95" t="s">
        <v>391</v>
      </c>
      <c r="D3919" s="95" t="s">
        <v>337</v>
      </c>
      <c r="E3919" s="87" t="e">
        <f t="shared" si="94"/>
        <v>#N/A</v>
      </c>
      <c r="F3919" s="69" t="e">
        <f t="shared" si="94"/>
        <v>#N/A</v>
      </c>
      <c r="G3919" s="69" t="e">
        <f t="shared" si="94"/>
        <v>#N/A</v>
      </c>
      <c r="H3919" s="69" t="e">
        <f t="shared" si="94"/>
        <v>#N/A</v>
      </c>
      <c r="I3919" s="69" t="e">
        <f t="shared" si="94"/>
        <v>#N/A</v>
      </c>
      <c r="J3919" s="70" t="e">
        <f t="shared" si="94"/>
        <v>#N/A</v>
      </c>
      <c r="K3919" s="118"/>
      <c r="L3919" s="112"/>
    </row>
    <row r="3920" spans="1:12" x14ac:dyDescent="0.25">
      <c r="A3920" s="93">
        <v>1985</v>
      </c>
      <c r="B3920" s="94" t="s">
        <v>392</v>
      </c>
      <c r="C3920" s="95" t="s">
        <v>393</v>
      </c>
      <c r="D3920" s="95" t="s">
        <v>337</v>
      </c>
      <c r="E3920" s="87" t="e">
        <f t="shared" si="94"/>
        <v>#N/A</v>
      </c>
      <c r="F3920" s="69" t="e">
        <f t="shared" si="94"/>
        <v>#N/A</v>
      </c>
      <c r="G3920" s="69" t="e">
        <f t="shared" si="94"/>
        <v>#N/A</v>
      </c>
      <c r="H3920" s="69" t="e">
        <f t="shared" si="94"/>
        <v>#N/A</v>
      </c>
      <c r="I3920" s="69" t="e">
        <f t="shared" si="94"/>
        <v>#N/A</v>
      </c>
      <c r="J3920" s="70" t="e">
        <f t="shared" si="94"/>
        <v>#N/A</v>
      </c>
      <c r="K3920" s="118"/>
      <c r="L3920" s="112"/>
    </row>
    <row r="3921" spans="1:12" x14ac:dyDescent="0.25">
      <c r="A3921" s="93">
        <v>1985</v>
      </c>
      <c r="B3921" s="94" t="s">
        <v>394</v>
      </c>
      <c r="C3921" s="95" t="s">
        <v>395</v>
      </c>
      <c r="D3921" s="95" t="s">
        <v>337</v>
      </c>
      <c r="E3921" s="87" t="e">
        <f t="shared" si="94"/>
        <v>#N/A</v>
      </c>
      <c r="F3921" s="69" t="e">
        <f t="shared" si="94"/>
        <v>#N/A</v>
      </c>
      <c r="G3921" s="69" t="e">
        <f t="shared" si="94"/>
        <v>#N/A</v>
      </c>
      <c r="H3921" s="69" t="e">
        <f t="shared" si="94"/>
        <v>#N/A</v>
      </c>
      <c r="I3921" s="69" t="e">
        <f t="shared" si="94"/>
        <v>#N/A</v>
      </c>
      <c r="J3921" s="70" t="e">
        <f t="shared" si="94"/>
        <v>#N/A</v>
      </c>
      <c r="K3921" s="118"/>
      <c r="L3921" s="112"/>
    </row>
    <row r="3922" spans="1:12" x14ac:dyDescent="0.25">
      <c r="A3922" s="93">
        <v>1985</v>
      </c>
      <c r="B3922" s="94" t="s">
        <v>396</v>
      </c>
      <c r="C3922" s="95" t="s">
        <v>397</v>
      </c>
      <c r="D3922" s="95" t="s">
        <v>337</v>
      </c>
      <c r="E3922" s="87" t="e">
        <f t="shared" si="94"/>
        <v>#N/A</v>
      </c>
      <c r="F3922" s="69" t="e">
        <f t="shared" si="94"/>
        <v>#N/A</v>
      </c>
      <c r="G3922" s="69" t="e">
        <f t="shared" si="94"/>
        <v>#N/A</v>
      </c>
      <c r="H3922" s="69" t="e">
        <f t="shared" si="94"/>
        <v>#N/A</v>
      </c>
      <c r="I3922" s="69" t="e">
        <f t="shared" si="94"/>
        <v>#N/A</v>
      </c>
      <c r="J3922" s="70" t="e">
        <f t="shared" si="94"/>
        <v>#N/A</v>
      </c>
      <c r="K3922" s="118"/>
      <c r="L3922" s="112"/>
    </row>
    <row r="3923" spans="1:12" x14ac:dyDescent="0.25">
      <c r="A3923" s="93">
        <v>1985</v>
      </c>
      <c r="B3923" s="94" t="s">
        <v>398</v>
      </c>
      <c r="C3923" s="95" t="s">
        <v>399</v>
      </c>
      <c r="D3923" s="95" t="s">
        <v>337</v>
      </c>
      <c r="E3923" s="87">
        <f t="shared" si="94"/>
        <v>5.4859185604039977</v>
      </c>
      <c r="F3923" s="69">
        <f t="shared" si="94"/>
        <v>5.8685800228796108</v>
      </c>
      <c r="G3923" s="69">
        <f t="shared" si="94"/>
        <v>5.43627600525544</v>
      </c>
      <c r="H3923" s="69">
        <f t="shared" si="94"/>
        <v>6.9650094712950823</v>
      </c>
      <c r="I3923" s="69">
        <f t="shared" si="94"/>
        <v>4.8979665312508871</v>
      </c>
      <c r="J3923" s="70">
        <f t="shared" si="94"/>
        <v>4.3924461865069802</v>
      </c>
      <c r="K3923" s="118"/>
      <c r="L3923" s="112"/>
    </row>
    <row r="3924" spans="1:12" x14ac:dyDescent="0.25">
      <c r="A3924" s="93">
        <v>1985</v>
      </c>
      <c r="B3924" s="94" t="s">
        <v>400</v>
      </c>
      <c r="C3924" s="95" t="s">
        <v>401</v>
      </c>
      <c r="D3924" s="95" t="s">
        <v>337</v>
      </c>
      <c r="E3924" s="87" t="e">
        <f t="shared" ref="E3924:J3933" si="95">IF(ISNUMBER(VLOOKUP($B3924,EFW.1985,3,FALSE))=TRUE,VLOOKUP($B3924,EFW.1985,E$2,FALSE),NA())</f>
        <v>#N/A</v>
      </c>
      <c r="F3924" s="69" t="e">
        <f t="shared" si="95"/>
        <v>#N/A</v>
      </c>
      <c r="G3924" s="69" t="e">
        <f t="shared" si="95"/>
        <v>#N/A</v>
      </c>
      <c r="H3924" s="69" t="e">
        <f t="shared" si="95"/>
        <v>#N/A</v>
      </c>
      <c r="I3924" s="69" t="e">
        <f t="shared" si="95"/>
        <v>#N/A</v>
      </c>
      <c r="J3924" s="70" t="e">
        <f t="shared" si="95"/>
        <v>#N/A</v>
      </c>
      <c r="K3924" s="118"/>
      <c r="L3924" s="112"/>
    </row>
    <row r="3925" spans="1:12" x14ac:dyDescent="0.25">
      <c r="A3925" s="93">
        <v>1985</v>
      </c>
      <c r="B3925" s="94" t="s">
        <v>402</v>
      </c>
      <c r="C3925" s="95" t="s">
        <v>403</v>
      </c>
      <c r="D3925" s="95" t="s">
        <v>337</v>
      </c>
      <c r="E3925" s="87">
        <f t="shared" si="95"/>
        <v>6.3351756142430524</v>
      </c>
      <c r="F3925" s="69">
        <f t="shared" si="95"/>
        <v>7.6713670076323517</v>
      </c>
      <c r="G3925" s="69">
        <f t="shared" si="95"/>
        <v>6.8547057699213649</v>
      </c>
      <c r="H3925" s="69">
        <f t="shared" si="95"/>
        <v>6.2884027997562244</v>
      </c>
      <c r="I3925" s="69">
        <f t="shared" si="95"/>
        <v>7.2038004273263754</v>
      </c>
      <c r="J3925" s="70">
        <f t="shared" si="95"/>
        <v>4.7623926092291917</v>
      </c>
      <c r="K3925" s="118"/>
      <c r="L3925" s="112"/>
    </row>
    <row r="3926" spans="1:12" x14ac:dyDescent="0.25">
      <c r="A3926" s="93">
        <v>1985</v>
      </c>
      <c r="B3926" s="94" t="s">
        <v>404</v>
      </c>
      <c r="C3926" s="95" t="s">
        <v>405</v>
      </c>
      <c r="D3926" s="95" t="s">
        <v>337</v>
      </c>
      <c r="E3926" s="87">
        <f t="shared" si="95"/>
        <v>5.5518059545573264</v>
      </c>
      <c r="F3926" s="69">
        <f t="shared" si="95"/>
        <v>4.5597746191116837</v>
      </c>
      <c r="G3926" s="69">
        <f t="shared" si="95"/>
        <v>4.3873443069171829</v>
      </c>
      <c r="H3926" s="69">
        <f t="shared" si="95"/>
        <v>7.009770418471799</v>
      </c>
      <c r="I3926" s="69">
        <f t="shared" si="95"/>
        <v>6.1799335595014764</v>
      </c>
      <c r="J3926" s="70">
        <f t="shared" si="95"/>
        <v>5.7264759463501766</v>
      </c>
      <c r="K3926" s="118"/>
      <c r="L3926" s="112"/>
    </row>
    <row r="3927" spans="1:12" x14ac:dyDescent="0.25">
      <c r="A3927" s="93">
        <v>1985</v>
      </c>
      <c r="B3927" s="94" t="s">
        <v>406</v>
      </c>
      <c r="C3927" s="95" t="s">
        <v>407</v>
      </c>
      <c r="D3927" s="95" t="s">
        <v>337</v>
      </c>
      <c r="E3927" s="87" t="e">
        <f t="shared" si="95"/>
        <v>#N/A</v>
      </c>
      <c r="F3927" s="69" t="e">
        <f t="shared" si="95"/>
        <v>#N/A</v>
      </c>
      <c r="G3927" s="69" t="e">
        <f t="shared" si="95"/>
        <v>#N/A</v>
      </c>
      <c r="H3927" s="69" t="e">
        <f t="shared" si="95"/>
        <v>#N/A</v>
      </c>
      <c r="I3927" s="69" t="e">
        <f t="shared" si="95"/>
        <v>#N/A</v>
      </c>
      <c r="J3927" s="70" t="e">
        <f t="shared" si="95"/>
        <v>#N/A</v>
      </c>
      <c r="K3927" s="118"/>
      <c r="L3927" s="112"/>
    </row>
    <row r="3928" spans="1:12" x14ac:dyDescent="0.25">
      <c r="A3928" s="93">
        <v>1985</v>
      </c>
      <c r="B3928" s="94" t="s">
        <v>408</v>
      </c>
      <c r="C3928" s="95" t="s">
        <v>409</v>
      </c>
      <c r="D3928" s="95" t="s">
        <v>337</v>
      </c>
      <c r="E3928" s="87" t="e">
        <f t="shared" si="95"/>
        <v>#N/A</v>
      </c>
      <c r="F3928" s="69" t="e">
        <f t="shared" si="95"/>
        <v>#N/A</v>
      </c>
      <c r="G3928" s="69" t="e">
        <f t="shared" si="95"/>
        <v>#N/A</v>
      </c>
      <c r="H3928" s="69" t="e">
        <f t="shared" si="95"/>
        <v>#N/A</v>
      </c>
      <c r="I3928" s="69" t="e">
        <f t="shared" si="95"/>
        <v>#N/A</v>
      </c>
      <c r="J3928" s="70" t="e">
        <f t="shared" si="95"/>
        <v>#N/A</v>
      </c>
      <c r="K3928" s="118"/>
      <c r="L3928" s="112"/>
    </row>
    <row r="3929" spans="1:12" x14ac:dyDescent="0.25">
      <c r="A3929" s="93">
        <v>1985</v>
      </c>
      <c r="B3929" s="94" t="s">
        <v>410</v>
      </c>
      <c r="C3929" s="95" t="s">
        <v>411</v>
      </c>
      <c r="D3929" s="95" t="s">
        <v>337</v>
      </c>
      <c r="E3929" s="87">
        <f t="shared" si="95"/>
        <v>5.7010434811696751</v>
      </c>
      <c r="F3929" s="69">
        <f t="shared" si="95"/>
        <v>5.771586632530842</v>
      </c>
      <c r="G3929" s="69">
        <f t="shared" si="95"/>
        <v>5.8917584183064626</v>
      </c>
      <c r="H3929" s="69">
        <f t="shared" si="95"/>
        <v>5.6145327206515265</v>
      </c>
      <c r="I3929" s="69">
        <f t="shared" si="95"/>
        <v>6.496982555044851</v>
      </c>
      <c r="J3929" s="70">
        <f t="shared" si="95"/>
        <v>4.9281150023943709</v>
      </c>
      <c r="K3929" s="118"/>
      <c r="L3929" s="112"/>
    </row>
    <row r="3930" spans="1:12" x14ac:dyDescent="0.25">
      <c r="A3930" s="93">
        <v>1985</v>
      </c>
      <c r="B3930" s="94" t="s">
        <v>412</v>
      </c>
      <c r="C3930" s="95" t="s">
        <v>413</v>
      </c>
      <c r="D3930" s="95" t="s">
        <v>337</v>
      </c>
      <c r="E3930" s="87" t="e">
        <f t="shared" si="95"/>
        <v>#N/A</v>
      </c>
      <c r="F3930" s="69" t="e">
        <f t="shared" si="95"/>
        <v>#N/A</v>
      </c>
      <c r="G3930" s="69" t="e">
        <f t="shared" si="95"/>
        <v>#N/A</v>
      </c>
      <c r="H3930" s="69" t="e">
        <f t="shared" si="95"/>
        <v>#N/A</v>
      </c>
      <c r="I3930" s="69" t="e">
        <f t="shared" si="95"/>
        <v>#N/A</v>
      </c>
      <c r="J3930" s="70" t="e">
        <f t="shared" si="95"/>
        <v>#N/A</v>
      </c>
      <c r="K3930" s="118"/>
      <c r="L3930" s="112"/>
    </row>
    <row r="3931" spans="1:12" x14ac:dyDescent="0.25">
      <c r="A3931" s="93">
        <v>1985</v>
      </c>
      <c r="B3931" s="94" t="s">
        <v>414</v>
      </c>
      <c r="C3931" s="95" t="s">
        <v>415</v>
      </c>
      <c r="D3931" s="95" t="s">
        <v>337</v>
      </c>
      <c r="E3931" s="87" t="e">
        <f t="shared" si="95"/>
        <v>#N/A</v>
      </c>
      <c r="F3931" s="69" t="e">
        <f t="shared" si="95"/>
        <v>#N/A</v>
      </c>
      <c r="G3931" s="69" t="e">
        <f t="shared" si="95"/>
        <v>#N/A</v>
      </c>
      <c r="H3931" s="69" t="e">
        <f t="shared" si="95"/>
        <v>#N/A</v>
      </c>
      <c r="I3931" s="69" t="e">
        <f t="shared" si="95"/>
        <v>#N/A</v>
      </c>
      <c r="J3931" s="70" t="e">
        <f t="shared" si="95"/>
        <v>#N/A</v>
      </c>
      <c r="K3931" s="118"/>
      <c r="L3931" s="112"/>
    </row>
    <row r="3932" spans="1:12" x14ac:dyDescent="0.25">
      <c r="A3932" s="93">
        <v>1985</v>
      </c>
      <c r="B3932" s="94" t="s">
        <v>416</v>
      </c>
      <c r="C3932" s="95" t="s">
        <v>417</v>
      </c>
      <c r="D3932" s="95" t="s">
        <v>337</v>
      </c>
      <c r="E3932" s="87" t="e">
        <f t="shared" si="95"/>
        <v>#N/A</v>
      </c>
      <c r="F3932" s="69" t="e">
        <f t="shared" si="95"/>
        <v>#N/A</v>
      </c>
      <c r="G3932" s="69" t="e">
        <f t="shared" si="95"/>
        <v>#N/A</v>
      </c>
      <c r="H3932" s="69" t="e">
        <f t="shared" si="95"/>
        <v>#N/A</v>
      </c>
      <c r="I3932" s="69" t="e">
        <f t="shared" si="95"/>
        <v>#N/A</v>
      </c>
      <c r="J3932" s="70" t="e">
        <f t="shared" si="95"/>
        <v>#N/A</v>
      </c>
      <c r="K3932" s="118"/>
      <c r="L3932" s="112"/>
    </row>
    <row r="3933" spans="1:12" x14ac:dyDescent="0.25">
      <c r="A3933" s="93">
        <v>1985</v>
      </c>
      <c r="B3933" s="94" t="s">
        <v>418</v>
      </c>
      <c r="C3933" s="95" t="s">
        <v>419</v>
      </c>
      <c r="D3933" s="95" t="s">
        <v>337</v>
      </c>
      <c r="E3933" s="87">
        <f t="shared" si="95"/>
        <v>6.7997208228827226</v>
      </c>
      <c r="F3933" s="69">
        <f t="shared" si="95"/>
        <v>8.8435299908926481</v>
      </c>
      <c r="G3933" s="69">
        <f t="shared" si="95"/>
        <v>6.5503228467605279</v>
      </c>
      <c r="H3933" s="69">
        <f t="shared" si="95"/>
        <v>6.6103678863601605</v>
      </c>
      <c r="I3933" s="69">
        <f t="shared" si="95"/>
        <v>7.0607110163297975</v>
      </c>
      <c r="J3933" s="70">
        <f t="shared" si="95"/>
        <v>6.0735728558479423</v>
      </c>
      <c r="K3933" s="118"/>
      <c r="L3933" s="112"/>
    </row>
    <row r="3934" spans="1:12" x14ac:dyDescent="0.25">
      <c r="A3934" s="93">
        <v>1985</v>
      </c>
      <c r="B3934" s="94" t="s">
        <v>420</v>
      </c>
      <c r="C3934" s="95" t="s">
        <v>421</v>
      </c>
      <c r="D3934" s="95" t="s">
        <v>337</v>
      </c>
      <c r="E3934" s="87">
        <f t="shared" ref="E3934:J3943" si="96">IF(ISNUMBER(VLOOKUP($B3934,EFW.1985,3,FALSE))=TRUE,VLOOKUP($B3934,EFW.1985,E$2,FALSE),NA())</f>
        <v>7.0467647522047345</v>
      </c>
      <c r="F3934" s="69">
        <f t="shared" si="96"/>
        <v>5.1290636724845236</v>
      </c>
      <c r="G3934" s="69">
        <f t="shared" si="96"/>
        <v>8.0922849335359306</v>
      </c>
      <c r="H3934" s="69">
        <f t="shared" si="96"/>
        <v>8.3131200301280828</v>
      </c>
      <c r="I3934" s="69">
        <f t="shared" si="96"/>
        <v>7.1699254507982859</v>
      </c>
      <c r="J3934" s="70">
        <f t="shared" si="96"/>
        <v>6.6540960264261386</v>
      </c>
      <c r="K3934" s="118"/>
      <c r="L3934" s="112"/>
    </row>
    <row r="3935" spans="1:12" x14ac:dyDescent="0.25">
      <c r="A3935" s="93">
        <v>1985</v>
      </c>
      <c r="B3935" s="94" t="s">
        <v>422</v>
      </c>
      <c r="C3935" s="95" t="s">
        <v>423</v>
      </c>
      <c r="D3935" s="95" t="s">
        <v>337</v>
      </c>
      <c r="E3935" s="87">
        <f t="shared" si="96"/>
        <v>7.50558031638705</v>
      </c>
      <c r="F3935" s="69">
        <f t="shared" si="96"/>
        <v>6.857945446457407</v>
      </c>
      <c r="G3935" s="69">
        <f t="shared" si="96"/>
        <v>7.0168536895063411</v>
      </c>
      <c r="H3935" s="69">
        <f t="shared" si="96"/>
        <v>9.5828706653276683</v>
      </c>
      <c r="I3935" s="69">
        <f t="shared" si="96"/>
        <v>8.4684170168895605</v>
      </c>
      <c r="J3935" s="70">
        <f t="shared" si="96"/>
        <v>5.8597764526556029</v>
      </c>
      <c r="K3935" s="118"/>
      <c r="L3935" s="112"/>
    </row>
    <row r="3936" spans="1:12" x14ac:dyDescent="0.25">
      <c r="A3936" s="93">
        <v>1985</v>
      </c>
      <c r="B3936" s="94" t="s">
        <v>424</v>
      </c>
      <c r="C3936" s="95" t="s">
        <v>425</v>
      </c>
      <c r="D3936" s="95" t="s">
        <v>337</v>
      </c>
      <c r="E3936" s="87">
        <f t="shared" si="96"/>
        <v>6.4148698688674912</v>
      </c>
      <c r="F3936" s="69">
        <f t="shared" si="96"/>
        <v>6.2344582982941139</v>
      </c>
      <c r="G3936" s="69">
        <f t="shared" si="96"/>
        <v>6.6918372109053381</v>
      </c>
      <c r="H3936" s="69">
        <f t="shared" si="96"/>
        <v>6.6933545241978374</v>
      </c>
      <c r="I3936" s="69">
        <f t="shared" si="96"/>
        <v>6.6559837828004964</v>
      </c>
      <c r="J3936" s="70">
        <f t="shared" si="96"/>
        <v>6.2755249931285055</v>
      </c>
      <c r="K3936" s="118"/>
      <c r="L3936" s="112"/>
    </row>
    <row r="3937" spans="1:12" x14ac:dyDescent="0.25">
      <c r="A3937" s="93">
        <v>1985</v>
      </c>
      <c r="B3937" s="94" t="s">
        <v>426</v>
      </c>
      <c r="C3937" s="95" t="s">
        <v>427</v>
      </c>
      <c r="D3937" s="95" t="s">
        <v>337</v>
      </c>
      <c r="E3937" s="87">
        <f t="shared" si="96"/>
        <v>8.1158039276156337</v>
      </c>
      <c r="F3937" s="69">
        <f t="shared" si="96"/>
        <v>8.1892544011570081</v>
      </c>
      <c r="G3937" s="69">
        <f t="shared" si="96"/>
        <v>8.3289994550531539</v>
      </c>
      <c r="H3937" s="69">
        <f t="shared" si="96"/>
        <v>9.4706111994387498</v>
      </c>
      <c r="I3937" s="69">
        <f t="shared" si="96"/>
        <v>9.0240458030897024</v>
      </c>
      <c r="J3937" s="70">
        <f t="shared" si="96"/>
        <v>6.0082795225764487</v>
      </c>
      <c r="K3937" s="118"/>
      <c r="L3937" s="112"/>
    </row>
    <row r="3938" spans="1:12" x14ac:dyDescent="0.25">
      <c r="A3938" s="93">
        <v>1985</v>
      </c>
      <c r="B3938" s="94" t="s">
        <v>428</v>
      </c>
      <c r="C3938" s="95" t="s">
        <v>429</v>
      </c>
      <c r="D3938" s="95" t="s">
        <v>337</v>
      </c>
      <c r="E3938" s="87" t="e">
        <f t="shared" si="96"/>
        <v>#N/A</v>
      </c>
      <c r="F3938" s="69" t="e">
        <f t="shared" si="96"/>
        <v>#N/A</v>
      </c>
      <c r="G3938" s="69" t="e">
        <f t="shared" si="96"/>
        <v>#N/A</v>
      </c>
      <c r="H3938" s="69" t="e">
        <f t="shared" si="96"/>
        <v>#N/A</v>
      </c>
      <c r="I3938" s="69" t="e">
        <f t="shared" si="96"/>
        <v>#N/A</v>
      </c>
      <c r="J3938" s="70" t="e">
        <f t="shared" si="96"/>
        <v>#N/A</v>
      </c>
      <c r="K3938" s="118"/>
      <c r="L3938" s="112"/>
    </row>
    <row r="3939" spans="1:12" x14ac:dyDescent="0.25">
      <c r="A3939" s="93">
        <v>1985</v>
      </c>
      <c r="B3939" s="94" t="s">
        <v>430</v>
      </c>
      <c r="C3939" s="95" t="s">
        <v>431</v>
      </c>
      <c r="D3939" s="95" t="s">
        <v>337</v>
      </c>
      <c r="E3939" s="87">
        <f t="shared" si="96"/>
        <v>8.01473199663908</v>
      </c>
      <c r="F3939" s="69" t="str">
        <f t="shared" si="96"/>
        <v/>
      </c>
      <c r="G3939" s="69">
        <f t="shared" si="96"/>
        <v>7.5469236925375753</v>
      </c>
      <c r="H3939" s="69">
        <f t="shared" si="96"/>
        <v>9.5780243502063005</v>
      </c>
      <c r="I3939" s="69">
        <f t="shared" si="96"/>
        <v>9.1232511401617096</v>
      </c>
      <c r="J3939" s="70">
        <f t="shared" si="96"/>
        <v>7.0243757506153548</v>
      </c>
      <c r="K3939" s="118"/>
      <c r="L3939" s="112"/>
    </row>
    <row r="3940" spans="1:12" x14ac:dyDescent="0.25">
      <c r="A3940" s="93">
        <v>1985</v>
      </c>
      <c r="B3940" s="94" t="s">
        <v>432</v>
      </c>
      <c r="C3940" s="95" t="s">
        <v>433</v>
      </c>
      <c r="D3940" s="95" t="s">
        <v>337</v>
      </c>
      <c r="E3940" s="87" t="e">
        <f t="shared" si="96"/>
        <v>#N/A</v>
      </c>
      <c r="F3940" s="69" t="e">
        <f t="shared" si="96"/>
        <v>#N/A</v>
      </c>
      <c r="G3940" s="69" t="e">
        <f t="shared" si="96"/>
        <v>#N/A</v>
      </c>
      <c r="H3940" s="69" t="e">
        <f t="shared" si="96"/>
        <v>#N/A</v>
      </c>
      <c r="I3940" s="69" t="e">
        <f t="shared" si="96"/>
        <v>#N/A</v>
      </c>
      <c r="J3940" s="70" t="e">
        <f t="shared" si="96"/>
        <v>#N/A</v>
      </c>
      <c r="K3940" s="118"/>
      <c r="L3940" s="112"/>
    </row>
    <row r="3941" spans="1:12" x14ac:dyDescent="0.25">
      <c r="A3941" s="93">
        <v>1985</v>
      </c>
      <c r="B3941" s="94" t="s">
        <v>434</v>
      </c>
      <c r="C3941" s="95" t="s">
        <v>435</v>
      </c>
      <c r="D3941" s="95" t="s">
        <v>337</v>
      </c>
      <c r="E3941" s="87">
        <f t="shared" si="96"/>
        <v>7.7143076351175432</v>
      </c>
      <c r="F3941" s="69">
        <f t="shared" si="96"/>
        <v>6.5682448917247855</v>
      </c>
      <c r="G3941" s="69">
        <f t="shared" si="96"/>
        <v>8.0395088320925154</v>
      </c>
      <c r="H3941" s="69">
        <f t="shared" si="96"/>
        <v>9.4437522977558963</v>
      </c>
      <c r="I3941" s="69">
        <f t="shared" si="96"/>
        <v>8.7278514641635141</v>
      </c>
      <c r="J3941" s="70">
        <f t="shared" si="96"/>
        <v>6.0797052153015816</v>
      </c>
      <c r="K3941" s="118"/>
      <c r="L3941" s="112"/>
    </row>
    <row r="3942" spans="1:12" x14ac:dyDescent="0.25">
      <c r="A3942" s="93">
        <v>1985</v>
      </c>
      <c r="B3942" s="94" t="s">
        <v>436</v>
      </c>
      <c r="C3942" s="95" t="s">
        <v>437</v>
      </c>
      <c r="D3942" s="95" t="s">
        <v>337</v>
      </c>
      <c r="E3942" s="87">
        <f t="shared" si="96"/>
        <v>8.5709734795355637</v>
      </c>
      <c r="F3942" s="69">
        <f t="shared" si="96"/>
        <v>8.1685779440990771</v>
      </c>
      <c r="G3942" s="69">
        <f t="shared" si="96"/>
        <v>8.5240066474247218</v>
      </c>
      <c r="H3942" s="69">
        <f t="shared" si="96"/>
        <v>9.6594179119331098</v>
      </c>
      <c r="I3942" s="69">
        <f t="shared" si="96"/>
        <v>9.098825036817102</v>
      </c>
      <c r="J3942" s="70">
        <f t="shared" si="96"/>
        <v>7.3633819535723637</v>
      </c>
      <c r="K3942" s="118"/>
      <c r="L3942" s="112"/>
    </row>
    <row r="3943" spans="1:12" x14ac:dyDescent="0.25">
      <c r="A3943" s="93">
        <v>1985</v>
      </c>
      <c r="B3943" s="94" t="s">
        <v>438</v>
      </c>
      <c r="C3943" s="95" t="s">
        <v>439</v>
      </c>
      <c r="D3943" s="95" t="s">
        <v>440</v>
      </c>
      <c r="E3943" s="87">
        <f t="shared" si="96"/>
        <v>7.9270955946626778</v>
      </c>
      <c r="F3943" s="69">
        <f t="shared" si="96"/>
        <v>7.9968550934678877</v>
      </c>
      <c r="G3943" s="69">
        <f t="shared" si="96"/>
        <v>8.1030240762568155</v>
      </c>
      <c r="H3943" s="69">
        <f t="shared" si="96"/>
        <v>9.3548996029176923</v>
      </c>
      <c r="I3943" s="69">
        <f t="shared" si="96"/>
        <v>6.9673207174718765</v>
      </c>
      <c r="J3943" s="70">
        <f t="shared" si="96"/>
        <v>7.4283530336000432</v>
      </c>
      <c r="K3943" s="118"/>
      <c r="L3943" s="112"/>
    </row>
    <row r="3944" spans="1:12" x14ac:dyDescent="0.25">
      <c r="A3944" s="93">
        <v>1985</v>
      </c>
      <c r="B3944" s="94" t="s">
        <v>441</v>
      </c>
      <c r="C3944" s="95" t="s">
        <v>442</v>
      </c>
      <c r="D3944" s="95" t="s">
        <v>440</v>
      </c>
      <c r="E3944" s="87" t="e">
        <f t="shared" ref="E3944:J3953" si="97">IF(ISNUMBER(VLOOKUP($B3944,EFW.1985,3,FALSE))=TRUE,VLOOKUP($B3944,EFW.1985,E$2,FALSE),NA())</f>
        <v>#N/A</v>
      </c>
      <c r="F3944" s="69" t="e">
        <f t="shared" si="97"/>
        <v>#N/A</v>
      </c>
      <c r="G3944" s="69" t="e">
        <f t="shared" si="97"/>
        <v>#N/A</v>
      </c>
      <c r="H3944" s="69" t="e">
        <f t="shared" si="97"/>
        <v>#N/A</v>
      </c>
      <c r="I3944" s="69" t="e">
        <f t="shared" si="97"/>
        <v>#N/A</v>
      </c>
      <c r="J3944" s="70" t="e">
        <f t="shared" si="97"/>
        <v>#N/A</v>
      </c>
      <c r="K3944" s="118"/>
      <c r="L3944" s="112"/>
    </row>
    <row r="3945" spans="1:12" x14ac:dyDescent="0.25">
      <c r="A3945" s="93">
        <v>1985</v>
      </c>
      <c r="B3945" s="94" t="s">
        <v>443</v>
      </c>
      <c r="C3945" s="95" t="s">
        <v>444</v>
      </c>
      <c r="D3945" s="95" t="s">
        <v>440</v>
      </c>
      <c r="E3945" s="87" t="e">
        <f t="shared" si="97"/>
        <v>#N/A</v>
      </c>
      <c r="F3945" s="69" t="e">
        <f t="shared" si="97"/>
        <v>#N/A</v>
      </c>
      <c r="G3945" s="69" t="e">
        <f t="shared" si="97"/>
        <v>#N/A</v>
      </c>
      <c r="H3945" s="69" t="e">
        <f t="shared" si="97"/>
        <v>#N/A</v>
      </c>
      <c r="I3945" s="69" t="e">
        <f t="shared" si="97"/>
        <v>#N/A</v>
      </c>
      <c r="J3945" s="70" t="e">
        <f t="shared" si="97"/>
        <v>#N/A</v>
      </c>
      <c r="K3945" s="118"/>
      <c r="L3945" s="112"/>
    </row>
    <row r="3946" spans="1:12" x14ac:dyDescent="0.25">
      <c r="A3946" s="93">
        <v>1985</v>
      </c>
      <c r="B3946" s="94" t="s">
        <v>445</v>
      </c>
      <c r="C3946" s="95" t="s">
        <v>446</v>
      </c>
      <c r="D3946" s="95" t="s">
        <v>440</v>
      </c>
      <c r="E3946" s="87" t="e">
        <f t="shared" si="97"/>
        <v>#N/A</v>
      </c>
      <c r="F3946" s="69" t="e">
        <f t="shared" si="97"/>
        <v>#N/A</v>
      </c>
      <c r="G3946" s="69" t="e">
        <f t="shared" si="97"/>
        <v>#N/A</v>
      </c>
      <c r="H3946" s="69" t="e">
        <f t="shared" si="97"/>
        <v>#N/A</v>
      </c>
      <c r="I3946" s="69" t="e">
        <f t="shared" si="97"/>
        <v>#N/A</v>
      </c>
      <c r="J3946" s="70" t="e">
        <f t="shared" si="97"/>
        <v>#N/A</v>
      </c>
      <c r="K3946" s="118"/>
      <c r="L3946" s="112"/>
    </row>
    <row r="3947" spans="1:12" x14ac:dyDescent="0.25">
      <c r="A3947" s="93">
        <v>1985</v>
      </c>
      <c r="B3947" s="94" t="s">
        <v>447</v>
      </c>
      <c r="C3947" s="95" t="s">
        <v>448</v>
      </c>
      <c r="D3947" s="95" t="s">
        <v>440</v>
      </c>
      <c r="E3947" s="87">
        <f t="shared" si="97"/>
        <v>6.6306657259462272</v>
      </c>
      <c r="F3947" s="69">
        <f t="shared" si="97"/>
        <v>4.8245013787462669</v>
      </c>
      <c r="G3947" s="69">
        <f t="shared" si="97"/>
        <v>8.1143175313078508</v>
      </c>
      <c r="H3947" s="69">
        <f t="shared" si="97"/>
        <v>6.1748113874230048</v>
      </c>
      <c r="I3947" s="69">
        <f t="shared" si="97"/>
        <v>7.1392191082782643</v>
      </c>
      <c r="J3947" s="70">
        <f t="shared" si="97"/>
        <v>6.8493462320002667</v>
      </c>
      <c r="K3947" s="118"/>
      <c r="L3947" s="112"/>
    </row>
    <row r="3948" spans="1:12" x14ac:dyDescent="0.25">
      <c r="A3948" s="93">
        <v>1985</v>
      </c>
      <c r="B3948" s="94" t="s">
        <v>449</v>
      </c>
      <c r="C3948" s="95" t="s">
        <v>450</v>
      </c>
      <c r="D3948" s="95" t="s">
        <v>440</v>
      </c>
      <c r="E3948" s="87" t="e">
        <f t="shared" si="97"/>
        <v>#N/A</v>
      </c>
      <c r="F3948" s="69" t="e">
        <f t="shared" si="97"/>
        <v>#N/A</v>
      </c>
      <c r="G3948" s="69" t="e">
        <f t="shared" si="97"/>
        <v>#N/A</v>
      </c>
      <c r="H3948" s="69" t="e">
        <f t="shared" si="97"/>
        <v>#N/A</v>
      </c>
      <c r="I3948" s="69" t="e">
        <f t="shared" si="97"/>
        <v>#N/A</v>
      </c>
      <c r="J3948" s="70" t="e">
        <f t="shared" si="97"/>
        <v>#N/A</v>
      </c>
      <c r="K3948" s="118"/>
      <c r="L3948" s="112"/>
    </row>
    <row r="3949" spans="1:12" x14ac:dyDescent="0.25">
      <c r="A3949" s="93">
        <v>1985</v>
      </c>
      <c r="B3949" s="94" t="s">
        <v>451</v>
      </c>
      <c r="C3949" s="95" t="s">
        <v>452</v>
      </c>
      <c r="D3949" s="95" t="s">
        <v>440</v>
      </c>
      <c r="E3949" s="87">
        <f t="shared" si="97"/>
        <v>6.5683846268036756</v>
      </c>
      <c r="F3949" s="69">
        <f t="shared" si="97"/>
        <v>5.0744807036557882</v>
      </c>
      <c r="G3949" s="69">
        <f t="shared" si="97"/>
        <v>6.4437786933245471</v>
      </c>
      <c r="H3949" s="69">
        <f t="shared" si="97"/>
        <v>6.6696406609238483</v>
      </c>
      <c r="I3949" s="69">
        <f t="shared" si="97"/>
        <v>6.8056955693857022</v>
      </c>
      <c r="J3949" s="70">
        <f t="shared" si="97"/>
        <v>8.1792343826850491</v>
      </c>
      <c r="K3949" s="118"/>
      <c r="L3949" s="112"/>
    </row>
    <row r="3950" spans="1:12" x14ac:dyDescent="0.25">
      <c r="A3950" s="93">
        <v>1985</v>
      </c>
      <c r="B3950" s="94" t="s">
        <v>453</v>
      </c>
      <c r="C3950" s="95" t="s">
        <v>454</v>
      </c>
      <c r="D3950" s="95" t="s">
        <v>440</v>
      </c>
      <c r="E3950" s="87" t="e">
        <f t="shared" si="97"/>
        <v>#N/A</v>
      </c>
      <c r="F3950" s="69" t="e">
        <f t="shared" si="97"/>
        <v>#N/A</v>
      </c>
      <c r="G3950" s="69" t="e">
        <f t="shared" si="97"/>
        <v>#N/A</v>
      </c>
      <c r="H3950" s="69" t="e">
        <f t="shared" si="97"/>
        <v>#N/A</v>
      </c>
      <c r="I3950" s="69" t="e">
        <f t="shared" si="97"/>
        <v>#N/A</v>
      </c>
      <c r="J3950" s="70" t="e">
        <f t="shared" si="97"/>
        <v>#N/A</v>
      </c>
      <c r="K3950" s="118"/>
      <c r="L3950" s="112"/>
    </row>
    <row r="3951" spans="1:12" x14ac:dyDescent="0.25">
      <c r="A3951" s="93">
        <v>1985</v>
      </c>
      <c r="B3951" s="94" t="s">
        <v>455</v>
      </c>
      <c r="C3951" s="95" t="s">
        <v>456</v>
      </c>
      <c r="D3951" s="95" t="s">
        <v>440</v>
      </c>
      <c r="E3951" s="87">
        <f t="shared" si="97"/>
        <v>6.4962818893285244</v>
      </c>
      <c r="F3951" s="69">
        <f t="shared" si="97"/>
        <v>6.8651945795200753</v>
      </c>
      <c r="G3951" s="69">
        <f t="shared" si="97"/>
        <v>5.2460169237879262</v>
      </c>
      <c r="H3951" s="69">
        <f t="shared" si="97"/>
        <v>6.5694569435285155</v>
      </c>
      <c r="I3951" s="69">
        <f t="shared" si="97"/>
        <v>6.144154595780055</v>
      </c>
      <c r="J3951" s="70">
        <f t="shared" si="97"/>
        <v>7.0276786325548244</v>
      </c>
      <c r="K3951" s="118"/>
      <c r="L3951" s="112"/>
    </row>
    <row r="3952" spans="1:12" x14ac:dyDescent="0.25">
      <c r="A3952" s="93">
        <v>1985</v>
      </c>
      <c r="B3952" s="94" t="s">
        <v>457</v>
      </c>
      <c r="C3952" s="95" t="s">
        <v>458</v>
      </c>
      <c r="D3952" s="95" t="s">
        <v>440</v>
      </c>
      <c r="E3952" s="87" t="e">
        <f t="shared" si="97"/>
        <v>#N/A</v>
      </c>
      <c r="F3952" s="69" t="e">
        <f t="shared" si="97"/>
        <v>#N/A</v>
      </c>
      <c r="G3952" s="69" t="e">
        <f t="shared" si="97"/>
        <v>#N/A</v>
      </c>
      <c r="H3952" s="69" t="e">
        <f t="shared" si="97"/>
        <v>#N/A</v>
      </c>
      <c r="I3952" s="69" t="e">
        <f t="shared" si="97"/>
        <v>#N/A</v>
      </c>
      <c r="J3952" s="70" t="e">
        <f t="shared" si="97"/>
        <v>#N/A</v>
      </c>
      <c r="K3952" s="118"/>
      <c r="L3952" s="112"/>
    </row>
    <row r="3953" spans="1:12" x14ac:dyDescent="0.25">
      <c r="A3953" s="93">
        <v>1985</v>
      </c>
      <c r="B3953" s="94" t="s">
        <v>459</v>
      </c>
      <c r="C3953" s="95" t="s">
        <v>460</v>
      </c>
      <c r="D3953" s="95" t="s">
        <v>440</v>
      </c>
      <c r="E3953" s="87" t="e">
        <f t="shared" si="97"/>
        <v>#N/A</v>
      </c>
      <c r="F3953" s="69" t="e">
        <f t="shared" si="97"/>
        <v>#N/A</v>
      </c>
      <c r="G3953" s="69" t="e">
        <f t="shared" si="97"/>
        <v>#N/A</v>
      </c>
      <c r="H3953" s="69" t="e">
        <f t="shared" si="97"/>
        <v>#N/A</v>
      </c>
      <c r="I3953" s="69" t="e">
        <f t="shared" si="97"/>
        <v>#N/A</v>
      </c>
      <c r="J3953" s="70" t="e">
        <f t="shared" si="97"/>
        <v>#N/A</v>
      </c>
      <c r="K3953" s="118"/>
      <c r="L3953" s="112"/>
    </row>
    <row r="3954" spans="1:12" x14ac:dyDescent="0.25">
      <c r="A3954" s="93">
        <v>1985</v>
      </c>
      <c r="B3954" s="94" t="s">
        <v>461</v>
      </c>
      <c r="C3954" s="95" t="s">
        <v>462</v>
      </c>
      <c r="D3954" s="95" t="s">
        <v>440</v>
      </c>
      <c r="E3954" s="87" t="e">
        <f t="shared" ref="E3954:J3963" si="98">IF(ISNUMBER(VLOOKUP($B3954,EFW.1985,3,FALSE))=TRUE,VLOOKUP($B3954,EFW.1985,E$2,FALSE),NA())</f>
        <v>#N/A</v>
      </c>
      <c r="F3954" s="69" t="e">
        <f t="shared" si="98"/>
        <v>#N/A</v>
      </c>
      <c r="G3954" s="69" t="e">
        <f t="shared" si="98"/>
        <v>#N/A</v>
      </c>
      <c r="H3954" s="69" t="e">
        <f t="shared" si="98"/>
        <v>#N/A</v>
      </c>
      <c r="I3954" s="69" t="e">
        <f t="shared" si="98"/>
        <v>#N/A</v>
      </c>
      <c r="J3954" s="70" t="e">
        <f t="shared" si="98"/>
        <v>#N/A</v>
      </c>
      <c r="K3954" s="118"/>
      <c r="L3954" s="112"/>
    </row>
    <row r="3955" spans="1:12" x14ac:dyDescent="0.25">
      <c r="A3955" s="93">
        <v>1985</v>
      </c>
      <c r="B3955" s="94" t="s">
        <v>463</v>
      </c>
      <c r="C3955" s="95" t="s">
        <v>464</v>
      </c>
      <c r="D3955" s="95" t="s">
        <v>440</v>
      </c>
      <c r="E3955" s="87" t="e">
        <f t="shared" si="98"/>
        <v>#N/A</v>
      </c>
      <c r="F3955" s="69" t="e">
        <f t="shared" si="98"/>
        <v>#N/A</v>
      </c>
      <c r="G3955" s="69" t="e">
        <f t="shared" si="98"/>
        <v>#N/A</v>
      </c>
      <c r="H3955" s="69" t="e">
        <f t="shared" si="98"/>
        <v>#N/A</v>
      </c>
      <c r="I3955" s="69" t="e">
        <f t="shared" si="98"/>
        <v>#N/A</v>
      </c>
      <c r="J3955" s="70" t="e">
        <f t="shared" si="98"/>
        <v>#N/A</v>
      </c>
      <c r="K3955" s="118"/>
      <c r="L3955" s="112"/>
    </row>
    <row r="3956" spans="1:12" x14ac:dyDescent="0.25">
      <c r="A3956" s="93">
        <v>1985</v>
      </c>
      <c r="B3956" s="94" t="s">
        <v>465</v>
      </c>
      <c r="C3956" s="95" t="s">
        <v>466</v>
      </c>
      <c r="D3956" s="95" t="s">
        <v>440</v>
      </c>
      <c r="E3956" s="87" t="e">
        <f t="shared" si="98"/>
        <v>#N/A</v>
      </c>
      <c r="F3956" s="69" t="e">
        <f t="shared" si="98"/>
        <v>#N/A</v>
      </c>
      <c r="G3956" s="69" t="e">
        <f t="shared" si="98"/>
        <v>#N/A</v>
      </c>
      <c r="H3956" s="69" t="e">
        <f t="shared" si="98"/>
        <v>#N/A</v>
      </c>
      <c r="I3956" s="69" t="e">
        <f t="shared" si="98"/>
        <v>#N/A</v>
      </c>
      <c r="J3956" s="70" t="e">
        <f t="shared" si="98"/>
        <v>#N/A</v>
      </c>
      <c r="K3956" s="118"/>
      <c r="L3956" s="112"/>
    </row>
    <row r="3957" spans="1:12" x14ac:dyDescent="0.25">
      <c r="A3957" s="93">
        <v>1985</v>
      </c>
      <c r="B3957" s="94" t="s">
        <v>467</v>
      </c>
      <c r="C3957" s="95" t="s">
        <v>468</v>
      </c>
      <c r="D3957" s="95" t="s">
        <v>440</v>
      </c>
      <c r="E3957" s="87" t="e">
        <f t="shared" si="98"/>
        <v>#N/A</v>
      </c>
      <c r="F3957" s="69" t="e">
        <f t="shared" si="98"/>
        <v>#N/A</v>
      </c>
      <c r="G3957" s="69" t="e">
        <f t="shared" si="98"/>
        <v>#N/A</v>
      </c>
      <c r="H3957" s="69" t="e">
        <f t="shared" si="98"/>
        <v>#N/A</v>
      </c>
      <c r="I3957" s="69" t="e">
        <f t="shared" si="98"/>
        <v>#N/A</v>
      </c>
      <c r="J3957" s="70" t="e">
        <f t="shared" si="98"/>
        <v>#N/A</v>
      </c>
      <c r="K3957" s="118"/>
      <c r="L3957" s="112"/>
    </row>
    <row r="3958" spans="1:12" x14ac:dyDescent="0.25">
      <c r="A3958" s="93">
        <v>1985</v>
      </c>
      <c r="B3958" s="94" t="s">
        <v>469</v>
      </c>
      <c r="C3958" s="95" t="s">
        <v>470</v>
      </c>
      <c r="D3958" s="95" t="s">
        <v>440</v>
      </c>
      <c r="E3958" s="87" t="e">
        <f t="shared" si="98"/>
        <v>#N/A</v>
      </c>
      <c r="F3958" s="69" t="e">
        <f t="shared" si="98"/>
        <v>#N/A</v>
      </c>
      <c r="G3958" s="69" t="e">
        <f t="shared" si="98"/>
        <v>#N/A</v>
      </c>
      <c r="H3958" s="69" t="e">
        <f t="shared" si="98"/>
        <v>#N/A</v>
      </c>
      <c r="I3958" s="69" t="e">
        <f t="shared" si="98"/>
        <v>#N/A</v>
      </c>
      <c r="J3958" s="70" t="e">
        <f t="shared" si="98"/>
        <v>#N/A</v>
      </c>
      <c r="K3958" s="118"/>
      <c r="L3958" s="112"/>
    </row>
    <row r="3959" spans="1:12" x14ac:dyDescent="0.25">
      <c r="A3959" s="93">
        <v>1985</v>
      </c>
      <c r="B3959" s="94" t="s">
        <v>471</v>
      </c>
      <c r="C3959" s="95" t="s">
        <v>472</v>
      </c>
      <c r="D3959" s="95" t="s">
        <v>440</v>
      </c>
      <c r="E3959" s="87" t="e">
        <f t="shared" si="98"/>
        <v>#N/A</v>
      </c>
      <c r="F3959" s="69" t="e">
        <f t="shared" si="98"/>
        <v>#N/A</v>
      </c>
      <c r="G3959" s="69" t="e">
        <f t="shared" si="98"/>
        <v>#N/A</v>
      </c>
      <c r="H3959" s="69" t="e">
        <f t="shared" si="98"/>
        <v>#N/A</v>
      </c>
      <c r="I3959" s="69" t="e">
        <f t="shared" si="98"/>
        <v>#N/A</v>
      </c>
      <c r="J3959" s="70" t="e">
        <f t="shared" si="98"/>
        <v>#N/A</v>
      </c>
      <c r="K3959" s="118"/>
      <c r="L3959" s="112"/>
    </row>
    <row r="3960" spans="1:12" x14ac:dyDescent="0.25">
      <c r="A3960" s="93">
        <v>1985</v>
      </c>
      <c r="B3960" s="94" t="s">
        <v>473</v>
      </c>
      <c r="C3960" s="95" t="s">
        <v>474</v>
      </c>
      <c r="D3960" s="95" t="s">
        <v>440</v>
      </c>
      <c r="E3960" s="87" t="e">
        <f t="shared" si="98"/>
        <v>#N/A</v>
      </c>
      <c r="F3960" s="69" t="e">
        <f t="shared" si="98"/>
        <v>#N/A</v>
      </c>
      <c r="G3960" s="69" t="e">
        <f t="shared" si="98"/>
        <v>#N/A</v>
      </c>
      <c r="H3960" s="69" t="e">
        <f t="shared" si="98"/>
        <v>#N/A</v>
      </c>
      <c r="I3960" s="69" t="e">
        <f t="shared" si="98"/>
        <v>#N/A</v>
      </c>
      <c r="J3960" s="70" t="e">
        <f t="shared" si="98"/>
        <v>#N/A</v>
      </c>
      <c r="K3960" s="118"/>
      <c r="L3960" s="112"/>
    </row>
    <row r="3961" spans="1:12" x14ac:dyDescent="0.25">
      <c r="A3961" s="93">
        <v>1985</v>
      </c>
      <c r="B3961" s="94" t="s">
        <v>475</v>
      </c>
      <c r="C3961" s="95" t="s">
        <v>476</v>
      </c>
      <c r="D3961" s="95" t="s">
        <v>440</v>
      </c>
      <c r="E3961" s="87" t="e">
        <f t="shared" si="98"/>
        <v>#N/A</v>
      </c>
      <c r="F3961" s="69" t="e">
        <f t="shared" si="98"/>
        <v>#N/A</v>
      </c>
      <c r="G3961" s="69" t="e">
        <f t="shared" si="98"/>
        <v>#N/A</v>
      </c>
      <c r="H3961" s="69" t="e">
        <f t="shared" si="98"/>
        <v>#N/A</v>
      </c>
      <c r="I3961" s="69" t="e">
        <f t="shared" si="98"/>
        <v>#N/A</v>
      </c>
      <c r="J3961" s="70" t="e">
        <f t="shared" si="98"/>
        <v>#N/A</v>
      </c>
      <c r="K3961" s="118"/>
      <c r="L3961" s="112"/>
    </row>
    <row r="3962" spans="1:12" x14ac:dyDescent="0.25">
      <c r="A3962" s="93">
        <v>1985</v>
      </c>
      <c r="B3962" s="94" t="s">
        <v>477</v>
      </c>
      <c r="C3962" s="95" t="s">
        <v>478</v>
      </c>
      <c r="D3962" s="95" t="s">
        <v>440</v>
      </c>
      <c r="E3962" s="87" t="e">
        <f t="shared" si="98"/>
        <v>#N/A</v>
      </c>
      <c r="F3962" s="69" t="e">
        <f t="shared" si="98"/>
        <v>#N/A</v>
      </c>
      <c r="G3962" s="69" t="e">
        <f t="shared" si="98"/>
        <v>#N/A</v>
      </c>
      <c r="H3962" s="69" t="e">
        <f t="shared" si="98"/>
        <v>#N/A</v>
      </c>
      <c r="I3962" s="69" t="e">
        <f t="shared" si="98"/>
        <v>#N/A</v>
      </c>
      <c r="J3962" s="70" t="e">
        <f t="shared" si="98"/>
        <v>#N/A</v>
      </c>
      <c r="K3962" s="118"/>
      <c r="L3962" s="112"/>
    </row>
    <row r="3963" spans="1:12" x14ac:dyDescent="0.25">
      <c r="A3963" s="93">
        <v>1985</v>
      </c>
      <c r="B3963" s="94" t="s">
        <v>479</v>
      </c>
      <c r="C3963" s="95" t="s">
        <v>480</v>
      </c>
      <c r="D3963" s="95" t="s">
        <v>440</v>
      </c>
      <c r="E3963" s="87" t="e">
        <f t="shared" si="98"/>
        <v>#N/A</v>
      </c>
      <c r="F3963" s="69" t="e">
        <f t="shared" si="98"/>
        <v>#N/A</v>
      </c>
      <c r="G3963" s="69" t="e">
        <f t="shared" si="98"/>
        <v>#N/A</v>
      </c>
      <c r="H3963" s="69" t="e">
        <f t="shared" si="98"/>
        <v>#N/A</v>
      </c>
      <c r="I3963" s="69" t="e">
        <f t="shared" si="98"/>
        <v>#N/A</v>
      </c>
      <c r="J3963" s="70" t="e">
        <f t="shared" si="98"/>
        <v>#N/A</v>
      </c>
      <c r="K3963" s="118"/>
      <c r="L3963" s="112"/>
    </row>
    <row r="3964" spans="1:12" x14ac:dyDescent="0.25">
      <c r="A3964" s="93">
        <v>1985</v>
      </c>
      <c r="B3964" s="94" t="s">
        <v>481</v>
      </c>
      <c r="C3964" s="95" t="s">
        <v>482</v>
      </c>
      <c r="D3964" s="95" t="s">
        <v>440</v>
      </c>
      <c r="E3964" s="87" t="e">
        <f t="shared" ref="E3964:J3971" si="99">IF(ISNUMBER(VLOOKUP($B3964,EFW.1985,3,FALSE))=TRUE,VLOOKUP($B3964,EFW.1985,E$2,FALSE),NA())</f>
        <v>#N/A</v>
      </c>
      <c r="F3964" s="69" t="e">
        <f t="shared" si="99"/>
        <v>#N/A</v>
      </c>
      <c r="G3964" s="69" t="e">
        <f t="shared" si="99"/>
        <v>#N/A</v>
      </c>
      <c r="H3964" s="69" t="e">
        <f t="shared" si="99"/>
        <v>#N/A</v>
      </c>
      <c r="I3964" s="69" t="e">
        <f t="shared" si="99"/>
        <v>#N/A</v>
      </c>
      <c r="J3964" s="70" t="e">
        <f t="shared" si="99"/>
        <v>#N/A</v>
      </c>
      <c r="K3964" s="118"/>
      <c r="L3964" s="112"/>
    </row>
    <row r="3965" spans="1:12" x14ac:dyDescent="0.25">
      <c r="A3965" s="93">
        <v>1985</v>
      </c>
      <c r="B3965" s="94" t="s">
        <v>483</v>
      </c>
      <c r="C3965" s="95" t="s">
        <v>484</v>
      </c>
      <c r="D3965" s="95" t="s">
        <v>440</v>
      </c>
      <c r="E3965" s="87" t="e">
        <f t="shared" si="99"/>
        <v>#N/A</v>
      </c>
      <c r="F3965" s="69" t="e">
        <f t="shared" si="99"/>
        <v>#N/A</v>
      </c>
      <c r="G3965" s="69" t="e">
        <f t="shared" si="99"/>
        <v>#N/A</v>
      </c>
      <c r="H3965" s="69" t="e">
        <f t="shared" si="99"/>
        <v>#N/A</v>
      </c>
      <c r="I3965" s="69" t="e">
        <f t="shared" si="99"/>
        <v>#N/A</v>
      </c>
      <c r="J3965" s="70" t="e">
        <f t="shared" si="99"/>
        <v>#N/A</v>
      </c>
      <c r="K3965" s="118"/>
      <c r="L3965" s="112"/>
    </row>
    <row r="3966" spans="1:12" x14ac:dyDescent="0.25">
      <c r="A3966" s="93">
        <v>1985</v>
      </c>
      <c r="B3966" s="94" t="s">
        <v>485</v>
      </c>
      <c r="C3966" s="95" t="s">
        <v>486</v>
      </c>
      <c r="D3966" s="95" t="s">
        <v>440</v>
      </c>
      <c r="E3966" s="87" t="e">
        <f t="shared" si="99"/>
        <v>#N/A</v>
      </c>
      <c r="F3966" s="69" t="e">
        <f t="shared" si="99"/>
        <v>#N/A</v>
      </c>
      <c r="G3966" s="69" t="e">
        <f t="shared" si="99"/>
        <v>#N/A</v>
      </c>
      <c r="H3966" s="69" t="e">
        <f t="shared" si="99"/>
        <v>#N/A</v>
      </c>
      <c r="I3966" s="69" t="e">
        <f t="shared" si="99"/>
        <v>#N/A</v>
      </c>
      <c r="J3966" s="70" t="e">
        <f t="shared" si="99"/>
        <v>#N/A</v>
      </c>
      <c r="K3966" s="118"/>
      <c r="L3966" s="112"/>
    </row>
    <row r="3967" spans="1:12" x14ac:dyDescent="0.25">
      <c r="A3967" s="93">
        <v>1985</v>
      </c>
      <c r="B3967" s="94" t="s">
        <v>487</v>
      </c>
      <c r="C3967" s="95" t="s">
        <v>488</v>
      </c>
      <c r="D3967" s="95" t="s">
        <v>440</v>
      </c>
      <c r="E3967" s="87" t="e">
        <f t="shared" si="99"/>
        <v>#N/A</v>
      </c>
      <c r="F3967" s="69" t="e">
        <f t="shared" si="99"/>
        <v>#N/A</v>
      </c>
      <c r="G3967" s="69" t="e">
        <f t="shared" si="99"/>
        <v>#N/A</v>
      </c>
      <c r="H3967" s="69" t="e">
        <f t="shared" si="99"/>
        <v>#N/A</v>
      </c>
      <c r="I3967" s="69" t="e">
        <f t="shared" si="99"/>
        <v>#N/A</v>
      </c>
      <c r="J3967" s="70" t="e">
        <f t="shared" si="99"/>
        <v>#N/A</v>
      </c>
      <c r="K3967" s="118"/>
      <c r="L3967" s="112"/>
    </row>
    <row r="3968" spans="1:12" x14ac:dyDescent="0.25">
      <c r="A3968" s="93">
        <v>1985</v>
      </c>
      <c r="B3968" s="94" t="s">
        <v>489</v>
      </c>
      <c r="C3968" s="95" t="s">
        <v>490</v>
      </c>
      <c r="D3968" s="95" t="s">
        <v>440</v>
      </c>
      <c r="E3968" s="87" t="e">
        <f t="shared" si="99"/>
        <v>#N/A</v>
      </c>
      <c r="F3968" s="69" t="e">
        <f t="shared" si="99"/>
        <v>#N/A</v>
      </c>
      <c r="G3968" s="69" t="e">
        <f t="shared" si="99"/>
        <v>#N/A</v>
      </c>
      <c r="H3968" s="69" t="e">
        <f t="shared" si="99"/>
        <v>#N/A</v>
      </c>
      <c r="I3968" s="69" t="e">
        <f t="shared" si="99"/>
        <v>#N/A</v>
      </c>
      <c r="J3968" s="70" t="e">
        <f t="shared" si="99"/>
        <v>#N/A</v>
      </c>
      <c r="K3968" s="118"/>
      <c r="L3968" s="112"/>
    </row>
    <row r="3969" spans="1:12" x14ac:dyDescent="0.25">
      <c r="A3969" s="93">
        <v>1985</v>
      </c>
      <c r="B3969" s="94" t="s">
        <v>491</v>
      </c>
      <c r="C3969" s="95" t="s">
        <v>492</v>
      </c>
      <c r="D3969" s="95" t="s">
        <v>440</v>
      </c>
      <c r="E3969" s="87" t="e">
        <f t="shared" si="99"/>
        <v>#N/A</v>
      </c>
      <c r="F3969" s="69" t="e">
        <f t="shared" si="99"/>
        <v>#N/A</v>
      </c>
      <c r="G3969" s="69" t="e">
        <f t="shared" si="99"/>
        <v>#N/A</v>
      </c>
      <c r="H3969" s="69" t="e">
        <f t="shared" si="99"/>
        <v>#N/A</v>
      </c>
      <c r="I3969" s="69" t="e">
        <f t="shared" si="99"/>
        <v>#N/A</v>
      </c>
      <c r="J3969" s="70" t="e">
        <f t="shared" si="99"/>
        <v>#N/A</v>
      </c>
      <c r="K3969" s="118"/>
      <c r="L3969" s="112"/>
    </row>
    <row r="3970" spans="1:12" x14ac:dyDescent="0.25">
      <c r="A3970" s="93">
        <v>1985</v>
      </c>
      <c r="B3970" s="94" t="s">
        <v>493</v>
      </c>
      <c r="C3970" s="95" t="s">
        <v>494</v>
      </c>
      <c r="D3970" s="95" t="s">
        <v>440</v>
      </c>
      <c r="E3970" s="87" t="e">
        <f t="shared" si="99"/>
        <v>#N/A</v>
      </c>
      <c r="F3970" s="69" t="e">
        <f t="shared" si="99"/>
        <v>#N/A</v>
      </c>
      <c r="G3970" s="69" t="e">
        <f t="shared" si="99"/>
        <v>#N/A</v>
      </c>
      <c r="H3970" s="69" t="e">
        <f t="shared" si="99"/>
        <v>#N/A</v>
      </c>
      <c r="I3970" s="69" t="e">
        <f t="shared" si="99"/>
        <v>#N/A</v>
      </c>
      <c r="J3970" s="70" t="e">
        <f t="shared" si="99"/>
        <v>#N/A</v>
      </c>
      <c r="K3970" s="118"/>
      <c r="L3970" s="112"/>
    </row>
    <row r="3971" spans="1:12" ht="15.75" thickBot="1" x14ac:dyDescent="0.3">
      <c r="A3971" s="100">
        <v>1985</v>
      </c>
      <c r="B3971" s="101" t="s">
        <v>495</v>
      </c>
      <c r="C3971" s="102" t="s">
        <v>496</v>
      </c>
      <c r="D3971" s="102" t="s">
        <v>440</v>
      </c>
      <c r="E3971" s="88" t="e">
        <f t="shared" si="99"/>
        <v>#N/A</v>
      </c>
      <c r="F3971" s="56" t="e">
        <f t="shared" si="99"/>
        <v>#N/A</v>
      </c>
      <c r="G3971" s="56" t="e">
        <f t="shared" si="99"/>
        <v>#N/A</v>
      </c>
      <c r="H3971" s="56" t="e">
        <f t="shared" si="99"/>
        <v>#N/A</v>
      </c>
      <c r="I3971" s="56" t="e">
        <f t="shared" si="99"/>
        <v>#N/A</v>
      </c>
      <c r="J3971" s="71" t="e">
        <f t="shared" si="99"/>
        <v>#N/A</v>
      </c>
      <c r="K3971" s="119"/>
      <c r="L3971" s="113"/>
    </row>
    <row r="3972" spans="1:12" x14ac:dyDescent="0.25">
      <c r="A3972" s="90">
        <v>1986</v>
      </c>
      <c r="B3972" s="91" t="s">
        <v>4</v>
      </c>
      <c r="C3972" s="92" t="s">
        <v>5</v>
      </c>
      <c r="D3972" s="92" t="s">
        <v>6</v>
      </c>
      <c r="E3972" s="86"/>
      <c r="F3972" s="69"/>
      <c r="G3972" s="69"/>
      <c r="H3972" s="69"/>
      <c r="I3972" s="69"/>
      <c r="J3972" s="70"/>
      <c r="K3972" s="118"/>
      <c r="L3972" s="112"/>
    </row>
    <row r="3973" spans="1:12" x14ac:dyDescent="0.25">
      <c r="A3973" s="93">
        <v>1986</v>
      </c>
      <c r="B3973" s="94" t="s">
        <v>7</v>
      </c>
      <c r="C3973" s="95" t="s">
        <v>8</v>
      </c>
      <c r="D3973" s="95" t="s">
        <v>6</v>
      </c>
      <c r="E3973" s="87"/>
      <c r="F3973" s="69"/>
      <c r="G3973" s="69"/>
      <c r="H3973" s="69"/>
      <c r="I3973" s="69"/>
      <c r="J3973" s="70"/>
      <c r="K3973" s="118"/>
      <c r="L3973" s="112"/>
    </row>
    <row r="3974" spans="1:12" x14ac:dyDescent="0.25">
      <c r="A3974" s="93">
        <v>1986</v>
      </c>
      <c r="B3974" s="94" t="s">
        <v>9</v>
      </c>
      <c r="C3974" s="95" t="s">
        <v>10</v>
      </c>
      <c r="D3974" s="95" t="s">
        <v>6</v>
      </c>
      <c r="E3974" s="87"/>
      <c r="F3974" s="69"/>
      <c r="G3974" s="69"/>
      <c r="H3974" s="69"/>
      <c r="I3974" s="69"/>
      <c r="J3974" s="70"/>
      <c r="K3974" s="118"/>
      <c r="L3974" s="112"/>
    </row>
    <row r="3975" spans="1:12" x14ac:dyDescent="0.25">
      <c r="A3975" s="93">
        <v>1986</v>
      </c>
      <c r="B3975" s="94" t="s">
        <v>11</v>
      </c>
      <c r="C3975" s="95" t="s">
        <v>12</v>
      </c>
      <c r="D3975" s="95" t="s">
        <v>6</v>
      </c>
      <c r="E3975" s="87"/>
      <c r="F3975" s="69"/>
      <c r="G3975" s="69"/>
      <c r="H3975" s="69"/>
      <c r="I3975" s="69"/>
      <c r="J3975" s="70"/>
      <c r="K3975" s="118"/>
      <c r="L3975" s="112"/>
    </row>
    <row r="3976" spans="1:12" x14ac:dyDescent="0.25">
      <c r="A3976" s="93">
        <v>1986</v>
      </c>
      <c r="B3976" s="94" t="s">
        <v>13</v>
      </c>
      <c r="C3976" s="95" t="s">
        <v>14</v>
      </c>
      <c r="D3976" s="95" t="s">
        <v>6</v>
      </c>
      <c r="E3976" s="87"/>
      <c r="F3976" s="69"/>
      <c r="G3976" s="69"/>
      <c r="H3976" s="69"/>
      <c r="I3976" s="69"/>
      <c r="J3976" s="70"/>
      <c r="K3976" s="118"/>
      <c r="L3976" s="112"/>
    </row>
    <row r="3977" spans="1:12" x14ac:dyDescent="0.25">
      <c r="A3977" s="93">
        <v>1986</v>
      </c>
      <c r="B3977" s="94" t="s">
        <v>15</v>
      </c>
      <c r="C3977" s="95" t="s">
        <v>16</v>
      </c>
      <c r="D3977" s="95" t="s">
        <v>6</v>
      </c>
      <c r="E3977" s="87"/>
      <c r="F3977" s="69"/>
      <c r="G3977" s="69"/>
      <c r="H3977" s="69"/>
      <c r="I3977" s="69"/>
      <c r="J3977" s="70"/>
      <c r="K3977" s="118"/>
      <c r="L3977" s="112"/>
    </row>
    <row r="3978" spans="1:12" x14ac:dyDescent="0.25">
      <c r="A3978" s="93">
        <v>1986</v>
      </c>
      <c r="B3978" s="94" t="s">
        <v>17</v>
      </c>
      <c r="C3978" s="95" t="s">
        <v>18</v>
      </c>
      <c r="D3978" s="95" t="s">
        <v>6</v>
      </c>
      <c r="E3978" s="87"/>
      <c r="F3978" s="69"/>
      <c r="G3978" s="69"/>
      <c r="H3978" s="69"/>
      <c r="I3978" s="69"/>
      <c r="J3978" s="70"/>
      <c r="K3978" s="118"/>
      <c r="L3978" s="112"/>
    </row>
    <row r="3979" spans="1:12" x14ac:dyDescent="0.25">
      <c r="A3979" s="93">
        <v>1986</v>
      </c>
      <c r="B3979" s="94" t="s">
        <v>19</v>
      </c>
      <c r="C3979" s="95" t="s">
        <v>20</v>
      </c>
      <c r="D3979" s="95" t="s">
        <v>6</v>
      </c>
      <c r="E3979" s="87"/>
      <c r="F3979" s="69"/>
      <c r="G3979" s="69"/>
      <c r="H3979" s="69"/>
      <c r="I3979" s="69"/>
      <c r="J3979" s="70"/>
      <c r="K3979" s="118"/>
      <c r="L3979" s="112"/>
    </row>
    <row r="3980" spans="1:12" x14ac:dyDescent="0.25">
      <c r="A3980" s="93">
        <v>1986</v>
      </c>
      <c r="B3980" s="94" t="s">
        <v>21</v>
      </c>
      <c r="C3980" s="95" t="s">
        <v>22</v>
      </c>
      <c r="D3980" s="95" t="s">
        <v>6</v>
      </c>
      <c r="E3980" s="87"/>
      <c r="F3980" s="69"/>
      <c r="G3980" s="69"/>
      <c r="H3980" s="69"/>
      <c r="I3980" s="69"/>
      <c r="J3980" s="70"/>
      <c r="K3980" s="118"/>
      <c r="L3980" s="112"/>
    </row>
    <row r="3981" spans="1:12" x14ac:dyDescent="0.25">
      <c r="A3981" s="93">
        <v>1986</v>
      </c>
      <c r="B3981" s="94" t="s">
        <v>23</v>
      </c>
      <c r="C3981" s="95" t="s">
        <v>24</v>
      </c>
      <c r="D3981" s="95" t="s">
        <v>6</v>
      </c>
      <c r="E3981" s="87"/>
      <c r="F3981" s="69"/>
      <c r="G3981" s="69"/>
      <c r="H3981" s="69"/>
      <c r="I3981" s="69"/>
      <c r="J3981" s="70"/>
      <c r="K3981" s="118"/>
      <c r="L3981" s="112"/>
    </row>
    <row r="3982" spans="1:12" x14ac:dyDescent="0.25">
      <c r="A3982" s="93">
        <v>1986</v>
      </c>
      <c r="B3982" s="94" t="s">
        <v>25</v>
      </c>
      <c r="C3982" s="95" t="s">
        <v>26</v>
      </c>
      <c r="D3982" s="95" t="s">
        <v>6</v>
      </c>
      <c r="E3982" s="87"/>
      <c r="F3982" s="69"/>
      <c r="G3982" s="69"/>
      <c r="H3982" s="69"/>
      <c r="I3982" s="69"/>
      <c r="J3982" s="70"/>
      <c r="K3982" s="118"/>
      <c r="L3982" s="112"/>
    </row>
    <row r="3983" spans="1:12" x14ac:dyDescent="0.25">
      <c r="A3983" s="93">
        <v>1986</v>
      </c>
      <c r="B3983" s="94" t="s">
        <v>27</v>
      </c>
      <c r="C3983" s="95" t="s">
        <v>28</v>
      </c>
      <c r="D3983" s="95" t="s">
        <v>6</v>
      </c>
      <c r="E3983" s="87"/>
      <c r="F3983" s="69"/>
      <c r="G3983" s="69"/>
      <c r="H3983" s="69"/>
      <c r="I3983" s="69"/>
      <c r="J3983" s="70"/>
      <c r="K3983" s="118"/>
      <c r="L3983" s="112"/>
    </row>
    <row r="3984" spans="1:12" x14ac:dyDescent="0.25">
      <c r="A3984" s="93">
        <v>1986</v>
      </c>
      <c r="B3984" s="94" t="s">
        <v>29</v>
      </c>
      <c r="C3984" s="95" t="s">
        <v>30</v>
      </c>
      <c r="D3984" s="95" t="s">
        <v>6</v>
      </c>
      <c r="E3984" s="87"/>
      <c r="F3984" s="69"/>
      <c r="G3984" s="69"/>
      <c r="H3984" s="69"/>
      <c r="I3984" s="69"/>
      <c r="J3984" s="70"/>
      <c r="K3984" s="118"/>
      <c r="L3984" s="112"/>
    </row>
    <row r="3985" spans="1:12" x14ac:dyDescent="0.25">
      <c r="A3985" s="93">
        <v>1986</v>
      </c>
      <c r="B3985" s="94" t="s">
        <v>31</v>
      </c>
      <c r="C3985" s="95" t="s">
        <v>32</v>
      </c>
      <c r="D3985" s="95" t="s">
        <v>6</v>
      </c>
      <c r="E3985" s="87"/>
      <c r="F3985" s="69"/>
      <c r="G3985" s="69"/>
      <c r="H3985" s="69"/>
      <c r="I3985" s="69"/>
      <c r="J3985" s="70"/>
      <c r="K3985" s="118"/>
      <c r="L3985" s="112"/>
    </row>
    <row r="3986" spans="1:12" x14ac:dyDescent="0.25">
      <c r="A3986" s="93">
        <v>1986</v>
      </c>
      <c r="B3986" s="94" t="s">
        <v>33</v>
      </c>
      <c r="C3986" s="95" t="s">
        <v>34</v>
      </c>
      <c r="D3986" s="95" t="s">
        <v>6</v>
      </c>
      <c r="E3986" s="87"/>
      <c r="F3986" s="69"/>
      <c r="G3986" s="69"/>
      <c r="H3986" s="69"/>
      <c r="I3986" s="69"/>
      <c r="J3986" s="70"/>
      <c r="K3986" s="118"/>
      <c r="L3986" s="112"/>
    </row>
    <row r="3987" spans="1:12" x14ac:dyDescent="0.25">
      <c r="A3987" s="93">
        <v>1986</v>
      </c>
      <c r="B3987" s="94" t="s">
        <v>35</v>
      </c>
      <c r="C3987" s="95" t="s">
        <v>36</v>
      </c>
      <c r="D3987" s="95" t="s">
        <v>6</v>
      </c>
      <c r="E3987" s="87"/>
      <c r="F3987" s="69"/>
      <c r="G3987" s="69"/>
      <c r="H3987" s="69"/>
      <c r="I3987" s="69"/>
      <c r="J3987" s="70"/>
      <c r="K3987" s="118"/>
      <c r="L3987" s="112"/>
    </row>
    <row r="3988" spans="1:12" x14ac:dyDescent="0.25">
      <c r="A3988" s="93">
        <v>1986</v>
      </c>
      <c r="B3988" s="94" t="s">
        <v>37</v>
      </c>
      <c r="C3988" s="95" t="s">
        <v>38</v>
      </c>
      <c r="D3988" s="95" t="s">
        <v>6</v>
      </c>
      <c r="E3988" s="87"/>
      <c r="F3988" s="69"/>
      <c r="G3988" s="69"/>
      <c r="H3988" s="69"/>
      <c r="I3988" s="69"/>
      <c r="J3988" s="70"/>
      <c r="K3988" s="118"/>
      <c r="L3988" s="112"/>
    </row>
    <row r="3989" spans="1:12" x14ac:dyDescent="0.25">
      <c r="A3989" s="93">
        <v>1986</v>
      </c>
      <c r="B3989" s="94" t="s">
        <v>39</v>
      </c>
      <c r="C3989" s="95" t="s">
        <v>40</v>
      </c>
      <c r="D3989" s="95" t="s">
        <v>6</v>
      </c>
      <c r="E3989" s="87"/>
      <c r="F3989" s="69"/>
      <c r="G3989" s="69"/>
      <c r="H3989" s="69"/>
      <c r="I3989" s="69"/>
      <c r="J3989" s="70"/>
      <c r="K3989" s="118"/>
      <c r="L3989" s="112"/>
    </row>
    <row r="3990" spans="1:12" x14ac:dyDescent="0.25">
      <c r="A3990" s="93">
        <v>1986</v>
      </c>
      <c r="B3990" s="94" t="s">
        <v>41</v>
      </c>
      <c r="C3990" s="95" t="s">
        <v>42</v>
      </c>
      <c r="D3990" s="95" t="s">
        <v>6</v>
      </c>
      <c r="E3990" s="87"/>
      <c r="F3990" s="69"/>
      <c r="G3990" s="69"/>
      <c r="H3990" s="69"/>
      <c r="I3990" s="69"/>
      <c r="J3990" s="70"/>
      <c r="K3990" s="118"/>
      <c r="L3990" s="112"/>
    </row>
    <row r="3991" spans="1:12" x14ac:dyDescent="0.25">
      <c r="A3991" s="93">
        <v>1986</v>
      </c>
      <c r="B3991" s="94" t="s">
        <v>43</v>
      </c>
      <c r="C3991" s="95" t="s">
        <v>44</v>
      </c>
      <c r="D3991" s="95" t="s">
        <v>6</v>
      </c>
      <c r="E3991" s="87"/>
      <c r="F3991" s="69"/>
      <c r="G3991" s="69"/>
      <c r="H3991" s="69"/>
      <c r="I3991" s="69"/>
      <c r="J3991" s="70"/>
      <c r="K3991" s="118"/>
      <c r="L3991" s="112"/>
    </row>
    <row r="3992" spans="1:12" x14ac:dyDescent="0.25">
      <c r="A3992" s="93">
        <v>1986</v>
      </c>
      <c r="B3992" s="94" t="s">
        <v>45</v>
      </c>
      <c r="C3992" s="95" t="s">
        <v>46</v>
      </c>
      <c r="D3992" s="95" t="s">
        <v>6</v>
      </c>
      <c r="E3992" s="87"/>
      <c r="F3992" s="69"/>
      <c r="G3992" s="69"/>
      <c r="H3992" s="69"/>
      <c r="I3992" s="69"/>
      <c r="J3992" s="70"/>
      <c r="K3992" s="118"/>
      <c r="L3992" s="112"/>
    </row>
    <row r="3993" spans="1:12" x14ac:dyDescent="0.25">
      <c r="A3993" s="93">
        <v>1986</v>
      </c>
      <c r="B3993" s="94" t="s">
        <v>47</v>
      </c>
      <c r="C3993" s="95" t="s">
        <v>48</v>
      </c>
      <c r="D3993" s="95" t="s">
        <v>6</v>
      </c>
      <c r="E3993" s="87"/>
      <c r="F3993" s="69"/>
      <c r="G3993" s="69"/>
      <c r="H3993" s="69"/>
      <c r="I3993" s="69"/>
      <c r="J3993" s="70"/>
      <c r="K3993" s="118"/>
      <c r="L3993" s="112"/>
    </row>
    <row r="3994" spans="1:12" x14ac:dyDescent="0.25">
      <c r="A3994" s="93">
        <v>1986</v>
      </c>
      <c r="B3994" s="94" t="s">
        <v>49</v>
      </c>
      <c r="C3994" s="95" t="s">
        <v>50</v>
      </c>
      <c r="D3994" s="95" t="s">
        <v>6</v>
      </c>
      <c r="E3994" s="87"/>
      <c r="F3994" s="69"/>
      <c r="G3994" s="69"/>
      <c r="H3994" s="69"/>
      <c r="I3994" s="69"/>
      <c r="J3994" s="70"/>
      <c r="K3994" s="118"/>
      <c r="L3994" s="112"/>
    </row>
    <row r="3995" spans="1:12" x14ac:dyDescent="0.25">
      <c r="A3995" s="93">
        <v>1986</v>
      </c>
      <c r="B3995" s="94" t="s">
        <v>51</v>
      </c>
      <c r="C3995" s="95" t="s">
        <v>52</v>
      </c>
      <c r="D3995" s="95" t="s">
        <v>6</v>
      </c>
      <c r="E3995" s="87"/>
      <c r="F3995" s="69"/>
      <c r="G3995" s="69"/>
      <c r="H3995" s="69"/>
      <c r="I3995" s="69"/>
      <c r="J3995" s="70"/>
      <c r="K3995" s="118"/>
      <c r="L3995" s="112"/>
    </row>
    <row r="3996" spans="1:12" x14ac:dyDescent="0.25">
      <c r="A3996" s="93">
        <v>1986</v>
      </c>
      <c r="B3996" s="94" t="s">
        <v>53</v>
      </c>
      <c r="C3996" s="95" t="s">
        <v>54</v>
      </c>
      <c r="D3996" s="95" t="s">
        <v>6</v>
      </c>
      <c r="E3996" s="87"/>
      <c r="F3996" s="69"/>
      <c r="G3996" s="69"/>
      <c r="H3996" s="69"/>
      <c r="I3996" s="69"/>
      <c r="J3996" s="70"/>
      <c r="K3996" s="118"/>
      <c r="L3996" s="112"/>
    </row>
    <row r="3997" spans="1:12" x14ac:dyDescent="0.25">
      <c r="A3997" s="93">
        <v>1986</v>
      </c>
      <c r="B3997" s="94" t="s">
        <v>55</v>
      </c>
      <c r="C3997" s="95" t="s">
        <v>56</v>
      </c>
      <c r="D3997" s="95" t="s">
        <v>6</v>
      </c>
      <c r="E3997" s="87"/>
      <c r="F3997" s="69"/>
      <c r="G3997" s="69"/>
      <c r="H3997" s="69"/>
      <c r="I3997" s="69"/>
      <c r="J3997" s="70"/>
      <c r="K3997" s="118"/>
      <c r="L3997" s="112"/>
    </row>
    <row r="3998" spans="1:12" x14ac:dyDescent="0.25">
      <c r="A3998" s="93">
        <v>1986</v>
      </c>
      <c r="B3998" s="94" t="s">
        <v>57</v>
      </c>
      <c r="C3998" s="95" t="s">
        <v>58</v>
      </c>
      <c r="D3998" s="95" t="s">
        <v>6</v>
      </c>
      <c r="E3998" s="87"/>
      <c r="F3998" s="69"/>
      <c r="G3998" s="69"/>
      <c r="H3998" s="69"/>
      <c r="I3998" s="69"/>
      <c r="J3998" s="70"/>
      <c r="K3998" s="118"/>
      <c r="L3998" s="112"/>
    </row>
    <row r="3999" spans="1:12" x14ac:dyDescent="0.25">
      <c r="A3999" s="93">
        <v>1986</v>
      </c>
      <c r="B3999" s="94" t="s">
        <v>59</v>
      </c>
      <c r="C3999" s="95" t="s">
        <v>60</v>
      </c>
      <c r="D3999" s="95" t="s">
        <v>6</v>
      </c>
      <c r="E3999" s="87"/>
      <c r="F3999" s="69"/>
      <c r="G3999" s="69"/>
      <c r="H3999" s="69"/>
      <c r="I3999" s="69"/>
      <c r="J3999" s="70"/>
      <c r="K3999" s="118"/>
      <c r="L3999" s="112"/>
    </row>
    <row r="4000" spans="1:12" x14ac:dyDescent="0.25">
      <c r="A4000" s="93">
        <v>1986</v>
      </c>
      <c r="B4000" s="94" t="s">
        <v>61</v>
      </c>
      <c r="C4000" s="95" t="s">
        <v>62</v>
      </c>
      <c r="D4000" s="95" t="s">
        <v>6</v>
      </c>
      <c r="E4000" s="87"/>
      <c r="F4000" s="69"/>
      <c r="G4000" s="69"/>
      <c r="H4000" s="69"/>
      <c r="I4000" s="69"/>
      <c r="J4000" s="70"/>
      <c r="K4000" s="118"/>
      <c r="L4000" s="112"/>
    </row>
    <row r="4001" spans="1:12" x14ac:dyDescent="0.25">
      <c r="A4001" s="93">
        <v>1986</v>
      </c>
      <c r="B4001" s="94" t="s">
        <v>63</v>
      </c>
      <c r="C4001" s="95" t="s">
        <v>64</v>
      </c>
      <c r="D4001" s="95" t="s">
        <v>6</v>
      </c>
      <c r="E4001" s="87"/>
      <c r="F4001" s="69"/>
      <c r="G4001" s="69"/>
      <c r="H4001" s="69"/>
      <c r="I4001" s="69"/>
      <c r="J4001" s="70"/>
      <c r="K4001" s="118"/>
      <c r="L4001" s="112"/>
    </row>
    <row r="4002" spans="1:12" x14ac:dyDescent="0.25">
      <c r="A4002" s="93">
        <v>1986</v>
      </c>
      <c r="B4002" s="94" t="s">
        <v>65</v>
      </c>
      <c r="C4002" s="95" t="s">
        <v>66</v>
      </c>
      <c r="D4002" s="95" t="s">
        <v>6</v>
      </c>
      <c r="E4002" s="87"/>
      <c r="F4002" s="69"/>
      <c r="G4002" s="69"/>
      <c r="H4002" s="69"/>
      <c r="I4002" s="69"/>
      <c r="J4002" s="70"/>
      <c r="K4002" s="118"/>
      <c r="L4002" s="112"/>
    </row>
    <row r="4003" spans="1:12" x14ac:dyDescent="0.25">
      <c r="A4003" s="93">
        <v>1986</v>
      </c>
      <c r="B4003" s="94" t="s">
        <v>67</v>
      </c>
      <c r="C4003" s="95" t="s">
        <v>68</v>
      </c>
      <c r="D4003" s="95" t="s">
        <v>6</v>
      </c>
      <c r="E4003" s="87"/>
      <c r="F4003" s="69"/>
      <c r="G4003" s="69"/>
      <c r="H4003" s="69"/>
      <c r="I4003" s="69"/>
      <c r="J4003" s="70"/>
      <c r="K4003" s="118"/>
      <c r="L4003" s="112"/>
    </row>
    <row r="4004" spans="1:12" x14ac:dyDescent="0.25">
      <c r="A4004" s="93">
        <v>1986</v>
      </c>
      <c r="B4004" s="94" t="s">
        <v>69</v>
      </c>
      <c r="C4004" s="95" t="s">
        <v>70</v>
      </c>
      <c r="D4004" s="95" t="s">
        <v>6</v>
      </c>
      <c r="E4004" s="87"/>
      <c r="F4004" s="69"/>
      <c r="G4004" s="69"/>
      <c r="H4004" s="69"/>
      <c r="I4004" s="69"/>
      <c r="J4004" s="70"/>
      <c r="K4004" s="118"/>
      <c r="L4004" s="112"/>
    </row>
    <row r="4005" spans="1:12" x14ac:dyDescent="0.25">
      <c r="A4005" s="93">
        <v>1986</v>
      </c>
      <c r="B4005" s="94" t="s">
        <v>71</v>
      </c>
      <c r="C4005" s="95" t="s">
        <v>72</v>
      </c>
      <c r="D4005" s="95" t="s">
        <v>6</v>
      </c>
      <c r="E4005" s="87"/>
      <c r="F4005" s="69"/>
      <c r="G4005" s="69"/>
      <c r="H4005" s="69"/>
      <c r="I4005" s="69"/>
      <c r="J4005" s="70"/>
      <c r="K4005" s="118"/>
      <c r="L4005" s="112"/>
    </row>
    <row r="4006" spans="1:12" x14ac:dyDescent="0.25">
      <c r="A4006" s="93">
        <v>1986</v>
      </c>
      <c r="B4006" s="94" t="s">
        <v>73</v>
      </c>
      <c r="C4006" s="95" t="s">
        <v>74</v>
      </c>
      <c r="D4006" s="95" t="s">
        <v>6</v>
      </c>
      <c r="E4006" s="87"/>
      <c r="F4006" s="69"/>
      <c r="G4006" s="69"/>
      <c r="H4006" s="69"/>
      <c r="I4006" s="69"/>
      <c r="J4006" s="70"/>
      <c r="K4006" s="118"/>
      <c r="L4006" s="112"/>
    </row>
    <row r="4007" spans="1:12" x14ac:dyDescent="0.25">
      <c r="A4007" s="93">
        <v>1986</v>
      </c>
      <c r="B4007" s="94" t="s">
        <v>75</v>
      </c>
      <c r="C4007" s="95" t="s">
        <v>76</v>
      </c>
      <c r="D4007" s="95" t="s">
        <v>6</v>
      </c>
      <c r="E4007" s="87"/>
      <c r="F4007" s="69"/>
      <c r="G4007" s="69"/>
      <c r="H4007" s="69"/>
      <c r="I4007" s="69"/>
      <c r="J4007" s="70"/>
      <c r="K4007" s="118"/>
      <c r="L4007" s="112"/>
    </row>
    <row r="4008" spans="1:12" x14ac:dyDescent="0.25">
      <c r="A4008" s="93">
        <v>1986</v>
      </c>
      <c r="B4008" s="94" t="s">
        <v>77</v>
      </c>
      <c r="C4008" s="95" t="s">
        <v>78</v>
      </c>
      <c r="D4008" s="95" t="s">
        <v>6</v>
      </c>
      <c r="E4008" s="87"/>
      <c r="F4008" s="69"/>
      <c r="G4008" s="69"/>
      <c r="H4008" s="69"/>
      <c r="I4008" s="69"/>
      <c r="J4008" s="70"/>
      <c r="K4008" s="118"/>
      <c r="L4008" s="112"/>
    </row>
    <row r="4009" spans="1:12" x14ac:dyDescent="0.25">
      <c r="A4009" s="93">
        <v>1986</v>
      </c>
      <c r="B4009" s="94" t="s">
        <v>79</v>
      </c>
      <c r="C4009" s="95" t="s">
        <v>80</v>
      </c>
      <c r="D4009" s="95" t="s">
        <v>6</v>
      </c>
      <c r="E4009" s="87"/>
      <c r="F4009" s="69"/>
      <c r="G4009" s="69"/>
      <c r="H4009" s="69"/>
      <c r="I4009" s="69"/>
      <c r="J4009" s="70"/>
      <c r="K4009" s="118"/>
      <c r="L4009" s="112"/>
    </row>
    <row r="4010" spans="1:12" x14ac:dyDescent="0.25">
      <c r="A4010" s="93">
        <v>1986</v>
      </c>
      <c r="B4010" s="94" t="s">
        <v>81</v>
      </c>
      <c r="C4010" s="95" t="s">
        <v>82</v>
      </c>
      <c r="D4010" s="95" t="s">
        <v>6</v>
      </c>
      <c r="E4010" s="87"/>
      <c r="F4010" s="69"/>
      <c r="G4010" s="69"/>
      <c r="H4010" s="69"/>
      <c r="I4010" s="69"/>
      <c r="J4010" s="70"/>
      <c r="K4010" s="118"/>
      <c r="L4010" s="112"/>
    </row>
    <row r="4011" spans="1:12" x14ac:dyDescent="0.25">
      <c r="A4011" s="93">
        <v>1986</v>
      </c>
      <c r="B4011" s="94" t="s">
        <v>83</v>
      </c>
      <c r="C4011" s="95" t="s">
        <v>84</v>
      </c>
      <c r="D4011" s="95" t="s">
        <v>6</v>
      </c>
      <c r="E4011" s="87"/>
      <c r="F4011" s="69"/>
      <c r="G4011" s="69"/>
      <c r="H4011" s="69"/>
      <c r="I4011" s="69"/>
      <c r="J4011" s="70"/>
      <c r="K4011" s="118"/>
      <c r="L4011" s="112"/>
    </row>
    <row r="4012" spans="1:12" x14ac:dyDescent="0.25">
      <c r="A4012" s="93">
        <v>1986</v>
      </c>
      <c r="B4012" s="94" t="s">
        <v>85</v>
      </c>
      <c r="C4012" s="95" t="s">
        <v>86</v>
      </c>
      <c r="D4012" s="95" t="s">
        <v>6</v>
      </c>
      <c r="E4012" s="87"/>
      <c r="F4012" s="69"/>
      <c r="G4012" s="69"/>
      <c r="H4012" s="69"/>
      <c r="I4012" s="69"/>
      <c r="J4012" s="70"/>
      <c r="K4012" s="118"/>
      <c r="L4012" s="112"/>
    </row>
    <row r="4013" spans="1:12" x14ac:dyDescent="0.25">
      <c r="A4013" s="93">
        <v>1986</v>
      </c>
      <c r="B4013" s="94" t="s">
        <v>87</v>
      </c>
      <c r="C4013" s="95" t="s">
        <v>88</v>
      </c>
      <c r="D4013" s="95" t="s">
        <v>6</v>
      </c>
      <c r="E4013" s="87"/>
      <c r="F4013" s="69"/>
      <c r="G4013" s="69"/>
      <c r="H4013" s="69"/>
      <c r="I4013" s="69"/>
      <c r="J4013" s="70"/>
      <c r="K4013" s="118"/>
      <c r="L4013" s="112"/>
    </row>
    <row r="4014" spans="1:12" x14ac:dyDescent="0.25">
      <c r="A4014" s="93">
        <v>1986</v>
      </c>
      <c r="B4014" s="94" t="s">
        <v>89</v>
      </c>
      <c r="C4014" s="95" t="s">
        <v>90</v>
      </c>
      <c r="D4014" s="95" t="s">
        <v>6</v>
      </c>
      <c r="E4014" s="87"/>
      <c r="F4014" s="69"/>
      <c r="G4014" s="69"/>
      <c r="H4014" s="69"/>
      <c r="I4014" s="69"/>
      <c r="J4014" s="70"/>
      <c r="K4014" s="118"/>
      <c r="L4014" s="112"/>
    </row>
    <row r="4015" spans="1:12" x14ac:dyDescent="0.25">
      <c r="A4015" s="93">
        <v>1986</v>
      </c>
      <c r="B4015" s="94" t="s">
        <v>91</v>
      </c>
      <c r="C4015" s="95" t="s">
        <v>92</v>
      </c>
      <c r="D4015" s="95" t="s">
        <v>6</v>
      </c>
      <c r="E4015" s="87"/>
      <c r="F4015" s="69"/>
      <c r="G4015" s="69"/>
      <c r="H4015" s="69"/>
      <c r="I4015" s="69"/>
      <c r="J4015" s="70"/>
      <c r="K4015" s="118"/>
      <c r="L4015" s="112"/>
    </row>
    <row r="4016" spans="1:12" x14ac:dyDescent="0.25">
      <c r="A4016" s="93">
        <v>1986</v>
      </c>
      <c r="B4016" s="94" t="s">
        <v>93</v>
      </c>
      <c r="C4016" s="95" t="s">
        <v>94</v>
      </c>
      <c r="D4016" s="95" t="s">
        <v>6</v>
      </c>
      <c r="E4016" s="87"/>
      <c r="F4016" s="69"/>
      <c r="G4016" s="69"/>
      <c r="H4016" s="69"/>
      <c r="I4016" s="69"/>
      <c r="J4016" s="70"/>
      <c r="K4016" s="118"/>
      <c r="L4016" s="112"/>
    </row>
    <row r="4017" spans="1:12" x14ac:dyDescent="0.25">
      <c r="A4017" s="93">
        <v>1986</v>
      </c>
      <c r="B4017" s="94" t="s">
        <v>95</v>
      </c>
      <c r="C4017" s="95" t="s">
        <v>96</v>
      </c>
      <c r="D4017" s="95" t="s">
        <v>6</v>
      </c>
      <c r="E4017" s="87"/>
      <c r="F4017" s="69"/>
      <c r="G4017" s="69"/>
      <c r="H4017" s="69"/>
      <c r="I4017" s="69"/>
      <c r="J4017" s="70"/>
      <c r="K4017" s="118"/>
      <c r="L4017" s="112"/>
    </row>
    <row r="4018" spans="1:12" x14ac:dyDescent="0.25">
      <c r="A4018" s="93">
        <v>1986</v>
      </c>
      <c r="B4018" s="94" t="s">
        <v>97</v>
      </c>
      <c r="C4018" s="95" t="s">
        <v>98</v>
      </c>
      <c r="D4018" s="95" t="s">
        <v>6</v>
      </c>
      <c r="E4018" s="87"/>
      <c r="F4018" s="69"/>
      <c r="G4018" s="69"/>
      <c r="H4018" s="69"/>
      <c r="I4018" s="69"/>
      <c r="J4018" s="70"/>
      <c r="K4018" s="118"/>
      <c r="L4018" s="112"/>
    </row>
    <row r="4019" spans="1:12" x14ac:dyDescent="0.25">
      <c r="A4019" s="93">
        <v>1986</v>
      </c>
      <c r="B4019" s="94" t="s">
        <v>99</v>
      </c>
      <c r="C4019" s="95" t="s">
        <v>100</v>
      </c>
      <c r="D4019" s="95" t="s">
        <v>6</v>
      </c>
      <c r="E4019" s="87"/>
      <c r="F4019" s="69"/>
      <c r="G4019" s="69"/>
      <c r="H4019" s="69"/>
      <c r="I4019" s="69"/>
      <c r="J4019" s="70"/>
      <c r="K4019" s="118"/>
      <c r="L4019" s="112"/>
    </row>
    <row r="4020" spans="1:12" x14ac:dyDescent="0.25">
      <c r="A4020" s="93">
        <v>1986</v>
      </c>
      <c r="B4020" s="94" t="s">
        <v>101</v>
      </c>
      <c r="C4020" s="95" t="s">
        <v>102</v>
      </c>
      <c r="D4020" s="95" t="s">
        <v>6</v>
      </c>
      <c r="E4020" s="87"/>
      <c r="F4020" s="69"/>
      <c r="G4020" s="69"/>
      <c r="H4020" s="69"/>
      <c r="I4020" s="69"/>
      <c r="J4020" s="70"/>
      <c r="K4020" s="118"/>
      <c r="L4020" s="112"/>
    </row>
    <row r="4021" spans="1:12" x14ac:dyDescent="0.25">
      <c r="A4021" s="93">
        <v>1986</v>
      </c>
      <c r="B4021" s="94" t="s">
        <v>103</v>
      </c>
      <c r="C4021" s="95" t="s">
        <v>104</v>
      </c>
      <c r="D4021" s="95" t="s">
        <v>6</v>
      </c>
      <c r="E4021" s="87"/>
      <c r="F4021" s="69"/>
      <c r="G4021" s="69"/>
      <c r="H4021" s="69"/>
      <c r="I4021" s="69"/>
      <c r="J4021" s="70"/>
      <c r="K4021" s="118"/>
      <c r="L4021" s="112"/>
    </row>
    <row r="4022" spans="1:12" x14ac:dyDescent="0.25">
      <c r="A4022" s="93">
        <v>1986</v>
      </c>
      <c r="B4022" s="94" t="s">
        <v>105</v>
      </c>
      <c r="C4022" s="95" t="s">
        <v>106</v>
      </c>
      <c r="D4022" s="95" t="s">
        <v>6</v>
      </c>
      <c r="E4022" s="87"/>
      <c r="F4022" s="69"/>
      <c r="G4022" s="69"/>
      <c r="H4022" s="69"/>
      <c r="I4022" s="69"/>
      <c r="J4022" s="70"/>
      <c r="K4022" s="118"/>
      <c r="L4022" s="112"/>
    </row>
    <row r="4023" spans="1:12" x14ac:dyDescent="0.25">
      <c r="A4023" s="93">
        <v>1986</v>
      </c>
      <c r="B4023" s="94" t="s">
        <v>107</v>
      </c>
      <c r="C4023" s="95" t="s">
        <v>108</v>
      </c>
      <c r="D4023" s="95" t="s">
        <v>6</v>
      </c>
      <c r="E4023" s="87"/>
      <c r="F4023" s="69"/>
      <c r="G4023" s="69"/>
      <c r="H4023" s="69"/>
      <c r="I4023" s="69"/>
      <c r="J4023" s="70"/>
      <c r="K4023" s="118"/>
      <c r="L4023" s="112"/>
    </row>
    <row r="4024" spans="1:12" x14ac:dyDescent="0.25">
      <c r="A4024" s="93">
        <v>1986</v>
      </c>
      <c r="B4024" s="94" t="s">
        <v>109</v>
      </c>
      <c r="C4024" s="95" t="s">
        <v>110</v>
      </c>
      <c r="D4024" s="95" t="s">
        <v>6</v>
      </c>
      <c r="E4024" s="87"/>
      <c r="F4024" s="69"/>
      <c r="G4024" s="69"/>
      <c r="H4024" s="69"/>
      <c r="I4024" s="69"/>
      <c r="J4024" s="70"/>
      <c r="K4024" s="118"/>
      <c r="L4024" s="112"/>
    </row>
    <row r="4025" spans="1:12" x14ac:dyDescent="0.25">
      <c r="A4025" s="93">
        <v>1986</v>
      </c>
      <c r="B4025" s="94" t="s">
        <v>111</v>
      </c>
      <c r="C4025" s="95" t="s">
        <v>112</v>
      </c>
      <c r="D4025" s="95" t="s">
        <v>6</v>
      </c>
      <c r="E4025" s="87"/>
      <c r="F4025" s="69"/>
      <c r="G4025" s="69"/>
      <c r="H4025" s="69"/>
      <c r="I4025" s="69"/>
      <c r="J4025" s="70"/>
      <c r="K4025" s="118"/>
      <c r="L4025" s="112"/>
    </row>
    <row r="4026" spans="1:12" x14ac:dyDescent="0.25">
      <c r="A4026" s="93">
        <v>1986</v>
      </c>
      <c r="B4026" s="94" t="s">
        <v>113</v>
      </c>
      <c r="C4026" s="95" t="s">
        <v>114</v>
      </c>
      <c r="D4026" s="95" t="s">
        <v>6</v>
      </c>
      <c r="E4026" s="87"/>
      <c r="F4026" s="69"/>
      <c r="G4026" s="69"/>
      <c r="H4026" s="69"/>
      <c r="I4026" s="69"/>
      <c r="J4026" s="70"/>
      <c r="K4026" s="118"/>
      <c r="L4026" s="112"/>
    </row>
    <row r="4027" spans="1:12" x14ac:dyDescent="0.25">
      <c r="A4027" s="93">
        <v>1986</v>
      </c>
      <c r="B4027" s="94" t="s">
        <v>115</v>
      </c>
      <c r="C4027" s="95" t="s">
        <v>116</v>
      </c>
      <c r="D4027" s="95" t="s">
        <v>6</v>
      </c>
      <c r="E4027" s="87"/>
      <c r="F4027" s="69"/>
      <c r="G4027" s="69"/>
      <c r="H4027" s="69"/>
      <c r="I4027" s="69"/>
      <c r="J4027" s="70"/>
      <c r="K4027" s="118"/>
      <c r="L4027" s="112"/>
    </row>
    <row r="4028" spans="1:12" x14ac:dyDescent="0.25">
      <c r="A4028" s="93">
        <v>1986</v>
      </c>
      <c r="B4028" s="94" t="s">
        <v>117</v>
      </c>
      <c r="C4028" s="95" t="s">
        <v>118</v>
      </c>
      <c r="D4028" s="95" t="s">
        <v>6</v>
      </c>
      <c r="E4028" s="87"/>
      <c r="F4028" s="69"/>
      <c r="G4028" s="69"/>
      <c r="H4028" s="69"/>
      <c r="I4028" s="69"/>
      <c r="J4028" s="70"/>
      <c r="K4028" s="118"/>
      <c r="L4028" s="112"/>
    </row>
    <row r="4029" spans="1:12" x14ac:dyDescent="0.25">
      <c r="A4029" s="93">
        <v>1986</v>
      </c>
      <c r="B4029" s="94" t="s">
        <v>119</v>
      </c>
      <c r="C4029" s="95" t="s">
        <v>120</v>
      </c>
      <c r="D4029" s="95" t="s">
        <v>6</v>
      </c>
      <c r="E4029" s="87"/>
      <c r="F4029" s="69"/>
      <c r="G4029" s="69"/>
      <c r="H4029" s="69"/>
      <c r="I4029" s="69"/>
      <c r="J4029" s="70"/>
      <c r="K4029" s="118"/>
      <c r="L4029" s="112"/>
    </row>
    <row r="4030" spans="1:12" x14ac:dyDescent="0.25">
      <c r="A4030" s="93">
        <v>1986</v>
      </c>
      <c r="B4030" s="94" t="s">
        <v>121</v>
      </c>
      <c r="C4030" s="95" t="s">
        <v>122</v>
      </c>
      <c r="D4030" s="95" t="s">
        <v>6</v>
      </c>
      <c r="E4030" s="87"/>
      <c r="F4030" s="69"/>
      <c r="G4030" s="69"/>
      <c r="H4030" s="69"/>
      <c r="I4030" s="69"/>
      <c r="J4030" s="70"/>
      <c r="K4030" s="118"/>
      <c r="L4030" s="112"/>
    </row>
    <row r="4031" spans="1:12" x14ac:dyDescent="0.25">
      <c r="A4031" s="93">
        <v>1986</v>
      </c>
      <c r="B4031" s="94" t="s">
        <v>123</v>
      </c>
      <c r="C4031" s="95" t="s">
        <v>124</v>
      </c>
      <c r="D4031" s="95" t="s">
        <v>6</v>
      </c>
      <c r="E4031" s="87"/>
      <c r="F4031" s="69"/>
      <c r="G4031" s="69"/>
      <c r="H4031" s="69"/>
      <c r="I4031" s="69"/>
      <c r="J4031" s="70"/>
      <c r="K4031" s="118"/>
      <c r="L4031" s="112"/>
    </row>
    <row r="4032" spans="1:12" x14ac:dyDescent="0.25">
      <c r="A4032" s="93">
        <v>1986</v>
      </c>
      <c r="B4032" s="94" t="s">
        <v>125</v>
      </c>
      <c r="C4032" s="95" t="s">
        <v>126</v>
      </c>
      <c r="D4032" s="95" t="s">
        <v>647</v>
      </c>
      <c r="E4032" s="87"/>
      <c r="F4032" s="69"/>
      <c r="G4032" s="69"/>
      <c r="H4032" s="69"/>
      <c r="I4032" s="69"/>
      <c r="J4032" s="70"/>
      <c r="K4032" s="118"/>
      <c r="L4032" s="112"/>
    </row>
    <row r="4033" spans="1:12" x14ac:dyDescent="0.25">
      <c r="A4033" s="93">
        <v>1986</v>
      </c>
      <c r="B4033" s="94" t="s">
        <v>127</v>
      </c>
      <c r="C4033" s="95" t="s">
        <v>128</v>
      </c>
      <c r="D4033" s="95" t="s">
        <v>647</v>
      </c>
      <c r="E4033" s="87"/>
      <c r="F4033" s="69"/>
      <c r="G4033" s="69"/>
      <c r="H4033" s="69"/>
      <c r="I4033" s="69"/>
      <c r="J4033" s="70"/>
      <c r="K4033" s="118"/>
      <c r="L4033" s="112"/>
    </row>
    <row r="4034" spans="1:12" x14ac:dyDescent="0.25">
      <c r="A4034" s="93">
        <v>1986</v>
      </c>
      <c r="B4034" s="94" t="s">
        <v>129</v>
      </c>
      <c r="C4034" s="95" t="s">
        <v>130</v>
      </c>
      <c r="D4034" s="95" t="s">
        <v>647</v>
      </c>
      <c r="E4034" s="87"/>
      <c r="F4034" s="69"/>
      <c r="G4034" s="69"/>
      <c r="H4034" s="69"/>
      <c r="I4034" s="69"/>
      <c r="J4034" s="70"/>
      <c r="K4034" s="118"/>
      <c r="L4034" s="112"/>
    </row>
    <row r="4035" spans="1:12" x14ac:dyDescent="0.25">
      <c r="A4035" s="96">
        <v>1986</v>
      </c>
      <c r="B4035" s="94" t="s">
        <v>131</v>
      </c>
      <c r="C4035" s="95" t="s">
        <v>132</v>
      </c>
      <c r="D4035" s="95" t="s">
        <v>647</v>
      </c>
      <c r="E4035" s="87"/>
      <c r="F4035" s="69"/>
      <c r="G4035" s="69"/>
      <c r="H4035" s="69"/>
      <c r="I4035" s="69"/>
      <c r="J4035" s="70"/>
      <c r="K4035" s="118"/>
      <c r="L4035" s="112"/>
    </row>
    <row r="4036" spans="1:12" x14ac:dyDescent="0.25">
      <c r="A4036" s="93">
        <v>1986</v>
      </c>
      <c r="B4036" s="94" t="s">
        <v>133</v>
      </c>
      <c r="C4036" s="95" t="s">
        <v>134</v>
      </c>
      <c r="D4036" s="95" t="s">
        <v>647</v>
      </c>
      <c r="E4036" s="87"/>
      <c r="F4036" s="69"/>
      <c r="G4036" s="69"/>
      <c r="H4036" s="69"/>
      <c r="I4036" s="69"/>
      <c r="J4036" s="70"/>
      <c r="K4036" s="118"/>
      <c r="L4036" s="112"/>
    </row>
    <row r="4037" spans="1:12" x14ac:dyDescent="0.25">
      <c r="A4037" s="93">
        <v>1986</v>
      </c>
      <c r="B4037" s="94" t="s">
        <v>135</v>
      </c>
      <c r="C4037" s="95" t="s">
        <v>136</v>
      </c>
      <c r="D4037" s="95" t="s">
        <v>647</v>
      </c>
      <c r="E4037" s="87"/>
      <c r="F4037" s="69"/>
      <c r="G4037" s="69"/>
      <c r="H4037" s="69"/>
      <c r="I4037" s="69"/>
      <c r="J4037" s="70"/>
      <c r="K4037" s="118"/>
      <c r="L4037" s="112"/>
    </row>
    <row r="4038" spans="1:12" x14ac:dyDescent="0.25">
      <c r="A4038" s="93">
        <v>1986</v>
      </c>
      <c r="B4038" s="94" t="s">
        <v>137</v>
      </c>
      <c r="C4038" s="95" t="s">
        <v>138</v>
      </c>
      <c r="D4038" s="95" t="s">
        <v>647</v>
      </c>
      <c r="E4038" s="87"/>
      <c r="F4038" s="69"/>
      <c r="G4038" s="69"/>
      <c r="H4038" s="69"/>
      <c r="I4038" s="69"/>
      <c r="J4038" s="70"/>
      <c r="K4038" s="118"/>
      <c r="L4038" s="112"/>
    </row>
    <row r="4039" spans="1:12" x14ac:dyDescent="0.25">
      <c r="A4039" s="93">
        <v>1986</v>
      </c>
      <c r="B4039" s="94" t="s">
        <v>139</v>
      </c>
      <c r="C4039" s="95" t="s">
        <v>140</v>
      </c>
      <c r="D4039" s="95" t="s">
        <v>647</v>
      </c>
      <c r="E4039" s="87"/>
      <c r="F4039" s="69"/>
      <c r="G4039" s="69"/>
      <c r="H4039" s="69"/>
      <c r="I4039" s="69"/>
      <c r="J4039" s="70"/>
      <c r="K4039" s="118"/>
      <c r="L4039" s="112"/>
    </row>
    <row r="4040" spans="1:12" x14ac:dyDescent="0.25">
      <c r="A4040" s="93">
        <v>1986</v>
      </c>
      <c r="B4040" s="94" t="s">
        <v>141</v>
      </c>
      <c r="C4040" s="95" t="s">
        <v>142</v>
      </c>
      <c r="D4040" s="95" t="s">
        <v>647</v>
      </c>
      <c r="E4040" s="87"/>
      <c r="F4040" s="69"/>
      <c r="G4040" s="69"/>
      <c r="H4040" s="69"/>
      <c r="I4040" s="69"/>
      <c r="J4040" s="70"/>
      <c r="K4040" s="118"/>
      <c r="L4040" s="112"/>
    </row>
    <row r="4041" spans="1:12" x14ac:dyDescent="0.25">
      <c r="A4041" s="93">
        <v>1986</v>
      </c>
      <c r="B4041" s="94" t="s">
        <v>143</v>
      </c>
      <c r="C4041" s="95" t="s">
        <v>144</v>
      </c>
      <c r="D4041" s="95" t="s">
        <v>647</v>
      </c>
      <c r="E4041" s="87"/>
      <c r="F4041" s="69"/>
      <c r="G4041" s="69"/>
      <c r="H4041" s="69"/>
      <c r="I4041" s="69"/>
      <c r="J4041" s="70"/>
      <c r="K4041" s="118"/>
      <c r="L4041" s="112"/>
    </row>
    <row r="4042" spans="1:12" x14ac:dyDescent="0.25">
      <c r="A4042" s="93">
        <v>1986</v>
      </c>
      <c r="B4042" s="94" t="s">
        <v>145</v>
      </c>
      <c r="C4042" s="95" t="s">
        <v>146</v>
      </c>
      <c r="D4042" s="95" t="s">
        <v>647</v>
      </c>
      <c r="E4042" s="87"/>
      <c r="F4042" s="69"/>
      <c r="G4042" s="69"/>
      <c r="H4042" s="69"/>
      <c r="I4042" s="69"/>
      <c r="J4042" s="70"/>
      <c r="K4042" s="118"/>
      <c r="L4042" s="112"/>
    </row>
    <row r="4043" spans="1:12" x14ac:dyDescent="0.25">
      <c r="A4043" s="93">
        <v>1986</v>
      </c>
      <c r="B4043" s="94" t="s">
        <v>147</v>
      </c>
      <c r="C4043" s="95" t="s">
        <v>148</v>
      </c>
      <c r="D4043" s="95" t="s">
        <v>647</v>
      </c>
      <c r="E4043" s="87"/>
      <c r="F4043" s="69"/>
      <c r="G4043" s="69"/>
      <c r="H4043" s="69"/>
      <c r="I4043" s="69"/>
      <c r="J4043" s="70"/>
      <c r="K4043" s="118"/>
      <c r="L4043" s="112"/>
    </row>
    <row r="4044" spans="1:12" x14ac:dyDescent="0.25">
      <c r="A4044" s="93">
        <v>1986</v>
      </c>
      <c r="B4044" s="94" t="s">
        <v>149</v>
      </c>
      <c r="C4044" s="95" t="s">
        <v>150</v>
      </c>
      <c r="D4044" s="95" t="s">
        <v>647</v>
      </c>
      <c r="E4044" s="87"/>
      <c r="F4044" s="69"/>
      <c r="G4044" s="69"/>
      <c r="H4044" s="69"/>
      <c r="I4044" s="69"/>
      <c r="J4044" s="70"/>
      <c r="K4044" s="118"/>
      <c r="L4044" s="112"/>
    </row>
    <row r="4045" spans="1:12" x14ac:dyDescent="0.25">
      <c r="A4045" s="93">
        <v>1986</v>
      </c>
      <c r="B4045" s="94" t="s">
        <v>151</v>
      </c>
      <c r="C4045" s="95" t="s">
        <v>152</v>
      </c>
      <c r="D4045" s="95" t="s">
        <v>647</v>
      </c>
      <c r="E4045" s="87"/>
      <c r="F4045" s="69"/>
      <c r="G4045" s="69"/>
      <c r="H4045" s="69"/>
      <c r="I4045" s="69"/>
      <c r="J4045" s="70"/>
      <c r="K4045" s="118"/>
      <c r="L4045" s="112"/>
    </row>
    <row r="4046" spans="1:12" x14ac:dyDescent="0.25">
      <c r="A4046" s="93">
        <v>1986</v>
      </c>
      <c r="B4046" s="94" t="s">
        <v>153</v>
      </c>
      <c r="C4046" s="95" t="s">
        <v>154</v>
      </c>
      <c r="D4046" s="95" t="s">
        <v>647</v>
      </c>
      <c r="E4046" s="87"/>
      <c r="F4046" s="69"/>
      <c r="G4046" s="69"/>
      <c r="H4046" s="69"/>
      <c r="I4046" s="69"/>
      <c r="J4046" s="70"/>
      <c r="K4046" s="118"/>
      <c r="L4046" s="112"/>
    </row>
    <row r="4047" spans="1:12" x14ac:dyDescent="0.25">
      <c r="A4047" s="93">
        <v>1986</v>
      </c>
      <c r="B4047" s="94" t="s">
        <v>155</v>
      </c>
      <c r="C4047" s="95" t="s">
        <v>156</v>
      </c>
      <c r="D4047" s="95" t="s">
        <v>647</v>
      </c>
      <c r="E4047" s="87"/>
      <c r="F4047" s="69"/>
      <c r="G4047" s="69"/>
      <c r="H4047" s="69"/>
      <c r="I4047" s="69"/>
      <c r="J4047" s="70"/>
      <c r="K4047" s="118"/>
      <c r="L4047" s="112"/>
    </row>
    <row r="4048" spans="1:12" x14ac:dyDescent="0.25">
      <c r="A4048" s="93">
        <v>1986</v>
      </c>
      <c r="B4048" s="94" t="s">
        <v>157</v>
      </c>
      <c r="C4048" s="95" t="s">
        <v>158</v>
      </c>
      <c r="D4048" s="95" t="s">
        <v>647</v>
      </c>
      <c r="E4048" s="87"/>
      <c r="F4048" s="69"/>
      <c r="G4048" s="69"/>
      <c r="H4048" s="69"/>
      <c r="I4048" s="69"/>
      <c r="J4048" s="70"/>
      <c r="K4048" s="118"/>
      <c r="L4048" s="112"/>
    </row>
    <row r="4049" spans="1:12" x14ac:dyDescent="0.25">
      <c r="A4049" s="93">
        <v>1986</v>
      </c>
      <c r="B4049" s="94" t="s">
        <v>159</v>
      </c>
      <c r="C4049" s="95" t="s">
        <v>160</v>
      </c>
      <c r="D4049" s="95" t="s">
        <v>647</v>
      </c>
      <c r="E4049" s="87"/>
      <c r="F4049" s="69"/>
      <c r="G4049" s="69"/>
      <c r="H4049" s="69"/>
      <c r="I4049" s="69"/>
      <c r="J4049" s="70"/>
      <c r="K4049" s="118"/>
      <c r="L4049" s="112"/>
    </row>
    <row r="4050" spans="1:12" x14ac:dyDescent="0.25">
      <c r="A4050" s="93">
        <v>1986</v>
      </c>
      <c r="B4050" s="94" t="s">
        <v>161</v>
      </c>
      <c r="C4050" s="95" t="s">
        <v>162</v>
      </c>
      <c r="D4050" s="95" t="s">
        <v>647</v>
      </c>
      <c r="E4050" s="87"/>
      <c r="F4050" s="69"/>
      <c r="G4050" s="69"/>
      <c r="H4050" s="69"/>
      <c r="I4050" s="69"/>
      <c r="J4050" s="70"/>
      <c r="K4050" s="118"/>
      <c r="L4050" s="112"/>
    </row>
    <row r="4051" spans="1:12" x14ac:dyDescent="0.25">
      <c r="A4051" s="93">
        <v>1986</v>
      </c>
      <c r="B4051" s="94" t="s">
        <v>163</v>
      </c>
      <c r="C4051" s="95" t="s">
        <v>164</v>
      </c>
      <c r="D4051" s="95" t="s">
        <v>647</v>
      </c>
      <c r="E4051" s="87"/>
      <c r="F4051" s="69"/>
      <c r="G4051" s="69"/>
      <c r="H4051" s="69"/>
      <c r="I4051" s="69"/>
      <c r="J4051" s="70"/>
      <c r="K4051" s="118"/>
      <c r="L4051" s="112"/>
    </row>
    <row r="4052" spans="1:12" x14ac:dyDescent="0.25">
      <c r="A4052" s="93">
        <v>1986</v>
      </c>
      <c r="B4052" s="94" t="s">
        <v>165</v>
      </c>
      <c r="C4052" s="95" t="s">
        <v>166</v>
      </c>
      <c r="D4052" s="95" t="s">
        <v>647</v>
      </c>
      <c r="E4052" s="87"/>
      <c r="F4052" s="69"/>
      <c r="G4052" s="69"/>
      <c r="H4052" s="69"/>
      <c r="I4052" s="69"/>
      <c r="J4052" s="70"/>
      <c r="K4052" s="118"/>
      <c r="L4052" s="112"/>
    </row>
    <row r="4053" spans="1:12" x14ac:dyDescent="0.25">
      <c r="A4053" s="93">
        <v>1986</v>
      </c>
      <c r="B4053" s="94" t="s">
        <v>167</v>
      </c>
      <c r="C4053" s="95" t="s">
        <v>168</v>
      </c>
      <c r="D4053" s="95" t="s">
        <v>647</v>
      </c>
      <c r="E4053" s="87"/>
      <c r="F4053" s="69"/>
      <c r="G4053" s="69"/>
      <c r="H4053" s="69"/>
      <c r="I4053" s="69"/>
      <c r="J4053" s="70"/>
      <c r="K4053" s="118"/>
      <c r="L4053" s="112"/>
    </row>
    <row r="4054" spans="1:12" x14ac:dyDescent="0.25">
      <c r="A4054" s="93">
        <v>1986</v>
      </c>
      <c r="B4054" s="94" t="s">
        <v>169</v>
      </c>
      <c r="C4054" s="95" t="s">
        <v>170</v>
      </c>
      <c r="D4054" s="95" t="s">
        <v>647</v>
      </c>
      <c r="E4054" s="87"/>
      <c r="F4054" s="69"/>
      <c r="G4054" s="69"/>
      <c r="H4054" s="69"/>
      <c r="I4054" s="69"/>
      <c r="J4054" s="70"/>
      <c r="K4054" s="118"/>
      <c r="L4054" s="112"/>
    </row>
    <row r="4055" spans="1:12" x14ac:dyDescent="0.25">
      <c r="A4055" s="93">
        <v>1986</v>
      </c>
      <c r="B4055" s="94" t="s">
        <v>171</v>
      </c>
      <c r="C4055" s="95" t="s">
        <v>172</v>
      </c>
      <c r="D4055" s="95" t="s">
        <v>647</v>
      </c>
      <c r="E4055" s="87"/>
      <c r="F4055" s="69"/>
      <c r="G4055" s="69"/>
      <c r="H4055" s="69"/>
      <c r="I4055" s="69"/>
      <c r="J4055" s="70"/>
      <c r="K4055" s="118"/>
      <c r="L4055" s="112"/>
    </row>
    <row r="4056" spans="1:12" x14ac:dyDescent="0.25">
      <c r="A4056" s="93">
        <v>1986</v>
      </c>
      <c r="B4056" s="94" t="s">
        <v>173</v>
      </c>
      <c r="C4056" s="95" t="s">
        <v>174</v>
      </c>
      <c r="D4056" s="95" t="s">
        <v>647</v>
      </c>
      <c r="E4056" s="87"/>
      <c r="F4056" s="69"/>
      <c r="G4056" s="69"/>
      <c r="H4056" s="69"/>
      <c r="I4056" s="69"/>
      <c r="J4056" s="70"/>
      <c r="K4056" s="118"/>
      <c r="L4056" s="112"/>
    </row>
    <row r="4057" spans="1:12" x14ac:dyDescent="0.25">
      <c r="A4057" s="93">
        <v>1986</v>
      </c>
      <c r="B4057" s="94" t="s">
        <v>175</v>
      </c>
      <c r="C4057" s="95" t="s">
        <v>176</v>
      </c>
      <c r="D4057" s="95" t="s">
        <v>647</v>
      </c>
      <c r="E4057" s="87"/>
      <c r="F4057" s="69"/>
      <c r="G4057" s="69"/>
      <c r="H4057" s="69"/>
      <c r="I4057" s="69"/>
      <c r="J4057" s="70"/>
      <c r="K4057" s="118"/>
      <c r="L4057" s="112"/>
    </row>
    <row r="4058" spans="1:12" x14ac:dyDescent="0.25">
      <c r="A4058" s="93">
        <v>1986</v>
      </c>
      <c r="B4058" s="94" t="s">
        <v>177</v>
      </c>
      <c r="C4058" s="95" t="s">
        <v>178</v>
      </c>
      <c r="D4058" s="95" t="s">
        <v>647</v>
      </c>
      <c r="E4058" s="87"/>
      <c r="F4058" s="69"/>
      <c r="G4058" s="69"/>
      <c r="H4058" s="69"/>
      <c r="I4058" s="69"/>
      <c r="J4058" s="70"/>
      <c r="K4058" s="118"/>
      <c r="L4058" s="112"/>
    </row>
    <row r="4059" spans="1:12" x14ac:dyDescent="0.25">
      <c r="A4059" s="93">
        <v>1986</v>
      </c>
      <c r="B4059" s="94" t="s">
        <v>179</v>
      </c>
      <c r="C4059" s="95" t="s">
        <v>180</v>
      </c>
      <c r="D4059" s="95" t="s">
        <v>647</v>
      </c>
      <c r="E4059" s="87"/>
      <c r="F4059" s="69"/>
      <c r="G4059" s="69"/>
      <c r="H4059" s="69"/>
      <c r="I4059" s="69"/>
      <c r="J4059" s="70"/>
      <c r="K4059" s="118"/>
      <c r="L4059" s="112"/>
    </row>
    <row r="4060" spans="1:12" x14ac:dyDescent="0.25">
      <c r="A4060" s="93">
        <v>1986</v>
      </c>
      <c r="B4060" s="94" t="s">
        <v>181</v>
      </c>
      <c r="C4060" s="95" t="s">
        <v>182</v>
      </c>
      <c r="D4060" s="95" t="s">
        <v>647</v>
      </c>
      <c r="E4060" s="87"/>
      <c r="F4060" s="69"/>
      <c r="G4060" s="69"/>
      <c r="H4060" s="69"/>
      <c r="I4060" s="69"/>
      <c r="J4060" s="70"/>
      <c r="K4060" s="118"/>
      <c r="L4060" s="112"/>
    </row>
    <row r="4061" spans="1:12" x14ac:dyDescent="0.25">
      <c r="A4061" s="93">
        <v>1986</v>
      </c>
      <c r="B4061" s="94" t="s">
        <v>183</v>
      </c>
      <c r="C4061" s="95" t="s">
        <v>184</v>
      </c>
      <c r="D4061" s="95" t="s">
        <v>647</v>
      </c>
      <c r="E4061" s="87"/>
      <c r="F4061" s="69"/>
      <c r="G4061" s="69"/>
      <c r="H4061" s="69"/>
      <c r="I4061" s="69"/>
      <c r="J4061" s="70"/>
      <c r="K4061" s="118"/>
      <c r="L4061" s="112"/>
    </row>
    <row r="4062" spans="1:12" x14ac:dyDescent="0.25">
      <c r="A4062" s="93">
        <v>1986</v>
      </c>
      <c r="B4062" s="94" t="s">
        <v>185</v>
      </c>
      <c r="C4062" s="95" t="s">
        <v>186</v>
      </c>
      <c r="D4062" s="95" t="s">
        <v>647</v>
      </c>
      <c r="E4062" s="87"/>
      <c r="F4062" s="69"/>
      <c r="G4062" s="69"/>
      <c r="H4062" s="69"/>
      <c r="I4062" s="69"/>
      <c r="J4062" s="70"/>
      <c r="K4062" s="118"/>
      <c r="L4062" s="112"/>
    </row>
    <row r="4063" spans="1:12" x14ac:dyDescent="0.25">
      <c r="A4063" s="93">
        <v>1986</v>
      </c>
      <c r="B4063" s="94" t="s">
        <v>187</v>
      </c>
      <c r="C4063" s="95" t="s">
        <v>188</v>
      </c>
      <c r="D4063" s="95" t="s">
        <v>647</v>
      </c>
      <c r="E4063" s="87"/>
      <c r="F4063" s="69"/>
      <c r="G4063" s="69"/>
      <c r="H4063" s="69"/>
      <c r="I4063" s="69"/>
      <c r="J4063" s="70"/>
      <c r="K4063" s="118"/>
      <c r="L4063" s="112"/>
    </row>
    <row r="4064" spans="1:12" x14ac:dyDescent="0.25">
      <c r="A4064" s="93">
        <v>1986</v>
      </c>
      <c r="B4064" s="94" t="s">
        <v>189</v>
      </c>
      <c r="C4064" s="95" t="s">
        <v>190</v>
      </c>
      <c r="D4064" s="95" t="s">
        <v>647</v>
      </c>
      <c r="E4064" s="87"/>
      <c r="F4064" s="69"/>
      <c r="G4064" s="69"/>
      <c r="H4064" s="69"/>
      <c r="I4064" s="69"/>
      <c r="J4064" s="70"/>
      <c r="K4064" s="118"/>
      <c r="L4064" s="112"/>
    </row>
    <row r="4065" spans="1:12" x14ac:dyDescent="0.25">
      <c r="A4065" s="93">
        <v>1986</v>
      </c>
      <c r="B4065" s="94" t="s">
        <v>191</v>
      </c>
      <c r="C4065" s="95" t="s">
        <v>192</v>
      </c>
      <c r="D4065" s="95" t="s">
        <v>647</v>
      </c>
      <c r="E4065" s="87"/>
      <c r="F4065" s="69"/>
      <c r="G4065" s="69"/>
      <c r="H4065" s="69"/>
      <c r="I4065" s="69"/>
      <c r="J4065" s="70"/>
      <c r="K4065" s="118"/>
      <c r="L4065" s="112"/>
    </row>
    <row r="4066" spans="1:12" x14ac:dyDescent="0.25">
      <c r="A4066" s="93">
        <v>1986</v>
      </c>
      <c r="B4066" s="94" t="s">
        <v>193</v>
      </c>
      <c r="C4066" s="95" t="s">
        <v>194</v>
      </c>
      <c r="D4066" s="95" t="s">
        <v>647</v>
      </c>
      <c r="E4066" s="87"/>
      <c r="F4066" s="69"/>
      <c r="G4066" s="69"/>
      <c r="H4066" s="69"/>
      <c r="I4066" s="69"/>
      <c r="J4066" s="70"/>
      <c r="K4066" s="118"/>
      <c r="L4066" s="112"/>
    </row>
    <row r="4067" spans="1:12" x14ac:dyDescent="0.25">
      <c r="A4067" s="93">
        <v>1986</v>
      </c>
      <c r="B4067" s="94" t="s">
        <v>195</v>
      </c>
      <c r="C4067" s="95" t="s">
        <v>196</v>
      </c>
      <c r="D4067" s="95" t="s">
        <v>647</v>
      </c>
      <c r="E4067" s="87"/>
      <c r="F4067" s="69"/>
      <c r="G4067" s="69"/>
      <c r="H4067" s="69"/>
      <c r="I4067" s="69"/>
      <c r="J4067" s="70"/>
      <c r="K4067" s="118"/>
      <c r="L4067" s="112"/>
    </row>
    <row r="4068" spans="1:12" x14ac:dyDescent="0.25">
      <c r="A4068" s="93">
        <v>1986</v>
      </c>
      <c r="B4068" s="94" t="s">
        <v>197</v>
      </c>
      <c r="C4068" s="95" t="s">
        <v>198</v>
      </c>
      <c r="D4068" s="95" t="s">
        <v>647</v>
      </c>
      <c r="E4068" s="87"/>
      <c r="F4068" s="69"/>
      <c r="G4068" s="69"/>
      <c r="H4068" s="69"/>
      <c r="I4068" s="69"/>
      <c r="J4068" s="70"/>
      <c r="K4068" s="118"/>
      <c r="L4068" s="112"/>
    </row>
    <row r="4069" spans="1:12" x14ac:dyDescent="0.25">
      <c r="A4069" s="93">
        <v>1986</v>
      </c>
      <c r="B4069" s="94" t="s">
        <v>199</v>
      </c>
      <c r="C4069" s="95" t="s">
        <v>200</v>
      </c>
      <c r="D4069" s="95" t="s">
        <v>647</v>
      </c>
      <c r="E4069" s="87"/>
      <c r="F4069" s="69"/>
      <c r="G4069" s="69"/>
      <c r="H4069" s="69"/>
      <c r="I4069" s="69"/>
      <c r="J4069" s="70"/>
      <c r="K4069" s="118"/>
      <c r="L4069" s="112"/>
    </row>
    <row r="4070" spans="1:12" x14ac:dyDescent="0.25">
      <c r="A4070" s="93">
        <v>1986</v>
      </c>
      <c r="B4070" s="94" t="s">
        <v>201</v>
      </c>
      <c r="C4070" s="95" t="s">
        <v>202</v>
      </c>
      <c r="D4070" s="95" t="s">
        <v>647</v>
      </c>
      <c r="E4070" s="87"/>
      <c r="F4070" s="69"/>
      <c r="G4070" s="69"/>
      <c r="H4070" s="69"/>
      <c r="I4070" s="69"/>
      <c r="J4070" s="70"/>
      <c r="K4070" s="118"/>
      <c r="L4070" s="112"/>
    </row>
    <row r="4071" spans="1:12" x14ac:dyDescent="0.25">
      <c r="A4071" s="93">
        <v>1986</v>
      </c>
      <c r="B4071" s="94" t="s">
        <v>203</v>
      </c>
      <c r="C4071" s="95" t="s">
        <v>204</v>
      </c>
      <c r="D4071" s="95" t="s">
        <v>647</v>
      </c>
      <c r="E4071" s="87"/>
      <c r="F4071" s="69"/>
      <c r="G4071" s="69"/>
      <c r="H4071" s="69"/>
      <c r="I4071" s="69"/>
      <c r="J4071" s="70"/>
      <c r="K4071" s="118"/>
      <c r="L4071" s="112"/>
    </row>
    <row r="4072" spans="1:12" x14ac:dyDescent="0.25">
      <c r="A4072" s="93">
        <v>1986</v>
      </c>
      <c r="B4072" s="94" t="s">
        <v>205</v>
      </c>
      <c r="C4072" s="95" t="s">
        <v>206</v>
      </c>
      <c r="D4072" s="95" t="s">
        <v>647</v>
      </c>
      <c r="E4072" s="87"/>
      <c r="F4072" s="69"/>
      <c r="G4072" s="69"/>
      <c r="H4072" s="69"/>
      <c r="I4072" s="69"/>
      <c r="J4072" s="70"/>
      <c r="K4072" s="118"/>
      <c r="L4072" s="112"/>
    </row>
    <row r="4073" spans="1:12" x14ac:dyDescent="0.25">
      <c r="A4073" s="93">
        <v>1986</v>
      </c>
      <c r="B4073" s="94" t="s">
        <v>207</v>
      </c>
      <c r="C4073" s="95" t="s">
        <v>208</v>
      </c>
      <c r="D4073" s="95" t="s">
        <v>647</v>
      </c>
      <c r="E4073" s="87"/>
      <c r="F4073" s="69"/>
      <c r="G4073" s="69"/>
      <c r="H4073" s="69"/>
      <c r="I4073" s="69"/>
      <c r="J4073" s="70"/>
      <c r="K4073" s="118"/>
      <c r="L4073" s="112"/>
    </row>
    <row r="4074" spans="1:12" x14ac:dyDescent="0.25">
      <c r="A4074" s="93">
        <v>1986</v>
      </c>
      <c r="B4074" s="94" t="s">
        <v>209</v>
      </c>
      <c r="C4074" s="95" t="s">
        <v>210</v>
      </c>
      <c r="D4074" s="95" t="s">
        <v>647</v>
      </c>
      <c r="E4074" s="87"/>
      <c r="F4074" s="69"/>
      <c r="G4074" s="69"/>
      <c r="H4074" s="69"/>
      <c r="I4074" s="69"/>
      <c r="J4074" s="70"/>
      <c r="K4074" s="118"/>
      <c r="L4074" s="112"/>
    </row>
    <row r="4075" spans="1:12" x14ac:dyDescent="0.25">
      <c r="A4075" s="93">
        <v>1986</v>
      </c>
      <c r="B4075" s="94" t="s">
        <v>211</v>
      </c>
      <c r="C4075" s="95" t="s">
        <v>212</v>
      </c>
      <c r="D4075" s="95" t="s">
        <v>647</v>
      </c>
      <c r="E4075" s="87"/>
      <c r="F4075" s="69"/>
      <c r="G4075" s="69"/>
      <c r="H4075" s="69"/>
      <c r="I4075" s="69"/>
      <c r="J4075" s="70"/>
      <c r="K4075" s="118"/>
      <c r="L4075" s="112"/>
    </row>
    <row r="4076" spans="1:12" x14ac:dyDescent="0.25">
      <c r="A4076" s="93">
        <v>1986</v>
      </c>
      <c r="B4076" s="94" t="s">
        <v>213</v>
      </c>
      <c r="C4076" s="95" t="s">
        <v>214</v>
      </c>
      <c r="D4076" s="95" t="s">
        <v>647</v>
      </c>
      <c r="E4076" s="87"/>
      <c r="F4076" s="69"/>
      <c r="G4076" s="69"/>
      <c r="H4076" s="69"/>
      <c r="I4076" s="69"/>
      <c r="J4076" s="70"/>
      <c r="K4076" s="118"/>
      <c r="L4076" s="112"/>
    </row>
    <row r="4077" spans="1:12" x14ac:dyDescent="0.25">
      <c r="A4077" s="93">
        <v>1986</v>
      </c>
      <c r="B4077" s="94" t="s">
        <v>215</v>
      </c>
      <c r="C4077" s="95" t="s">
        <v>651</v>
      </c>
      <c r="D4077" s="95" t="s">
        <v>647</v>
      </c>
      <c r="E4077" s="87"/>
      <c r="F4077" s="69"/>
      <c r="G4077" s="69"/>
      <c r="H4077" s="69"/>
      <c r="I4077" s="69"/>
      <c r="J4077" s="70"/>
      <c r="K4077" s="118"/>
      <c r="L4077" s="112"/>
    </row>
    <row r="4078" spans="1:12" x14ac:dyDescent="0.25">
      <c r="A4078" s="93">
        <v>1986</v>
      </c>
      <c r="B4078" s="94" t="s">
        <v>216</v>
      </c>
      <c r="C4078" s="95" t="s">
        <v>217</v>
      </c>
      <c r="D4078" s="95" t="s">
        <v>647</v>
      </c>
      <c r="E4078" s="87"/>
      <c r="F4078" s="69"/>
      <c r="G4078" s="69"/>
      <c r="H4078" s="69"/>
      <c r="I4078" s="69"/>
      <c r="J4078" s="70"/>
      <c r="K4078" s="118"/>
      <c r="L4078" s="112"/>
    </row>
    <row r="4079" spans="1:12" x14ac:dyDescent="0.25">
      <c r="A4079" s="93">
        <v>1986</v>
      </c>
      <c r="B4079" s="94" t="s">
        <v>218</v>
      </c>
      <c r="C4079" s="95" t="s">
        <v>219</v>
      </c>
      <c r="D4079" s="95" t="s">
        <v>647</v>
      </c>
      <c r="E4079" s="87"/>
      <c r="F4079" s="69"/>
      <c r="G4079" s="69"/>
      <c r="H4079" s="69"/>
      <c r="I4079" s="69"/>
      <c r="J4079" s="70"/>
      <c r="K4079" s="118"/>
      <c r="L4079" s="112"/>
    </row>
    <row r="4080" spans="1:12" x14ac:dyDescent="0.25">
      <c r="A4080" s="93">
        <v>1986</v>
      </c>
      <c r="B4080" s="94" t="s">
        <v>220</v>
      </c>
      <c r="C4080" s="95" t="s">
        <v>221</v>
      </c>
      <c r="D4080" s="95" t="s">
        <v>647</v>
      </c>
      <c r="E4080" s="87"/>
      <c r="F4080" s="69"/>
      <c r="G4080" s="69"/>
      <c r="H4080" s="69"/>
      <c r="I4080" s="69"/>
      <c r="J4080" s="70"/>
      <c r="K4080" s="118"/>
      <c r="L4080" s="112"/>
    </row>
    <row r="4081" spans="1:12" x14ac:dyDescent="0.25">
      <c r="A4081" s="93">
        <v>1986</v>
      </c>
      <c r="B4081" s="94" t="s">
        <v>222</v>
      </c>
      <c r="C4081" s="95" t="s">
        <v>223</v>
      </c>
      <c r="D4081" s="95" t="s">
        <v>647</v>
      </c>
      <c r="E4081" s="87"/>
      <c r="F4081" s="69"/>
      <c r="G4081" s="69"/>
      <c r="H4081" s="69"/>
      <c r="I4081" s="69"/>
      <c r="J4081" s="70"/>
      <c r="K4081" s="118"/>
      <c r="L4081" s="112"/>
    </row>
    <row r="4082" spans="1:12" x14ac:dyDescent="0.25">
      <c r="A4082" s="93">
        <v>1986</v>
      </c>
      <c r="B4082" s="94" t="s">
        <v>224</v>
      </c>
      <c r="C4082" s="95" t="s">
        <v>225</v>
      </c>
      <c r="D4082" s="95" t="s">
        <v>647</v>
      </c>
      <c r="E4082" s="87"/>
      <c r="F4082" s="69"/>
      <c r="G4082" s="69"/>
      <c r="H4082" s="69"/>
      <c r="I4082" s="69"/>
      <c r="J4082" s="70"/>
      <c r="K4082" s="118"/>
      <c r="L4082" s="112"/>
    </row>
    <row r="4083" spans="1:12" x14ac:dyDescent="0.25">
      <c r="A4083" s="93">
        <v>1986</v>
      </c>
      <c r="B4083" s="94" t="s">
        <v>226</v>
      </c>
      <c r="C4083" s="95" t="s">
        <v>227</v>
      </c>
      <c r="D4083" s="95" t="s">
        <v>647</v>
      </c>
      <c r="E4083" s="87"/>
      <c r="F4083" s="69"/>
      <c r="G4083" s="69"/>
      <c r="H4083" s="69"/>
      <c r="I4083" s="69"/>
      <c r="J4083" s="70"/>
      <c r="K4083" s="118"/>
      <c r="L4083" s="112"/>
    </row>
    <row r="4084" spans="1:12" x14ac:dyDescent="0.25">
      <c r="A4084" s="93">
        <v>1986</v>
      </c>
      <c r="B4084" s="94" t="s">
        <v>228</v>
      </c>
      <c r="C4084" s="95" t="s">
        <v>229</v>
      </c>
      <c r="D4084" s="95" t="s">
        <v>616</v>
      </c>
      <c r="E4084" s="87"/>
      <c r="F4084" s="69"/>
      <c r="G4084" s="69"/>
      <c r="H4084" s="69"/>
      <c r="I4084" s="69"/>
      <c r="J4084" s="70"/>
      <c r="K4084" s="118"/>
      <c r="L4084" s="112"/>
    </row>
    <row r="4085" spans="1:12" x14ac:dyDescent="0.25">
      <c r="A4085" s="93">
        <v>1986</v>
      </c>
      <c r="B4085" s="94" t="s">
        <v>230</v>
      </c>
      <c r="C4085" s="95" t="s">
        <v>231</v>
      </c>
      <c r="D4085" s="95" t="s">
        <v>616</v>
      </c>
      <c r="E4085" s="87"/>
      <c r="F4085" s="69"/>
      <c r="G4085" s="69"/>
      <c r="H4085" s="69"/>
      <c r="I4085" s="69"/>
      <c r="J4085" s="70"/>
      <c r="K4085" s="118"/>
      <c r="L4085" s="112"/>
    </row>
    <row r="4086" spans="1:12" x14ac:dyDescent="0.25">
      <c r="A4086" s="93">
        <v>1986</v>
      </c>
      <c r="B4086" s="94" t="s">
        <v>232</v>
      </c>
      <c r="C4086" s="95" t="s">
        <v>233</v>
      </c>
      <c r="D4086" s="95" t="s">
        <v>616</v>
      </c>
      <c r="E4086" s="87"/>
      <c r="F4086" s="69"/>
      <c r="G4086" s="69"/>
      <c r="H4086" s="69"/>
      <c r="I4086" s="69"/>
      <c r="J4086" s="70"/>
      <c r="K4086" s="118"/>
      <c r="L4086" s="112"/>
    </row>
    <row r="4087" spans="1:12" x14ac:dyDescent="0.25">
      <c r="A4087" s="93">
        <v>1986</v>
      </c>
      <c r="B4087" s="94" t="s">
        <v>234</v>
      </c>
      <c r="C4087" s="95" t="s">
        <v>235</v>
      </c>
      <c r="D4087" s="95" t="s">
        <v>616</v>
      </c>
      <c r="E4087" s="87"/>
      <c r="F4087" s="69"/>
      <c r="G4087" s="69"/>
      <c r="H4087" s="69"/>
      <c r="I4087" s="69"/>
      <c r="J4087" s="70"/>
      <c r="K4087" s="118"/>
      <c r="L4087" s="112"/>
    </row>
    <row r="4088" spans="1:12" x14ac:dyDescent="0.25">
      <c r="A4088" s="93">
        <v>1986</v>
      </c>
      <c r="B4088" s="94" t="s">
        <v>236</v>
      </c>
      <c r="C4088" s="95" t="s">
        <v>237</v>
      </c>
      <c r="D4088" s="95" t="s">
        <v>616</v>
      </c>
      <c r="E4088" s="87"/>
      <c r="F4088" s="69"/>
      <c r="G4088" s="69"/>
      <c r="H4088" s="69"/>
      <c r="I4088" s="69"/>
      <c r="J4088" s="70"/>
      <c r="K4088" s="118"/>
      <c r="L4088" s="112"/>
    </row>
    <row r="4089" spans="1:12" x14ac:dyDescent="0.25">
      <c r="A4089" s="93">
        <v>1986</v>
      </c>
      <c r="B4089" s="94" t="s">
        <v>238</v>
      </c>
      <c r="C4089" s="95" t="s">
        <v>239</v>
      </c>
      <c r="D4089" s="95" t="s">
        <v>240</v>
      </c>
      <c r="E4089" s="87"/>
      <c r="F4089" s="69"/>
      <c r="G4089" s="69"/>
      <c r="H4089" s="69"/>
      <c r="I4089" s="69"/>
      <c r="J4089" s="70"/>
      <c r="K4089" s="118"/>
      <c r="L4089" s="112"/>
    </row>
    <row r="4090" spans="1:12" x14ac:dyDescent="0.25">
      <c r="A4090" s="93">
        <v>1986</v>
      </c>
      <c r="B4090" s="94" t="s">
        <v>241</v>
      </c>
      <c r="C4090" s="95" t="s">
        <v>242</v>
      </c>
      <c r="D4090" s="95" t="s">
        <v>240</v>
      </c>
      <c r="E4090" s="87"/>
      <c r="F4090" s="69"/>
      <c r="G4090" s="69"/>
      <c r="H4090" s="69"/>
      <c r="I4090" s="69"/>
      <c r="J4090" s="70"/>
      <c r="K4090" s="118"/>
      <c r="L4090" s="112"/>
    </row>
    <row r="4091" spans="1:12" x14ac:dyDescent="0.25">
      <c r="A4091" s="93">
        <v>1986</v>
      </c>
      <c r="B4091" s="94" t="s">
        <v>243</v>
      </c>
      <c r="C4091" s="95" t="s">
        <v>244</v>
      </c>
      <c r="D4091" s="95" t="s">
        <v>240</v>
      </c>
      <c r="E4091" s="87"/>
      <c r="F4091" s="69"/>
      <c r="G4091" s="69"/>
      <c r="H4091" s="69"/>
      <c r="I4091" s="69"/>
      <c r="J4091" s="70"/>
      <c r="K4091" s="118"/>
      <c r="L4091" s="112"/>
    </row>
    <row r="4092" spans="1:12" x14ac:dyDescent="0.25">
      <c r="A4092" s="93">
        <v>1986</v>
      </c>
      <c r="B4092" s="94" t="s">
        <v>245</v>
      </c>
      <c r="C4092" s="95" t="s">
        <v>246</v>
      </c>
      <c r="D4092" s="95" t="s">
        <v>240</v>
      </c>
      <c r="E4092" s="87"/>
      <c r="F4092" s="69"/>
      <c r="G4092" s="69"/>
      <c r="H4092" s="69"/>
      <c r="I4092" s="69"/>
      <c r="J4092" s="70"/>
      <c r="K4092" s="118"/>
      <c r="L4092" s="112"/>
    </row>
    <row r="4093" spans="1:12" x14ac:dyDescent="0.25">
      <c r="A4093" s="93">
        <v>1986</v>
      </c>
      <c r="B4093" s="94" t="s">
        <v>247</v>
      </c>
      <c r="C4093" s="95" t="s">
        <v>248</v>
      </c>
      <c r="D4093" s="95" t="s">
        <v>240</v>
      </c>
      <c r="E4093" s="87"/>
      <c r="F4093" s="69"/>
      <c r="G4093" s="69"/>
      <c r="H4093" s="69"/>
      <c r="I4093" s="69"/>
      <c r="J4093" s="70"/>
      <c r="K4093" s="118"/>
      <c r="L4093" s="112"/>
    </row>
    <row r="4094" spans="1:12" x14ac:dyDescent="0.25">
      <c r="A4094" s="93">
        <v>1986</v>
      </c>
      <c r="B4094" s="94" t="s">
        <v>249</v>
      </c>
      <c r="C4094" s="95" t="s">
        <v>250</v>
      </c>
      <c r="D4094" s="95" t="s">
        <v>240</v>
      </c>
      <c r="E4094" s="87"/>
      <c r="F4094" s="69"/>
      <c r="G4094" s="69"/>
      <c r="H4094" s="69"/>
      <c r="I4094" s="69"/>
      <c r="J4094" s="70"/>
      <c r="K4094" s="118"/>
      <c r="L4094" s="112"/>
    </row>
    <row r="4095" spans="1:12" x14ac:dyDescent="0.25">
      <c r="A4095" s="93">
        <v>1986</v>
      </c>
      <c r="B4095" s="94" t="s">
        <v>251</v>
      </c>
      <c r="C4095" s="95" t="s">
        <v>649</v>
      </c>
      <c r="D4095" s="95" t="s">
        <v>240</v>
      </c>
      <c r="E4095" s="87"/>
      <c r="F4095" s="69"/>
      <c r="G4095" s="69"/>
      <c r="H4095" s="69"/>
      <c r="I4095" s="69"/>
      <c r="J4095" s="70"/>
      <c r="K4095" s="118"/>
      <c r="L4095" s="112"/>
    </row>
    <row r="4096" spans="1:12" x14ac:dyDescent="0.25">
      <c r="A4096" s="93">
        <v>1986</v>
      </c>
      <c r="B4096" s="94" t="s">
        <v>252</v>
      </c>
      <c r="C4096" s="95" t="s">
        <v>650</v>
      </c>
      <c r="D4096" s="95" t="s">
        <v>240</v>
      </c>
      <c r="E4096" s="87"/>
      <c r="F4096" s="69"/>
      <c r="G4096" s="69"/>
      <c r="H4096" s="69"/>
      <c r="I4096" s="69"/>
      <c r="J4096" s="70"/>
      <c r="K4096" s="118"/>
      <c r="L4096" s="112"/>
    </row>
    <row r="4097" spans="1:12" x14ac:dyDescent="0.25">
      <c r="A4097" s="93">
        <v>1986</v>
      </c>
      <c r="B4097" s="94" t="s">
        <v>253</v>
      </c>
      <c r="C4097" s="95" t="s">
        <v>653</v>
      </c>
      <c r="D4097" s="95" t="s">
        <v>240</v>
      </c>
      <c r="E4097" s="87"/>
      <c r="F4097" s="69"/>
      <c r="G4097" s="69"/>
      <c r="H4097" s="69"/>
      <c r="I4097" s="69"/>
      <c r="J4097" s="70"/>
      <c r="K4097" s="118"/>
      <c r="L4097" s="112"/>
    </row>
    <row r="4098" spans="1:12" x14ac:dyDescent="0.25">
      <c r="A4098" s="93">
        <v>1986</v>
      </c>
      <c r="B4098" s="94" t="s">
        <v>254</v>
      </c>
      <c r="C4098" s="95" t="s">
        <v>255</v>
      </c>
      <c r="D4098" s="95" t="s">
        <v>240</v>
      </c>
      <c r="E4098" s="87"/>
      <c r="F4098" s="69"/>
      <c r="G4098" s="69"/>
      <c r="H4098" s="69"/>
      <c r="I4098" s="69"/>
      <c r="J4098" s="70"/>
      <c r="K4098" s="118"/>
      <c r="L4098" s="112"/>
    </row>
    <row r="4099" spans="1:12" x14ac:dyDescent="0.25">
      <c r="A4099" s="93">
        <v>1986</v>
      </c>
      <c r="B4099" s="94" t="s">
        <v>256</v>
      </c>
      <c r="C4099" s="95" t="s">
        <v>257</v>
      </c>
      <c r="D4099" s="95" t="s">
        <v>240</v>
      </c>
      <c r="E4099" s="87"/>
      <c r="F4099" s="69"/>
      <c r="G4099" s="69"/>
      <c r="H4099" s="69"/>
      <c r="I4099" s="69"/>
      <c r="J4099" s="70"/>
      <c r="K4099" s="118"/>
      <c r="L4099" s="112"/>
    </row>
    <row r="4100" spans="1:12" x14ac:dyDescent="0.25">
      <c r="A4100" s="93">
        <v>1986</v>
      </c>
      <c r="B4100" s="94" t="s">
        <v>258</v>
      </c>
      <c r="C4100" s="95" t="s">
        <v>652</v>
      </c>
      <c r="D4100" s="95" t="s">
        <v>240</v>
      </c>
      <c r="E4100" s="87"/>
      <c r="F4100" s="69"/>
      <c r="G4100" s="69"/>
      <c r="H4100" s="69"/>
      <c r="I4100" s="69"/>
      <c r="J4100" s="70"/>
      <c r="K4100" s="118"/>
      <c r="L4100" s="112"/>
    </row>
    <row r="4101" spans="1:12" x14ac:dyDescent="0.25">
      <c r="A4101" s="93">
        <v>1986</v>
      </c>
      <c r="B4101" s="94" t="s">
        <v>259</v>
      </c>
      <c r="C4101" s="95" t="s">
        <v>260</v>
      </c>
      <c r="D4101" s="95" t="s">
        <v>240</v>
      </c>
      <c r="E4101" s="87"/>
      <c r="F4101" s="69"/>
      <c r="G4101" s="69"/>
      <c r="H4101" s="69"/>
      <c r="I4101" s="69"/>
      <c r="J4101" s="70"/>
      <c r="K4101" s="118"/>
      <c r="L4101" s="112"/>
    </row>
    <row r="4102" spans="1:12" x14ac:dyDescent="0.25">
      <c r="A4102" s="93">
        <v>1986</v>
      </c>
      <c r="B4102" s="94" t="s">
        <v>261</v>
      </c>
      <c r="C4102" s="95" t="s">
        <v>262</v>
      </c>
      <c r="D4102" s="95" t="s">
        <v>240</v>
      </c>
      <c r="E4102" s="87"/>
      <c r="F4102" s="69"/>
      <c r="G4102" s="69"/>
      <c r="H4102" s="69"/>
      <c r="I4102" s="69"/>
      <c r="J4102" s="70"/>
      <c r="K4102" s="118"/>
      <c r="L4102" s="112"/>
    </row>
    <row r="4103" spans="1:12" x14ac:dyDescent="0.25">
      <c r="A4103" s="93">
        <v>1986</v>
      </c>
      <c r="B4103" s="94" t="s">
        <v>263</v>
      </c>
      <c r="C4103" s="95" t="s">
        <v>264</v>
      </c>
      <c r="D4103" s="95" t="s">
        <v>240</v>
      </c>
      <c r="E4103" s="87"/>
      <c r="F4103" s="69"/>
      <c r="G4103" s="69"/>
      <c r="H4103" s="69"/>
      <c r="I4103" s="69"/>
      <c r="J4103" s="70"/>
      <c r="K4103" s="118"/>
      <c r="L4103" s="112"/>
    </row>
    <row r="4104" spans="1:12" x14ac:dyDescent="0.25">
      <c r="A4104" s="93">
        <v>1986</v>
      </c>
      <c r="B4104" s="94" t="s">
        <v>265</v>
      </c>
      <c r="C4104" s="95" t="s">
        <v>266</v>
      </c>
      <c r="D4104" s="95" t="s">
        <v>240</v>
      </c>
      <c r="E4104" s="87"/>
      <c r="F4104" s="69"/>
      <c r="G4104" s="69"/>
      <c r="H4104" s="69"/>
      <c r="I4104" s="69"/>
      <c r="J4104" s="70"/>
      <c r="K4104" s="118"/>
      <c r="L4104" s="112"/>
    </row>
    <row r="4105" spans="1:12" x14ac:dyDescent="0.25">
      <c r="A4105" s="93">
        <v>1986</v>
      </c>
      <c r="B4105" s="94" t="s">
        <v>267</v>
      </c>
      <c r="C4105" s="95" t="s">
        <v>268</v>
      </c>
      <c r="D4105" s="95" t="s">
        <v>240</v>
      </c>
      <c r="E4105" s="87"/>
      <c r="F4105" s="69"/>
      <c r="G4105" s="69"/>
      <c r="H4105" s="69"/>
      <c r="I4105" s="69"/>
      <c r="J4105" s="70"/>
      <c r="K4105" s="118"/>
      <c r="L4105" s="112"/>
    </row>
    <row r="4106" spans="1:12" x14ac:dyDescent="0.25">
      <c r="A4106" s="93">
        <v>1986</v>
      </c>
      <c r="B4106" s="94" t="s">
        <v>269</v>
      </c>
      <c r="C4106" s="95" t="s">
        <v>270</v>
      </c>
      <c r="D4106" s="95" t="s">
        <v>240</v>
      </c>
      <c r="E4106" s="87"/>
      <c r="F4106" s="69"/>
      <c r="G4106" s="69"/>
      <c r="H4106" s="69"/>
      <c r="I4106" s="69"/>
      <c r="J4106" s="70"/>
      <c r="K4106" s="118"/>
      <c r="L4106" s="112"/>
    </row>
    <row r="4107" spans="1:12" x14ac:dyDescent="0.25">
      <c r="A4107" s="93">
        <v>1986</v>
      </c>
      <c r="B4107" s="94" t="s">
        <v>271</v>
      </c>
      <c r="C4107" s="95" t="s">
        <v>272</v>
      </c>
      <c r="D4107" s="95" t="s">
        <v>240</v>
      </c>
      <c r="E4107" s="87"/>
      <c r="F4107" s="69"/>
      <c r="G4107" s="69"/>
      <c r="H4107" s="69"/>
      <c r="I4107" s="69"/>
      <c r="J4107" s="70"/>
      <c r="K4107" s="118"/>
      <c r="L4107" s="112"/>
    </row>
    <row r="4108" spans="1:12" x14ac:dyDescent="0.25">
      <c r="A4108" s="93">
        <v>1986</v>
      </c>
      <c r="B4108" s="94" t="s">
        <v>273</v>
      </c>
      <c r="C4108" s="95" t="s">
        <v>274</v>
      </c>
      <c r="D4108" s="95" t="s">
        <v>240</v>
      </c>
      <c r="E4108" s="87"/>
      <c r="F4108" s="69"/>
      <c r="G4108" s="69"/>
      <c r="H4108" s="69"/>
      <c r="I4108" s="69"/>
      <c r="J4108" s="70"/>
      <c r="K4108" s="118"/>
      <c r="L4108" s="112"/>
    </row>
    <row r="4109" spans="1:12" x14ac:dyDescent="0.25">
      <c r="A4109" s="93">
        <v>1986</v>
      </c>
      <c r="B4109" s="94" t="s">
        <v>275</v>
      </c>
      <c r="C4109" s="95" t="s">
        <v>276</v>
      </c>
      <c r="D4109" s="95" t="s">
        <v>240</v>
      </c>
      <c r="E4109" s="87"/>
      <c r="F4109" s="69"/>
      <c r="G4109" s="69"/>
      <c r="H4109" s="69"/>
      <c r="I4109" s="69"/>
      <c r="J4109" s="70"/>
      <c r="K4109" s="118"/>
      <c r="L4109" s="112"/>
    </row>
    <row r="4110" spans="1:12" x14ac:dyDescent="0.25">
      <c r="A4110" s="93">
        <v>1986</v>
      </c>
      <c r="B4110" s="94" t="s">
        <v>277</v>
      </c>
      <c r="C4110" s="95" t="s">
        <v>278</v>
      </c>
      <c r="D4110" s="95" t="s">
        <v>240</v>
      </c>
      <c r="E4110" s="87"/>
      <c r="F4110" s="69"/>
      <c r="G4110" s="69"/>
      <c r="H4110" s="69"/>
      <c r="I4110" s="69"/>
      <c r="J4110" s="70"/>
      <c r="K4110" s="118"/>
      <c r="L4110" s="112"/>
    </row>
    <row r="4111" spans="1:12" x14ac:dyDescent="0.25">
      <c r="A4111" s="93">
        <v>1986</v>
      </c>
      <c r="B4111" s="94" t="s">
        <v>279</v>
      </c>
      <c r="C4111" s="95" t="s">
        <v>280</v>
      </c>
      <c r="D4111" s="95" t="s">
        <v>240</v>
      </c>
      <c r="E4111" s="87"/>
      <c r="F4111" s="69"/>
      <c r="G4111" s="69"/>
      <c r="H4111" s="69"/>
      <c r="I4111" s="69"/>
      <c r="J4111" s="70"/>
      <c r="K4111" s="118"/>
      <c r="L4111" s="112"/>
    </row>
    <row r="4112" spans="1:12" x14ac:dyDescent="0.25">
      <c r="A4112" s="93">
        <v>1986</v>
      </c>
      <c r="B4112" s="94" t="s">
        <v>281</v>
      </c>
      <c r="C4112" s="95" t="s">
        <v>282</v>
      </c>
      <c r="D4112" s="95" t="s">
        <v>240</v>
      </c>
      <c r="E4112" s="87"/>
      <c r="F4112" s="69"/>
      <c r="G4112" s="69"/>
      <c r="H4112" s="69"/>
      <c r="I4112" s="69"/>
      <c r="J4112" s="70"/>
      <c r="K4112" s="118"/>
      <c r="L4112" s="112"/>
    </row>
    <row r="4113" spans="1:12" x14ac:dyDescent="0.25">
      <c r="A4113" s="93">
        <v>1986</v>
      </c>
      <c r="B4113" s="94" t="s">
        <v>283</v>
      </c>
      <c r="C4113" s="95" t="s">
        <v>284</v>
      </c>
      <c r="D4113" s="95" t="s">
        <v>240</v>
      </c>
      <c r="E4113" s="87"/>
      <c r="F4113" s="69"/>
      <c r="G4113" s="69"/>
      <c r="H4113" s="69"/>
      <c r="I4113" s="69"/>
      <c r="J4113" s="70"/>
      <c r="K4113" s="118"/>
      <c r="L4113" s="112"/>
    </row>
    <row r="4114" spans="1:12" x14ac:dyDescent="0.25">
      <c r="A4114" s="93">
        <v>1986</v>
      </c>
      <c r="B4114" s="94" t="s">
        <v>285</v>
      </c>
      <c r="C4114" s="95" t="s">
        <v>286</v>
      </c>
      <c r="D4114" s="95" t="s">
        <v>240</v>
      </c>
      <c r="E4114" s="87"/>
      <c r="F4114" s="69"/>
      <c r="G4114" s="69"/>
      <c r="H4114" s="69"/>
      <c r="I4114" s="69"/>
      <c r="J4114" s="70"/>
      <c r="K4114" s="118"/>
      <c r="L4114" s="112"/>
    </row>
    <row r="4115" spans="1:12" x14ac:dyDescent="0.25">
      <c r="A4115" s="93">
        <v>1986</v>
      </c>
      <c r="B4115" s="94" t="s">
        <v>287</v>
      </c>
      <c r="C4115" s="95" t="s">
        <v>288</v>
      </c>
      <c r="D4115" s="95" t="s">
        <v>240</v>
      </c>
      <c r="E4115" s="87"/>
      <c r="F4115" s="69"/>
      <c r="G4115" s="69"/>
      <c r="H4115" s="69"/>
      <c r="I4115" s="69"/>
      <c r="J4115" s="70"/>
      <c r="K4115" s="118"/>
      <c r="L4115" s="112"/>
    </row>
    <row r="4116" spans="1:12" x14ac:dyDescent="0.25">
      <c r="A4116" s="93">
        <v>1986</v>
      </c>
      <c r="B4116" s="94" t="s">
        <v>289</v>
      </c>
      <c r="C4116" s="95" t="s">
        <v>290</v>
      </c>
      <c r="D4116" s="95" t="s">
        <v>240</v>
      </c>
      <c r="E4116" s="87"/>
      <c r="F4116" s="69"/>
      <c r="G4116" s="69"/>
      <c r="H4116" s="69"/>
      <c r="I4116" s="69"/>
      <c r="J4116" s="70"/>
      <c r="K4116" s="118"/>
      <c r="L4116" s="112"/>
    </row>
    <row r="4117" spans="1:12" x14ac:dyDescent="0.25">
      <c r="A4117" s="93">
        <v>1986</v>
      </c>
      <c r="B4117" s="94" t="s">
        <v>291</v>
      </c>
      <c r="C4117" s="95" t="s">
        <v>292</v>
      </c>
      <c r="D4117" s="95" t="s">
        <v>240</v>
      </c>
      <c r="E4117" s="87"/>
      <c r="F4117" s="69"/>
      <c r="G4117" s="69"/>
      <c r="H4117" s="69"/>
      <c r="I4117" s="69"/>
      <c r="J4117" s="70"/>
      <c r="K4117" s="118"/>
      <c r="L4117" s="112"/>
    </row>
    <row r="4118" spans="1:12" x14ac:dyDescent="0.25">
      <c r="A4118" s="93">
        <v>1986</v>
      </c>
      <c r="B4118" s="94" t="s">
        <v>293</v>
      </c>
      <c r="C4118" s="95" t="s">
        <v>294</v>
      </c>
      <c r="D4118" s="95" t="s">
        <v>240</v>
      </c>
      <c r="E4118" s="87"/>
      <c r="F4118" s="69"/>
      <c r="G4118" s="69"/>
      <c r="H4118" s="69"/>
      <c r="I4118" s="69"/>
      <c r="J4118" s="70"/>
      <c r="K4118" s="118"/>
      <c r="L4118" s="112"/>
    </row>
    <row r="4119" spans="1:12" x14ac:dyDescent="0.25">
      <c r="A4119" s="93">
        <v>1986</v>
      </c>
      <c r="B4119" s="94" t="s">
        <v>295</v>
      </c>
      <c r="C4119" s="95" t="s">
        <v>296</v>
      </c>
      <c r="D4119" s="95" t="s">
        <v>240</v>
      </c>
      <c r="E4119" s="87"/>
      <c r="F4119" s="69"/>
      <c r="G4119" s="69"/>
      <c r="H4119" s="69"/>
      <c r="I4119" s="69"/>
      <c r="J4119" s="70"/>
      <c r="K4119" s="118"/>
      <c r="L4119" s="112"/>
    </row>
    <row r="4120" spans="1:12" x14ac:dyDescent="0.25">
      <c r="A4120" s="93">
        <v>1986</v>
      </c>
      <c r="B4120" s="94" t="s">
        <v>297</v>
      </c>
      <c r="C4120" s="95" t="s">
        <v>298</v>
      </c>
      <c r="D4120" s="95" t="s">
        <v>240</v>
      </c>
      <c r="E4120" s="87"/>
      <c r="F4120" s="69"/>
      <c r="G4120" s="69"/>
      <c r="H4120" s="69"/>
      <c r="I4120" s="69"/>
      <c r="J4120" s="70"/>
      <c r="K4120" s="118"/>
      <c r="L4120" s="112"/>
    </row>
    <row r="4121" spans="1:12" x14ac:dyDescent="0.25">
      <c r="A4121" s="93">
        <v>1986</v>
      </c>
      <c r="B4121" s="94" t="s">
        <v>299</v>
      </c>
      <c r="C4121" s="95" t="s">
        <v>300</v>
      </c>
      <c r="D4121" s="95" t="s">
        <v>240</v>
      </c>
      <c r="E4121" s="87"/>
      <c r="F4121" s="69"/>
      <c r="G4121" s="69"/>
      <c r="H4121" s="69"/>
      <c r="I4121" s="69"/>
      <c r="J4121" s="70"/>
      <c r="K4121" s="118"/>
      <c r="L4121" s="112"/>
    </row>
    <row r="4122" spans="1:12" x14ac:dyDescent="0.25">
      <c r="A4122" s="93">
        <v>1986</v>
      </c>
      <c r="B4122" s="94" t="s">
        <v>301</v>
      </c>
      <c r="C4122" s="95" t="s">
        <v>302</v>
      </c>
      <c r="D4122" s="95" t="s">
        <v>240</v>
      </c>
      <c r="E4122" s="87"/>
      <c r="F4122" s="69"/>
      <c r="G4122" s="69"/>
      <c r="H4122" s="69"/>
      <c r="I4122" s="69"/>
      <c r="J4122" s="70"/>
      <c r="K4122" s="118"/>
      <c r="L4122" s="112"/>
    </row>
    <row r="4123" spans="1:12" x14ac:dyDescent="0.25">
      <c r="A4123" s="93">
        <v>1986</v>
      </c>
      <c r="B4123" s="94" t="s">
        <v>303</v>
      </c>
      <c r="C4123" s="95" t="s">
        <v>304</v>
      </c>
      <c r="D4123" s="95" t="s">
        <v>240</v>
      </c>
      <c r="E4123" s="87"/>
      <c r="F4123" s="69"/>
      <c r="G4123" s="69"/>
      <c r="H4123" s="69"/>
      <c r="I4123" s="69"/>
      <c r="J4123" s="70"/>
      <c r="K4123" s="118"/>
      <c r="L4123" s="112"/>
    </row>
    <row r="4124" spans="1:12" x14ac:dyDescent="0.25">
      <c r="A4124" s="93">
        <v>1986</v>
      </c>
      <c r="B4124" s="94" t="s">
        <v>305</v>
      </c>
      <c r="C4124" s="95" t="s">
        <v>306</v>
      </c>
      <c r="D4124" s="95" t="s">
        <v>240</v>
      </c>
      <c r="E4124" s="87"/>
      <c r="F4124" s="69"/>
      <c r="G4124" s="69"/>
      <c r="H4124" s="69"/>
      <c r="I4124" s="69"/>
      <c r="J4124" s="70"/>
      <c r="K4124" s="118"/>
      <c r="L4124" s="112"/>
    </row>
    <row r="4125" spans="1:12" x14ac:dyDescent="0.25">
      <c r="A4125" s="93">
        <v>1986</v>
      </c>
      <c r="B4125" s="94" t="s">
        <v>307</v>
      </c>
      <c r="C4125" s="95" t="s">
        <v>308</v>
      </c>
      <c r="D4125" s="95" t="s">
        <v>240</v>
      </c>
      <c r="E4125" s="87"/>
      <c r="F4125" s="69"/>
      <c r="G4125" s="69"/>
      <c r="H4125" s="69"/>
      <c r="I4125" s="69"/>
      <c r="J4125" s="70"/>
      <c r="K4125" s="118"/>
      <c r="L4125" s="112"/>
    </row>
    <row r="4126" spans="1:12" x14ac:dyDescent="0.25">
      <c r="A4126" s="93">
        <v>1986</v>
      </c>
      <c r="B4126" s="94" t="s">
        <v>309</v>
      </c>
      <c r="C4126" s="95" t="s">
        <v>310</v>
      </c>
      <c r="D4126" s="95" t="s">
        <v>240</v>
      </c>
      <c r="E4126" s="87"/>
      <c r="F4126" s="69"/>
      <c r="G4126" s="69"/>
      <c r="H4126" s="69"/>
      <c r="I4126" s="69"/>
      <c r="J4126" s="70"/>
      <c r="K4126" s="118"/>
      <c r="L4126" s="112"/>
    </row>
    <row r="4127" spans="1:12" x14ac:dyDescent="0.25">
      <c r="A4127" s="93">
        <v>1986</v>
      </c>
      <c r="B4127" s="94" t="s">
        <v>311</v>
      </c>
      <c r="C4127" s="95" t="s">
        <v>312</v>
      </c>
      <c r="D4127" s="95" t="s">
        <v>240</v>
      </c>
      <c r="E4127" s="87"/>
      <c r="F4127" s="69"/>
      <c r="G4127" s="69"/>
      <c r="H4127" s="69"/>
      <c r="I4127" s="69"/>
      <c r="J4127" s="70"/>
      <c r="K4127" s="118"/>
      <c r="L4127" s="112"/>
    </row>
    <row r="4128" spans="1:12" x14ac:dyDescent="0.25">
      <c r="A4128" s="93">
        <v>1986</v>
      </c>
      <c r="B4128" s="94" t="s">
        <v>313</v>
      </c>
      <c r="C4128" s="95" t="s">
        <v>314</v>
      </c>
      <c r="D4128" s="95" t="s">
        <v>240</v>
      </c>
      <c r="E4128" s="87"/>
      <c r="F4128" s="69"/>
      <c r="G4128" s="69"/>
      <c r="H4128" s="69"/>
      <c r="I4128" s="69"/>
      <c r="J4128" s="70"/>
      <c r="K4128" s="118"/>
      <c r="L4128" s="112"/>
    </row>
    <row r="4129" spans="1:12" x14ac:dyDescent="0.25">
      <c r="A4129" s="93">
        <v>1986</v>
      </c>
      <c r="B4129" s="94" t="s">
        <v>315</v>
      </c>
      <c r="C4129" s="95" t="s">
        <v>316</v>
      </c>
      <c r="D4129" s="95" t="s">
        <v>240</v>
      </c>
      <c r="E4129" s="87"/>
      <c r="F4129" s="69"/>
      <c r="G4129" s="69"/>
      <c r="H4129" s="69"/>
      <c r="I4129" s="69"/>
      <c r="J4129" s="70"/>
      <c r="K4129" s="118"/>
      <c r="L4129" s="112"/>
    </row>
    <row r="4130" spans="1:12" x14ac:dyDescent="0.25">
      <c r="A4130" s="93">
        <v>1986</v>
      </c>
      <c r="B4130" s="94" t="s">
        <v>317</v>
      </c>
      <c r="C4130" s="95" t="s">
        <v>318</v>
      </c>
      <c r="D4130" s="95" t="s">
        <v>240</v>
      </c>
      <c r="E4130" s="87"/>
      <c r="F4130" s="69"/>
      <c r="G4130" s="69"/>
      <c r="H4130" s="69"/>
      <c r="I4130" s="69"/>
      <c r="J4130" s="70"/>
      <c r="K4130" s="118"/>
      <c r="L4130" s="112"/>
    </row>
    <row r="4131" spans="1:12" x14ac:dyDescent="0.25">
      <c r="A4131" s="93">
        <v>1986</v>
      </c>
      <c r="B4131" s="94" t="s">
        <v>319</v>
      </c>
      <c r="C4131" s="95" t="s">
        <v>320</v>
      </c>
      <c r="D4131" s="95" t="s">
        <v>240</v>
      </c>
      <c r="E4131" s="87"/>
      <c r="F4131" s="69"/>
      <c r="G4131" s="69"/>
      <c r="H4131" s="69"/>
      <c r="I4131" s="69"/>
      <c r="J4131" s="70"/>
      <c r="K4131" s="118"/>
      <c r="L4131" s="112"/>
    </row>
    <row r="4132" spans="1:12" x14ac:dyDescent="0.25">
      <c r="A4132" s="93">
        <v>1986</v>
      </c>
      <c r="B4132" s="94" t="s">
        <v>321</v>
      </c>
      <c r="C4132" s="95" t="s">
        <v>322</v>
      </c>
      <c r="D4132" s="95" t="s">
        <v>240</v>
      </c>
      <c r="E4132" s="87"/>
      <c r="F4132" s="69"/>
      <c r="G4132" s="69"/>
      <c r="H4132" s="69"/>
      <c r="I4132" s="69"/>
      <c r="J4132" s="70"/>
      <c r="K4132" s="118"/>
      <c r="L4132" s="112"/>
    </row>
    <row r="4133" spans="1:12" x14ac:dyDescent="0.25">
      <c r="A4133" s="93">
        <v>1986</v>
      </c>
      <c r="B4133" s="94" t="s">
        <v>323</v>
      </c>
      <c r="C4133" s="95" t="s">
        <v>324</v>
      </c>
      <c r="D4133" s="95" t="s">
        <v>240</v>
      </c>
      <c r="E4133" s="87"/>
      <c r="F4133" s="69"/>
      <c r="G4133" s="69"/>
      <c r="H4133" s="69"/>
      <c r="I4133" s="69"/>
      <c r="J4133" s="70"/>
      <c r="K4133" s="118"/>
      <c r="L4133" s="112"/>
    </row>
    <row r="4134" spans="1:12" x14ac:dyDescent="0.25">
      <c r="A4134" s="93">
        <v>1986</v>
      </c>
      <c r="B4134" s="94" t="s">
        <v>325</v>
      </c>
      <c r="C4134" s="95" t="s">
        <v>326</v>
      </c>
      <c r="D4134" s="95" t="s">
        <v>240</v>
      </c>
      <c r="E4134" s="87"/>
      <c r="F4134" s="69"/>
      <c r="G4134" s="69"/>
      <c r="H4134" s="69"/>
      <c r="I4134" s="69"/>
      <c r="J4134" s="70"/>
      <c r="K4134" s="118"/>
      <c r="L4134" s="112"/>
    </row>
    <row r="4135" spans="1:12" x14ac:dyDescent="0.25">
      <c r="A4135" s="93">
        <v>1986</v>
      </c>
      <c r="B4135" s="94" t="s">
        <v>327</v>
      </c>
      <c r="C4135" s="95" t="s">
        <v>328</v>
      </c>
      <c r="D4135" s="95" t="s">
        <v>240</v>
      </c>
      <c r="E4135" s="87"/>
      <c r="F4135" s="69"/>
      <c r="G4135" s="69"/>
      <c r="H4135" s="69"/>
      <c r="I4135" s="69"/>
      <c r="J4135" s="70"/>
      <c r="K4135" s="118"/>
      <c r="L4135" s="112"/>
    </row>
    <row r="4136" spans="1:12" x14ac:dyDescent="0.25">
      <c r="A4136" s="93">
        <v>1986</v>
      </c>
      <c r="B4136" s="94" t="s">
        <v>329</v>
      </c>
      <c r="C4136" s="95" t="s">
        <v>330</v>
      </c>
      <c r="D4136" s="95" t="s">
        <v>240</v>
      </c>
      <c r="E4136" s="87"/>
      <c r="F4136" s="69"/>
      <c r="G4136" s="69"/>
      <c r="H4136" s="69"/>
      <c r="I4136" s="69"/>
      <c r="J4136" s="70"/>
      <c r="K4136" s="118"/>
      <c r="L4136" s="112"/>
    </row>
    <row r="4137" spans="1:12" x14ac:dyDescent="0.25">
      <c r="A4137" s="93">
        <v>1986</v>
      </c>
      <c r="B4137" s="94" t="s">
        <v>331</v>
      </c>
      <c r="C4137" s="95" t="s">
        <v>332</v>
      </c>
      <c r="D4137" s="95" t="s">
        <v>240</v>
      </c>
      <c r="E4137" s="87"/>
      <c r="F4137" s="69"/>
      <c r="G4137" s="69"/>
      <c r="H4137" s="69"/>
      <c r="I4137" s="69"/>
      <c r="J4137" s="70"/>
      <c r="K4137" s="118"/>
      <c r="L4137" s="112"/>
    </row>
    <row r="4138" spans="1:12" x14ac:dyDescent="0.25">
      <c r="A4138" s="93">
        <v>1986</v>
      </c>
      <c r="B4138" s="94" t="s">
        <v>333</v>
      </c>
      <c r="C4138" s="95" t="s">
        <v>334</v>
      </c>
      <c r="D4138" s="95" t="s">
        <v>240</v>
      </c>
      <c r="E4138" s="87"/>
      <c r="F4138" s="69"/>
      <c r="G4138" s="69"/>
      <c r="H4138" s="69"/>
      <c r="I4138" s="69"/>
      <c r="J4138" s="70"/>
      <c r="K4138" s="118"/>
      <c r="L4138" s="112"/>
    </row>
    <row r="4139" spans="1:12" x14ac:dyDescent="0.25">
      <c r="A4139" s="93">
        <v>1986</v>
      </c>
      <c r="B4139" s="94" t="s">
        <v>335</v>
      </c>
      <c r="C4139" s="95" t="s">
        <v>336</v>
      </c>
      <c r="D4139" s="95" t="s">
        <v>337</v>
      </c>
      <c r="E4139" s="87"/>
      <c r="F4139" s="69"/>
      <c r="G4139" s="69"/>
      <c r="H4139" s="69"/>
      <c r="I4139" s="69"/>
      <c r="J4139" s="70"/>
      <c r="K4139" s="118"/>
      <c r="L4139" s="112"/>
    </row>
    <row r="4140" spans="1:12" x14ac:dyDescent="0.25">
      <c r="A4140" s="93">
        <v>1986</v>
      </c>
      <c r="B4140" s="94" t="s">
        <v>338</v>
      </c>
      <c r="C4140" s="95" t="s">
        <v>339</v>
      </c>
      <c r="D4140" s="95" t="s">
        <v>337</v>
      </c>
      <c r="E4140" s="87"/>
      <c r="F4140" s="69"/>
      <c r="G4140" s="69"/>
      <c r="H4140" s="69"/>
      <c r="I4140" s="69"/>
      <c r="J4140" s="70"/>
      <c r="K4140" s="118"/>
      <c r="L4140" s="112"/>
    </row>
    <row r="4141" spans="1:12" x14ac:dyDescent="0.25">
      <c r="A4141" s="93">
        <v>1986</v>
      </c>
      <c r="B4141" s="94" t="s">
        <v>340</v>
      </c>
      <c r="C4141" s="95" t="s">
        <v>341</v>
      </c>
      <c r="D4141" s="95" t="s">
        <v>337</v>
      </c>
      <c r="E4141" s="87"/>
      <c r="F4141" s="69"/>
      <c r="G4141" s="69"/>
      <c r="H4141" s="69"/>
      <c r="I4141" s="69"/>
      <c r="J4141" s="70"/>
      <c r="K4141" s="118"/>
      <c r="L4141" s="112"/>
    </row>
    <row r="4142" spans="1:12" x14ac:dyDescent="0.25">
      <c r="A4142" s="93">
        <v>1986</v>
      </c>
      <c r="B4142" s="94" t="s">
        <v>342</v>
      </c>
      <c r="C4142" s="95" t="s">
        <v>343</v>
      </c>
      <c r="D4142" s="95" t="s">
        <v>337</v>
      </c>
      <c r="E4142" s="87"/>
      <c r="F4142" s="69"/>
      <c r="G4142" s="69"/>
      <c r="H4142" s="69"/>
      <c r="I4142" s="69"/>
      <c r="J4142" s="70"/>
      <c r="K4142" s="118"/>
      <c r="L4142" s="112"/>
    </row>
    <row r="4143" spans="1:12" x14ac:dyDescent="0.25">
      <c r="A4143" s="93">
        <v>1986</v>
      </c>
      <c r="B4143" s="94" t="s">
        <v>344</v>
      </c>
      <c r="C4143" s="95" t="s">
        <v>345</v>
      </c>
      <c r="D4143" s="95" t="s">
        <v>337</v>
      </c>
      <c r="E4143" s="87"/>
      <c r="F4143" s="69"/>
      <c r="G4143" s="69"/>
      <c r="H4143" s="69"/>
      <c r="I4143" s="69"/>
      <c r="J4143" s="70"/>
      <c r="K4143" s="118"/>
      <c r="L4143" s="112"/>
    </row>
    <row r="4144" spans="1:12" x14ac:dyDescent="0.25">
      <c r="A4144" s="93">
        <v>1986</v>
      </c>
      <c r="B4144" s="94" t="s">
        <v>346</v>
      </c>
      <c r="C4144" s="95" t="s">
        <v>347</v>
      </c>
      <c r="D4144" s="95" t="s">
        <v>337</v>
      </c>
      <c r="E4144" s="87"/>
      <c r="F4144" s="69"/>
      <c r="G4144" s="69"/>
      <c r="H4144" s="69"/>
      <c r="I4144" s="69"/>
      <c r="J4144" s="70"/>
      <c r="K4144" s="118"/>
      <c r="L4144" s="112"/>
    </row>
    <row r="4145" spans="1:12" x14ac:dyDescent="0.25">
      <c r="A4145" s="93">
        <v>1986</v>
      </c>
      <c r="B4145" s="94" t="s">
        <v>348</v>
      </c>
      <c r="C4145" s="95" t="s">
        <v>349</v>
      </c>
      <c r="D4145" s="95" t="s">
        <v>337</v>
      </c>
      <c r="E4145" s="87"/>
      <c r="F4145" s="69"/>
      <c r="G4145" s="69"/>
      <c r="H4145" s="69"/>
      <c r="I4145" s="69"/>
      <c r="J4145" s="70"/>
      <c r="K4145" s="118"/>
      <c r="L4145" s="112"/>
    </row>
    <row r="4146" spans="1:12" x14ac:dyDescent="0.25">
      <c r="A4146" s="93">
        <v>1986</v>
      </c>
      <c r="B4146" s="94" t="s">
        <v>350</v>
      </c>
      <c r="C4146" s="95" t="s">
        <v>351</v>
      </c>
      <c r="D4146" s="95" t="s">
        <v>337</v>
      </c>
      <c r="E4146" s="87"/>
      <c r="F4146" s="69"/>
      <c r="G4146" s="69"/>
      <c r="H4146" s="69"/>
      <c r="I4146" s="69"/>
      <c r="J4146" s="70"/>
      <c r="K4146" s="118"/>
      <c r="L4146" s="112"/>
    </row>
    <row r="4147" spans="1:12" x14ac:dyDescent="0.25">
      <c r="A4147" s="93">
        <v>1986</v>
      </c>
      <c r="B4147" s="94" t="s">
        <v>352</v>
      </c>
      <c r="C4147" s="95" t="s">
        <v>353</v>
      </c>
      <c r="D4147" s="95" t="s">
        <v>337</v>
      </c>
      <c r="E4147" s="87"/>
      <c r="F4147" s="69"/>
      <c r="G4147" s="69"/>
      <c r="H4147" s="69"/>
      <c r="I4147" s="69"/>
      <c r="J4147" s="70"/>
      <c r="K4147" s="118"/>
      <c r="L4147" s="112"/>
    </row>
    <row r="4148" spans="1:12" x14ac:dyDescent="0.25">
      <c r="A4148" s="93">
        <v>1986</v>
      </c>
      <c r="B4148" s="94" t="s">
        <v>354</v>
      </c>
      <c r="C4148" s="95" t="s">
        <v>355</v>
      </c>
      <c r="D4148" s="95" t="s">
        <v>337</v>
      </c>
      <c r="E4148" s="87"/>
      <c r="F4148" s="69"/>
      <c r="G4148" s="69"/>
      <c r="H4148" s="69"/>
      <c r="I4148" s="69"/>
      <c r="J4148" s="70"/>
      <c r="K4148" s="118"/>
      <c r="L4148" s="112"/>
    </row>
    <row r="4149" spans="1:12" x14ac:dyDescent="0.25">
      <c r="A4149" s="93">
        <v>1986</v>
      </c>
      <c r="B4149" s="94" t="s">
        <v>356</v>
      </c>
      <c r="C4149" s="95" t="s">
        <v>357</v>
      </c>
      <c r="D4149" s="95" t="s">
        <v>337</v>
      </c>
      <c r="E4149" s="87"/>
      <c r="F4149" s="69"/>
      <c r="G4149" s="69"/>
      <c r="H4149" s="69"/>
      <c r="I4149" s="69"/>
      <c r="J4149" s="70"/>
      <c r="K4149" s="118"/>
      <c r="L4149" s="112"/>
    </row>
    <row r="4150" spans="1:12" x14ac:dyDescent="0.25">
      <c r="A4150" s="93">
        <v>1986</v>
      </c>
      <c r="B4150" s="94" t="s">
        <v>358</v>
      </c>
      <c r="C4150" s="95" t="s">
        <v>359</v>
      </c>
      <c r="D4150" s="95" t="s">
        <v>337</v>
      </c>
      <c r="E4150" s="87"/>
      <c r="F4150" s="69"/>
      <c r="G4150" s="69"/>
      <c r="H4150" s="69"/>
      <c r="I4150" s="69"/>
      <c r="J4150" s="70"/>
      <c r="K4150" s="118"/>
      <c r="L4150" s="112"/>
    </row>
    <row r="4151" spans="1:12" x14ac:dyDescent="0.25">
      <c r="A4151" s="93">
        <v>1986</v>
      </c>
      <c r="B4151" s="94" t="s">
        <v>360</v>
      </c>
      <c r="C4151" s="95" t="s">
        <v>361</v>
      </c>
      <c r="D4151" s="95" t="s">
        <v>337</v>
      </c>
      <c r="E4151" s="87"/>
      <c r="F4151" s="69"/>
      <c r="G4151" s="69"/>
      <c r="H4151" s="69"/>
      <c r="I4151" s="69"/>
      <c r="J4151" s="70"/>
      <c r="K4151" s="118"/>
      <c r="L4151" s="112"/>
    </row>
    <row r="4152" spans="1:12" x14ac:dyDescent="0.25">
      <c r="A4152" s="93">
        <v>1986</v>
      </c>
      <c r="B4152" s="94" t="s">
        <v>362</v>
      </c>
      <c r="C4152" s="95" t="s">
        <v>363</v>
      </c>
      <c r="D4152" s="95" t="s">
        <v>337</v>
      </c>
      <c r="E4152" s="87"/>
      <c r="F4152" s="69"/>
      <c r="G4152" s="69"/>
      <c r="H4152" s="69"/>
      <c r="I4152" s="69"/>
      <c r="J4152" s="70"/>
      <c r="K4152" s="118"/>
      <c r="L4152" s="112"/>
    </row>
    <row r="4153" spans="1:12" x14ac:dyDescent="0.25">
      <c r="A4153" s="93">
        <v>1986</v>
      </c>
      <c r="B4153" s="94" t="s">
        <v>364</v>
      </c>
      <c r="C4153" s="95" t="s">
        <v>365</v>
      </c>
      <c r="D4153" s="95" t="s">
        <v>337</v>
      </c>
      <c r="E4153" s="87"/>
      <c r="F4153" s="69"/>
      <c r="G4153" s="69"/>
      <c r="H4153" s="69"/>
      <c r="I4153" s="69"/>
      <c r="J4153" s="70"/>
      <c r="K4153" s="118"/>
      <c r="L4153" s="112"/>
    </row>
    <row r="4154" spans="1:12" x14ac:dyDescent="0.25">
      <c r="A4154" s="93">
        <v>1986</v>
      </c>
      <c r="B4154" s="94" t="s">
        <v>366</v>
      </c>
      <c r="C4154" s="95" t="s">
        <v>367</v>
      </c>
      <c r="D4154" s="95" t="s">
        <v>337</v>
      </c>
      <c r="E4154" s="87"/>
      <c r="F4154" s="69"/>
      <c r="G4154" s="69"/>
      <c r="H4154" s="69"/>
      <c r="I4154" s="69"/>
      <c r="J4154" s="70"/>
      <c r="K4154" s="118"/>
      <c r="L4154" s="112"/>
    </row>
    <row r="4155" spans="1:12" x14ac:dyDescent="0.25">
      <c r="A4155" s="93">
        <v>1986</v>
      </c>
      <c r="B4155" s="94" t="s">
        <v>368</v>
      </c>
      <c r="C4155" s="95" t="s">
        <v>369</v>
      </c>
      <c r="D4155" s="95" t="s">
        <v>337</v>
      </c>
      <c r="E4155" s="87"/>
      <c r="F4155" s="69"/>
      <c r="G4155" s="69"/>
      <c r="H4155" s="69"/>
      <c r="I4155" s="69"/>
      <c r="J4155" s="70"/>
      <c r="K4155" s="118"/>
      <c r="L4155" s="112"/>
    </row>
    <row r="4156" spans="1:12" x14ac:dyDescent="0.25">
      <c r="A4156" s="93">
        <v>1986</v>
      </c>
      <c r="B4156" s="94" t="s">
        <v>370</v>
      </c>
      <c r="C4156" s="95" t="s">
        <v>371</v>
      </c>
      <c r="D4156" s="95" t="s">
        <v>337</v>
      </c>
      <c r="E4156" s="87"/>
      <c r="F4156" s="69"/>
      <c r="G4156" s="69"/>
      <c r="H4156" s="69"/>
      <c r="I4156" s="69"/>
      <c r="J4156" s="70"/>
      <c r="K4156" s="118"/>
      <c r="L4156" s="112"/>
    </row>
    <row r="4157" spans="1:12" x14ac:dyDescent="0.25">
      <c r="A4157" s="93">
        <v>1986</v>
      </c>
      <c r="B4157" s="94" t="s">
        <v>372</v>
      </c>
      <c r="C4157" s="95" t="s">
        <v>373</v>
      </c>
      <c r="D4157" s="95" t="s">
        <v>337</v>
      </c>
      <c r="E4157" s="87"/>
      <c r="F4157" s="69"/>
      <c r="G4157" s="69"/>
      <c r="H4157" s="69"/>
      <c r="I4157" s="69"/>
      <c r="J4157" s="70"/>
      <c r="K4157" s="118"/>
      <c r="L4157" s="112"/>
    </row>
    <row r="4158" spans="1:12" x14ac:dyDescent="0.25">
      <c r="A4158" s="93">
        <v>1986</v>
      </c>
      <c r="B4158" s="94" t="s">
        <v>374</v>
      </c>
      <c r="C4158" s="95" t="s">
        <v>375</v>
      </c>
      <c r="D4158" s="95" t="s">
        <v>337</v>
      </c>
      <c r="E4158" s="87"/>
      <c r="F4158" s="69"/>
      <c r="G4158" s="69"/>
      <c r="H4158" s="69"/>
      <c r="I4158" s="69"/>
      <c r="J4158" s="70"/>
      <c r="K4158" s="118"/>
      <c r="L4158" s="112"/>
    </row>
    <row r="4159" spans="1:12" x14ac:dyDescent="0.25">
      <c r="A4159" s="93">
        <v>1986</v>
      </c>
      <c r="B4159" s="94" t="s">
        <v>376</v>
      </c>
      <c r="C4159" s="95" t="s">
        <v>377</v>
      </c>
      <c r="D4159" s="95" t="s">
        <v>337</v>
      </c>
      <c r="E4159" s="87"/>
      <c r="F4159" s="69"/>
      <c r="G4159" s="69"/>
      <c r="H4159" s="69"/>
      <c r="I4159" s="69"/>
      <c r="J4159" s="70"/>
      <c r="K4159" s="118"/>
      <c r="L4159" s="112"/>
    </row>
    <row r="4160" spans="1:12" x14ac:dyDescent="0.25">
      <c r="A4160" s="93">
        <v>1986</v>
      </c>
      <c r="B4160" s="94" t="s">
        <v>378</v>
      </c>
      <c r="C4160" s="95" t="s">
        <v>379</v>
      </c>
      <c r="D4160" s="95" t="s">
        <v>337</v>
      </c>
      <c r="E4160" s="87"/>
      <c r="F4160" s="69"/>
      <c r="G4160" s="69"/>
      <c r="H4160" s="69"/>
      <c r="I4160" s="69"/>
      <c r="J4160" s="70"/>
      <c r="K4160" s="118"/>
      <c r="L4160" s="112"/>
    </row>
    <row r="4161" spans="1:12" x14ac:dyDescent="0.25">
      <c r="A4161" s="93">
        <v>1986</v>
      </c>
      <c r="B4161" s="94" t="s">
        <v>380</v>
      </c>
      <c r="C4161" s="95" t="s">
        <v>381</v>
      </c>
      <c r="D4161" s="95" t="s">
        <v>337</v>
      </c>
      <c r="E4161" s="87"/>
      <c r="F4161" s="69"/>
      <c r="G4161" s="69"/>
      <c r="H4161" s="69"/>
      <c r="I4161" s="69"/>
      <c r="J4161" s="70"/>
      <c r="K4161" s="118"/>
      <c r="L4161" s="112"/>
    </row>
    <row r="4162" spans="1:12" x14ac:dyDescent="0.25">
      <c r="A4162" s="93">
        <v>1986</v>
      </c>
      <c r="B4162" s="94"/>
      <c r="C4162" s="95" t="s">
        <v>382</v>
      </c>
      <c r="D4162" s="95" t="s">
        <v>337</v>
      </c>
      <c r="E4162" s="87"/>
      <c r="F4162" s="69"/>
      <c r="G4162" s="69"/>
      <c r="H4162" s="69"/>
      <c r="I4162" s="69"/>
      <c r="J4162" s="70"/>
      <c r="K4162" s="118"/>
      <c r="L4162" s="112"/>
    </row>
    <row r="4163" spans="1:12" x14ac:dyDescent="0.25">
      <c r="A4163" s="93">
        <v>1986</v>
      </c>
      <c r="B4163" s="94" t="s">
        <v>383</v>
      </c>
      <c r="C4163" s="95" t="s">
        <v>384</v>
      </c>
      <c r="D4163" s="95" t="s">
        <v>337</v>
      </c>
      <c r="E4163" s="87"/>
      <c r="F4163" s="69"/>
      <c r="G4163" s="69"/>
      <c r="H4163" s="69"/>
      <c r="I4163" s="69"/>
      <c r="J4163" s="70"/>
      <c r="K4163" s="118"/>
      <c r="L4163" s="112"/>
    </row>
    <row r="4164" spans="1:12" x14ac:dyDescent="0.25">
      <c r="A4164" s="93">
        <v>1986</v>
      </c>
      <c r="B4164" s="94" t="s">
        <v>385</v>
      </c>
      <c r="C4164" s="95" t="s">
        <v>386</v>
      </c>
      <c r="D4164" s="95" t="s">
        <v>337</v>
      </c>
      <c r="E4164" s="87"/>
      <c r="F4164" s="69"/>
      <c r="G4164" s="69"/>
      <c r="H4164" s="69"/>
      <c r="I4164" s="69"/>
      <c r="J4164" s="70"/>
      <c r="K4164" s="118"/>
      <c r="L4164" s="112"/>
    </row>
    <row r="4165" spans="1:12" x14ac:dyDescent="0.25">
      <c r="A4165" s="93">
        <v>1986</v>
      </c>
      <c r="B4165" s="94" t="s">
        <v>387</v>
      </c>
      <c r="C4165" s="95" t="s">
        <v>648</v>
      </c>
      <c r="D4165" s="95" t="s">
        <v>337</v>
      </c>
      <c r="E4165" s="87"/>
      <c r="F4165" s="69"/>
      <c r="G4165" s="69"/>
      <c r="H4165" s="69"/>
      <c r="I4165" s="69"/>
      <c r="J4165" s="70"/>
      <c r="K4165" s="118"/>
      <c r="L4165" s="112"/>
    </row>
    <row r="4166" spans="1:12" x14ac:dyDescent="0.25">
      <c r="A4166" s="93">
        <v>1986</v>
      </c>
      <c r="B4166" s="94" t="s">
        <v>388</v>
      </c>
      <c r="C4166" s="95" t="s">
        <v>389</v>
      </c>
      <c r="D4166" s="95" t="s">
        <v>337</v>
      </c>
      <c r="E4166" s="87"/>
      <c r="F4166" s="69"/>
      <c r="G4166" s="69"/>
      <c r="H4166" s="69"/>
      <c r="I4166" s="69"/>
      <c r="J4166" s="70"/>
      <c r="K4166" s="118"/>
      <c r="L4166" s="112"/>
    </row>
    <row r="4167" spans="1:12" x14ac:dyDescent="0.25">
      <c r="A4167" s="93">
        <v>1986</v>
      </c>
      <c r="B4167" s="94" t="s">
        <v>390</v>
      </c>
      <c r="C4167" s="95" t="s">
        <v>391</v>
      </c>
      <c r="D4167" s="95" t="s">
        <v>337</v>
      </c>
      <c r="E4167" s="87"/>
      <c r="F4167" s="69"/>
      <c r="G4167" s="69"/>
      <c r="H4167" s="69"/>
      <c r="I4167" s="69"/>
      <c r="J4167" s="70"/>
      <c r="K4167" s="118"/>
      <c r="L4167" s="112"/>
    </row>
    <row r="4168" spans="1:12" x14ac:dyDescent="0.25">
      <c r="A4168" s="93">
        <v>1986</v>
      </c>
      <c r="B4168" s="94" t="s">
        <v>392</v>
      </c>
      <c r="C4168" s="95" t="s">
        <v>393</v>
      </c>
      <c r="D4168" s="95" t="s">
        <v>337</v>
      </c>
      <c r="E4168" s="87"/>
      <c r="F4168" s="69"/>
      <c r="G4168" s="69"/>
      <c r="H4168" s="69"/>
      <c r="I4168" s="69"/>
      <c r="J4168" s="70"/>
      <c r="K4168" s="118"/>
      <c r="L4168" s="112"/>
    </row>
    <row r="4169" spans="1:12" x14ac:dyDescent="0.25">
      <c r="A4169" s="93">
        <v>1986</v>
      </c>
      <c r="B4169" s="94" t="s">
        <v>394</v>
      </c>
      <c r="C4169" s="95" t="s">
        <v>395</v>
      </c>
      <c r="D4169" s="95" t="s">
        <v>337</v>
      </c>
      <c r="E4169" s="87"/>
      <c r="F4169" s="69"/>
      <c r="G4169" s="69"/>
      <c r="H4169" s="69"/>
      <c r="I4169" s="69"/>
      <c r="J4169" s="70"/>
      <c r="K4169" s="118"/>
      <c r="L4169" s="112"/>
    </row>
    <row r="4170" spans="1:12" x14ac:dyDescent="0.25">
      <c r="A4170" s="93">
        <v>1986</v>
      </c>
      <c r="B4170" s="94" t="s">
        <v>396</v>
      </c>
      <c r="C4170" s="95" t="s">
        <v>397</v>
      </c>
      <c r="D4170" s="95" t="s">
        <v>337</v>
      </c>
      <c r="E4170" s="87"/>
      <c r="F4170" s="69"/>
      <c r="G4170" s="69"/>
      <c r="H4170" s="69"/>
      <c r="I4170" s="69"/>
      <c r="J4170" s="70"/>
      <c r="K4170" s="118"/>
      <c r="L4170" s="112"/>
    </row>
    <row r="4171" spans="1:12" x14ac:dyDescent="0.25">
      <c r="A4171" s="93">
        <v>1986</v>
      </c>
      <c r="B4171" s="94" t="s">
        <v>398</v>
      </c>
      <c r="C4171" s="95" t="s">
        <v>399</v>
      </c>
      <c r="D4171" s="95" t="s">
        <v>337</v>
      </c>
      <c r="E4171" s="87"/>
      <c r="F4171" s="69"/>
      <c r="G4171" s="69"/>
      <c r="H4171" s="69"/>
      <c r="I4171" s="69"/>
      <c r="J4171" s="70"/>
      <c r="K4171" s="118"/>
      <c r="L4171" s="112"/>
    </row>
    <row r="4172" spans="1:12" x14ac:dyDescent="0.25">
      <c r="A4172" s="93">
        <v>1986</v>
      </c>
      <c r="B4172" s="94" t="s">
        <v>400</v>
      </c>
      <c r="C4172" s="95" t="s">
        <v>401</v>
      </c>
      <c r="D4172" s="95" t="s">
        <v>337</v>
      </c>
      <c r="E4172" s="87"/>
      <c r="F4172" s="69"/>
      <c r="G4172" s="69"/>
      <c r="H4172" s="69"/>
      <c r="I4172" s="69"/>
      <c r="J4172" s="70"/>
      <c r="K4172" s="118"/>
      <c r="L4172" s="112"/>
    </row>
    <row r="4173" spans="1:12" x14ac:dyDescent="0.25">
      <c r="A4173" s="93">
        <v>1986</v>
      </c>
      <c r="B4173" s="94" t="s">
        <v>402</v>
      </c>
      <c r="C4173" s="95" t="s">
        <v>403</v>
      </c>
      <c r="D4173" s="95" t="s">
        <v>337</v>
      </c>
      <c r="E4173" s="87"/>
      <c r="F4173" s="69"/>
      <c r="G4173" s="69"/>
      <c r="H4173" s="69"/>
      <c r="I4173" s="69"/>
      <c r="J4173" s="70"/>
      <c r="K4173" s="118"/>
      <c r="L4173" s="112"/>
    </row>
    <row r="4174" spans="1:12" x14ac:dyDescent="0.25">
      <c r="A4174" s="93">
        <v>1986</v>
      </c>
      <c r="B4174" s="94" t="s">
        <v>404</v>
      </c>
      <c r="C4174" s="95" t="s">
        <v>405</v>
      </c>
      <c r="D4174" s="95" t="s">
        <v>337</v>
      </c>
      <c r="E4174" s="87"/>
      <c r="F4174" s="69"/>
      <c r="G4174" s="69"/>
      <c r="H4174" s="69"/>
      <c r="I4174" s="69"/>
      <c r="J4174" s="70"/>
      <c r="K4174" s="118"/>
      <c r="L4174" s="112"/>
    </row>
    <row r="4175" spans="1:12" x14ac:dyDescent="0.25">
      <c r="A4175" s="93">
        <v>1986</v>
      </c>
      <c r="B4175" s="94" t="s">
        <v>406</v>
      </c>
      <c r="C4175" s="95" t="s">
        <v>407</v>
      </c>
      <c r="D4175" s="95" t="s">
        <v>337</v>
      </c>
      <c r="E4175" s="87"/>
      <c r="F4175" s="69"/>
      <c r="G4175" s="69"/>
      <c r="H4175" s="69"/>
      <c r="I4175" s="69"/>
      <c r="J4175" s="70"/>
      <c r="K4175" s="118"/>
      <c r="L4175" s="112"/>
    </row>
    <row r="4176" spans="1:12" x14ac:dyDescent="0.25">
      <c r="A4176" s="93">
        <v>1986</v>
      </c>
      <c r="B4176" s="94" t="s">
        <v>408</v>
      </c>
      <c r="C4176" s="95" t="s">
        <v>409</v>
      </c>
      <c r="D4176" s="95" t="s">
        <v>337</v>
      </c>
      <c r="E4176" s="87"/>
      <c r="F4176" s="69"/>
      <c r="G4176" s="69"/>
      <c r="H4176" s="69"/>
      <c r="I4176" s="69"/>
      <c r="J4176" s="70"/>
      <c r="K4176" s="118"/>
      <c r="L4176" s="112"/>
    </row>
    <row r="4177" spans="1:12" x14ac:dyDescent="0.25">
      <c r="A4177" s="93">
        <v>1986</v>
      </c>
      <c r="B4177" s="94" t="s">
        <v>410</v>
      </c>
      <c r="C4177" s="95" t="s">
        <v>411</v>
      </c>
      <c r="D4177" s="95" t="s">
        <v>337</v>
      </c>
      <c r="E4177" s="87"/>
      <c r="F4177" s="69"/>
      <c r="G4177" s="69"/>
      <c r="H4177" s="69"/>
      <c r="I4177" s="69"/>
      <c r="J4177" s="70"/>
      <c r="K4177" s="118"/>
      <c r="L4177" s="112"/>
    </row>
    <row r="4178" spans="1:12" x14ac:dyDescent="0.25">
      <c r="A4178" s="93">
        <v>1986</v>
      </c>
      <c r="B4178" s="94" t="s">
        <v>412</v>
      </c>
      <c r="C4178" s="95" t="s">
        <v>413</v>
      </c>
      <c r="D4178" s="95" t="s">
        <v>337</v>
      </c>
      <c r="E4178" s="87"/>
      <c r="F4178" s="69"/>
      <c r="G4178" s="69"/>
      <c r="H4178" s="69"/>
      <c r="I4178" s="69"/>
      <c r="J4178" s="70"/>
      <c r="K4178" s="118"/>
      <c r="L4178" s="112"/>
    </row>
    <row r="4179" spans="1:12" x14ac:dyDescent="0.25">
      <c r="A4179" s="93">
        <v>1986</v>
      </c>
      <c r="B4179" s="94" t="s">
        <v>414</v>
      </c>
      <c r="C4179" s="95" t="s">
        <v>415</v>
      </c>
      <c r="D4179" s="95" t="s">
        <v>337</v>
      </c>
      <c r="E4179" s="87"/>
      <c r="F4179" s="69"/>
      <c r="G4179" s="69"/>
      <c r="H4179" s="69"/>
      <c r="I4179" s="69"/>
      <c r="J4179" s="70"/>
      <c r="K4179" s="118"/>
      <c r="L4179" s="112"/>
    </row>
    <row r="4180" spans="1:12" x14ac:dyDescent="0.25">
      <c r="A4180" s="93">
        <v>1986</v>
      </c>
      <c r="B4180" s="94" t="s">
        <v>416</v>
      </c>
      <c r="C4180" s="95" t="s">
        <v>417</v>
      </c>
      <c r="D4180" s="95" t="s">
        <v>337</v>
      </c>
      <c r="E4180" s="87"/>
      <c r="F4180" s="69"/>
      <c r="G4180" s="69"/>
      <c r="H4180" s="69"/>
      <c r="I4180" s="69"/>
      <c r="J4180" s="70"/>
      <c r="K4180" s="118"/>
      <c r="L4180" s="112"/>
    </row>
    <row r="4181" spans="1:12" x14ac:dyDescent="0.25">
      <c r="A4181" s="93">
        <v>1986</v>
      </c>
      <c r="B4181" s="94" t="s">
        <v>418</v>
      </c>
      <c r="C4181" s="95" t="s">
        <v>419</v>
      </c>
      <c r="D4181" s="95" t="s">
        <v>337</v>
      </c>
      <c r="E4181" s="87"/>
      <c r="F4181" s="69"/>
      <c r="G4181" s="69"/>
      <c r="H4181" s="69"/>
      <c r="I4181" s="69"/>
      <c r="J4181" s="70"/>
      <c r="K4181" s="118"/>
      <c r="L4181" s="112"/>
    </row>
    <row r="4182" spans="1:12" x14ac:dyDescent="0.25">
      <c r="A4182" s="93">
        <v>1986</v>
      </c>
      <c r="B4182" s="94" t="s">
        <v>420</v>
      </c>
      <c r="C4182" s="95" t="s">
        <v>421</v>
      </c>
      <c r="D4182" s="95" t="s">
        <v>337</v>
      </c>
      <c r="E4182" s="87"/>
      <c r="F4182" s="69"/>
      <c r="G4182" s="69"/>
      <c r="H4182" s="69"/>
      <c r="I4182" s="69"/>
      <c r="J4182" s="70"/>
      <c r="K4182" s="118"/>
      <c r="L4182" s="112"/>
    </row>
    <row r="4183" spans="1:12" x14ac:dyDescent="0.25">
      <c r="A4183" s="93">
        <v>1986</v>
      </c>
      <c r="B4183" s="94" t="s">
        <v>422</v>
      </c>
      <c r="C4183" s="95" t="s">
        <v>423</v>
      </c>
      <c r="D4183" s="95" t="s">
        <v>337</v>
      </c>
      <c r="E4183" s="87"/>
      <c r="F4183" s="69"/>
      <c r="G4183" s="69"/>
      <c r="H4183" s="69"/>
      <c r="I4183" s="69"/>
      <c r="J4183" s="70"/>
      <c r="K4183" s="118"/>
      <c r="L4183" s="112"/>
    </row>
    <row r="4184" spans="1:12" x14ac:dyDescent="0.25">
      <c r="A4184" s="93">
        <v>1986</v>
      </c>
      <c r="B4184" s="94" t="s">
        <v>424</v>
      </c>
      <c r="C4184" s="95" t="s">
        <v>425</v>
      </c>
      <c r="D4184" s="95" t="s">
        <v>337</v>
      </c>
      <c r="E4184" s="87"/>
      <c r="F4184" s="69"/>
      <c r="G4184" s="69"/>
      <c r="H4184" s="69"/>
      <c r="I4184" s="69"/>
      <c r="J4184" s="70"/>
      <c r="K4184" s="118"/>
      <c r="L4184" s="112"/>
    </row>
    <row r="4185" spans="1:12" x14ac:dyDescent="0.25">
      <c r="A4185" s="93">
        <v>1986</v>
      </c>
      <c r="B4185" s="94" t="s">
        <v>426</v>
      </c>
      <c r="C4185" s="95" t="s">
        <v>427</v>
      </c>
      <c r="D4185" s="95" t="s">
        <v>337</v>
      </c>
      <c r="E4185" s="87"/>
      <c r="F4185" s="69"/>
      <c r="G4185" s="69"/>
      <c r="H4185" s="69"/>
      <c r="I4185" s="69"/>
      <c r="J4185" s="70"/>
      <c r="K4185" s="118"/>
      <c r="L4185" s="112"/>
    </row>
    <row r="4186" spans="1:12" x14ac:dyDescent="0.25">
      <c r="A4186" s="93">
        <v>1986</v>
      </c>
      <c r="B4186" s="94" t="s">
        <v>428</v>
      </c>
      <c r="C4186" s="95" t="s">
        <v>429</v>
      </c>
      <c r="D4186" s="95" t="s">
        <v>337</v>
      </c>
      <c r="E4186" s="87"/>
      <c r="F4186" s="69"/>
      <c r="G4186" s="69"/>
      <c r="H4186" s="69"/>
      <c r="I4186" s="69"/>
      <c r="J4186" s="70"/>
      <c r="K4186" s="118"/>
      <c r="L4186" s="112"/>
    </row>
    <row r="4187" spans="1:12" x14ac:dyDescent="0.25">
      <c r="A4187" s="93">
        <v>1986</v>
      </c>
      <c r="B4187" s="94" t="s">
        <v>430</v>
      </c>
      <c r="C4187" s="95" t="s">
        <v>431</v>
      </c>
      <c r="D4187" s="95" t="s">
        <v>337</v>
      </c>
      <c r="E4187" s="87"/>
      <c r="F4187" s="69"/>
      <c r="G4187" s="69"/>
      <c r="H4187" s="69"/>
      <c r="I4187" s="69"/>
      <c r="J4187" s="70"/>
      <c r="K4187" s="118"/>
      <c r="L4187" s="112"/>
    </row>
    <row r="4188" spans="1:12" x14ac:dyDescent="0.25">
      <c r="A4188" s="93">
        <v>1986</v>
      </c>
      <c r="B4188" s="94" t="s">
        <v>432</v>
      </c>
      <c r="C4188" s="95" t="s">
        <v>433</v>
      </c>
      <c r="D4188" s="95" t="s">
        <v>337</v>
      </c>
      <c r="E4188" s="87"/>
      <c r="F4188" s="69"/>
      <c r="G4188" s="69"/>
      <c r="H4188" s="69"/>
      <c r="I4188" s="69"/>
      <c r="J4188" s="70"/>
      <c r="K4188" s="118"/>
      <c r="L4188" s="112"/>
    </row>
    <row r="4189" spans="1:12" x14ac:dyDescent="0.25">
      <c r="A4189" s="93">
        <v>1986</v>
      </c>
      <c r="B4189" s="94" t="s">
        <v>434</v>
      </c>
      <c r="C4189" s="95" t="s">
        <v>435</v>
      </c>
      <c r="D4189" s="95" t="s">
        <v>337</v>
      </c>
      <c r="E4189" s="87"/>
      <c r="F4189" s="69"/>
      <c r="G4189" s="69"/>
      <c r="H4189" s="69"/>
      <c r="I4189" s="69"/>
      <c r="J4189" s="70"/>
      <c r="K4189" s="118"/>
      <c r="L4189" s="112"/>
    </row>
    <row r="4190" spans="1:12" x14ac:dyDescent="0.25">
      <c r="A4190" s="93">
        <v>1986</v>
      </c>
      <c r="B4190" s="94" t="s">
        <v>436</v>
      </c>
      <c r="C4190" s="95" t="s">
        <v>437</v>
      </c>
      <c r="D4190" s="95" t="s">
        <v>337</v>
      </c>
      <c r="E4190" s="87"/>
      <c r="F4190" s="69"/>
      <c r="G4190" s="69"/>
      <c r="H4190" s="69"/>
      <c r="I4190" s="69"/>
      <c r="J4190" s="70"/>
      <c r="K4190" s="118"/>
      <c r="L4190" s="112"/>
    </row>
    <row r="4191" spans="1:12" x14ac:dyDescent="0.25">
      <c r="A4191" s="93">
        <v>1986</v>
      </c>
      <c r="B4191" s="94" t="s">
        <v>438</v>
      </c>
      <c r="C4191" s="95" t="s">
        <v>439</v>
      </c>
      <c r="D4191" s="95" t="s">
        <v>440</v>
      </c>
      <c r="E4191" s="87"/>
      <c r="F4191" s="69"/>
      <c r="G4191" s="69"/>
      <c r="H4191" s="69"/>
      <c r="I4191" s="69"/>
      <c r="J4191" s="70"/>
      <c r="K4191" s="118"/>
      <c r="L4191" s="112"/>
    </row>
    <row r="4192" spans="1:12" x14ac:dyDescent="0.25">
      <c r="A4192" s="93">
        <v>1986</v>
      </c>
      <c r="B4192" s="94" t="s">
        <v>441</v>
      </c>
      <c r="C4192" s="95" t="s">
        <v>442</v>
      </c>
      <c r="D4192" s="95" t="s">
        <v>440</v>
      </c>
      <c r="E4192" s="87"/>
      <c r="F4192" s="69"/>
      <c r="G4192" s="69"/>
      <c r="H4192" s="69"/>
      <c r="I4192" s="69"/>
      <c r="J4192" s="70"/>
      <c r="K4192" s="118"/>
      <c r="L4192" s="112"/>
    </row>
    <row r="4193" spans="1:12" x14ac:dyDescent="0.25">
      <c r="A4193" s="93">
        <v>1986</v>
      </c>
      <c r="B4193" s="94" t="s">
        <v>443</v>
      </c>
      <c r="C4193" s="95" t="s">
        <v>444</v>
      </c>
      <c r="D4193" s="95" t="s">
        <v>440</v>
      </c>
      <c r="E4193" s="87"/>
      <c r="F4193" s="69"/>
      <c r="G4193" s="69"/>
      <c r="H4193" s="69"/>
      <c r="I4193" s="69"/>
      <c r="J4193" s="70"/>
      <c r="K4193" s="118"/>
      <c r="L4193" s="112"/>
    </row>
    <row r="4194" spans="1:12" x14ac:dyDescent="0.25">
      <c r="A4194" s="93">
        <v>1986</v>
      </c>
      <c r="B4194" s="94" t="s">
        <v>445</v>
      </c>
      <c r="C4194" s="95" t="s">
        <v>446</v>
      </c>
      <c r="D4194" s="95" t="s">
        <v>440</v>
      </c>
      <c r="E4194" s="87"/>
      <c r="F4194" s="69"/>
      <c r="G4194" s="69"/>
      <c r="H4194" s="69"/>
      <c r="I4194" s="69"/>
      <c r="J4194" s="70"/>
      <c r="K4194" s="118"/>
      <c r="L4194" s="112"/>
    </row>
    <row r="4195" spans="1:12" x14ac:dyDescent="0.25">
      <c r="A4195" s="93">
        <v>1986</v>
      </c>
      <c r="B4195" s="94" t="s">
        <v>447</v>
      </c>
      <c r="C4195" s="95" t="s">
        <v>448</v>
      </c>
      <c r="D4195" s="95" t="s">
        <v>440</v>
      </c>
      <c r="E4195" s="87"/>
      <c r="F4195" s="69"/>
      <c r="G4195" s="69"/>
      <c r="H4195" s="69"/>
      <c r="I4195" s="69"/>
      <c r="J4195" s="70"/>
      <c r="K4195" s="118"/>
      <c r="L4195" s="112"/>
    </row>
    <row r="4196" spans="1:12" x14ac:dyDescent="0.25">
      <c r="A4196" s="93">
        <v>1986</v>
      </c>
      <c r="B4196" s="94" t="s">
        <v>449</v>
      </c>
      <c r="C4196" s="95" t="s">
        <v>450</v>
      </c>
      <c r="D4196" s="95" t="s">
        <v>440</v>
      </c>
      <c r="E4196" s="87"/>
      <c r="F4196" s="69"/>
      <c r="G4196" s="69"/>
      <c r="H4196" s="69"/>
      <c r="I4196" s="69"/>
      <c r="J4196" s="70"/>
      <c r="K4196" s="118"/>
      <c r="L4196" s="112"/>
    </row>
    <row r="4197" spans="1:12" x14ac:dyDescent="0.25">
      <c r="A4197" s="93">
        <v>1986</v>
      </c>
      <c r="B4197" s="94" t="s">
        <v>451</v>
      </c>
      <c r="C4197" s="95" t="s">
        <v>452</v>
      </c>
      <c r="D4197" s="95" t="s">
        <v>440</v>
      </c>
      <c r="E4197" s="87"/>
      <c r="F4197" s="69"/>
      <c r="G4197" s="69"/>
      <c r="H4197" s="69"/>
      <c r="I4197" s="69"/>
      <c r="J4197" s="70"/>
      <c r="K4197" s="118"/>
      <c r="L4197" s="112"/>
    </row>
    <row r="4198" spans="1:12" x14ac:dyDescent="0.25">
      <c r="A4198" s="93">
        <v>1986</v>
      </c>
      <c r="B4198" s="94" t="s">
        <v>453</v>
      </c>
      <c r="C4198" s="95" t="s">
        <v>454</v>
      </c>
      <c r="D4198" s="95" t="s">
        <v>440</v>
      </c>
      <c r="E4198" s="87"/>
      <c r="F4198" s="69"/>
      <c r="G4198" s="69"/>
      <c r="H4198" s="69"/>
      <c r="I4198" s="69"/>
      <c r="J4198" s="70"/>
      <c r="K4198" s="118"/>
      <c r="L4198" s="112"/>
    </row>
    <row r="4199" spans="1:12" x14ac:dyDescent="0.25">
      <c r="A4199" s="93">
        <v>1986</v>
      </c>
      <c r="B4199" s="94" t="s">
        <v>455</v>
      </c>
      <c r="C4199" s="95" t="s">
        <v>456</v>
      </c>
      <c r="D4199" s="95" t="s">
        <v>440</v>
      </c>
      <c r="E4199" s="87"/>
      <c r="F4199" s="69"/>
      <c r="G4199" s="69"/>
      <c r="H4199" s="69"/>
      <c r="I4199" s="69"/>
      <c r="J4199" s="70"/>
      <c r="K4199" s="118"/>
      <c r="L4199" s="112"/>
    </row>
    <row r="4200" spans="1:12" x14ac:dyDescent="0.25">
      <c r="A4200" s="93">
        <v>1986</v>
      </c>
      <c r="B4200" s="94" t="s">
        <v>457</v>
      </c>
      <c r="C4200" s="95" t="s">
        <v>458</v>
      </c>
      <c r="D4200" s="95" t="s">
        <v>440</v>
      </c>
      <c r="E4200" s="87"/>
      <c r="F4200" s="69"/>
      <c r="G4200" s="69"/>
      <c r="H4200" s="69"/>
      <c r="I4200" s="69"/>
      <c r="J4200" s="70"/>
      <c r="K4200" s="118"/>
      <c r="L4200" s="112"/>
    </row>
    <row r="4201" spans="1:12" x14ac:dyDescent="0.25">
      <c r="A4201" s="93">
        <v>1986</v>
      </c>
      <c r="B4201" s="94" t="s">
        <v>459</v>
      </c>
      <c r="C4201" s="95" t="s">
        <v>460</v>
      </c>
      <c r="D4201" s="95" t="s">
        <v>440</v>
      </c>
      <c r="E4201" s="87"/>
      <c r="F4201" s="69"/>
      <c r="G4201" s="69"/>
      <c r="H4201" s="69"/>
      <c r="I4201" s="69"/>
      <c r="J4201" s="70"/>
      <c r="K4201" s="118"/>
      <c r="L4201" s="112"/>
    </row>
    <row r="4202" spans="1:12" x14ac:dyDescent="0.25">
      <c r="A4202" s="93">
        <v>1986</v>
      </c>
      <c r="B4202" s="94" t="s">
        <v>461</v>
      </c>
      <c r="C4202" s="95" t="s">
        <v>462</v>
      </c>
      <c r="D4202" s="95" t="s">
        <v>440</v>
      </c>
      <c r="E4202" s="87"/>
      <c r="F4202" s="69"/>
      <c r="G4202" s="69"/>
      <c r="H4202" s="69"/>
      <c r="I4202" s="69"/>
      <c r="J4202" s="70"/>
      <c r="K4202" s="118"/>
      <c r="L4202" s="112"/>
    </row>
    <row r="4203" spans="1:12" x14ac:dyDescent="0.25">
      <c r="A4203" s="93">
        <v>1986</v>
      </c>
      <c r="B4203" s="94" t="s">
        <v>463</v>
      </c>
      <c r="C4203" s="95" t="s">
        <v>464</v>
      </c>
      <c r="D4203" s="95" t="s">
        <v>440</v>
      </c>
      <c r="E4203" s="87"/>
      <c r="F4203" s="69"/>
      <c r="G4203" s="69"/>
      <c r="H4203" s="69"/>
      <c r="I4203" s="69"/>
      <c r="J4203" s="70"/>
      <c r="K4203" s="118"/>
      <c r="L4203" s="112"/>
    </row>
    <row r="4204" spans="1:12" x14ac:dyDescent="0.25">
      <c r="A4204" s="93">
        <v>1986</v>
      </c>
      <c r="B4204" s="94" t="s">
        <v>465</v>
      </c>
      <c r="C4204" s="95" t="s">
        <v>466</v>
      </c>
      <c r="D4204" s="95" t="s">
        <v>440</v>
      </c>
      <c r="E4204" s="87"/>
      <c r="F4204" s="69"/>
      <c r="G4204" s="69"/>
      <c r="H4204" s="69"/>
      <c r="I4204" s="69"/>
      <c r="J4204" s="70"/>
      <c r="K4204" s="118"/>
      <c r="L4204" s="112"/>
    </row>
    <row r="4205" spans="1:12" x14ac:dyDescent="0.25">
      <c r="A4205" s="93">
        <v>1986</v>
      </c>
      <c r="B4205" s="94" t="s">
        <v>467</v>
      </c>
      <c r="C4205" s="95" t="s">
        <v>468</v>
      </c>
      <c r="D4205" s="95" t="s">
        <v>440</v>
      </c>
      <c r="E4205" s="87"/>
      <c r="F4205" s="69"/>
      <c r="G4205" s="69"/>
      <c r="H4205" s="69"/>
      <c r="I4205" s="69"/>
      <c r="J4205" s="70"/>
      <c r="K4205" s="118"/>
      <c r="L4205" s="112"/>
    </row>
    <row r="4206" spans="1:12" x14ac:dyDescent="0.25">
      <c r="A4206" s="93">
        <v>1986</v>
      </c>
      <c r="B4206" s="94" t="s">
        <v>469</v>
      </c>
      <c r="C4206" s="95" t="s">
        <v>470</v>
      </c>
      <c r="D4206" s="95" t="s">
        <v>440</v>
      </c>
      <c r="E4206" s="87"/>
      <c r="F4206" s="69"/>
      <c r="G4206" s="69"/>
      <c r="H4206" s="69"/>
      <c r="I4206" s="69"/>
      <c r="J4206" s="70"/>
      <c r="K4206" s="118"/>
      <c r="L4206" s="112"/>
    </row>
    <row r="4207" spans="1:12" x14ac:dyDescent="0.25">
      <c r="A4207" s="93">
        <v>1986</v>
      </c>
      <c r="B4207" s="94" t="s">
        <v>471</v>
      </c>
      <c r="C4207" s="95" t="s">
        <v>472</v>
      </c>
      <c r="D4207" s="95" t="s">
        <v>440</v>
      </c>
      <c r="E4207" s="87"/>
      <c r="F4207" s="69"/>
      <c r="G4207" s="69"/>
      <c r="H4207" s="69"/>
      <c r="I4207" s="69"/>
      <c r="J4207" s="70"/>
      <c r="K4207" s="118"/>
      <c r="L4207" s="112"/>
    </row>
    <row r="4208" spans="1:12" x14ac:dyDescent="0.25">
      <c r="A4208" s="93">
        <v>1986</v>
      </c>
      <c r="B4208" s="94" t="s">
        <v>473</v>
      </c>
      <c r="C4208" s="95" t="s">
        <v>474</v>
      </c>
      <c r="D4208" s="95" t="s">
        <v>440</v>
      </c>
      <c r="E4208" s="87"/>
      <c r="F4208" s="69"/>
      <c r="G4208" s="69"/>
      <c r="H4208" s="69"/>
      <c r="I4208" s="69"/>
      <c r="J4208" s="70"/>
      <c r="K4208" s="118"/>
      <c r="L4208" s="112"/>
    </row>
    <row r="4209" spans="1:12" x14ac:dyDescent="0.25">
      <c r="A4209" s="93">
        <v>1986</v>
      </c>
      <c r="B4209" s="94" t="s">
        <v>475</v>
      </c>
      <c r="C4209" s="95" t="s">
        <v>476</v>
      </c>
      <c r="D4209" s="95" t="s">
        <v>440</v>
      </c>
      <c r="E4209" s="87"/>
      <c r="F4209" s="69"/>
      <c r="G4209" s="69"/>
      <c r="H4209" s="69"/>
      <c r="I4209" s="69"/>
      <c r="J4209" s="70"/>
      <c r="K4209" s="118"/>
      <c r="L4209" s="112"/>
    </row>
    <row r="4210" spans="1:12" x14ac:dyDescent="0.25">
      <c r="A4210" s="93">
        <v>1986</v>
      </c>
      <c r="B4210" s="94" t="s">
        <v>477</v>
      </c>
      <c r="C4210" s="95" t="s">
        <v>478</v>
      </c>
      <c r="D4210" s="95" t="s">
        <v>440</v>
      </c>
      <c r="E4210" s="87"/>
      <c r="F4210" s="69"/>
      <c r="G4210" s="69"/>
      <c r="H4210" s="69"/>
      <c r="I4210" s="69"/>
      <c r="J4210" s="70"/>
      <c r="K4210" s="118"/>
      <c r="L4210" s="112"/>
    </row>
    <row r="4211" spans="1:12" x14ac:dyDescent="0.25">
      <c r="A4211" s="93">
        <v>1986</v>
      </c>
      <c r="B4211" s="94" t="s">
        <v>479</v>
      </c>
      <c r="C4211" s="95" t="s">
        <v>480</v>
      </c>
      <c r="D4211" s="95" t="s">
        <v>440</v>
      </c>
      <c r="E4211" s="87"/>
      <c r="F4211" s="69"/>
      <c r="G4211" s="69"/>
      <c r="H4211" s="69"/>
      <c r="I4211" s="69"/>
      <c r="J4211" s="70"/>
      <c r="K4211" s="118"/>
      <c r="L4211" s="112"/>
    </row>
    <row r="4212" spans="1:12" x14ac:dyDescent="0.25">
      <c r="A4212" s="93">
        <v>1986</v>
      </c>
      <c r="B4212" s="94" t="s">
        <v>481</v>
      </c>
      <c r="C4212" s="95" t="s">
        <v>482</v>
      </c>
      <c r="D4212" s="95" t="s">
        <v>440</v>
      </c>
      <c r="E4212" s="87"/>
      <c r="F4212" s="69"/>
      <c r="G4212" s="69"/>
      <c r="H4212" s="69"/>
      <c r="I4212" s="69"/>
      <c r="J4212" s="70"/>
      <c r="K4212" s="118"/>
      <c r="L4212" s="112"/>
    </row>
    <row r="4213" spans="1:12" x14ac:dyDescent="0.25">
      <c r="A4213" s="93">
        <v>1986</v>
      </c>
      <c r="B4213" s="94" t="s">
        <v>483</v>
      </c>
      <c r="C4213" s="95" t="s">
        <v>484</v>
      </c>
      <c r="D4213" s="95" t="s">
        <v>440</v>
      </c>
      <c r="E4213" s="87"/>
      <c r="F4213" s="69"/>
      <c r="G4213" s="69"/>
      <c r="H4213" s="69"/>
      <c r="I4213" s="69"/>
      <c r="J4213" s="70"/>
      <c r="K4213" s="118"/>
      <c r="L4213" s="112"/>
    </row>
    <row r="4214" spans="1:12" x14ac:dyDescent="0.25">
      <c r="A4214" s="93">
        <v>1986</v>
      </c>
      <c r="B4214" s="94" t="s">
        <v>485</v>
      </c>
      <c r="C4214" s="95" t="s">
        <v>486</v>
      </c>
      <c r="D4214" s="95" t="s">
        <v>440</v>
      </c>
      <c r="E4214" s="87"/>
      <c r="F4214" s="69"/>
      <c r="G4214" s="69"/>
      <c r="H4214" s="69"/>
      <c r="I4214" s="69"/>
      <c r="J4214" s="70"/>
      <c r="K4214" s="118"/>
      <c r="L4214" s="112"/>
    </row>
    <row r="4215" spans="1:12" x14ac:dyDescent="0.25">
      <c r="A4215" s="93">
        <v>1986</v>
      </c>
      <c r="B4215" s="94" t="s">
        <v>487</v>
      </c>
      <c r="C4215" s="95" t="s">
        <v>488</v>
      </c>
      <c r="D4215" s="95" t="s">
        <v>440</v>
      </c>
      <c r="E4215" s="87"/>
      <c r="F4215" s="69"/>
      <c r="G4215" s="69"/>
      <c r="H4215" s="69"/>
      <c r="I4215" s="69"/>
      <c r="J4215" s="70"/>
      <c r="K4215" s="118"/>
      <c r="L4215" s="112"/>
    </row>
    <row r="4216" spans="1:12" x14ac:dyDescent="0.25">
      <c r="A4216" s="93">
        <v>1986</v>
      </c>
      <c r="B4216" s="94" t="s">
        <v>489</v>
      </c>
      <c r="C4216" s="95" t="s">
        <v>490</v>
      </c>
      <c r="D4216" s="95" t="s">
        <v>440</v>
      </c>
      <c r="E4216" s="87"/>
      <c r="F4216" s="69"/>
      <c r="G4216" s="69"/>
      <c r="H4216" s="69"/>
      <c r="I4216" s="69"/>
      <c r="J4216" s="70"/>
      <c r="K4216" s="118"/>
      <c r="L4216" s="112"/>
    </row>
    <row r="4217" spans="1:12" x14ac:dyDescent="0.25">
      <c r="A4217" s="93">
        <v>1986</v>
      </c>
      <c r="B4217" s="94" t="s">
        <v>491</v>
      </c>
      <c r="C4217" s="95" t="s">
        <v>492</v>
      </c>
      <c r="D4217" s="95" t="s">
        <v>440</v>
      </c>
      <c r="E4217" s="87"/>
      <c r="F4217" s="69"/>
      <c r="G4217" s="69"/>
      <c r="H4217" s="69"/>
      <c r="I4217" s="69"/>
      <c r="J4217" s="70"/>
      <c r="K4217" s="118"/>
      <c r="L4217" s="112"/>
    </row>
    <row r="4218" spans="1:12" x14ac:dyDescent="0.25">
      <c r="A4218" s="93">
        <v>1986</v>
      </c>
      <c r="B4218" s="94" t="s">
        <v>493</v>
      </c>
      <c r="C4218" s="95" t="s">
        <v>494</v>
      </c>
      <c r="D4218" s="95" t="s">
        <v>440</v>
      </c>
      <c r="E4218" s="87"/>
      <c r="F4218" s="69"/>
      <c r="G4218" s="69"/>
      <c r="H4218" s="69"/>
      <c r="I4218" s="69"/>
      <c r="J4218" s="70"/>
      <c r="K4218" s="118"/>
      <c r="L4218" s="112"/>
    </row>
    <row r="4219" spans="1:12" ht="15.75" thickBot="1" x14ac:dyDescent="0.3">
      <c r="A4219" s="100">
        <v>1986</v>
      </c>
      <c r="B4219" s="101" t="s">
        <v>495</v>
      </c>
      <c r="C4219" s="102" t="s">
        <v>496</v>
      </c>
      <c r="D4219" s="102" t="s">
        <v>440</v>
      </c>
      <c r="E4219" s="88"/>
      <c r="F4219" s="56"/>
      <c r="G4219" s="56"/>
      <c r="H4219" s="56"/>
      <c r="I4219" s="56"/>
      <c r="J4219" s="71"/>
      <c r="K4219" s="119"/>
      <c r="L4219" s="113"/>
    </row>
    <row r="4220" spans="1:12" x14ac:dyDescent="0.25">
      <c r="A4220" s="90">
        <v>1987</v>
      </c>
      <c r="B4220" s="91" t="s">
        <v>4</v>
      </c>
      <c r="C4220" s="92" t="s">
        <v>5</v>
      </c>
      <c r="D4220" s="92" t="s">
        <v>6</v>
      </c>
      <c r="E4220" s="86"/>
      <c r="F4220" s="69"/>
      <c r="G4220" s="69"/>
      <c r="H4220" s="69"/>
      <c r="I4220" s="69"/>
      <c r="J4220" s="70"/>
      <c r="K4220" s="118"/>
      <c r="L4220" s="112"/>
    </row>
    <row r="4221" spans="1:12" x14ac:dyDescent="0.25">
      <c r="A4221" s="93">
        <v>1987</v>
      </c>
      <c r="B4221" s="94" t="s">
        <v>7</v>
      </c>
      <c r="C4221" s="95" t="s">
        <v>8</v>
      </c>
      <c r="D4221" s="95" t="s">
        <v>6</v>
      </c>
      <c r="E4221" s="87"/>
      <c r="F4221" s="69"/>
      <c r="G4221" s="69"/>
      <c r="H4221" s="69"/>
      <c r="I4221" s="69"/>
      <c r="J4221" s="70"/>
      <c r="K4221" s="118"/>
      <c r="L4221" s="112"/>
    </row>
    <row r="4222" spans="1:12" x14ac:dyDescent="0.25">
      <c r="A4222" s="93">
        <v>1987</v>
      </c>
      <c r="B4222" s="94" t="s">
        <v>9</v>
      </c>
      <c r="C4222" s="95" t="s">
        <v>10</v>
      </c>
      <c r="D4222" s="95" t="s">
        <v>6</v>
      </c>
      <c r="E4222" s="87"/>
      <c r="F4222" s="69"/>
      <c r="G4222" s="69"/>
      <c r="H4222" s="69"/>
      <c r="I4222" s="69"/>
      <c r="J4222" s="70"/>
      <c r="K4222" s="118"/>
      <c r="L4222" s="112"/>
    </row>
    <row r="4223" spans="1:12" x14ac:dyDescent="0.25">
      <c r="A4223" s="93">
        <v>1987</v>
      </c>
      <c r="B4223" s="94" t="s">
        <v>11</v>
      </c>
      <c r="C4223" s="95" t="s">
        <v>12</v>
      </c>
      <c r="D4223" s="95" t="s">
        <v>6</v>
      </c>
      <c r="E4223" s="87"/>
      <c r="F4223" s="69"/>
      <c r="G4223" s="69"/>
      <c r="H4223" s="69"/>
      <c r="I4223" s="69"/>
      <c r="J4223" s="70"/>
      <c r="K4223" s="118"/>
      <c r="L4223" s="112"/>
    </row>
    <row r="4224" spans="1:12" x14ac:dyDescent="0.25">
      <c r="A4224" s="93">
        <v>1987</v>
      </c>
      <c r="B4224" s="94" t="s">
        <v>13</v>
      </c>
      <c r="C4224" s="95" t="s">
        <v>14</v>
      </c>
      <c r="D4224" s="95" t="s">
        <v>6</v>
      </c>
      <c r="E4224" s="87"/>
      <c r="F4224" s="69"/>
      <c r="G4224" s="69"/>
      <c r="H4224" s="69"/>
      <c r="I4224" s="69"/>
      <c r="J4224" s="70"/>
      <c r="K4224" s="118"/>
      <c r="L4224" s="112"/>
    </row>
    <row r="4225" spans="1:12" x14ac:dyDescent="0.25">
      <c r="A4225" s="93">
        <v>1987</v>
      </c>
      <c r="B4225" s="94" t="s">
        <v>15</v>
      </c>
      <c r="C4225" s="95" t="s">
        <v>16</v>
      </c>
      <c r="D4225" s="95" t="s">
        <v>6</v>
      </c>
      <c r="E4225" s="87"/>
      <c r="F4225" s="69"/>
      <c r="G4225" s="69"/>
      <c r="H4225" s="69"/>
      <c r="I4225" s="69"/>
      <c r="J4225" s="70"/>
      <c r="K4225" s="118"/>
      <c r="L4225" s="112"/>
    </row>
    <row r="4226" spans="1:12" x14ac:dyDescent="0.25">
      <c r="A4226" s="93">
        <v>1987</v>
      </c>
      <c r="B4226" s="94" t="s">
        <v>17</v>
      </c>
      <c r="C4226" s="95" t="s">
        <v>18</v>
      </c>
      <c r="D4226" s="95" t="s">
        <v>6</v>
      </c>
      <c r="E4226" s="87"/>
      <c r="F4226" s="69"/>
      <c r="G4226" s="69"/>
      <c r="H4226" s="69"/>
      <c r="I4226" s="69"/>
      <c r="J4226" s="70"/>
      <c r="K4226" s="118"/>
      <c r="L4226" s="112"/>
    </row>
    <row r="4227" spans="1:12" x14ac:dyDescent="0.25">
      <c r="A4227" s="93">
        <v>1987</v>
      </c>
      <c r="B4227" s="94" t="s">
        <v>19</v>
      </c>
      <c r="C4227" s="95" t="s">
        <v>20</v>
      </c>
      <c r="D4227" s="95" t="s">
        <v>6</v>
      </c>
      <c r="E4227" s="87"/>
      <c r="F4227" s="69"/>
      <c r="G4227" s="69"/>
      <c r="H4227" s="69"/>
      <c r="I4227" s="69"/>
      <c r="J4227" s="70"/>
      <c r="K4227" s="118"/>
      <c r="L4227" s="112"/>
    </row>
    <row r="4228" spans="1:12" x14ac:dyDescent="0.25">
      <c r="A4228" s="93">
        <v>1987</v>
      </c>
      <c r="B4228" s="94" t="s">
        <v>21</v>
      </c>
      <c r="C4228" s="95" t="s">
        <v>22</v>
      </c>
      <c r="D4228" s="95" t="s">
        <v>6</v>
      </c>
      <c r="E4228" s="87"/>
      <c r="F4228" s="69"/>
      <c r="G4228" s="69"/>
      <c r="H4228" s="69"/>
      <c r="I4228" s="69"/>
      <c r="J4228" s="70"/>
      <c r="K4228" s="118"/>
      <c r="L4228" s="112"/>
    </row>
    <row r="4229" spans="1:12" x14ac:dyDescent="0.25">
      <c r="A4229" s="93">
        <v>1987</v>
      </c>
      <c r="B4229" s="94" t="s">
        <v>23</v>
      </c>
      <c r="C4229" s="95" t="s">
        <v>24</v>
      </c>
      <c r="D4229" s="95" t="s">
        <v>6</v>
      </c>
      <c r="E4229" s="87"/>
      <c r="F4229" s="69"/>
      <c r="G4229" s="69"/>
      <c r="H4229" s="69"/>
      <c r="I4229" s="69"/>
      <c r="J4229" s="70"/>
      <c r="K4229" s="118"/>
      <c r="L4229" s="112"/>
    </row>
    <row r="4230" spans="1:12" x14ac:dyDescent="0.25">
      <c r="A4230" s="93">
        <v>1987</v>
      </c>
      <c r="B4230" s="94" t="s">
        <v>25</v>
      </c>
      <c r="C4230" s="95" t="s">
        <v>26</v>
      </c>
      <c r="D4230" s="95" t="s">
        <v>6</v>
      </c>
      <c r="E4230" s="87"/>
      <c r="F4230" s="69"/>
      <c r="G4230" s="69"/>
      <c r="H4230" s="69"/>
      <c r="I4230" s="69"/>
      <c r="J4230" s="70"/>
      <c r="K4230" s="118"/>
      <c r="L4230" s="112"/>
    </row>
    <row r="4231" spans="1:12" x14ac:dyDescent="0.25">
      <c r="A4231" s="93">
        <v>1987</v>
      </c>
      <c r="B4231" s="94" t="s">
        <v>27</v>
      </c>
      <c r="C4231" s="95" t="s">
        <v>28</v>
      </c>
      <c r="D4231" s="95" t="s">
        <v>6</v>
      </c>
      <c r="E4231" s="87"/>
      <c r="F4231" s="69"/>
      <c r="G4231" s="69"/>
      <c r="H4231" s="69"/>
      <c r="I4231" s="69"/>
      <c r="J4231" s="70"/>
      <c r="K4231" s="118"/>
      <c r="L4231" s="112"/>
    </row>
    <row r="4232" spans="1:12" x14ac:dyDescent="0.25">
      <c r="A4232" s="93">
        <v>1987</v>
      </c>
      <c r="B4232" s="94" t="s">
        <v>29</v>
      </c>
      <c r="C4232" s="95" t="s">
        <v>30</v>
      </c>
      <c r="D4232" s="95" t="s">
        <v>6</v>
      </c>
      <c r="E4232" s="87"/>
      <c r="F4232" s="69"/>
      <c r="G4232" s="69"/>
      <c r="H4232" s="69"/>
      <c r="I4232" s="69"/>
      <c r="J4232" s="70"/>
      <c r="K4232" s="118"/>
      <c r="L4232" s="112"/>
    </row>
    <row r="4233" spans="1:12" x14ac:dyDescent="0.25">
      <c r="A4233" s="93">
        <v>1987</v>
      </c>
      <c r="B4233" s="94" t="s">
        <v>31</v>
      </c>
      <c r="C4233" s="95" t="s">
        <v>32</v>
      </c>
      <c r="D4233" s="95" t="s">
        <v>6</v>
      </c>
      <c r="E4233" s="87"/>
      <c r="F4233" s="69"/>
      <c r="G4233" s="69"/>
      <c r="H4233" s="69"/>
      <c r="I4233" s="69"/>
      <c r="J4233" s="70"/>
      <c r="K4233" s="118"/>
      <c r="L4233" s="112"/>
    </row>
    <row r="4234" spans="1:12" x14ac:dyDescent="0.25">
      <c r="A4234" s="93">
        <v>1987</v>
      </c>
      <c r="B4234" s="94" t="s">
        <v>33</v>
      </c>
      <c r="C4234" s="95" t="s">
        <v>34</v>
      </c>
      <c r="D4234" s="95" t="s">
        <v>6</v>
      </c>
      <c r="E4234" s="87"/>
      <c r="F4234" s="69"/>
      <c r="G4234" s="69"/>
      <c r="H4234" s="69"/>
      <c r="I4234" s="69"/>
      <c r="J4234" s="70"/>
      <c r="K4234" s="118"/>
      <c r="L4234" s="112"/>
    </row>
    <row r="4235" spans="1:12" x14ac:dyDescent="0.25">
      <c r="A4235" s="93">
        <v>1987</v>
      </c>
      <c r="B4235" s="94" t="s">
        <v>35</v>
      </c>
      <c r="C4235" s="95" t="s">
        <v>36</v>
      </c>
      <c r="D4235" s="95" t="s">
        <v>6</v>
      </c>
      <c r="E4235" s="87"/>
      <c r="F4235" s="69"/>
      <c r="G4235" s="69"/>
      <c r="H4235" s="69"/>
      <c r="I4235" s="69"/>
      <c r="J4235" s="70"/>
      <c r="K4235" s="118"/>
      <c r="L4235" s="112"/>
    </row>
    <row r="4236" spans="1:12" x14ac:dyDescent="0.25">
      <c r="A4236" s="93">
        <v>1987</v>
      </c>
      <c r="B4236" s="94" t="s">
        <v>37</v>
      </c>
      <c r="C4236" s="95" t="s">
        <v>38</v>
      </c>
      <c r="D4236" s="95" t="s">
        <v>6</v>
      </c>
      <c r="E4236" s="87"/>
      <c r="F4236" s="69"/>
      <c r="G4236" s="69"/>
      <c r="H4236" s="69"/>
      <c r="I4236" s="69"/>
      <c r="J4236" s="70"/>
      <c r="K4236" s="118"/>
      <c r="L4236" s="112"/>
    </row>
    <row r="4237" spans="1:12" x14ac:dyDescent="0.25">
      <c r="A4237" s="93">
        <v>1987</v>
      </c>
      <c r="B4237" s="94" t="s">
        <v>39</v>
      </c>
      <c r="C4237" s="95" t="s">
        <v>40</v>
      </c>
      <c r="D4237" s="95" t="s">
        <v>6</v>
      </c>
      <c r="E4237" s="87"/>
      <c r="F4237" s="69"/>
      <c r="G4237" s="69"/>
      <c r="H4237" s="69"/>
      <c r="I4237" s="69"/>
      <c r="J4237" s="70"/>
      <c r="K4237" s="118"/>
      <c r="L4237" s="112"/>
    </row>
    <row r="4238" spans="1:12" x14ac:dyDescent="0.25">
      <c r="A4238" s="93">
        <v>1987</v>
      </c>
      <c r="B4238" s="94" t="s">
        <v>41</v>
      </c>
      <c r="C4238" s="95" t="s">
        <v>42</v>
      </c>
      <c r="D4238" s="95" t="s">
        <v>6</v>
      </c>
      <c r="E4238" s="87"/>
      <c r="F4238" s="69"/>
      <c r="G4238" s="69"/>
      <c r="H4238" s="69"/>
      <c r="I4238" s="69"/>
      <c r="J4238" s="70"/>
      <c r="K4238" s="118"/>
      <c r="L4238" s="112"/>
    </row>
    <row r="4239" spans="1:12" x14ac:dyDescent="0.25">
      <c r="A4239" s="93">
        <v>1987</v>
      </c>
      <c r="B4239" s="94" t="s">
        <v>43</v>
      </c>
      <c r="C4239" s="95" t="s">
        <v>44</v>
      </c>
      <c r="D4239" s="95" t="s">
        <v>6</v>
      </c>
      <c r="E4239" s="87"/>
      <c r="F4239" s="69"/>
      <c r="G4239" s="69"/>
      <c r="H4239" s="69"/>
      <c r="I4239" s="69"/>
      <c r="J4239" s="70"/>
      <c r="K4239" s="118"/>
      <c r="L4239" s="112"/>
    </row>
    <row r="4240" spans="1:12" x14ac:dyDescent="0.25">
      <c r="A4240" s="93">
        <v>1987</v>
      </c>
      <c r="B4240" s="94" t="s">
        <v>45</v>
      </c>
      <c r="C4240" s="95" t="s">
        <v>46</v>
      </c>
      <c r="D4240" s="95" t="s">
        <v>6</v>
      </c>
      <c r="E4240" s="87"/>
      <c r="F4240" s="69"/>
      <c r="G4240" s="69"/>
      <c r="H4240" s="69"/>
      <c r="I4240" s="69"/>
      <c r="J4240" s="70"/>
      <c r="K4240" s="118"/>
      <c r="L4240" s="112"/>
    </row>
    <row r="4241" spans="1:12" x14ac:dyDescent="0.25">
      <c r="A4241" s="93">
        <v>1987</v>
      </c>
      <c r="B4241" s="94" t="s">
        <v>47</v>
      </c>
      <c r="C4241" s="95" t="s">
        <v>48</v>
      </c>
      <c r="D4241" s="95" t="s">
        <v>6</v>
      </c>
      <c r="E4241" s="87"/>
      <c r="F4241" s="69"/>
      <c r="G4241" s="69"/>
      <c r="H4241" s="69"/>
      <c r="I4241" s="69"/>
      <c r="J4241" s="70"/>
      <c r="K4241" s="118"/>
      <c r="L4241" s="112"/>
    </row>
    <row r="4242" spans="1:12" x14ac:dyDescent="0.25">
      <c r="A4242" s="93">
        <v>1987</v>
      </c>
      <c r="B4242" s="94" t="s">
        <v>49</v>
      </c>
      <c r="C4242" s="95" t="s">
        <v>50</v>
      </c>
      <c r="D4242" s="95" t="s">
        <v>6</v>
      </c>
      <c r="E4242" s="87"/>
      <c r="F4242" s="69"/>
      <c r="G4242" s="69"/>
      <c r="H4242" s="69"/>
      <c r="I4242" s="69"/>
      <c r="J4242" s="70"/>
      <c r="K4242" s="118"/>
      <c r="L4242" s="112"/>
    </row>
    <row r="4243" spans="1:12" x14ac:dyDescent="0.25">
      <c r="A4243" s="93">
        <v>1987</v>
      </c>
      <c r="B4243" s="94" t="s">
        <v>51</v>
      </c>
      <c r="C4243" s="95" t="s">
        <v>52</v>
      </c>
      <c r="D4243" s="95" t="s">
        <v>6</v>
      </c>
      <c r="E4243" s="87"/>
      <c r="F4243" s="69"/>
      <c r="G4243" s="69"/>
      <c r="H4243" s="69"/>
      <c r="I4243" s="69"/>
      <c r="J4243" s="70"/>
      <c r="K4243" s="118"/>
      <c r="L4243" s="112"/>
    </row>
    <row r="4244" spans="1:12" x14ac:dyDescent="0.25">
      <c r="A4244" s="93">
        <v>1987</v>
      </c>
      <c r="B4244" s="94" t="s">
        <v>53</v>
      </c>
      <c r="C4244" s="95" t="s">
        <v>54</v>
      </c>
      <c r="D4244" s="95" t="s">
        <v>6</v>
      </c>
      <c r="E4244" s="87"/>
      <c r="F4244" s="69"/>
      <c r="G4244" s="69"/>
      <c r="H4244" s="69"/>
      <c r="I4244" s="69"/>
      <c r="J4244" s="70"/>
      <c r="K4244" s="118"/>
      <c r="L4244" s="112"/>
    </row>
    <row r="4245" spans="1:12" x14ac:dyDescent="0.25">
      <c r="A4245" s="93">
        <v>1987</v>
      </c>
      <c r="B4245" s="94" t="s">
        <v>55</v>
      </c>
      <c r="C4245" s="95" t="s">
        <v>56</v>
      </c>
      <c r="D4245" s="95" t="s">
        <v>6</v>
      </c>
      <c r="E4245" s="87"/>
      <c r="F4245" s="69"/>
      <c r="G4245" s="69"/>
      <c r="H4245" s="69"/>
      <c r="I4245" s="69"/>
      <c r="J4245" s="70"/>
      <c r="K4245" s="118"/>
      <c r="L4245" s="112"/>
    </row>
    <row r="4246" spans="1:12" x14ac:dyDescent="0.25">
      <c r="A4246" s="93">
        <v>1987</v>
      </c>
      <c r="B4246" s="94" t="s">
        <v>57</v>
      </c>
      <c r="C4246" s="95" t="s">
        <v>58</v>
      </c>
      <c r="D4246" s="95" t="s">
        <v>6</v>
      </c>
      <c r="E4246" s="87"/>
      <c r="F4246" s="69"/>
      <c r="G4246" s="69"/>
      <c r="H4246" s="69"/>
      <c r="I4246" s="69"/>
      <c r="J4246" s="70"/>
      <c r="K4246" s="118"/>
      <c r="L4246" s="112"/>
    </row>
    <row r="4247" spans="1:12" x14ac:dyDescent="0.25">
      <c r="A4247" s="93">
        <v>1987</v>
      </c>
      <c r="B4247" s="94" t="s">
        <v>59</v>
      </c>
      <c r="C4247" s="95" t="s">
        <v>60</v>
      </c>
      <c r="D4247" s="95" t="s">
        <v>6</v>
      </c>
      <c r="E4247" s="87"/>
      <c r="F4247" s="69"/>
      <c r="G4247" s="69"/>
      <c r="H4247" s="69"/>
      <c r="I4247" s="69"/>
      <c r="J4247" s="70"/>
      <c r="K4247" s="118"/>
      <c r="L4247" s="112"/>
    </row>
    <row r="4248" spans="1:12" x14ac:dyDescent="0.25">
      <c r="A4248" s="93">
        <v>1987</v>
      </c>
      <c r="B4248" s="94" t="s">
        <v>61</v>
      </c>
      <c r="C4248" s="95" t="s">
        <v>62</v>
      </c>
      <c r="D4248" s="95" t="s">
        <v>6</v>
      </c>
      <c r="E4248" s="87"/>
      <c r="F4248" s="69"/>
      <c r="G4248" s="69"/>
      <c r="H4248" s="69"/>
      <c r="I4248" s="69"/>
      <c r="J4248" s="70"/>
      <c r="K4248" s="118"/>
      <c r="L4248" s="112"/>
    </row>
    <row r="4249" spans="1:12" x14ac:dyDescent="0.25">
      <c r="A4249" s="93">
        <v>1987</v>
      </c>
      <c r="B4249" s="94" t="s">
        <v>63</v>
      </c>
      <c r="C4249" s="95" t="s">
        <v>64</v>
      </c>
      <c r="D4249" s="95" t="s">
        <v>6</v>
      </c>
      <c r="E4249" s="87"/>
      <c r="F4249" s="69"/>
      <c r="G4249" s="69"/>
      <c r="H4249" s="69"/>
      <c r="I4249" s="69"/>
      <c r="J4249" s="70"/>
      <c r="K4249" s="118"/>
      <c r="L4249" s="112"/>
    </row>
    <row r="4250" spans="1:12" x14ac:dyDescent="0.25">
      <c r="A4250" s="93">
        <v>1987</v>
      </c>
      <c r="B4250" s="94" t="s">
        <v>65</v>
      </c>
      <c r="C4250" s="95" t="s">
        <v>66</v>
      </c>
      <c r="D4250" s="95" t="s">
        <v>6</v>
      </c>
      <c r="E4250" s="87"/>
      <c r="F4250" s="69"/>
      <c r="G4250" s="69"/>
      <c r="H4250" s="69"/>
      <c r="I4250" s="69"/>
      <c r="J4250" s="70"/>
      <c r="K4250" s="118"/>
      <c r="L4250" s="112"/>
    </row>
    <row r="4251" spans="1:12" x14ac:dyDescent="0.25">
      <c r="A4251" s="93">
        <v>1987</v>
      </c>
      <c r="B4251" s="94" t="s">
        <v>67</v>
      </c>
      <c r="C4251" s="95" t="s">
        <v>68</v>
      </c>
      <c r="D4251" s="95" t="s">
        <v>6</v>
      </c>
      <c r="E4251" s="87"/>
      <c r="F4251" s="69"/>
      <c r="G4251" s="69"/>
      <c r="H4251" s="69"/>
      <c r="I4251" s="69"/>
      <c r="J4251" s="70"/>
      <c r="K4251" s="118"/>
      <c r="L4251" s="112"/>
    </row>
    <row r="4252" spans="1:12" x14ac:dyDescent="0.25">
      <c r="A4252" s="93">
        <v>1987</v>
      </c>
      <c r="B4252" s="94" t="s">
        <v>69</v>
      </c>
      <c r="C4252" s="95" t="s">
        <v>70</v>
      </c>
      <c r="D4252" s="95" t="s">
        <v>6</v>
      </c>
      <c r="E4252" s="87"/>
      <c r="F4252" s="69"/>
      <c r="G4252" s="69"/>
      <c r="H4252" s="69"/>
      <c r="I4252" s="69"/>
      <c r="J4252" s="70"/>
      <c r="K4252" s="118"/>
      <c r="L4252" s="112"/>
    </row>
    <row r="4253" spans="1:12" x14ac:dyDescent="0.25">
      <c r="A4253" s="93">
        <v>1987</v>
      </c>
      <c r="B4253" s="94" t="s">
        <v>71</v>
      </c>
      <c r="C4253" s="95" t="s">
        <v>72</v>
      </c>
      <c r="D4253" s="95" t="s">
        <v>6</v>
      </c>
      <c r="E4253" s="87"/>
      <c r="F4253" s="69"/>
      <c r="G4253" s="69"/>
      <c r="H4253" s="69"/>
      <c r="I4253" s="69"/>
      <c r="J4253" s="70"/>
      <c r="K4253" s="118"/>
      <c r="L4253" s="112"/>
    </row>
    <row r="4254" spans="1:12" x14ac:dyDescent="0.25">
      <c r="A4254" s="93">
        <v>1987</v>
      </c>
      <c r="B4254" s="94" t="s">
        <v>73</v>
      </c>
      <c r="C4254" s="95" t="s">
        <v>74</v>
      </c>
      <c r="D4254" s="95" t="s">
        <v>6</v>
      </c>
      <c r="E4254" s="87"/>
      <c r="F4254" s="69"/>
      <c r="G4254" s="69"/>
      <c r="H4254" s="69"/>
      <c r="I4254" s="69"/>
      <c r="J4254" s="70"/>
      <c r="K4254" s="118"/>
      <c r="L4254" s="112"/>
    </row>
    <row r="4255" spans="1:12" x14ac:dyDescent="0.25">
      <c r="A4255" s="93">
        <v>1987</v>
      </c>
      <c r="B4255" s="94" t="s">
        <v>75</v>
      </c>
      <c r="C4255" s="95" t="s">
        <v>76</v>
      </c>
      <c r="D4255" s="95" t="s">
        <v>6</v>
      </c>
      <c r="E4255" s="87"/>
      <c r="F4255" s="69"/>
      <c r="G4255" s="69"/>
      <c r="H4255" s="69"/>
      <c r="I4255" s="69"/>
      <c r="J4255" s="70"/>
      <c r="K4255" s="118"/>
      <c r="L4255" s="112"/>
    </row>
    <row r="4256" spans="1:12" x14ac:dyDescent="0.25">
      <c r="A4256" s="93">
        <v>1987</v>
      </c>
      <c r="B4256" s="94" t="s">
        <v>77</v>
      </c>
      <c r="C4256" s="95" t="s">
        <v>78</v>
      </c>
      <c r="D4256" s="95" t="s">
        <v>6</v>
      </c>
      <c r="E4256" s="87"/>
      <c r="F4256" s="69"/>
      <c r="G4256" s="69"/>
      <c r="H4256" s="69"/>
      <c r="I4256" s="69"/>
      <c r="J4256" s="70"/>
      <c r="K4256" s="118"/>
      <c r="L4256" s="112"/>
    </row>
    <row r="4257" spans="1:12" x14ac:dyDescent="0.25">
      <c r="A4257" s="93">
        <v>1987</v>
      </c>
      <c r="B4257" s="94" t="s">
        <v>79</v>
      </c>
      <c r="C4257" s="95" t="s">
        <v>80</v>
      </c>
      <c r="D4257" s="95" t="s">
        <v>6</v>
      </c>
      <c r="E4257" s="87"/>
      <c r="F4257" s="69"/>
      <c r="G4257" s="69"/>
      <c r="H4257" s="69"/>
      <c r="I4257" s="69"/>
      <c r="J4257" s="70"/>
      <c r="K4257" s="118"/>
      <c r="L4257" s="112"/>
    </row>
    <row r="4258" spans="1:12" x14ac:dyDescent="0.25">
      <c r="A4258" s="93">
        <v>1987</v>
      </c>
      <c r="B4258" s="94" t="s">
        <v>81</v>
      </c>
      <c r="C4258" s="95" t="s">
        <v>82</v>
      </c>
      <c r="D4258" s="95" t="s">
        <v>6</v>
      </c>
      <c r="E4258" s="87"/>
      <c r="F4258" s="69"/>
      <c r="G4258" s="69"/>
      <c r="H4258" s="69"/>
      <c r="I4258" s="69"/>
      <c r="J4258" s="70"/>
      <c r="K4258" s="118"/>
      <c r="L4258" s="112"/>
    </row>
    <row r="4259" spans="1:12" x14ac:dyDescent="0.25">
      <c r="A4259" s="93">
        <v>1987</v>
      </c>
      <c r="B4259" s="94" t="s">
        <v>83</v>
      </c>
      <c r="C4259" s="95" t="s">
        <v>84</v>
      </c>
      <c r="D4259" s="95" t="s">
        <v>6</v>
      </c>
      <c r="E4259" s="87"/>
      <c r="F4259" s="69"/>
      <c r="G4259" s="69"/>
      <c r="H4259" s="69"/>
      <c r="I4259" s="69"/>
      <c r="J4259" s="70"/>
      <c r="K4259" s="118"/>
      <c r="L4259" s="112"/>
    </row>
    <row r="4260" spans="1:12" x14ac:dyDescent="0.25">
      <c r="A4260" s="93">
        <v>1987</v>
      </c>
      <c r="B4260" s="94" t="s">
        <v>85</v>
      </c>
      <c r="C4260" s="95" t="s">
        <v>86</v>
      </c>
      <c r="D4260" s="95" t="s">
        <v>6</v>
      </c>
      <c r="E4260" s="87"/>
      <c r="F4260" s="69"/>
      <c r="G4260" s="69"/>
      <c r="H4260" s="69"/>
      <c r="I4260" s="69"/>
      <c r="J4260" s="70"/>
      <c r="K4260" s="118"/>
      <c r="L4260" s="112"/>
    </row>
    <row r="4261" spans="1:12" x14ac:dyDescent="0.25">
      <c r="A4261" s="93">
        <v>1987</v>
      </c>
      <c r="B4261" s="94" t="s">
        <v>87</v>
      </c>
      <c r="C4261" s="95" t="s">
        <v>88</v>
      </c>
      <c r="D4261" s="95" t="s">
        <v>6</v>
      </c>
      <c r="E4261" s="87"/>
      <c r="F4261" s="69"/>
      <c r="G4261" s="69"/>
      <c r="H4261" s="69"/>
      <c r="I4261" s="69"/>
      <c r="J4261" s="70"/>
      <c r="K4261" s="118"/>
      <c r="L4261" s="112"/>
    </row>
    <row r="4262" spans="1:12" x14ac:dyDescent="0.25">
      <c r="A4262" s="93">
        <v>1987</v>
      </c>
      <c r="B4262" s="94" t="s">
        <v>89</v>
      </c>
      <c r="C4262" s="95" t="s">
        <v>90</v>
      </c>
      <c r="D4262" s="95" t="s">
        <v>6</v>
      </c>
      <c r="E4262" s="87"/>
      <c r="F4262" s="69"/>
      <c r="G4262" s="69"/>
      <c r="H4262" s="69"/>
      <c r="I4262" s="69"/>
      <c r="J4262" s="70"/>
      <c r="K4262" s="118"/>
      <c r="L4262" s="112"/>
    </row>
    <row r="4263" spans="1:12" x14ac:dyDescent="0.25">
      <c r="A4263" s="93">
        <v>1987</v>
      </c>
      <c r="B4263" s="94" t="s">
        <v>91</v>
      </c>
      <c r="C4263" s="95" t="s">
        <v>92</v>
      </c>
      <c r="D4263" s="95" t="s">
        <v>6</v>
      </c>
      <c r="E4263" s="87"/>
      <c r="F4263" s="69"/>
      <c r="G4263" s="69"/>
      <c r="H4263" s="69"/>
      <c r="I4263" s="69"/>
      <c r="J4263" s="70"/>
      <c r="K4263" s="118"/>
      <c r="L4263" s="112"/>
    </row>
    <row r="4264" spans="1:12" x14ac:dyDescent="0.25">
      <c r="A4264" s="93">
        <v>1987</v>
      </c>
      <c r="B4264" s="94" t="s">
        <v>93</v>
      </c>
      <c r="C4264" s="95" t="s">
        <v>94</v>
      </c>
      <c r="D4264" s="95" t="s">
        <v>6</v>
      </c>
      <c r="E4264" s="87"/>
      <c r="F4264" s="69"/>
      <c r="G4264" s="69"/>
      <c r="H4264" s="69"/>
      <c r="I4264" s="69"/>
      <c r="J4264" s="70"/>
      <c r="K4264" s="118"/>
      <c r="L4264" s="112"/>
    </row>
    <row r="4265" spans="1:12" x14ac:dyDescent="0.25">
      <c r="A4265" s="93">
        <v>1987</v>
      </c>
      <c r="B4265" s="94" t="s">
        <v>95</v>
      </c>
      <c r="C4265" s="95" t="s">
        <v>96</v>
      </c>
      <c r="D4265" s="95" t="s">
        <v>6</v>
      </c>
      <c r="E4265" s="87"/>
      <c r="F4265" s="69"/>
      <c r="G4265" s="69"/>
      <c r="H4265" s="69"/>
      <c r="I4265" s="69"/>
      <c r="J4265" s="70"/>
      <c r="K4265" s="118"/>
      <c r="L4265" s="112"/>
    </row>
    <row r="4266" spans="1:12" x14ac:dyDescent="0.25">
      <c r="A4266" s="93">
        <v>1987</v>
      </c>
      <c r="B4266" s="94" t="s">
        <v>97</v>
      </c>
      <c r="C4266" s="95" t="s">
        <v>98</v>
      </c>
      <c r="D4266" s="95" t="s">
        <v>6</v>
      </c>
      <c r="E4266" s="87"/>
      <c r="F4266" s="69"/>
      <c r="G4266" s="69"/>
      <c r="H4266" s="69"/>
      <c r="I4266" s="69"/>
      <c r="J4266" s="70"/>
      <c r="K4266" s="118"/>
      <c r="L4266" s="112"/>
    </row>
    <row r="4267" spans="1:12" x14ac:dyDescent="0.25">
      <c r="A4267" s="93">
        <v>1987</v>
      </c>
      <c r="B4267" s="94" t="s">
        <v>99</v>
      </c>
      <c r="C4267" s="95" t="s">
        <v>100</v>
      </c>
      <c r="D4267" s="95" t="s">
        <v>6</v>
      </c>
      <c r="E4267" s="87"/>
      <c r="F4267" s="69"/>
      <c r="G4267" s="69"/>
      <c r="H4267" s="69"/>
      <c r="I4267" s="69"/>
      <c r="J4267" s="70"/>
      <c r="K4267" s="118"/>
      <c r="L4267" s="112"/>
    </row>
    <row r="4268" spans="1:12" x14ac:dyDescent="0.25">
      <c r="A4268" s="93">
        <v>1987</v>
      </c>
      <c r="B4268" s="94" t="s">
        <v>101</v>
      </c>
      <c r="C4268" s="95" t="s">
        <v>102</v>
      </c>
      <c r="D4268" s="95" t="s">
        <v>6</v>
      </c>
      <c r="E4268" s="87"/>
      <c r="F4268" s="69"/>
      <c r="G4268" s="69"/>
      <c r="H4268" s="69"/>
      <c r="I4268" s="69"/>
      <c r="J4268" s="70"/>
      <c r="K4268" s="118"/>
      <c r="L4268" s="112"/>
    </row>
    <row r="4269" spans="1:12" x14ac:dyDescent="0.25">
      <c r="A4269" s="93">
        <v>1987</v>
      </c>
      <c r="B4269" s="94" t="s">
        <v>103</v>
      </c>
      <c r="C4269" s="95" t="s">
        <v>104</v>
      </c>
      <c r="D4269" s="95" t="s">
        <v>6</v>
      </c>
      <c r="E4269" s="87"/>
      <c r="F4269" s="69"/>
      <c r="G4269" s="69"/>
      <c r="H4269" s="69"/>
      <c r="I4269" s="69"/>
      <c r="J4269" s="70"/>
      <c r="K4269" s="118"/>
      <c r="L4269" s="112"/>
    </row>
    <row r="4270" spans="1:12" x14ac:dyDescent="0.25">
      <c r="A4270" s="93">
        <v>1987</v>
      </c>
      <c r="B4270" s="94" t="s">
        <v>105</v>
      </c>
      <c r="C4270" s="95" t="s">
        <v>106</v>
      </c>
      <c r="D4270" s="95" t="s">
        <v>6</v>
      </c>
      <c r="E4270" s="87"/>
      <c r="F4270" s="69"/>
      <c r="G4270" s="69"/>
      <c r="H4270" s="69"/>
      <c r="I4270" s="69"/>
      <c r="J4270" s="70"/>
      <c r="K4270" s="118"/>
      <c r="L4270" s="112"/>
    </row>
    <row r="4271" spans="1:12" x14ac:dyDescent="0.25">
      <c r="A4271" s="93">
        <v>1987</v>
      </c>
      <c r="B4271" s="94" t="s">
        <v>107</v>
      </c>
      <c r="C4271" s="95" t="s">
        <v>108</v>
      </c>
      <c r="D4271" s="95" t="s">
        <v>6</v>
      </c>
      <c r="E4271" s="87"/>
      <c r="F4271" s="69"/>
      <c r="G4271" s="69"/>
      <c r="H4271" s="69"/>
      <c r="I4271" s="69"/>
      <c r="J4271" s="70"/>
      <c r="K4271" s="118"/>
      <c r="L4271" s="112"/>
    </row>
    <row r="4272" spans="1:12" x14ac:dyDescent="0.25">
      <c r="A4272" s="93">
        <v>1987</v>
      </c>
      <c r="B4272" s="94" t="s">
        <v>109</v>
      </c>
      <c r="C4272" s="95" t="s">
        <v>110</v>
      </c>
      <c r="D4272" s="95" t="s">
        <v>6</v>
      </c>
      <c r="E4272" s="87"/>
      <c r="F4272" s="69"/>
      <c r="G4272" s="69"/>
      <c r="H4272" s="69"/>
      <c r="I4272" s="69"/>
      <c r="J4272" s="70"/>
      <c r="K4272" s="118"/>
      <c r="L4272" s="112"/>
    </row>
    <row r="4273" spans="1:12" x14ac:dyDescent="0.25">
      <c r="A4273" s="93">
        <v>1987</v>
      </c>
      <c r="B4273" s="94" t="s">
        <v>111</v>
      </c>
      <c r="C4273" s="95" t="s">
        <v>112</v>
      </c>
      <c r="D4273" s="95" t="s">
        <v>6</v>
      </c>
      <c r="E4273" s="87"/>
      <c r="F4273" s="69"/>
      <c r="G4273" s="69"/>
      <c r="H4273" s="69"/>
      <c r="I4273" s="69"/>
      <c r="J4273" s="70"/>
      <c r="K4273" s="118"/>
      <c r="L4273" s="112"/>
    </row>
    <row r="4274" spans="1:12" x14ac:dyDescent="0.25">
      <c r="A4274" s="93">
        <v>1987</v>
      </c>
      <c r="B4274" s="94" t="s">
        <v>113</v>
      </c>
      <c r="C4274" s="95" t="s">
        <v>114</v>
      </c>
      <c r="D4274" s="95" t="s">
        <v>6</v>
      </c>
      <c r="E4274" s="87"/>
      <c r="F4274" s="69"/>
      <c r="G4274" s="69"/>
      <c r="H4274" s="69"/>
      <c r="I4274" s="69"/>
      <c r="J4274" s="70"/>
      <c r="K4274" s="118"/>
      <c r="L4274" s="112"/>
    </row>
    <row r="4275" spans="1:12" x14ac:dyDescent="0.25">
      <c r="A4275" s="93">
        <v>1987</v>
      </c>
      <c r="B4275" s="94" t="s">
        <v>115</v>
      </c>
      <c r="C4275" s="95" t="s">
        <v>116</v>
      </c>
      <c r="D4275" s="95" t="s">
        <v>6</v>
      </c>
      <c r="E4275" s="87"/>
      <c r="F4275" s="69"/>
      <c r="G4275" s="69"/>
      <c r="H4275" s="69"/>
      <c r="I4275" s="69"/>
      <c r="J4275" s="70"/>
      <c r="K4275" s="118"/>
      <c r="L4275" s="112"/>
    </row>
    <row r="4276" spans="1:12" x14ac:dyDescent="0.25">
      <c r="A4276" s="93">
        <v>1987</v>
      </c>
      <c r="B4276" s="94" t="s">
        <v>117</v>
      </c>
      <c r="C4276" s="95" t="s">
        <v>118</v>
      </c>
      <c r="D4276" s="95" t="s">
        <v>6</v>
      </c>
      <c r="E4276" s="87"/>
      <c r="F4276" s="69"/>
      <c r="G4276" s="69"/>
      <c r="H4276" s="69"/>
      <c r="I4276" s="69"/>
      <c r="J4276" s="70"/>
      <c r="K4276" s="118"/>
      <c r="L4276" s="112"/>
    </row>
    <row r="4277" spans="1:12" x14ac:dyDescent="0.25">
      <c r="A4277" s="93">
        <v>1987</v>
      </c>
      <c r="B4277" s="94" t="s">
        <v>119</v>
      </c>
      <c r="C4277" s="95" t="s">
        <v>120</v>
      </c>
      <c r="D4277" s="95" t="s">
        <v>6</v>
      </c>
      <c r="E4277" s="87"/>
      <c r="F4277" s="69"/>
      <c r="G4277" s="69"/>
      <c r="H4277" s="69"/>
      <c r="I4277" s="69"/>
      <c r="J4277" s="70"/>
      <c r="K4277" s="118"/>
      <c r="L4277" s="112"/>
    </row>
    <row r="4278" spans="1:12" x14ac:dyDescent="0.25">
      <c r="A4278" s="93">
        <v>1987</v>
      </c>
      <c r="B4278" s="94" t="s">
        <v>121</v>
      </c>
      <c r="C4278" s="95" t="s">
        <v>122</v>
      </c>
      <c r="D4278" s="95" t="s">
        <v>6</v>
      </c>
      <c r="E4278" s="87"/>
      <c r="F4278" s="69"/>
      <c r="G4278" s="69"/>
      <c r="H4278" s="69"/>
      <c r="I4278" s="69"/>
      <c r="J4278" s="70"/>
      <c r="K4278" s="118"/>
      <c r="L4278" s="112"/>
    </row>
    <row r="4279" spans="1:12" x14ac:dyDescent="0.25">
      <c r="A4279" s="93">
        <v>1987</v>
      </c>
      <c r="B4279" s="94" t="s">
        <v>123</v>
      </c>
      <c r="C4279" s="95" t="s">
        <v>124</v>
      </c>
      <c r="D4279" s="95" t="s">
        <v>6</v>
      </c>
      <c r="E4279" s="87"/>
      <c r="F4279" s="69"/>
      <c r="G4279" s="69"/>
      <c r="H4279" s="69"/>
      <c r="I4279" s="69"/>
      <c r="J4279" s="70"/>
      <c r="K4279" s="118"/>
      <c r="L4279" s="112"/>
    </row>
    <row r="4280" spans="1:12" x14ac:dyDescent="0.25">
      <c r="A4280" s="93">
        <v>1987</v>
      </c>
      <c r="B4280" s="94" t="s">
        <v>125</v>
      </c>
      <c r="C4280" s="95" t="s">
        <v>126</v>
      </c>
      <c r="D4280" s="95" t="s">
        <v>647</v>
      </c>
      <c r="E4280" s="87"/>
      <c r="F4280" s="69"/>
      <c r="G4280" s="69"/>
      <c r="H4280" s="69"/>
      <c r="I4280" s="69"/>
      <c r="J4280" s="70"/>
      <c r="K4280" s="118"/>
      <c r="L4280" s="112"/>
    </row>
    <row r="4281" spans="1:12" x14ac:dyDescent="0.25">
      <c r="A4281" s="93">
        <v>1987</v>
      </c>
      <c r="B4281" s="94" t="s">
        <v>127</v>
      </c>
      <c r="C4281" s="95" t="s">
        <v>128</v>
      </c>
      <c r="D4281" s="95" t="s">
        <v>647</v>
      </c>
      <c r="E4281" s="87"/>
      <c r="F4281" s="69"/>
      <c r="G4281" s="69"/>
      <c r="H4281" s="69"/>
      <c r="I4281" s="69"/>
      <c r="J4281" s="70"/>
      <c r="K4281" s="118"/>
      <c r="L4281" s="112"/>
    </row>
    <row r="4282" spans="1:12" x14ac:dyDescent="0.25">
      <c r="A4282" s="93">
        <v>1987</v>
      </c>
      <c r="B4282" s="94" t="s">
        <v>129</v>
      </c>
      <c r="C4282" s="95" t="s">
        <v>130</v>
      </c>
      <c r="D4282" s="95" t="s">
        <v>647</v>
      </c>
      <c r="E4282" s="87"/>
      <c r="F4282" s="69"/>
      <c r="G4282" s="69"/>
      <c r="H4282" s="69"/>
      <c r="I4282" s="69"/>
      <c r="J4282" s="70"/>
      <c r="K4282" s="118"/>
      <c r="L4282" s="112"/>
    </row>
    <row r="4283" spans="1:12" x14ac:dyDescent="0.25">
      <c r="A4283" s="96">
        <v>1987</v>
      </c>
      <c r="B4283" s="94" t="s">
        <v>131</v>
      </c>
      <c r="C4283" s="95" t="s">
        <v>132</v>
      </c>
      <c r="D4283" s="95" t="s">
        <v>647</v>
      </c>
      <c r="E4283" s="87"/>
      <c r="F4283" s="69"/>
      <c r="G4283" s="69"/>
      <c r="H4283" s="69"/>
      <c r="I4283" s="69"/>
      <c r="J4283" s="70"/>
      <c r="K4283" s="118"/>
      <c r="L4283" s="112"/>
    </row>
    <row r="4284" spans="1:12" x14ac:dyDescent="0.25">
      <c r="A4284" s="93">
        <v>1987</v>
      </c>
      <c r="B4284" s="94" t="s">
        <v>133</v>
      </c>
      <c r="C4284" s="95" t="s">
        <v>134</v>
      </c>
      <c r="D4284" s="95" t="s">
        <v>647</v>
      </c>
      <c r="E4284" s="87"/>
      <c r="F4284" s="69"/>
      <c r="G4284" s="69"/>
      <c r="H4284" s="69"/>
      <c r="I4284" s="69"/>
      <c r="J4284" s="70"/>
      <c r="K4284" s="118"/>
      <c r="L4284" s="112"/>
    </row>
    <row r="4285" spans="1:12" x14ac:dyDescent="0.25">
      <c r="A4285" s="93">
        <v>1987</v>
      </c>
      <c r="B4285" s="94" t="s">
        <v>135</v>
      </c>
      <c r="C4285" s="95" t="s">
        <v>136</v>
      </c>
      <c r="D4285" s="95" t="s">
        <v>647</v>
      </c>
      <c r="E4285" s="87"/>
      <c r="F4285" s="69"/>
      <c r="G4285" s="69"/>
      <c r="H4285" s="69"/>
      <c r="I4285" s="69"/>
      <c r="J4285" s="70"/>
      <c r="K4285" s="118"/>
      <c r="L4285" s="112"/>
    </row>
    <row r="4286" spans="1:12" x14ac:dyDescent="0.25">
      <c r="A4286" s="93">
        <v>1987</v>
      </c>
      <c r="B4286" s="94" t="s">
        <v>137</v>
      </c>
      <c r="C4286" s="95" t="s">
        <v>138</v>
      </c>
      <c r="D4286" s="95" t="s">
        <v>647</v>
      </c>
      <c r="E4286" s="87"/>
      <c r="F4286" s="69"/>
      <c r="G4286" s="69"/>
      <c r="H4286" s="69"/>
      <c r="I4286" s="69"/>
      <c r="J4286" s="70"/>
      <c r="K4286" s="118"/>
      <c r="L4286" s="112"/>
    </row>
    <row r="4287" spans="1:12" x14ac:dyDescent="0.25">
      <c r="A4287" s="93">
        <v>1987</v>
      </c>
      <c r="B4287" s="94" t="s">
        <v>139</v>
      </c>
      <c r="C4287" s="95" t="s">
        <v>140</v>
      </c>
      <c r="D4287" s="95" t="s">
        <v>647</v>
      </c>
      <c r="E4287" s="87"/>
      <c r="F4287" s="69"/>
      <c r="G4287" s="69"/>
      <c r="H4287" s="69"/>
      <c r="I4287" s="69"/>
      <c r="J4287" s="70"/>
      <c r="K4287" s="118"/>
      <c r="L4287" s="112"/>
    </row>
    <row r="4288" spans="1:12" x14ac:dyDescent="0.25">
      <c r="A4288" s="93">
        <v>1987</v>
      </c>
      <c r="B4288" s="94" t="s">
        <v>141</v>
      </c>
      <c r="C4288" s="95" t="s">
        <v>142</v>
      </c>
      <c r="D4288" s="95" t="s">
        <v>647</v>
      </c>
      <c r="E4288" s="87"/>
      <c r="F4288" s="69"/>
      <c r="G4288" s="69"/>
      <c r="H4288" s="69"/>
      <c r="I4288" s="69"/>
      <c r="J4288" s="70"/>
      <c r="K4288" s="118"/>
      <c r="L4288" s="112"/>
    </row>
    <row r="4289" spans="1:12" x14ac:dyDescent="0.25">
      <c r="A4289" s="93">
        <v>1987</v>
      </c>
      <c r="B4289" s="94" t="s">
        <v>143</v>
      </c>
      <c r="C4289" s="95" t="s">
        <v>144</v>
      </c>
      <c r="D4289" s="95" t="s">
        <v>647</v>
      </c>
      <c r="E4289" s="87"/>
      <c r="F4289" s="69"/>
      <c r="G4289" s="69"/>
      <c r="H4289" s="69"/>
      <c r="I4289" s="69"/>
      <c r="J4289" s="70"/>
      <c r="K4289" s="118"/>
      <c r="L4289" s="112"/>
    </row>
    <row r="4290" spans="1:12" x14ac:dyDescent="0.25">
      <c r="A4290" s="93">
        <v>1987</v>
      </c>
      <c r="B4290" s="94" t="s">
        <v>145</v>
      </c>
      <c r="C4290" s="95" t="s">
        <v>146</v>
      </c>
      <c r="D4290" s="95" t="s">
        <v>647</v>
      </c>
      <c r="E4290" s="87"/>
      <c r="F4290" s="69"/>
      <c r="G4290" s="69"/>
      <c r="H4290" s="69"/>
      <c r="I4290" s="69"/>
      <c r="J4290" s="70"/>
      <c r="K4290" s="118"/>
      <c r="L4290" s="112"/>
    </row>
    <row r="4291" spans="1:12" x14ac:dyDescent="0.25">
      <c r="A4291" s="93">
        <v>1987</v>
      </c>
      <c r="B4291" s="94" t="s">
        <v>147</v>
      </c>
      <c r="C4291" s="95" t="s">
        <v>148</v>
      </c>
      <c r="D4291" s="95" t="s">
        <v>647</v>
      </c>
      <c r="E4291" s="87"/>
      <c r="F4291" s="69"/>
      <c r="G4291" s="69"/>
      <c r="H4291" s="69"/>
      <c r="I4291" s="69"/>
      <c r="J4291" s="70"/>
      <c r="K4291" s="118"/>
      <c r="L4291" s="112"/>
    </row>
    <row r="4292" spans="1:12" x14ac:dyDescent="0.25">
      <c r="A4292" s="93">
        <v>1987</v>
      </c>
      <c r="B4292" s="94" t="s">
        <v>149</v>
      </c>
      <c r="C4292" s="95" t="s">
        <v>150</v>
      </c>
      <c r="D4292" s="95" t="s">
        <v>647</v>
      </c>
      <c r="E4292" s="87"/>
      <c r="F4292" s="69"/>
      <c r="G4292" s="69"/>
      <c r="H4292" s="69"/>
      <c r="I4292" s="69"/>
      <c r="J4292" s="70"/>
      <c r="K4292" s="118"/>
      <c r="L4292" s="112"/>
    </row>
    <row r="4293" spans="1:12" x14ac:dyDescent="0.25">
      <c r="A4293" s="93">
        <v>1987</v>
      </c>
      <c r="B4293" s="94" t="s">
        <v>151</v>
      </c>
      <c r="C4293" s="95" t="s">
        <v>152</v>
      </c>
      <c r="D4293" s="95" t="s">
        <v>647</v>
      </c>
      <c r="E4293" s="87"/>
      <c r="F4293" s="69"/>
      <c r="G4293" s="69"/>
      <c r="H4293" s="69"/>
      <c r="I4293" s="69"/>
      <c r="J4293" s="70"/>
      <c r="K4293" s="118"/>
      <c r="L4293" s="112"/>
    </row>
    <row r="4294" spans="1:12" x14ac:dyDescent="0.25">
      <c r="A4294" s="93">
        <v>1987</v>
      </c>
      <c r="B4294" s="94" t="s">
        <v>153</v>
      </c>
      <c r="C4294" s="95" t="s">
        <v>154</v>
      </c>
      <c r="D4294" s="95" t="s">
        <v>647</v>
      </c>
      <c r="E4294" s="87"/>
      <c r="F4294" s="69"/>
      <c r="G4294" s="69"/>
      <c r="H4294" s="69"/>
      <c r="I4294" s="69"/>
      <c r="J4294" s="70"/>
      <c r="K4294" s="118"/>
      <c r="L4294" s="112"/>
    </row>
    <row r="4295" spans="1:12" x14ac:dyDescent="0.25">
      <c r="A4295" s="93">
        <v>1987</v>
      </c>
      <c r="B4295" s="94" t="s">
        <v>155</v>
      </c>
      <c r="C4295" s="95" t="s">
        <v>156</v>
      </c>
      <c r="D4295" s="95" t="s">
        <v>647</v>
      </c>
      <c r="E4295" s="87"/>
      <c r="F4295" s="69"/>
      <c r="G4295" s="69"/>
      <c r="H4295" s="69"/>
      <c r="I4295" s="69"/>
      <c r="J4295" s="70"/>
      <c r="K4295" s="118"/>
      <c r="L4295" s="112"/>
    </row>
    <row r="4296" spans="1:12" x14ac:dyDescent="0.25">
      <c r="A4296" s="93">
        <v>1987</v>
      </c>
      <c r="B4296" s="94" t="s">
        <v>157</v>
      </c>
      <c r="C4296" s="95" t="s">
        <v>158</v>
      </c>
      <c r="D4296" s="95" t="s">
        <v>647</v>
      </c>
      <c r="E4296" s="87"/>
      <c r="F4296" s="69"/>
      <c r="G4296" s="69"/>
      <c r="H4296" s="69"/>
      <c r="I4296" s="69"/>
      <c r="J4296" s="70"/>
      <c r="K4296" s="118"/>
      <c r="L4296" s="112"/>
    </row>
    <row r="4297" spans="1:12" x14ac:dyDescent="0.25">
      <c r="A4297" s="93">
        <v>1987</v>
      </c>
      <c r="B4297" s="94" t="s">
        <v>159</v>
      </c>
      <c r="C4297" s="95" t="s">
        <v>160</v>
      </c>
      <c r="D4297" s="95" t="s">
        <v>647</v>
      </c>
      <c r="E4297" s="87"/>
      <c r="F4297" s="69"/>
      <c r="G4297" s="69"/>
      <c r="H4297" s="69"/>
      <c r="I4297" s="69"/>
      <c r="J4297" s="70"/>
      <c r="K4297" s="118"/>
      <c r="L4297" s="112"/>
    </row>
    <row r="4298" spans="1:12" x14ac:dyDescent="0.25">
      <c r="A4298" s="93">
        <v>1987</v>
      </c>
      <c r="B4298" s="94" t="s">
        <v>161</v>
      </c>
      <c r="C4298" s="95" t="s">
        <v>162</v>
      </c>
      <c r="D4298" s="95" t="s">
        <v>647</v>
      </c>
      <c r="E4298" s="87"/>
      <c r="F4298" s="69"/>
      <c r="G4298" s="69"/>
      <c r="H4298" s="69"/>
      <c r="I4298" s="69"/>
      <c r="J4298" s="70"/>
      <c r="K4298" s="118"/>
      <c r="L4298" s="112"/>
    </row>
    <row r="4299" spans="1:12" x14ac:dyDescent="0.25">
      <c r="A4299" s="93">
        <v>1987</v>
      </c>
      <c r="B4299" s="94" t="s">
        <v>163</v>
      </c>
      <c r="C4299" s="95" t="s">
        <v>164</v>
      </c>
      <c r="D4299" s="95" t="s">
        <v>647</v>
      </c>
      <c r="E4299" s="87"/>
      <c r="F4299" s="69"/>
      <c r="G4299" s="69"/>
      <c r="H4299" s="69"/>
      <c r="I4299" s="69"/>
      <c r="J4299" s="70"/>
      <c r="K4299" s="118"/>
      <c r="L4299" s="112"/>
    </row>
    <row r="4300" spans="1:12" x14ac:dyDescent="0.25">
      <c r="A4300" s="93">
        <v>1987</v>
      </c>
      <c r="B4300" s="94" t="s">
        <v>165</v>
      </c>
      <c r="C4300" s="95" t="s">
        <v>166</v>
      </c>
      <c r="D4300" s="95" t="s">
        <v>647</v>
      </c>
      <c r="E4300" s="87"/>
      <c r="F4300" s="69"/>
      <c r="G4300" s="69"/>
      <c r="H4300" s="69"/>
      <c r="I4300" s="69"/>
      <c r="J4300" s="70"/>
      <c r="K4300" s="118"/>
      <c r="L4300" s="112"/>
    </row>
    <row r="4301" spans="1:12" x14ac:dyDescent="0.25">
      <c r="A4301" s="93">
        <v>1987</v>
      </c>
      <c r="B4301" s="94" t="s">
        <v>167</v>
      </c>
      <c r="C4301" s="95" t="s">
        <v>168</v>
      </c>
      <c r="D4301" s="95" t="s">
        <v>647</v>
      </c>
      <c r="E4301" s="87"/>
      <c r="F4301" s="69"/>
      <c r="G4301" s="69"/>
      <c r="H4301" s="69"/>
      <c r="I4301" s="69"/>
      <c r="J4301" s="70"/>
      <c r="K4301" s="118"/>
      <c r="L4301" s="112"/>
    </row>
    <row r="4302" spans="1:12" x14ac:dyDescent="0.25">
      <c r="A4302" s="93">
        <v>1987</v>
      </c>
      <c r="B4302" s="94" t="s">
        <v>169</v>
      </c>
      <c r="C4302" s="95" t="s">
        <v>170</v>
      </c>
      <c r="D4302" s="95" t="s">
        <v>647</v>
      </c>
      <c r="E4302" s="87"/>
      <c r="F4302" s="69"/>
      <c r="G4302" s="69"/>
      <c r="H4302" s="69"/>
      <c r="I4302" s="69"/>
      <c r="J4302" s="70"/>
      <c r="K4302" s="118"/>
      <c r="L4302" s="112"/>
    </row>
    <row r="4303" spans="1:12" x14ac:dyDescent="0.25">
      <c r="A4303" s="93">
        <v>1987</v>
      </c>
      <c r="B4303" s="94" t="s">
        <v>171</v>
      </c>
      <c r="C4303" s="95" t="s">
        <v>172</v>
      </c>
      <c r="D4303" s="95" t="s">
        <v>647</v>
      </c>
      <c r="E4303" s="87"/>
      <c r="F4303" s="69"/>
      <c r="G4303" s="69"/>
      <c r="H4303" s="69"/>
      <c r="I4303" s="69"/>
      <c r="J4303" s="70"/>
      <c r="K4303" s="118"/>
      <c r="L4303" s="112"/>
    </row>
    <row r="4304" spans="1:12" x14ac:dyDescent="0.25">
      <c r="A4304" s="93">
        <v>1987</v>
      </c>
      <c r="B4304" s="94" t="s">
        <v>173</v>
      </c>
      <c r="C4304" s="95" t="s">
        <v>174</v>
      </c>
      <c r="D4304" s="95" t="s">
        <v>647</v>
      </c>
      <c r="E4304" s="87"/>
      <c r="F4304" s="69"/>
      <c r="G4304" s="69"/>
      <c r="H4304" s="69"/>
      <c r="I4304" s="69"/>
      <c r="J4304" s="70"/>
      <c r="K4304" s="118"/>
      <c r="L4304" s="112"/>
    </row>
    <row r="4305" spans="1:12" x14ac:dyDescent="0.25">
      <c r="A4305" s="93">
        <v>1987</v>
      </c>
      <c r="B4305" s="94" t="s">
        <v>175</v>
      </c>
      <c r="C4305" s="95" t="s">
        <v>176</v>
      </c>
      <c r="D4305" s="95" t="s">
        <v>647</v>
      </c>
      <c r="E4305" s="87"/>
      <c r="F4305" s="69"/>
      <c r="G4305" s="69"/>
      <c r="H4305" s="69"/>
      <c r="I4305" s="69"/>
      <c r="J4305" s="70"/>
      <c r="K4305" s="118"/>
      <c r="L4305" s="112"/>
    </row>
    <row r="4306" spans="1:12" x14ac:dyDescent="0.25">
      <c r="A4306" s="93">
        <v>1987</v>
      </c>
      <c r="B4306" s="94" t="s">
        <v>177</v>
      </c>
      <c r="C4306" s="95" t="s">
        <v>178</v>
      </c>
      <c r="D4306" s="95" t="s">
        <v>647</v>
      </c>
      <c r="E4306" s="87"/>
      <c r="F4306" s="69"/>
      <c r="G4306" s="69"/>
      <c r="H4306" s="69"/>
      <c r="I4306" s="69"/>
      <c r="J4306" s="70"/>
      <c r="K4306" s="118"/>
      <c r="L4306" s="112"/>
    </row>
    <row r="4307" spans="1:12" x14ac:dyDescent="0.25">
      <c r="A4307" s="93">
        <v>1987</v>
      </c>
      <c r="B4307" s="94" t="s">
        <v>179</v>
      </c>
      <c r="C4307" s="95" t="s">
        <v>180</v>
      </c>
      <c r="D4307" s="95" t="s">
        <v>647</v>
      </c>
      <c r="E4307" s="87"/>
      <c r="F4307" s="69"/>
      <c r="G4307" s="69"/>
      <c r="H4307" s="69"/>
      <c r="I4307" s="69"/>
      <c r="J4307" s="70"/>
      <c r="K4307" s="118"/>
      <c r="L4307" s="112"/>
    </row>
    <row r="4308" spans="1:12" x14ac:dyDescent="0.25">
      <c r="A4308" s="93">
        <v>1987</v>
      </c>
      <c r="B4308" s="94" t="s">
        <v>181</v>
      </c>
      <c r="C4308" s="95" t="s">
        <v>182</v>
      </c>
      <c r="D4308" s="95" t="s">
        <v>647</v>
      </c>
      <c r="E4308" s="87"/>
      <c r="F4308" s="69"/>
      <c r="G4308" s="69"/>
      <c r="H4308" s="69"/>
      <c r="I4308" s="69"/>
      <c r="J4308" s="70"/>
      <c r="K4308" s="118"/>
      <c r="L4308" s="112"/>
    </row>
    <row r="4309" spans="1:12" x14ac:dyDescent="0.25">
      <c r="A4309" s="93">
        <v>1987</v>
      </c>
      <c r="B4309" s="94" t="s">
        <v>183</v>
      </c>
      <c r="C4309" s="95" t="s">
        <v>184</v>
      </c>
      <c r="D4309" s="95" t="s">
        <v>647</v>
      </c>
      <c r="E4309" s="87"/>
      <c r="F4309" s="69"/>
      <c r="G4309" s="69"/>
      <c r="H4309" s="69"/>
      <c r="I4309" s="69"/>
      <c r="J4309" s="70"/>
      <c r="K4309" s="118"/>
      <c r="L4309" s="112"/>
    </row>
    <row r="4310" spans="1:12" x14ac:dyDescent="0.25">
      <c r="A4310" s="93">
        <v>1987</v>
      </c>
      <c r="B4310" s="94" t="s">
        <v>185</v>
      </c>
      <c r="C4310" s="95" t="s">
        <v>186</v>
      </c>
      <c r="D4310" s="95" t="s">
        <v>647</v>
      </c>
      <c r="E4310" s="87"/>
      <c r="F4310" s="69"/>
      <c r="G4310" s="69"/>
      <c r="H4310" s="69"/>
      <c r="I4310" s="69"/>
      <c r="J4310" s="70"/>
      <c r="K4310" s="118"/>
      <c r="L4310" s="112"/>
    </row>
    <row r="4311" spans="1:12" x14ac:dyDescent="0.25">
      <c r="A4311" s="93">
        <v>1987</v>
      </c>
      <c r="B4311" s="94" t="s">
        <v>187</v>
      </c>
      <c r="C4311" s="95" t="s">
        <v>188</v>
      </c>
      <c r="D4311" s="95" t="s">
        <v>647</v>
      </c>
      <c r="E4311" s="87"/>
      <c r="F4311" s="69"/>
      <c r="G4311" s="69"/>
      <c r="H4311" s="69"/>
      <c r="I4311" s="69"/>
      <c r="J4311" s="70"/>
      <c r="K4311" s="118"/>
      <c r="L4311" s="112"/>
    </row>
    <row r="4312" spans="1:12" x14ac:dyDescent="0.25">
      <c r="A4312" s="93">
        <v>1987</v>
      </c>
      <c r="B4312" s="94" t="s">
        <v>189</v>
      </c>
      <c r="C4312" s="95" t="s">
        <v>190</v>
      </c>
      <c r="D4312" s="95" t="s">
        <v>647</v>
      </c>
      <c r="E4312" s="87"/>
      <c r="F4312" s="69"/>
      <c r="G4312" s="69"/>
      <c r="H4312" s="69"/>
      <c r="I4312" s="69"/>
      <c r="J4312" s="70"/>
      <c r="K4312" s="118"/>
      <c r="L4312" s="112"/>
    </row>
    <row r="4313" spans="1:12" x14ac:dyDescent="0.25">
      <c r="A4313" s="93">
        <v>1987</v>
      </c>
      <c r="B4313" s="94" t="s">
        <v>191</v>
      </c>
      <c r="C4313" s="95" t="s">
        <v>192</v>
      </c>
      <c r="D4313" s="95" t="s">
        <v>647</v>
      </c>
      <c r="E4313" s="87"/>
      <c r="F4313" s="69"/>
      <c r="G4313" s="69"/>
      <c r="H4313" s="69"/>
      <c r="I4313" s="69"/>
      <c r="J4313" s="70"/>
      <c r="K4313" s="118"/>
      <c r="L4313" s="112"/>
    </row>
    <row r="4314" spans="1:12" x14ac:dyDescent="0.25">
      <c r="A4314" s="93">
        <v>1987</v>
      </c>
      <c r="B4314" s="94" t="s">
        <v>193</v>
      </c>
      <c r="C4314" s="95" t="s">
        <v>194</v>
      </c>
      <c r="D4314" s="95" t="s">
        <v>647</v>
      </c>
      <c r="E4314" s="87"/>
      <c r="F4314" s="69"/>
      <c r="G4314" s="69"/>
      <c r="H4314" s="69"/>
      <c r="I4314" s="69"/>
      <c r="J4314" s="70"/>
      <c r="K4314" s="118"/>
      <c r="L4314" s="112"/>
    </row>
    <row r="4315" spans="1:12" x14ac:dyDescent="0.25">
      <c r="A4315" s="93">
        <v>1987</v>
      </c>
      <c r="B4315" s="94" t="s">
        <v>195</v>
      </c>
      <c r="C4315" s="95" t="s">
        <v>196</v>
      </c>
      <c r="D4315" s="95" t="s">
        <v>647</v>
      </c>
      <c r="E4315" s="87"/>
      <c r="F4315" s="69"/>
      <c r="G4315" s="69"/>
      <c r="H4315" s="69"/>
      <c r="I4315" s="69"/>
      <c r="J4315" s="70"/>
      <c r="K4315" s="118"/>
      <c r="L4315" s="112"/>
    </row>
    <row r="4316" spans="1:12" x14ac:dyDescent="0.25">
      <c r="A4316" s="93">
        <v>1987</v>
      </c>
      <c r="B4316" s="94" t="s">
        <v>197</v>
      </c>
      <c r="C4316" s="95" t="s">
        <v>198</v>
      </c>
      <c r="D4316" s="95" t="s">
        <v>647</v>
      </c>
      <c r="E4316" s="87"/>
      <c r="F4316" s="69"/>
      <c r="G4316" s="69"/>
      <c r="H4316" s="69"/>
      <c r="I4316" s="69"/>
      <c r="J4316" s="70"/>
      <c r="K4316" s="118"/>
      <c r="L4316" s="112"/>
    </row>
    <row r="4317" spans="1:12" x14ac:dyDescent="0.25">
      <c r="A4317" s="93">
        <v>1987</v>
      </c>
      <c r="B4317" s="94" t="s">
        <v>199</v>
      </c>
      <c r="C4317" s="95" t="s">
        <v>200</v>
      </c>
      <c r="D4317" s="95" t="s">
        <v>647</v>
      </c>
      <c r="E4317" s="87"/>
      <c r="F4317" s="69"/>
      <c r="G4317" s="69"/>
      <c r="H4317" s="69"/>
      <c r="I4317" s="69"/>
      <c r="J4317" s="70"/>
      <c r="K4317" s="118"/>
      <c r="L4317" s="112"/>
    </row>
    <row r="4318" spans="1:12" x14ac:dyDescent="0.25">
      <c r="A4318" s="93">
        <v>1987</v>
      </c>
      <c r="B4318" s="94" t="s">
        <v>201</v>
      </c>
      <c r="C4318" s="95" t="s">
        <v>202</v>
      </c>
      <c r="D4318" s="95" t="s">
        <v>647</v>
      </c>
      <c r="E4318" s="87"/>
      <c r="F4318" s="69"/>
      <c r="G4318" s="69"/>
      <c r="H4318" s="69"/>
      <c r="I4318" s="69"/>
      <c r="J4318" s="70"/>
      <c r="K4318" s="118"/>
      <c r="L4318" s="112"/>
    </row>
    <row r="4319" spans="1:12" x14ac:dyDescent="0.25">
      <c r="A4319" s="93">
        <v>1987</v>
      </c>
      <c r="B4319" s="94" t="s">
        <v>203</v>
      </c>
      <c r="C4319" s="95" t="s">
        <v>204</v>
      </c>
      <c r="D4319" s="95" t="s">
        <v>647</v>
      </c>
      <c r="E4319" s="87"/>
      <c r="F4319" s="69"/>
      <c r="G4319" s="69"/>
      <c r="H4319" s="69"/>
      <c r="I4319" s="69"/>
      <c r="J4319" s="70"/>
      <c r="K4319" s="118"/>
      <c r="L4319" s="112"/>
    </row>
    <row r="4320" spans="1:12" x14ac:dyDescent="0.25">
      <c r="A4320" s="93">
        <v>1987</v>
      </c>
      <c r="B4320" s="94" t="s">
        <v>205</v>
      </c>
      <c r="C4320" s="95" t="s">
        <v>206</v>
      </c>
      <c r="D4320" s="95" t="s">
        <v>647</v>
      </c>
      <c r="E4320" s="87"/>
      <c r="F4320" s="69"/>
      <c r="G4320" s="69"/>
      <c r="H4320" s="69"/>
      <c r="I4320" s="69"/>
      <c r="J4320" s="70"/>
      <c r="K4320" s="118"/>
      <c r="L4320" s="112"/>
    </row>
    <row r="4321" spans="1:12" x14ac:dyDescent="0.25">
      <c r="A4321" s="93">
        <v>1987</v>
      </c>
      <c r="B4321" s="94" t="s">
        <v>207</v>
      </c>
      <c r="C4321" s="95" t="s">
        <v>208</v>
      </c>
      <c r="D4321" s="95" t="s">
        <v>647</v>
      </c>
      <c r="E4321" s="87"/>
      <c r="F4321" s="69"/>
      <c r="G4321" s="69"/>
      <c r="H4321" s="69"/>
      <c r="I4321" s="69"/>
      <c r="J4321" s="70"/>
      <c r="K4321" s="118"/>
      <c r="L4321" s="112"/>
    </row>
    <row r="4322" spans="1:12" x14ac:dyDescent="0.25">
      <c r="A4322" s="93">
        <v>1987</v>
      </c>
      <c r="B4322" s="94" t="s">
        <v>209</v>
      </c>
      <c r="C4322" s="95" t="s">
        <v>210</v>
      </c>
      <c r="D4322" s="95" t="s">
        <v>647</v>
      </c>
      <c r="E4322" s="87"/>
      <c r="F4322" s="69"/>
      <c r="G4322" s="69"/>
      <c r="H4322" s="69"/>
      <c r="I4322" s="69"/>
      <c r="J4322" s="70"/>
      <c r="K4322" s="118"/>
      <c r="L4322" s="112"/>
    </row>
    <row r="4323" spans="1:12" x14ac:dyDescent="0.25">
      <c r="A4323" s="93">
        <v>1987</v>
      </c>
      <c r="B4323" s="94" t="s">
        <v>211</v>
      </c>
      <c r="C4323" s="95" t="s">
        <v>212</v>
      </c>
      <c r="D4323" s="95" t="s">
        <v>647</v>
      </c>
      <c r="E4323" s="87"/>
      <c r="F4323" s="69"/>
      <c r="G4323" s="69"/>
      <c r="H4323" s="69"/>
      <c r="I4323" s="69"/>
      <c r="J4323" s="70"/>
      <c r="K4323" s="118"/>
      <c r="L4323" s="112"/>
    </row>
    <row r="4324" spans="1:12" x14ac:dyDescent="0.25">
      <c r="A4324" s="93">
        <v>1987</v>
      </c>
      <c r="B4324" s="94" t="s">
        <v>213</v>
      </c>
      <c r="C4324" s="95" t="s">
        <v>214</v>
      </c>
      <c r="D4324" s="95" t="s">
        <v>647</v>
      </c>
      <c r="E4324" s="87"/>
      <c r="F4324" s="69"/>
      <c r="G4324" s="69"/>
      <c r="H4324" s="69"/>
      <c r="I4324" s="69"/>
      <c r="J4324" s="70"/>
      <c r="K4324" s="118"/>
      <c r="L4324" s="112"/>
    </row>
    <row r="4325" spans="1:12" x14ac:dyDescent="0.25">
      <c r="A4325" s="93">
        <v>1987</v>
      </c>
      <c r="B4325" s="94" t="s">
        <v>215</v>
      </c>
      <c r="C4325" s="95" t="s">
        <v>651</v>
      </c>
      <c r="D4325" s="95" t="s">
        <v>647</v>
      </c>
      <c r="E4325" s="87"/>
      <c r="F4325" s="69"/>
      <c r="G4325" s="69"/>
      <c r="H4325" s="69"/>
      <c r="I4325" s="69"/>
      <c r="J4325" s="70"/>
      <c r="K4325" s="118"/>
      <c r="L4325" s="112"/>
    </row>
    <row r="4326" spans="1:12" x14ac:dyDescent="0.25">
      <c r="A4326" s="93">
        <v>1987</v>
      </c>
      <c r="B4326" s="94" t="s">
        <v>216</v>
      </c>
      <c r="C4326" s="95" t="s">
        <v>217</v>
      </c>
      <c r="D4326" s="95" t="s">
        <v>647</v>
      </c>
      <c r="E4326" s="87"/>
      <c r="F4326" s="69"/>
      <c r="G4326" s="69"/>
      <c r="H4326" s="69"/>
      <c r="I4326" s="69"/>
      <c r="J4326" s="70"/>
      <c r="K4326" s="118"/>
      <c r="L4326" s="112"/>
    </row>
    <row r="4327" spans="1:12" x14ac:dyDescent="0.25">
      <c r="A4327" s="93">
        <v>1987</v>
      </c>
      <c r="B4327" s="94" t="s">
        <v>218</v>
      </c>
      <c r="C4327" s="95" t="s">
        <v>219</v>
      </c>
      <c r="D4327" s="95" t="s">
        <v>647</v>
      </c>
      <c r="E4327" s="87"/>
      <c r="F4327" s="69"/>
      <c r="G4327" s="69"/>
      <c r="H4327" s="69"/>
      <c r="I4327" s="69"/>
      <c r="J4327" s="70"/>
      <c r="K4327" s="118"/>
      <c r="L4327" s="112"/>
    </row>
    <row r="4328" spans="1:12" x14ac:dyDescent="0.25">
      <c r="A4328" s="93">
        <v>1987</v>
      </c>
      <c r="B4328" s="94" t="s">
        <v>220</v>
      </c>
      <c r="C4328" s="95" t="s">
        <v>221</v>
      </c>
      <c r="D4328" s="95" t="s">
        <v>647</v>
      </c>
      <c r="E4328" s="87"/>
      <c r="F4328" s="69"/>
      <c r="G4328" s="69"/>
      <c r="H4328" s="69"/>
      <c r="I4328" s="69"/>
      <c r="J4328" s="70"/>
      <c r="K4328" s="118"/>
      <c r="L4328" s="112"/>
    </row>
    <row r="4329" spans="1:12" x14ac:dyDescent="0.25">
      <c r="A4329" s="93">
        <v>1987</v>
      </c>
      <c r="B4329" s="94" t="s">
        <v>222</v>
      </c>
      <c r="C4329" s="95" t="s">
        <v>223</v>
      </c>
      <c r="D4329" s="95" t="s">
        <v>647</v>
      </c>
      <c r="E4329" s="87"/>
      <c r="F4329" s="69"/>
      <c r="G4329" s="69"/>
      <c r="H4329" s="69"/>
      <c r="I4329" s="69"/>
      <c r="J4329" s="70"/>
      <c r="K4329" s="118"/>
      <c r="L4329" s="112"/>
    </row>
    <row r="4330" spans="1:12" x14ac:dyDescent="0.25">
      <c r="A4330" s="93">
        <v>1987</v>
      </c>
      <c r="B4330" s="94" t="s">
        <v>224</v>
      </c>
      <c r="C4330" s="95" t="s">
        <v>225</v>
      </c>
      <c r="D4330" s="95" t="s">
        <v>647</v>
      </c>
      <c r="E4330" s="87"/>
      <c r="F4330" s="69"/>
      <c r="G4330" s="69"/>
      <c r="H4330" s="69"/>
      <c r="I4330" s="69"/>
      <c r="J4330" s="70"/>
      <c r="K4330" s="118"/>
      <c r="L4330" s="112"/>
    </row>
    <row r="4331" spans="1:12" x14ac:dyDescent="0.25">
      <c r="A4331" s="93">
        <v>1987</v>
      </c>
      <c r="B4331" s="94" t="s">
        <v>226</v>
      </c>
      <c r="C4331" s="95" t="s">
        <v>227</v>
      </c>
      <c r="D4331" s="95" t="s">
        <v>647</v>
      </c>
      <c r="E4331" s="87"/>
      <c r="F4331" s="69"/>
      <c r="G4331" s="69"/>
      <c r="H4331" s="69"/>
      <c r="I4331" s="69"/>
      <c r="J4331" s="70"/>
      <c r="K4331" s="118"/>
      <c r="L4331" s="112"/>
    </row>
    <row r="4332" spans="1:12" x14ac:dyDescent="0.25">
      <c r="A4332" s="93">
        <v>1987</v>
      </c>
      <c r="B4332" s="94" t="s">
        <v>228</v>
      </c>
      <c r="C4332" s="95" t="s">
        <v>229</v>
      </c>
      <c r="D4332" s="95" t="s">
        <v>616</v>
      </c>
      <c r="E4332" s="87"/>
      <c r="F4332" s="69"/>
      <c r="G4332" s="69"/>
      <c r="H4332" s="69"/>
      <c r="I4332" s="69"/>
      <c r="J4332" s="70"/>
      <c r="K4332" s="118"/>
      <c r="L4332" s="112"/>
    </row>
    <row r="4333" spans="1:12" x14ac:dyDescent="0.25">
      <c r="A4333" s="93">
        <v>1987</v>
      </c>
      <c r="B4333" s="94" t="s">
        <v>230</v>
      </c>
      <c r="C4333" s="95" t="s">
        <v>231</v>
      </c>
      <c r="D4333" s="95" t="s">
        <v>616</v>
      </c>
      <c r="E4333" s="87"/>
      <c r="F4333" s="69"/>
      <c r="G4333" s="69"/>
      <c r="H4333" s="69"/>
      <c r="I4333" s="69"/>
      <c r="J4333" s="70"/>
      <c r="K4333" s="118"/>
      <c r="L4333" s="112"/>
    </row>
    <row r="4334" spans="1:12" x14ac:dyDescent="0.25">
      <c r="A4334" s="93">
        <v>1987</v>
      </c>
      <c r="B4334" s="94" t="s">
        <v>232</v>
      </c>
      <c r="C4334" s="95" t="s">
        <v>233</v>
      </c>
      <c r="D4334" s="95" t="s">
        <v>616</v>
      </c>
      <c r="E4334" s="87"/>
      <c r="F4334" s="69"/>
      <c r="G4334" s="69"/>
      <c r="H4334" s="69"/>
      <c r="I4334" s="69"/>
      <c r="J4334" s="70"/>
      <c r="K4334" s="118"/>
      <c r="L4334" s="112"/>
    </row>
    <row r="4335" spans="1:12" x14ac:dyDescent="0.25">
      <c r="A4335" s="93">
        <v>1987</v>
      </c>
      <c r="B4335" s="94" t="s">
        <v>234</v>
      </c>
      <c r="C4335" s="95" t="s">
        <v>235</v>
      </c>
      <c r="D4335" s="95" t="s">
        <v>616</v>
      </c>
      <c r="E4335" s="87"/>
      <c r="F4335" s="69"/>
      <c r="G4335" s="69"/>
      <c r="H4335" s="69"/>
      <c r="I4335" s="69"/>
      <c r="J4335" s="70"/>
      <c r="K4335" s="118"/>
      <c r="L4335" s="112"/>
    </row>
    <row r="4336" spans="1:12" x14ac:dyDescent="0.25">
      <c r="A4336" s="93">
        <v>1987</v>
      </c>
      <c r="B4336" s="94" t="s">
        <v>236</v>
      </c>
      <c r="C4336" s="95" t="s">
        <v>237</v>
      </c>
      <c r="D4336" s="95" t="s">
        <v>616</v>
      </c>
      <c r="E4336" s="87"/>
      <c r="F4336" s="69"/>
      <c r="G4336" s="69"/>
      <c r="H4336" s="69"/>
      <c r="I4336" s="69"/>
      <c r="J4336" s="70"/>
      <c r="K4336" s="118"/>
      <c r="L4336" s="112"/>
    </row>
    <row r="4337" spans="1:12" x14ac:dyDescent="0.25">
      <c r="A4337" s="93">
        <v>1987</v>
      </c>
      <c r="B4337" s="94" t="s">
        <v>238</v>
      </c>
      <c r="C4337" s="95" t="s">
        <v>239</v>
      </c>
      <c r="D4337" s="95" t="s">
        <v>240</v>
      </c>
      <c r="E4337" s="87"/>
      <c r="F4337" s="69"/>
      <c r="G4337" s="69"/>
      <c r="H4337" s="69"/>
      <c r="I4337" s="69"/>
      <c r="J4337" s="70"/>
      <c r="K4337" s="118"/>
      <c r="L4337" s="112"/>
    </row>
    <row r="4338" spans="1:12" x14ac:dyDescent="0.25">
      <c r="A4338" s="93">
        <v>1987</v>
      </c>
      <c r="B4338" s="94" t="s">
        <v>241</v>
      </c>
      <c r="C4338" s="95" t="s">
        <v>242</v>
      </c>
      <c r="D4338" s="95" t="s">
        <v>240</v>
      </c>
      <c r="E4338" s="87"/>
      <c r="F4338" s="69"/>
      <c r="G4338" s="69"/>
      <c r="H4338" s="69"/>
      <c r="I4338" s="69"/>
      <c r="J4338" s="70"/>
      <c r="K4338" s="118"/>
      <c r="L4338" s="112"/>
    </row>
    <row r="4339" spans="1:12" x14ac:dyDescent="0.25">
      <c r="A4339" s="93">
        <v>1987</v>
      </c>
      <c r="B4339" s="94" t="s">
        <v>243</v>
      </c>
      <c r="C4339" s="95" t="s">
        <v>244</v>
      </c>
      <c r="D4339" s="95" t="s">
        <v>240</v>
      </c>
      <c r="E4339" s="87"/>
      <c r="F4339" s="69"/>
      <c r="G4339" s="69"/>
      <c r="H4339" s="69"/>
      <c r="I4339" s="69"/>
      <c r="J4339" s="70"/>
      <c r="K4339" s="118"/>
      <c r="L4339" s="112"/>
    </row>
    <row r="4340" spans="1:12" x14ac:dyDescent="0.25">
      <c r="A4340" s="93">
        <v>1987</v>
      </c>
      <c r="B4340" s="94" t="s">
        <v>245</v>
      </c>
      <c r="C4340" s="95" t="s">
        <v>246</v>
      </c>
      <c r="D4340" s="95" t="s">
        <v>240</v>
      </c>
      <c r="E4340" s="87"/>
      <c r="F4340" s="69"/>
      <c r="G4340" s="69"/>
      <c r="H4340" s="69"/>
      <c r="I4340" s="69"/>
      <c r="J4340" s="70"/>
      <c r="K4340" s="118"/>
      <c r="L4340" s="112"/>
    </row>
    <row r="4341" spans="1:12" x14ac:dyDescent="0.25">
      <c r="A4341" s="93">
        <v>1987</v>
      </c>
      <c r="B4341" s="94" t="s">
        <v>247</v>
      </c>
      <c r="C4341" s="95" t="s">
        <v>248</v>
      </c>
      <c r="D4341" s="95" t="s">
        <v>240</v>
      </c>
      <c r="E4341" s="87"/>
      <c r="F4341" s="69"/>
      <c r="G4341" s="69"/>
      <c r="H4341" s="69"/>
      <c r="I4341" s="69"/>
      <c r="J4341" s="70"/>
      <c r="K4341" s="118"/>
      <c r="L4341" s="112"/>
    </row>
    <row r="4342" spans="1:12" x14ac:dyDescent="0.25">
      <c r="A4342" s="93">
        <v>1987</v>
      </c>
      <c r="B4342" s="94" t="s">
        <v>249</v>
      </c>
      <c r="C4342" s="95" t="s">
        <v>250</v>
      </c>
      <c r="D4342" s="95" t="s">
        <v>240</v>
      </c>
      <c r="E4342" s="87"/>
      <c r="F4342" s="69"/>
      <c r="G4342" s="69"/>
      <c r="H4342" s="69"/>
      <c r="I4342" s="69"/>
      <c r="J4342" s="70"/>
      <c r="K4342" s="118"/>
      <c r="L4342" s="112"/>
    </row>
    <row r="4343" spans="1:12" x14ac:dyDescent="0.25">
      <c r="A4343" s="93">
        <v>1987</v>
      </c>
      <c r="B4343" s="94" t="s">
        <v>251</v>
      </c>
      <c r="C4343" s="95" t="s">
        <v>649</v>
      </c>
      <c r="D4343" s="95" t="s">
        <v>240</v>
      </c>
      <c r="E4343" s="87"/>
      <c r="F4343" s="69"/>
      <c r="G4343" s="69"/>
      <c r="H4343" s="69"/>
      <c r="I4343" s="69"/>
      <c r="J4343" s="70"/>
      <c r="K4343" s="118"/>
      <c r="L4343" s="112"/>
    </row>
    <row r="4344" spans="1:12" x14ac:dyDescent="0.25">
      <c r="A4344" s="93">
        <v>1987</v>
      </c>
      <c r="B4344" s="94" t="s">
        <v>252</v>
      </c>
      <c r="C4344" s="95" t="s">
        <v>650</v>
      </c>
      <c r="D4344" s="95" t="s">
        <v>240</v>
      </c>
      <c r="E4344" s="87"/>
      <c r="F4344" s="69"/>
      <c r="G4344" s="69"/>
      <c r="H4344" s="69"/>
      <c r="I4344" s="69"/>
      <c r="J4344" s="70"/>
      <c r="K4344" s="118"/>
      <c r="L4344" s="112"/>
    </row>
    <row r="4345" spans="1:12" x14ac:dyDescent="0.25">
      <c r="A4345" s="93">
        <v>1987</v>
      </c>
      <c r="B4345" s="94" t="s">
        <v>253</v>
      </c>
      <c r="C4345" s="95" t="s">
        <v>653</v>
      </c>
      <c r="D4345" s="95" t="s">
        <v>240</v>
      </c>
      <c r="E4345" s="87"/>
      <c r="F4345" s="69"/>
      <c r="G4345" s="69"/>
      <c r="H4345" s="69"/>
      <c r="I4345" s="69"/>
      <c r="J4345" s="70"/>
      <c r="K4345" s="118"/>
      <c r="L4345" s="112"/>
    </row>
    <row r="4346" spans="1:12" x14ac:dyDescent="0.25">
      <c r="A4346" s="93">
        <v>1987</v>
      </c>
      <c r="B4346" s="94" t="s">
        <v>254</v>
      </c>
      <c r="C4346" s="95" t="s">
        <v>255</v>
      </c>
      <c r="D4346" s="95" t="s">
        <v>240</v>
      </c>
      <c r="E4346" s="87"/>
      <c r="F4346" s="69"/>
      <c r="G4346" s="69"/>
      <c r="H4346" s="69"/>
      <c r="I4346" s="69"/>
      <c r="J4346" s="70"/>
      <c r="K4346" s="118"/>
      <c r="L4346" s="112"/>
    </row>
    <row r="4347" spans="1:12" x14ac:dyDescent="0.25">
      <c r="A4347" s="93">
        <v>1987</v>
      </c>
      <c r="B4347" s="94" t="s">
        <v>256</v>
      </c>
      <c r="C4347" s="95" t="s">
        <v>257</v>
      </c>
      <c r="D4347" s="95" t="s">
        <v>240</v>
      </c>
      <c r="E4347" s="87"/>
      <c r="F4347" s="69"/>
      <c r="G4347" s="69"/>
      <c r="H4347" s="69"/>
      <c r="I4347" s="69"/>
      <c r="J4347" s="70"/>
      <c r="K4347" s="118"/>
      <c r="L4347" s="112"/>
    </row>
    <row r="4348" spans="1:12" x14ac:dyDescent="0.25">
      <c r="A4348" s="93">
        <v>1987</v>
      </c>
      <c r="B4348" s="94" t="s">
        <v>258</v>
      </c>
      <c r="C4348" s="95" t="s">
        <v>652</v>
      </c>
      <c r="D4348" s="95" t="s">
        <v>240</v>
      </c>
      <c r="E4348" s="87"/>
      <c r="F4348" s="69"/>
      <c r="G4348" s="69"/>
      <c r="H4348" s="69"/>
      <c r="I4348" s="69"/>
      <c r="J4348" s="70"/>
      <c r="K4348" s="118"/>
      <c r="L4348" s="112"/>
    </row>
    <row r="4349" spans="1:12" x14ac:dyDescent="0.25">
      <c r="A4349" s="93">
        <v>1987</v>
      </c>
      <c r="B4349" s="94" t="s">
        <v>259</v>
      </c>
      <c r="C4349" s="95" t="s">
        <v>260</v>
      </c>
      <c r="D4349" s="95" t="s">
        <v>240</v>
      </c>
      <c r="E4349" s="87"/>
      <c r="F4349" s="69"/>
      <c r="G4349" s="69"/>
      <c r="H4349" s="69"/>
      <c r="I4349" s="69"/>
      <c r="J4349" s="70"/>
      <c r="K4349" s="118"/>
      <c r="L4349" s="112"/>
    </row>
    <row r="4350" spans="1:12" x14ac:dyDescent="0.25">
      <c r="A4350" s="93">
        <v>1987</v>
      </c>
      <c r="B4350" s="94" t="s">
        <v>261</v>
      </c>
      <c r="C4350" s="95" t="s">
        <v>262</v>
      </c>
      <c r="D4350" s="95" t="s">
        <v>240</v>
      </c>
      <c r="E4350" s="87"/>
      <c r="F4350" s="69"/>
      <c r="G4350" s="69"/>
      <c r="H4350" s="69"/>
      <c r="I4350" s="69"/>
      <c r="J4350" s="70"/>
      <c r="K4350" s="118"/>
      <c r="L4350" s="112"/>
    </row>
    <row r="4351" spans="1:12" x14ac:dyDescent="0.25">
      <c r="A4351" s="93">
        <v>1987</v>
      </c>
      <c r="B4351" s="94" t="s">
        <v>263</v>
      </c>
      <c r="C4351" s="95" t="s">
        <v>264</v>
      </c>
      <c r="D4351" s="95" t="s">
        <v>240</v>
      </c>
      <c r="E4351" s="87"/>
      <c r="F4351" s="69"/>
      <c r="G4351" s="69"/>
      <c r="H4351" s="69"/>
      <c r="I4351" s="69"/>
      <c r="J4351" s="70"/>
      <c r="K4351" s="118"/>
      <c r="L4351" s="112"/>
    </row>
    <row r="4352" spans="1:12" x14ac:dyDescent="0.25">
      <c r="A4352" s="93">
        <v>1987</v>
      </c>
      <c r="B4352" s="94" t="s">
        <v>265</v>
      </c>
      <c r="C4352" s="95" t="s">
        <v>266</v>
      </c>
      <c r="D4352" s="95" t="s">
        <v>240</v>
      </c>
      <c r="E4352" s="87"/>
      <c r="F4352" s="69"/>
      <c r="G4352" s="69"/>
      <c r="H4352" s="69"/>
      <c r="I4352" s="69"/>
      <c r="J4352" s="70"/>
      <c r="K4352" s="118"/>
      <c r="L4352" s="112"/>
    </row>
    <row r="4353" spans="1:12" x14ac:dyDescent="0.25">
      <c r="A4353" s="93">
        <v>1987</v>
      </c>
      <c r="B4353" s="94" t="s">
        <v>267</v>
      </c>
      <c r="C4353" s="95" t="s">
        <v>268</v>
      </c>
      <c r="D4353" s="95" t="s">
        <v>240</v>
      </c>
      <c r="E4353" s="87"/>
      <c r="F4353" s="69"/>
      <c r="G4353" s="69"/>
      <c r="H4353" s="69"/>
      <c r="I4353" s="69"/>
      <c r="J4353" s="70"/>
      <c r="K4353" s="118"/>
      <c r="L4353" s="112"/>
    </row>
    <row r="4354" spans="1:12" x14ac:dyDescent="0.25">
      <c r="A4354" s="93">
        <v>1987</v>
      </c>
      <c r="B4354" s="94" t="s">
        <v>269</v>
      </c>
      <c r="C4354" s="95" t="s">
        <v>270</v>
      </c>
      <c r="D4354" s="95" t="s">
        <v>240</v>
      </c>
      <c r="E4354" s="87"/>
      <c r="F4354" s="69"/>
      <c r="G4354" s="69"/>
      <c r="H4354" s="69"/>
      <c r="I4354" s="69"/>
      <c r="J4354" s="70"/>
      <c r="K4354" s="118"/>
      <c r="L4354" s="112"/>
    </row>
    <row r="4355" spans="1:12" x14ac:dyDescent="0.25">
      <c r="A4355" s="93">
        <v>1987</v>
      </c>
      <c r="B4355" s="94" t="s">
        <v>271</v>
      </c>
      <c r="C4355" s="95" t="s">
        <v>272</v>
      </c>
      <c r="D4355" s="95" t="s">
        <v>240</v>
      </c>
      <c r="E4355" s="87"/>
      <c r="F4355" s="69"/>
      <c r="G4355" s="69"/>
      <c r="H4355" s="69"/>
      <c r="I4355" s="69"/>
      <c r="J4355" s="70"/>
      <c r="K4355" s="118"/>
      <c r="L4355" s="112"/>
    </row>
    <row r="4356" spans="1:12" x14ac:dyDescent="0.25">
      <c r="A4356" s="93">
        <v>1987</v>
      </c>
      <c r="B4356" s="94" t="s">
        <v>273</v>
      </c>
      <c r="C4356" s="95" t="s">
        <v>274</v>
      </c>
      <c r="D4356" s="95" t="s">
        <v>240</v>
      </c>
      <c r="E4356" s="87"/>
      <c r="F4356" s="69"/>
      <c r="G4356" s="69"/>
      <c r="H4356" s="69"/>
      <c r="I4356" s="69"/>
      <c r="J4356" s="70"/>
      <c r="K4356" s="118"/>
      <c r="L4356" s="112"/>
    </row>
    <row r="4357" spans="1:12" x14ac:dyDescent="0.25">
      <c r="A4357" s="93">
        <v>1987</v>
      </c>
      <c r="B4357" s="94" t="s">
        <v>275</v>
      </c>
      <c r="C4357" s="95" t="s">
        <v>276</v>
      </c>
      <c r="D4357" s="95" t="s">
        <v>240</v>
      </c>
      <c r="E4357" s="87"/>
      <c r="F4357" s="69"/>
      <c r="G4357" s="69"/>
      <c r="H4357" s="69"/>
      <c r="I4357" s="69"/>
      <c r="J4357" s="70"/>
      <c r="K4357" s="118"/>
      <c r="L4357" s="112"/>
    </row>
    <row r="4358" spans="1:12" x14ac:dyDescent="0.25">
      <c r="A4358" s="93">
        <v>1987</v>
      </c>
      <c r="B4358" s="94" t="s">
        <v>277</v>
      </c>
      <c r="C4358" s="95" t="s">
        <v>278</v>
      </c>
      <c r="D4358" s="95" t="s">
        <v>240</v>
      </c>
      <c r="E4358" s="87"/>
      <c r="F4358" s="69"/>
      <c r="G4358" s="69"/>
      <c r="H4358" s="69"/>
      <c r="I4358" s="69"/>
      <c r="J4358" s="70"/>
      <c r="K4358" s="118"/>
      <c r="L4358" s="112"/>
    </row>
    <row r="4359" spans="1:12" x14ac:dyDescent="0.25">
      <c r="A4359" s="93">
        <v>1987</v>
      </c>
      <c r="B4359" s="94" t="s">
        <v>279</v>
      </c>
      <c r="C4359" s="95" t="s">
        <v>280</v>
      </c>
      <c r="D4359" s="95" t="s">
        <v>240</v>
      </c>
      <c r="E4359" s="87"/>
      <c r="F4359" s="69"/>
      <c r="G4359" s="69"/>
      <c r="H4359" s="69"/>
      <c r="I4359" s="69"/>
      <c r="J4359" s="70"/>
      <c r="K4359" s="118"/>
      <c r="L4359" s="112"/>
    </row>
    <row r="4360" spans="1:12" x14ac:dyDescent="0.25">
      <c r="A4360" s="93">
        <v>1987</v>
      </c>
      <c r="B4360" s="94" t="s">
        <v>281</v>
      </c>
      <c r="C4360" s="95" t="s">
        <v>282</v>
      </c>
      <c r="D4360" s="95" t="s">
        <v>240</v>
      </c>
      <c r="E4360" s="87"/>
      <c r="F4360" s="69"/>
      <c r="G4360" s="69"/>
      <c r="H4360" s="69"/>
      <c r="I4360" s="69"/>
      <c r="J4360" s="70"/>
      <c r="K4360" s="118"/>
      <c r="L4360" s="112"/>
    </row>
    <row r="4361" spans="1:12" x14ac:dyDescent="0.25">
      <c r="A4361" s="93">
        <v>1987</v>
      </c>
      <c r="B4361" s="94" t="s">
        <v>283</v>
      </c>
      <c r="C4361" s="95" t="s">
        <v>284</v>
      </c>
      <c r="D4361" s="95" t="s">
        <v>240</v>
      </c>
      <c r="E4361" s="87"/>
      <c r="F4361" s="69"/>
      <c r="G4361" s="69"/>
      <c r="H4361" s="69"/>
      <c r="I4361" s="69"/>
      <c r="J4361" s="70"/>
      <c r="K4361" s="118"/>
      <c r="L4361" s="112"/>
    </row>
    <row r="4362" spans="1:12" x14ac:dyDescent="0.25">
      <c r="A4362" s="93">
        <v>1987</v>
      </c>
      <c r="B4362" s="94" t="s">
        <v>285</v>
      </c>
      <c r="C4362" s="95" t="s">
        <v>286</v>
      </c>
      <c r="D4362" s="95" t="s">
        <v>240</v>
      </c>
      <c r="E4362" s="87"/>
      <c r="F4362" s="69"/>
      <c r="G4362" s="69"/>
      <c r="H4362" s="69"/>
      <c r="I4362" s="69"/>
      <c r="J4362" s="70"/>
      <c r="K4362" s="118"/>
      <c r="L4362" s="112"/>
    </row>
    <row r="4363" spans="1:12" x14ac:dyDescent="0.25">
      <c r="A4363" s="93">
        <v>1987</v>
      </c>
      <c r="B4363" s="94" t="s">
        <v>287</v>
      </c>
      <c r="C4363" s="95" t="s">
        <v>288</v>
      </c>
      <c r="D4363" s="95" t="s">
        <v>240</v>
      </c>
      <c r="E4363" s="87"/>
      <c r="F4363" s="69"/>
      <c r="G4363" s="69"/>
      <c r="H4363" s="69"/>
      <c r="I4363" s="69"/>
      <c r="J4363" s="70"/>
      <c r="K4363" s="118"/>
      <c r="L4363" s="112"/>
    </row>
    <row r="4364" spans="1:12" x14ac:dyDescent="0.25">
      <c r="A4364" s="93">
        <v>1987</v>
      </c>
      <c r="B4364" s="94" t="s">
        <v>289</v>
      </c>
      <c r="C4364" s="95" t="s">
        <v>290</v>
      </c>
      <c r="D4364" s="95" t="s">
        <v>240</v>
      </c>
      <c r="E4364" s="87"/>
      <c r="F4364" s="69"/>
      <c r="G4364" s="69"/>
      <c r="H4364" s="69"/>
      <c r="I4364" s="69"/>
      <c r="J4364" s="70"/>
      <c r="K4364" s="118"/>
      <c r="L4364" s="112"/>
    </row>
    <row r="4365" spans="1:12" x14ac:dyDescent="0.25">
      <c r="A4365" s="93">
        <v>1987</v>
      </c>
      <c r="B4365" s="94" t="s">
        <v>291</v>
      </c>
      <c r="C4365" s="95" t="s">
        <v>292</v>
      </c>
      <c r="D4365" s="95" t="s">
        <v>240</v>
      </c>
      <c r="E4365" s="87"/>
      <c r="F4365" s="69"/>
      <c r="G4365" s="69"/>
      <c r="H4365" s="69"/>
      <c r="I4365" s="69"/>
      <c r="J4365" s="70"/>
      <c r="K4365" s="118"/>
      <c r="L4365" s="112"/>
    </row>
    <row r="4366" spans="1:12" x14ac:dyDescent="0.25">
      <c r="A4366" s="93">
        <v>1987</v>
      </c>
      <c r="B4366" s="94" t="s">
        <v>293</v>
      </c>
      <c r="C4366" s="95" t="s">
        <v>294</v>
      </c>
      <c r="D4366" s="95" t="s">
        <v>240</v>
      </c>
      <c r="E4366" s="87"/>
      <c r="F4366" s="69"/>
      <c r="G4366" s="69"/>
      <c r="H4366" s="69"/>
      <c r="I4366" s="69"/>
      <c r="J4366" s="70"/>
      <c r="K4366" s="118"/>
      <c r="L4366" s="112"/>
    </row>
    <row r="4367" spans="1:12" x14ac:dyDescent="0.25">
      <c r="A4367" s="93">
        <v>1987</v>
      </c>
      <c r="B4367" s="94" t="s">
        <v>295</v>
      </c>
      <c r="C4367" s="95" t="s">
        <v>296</v>
      </c>
      <c r="D4367" s="95" t="s">
        <v>240</v>
      </c>
      <c r="E4367" s="87"/>
      <c r="F4367" s="69"/>
      <c r="G4367" s="69"/>
      <c r="H4367" s="69"/>
      <c r="I4367" s="69"/>
      <c r="J4367" s="70"/>
      <c r="K4367" s="118"/>
      <c r="L4367" s="112"/>
    </row>
    <row r="4368" spans="1:12" x14ac:dyDescent="0.25">
      <c r="A4368" s="93">
        <v>1987</v>
      </c>
      <c r="B4368" s="94" t="s">
        <v>297</v>
      </c>
      <c r="C4368" s="95" t="s">
        <v>298</v>
      </c>
      <c r="D4368" s="95" t="s">
        <v>240</v>
      </c>
      <c r="E4368" s="87"/>
      <c r="F4368" s="69"/>
      <c r="G4368" s="69"/>
      <c r="H4368" s="69"/>
      <c r="I4368" s="69"/>
      <c r="J4368" s="70"/>
      <c r="K4368" s="118"/>
      <c r="L4368" s="112"/>
    </row>
    <row r="4369" spans="1:12" x14ac:dyDescent="0.25">
      <c r="A4369" s="93">
        <v>1987</v>
      </c>
      <c r="B4369" s="94" t="s">
        <v>299</v>
      </c>
      <c r="C4369" s="95" t="s">
        <v>300</v>
      </c>
      <c r="D4369" s="95" t="s">
        <v>240</v>
      </c>
      <c r="E4369" s="87"/>
      <c r="F4369" s="69"/>
      <c r="G4369" s="69"/>
      <c r="H4369" s="69"/>
      <c r="I4369" s="69"/>
      <c r="J4369" s="70"/>
      <c r="K4369" s="118"/>
      <c r="L4369" s="112"/>
    </row>
    <row r="4370" spans="1:12" x14ac:dyDescent="0.25">
      <c r="A4370" s="93">
        <v>1987</v>
      </c>
      <c r="B4370" s="94" t="s">
        <v>301</v>
      </c>
      <c r="C4370" s="95" t="s">
        <v>302</v>
      </c>
      <c r="D4370" s="95" t="s">
        <v>240</v>
      </c>
      <c r="E4370" s="87"/>
      <c r="F4370" s="69"/>
      <c r="G4370" s="69"/>
      <c r="H4370" s="69"/>
      <c r="I4370" s="69"/>
      <c r="J4370" s="70"/>
      <c r="K4370" s="118"/>
      <c r="L4370" s="112"/>
    </row>
    <row r="4371" spans="1:12" x14ac:dyDescent="0.25">
      <c r="A4371" s="93">
        <v>1987</v>
      </c>
      <c r="B4371" s="94" t="s">
        <v>303</v>
      </c>
      <c r="C4371" s="95" t="s">
        <v>304</v>
      </c>
      <c r="D4371" s="95" t="s">
        <v>240</v>
      </c>
      <c r="E4371" s="87"/>
      <c r="F4371" s="69"/>
      <c r="G4371" s="69"/>
      <c r="H4371" s="69"/>
      <c r="I4371" s="69"/>
      <c r="J4371" s="70"/>
      <c r="K4371" s="118"/>
      <c r="L4371" s="112"/>
    </row>
    <row r="4372" spans="1:12" x14ac:dyDescent="0.25">
      <c r="A4372" s="93">
        <v>1987</v>
      </c>
      <c r="B4372" s="94" t="s">
        <v>305</v>
      </c>
      <c r="C4372" s="95" t="s">
        <v>306</v>
      </c>
      <c r="D4372" s="95" t="s">
        <v>240</v>
      </c>
      <c r="E4372" s="87"/>
      <c r="F4372" s="69"/>
      <c r="G4372" s="69"/>
      <c r="H4372" s="69"/>
      <c r="I4372" s="69"/>
      <c r="J4372" s="70"/>
      <c r="K4372" s="118"/>
      <c r="L4372" s="112"/>
    </row>
    <row r="4373" spans="1:12" x14ac:dyDescent="0.25">
      <c r="A4373" s="93">
        <v>1987</v>
      </c>
      <c r="B4373" s="94" t="s">
        <v>307</v>
      </c>
      <c r="C4373" s="95" t="s">
        <v>308</v>
      </c>
      <c r="D4373" s="95" t="s">
        <v>240</v>
      </c>
      <c r="E4373" s="87"/>
      <c r="F4373" s="69"/>
      <c r="G4373" s="69"/>
      <c r="H4373" s="69"/>
      <c r="I4373" s="69"/>
      <c r="J4373" s="70"/>
      <c r="K4373" s="118"/>
      <c r="L4373" s="112"/>
    </row>
    <row r="4374" spans="1:12" x14ac:dyDescent="0.25">
      <c r="A4374" s="93">
        <v>1987</v>
      </c>
      <c r="B4374" s="94" t="s">
        <v>309</v>
      </c>
      <c r="C4374" s="95" t="s">
        <v>310</v>
      </c>
      <c r="D4374" s="95" t="s">
        <v>240</v>
      </c>
      <c r="E4374" s="87"/>
      <c r="F4374" s="69"/>
      <c r="G4374" s="69"/>
      <c r="H4374" s="69"/>
      <c r="I4374" s="69"/>
      <c r="J4374" s="70"/>
      <c r="K4374" s="118"/>
      <c r="L4374" s="112"/>
    </row>
    <row r="4375" spans="1:12" x14ac:dyDescent="0.25">
      <c r="A4375" s="93">
        <v>1987</v>
      </c>
      <c r="B4375" s="94" t="s">
        <v>311</v>
      </c>
      <c r="C4375" s="95" t="s">
        <v>312</v>
      </c>
      <c r="D4375" s="95" t="s">
        <v>240</v>
      </c>
      <c r="E4375" s="87"/>
      <c r="F4375" s="69"/>
      <c r="G4375" s="69"/>
      <c r="H4375" s="69"/>
      <c r="I4375" s="69"/>
      <c r="J4375" s="70"/>
      <c r="K4375" s="118"/>
      <c r="L4375" s="112"/>
    </row>
    <row r="4376" spans="1:12" x14ac:dyDescent="0.25">
      <c r="A4376" s="93">
        <v>1987</v>
      </c>
      <c r="B4376" s="94" t="s">
        <v>313</v>
      </c>
      <c r="C4376" s="95" t="s">
        <v>314</v>
      </c>
      <c r="D4376" s="95" t="s">
        <v>240</v>
      </c>
      <c r="E4376" s="87"/>
      <c r="F4376" s="69"/>
      <c r="G4376" s="69"/>
      <c r="H4376" s="69"/>
      <c r="I4376" s="69"/>
      <c r="J4376" s="70"/>
      <c r="K4376" s="118"/>
      <c r="L4376" s="112"/>
    </row>
    <row r="4377" spans="1:12" x14ac:dyDescent="0.25">
      <c r="A4377" s="93">
        <v>1987</v>
      </c>
      <c r="B4377" s="94" t="s">
        <v>315</v>
      </c>
      <c r="C4377" s="95" t="s">
        <v>316</v>
      </c>
      <c r="D4377" s="95" t="s">
        <v>240</v>
      </c>
      <c r="E4377" s="87"/>
      <c r="F4377" s="69"/>
      <c r="G4377" s="69"/>
      <c r="H4377" s="69"/>
      <c r="I4377" s="69"/>
      <c r="J4377" s="70"/>
      <c r="K4377" s="118"/>
      <c r="L4377" s="112"/>
    </row>
    <row r="4378" spans="1:12" x14ac:dyDescent="0.25">
      <c r="A4378" s="93">
        <v>1987</v>
      </c>
      <c r="B4378" s="94" t="s">
        <v>317</v>
      </c>
      <c r="C4378" s="95" t="s">
        <v>318</v>
      </c>
      <c r="D4378" s="95" t="s">
        <v>240</v>
      </c>
      <c r="E4378" s="87"/>
      <c r="F4378" s="69"/>
      <c r="G4378" s="69"/>
      <c r="H4378" s="69"/>
      <c r="I4378" s="69"/>
      <c r="J4378" s="70"/>
      <c r="K4378" s="118"/>
      <c r="L4378" s="112"/>
    </row>
    <row r="4379" spans="1:12" x14ac:dyDescent="0.25">
      <c r="A4379" s="93">
        <v>1987</v>
      </c>
      <c r="B4379" s="94" t="s">
        <v>319</v>
      </c>
      <c r="C4379" s="95" t="s">
        <v>320</v>
      </c>
      <c r="D4379" s="95" t="s">
        <v>240</v>
      </c>
      <c r="E4379" s="87"/>
      <c r="F4379" s="69"/>
      <c r="G4379" s="69"/>
      <c r="H4379" s="69"/>
      <c r="I4379" s="69"/>
      <c r="J4379" s="70"/>
      <c r="K4379" s="118"/>
      <c r="L4379" s="112"/>
    </row>
    <row r="4380" spans="1:12" x14ac:dyDescent="0.25">
      <c r="A4380" s="93">
        <v>1987</v>
      </c>
      <c r="B4380" s="94" t="s">
        <v>321</v>
      </c>
      <c r="C4380" s="95" t="s">
        <v>322</v>
      </c>
      <c r="D4380" s="95" t="s">
        <v>240</v>
      </c>
      <c r="E4380" s="87"/>
      <c r="F4380" s="69"/>
      <c r="G4380" s="69"/>
      <c r="H4380" s="69"/>
      <c r="I4380" s="69"/>
      <c r="J4380" s="70"/>
      <c r="K4380" s="118"/>
      <c r="L4380" s="112"/>
    </row>
    <row r="4381" spans="1:12" x14ac:dyDescent="0.25">
      <c r="A4381" s="93">
        <v>1987</v>
      </c>
      <c r="B4381" s="94" t="s">
        <v>323</v>
      </c>
      <c r="C4381" s="95" t="s">
        <v>324</v>
      </c>
      <c r="D4381" s="95" t="s">
        <v>240</v>
      </c>
      <c r="E4381" s="87"/>
      <c r="F4381" s="69"/>
      <c r="G4381" s="69"/>
      <c r="H4381" s="69"/>
      <c r="I4381" s="69"/>
      <c r="J4381" s="70"/>
      <c r="K4381" s="118"/>
      <c r="L4381" s="112"/>
    </row>
    <row r="4382" spans="1:12" x14ac:dyDescent="0.25">
      <c r="A4382" s="93">
        <v>1987</v>
      </c>
      <c r="B4382" s="94" t="s">
        <v>325</v>
      </c>
      <c r="C4382" s="95" t="s">
        <v>326</v>
      </c>
      <c r="D4382" s="95" t="s">
        <v>240</v>
      </c>
      <c r="E4382" s="87"/>
      <c r="F4382" s="69"/>
      <c r="G4382" s="69"/>
      <c r="H4382" s="69"/>
      <c r="I4382" s="69"/>
      <c r="J4382" s="70"/>
      <c r="K4382" s="118"/>
      <c r="L4382" s="112"/>
    </row>
    <row r="4383" spans="1:12" x14ac:dyDescent="0.25">
      <c r="A4383" s="93">
        <v>1987</v>
      </c>
      <c r="B4383" s="94" t="s">
        <v>327</v>
      </c>
      <c r="C4383" s="95" t="s">
        <v>328</v>
      </c>
      <c r="D4383" s="95" t="s">
        <v>240</v>
      </c>
      <c r="E4383" s="87"/>
      <c r="F4383" s="69"/>
      <c r="G4383" s="69"/>
      <c r="H4383" s="69"/>
      <c r="I4383" s="69"/>
      <c r="J4383" s="70"/>
      <c r="K4383" s="118"/>
      <c r="L4383" s="112"/>
    </row>
    <row r="4384" spans="1:12" x14ac:dyDescent="0.25">
      <c r="A4384" s="93">
        <v>1987</v>
      </c>
      <c r="B4384" s="94" t="s">
        <v>329</v>
      </c>
      <c r="C4384" s="95" t="s">
        <v>330</v>
      </c>
      <c r="D4384" s="95" t="s">
        <v>240</v>
      </c>
      <c r="E4384" s="87"/>
      <c r="F4384" s="69"/>
      <c r="G4384" s="69"/>
      <c r="H4384" s="69"/>
      <c r="I4384" s="69"/>
      <c r="J4384" s="70"/>
      <c r="K4384" s="118"/>
      <c r="L4384" s="112"/>
    </row>
    <row r="4385" spans="1:12" x14ac:dyDescent="0.25">
      <c r="A4385" s="93">
        <v>1987</v>
      </c>
      <c r="B4385" s="94" t="s">
        <v>331</v>
      </c>
      <c r="C4385" s="95" t="s">
        <v>332</v>
      </c>
      <c r="D4385" s="95" t="s">
        <v>240</v>
      </c>
      <c r="E4385" s="87"/>
      <c r="F4385" s="69"/>
      <c r="G4385" s="69"/>
      <c r="H4385" s="69"/>
      <c r="I4385" s="69"/>
      <c r="J4385" s="70"/>
      <c r="K4385" s="118"/>
      <c r="L4385" s="112"/>
    </row>
    <row r="4386" spans="1:12" x14ac:dyDescent="0.25">
      <c r="A4386" s="93">
        <v>1987</v>
      </c>
      <c r="B4386" s="94" t="s">
        <v>333</v>
      </c>
      <c r="C4386" s="95" t="s">
        <v>334</v>
      </c>
      <c r="D4386" s="95" t="s">
        <v>240</v>
      </c>
      <c r="E4386" s="87"/>
      <c r="F4386" s="69"/>
      <c r="G4386" s="69"/>
      <c r="H4386" s="69"/>
      <c r="I4386" s="69"/>
      <c r="J4386" s="70"/>
      <c r="K4386" s="118"/>
      <c r="L4386" s="112"/>
    </row>
    <row r="4387" spans="1:12" x14ac:dyDescent="0.25">
      <c r="A4387" s="93">
        <v>1987</v>
      </c>
      <c r="B4387" s="94" t="s">
        <v>335</v>
      </c>
      <c r="C4387" s="95" t="s">
        <v>336</v>
      </c>
      <c r="D4387" s="95" t="s">
        <v>337</v>
      </c>
      <c r="E4387" s="87"/>
      <c r="F4387" s="69"/>
      <c r="G4387" s="69"/>
      <c r="H4387" s="69"/>
      <c r="I4387" s="69"/>
      <c r="J4387" s="70"/>
      <c r="K4387" s="118"/>
      <c r="L4387" s="112"/>
    </row>
    <row r="4388" spans="1:12" x14ac:dyDescent="0.25">
      <c r="A4388" s="93">
        <v>1987</v>
      </c>
      <c r="B4388" s="94" t="s">
        <v>338</v>
      </c>
      <c r="C4388" s="95" t="s">
        <v>339</v>
      </c>
      <c r="D4388" s="95" t="s">
        <v>337</v>
      </c>
      <c r="E4388" s="87"/>
      <c r="F4388" s="69"/>
      <c r="G4388" s="69"/>
      <c r="H4388" s="69"/>
      <c r="I4388" s="69"/>
      <c r="J4388" s="70"/>
      <c r="K4388" s="118"/>
      <c r="L4388" s="112"/>
    </row>
    <row r="4389" spans="1:12" x14ac:dyDescent="0.25">
      <c r="A4389" s="93">
        <v>1987</v>
      </c>
      <c r="B4389" s="94" t="s">
        <v>340</v>
      </c>
      <c r="C4389" s="95" t="s">
        <v>341</v>
      </c>
      <c r="D4389" s="95" t="s">
        <v>337</v>
      </c>
      <c r="E4389" s="87"/>
      <c r="F4389" s="69"/>
      <c r="G4389" s="69"/>
      <c r="H4389" s="69"/>
      <c r="I4389" s="69"/>
      <c r="J4389" s="70"/>
      <c r="K4389" s="118"/>
      <c r="L4389" s="112"/>
    </row>
    <row r="4390" spans="1:12" x14ac:dyDescent="0.25">
      <c r="A4390" s="93">
        <v>1987</v>
      </c>
      <c r="B4390" s="94" t="s">
        <v>342</v>
      </c>
      <c r="C4390" s="95" t="s">
        <v>343</v>
      </c>
      <c r="D4390" s="95" t="s">
        <v>337</v>
      </c>
      <c r="E4390" s="87"/>
      <c r="F4390" s="69"/>
      <c r="G4390" s="69"/>
      <c r="H4390" s="69"/>
      <c r="I4390" s="69"/>
      <c r="J4390" s="70"/>
      <c r="K4390" s="118"/>
      <c r="L4390" s="112"/>
    </row>
    <row r="4391" spans="1:12" x14ac:dyDescent="0.25">
      <c r="A4391" s="93">
        <v>1987</v>
      </c>
      <c r="B4391" s="94" t="s">
        <v>344</v>
      </c>
      <c r="C4391" s="95" t="s">
        <v>345</v>
      </c>
      <c r="D4391" s="95" t="s">
        <v>337</v>
      </c>
      <c r="E4391" s="87"/>
      <c r="F4391" s="69"/>
      <c r="G4391" s="69"/>
      <c r="H4391" s="69"/>
      <c r="I4391" s="69"/>
      <c r="J4391" s="70"/>
      <c r="K4391" s="118"/>
      <c r="L4391" s="112"/>
    </row>
    <row r="4392" spans="1:12" x14ac:dyDescent="0.25">
      <c r="A4392" s="93">
        <v>1987</v>
      </c>
      <c r="B4392" s="94" t="s">
        <v>346</v>
      </c>
      <c r="C4392" s="95" t="s">
        <v>347</v>
      </c>
      <c r="D4392" s="95" t="s">
        <v>337</v>
      </c>
      <c r="E4392" s="87"/>
      <c r="F4392" s="69"/>
      <c r="G4392" s="69"/>
      <c r="H4392" s="69"/>
      <c r="I4392" s="69"/>
      <c r="J4392" s="70"/>
      <c r="K4392" s="118"/>
      <c r="L4392" s="112"/>
    </row>
    <row r="4393" spans="1:12" x14ac:dyDescent="0.25">
      <c r="A4393" s="93">
        <v>1987</v>
      </c>
      <c r="B4393" s="94" t="s">
        <v>348</v>
      </c>
      <c r="C4393" s="95" t="s">
        <v>349</v>
      </c>
      <c r="D4393" s="95" t="s">
        <v>337</v>
      </c>
      <c r="E4393" s="87"/>
      <c r="F4393" s="69"/>
      <c r="G4393" s="69"/>
      <c r="H4393" s="69"/>
      <c r="I4393" s="69"/>
      <c r="J4393" s="70"/>
      <c r="K4393" s="118"/>
      <c r="L4393" s="112"/>
    </row>
    <row r="4394" spans="1:12" x14ac:dyDescent="0.25">
      <c r="A4394" s="93">
        <v>1987</v>
      </c>
      <c r="B4394" s="94" t="s">
        <v>350</v>
      </c>
      <c r="C4394" s="95" t="s">
        <v>351</v>
      </c>
      <c r="D4394" s="95" t="s">
        <v>337</v>
      </c>
      <c r="E4394" s="87"/>
      <c r="F4394" s="69"/>
      <c r="G4394" s="69"/>
      <c r="H4394" s="69"/>
      <c r="I4394" s="69"/>
      <c r="J4394" s="70"/>
      <c r="K4394" s="118"/>
      <c r="L4394" s="112"/>
    </row>
    <row r="4395" spans="1:12" x14ac:dyDescent="0.25">
      <c r="A4395" s="93">
        <v>1987</v>
      </c>
      <c r="B4395" s="94" t="s">
        <v>352</v>
      </c>
      <c r="C4395" s="95" t="s">
        <v>353</v>
      </c>
      <c r="D4395" s="95" t="s">
        <v>337</v>
      </c>
      <c r="E4395" s="87"/>
      <c r="F4395" s="69"/>
      <c r="G4395" s="69"/>
      <c r="H4395" s="69"/>
      <c r="I4395" s="69"/>
      <c r="J4395" s="70"/>
      <c r="K4395" s="118"/>
      <c r="L4395" s="112"/>
    </row>
    <row r="4396" spans="1:12" x14ac:dyDescent="0.25">
      <c r="A4396" s="93">
        <v>1987</v>
      </c>
      <c r="B4396" s="94" t="s">
        <v>354</v>
      </c>
      <c r="C4396" s="95" t="s">
        <v>355</v>
      </c>
      <c r="D4396" s="95" t="s">
        <v>337</v>
      </c>
      <c r="E4396" s="87"/>
      <c r="F4396" s="69"/>
      <c r="G4396" s="69"/>
      <c r="H4396" s="69"/>
      <c r="I4396" s="69"/>
      <c r="J4396" s="70"/>
      <c r="K4396" s="118"/>
      <c r="L4396" s="112"/>
    </row>
    <row r="4397" spans="1:12" x14ac:dyDescent="0.25">
      <c r="A4397" s="93">
        <v>1987</v>
      </c>
      <c r="B4397" s="94" t="s">
        <v>356</v>
      </c>
      <c r="C4397" s="95" t="s">
        <v>357</v>
      </c>
      <c r="D4397" s="95" t="s">
        <v>337</v>
      </c>
      <c r="E4397" s="87"/>
      <c r="F4397" s="69"/>
      <c r="G4397" s="69"/>
      <c r="H4397" s="69"/>
      <c r="I4397" s="69"/>
      <c r="J4397" s="70"/>
      <c r="K4397" s="118"/>
      <c r="L4397" s="112"/>
    </row>
    <row r="4398" spans="1:12" x14ac:dyDescent="0.25">
      <c r="A4398" s="93">
        <v>1987</v>
      </c>
      <c r="B4398" s="94" t="s">
        <v>358</v>
      </c>
      <c r="C4398" s="95" t="s">
        <v>359</v>
      </c>
      <c r="D4398" s="95" t="s">
        <v>337</v>
      </c>
      <c r="E4398" s="87"/>
      <c r="F4398" s="69"/>
      <c r="G4398" s="69"/>
      <c r="H4398" s="69"/>
      <c r="I4398" s="69"/>
      <c r="J4398" s="70"/>
      <c r="K4398" s="118"/>
      <c r="L4398" s="112"/>
    </row>
    <row r="4399" spans="1:12" x14ac:dyDescent="0.25">
      <c r="A4399" s="93">
        <v>1987</v>
      </c>
      <c r="B4399" s="94" t="s">
        <v>360</v>
      </c>
      <c r="C4399" s="95" t="s">
        <v>361</v>
      </c>
      <c r="D4399" s="95" t="s">
        <v>337</v>
      </c>
      <c r="E4399" s="87"/>
      <c r="F4399" s="69"/>
      <c r="G4399" s="69"/>
      <c r="H4399" s="69"/>
      <c r="I4399" s="69"/>
      <c r="J4399" s="70"/>
      <c r="K4399" s="118"/>
      <c r="L4399" s="112"/>
    </row>
    <row r="4400" spans="1:12" x14ac:dyDescent="0.25">
      <c r="A4400" s="93">
        <v>1987</v>
      </c>
      <c r="B4400" s="94" t="s">
        <v>362</v>
      </c>
      <c r="C4400" s="95" t="s">
        <v>363</v>
      </c>
      <c r="D4400" s="95" t="s">
        <v>337</v>
      </c>
      <c r="E4400" s="87"/>
      <c r="F4400" s="69"/>
      <c r="G4400" s="69"/>
      <c r="H4400" s="69"/>
      <c r="I4400" s="69"/>
      <c r="J4400" s="70"/>
      <c r="K4400" s="118"/>
      <c r="L4400" s="112"/>
    </row>
    <row r="4401" spans="1:12" x14ac:dyDescent="0.25">
      <c r="A4401" s="93">
        <v>1987</v>
      </c>
      <c r="B4401" s="94" t="s">
        <v>364</v>
      </c>
      <c r="C4401" s="95" t="s">
        <v>365</v>
      </c>
      <c r="D4401" s="95" t="s">
        <v>337</v>
      </c>
      <c r="E4401" s="87"/>
      <c r="F4401" s="69"/>
      <c r="G4401" s="69"/>
      <c r="H4401" s="69"/>
      <c r="I4401" s="69"/>
      <c r="J4401" s="70"/>
      <c r="K4401" s="118"/>
      <c r="L4401" s="112"/>
    </row>
    <row r="4402" spans="1:12" x14ac:dyDescent="0.25">
      <c r="A4402" s="93">
        <v>1987</v>
      </c>
      <c r="B4402" s="94" t="s">
        <v>366</v>
      </c>
      <c r="C4402" s="95" t="s">
        <v>367</v>
      </c>
      <c r="D4402" s="95" t="s">
        <v>337</v>
      </c>
      <c r="E4402" s="87"/>
      <c r="F4402" s="69"/>
      <c r="G4402" s="69"/>
      <c r="H4402" s="69"/>
      <c r="I4402" s="69"/>
      <c r="J4402" s="70"/>
      <c r="K4402" s="118"/>
      <c r="L4402" s="112"/>
    </row>
    <row r="4403" spans="1:12" x14ac:dyDescent="0.25">
      <c r="A4403" s="93">
        <v>1987</v>
      </c>
      <c r="B4403" s="94" t="s">
        <v>368</v>
      </c>
      <c r="C4403" s="95" t="s">
        <v>369</v>
      </c>
      <c r="D4403" s="95" t="s">
        <v>337</v>
      </c>
      <c r="E4403" s="87"/>
      <c r="F4403" s="69"/>
      <c r="G4403" s="69"/>
      <c r="H4403" s="69"/>
      <c r="I4403" s="69"/>
      <c r="J4403" s="70"/>
      <c r="K4403" s="118"/>
      <c r="L4403" s="112"/>
    </row>
    <row r="4404" spans="1:12" x14ac:dyDescent="0.25">
      <c r="A4404" s="93">
        <v>1987</v>
      </c>
      <c r="B4404" s="94" t="s">
        <v>370</v>
      </c>
      <c r="C4404" s="95" t="s">
        <v>371</v>
      </c>
      <c r="D4404" s="95" t="s">
        <v>337</v>
      </c>
      <c r="E4404" s="87"/>
      <c r="F4404" s="69"/>
      <c r="G4404" s="69"/>
      <c r="H4404" s="69"/>
      <c r="I4404" s="69"/>
      <c r="J4404" s="70"/>
      <c r="K4404" s="118"/>
      <c r="L4404" s="112"/>
    </row>
    <row r="4405" spans="1:12" x14ac:dyDescent="0.25">
      <c r="A4405" s="93">
        <v>1987</v>
      </c>
      <c r="B4405" s="94" t="s">
        <v>372</v>
      </c>
      <c r="C4405" s="95" t="s">
        <v>373</v>
      </c>
      <c r="D4405" s="95" t="s">
        <v>337</v>
      </c>
      <c r="E4405" s="87"/>
      <c r="F4405" s="69"/>
      <c r="G4405" s="69"/>
      <c r="H4405" s="69"/>
      <c r="I4405" s="69"/>
      <c r="J4405" s="70"/>
      <c r="K4405" s="118"/>
      <c r="L4405" s="112"/>
    </row>
    <row r="4406" spans="1:12" x14ac:dyDescent="0.25">
      <c r="A4406" s="93">
        <v>1987</v>
      </c>
      <c r="B4406" s="94" t="s">
        <v>374</v>
      </c>
      <c r="C4406" s="95" t="s">
        <v>375</v>
      </c>
      <c r="D4406" s="95" t="s">
        <v>337</v>
      </c>
      <c r="E4406" s="87"/>
      <c r="F4406" s="69"/>
      <c r="G4406" s="69"/>
      <c r="H4406" s="69"/>
      <c r="I4406" s="69"/>
      <c r="J4406" s="70"/>
      <c r="K4406" s="118"/>
      <c r="L4406" s="112"/>
    </row>
    <row r="4407" spans="1:12" x14ac:dyDescent="0.25">
      <c r="A4407" s="93">
        <v>1987</v>
      </c>
      <c r="B4407" s="94" t="s">
        <v>376</v>
      </c>
      <c r="C4407" s="95" t="s">
        <v>377</v>
      </c>
      <c r="D4407" s="95" t="s">
        <v>337</v>
      </c>
      <c r="E4407" s="87"/>
      <c r="F4407" s="69"/>
      <c r="G4407" s="69"/>
      <c r="H4407" s="69"/>
      <c r="I4407" s="69"/>
      <c r="J4407" s="70"/>
      <c r="K4407" s="118"/>
      <c r="L4407" s="112"/>
    </row>
    <row r="4408" spans="1:12" x14ac:dyDescent="0.25">
      <c r="A4408" s="93">
        <v>1987</v>
      </c>
      <c r="B4408" s="94" t="s">
        <v>378</v>
      </c>
      <c r="C4408" s="95" t="s">
        <v>379</v>
      </c>
      <c r="D4408" s="95" t="s">
        <v>337</v>
      </c>
      <c r="E4408" s="87"/>
      <c r="F4408" s="69"/>
      <c r="G4408" s="69"/>
      <c r="H4408" s="69"/>
      <c r="I4408" s="69"/>
      <c r="J4408" s="70"/>
      <c r="K4408" s="118"/>
      <c r="L4408" s="112"/>
    </row>
    <row r="4409" spans="1:12" x14ac:dyDescent="0.25">
      <c r="A4409" s="93">
        <v>1987</v>
      </c>
      <c r="B4409" s="94" t="s">
        <v>380</v>
      </c>
      <c r="C4409" s="95" t="s">
        <v>381</v>
      </c>
      <c r="D4409" s="95" t="s">
        <v>337</v>
      </c>
      <c r="E4409" s="87"/>
      <c r="F4409" s="69"/>
      <c r="G4409" s="69"/>
      <c r="H4409" s="69"/>
      <c r="I4409" s="69"/>
      <c r="J4409" s="70"/>
      <c r="K4409" s="118"/>
      <c r="L4409" s="112"/>
    </row>
    <row r="4410" spans="1:12" x14ac:dyDescent="0.25">
      <c r="A4410" s="93">
        <v>1987</v>
      </c>
      <c r="B4410" s="94"/>
      <c r="C4410" s="95" t="s">
        <v>382</v>
      </c>
      <c r="D4410" s="95" t="s">
        <v>337</v>
      </c>
      <c r="E4410" s="87"/>
      <c r="F4410" s="69"/>
      <c r="G4410" s="69"/>
      <c r="H4410" s="69"/>
      <c r="I4410" s="69"/>
      <c r="J4410" s="70"/>
      <c r="K4410" s="118"/>
      <c r="L4410" s="112"/>
    </row>
    <row r="4411" spans="1:12" x14ac:dyDescent="0.25">
      <c r="A4411" s="93">
        <v>1987</v>
      </c>
      <c r="B4411" s="94" t="s">
        <v>383</v>
      </c>
      <c r="C4411" s="95" t="s">
        <v>384</v>
      </c>
      <c r="D4411" s="95" t="s">
        <v>337</v>
      </c>
      <c r="E4411" s="87"/>
      <c r="F4411" s="69"/>
      <c r="G4411" s="69"/>
      <c r="H4411" s="69"/>
      <c r="I4411" s="69"/>
      <c r="J4411" s="70"/>
      <c r="K4411" s="118"/>
      <c r="L4411" s="112"/>
    </row>
    <row r="4412" spans="1:12" x14ac:dyDescent="0.25">
      <c r="A4412" s="93">
        <v>1987</v>
      </c>
      <c r="B4412" s="94" t="s">
        <v>385</v>
      </c>
      <c r="C4412" s="95" t="s">
        <v>386</v>
      </c>
      <c r="D4412" s="95" t="s">
        <v>337</v>
      </c>
      <c r="E4412" s="87"/>
      <c r="F4412" s="69"/>
      <c r="G4412" s="69"/>
      <c r="H4412" s="69"/>
      <c r="I4412" s="69"/>
      <c r="J4412" s="70"/>
      <c r="K4412" s="118"/>
      <c r="L4412" s="112"/>
    </row>
    <row r="4413" spans="1:12" x14ac:dyDescent="0.25">
      <c r="A4413" s="93">
        <v>1987</v>
      </c>
      <c r="B4413" s="94" t="s">
        <v>387</v>
      </c>
      <c r="C4413" s="95" t="s">
        <v>648</v>
      </c>
      <c r="D4413" s="95" t="s">
        <v>337</v>
      </c>
      <c r="E4413" s="87"/>
      <c r="F4413" s="69"/>
      <c r="G4413" s="69"/>
      <c r="H4413" s="69"/>
      <c r="I4413" s="69"/>
      <c r="J4413" s="70"/>
      <c r="K4413" s="118"/>
      <c r="L4413" s="112"/>
    </row>
    <row r="4414" spans="1:12" x14ac:dyDescent="0.25">
      <c r="A4414" s="93">
        <v>1987</v>
      </c>
      <c r="B4414" s="94" t="s">
        <v>388</v>
      </c>
      <c r="C4414" s="95" t="s">
        <v>389</v>
      </c>
      <c r="D4414" s="95" t="s">
        <v>337</v>
      </c>
      <c r="E4414" s="87"/>
      <c r="F4414" s="69"/>
      <c r="G4414" s="69"/>
      <c r="H4414" s="69"/>
      <c r="I4414" s="69"/>
      <c r="J4414" s="70"/>
      <c r="K4414" s="118"/>
      <c r="L4414" s="112"/>
    </row>
    <row r="4415" spans="1:12" x14ac:dyDescent="0.25">
      <c r="A4415" s="93">
        <v>1987</v>
      </c>
      <c r="B4415" s="94" t="s">
        <v>390</v>
      </c>
      <c r="C4415" s="95" t="s">
        <v>391</v>
      </c>
      <c r="D4415" s="95" t="s">
        <v>337</v>
      </c>
      <c r="E4415" s="87"/>
      <c r="F4415" s="69"/>
      <c r="G4415" s="69"/>
      <c r="H4415" s="69"/>
      <c r="I4415" s="69"/>
      <c r="J4415" s="70"/>
      <c r="K4415" s="118"/>
      <c r="L4415" s="112"/>
    </row>
    <row r="4416" spans="1:12" x14ac:dyDescent="0.25">
      <c r="A4416" s="93">
        <v>1987</v>
      </c>
      <c r="B4416" s="94" t="s">
        <v>392</v>
      </c>
      <c r="C4416" s="95" t="s">
        <v>393</v>
      </c>
      <c r="D4416" s="95" t="s">
        <v>337</v>
      </c>
      <c r="E4416" s="87"/>
      <c r="F4416" s="69"/>
      <c r="G4416" s="69"/>
      <c r="H4416" s="69"/>
      <c r="I4416" s="69"/>
      <c r="J4416" s="70"/>
      <c r="K4416" s="118"/>
      <c r="L4416" s="112"/>
    </row>
    <row r="4417" spans="1:12" x14ac:dyDescent="0.25">
      <c r="A4417" s="93">
        <v>1987</v>
      </c>
      <c r="B4417" s="94" t="s">
        <v>394</v>
      </c>
      <c r="C4417" s="95" t="s">
        <v>395</v>
      </c>
      <c r="D4417" s="95" t="s">
        <v>337</v>
      </c>
      <c r="E4417" s="87"/>
      <c r="F4417" s="69"/>
      <c r="G4417" s="69"/>
      <c r="H4417" s="69"/>
      <c r="I4417" s="69"/>
      <c r="J4417" s="70"/>
      <c r="K4417" s="118"/>
      <c r="L4417" s="112"/>
    </row>
    <row r="4418" spans="1:12" x14ac:dyDescent="0.25">
      <c r="A4418" s="93">
        <v>1987</v>
      </c>
      <c r="B4418" s="94" t="s">
        <v>396</v>
      </c>
      <c r="C4418" s="95" t="s">
        <v>397</v>
      </c>
      <c r="D4418" s="95" t="s">
        <v>337</v>
      </c>
      <c r="E4418" s="87"/>
      <c r="F4418" s="69"/>
      <c r="G4418" s="69"/>
      <c r="H4418" s="69"/>
      <c r="I4418" s="69"/>
      <c r="J4418" s="70"/>
      <c r="K4418" s="118"/>
      <c r="L4418" s="112"/>
    </row>
    <row r="4419" spans="1:12" x14ac:dyDescent="0.25">
      <c r="A4419" s="93">
        <v>1987</v>
      </c>
      <c r="B4419" s="94" t="s">
        <v>398</v>
      </c>
      <c r="C4419" s="95" t="s">
        <v>399</v>
      </c>
      <c r="D4419" s="95" t="s">
        <v>337</v>
      </c>
      <c r="E4419" s="87"/>
      <c r="F4419" s="69"/>
      <c r="G4419" s="69"/>
      <c r="H4419" s="69"/>
      <c r="I4419" s="69"/>
      <c r="J4419" s="70"/>
      <c r="K4419" s="118"/>
      <c r="L4419" s="112"/>
    </row>
    <row r="4420" spans="1:12" x14ac:dyDescent="0.25">
      <c r="A4420" s="93">
        <v>1987</v>
      </c>
      <c r="B4420" s="94" t="s">
        <v>400</v>
      </c>
      <c r="C4420" s="95" t="s">
        <v>401</v>
      </c>
      <c r="D4420" s="95" t="s">
        <v>337</v>
      </c>
      <c r="E4420" s="87"/>
      <c r="F4420" s="69"/>
      <c r="G4420" s="69"/>
      <c r="H4420" s="69"/>
      <c r="I4420" s="69"/>
      <c r="J4420" s="70"/>
      <c r="K4420" s="118"/>
      <c r="L4420" s="112"/>
    </row>
    <row r="4421" spans="1:12" x14ac:dyDescent="0.25">
      <c r="A4421" s="93">
        <v>1987</v>
      </c>
      <c r="B4421" s="94" t="s">
        <v>402</v>
      </c>
      <c r="C4421" s="95" t="s">
        <v>403</v>
      </c>
      <c r="D4421" s="95" t="s">
        <v>337</v>
      </c>
      <c r="E4421" s="87"/>
      <c r="F4421" s="69"/>
      <c r="G4421" s="69"/>
      <c r="H4421" s="69"/>
      <c r="I4421" s="69"/>
      <c r="J4421" s="70"/>
      <c r="K4421" s="118"/>
      <c r="L4421" s="112"/>
    </row>
    <row r="4422" spans="1:12" x14ac:dyDescent="0.25">
      <c r="A4422" s="93">
        <v>1987</v>
      </c>
      <c r="B4422" s="94" t="s">
        <v>404</v>
      </c>
      <c r="C4422" s="95" t="s">
        <v>405</v>
      </c>
      <c r="D4422" s="95" t="s">
        <v>337</v>
      </c>
      <c r="E4422" s="87"/>
      <c r="F4422" s="69"/>
      <c r="G4422" s="69"/>
      <c r="H4422" s="69"/>
      <c r="I4422" s="69"/>
      <c r="J4422" s="70"/>
      <c r="K4422" s="118"/>
      <c r="L4422" s="112"/>
    </row>
    <row r="4423" spans="1:12" x14ac:dyDescent="0.25">
      <c r="A4423" s="93">
        <v>1987</v>
      </c>
      <c r="B4423" s="94" t="s">
        <v>406</v>
      </c>
      <c r="C4423" s="95" t="s">
        <v>407</v>
      </c>
      <c r="D4423" s="95" t="s">
        <v>337</v>
      </c>
      <c r="E4423" s="87"/>
      <c r="F4423" s="69"/>
      <c r="G4423" s="69"/>
      <c r="H4423" s="69"/>
      <c r="I4423" s="69"/>
      <c r="J4423" s="70"/>
      <c r="K4423" s="118"/>
      <c r="L4423" s="112"/>
    </row>
    <row r="4424" spans="1:12" x14ac:dyDescent="0.25">
      <c r="A4424" s="93">
        <v>1987</v>
      </c>
      <c r="B4424" s="94" t="s">
        <v>408</v>
      </c>
      <c r="C4424" s="95" t="s">
        <v>409</v>
      </c>
      <c r="D4424" s="95" t="s">
        <v>337</v>
      </c>
      <c r="E4424" s="87"/>
      <c r="F4424" s="69"/>
      <c r="G4424" s="69"/>
      <c r="H4424" s="69"/>
      <c r="I4424" s="69"/>
      <c r="J4424" s="70"/>
      <c r="K4424" s="118"/>
      <c r="L4424" s="112"/>
    </row>
    <row r="4425" spans="1:12" x14ac:dyDescent="0.25">
      <c r="A4425" s="93">
        <v>1987</v>
      </c>
      <c r="B4425" s="94" t="s">
        <v>410</v>
      </c>
      <c r="C4425" s="95" t="s">
        <v>411</v>
      </c>
      <c r="D4425" s="95" t="s">
        <v>337</v>
      </c>
      <c r="E4425" s="87"/>
      <c r="F4425" s="69"/>
      <c r="G4425" s="69"/>
      <c r="H4425" s="69"/>
      <c r="I4425" s="69"/>
      <c r="J4425" s="70"/>
      <c r="K4425" s="118"/>
      <c r="L4425" s="112"/>
    </row>
    <row r="4426" spans="1:12" x14ac:dyDescent="0.25">
      <c r="A4426" s="93">
        <v>1987</v>
      </c>
      <c r="B4426" s="94" t="s">
        <v>412</v>
      </c>
      <c r="C4426" s="95" t="s">
        <v>413</v>
      </c>
      <c r="D4426" s="95" t="s">
        <v>337</v>
      </c>
      <c r="E4426" s="87"/>
      <c r="F4426" s="69"/>
      <c r="G4426" s="69"/>
      <c r="H4426" s="69"/>
      <c r="I4426" s="69"/>
      <c r="J4426" s="70"/>
      <c r="K4426" s="118"/>
      <c r="L4426" s="112"/>
    </row>
    <row r="4427" spans="1:12" x14ac:dyDescent="0.25">
      <c r="A4427" s="93">
        <v>1987</v>
      </c>
      <c r="B4427" s="94" t="s">
        <v>414</v>
      </c>
      <c r="C4427" s="95" t="s">
        <v>415</v>
      </c>
      <c r="D4427" s="95" t="s">
        <v>337</v>
      </c>
      <c r="E4427" s="87"/>
      <c r="F4427" s="69"/>
      <c r="G4427" s="69"/>
      <c r="H4427" s="69"/>
      <c r="I4427" s="69"/>
      <c r="J4427" s="70"/>
      <c r="K4427" s="118"/>
      <c r="L4427" s="112"/>
    </row>
    <row r="4428" spans="1:12" x14ac:dyDescent="0.25">
      <c r="A4428" s="93">
        <v>1987</v>
      </c>
      <c r="B4428" s="94" t="s">
        <v>416</v>
      </c>
      <c r="C4428" s="95" t="s">
        <v>417</v>
      </c>
      <c r="D4428" s="95" t="s">
        <v>337</v>
      </c>
      <c r="E4428" s="87"/>
      <c r="F4428" s="69"/>
      <c r="G4428" s="69"/>
      <c r="H4428" s="69"/>
      <c r="I4428" s="69"/>
      <c r="J4428" s="70"/>
      <c r="K4428" s="118"/>
      <c r="L4428" s="112"/>
    </row>
    <row r="4429" spans="1:12" x14ac:dyDescent="0.25">
      <c r="A4429" s="93">
        <v>1987</v>
      </c>
      <c r="B4429" s="94" t="s">
        <v>418</v>
      </c>
      <c r="C4429" s="95" t="s">
        <v>419</v>
      </c>
      <c r="D4429" s="95" t="s">
        <v>337</v>
      </c>
      <c r="E4429" s="87"/>
      <c r="F4429" s="69"/>
      <c r="G4429" s="69"/>
      <c r="H4429" s="69"/>
      <c r="I4429" s="69"/>
      <c r="J4429" s="70"/>
      <c r="K4429" s="118"/>
      <c r="L4429" s="112"/>
    </row>
    <row r="4430" spans="1:12" x14ac:dyDescent="0.25">
      <c r="A4430" s="93">
        <v>1987</v>
      </c>
      <c r="B4430" s="94" t="s">
        <v>420</v>
      </c>
      <c r="C4430" s="95" t="s">
        <v>421</v>
      </c>
      <c r="D4430" s="95" t="s">
        <v>337</v>
      </c>
      <c r="E4430" s="87"/>
      <c r="F4430" s="69"/>
      <c r="G4430" s="69"/>
      <c r="H4430" s="69"/>
      <c r="I4430" s="69"/>
      <c r="J4430" s="70"/>
      <c r="K4430" s="118"/>
      <c r="L4430" s="112"/>
    </row>
    <row r="4431" spans="1:12" x14ac:dyDescent="0.25">
      <c r="A4431" s="93">
        <v>1987</v>
      </c>
      <c r="B4431" s="94" t="s">
        <v>422</v>
      </c>
      <c r="C4431" s="95" t="s">
        <v>423</v>
      </c>
      <c r="D4431" s="95" t="s">
        <v>337</v>
      </c>
      <c r="E4431" s="87"/>
      <c r="F4431" s="69"/>
      <c r="G4431" s="69"/>
      <c r="H4431" s="69"/>
      <c r="I4431" s="69"/>
      <c r="J4431" s="70"/>
      <c r="K4431" s="118"/>
      <c r="L4431" s="112"/>
    </row>
    <row r="4432" spans="1:12" x14ac:dyDescent="0.25">
      <c r="A4432" s="93">
        <v>1987</v>
      </c>
      <c r="B4432" s="94" t="s">
        <v>424</v>
      </c>
      <c r="C4432" s="95" t="s">
        <v>425</v>
      </c>
      <c r="D4432" s="95" t="s">
        <v>337</v>
      </c>
      <c r="E4432" s="87"/>
      <c r="F4432" s="69"/>
      <c r="G4432" s="69"/>
      <c r="H4432" s="69"/>
      <c r="I4432" s="69"/>
      <c r="J4432" s="70"/>
      <c r="K4432" s="118"/>
      <c r="L4432" s="112"/>
    </row>
    <row r="4433" spans="1:12" x14ac:dyDescent="0.25">
      <c r="A4433" s="93">
        <v>1987</v>
      </c>
      <c r="B4433" s="94" t="s">
        <v>426</v>
      </c>
      <c r="C4433" s="95" t="s">
        <v>427</v>
      </c>
      <c r="D4433" s="95" t="s">
        <v>337</v>
      </c>
      <c r="E4433" s="87"/>
      <c r="F4433" s="69"/>
      <c r="G4433" s="69"/>
      <c r="H4433" s="69"/>
      <c r="I4433" s="69"/>
      <c r="J4433" s="70"/>
      <c r="K4433" s="118"/>
      <c r="L4433" s="112"/>
    </row>
    <row r="4434" spans="1:12" x14ac:dyDescent="0.25">
      <c r="A4434" s="93">
        <v>1987</v>
      </c>
      <c r="B4434" s="94" t="s">
        <v>428</v>
      </c>
      <c r="C4434" s="95" t="s">
        <v>429</v>
      </c>
      <c r="D4434" s="95" t="s">
        <v>337</v>
      </c>
      <c r="E4434" s="87"/>
      <c r="F4434" s="69"/>
      <c r="G4434" s="69"/>
      <c r="H4434" s="69"/>
      <c r="I4434" s="69"/>
      <c r="J4434" s="70"/>
      <c r="K4434" s="118"/>
      <c r="L4434" s="112"/>
    </row>
    <row r="4435" spans="1:12" x14ac:dyDescent="0.25">
      <c r="A4435" s="93">
        <v>1987</v>
      </c>
      <c r="B4435" s="94" t="s">
        <v>430</v>
      </c>
      <c r="C4435" s="95" t="s">
        <v>431</v>
      </c>
      <c r="D4435" s="95" t="s">
        <v>337</v>
      </c>
      <c r="E4435" s="87"/>
      <c r="F4435" s="69"/>
      <c r="G4435" s="69"/>
      <c r="H4435" s="69"/>
      <c r="I4435" s="69"/>
      <c r="J4435" s="70"/>
      <c r="K4435" s="118"/>
      <c r="L4435" s="112"/>
    </row>
    <row r="4436" spans="1:12" x14ac:dyDescent="0.25">
      <c r="A4436" s="93">
        <v>1987</v>
      </c>
      <c r="B4436" s="94" t="s">
        <v>432</v>
      </c>
      <c r="C4436" s="95" t="s">
        <v>433</v>
      </c>
      <c r="D4436" s="95" t="s">
        <v>337</v>
      </c>
      <c r="E4436" s="87"/>
      <c r="F4436" s="69"/>
      <c r="G4436" s="69"/>
      <c r="H4436" s="69"/>
      <c r="I4436" s="69"/>
      <c r="J4436" s="70"/>
      <c r="K4436" s="118"/>
      <c r="L4436" s="112"/>
    </row>
    <row r="4437" spans="1:12" x14ac:dyDescent="0.25">
      <c r="A4437" s="93">
        <v>1987</v>
      </c>
      <c r="B4437" s="94" t="s">
        <v>434</v>
      </c>
      <c r="C4437" s="95" t="s">
        <v>435</v>
      </c>
      <c r="D4437" s="95" t="s">
        <v>337</v>
      </c>
      <c r="E4437" s="87"/>
      <c r="F4437" s="69"/>
      <c r="G4437" s="69"/>
      <c r="H4437" s="69"/>
      <c r="I4437" s="69"/>
      <c r="J4437" s="70"/>
      <c r="K4437" s="118"/>
      <c r="L4437" s="112"/>
    </row>
    <row r="4438" spans="1:12" x14ac:dyDescent="0.25">
      <c r="A4438" s="93">
        <v>1987</v>
      </c>
      <c r="B4438" s="94" t="s">
        <v>436</v>
      </c>
      <c r="C4438" s="95" t="s">
        <v>437</v>
      </c>
      <c r="D4438" s="95" t="s">
        <v>337</v>
      </c>
      <c r="E4438" s="87"/>
      <c r="F4438" s="69"/>
      <c r="G4438" s="69"/>
      <c r="H4438" s="69"/>
      <c r="I4438" s="69"/>
      <c r="J4438" s="70"/>
      <c r="K4438" s="118"/>
      <c r="L4438" s="112"/>
    </row>
    <row r="4439" spans="1:12" x14ac:dyDescent="0.25">
      <c r="A4439" s="93">
        <v>1987</v>
      </c>
      <c r="B4439" s="94" t="s">
        <v>438</v>
      </c>
      <c r="C4439" s="95" t="s">
        <v>439</v>
      </c>
      <c r="D4439" s="95" t="s">
        <v>440</v>
      </c>
      <c r="E4439" s="87"/>
      <c r="F4439" s="69"/>
      <c r="G4439" s="69"/>
      <c r="H4439" s="69"/>
      <c r="I4439" s="69"/>
      <c r="J4439" s="70"/>
      <c r="K4439" s="118"/>
      <c r="L4439" s="112"/>
    </row>
    <row r="4440" spans="1:12" x14ac:dyDescent="0.25">
      <c r="A4440" s="93">
        <v>1987</v>
      </c>
      <c r="B4440" s="94" t="s">
        <v>441</v>
      </c>
      <c r="C4440" s="95" t="s">
        <v>442</v>
      </c>
      <c r="D4440" s="95" t="s">
        <v>440</v>
      </c>
      <c r="E4440" s="87"/>
      <c r="F4440" s="69"/>
      <c r="G4440" s="69"/>
      <c r="H4440" s="69"/>
      <c r="I4440" s="69"/>
      <c r="J4440" s="70"/>
      <c r="K4440" s="118"/>
      <c r="L4440" s="112"/>
    </row>
    <row r="4441" spans="1:12" x14ac:dyDescent="0.25">
      <c r="A4441" s="93">
        <v>1987</v>
      </c>
      <c r="B4441" s="94" t="s">
        <v>443</v>
      </c>
      <c r="C4441" s="95" t="s">
        <v>444</v>
      </c>
      <c r="D4441" s="95" t="s">
        <v>440</v>
      </c>
      <c r="E4441" s="87"/>
      <c r="F4441" s="69"/>
      <c r="G4441" s="69"/>
      <c r="H4441" s="69"/>
      <c r="I4441" s="69"/>
      <c r="J4441" s="70"/>
      <c r="K4441" s="118"/>
      <c r="L4441" s="112"/>
    </row>
    <row r="4442" spans="1:12" x14ac:dyDescent="0.25">
      <c r="A4442" s="93">
        <v>1987</v>
      </c>
      <c r="B4442" s="94" t="s">
        <v>445</v>
      </c>
      <c r="C4442" s="95" t="s">
        <v>446</v>
      </c>
      <c r="D4442" s="95" t="s">
        <v>440</v>
      </c>
      <c r="E4442" s="87"/>
      <c r="F4442" s="69"/>
      <c r="G4442" s="69"/>
      <c r="H4442" s="69"/>
      <c r="I4442" s="69"/>
      <c r="J4442" s="70"/>
      <c r="K4442" s="118"/>
      <c r="L4442" s="112"/>
    </row>
    <row r="4443" spans="1:12" x14ac:dyDescent="0.25">
      <c r="A4443" s="93">
        <v>1987</v>
      </c>
      <c r="B4443" s="94" t="s">
        <v>447</v>
      </c>
      <c r="C4443" s="95" t="s">
        <v>448</v>
      </c>
      <c r="D4443" s="95" t="s">
        <v>440</v>
      </c>
      <c r="E4443" s="87"/>
      <c r="F4443" s="69"/>
      <c r="G4443" s="69"/>
      <c r="H4443" s="69"/>
      <c r="I4443" s="69"/>
      <c r="J4443" s="70"/>
      <c r="K4443" s="118"/>
      <c r="L4443" s="112"/>
    </row>
    <row r="4444" spans="1:12" x14ac:dyDescent="0.25">
      <c r="A4444" s="93">
        <v>1987</v>
      </c>
      <c r="B4444" s="94" t="s">
        <v>449</v>
      </c>
      <c r="C4444" s="95" t="s">
        <v>450</v>
      </c>
      <c r="D4444" s="95" t="s">
        <v>440</v>
      </c>
      <c r="E4444" s="87"/>
      <c r="F4444" s="69"/>
      <c r="G4444" s="69"/>
      <c r="H4444" s="69"/>
      <c r="I4444" s="69"/>
      <c r="J4444" s="70"/>
      <c r="K4444" s="118"/>
      <c r="L4444" s="112"/>
    </row>
    <row r="4445" spans="1:12" x14ac:dyDescent="0.25">
      <c r="A4445" s="93">
        <v>1987</v>
      </c>
      <c r="B4445" s="94" t="s">
        <v>451</v>
      </c>
      <c r="C4445" s="95" t="s">
        <v>452</v>
      </c>
      <c r="D4445" s="95" t="s">
        <v>440</v>
      </c>
      <c r="E4445" s="87"/>
      <c r="F4445" s="69"/>
      <c r="G4445" s="69"/>
      <c r="H4445" s="69"/>
      <c r="I4445" s="69"/>
      <c r="J4445" s="70"/>
      <c r="K4445" s="118"/>
      <c r="L4445" s="112"/>
    </row>
    <row r="4446" spans="1:12" x14ac:dyDescent="0.25">
      <c r="A4446" s="93">
        <v>1987</v>
      </c>
      <c r="B4446" s="94" t="s">
        <v>453</v>
      </c>
      <c r="C4446" s="95" t="s">
        <v>454</v>
      </c>
      <c r="D4446" s="95" t="s">
        <v>440</v>
      </c>
      <c r="E4446" s="87"/>
      <c r="F4446" s="69"/>
      <c r="G4446" s="69"/>
      <c r="H4446" s="69"/>
      <c r="I4446" s="69"/>
      <c r="J4446" s="70"/>
      <c r="K4446" s="118"/>
      <c r="L4446" s="112"/>
    </row>
    <row r="4447" spans="1:12" x14ac:dyDescent="0.25">
      <c r="A4447" s="93">
        <v>1987</v>
      </c>
      <c r="B4447" s="94" t="s">
        <v>455</v>
      </c>
      <c r="C4447" s="95" t="s">
        <v>456</v>
      </c>
      <c r="D4447" s="95" t="s">
        <v>440</v>
      </c>
      <c r="E4447" s="87"/>
      <c r="F4447" s="69"/>
      <c r="G4447" s="69"/>
      <c r="H4447" s="69"/>
      <c r="I4447" s="69"/>
      <c r="J4447" s="70"/>
      <c r="K4447" s="118"/>
      <c r="L4447" s="112"/>
    </row>
    <row r="4448" spans="1:12" x14ac:dyDescent="0.25">
      <c r="A4448" s="93">
        <v>1987</v>
      </c>
      <c r="B4448" s="94" t="s">
        <v>457</v>
      </c>
      <c r="C4448" s="95" t="s">
        <v>458</v>
      </c>
      <c r="D4448" s="95" t="s">
        <v>440</v>
      </c>
      <c r="E4448" s="87"/>
      <c r="F4448" s="69"/>
      <c r="G4448" s="69"/>
      <c r="H4448" s="69"/>
      <c r="I4448" s="69"/>
      <c r="J4448" s="70"/>
      <c r="K4448" s="118"/>
      <c r="L4448" s="112"/>
    </row>
    <row r="4449" spans="1:12" x14ac:dyDescent="0.25">
      <c r="A4449" s="93">
        <v>1987</v>
      </c>
      <c r="B4449" s="94" t="s">
        <v>459</v>
      </c>
      <c r="C4449" s="95" t="s">
        <v>460</v>
      </c>
      <c r="D4449" s="95" t="s">
        <v>440</v>
      </c>
      <c r="E4449" s="87"/>
      <c r="F4449" s="69"/>
      <c r="G4449" s="69"/>
      <c r="H4449" s="69"/>
      <c r="I4449" s="69"/>
      <c r="J4449" s="70"/>
      <c r="K4449" s="118"/>
      <c r="L4449" s="112"/>
    </row>
    <row r="4450" spans="1:12" x14ac:dyDescent="0.25">
      <c r="A4450" s="93">
        <v>1987</v>
      </c>
      <c r="B4450" s="94" t="s">
        <v>461</v>
      </c>
      <c r="C4450" s="95" t="s">
        <v>462</v>
      </c>
      <c r="D4450" s="95" t="s">
        <v>440</v>
      </c>
      <c r="E4450" s="87"/>
      <c r="F4450" s="69"/>
      <c r="G4450" s="69"/>
      <c r="H4450" s="69"/>
      <c r="I4450" s="69"/>
      <c r="J4450" s="70"/>
      <c r="K4450" s="118"/>
      <c r="L4450" s="112"/>
    </row>
    <row r="4451" spans="1:12" x14ac:dyDescent="0.25">
      <c r="A4451" s="93">
        <v>1987</v>
      </c>
      <c r="B4451" s="94" t="s">
        <v>463</v>
      </c>
      <c r="C4451" s="95" t="s">
        <v>464</v>
      </c>
      <c r="D4451" s="95" t="s">
        <v>440</v>
      </c>
      <c r="E4451" s="87"/>
      <c r="F4451" s="69"/>
      <c r="G4451" s="69"/>
      <c r="H4451" s="69"/>
      <c r="I4451" s="69"/>
      <c r="J4451" s="70"/>
      <c r="K4451" s="118"/>
      <c r="L4451" s="112"/>
    </row>
    <row r="4452" spans="1:12" x14ac:dyDescent="0.25">
      <c r="A4452" s="93">
        <v>1987</v>
      </c>
      <c r="B4452" s="94" t="s">
        <v>465</v>
      </c>
      <c r="C4452" s="95" t="s">
        <v>466</v>
      </c>
      <c r="D4452" s="95" t="s">
        <v>440</v>
      </c>
      <c r="E4452" s="87"/>
      <c r="F4452" s="69"/>
      <c r="G4452" s="69"/>
      <c r="H4452" s="69"/>
      <c r="I4452" s="69"/>
      <c r="J4452" s="70"/>
      <c r="K4452" s="118"/>
      <c r="L4452" s="112"/>
    </row>
    <row r="4453" spans="1:12" x14ac:dyDescent="0.25">
      <c r="A4453" s="93">
        <v>1987</v>
      </c>
      <c r="B4453" s="94" t="s">
        <v>467</v>
      </c>
      <c r="C4453" s="95" t="s">
        <v>468</v>
      </c>
      <c r="D4453" s="95" t="s">
        <v>440</v>
      </c>
      <c r="E4453" s="87"/>
      <c r="F4453" s="69"/>
      <c r="G4453" s="69"/>
      <c r="H4453" s="69"/>
      <c r="I4453" s="69"/>
      <c r="J4453" s="70"/>
      <c r="K4453" s="118"/>
      <c r="L4453" s="112"/>
    </row>
    <row r="4454" spans="1:12" x14ac:dyDescent="0.25">
      <c r="A4454" s="93">
        <v>1987</v>
      </c>
      <c r="B4454" s="94" t="s">
        <v>469</v>
      </c>
      <c r="C4454" s="95" t="s">
        <v>470</v>
      </c>
      <c r="D4454" s="95" t="s">
        <v>440</v>
      </c>
      <c r="E4454" s="87"/>
      <c r="F4454" s="69"/>
      <c r="G4454" s="69"/>
      <c r="H4454" s="69"/>
      <c r="I4454" s="69"/>
      <c r="J4454" s="70"/>
      <c r="K4454" s="118"/>
      <c r="L4454" s="112"/>
    </row>
    <row r="4455" spans="1:12" x14ac:dyDescent="0.25">
      <c r="A4455" s="93">
        <v>1987</v>
      </c>
      <c r="B4455" s="94" t="s">
        <v>471</v>
      </c>
      <c r="C4455" s="95" t="s">
        <v>472</v>
      </c>
      <c r="D4455" s="95" t="s">
        <v>440</v>
      </c>
      <c r="E4455" s="87"/>
      <c r="F4455" s="69"/>
      <c r="G4455" s="69"/>
      <c r="H4455" s="69"/>
      <c r="I4455" s="69"/>
      <c r="J4455" s="70"/>
      <c r="K4455" s="118"/>
      <c r="L4455" s="112"/>
    </row>
    <row r="4456" spans="1:12" x14ac:dyDescent="0.25">
      <c r="A4456" s="93">
        <v>1987</v>
      </c>
      <c r="B4456" s="94" t="s">
        <v>473</v>
      </c>
      <c r="C4456" s="95" t="s">
        <v>474</v>
      </c>
      <c r="D4456" s="95" t="s">
        <v>440</v>
      </c>
      <c r="E4456" s="87"/>
      <c r="F4456" s="69"/>
      <c r="G4456" s="69"/>
      <c r="H4456" s="69"/>
      <c r="I4456" s="69"/>
      <c r="J4456" s="70"/>
      <c r="K4456" s="118"/>
      <c r="L4456" s="112"/>
    </row>
    <row r="4457" spans="1:12" x14ac:dyDescent="0.25">
      <c r="A4457" s="93">
        <v>1987</v>
      </c>
      <c r="B4457" s="94" t="s">
        <v>475</v>
      </c>
      <c r="C4457" s="95" t="s">
        <v>476</v>
      </c>
      <c r="D4457" s="95" t="s">
        <v>440</v>
      </c>
      <c r="E4457" s="87"/>
      <c r="F4457" s="69"/>
      <c r="G4457" s="69"/>
      <c r="H4457" s="69"/>
      <c r="I4457" s="69"/>
      <c r="J4457" s="70"/>
      <c r="K4457" s="118"/>
      <c r="L4457" s="112"/>
    </row>
    <row r="4458" spans="1:12" x14ac:dyDescent="0.25">
      <c r="A4458" s="93">
        <v>1987</v>
      </c>
      <c r="B4458" s="94" t="s">
        <v>477</v>
      </c>
      <c r="C4458" s="95" t="s">
        <v>478</v>
      </c>
      <c r="D4458" s="95" t="s">
        <v>440</v>
      </c>
      <c r="E4458" s="87"/>
      <c r="F4458" s="69"/>
      <c r="G4458" s="69"/>
      <c r="H4458" s="69"/>
      <c r="I4458" s="69"/>
      <c r="J4458" s="70"/>
      <c r="K4458" s="118"/>
      <c r="L4458" s="112"/>
    </row>
    <row r="4459" spans="1:12" x14ac:dyDescent="0.25">
      <c r="A4459" s="93">
        <v>1987</v>
      </c>
      <c r="B4459" s="94" t="s">
        <v>479</v>
      </c>
      <c r="C4459" s="95" t="s">
        <v>480</v>
      </c>
      <c r="D4459" s="95" t="s">
        <v>440</v>
      </c>
      <c r="E4459" s="87"/>
      <c r="F4459" s="69"/>
      <c r="G4459" s="69"/>
      <c r="H4459" s="69"/>
      <c r="I4459" s="69"/>
      <c r="J4459" s="70"/>
      <c r="K4459" s="118"/>
      <c r="L4459" s="112"/>
    </row>
    <row r="4460" spans="1:12" x14ac:dyDescent="0.25">
      <c r="A4460" s="93">
        <v>1987</v>
      </c>
      <c r="B4460" s="94" t="s">
        <v>481</v>
      </c>
      <c r="C4460" s="95" t="s">
        <v>482</v>
      </c>
      <c r="D4460" s="95" t="s">
        <v>440</v>
      </c>
      <c r="E4460" s="87"/>
      <c r="F4460" s="69"/>
      <c r="G4460" s="69"/>
      <c r="H4460" s="69"/>
      <c r="I4460" s="69"/>
      <c r="J4460" s="70"/>
      <c r="K4460" s="118"/>
      <c r="L4460" s="112"/>
    </row>
    <row r="4461" spans="1:12" x14ac:dyDescent="0.25">
      <c r="A4461" s="93">
        <v>1987</v>
      </c>
      <c r="B4461" s="94" t="s">
        <v>483</v>
      </c>
      <c r="C4461" s="95" t="s">
        <v>484</v>
      </c>
      <c r="D4461" s="95" t="s">
        <v>440</v>
      </c>
      <c r="E4461" s="87"/>
      <c r="F4461" s="69"/>
      <c r="G4461" s="69"/>
      <c r="H4461" s="69"/>
      <c r="I4461" s="69"/>
      <c r="J4461" s="70"/>
      <c r="K4461" s="118"/>
      <c r="L4461" s="112"/>
    </row>
    <row r="4462" spans="1:12" x14ac:dyDescent="0.25">
      <c r="A4462" s="93">
        <v>1987</v>
      </c>
      <c r="B4462" s="94" t="s">
        <v>485</v>
      </c>
      <c r="C4462" s="95" t="s">
        <v>486</v>
      </c>
      <c r="D4462" s="95" t="s">
        <v>440</v>
      </c>
      <c r="E4462" s="87"/>
      <c r="F4462" s="69"/>
      <c r="G4462" s="69"/>
      <c r="H4462" s="69"/>
      <c r="I4462" s="69"/>
      <c r="J4462" s="70"/>
      <c r="K4462" s="118"/>
      <c r="L4462" s="112"/>
    </row>
    <row r="4463" spans="1:12" x14ac:dyDescent="0.25">
      <c r="A4463" s="93">
        <v>1987</v>
      </c>
      <c r="B4463" s="94" t="s">
        <v>487</v>
      </c>
      <c r="C4463" s="95" t="s">
        <v>488</v>
      </c>
      <c r="D4463" s="95" t="s">
        <v>440</v>
      </c>
      <c r="E4463" s="87"/>
      <c r="F4463" s="69"/>
      <c r="G4463" s="69"/>
      <c r="H4463" s="69"/>
      <c r="I4463" s="69"/>
      <c r="J4463" s="70"/>
      <c r="K4463" s="118"/>
      <c r="L4463" s="112"/>
    </row>
    <row r="4464" spans="1:12" x14ac:dyDescent="0.25">
      <c r="A4464" s="93">
        <v>1987</v>
      </c>
      <c r="B4464" s="94" t="s">
        <v>489</v>
      </c>
      <c r="C4464" s="95" t="s">
        <v>490</v>
      </c>
      <c r="D4464" s="95" t="s">
        <v>440</v>
      </c>
      <c r="E4464" s="87"/>
      <c r="F4464" s="69"/>
      <c r="G4464" s="69"/>
      <c r="H4464" s="69"/>
      <c r="I4464" s="69"/>
      <c r="J4464" s="70"/>
      <c r="K4464" s="118"/>
      <c r="L4464" s="112"/>
    </row>
    <row r="4465" spans="1:12" x14ac:dyDescent="0.25">
      <c r="A4465" s="93">
        <v>1987</v>
      </c>
      <c r="B4465" s="94" t="s">
        <v>491</v>
      </c>
      <c r="C4465" s="95" t="s">
        <v>492</v>
      </c>
      <c r="D4465" s="95" t="s">
        <v>440</v>
      </c>
      <c r="E4465" s="87"/>
      <c r="F4465" s="69"/>
      <c r="G4465" s="69"/>
      <c r="H4465" s="69"/>
      <c r="I4465" s="69"/>
      <c r="J4465" s="70"/>
      <c r="K4465" s="118"/>
      <c r="L4465" s="112"/>
    </row>
    <row r="4466" spans="1:12" x14ac:dyDescent="0.25">
      <c r="A4466" s="93">
        <v>1987</v>
      </c>
      <c r="B4466" s="94" t="s">
        <v>493</v>
      </c>
      <c r="C4466" s="95" t="s">
        <v>494</v>
      </c>
      <c r="D4466" s="95" t="s">
        <v>440</v>
      </c>
      <c r="E4466" s="87"/>
      <c r="F4466" s="69"/>
      <c r="G4466" s="69"/>
      <c r="H4466" s="69"/>
      <c r="I4466" s="69"/>
      <c r="J4466" s="70"/>
      <c r="K4466" s="118"/>
      <c r="L4466" s="112"/>
    </row>
    <row r="4467" spans="1:12" ht="15.75" thickBot="1" x14ac:dyDescent="0.3">
      <c r="A4467" s="100">
        <v>1987</v>
      </c>
      <c r="B4467" s="101" t="s">
        <v>495</v>
      </c>
      <c r="C4467" s="102" t="s">
        <v>496</v>
      </c>
      <c r="D4467" s="102" t="s">
        <v>440</v>
      </c>
      <c r="E4467" s="88"/>
      <c r="F4467" s="56"/>
      <c r="G4467" s="56"/>
      <c r="H4467" s="56"/>
      <c r="I4467" s="56"/>
      <c r="J4467" s="71"/>
      <c r="K4467" s="119"/>
      <c r="L4467" s="113"/>
    </row>
    <row r="4468" spans="1:12" x14ac:dyDescent="0.25">
      <c r="A4468" s="90">
        <v>1988</v>
      </c>
      <c r="B4468" s="91" t="s">
        <v>4</v>
      </c>
      <c r="C4468" s="92" t="s">
        <v>5</v>
      </c>
      <c r="D4468" s="92" t="s">
        <v>6</v>
      </c>
      <c r="E4468" s="86"/>
      <c r="F4468" s="69"/>
      <c r="G4468" s="69"/>
      <c r="H4468" s="69"/>
      <c r="I4468" s="69"/>
      <c r="J4468" s="70"/>
      <c r="K4468" s="118"/>
      <c r="L4468" s="112"/>
    </row>
    <row r="4469" spans="1:12" x14ac:dyDescent="0.25">
      <c r="A4469" s="93">
        <v>1988</v>
      </c>
      <c r="B4469" s="94" t="s">
        <v>7</v>
      </c>
      <c r="C4469" s="95" t="s">
        <v>8</v>
      </c>
      <c r="D4469" s="95" t="s">
        <v>6</v>
      </c>
      <c r="E4469" s="87"/>
      <c r="F4469" s="69"/>
      <c r="G4469" s="69"/>
      <c r="H4469" s="69"/>
      <c r="I4469" s="69"/>
      <c r="J4469" s="70"/>
      <c r="K4469" s="118"/>
      <c r="L4469" s="112"/>
    </row>
    <row r="4470" spans="1:12" x14ac:dyDescent="0.25">
      <c r="A4470" s="93">
        <v>1988</v>
      </c>
      <c r="B4470" s="94" t="s">
        <v>9</v>
      </c>
      <c r="C4470" s="95" t="s">
        <v>10</v>
      </c>
      <c r="D4470" s="95" t="s">
        <v>6</v>
      </c>
      <c r="E4470" s="87"/>
      <c r="F4470" s="69"/>
      <c r="G4470" s="69"/>
      <c r="H4470" s="69"/>
      <c r="I4470" s="69"/>
      <c r="J4470" s="70"/>
      <c r="K4470" s="118"/>
      <c r="L4470" s="112"/>
    </row>
    <row r="4471" spans="1:12" x14ac:dyDescent="0.25">
      <c r="A4471" s="93">
        <v>1988</v>
      </c>
      <c r="B4471" s="94" t="s">
        <v>11</v>
      </c>
      <c r="C4471" s="95" t="s">
        <v>12</v>
      </c>
      <c r="D4471" s="95" t="s">
        <v>6</v>
      </c>
      <c r="E4471" s="87"/>
      <c r="F4471" s="69"/>
      <c r="G4471" s="69"/>
      <c r="H4471" s="69"/>
      <c r="I4471" s="69"/>
      <c r="J4471" s="70"/>
      <c r="K4471" s="118"/>
      <c r="L4471" s="112"/>
    </row>
    <row r="4472" spans="1:12" x14ac:dyDescent="0.25">
      <c r="A4472" s="93">
        <v>1988</v>
      </c>
      <c r="B4472" s="94" t="s">
        <v>13</v>
      </c>
      <c r="C4472" s="95" t="s">
        <v>14</v>
      </c>
      <c r="D4472" s="95" t="s">
        <v>6</v>
      </c>
      <c r="E4472" s="87"/>
      <c r="F4472" s="69"/>
      <c r="G4472" s="69"/>
      <c r="H4472" s="69"/>
      <c r="I4472" s="69"/>
      <c r="J4472" s="70"/>
      <c r="K4472" s="118"/>
      <c r="L4472" s="112"/>
    </row>
    <row r="4473" spans="1:12" x14ac:dyDescent="0.25">
      <c r="A4473" s="93">
        <v>1988</v>
      </c>
      <c r="B4473" s="94" t="s">
        <v>15</v>
      </c>
      <c r="C4473" s="95" t="s">
        <v>16</v>
      </c>
      <c r="D4473" s="95" t="s">
        <v>6</v>
      </c>
      <c r="E4473" s="87"/>
      <c r="F4473" s="69"/>
      <c r="G4473" s="69"/>
      <c r="H4473" s="69"/>
      <c r="I4473" s="69"/>
      <c r="J4473" s="70"/>
      <c r="K4473" s="118"/>
      <c r="L4473" s="112"/>
    </row>
    <row r="4474" spans="1:12" x14ac:dyDescent="0.25">
      <c r="A4474" s="93">
        <v>1988</v>
      </c>
      <c r="B4474" s="94" t="s">
        <v>17</v>
      </c>
      <c r="C4474" s="95" t="s">
        <v>18</v>
      </c>
      <c r="D4474" s="95" t="s">
        <v>6</v>
      </c>
      <c r="E4474" s="87"/>
      <c r="F4474" s="69"/>
      <c r="G4474" s="69"/>
      <c r="H4474" s="69"/>
      <c r="I4474" s="69"/>
      <c r="J4474" s="70"/>
      <c r="K4474" s="118"/>
      <c r="L4474" s="112"/>
    </row>
    <row r="4475" spans="1:12" x14ac:dyDescent="0.25">
      <c r="A4475" s="93">
        <v>1988</v>
      </c>
      <c r="B4475" s="94" t="s">
        <v>19</v>
      </c>
      <c r="C4475" s="95" t="s">
        <v>20</v>
      </c>
      <c r="D4475" s="95" t="s">
        <v>6</v>
      </c>
      <c r="E4475" s="87"/>
      <c r="F4475" s="69"/>
      <c r="G4475" s="69"/>
      <c r="H4475" s="69"/>
      <c r="I4475" s="69"/>
      <c r="J4475" s="70"/>
      <c r="K4475" s="118"/>
      <c r="L4475" s="112"/>
    </row>
    <row r="4476" spans="1:12" x14ac:dyDescent="0.25">
      <c r="A4476" s="93">
        <v>1988</v>
      </c>
      <c r="B4476" s="94" t="s">
        <v>21</v>
      </c>
      <c r="C4476" s="95" t="s">
        <v>22</v>
      </c>
      <c r="D4476" s="95" t="s">
        <v>6</v>
      </c>
      <c r="E4476" s="87"/>
      <c r="F4476" s="69"/>
      <c r="G4476" s="69"/>
      <c r="H4476" s="69"/>
      <c r="I4476" s="69"/>
      <c r="J4476" s="70"/>
      <c r="K4476" s="118"/>
      <c r="L4476" s="112"/>
    </row>
    <row r="4477" spans="1:12" x14ac:dyDescent="0.25">
      <c r="A4477" s="93">
        <v>1988</v>
      </c>
      <c r="B4477" s="94" t="s">
        <v>23</v>
      </c>
      <c r="C4477" s="95" t="s">
        <v>24</v>
      </c>
      <c r="D4477" s="95" t="s">
        <v>6</v>
      </c>
      <c r="E4477" s="87"/>
      <c r="F4477" s="69"/>
      <c r="G4477" s="69"/>
      <c r="H4477" s="69"/>
      <c r="I4477" s="69"/>
      <c r="J4477" s="70"/>
      <c r="K4477" s="118"/>
      <c r="L4477" s="112"/>
    </row>
    <row r="4478" spans="1:12" x14ac:dyDescent="0.25">
      <c r="A4478" s="93">
        <v>1988</v>
      </c>
      <c r="B4478" s="94" t="s">
        <v>25</v>
      </c>
      <c r="C4478" s="95" t="s">
        <v>26</v>
      </c>
      <c r="D4478" s="95" t="s">
        <v>6</v>
      </c>
      <c r="E4478" s="87"/>
      <c r="F4478" s="69"/>
      <c r="G4478" s="69"/>
      <c r="H4478" s="69"/>
      <c r="I4478" s="69"/>
      <c r="J4478" s="70"/>
      <c r="K4478" s="118"/>
      <c r="L4478" s="112"/>
    </row>
    <row r="4479" spans="1:12" x14ac:dyDescent="0.25">
      <c r="A4479" s="93">
        <v>1988</v>
      </c>
      <c r="B4479" s="94" t="s">
        <v>27</v>
      </c>
      <c r="C4479" s="95" t="s">
        <v>28</v>
      </c>
      <c r="D4479" s="95" t="s">
        <v>6</v>
      </c>
      <c r="E4479" s="87"/>
      <c r="F4479" s="69"/>
      <c r="G4479" s="69"/>
      <c r="H4479" s="69"/>
      <c r="I4479" s="69"/>
      <c r="J4479" s="70"/>
      <c r="K4479" s="118"/>
      <c r="L4479" s="112"/>
    </row>
    <row r="4480" spans="1:12" x14ac:dyDescent="0.25">
      <c r="A4480" s="93">
        <v>1988</v>
      </c>
      <c r="B4480" s="94" t="s">
        <v>29</v>
      </c>
      <c r="C4480" s="95" t="s">
        <v>30</v>
      </c>
      <c r="D4480" s="95" t="s">
        <v>6</v>
      </c>
      <c r="E4480" s="87"/>
      <c r="F4480" s="69"/>
      <c r="G4480" s="69"/>
      <c r="H4480" s="69"/>
      <c r="I4480" s="69"/>
      <c r="J4480" s="70"/>
      <c r="K4480" s="118"/>
      <c r="L4480" s="112"/>
    </row>
    <row r="4481" spans="1:12" x14ac:dyDescent="0.25">
      <c r="A4481" s="93">
        <v>1988</v>
      </c>
      <c r="B4481" s="94" t="s">
        <v>31</v>
      </c>
      <c r="C4481" s="95" t="s">
        <v>32</v>
      </c>
      <c r="D4481" s="95" t="s">
        <v>6</v>
      </c>
      <c r="E4481" s="87"/>
      <c r="F4481" s="69"/>
      <c r="G4481" s="69"/>
      <c r="H4481" s="69"/>
      <c r="I4481" s="69"/>
      <c r="J4481" s="70"/>
      <c r="K4481" s="118"/>
      <c r="L4481" s="112"/>
    </row>
    <row r="4482" spans="1:12" x14ac:dyDescent="0.25">
      <c r="A4482" s="93">
        <v>1988</v>
      </c>
      <c r="B4482" s="94" t="s">
        <v>33</v>
      </c>
      <c r="C4482" s="95" t="s">
        <v>34</v>
      </c>
      <c r="D4482" s="95" t="s">
        <v>6</v>
      </c>
      <c r="E4482" s="87"/>
      <c r="F4482" s="69"/>
      <c r="G4482" s="69"/>
      <c r="H4482" s="69"/>
      <c r="I4482" s="69"/>
      <c r="J4482" s="70"/>
      <c r="K4482" s="118"/>
      <c r="L4482" s="112"/>
    </row>
    <row r="4483" spans="1:12" x14ac:dyDescent="0.25">
      <c r="A4483" s="93">
        <v>1988</v>
      </c>
      <c r="B4483" s="94" t="s">
        <v>35</v>
      </c>
      <c r="C4483" s="95" t="s">
        <v>36</v>
      </c>
      <c r="D4483" s="95" t="s">
        <v>6</v>
      </c>
      <c r="E4483" s="87"/>
      <c r="F4483" s="69"/>
      <c r="G4483" s="69"/>
      <c r="H4483" s="69"/>
      <c r="I4483" s="69"/>
      <c r="J4483" s="70"/>
      <c r="K4483" s="118"/>
      <c r="L4483" s="112"/>
    </row>
    <row r="4484" spans="1:12" x14ac:dyDescent="0.25">
      <c r="A4484" s="93">
        <v>1988</v>
      </c>
      <c r="B4484" s="94" t="s">
        <v>37</v>
      </c>
      <c r="C4484" s="95" t="s">
        <v>38</v>
      </c>
      <c r="D4484" s="95" t="s">
        <v>6</v>
      </c>
      <c r="E4484" s="87"/>
      <c r="F4484" s="69"/>
      <c r="G4484" s="69"/>
      <c r="H4484" s="69"/>
      <c r="I4484" s="69"/>
      <c r="J4484" s="70"/>
      <c r="K4484" s="118"/>
      <c r="L4484" s="112"/>
    </row>
    <row r="4485" spans="1:12" x14ac:dyDescent="0.25">
      <c r="A4485" s="93">
        <v>1988</v>
      </c>
      <c r="B4485" s="94" t="s">
        <v>39</v>
      </c>
      <c r="C4485" s="95" t="s">
        <v>40</v>
      </c>
      <c r="D4485" s="95" t="s">
        <v>6</v>
      </c>
      <c r="E4485" s="87"/>
      <c r="F4485" s="69"/>
      <c r="G4485" s="69"/>
      <c r="H4485" s="69"/>
      <c r="I4485" s="69"/>
      <c r="J4485" s="70"/>
      <c r="K4485" s="118"/>
      <c r="L4485" s="112"/>
    </row>
    <row r="4486" spans="1:12" x14ac:dyDescent="0.25">
      <c r="A4486" s="93">
        <v>1988</v>
      </c>
      <c r="B4486" s="94" t="s">
        <v>41</v>
      </c>
      <c r="C4486" s="95" t="s">
        <v>42</v>
      </c>
      <c r="D4486" s="95" t="s">
        <v>6</v>
      </c>
      <c r="E4486" s="87"/>
      <c r="F4486" s="69"/>
      <c r="G4486" s="69"/>
      <c r="H4486" s="69"/>
      <c r="I4486" s="69"/>
      <c r="J4486" s="70"/>
      <c r="K4486" s="118"/>
      <c r="L4486" s="112"/>
    </row>
    <row r="4487" spans="1:12" x14ac:dyDescent="0.25">
      <c r="A4487" s="93">
        <v>1988</v>
      </c>
      <c r="B4487" s="94" t="s">
        <v>43</v>
      </c>
      <c r="C4487" s="95" t="s">
        <v>44</v>
      </c>
      <c r="D4487" s="95" t="s">
        <v>6</v>
      </c>
      <c r="E4487" s="87"/>
      <c r="F4487" s="69"/>
      <c r="G4487" s="69"/>
      <c r="H4487" s="69"/>
      <c r="I4487" s="69"/>
      <c r="J4487" s="70"/>
      <c r="K4487" s="118"/>
      <c r="L4487" s="112"/>
    </row>
    <row r="4488" spans="1:12" x14ac:dyDescent="0.25">
      <c r="A4488" s="93">
        <v>1988</v>
      </c>
      <c r="B4488" s="94" t="s">
        <v>45</v>
      </c>
      <c r="C4488" s="95" t="s">
        <v>46</v>
      </c>
      <c r="D4488" s="95" t="s">
        <v>6</v>
      </c>
      <c r="E4488" s="87"/>
      <c r="F4488" s="69"/>
      <c r="G4488" s="69"/>
      <c r="H4488" s="69"/>
      <c r="I4488" s="69"/>
      <c r="J4488" s="70"/>
      <c r="K4488" s="118"/>
      <c r="L4488" s="112"/>
    </row>
    <row r="4489" spans="1:12" x14ac:dyDescent="0.25">
      <c r="A4489" s="93">
        <v>1988</v>
      </c>
      <c r="B4489" s="94" t="s">
        <v>47</v>
      </c>
      <c r="C4489" s="95" t="s">
        <v>48</v>
      </c>
      <c r="D4489" s="95" t="s">
        <v>6</v>
      </c>
      <c r="E4489" s="87"/>
      <c r="F4489" s="69"/>
      <c r="G4489" s="69"/>
      <c r="H4489" s="69"/>
      <c r="I4489" s="69"/>
      <c r="J4489" s="70"/>
      <c r="K4489" s="118"/>
      <c r="L4489" s="112"/>
    </row>
    <row r="4490" spans="1:12" x14ac:dyDescent="0.25">
      <c r="A4490" s="93">
        <v>1988</v>
      </c>
      <c r="B4490" s="94" t="s">
        <v>49</v>
      </c>
      <c r="C4490" s="95" t="s">
        <v>50</v>
      </c>
      <c r="D4490" s="95" t="s">
        <v>6</v>
      </c>
      <c r="E4490" s="87"/>
      <c r="F4490" s="69"/>
      <c r="G4490" s="69"/>
      <c r="H4490" s="69"/>
      <c r="I4490" s="69"/>
      <c r="J4490" s="70"/>
      <c r="K4490" s="118"/>
      <c r="L4490" s="112"/>
    </row>
    <row r="4491" spans="1:12" x14ac:dyDescent="0.25">
      <c r="A4491" s="93">
        <v>1988</v>
      </c>
      <c r="B4491" s="94" t="s">
        <v>51</v>
      </c>
      <c r="C4491" s="95" t="s">
        <v>52</v>
      </c>
      <c r="D4491" s="95" t="s">
        <v>6</v>
      </c>
      <c r="E4491" s="87"/>
      <c r="F4491" s="69"/>
      <c r="G4491" s="69"/>
      <c r="H4491" s="69"/>
      <c r="I4491" s="69"/>
      <c r="J4491" s="70"/>
      <c r="K4491" s="118"/>
      <c r="L4491" s="112"/>
    </row>
    <row r="4492" spans="1:12" x14ac:dyDescent="0.25">
      <c r="A4492" s="93">
        <v>1988</v>
      </c>
      <c r="B4492" s="94" t="s">
        <v>53</v>
      </c>
      <c r="C4492" s="95" t="s">
        <v>54</v>
      </c>
      <c r="D4492" s="95" t="s">
        <v>6</v>
      </c>
      <c r="E4492" s="87"/>
      <c r="F4492" s="69"/>
      <c r="G4492" s="69"/>
      <c r="H4492" s="69"/>
      <c r="I4492" s="69"/>
      <c r="J4492" s="70"/>
      <c r="K4492" s="118"/>
      <c r="L4492" s="112"/>
    </row>
    <row r="4493" spans="1:12" x14ac:dyDescent="0.25">
      <c r="A4493" s="93">
        <v>1988</v>
      </c>
      <c r="B4493" s="94" t="s">
        <v>55</v>
      </c>
      <c r="C4493" s="95" t="s">
        <v>56</v>
      </c>
      <c r="D4493" s="95" t="s">
        <v>6</v>
      </c>
      <c r="E4493" s="87"/>
      <c r="F4493" s="69"/>
      <c r="G4493" s="69"/>
      <c r="H4493" s="69"/>
      <c r="I4493" s="69"/>
      <c r="J4493" s="70"/>
      <c r="K4493" s="118"/>
      <c r="L4493" s="112"/>
    </row>
    <row r="4494" spans="1:12" x14ac:dyDescent="0.25">
      <c r="A4494" s="93">
        <v>1988</v>
      </c>
      <c r="B4494" s="94" t="s">
        <v>57</v>
      </c>
      <c r="C4494" s="95" t="s">
        <v>58</v>
      </c>
      <c r="D4494" s="95" t="s">
        <v>6</v>
      </c>
      <c r="E4494" s="87"/>
      <c r="F4494" s="69"/>
      <c r="G4494" s="69"/>
      <c r="H4494" s="69"/>
      <c r="I4494" s="69"/>
      <c r="J4494" s="70"/>
      <c r="K4494" s="118"/>
      <c r="L4494" s="112"/>
    </row>
    <row r="4495" spans="1:12" x14ac:dyDescent="0.25">
      <c r="A4495" s="93">
        <v>1988</v>
      </c>
      <c r="B4495" s="94" t="s">
        <v>59</v>
      </c>
      <c r="C4495" s="95" t="s">
        <v>60</v>
      </c>
      <c r="D4495" s="95" t="s">
        <v>6</v>
      </c>
      <c r="E4495" s="87"/>
      <c r="F4495" s="69"/>
      <c r="G4495" s="69"/>
      <c r="H4495" s="69"/>
      <c r="I4495" s="69"/>
      <c r="J4495" s="70"/>
      <c r="K4495" s="118"/>
      <c r="L4495" s="112"/>
    </row>
    <row r="4496" spans="1:12" x14ac:dyDescent="0.25">
      <c r="A4496" s="93">
        <v>1988</v>
      </c>
      <c r="B4496" s="94" t="s">
        <v>61</v>
      </c>
      <c r="C4496" s="95" t="s">
        <v>62</v>
      </c>
      <c r="D4496" s="95" t="s">
        <v>6</v>
      </c>
      <c r="E4496" s="87"/>
      <c r="F4496" s="69"/>
      <c r="G4496" s="69"/>
      <c r="H4496" s="69"/>
      <c r="I4496" s="69"/>
      <c r="J4496" s="70"/>
      <c r="K4496" s="118"/>
      <c r="L4496" s="112"/>
    </row>
    <row r="4497" spans="1:12" x14ac:dyDescent="0.25">
      <c r="A4497" s="93">
        <v>1988</v>
      </c>
      <c r="B4497" s="94" t="s">
        <v>63</v>
      </c>
      <c r="C4497" s="95" t="s">
        <v>64</v>
      </c>
      <c r="D4497" s="95" t="s">
        <v>6</v>
      </c>
      <c r="E4497" s="87"/>
      <c r="F4497" s="69"/>
      <c r="G4497" s="69"/>
      <c r="H4497" s="69"/>
      <c r="I4497" s="69"/>
      <c r="J4497" s="70"/>
      <c r="K4497" s="118"/>
      <c r="L4497" s="112"/>
    </row>
    <row r="4498" spans="1:12" x14ac:dyDescent="0.25">
      <c r="A4498" s="93">
        <v>1988</v>
      </c>
      <c r="B4498" s="94" t="s">
        <v>65</v>
      </c>
      <c r="C4498" s="95" t="s">
        <v>66</v>
      </c>
      <c r="D4498" s="95" t="s">
        <v>6</v>
      </c>
      <c r="E4498" s="87"/>
      <c r="F4498" s="69"/>
      <c r="G4498" s="69"/>
      <c r="H4498" s="69"/>
      <c r="I4498" s="69"/>
      <c r="J4498" s="70"/>
      <c r="K4498" s="118"/>
      <c r="L4498" s="112"/>
    </row>
    <row r="4499" spans="1:12" x14ac:dyDescent="0.25">
      <c r="A4499" s="93">
        <v>1988</v>
      </c>
      <c r="B4499" s="94" t="s">
        <v>67</v>
      </c>
      <c r="C4499" s="95" t="s">
        <v>68</v>
      </c>
      <c r="D4499" s="95" t="s">
        <v>6</v>
      </c>
      <c r="E4499" s="87"/>
      <c r="F4499" s="69"/>
      <c r="G4499" s="69"/>
      <c r="H4499" s="69"/>
      <c r="I4499" s="69"/>
      <c r="J4499" s="70"/>
      <c r="K4499" s="118"/>
      <c r="L4499" s="112"/>
    </row>
    <row r="4500" spans="1:12" x14ac:dyDescent="0.25">
      <c r="A4500" s="93">
        <v>1988</v>
      </c>
      <c r="B4500" s="94" t="s">
        <v>69</v>
      </c>
      <c r="C4500" s="95" t="s">
        <v>70</v>
      </c>
      <c r="D4500" s="95" t="s">
        <v>6</v>
      </c>
      <c r="E4500" s="87"/>
      <c r="F4500" s="69"/>
      <c r="G4500" s="69"/>
      <c r="H4500" s="69"/>
      <c r="I4500" s="69"/>
      <c r="J4500" s="70"/>
      <c r="K4500" s="118"/>
      <c r="L4500" s="112"/>
    </row>
    <row r="4501" spans="1:12" x14ac:dyDescent="0.25">
      <c r="A4501" s="93">
        <v>1988</v>
      </c>
      <c r="B4501" s="94" t="s">
        <v>71</v>
      </c>
      <c r="C4501" s="95" t="s">
        <v>72</v>
      </c>
      <c r="D4501" s="95" t="s">
        <v>6</v>
      </c>
      <c r="E4501" s="87"/>
      <c r="F4501" s="69"/>
      <c r="G4501" s="69"/>
      <c r="H4501" s="69"/>
      <c r="I4501" s="69"/>
      <c r="J4501" s="70"/>
      <c r="K4501" s="118"/>
      <c r="L4501" s="112"/>
    </row>
    <row r="4502" spans="1:12" x14ac:dyDescent="0.25">
      <c r="A4502" s="93">
        <v>1988</v>
      </c>
      <c r="B4502" s="94" t="s">
        <v>73</v>
      </c>
      <c r="C4502" s="95" t="s">
        <v>74</v>
      </c>
      <c r="D4502" s="95" t="s">
        <v>6</v>
      </c>
      <c r="E4502" s="87"/>
      <c r="F4502" s="69"/>
      <c r="G4502" s="69"/>
      <c r="H4502" s="69"/>
      <c r="I4502" s="69"/>
      <c r="J4502" s="70"/>
      <c r="K4502" s="118"/>
      <c r="L4502" s="112"/>
    </row>
    <row r="4503" spans="1:12" x14ac:dyDescent="0.25">
      <c r="A4503" s="93">
        <v>1988</v>
      </c>
      <c r="B4503" s="94" t="s">
        <v>75</v>
      </c>
      <c r="C4503" s="95" t="s">
        <v>76</v>
      </c>
      <c r="D4503" s="95" t="s">
        <v>6</v>
      </c>
      <c r="E4503" s="87"/>
      <c r="F4503" s="69"/>
      <c r="G4503" s="69"/>
      <c r="H4503" s="69"/>
      <c r="I4503" s="69"/>
      <c r="J4503" s="70"/>
      <c r="K4503" s="118"/>
      <c r="L4503" s="112"/>
    </row>
    <row r="4504" spans="1:12" x14ac:dyDescent="0.25">
      <c r="A4504" s="93">
        <v>1988</v>
      </c>
      <c r="B4504" s="94" t="s">
        <v>77</v>
      </c>
      <c r="C4504" s="95" t="s">
        <v>78</v>
      </c>
      <c r="D4504" s="95" t="s">
        <v>6</v>
      </c>
      <c r="E4504" s="87"/>
      <c r="F4504" s="69"/>
      <c r="G4504" s="69"/>
      <c r="H4504" s="69"/>
      <c r="I4504" s="69"/>
      <c r="J4504" s="70"/>
      <c r="K4504" s="118"/>
      <c r="L4504" s="112"/>
    </row>
    <row r="4505" spans="1:12" x14ac:dyDescent="0.25">
      <c r="A4505" s="93">
        <v>1988</v>
      </c>
      <c r="B4505" s="94" t="s">
        <v>79</v>
      </c>
      <c r="C4505" s="95" t="s">
        <v>80</v>
      </c>
      <c r="D4505" s="95" t="s">
        <v>6</v>
      </c>
      <c r="E4505" s="87"/>
      <c r="F4505" s="69"/>
      <c r="G4505" s="69"/>
      <c r="H4505" s="69"/>
      <c r="I4505" s="69"/>
      <c r="J4505" s="70"/>
      <c r="K4505" s="118"/>
      <c r="L4505" s="112"/>
    </row>
    <row r="4506" spans="1:12" x14ac:dyDescent="0.25">
      <c r="A4506" s="93">
        <v>1988</v>
      </c>
      <c r="B4506" s="94" t="s">
        <v>81</v>
      </c>
      <c r="C4506" s="95" t="s">
        <v>82</v>
      </c>
      <c r="D4506" s="95" t="s">
        <v>6</v>
      </c>
      <c r="E4506" s="87"/>
      <c r="F4506" s="69"/>
      <c r="G4506" s="69"/>
      <c r="H4506" s="69"/>
      <c r="I4506" s="69"/>
      <c r="J4506" s="70"/>
      <c r="K4506" s="118"/>
      <c r="L4506" s="112"/>
    </row>
    <row r="4507" spans="1:12" x14ac:dyDescent="0.25">
      <c r="A4507" s="93">
        <v>1988</v>
      </c>
      <c r="B4507" s="94" t="s">
        <v>83</v>
      </c>
      <c r="C4507" s="95" t="s">
        <v>84</v>
      </c>
      <c r="D4507" s="95" t="s">
        <v>6</v>
      </c>
      <c r="E4507" s="87"/>
      <c r="F4507" s="69"/>
      <c r="G4507" s="69"/>
      <c r="H4507" s="69"/>
      <c r="I4507" s="69"/>
      <c r="J4507" s="70"/>
      <c r="K4507" s="118"/>
      <c r="L4507" s="112"/>
    </row>
    <row r="4508" spans="1:12" x14ac:dyDescent="0.25">
      <c r="A4508" s="93">
        <v>1988</v>
      </c>
      <c r="B4508" s="94" t="s">
        <v>85</v>
      </c>
      <c r="C4508" s="95" t="s">
        <v>86</v>
      </c>
      <c r="D4508" s="95" t="s">
        <v>6</v>
      </c>
      <c r="E4508" s="87"/>
      <c r="F4508" s="69"/>
      <c r="G4508" s="69"/>
      <c r="H4508" s="69"/>
      <c r="I4508" s="69"/>
      <c r="J4508" s="70"/>
      <c r="K4508" s="118"/>
      <c r="L4508" s="112"/>
    </row>
    <row r="4509" spans="1:12" x14ac:dyDescent="0.25">
      <c r="A4509" s="93">
        <v>1988</v>
      </c>
      <c r="B4509" s="94" t="s">
        <v>87</v>
      </c>
      <c r="C4509" s="95" t="s">
        <v>88</v>
      </c>
      <c r="D4509" s="95" t="s">
        <v>6</v>
      </c>
      <c r="E4509" s="87"/>
      <c r="F4509" s="69"/>
      <c r="G4509" s="69"/>
      <c r="H4509" s="69"/>
      <c r="I4509" s="69"/>
      <c r="J4509" s="70"/>
      <c r="K4509" s="118"/>
      <c r="L4509" s="112"/>
    </row>
    <row r="4510" spans="1:12" x14ac:dyDescent="0.25">
      <c r="A4510" s="93">
        <v>1988</v>
      </c>
      <c r="B4510" s="94" t="s">
        <v>89</v>
      </c>
      <c r="C4510" s="95" t="s">
        <v>90</v>
      </c>
      <c r="D4510" s="95" t="s">
        <v>6</v>
      </c>
      <c r="E4510" s="87"/>
      <c r="F4510" s="69"/>
      <c r="G4510" s="69"/>
      <c r="H4510" s="69"/>
      <c r="I4510" s="69"/>
      <c r="J4510" s="70"/>
      <c r="K4510" s="118"/>
      <c r="L4510" s="112"/>
    </row>
    <row r="4511" spans="1:12" x14ac:dyDescent="0.25">
      <c r="A4511" s="93">
        <v>1988</v>
      </c>
      <c r="B4511" s="94" t="s">
        <v>91</v>
      </c>
      <c r="C4511" s="95" t="s">
        <v>92</v>
      </c>
      <c r="D4511" s="95" t="s">
        <v>6</v>
      </c>
      <c r="E4511" s="87"/>
      <c r="F4511" s="69"/>
      <c r="G4511" s="69"/>
      <c r="H4511" s="69"/>
      <c r="I4511" s="69"/>
      <c r="J4511" s="70"/>
      <c r="K4511" s="118"/>
      <c r="L4511" s="112"/>
    </row>
    <row r="4512" spans="1:12" x14ac:dyDescent="0.25">
      <c r="A4512" s="93">
        <v>1988</v>
      </c>
      <c r="B4512" s="94" t="s">
        <v>93</v>
      </c>
      <c r="C4512" s="95" t="s">
        <v>94</v>
      </c>
      <c r="D4512" s="95" t="s">
        <v>6</v>
      </c>
      <c r="E4512" s="87"/>
      <c r="F4512" s="69"/>
      <c r="G4512" s="69"/>
      <c r="H4512" s="69"/>
      <c r="I4512" s="69"/>
      <c r="J4512" s="70"/>
      <c r="K4512" s="118"/>
      <c r="L4512" s="112"/>
    </row>
    <row r="4513" spans="1:12" x14ac:dyDescent="0.25">
      <c r="A4513" s="93">
        <v>1988</v>
      </c>
      <c r="B4513" s="94" t="s">
        <v>95</v>
      </c>
      <c r="C4513" s="95" t="s">
        <v>96</v>
      </c>
      <c r="D4513" s="95" t="s">
        <v>6</v>
      </c>
      <c r="E4513" s="87"/>
      <c r="F4513" s="69"/>
      <c r="G4513" s="69"/>
      <c r="H4513" s="69"/>
      <c r="I4513" s="69"/>
      <c r="J4513" s="70"/>
      <c r="K4513" s="118"/>
      <c r="L4513" s="112"/>
    </row>
    <row r="4514" spans="1:12" x14ac:dyDescent="0.25">
      <c r="A4514" s="93">
        <v>1988</v>
      </c>
      <c r="B4514" s="94" t="s">
        <v>97</v>
      </c>
      <c r="C4514" s="95" t="s">
        <v>98</v>
      </c>
      <c r="D4514" s="95" t="s">
        <v>6</v>
      </c>
      <c r="E4514" s="87"/>
      <c r="F4514" s="69"/>
      <c r="G4514" s="69"/>
      <c r="H4514" s="69"/>
      <c r="I4514" s="69"/>
      <c r="J4514" s="70"/>
      <c r="K4514" s="118"/>
      <c r="L4514" s="112"/>
    </row>
    <row r="4515" spans="1:12" x14ac:dyDescent="0.25">
      <c r="A4515" s="93">
        <v>1988</v>
      </c>
      <c r="B4515" s="94" t="s">
        <v>99</v>
      </c>
      <c r="C4515" s="95" t="s">
        <v>100</v>
      </c>
      <c r="D4515" s="95" t="s">
        <v>6</v>
      </c>
      <c r="E4515" s="87"/>
      <c r="F4515" s="69"/>
      <c r="G4515" s="69"/>
      <c r="H4515" s="69"/>
      <c r="I4515" s="69"/>
      <c r="J4515" s="70"/>
      <c r="K4515" s="118"/>
      <c r="L4515" s="112"/>
    </row>
    <row r="4516" spans="1:12" x14ac:dyDescent="0.25">
      <c r="A4516" s="93">
        <v>1988</v>
      </c>
      <c r="B4516" s="94" t="s">
        <v>101</v>
      </c>
      <c r="C4516" s="95" t="s">
        <v>102</v>
      </c>
      <c r="D4516" s="95" t="s">
        <v>6</v>
      </c>
      <c r="E4516" s="87"/>
      <c r="F4516" s="69"/>
      <c r="G4516" s="69"/>
      <c r="H4516" s="69"/>
      <c r="I4516" s="69"/>
      <c r="J4516" s="70"/>
      <c r="K4516" s="118"/>
      <c r="L4516" s="112"/>
    </row>
    <row r="4517" spans="1:12" x14ac:dyDescent="0.25">
      <c r="A4517" s="93">
        <v>1988</v>
      </c>
      <c r="B4517" s="94" t="s">
        <v>103</v>
      </c>
      <c r="C4517" s="95" t="s">
        <v>104</v>
      </c>
      <c r="D4517" s="95" t="s">
        <v>6</v>
      </c>
      <c r="E4517" s="87"/>
      <c r="F4517" s="69"/>
      <c r="G4517" s="69"/>
      <c r="H4517" s="69"/>
      <c r="I4517" s="69"/>
      <c r="J4517" s="70"/>
      <c r="K4517" s="118"/>
      <c r="L4517" s="112"/>
    </row>
    <row r="4518" spans="1:12" x14ac:dyDescent="0.25">
      <c r="A4518" s="93">
        <v>1988</v>
      </c>
      <c r="B4518" s="94" t="s">
        <v>105</v>
      </c>
      <c r="C4518" s="95" t="s">
        <v>106</v>
      </c>
      <c r="D4518" s="95" t="s">
        <v>6</v>
      </c>
      <c r="E4518" s="87"/>
      <c r="F4518" s="69"/>
      <c r="G4518" s="69"/>
      <c r="H4518" s="69"/>
      <c r="I4518" s="69"/>
      <c r="J4518" s="70"/>
      <c r="K4518" s="118"/>
      <c r="L4518" s="112"/>
    </row>
    <row r="4519" spans="1:12" x14ac:dyDescent="0.25">
      <c r="A4519" s="93">
        <v>1988</v>
      </c>
      <c r="B4519" s="94" t="s">
        <v>107</v>
      </c>
      <c r="C4519" s="95" t="s">
        <v>108</v>
      </c>
      <c r="D4519" s="95" t="s">
        <v>6</v>
      </c>
      <c r="E4519" s="87"/>
      <c r="F4519" s="69"/>
      <c r="G4519" s="69"/>
      <c r="H4519" s="69"/>
      <c r="I4519" s="69"/>
      <c r="J4519" s="70"/>
      <c r="K4519" s="118"/>
      <c r="L4519" s="112"/>
    </row>
    <row r="4520" spans="1:12" x14ac:dyDescent="0.25">
      <c r="A4520" s="93">
        <v>1988</v>
      </c>
      <c r="B4520" s="94" t="s">
        <v>109</v>
      </c>
      <c r="C4520" s="95" t="s">
        <v>110</v>
      </c>
      <c r="D4520" s="95" t="s">
        <v>6</v>
      </c>
      <c r="E4520" s="87"/>
      <c r="F4520" s="69"/>
      <c r="G4520" s="69"/>
      <c r="H4520" s="69"/>
      <c r="I4520" s="69"/>
      <c r="J4520" s="70"/>
      <c r="K4520" s="118"/>
      <c r="L4520" s="112"/>
    </row>
    <row r="4521" spans="1:12" x14ac:dyDescent="0.25">
      <c r="A4521" s="93">
        <v>1988</v>
      </c>
      <c r="B4521" s="94" t="s">
        <v>111</v>
      </c>
      <c r="C4521" s="95" t="s">
        <v>112</v>
      </c>
      <c r="D4521" s="95" t="s">
        <v>6</v>
      </c>
      <c r="E4521" s="87"/>
      <c r="F4521" s="69"/>
      <c r="G4521" s="69"/>
      <c r="H4521" s="69"/>
      <c r="I4521" s="69"/>
      <c r="J4521" s="70"/>
      <c r="K4521" s="118"/>
      <c r="L4521" s="112"/>
    </row>
    <row r="4522" spans="1:12" x14ac:dyDescent="0.25">
      <c r="A4522" s="93">
        <v>1988</v>
      </c>
      <c r="B4522" s="94" t="s">
        <v>113</v>
      </c>
      <c r="C4522" s="95" t="s">
        <v>114</v>
      </c>
      <c r="D4522" s="95" t="s">
        <v>6</v>
      </c>
      <c r="E4522" s="87"/>
      <c r="F4522" s="69"/>
      <c r="G4522" s="69"/>
      <c r="H4522" s="69"/>
      <c r="I4522" s="69"/>
      <c r="J4522" s="70"/>
      <c r="K4522" s="118"/>
      <c r="L4522" s="112"/>
    </row>
    <row r="4523" spans="1:12" x14ac:dyDescent="0.25">
      <c r="A4523" s="93">
        <v>1988</v>
      </c>
      <c r="B4523" s="94" t="s">
        <v>115</v>
      </c>
      <c r="C4523" s="95" t="s">
        <v>116</v>
      </c>
      <c r="D4523" s="95" t="s">
        <v>6</v>
      </c>
      <c r="E4523" s="87"/>
      <c r="F4523" s="69"/>
      <c r="G4523" s="69"/>
      <c r="H4523" s="69"/>
      <c r="I4523" s="69"/>
      <c r="J4523" s="70"/>
      <c r="K4523" s="118"/>
      <c r="L4523" s="112"/>
    </row>
    <row r="4524" spans="1:12" x14ac:dyDescent="0.25">
      <c r="A4524" s="93">
        <v>1988</v>
      </c>
      <c r="B4524" s="94" t="s">
        <v>117</v>
      </c>
      <c r="C4524" s="95" t="s">
        <v>118</v>
      </c>
      <c r="D4524" s="95" t="s">
        <v>6</v>
      </c>
      <c r="E4524" s="87"/>
      <c r="F4524" s="69"/>
      <c r="G4524" s="69"/>
      <c r="H4524" s="69"/>
      <c r="I4524" s="69"/>
      <c r="J4524" s="70"/>
      <c r="K4524" s="118"/>
      <c r="L4524" s="112"/>
    </row>
    <row r="4525" spans="1:12" x14ac:dyDescent="0.25">
      <c r="A4525" s="93">
        <v>1988</v>
      </c>
      <c r="B4525" s="94" t="s">
        <v>119</v>
      </c>
      <c r="C4525" s="95" t="s">
        <v>120</v>
      </c>
      <c r="D4525" s="95" t="s">
        <v>6</v>
      </c>
      <c r="E4525" s="87"/>
      <c r="F4525" s="69"/>
      <c r="G4525" s="69"/>
      <c r="H4525" s="69"/>
      <c r="I4525" s="69"/>
      <c r="J4525" s="70"/>
      <c r="K4525" s="118"/>
      <c r="L4525" s="112"/>
    </row>
    <row r="4526" spans="1:12" x14ac:dyDescent="0.25">
      <c r="A4526" s="93">
        <v>1988</v>
      </c>
      <c r="B4526" s="94" t="s">
        <v>121</v>
      </c>
      <c r="C4526" s="95" t="s">
        <v>122</v>
      </c>
      <c r="D4526" s="95" t="s">
        <v>6</v>
      </c>
      <c r="E4526" s="87"/>
      <c r="F4526" s="69"/>
      <c r="G4526" s="69"/>
      <c r="H4526" s="69"/>
      <c r="I4526" s="69"/>
      <c r="J4526" s="70"/>
      <c r="K4526" s="118"/>
      <c r="L4526" s="112"/>
    </row>
    <row r="4527" spans="1:12" x14ac:dyDescent="0.25">
      <c r="A4527" s="93">
        <v>1988</v>
      </c>
      <c r="B4527" s="94" t="s">
        <v>123</v>
      </c>
      <c r="C4527" s="95" t="s">
        <v>124</v>
      </c>
      <c r="D4527" s="95" t="s">
        <v>6</v>
      </c>
      <c r="E4527" s="87"/>
      <c r="F4527" s="69"/>
      <c r="G4527" s="69"/>
      <c r="H4527" s="69"/>
      <c r="I4527" s="69"/>
      <c r="J4527" s="70"/>
      <c r="K4527" s="118"/>
      <c r="L4527" s="112"/>
    </row>
    <row r="4528" spans="1:12" x14ac:dyDescent="0.25">
      <c r="A4528" s="93">
        <v>1988</v>
      </c>
      <c r="B4528" s="94" t="s">
        <v>125</v>
      </c>
      <c r="C4528" s="95" t="s">
        <v>126</v>
      </c>
      <c r="D4528" s="95" t="s">
        <v>647</v>
      </c>
      <c r="E4528" s="87"/>
      <c r="F4528" s="69"/>
      <c r="G4528" s="69"/>
      <c r="H4528" s="69"/>
      <c r="I4528" s="69"/>
      <c r="J4528" s="70"/>
      <c r="K4528" s="118"/>
      <c r="L4528" s="112"/>
    </row>
    <row r="4529" spans="1:12" x14ac:dyDescent="0.25">
      <c r="A4529" s="93">
        <v>1988</v>
      </c>
      <c r="B4529" s="94" t="s">
        <v>127</v>
      </c>
      <c r="C4529" s="95" t="s">
        <v>128</v>
      </c>
      <c r="D4529" s="95" t="s">
        <v>647</v>
      </c>
      <c r="E4529" s="87"/>
      <c r="F4529" s="69"/>
      <c r="G4529" s="69"/>
      <c r="H4529" s="69"/>
      <c r="I4529" s="69"/>
      <c r="J4529" s="70"/>
      <c r="K4529" s="118"/>
      <c r="L4529" s="112"/>
    </row>
    <row r="4530" spans="1:12" x14ac:dyDescent="0.25">
      <c r="A4530" s="93">
        <v>1988</v>
      </c>
      <c r="B4530" s="94" t="s">
        <v>129</v>
      </c>
      <c r="C4530" s="95" t="s">
        <v>130</v>
      </c>
      <c r="D4530" s="95" t="s">
        <v>647</v>
      </c>
      <c r="E4530" s="87"/>
      <c r="F4530" s="69"/>
      <c r="G4530" s="69"/>
      <c r="H4530" s="69"/>
      <c r="I4530" s="69"/>
      <c r="J4530" s="70"/>
      <c r="K4530" s="118"/>
      <c r="L4530" s="112"/>
    </row>
    <row r="4531" spans="1:12" x14ac:dyDescent="0.25">
      <c r="A4531" s="96">
        <v>1988</v>
      </c>
      <c r="B4531" s="94" t="s">
        <v>131</v>
      </c>
      <c r="C4531" s="95" t="s">
        <v>132</v>
      </c>
      <c r="D4531" s="95" t="s">
        <v>647</v>
      </c>
      <c r="E4531" s="87"/>
      <c r="F4531" s="69"/>
      <c r="G4531" s="69"/>
      <c r="H4531" s="69"/>
      <c r="I4531" s="69"/>
      <c r="J4531" s="70"/>
      <c r="K4531" s="118"/>
      <c r="L4531" s="112"/>
    </row>
    <row r="4532" spans="1:12" x14ac:dyDescent="0.25">
      <c r="A4532" s="93">
        <v>1988</v>
      </c>
      <c r="B4532" s="94" t="s">
        <v>133</v>
      </c>
      <c r="C4532" s="95" t="s">
        <v>134</v>
      </c>
      <c r="D4532" s="95" t="s">
        <v>647</v>
      </c>
      <c r="E4532" s="87"/>
      <c r="F4532" s="69"/>
      <c r="G4532" s="69"/>
      <c r="H4532" s="69"/>
      <c r="I4532" s="69"/>
      <c r="J4532" s="70"/>
      <c r="K4532" s="118"/>
      <c r="L4532" s="112"/>
    </row>
    <row r="4533" spans="1:12" x14ac:dyDescent="0.25">
      <c r="A4533" s="93">
        <v>1988</v>
      </c>
      <c r="B4533" s="94" t="s">
        <v>135</v>
      </c>
      <c r="C4533" s="95" t="s">
        <v>136</v>
      </c>
      <c r="D4533" s="95" t="s">
        <v>647</v>
      </c>
      <c r="E4533" s="87"/>
      <c r="F4533" s="69"/>
      <c r="G4533" s="69"/>
      <c r="H4533" s="69"/>
      <c r="I4533" s="69"/>
      <c r="J4533" s="70"/>
      <c r="K4533" s="118"/>
      <c r="L4533" s="112"/>
    </row>
    <row r="4534" spans="1:12" x14ac:dyDescent="0.25">
      <c r="A4534" s="93">
        <v>1988</v>
      </c>
      <c r="B4534" s="94" t="s">
        <v>137</v>
      </c>
      <c r="C4534" s="95" t="s">
        <v>138</v>
      </c>
      <c r="D4534" s="95" t="s">
        <v>647</v>
      </c>
      <c r="E4534" s="87"/>
      <c r="F4534" s="69"/>
      <c r="G4534" s="69"/>
      <c r="H4534" s="69"/>
      <c r="I4534" s="69"/>
      <c r="J4534" s="70"/>
      <c r="K4534" s="118"/>
      <c r="L4534" s="112"/>
    </row>
    <row r="4535" spans="1:12" x14ac:dyDescent="0.25">
      <c r="A4535" s="93">
        <v>1988</v>
      </c>
      <c r="B4535" s="94" t="s">
        <v>139</v>
      </c>
      <c r="C4535" s="95" t="s">
        <v>140</v>
      </c>
      <c r="D4535" s="95" t="s">
        <v>647</v>
      </c>
      <c r="E4535" s="87"/>
      <c r="F4535" s="69"/>
      <c r="G4535" s="69"/>
      <c r="H4535" s="69"/>
      <c r="I4535" s="69"/>
      <c r="J4535" s="70"/>
      <c r="K4535" s="118"/>
      <c r="L4535" s="112"/>
    </row>
    <row r="4536" spans="1:12" x14ac:dyDescent="0.25">
      <c r="A4536" s="93">
        <v>1988</v>
      </c>
      <c r="B4536" s="94" t="s">
        <v>141</v>
      </c>
      <c r="C4536" s="95" t="s">
        <v>142</v>
      </c>
      <c r="D4536" s="95" t="s">
        <v>647</v>
      </c>
      <c r="E4536" s="87"/>
      <c r="F4536" s="69"/>
      <c r="G4536" s="69"/>
      <c r="H4536" s="69"/>
      <c r="I4536" s="69"/>
      <c r="J4536" s="70"/>
      <c r="K4536" s="118"/>
      <c r="L4536" s="112"/>
    </row>
    <row r="4537" spans="1:12" x14ac:dyDescent="0.25">
      <c r="A4537" s="93">
        <v>1988</v>
      </c>
      <c r="B4537" s="94" t="s">
        <v>143</v>
      </c>
      <c r="C4537" s="95" t="s">
        <v>144</v>
      </c>
      <c r="D4537" s="95" t="s">
        <v>647</v>
      </c>
      <c r="E4537" s="87"/>
      <c r="F4537" s="69"/>
      <c r="G4537" s="69"/>
      <c r="H4537" s="69"/>
      <c r="I4537" s="69"/>
      <c r="J4537" s="70"/>
      <c r="K4537" s="118"/>
      <c r="L4537" s="112"/>
    </row>
    <row r="4538" spans="1:12" x14ac:dyDescent="0.25">
      <c r="A4538" s="93">
        <v>1988</v>
      </c>
      <c r="B4538" s="94" t="s">
        <v>145</v>
      </c>
      <c r="C4538" s="95" t="s">
        <v>146</v>
      </c>
      <c r="D4538" s="95" t="s">
        <v>647</v>
      </c>
      <c r="E4538" s="87"/>
      <c r="F4538" s="69"/>
      <c r="G4538" s="69"/>
      <c r="H4538" s="69"/>
      <c r="I4538" s="69"/>
      <c r="J4538" s="70"/>
      <c r="K4538" s="118"/>
      <c r="L4538" s="112"/>
    </row>
    <row r="4539" spans="1:12" x14ac:dyDescent="0.25">
      <c r="A4539" s="93">
        <v>1988</v>
      </c>
      <c r="B4539" s="94" t="s">
        <v>147</v>
      </c>
      <c r="C4539" s="95" t="s">
        <v>148</v>
      </c>
      <c r="D4539" s="95" t="s">
        <v>647</v>
      </c>
      <c r="E4539" s="87"/>
      <c r="F4539" s="69"/>
      <c r="G4539" s="69"/>
      <c r="H4539" s="69"/>
      <c r="I4539" s="69"/>
      <c r="J4539" s="70"/>
      <c r="K4539" s="118"/>
      <c r="L4539" s="112"/>
    </row>
    <row r="4540" spans="1:12" x14ac:dyDescent="0.25">
      <c r="A4540" s="93">
        <v>1988</v>
      </c>
      <c r="B4540" s="94" t="s">
        <v>149</v>
      </c>
      <c r="C4540" s="95" t="s">
        <v>150</v>
      </c>
      <c r="D4540" s="95" t="s">
        <v>647</v>
      </c>
      <c r="E4540" s="87"/>
      <c r="F4540" s="69"/>
      <c r="G4540" s="69"/>
      <c r="H4540" s="69"/>
      <c r="I4540" s="69"/>
      <c r="J4540" s="70"/>
      <c r="K4540" s="118"/>
      <c r="L4540" s="112"/>
    </row>
    <row r="4541" spans="1:12" x14ac:dyDescent="0.25">
      <c r="A4541" s="93">
        <v>1988</v>
      </c>
      <c r="B4541" s="94" t="s">
        <v>151</v>
      </c>
      <c r="C4541" s="95" t="s">
        <v>152</v>
      </c>
      <c r="D4541" s="95" t="s">
        <v>647</v>
      </c>
      <c r="E4541" s="87"/>
      <c r="F4541" s="69"/>
      <c r="G4541" s="69"/>
      <c r="H4541" s="69"/>
      <c r="I4541" s="69"/>
      <c r="J4541" s="70"/>
      <c r="K4541" s="118"/>
      <c r="L4541" s="112"/>
    </row>
    <row r="4542" spans="1:12" x14ac:dyDescent="0.25">
      <c r="A4542" s="93">
        <v>1988</v>
      </c>
      <c r="B4542" s="94" t="s">
        <v>153</v>
      </c>
      <c r="C4542" s="95" t="s">
        <v>154</v>
      </c>
      <c r="D4542" s="95" t="s">
        <v>647</v>
      </c>
      <c r="E4542" s="87"/>
      <c r="F4542" s="69"/>
      <c r="G4542" s="69"/>
      <c r="H4542" s="69"/>
      <c r="I4542" s="69"/>
      <c r="J4542" s="70"/>
      <c r="K4542" s="118"/>
      <c r="L4542" s="112"/>
    </row>
    <row r="4543" spans="1:12" x14ac:dyDescent="0.25">
      <c r="A4543" s="93">
        <v>1988</v>
      </c>
      <c r="B4543" s="94" t="s">
        <v>155</v>
      </c>
      <c r="C4543" s="95" t="s">
        <v>156</v>
      </c>
      <c r="D4543" s="95" t="s">
        <v>647</v>
      </c>
      <c r="E4543" s="87"/>
      <c r="F4543" s="69"/>
      <c r="G4543" s="69"/>
      <c r="H4543" s="69"/>
      <c r="I4543" s="69"/>
      <c r="J4543" s="70"/>
      <c r="K4543" s="118"/>
      <c r="L4543" s="112"/>
    </row>
    <row r="4544" spans="1:12" x14ac:dyDescent="0.25">
      <c r="A4544" s="93">
        <v>1988</v>
      </c>
      <c r="B4544" s="94" t="s">
        <v>157</v>
      </c>
      <c r="C4544" s="95" t="s">
        <v>158</v>
      </c>
      <c r="D4544" s="95" t="s">
        <v>647</v>
      </c>
      <c r="E4544" s="87"/>
      <c r="F4544" s="69"/>
      <c r="G4544" s="69"/>
      <c r="H4544" s="69"/>
      <c r="I4544" s="69"/>
      <c r="J4544" s="70"/>
      <c r="K4544" s="118"/>
      <c r="L4544" s="112"/>
    </row>
    <row r="4545" spans="1:12" x14ac:dyDescent="0.25">
      <c r="A4545" s="93">
        <v>1988</v>
      </c>
      <c r="B4545" s="94" t="s">
        <v>159</v>
      </c>
      <c r="C4545" s="95" t="s">
        <v>160</v>
      </c>
      <c r="D4545" s="95" t="s">
        <v>647</v>
      </c>
      <c r="E4545" s="87"/>
      <c r="F4545" s="69"/>
      <c r="G4545" s="69"/>
      <c r="H4545" s="69"/>
      <c r="I4545" s="69"/>
      <c r="J4545" s="70"/>
      <c r="K4545" s="118"/>
      <c r="L4545" s="112"/>
    </row>
    <row r="4546" spans="1:12" x14ac:dyDescent="0.25">
      <c r="A4546" s="93">
        <v>1988</v>
      </c>
      <c r="B4546" s="94" t="s">
        <v>161</v>
      </c>
      <c r="C4546" s="95" t="s">
        <v>162</v>
      </c>
      <c r="D4546" s="95" t="s">
        <v>647</v>
      </c>
      <c r="E4546" s="87"/>
      <c r="F4546" s="69"/>
      <c r="G4546" s="69"/>
      <c r="H4546" s="69"/>
      <c r="I4546" s="69"/>
      <c r="J4546" s="70"/>
      <c r="K4546" s="118"/>
      <c r="L4546" s="112"/>
    </row>
    <row r="4547" spans="1:12" x14ac:dyDescent="0.25">
      <c r="A4547" s="93">
        <v>1988</v>
      </c>
      <c r="B4547" s="94" t="s">
        <v>163</v>
      </c>
      <c r="C4547" s="95" t="s">
        <v>164</v>
      </c>
      <c r="D4547" s="95" t="s">
        <v>647</v>
      </c>
      <c r="E4547" s="87"/>
      <c r="F4547" s="69"/>
      <c r="G4547" s="69"/>
      <c r="H4547" s="69"/>
      <c r="I4547" s="69"/>
      <c r="J4547" s="70"/>
      <c r="K4547" s="118"/>
      <c r="L4547" s="112"/>
    </row>
    <row r="4548" spans="1:12" x14ac:dyDescent="0.25">
      <c r="A4548" s="93">
        <v>1988</v>
      </c>
      <c r="B4548" s="94" t="s">
        <v>165</v>
      </c>
      <c r="C4548" s="95" t="s">
        <v>166</v>
      </c>
      <c r="D4548" s="95" t="s">
        <v>647</v>
      </c>
      <c r="E4548" s="87"/>
      <c r="F4548" s="69"/>
      <c r="G4548" s="69"/>
      <c r="H4548" s="69"/>
      <c r="I4548" s="69"/>
      <c r="J4548" s="70"/>
      <c r="K4548" s="118"/>
      <c r="L4548" s="112"/>
    </row>
    <row r="4549" spans="1:12" x14ac:dyDescent="0.25">
      <c r="A4549" s="93">
        <v>1988</v>
      </c>
      <c r="B4549" s="94" t="s">
        <v>167</v>
      </c>
      <c r="C4549" s="95" t="s">
        <v>168</v>
      </c>
      <c r="D4549" s="95" t="s">
        <v>647</v>
      </c>
      <c r="E4549" s="87"/>
      <c r="F4549" s="69"/>
      <c r="G4549" s="69"/>
      <c r="H4549" s="69"/>
      <c r="I4549" s="69"/>
      <c r="J4549" s="70"/>
      <c r="K4549" s="118"/>
      <c r="L4549" s="112"/>
    </row>
    <row r="4550" spans="1:12" x14ac:dyDescent="0.25">
      <c r="A4550" s="93">
        <v>1988</v>
      </c>
      <c r="B4550" s="94" t="s">
        <v>169</v>
      </c>
      <c r="C4550" s="95" t="s">
        <v>170</v>
      </c>
      <c r="D4550" s="95" t="s">
        <v>647</v>
      </c>
      <c r="E4550" s="87"/>
      <c r="F4550" s="69"/>
      <c r="G4550" s="69"/>
      <c r="H4550" s="69"/>
      <c r="I4550" s="69"/>
      <c r="J4550" s="70"/>
      <c r="K4550" s="118"/>
      <c r="L4550" s="112"/>
    </row>
    <row r="4551" spans="1:12" x14ac:dyDescent="0.25">
      <c r="A4551" s="93">
        <v>1988</v>
      </c>
      <c r="B4551" s="94" t="s">
        <v>171</v>
      </c>
      <c r="C4551" s="95" t="s">
        <v>172</v>
      </c>
      <c r="D4551" s="95" t="s">
        <v>647</v>
      </c>
      <c r="E4551" s="87"/>
      <c r="F4551" s="69"/>
      <c r="G4551" s="69"/>
      <c r="H4551" s="69"/>
      <c r="I4551" s="69"/>
      <c r="J4551" s="70"/>
      <c r="K4551" s="118"/>
      <c r="L4551" s="112"/>
    </row>
    <row r="4552" spans="1:12" x14ac:dyDescent="0.25">
      <c r="A4552" s="93">
        <v>1988</v>
      </c>
      <c r="B4552" s="94" t="s">
        <v>173</v>
      </c>
      <c r="C4552" s="95" t="s">
        <v>174</v>
      </c>
      <c r="D4552" s="95" t="s">
        <v>647</v>
      </c>
      <c r="E4552" s="87"/>
      <c r="F4552" s="69"/>
      <c r="G4552" s="69"/>
      <c r="H4552" s="69"/>
      <c r="I4552" s="69"/>
      <c r="J4552" s="70"/>
      <c r="K4552" s="118"/>
      <c r="L4552" s="112"/>
    </row>
    <row r="4553" spans="1:12" x14ac:dyDescent="0.25">
      <c r="A4553" s="93">
        <v>1988</v>
      </c>
      <c r="B4553" s="94" t="s">
        <v>175</v>
      </c>
      <c r="C4553" s="95" t="s">
        <v>176</v>
      </c>
      <c r="D4553" s="95" t="s">
        <v>647</v>
      </c>
      <c r="E4553" s="87"/>
      <c r="F4553" s="69"/>
      <c r="G4553" s="69"/>
      <c r="H4553" s="69"/>
      <c r="I4553" s="69"/>
      <c r="J4553" s="70"/>
      <c r="K4553" s="118"/>
      <c r="L4553" s="112"/>
    </row>
    <row r="4554" spans="1:12" x14ac:dyDescent="0.25">
      <c r="A4554" s="93">
        <v>1988</v>
      </c>
      <c r="B4554" s="94" t="s">
        <v>177</v>
      </c>
      <c r="C4554" s="95" t="s">
        <v>178</v>
      </c>
      <c r="D4554" s="95" t="s">
        <v>647</v>
      </c>
      <c r="E4554" s="87"/>
      <c r="F4554" s="69"/>
      <c r="G4554" s="69"/>
      <c r="H4554" s="69"/>
      <c r="I4554" s="69"/>
      <c r="J4554" s="70"/>
      <c r="K4554" s="118"/>
      <c r="L4554" s="112"/>
    </row>
    <row r="4555" spans="1:12" x14ac:dyDescent="0.25">
      <c r="A4555" s="93">
        <v>1988</v>
      </c>
      <c r="B4555" s="94" t="s">
        <v>179</v>
      </c>
      <c r="C4555" s="95" t="s">
        <v>180</v>
      </c>
      <c r="D4555" s="95" t="s">
        <v>647</v>
      </c>
      <c r="E4555" s="87"/>
      <c r="F4555" s="69"/>
      <c r="G4555" s="69"/>
      <c r="H4555" s="69"/>
      <c r="I4555" s="69"/>
      <c r="J4555" s="70"/>
      <c r="K4555" s="118"/>
      <c r="L4555" s="112"/>
    </row>
    <row r="4556" spans="1:12" x14ac:dyDescent="0.25">
      <c r="A4556" s="93">
        <v>1988</v>
      </c>
      <c r="B4556" s="94" t="s">
        <v>181</v>
      </c>
      <c r="C4556" s="95" t="s">
        <v>182</v>
      </c>
      <c r="D4556" s="95" t="s">
        <v>647</v>
      </c>
      <c r="E4556" s="87"/>
      <c r="F4556" s="69"/>
      <c r="G4556" s="69"/>
      <c r="H4556" s="69"/>
      <c r="I4556" s="69"/>
      <c r="J4556" s="70"/>
      <c r="K4556" s="118"/>
      <c r="L4556" s="112"/>
    </row>
    <row r="4557" spans="1:12" x14ac:dyDescent="0.25">
      <c r="A4557" s="93">
        <v>1988</v>
      </c>
      <c r="B4557" s="94" t="s">
        <v>183</v>
      </c>
      <c r="C4557" s="95" t="s">
        <v>184</v>
      </c>
      <c r="D4557" s="95" t="s">
        <v>647</v>
      </c>
      <c r="E4557" s="87"/>
      <c r="F4557" s="69"/>
      <c r="G4557" s="69"/>
      <c r="H4557" s="69"/>
      <c r="I4557" s="69"/>
      <c r="J4557" s="70"/>
      <c r="K4557" s="118"/>
      <c r="L4557" s="112"/>
    </row>
    <row r="4558" spans="1:12" x14ac:dyDescent="0.25">
      <c r="A4558" s="93">
        <v>1988</v>
      </c>
      <c r="B4558" s="94" t="s">
        <v>185</v>
      </c>
      <c r="C4558" s="95" t="s">
        <v>186</v>
      </c>
      <c r="D4558" s="95" t="s">
        <v>647</v>
      </c>
      <c r="E4558" s="87"/>
      <c r="F4558" s="69"/>
      <c r="G4558" s="69"/>
      <c r="H4558" s="69"/>
      <c r="I4558" s="69"/>
      <c r="J4558" s="70"/>
      <c r="K4558" s="118"/>
      <c r="L4558" s="112"/>
    </row>
    <row r="4559" spans="1:12" x14ac:dyDescent="0.25">
      <c r="A4559" s="93">
        <v>1988</v>
      </c>
      <c r="B4559" s="94" t="s">
        <v>187</v>
      </c>
      <c r="C4559" s="95" t="s">
        <v>188</v>
      </c>
      <c r="D4559" s="95" t="s">
        <v>647</v>
      </c>
      <c r="E4559" s="87"/>
      <c r="F4559" s="69"/>
      <c r="G4559" s="69"/>
      <c r="H4559" s="69"/>
      <c r="I4559" s="69"/>
      <c r="J4559" s="70"/>
      <c r="K4559" s="118"/>
      <c r="L4559" s="112"/>
    </row>
    <row r="4560" spans="1:12" x14ac:dyDescent="0.25">
      <c r="A4560" s="93">
        <v>1988</v>
      </c>
      <c r="B4560" s="94" t="s">
        <v>189</v>
      </c>
      <c r="C4560" s="95" t="s">
        <v>190</v>
      </c>
      <c r="D4560" s="95" t="s">
        <v>647</v>
      </c>
      <c r="E4560" s="87"/>
      <c r="F4560" s="69"/>
      <c r="G4560" s="69"/>
      <c r="H4560" s="69"/>
      <c r="I4560" s="69"/>
      <c r="J4560" s="70"/>
      <c r="K4560" s="118"/>
      <c r="L4560" s="112"/>
    </row>
    <row r="4561" spans="1:12" x14ac:dyDescent="0.25">
      <c r="A4561" s="93">
        <v>1988</v>
      </c>
      <c r="B4561" s="94" t="s">
        <v>191</v>
      </c>
      <c r="C4561" s="95" t="s">
        <v>192</v>
      </c>
      <c r="D4561" s="95" t="s">
        <v>647</v>
      </c>
      <c r="E4561" s="87"/>
      <c r="F4561" s="69"/>
      <c r="G4561" s="69"/>
      <c r="H4561" s="69"/>
      <c r="I4561" s="69"/>
      <c r="J4561" s="70"/>
      <c r="K4561" s="118"/>
      <c r="L4561" s="112"/>
    </row>
    <row r="4562" spans="1:12" x14ac:dyDescent="0.25">
      <c r="A4562" s="93">
        <v>1988</v>
      </c>
      <c r="B4562" s="94" t="s">
        <v>193</v>
      </c>
      <c r="C4562" s="95" t="s">
        <v>194</v>
      </c>
      <c r="D4562" s="95" t="s">
        <v>647</v>
      </c>
      <c r="E4562" s="87"/>
      <c r="F4562" s="69"/>
      <c r="G4562" s="69"/>
      <c r="H4562" s="69"/>
      <c r="I4562" s="69"/>
      <c r="J4562" s="70"/>
      <c r="K4562" s="118"/>
      <c r="L4562" s="112"/>
    </row>
    <row r="4563" spans="1:12" x14ac:dyDescent="0.25">
      <c r="A4563" s="93">
        <v>1988</v>
      </c>
      <c r="B4563" s="94" t="s">
        <v>195</v>
      </c>
      <c r="C4563" s="95" t="s">
        <v>196</v>
      </c>
      <c r="D4563" s="95" t="s">
        <v>647</v>
      </c>
      <c r="E4563" s="87"/>
      <c r="F4563" s="69"/>
      <c r="G4563" s="69"/>
      <c r="H4563" s="69"/>
      <c r="I4563" s="69"/>
      <c r="J4563" s="70"/>
      <c r="K4563" s="118"/>
      <c r="L4563" s="112"/>
    </row>
    <row r="4564" spans="1:12" x14ac:dyDescent="0.25">
      <c r="A4564" s="93">
        <v>1988</v>
      </c>
      <c r="B4564" s="94" t="s">
        <v>197</v>
      </c>
      <c r="C4564" s="95" t="s">
        <v>198</v>
      </c>
      <c r="D4564" s="95" t="s">
        <v>647</v>
      </c>
      <c r="E4564" s="87"/>
      <c r="F4564" s="69"/>
      <c r="G4564" s="69"/>
      <c r="H4564" s="69"/>
      <c r="I4564" s="69"/>
      <c r="J4564" s="70"/>
      <c r="K4564" s="118"/>
      <c r="L4564" s="112"/>
    </row>
    <row r="4565" spans="1:12" x14ac:dyDescent="0.25">
      <c r="A4565" s="93">
        <v>1988</v>
      </c>
      <c r="B4565" s="94" t="s">
        <v>199</v>
      </c>
      <c r="C4565" s="95" t="s">
        <v>200</v>
      </c>
      <c r="D4565" s="95" t="s">
        <v>647</v>
      </c>
      <c r="E4565" s="87"/>
      <c r="F4565" s="69"/>
      <c r="G4565" s="69"/>
      <c r="H4565" s="69"/>
      <c r="I4565" s="69"/>
      <c r="J4565" s="70"/>
      <c r="K4565" s="118"/>
      <c r="L4565" s="112"/>
    </row>
    <row r="4566" spans="1:12" x14ac:dyDescent="0.25">
      <c r="A4566" s="93">
        <v>1988</v>
      </c>
      <c r="B4566" s="94" t="s">
        <v>201</v>
      </c>
      <c r="C4566" s="95" t="s">
        <v>202</v>
      </c>
      <c r="D4566" s="95" t="s">
        <v>647</v>
      </c>
      <c r="E4566" s="87"/>
      <c r="F4566" s="69"/>
      <c r="G4566" s="69"/>
      <c r="H4566" s="69"/>
      <c r="I4566" s="69"/>
      <c r="J4566" s="70"/>
      <c r="K4566" s="118"/>
      <c r="L4566" s="112"/>
    </row>
    <row r="4567" spans="1:12" x14ac:dyDescent="0.25">
      <c r="A4567" s="93">
        <v>1988</v>
      </c>
      <c r="B4567" s="94" t="s">
        <v>203</v>
      </c>
      <c r="C4567" s="95" t="s">
        <v>204</v>
      </c>
      <c r="D4567" s="95" t="s">
        <v>647</v>
      </c>
      <c r="E4567" s="87"/>
      <c r="F4567" s="69"/>
      <c r="G4567" s="69"/>
      <c r="H4567" s="69"/>
      <c r="I4567" s="69"/>
      <c r="J4567" s="70"/>
      <c r="K4567" s="118"/>
      <c r="L4567" s="112"/>
    </row>
    <row r="4568" spans="1:12" x14ac:dyDescent="0.25">
      <c r="A4568" s="93">
        <v>1988</v>
      </c>
      <c r="B4568" s="94" t="s">
        <v>205</v>
      </c>
      <c r="C4568" s="95" t="s">
        <v>206</v>
      </c>
      <c r="D4568" s="95" t="s">
        <v>647</v>
      </c>
      <c r="E4568" s="87"/>
      <c r="F4568" s="69"/>
      <c r="G4568" s="69"/>
      <c r="H4568" s="69"/>
      <c r="I4568" s="69"/>
      <c r="J4568" s="70"/>
      <c r="K4568" s="118"/>
      <c r="L4568" s="112"/>
    </row>
    <row r="4569" spans="1:12" x14ac:dyDescent="0.25">
      <c r="A4569" s="93">
        <v>1988</v>
      </c>
      <c r="B4569" s="94" t="s">
        <v>207</v>
      </c>
      <c r="C4569" s="95" t="s">
        <v>208</v>
      </c>
      <c r="D4569" s="95" t="s">
        <v>647</v>
      </c>
      <c r="E4569" s="87"/>
      <c r="F4569" s="69"/>
      <c r="G4569" s="69"/>
      <c r="H4569" s="69"/>
      <c r="I4569" s="69"/>
      <c r="J4569" s="70"/>
      <c r="K4569" s="118"/>
      <c r="L4569" s="112"/>
    </row>
    <row r="4570" spans="1:12" x14ac:dyDescent="0.25">
      <c r="A4570" s="93">
        <v>1988</v>
      </c>
      <c r="B4570" s="94" t="s">
        <v>209</v>
      </c>
      <c r="C4570" s="95" t="s">
        <v>210</v>
      </c>
      <c r="D4570" s="95" t="s">
        <v>647</v>
      </c>
      <c r="E4570" s="87"/>
      <c r="F4570" s="69"/>
      <c r="G4570" s="69"/>
      <c r="H4570" s="69"/>
      <c r="I4570" s="69"/>
      <c r="J4570" s="70"/>
      <c r="K4570" s="118"/>
      <c r="L4570" s="112"/>
    </row>
    <row r="4571" spans="1:12" x14ac:dyDescent="0.25">
      <c r="A4571" s="93">
        <v>1988</v>
      </c>
      <c r="B4571" s="94" t="s">
        <v>211</v>
      </c>
      <c r="C4571" s="95" t="s">
        <v>212</v>
      </c>
      <c r="D4571" s="95" t="s">
        <v>647</v>
      </c>
      <c r="E4571" s="87"/>
      <c r="F4571" s="69"/>
      <c r="G4571" s="69"/>
      <c r="H4571" s="69"/>
      <c r="I4571" s="69"/>
      <c r="J4571" s="70"/>
      <c r="K4571" s="118"/>
      <c r="L4571" s="112"/>
    </row>
    <row r="4572" spans="1:12" x14ac:dyDescent="0.25">
      <c r="A4572" s="93">
        <v>1988</v>
      </c>
      <c r="B4572" s="94" t="s">
        <v>213</v>
      </c>
      <c r="C4572" s="95" t="s">
        <v>214</v>
      </c>
      <c r="D4572" s="95" t="s">
        <v>647</v>
      </c>
      <c r="E4572" s="87"/>
      <c r="F4572" s="69"/>
      <c r="G4572" s="69"/>
      <c r="H4572" s="69"/>
      <c r="I4572" s="69"/>
      <c r="J4572" s="70"/>
      <c r="K4572" s="118"/>
      <c r="L4572" s="112"/>
    </row>
    <row r="4573" spans="1:12" x14ac:dyDescent="0.25">
      <c r="A4573" s="93">
        <v>1988</v>
      </c>
      <c r="B4573" s="94" t="s">
        <v>215</v>
      </c>
      <c r="C4573" s="95" t="s">
        <v>651</v>
      </c>
      <c r="D4573" s="95" t="s">
        <v>647</v>
      </c>
      <c r="E4573" s="87"/>
      <c r="F4573" s="69"/>
      <c r="G4573" s="69"/>
      <c r="H4573" s="69"/>
      <c r="I4573" s="69"/>
      <c r="J4573" s="70"/>
      <c r="K4573" s="118"/>
      <c r="L4573" s="112"/>
    </row>
    <row r="4574" spans="1:12" x14ac:dyDescent="0.25">
      <c r="A4574" s="93">
        <v>1988</v>
      </c>
      <c r="B4574" s="94" t="s">
        <v>216</v>
      </c>
      <c r="C4574" s="95" t="s">
        <v>217</v>
      </c>
      <c r="D4574" s="95" t="s">
        <v>647</v>
      </c>
      <c r="E4574" s="87"/>
      <c r="F4574" s="69"/>
      <c r="G4574" s="69"/>
      <c r="H4574" s="69"/>
      <c r="I4574" s="69"/>
      <c r="J4574" s="70"/>
      <c r="K4574" s="118"/>
      <c r="L4574" s="112"/>
    </row>
    <row r="4575" spans="1:12" x14ac:dyDescent="0.25">
      <c r="A4575" s="93">
        <v>1988</v>
      </c>
      <c r="B4575" s="94" t="s">
        <v>218</v>
      </c>
      <c r="C4575" s="95" t="s">
        <v>219</v>
      </c>
      <c r="D4575" s="95" t="s">
        <v>647</v>
      </c>
      <c r="E4575" s="87"/>
      <c r="F4575" s="69"/>
      <c r="G4575" s="69"/>
      <c r="H4575" s="69"/>
      <c r="I4575" s="69"/>
      <c r="J4575" s="70"/>
      <c r="K4575" s="118"/>
      <c r="L4575" s="112"/>
    </row>
    <row r="4576" spans="1:12" x14ac:dyDescent="0.25">
      <c r="A4576" s="93">
        <v>1988</v>
      </c>
      <c r="B4576" s="94" t="s">
        <v>220</v>
      </c>
      <c r="C4576" s="95" t="s">
        <v>221</v>
      </c>
      <c r="D4576" s="95" t="s">
        <v>647</v>
      </c>
      <c r="E4576" s="87"/>
      <c r="F4576" s="69"/>
      <c r="G4576" s="69"/>
      <c r="H4576" s="69"/>
      <c r="I4576" s="69"/>
      <c r="J4576" s="70"/>
      <c r="K4576" s="118"/>
      <c r="L4576" s="112"/>
    </row>
    <row r="4577" spans="1:12" x14ac:dyDescent="0.25">
      <c r="A4577" s="93">
        <v>1988</v>
      </c>
      <c r="B4577" s="94" t="s">
        <v>222</v>
      </c>
      <c r="C4577" s="95" t="s">
        <v>223</v>
      </c>
      <c r="D4577" s="95" t="s">
        <v>647</v>
      </c>
      <c r="E4577" s="87"/>
      <c r="F4577" s="69"/>
      <c r="G4577" s="69"/>
      <c r="H4577" s="69"/>
      <c r="I4577" s="69"/>
      <c r="J4577" s="70"/>
      <c r="K4577" s="118"/>
      <c r="L4577" s="112"/>
    </row>
    <row r="4578" spans="1:12" x14ac:dyDescent="0.25">
      <c r="A4578" s="93">
        <v>1988</v>
      </c>
      <c r="B4578" s="94" t="s">
        <v>224</v>
      </c>
      <c r="C4578" s="95" t="s">
        <v>225</v>
      </c>
      <c r="D4578" s="95" t="s">
        <v>647</v>
      </c>
      <c r="E4578" s="87"/>
      <c r="F4578" s="69"/>
      <c r="G4578" s="69"/>
      <c r="H4578" s="69"/>
      <c r="I4578" s="69"/>
      <c r="J4578" s="70"/>
      <c r="K4578" s="118"/>
      <c r="L4578" s="112"/>
    </row>
    <row r="4579" spans="1:12" x14ac:dyDescent="0.25">
      <c r="A4579" s="93">
        <v>1988</v>
      </c>
      <c r="B4579" s="94" t="s">
        <v>226</v>
      </c>
      <c r="C4579" s="95" t="s">
        <v>227</v>
      </c>
      <c r="D4579" s="95" t="s">
        <v>647</v>
      </c>
      <c r="E4579" s="87"/>
      <c r="F4579" s="69"/>
      <c r="G4579" s="69"/>
      <c r="H4579" s="69"/>
      <c r="I4579" s="69"/>
      <c r="J4579" s="70"/>
      <c r="K4579" s="118"/>
      <c r="L4579" s="112"/>
    </row>
    <row r="4580" spans="1:12" x14ac:dyDescent="0.25">
      <c r="A4580" s="93">
        <v>1988</v>
      </c>
      <c r="B4580" s="94" t="s">
        <v>228</v>
      </c>
      <c r="C4580" s="95" t="s">
        <v>229</v>
      </c>
      <c r="D4580" s="95" t="s">
        <v>616</v>
      </c>
      <c r="E4580" s="87"/>
      <c r="F4580" s="69"/>
      <c r="G4580" s="69"/>
      <c r="H4580" s="69"/>
      <c r="I4580" s="69"/>
      <c r="J4580" s="70"/>
      <c r="K4580" s="118"/>
      <c r="L4580" s="112"/>
    </row>
    <row r="4581" spans="1:12" x14ac:dyDescent="0.25">
      <c r="A4581" s="93">
        <v>1988</v>
      </c>
      <c r="B4581" s="94" t="s">
        <v>230</v>
      </c>
      <c r="C4581" s="95" t="s">
        <v>231</v>
      </c>
      <c r="D4581" s="95" t="s">
        <v>616</v>
      </c>
      <c r="E4581" s="87"/>
      <c r="F4581" s="69"/>
      <c r="G4581" s="69"/>
      <c r="H4581" s="69"/>
      <c r="I4581" s="69"/>
      <c r="J4581" s="70"/>
      <c r="K4581" s="118"/>
      <c r="L4581" s="112"/>
    </row>
    <row r="4582" spans="1:12" x14ac:dyDescent="0.25">
      <c r="A4582" s="93">
        <v>1988</v>
      </c>
      <c r="B4582" s="94" t="s">
        <v>232</v>
      </c>
      <c r="C4582" s="95" t="s">
        <v>233</v>
      </c>
      <c r="D4582" s="95" t="s">
        <v>616</v>
      </c>
      <c r="E4582" s="87"/>
      <c r="F4582" s="69"/>
      <c r="G4582" s="69"/>
      <c r="H4582" s="69"/>
      <c r="I4582" s="69"/>
      <c r="J4582" s="70"/>
      <c r="K4582" s="118"/>
      <c r="L4582" s="112"/>
    </row>
    <row r="4583" spans="1:12" x14ac:dyDescent="0.25">
      <c r="A4583" s="93">
        <v>1988</v>
      </c>
      <c r="B4583" s="94" t="s">
        <v>234</v>
      </c>
      <c r="C4583" s="95" t="s">
        <v>235</v>
      </c>
      <c r="D4583" s="95" t="s">
        <v>616</v>
      </c>
      <c r="E4583" s="87"/>
      <c r="F4583" s="69"/>
      <c r="G4583" s="69"/>
      <c r="H4583" s="69"/>
      <c r="I4583" s="69"/>
      <c r="J4583" s="70"/>
      <c r="K4583" s="118"/>
      <c r="L4583" s="112"/>
    </row>
    <row r="4584" spans="1:12" x14ac:dyDescent="0.25">
      <c r="A4584" s="93">
        <v>1988</v>
      </c>
      <c r="B4584" s="94" t="s">
        <v>236</v>
      </c>
      <c r="C4584" s="95" t="s">
        <v>237</v>
      </c>
      <c r="D4584" s="95" t="s">
        <v>616</v>
      </c>
      <c r="E4584" s="87"/>
      <c r="F4584" s="69"/>
      <c r="G4584" s="69"/>
      <c r="H4584" s="69"/>
      <c r="I4584" s="69"/>
      <c r="J4584" s="70"/>
      <c r="K4584" s="118"/>
      <c r="L4584" s="112"/>
    </row>
    <row r="4585" spans="1:12" x14ac:dyDescent="0.25">
      <c r="A4585" s="93">
        <v>1988</v>
      </c>
      <c r="B4585" s="94" t="s">
        <v>238</v>
      </c>
      <c r="C4585" s="95" t="s">
        <v>239</v>
      </c>
      <c r="D4585" s="95" t="s">
        <v>240</v>
      </c>
      <c r="E4585" s="87"/>
      <c r="F4585" s="69"/>
      <c r="G4585" s="69"/>
      <c r="H4585" s="69"/>
      <c r="I4585" s="69"/>
      <c r="J4585" s="70"/>
      <c r="K4585" s="118"/>
      <c r="L4585" s="112"/>
    </row>
    <row r="4586" spans="1:12" x14ac:dyDescent="0.25">
      <c r="A4586" s="93">
        <v>1988</v>
      </c>
      <c r="B4586" s="94" t="s">
        <v>241</v>
      </c>
      <c r="C4586" s="95" t="s">
        <v>242</v>
      </c>
      <c r="D4586" s="95" t="s">
        <v>240</v>
      </c>
      <c r="E4586" s="87"/>
      <c r="F4586" s="69"/>
      <c r="G4586" s="69"/>
      <c r="H4586" s="69"/>
      <c r="I4586" s="69"/>
      <c r="J4586" s="70"/>
      <c r="K4586" s="118"/>
      <c r="L4586" s="112"/>
    </row>
    <row r="4587" spans="1:12" x14ac:dyDescent="0.25">
      <c r="A4587" s="93">
        <v>1988</v>
      </c>
      <c r="B4587" s="94" t="s">
        <v>243</v>
      </c>
      <c r="C4587" s="95" t="s">
        <v>244</v>
      </c>
      <c r="D4587" s="95" t="s">
        <v>240</v>
      </c>
      <c r="E4587" s="87"/>
      <c r="F4587" s="69"/>
      <c r="G4587" s="69"/>
      <c r="H4587" s="69"/>
      <c r="I4587" s="69"/>
      <c r="J4587" s="70"/>
      <c r="K4587" s="118"/>
      <c r="L4587" s="112"/>
    </row>
    <row r="4588" spans="1:12" x14ac:dyDescent="0.25">
      <c r="A4588" s="93">
        <v>1988</v>
      </c>
      <c r="B4588" s="94" t="s">
        <v>245</v>
      </c>
      <c r="C4588" s="95" t="s">
        <v>246</v>
      </c>
      <c r="D4588" s="95" t="s">
        <v>240</v>
      </c>
      <c r="E4588" s="87"/>
      <c r="F4588" s="69"/>
      <c r="G4588" s="69"/>
      <c r="H4588" s="69"/>
      <c r="I4588" s="69"/>
      <c r="J4588" s="70"/>
      <c r="K4588" s="118"/>
      <c r="L4588" s="112"/>
    </row>
    <row r="4589" spans="1:12" x14ac:dyDescent="0.25">
      <c r="A4589" s="93">
        <v>1988</v>
      </c>
      <c r="B4589" s="94" t="s">
        <v>247</v>
      </c>
      <c r="C4589" s="95" t="s">
        <v>248</v>
      </c>
      <c r="D4589" s="95" t="s">
        <v>240</v>
      </c>
      <c r="E4589" s="87"/>
      <c r="F4589" s="69"/>
      <c r="G4589" s="69"/>
      <c r="H4589" s="69"/>
      <c r="I4589" s="69"/>
      <c r="J4589" s="70"/>
      <c r="K4589" s="118"/>
      <c r="L4589" s="112"/>
    </row>
    <row r="4590" spans="1:12" x14ac:dyDescent="0.25">
      <c r="A4590" s="93">
        <v>1988</v>
      </c>
      <c r="B4590" s="94" t="s">
        <v>249</v>
      </c>
      <c r="C4590" s="95" t="s">
        <v>250</v>
      </c>
      <c r="D4590" s="95" t="s">
        <v>240</v>
      </c>
      <c r="E4590" s="87"/>
      <c r="F4590" s="69"/>
      <c r="G4590" s="69"/>
      <c r="H4590" s="69"/>
      <c r="I4590" s="69"/>
      <c r="J4590" s="70"/>
      <c r="K4590" s="118"/>
      <c r="L4590" s="112"/>
    </row>
    <row r="4591" spans="1:12" x14ac:dyDescent="0.25">
      <c r="A4591" s="93">
        <v>1988</v>
      </c>
      <c r="B4591" s="94" t="s">
        <v>251</v>
      </c>
      <c r="C4591" s="95" t="s">
        <v>649</v>
      </c>
      <c r="D4591" s="95" t="s">
        <v>240</v>
      </c>
      <c r="E4591" s="87"/>
      <c r="F4591" s="69"/>
      <c r="G4591" s="69"/>
      <c r="H4591" s="69"/>
      <c r="I4591" s="69"/>
      <c r="J4591" s="70"/>
      <c r="K4591" s="118"/>
      <c r="L4591" s="112"/>
    </row>
    <row r="4592" spans="1:12" x14ac:dyDescent="0.25">
      <c r="A4592" s="93">
        <v>1988</v>
      </c>
      <c r="B4592" s="94" t="s">
        <v>252</v>
      </c>
      <c r="C4592" s="95" t="s">
        <v>650</v>
      </c>
      <c r="D4592" s="95" t="s">
        <v>240</v>
      </c>
      <c r="E4592" s="87"/>
      <c r="F4592" s="69"/>
      <c r="G4592" s="69"/>
      <c r="H4592" s="69"/>
      <c r="I4592" s="69"/>
      <c r="J4592" s="70"/>
      <c r="K4592" s="118"/>
      <c r="L4592" s="112"/>
    </row>
    <row r="4593" spans="1:12" x14ac:dyDescent="0.25">
      <c r="A4593" s="93">
        <v>1988</v>
      </c>
      <c r="B4593" s="94" t="s">
        <v>253</v>
      </c>
      <c r="C4593" s="95" t="s">
        <v>653</v>
      </c>
      <c r="D4593" s="95" t="s">
        <v>240</v>
      </c>
      <c r="E4593" s="87"/>
      <c r="F4593" s="69"/>
      <c r="G4593" s="69"/>
      <c r="H4593" s="69"/>
      <c r="I4593" s="69"/>
      <c r="J4593" s="70"/>
      <c r="K4593" s="118"/>
      <c r="L4593" s="112"/>
    </row>
    <row r="4594" spans="1:12" x14ac:dyDescent="0.25">
      <c r="A4594" s="93">
        <v>1988</v>
      </c>
      <c r="B4594" s="94" t="s">
        <v>254</v>
      </c>
      <c r="C4594" s="95" t="s">
        <v>255</v>
      </c>
      <c r="D4594" s="95" t="s">
        <v>240</v>
      </c>
      <c r="E4594" s="87"/>
      <c r="F4594" s="69"/>
      <c r="G4594" s="69"/>
      <c r="H4594" s="69"/>
      <c r="I4594" s="69"/>
      <c r="J4594" s="70"/>
      <c r="K4594" s="118"/>
      <c r="L4594" s="112"/>
    </row>
    <row r="4595" spans="1:12" x14ac:dyDescent="0.25">
      <c r="A4595" s="93">
        <v>1988</v>
      </c>
      <c r="B4595" s="94" t="s">
        <v>256</v>
      </c>
      <c r="C4595" s="95" t="s">
        <v>257</v>
      </c>
      <c r="D4595" s="95" t="s">
        <v>240</v>
      </c>
      <c r="E4595" s="87"/>
      <c r="F4595" s="69"/>
      <c r="G4595" s="69"/>
      <c r="H4595" s="69"/>
      <c r="I4595" s="69"/>
      <c r="J4595" s="70"/>
      <c r="K4595" s="118"/>
      <c r="L4595" s="112"/>
    </row>
    <row r="4596" spans="1:12" x14ac:dyDescent="0.25">
      <c r="A4596" s="93">
        <v>1988</v>
      </c>
      <c r="B4596" s="94" t="s">
        <v>258</v>
      </c>
      <c r="C4596" s="95" t="s">
        <v>652</v>
      </c>
      <c r="D4596" s="95" t="s">
        <v>240</v>
      </c>
      <c r="E4596" s="87"/>
      <c r="F4596" s="69"/>
      <c r="G4596" s="69"/>
      <c r="H4596" s="69"/>
      <c r="I4596" s="69"/>
      <c r="J4596" s="70"/>
      <c r="K4596" s="118"/>
      <c r="L4596" s="112"/>
    </row>
    <row r="4597" spans="1:12" x14ac:dyDescent="0.25">
      <c r="A4597" s="93">
        <v>1988</v>
      </c>
      <c r="B4597" s="94" t="s">
        <v>259</v>
      </c>
      <c r="C4597" s="95" t="s">
        <v>260</v>
      </c>
      <c r="D4597" s="95" t="s">
        <v>240</v>
      </c>
      <c r="E4597" s="87"/>
      <c r="F4597" s="69"/>
      <c r="G4597" s="69"/>
      <c r="H4597" s="69"/>
      <c r="I4597" s="69"/>
      <c r="J4597" s="70"/>
      <c r="K4597" s="118"/>
      <c r="L4597" s="112"/>
    </row>
    <row r="4598" spans="1:12" x14ac:dyDescent="0.25">
      <c r="A4598" s="93">
        <v>1988</v>
      </c>
      <c r="B4598" s="94" t="s">
        <v>261</v>
      </c>
      <c r="C4598" s="95" t="s">
        <v>262</v>
      </c>
      <c r="D4598" s="95" t="s">
        <v>240</v>
      </c>
      <c r="E4598" s="87"/>
      <c r="F4598" s="69"/>
      <c r="G4598" s="69"/>
      <c r="H4598" s="69"/>
      <c r="I4598" s="69"/>
      <c r="J4598" s="70"/>
      <c r="K4598" s="118"/>
      <c r="L4598" s="112"/>
    </row>
    <row r="4599" spans="1:12" x14ac:dyDescent="0.25">
      <c r="A4599" s="93">
        <v>1988</v>
      </c>
      <c r="B4599" s="94" t="s">
        <v>263</v>
      </c>
      <c r="C4599" s="95" t="s">
        <v>264</v>
      </c>
      <c r="D4599" s="95" t="s">
        <v>240</v>
      </c>
      <c r="E4599" s="87"/>
      <c r="F4599" s="69"/>
      <c r="G4599" s="69"/>
      <c r="H4599" s="69"/>
      <c r="I4599" s="69"/>
      <c r="J4599" s="70"/>
      <c r="K4599" s="118"/>
      <c r="L4599" s="112"/>
    </row>
    <row r="4600" spans="1:12" x14ac:dyDescent="0.25">
      <c r="A4600" s="93">
        <v>1988</v>
      </c>
      <c r="B4600" s="94" t="s">
        <v>265</v>
      </c>
      <c r="C4600" s="95" t="s">
        <v>266</v>
      </c>
      <c r="D4600" s="95" t="s">
        <v>240</v>
      </c>
      <c r="E4600" s="87"/>
      <c r="F4600" s="69"/>
      <c r="G4600" s="69"/>
      <c r="H4600" s="69"/>
      <c r="I4600" s="69"/>
      <c r="J4600" s="70"/>
      <c r="K4600" s="118"/>
      <c r="L4600" s="112"/>
    </row>
    <row r="4601" spans="1:12" x14ac:dyDescent="0.25">
      <c r="A4601" s="93">
        <v>1988</v>
      </c>
      <c r="B4601" s="94" t="s">
        <v>267</v>
      </c>
      <c r="C4601" s="95" t="s">
        <v>268</v>
      </c>
      <c r="D4601" s="95" t="s">
        <v>240</v>
      </c>
      <c r="E4601" s="87"/>
      <c r="F4601" s="69"/>
      <c r="G4601" s="69"/>
      <c r="H4601" s="69"/>
      <c r="I4601" s="69"/>
      <c r="J4601" s="70"/>
      <c r="K4601" s="118"/>
      <c r="L4601" s="112"/>
    </row>
    <row r="4602" spans="1:12" x14ac:dyDescent="0.25">
      <c r="A4602" s="93">
        <v>1988</v>
      </c>
      <c r="B4602" s="94" t="s">
        <v>269</v>
      </c>
      <c r="C4602" s="95" t="s">
        <v>270</v>
      </c>
      <c r="D4602" s="95" t="s">
        <v>240</v>
      </c>
      <c r="E4602" s="87"/>
      <c r="F4602" s="69"/>
      <c r="G4602" s="69"/>
      <c r="H4602" s="69"/>
      <c r="I4602" s="69"/>
      <c r="J4602" s="70"/>
      <c r="K4602" s="118"/>
      <c r="L4602" s="112"/>
    </row>
    <row r="4603" spans="1:12" x14ac:dyDescent="0.25">
      <c r="A4603" s="93">
        <v>1988</v>
      </c>
      <c r="B4603" s="94" t="s">
        <v>271</v>
      </c>
      <c r="C4603" s="95" t="s">
        <v>272</v>
      </c>
      <c r="D4603" s="95" t="s">
        <v>240</v>
      </c>
      <c r="E4603" s="87"/>
      <c r="F4603" s="69"/>
      <c r="G4603" s="69"/>
      <c r="H4603" s="69"/>
      <c r="I4603" s="69"/>
      <c r="J4603" s="70"/>
      <c r="K4603" s="118"/>
      <c r="L4603" s="112"/>
    </row>
    <row r="4604" spans="1:12" x14ac:dyDescent="0.25">
      <c r="A4604" s="93">
        <v>1988</v>
      </c>
      <c r="B4604" s="94" t="s">
        <v>273</v>
      </c>
      <c r="C4604" s="95" t="s">
        <v>274</v>
      </c>
      <c r="D4604" s="95" t="s">
        <v>240</v>
      </c>
      <c r="E4604" s="87"/>
      <c r="F4604" s="69"/>
      <c r="G4604" s="69"/>
      <c r="H4604" s="69"/>
      <c r="I4604" s="69"/>
      <c r="J4604" s="70"/>
      <c r="K4604" s="118"/>
      <c r="L4604" s="112"/>
    </row>
    <row r="4605" spans="1:12" x14ac:dyDescent="0.25">
      <c r="A4605" s="93">
        <v>1988</v>
      </c>
      <c r="B4605" s="94" t="s">
        <v>275</v>
      </c>
      <c r="C4605" s="95" t="s">
        <v>276</v>
      </c>
      <c r="D4605" s="95" t="s">
        <v>240</v>
      </c>
      <c r="E4605" s="87"/>
      <c r="F4605" s="69"/>
      <c r="G4605" s="69"/>
      <c r="H4605" s="69"/>
      <c r="I4605" s="69"/>
      <c r="J4605" s="70"/>
      <c r="K4605" s="118"/>
      <c r="L4605" s="112"/>
    </row>
    <row r="4606" spans="1:12" x14ac:dyDescent="0.25">
      <c r="A4606" s="93">
        <v>1988</v>
      </c>
      <c r="B4606" s="94" t="s">
        <v>277</v>
      </c>
      <c r="C4606" s="95" t="s">
        <v>278</v>
      </c>
      <c r="D4606" s="95" t="s">
        <v>240</v>
      </c>
      <c r="E4606" s="87"/>
      <c r="F4606" s="69"/>
      <c r="G4606" s="69"/>
      <c r="H4606" s="69"/>
      <c r="I4606" s="69"/>
      <c r="J4606" s="70"/>
      <c r="K4606" s="118"/>
      <c r="L4606" s="112"/>
    </row>
    <row r="4607" spans="1:12" x14ac:dyDescent="0.25">
      <c r="A4607" s="93">
        <v>1988</v>
      </c>
      <c r="B4607" s="94" t="s">
        <v>279</v>
      </c>
      <c r="C4607" s="95" t="s">
        <v>280</v>
      </c>
      <c r="D4607" s="95" t="s">
        <v>240</v>
      </c>
      <c r="E4607" s="87"/>
      <c r="F4607" s="69"/>
      <c r="G4607" s="69"/>
      <c r="H4607" s="69"/>
      <c r="I4607" s="69"/>
      <c r="J4607" s="70"/>
      <c r="K4607" s="118"/>
      <c r="L4607" s="112"/>
    </row>
    <row r="4608" spans="1:12" x14ac:dyDescent="0.25">
      <c r="A4608" s="93">
        <v>1988</v>
      </c>
      <c r="B4608" s="94" t="s">
        <v>281</v>
      </c>
      <c r="C4608" s="95" t="s">
        <v>282</v>
      </c>
      <c r="D4608" s="95" t="s">
        <v>240</v>
      </c>
      <c r="E4608" s="87"/>
      <c r="F4608" s="69"/>
      <c r="G4608" s="69"/>
      <c r="H4608" s="69"/>
      <c r="I4608" s="69"/>
      <c r="J4608" s="70"/>
      <c r="K4608" s="118"/>
      <c r="L4608" s="112"/>
    </row>
    <row r="4609" spans="1:12" x14ac:dyDescent="0.25">
      <c r="A4609" s="93">
        <v>1988</v>
      </c>
      <c r="B4609" s="94" t="s">
        <v>283</v>
      </c>
      <c r="C4609" s="95" t="s">
        <v>284</v>
      </c>
      <c r="D4609" s="95" t="s">
        <v>240</v>
      </c>
      <c r="E4609" s="87"/>
      <c r="F4609" s="69"/>
      <c r="G4609" s="69"/>
      <c r="H4609" s="69"/>
      <c r="I4609" s="69"/>
      <c r="J4609" s="70"/>
      <c r="K4609" s="118"/>
      <c r="L4609" s="112"/>
    </row>
    <row r="4610" spans="1:12" x14ac:dyDescent="0.25">
      <c r="A4610" s="93">
        <v>1988</v>
      </c>
      <c r="B4610" s="94" t="s">
        <v>285</v>
      </c>
      <c r="C4610" s="95" t="s">
        <v>286</v>
      </c>
      <c r="D4610" s="95" t="s">
        <v>240</v>
      </c>
      <c r="E4610" s="87"/>
      <c r="F4610" s="69"/>
      <c r="G4610" s="69"/>
      <c r="H4610" s="69"/>
      <c r="I4610" s="69"/>
      <c r="J4610" s="70"/>
      <c r="K4610" s="118"/>
      <c r="L4610" s="112"/>
    </row>
    <row r="4611" spans="1:12" x14ac:dyDescent="0.25">
      <c r="A4611" s="93">
        <v>1988</v>
      </c>
      <c r="B4611" s="94" t="s">
        <v>287</v>
      </c>
      <c r="C4611" s="95" t="s">
        <v>288</v>
      </c>
      <c r="D4611" s="95" t="s">
        <v>240</v>
      </c>
      <c r="E4611" s="87"/>
      <c r="F4611" s="69"/>
      <c r="G4611" s="69"/>
      <c r="H4611" s="69"/>
      <c r="I4611" s="69"/>
      <c r="J4611" s="70"/>
      <c r="K4611" s="118"/>
      <c r="L4611" s="112"/>
    </row>
    <row r="4612" spans="1:12" x14ac:dyDescent="0.25">
      <c r="A4612" s="93">
        <v>1988</v>
      </c>
      <c r="B4612" s="94" t="s">
        <v>289</v>
      </c>
      <c r="C4612" s="95" t="s">
        <v>290</v>
      </c>
      <c r="D4612" s="95" t="s">
        <v>240</v>
      </c>
      <c r="E4612" s="87"/>
      <c r="F4612" s="69"/>
      <c r="G4612" s="69"/>
      <c r="H4612" s="69"/>
      <c r="I4612" s="69"/>
      <c r="J4612" s="70"/>
      <c r="K4612" s="118"/>
      <c r="L4612" s="112"/>
    </row>
    <row r="4613" spans="1:12" x14ac:dyDescent="0.25">
      <c r="A4613" s="93">
        <v>1988</v>
      </c>
      <c r="B4613" s="94" t="s">
        <v>291</v>
      </c>
      <c r="C4613" s="95" t="s">
        <v>292</v>
      </c>
      <c r="D4613" s="95" t="s">
        <v>240</v>
      </c>
      <c r="E4613" s="87"/>
      <c r="F4613" s="69"/>
      <c r="G4613" s="69"/>
      <c r="H4613" s="69"/>
      <c r="I4613" s="69"/>
      <c r="J4613" s="70"/>
      <c r="K4613" s="118"/>
      <c r="L4613" s="112"/>
    </row>
    <row r="4614" spans="1:12" x14ac:dyDescent="0.25">
      <c r="A4614" s="93">
        <v>1988</v>
      </c>
      <c r="B4614" s="94" t="s">
        <v>293</v>
      </c>
      <c r="C4614" s="95" t="s">
        <v>294</v>
      </c>
      <c r="D4614" s="95" t="s">
        <v>240</v>
      </c>
      <c r="E4614" s="87"/>
      <c r="F4614" s="69"/>
      <c r="G4614" s="69"/>
      <c r="H4614" s="69"/>
      <c r="I4614" s="69"/>
      <c r="J4614" s="70"/>
      <c r="K4614" s="118"/>
      <c r="L4614" s="112"/>
    </row>
    <row r="4615" spans="1:12" x14ac:dyDescent="0.25">
      <c r="A4615" s="93">
        <v>1988</v>
      </c>
      <c r="B4615" s="94" t="s">
        <v>295</v>
      </c>
      <c r="C4615" s="95" t="s">
        <v>296</v>
      </c>
      <c r="D4615" s="95" t="s">
        <v>240</v>
      </c>
      <c r="E4615" s="87"/>
      <c r="F4615" s="69"/>
      <c r="G4615" s="69"/>
      <c r="H4615" s="69"/>
      <c r="I4615" s="69"/>
      <c r="J4615" s="70"/>
      <c r="K4615" s="118"/>
      <c r="L4615" s="112"/>
    </row>
    <row r="4616" spans="1:12" x14ac:dyDescent="0.25">
      <c r="A4616" s="93">
        <v>1988</v>
      </c>
      <c r="B4616" s="94" t="s">
        <v>297</v>
      </c>
      <c r="C4616" s="95" t="s">
        <v>298</v>
      </c>
      <c r="D4616" s="95" t="s">
        <v>240</v>
      </c>
      <c r="E4616" s="87"/>
      <c r="F4616" s="69"/>
      <c r="G4616" s="69"/>
      <c r="H4616" s="69"/>
      <c r="I4616" s="69"/>
      <c r="J4616" s="70"/>
      <c r="K4616" s="118"/>
      <c r="L4616" s="112"/>
    </row>
    <row r="4617" spans="1:12" x14ac:dyDescent="0.25">
      <c r="A4617" s="93">
        <v>1988</v>
      </c>
      <c r="B4617" s="94" t="s">
        <v>299</v>
      </c>
      <c r="C4617" s="95" t="s">
        <v>300</v>
      </c>
      <c r="D4617" s="95" t="s">
        <v>240</v>
      </c>
      <c r="E4617" s="87"/>
      <c r="F4617" s="69"/>
      <c r="G4617" s="69"/>
      <c r="H4617" s="69"/>
      <c r="I4617" s="69"/>
      <c r="J4617" s="70"/>
      <c r="K4617" s="118"/>
      <c r="L4617" s="112"/>
    </row>
    <row r="4618" spans="1:12" x14ac:dyDescent="0.25">
      <c r="A4618" s="93">
        <v>1988</v>
      </c>
      <c r="B4618" s="94" t="s">
        <v>301</v>
      </c>
      <c r="C4618" s="95" t="s">
        <v>302</v>
      </c>
      <c r="D4618" s="95" t="s">
        <v>240</v>
      </c>
      <c r="E4618" s="87"/>
      <c r="F4618" s="69"/>
      <c r="G4618" s="69"/>
      <c r="H4618" s="69"/>
      <c r="I4618" s="69"/>
      <c r="J4618" s="70"/>
      <c r="K4618" s="118"/>
      <c r="L4618" s="112"/>
    </row>
    <row r="4619" spans="1:12" x14ac:dyDescent="0.25">
      <c r="A4619" s="93">
        <v>1988</v>
      </c>
      <c r="B4619" s="94" t="s">
        <v>303</v>
      </c>
      <c r="C4619" s="95" t="s">
        <v>304</v>
      </c>
      <c r="D4619" s="95" t="s">
        <v>240</v>
      </c>
      <c r="E4619" s="87"/>
      <c r="F4619" s="69"/>
      <c r="G4619" s="69"/>
      <c r="H4619" s="69"/>
      <c r="I4619" s="69"/>
      <c r="J4619" s="70"/>
      <c r="K4619" s="118"/>
      <c r="L4619" s="112"/>
    </row>
    <row r="4620" spans="1:12" x14ac:dyDescent="0.25">
      <c r="A4620" s="93">
        <v>1988</v>
      </c>
      <c r="B4620" s="94" t="s">
        <v>305</v>
      </c>
      <c r="C4620" s="95" t="s">
        <v>306</v>
      </c>
      <c r="D4620" s="95" t="s">
        <v>240</v>
      </c>
      <c r="E4620" s="87"/>
      <c r="F4620" s="69"/>
      <c r="G4620" s="69"/>
      <c r="H4620" s="69"/>
      <c r="I4620" s="69"/>
      <c r="J4620" s="70"/>
      <c r="K4620" s="118"/>
      <c r="L4620" s="112"/>
    </row>
    <row r="4621" spans="1:12" x14ac:dyDescent="0.25">
      <c r="A4621" s="93">
        <v>1988</v>
      </c>
      <c r="B4621" s="94" t="s">
        <v>307</v>
      </c>
      <c r="C4621" s="95" t="s">
        <v>308</v>
      </c>
      <c r="D4621" s="95" t="s">
        <v>240</v>
      </c>
      <c r="E4621" s="87"/>
      <c r="F4621" s="69"/>
      <c r="G4621" s="69"/>
      <c r="H4621" s="69"/>
      <c r="I4621" s="69"/>
      <c r="J4621" s="70"/>
      <c r="K4621" s="118"/>
      <c r="L4621" s="112"/>
    </row>
    <row r="4622" spans="1:12" x14ac:dyDescent="0.25">
      <c r="A4622" s="93">
        <v>1988</v>
      </c>
      <c r="B4622" s="94" t="s">
        <v>309</v>
      </c>
      <c r="C4622" s="95" t="s">
        <v>310</v>
      </c>
      <c r="D4622" s="95" t="s">
        <v>240</v>
      </c>
      <c r="E4622" s="87"/>
      <c r="F4622" s="69"/>
      <c r="G4622" s="69"/>
      <c r="H4622" s="69"/>
      <c r="I4622" s="69"/>
      <c r="J4622" s="70"/>
      <c r="K4622" s="118"/>
      <c r="L4622" s="112"/>
    </row>
    <row r="4623" spans="1:12" x14ac:dyDescent="0.25">
      <c r="A4623" s="93">
        <v>1988</v>
      </c>
      <c r="B4623" s="94" t="s">
        <v>311</v>
      </c>
      <c r="C4623" s="95" t="s">
        <v>312</v>
      </c>
      <c r="D4623" s="95" t="s">
        <v>240</v>
      </c>
      <c r="E4623" s="87"/>
      <c r="F4623" s="69"/>
      <c r="G4623" s="69"/>
      <c r="H4623" s="69"/>
      <c r="I4623" s="69"/>
      <c r="J4623" s="70"/>
      <c r="K4623" s="118"/>
      <c r="L4623" s="112"/>
    </row>
    <row r="4624" spans="1:12" x14ac:dyDescent="0.25">
      <c r="A4624" s="93">
        <v>1988</v>
      </c>
      <c r="B4624" s="94" t="s">
        <v>313</v>
      </c>
      <c r="C4624" s="95" t="s">
        <v>314</v>
      </c>
      <c r="D4624" s="95" t="s">
        <v>240</v>
      </c>
      <c r="E4624" s="87"/>
      <c r="F4624" s="69"/>
      <c r="G4624" s="69"/>
      <c r="H4624" s="69"/>
      <c r="I4624" s="69"/>
      <c r="J4624" s="70"/>
      <c r="K4624" s="118"/>
      <c r="L4624" s="112"/>
    </row>
    <row r="4625" spans="1:12" x14ac:dyDescent="0.25">
      <c r="A4625" s="93">
        <v>1988</v>
      </c>
      <c r="B4625" s="94" t="s">
        <v>315</v>
      </c>
      <c r="C4625" s="95" t="s">
        <v>316</v>
      </c>
      <c r="D4625" s="95" t="s">
        <v>240</v>
      </c>
      <c r="E4625" s="87"/>
      <c r="F4625" s="69"/>
      <c r="G4625" s="69"/>
      <c r="H4625" s="69"/>
      <c r="I4625" s="69"/>
      <c r="J4625" s="70"/>
      <c r="K4625" s="118"/>
      <c r="L4625" s="112"/>
    </row>
    <row r="4626" spans="1:12" x14ac:dyDescent="0.25">
      <c r="A4626" s="93">
        <v>1988</v>
      </c>
      <c r="B4626" s="94" t="s">
        <v>317</v>
      </c>
      <c r="C4626" s="95" t="s">
        <v>318</v>
      </c>
      <c r="D4626" s="95" t="s">
        <v>240</v>
      </c>
      <c r="E4626" s="87"/>
      <c r="F4626" s="69"/>
      <c r="G4626" s="69"/>
      <c r="H4626" s="69"/>
      <c r="I4626" s="69"/>
      <c r="J4626" s="70"/>
      <c r="K4626" s="118"/>
      <c r="L4626" s="112"/>
    </row>
    <row r="4627" spans="1:12" x14ac:dyDescent="0.25">
      <c r="A4627" s="93">
        <v>1988</v>
      </c>
      <c r="B4627" s="94" t="s">
        <v>319</v>
      </c>
      <c r="C4627" s="95" t="s">
        <v>320</v>
      </c>
      <c r="D4627" s="95" t="s">
        <v>240</v>
      </c>
      <c r="E4627" s="87"/>
      <c r="F4627" s="69"/>
      <c r="G4627" s="69"/>
      <c r="H4627" s="69"/>
      <c r="I4627" s="69"/>
      <c r="J4627" s="70"/>
      <c r="K4627" s="118"/>
      <c r="L4627" s="112"/>
    </row>
    <row r="4628" spans="1:12" x14ac:dyDescent="0.25">
      <c r="A4628" s="93">
        <v>1988</v>
      </c>
      <c r="B4628" s="94" t="s">
        <v>321</v>
      </c>
      <c r="C4628" s="95" t="s">
        <v>322</v>
      </c>
      <c r="D4628" s="95" t="s">
        <v>240</v>
      </c>
      <c r="E4628" s="87"/>
      <c r="F4628" s="69"/>
      <c r="G4628" s="69"/>
      <c r="H4628" s="69"/>
      <c r="I4628" s="69"/>
      <c r="J4628" s="70"/>
      <c r="K4628" s="118"/>
      <c r="L4628" s="112"/>
    </row>
    <row r="4629" spans="1:12" x14ac:dyDescent="0.25">
      <c r="A4629" s="93">
        <v>1988</v>
      </c>
      <c r="B4629" s="94" t="s">
        <v>323</v>
      </c>
      <c r="C4629" s="95" t="s">
        <v>324</v>
      </c>
      <c r="D4629" s="95" t="s">
        <v>240</v>
      </c>
      <c r="E4629" s="87"/>
      <c r="F4629" s="69"/>
      <c r="G4629" s="69"/>
      <c r="H4629" s="69"/>
      <c r="I4629" s="69"/>
      <c r="J4629" s="70"/>
      <c r="K4629" s="118"/>
      <c r="L4629" s="112"/>
    </row>
    <row r="4630" spans="1:12" x14ac:dyDescent="0.25">
      <c r="A4630" s="93">
        <v>1988</v>
      </c>
      <c r="B4630" s="94" t="s">
        <v>325</v>
      </c>
      <c r="C4630" s="95" t="s">
        <v>326</v>
      </c>
      <c r="D4630" s="95" t="s">
        <v>240</v>
      </c>
      <c r="E4630" s="87"/>
      <c r="F4630" s="69"/>
      <c r="G4630" s="69"/>
      <c r="H4630" s="69"/>
      <c r="I4630" s="69"/>
      <c r="J4630" s="70"/>
      <c r="K4630" s="118"/>
      <c r="L4630" s="112"/>
    </row>
    <row r="4631" spans="1:12" x14ac:dyDescent="0.25">
      <c r="A4631" s="93">
        <v>1988</v>
      </c>
      <c r="B4631" s="94" t="s">
        <v>327</v>
      </c>
      <c r="C4631" s="95" t="s">
        <v>328</v>
      </c>
      <c r="D4631" s="95" t="s">
        <v>240</v>
      </c>
      <c r="E4631" s="87"/>
      <c r="F4631" s="69"/>
      <c r="G4631" s="69"/>
      <c r="H4631" s="69"/>
      <c r="I4631" s="69"/>
      <c r="J4631" s="70"/>
      <c r="K4631" s="118"/>
      <c r="L4631" s="112"/>
    </row>
    <row r="4632" spans="1:12" x14ac:dyDescent="0.25">
      <c r="A4632" s="93">
        <v>1988</v>
      </c>
      <c r="B4632" s="94" t="s">
        <v>329</v>
      </c>
      <c r="C4632" s="95" t="s">
        <v>330</v>
      </c>
      <c r="D4632" s="95" t="s">
        <v>240</v>
      </c>
      <c r="E4632" s="87"/>
      <c r="F4632" s="69"/>
      <c r="G4632" s="69"/>
      <c r="H4632" s="69"/>
      <c r="I4632" s="69"/>
      <c r="J4632" s="70"/>
      <c r="K4632" s="118"/>
      <c r="L4632" s="112"/>
    </row>
    <row r="4633" spans="1:12" x14ac:dyDescent="0.25">
      <c r="A4633" s="93">
        <v>1988</v>
      </c>
      <c r="B4633" s="94" t="s">
        <v>331</v>
      </c>
      <c r="C4633" s="95" t="s">
        <v>332</v>
      </c>
      <c r="D4633" s="95" t="s">
        <v>240</v>
      </c>
      <c r="E4633" s="87"/>
      <c r="F4633" s="69"/>
      <c r="G4633" s="69"/>
      <c r="H4633" s="69"/>
      <c r="I4633" s="69"/>
      <c r="J4633" s="70"/>
      <c r="K4633" s="118"/>
      <c r="L4633" s="112"/>
    </row>
    <row r="4634" spans="1:12" x14ac:dyDescent="0.25">
      <c r="A4634" s="93">
        <v>1988</v>
      </c>
      <c r="B4634" s="94" t="s">
        <v>333</v>
      </c>
      <c r="C4634" s="95" t="s">
        <v>334</v>
      </c>
      <c r="D4634" s="95" t="s">
        <v>240</v>
      </c>
      <c r="E4634" s="87"/>
      <c r="F4634" s="69"/>
      <c r="G4634" s="69"/>
      <c r="H4634" s="69"/>
      <c r="I4634" s="69"/>
      <c r="J4634" s="70"/>
      <c r="K4634" s="118"/>
      <c r="L4634" s="112"/>
    </row>
    <row r="4635" spans="1:12" x14ac:dyDescent="0.25">
      <c r="A4635" s="93">
        <v>1988</v>
      </c>
      <c r="B4635" s="94" t="s">
        <v>335</v>
      </c>
      <c r="C4635" s="95" t="s">
        <v>336</v>
      </c>
      <c r="D4635" s="95" t="s">
        <v>337</v>
      </c>
      <c r="E4635" s="87"/>
      <c r="F4635" s="69"/>
      <c r="G4635" s="69"/>
      <c r="H4635" s="69"/>
      <c r="I4635" s="69"/>
      <c r="J4635" s="70"/>
      <c r="K4635" s="118"/>
      <c r="L4635" s="112"/>
    </row>
    <row r="4636" spans="1:12" x14ac:dyDescent="0.25">
      <c r="A4636" s="93">
        <v>1988</v>
      </c>
      <c r="B4636" s="94" t="s">
        <v>338</v>
      </c>
      <c r="C4636" s="95" t="s">
        <v>339</v>
      </c>
      <c r="D4636" s="95" t="s">
        <v>337</v>
      </c>
      <c r="E4636" s="87"/>
      <c r="F4636" s="69"/>
      <c r="G4636" s="69"/>
      <c r="H4636" s="69"/>
      <c r="I4636" s="69"/>
      <c r="J4636" s="70"/>
      <c r="K4636" s="118"/>
      <c r="L4636" s="112"/>
    </row>
    <row r="4637" spans="1:12" x14ac:dyDescent="0.25">
      <c r="A4637" s="93">
        <v>1988</v>
      </c>
      <c r="B4637" s="94" t="s">
        <v>340</v>
      </c>
      <c r="C4637" s="95" t="s">
        <v>341</v>
      </c>
      <c r="D4637" s="95" t="s">
        <v>337</v>
      </c>
      <c r="E4637" s="87"/>
      <c r="F4637" s="69"/>
      <c r="G4637" s="69"/>
      <c r="H4637" s="69"/>
      <c r="I4637" s="69"/>
      <c r="J4637" s="70"/>
      <c r="K4637" s="118"/>
      <c r="L4637" s="112"/>
    </row>
    <row r="4638" spans="1:12" x14ac:dyDescent="0.25">
      <c r="A4638" s="93">
        <v>1988</v>
      </c>
      <c r="B4638" s="94" t="s">
        <v>342</v>
      </c>
      <c r="C4638" s="95" t="s">
        <v>343</v>
      </c>
      <c r="D4638" s="95" t="s">
        <v>337</v>
      </c>
      <c r="E4638" s="87"/>
      <c r="F4638" s="69"/>
      <c r="G4638" s="69"/>
      <c r="H4638" s="69"/>
      <c r="I4638" s="69"/>
      <c r="J4638" s="70"/>
      <c r="K4638" s="118"/>
      <c r="L4638" s="112"/>
    </row>
    <row r="4639" spans="1:12" x14ac:dyDescent="0.25">
      <c r="A4639" s="93">
        <v>1988</v>
      </c>
      <c r="B4639" s="94" t="s">
        <v>344</v>
      </c>
      <c r="C4639" s="95" t="s">
        <v>345</v>
      </c>
      <c r="D4639" s="95" t="s">
        <v>337</v>
      </c>
      <c r="E4639" s="87"/>
      <c r="F4639" s="69"/>
      <c r="G4639" s="69"/>
      <c r="H4639" s="69"/>
      <c r="I4639" s="69"/>
      <c r="J4639" s="70"/>
      <c r="K4639" s="118"/>
      <c r="L4639" s="112"/>
    </row>
    <row r="4640" spans="1:12" x14ac:dyDescent="0.25">
      <c r="A4640" s="93">
        <v>1988</v>
      </c>
      <c r="B4640" s="94" t="s">
        <v>346</v>
      </c>
      <c r="C4640" s="95" t="s">
        <v>347</v>
      </c>
      <c r="D4640" s="95" t="s">
        <v>337</v>
      </c>
      <c r="E4640" s="87"/>
      <c r="F4640" s="69"/>
      <c r="G4640" s="69"/>
      <c r="H4640" s="69"/>
      <c r="I4640" s="69"/>
      <c r="J4640" s="70"/>
      <c r="K4640" s="118"/>
      <c r="L4640" s="112"/>
    </row>
    <row r="4641" spans="1:12" x14ac:dyDescent="0.25">
      <c r="A4641" s="93">
        <v>1988</v>
      </c>
      <c r="B4641" s="94" t="s">
        <v>348</v>
      </c>
      <c r="C4641" s="95" t="s">
        <v>349</v>
      </c>
      <c r="D4641" s="95" t="s">
        <v>337</v>
      </c>
      <c r="E4641" s="87"/>
      <c r="F4641" s="69"/>
      <c r="G4641" s="69"/>
      <c r="H4641" s="69"/>
      <c r="I4641" s="69"/>
      <c r="J4641" s="70"/>
      <c r="K4641" s="118"/>
      <c r="L4641" s="112"/>
    </row>
    <row r="4642" spans="1:12" x14ac:dyDescent="0.25">
      <c r="A4642" s="93">
        <v>1988</v>
      </c>
      <c r="B4642" s="94" t="s">
        <v>350</v>
      </c>
      <c r="C4642" s="95" t="s">
        <v>351</v>
      </c>
      <c r="D4642" s="95" t="s">
        <v>337</v>
      </c>
      <c r="E4642" s="87"/>
      <c r="F4642" s="69"/>
      <c r="G4642" s="69"/>
      <c r="H4642" s="69"/>
      <c r="I4642" s="69"/>
      <c r="J4642" s="70"/>
      <c r="K4642" s="118"/>
      <c r="L4642" s="112"/>
    </row>
    <row r="4643" spans="1:12" x14ac:dyDescent="0.25">
      <c r="A4643" s="93">
        <v>1988</v>
      </c>
      <c r="B4643" s="94" t="s">
        <v>352</v>
      </c>
      <c r="C4643" s="95" t="s">
        <v>353</v>
      </c>
      <c r="D4643" s="95" t="s">
        <v>337</v>
      </c>
      <c r="E4643" s="87"/>
      <c r="F4643" s="69"/>
      <c r="G4643" s="69"/>
      <c r="H4643" s="69"/>
      <c r="I4643" s="69"/>
      <c r="J4643" s="70"/>
      <c r="K4643" s="118"/>
      <c r="L4643" s="112"/>
    </row>
    <row r="4644" spans="1:12" x14ac:dyDescent="0.25">
      <c r="A4644" s="93">
        <v>1988</v>
      </c>
      <c r="B4644" s="94" t="s">
        <v>354</v>
      </c>
      <c r="C4644" s="95" t="s">
        <v>355</v>
      </c>
      <c r="D4644" s="95" t="s">
        <v>337</v>
      </c>
      <c r="E4644" s="87"/>
      <c r="F4644" s="69"/>
      <c r="G4644" s="69"/>
      <c r="H4644" s="69"/>
      <c r="I4644" s="69"/>
      <c r="J4644" s="70"/>
      <c r="K4644" s="118"/>
      <c r="L4644" s="112"/>
    </row>
    <row r="4645" spans="1:12" x14ac:dyDescent="0.25">
      <c r="A4645" s="93">
        <v>1988</v>
      </c>
      <c r="B4645" s="94" t="s">
        <v>356</v>
      </c>
      <c r="C4645" s="95" t="s">
        <v>357</v>
      </c>
      <c r="D4645" s="95" t="s">
        <v>337</v>
      </c>
      <c r="E4645" s="87"/>
      <c r="F4645" s="69"/>
      <c r="G4645" s="69"/>
      <c r="H4645" s="69"/>
      <c r="I4645" s="69"/>
      <c r="J4645" s="70"/>
      <c r="K4645" s="118"/>
      <c r="L4645" s="112"/>
    </row>
    <row r="4646" spans="1:12" x14ac:dyDescent="0.25">
      <c r="A4646" s="93">
        <v>1988</v>
      </c>
      <c r="B4646" s="94" t="s">
        <v>358</v>
      </c>
      <c r="C4646" s="95" t="s">
        <v>359</v>
      </c>
      <c r="D4646" s="95" t="s">
        <v>337</v>
      </c>
      <c r="E4646" s="87"/>
      <c r="F4646" s="69"/>
      <c r="G4646" s="69"/>
      <c r="H4646" s="69"/>
      <c r="I4646" s="69"/>
      <c r="J4646" s="70"/>
      <c r="K4646" s="118"/>
      <c r="L4646" s="112"/>
    </row>
    <row r="4647" spans="1:12" x14ac:dyDescent="0.25">
      <c r="A4647" s="93">
        <v>1988</v>
      </c>
      <c r="B4647" s="94" t="s">
        <v>360</v>
      </c>
      <c r="C4647" s="95" t="s">
        <v>361</v>
      </c>
      <c r="D4647" s="95" t="s">
        <v>337</v>
      </c>
      <c r="E4647" s="87"/>
      <c r="F4647" s="69"/>
      <c r="G4647" s="69"/>
      <c r="H4647" s="69"/>
      <c r="I4647" s="69"/>
      <c r="J4647" s="70"/>
      <c r="K4647" s="118"/>
      <c r="L4647" s="112"/>
    </row>
    <row r="4648" spans="1:12" x14ac:dyDescent="0.25">
      <c r="A4648" s="93">
        <v>1988</v>
      </c>
      <c r="B4648" s="94" t="s">
        <v>362</v>
      </c>
      <c r="C4648" s="95" t="s">
        <v>363</v>
      </c>
      <c r="D4648" s="95" t="s">
        <v>337</v>
      </c>
      <c r="E4648" s="87"/>
      <c r="F4648" s="69"/>
      <c r="G4648" s="69"/>
      <c r="H4648" s="69"/>
      <c r="I4648" s="69"/>
      <c r="J4648" s="70"/>
      <c r="K4648" s="118"/>
      <c r="L4648" s="112"/>
    </row>
    <row r="4649" spans="1:12" x14ac:dyDescent="0.25">
      <c r="A4649" s="93">
        <v>1988</v>
      </c>
      <c r="B4649" s="94" t="s">
        <v>364</v>
      </c>
      <c r="C4649" s="95" t="s">
        <v>365</v>
      </c>
      <c r="D4649" s="95" t="s">
        <v>337</v>
      </c>
      <c r="E4649" s="87"/>
      <c r="F4649" s="69"/>
      <c r="G4649" s="69"/>
      <c r="H4649" s="69"/>
      <c r="I4649" s="69"/>
      <c r="J4649" s="70"/>
      <c r="K4649" s="118"/>
      <c r="L4649" s="112"/>
    </row>
    <row r="4650" spans="1:12" x14ac:dyDescent="0.25">
      <c r="A4650" s="93">
        <v>1988</v>
      </c>
      <c r="B4650" s="94" t="s">
        <v>366</v>
      </c>
      <c r="C4650" s="95" t="s">
        <v>367</v>
      </c>
      <c r="D4650" s="95" t="s">
        <v>337</v>
      </c>
      <c r="E4650" s="87"/>
      <c r="F4650" s="69"/>
      <c r="G4650" s="69"/>
      <c r="H4650" s="69"/>
      <c r="I4650" s="69"/>
      <c r="J4650" s="70"/>
      <c r="K4650" s="118"/>
      <c r="L4650" s="112"/>
    </row>
    <row r="4651" spans="1:12" x14ac:dyDescent="0.25">
      <c r="A4651" s="93">
        <v>1988</v>
      </c>
      <c r="B4651" s="94" t="s">
        <v>368</v>
      </c>
      <c r="C4651" s="95" t="s">
        <v>369</v>
      </c>
      <c r="D4651" s="95" t="s">
        <v>337</v>
      </c>
      <c r="E4651" s="87"/>
      <c r="F4651" s="69"/>
      <c r="G4651" s="69"/>
      <c r="H4651" s="69"/>
      <c r="I4651" s="69"/>
      <c r="J4651" s="70"/>
      <c r="K4651" s="118"/>
      <c r="L4651" s="112"/>
    </row>
    <row r="4652" spans="1:12" x14ac:dyDescent="0.25">
      <c r="A4652" s="93">
        <v>1988</v>
      </c>
      <c r="B4652" s="94" t="s">
        <v>370</v>
      </c>
      <c r="C4652" s="95" t="s">
        <v>371</v>
      </c>
      <c r="D4652" s="95" t="s">
        <v>337</v>
      </c>
      <c r="E4652" s="87"/>
      <c r="F4652" s="69"/>
      <c r="G4652" s="69"/>
      <c r="H4652" s="69"/>
      <c r="I4652" s="69"/>
      <c r="J4652" s="70"/>
      <c r="K4652" s="118"/>
      <c r="L4652" s="112"/>
    </row>
    <row r="4653" spans="1:12" x14ac:dyDescent="0.25">
      <c r="A4653" s="93">
        <v>1988</v>
      </c>
      <c r="B4653" s="94" t="s">
        <v>372</v>
      </c>
      <c r="C4653" s="95" t="s">
        <v>373</v>
      </c>
      <c r="D4653" s="95" t="s">
        <v>337</v>
      </c>
      <c r="E4653" s="87"/>
      <c r="F4653" s="69"/>
      <c r="G4653" s="69"/>
      <c r="H4653" s="69"/>
      <c r="I4653" s="69"/>
      <c r="J4653" s="70"/>
      <c r="K4653" s="118"/>
      <c r="L4653" s="112"/>
    </row>
    <row r="4654" spans="1:12" x14ac:dyDescent="0.25">
      <c r="A4654" s="93">
        <v>1988</v>
      </c>
      <c r="B4654" s="94" t="s">
        <v>374</v>
      </c>
      <c r="C4654" s="95" t="s">
        <v>375</v>
      </c>
      <c r="D4654" s="95" t="s">
        <v>337</v>
      </c>
      <c r="E4654" s="87"/>
      <c r="F4654" s="69"/>
      <c r="G4654" s="69"/>
      <c r="H4654" s="69"/>
      <c r="I4654" s="69"/>
      <c r="J4654" s="70"/>
      <c r="K4654" s="118"/>
      <c r="L4654" s="112"/>
    </row>
    <row r="4655" spans="1:12" x14ac:dyDescent="0.25">
      <c r="A4655" s="93">
        <v>1988</v>
      </c>
      <c r="B4655" s="94" t="s">
        <v>376</v>
      </c>
      <c r="C4655" s="95" t="s">
        <v>377</v>
      </c>
      <c r="D4655" s="95" t="s">
        <v>337</v>
      </c>
      <c r="E4655" s="87"/>
      <c r="F4655" s="69"/>
      <c r="G4655" s="69"/>
      <c r="H4655" s="69"/>
      <c r="I4655" s="69"/>
      <c r="J4655" s="70"/>
      <c r="K4655" s="118"/>
      <c r="L4655" s="112"/>
    </row>
    <row r="4656" spans="1:12" x14ac:dyDescent="0.25">
      <c r="A4656" s="93">
        <v>1988</v>
      </c>
      <c r="B4656" s="94" t="s">
        <v>378</v>
      </c>
      <c r="C4656" s="95" t="s">
        <v>379</v>
      </c>
      <c r="D4656" s="95" t="s">
        <v>337</v>
      </c>
      <c r="E4656" s="87"/>
      <c r="F4656" s="69"/>
      <c r="G4656" s="69"/>
      <c r="H4656" s="69"/>
      <c r="I4656" s="69"/>
      <c r="J4656" s="70"/>
      <c r="K4656" s="118"/>
      <c r="L4656" s="112"/>
    </row>
    <row r="4657" spans="1:12" x14ac:dyDescent="0.25">
      <c r="A4657" s="93">
        <v>1988</v>
      </c>
      <c r="B4657" s="94" t="s">
        <v>380</v>
      </c>
      <c r="C4657" s="95" t="s">
        <v>381</v>
      </c>
      <c r="D4657" s="95" t="s">
        <v>337</v>
      </c>
      <c r="E4657" s="87"/>
      <c r="F4657" s="69"/>
      <c r="G4657" s="69"/>
      <c r="H4657" s="69"/>
      <c r="I4657" s="69"/>
      <c r="J4657" s="70"/>
      <c r="K4657" s="118"/>
      <c r="L4657" s="112"/>
    </row>
    <row r="4658" spans="1:12" x14ac:dyDescent="0.25">
      <c r="A4658" s="93">
        <v>1988</v>
      </c>
      <c r="B4658" s="94"/>
      <c r="C4658" s="95" t="s">
        <v>382</v>
      </c>
      <c r="D4658" s="95" t="s">
        <v>337</v>
      </c>
      <c r="E4658" s="87"/>
      <c r="F4658" s="69"/>
      <c r="G4658" s="69"/>
      <c r="H4658" s="69"/>
      <c r="I4658" s="69"/>
      <c r="J4658" s="70"/>
      <c r="K4658" s="118"/>
      <c r="L4658" s="112"/>
    </row>
    <row r="4659" spans="1:12" x14ac:dyDescent="0.25">
      <c r="A4659" s="93">
        <v>1988</v>
      </c>
      <c r="B4659" s="94" t="s">
        <v>383</v>
      </c>
      <c r="C4659" s="95" t="s">
        <v>384</v>
      </c>
      <c r="D4659" s="95" t="s">
        <v>337</v>
      </c>
      <c r="E4659" s="87"/>
      <c r="F4659" s="69"/>
      <c r="G4659" s="69"/>
      <c r="H4659" s="69"/>
      <c r="I4659" s="69"/>
      <c r="J4659" s="70"/>
      <c r="K4659" s="118"/>
      <c r="L4659" s="112"/>
    </row>
    <row r="4660" spans="1:12" x14ac:dyDescent="0.25">
      <c r="A4660" s="93">
        <v>1988</v>
      </c>
      <c r="B4660" s="94" t="s">
        <v>385</v>
      </c>
      <c r="C4660" s="95" t="s">
        <v>386</v>
      </c>
      <c r="D4660" s="95" t="s">
        <v>337</v>
      </c>
      <c r="E4660" s="87"/>
      <c r="F4660" s="69"/>
      <c r="G4660" s="69"/>
      <c r="H4660" s="69"/>
      <c r="I4660" s="69"/>
      <c r="J4660" s="70"/>
      <c r="K4660" s="118"/>
      <c r="L4660" s="112"/>
    </row>
    <row r="4661" spans="1:12" x14ac:dyDescent="0.25">
      <c r="A4661" s="93">
        <v>1988</v>
      </c>
      <c r="B4661" s="94" t="s">
        <v>387</v>
      </c>
      <c r="C4661" s="95" t="s">
        <v>648</v>
      </c>
      <c r="D4661" s="95" t="s">
        <v>337</v>
      </c>
      <c r="E4661" s="87"/>
      <c r="F4661" s="69"/>
      <c r="G4661" s="69"/>
      <c r="H4661" s="69"/>
      <c r="I4661" s="69"/>
      <c r="J4661" s="70"/>
      <c r="K4661" s="118"/>
      <c r="L4661" s="112"/>
    </row>
    <row r="4662" spans="1:12" x14ac:dyDescent="0.25">
      <c r="A4662" s="93">
        <v>1988</v>
      </c>
      <c r="B4662" s="94" t="s">
        <v>388</v>
      </c>
      <c r="C4662" s="95" t="s">
        <v>389</v>
      </c>
      <c r="D4662" s="95" t="s">
        <v>337</v>
      </c>
      <c r="E4662" s="87"/>
      <c r="F4662" s="69"/>
      <c r="G4662" s="69"/>
      <c r="H4662" s="69"/>
      <c r="I4662" s="69"/>
      <c r="J4662" s="70"/>
      <c r="K4662" s="118"/>
      <c r="L4662" s="112"/>
    </row>
    <row r="4663" spans="1:12" x14ac:dyDescent="0.25">
      <c r="A4663" s="93">
        <v>1988</v>
      </c>
      <c r="B4663" s="94" t="s">
        <v>390</v>
      </c>
      <c r="C4663" s="95" t="s">
        <v>391</v>
      </c>
      <c r="D4663" s="95" t="s">
        <v>337</v>
      </c>
      <c r="E4663" s="87"/>
      <c r="F4663" s="69"/>
      <c r="G4663" s="69"/>
      <c r="H4663" s="69"/>
      <c r="I4663" s="69"/>
      <c r="J4663" s="70"/>
      <c r="K4663" s="118"/>
      <c r="L4663" s="112"/>
    </row>
    <row r="4664" spans="1:12" x14ac:dyDescent="0.25">
      <c r="A4664" s="93">
        <v>1988</v>
      </c>
      <c r="B4664" s="94" t="s">
        <v>392</v>
      </c>
      <c r="C4664" s="95" t="s">
        <v>393</v>
      </c>
      <c r="D4664" s="95" t="s">
        <v>337</v>
      </c>
      <c r="E4664" s="87"/>
      <c r="F4664" s="69"/>
      <c r="G4664" s="69"/>
      <c r="H4664" s="69"/>
      <c r="I4664" s="69"/>
      <c r="J4664" s="70"/>
      <c r="K4664" s="118"/>
      <c r="L4664" s="112"/>
    </row>
    <row r="4665" spans="1:12" x14ac:dyDescent="0.25">
      <c r="A4665" s="93">
        <v>1988</v>
      </c>
      <c r="B4665" s="94" t="s">
        <v>394</v>
      </c>
      <c r="C4665" s="95" t="s">
        <v>395</v>
      </c>
      <c r="D4665" s="95" t="s">
        <v>337</v>
      </c>
      <c r="E4665" s="87"/>
      <c r="F4665" s="69"/>
      <c r="G4665" s="69"/>
      <c r="H4665" s="69"/>
      <c r="I4665" s="69"/>
      <c r="J4665" s="70"/>
      <c r="K4665" s="118"/>
      <c r="L4665" s="112"/>
    </row>
    <row r="4666" spans="1:12" x14ac:dyDescent="0.25">
      <c r="A4666" s="93">
        <v>1988</v>
      </c>
      <c r="B4666" s="94" t="s">
        <v>396</v>
      </c>
      <c r="C4666" s="95" t="s">
        <v>397</v>
      </c>
      <c r="D4666" s="95" t="s">
        <v>337</v>
      </c>
      <c r="E4666" s="87"/>
      <c r="F4666" s="69"/>
      <c r="G4666" s="69"/>
      <c r="H4666" s="69"/>
      <c r="I4666" s="69"/>
      <c r="J4666" s="70"/>
      <c r="K4666" s="118"/>
      <c r="L4666" s="112"/>
    </row>
    <row r="4667" spans="1:12" x14ac:dyDescent="0.25">
      <c r="A4667" s="93">
        <v>1988</v>
      </c>
      <c r="B4667" s="94" t="s">
        <v>398</v>
      </c>
      <c r="C4667" s="95" t="s">
        <v>399</v>
      </c>
      <c r="D4667" s="95" t="s">
        <v>337</v>
      </c>
      <c r="E4667" s="87"/>
      <c r="F4667" s="69"/>
      <c r="G4667" s="69"/>
      <c r="H4667" s="69"/>
      <c r="I4667" s="69"/>
      <c r="J4667" s="70"/>
      <c r="K4667" s="118"/>
      <c r="L4667" s="112"/>
    </row>
    <row r="4668" spans="1:12" x14ac:dyDescent="0.25">
      <c r="A4668" s="93">
        <v>1988</v>
      </c>
      <c r="B4668" s="94" t="s">
        <v>400</v>
      </c>
      <c r="C4668" s="95" t="s">
        <v>401</v>
      </c>
      <c r="D4668" s="95" t="s">
        <v>337</v>
      </c>
      <c r="E4668" s="87"/>
      <c r="F4668" s="69"/>
      <c r="G4668" s="69"/>
      <c r="H4668" s="69"/>
      <c r="I4668" s="69"/>
      <c r="J4668" s="70"/>
      <c r="K4668" s="118"/>
      <c r="L4668" s="112"/>
    </row>
    <row r="4669" spans="1:12" x14ac:dyDescent="0.25">
      <c r="A4669" s="93">
        <v>1988</v>
      </c>
      <c r="B4669" s="94" t="s">
        <v>402</v>
      </c>
      <c r="C4669" s="95" t="s">
        <v>403</v>
      </c>
      <c r="D4669" s="95" t="s">
        <v>337</v>
      </c>
      <c r="E4669" s="87"/>
      <c r="F4669" s="69"/>
      <c r="G4669" s="69"/>
      <c r="H4669" s="69"/>
      <c r="I4669" s="69"/>
      <c r="J4669" s="70"/>
      <c r="K4669" s="118"/>
      <c r="L4669" s="112"/>
    </row>
    <row r="4670" spans="1:12" x14ac:dyDescent="0.25">
      <c r="A4670" s="93">
        <v>1988</v>
      </c>
      <c r="B4670" s="94" t="s">
        <v>404</v>
      </c>
      <c r="C4670" s="95" t="s">
        <v>405</v>
      </c>
      <c r="D4670" s="95" t="s">
        <v>337</v>
      </c>
      <c r="E4670" s="87"/>
      <c r="F4670" s="69"/>
      <c r="G4670" s="69"/>
      <c r="H4670" s="69"/>
      <c r="I4670" s="69"/>
      <c r="J4670" s="70"/>
      <c r="K4670" s="118"/>
      <c r="L4670" s="112"/>
    </row>
    <row r="4671" spans="1:12" x14ac:dyDescent="0.25">
      <c r="A4671" s="93">
        <v>1988</v>
      </c>
      <c r="B4671" s="94" t="s">
        <v>406</v>
      </c>
      <c r="C4671" s="95" t="s">
        <v>407</v>
      </c>
      <c r="D4671" s="95" t="s">
        <v>337</v>
      </c>
      <c r="E4671" s="87"/>
      <c r="F4671" s="69"/>
      <c r="G4671" s="69"/>
      <c r="H4671" s="69"/>
      <c r="I4671" s="69"/>
      <c r="J4671" s="70"/>
      <c r="K4671" s="118"/>
      <c r="L4671" s="112"/>
    </row>
    <row r="4672" spans="1:12" x14ac:dyDescent="0.25">
      <c r="A4672" s="93">
        <v>1988</v>
      </c>
      <c r="B4672" s="94" t="s">
        <v>408</v>
      </c>
      <c r="C4672" s="95" t="s">
        <v>409</v>
      </c>
      <c r="D4672" s="95" t="s">
        <v>337</v>
      </c>
      <c r="E4672" s="87"/>
      <c r="F4672" s="69"/>
      <c r="G4672" s="69"/>
      <c r="H4672" s="69"/>
      <c r="I4672" s="69"/>
      <c r="J4672" s="70"/>
      <c r="K4672" s="118"/>
      <c r="L4672" s="112"/>
    </row>
    <row r="4673" spans="1:12" x14ac:dyDescent="0.25">
      <c r="A4673" s="93">
        <v>1988</v>
      </c>
      <c r="B4673" s="94" t="s">
        <v>410</v>
      </c>
      <c r="C4673" s="95" t="s">
        <v>411</v>
      </c>
      <c r="D4673" s="95" t="s">
        <v>337</v>
      </c>
      <c r="E4673" s="87"/>
      <c r="F4673" s="69"/>
      <c r="G4673" s="69"/>
      <c r="H4673" s="69"/>
      <c r="I4673" s="69"/>
      <c r="J4673" s="70"/>
      <c r="K4673" s="118"/>
      <c r="L4673" s="112"/>
    </row>
    <row r="4674" spans="1:12" x14ac:dyDescent="0.25">
      <c r="A4674" s="93">
        <v>1988</v>
      </c>
      <c r="B4674" s="94" t="s">
        <v>412</v>
      </c>
      <c r="C4674" s="95" t="s">
        <v>413</v>
      </c>
      <c r="D4674" s="95" t="s">
        <v>337</v>
      </c>
      <c r="E4674" s="87"/>
      <c r="F4674" s="69"/>
      <c r="G4674" s="69"/>
      <c r="H4674" s="69"/>
      <c r="I4674" s="69"/>
      <c r="J4674" s="70"/>
      <c r="K4674" s="118"/>
      <c r="L4674" s="112"/>
    </row>
    <row r="4675" spans="1:12" x14ac:dyDescent="0.25">
      <c r="A4675" s="93">
        <v>1988</v>
      </c>
      <c r="B4675" s="94" t="s">
        <v>414</v>
      </c>
      <c r="C4675" s="95" t="s">
        <v>415</v>
      </c>
      <c r="D4675" s="95" t="s">
        <v>337</v>
      </c>
      <c r="E4675" s="87"/>
      <c r="F4675" s="69"/>
      <c r="G4675" s="69"/>
      <c r="H4675" s="69"/>
      <c r="I4675" s="69"/>
      <c r="J4675" s="70"/>
      <c r="K4675" s="118"/>
      <c r="L4675" s="112"/>
    </row>
    <row r="4676" spans="1:12" x14ac:dyDescent="0.25">
      <c r="A4676" s="93">
        <v>1988</v>
      </c>
      <c r="B4676" s="94" t="s">
        <v>416</v>
      </c>
      <c r="C4676" s="95" t="s">
        <v>417</v>
      </c>
      <c r="D4676" s="95" t="s">
        <v>337</v>
      </c>
      <c r="E4676" s="87"/>
      <c r="F4676" s="69"/>
      <c r="G4676" s="69"/>
      <c r="H4676" s="69"/>
      <c r="I4676" s="69"/>
      <c r="J4676" s="70"/>
      <c r="K4676" s="118"/>
      <c r="L4676" s="112"/>
    </row>
    <row r="4677" spans="1:12" x14ac:dyDescent="0.25">
      <c r="A4677" s="93">
        <v>1988</v>
      </c>
      <c r="B4677" s="94" t="s">
        <v>418</v>
      </c>
      <c r="C4677" s="95" t="s">
        <v>419</v>
      </c>
      <c r="D4677" s="95" t="s">
        <v>337</v>
      </c>
      <c r="E4677" s="87"/>
      <c r="F4677" s="69"/>
      <c r="G4677" s="69"/>
      <c r="H4677" s="69"/>
      <c r="I4677" s="69"/>
      <c r="J4677" s="70"/>
      <c r="K4677" s="118"/>
      <c r="L4677" s="112"/>
    </row>
    <row r="4678" spans="1:12" x14ac:dyDescent="0.25">
      <c r="A4678" s="93">
        <v>1988</v>
      </c>
      <c r="B4678" s="94" t="s">
        <v>420</v>
      </c>
      <c r="C4678" s="95" t="s">
        <v>421</v>
      </c>
      <c r="D4678" s="95" t="s">
        <v>337</v>
      </c>
      <c r="E4678" s="87"/>
      <c r="F4678" s="69"/>
      <c r="G4678" s="69"/>
      <c r="H4678" s="69"/>
      <c r="I4678" s="69"/>
      <c r="J4678" s="70"/>
      <c r="K4678" s="118"/>
      <c r="L4678" s="112"/>
    </row>
    <row r="4679" spans="1:12" x14ac:dyDescent="0.25">
      <c r="A4679" s="93">
        <v>1988</v>
      </c>
      <c r="B4679" s="94" t="s">
        <v>422</v>
      </c>
      <c r="C4679" s="95" t="s">
        <v>423</v>
      </c>
      <c r="D4679" s="95" t="s">
        <v>337</v>
      </c>
      <c r="E4679" s="87"/>
      <c r="F4679" s="69"/>
      <c r="G4679" s="69"/>
      <c r="H4679" s="69"/>
      <c r="I4679" s="69"/>
      <c r="J4679" s="70"/>
      <c r="K4679" s="118"/>
      <c r="L4679" s="112"/>
    </row>
    <row r="4680" spans="1:12" x14ac:dyDescent="0.25">
      <c r="A4680" s="93">
        <v>1988</v>
      </c>
      <c r="B4680" s="94" t="s">
        <v>424</v>
      </c>
      <c r="C4680" s="95" t="s">
        <v>425</v>
      </c>
      <c r="D4680" s="95" t="s">
        <v>337</v>
      </c>
      <c r="E4680" s="87"/>
      <c r="F4680" s="69"/>
      <c r="G4680" s="69"/>
      <c r="H4680" s="69"/>
      <c r="I4680" s="69"/>
      <c r="J4680" s="70"/>
      <c r="K4680" s="118"/>
      <c r="L4680" s="112"/>
    </row>
    <row r="4681" spans="1:12" x14ac:dyDescent="0.25">
      <c r="A4681" s="93">
        <v>1988</v>
      </c>
      <c r="B4681" s="94" t="s">
        <v>426</v>
      </c>
      <c r="C4681" s="95" t="s">
        <v>427</v>
      </c>
      <c r="D4681" s="95" t="s">
        <v>337</v>
      </c>
      <c r="E4681" s="87"/>
      <c r="F4681" s="69"/>
      <c r="G4681" s="69"/>
      <c r="H4681" s="69"/>
      <c r="I4681" s="69"/>
      <c r="J4681" s="70"/>
      <c r="K4681" s="118"/>
      <c r="L4681" s="112"/>
    </row>
    <row r="4682" spans="1:12" x14ac:dyDescent="0.25">
      <c r="A4682" s="93">
        <v>1988</v>
      </c>
      <c r="B4682" s="94" t="s">
        <v>428</v>
      </c>
      <c r="C4682" s="95" t="s">
        <v>429</v>
      </c>
      <c r="D4682" s="95" t="s">
        <v>337</v>
      </c>
      <c r="E4682" s="87"/>
      <c r="F4682" s="69"/>
      <c r="G4682" s="69"/>
      <c r="H4682" s="69"/>
      <c r="I4682" s="69"/>
      <c r="J4682" s="70"/>
      <c r="K4682" s="118"/>
      <c r="L4682" s="112"/>
    </row>
    <row r="4683" spans="1:12" x14ac:dyDescent="0.25">
      <c r="A4683" s="93">
        <v>1988</v>
      </c>
      <c r="B4683" s="94" t="s">
        <v>430</v>
      </c>
      <c r="C4683" s="95" t="s">
        <v>431</v>
      </c>
      <c r="D4683" s="95" t="s">
        <v>337</v>
      </c>
      <c r="E4683" s="87"/>
      <c r="F4683" s="69"/>
      <c r="G4683" s="69"/>
      <c r="H4683" s="69"/>
      <c r="I4683" s="69"/>
      <c r="J4683" s="70"/>
      <c r="K4683" s="118"/>
      <c r="L4683" s="112"/>
    </row>
    <row r="4684" spans="1:12" x14ac:dyDescent="0.25">
      <c r="A4684" s="93">
        <v>1988</v>
      </c>
      <c r="B4684" s="94" t="s">
        <v>432</v>
      </c>
      <c r="C4684" s="95" t="s">
        <v>433</v>
      </c>
      <c r="D4684" s="95" t="s">
        <v>337</v>
      </c>
      <c r="E4684" s="87"/>
      <c r="F4684" s="69"/>
      <c r="G4684" s="69"/>
      <c r="H4684" s="69"/>
      <c r="I4684" s="69"/>
      <c r="J4684" s="70"/>
      <c r="K4684" s="118"/>
      <c r="L4684" s="112"/>
    </row>
    <row r="4685" spans="1:12" x14ac:dyDescent="0.25">
      <c r="A4685" s="93">
        <v>1988</v>
      </c>
      <c r="B4685" s="94" t="s">
        <v>434</v>
      </c>
      <c r="C4685" s="95" t="s">
        <v>435</v>
      </c>
      <c r="D4685" s="95" t="s">
        <v>337</v>
      </c>
      <c r="E4685" s="87"/>
      <c r="F4685" s="69"/>
      <c r="G4685" s="69"/>
      <c r="H4685" s="69"/>
      <c r="I4685" s="69"/>
      <c r="J4685" s="70"/>
      <c r="K4685" s="118"/>
      <c r="L4685" s="112"/>
    </row>
    <row r="4686" spans="1:12" x14ac:dyDescent="0.25">
      <c r="A4686" s="93">
        <v>1988</v>
      </c>
      <c r="B4686" s="94" t="s">
        <v>436</v>
      </c>
      <c r="C4686" s="95" t="s">
        <v>437</v>
      </c>
      <c r="D4686" s="95" t="s">
        <v>337</v>
      </c>
      <c r="E4686" s="87"/>
      <c r="F4686" s="69"/>
      <c r="G4686" s="69"/>
      <c r="H4686" s="69"/>
      <c r="I4686" s="69"/>
      <c r="J4686" s="70"/>
      <c r="K4686" s="118"/>
      <c r="L4686" s="112"/>
    </row>
    <row r="4687" spans="1:12" x14ac:dyDescent="0.25">
      <c r="A4687" s="93">
        <v>1988</v>
      </c>
      <c r="B4687" s="94" t="s">
        <v>438</v>
      </c>
      <c r="C4687" s="95" t="s">
        <v>439</v>
      </c>
      <c r="D4687" s="95" t="s">
        <v>440</v>
      </c>
      <c r="E4687" s="87"/>
      <c r="F4687" s="69"/>
      <c r="G4687" s="69"/>
      <c r="H4687" s="69"/>
      <c r="I4687" s="69"/>
      <c r="J4687" s="70"/>
      <c r="K4687" s="118"/>
      <c r="L4687" s="112"/>
    </row>
    <row r="4688" spans="1:12" x14ac:dyDescent="0.25">
      <c r="A4688" s="93">
        <v>1988</v>
      </c>
      <c r="B4688" s="94" t="s">
        <v>441</v>
      </c>
      <c r="C4688" s="95" t="s">
        <v>442</v>
      </c>
      <c r="D4688" s="95" t="s">
        <v>440</v>
      </c>
      <c r="E4688" s="87"/>
      <c r="F4688" s="69"/>
      <c r="G4688" s="69"/>
      <c r="H4688" s="69"/>
      <c r="I4688" s="69"/>
      <c r="J4688" s="70"/>
      <c r="K4688" s="118"/>
      <c r="L4688" s="112"/>
    </row>
    <row r="4689" spans="1:12" x14ac:dyDescent="0.25">
      <c r="A4689" s="93">
        <v>1988</v>
      </c>
      <c r="B4689" s="94" t="s">
        <v>443</v>
      </c>
      <c r="C4689" s="95" t="s">
        <v>444</v>
      </c>
      <c r="D4689" s="95" t="s">
        <v>440</v>
      </c>
      <c r="E4689" s="87"/>
      <c r="F4689" s="69"/>
      <c r="G4689" s="69"/>
      <c r="H4689" s="69"/>
      <c r="I4689" s="69"/>
      <c r="J4689" s="70"/>
      <c r="K4689" s="118"/>
      <c r="L4689" s="112"/>
    </row>
    <row r="4690" spans="1:12" x14ac:dyDescent="0.25">
      <c r="A4690" s="93">
        <v>1988</v>
      </c>
      <c r="B4690" s="94" t="s">
        <v>445</v>
      </c>
      <c r="C4690" s="95" t="s">
        <v>446</v>
      </c>
      <c r="D4690" s="95" t="s">
        <v>440</v>
      </c>
      <c r="E4690" s="87"/>
      <c r="F4690" s="69"/>
      <c r="G4690" s="69"/>
      <c r="H4690" s="69"/>
      <c r="I4690" s="69"/>
      <c r="J4690" s="70"/>
      <c r="K4690" s="118"/>
      <c r="L4690" s="112"/>
    </row>
    <row r="4691" spans="1:12" x14ac:dyDescent="0.25">
      <c r="A4691" s="93">
        <v>1988</v>
      </c>
      <c r="B4691" s="94" t="s">
        <v>447</v>
      </c>
      <c r="C4691" s="95" t="s">
        <v>448</v>
      </c>
      <c r="D4691" s="95" t="s">
        <v>440</v>
      </c>
      <c r="E4691" s="87"/>
      <c r="F4691" s="69"/>
      <c r="G4691" s="69"/>
      <c r="H4691" s="69"/>
      <c r="I4691" s="69"/>
      <c r="J4691" s="70"/>
      <c r="K4691" s="118"/>
      <c r="L4691" s="112"/>
    </row>
    <row r="4692" spans="1:12" x14ac:dyDescent="0.25">
      <c r="A4692" s="93">
        <v>1988</v>
      </c>
      <c r="B4692" s="94" t="s">
        <v>449</v>
      </c>
      <c r="C4692" s="95" t="s">
        <v>450</v>
      </c>
      <c r="D4692" s="95" t="s">
        <v>440</v>
      </c>
      <c r="E4692" s="87"/>
      <c r="F4692" s="69"/>
      <c r="G4692" s="69"/>
      <c r="H4692" s="69"/>
      <c r="I4692" s="69"/>
      <c r="J4692" s="70"/>
      <c r="K4692" s="118"/>
      <c r="L4692" s="112"/>
    </row>
    <row r="4693" spans="1:12" x14ac:dyDescent="0.25">
      <c r="A4693" s="93">
        <v>1988</v>
      </c>
      <c r="B4693" s="94" t="s">
        <v>451</v>
      </c>
      <c r="C4693" s="95" t="s">
        <v>452</v>
      </c>
      <c r="D4693" s="95" t="s">
        <v>440</v>
      </c>
      <c r="E4693" s="87"/>
      <c r="F4693" s="69"/>
      <c r="G4693" s="69"/>
      <c r="H4693" s="69"/>
      <c r="I4693" s="69"/>
      <c r="J4693" s="70"/>
      <c r="K4693" s="118"/>
      <c r="L4693" s="112"/>
    </row>
    <row r="4694" spans="1:12" x14ac:dyDescent="0.25">
      <c r="A4694" s="93">
        <v>1988</v>
      </c>
      <c r="B4694" s="94" t="s">
        <v>453</v>
      </c>
      <c r="C4694" s="95" t="s">
        <v>454</v>
      </c>
      <c r="D4694" s="95" t="s">
        <v>440</v>
      </c>
      <c r="E4694" s="87"/>
      <c r="F4694" s="69"/>
      <c r="G4694" s="69"/>
      <c r="H4694" s="69"/>
      <c r="I4694" s="69"/>
      <c r="J4694" s="70"/>
      <c r="K4694" s="118"/>
      <c r="L4694" s="112"/>
    </row>
    <row r="4695" spans="1:12" x14ac:dyDescent="0.25">
      <c r="A4695" s="93">
        <v>1988</v>
      </c>
      <c r="B4695" s="94" t="s">
        <v>455</v>
      </c>
      <c r="C4695" s="95" t="s">
        <v>456</v>
      </c>
      <c r="D4695" s="95" t="s">
        <v>440</v>
      </c>
      <c r="E4695" s="87"/>
      <c r="F4695" s="69"/>
      <c r="G4695" s="69"/>
      <c r="H4695" s="69"/>
      <c r="I4695" s="69"/>
      <c r="J4695" s="70"/>
      <c r="K4695" s="118"/>
      <c r="L4695" s="112"/>
    </row>
    <row r="4696" spans="1:12" x14ac:dyDescent="0.25">
      <c r="A4696" s="93">
        <v>1988</v>
      </c>
      <c r="B4696" s="94" t="s">
        <v>457</v>
      </c>
      <c r="C4696" s="95" t="s">
        <v>458</v>
      </c>
      <c r="D4696" s="95" t="s">
        <v>440</v>
      </c>
      <c r="E4696" s="87"/>
      <c r="F4696" s="69"/>
      <c r="G4696" s="69"/>
      <c r="H4696" s="69"/>
      <c r="I4696" s="69"/>
      <c r="J4696" s="70"/>
      <c r="K4696" s="118"/>
      <c r="L4696" s="112"/>
    </row>
    <row r="4697" spans="1:12" x14ac:dyDescent="0.25">
      <c r="A4697" s="93">
        <v>1988</v>
      </c>
      <c r="B4697" s="94" t="s">
        <v>459</v>
      </c>
      <c r="C4697" s="95" t="s">
        <v>460</v>
      </c>
      <c r="D4697" s="95" t="s">
        <v>440</v>
      </c>
      <c r="E4697" s="87"/>
      <c r="F4697" s="69"/>
      <c r="G4697" s="69"/>
      <c r="H4697" s="69"/>
      <c r="I4697" s="69"/>
      <c r="J4697" s="70"/>
      <c r="K4697" s="118"/>
      <c r="L4697" s="112"/>
    </row>
    <row r="4698" spans="1:12" x14ac:dyDescent="0.25">
      <c r="A4698" s="93">
        <v>1988</v>
      </c>
      <c r="B4698" s="94" t="s">
        <v>461</v>
      </c>
      <c r="C4698" s="95" t="s">
        <v>462</v>
      </c>
      <c r="D4698" s="95" t="s">
        <v>440</v>
      </c>
      <c r="E4698" s="87"/>
      <c r="F4698" s="69"/>
      <c r="G4698" s="69"/>
      <c r="H4698" s="69"/>
      <c r="I4698" s="69"/>
      <c r="J4698" s="70"/>
      <c r="K4698" s="118"/>
      <c r="L4698" s="112"/>
    </row>
    <row r="4699" spans="1:12" x14ac:dyDescent="0.25">
      <c r="A4699" s="93">
        <v>1988</v>
      </c>
      <c r="B4699" s="94" t="s">
        <v>463</v>
      </c>
      <c r="C4699" s="95" t="s">
        <v>464</v>
      </c>
      <c r="D4699" s="95" t="s">
        <v>440</v>
      </c>
      <c r="E4699" s="87"/>
      <c r="F4699" s="69"/>
      <c r="G4699" s="69"/>
      <c r="H4699" s="69"/>
      <c r="I4699" s="69"/>
      <c r="J4699" s="70"/>
      <c r="K4699" s="118"/>
      <c r="L4699" s="112"/>
    </row>
    <row r="4700" spans="1:12" x14ac:dyDescent="0.25">
      <c r="A4700" s="93">
        <v>1988</v>
      </c>
      <c r="B4700" s="94" t="s">
        <v>465</v>
      </c>
      <c r="C4700" s="95" t="s">
        <v>466</v>
      </c>
      <c r="D4700" s="95" t="s">
        <v>440</v>
      </c>
      <c r="E4700" s="87"/>
      <c r="F4700" s="69"/>
      <c r="G4700" s="69"/>
      <c r="H4700" s="69"/>
      <c r="I4700" s="69"/>
      <c r="J4700" s="70"/>
      <c r="K4700" s="118"/>
      <c r="L4700" s="112"/>
    </row>
    <row r="4701" spans="1:12" x14ac:dyDescent="0.25">
      <c r="A4701" s="93">
        <v>1988</v>
      </c>
      <c r="B4701" s="94" t="s">
        <v>467</v>
      </c>
      <c r="C4701" s="95" t="s">
        <v>468</v>
      </c>
      <c r="D4701" s="95" t="s">
        <v>440</v>
      </c>
      <c r="E4701" s="87"/>
      <c r="F4701" s="69"/>
      <c r="G4701" s="69"/>
      <c r="H4701" s="69"/>
      <c r="I4701" s="69"/>
      <c r="J4701" s="70"/>
      <c r="K4701" s="118"/>
      <c r="L4701" s="112"/>
    </row>
    <row r="4702" spans="1:12" x14ac:dyDescent="0.25">
      <c r="A4702" s="93">
        <v>1988</v>
      </c>
      <c r="B4702" s="94" t="s">
        <v>469</v>
      </c>
      <c r="C4702" s="95" t="s">
        <v>470</v>
      </c>
      <c r="D4702" s="95" t="s">
        <v>440</v>
      </c>
      <c r="E4702" s="87"/>
      <c r="F4702" s="69"/>
      <c r="G4702" s="69"/>
      <c r="H4702" s="69"/>
      <c r="I4702" s="69"/>
      <c r="J4702" s="70"/>
      <c r="K4702" s="118"/>
      <c r="L4702" s="112"/>
    </row>
    <row r="4703" spans="1:12" x14ac:dyDescent="0.25">
      <c r="A4703" s="93">
        <v>1988</v>
      </c>
      <c r="B4703" s="94" t="s">
        <v>471</v>
      </c>
      <c r="C4703" s="95" t="s">
        <v>472</v>
      </c>
      <c r="D4703" s="95" t="s">
        <v>440</v>
      </c>
      <c r="E4703" s="87"/>
      <c r="F4703" s="69"/>
      <c r="G4703" s="69"/>
      <c r="H4703" s="69"/>
      <c r="I4703" s="69"/>
      <c r="J4703" s="70"/>
      <c r="K4703" s="118"/>
      <c r="L4703" s="112"/>
    </row>
    <row r="4704" spans="1:12" x14ac:dyDescent="0.25">
      <c r="A4704" s="93">
        <v>1988</v>
      </c>
      <c r="B4704" s="94" t="s">
        <v>473</v>
      </c>
      <c r="C4704" s="95" t="s">
        <v>474</v>
      </c>
      <c r="D4704" s="95" t="s">
        <v>440</v>
      </c>
      <c r="E4704" s="87"/>
      <c r="F4704" s="69"/>
      <c r="G4704" s="69"/>
      <c r="H4704" s="69"/>
      <c r="I4704" s="69"/>
      <c r="J4704" s="70"/>
      <c r="K4704" s="118"/>
      <c r="L4704" s="112"/>
    </row>
    <row r="4705" spans="1:12" x14ac:dyDescent="0.25">
      <c r="A4705" s="93">
        <v>1988</v>
      </c>
      <c r="B4705" s="94" t="s">
        <v>475</v>
      </c>
      <c r="C4705" s="95" t="s">
        <v>476</v>
      </c>
      <c r="D4705" s="95" t="s">
        <v>440</v>
      </c>
      <c r="E4705" s="87"/>
      <c r="F4705" s="69"/>
      <c r="G4705" s="69"/>
      <c r="H4705" s="69"/>
      <c r="I4705" s="69"/>
      <c r="J4705" s="70"/>
      <c r="K4705" s="118"/>
      <c r="L4705" s="112"/>
    </row>
    <row r="4706" spans="1:12" x14ac:dyDescent="0.25">
      <c r="A4706" s="93">
        <v>1988</v>
      </c>
      <c r="B4706" s="94" t="s">
        <v>477</v>
      </c>
      <c r="C4706" s="95" t="s">
        <v>478</v>
      </c>
      <c r="D4706" s="95" t="s">
        <v>440</v>
      </c>
      <c r="E4706" s="87"/>
      <c r="F4706" s="69"/>
      <c r="G4706" s="69"/>
      <c r="H4706" s="69"/>
      <c r="I4706" s="69"/>
      <c r="J4706" s="70"/>
      <c r="K4706" s="118"/>
      <c r="L4706" s="112"/>
    </row>
    <row r="4707" spans="1:12" x14ac:dyDescent="0.25">
      <c r="A4707" s="93">
        <v>1988</v>
      </c>
      <c r="B4707" s="94" t="s">
        <v>479</v>
      </c>
      <c r="C4707" s="95" t="s">
        <v>480</v>
      </c>
      <c r="D4707" s="95" t="s">
        <v>440</v>
      </c>
      <c r="E4707" s="87"/>
      <c r="F4707" s="69"/>
      <c r="G4707" s="69"/>
      <c r="H4707" s="69"/>
      <c r="I4707" s="69"/>
      <c r="J4707" s="70"/>
      <c r="K4707" s="118"/>
      <c r="L4707" s="112"/>
    </row>
    <row r="4708" spans="1:12" x14ac:dyDescent="0.25">
      <c r="A4708" s="93">
        <v>1988</v>
      </c>
      <c r="B4708" s="94" t="s">
        <v>481</v>
      </c>
      <c r="C4708" s="95" t="s">
        <v>482</v>
      </c>
      <c r="D4708" s="95" t="s">
        <v>440</v>
      </c>
      <c r="E4708" s="87"/>
      <c r="F4708" s="69"/>
      <c r="G4708" s="69"/>
      <c r="H4708" s="69"/>
      <c r="I4708" s="69"/>
      <c r="J4708" s="70"/>
      <c r="K4708" s="118"/>
      <c r="L4708" s="112"/>
    </row>
    <row r="4709" spans="1:12" x14ac:dyDescent="0.25">
      <c r="A4709" s="93">
        <v>1988</v>
      </c>
      <c r="B4709" s="94" t="s">
        <v>483</v>
      </c>
      <c r="C4709" s="95" t="s">
        <v>484</v>
      </c>
      <c r="D4709" s="95" t="s">
        <v>440</v>
      </c>
      <c r="E4709" s="87"/>
      <c r="F4709" s="69"/>
      <c r="G4709" s="69"/>
      <c r="H4709" s="69"/>
      <c r="I4709" s="69"/>
      <c r="J4709" s="70"/>
      <c r="K4709" s="118"/>
      <c r="L4709" s="112"/>
    </row>
    <row r="4710" spans="1:12" x14ac:dyDescent="0.25">
      <c r="A4710" s="93">
        <v>1988</v>
      </c>
      <c r="B4710" s="94" t="s">
        <v>485</v>
      </c>
      <c r="C4710" s="95" t="s">
        <v>486</v>
      </c>
      <c r="D4710" s="95" t="s">
        <v>440</v>
      </c>
      <c r="E4710" s="87"/>
      <c r="F4710" s="69"/>
      <c r="G4710" s="69"/>
      <c r="H4710" s="69"/>
      <c r="I4710" s="69"/>
      <c r="J4710" s="70"/>
      <c r="K4710" s="118"/>
      <c r="L4710" s="112"/>
    </row>
    <row r="4711" spans="1:12" x14ac:dyDescent="0.25">
      <c r="A4711" s="93">
        <v>1988</v>
      </c>
      <c r="B4711" s="94" t="s">
        <v>487</v>
      </c>
      <c r="C4711" s="95" t="s">
        <v>488</v>
      </c>
      <c r="D4711" s="95" t="s">
        <v>440</v>
      </c>
      <c r="E4711" s="87"/>
      <c r="F4711" s="69"/>
      <c r="G4711" s="69"/>
      <c r="H4711" s="69"/>
      <c r="I4711" s="69"/>
      <c r="J4711" s="70"/>
      <c r="K4711" s="118"/>
      <c r="L4711" s="112"/>
    </row>
    <row r="4712" spans="1:12" x14ac:dyDescent="0.25">
      <c r="A4712" s="93">
        <v>1988</v>
      </c>
      <c r="B4712" s="94" t="s">
        <v>489</v>
      </c>
      <c r="C4712" s="95" t="s">
        <v>490</v>
      </c>
      <c r="D4712" s="95" t="s">
        <v>440</v>
      </c>
      <c r="E4712" s="87"/>
      <c r="F4712" s="69"/>
      <c r="G4712" s="69"/>
      <c r="H4712" s="69"/>
      <c r="I4712" s="69"/>
      <c r="J4712" s="70"/>
      <c r="K4712" s="118"/>
      <c r="L4712" s="112"/>
    </row>
    <row r="4713" spans="1:12" x14ac:dyDescent="0.25">
      <c r="A4713" s="93">
        <v>1988</v>
      </c>
      <c r="B4713" s="94" t="s">
        <v>491</v>
      </c>
      <c r="C4713" s="95" t="s">
        <v>492</v>
      </c>
      <c r="D4713" s="95" t="s">
        <v>440</v>
      </c>
      <c r="E4713" s="87"/>
      <c r="F4713" s="69"/>
      <c r="G4713" s="69"/>
      <c r="H4713" s="69"/>
      <c r="I4713" s="69"/>
      <c r="J4713" s="70"/>
      <c r="K4713" s="118"/>
      <c r="L4713" s="112"/>
    </row>
    <row r="4714" spans="1:12" x14ac:dyDescent="0.25">
      <c r="A4714" s="93">
        <v>1988</v>
      </c>
      <c r="B4714" s="94" t="s">
        <v>493</v>
      </c>
      <c r="C4714" s="95" t="s">
        <v>494</v>
      </c>
      <c r="D4714" s="95" t="s">
        <v>440</v>
      </c>
      <c r="E4714" s="87"/>
      <c r="F4714" s="69"/>
      <c r="G4714" s="69"/>
      <c r="H4714" s="69"/>
      <c r="I4714" s="69"/>
      <c r="J4714" s="70"/>
      <c r="K4714" s="118"/>
      <c r="L4714" s="112"/>
    </row>
    <row r="4715" spans="1:12" ht="15.75" thickBot="1" x14ac:dyDescent="0.3">
      <c r="A4715" s="100">
        <v>1988</v>
      </c>
      <c r="B4715" s="101" t="s">
        <v>495</v>
      </c>
      <c r="C4715" s="102" t="s">
        <v>496</v>
      </c>
      <c r="D4715" s="102" t="s">
        <v>440</v>
      </c>
      <c r="E4715" s="88"/>
      <c r="F4715" s="56"/>
      <c r="G4715" s="56"/>
      <c r="H4715" s="56"/>
      <c r="I4715" s="56"/>
      <c r="J4715" s="71"/>
      <c r="K4715" s="119"/>
      <c r="L4715" s="113"/>
    </row>
    <row r="4716" spans="1:12" x14ac:dyDescent="0.25">
      <c r="A4716" s="90">
        <v>1989</v>
      </c>
      <c r="B4716" s="91" t="s">
        <v>4</v>
      </c>
      <c r="C4716" s="92" t="s">
        <v>5</v>
      </c>
      <c r="D4716" s="92" t="s">
        <v>6</v>
      </c>
      <c r="E4716" s="86"/>
      <c r="F4716" s="69"/>
      <c r="G4716" s="69"/>
      <c r="H4716" s="69"/>
      <c r="I4716" s="69"/>
      <c r="J4716" s="70"/>
      <c r="K4716" s="118"/>
      <c r="L4716" s="112"/>
    </row>
    <row r="4717" spans="1:12" x14ac:dyDescent="0.25">
      <c r="A4717" s="93">
        <v>1989</v>
      </c>
      <c r="B4717" s="94" t="s">
        <v>7</v>
      </c>
      <c r="C4717" s="95" t="s">
        <v>8</v>
      </c>
      <c r="D4717" s="95" t="s">
        <v>6</v>
      </c>
      <c r="E4717" s="87"/>
      <c r="F4717" s="69"/>
      <c r="G4717" s="69"/>
      <c r="H4717" s="69"/>
      <c r="I4717" s="69"/>
      <c r="J4717" s="70"/>
      <c r="K4717" s="118"/>
      <c r="L4717" s="112"/>
    </row>
    <row r="4718" spans="1:12" x14ac:dyDescent="0.25">
      <c r="A4718" s="93">
        <v>1989</v>
      </c>
      <c r="B4718" s="94" t="s">
        <v>9</v>
      </c>
      <c r="C4718" s="95" t="s">
        <v>10</v>
      </c>
      <c r="D4718" s="95" t="s">
        <v>6</v>
      </c>
      <c r="E4718" s="87"/>
      <c r="F4718" s="69"/>
      <c r="G4718" s="69"/>
      <c r="H4718" s="69"/>
      <c r="I4718" s="69"/>
      <c r="J4718" s="70"/>
      <c r="K4718" s="118"/>
      <c r="L4718" s="112"/>
    </row>
    <row r="4719" spans="1:12" x14ac:dyDescent="0.25">
      <c r="A4719" s="93">
        <v>1989</v>
      </c>
      <c r="B4719" s="94" t="s">
        <v>11</v>
      </c>
      <c r="C4719" s="95" t="s">
        <v>12</v>
      </c>
      <c r="D4719" s="95" t="s">
        <v>6</v>
      </c>
      <c r="E4719" s="87"/>
      <c r="F4719" s="69"/>
      <c r="G4719" s="69"/>
      <c r="H4719" s="69"/>
      <c r="I4719" s="69"/>
      <c r="J4719" s="70"/>
      <c r="K4719" s="118"/>
      <c r="L4719" s="112"/>
    </row>
    <row r="4720" spans="1:12" x14ac:dyDescent="0.25">
      <c r="A4720" s="93">
        <v>1989</v>
      </c>
      <c r="B4720" s="94" t="s">
        <v>13</v>
      </c>
      <c r="C4720" s="95" t="s">
        <v>14</v>
      </c>
      <c r="D4720" s="95" t="s">
        <v>6</v>
      </c>
      <c r="E4720" s="87"/>
      <c r="F4720" s="69"/>
      <c r="G4720" s="69"/>
      <c r="H4720" s="69"/>
      <c r="I4720" s="69"/>
      <c r="J4720" s="70"/>
      <c r="K4720" s="118"/>
      <c r="L4720" s="112"/>
    </row>
    <row r="4721" spans="1:12" x14ac:dyDescent="0.25">
      <c r="A4721" s="93">
        <v>1989</v>
      </c>
      <c r="B4721" s="94" t="s">
        <v>15</v>
      </c>
      <c r="C4721" s="95" t="s">
        <v>16</v>
      </c>
      <c r="D4721" s="95" t="s">
        <v>6</v>
      </c>
      <c r="E4721" s="87"/>
      <c r="F4721" s="69"/>
      <c r="G4721" s="69"/>
      <c r="H4721" s="69"/>
      <c r="I4721" s="69"/>
      <c r="J4721" s="70"/>
      <c r="K4721" s="118"/>
      <c r="L4721" s="112"/>
    </row>
    <row r="4722" spans="1:12" x14ac:dyDescent="0.25">
      <c r="A4722" s="93">
        <v>1989</v>
      </c>
      <c r="B4722" s="94" t="s">
        <v>17</v>
      </c>
      <c r="C4722" s="95" t="s">
        <v>18</v>
      </c>
      <c r="D4722" s="95" t="s">
        <v>6</v>
      </c>
      <c r="E4722" s="87"/>
      <c r="F4722" s="69"/>
      <c r="G4722" s="69"/>
      <c r="H4722" s="69"/>
      <c r="I4722" s="69"/>
      <c r="J4722" s="70"/>
      <c r="K4722" s="118"/>
      <c r="L4722" s="112"/>
    </row>
    <row r="4723" spans="1:12" x14ac:dyDescent="0.25">
      <c r="A4723" s="93">
        <v>1989</v>
      </c>
      <c r="B4723" s="94" t="s">
        <v>19</v>
      </c>
      <c r="C4723" s="95" t="s">
        <v>20</v>
      </c>
      <c r="D4723" s="95" t="s">
        <v>6</v>
      </c>
      <c r="E4723" s="87"/>
      <c r="F4723" s="69"/>
      <c r="G4723" s="69"/>
      <c r="H4723" s="69"/>
      <c r="I4723" s="69"/>
      <c r="J4723" s="70"/>
      <c r="K4723" s="118"/>
      <c r="L4723" s="112"/>
    </row>
    <row r="4724" spans="1:12" x14ac:dyDescent="0.25">
      <c r="A4724" s="93">
        <v>1989</v>
      </c>
      <c r="B4724" s="94" t="s">
        <v>21</v>
      </c>
      <c r="C4724" s="95" t="s">
        <v>22</v>
      </c>
      <c r="D4724" s="95" t="s">
        <v>6</v>
      </c>
      <c r="E4724" s="87"/>
      <c r="F4724" s="69"/>
      <c r="G4724" s="69"/>
      <c r="H4724" s="69"/>
      <c r="I4724" s="69"/>
      <c r="J4724" s="70"/>
      <c r="K4724" s="118"/>
      <c r="L4724" s="112"/>
    </row>
    <row r="4725" spans="1:12" x14ac:dyDescent="0.25">
      <c r="A4725" s="93">
        <v>1989</v>
      </c>
      <c r="B4725" s="94" t="s">
        <v>23</v>
      </c>
      <c r="C4725" s="95" t="s">
        <v>24</v>
      </c>
      <c r="D4725" s="95" t="s">
        <v>6</v>
      </c>
      <c r="E4725" s="87"/>
      <c r="F4725" s="69"/>
      <c r="G4725" s="69"/>
      <c r="H4725" s="69"/>
      <c r="I4725" s="69"/>
      <c r="J4725" s="70"/>
      <c r="K4725" s="118"/>
      <c r="L4725" s="112"/>
    </row>
    <row r="4726" spans="1:12" x14ac:dyDescent="0.25">
      <c r="A4726" s="93">
        <v>1989</v>
      </c>
      <c r="B4726" s="94" t="s">
        <v>25</v>
      </c>
      <c r="C4726" s="95" t="s">
        <v>26</v>
      </c>
      <c r="D4726" s="95" t="s">
        <v>6</v>
      </c>
      <c r="E4726" s="87"/>
      <c r="F4726" s="69"/>
      <c r="G4726" s="69"/>
      <c r="H4726" s="69"/>
      <c r="I4726" s="69"/>
      <c r="J4726" s="70"/>
      <c r="K4726" s="118"/>
      <c r="L4726" s="112"/>
    </row>
    <row r="4727" spans="1:12" x14ac:dyDescent="0.25">
      <c r="A4727" s="93">
        <v>1989</v>
      </c>
      <c r="B4727" s="94" t="s">
        <v>27</v>
      </c>
      <c r="C4727" s="95" t="s">
        <v>28</v>
      </c>
      <c r="D4727" s="95" t="s">
        <v>6</v>
      </c>
      <c r="E4727" s="87"/>
      <c r="F4727" s="69"/>
      <c r="G4727" s="69"/>
      <c r="H4727" s="69"/>
      <c r="I4727" s="69"/>
      <c r="J4727" s="70"/>
      <c r="K4727" s="118"/>
      <c r="L4727" s="112"/>
    </row>
    <row r="4728" spans="1:12" x14ac:dyDescent="0.25">
      <c r="A4728" s="93">
        <v>1989</v>
      </c>
      <c r="B4728" s="94" t="s">
        <v>29</v>
      </c>
      <c r="C4728" s="95" t="s">
        <v>30</v>
      </c>
      <c r="D4728" s="95" t="s">
        <v>6</v>
      </c>
      <c r="E4728" s="87"/>
      <c r="F4728" s="69"/>
      <c r="G4728" s="69"/>
      <c r="H4728" s="69"/>
      <c r="I4728" s="69"/>
      <c r="J4728" s="70"/>
      <c r="K4728" s="118"/>
      <c r="L4728" s="112"/>
    </row>
    <row r="4729" spans="1:12" x14ac:dyDescent="0.25">
      <c r="A4729" s="93">
        <v>1989</v>
      </c>
      <c r="B4729" s="94" t="s">
        <v>31</v>
      </c>
      <c r="C4729" s="95" t="s">
        <v>32</v>
      </c>
      <c r="D4729" s="95" t="s">
        <v>6</v>
      </c>
      <c r="E4729" s="87"/>
      <c r="F4729" s="69"/>
      <c r="G4729" s="69"/>
      <c r="H4729" s="69"/>
      <c r="I4729" s="69"/>
      <c r="J4729" s="70"/>
      <c r="K4729" s="118"/>
      <c r="L4729" s="112"/>
    </row>
    <row r="4730" spans="1:12" x14ac:dyDescent="0.25">
      <c r="A4730" s="93">
        <v>1989</v>
      </c>
      <c r="B4730" s="94" t="s">
        <v>33</v>
      </c>
      <c r="C4730" s="95" t="s">
        <v>34</v>
      </c>
      <c r="D4730" s="95" t="s">
        <v>6</v>
      </c>
      <c r="E4730" s="87"/>
      <c r="F4730" s="69"/>
      <c r="G4730" s="69"/>
      <c r="H4730" s="69"/>
      <c r="I4730" s="69"/>
      <c r="J4730" s="70"/>
      <c r="K4730" s="118"/>
      <c r="L4730" s="112"/>
    </row>
    <row r="4731" spans="1:12" x14ac:dyDescent="0.25">
      <c r="A4731" s="93">
        <v>1989</v>
      </c>
      <c r="B4731" s="94" t="s">
        <v>35</v>
      </c>
      <c r="C4731" s="95" t="s">
        <v>36</v>
      </c>
      <c r="D4731" s="95" t="s">
        <v>6</v>
      </c>
      <c r="E4731" s="87"/>
      <c r="F4731" s="69"/>
      <c r="G4731" s="69"/>
      <c r="H4731" s="69"/>
      <c r="I4731" s="69"/>
      <c r="J4731" s="70"/>
      <c r="K4731" s="118"/>
      <c r="L4731" s="112"/>
    </row>
    <row r="4732" spans="1:12" x14ac:dyDescent="0.25">
      <c r="A4732" s="93">
        <v>1989</v>
      </c>
      <c r="B4732" s="94" t="s">
        <v>37</v>
      </c>
      <c r="C4732" s="95" t="s">
        <v>38</v>
      </c>
      <c r="D4732" s="95" t="s">
        <v>6</v>
      </c>
      <c r="E4732" s="87"/>
      <c r="F4732" s="69"/>
      <c r="G4732" s="69"/>
      <c r="H4732" s="69"/>
      <c r="I4732" s="69"/>
      <c r="J4732" s="70"/>
      <c r="K4732" s="118"/>
      <c r="L4732" s="112"/>
    </row>
    <row r="4733" spans="1:12" x14ac:dyDescent="0.25">
      <c r="A4733" s="93">
        <v>1989</v>
      </c>
      <c r="B4733" s="94" t="s">
        <v>39</v>
      </c>
      <c r="C4733" s="95" t="s">
        <v>40</v>
      </c>
      <c r="D4733" s="95" t="s">
        <v>6</v>
      </c>
      <c r="E4733" s="87"/>
      <c r="F4733" s="69"/>
      <c r="G4733" s="69"/>
      <c r="H4733" s="69"/>
      <c r="I4733" s="69"/>
      <c r="J4733" s="70"/>
      <c r="K4733" s="118"/>
      <c r="L4733" s="112"/>
    </row>
    <row r="4734" spans="1:12" x14ac:dyDescent="0.25">
      <c r="A4734" s="93">
        <v>1989</v>
      </c>
      <c r="B4734" s="94" t="s">
        <v>41</v>
      </c>
      <c r="C4734" s="95" t="s">
        <v>42</v>
      </c>
      <c r="D4734" s="95" t="s">
        <v>6</v>
      </c>
      <c r="E4734" s="87"/>
      <c r="F4734" s="69"/>
      <c r="G4734" s="69"/>
      <c r="H4734" s="69"/>
      <c r="I4734" s="69"/>
      <c r="J4734" s="70"/>
      <c r="K4734" s="118"/>
      <c r="L4734" s="112"/>
    </row>
    <row r="4735" spans="1:12" x14ac:dyDescent="0.25">
      <c r="A4735" s="93">
        <v>1989</v>
      </c>
      <c r="B4735" s="94" t="s">
        <v>43</v>
      </c>
      <c r="C4735" s="95" t="s">
        <v>44</v>
      </c>
      <c r="D4735" s="95" t="s">
        <v>6</v>
      </c>
      <c r="E4735" s="87"/>
      <c r="F4735" s="69"/>
      <c r="G4735" s="69"/>
      <c r="H4735" s="69"/>
      <c r="I4735" s="69"/>
      <c r="J4735" s="70"/>
      <c r="K4735" s="118"/>
      <c r="L4735" s="112"/>
    </row>
    <row r="4736" spans="1:12" x14ac:dyDescent="0.25">
      <c r="A4736" s="93">
        <v>1989</v>
      </c>
      <c r="B4736" s="94" t="s">
        <v>45</v>
      </c>
      <c r="C4736" s="95" t="s">
        <v>46</v>
      </c>
      <c r="D4736" s="95" t="s">
        <v>6</v>
      </c>
      <c r="E4736" s="87"/>
      <c r="F4736" s="69"/>
      <c r="G4736" s="69"/>
      <c r="H4736" s="69"/>
      <c r="I4736" s="69"/>
      <c r="J4736" s="70"/>
      <c r="K4736" s="118"/>
      <c r="L4736" s="112"/>
    </row>
    <row r="4737" spans="1:12" x14ac:dyDescent="0.25">
      <c r="A4737" s="93">
        <v>1989</v>
      </c>
      <c r="B4737" s="94" t="s">
        <v>47</v>
      </c>
      <c r="C4737" s="95" t="s">
        <v>48</v>
      </c>
      <c r="D4737" s="95" t="s">
        <v>6</v>
      </c>
      <c r="E4737" s="87"/>
      <c r="F4737" s="69"/>
      <c r="G4737" s="69"/>
      <c r="H4737" s="69"/>
      <c r="I4737" s="69"/>
      <c r="J4737" s="70"/>
      <c r="K4737" s="118"/>
      <c r="L4737" s="112"/>
    </row>
    <row r="4738" spans="1:12" x14ac:dyDescent="0.25">
      <c r="A4738" s="93">
        <v>1989</v>
      </c>
      <c r="B4738" s="94" t="s">
        <v>49</v>
      </c>
      <c r="C4738" s="95" t="s">
        <v>50</v>
      </c>
      <c r="D4738" s="95" t="s">
        <v>6</v>
      </c>
      <c r="E4738" s="87"/>
      <c r="F4738" s="69"/>
      <c r="G4738" s="69"/>
      <c r="H4738" s="69"/>
      <c r="I4738" s="69"/>
      <c r="J4738" s="70"/>
      <c r="K4738" s="118"/>
      <c r="L4738" s="112"/>
    </row>
    <row r="4739" spans="1:12" x14ac:dyDescent="0.25">
      <c r="A4739" s="93">
        <v>1989</v>
      </c>
      <c r="B4739" s="94" t="s">
        <v>51</v>
      </c>
      <c r="C4739" s="95" t="s">
        <v>52</v>
      </c>
      <c r="D4739" s="95" t="s">
        <v>6</v>
      </c>
      <c r="E4739" s="87"/>
      <c r="F4739" s="69"/>
      <c r="G4739" s="69"/>
      <c r="H4739" s="69"/>
      <c r="I4739" s="69"/>
      <c r="J4739" s="70"/>
      <c r="K4739" s="118"/>
      <c r="L4739" s="112"/>
    </row>
    <row r="4740" spans="1:12" x14ac:dyDescent="0.25">
      <c r="A4740" s="93">
        <v>1989</v>
      </c>
      <c r="B4740" s="94" t="s">
        <v>53</v>
      </c>
      <c r="C4740" s="95" t="s">
        <v>54</v>
      </c>
      <c r="D4740" s="95" t="s">
        <v>6</v>
      </c>
      <c r="E4740" s="87"/>
      <c r="F4740" s="69"/>
      <c r="G4740" s="69"/>
      <c r="H4740" s="69"/>
      <c r="I4740" s="69"/>
      <c r="J4740" s="70"/>
      <c r="K4740" s="118"/>
      <c r="L4740" s="112"/>
    </row>
    <row r="4741" spans="1:12" x14ac:dyDescent="0.25">
      <c r="A4741" s="93">
        <v>1989</v>
      </c>
      <c r="B4741" s="94" t="s">
        <v>55</v>
      </c>
      <c r="C4741" s="95" t="s">
        <v>56</v>
      </c>
      <c r="D4741" s="95" t="s">
        <v>6</v>
      </c>
      <c r="E4741" s="87"/>
      <c r="F4741" s="69"/>
      <c r="G4741" s="69"/>
      <c r="H4741" s="69"/>
      <c r="I4741" s="69"/>
      <c r="J4741" s="70"/>
      <c r="K4741" s="118"/>
      <c r="L4741" s="112"/>
    </row>
    <row r="4742" spans="1:12" x14ac:dyDescent="0.25">
      <c r="A4742" s="93">
        <v>1989</v>
      </c>
      <c r="B4742" s="94" t="s">
        <v>57</v>
      </c>
      <c r="C4742" s="95" t="s">
        <v>58</v>
      </c>
      <c r="D4742" s="95" t="s">
        <v>6</v>
      </c>
      <c r="E4742" s="87"/>
      <c r="F4742" s="69"/>
      <c r="G4742" s="69"/>
      <c r="H4742" s="69"/>
      <c r="I4742" s="69"/>
      <c r="J4742" s="70"/>
      <c r="K4742" s="118"/>
      <c r="L4742" s="112"/>
    </row>
    <row r="4743" spans="1:12" x14ac:dyDescent="0.25">
      <c r="A4743" s="93">
        <v>1989</v>
      </c>
      <c r="B4743" s="94" t="s">
        <v>59</v>
      </c>
      <c r="C4743" s="95" t="s">
        <v>60</v>
      </c>
      <c r="D4743" s="95" t="s">
        <v>6</v>
      </c>
      <c r="E4743" s="87"/>
      <c r="F4743" s="69"/>
      <c r="G4743" s="69"/>
      <c r="H4743" s="69"/>
      <c r="I4743" s="69"/>
      <c r="J4743" s="70"/>
      <c r="K4743" s="118"/>
      <c r="L4743" s="112"/>
    </row>
    <row r="4744" spans="1:12" x14ac:dyDescent="0.25">
      <c r="A4744" s="93">
        <v>1989</v>
      </c>
      <c r="B4744" s="94" t="s">
        <v>61</v>
      </c>
      <c r="C4744" s="95" t="s">
        <v>62</v>
      </c>
      <c r="D4744" s="95" t="s">
        <v>6</v>
      </c>
      <c r="E4744" s="87"/>
      <c r="F4744" s="69"/>
      <c r="G4744" s="69"/>
      <c r="H4744" s="69"/>
      <c r="I4744" s="69"/>
      <c r="J4744" s="70"/>
      <c r="K4744" s="118"/>
      <c r="L4744" s="112"/>
    </row>
    <row r="4745" spans="1:12" x14ac:dyDescent="0.25">
      <c r="A4745" s="93">
        <v>1989</v>
      </c>
      <c r="B4745" s="94" t="s">
        <v>63</v>
      </c>
      <c r="C4745" s="95" t="s">
        <v>64</v>
      </c>
      <c r="D4745" s="95" t="s">
        <v>6</v>
      </c>
      <c r="E4745" s="87"/>
      <c r="F4745" s="69"/>
      <c r="G4745" s="69"/>
      <c r="H4745" s="69"/>
      <c r="I4745" s="69"/>
      <c r="J4745" s="70"/>
      <c r="K4745" s="118"/>
      <c r="L4745" s="112"/>
    </row>
    <row r="4746" spans="1:12" x14ac:dyDescent="0.25">
      <c r="A4746" s="93">
        <v>1989</v>
      </c>
      <c r="B4746" s="94" t="s">
        <v>65</v>
      </c>
      <c r="C4746" s="95" t="s">
        <v>66</v>
      </c>
      <c r="D4746" s="95" t="s">
        <v>6</v>
      </c>
      <c r="E4746" s="87"/>
      <c r="F4746" s="69"/>
      <c r="G4746" s="69"/>
      <c r="H4746" s="69"/>
      <c r="I4746" s="69"/>
      <c r="J4746" s="70"/>
      <c r="K4746" s="118"/>
      <c r="L4746" s="112"/>
    </row>
    <row r="4747" spans="1:12" x14ac:dyDescent="0.25">
      <c r="A4747" s="93">
        <v>1989</v>
      </c>
      <c r="B4747" s="94" t="s">
        <v>67</v>
      </c>
      <c r="C4747" s="95" t="s">
        <v>68</v>
      </c>
      <c r="D4747" s="95" t="s">
        <v>6</v>
      </c>
      <c r="E4747" s="87"/>
      <c r="F4747" s="69"/>
      <c r="G4747" s="69"/>
      <c r="H4747" s="69"/>
      <c r="I4747" s="69"/>
      <c r="J4747" s="70"/>
      <c r="K4747" s="118"/>
      <c r="L4747" s="112"/>
    </row>
    <row r="4748" spans="1:12" x14ac:dyDescent="0.25">
      <c r="A4748" s="93">
        <v>1989</v>
      </c>
      <c r="B4748" s="94" t="s">
        <v>69</v>
      </c>
      <c r="C4748" s="95" t="s">
        <v>70</v>
      </c>
      <c r="D4748" s="95" t="s">
        <v>6</v>
      </c>
      <c r="E4748" s="87"/>
      <c r="F4748" s="69"/>
      <c r="G4748" s="69"/>
      <c r="H4748" s="69"/>
      <c r="I4748" s="69"/>
      <c r="J4748" s="70"/>
      <c r="K4748" s="118"/>
      <c r="L4748" s="112"/>
    </row>
    <row r="4749" spans="1:12" x14ac:dyDescent="0.25">
      <c r="A4749" s="93">
        <v>1989</v>
      </c>
      <c r="B4749" s="94" t="s">
        <v>71</v>
      </c>
      <c r="C4749" s="95" t="s">
        <v>72</v>
      </c>
      <c r="D4749" s="95" t="s">
        <v>6</v>
      </c>
      <c r="E4749" s="87"/>
      <c r="F4749" s="69"/>
      <c r="G4749" s="69"/>
      <c r="H4749" s="69"/>
      <c r="I4749" s="69"/>
      <c r="J4749" s="70"/>
      <c r="K4749" s="118"/>
      <c r="L4749" s="112"/>
    </row>
    <row r="4750" spans="1:12" x14ac:dyDescent="0.25">
      <c r="A4750" s="93">
        <v>1989</v>
      </c>
      <c r="B4750" s="94" t="s">
        <v>73</v>
      </c>
      <c r="C4750" s="95" t="s">
        <v>74</v>
      </c>
      <c r="D4750" s="95" t="s">
        <v>6</v>
      </c>
      <c r="E4750" s="87"/>
      <c r="F4750" s="69"/>
      <c r="G4750" s="69"/>
      <c r="H4750" s="69"/>
      <c r="I4750" s="69"/>
      <c r="J4750" s="70"/>
      <c r="K4750" s="118"/>
      <c r="L4750" s="112"/>
    </row>
    <row r="4751" spans="1:12" x14ac:dyDescent="0.25">
      <c r="A4751" s="93">
        <v>1989</v>
      </c>
      <c r="B4751" s="94" t="s">
        <v>75</v>
      </c>
      <c r="C4751" s="95" t="s">
        <v>76</v>
      </c>
      <c r="D4751" s="95" t="s">
        <v>6</v>
      </c>
      <c r="E4751" s="87"/>
      <c r="F4751" s="69"/>
      <c r="G4751" s="69"/>
      <c r="H4751" s="69"/>
      <c r="I4751" s="69"/>
      <c r="J4751" s="70"/>
      <c r="K4751" s="118"/>
      <c r="L4751" s="112"/>
    </row>
    <row r="4752" spans="1:12" x14ac:dyDescent="0.25">
      <c r="A4752" s="93">
        <v>1989</v>
      </c>
      <c r="B4752" s="94" t="s">
        <v>77</v>
      </c>
      <c r="C4752" s="95" t="s">
        <v>78</v>
      </c>
      <c r="D4752" s="95" t="s">
        <v>6</v>
      </c>
      <c r="E4752" s="87"/>
      <c r="F4752" s="69"/>
      <c r="G4752" s="69"/>
      <c r="H4752" s="69"/>
      <c r="I4752" s="69"/>
      <c r="J4752" s="70"/>
      <c r="K4752" s="118"/>
      <c r="L4752" s="112"/>
    </row>
    <row r="4753" spans="1:12" x14ac:dyDescent="0.25">
      <c r="A4753" s="93">
        <v>1989</v>
      </c>
      <c r="B4753" s="94" t="s">
        <v>79</v>
      </c>
      <c r="C4753" s="95" t="s">
        <v>80</v>
      </c>
      <c r="D4753" s="95" t="s">
        <v>6</v>
      </c>
      <c r="E4753" s="87"/>
      <c r="F4753" s="69"/>
      <c r="G4753" s="69"/>
      <c r="H4753" s="69"/>
      <c r="I4753" s="69"/>
      <c r="J4753" s="70"/>
      <c r="K4753" s="118"/>
      <c r="L4753" s="112"/>
    </row>
    <row r="4754" spans="1:12" x14ac:dyDescent="0.25">
      <c r="A4754" s="93">
        <v>1989</v>
      </c>
      <c r="B4754" s="94" t="s">
        <v>81</v>
      </c>
      <c r="C4754" s="95" t="s">
        <v>82</v>
      </c>
      <c r="D4754" s="95" t="s">
        <v>6</v>
      </c>
      <c r="E4754" s="87"/>
      <c r="F4754" s="69"/>
      <c r="G4754" s="69"/>
      <c r="H4754" s="69"/>
      <c r="I4754" s="69"/>
      <c r="J4754" s="70"/>
      <c r="K4754" s="118"/>
      <c r="L4754" s="112"/>
    </row>
    <row r="4755" spans="1:12" x14ac:dyDescent="0.25">
      <c r="A4755" s="93">
        <v>1989</v>
      </c>
      <c r="B4755" s="94" t="s">
        <v>83</v>
      </c>
      <c r="C4755" s="95" t="s">
        <v>84</v>
      </c>
      <c r="D4755" s="95" t="s">
        <v>6</v>
      </c>
      <c r="E4755" s="87"/>
      <c r="F4755" s="69"/>
      <c r="G4755" s="69"/>
      <c r="H4755" s="69"/>
      <c r="I4755" s="69"/>
      <c r="J4755" s="70"/>
      <c r="K4755" s="118"/>
      <c r="L4755" s="112"/>
    </row>
    <row r="4756" spans="1:12" x14ac:dyDescent="0.25">
      <c r="A4756" s="93">
        <v>1989</v>
      </c>
      <c r="B4756" s="94" t="s">
        <v>85</v>
      </c>
      <c r="C4756" s="95" t="s">
        <v>86</v>
      </c>
      <c r="D4756" s="95" t="s">
        <v>6</v>
      </c>
      <c r="E4756" s="87"/>
      <c r="F4756" s="69"/>
      <c r="G4756" s="69"/>
      <c r="H4756" s="69"/>
      <c r="I4756" s="69"/>
      <c r="J4756" s="70"/>
      <c r="K4756" s="118"/>
      <c r="L4756" s="112"/>
    </row>
    <row r="4757" spans="1:12" x14ac:dyDescent="0.25">
      <c r="A4757" s="93">
        <v>1989</v>
      </c>
      <c r="B4757" s="94" t="s">
        <v>87</v>
      </c>
      <c r="C4757" s="95" t="s">
        <v>88</v>
      </c>
      <c r="D4757" s="95" t="s">
        <v>6</v>
      </c>
      <c r="E4757" s="87"/>
      <c r="F4757" s="69"/>
      <c r="G4757" s="69"/>
      <c r="H4757" s="69"/>
      <c r="I4757" s="69"/>
      <c r="J4757" s="70"/>
      <c r="K4757" s="118"/>
      <c r="L4757" s="112"/>
    </row>
    <row r="4758" spans="1:12" x14ac:dyDescent="0.25">
      <c r="A4758" s="93">
        <v>1989</v>
      </c>
      <c r="B4758" s="94" t="s">
        <v>89</v>
      </c>
      <c r="C4758" s="95" t="s">
        <v>90</v>
      </c>
      <c r="D4758" s="95" t="s">
        <v>6</v>
      </c>
      <c r="E4758" s="87"/>
      <c r="F4758" s="69"/>
      <c r="G4758" s="69"/>
      <c r="H4758" s="69"/>
      <c r="I4758" s="69"/>
      <c r="J4758" s="70"/>
      <c r="K4758" s="118"/>
      <c r="L4758" s="112"/>
    </row>
    <row r="4759" spans="1:12" x14ac:dyDescent="0.25">
      <c r="A4759" s="93">
        <v>1989</v>
      </c>
      <c r="B4759" s="94" t="s">
        <v>91</v>
      </c>
      <c r="C4759" s="95" t="s">
        <v>92</v>
      </c>
      <c r="D4759" s="95" t="s">
        <v>6</v>
      </c>
      <c r="E4759" s="87"/>
      <c r="F4759" s="69"/>
      <c r="G4759" s="69"/>
      <c r="H4759" s="69"/>
      <c r="I4759" s="69"/>
      <c r="J4759" s="70"/>
      <c r="K4759" s="118"/>
      <c r="L4759" s="112"/>
    </row>
    <row r="4760" spans="1:12" x14ac:dyDescent="0.25">
      <c r="A4760" s="93">
        <v>1989</v>
      </c>
      <c r="B4760" s="94" t="s">
        <v>93</v>
      </c>
      <c r="C4760" s="95" t="s">
        <v>94</v>
      </c>
      <c r="D4760" s="95" t="s">
        <v>6</v>
      </c>
      <c r="E4760" s="87"/>
      <c r="F4760" s="69"/>
      <c r="G4760" s="69"/>
      <c r="H4760" s="69"/>
      <c r="I4760" s="69"/>
      <c r="J4760" s="70"/>
      <c r="K4760" s="118"/>
      <c r="L4760" s="112"/>
    </row>
    <row r="4761" spans="1:12" x14ac:dyDescent="0.25">
      <c r="A4761" s="93">
        <v>1989</v>
      </c>
      <c r="B4761" s="94" t="s">
        <v>95</v>
      </c>
      <c r="C4761" s="95" t="s">
        <v>96</v>
      </c>
      <c r="D4761" s="95" t="s">
        <v>6</v>
      </c>
      <c r="E4761" s="87"/>
      <c r="F4761" s="69"/>
      <c r="G4761" s="69"/>
      <c r="H4761" s="69"/>
      <c r="I4761" s="69"/>
      <c r="J4761" s="70"/>
      <c r="K4761" s="118"/>
      <c r="L4761" s="112"/>
    </row>
    <row r="4762" spans="1:12" x14ac:dyDescent="0.25">
      <c r="A4762" s="93">
        <v>1989</v>
      </c>
      <c r="B4762" s="94" t="s">
        <v>97</v>
      </c>
      <c r="C4762" s="95" t="s">
        <v>98</v>
      </c>
      <c r="D4762" s="95" t="s">
        <v>6</v>
      </c>
      <c r="E4762" s="87"/>
      <c r="F4762" s="69"/>
      <c r="G4762" s="69"/>
      <c r="H4762" s="69"/>
      <c r="I4762" s="69"/>
      <c r="J4762" s="70"/>
      <c r="K4762" s="118"/>
      <c r="L4762" s="112"/>
    </row>
    <row r="4763" spans="1:12" x14ac:dyDescent="0.25">
      <c r="A4763" s="93">
        <v>1989</v>
      </c>
      <c r="B4763" s="94" t="s">
        <v>99</v>
      </c>
      <c r="C4763" s="95" t="s">
        <v>100</v>
      </c>
      <c r="D4763" s="95" t="s">
        <v>6</v>
      </c>
      <c r="E4763" s="87"/>
      <c r="F4763" s="69"/>
      <c r="G4763" s="69"/>
      <c r="H4763" s="69"/>
      <c r="I4763" s="69"/>
      <c r="J4763" s="70"/>
      <c r="K4763" s="118"/>
      <c r="L4763" s="112"/>
    </row>
    <row r="4764" spans="1:12" x14ac:dyDescent="0.25">
      <c r="A4764" s="93">
        <v>1989</v>
      </c>
      <c r="B4764" s="94" t="s">
        <v>101</v>
      </c>
      <c r="C4764" s="95" t="s">
        <v>102</v>
      </c>
      <c r="D4764" s="95" t="s">
        <v>6</v>
      </c>
      <c r="E4764" s="87"/>
      <c r="F4764" s="69"/>
      <c r="G4764" s="69"/>
      <c r="H4764" s="69"/>
      <c r="I4764" s="69"/>
      <c r="J4764" s="70"/>
      <c r="K4764" s="118"/>
      <c r="L4764" s="112"/>
    </row>
    <row r="4765" spans="1:12" x14ac:dyDescent="0.25">
      <c r="A4765" s="93">
        <v>1989</v>
      </c>
      <c r="B4765" s="94" t="s">
        <v>103</v>
      </c>
      <c r="C4765" s="95" t="s">
        <v>104</v>
      </c>
      <c r="D4765" s="95" t="s">
        <v>6</v>
      </c>
      <c r="E4765" s="87"/>
      <c r="F4765" s="69"/>
      <c r="G4765" s="69"/>
      <c r="H4765" s="69"/>
      <c r="I4765" s="69"/>
      <c r="J4765" s="70"/>
      <c r="K4765" s="118"/>
      <c r="L4765" s="112"/>
    </row>
    <row r="4766" spans="1:12" x14ac:dyDescent="0.25">
      <c r="A4766" s="93">
        <v>1989</v>
      </c>
      <c r="B4766" s="94" t="s">
        <v>105</v>
      </c>
      <c r="C4766" s="95" t="s">
        <v>106</v>
      </c>
      <c r="D4766" s="95" t="s">
        <v>6</v>
      </c>
      <c r="E4766" s="87"/>
      <c r="F4766" s="69"/>
      <c r="G4766" s="69"/>
      <c r="H4766" s="69"/>
      <c r="I4766" s="69"/>
      <c r="J4766" s="70"/>
      <c r="K4766" s="118"/>
      <c r="L4766" s="112"/>
    </row>
    <row r="4767" spans="1:12" x14ac:dyDescent="0.25">
      <c r="A4767" s="93">
        <v>1989</v>
      </c>
      <c r="B4767" s="94" t="s">
        <v>107</v>
      </c>
      <c r="C4767" s="95" t="s">
        <v>108</v>
      </c>
      <c r="D4767" s="95" t="s">
        <v>6</v>
      </c>
      <c r="E4767" s="87"/>
      <c r="F4767" s="69"/>
      <c r="G4767" s="69"/>
      <c r="H4767" s="69"/>
      <c r="I4767" s="69"/>
      <c r="J4767" s="70"/>
      <c r="K4767" s="118"/>
      <c r="L4767" s="112"/>
    </row>
    <row r="4768" spans="1:12" x14ac:dyDescent="0.25">
      <c r="A4768" s="93">
        <v>1989</v>
      </c>
      <c r="B4768" s="94" t="s">
        <v>109</v>
      </c>
      <c r="C4768" s="95" t="s">
        <v>110</v>
      </c>
      <c r="D4768" s="95" t="s">
        <v>6</v>
      </c>
      <c r="E4768" s="87"/>
      <c r="F4768" s="69"/>
      <c r="G4768" s="69"/>
      <c r="H4768" s="69"/>
      <c r="I4768" s="69"/>
      <c r="J4768" s="70"/>
      <c r="K4768" s="118"/>
      <c r="L4768" s="112"/>
    </row>
    <row r="4769" spans="1:12" x14ac:dyDescent="0.25">
      <c r="A4769" s="93">
        <v>1989</v>
      </c>
      <c r="B4769" s="94" t="s">
        <v>111</v>
      </c>
      <c r="C4769" s="95" t="s">
        <v>112</v>
      </c>
      <c r="D4769" s="95" t="s">
        <v>6</v>
      </c>
      <c r="E4769" s="87"/>
      <c r="F4769" s="69"/>
      <c r="G4769" s="69"/>
      <c r="H4769" s="69"/>
      <c r="I4769" s="69"/>
      <c r="J4769" s="70"/>
      <c r="K4769" s="118"/>
      <c r="L4769" s="112"/>
    </row>
    <row r="4770" spans="1:12" x14ac:dyDescent="0.25">
      <c r="A4770" s="93">
        <v>1989</v>
      </c>
      <c r="B4770" s="94" t="s">
        <v>113</v>
      </c>
      <c r="C4770" s="95" t="s">
        <v>114</v>
      </c>
      <c r="D4770" s="95" t="s">
        <v>6</v>
      </c>
      <c r="E4770" s="87"/>
      <c r="F4770" s="69"/>
      <c r="G4770" s="69"/>
      <c r="H4770" s="69"/>
      <c r="I4770" s="69"/>
      <c r="J4770" s="70"/>
      <c r="K4770" s="118"/>
      <c r="L4770" s="112"/>
    </row>
    <row r="4771" spans="1:12" x14ac:dyDescent="0.25">
      <c r="A4771" s="93">
        <v>1989</v>
      </c>
      <c r="B4771" s="94" t="s">
        <v>115</v>
      </c>
      <c r="C4771" s="95" t="s">
        <v>116</v>
      </c>
      <c r="D4771" s="95" t="s">
        <v>6</v>
      </c>
      <c r="E4771" s="87"/>
      <c r="F4771" s="69"/>
      <c r="G4771" s="69"/>
      <c r="H4771" s="69"/>
      <c r="I4771" s="69"/>
      <c r="J4771" s="70"/>
      <c r="K4771" s="118"/>
      <c r="L4771" s="112"/>
    </row>
    <row r="4772" spans="1:12" x14ac:dyDescent="0.25">
      <c r="A4772" s="93">
        <v>1989</v>
      </c>
      <c r="B4772" s="94" t="s">
        <v>117</v>
      </c>
      <c r="C4772" s="95" t="s">
        <v>118</v>
      </c>
      <c r="D4772" s="95" t="s">
        <v>6</v>
      </c>
      <c r="E4772" s="87"/>
      <c r="F4772" s="69"/>
      <c r="G4772" s="69"/>
      <c r="H4772" s="69"/>
      <c r="I4772" s="69"/>
      <c r="J4772" s="70"/>
      <c r="K4772" s="118"/>
      <c r="L4772" s="112"/>
    </row>
    <row r="4773" spans="1:12" x14ac:dyDescent="0.25">
      <c r="A4773" s="93">
        <v>1989</v>
      </c>
      <c r="B4773" s="94" t="s">
        <v>119</v>
      </c>
      <c r="C4773" s="95" t="s">
        <v>120</v>
      </c>
      <c r="D4773" s="95" t="s">
        <v>6</v>
      </c>
      <c r="E4773" s="87"/>
      <c r="F4773" s="69"/>
      <c r="G4773" s="69"/>
      <c r="H4773" s="69"/>
      <c r="I4773" s="69"/>
      <c r="J4773" s="70"/>
      <c r="K4773" s="118"/>
      <c r="L4773" s="112"/>
    </row>
    <row r="4774" spans="1:12" x14ac:dyDescent="0.25">
      <c r="A4774" s="93">
        <v>1989</v>
      </c>
      <c r="B4774" s="94" t="s">
        <v>121</v>
      </c>
      <c r="C4774" s="95" t="s">
        <v>122</v>
      </c>
      <c r="D4774" s="95" t="s">
        <v>6</v>
      </c>
      <c r="E4774" s="87"/>
      <c r="F4774" s="69"/>
      <c r="G4774" s="69"/>
      <c r="H4774" s="69"/>
      <c r="I4774" s="69"/>
      <c r="J4774" s="70"/>
      <c r="K4774" s="118"/>
      <c r="L4774" s="112"/>
    </row>
    <row r="4775" spans="1:12" x14ac:dyDescent="0.25">
      <c r="A4775" s="93">
        <v>1989</v>
      </c>
      <c r="B4775" s="94" t="s">
        <v>123</v>
      </c>
      <c r="C4775" s="95" t="s">
        <v>124</v>
      </c>
      <c r="D4775" s="95" t="s">
        <v>6</v>
      </c>
      <c r="E4775" s="87"/>
      <c r="F4775" s="69"/>
      <c r="G4775" s="69"/>
      <c r="H4775" s="69"/>
      <c r="I4775" s="69"/>
      <c r="J4775" s="70"/>
      <c r="K4775" s="118"/>
      <c r="L4775" s="112"/>
    </row>
    <row r="4776" spans="1:12" x14ac:dyDescent="0.25">
      <c r="A4776" s="93">
        <v>1989</v>
      </c>
      <c r="B4776" s="94" t="s">
        <v>125</v>
      </c>
      <c r="C4776" s="95" t="s">
        <v>126</v>
      </c>
      <c r="D4776" s="95" t="s">
        <v>647</v>
      </c>
      <c r="E4776" s="87"/>
      <c r="F4776" s="69"/>
      <c r="G4776" s="69"/>
      <c r="H4776" s="69"/>
      <c r="I4776" s="69"/>
      <c r="J4776" s="70"/>
      <c r="K4776" s="118"/>
      <c r="L4776" s="112"/>
    </row>
    <row r="4777" spans="1:12" x14ac:dyDescent="0.25">
      <c r="A4777" s="93">
        <v>1989</v>
      </c>
      <c r="B4777" s="94" t="s">
        <v>127</v>
      </c>
      <c r="C4777" s="95" t="s">
        <v>128</v>
      </c>
      <c r="D4777" s="95" t="s">
        <v>647</v>
      </c>
      <c r="E4777" s="87"/>
      <c r="F4777" s="69"/>
      <c r="G4777" s="69"/>
      <c r="H4777" s="69"/>
      <c r="I4777" s="69"/>
      <c r="J4777" s="70"/>
      <c r="K4777" s="118"/>
      <c r="L4777" s="112"/>
    </row>
    <row r="4778" spans="1:12" x14ac:dyDescent="0.25">
      <c r="A4778" s="93">
        <v>1989</v>
      </c>
      <c r="B4778" s="94" t="s">
        <v>129</v>
      </c>
      <c r="C4778" s="95" t="s">
        <v>130</v>
      </c>
      <c r="D4778" s="95" t="s">
        <v>647</v>
      </c>
      <c r="E4778" s="87"/>
      <c r="F4778" s="69"/>
      <c r="G4778" s="69"/>
      <c r="H4778" s="69"/>
      <c r="I4778" s="69"/>
      <c r="J4778" s="70"/>
      <c r="K4778" s="118"/>
      <c r="L4778" s="112"/>
    </row>
    <row r="4779" spans="1:12" x14ac:dyDescent="0.25">
      <c r="A4779" s="96">
        <v>1989</v>
      </c>
      <c r="B4779" s="94" t="s">
        <v>131</v>
      </c>
      <c r="C4779" s="95" t="s">
        <v>132</v>
      </c>
      <c r="D4779" s="95" t="s">
        <v>647</v>
      </c>
      <c r="E4779" s="87"/>
      <c r="F4779" s="69"/>
      <c r="G4779" s="69"/>
      <c r="H4779" s="69"/>
      <c r="I4779" s="69"/>
      <c r="J4779" s="70"/>
      <c r="K4779" s="118"/>
      <c r="L4779" s="112"/>
    </row>
    <row r="4780" spans="1:12" x14ac:dyDescent="0.25">
      <c r="A4780" s="93">
        <v>1989</v>
      </c>
      <c r="B4780" s="94" t="s">
        <v>133</v>
      </c>
      <c r="C4780" s="95" t="s">
        <v>134</v>
      </c>
      <c r="D4780" s="95" t="s">
        <v>647</v>
      </c>
      <c r="E4780" s="87"/>
      <c r="F4780" s="69"/>
      <c r="G4780" s="69"/>
      <c r="H4780" s="69"/>
      <c r="I4780" s="69"/>
      <c r="J4780" s="70"/>
      <c r="K4780" s="118"/>
      <c r="L4780" s="112"/>
    </row>
    <row r="4781" spans="1:12" x14ac:dyDescent="0.25">
      <c r="A4781" s="93">
        <v>1989</v>
      </c>
      <c r="B4781" s="94" t="s">
        <v>135</v>
      </c>
      <c r="C4781" s="95" t="s">
        <v>136</v>
      </c>
      <c r="D4781" s="95" t="s">
        <v>647</v>
      </c>
      <c r="E4781" s="87"/>
      <c r="F4781" s="69"/>
      <c r="G4781" s="69"/>
      <c r="H4781" s="69"/>
      <c r="I4781" s="69"/>
      <c r="J4781" s="70"/>
      <c r="K4781" s="118"/>
      <c r="L4781" s="112"/>
    </row>
    <row r="4782" spans="1:12" x14ac:dyDescent="0.25">
      <c r="A4782" s="93">
        <v>1989</v>
      </c>
      <c r="B4782" s="94" t="s">
        <v>137</v>
      </c>
      <c r="C4782" s="95" t="s">
        <v>138</v>
      </c>
      <c r="D4782" s="95" t="s">
        <v>647</v>
      </c>
      <c r="E4782" s="87"/>
      <c r="F4782" s="69"/>
      <c r="G4782" s="69"/>
      <c r="H4782" s="69"/>
      <c r="I4782" s="69"/>
      <c r="J4782" s="70"/>
      <c r="K4782" s="118"/>
      <c r="L4782" s="112"/>
    </row>
    <row r="4783" spans="1:12" x14ac:dyDescent="0.25">
      <c r="A4783" s="93">
        <v>1989</v>
      </c>
      <c r="B4783" s="94" t="s">
        <v>139</v>
      </c>
      <c r="C4783" s="95" t="s">
        <v>140</v>
      </c>
      <c r="D4783" s="95" t="s">
        <v>647</v>
      </c>
      <c r="E4783" s="87"/>
      <c r="F4783" s="69"/>
      <c r="G4783" s="69"/>
      <c r="H4783" s="69"/>
      <c r="I4783" s="69"/>
      <c r="J4783" s="70"/>
      <c r="K4783" s="118"/>
      <c r="L4783" s="112"/>
    </row>
    <row r="4784" spans="1:12" x14ac:dyDescent="0.25">
      <c r="A4784" s="93">
        <v>1989</v>
      </c>
      <c r="B4784" s="94" t="s">
        <v>141</v>
      </c>
      <c r="C4784" s="95" t="s">
        <v>142</v>
      </c>
      <c r="D4784" s="95" t="s">
        <v>647</v>
      </c>
      <c r="E4784" s="87"/>
      <c r="F4784" s="69"/>
      <c r="G4784" s="69"/>
      <c r="H4784" s="69"/>
      <c r="I4784" s="69"/>
      <c r="J4784" s="70"/>
      <c r="K4784" s="118"/>
      <c r="L4784" s="112"/>
    </row>
    <row r="4785" spans="1:12" x14ac:dyDescent="0.25">
      <c r="A4785" s="93">
        <v>1989</v>
      </c>
      <c r="B4785" s="94" t="s">
        <v>143</v>
      </c>
      <c r="C4785" s="95" t="s">
        <v>144</v>
      </c>
      <c r="D4785" s="95" t="s">
        <v>647</v>
      </c>
      <c r="E4785" s="87"/>
      <c r="F4785" s="69"/>
      <c r="G4785" s="69"/>
      <c r="H4785" s="69"/>
      <c r="I4785" s="69"/>
      <c r="J4785" s="70"/>
      <c r="K4785" s="118"/>
      <c r="L4785" s="112"/>
    </row>
    <row r="4786" spans="1:12" x14ac:dyDescent="0.25">
      <c r="A4786" s="93">
        <v>1989</v>
      </c>
      <c r="B4786" s="94" t="s">
        <v>145</v>
      </c>
      <c r="C4786" s="95" t="s">
        <v>146</v>
      </c>
      <c r="D4786" s="95" t="s">
        <v>647</v>
      </c>
      <c r="E4786" s="87"/>
      <c r="F4786" s="69"/>
      <c r="G4786" s="69"/>
      <c r="H4786" s="69"/>
      <c r="I4786" s="69"/>
      <c r="J4786" s="70"/>
      <c r="K4786" s="118"/>
      <c r="L4786" s="112"/>
    </row>
    <row r="4787" spans="1:12" x14ac:dyDescent="0.25">
      <c r="A4787" s="93">
        <v>1989</v>
      </c>
      <c r="B4787" s="94" t="s">
        <v>147</v>
      </c>
      <c r="C4787" s="95" t="s">
        <v>148</v>
      </c>
      <c r="D4787" s="95" t="s">
        <v>647</v>
      </c>
      <c r="E4787" s="87"/>
      <c r="F4787" s="69"/>
      <c r="G4787" s="69"/>
      <c r="H4787" s="69"/>
      <c r="I4787" s="69"/>
      <c r="J4787" s="70"/>
      <c r="K4787" s="118"/>
      <c r="L4787" s="112"/>
    </row>
    <row r="4788" spans="1:12" x14ac:dyDescent="0.25">
      <c r="A4788" s="93">
        <v>1989</v>
      </c>
      <c r="B4788" s="94" t="s">
        <v>149</v>
      </c>
      <c r="C4788" s="95" t="s">
        <v>150</v>
      </c>
      <c r="D4788" s="95" t="s">
        <v>647</v>
      </c>
      <c r="E4788" s="87"/>
      <c r="F4788" s="69"/>
      <c r="G4788" s="69"/>
      <c r="H4788" s="69"/>
      <c r="I4788" s="69"/>
      <c r="J4788" s="70"/>
      <c r="K4788" s="118"/>
      <c r="L4788" s="112"/>
    </row>
    <row r="4789" spans="1:12" x14ac:dyDescent="0.25">
      <c r="A4789" s="93">
        <v>1989</v>
      </c>
      <c r="B4789" s="94" t="s">
        <v>151</v>
      </c>
      <c r="C4789" s="95" t="s">
        <v>152</v>
      </c>
      <c r="D4789" s="95" t="s">
        <v>647</v>
      </c>
      <c r="E4789" s="87"/>
      <c r="F4789" s="69"/>
      <c r="G4789" s="69"/>
      <c r="H4789" s="69"/>
      <c r="I4789" s="69"/>
      <c r="J4789" s="70"/>
      <c r="K4789" s="118"/>
      <c r="L4789" s="112"/>
    </row>
    <row r="4790" spans="1:12" x14ac:dyDescent="0.25">
      <c r="A4790" s="93">
        <v>1989</v>
      </c>
      <c r="B4790" s="94" t="s">
        <v>153</v>
      </c>
      <c r="C4790" s="95" t="s">
        <v>154</v>
      </c>
      <c r="D4790" s="95" t="s">
        <v>647</v>
      </c>
      <c r="E4790" s="87"/>
      <c r="F4790" s="69"/>
      <c r="G4790" s="69"/>
      <c r="H4790" s="69"/>
      <c r="I4790" s="69"/>
      <c r="J4790" s="70"/>
      <c r="K4790" s="118"/>
      <c r="L4790" s="112"/>
    </row>
    <row r="4791" spans="1:12" x14ac:dyDescent="0.25">
      <c r="A4791" s="93">
        <v>1989</v>
      </c>
      <c r="B4791" s="94" t="s">
        <v>155</v>
      </c>
      <c r="C4791" s="95" t="s">
        <v>156</v>
      </c>
      <c r="D4791" s="95" t="s">
        <v>647</v>
      </c>
      <c r="E4791" s="87"/>
      <c r="F4791" s="69"/>
      <c r="G4791" s="69"/>
      <c r="H4791" s="69"/>
      <c r="I4791" s="69"/>
      <c r="J4791" s="70"/>
      <c r="K4791" s="118"/>
      <c r="L4791" s="112"/>
    </row>
    <row r="4792" spans="1:12" x14ac:dyDescent="0.25">
      <c r="A4792" s="93">
        <v>1989</v>
      </c>
      <c r="B4792" s="94" t="s">
        <v>157</v>
      </c>
      <c r="C4792" s="95" t="s">
        <v>158</v>
      </c>
      <c r="D4792" s="95" t="s">
        <v>647</v>
      </c>
      <c r="E4792" s="87"/>
      <c r="F4792" s="69"/>
      <c r="G4792" s="69"/>
      <c r="H4792" s="69"/>
      <c r="I4792" s="69"/>
      <c r="J4792" s="70"/>
      <c r="K4792" s="118"/>
      <c r="L4792" s="112"/>
    </row>
    <row r="4793" spans="1:12" x14ac:dyDescent="0.25">
      <c r="A4793" s="93">
        <v>1989</v>
      </c>
      <c r="B4793" s="94" t="s">
        <v>159</v>
      </c>
      <c r="C4793" s="95" t="s">
        <v>160</v>
      </c>
      <c r="D4793" s="95" t="s">
        <v>647</v>
      </c>
      <c r="E4793" s="87"/>
      <c r="F4793" s="69"/>
      <c r="G4793" s="69"/>
      <c r="H4793" s="69"/>
      <c r="I4793" s="69"/>
      <c r="J4793" s="70"/>
      <c r="K4793" s="118"/>
      <c r="L4793" s="112"/>
    </row>
    <row r="4794" spans="1:12" x14ac:dyDescent="0.25">
      <c r="A4794" s="93">
        <v>1989</v>
      </c>
      <c r="B4794" s="94" t="s">
        <v>161</v>
      </c>
      <c r="C4794" s="95" t="s">
        <v>162</v>
      </c>
      <c r="D4794" s="95" t="s">
        <v>647</v>
      </c>
      <c r="E4794" s="87"/>
      <c r="F4794" s="69"/>
      <c r="G4794" s="69"/>
      <c r="H4794" s="69"/>
      <c r="I4794" s="69"/>
      <c r="J4794" s="70"/>
      <c r="K4794" s="118"/>
      <c r="L4794" s="112"/>
    </row>
    <row r="4795" spans="1:12" x14ac:dyDescent="0.25">
      <c r="A4795" s="93">
        <v>1989</v>
      </c>
      <c r="B4795" s="94" t="s">
        <v>163</v>
      </c>
      <c r="C4795" s="95" t="s">
        <v>164</v>
      </c>
      <c r="D4795" s="95" t="s">
        <v>647</v>
      </c>
      <c r="E4795" s="87"/>
      <c r="F4795" s="69"/>
      <c r="G4795" s="69"/>
      <c r="H4795" s="69"/>
      <c r="I4795" s="69"/>
      <c r="J4795" s="70"/>
      <c r="K4795" s="118"/>
      <c r="L4795" s="112"/>
    </row>
    <row r="4796" spans="1:12" x14ac:dyDescent="0.25">
      <c r="A4796" s="93">
        <v>1989</v>
      </c>
      <c r="B4796" s="94" t="s">
        <v>165</v>
      </c>
      <c r="C4796" s="95" t="s">
        <v>166</v>
      </c>
      <c r="D4796" s="95" t="s">
        <v>647</v>
      </c>
      <c r="E4796" s="87"/>
      <c r="F4796" s="69"/>
      <c r="G4796" s="69"/>
      <c r="H4796" s="69"/>
      <c r="I4796" s="69"/>
      <c r="J4796" s="70"/>
      <c r="K4796" s="118"/>
      <c r="L4796" s="112"/>
    </row>
    <row r="4797" spans="1:12" x14ac:dyDescent="0.25">
      <c r="A4797" s="93">
        <v>1989</v>
      </c>
      <c r="B4797" s="94" t="s">
        <v>167</v>
      </c>
      <c r="C4797" s="95" t="s">
        <v>168</v>
      </c>
      <c r="D4797" s="95" t="s">
        <v>647</v>
      </c>
      <c r="E4797" s="87"/>
      <c r="F4797" s="69"/>
      <c r="G4797" s="69"/>
      <c r="H4797" s="69"/>
      <c r="I4797" s="69"/>
      <c r="J4797" s="70"/>
      <c r="K4797" s="118"/>
      <c r="L4797" s="112"/>
    </row>
    <row r="4798" spans="1:12" x14ac:dyDescent="0.25">
      <c r="A4798" s="93">
        <v>1989</v>
      </c>
      <c r="B4798" s="94" t="s">
        <v>169</v>
      </c>
      <c r="C4798" s="95" t="s">
        <v>170</v>
      </c>
      <c r="D4798" s="95" t="s">
        <v>647</v>
      </c>
      <c r="E4798" s="87"/>
      <c r="F4798" s="69"/>
      <c r="G4798" s="69"/>
      <c r="H4798" s="69"/>
      <c r="I4798" s="69"/>
      <c r="J4798" s="70"/>
      <c r="K4798" s="118"/>
      <c r="L4798" s="112"/>
    </row>
    <row r="4799" spans="1:12" x14ac:dyDescent="0.25">
      <c r="A4799" s="93">
        <v>1989</v>
      </c>
      <c r="B4799" s="94" t="s">
        <v>171</v>
      </c>
      <c r="C4799" s="95" t="s">
        <v>172</v>
      </c>
      <c r="D4799" s="95" t="s">
        <v>647</v>
      </c>
      <c r="E4799" s="87"/>
      <c r="F4799" s="69"/>
      <c r="G4799" s="69"/>
      <c r="H4799" s="69"/>
      <c r="I4799" s="69"/>
      <c r="J4799" s="70"/>
      <c r="K4799" s="118"/>
      <c r="L4799" s="112"/>
    </row>
    <row r="4800" spans="1:12" x14ac:dyDescent="0.25">
      <c r="A4800" s="93">
        <v>1989</v>
      </c>
      <c r="B4800" s="94" t="s">
        <v>173</v>
      </c>
      <c r="C4800" s="95" t="s">
        <v>174</v>
      </c>
      <c r="D4800" s="95" t="s">
        <v>647</v>
      </c>
      <c r="E4800" s="87"/>
      <c r="F4800" s="69"/>
      <c r="G4800" s="69"/>
      <c r="H4800" s="69"/>
      <c r="I4800" s="69"/>
      <c r="J4800" s="70"/>
      <c r="K4800" s="118"/>
      <c r="L4800" s="112"/>
    </row>
    <row r="4801" spans="1:12" x14ac:dyDescent="0.25">
      <c r="A4801" s="93">
        <v>1989</v>
      </c>
      <c r="B4801" s="94" t="s">
        <v>175</v>
      </c>
      <c r="C4801" s="95" t="s">
        <v>176</v>
      </c>
      <c r="D4801" s="95" t="s">
        <v>647</v>
      </c>
      <c r="E4801" s="87"/>
      <c r="F4801" s="69"/>
      <c r="G4801" s="69"/>
      <c r="H4801" s="69"/>
      <c r="I4801" s="69"/>
      <c r="J4801" s="70"/>
      <c r="K4801" s="118"/>
      <c r="L4801" s="112"/>
    </row>
    <row r="4802" spans="1:12" x14ac:dyDescent="0.25">
      <c r="A4802" s="93">
        <v>1989</v>
      </c>
      <c r="B4802" s="94" t="s">
        <v>177</v>
      </c>
      <c r="C4802" s="95" t="s">
        <v>178</v>
      </c>
      <c r="D4802" s="95" t="s">
        <v>647</v>
      </c>
      <c r="E4802" s="87"/>
      <c r="F4802" s="69"/>
      <c r="G4802" s="69"/>
      <c r="H4802" s="69"/>
      <c r="I4802" s="69"/>
      <c r="J4802" s="70"/>
      <c r="K4802" s="118"/>
      <c r="L4802" s="112"/>
    </row>
    <row r="4803" spans="1:12" x14ac:dyDescent="0.25">
      <c r="A4803" s="93">
        <v>1989</v>
      </c>
      <c r="B4803" s="94" t="s">
        <v>179</v>
      </c>
      <c r="C4803" s="95" t="s">
        <v>180</v>
      </c>
      <c r="D4803" s="95" t="s">
        <v>647</v>
      </c>
      <c r="E4803" s="87"/>
      <c r="F4803" s="69"/>
      <c r="G4803" s="69"/>
      <c r="H4803" s="69"/>
      <c r="I4803" s="69"/>
      <c r="J4803" s="70"/>
      <c r="K4803" s="118"/>
      <c r="L4803" s="112"/>
    </row>
    <row r="4804" spans="1:12" x14ac:dyDescent="0.25">
      <c r="A4804" s="93">
        <v>1989</v>
      </c>
      <c r="B4804" s="94" t="s">
        <v>181</v>
      </c>
      <c r="C4804" s="95" t="s">
        <v>182</v>
      </c>
      <c r="D4804" s="95" t="s">
        <v>647</v>
      </c>
      <c r="E4804" s="87"/>
      <c r="F4804" s="69"/>
      <c r="G4804" s="69"/>
      <c r="H4804" s="69"/>
      <c r="I4804" s="69"/>
      <c r="J4804" s="70"/>
      <c r="K4804" s="118"/>
      <c r="L4804" s="112"/>
    </row>
    <row r="4805" spans="1:12" x14ac:dyDescent="0.25">
      <c r="A4805" s="93">
        <v>1989</v>
      </c>
      <c r="B4805" s="94" t="s">
        <v>183</v>
      </c>
      <c r="C4805" s="95" t="s">
        <v>184</v>
      </c>
      <c r="D4805" s="95" t="s">
        <v>647</v>
      </c>
      <c r="E4805" s="87"/>
      <c r="F4805" s="69"/>
      <c r="G4805" s="69"/>
      <c r="H4805" s="69"/>
      <c r="I4805" s="69"/>
      <c r="J4805" s="70"/>
      <c r="K4805" s="118"/>
      <c r="L4805" s="112"/>
    </row>
    <row r="4806" spans="1:12" x14ac:dyDescent="0.25">
      <c r="A4806" s="93">
        <v>1989</v>
      </c>
      <c r="B4806" s="94" t="s">
        <v>185</v>
      </c>
      <c r="C4806" s="95" t="s">
        <v>186</v>
      </c>
      <c r="D4806" s="95" t="s">
        <v>647</v>
      </c>
      <c r="E4806" s="87"/>
      <c r="F4806" s="69"/>
      <c r="G4806" s="69"/>
      <c r="H4806" s="69"/>
      <c r="I4806" s="69"/>
      <c r="J4806" s="70"/>
      <c r="K4806" s="118"/>
      <c r="L4806" s="112"/>
    </row>
    <row r="4807" spans="1:12" x14ac:dyDescent="0.25">
      <c r="A4807" s="93">
        <v>1989</v>
      </c>
      <c r="B4807" s="94" t="s">
        <v>187</v>
      </c>
      <c r="C4807" s="95" t="s">
        <v>188</v>
      </c>
      <c r="D4807" s="95" t="s">
        <v>647</v>
      </c>
      <c r="E4807" s="87"/>
      <c r="F4807" s="69"/>
      <c r="G4807" s="69"/>
      <c r="H4807" s="69"/>
      <c r="I4807" s="69"/>
      <c r="J4807" s="70"/>
      <c r="K4807" s="118"/>
      <c r="L4807" s="112"/>
    </row>
    <row r="4808" spans="1:12" x14ac:dyDescent="0.25">
      <c r="A4808" s="93">
        <v>1989</v>
      </c>
      <c r="B4808" s="94" t="s">
        <v>189</v>
      </c>
      <c r="C4808" s="95" t="s">
        <v>190</v>
      </c>
      <c r="D4808" s="95" t="s">
        <v>647</v>
      </c>
      <c r="E4808" s="87"/>
      <c r="F4808" s="69"/>
      <c r="G4808" s="69"/>
      <c r="H4808" s="69"/>
      <c r="I4808" s="69"/>
      <c r="J4808" s="70"/>
      <c r="K4808" s="118"/>
      <c r="L4808" s="112"/>
    </row>
    <row r="4809" spans="1:12" x14ac:dyDescent="0.25">
      <c r="A4809" s="93">
        <v>1989</v>
      </c>
      <c r="B4809" s="94" t="s">
        <v>191</v>
      </c>
      <c r="C4809" s="95" t="s">
        <v>192</v>
      </c>
      <c r="D4809" s="95" t="s">
        <v>647</v>
      </c>
      <c r="E4809" s="87"/>
      <c r="F4809" s="69"/>
      <c r="G4809" s="69"/>
      <c r="H4809" s="69"/>
      <c r="I4809" s="69"/>
      <c r="J4809" s="70"/>
      <c r="K4809" s="118"/>
      <c r="L4809" s="112"/>
    </row>
    <row r="4810" spans="1:12" x14ac:dyDescent="0.25">
      <c r="A4810" s="93">
        <v>1989</v>
      </c>
      <c r="B4810" s="94" t="s">
        <v>193</v>
      </c>
      <c r="C4810" s="95" t="s">
        <v>194</v>
      </c>
      <c r="D4810" s="95" t="s">
        <v>647</v>
      </c>
      <c r="E4810" s="87"/>
      <c r="F4810" s="69"/>
      <c r="G4810" s="69"/>
      <c r="H4810" s="69"/>
      <c r="I4810" s="69"/>
      <c r="J4810" s="70"/>
      <c r="K4810" s="118"/>
      <c r="L4810" s="112"/>
    </row>
    <row r="4811" spans="1:12" x14ac:dyDescent="0.25">
      <c r="A4811" s="93">
        <v>1989</v>
      </c>
      <c r="B4811" s="94" t="s">
        <v>195</v>
      </c>
      <c r="C4811" s="95" t="s">
        <v>196</v>
      </c>
      <c r="D4811" s="95" t="s">
        <v>647</v>
      </c>
      <c r="E4811" s="87"/>
      <c r="F4811" s="69"/>
      <c r="G4811" s="69"/>
      <c r="H4811" s="69"/>
      <c r="I4811" s="69"/>
      <c r="J4811" s="70"/>
      <c r="K4811" s="118"/>
      <c r="L4811" s="112"/>
    </row>
    <row r="4812" spans="1:12" x14ac:dyDescent="0.25">
      <c r="A4812" s="93">
        <v>1989</v>
      </c>
      <c r="B4812" s="94" t="s">
        <v>197</v>
      </c>
      <c r="C4812" s="95" t="s">
        <v>198</v>
      </c>
      <c r="D4812" s="95" t="s">
        <v>647</v>
      </c>
      <c r="E4812" s="87"/>
      <c r="F4812" s="69"/>
      <c r="G4812" s="69"/>
      <c r="H4812" s="69"/>
      <c r="I4812" s="69"/>
      <c r="J4812" s="70"/>
      <c r="K4812" s="118"/>
      <c r="L4812" s="112"/>
    </row>
    <row r="4813" spans="1:12" x14ac:dyDescent="0.25">
      <c r="A4813" s="93">
        <v>1989</v>
      </c>
      <c r="B4813" s="94" t="s">
        <v>199</v>
      </c>
      <c r="C4813" s="95" t="s">
        <v>200</v>
      </c>
      <c r="D4813" s="95" t="s">
        <v>647</v>
      </c>
      <c r="E4813" s="87"/>
      <c r="F4813" s="69"/>
      <c r="G4813" s="69"/>
      <c r="H4813" s="69"/>
      <c r="I4813" s="69"/>
      <c r="J4813" s="70"/>
      <c r="K4813" s="118"/>
      <c r="L4813" s="112"/>
    </row>
    <row r="4814" spans="1:12" x14ac:dyDescent="0.25">
      <c r="A4814" s="93">
        <v>1989</v>
      </c>
      <c r="B4814" s="94" t="s">
        <v>201</v>
      </c>
      <c r="C4814" s="95" t="s">
        <v>202</v>
      </c>
      <c r="D4814" s="95" t="s">
        <v>647</v>
      </c>
      <c r="E4814" s="87"/>
      <c r="F4814" s="69"/>
      <c r="G4814" s="69"/>
      <c r="H4814" s="69"/>
      <c r="I4814" s="69"/>
      <c r="J4814" s="70"/>
      <c r="K4814" s="118"/>
      <c r="L4814" s="112"/>
    </row>
    <row r="4815" spans="1:12" x14ac:dyDescent="0.25">
      <c r="A4815" s="93">
        <v>1989</v>
      </c>
      <c r="B4815" s="94" t="s">
        <v>203</v>
      </c>
      <c r="C4815" s="95" t="s">
        <v>204</v>
      </c>
      <c r="D4815" s="95" t="s">
        <v>647</v>
      </c>
      <c r="E4815" s="87"/>
      <c r="F4815" s="69"/>
      <c r="G4815" s="69"/>
      <c r="H4815" s="69"/>
      <c r="I4815" s="69"/>
      <c r="J4815" s="70"/>
      <c r="K4815" s="118"/>
      <c r="L4815" s="112"/>
    </row>
    <row r="4816" spans="1:12" x14ac:dyDescent="0.25">
      <c r="A4816" s="93">
        <v>1989</v>
      </c>
      <c r="B4816" s="94" t="s">
        <v>205</v>
      </c>
      <c r="C4816" s="95" t="s">
        <v>206</v>
      </c>
      <c r="D4816" s="95" t="s">
        <v>647</v>
      </c>
      <c r="E4816" s="87"/>
      <c r="F4816" s="69"/>
      <c r="G4816" s="69"/>
      <c r="H4816" s="69"/>
      <c r="I4816" s="69"/>
      <c r="J4816" s="70"/>
      <c r="K4816" s="118"/>
      <c r="L4816" s="112"/>
    </row>
    <row r="4817" spans="1:12" x14ac:dyDescent="0.25">
      <c r="A4817" s="93">
        <v>1989</v>
      </c>
      <c r="B4817" s="94" t="s">
        <v>207</v>
      </c>
      <c r="C4817" s="95" t="s">
        <v>208</v>
      </c>
      <c r="D4817" s="95" t="s">
        <v>647</v>
      </c>
      <c r="E4817" s="87"/>
      <c r="F4817" s="69"/>
      <c r="G4817" s="69"/>
      <c r="H4817" s="69"/>
      <c r="I4817" s="69"/>
      <c r="J4817" s="70"/>
      <c r="K4817" s="118"/>
      <c r="L4817" s="112"/>
    </row>
    <row r="4818" spans="1:12" x14ac:dyDescent="0.25">
      <c r="A4818" s="93">
        <v>1989</v>
      </c>
      <c r="B4818" s="94" t="s">
        <v>209</v>
      </c>
      <c r="C4818" s="95" t="s">
        <v>210</v>
      </c>
      <c r="D4818" s="95" t="s">
        <v>647</v>
      </c>
      <c r="E4818" s="87"/>
      <c r="F4818" s="69"/>
      <c r="G4818" s="69"/>
      <c r="H4818" s="69"/>
      <c r="I4818" s="69"/>
      <c r="J4818" s="70"/>
      <c r="K4818" s="118"/>
      <c r="L4818" s="112"/>
    </row>
    <row r="4819" spans="1:12" x14ac:dyDescent="0.25">
      <c r="A4819" s="93">
        <v>1989</v>
      </c>
      <c r="B4819" s="94" t="s">
        <v>211</v>
      </c>
      <c r="C4819" s="95" t="s">
        <v>212</v>
      </c>
      <c r="D4819" s="95" t="s">
        <v>647</v>
      </c>
      <c r="E4819" s="87"/>
      <c r="F4819" s="69"/>
      <c r="G4819" s="69"/>
      <c r="H4819" s="69"/>
      <c r="I4819" s="69"/>
      <c r="J4819" s="70"/>
      <c r="K4819" s="118"/>
      <c r="L4819" s="112"/>
    </row>
    <row r="4820" spans="1:12" x14ac:dyDescent="0.25">
      <c r="A4820" s="93">
        <v>1989</v>
      </c>
      <c r="B4820" s="94" t="s">
        <v>213</v>
      </c>
      <c r="C4820" s="95" t="s">
        <v>214</v>
      </c>
      <c r="D4820" s="95" t="s">
        <v>647</v>
      </c>
      <c r="E4820" s="87"/>
      <c r="F4820" s="69"/>
      <c r="G4820" s="69"/>
      <c r="H4820" s="69"/>
      <c r="I4820" s="69"/>
      <c r="J4820" s="70"/>
      <c r="K4820" s="118"/>
      <c r="L4820" s="112"/>
    </row>
    <row r="4821" spans="1:12" x14ac:dyDescent="0.25">
      <c r="A4821" s="93">
        <v>1989</v>
      </c>
      <c r="B4821" s="94" t="s">
        <v>215</v>
      </c>
      <c r="C4821" s="95" t="s">
        <v>651</v>
      </c>
      <c r="D4821" s="95" t="s">
        <v>647</v>
      </c>
      <c r="E4821" s="87"/>
      <c r="F4821" s="69"/>
      <c r="G4821" s="69"/>
      <c r="H4821" s="69"/>
      <c r="I4821" s="69"/>
      <c r="J4821" s="70"/>
      <c r="K4821" s="118"/>
      <c r="L4821" s="112"/>
    </row>
    <row r="4822" spans="1:12" x14ac:dyDescent="0.25">
      <c r="A4822" s="93">
        <v>1989</v>
      </c>
      <c r="B4822" s="94" t="s">
        <v>216</v>
      </c>
      <c r="C4822" s="95" t="s">
        <v>217</v>
      </c>
      <c r="D4822" s="95" t="s">
        <v>647</v>
      </c>
      <c r="E4822" s="87"/>
      <c r="F4822" s="69"/>
      <c r="G4822" s="69"/>
      <c r="H4822" s="69"/>
      <c r="I4822" s="69"/>
      <c r="J4822" s="70"/>
      <c r="K4822" s="118"/>
      <c r="L4822" s="112"/>
    </row>
    <row r="4823" spans="1:12" x14ac:dyDescent="0.25">
      <c r="A4823" s="93">
        <v>1989</v>
      </c>
      <c r="B4823" s="94" t="s">
        <v>218</v>
      </c>
      <c r="C4823" s="95" t="s">
        <v>219</v>
      </c>
      <c r="D4823" s="95" t="s">
        <v>647</v>
      </c>
      <c r="E4823" s="87"/>
      <c r="F4823" s="69"/>
      <c r="G4823" s="69"/>
      <c r="H4823" s="69"/>
      <c r="I4823" s="69"/>
      <c r="J4823" s="70"/>
      <c r="K4823" s="118"/>
      <c r="L4823" s="112"/>
    </row>
    <row r="4824" spans="1:12" x14ac:dyDescent="0.25">
      <c r="A4824" s="93">
        <v>1989</v>
      </c>
      <c r="B4824" s="94" t="s">
        <v>220</v>
      </c>
      <c r="C4824" s="95" t="s">
        <v>221</v>
      </c>
      <c r="D4824" s="95" t="s">
        <v>647</v>
      </c>
      <c r="E4824" s="87"/>
      <c r="F4824" s="69"/>
      <c r="G4824" s="69"/>
      <c r="H4824" s="69"/>
      <c r="I4824" s="69"/>
      <c r="J4824" s="70"/>
      <c r="K4824" s="118"/>
      <c r="L4824" s="112"/>
    </row>
    <row r="4825" spans="1:12" x14ac:dyDescent="0.25">
      <c r="A4825" s="93">
        <v>1989</v>
      </c>
      <c r="B4825" s="94" t="s">
        <v>222</v>
      </c>
      <c r="C4825" s="95" t="s">
        <v>223</v>
      </c>
      <c r="D4825" s="95" t="s">
        <v>647</v>
      </c>
      <c r="E4825" s="87"/>
      <c r="F4825" s="69"/>
      <c r="G4825" s="69"/>
      <c r="H4825" s="69"/>
      <c r="I4825" s="69"/>
      <c r="J4825" s="70"/>
      <c r="K4825" s="118"/>
      <c r="L4825" s="112"/>
    </row>
    <row r="4826" spans="1:12" x14ac:dyDescent="0.25">
      <c r="A4826" s="93">
        <v>1989</v>
      </c>
      <c r="B4826" s="94" t="s">
        <v>224</v>
      </c>
      <c r="C4826" s="95" t="s">
        <v>225</v>
      </c>
      <c r="D4826" s="95" t="s">
        <v>647</v>
      </c>
      <c r="E4826" s="87"/>
      <c r="F4826" s="69"/>
      <c r="G4826" s="69"/>
      <c r="H4826" s="69"/>
      <c r="I4826" s="69"/>
      <c r="J4826" s="70"/>
      <c r="K4826" s="118"/>
      <c r="L4826" s="112"/>
    </row>
    <row r="4827" spans="1:12" x14ac:dyDescent="0.25">
      <c r="A4827" s="93">
        <v>1989</v>
      </c>
      <c r="B4827" s="94" t="s">
        <v>226</v>
      </c>
      <c r="C4827" s="95" t="s">
        <v>227</v>
      </c>
      <c r="D4827" s="95" t="s">
        <v>647</v>
      </c>
      <c r="E4827" s="87"/>
      <c r="F4827" s="69"/>
      <c r="G4827" s="69"/>
      <c r="H4827" s="69"/>
      <c r="I4827" s="69"/>
      <c r="J4827" s="70"/>
      <c r="K4827" s="118"/>
      <c r="L4827" s="112"/>
    </row>
    <row r="4828" spans="1:12" x14ac:dyDescent="0.25">
      <c r="A4828" s="93">
        <v>1989</v>
      </c>
      <c r="B4828" s="94" t="s">
        <v>228</v>
      </c>
      <c r="C4828" s="95" t="s">
        <v>229</v>
      </c>
      <c r="D4828" s="95" t="s">
        <v>616</v>
      </c>
      <c r="E4828" s="87"/>
      <c r="F4828" s="69"/>
      <c r="G4828" s="69"/>
      <c r="H4828" s="69"/>
      <c r="I4828" s="69"/>
      <c r="J4828" s="70"/>
      <c r="K4828" s="118"/>
      <c r="L4828" s="112"/>
    </row>
    <row r="4829" spans="1:12" x14ac:dyDescent="0.25">
      <c r="A4829" s="93">
        <v>1989</v>
      </c>
      <c r="B4829" s="94" t="s">
        <v>230</v>
      </c>
      <c r="C4829" s="95" t="s">
        <v>231</v>
      </c>
      <c r="D4829" s="95" t="s">
        <v>616</v>
      </c>
      <c r="E4829" s="87"/>
      <c r="F4829" s="69"/>
      <c r="G4829" s="69"/>
      <c r="H4829" s="69"/>
      <c r="I4829" s="69"/>
      <c r="J4829" s="70"/>
      <c r="K4829" s="118"/>
      <c r="L4829" s="112"/>
    </row>
    <row r="4830" spans="1:12" x14ac:dyDescent="0.25">
      <c r="A4830" s="93">
        <v>1989</v>
      </c>
      <c r="B4830" s="94" t="s">
        <v>232</v>
      </c>
      <c r="C4830" s="95" t="s">
        <v>233</v>
      </c>
      <c r="D4830" s="95" t="s">
        <v>616</v>
      </c>
      <c r="E4830" s="87"/>
      <c r="F4830" s="69"/>
      <c r="G4830" s="69"/>
      <c r="H4830" s="69"/>
      <c r="I4830" s="69"/>
      <c r="J4830" s="70"/>
      <c r="K4830" s="118"/>
      <c r="L4830" s="112"/>
    </row>
    <row r="4831" spans="1:12" x14ac:dyDescent="0.25">
      <c r="A4831" s="93">
        <v>1989</v>
      </c>
      <c r="B4831" s="94" t="s">
        <v>234</v>
      </c>
      <c r="C4831" s="95" t="s">
        <v>235</v>
      </c>
      <c r="D4831" s="95" t="s">
        <v>616</v>
      </c>
      <c r="E4831" s="87"/>
      <c r="F4831" s="69"/>
      <c r="G4831" s="69"/>
      <c r="H4831" s="69"/>
      <c r="I4831" s="69"/>
      <c r="J4831" s="70"/>
      <c r="K4831" s="118"/>
      <c r="L4831" s="112"/>
    </row>
    <row r="4832" spans="1:12" x14ac:dyDescent="0.25">
      <c r="A4832" s="93">
        <v>1989</v>
      </c>
      <c r="B4832" s="94" t="s">
        <v>236</v>
      </c>
      <c r="C4832" s="95" t="s">
        <v>237</v>
      </c>
      <c r="D4832" s="95" t="s">
        <v>616</v>
      </c>
      <c r="E4832" s="87"/>
      <c r="F4832" s="69"/>
      <c r="G4832" s="69"/>
      <c r="H4832" s="69"/>
      <c r="I4832" s="69"/>
      <c r="J4832" s="70"/>
      <c r="K4832" s="118"/>
      <c r="L4832" s="112"/>
    </row>
    <row r="4833" spans="1:12" x14ac:dyDescent="0.25">
      <c r="A4833" s="93">
        <v>1989</v>
      </c>
      <c r="B4833" s="94" t="s">
        <v>238</v>
      </c>
      <c r="C4833" s="95" t="s">
        <v>239</v>
      </c>
      <c r="D4833" s="95" t="s">
        <v>240</v>
      </c>
      <c r="E4833" s="87"/>
      <c r="F4833" s="69"/>
      <c r="G4833" s="69"/>
      <c r="H4833" s="69"/>
      <c r="I4833" s="69"/>
      <c r="J4833" s="70"/>
      <c r="K4833" s="118"/>
      <c r="L4833" s="112"/>
    </row>
    <row r="4834" spans="1:12" x14ac:dyDescent="0.25">
      <c r="A4834" s="93">
        <v>1989</v>
      </c>
      <c r="B4834" s="94" t="s">
        <v>241</v>
      </c>
      <c r="C4834" s="95" t="s">
        <v>242</v>
      </c>
      <c r="D4834" s="95" t="s">
        <v>240</v>
      </c>
      <c r="E4834" s="87"/>
      <c r="F4834" s="69"/>
      <c r="G4834" s="69"/>
      <c r="H4834" s="69"/>
      <c r="I4834" s="69"/>
      <c r="J4834" s="70"/>
      <c r="K4834" s="118"/>
      <c r="L4834" s="112"/>
    </row>
    <row r="4835" spans="1:12" x14ac:dyDescent="0.25">
      <c r="A4835" s="93">
        <v>1989</v>
      </c>
      <c r="B4835" s="94" t="s">
        <v>243</v>
      </c>
      <c r="C4835" s="95" t="s">
        <v>244</v>
      </c>
      <c r="D4835" s="95" t="s">
        <v>240</v>
      </c>
      <c r="E4835" s="87"/>
      <c r="F4835" s="69"/>
      <c r="G4835" s="69"/>
      <c r="H4835" s="69"/>
      <c r="I4835" s="69"/>
      <c r="J4835" s="70"/>
      <c r="K4835" s="118"/>
      <c r="L4835" s="112"/>
    </row>
    <row r="4836" spans="1:12" x14ac:dyDescent="0.25">
      <c r="A4836" s="93">
        <v>1989</v>
      </c>
      <c r="B4836" s="94" t="s">
        <v>245</v>
      </c>
      <c r="C4836" s="95" t="s">
        <v>246</v>
      </c>
      <c r="D4836" s="95" t="s">
        <v>240</v>
      </c>
      <c r="E4836" s="87"/>
      <c r="F4836" s="69"/>
      <c r="G4836" s="69"/>
      <c r="H4836" s="69"/>
      <c r="I4836" s="69"/>
      <c r="J4836" s="70"/>
      <c r="K4836" s="118"/>
      <c r="L4836" s="112"/>
    </row>
    <row r="4837" spans="1:12" x14ac:dyDescent="0.25">
      <c r="A4837" s="93">
        <v>1989</v>
      </c>
      <c r="B4837" s="94" t="s">
        <v>247</v>
      </c>
      <c r="C4837" s="95" t="s">
        <v>248</v>
      </c>
      <c r="D4837" s="95" t="s">
        <v>240</v>
      </c>
      <c r="E4837" s="87"/>
      <c r="F4837" s="69"/>
      <c r="G4837" s="69"/>
      <c r="H4837" s="69"/>
      <c r="I4837" s="69"/>
      <c r="J4837" s="70"/>
      <c r="K4837" s="118"/>
      <c r="L4837" s="112"/>
    </row>
    <row r="4838" spans="1:12" x14ac:dyDescent="0.25">
      <c r="A4838" s="93">
        <v>1989</v>
      </c>
      <c r="B4838" s="94" t="s">
        <v>249</v>
      </c>
      <c r="C4838" s="95" t="s">
        <v>250</v>
      </c>
      <c r="D4838" s="95" t="s">
        <v>240</v>
      </c>
      <c r="E4838" s="87"/>
      <c r="F4838" s="69"/>
      <c r="G4838" s="69"/>
      <c r="H4838" s="69"/>
      <c r="I4838" s="69"/>
      <c r="J4838" s="70"/>
      <c r="K4838" s="118"/>
      <c r="L4838" s="112"/>
    </row>
    <row r="4839" spans="1:12" x14ac:dyDescent="0.25">
      <c r="A4839" s="93">
        <v>1989</v>
      </c>
      <c r="B4839" s="94" t="s">
        <v>251</v>
      </c>
      <c r="C4839" s="95" t="s">
        <v>649</v>
      </c>
      <c r="D4839" s="95" t="s">
        <v>240</v>
      </c>
      <c r="E4839" s="87"/>
      <c r="F4839" s="69"/>
      <c r="G4839" s="69"/>
      <c r="H4839" s="69"/>
      <c r="I4839" s="69"/>
      <c r="J4839" s="70"/>
      <c r="K4839" s="118"/>
      <c r="L4839" s="112"/>
    </row>
    <row r="4840" spans="1:12" x14ac:dyDescent="0.25">
      <c r="A4840" s="93">
        <v>1989</v>
      </c>
      <c r="B4840" s="94" t="s">
        <v>252</v>
      </c>
      <c r="C4840" s="95" t="s">
        <v>650</v>
      </c>
      <c r="D4840" s="95" t="s">
        <v>240</v>
      </c>
      <c r="E4840" s="87"/>
      <c r="F4840" s="69"/>
      <c r="G4840" s="69"/>
      <c r="H4840" s="69"/>
      <c r="I4840" s="69"/>
      <c r="J4840" s="70"/>
      <c r="K4840" s="118"/>
      <c r="L4840" s="112"/>
    </row>
    <row r="4841" spans="1:12" x14ac:dyDescent="0.25">
      <c r="A4841" s="93">
        <v>1989</v>
      </c>
      <c r="B4841" s="94" t="s">
        <v>253</v>
      </c>
      <c r="C4841" s="95" t="s">
        <v>653</v>
      </c>
      <c r="D4841" s="95" t="s">
        <v>240</v>
      </c>
      <c r="E4841" s="87"/>
      <c r="F4841" s="69"/>
      <c r="G4841" s="69"/>
      <c r="H4841" s="69"/>
      <c r="I4841" s="69"/>
      <c r="J4841" s="70"/>
      <c r="K4841" s="118"/>
      <c r="L4841" s="112"/>
    </row>
    <row r="4842" spans="1:12" x14ac:dyDescent="0.25">
      <c r="A4842" s="93">
        <v>1989</v>
      </c>
      <c r="B4842" s="94" t="s">
        <v>254</v>
      </c>
      <c r="C4842" s="95" t="s">
        <v>255</v>
      </c>
      <c r="D4842" s="95" t="s">
        <v>240</v>
      </c>
      <c r="E4842" s="87"/>
      <c r="F4842" s="69"/>
      <c r="G4842" s="69"/>
      <c r="H4842" s="69"/>
      <c r="I4842" s="69"/>
      <c r="J4842" s="70"/>
      <c r="K4842" s="118"/>
      <c r="L4842" s="112"/>
    </row>
    <row r="4843" spans="1:12" x14ac:dyDescent="0.25">
      <c r="A4843" s="93">
        <v>1989</v>
      </c>
      <c r="B4843" s="94" t="s">
        <v>256</v>
      </c>
      <c r="C4843" s="95" t="s">
        <v>257</v>
      </c>
      <c r="D4843" s="95" t="s">
        <v>240</v>
      </c>
      <c r="E4843" s="87"/>
      <c r="F4843" s="69"/>
      <c r="G4843" s="69"/>
      <c r="H4843" s="69"/>
      <c r="I4843" s="69"/>
      <c r="J4843" s="70"/>
      <c r="K4843" s="118"/>
      <c r="L4843" s="112"/>
    </row>
    <row r="4844" spans="1:12" x14ac:dyDescent="0.25">
      <c r="A4844" s="93">
        <v>1989</v>
      </c>
      <c r="B4844" s="94" t="s">
        <v>258</v>
      </c>
      <c r="C4844" s="95" t="s">
        <v>652</v>
      </c>
      <c r="D4844" s="95" t="s">
        <v>240</v>
      </c>
      <c r="E4844" s="87"/>
      <c r="F4844" s="69"/>
      <c r="G4844" s="69"/>
      <c r="H4844" s="69"/>
      <c r="I4844" s="69"/>
      <c r="J4844" s="70"/>
      <c r="K4844" s="118"/>
      <c r="L4844" s="112"/>
    </row>
    <row r="4845" spans="1:12" x14ac:dyDescent="0.25">
      <c r="A4845" s="93">
        <v>1989</v>
      </c>
      <c r="B4845" s="94" t="s">
        <v>259</v>
      </c>
      <c r="C4845" s="95" t="s">
        <v>260</v>
      </c>
      <c r="D4845" s="95" t="s">
        <v>240</v>
      </c>
      <c r="E4845" s="87"/>
      <c r="F4845" s="69"/>
      <c r="G4845" s="69"/>
      <c r="H4845" s="69"/>
      <c r="I4845" s="69"/>
      <c r="J4845" s="70"/>
      <c r="K4845" s="118"/>
      <c r="L4845" s="112"/>
    </row>
    <row r="4846" spans="1:12" x14ac:dyDescent="0.25">
      <c r="A4846" s="93">
        <v>1989</v>
      </c>
      <c r="B4846" s="94" t="s">
        <v>261</v>
      </c>
      <c r="C4846" s="95" t="s">
        <v>262</v>
      </c>
      <c r="D4846" s="95" t="s">
        <v>240</v>
      </c>
      <c r="E4846" s="87"/>
      <c r="F4846" s="69"/>
      <c r="G4846" s="69"/>
      <c r="H4846" s="69"/>
      <c r="I4846" s="69"/>
      <c r="J4846" s="70"/>
      <c r="K4846" s="118"/>
      <c r="L4846" s="112"/>
    </row>
    <row r="4847" spans="1:12" x14ac:dyDescent="0.25">
      <c r="A4847" s="93">
        <v>1989</v>
      </c>
      <c r="B4847" s="94" t="s">
        <v>263</v>
      </c>
      <c r="C4847" s="95" t="s">
        <v>264</v>
      </c>
      <c r="D4847" s="95" t="s">
        <v>240</v>
      </c>
      <c r="E4847" s="87"/>
      <c r="F4847" s="69"/>
      <c r="G4847" s="69"/>
      <c r="H4847" s="69"/>
      <c r="I4847" s="69"/>
      <c r="J4847" s="70"/>
      <c r="K4847" s="118"/>
      <c r="L4847" s="112"/>
    </row>
    <row r="4848" spans="1:12" x14ac:dyDescent="0.25">
      <c r="A4848" s="93">
        <v>1989</v>
      </c>
      <c r="B4848" s="94" t="s">
        <v>265</v>
      </c>
      <c r="C4848" s="95" t="s">
        <v>266</v>
      </c>
      <c r="D4848" s="95" t="s">
        <v>240</v>
      </c>
      <c r="E4848" s="87"/>
      <c r="F4848" s="69"/>
      <c r="G4848" s="69"/>
      <c r="H4848" s="69"/>
      <c r="I4848" s="69"/>
      <c r="J4848" s="70"/>
      <c r="K4848" s="118"/>
      <c r="L4848" s="112"/>
    </row>
    <row r="4849" spans="1:12" x14ac:dyDescent="0.25">
      <c r="A4849" s="93">
        <v>1989</v>
      </c>
      <c r="B4849" s="94" t="s">
        <v>267</v>
      </c>
      <c r="C4849" s="95" t="s">
        <v>268</v>
      </c>
      <c r="D4849" s="95" t="s">
        <v>240</v>
      </c>
      <c r="E4849" s="87"/>
      <c r="F4849" s="69"/>
      <c r="G4849" s="69"/>
      <c r="H4849" s="69"/>
      <c r="I4849" s="69"/>
      <c r="J4849" s="70"/>
      <c r="K4849" s="118"/>
      <c r="L4849" s="112"/>
    </row>
    <row r="4850" spans="1:12" x14ac:dyDescent="0.25">
      <c r="A4850" s="93">
        <v>1989</v>
      </c>
      <c r="B4850" s="94" t="s">
        <v>269</v>
      </c>
      <c r="C4850" s="95" t="s">
        <v>270</v>
      </c>
      <c r="D4850" s="95" t="s">
        <v>240</v>
      </c>
      <c r="E4850" s="87"/>
      <c r="F4850" s="69"/>
      <c r="G4850" s="69"/>
      <c r="H4850" s="69"/>
      <c r="I4850" s="69"/>
      <c r="J4850" s="70"/>
      <c r="K4850" s="118"/>
      <c r="L4850" s="112"/>
    </row>
    <row r="4851" spans="1:12" x14ac:dyDescent="0.25">
      <c r="A4851" s="93">
        <v>1989</v>
      </c>
      <c r="B4851" s="94" t="s">
        <v>271</v>
      </c>
      <c r="C4851" s="95" t="s">
        <v>272</v>
      </c>
      <c r="D4851" s="95" t="s">
        <v>240</v>
      </c>
      <c r="E4851" s="87"/>
      <c r="F4851" s="69"/>
      <c r="G4851" s="69"/>
      <c r="H4851" s="69"/>
      <c r="I4851" s="69"/>
      <c r="J4851" s="70"/>
      <c r="K4851" s="118"/>
      <c r="L4851" s="112"/>
    </row>
    <row r="4852" spans="1:12" x14ac:dyDescent="0.25">
      <c r="A4852" s="93">
        <v>1989</v>
      </c>
      <c r="B4852" s="94" t="s">
        <v>273</v>
      </c>
      <c r="C4852" s="95" t="s">
        <v>274</v>
      </c>
      <c r="D4852" s="95" t="s">
        <v>240</v>
      </c>
      <c r="E4852" s="87"/>
      <c r="F4852" s="69"/>
      <c r="G4852" s="69"/>
      <c r="H4852" s="69"/>
      <c r="I4852" s="69"/>
      <c r="J4852" s="70"/>
      <c r="K4852" s="118"/>
      <c r="L4852" s="112"/>
    </row>
    <row r="4853" spans="1:12" x14ac:dyDescent="0.25">
      <c r="A4853" s="93">
        <v>1989</v>
      </c>
      <c r="B4853" s="94" t="s">
        <v>275</v>
      </c>
      <c r="C4853" s="95" t="s">
        <v>276</v>
      </c>
      <c r="D4853" s="95" t="s">
        <v>240</v>
      </c>
      <c r="E4853" s="87"/>
      <c r="F4853" s="69"/>
      <c r="G4853" s="69"/>
      <c r="H4853" s="69"/>
      <c r="I4853" s="69"/>
      <c r="J4853" s="70"/>
      <c r="K4853" s="118"/>
      <c r="L4853" s="112"/>
    </row>
    <row r="4854" spans="1:12" x14ac:dyDescent="0.25">
      <c r="A4854" s="93">
        <v>1989</v>
      </c>
      <c r="B4854" s="94" t="s">
        <v>277</v>
      </c>
      <c r="C4854" s="95" t="s">
        <v>278</v>
      </c>
      <c r="D4854" s="95" t="s">
        <v>240</v>
      </c>
      <c r="E4854" s="87"/>
      <c r="F4854" s="69"/>
      <c r="G4854" s="69"/>
      <c r="H4854" s="69"/>
      <c r="I4854" s="69"/>
      <c r="J4854" s="70"/>
      <c r="K4854" s="118"/>
      <c r="L4854" s="112"/>
    </row>
    <row r="4855" spans="1:12" x14ac:dyDescent="0.25">
      <c r="A4855" s="93">
        <v>1989</v>
      </c>
      <c r="B4855" s="94" t="s">
        <v>279</v>
      </c>
      <c r="C4855" s="95" t="s">
        <v>280</v>
      </c>
      <c r="D4855" s="95" t="s">
        <v>240</v>
      </c>
      <c r="E4855" s="87"/>
      <c r="F4855" s="69"/>
      <c r="G4855" s="69"/>
      <c r="H4855" s="69"/>
      <c r="I4855" s="69"/>
      <c r="J4855" s="70"/>
      <c r="K4855" s="118"/>
      <c r="L4855" s="112"/>
    </row>
    <row r="4856" spans="1:12" x14ac:dyDescent="0.25">
      <c r="A4856" s="93">
        <v>1989</v>
      </c>
      <c r="B4856" s="94" t="s">
        <v>281</v>
      </c>
      <c r="C4856" s="95" t="s">
        <v>282</v>
      </c>
      <c r="D4856" s="95" t="s">
        <v>240</v>
      </c>
      <c r="E4856" s="87"/>
      <c r="F4856" s="69"/>
      <c r="G4856" s="69"/>
      <c r="H4856" s="69"/>
      <c r="I4856" s="69"/>
      <c r="J4856" s="70"/>
      <c r="K4856" s="118"/>
      <c r="L4856" s="112"/>
    </row>
    <row r="4857" spans="1:12" x14ac:dyDescent="0.25">
      <c r="A4857" s="93">
        <v>1989</v>
      </c>
      <c r="B4857" s="94" t="s">
        <v>283</v>
      </c>
      <c r="C4857" s="95" t="s">
        <v>284</v>
      </c>
      <c r="D4857" s="95" t="s">
        <v>240</v>
      </c>
      <c r="E4857" s="87"/>
      <c r="F4857" s="69"/>
      <c r="G4857" s="69"/>
      <c r="H4857" s="69"/>
      <c r="I4857" s="69"/>
      <c r="J4857" s="70"/>
      <c r="K4857" s="118"/>
      <c r="L4857" s="112"/>
    </row>
    <row r="4858" spans="1:12" x14ac:dyDescent="0.25">
      <c r="A4858" s="93">
        <v>1989</v>
      </c>
      <c r="B4858" s="94" t="s">
        <v>285</v>
      </c>
      <c r="C4858" s="95" t="s">
        <v>286</v>
      </c>
      <c r="D4858" s="95" t="s">
        <v>240</v>
      </c>
      <c r="E4858" s="87"/>
      <c r="F4858" s="69"/>
      <c r="G4858" s="69"/>
      <c r="H4858" s="69"/>
      <c r="I4858" s="69"/>
      <c r="J4858" s="70"/>
      <c r="K4858" s="118"/>
      <c r="L4858" s="112"/>
    </row>
    <row r="4859" spans="1:12" x14ac:dyDescent="0.25">
      <c r="A4859" s="93">
        <v>1989</v>
      </c>
      <c r="B4859" s="94" t="s">
        <v>287</v>
      </c>
      <c r="C4859" s="95" t="s">
        <v>288</v>
      </c>
      <c r="D4859" s="95" t="s">
        <v>240</v>
      </c>
      <c r="E4859" s="87"/>
      <c r="F4859" s="69"/>
      <c r="G4859" s="69"/>
      <c r="H4859" s="69"/>
      <c r="I4859" s="69"/>
      <c r="J4859" s="70"/>
      <c r="K4859" s="118"/>
      <c r="L4859" s="112"/>
    </row>
    <row r="4860" spans="1:12" x14ac:dyDescent="0.25">
      <c r="A4860" s="93">
        <v>1989</v>
      </c>
      <c r="B4860" s="94" t="s">
        <v>289</v>
      </c>
      <c r="C4860" s="95" t="s">
        <v>290</v>
      </c>
      <c r="D4860" s="95" t="s">
        <v>240</v>
      </c>
      <c r="E4860" s="87"/>
      <c r="F4860" s="69"/>
      <c r="G4860" s="69"/>
      <c r="H4860" s="69"/>
      <c r="I4860" s="69"/>
      <c r="J4860" s="70"/>
      <c r="K4860" s="118"/>
      <c r="L4860" s="112"/>
    </row>
    <row r="4861" spans="1:12" x14ac:dyDescent="0.25">
      <c r="A4861" s="93">
        <v>1989</v>
      </c>
      <c r="B4861" s="94" t="s">
        <v>291</v>
      </c>
      <c r="C4861" s="95" t="s">
        <v>292</v>
      </c>
      <c r="D4861" s="95" t="s">
        <v>240</v>
      </c>
      <c r="E4861" s="87"/>
      <c r="F4861" s="69"/>
      <c r="G4861" s="69"/>
      <c r="H4861" s="69"/>
      <c r="I4861" s="69"/>
      <c r="J4861" s="70"/>
      <c r="K4861" s="118"/>
      <c r="L4861" s="112"/>
    </row>
    <row r="4862" spans="1:12" x14ac:dyDescent="0.25">
      <c r="A4862" s="93">
        <v>1989</v>
      </c>
      <c r="B4862" s="94" t="s">
        <v>293</v>
      </c>
      <c r="C4862" s="95" t="s">
        <v>294</v>
      </c>
      <c r="D4862" s="95" t="s">
        <v>240</v>
      </c>
      <c r="E4862" s="87"/>
      <c r="F4862" s="69"/>
      <c r="G4862" s="69"/>
      <c r="H4862" s="69"/>
      <c r="I4862" s="69"/>
      <c r="J4862" s="70"/>
      <c r="K4862" s="118"/>
      <c r="L4862" s="112"/>
    </row>
    <row r="4863" spans="1:12" x14ac:dyDescent="0.25">
      <c r="A4863" s="93">
        <v>1989</v>
      </c>
      <c r="B4863" s="94" t="s">
        <v>295</v>
      </c>
      <c r="C4863" s="95" t="s">
        <v>296</v>
      </c>
      <c r="D4863" s="95" t="s">
        <v>240</v>
      </c>
      <c r="E4863" s="87"/>
      <c r="F4863" s="69"/>
      <c r="G4863" s="69"/>
      <c r="H4863" s="69"/>
      <c r="I4863" s="69"/>
      <c r="J4863" s="70"/>
      <c r="K4863" s="118"/>
      <c r="L4863" s="112"/>
    </row>
    <row r="4864" spans="1:12" x14ac:dyDescent="0.25">
      <c r="A4864" s="93">
        <v>1989</v>
      </c>
      <c r="B4864" s="94" t="s">
        <v>297</v>
      </c>
      <c r="C4864" s="95" t="s">
        <v>298</v>
      </c>
      <c r="D4864" s="95" t="s">
        <v>240</v>
      </c>
      <c r="E4864" s="87"/>
      <c r="F4864" s="69"/>
      <c r="G4864" s="69"/>
      <c r="H4864" s="69"/>
      <c r="I4864" s="69"/>
      <c r="J4864" s="70"/>
      <c r="K4864" s="118"/>
      <c r="L4864" s="112"/>
    </row>
    <row r="4865" spans="1:12" x14ac:dyDescent="0.25">
      <c r="A4865" s="93">
        <v>1989</v>
      </c>
      <c r="B4865" s="94" t="s">
        <v>299</v>
      </c>
      <c r="C4865" s="95" t="s">
        <v>300</v>
      </c>
      <c r="D4865" s="95" t="s">
        <v>240</v>
      </c>
      <c r="E4865" s="87"/>
      <c r="F4865" s="69"/>
      <c r="G4865" s="69"/>
      <c r="H4865" s="69"/>
      <c r="I4865" s="69"/>
      <c r="J4865" s="70"/>
      <c r="K4865" s="118"/>
      <c r="L4865" s="112"/>
    </row>
    <row r="4866" spans="1:12" x14ac:dyDescent="0.25">
      <c r="A4866" s="93">
        <v>1989</v>
      </c>
      <c r="B4866" s="94" t="s">
        <v>301</v>
      </c>
      <c r="C4866" s="95" t="s">
        <v>302</v>
      </c>
      <c r="D4866" s="95" t="s">
        <v>240</v>
      </c>
      <c r="E4866" s="87"/>
      <c r="F4866" s="69"/>
      <c r="G4866" s="69"/>
      <c r="H4866" s="69"/>
      <c r="I4866" s="69"/>
      <c r="J4866" s="70"/>
      <c r="K4866" s="118"/>
      <c r="L4866" s="112"/>
    </row>
    <row r="4867" spans="1:12" x14ac:dyDescent="0.25">
      <c r="A4867" s="93">
        <v>1989</v>
      </c>
      <c r="B4867" s="94" t="s">
        <v>303</v>
      </c>
      <c r="C4867" s="95" t="s">
        <v>304</v>
      </c>
      <c r="D4867" s="95" t="s">
        <v>240</v>
      </c>
      <c r="E4867" s="87"/>
      <c r="F4867" s="69"/>
      <c r="G4867" s="69"/>
      <c r="H4867" s="69"/>
      <c r="I4867" s="69"/>
      <c r="J4867" s="70"/>
      <c r="K4867" s="118"/>
      <c r="L4867" s="112"/>
    </row>
    <row r="4868" spans="1:12" x14ac:dyDescent="0.25">
      <c r="A4868" s="93">
        <v>1989</v>
      </c>
      <c r="B4868" s="94" t="s">
        <v>305</v>
      </c>
      <c r="C4868" s="95" t="s">
        <v>306</v>
      </c>
      <c r="D4868" s="95" t="s">
        <v>240</v>
      </c>
      <c r="E4868" s="87"/>
      <c r="F4868" s="69"/>
      <c r="G4868" s="69"/>
      <c r="H4868" s="69"/>
      <c r="I4868" s="69"/>
      <c r="J4868" s="70"/>
      <c r="K4868" s="118"/>
      <c r="L4868" s="112"/>
    </row>
    <row r="4869" spans="1:12" x14ac:dyDescent="0.25">
      <c r="A4869" s="93">
        <v>1989</v>
      </c>
      <c r="B4869" s="94" t="s">
        <v>307</v>
      </c>
      <c r="C4869" s="95" t="s">
        <v>308</v>
      </c>
      <c r="D4869" s="95" t="s">
        <v>240</v>
      </c>
      <c r="E4869" s="87"/>
      <c r="F4869" s="69"/>
      <c r="G4869" s="69"/>
      <c r="H4869" s="69"/>
      <c r="I4869" s="69"/>
      <c r="J4869" s="70"/>
      <c r="K4869" s="118"/>
      <c r="L4869" s="112"/>
    </row>
    <row r="4870" spans="1:12" x14ac:dyDescent="0.25">
      <c r="A4870" s="93">
        <v>1989</v>
      </c>
      <c r="B4870" s="94" t="s">
        <v>309</v>
      </c>
      <c r="C4870" s="95" t="s">
        <v>310</v>
      </c>
      <c r="D4870" s="95" t="s">
        <v>240</v>
      </c>
      <c r="E4870" s="87"/>
      <c r="F4870" s="69"/>
      <c r="G4870" s="69"/>
      <c r="H4870" s="69"/>
      <c r="I4870" s="69"/>
      <c r="J4870" s="70"/>
      <c r="K4870" s="118"/>
      <c r="L4870" s="112"/>
    </row>
    <row r="4871" spans="1:12" x14ac:dyDescent="0.25">
      <c r="A4871" s="93">
        <v>1989</v>
      </c>
      <c r="B4871" s="94" t="s">
        <v>311</v>
      </c>
      <c r="C4871" s="95" t="s">
        <v>312</v>
      </c>
      <c r="D4871" s="95" t="s">
        <v>240</v>
      </c>
      <c r="E4871" s="87"/>
      <c r="F4871" s="69"/>
      <c r="G4871" s="69"/>
      <c r="H4871" s="69"/>
      <c r="I4871" s="69"/>
      <c r="J4871" s="70"/>
      <c r="K4871" s="118"/>
      <c r="L4871" s="112"/>
    </row>
    <row r="4872" spans="1:12" x14ac:dyDescent="0.25">
      <c r="A4872" s="93">
        <v>1989</v>
      </c>
      <c r="B4872" s="94" t="s">
        <v>313</v>
      </c>
      <c r="C4872" s="95" t="s">
        <v>314</v>
      </c>
      <c r="D4872" s="95" t="s">
        <v>240</v>
      </c>
      <c r="E4872" s="87"/>
      <c r="F4872" s="69"/>
      <c r="G4872" s="69"/>
      <c r="H4872" s="69"/>
      <c r="I4872" s="69"/>
      <c r="J4872" s="70"/>
      <c r="K4872" s="118"/>
      <c r="L4872" s="112"/>
    </row>
    <row r="4873" spans="1:12" x14ac:dyDescent="0.25">
      <c r="A4873" s="93">
        <v>1989</v>
      </c>
      <c r="B4873" s="94" t="s">
        <v>315</v>
      </c>
      <c r="C4873" s="95" t="s">
        <v>316</v>
      </c>
      <c r="D4873" s="95" t="s">
        <v>240</v>
      </c>
      <c r="E4873" s="87"/>
      <c r="F4873" s="69"/>
      <c r="G4873" s="69"/>
      <c r="H4873" s="69"/>
      <c r="I4873" s="69"/>
      <c r="J4873" s="70"/>
      <c r="K4873" s="118"/>
      <c r="L4873" s="112"/>
    </row>
    <row r="4874" spans="1:12" x14ac:dyDescent="0.25">
      <c r="A4874" s="93">
        <v>1989</v>
      </c>
      <c r="B4874" s="94" t="s">
        <v>317</v>
      </c>
      <c r="C4874" s="95" t="s">
        <v>318</v>
      </c>
      <c r="D4874" s="95" t="s">
        <v>240</v>
      </c>
      <c r="E4874" s="87"/>
      <c r="F4874" s="69"/>
      <c r="G4874" s="69"/>
      <c r="H4874" s="69"/>
      <c r="I4874" s="69"/>
      <c r="J4874" s="70"/>
      <c r="K4874" s="118"/>
      <c r="L4874" s="112"/>
    </row>
    <row r="4875" spans="1:12" x14ac:dyDescent="0.25">
      <c r="A4875" s="93">
        <v>1989</v>
      </c>
      <c r="B4875" s="94" t="s">
        <v>319</v>
      </c>
      <c r="C4875" s="95" t="s">
        <v>320</v>
      </c>
      <c r="D4875" s="95" t="s">
        <v>240</v>
      </c>
      <c r="E4875" s="87"/>
      <c r="F4875" s="69"/>
      <c r="G4875" s="69"/>
      <c r="H4875" s="69"/>
      <c r="I4875" s="69"/>
      <c r="J4875" s="70"/>
      <c r="K4875" s="118"/>
      <c r="L4875" s="112"/>
    </row>
    <row r="4876" spans="1:12" x14ac:dyDescent="0.25">
      <c r="A4876" s="93">
        <v>1989</v>
      </c>
      <c r="B4876" s="94" t="s">
        <v>321</v>
      </c>
      <c r="C4876" s="95" t="s">
        <v>322</v>
      </c>
      <c r="D4876" s="95" t="s">
        <v>240</v>
      </c>
      <c r="E4876" s="87"/>
      <c r="F4876" s="69"/>
      <c r="G4876" s="69"/>
      <c r="H4876" s="69"/>
      <c r="I4876" s="69"/>
      <c r="J4876" s="70"/>
      <c r="K4876" s="118"/>
      <c r="L4876" s="112"/>
    </row>
    <row r="4877" spans="1:12" x14ac:dyDescent="0.25">
      <c r="A4877" s="93">
        <v>1989</v>
      </c>
      <c r="B4877" s="94" t="s">
        <v>323</v>
      </c>
      <c r="C4877" s="95" t="s">
        <v>324</v>
      </c>
      <c r="D4877" s="95" t="s">
        <v>240</v>
      </c>
      <c r="E4877" s="87"/>
      <c r="F4877" s="69"/>
      <c r="G4877" s="69"/>
      <c r="H4877" s="69"/>
      <c r="I4877" s="69"/>
      <c r="J4877" s="70"/>
      <c r="K4877" s="118"/>
      <c r="L4877" s="112"/>
    </row>
    <row r="4878" spans="1:12" x14ac:dyDescent="0.25">
      <c r="A4878" s="93">
        <v>1989</v>
      </c>
      <c r="B4878" s="94" t="s">
        <v>325</v>
      </c>
      <c r="C4878" s="95" t="s">
        <v>326</v>
      </c>
      <c r="D4878" s="95" t="s">
        <v>240</v>
      </c>
      <c r="E4878" s="87"/>
      <c r="F4878" s="69"/>
      <c r="G4878" s="69"/>
      <c r="H4878" s="69"/>
      <c r="I4878" s="69"/>
      <c r="J4878" s="70"/>
      <c r="K4878" s="118"/>
      <c r="L4878" s="112"/>
    </row>
    <row r="4879" spans="1:12" x14ac:dyDescent="0.25">
      <c r="A4879" s="93">
        <v>1989</v>
      </c>
      <c r="B4879" s="94" t="s">
        <v>327</v>
      </c>
      <c r="C4879" s="95" t="s">
        <v>328</v>
      </c>
      <c r="D4879" s="95" t="s">
        <v>240</v>
      </c>
      <c r="E4879" s="87"/>
      <c r="F4879" s="69"/>
      <c r="G4879" s="69"/>
      <c r="H4879" s="69"/>
      <c r="I4879" s="69"/>
      <c r="J4879" s="70"/>
      <c r="K4879" s="118"/>
      <c r="L4879" s="112"/>
    </row>
    <row r="4880" spans="1:12" x14ac:dyDescent="0.25">
      <c r="A4880" s="93">
        <v>1989</v>
      </c>
      <c r="B4880" s="94" t="s">
        <v>329</v>
      </c>
      <c r="C4880" s="95" t="s">
        <v>330</v>
      </c>
      <c r="D4880" s="95" t="s">
        <v>240</v>
      </c>
      <c r="E4880" s="87"/>
      <c r="F4880" s="69"/>
      <c r="G4880" s="69"/>
      <c r="H4880" s="69"/>
      <c r="I4880" s="69"/>
      <c r="J4880" s="70"/>
      <c r="K4880" s="118"/>
      <c r="L4880" s="112"/>
    </row>
    <row r="4881" spans="1:12" x14ac:dyDescent="0.25">
      <c r="A4881" s="93">
        <v>1989</v>
      </c>
      <c r="B4881" s="94" t="s">
        <v>331</v>
      </c>
      <c r="C4881" s="95" t="s">
        <v>332</v>
      </c>
      <c r="D4881" s="95" t="s">
        <v>240</v>
      </c>
      <c r="E4881" s="87"/>
      <c r="F4881" s="69"/>
      <c r="G4881" s="69"/>
      <c r="H4881" s="69"/>
      <c r="I4881" s="69"/>
      <c r="J4881" s="70"/>
      <c r="K4881" s="118"/>
      <c r="L4881" s="112"/>
    </row>
    <row r="4882" spans="1:12" x14ac:dyDescent="0.25">
      <c r="A4882" s="93">
        <v>1989</v>
      </c>
      <c r="B4882" s="94" t="s">
        <v>333</v>
      </c>
      <c r="C4882" s="95" t="s">
        <v>334</v>
      </c>
      <c r="D4882" s="95" t="s">
        <v>240</v>
      </c>
      <c r="E4882" s="87"/>
      <c r="F4882" s="69"/>
      <c r="G4882" s="69"/>
      <c r="H4882" s="69"/>
      <c r="I4882" s="69"/>
      <c r="J4882" s="70"/>
      <c r="K4882" s="118"/>
      <c r="L4882" s="112"/>
    </row>
    <row r="4883" spans="1:12" x14ac:dyDescent="0.25">
      <c r="A4883" s="93">
        <v>1989</v>
      </c>
      <c r="B4883" s="94" t="s">
        <v>335</v>
      </c>
      <c r="C4883" s="95" t="s">
        <v>336</v>
      </c>
      <c r="D4883" s="95" t="s">
        <v>337</v>
      </c>
      <c r="E4883" s="87"/>
      <c r="F4883" s="69"/>
      <c r="G4883" s="69"/>
      <c r="H4883" s="69"/>
      <c r="I4883" s="69"/>
      <c r="J4883" s="70"/>
      <c r="K4883" s="118"/>
      <c r="L4883" s="112"/>
    </row>
    <row r="4884" spans="1:12" x14ac:dyDescent="0.25">
      <c r="A4884" s="93">
        <v>1989</v>
      </c>
      <c r="B4884" s="94" t="s">
        <v>338</v>
      </c>
      <c r="C4884" s="95" t="s">
        <v>339</v>
      </c>
      <c r="D4884" s="95" t="s">
        <v>337</v>
      </c>
      <c r="E4884" s="87"/>
      <c r="F4884" s="69"/>
      <c r="G4884" s="69"/>
      <c r="H4884" s="69"/>
      <c r="I4884" s="69"/>
      <c r="J4884" s="70"/>
      <c r="K4884" s="118"/>
      <c r="L4884" s="112"/>
    </row>
    <row r="4885" spans="1:12" x14ac:dyDescent="0.25">
      <c r="A4885" s="93">
        <v>1989</v>
      </c>
      <c r="B4885" s="94" t="s">
        <v>340</v>
      </c>
      <c r="C4885" s="95" t="s">
        <v>341</v>
      </c>
      <c r="D4885" s="95" t="s">
        <v>337</v>
      </c>
      <c r="E4885" s="87"/>
      <c r="F4885" s="69"/>
      <c r="G4885" s="69"/>
      <c r="H4885" s="69"/>
      <c r="I4885" s="69"/>
      <c r="J4885" s="70"/>
      <c r="K4885" s="118"/>
      <c r="L4885" s="112"/>
    </row>
    <row r="4886" spans="1:12" x14ac:dyDescent="0.25">
      <c r="A4886" s="93">
        <v>1989</v>
      </c>
      <c r="B4886" s="94" t="s">
        <v>342</v>
      </c>
      <c r="C4886" s="95" t="s">
        <v>343</v>
      </c>
      <c r="D4886" s="95" t="s">
        <v>337</v>
      </c>
      <c r="E4886" s="87"/>
      <c r="F4886" s="69"/>
      <c r="G4886" s="69"/>
      <c r="H4886" s="69"/>
      <c r="I4886" s="69"/>
      <c r="J4886" s="70"/>
      <c r="K4886" s="118"/>
      <c r="L4886" s="112"/>
    </row>
    <row r="4887" spans="1:12" x14ac:dyDescent="0.25">
      <c r="A4887" s="93">
        <v>1989</v>
      </c>
      <c r="B4887" s="94" t="s">
        <v>344</v>
      </c>
      <c r="C4887" s="95" t="s">
        <v>345</v>
      </c>
      <c r="D4887" s="95" t="s">
        <v>337</v>
      </c>
      <c r="E4887" s="87"/>
      <c r="F4887" s="69"/>
      <c r="G4887" s="69"/>
      <c r="H4887" s="69"/>
      <c r="I4887" s="69"/>
      <c r="J4887" s="70"/>
      <c r="K4887" s="118"/>
      <c r="L4887" s="112"/>
    </row>
    <row r="4888" spans="1:12" x14ac:dyDescent="0.25">
      <c r="A4888" s="93">
        <v>1989</v>
      </c>
      <c r="B4888" s="94" t="s">
        <v>346</v>
      </c>
      <c r="C4888" s="95" t="s">
        <v>347</v>
      </c>
      <c r="D4888" s="95" t="s">
        <v>337</v>
      </c>
      <c r="E4888" s="87"/>
      <c r="F4888" s="69"/>
      <c r="G4888" s="69"/>
      <c r="H4888" s="69"/>
      <c r="I4888" s="69"/>
      <c r="J4888" s="70"/>
      <c r="K4888" s="118"/>
      <c r="L4888" s="112"/>
    </row>
    <row r="4889" spans="1:12" x14ac:dyDescent="0.25">
      <c r="A4889" s="93">
        <v>1989</v>
      </c>
      <c r="B4889" s="94" t="s">
        <v>348</v>
      </c>
      <c r="C4889" s="95" t="s">
        <v>349</v>
      </c>
      <c r="D4889" s="95" t="s">
        <v>337</v>
      </c>
      <c r="E4889" s="87"/>
      <c r="F4889" s="69"/>
      <c r="G4889" s="69"/>
      <c r="H4889" s="69"/>
      <c r="I4889" s="69"/>
      <c r="J4889" s="70"/>
      <c r="K4889" s="118"/>
      <c r="L4889" s="112"/>
    </row>
    <row r="4890" spans="1:12" x14ac:dyDescent="0.25">
      <c r="A4890" s="93">
        <v>1989</v>
      </c>
      <c r="B4890" s="94" t="s">
        <v>350</v>
      </c>
      <c r="C4890" s="95" t="s">
        <v>351</v>
      </c>
      <c r="D4890" s="95" t="s">
        <v>337</v>
      </c>
      <c r="E4890" s="87"/>
      <c r="F4890" s="69"/>
      <c r="G4890" s="69"/>
      <c r="H4890" s="69"/>
      <c r="I4890" s="69"/>
      <c r="J4890" s="70"/>
      <c r="K4890" s="118"/>
      <c r="L4890" s="112"/>
    </row>
    <row r="4891" spans="1:12" x14ac:dyDescent="0.25">
      <c r="A4891" s="93">
        <v>1989</v>
      </c>
      <c r="B4891" s="94" t="s">
        <v>352</v>
      </c>
      <c r="C4891" s="95" t="s">
        <v>353</v>
      </c>
      <c r="D4891" s="95" t="s">
        <v>337</v>
      </c>
      <c r="E4891" s="87"/>
      <c r="F4891" s="69"/>
      <c r="G4891" s="69"/>
      <c r="H4891" s="69"/>
      <c r="I4891" s="69"/>
      <c r="J4891" s="70"/>
      <c r="K4891" s="118"/>
      <c r="L4891" s="112"/>
    </row>
    <row r="4892" spans="1:12" x14ac:dyDescent="0.25">
      <c r="A4892" s="93">
        <v>1989</v>
      </c>
      <c r="B4892" s="94" t="s">
        <v>354</v>
      </c>
      <c r="C4892" s="95" t="s">
        <v>355</v>
      </c>
      <c r="D4892" s="95" t="s">
        <v>337</v>
      </c>
      <c r="E4892" s="87"/>
      <c r="F4892" s="69"/>
      <c r="G4892" s="69"/>
      <c r="H4892" s="69"/>
      <c r="I4892" s="69"/>
      <c r="J4892" s="70"/>
      <c r="K4892" s="118"/>
      <c r="L4892" s="112"/>
    </row>
    <row r="4893" spans="1:12" x14ac:dyDescent="0.25">
      <c r="A4893" s="93">
        <v>1989</v>
      </c>
      <c r="B4893" s="94" t="s">
        <v>356</v>
      </c>
      <c r="C4893" s="95" t="s">
        <v>357</v>
      </c>
      <c r="D4893" s="95" t="s">
        <v>337</v>
      </c>
      <c r="E4893" s="87"/>
      <c r="F4893" s="69"/>
      <c r="G4893" s="69"/>
      <c r="H4893" s="69"/>
      <c r="I4893" s="69"/>
      <c r="J4893" s="70"/>
      <c r="K4893" s="118"/>
      <c r="L4893" s="112"/>
    </row>
    <row r="4894" spans="1:12" x14ac:dyDescent="0.25">
      <c r="A4894" s="93">
        <v>1989</v>
      </c>
      <c r="B4894" s="94" t="s">
        <v>358</v>
      </c>
      <c r="C4894" s="95" t="s">
        <v>359</v>
      </c>
      <c r="D4894" s="95" t="s">
        <v>337</v>
      </c>
      <c r="E4894" s="87"/>
      <c r="F4894" s="69"/>
      <c r="G4894" s="69"/>
      <c r="H4894" s="69"/>
      <c r="I4894" s="69"/>
      <c r="J4894" s="70"/>
      <c r="K4894" s="118"/>
      <c r="L4894" s="112"/>
    </row>
    <row r="4895" spans="1:12" x14ac:dyDescent="0.25">
      <c r="A4895" s="93">
        <v>1989</v>
      </c>
      <c r="B4895" s="94" t="s">
        <v>360</v>
      </c>
      <c r="C4895" s="95" t="s">
        <v>361</v>
      </c>
      <c r="D4895" s="95" t="s">
        <v>337</v>
      </c>
      <c r="E4895" s="87"/>
      <c r="F4895" s="69"/>
      <c r="G4895" s="69"/>
      <c r="H4895" s="69"/>
      <c r="I4895" s="69"/>
      <c r="J4895" s="70"/>
      <c r="K4895" s="118"/>
      <c r="L4895" s="112"/>
    </row>
    <row r="4896" spans="1:12" x14ac:dyDescent="0.25">
      <c r="A4896" s="93">
        <v>1989</v>
      </c>
      <c r="B4896" s="94" t="s">
        <v>362</v>
      </c>
      <c r="C4896" s="95" t="s">
        <v>363</v>
      </c>
      <c r="D4896" s="95" t="s">
        <v>337</v>
      </c>
      <c r="E4896" s="87"/>
      <c r="F4896" s="69"/>
      <c r="G4896" s="69"/>
      <c r="H4896" s="69"/>
      <c r="I4896" s="69"/>
      <c r="J4896" s="70"/>
      <c r="K4896" s="118"/>
      <c r="L4896" s="112"/>
    </row>
    <row r="4897" spans="1:12" x14ac:dyDescent="0.25">
      <c r="A4897" s="93">
        <v>1989</v>
      </c>
      <c r="B4897" s="94" t="s">
        <v>364</v>
      </c>
      <c r="C4897" s="95" t="s">
        <v>365</v>
      </c>
      <c r="D4897" s="95" t="s">
        <v>337</v>
      </c>
      <c r="E4897" s="87"/>
      <c r="F4897" s="69"/>
      <c r="G4897" s="69"/>
      <c r="H4897" s="69"/>
      <c r="I4897" s="69"/>
      <c r="J4897" s="70"/>
      <c r="K4897" s="118"/>
      <c r="L4897" s="112"/>
    </row>
    <row r="4898" spans="1:12" x14ac:dyDescent="0.25">
      <c r="A4898" s="93">
        <v>1989</v>
      </c>
      <c r="B4898" s="94" t="s">
        <v>366</v>
      </c>
      <c r="C4898" s="95" t="s">
        <v>367</v>
      </c>
      <c r="D4898" s="95" t="s">
        <v>337</v>
      </c>
      <c r="E4898" s="87"/>
      <c r="F4898" s="69"/>
      <c r="G4898" s="69"/>
      <c r="H4898" s="69"/>
      <c r="I4898" s="69"/>
      <c r="J4898" s="70"/>
      <c r="K4898" s="118"/>
      <c r="L4898" s="112"/>
    </row>
    <row r="4899" spans="1:12" x14ac:dyDescent="0.25">
      <c r="A4899" s="93">
        <v>1989</v>
      </c>
      <c r="B4899" s="94" t="s">
        <v>368</v>
      </c>
      <c r="C4899" s="95" t="s">
        <v>369</v>
      </c>
      <c r="D4899" s="95" t="s">
        <v>337</v>
      </c>
      <c r="E4899" s="87"/>
      <c r="F4899" s="69"/>
      <c r="G4899" s="69"/>
      <c r="H4899" s="69"/>
      <c r="I4899" s="69"/>
      <c r="J4899" s="70"/>
      <c r="K4899" s="118"/>
      <c r="L4899" s="112"/>
    </row>
    <row r="4900" spans="1:12" x14ac:dyDescent="0.25">
      <c r="A4900" s="93">
        <v>1989</v>
      </c>
      <c r="B4900" s="94" t="s">
        <v>370</v>
      </c>
      <c r="C4900" s="95" t="s">
        <v>371</v>
      </c>
      <c r="D4900" s="95" t="s">
        <v>337</v>
      </c>
      <c r="E4900" s="87"/>
      <c r="F4900" s="69"/>
      <c r="G4900" s="69"/>
      <c r="H4900" s="69"/>
      <c r="I4900" s="69"/>
      <c r="J4900" s="70"/>
      <c r="K4900" s="118"/>
      <c r="L4900" s="112"/>
    </row>
    <row r="4901" spans="1:12" x14ac:dyDescent="0.25">
      <c r="A4901" s="93">
        <v>1989</v>
      </c>
      <c r="B4901" s="94" t="s">
        <v>372</v>
      </c>
      <c r="C4901" s="95" t="s">
        <v>373</v>
      </c>
      <c r="D4901" s="95" t="s">
        <v>337</v>
      </c>
      <c r="E4901" s="87"/>
      <c r="F4901" s="69"/>
      <c r="G4901" s="69"/>
      <c r="H4901" s="69"/>
      <c r="I4901" s="69"/>
      <c r="J4901" s="70"/>
      <c r="K4901" s="118"/>
      <c r="L4901" s="112"/>
    </row>
    <row r="4902" spans="1:12" x14ac:dyDescent="0.25">
      <c r="A4902" s="93">
        <v>1989</v>
      </c>
      <c r="B4902" s="94" t="s">
        <v>374</v>
      </c>
      <c r="C4902" s="95" t="s">
        <v>375</v>
      </c>
      <c r="D4902" s="95" t="s">
        <v>337</v>
      </c>
      <c r="E4902" s="87"/>
      <c r="F4902" s="69"/>
      <c r="G4902" s="69"/>
      <c r="H4902" s="69"/>
      <c r="I4902" s="69"/>
      <c r="J4902" s="70"/>
      <c r="K4902" s="118"/>
      <c r="L4902" s="112"/>
    </row>
    <row r="4903" spans="1:12" x14ac:dyDescent="0.25">
      <c r="A4903" s="93">
        <v>1989</v>
      </c>
      <c r="B4903" s="94" t="s">
        <v>376</v>
      </c>
      <c r="C4903" s="95" t="s">
        <v>377</v>
      </c>
      <c r="D4903" s="95" t="s">
        <v>337</v>
      </c>
      <c r="E4903" s="87"/>
      <c r="F4903" s="69"/>
      <c r="G4903" s="69"/>
      <c r="H4903" s="69"/>
      <c r="I4903" s="69"/>
      <c r="J4903" s="70"/>
      <c r="K4903" s="118"/>
      <c r="L4903" s="112"/>
    </row>
    <row r="4904" spans="1:12" x14ac:dyDescent="0.25">
      <c r="A4904" s="93">
        <v>1989</v>
      </c>
      <c r="B4904" s="94" t="s">
        <v>378</v>
      </c>
      <c r="C4904" s="95" t="s">
        <v>379</v>
      </c>
      <c r="D4904" s="95" t="s">
        <v>337</v>
      </c>
      <c r="E4904" s="87"/>
      <c r="F4904" s="69"/>
      <c r="G4904" s="69"/>
      <c r="H4904" s="69"/>
      <c r="I4904" s="69"/>
      <c r="J4904" s="70"/>
      <c r="K4904" s="118"/>
      <c r="L4904" s="112"/>
    </row>
    <row r="4905" spans="1:12" x14ac:dyDescent="0.25">
      <c r="A4905" s="93">
        <v>1989</v>
      </c>
      <c r="B4905" s="94" t="s">
        <v>380</v>
      </c>
      <c r="C4905" s="95" t="s">
        <v>381</v>
      </c>
      <c r="D4905" s="95" t="s">
        <v>337</v>
      </c>
      <c r="E4905" s="87"/>
      <c r="F4905" s="69"/>
      <c r="G4905" s="69"/>
      <c r="H4905" s="69"/>
      <c r="I4905" s="69"/>
      <c r="J4905" s="70"/>
      <c r="K4905" s="118"/>
      <c r="L4905" s="112"/>
    </row>
    <row r="4906" spans="1:12" x14ac:dyDescent="0.25">
      <c r="A4906" s="93">
        <v>1989</v>
      </c>
      <c r="B4906" s="94"/>
      <c r="C4906" s="95" t="s">
        <v>382</v>
      </c>
      <c r="D4906" s="95" t="s">
        <v>337</v>
      </c>
      <c r="E4906" s="87"/>
      <c r="F4906" s="69"/>
      <c r="G4906" s="69"/>
      <c r="H4906" s="69"/>
      <c r="I4906" s="69"/>
      <c r="J4906" s="70"/>
      <c r="K4906" s="118"/>
      <c r="L4906" s="112"/>
    </row>
    <row r="4907" spans="1:12" x14ac:dyDescent="0.25">
      <c r="A4907" s="93">
        <v>1989</v>
      </c>
      <c r="B4907" s="94" t="s">
        <v>383</v>
      </c>
      <c r="C4907" s="95" t="s">
        <v>384</v>
      </c>
      <c r="D4907" s="95" t="s">
        <v>337</v>
      </c>
      <c r="E4907" s="87"/>
      <c r="F4907" s="69"/>
      <c r="G4907" s="69"/>
      <c r="H4907" s="69"/>
      <c r="I4907" s="69"/>
      <c r="J4907" s="70"/>
      <c r="K4907" s="118"/>
      <c r="L4907" s="112"/>
    </row>
    <row r="4908" spans="1:12" x14ac:dyDescent="0.25">
      <c r="A4908" s="93">
        <v>1989</v>
      </c>
      <c r="B4908" s="94" t="s">
        <v>385</v>
      </c>
      <c r="C4908" s="95" t="s">
        <v>386</v>
      </c>
      <c r="D4908" s="95" t="s">
        <v>337</v>
      </c>
      <c r="E4908" s="87"/>
      <c r="F4908" s="69"/>
      <c r="G4908" s="69"/>
      <c r="H4908" s="69"/>
      <c r="I4908" s="69"/>
      <c r="J4908" s="70"/>
      <c r="K4908" s="118"/>
      <c r="L4908" s="112"/>
    </row>
    <row r="4909" spans="1:12" x14ac:dyDescent="0.25">
      <c r="A4909" s="93">
        <v>1989</v>
      </c>
      <c r="B4909" s="94" t="s">
        <v>387</v>
      </c>
      <c r="C4909" s="95" t="s">
        <v>648</v>
      </c>
      <c r="D4909" s="95" t="s">
        <v>337</v>
      </c>
      <c r="E4909" s="87"/>
      <c r="F4909" s="69"/>
      <c r="G4909" s="69"/>
      <c r="H4909" s="69"/>
      <c r="I4909" s="69"/>
      <c r="J4909" s="70"/>
      <c r="K4909" s="118"/>
      <c r="L4909" s="112"/>
    </row>
    <row r="4910" spans="1:12" x14ac:dyDescent="0.25">
      <c r="A4910" s="93">
        <v>1989</v>
      </c>
      <c r="B4910" s="94" t="s">
        <v>388</v>
      </c>
      <c r="C4910" s="95" t="s">
        <v>389</v>
      </c>
      <c r="D4910" s="95" t="s">
        <v>337</v>
      </c>
      <c r="E4910" s="87"/>
      <c r="F4910" s="69"/>
      <c r="G4910" s="69"/>
      <c r="H4910" s="69"/>
      <c r="I4910" s="69"/>
      <c r="J4910" s="70"/>
      <c r="K4910" s="118"/>
      <c r="L4910" s="112"/>
    </row>
    <row r="4911" spans="1:12" x14ac:dyDescent="0.25">
      <c r="A4911" s="93">
        <v>1989</v>
      </c>
      <c r="B4911" s="94" t="s">
        <v>390</v>
      </c>
      <c r="C4911" s="95" t="s">
        <v>391</v>
      </c>
      <c r="D4911" s="95" t="s">
        <v>337</v>
      </c>
      <c r="E4911" s="87"/>
      <c r="F4911" s="69"/>
      <c r="G4911" s="69"/>
      <c r="H4911" s="69"/>
      <c r="I4911" s="69"/>
      <c r="J4911" s="70"/>
      <c r="K4911" s="118"/>
      <c r="L4911" s="112"/>
    </row>
    <row r="4912" spans="1:12" x14ac:dyDescent="0.25">
      <c r="A4912" s="93">
        <v>1989</v>
      </c>
      <c r="B4912" s="94" t="s">
        <v>392</v>
      </c>
      <c r="C4912" s="95" t="s">
        <v>393</v>
      </c>
      <c r="D4912" s="95" t="s">
        <v>337</v>
      </c>
      <c r="E4912" s="87"/>
      <c r="F4912" s="69"/>
      <c r="G4912" s="69"/>
      <c r="H4912" s="69"/>
      <c r="I4912" s="69"/>
      <c r="J4912" s="70"/>
      <c r="K4912" s="118"/>
      <c r="L4912" s="112"/>
    </row>
    <row r="4913" spans="1:12" x14ac:dyDescent="0.25">
      <c r="A4913" s="93">
        <v>1989</v>
      </c>
      <c r="B4913" s="94" t="s">
        <v>394</v>
      </c>
      <c r="C4913" s="95" t="s">
        <v>395</v>
      </c>
      <c r="D4913" s="95" t="s">
        <v>337</v>
      </c>
      <c r="E4913" s="87"/>
      <c r="F4913" s="69"/>
      <c r="G4913" s="69"/>
      <c r="H4913" s="69"/>
      <c r="I4913" s="69"/>
      <c r="J4913" s="70"/>
      <c r="K4913" s="118"/>
      <c r="L4913" s="112"/>
    </row>
    <row r="4914" spans="1:12" x14ac:dyDescent="0.25">
      <c r="A4914" s="93">
        <v>1989</v>
      </c>
      <c r="B4914" s="94" t="s">
        <v>396</v>
      </c>
      <c r="C4914" s="95" t="s">
        <v>397</v>
      </c>
      <c r="D4914" s="95" t="s">
        <v>337</v>
      </c>
      <c r="E4914" s="87"/>
      <c r="F4914" s="69"/>
      <c r="G4914" s="69"/>
      <c r="H4914" s="69"/>
      <c r="I4914" s="69"/>
      <c r="J4914" s="70"/>
      <c r="K4914" s="118"/>
      <c r="L4914" s="112"/>
    </row>
    <row r="4915" spans="1:12" x14ac:dyDescent="0.25">
      <c r="A4915" s="93">
        <v>1989</v>
      </c>
      <c r="B4915" s="94" t="s">
        <v>398</v>
      </c>
      <c r="C4915" s="95" t="s">
        <v>399</v>
      </c>
      <c r="D4915" s="95" t="s">
        <v>337</v>
      </c>
      <c r="E4915" s="87"/>
      <c r="F4915" s="69"/>
      <c r="G4915" s="69"/>
      <c r="H4915" s="69"/>
      <c r="I4915" s="69"/>
      <c r="J4915" s="70"/>
      <c r="K4915" s="118"/>
      <c r="L4915" s="112"/>
    </row>
    <row r="4916" spans="1:12" x14ac:dyDescent="0.25">
      <c r="A4916" s="93">
        <v>1989</v>
      </c>
      <c r="B4916" s="94" t="s">
        <v>400</v>
      </c>
      <c r="C4916" s="95" t="s">
        <v>401</v>
      </c>
      <c r="D4916" s="95" t="s">
        <v>337</v>
      </c>
      <c r="E4916" s="87"/>
      <c r="F4916" s="69"/>
      <c r="G4916" s="69"/>
      <c r="H4916" s="69"/>
      <c r="I4916" s="69"/>
      <c r="J4916" s="70"/>
      <c r="K4916" s="118"/>
      <c r="L4916" s="112"/>
    </row>
    <row r="4917" spans="1:12" x14ac:dyDescent="0.25">
      <c r="A4917" s="93">
        <v>1989</v>
      </c>
      <c r="B4917" s="94" t="s">
        <v>402</v>
      </c>
      <c r="C4917" s="95" t="s">
        <v>403</v>
      </c>
      <c r="D4917" s="95" t="s">
        <v>337</v>
      </c>
      <c r="E4917" s="87"/>
      <c r="F4917" s="69"/>
      <c r="G4917" s="69"/>
      <c r="H4917" s="69"/>
      <c r="I4917" s="69"/>
      <c r="J4917" s="70"/>
      <c r="K4917" s="118"/>
      <c r="L4917" s="112"/>
    </row>
    <row r="4918" spans="1:12" x14ac:dyDescent="0.25">
      <c r="A4918" s="93">
        <v>1989</v>
      </c>
      <c r="B4918" s="94" t="s">
        <v>404</v>
      </c>
      <c r="C4918" s="95" t="s">
        <v>405</v>
      </c>
      <c r="D4918" s="95" t="s">
        <v>337</v>
      </c>
      <c r="E4918" s="87"/>
      <c r="F4918" s="69"/>
      <c r="G4918" s="69"/>
      <c r="H4918" s="69"/>
      <c r="I4918" s="69"/>
      <c r="J4918" s="70"/>
      <c r="K4918" s="118"/>
      <c r="L4918" s="112"/>
    </row>
    <row r="4919" spans="1:12" x14ac:dyDescent="0.25">
      <c r="A4919" s="93">
        <v>1989</v>
      </c>
      <c r="B4919" s="94" t="s">
        <v>406</v>
      </c>
      <c r="C4919" s="95" t="s">
        <v>407</v>
      </c>
      <c r="D4919" s="95" t="s">
        <v>337</v>
      </c>
      <c r="E4919" s="87"/>
      <c r="F4919" s="69"/>
      <c r="G4919" s="69"/>
      <c r="H4919" s="69"/>
      <c r="I4919" s="69"/>
      <c r="J4919" s="70"/>
      <c r="K4919" s="118"/>
      <c r="L4919" s="112"/>
    </row>
    <row r="4920" spans="1:12" x14ac:dyDescent="0.25">
      <c r="A4920" s="93">
        <v>1989</v>
      </c>
      <c r="B4920" s="94" t="s">
        <v>408</v>
      </c>
      <c r="C4920" s="95" t="s">
        <v>409</v>
      </c>
      <c r="D4920" s="95" t="s">
        <v>337</v>
      </c>
      <c r="E4920" s="87"/>
      <c r="F4920" s="69"/>
      <c r="G4920" s="69"/>
      <c r="H4920" s="69"/>
      <c r="I4920" s="69"/>
      <c r="J4920" s="70"/>
      <c r="K4920" s="118"/>
      <c r="L4920" s="112"/>
    </row>
    <row r="4921" spans="1:12" x14ac:dyDescent="0.25">
      <c r="A4921" s="93">
        <v>1989</v>
      </c>
      <c r="B4921" s="94" t="s">
        <v>410</v>
      </c>
      <c r="C4921" s="95" t="s">
        <v>411</v>
      </c>
      <c r="D4921" s="95" t="s">
        <v>337</v>
      </c>
      <c r="E4921" s="87"/>
      <c r="F4921" s="69"/>
      <c r="G4921" s="69"/>
      <c r="H4921" s="69"/>
      <c r="I4921" s="69"/>
      <c r="J4921" s="70"/>
      <c r="K4921" s="118"/>
      <c r="L4921" s="112"/>
    </row>
    <row r="4922" spans="1:12" x14ac:dyDescent="0.25">
      <c r="A4922" s="93">
        <v>1989</v>
      </c>
      <c r="B4922" s="94" t="s">
        <v>412</v>
      </c>
      <c r="C4922" s="95" t="s">
        <v>413</v>
      </c>
      <c r="D4922" s="95" t="s">
        <v>337</v>
      </c>
      <c r="E4922" s="87"/>
      <c r="F4922" s="69"/>
      <c r="G4922" s="69"/>
      <c r="H4922" s="69"/>
      <c r="I4922" s="69"/>
      <c r="J4922" s="70"/>
      <c r="K4922" s="118"/>
      <c r="L4922" s="112"/>
    </row>
    <row r="4923" spans="1:12" x14ac:dyDescent="0.25">
      <c r="A4923" s="93">
        <v>1989</v>
      </c>
      <c r="B4923" s="94" t="s">
        <v>414</v>
      </c>
      <c r="C4923" s="95" t="s">
        <v>415</v>
      </c>
      <c r="D4923" s="95" t="s">
        <v>337</v>
      </c>
      <c r="E4923" s="87"/>
      <c r="F4923" s="69"/>
      <c r="G4923" s="69"/>
      <c r="H4923" s="69"/>
      <c r="I4923" s="69"/>
      <c r="J4923" s="70"/>
      <c r="K4923" s="118"/>
      <c r="L4923" s="112"/>
    </row>
    <row r="4924" spans="1:12" x14ac:dyDescent="0.25">
      <c r="A4924" s="93">
        <v>1989</v>
      </c>
      <c r="B4924" s="94" t="s">
        <v>416</v>
      </c>
      <c r="C4924" s="95" t="s">
        <v>417</v>
      </c>
      <c r="D4924" s="95" t="s">
        <v>337</v>
      </c>
      <c r="E4924" s="87"/>
      <c r="F4924" s="69"/>
      <c r="G4924" s="69"/>
      <c r="H4924" s="69"/>
      <c r="I4924" s="69"/>
      <c r="J4924" s="70"/>
      <c r="K4924" s="118"/>
      <c r="L4924" s="112"/>
    </row>
    <row r="4925" spans="1:12" x14ac:dyDescent="0.25">
      <c r="A4925" s="93">
        <v>1989</v>
      </c>
      <c r="B4925" s="94" t="s">
        <v>418</v>
      </c>
      <c r="C4925" s="95" t="s">
        <v>419</v>
      </c>
      <c r="D4925" s="95" t="s">
        <v>337</v>
      </c>
      <c r="E4925" s="87"/>
      <c r="F4925" s="69"/>
      <c r="G4925" s="69"/>
      <c r="H4925" s="69"/>
      <c r="I4925" s="69"/>
      <c r="J4925" s="70"/>
      <c r="K4925" s="118"/>
      <c r="L4925" s="112"/>
    </row>
    <row r="4926" spans="1:12" x14ac:dyDescent="0.25">
      <c r="A4926" s="93">
        <v>1989</v>
      </c>
      <c r="B4926" s="94" t="s">
        <v>420</v>
      </c>
      <c r="C4926" s="95" t="s">
        <v>421</v>
      </c>
      <c r="D4926" s="95" t="s">
        <v>337</v>
      </c>
      <c r="E4926" s="87"/>
      <c r="F4926" s="69"/>
      <c r="G4926" s="69"/>
      <c r="H4926" s="69"/>
      <c r="I4926" s="69"/>
      <c r="J4926" s="70"/>
      <c r="K4926" s="118"/>
      <c r="L4926" s="112"/>
    </row>
    <row r="4927" spans="1:12" x14ac:dyDescent="0.25">
      <c r="A4927" s="93">
        <v>1989</v>
      </c>
      <c r="B4927" s="94" t="s">
        <v>422</v>
      </c>
      <c r="C4927" s="95" t="s">
        <v>423</v>
      </c>
      <c r="D4927" s="95" t="s">
        <v>337</v>
      </c>
      <c r="E4927" s="87"/>
      <c r="F4927" s="69"/>
      <c r="G4927" s="69"/>
      <c r="H4927" s="69"/>
      <c r="I4927" s="69"/>
      <c r="J4927" s="70"/>
      <c r="K4927" s="118"/>
      <c r="L4927" s="112"/>
    </row>
    <row r="4928" spans="1:12" x14ac:dyDescent="0.25">
      <c r="A4928" s="93">
        <v>1989</v>
      </c>
      <c r="B4928" s="94" t="s">
        <v>424</v>
      </c>
      <c r="C4928" s="95" t="s">
        <v>425</v>
      </c>
      <c r="D4928" s="95" t="s">
        <v>337</v>
      </c>
      <c r="E4928" s="87"/>
      <c r="F4928" s="69"/>
      <c r="G4928" s="69"/>
      <c r="H4928" s="69"/>
      <c r="I4928" s="69"/>
      <c r="J4928" s="70"/>
      <c r="K4928" s="118"/>
      <c r="L4928" s="112"/>
    </row>
    <row r="4929" spans="1:12" x14ac:dyDescent="0.25">
      <c r="A4929" s="93">
        <v>1989</v>
      </c>
      <c r="B4929" s="94" t="s">
        <v>426</v>
      </c>
      <c r="C4929" s="95" t="s">
        <v>427</v>
      </c>
      <c r="D4929" s="95" t="s">
        <v>337</v>
      </c>
      <c r="E4929" s="87"/>
      <c r="F4929" s="69"/>
      <c r="G4929" s="69"/>
      <c r="H4929" s="69"/>
      <c r="I4929" s="69"/>
      <c r="J4929" s="70"/>
      <c r="K4929" s="118"/>
      <c r="L4929" s="112"/>
    </row>
    <row r="4930" spans="1:12" x14ac:dyDescent="0.25">
      <c r="A4930" s="93">
        <v>1989</v>
      </c>
      <c r="B4930" s="94" t="s">
        <v>428</v>
      </c>
      <c r="C4930" s="95" t="s">
        <v>429</v>
      </c>
      <c r="D4930" s="95" t="s">
        <v>337</v>
      </c>
      <c r="E4930" s="87"/>
      <c r="F4930" s="69"/>
      <c r="G4930" s="69"/>
      <c r="H4930" s="69"/>
      <c r="I4930" s="69"/>
      <c r="J4930" s="70"/>
      <c r="K4930" s="118"/>
      <c r="L4930" s="112"/>
    </row>
    <row r="4931" spans="1:12" x14ac:dyDescent="0.25">
      <c r="A4931" s="93">
        <v>1989</v>
      </c>
      <c r="B4931" s="94" t="s">
        <v>430</v>
      </c>
      <c r="C4931" s="95" t="s">
        <v>431</v>
      </c>
      <c r="D4931" s="95" t="s">
        <v>337</v>
      </c>
      <c r="E4931" s="87"/>
      <c r="F4931" s="69"/>
      <c r="G4931" s="69"/>
      <c r="H4931" s="69"/>
      <c r="I4931" s="69"/>
      <c r="J4931" s="70"/>
      <c r="K4931" s="118"/>
      <c r="L4931" s="112"/>
    </row>
    <row r="4932" spans="1:12" x14ac:dyDescent="0.25">
      <c r="A4932" s="93">
        <v>1989</v>
      </c>
      <c r="B4932" s="94" t="s">
        <v>432</v>
      </c>
      <c r="C4932" s="95" t="s">
        <v>433</v>
      </c>
      <c r="D4932" s="95" t="s">
        <v>337</v>
      </c>
      <c r="E4932" s="87"/>
      <c r="F4932" s="69"/>
      <c r="G4932" s="69"/>
      <c r="H4932" s="69"/>
      <c r="I4932" s="69"/>
      <c r="J4932" s="70"/>
      <c r="K4932" s="118"/>
      <c r="L4932" s="112"/>
    </row>
    <row r="4933" spans="1:12" x14ac:dyDescent="0.25">
      <c r="A4933" s="93">
        <v>1989</v>
      </c>
      <c r="B4933" s="94" t="s">
        <v>434</v>
      </c>
      <c r="C4933" s="95" t="s">
        <v>435</v>
      </c>
      <c r="D4933" s="95" t="s">
        <v>337</v>
      </c>
      <c r="E4933" s="87"/>
      <c r="F4933" s="69"/>
      <c r="G4933" s="69"/>
      <c r="H4933" s="69"/>
      <c r="I4933" s="69"/>
      <c r="J4933" s="70"/>
      <c r="K4933" s="118"/>
      <c r="L4933" s="112"/>
    </row>
    <row r="4934" spans="1:12" x14ac:dyDescent="0.25">
      <c r="A4934" s="93">
        <v>1989</v>
      </c>
      <c r="B4934" s="94" t="s">
        <v>436</v>
      </c>
      <c r="C4934" s="95" t="s">
        <v>437</v>
      </c>
      <c r="D4934" s="95" t="s">
        <v>337</v>
      </c>
      <c r="E4934" s="87"/>
      <c r="F4934" s="69"/>
      <c r="G4934" s="69"/>
      <c r="H4934" s="69"/>
      <c r="I4934" s="69"/>
      <c r="J4934" s="70"/>
      <c r="K4934" s="118"/>
      <c r="L4934" s="112"/>
    </row>
    <row r="4935" spans="1:12" x14ac:dyDescent="0.25">
      <c r="A4935" s="93">
        <v>1989</v>
      </c>
      <c r="B4935" s="94" t="s">
        <v>438</v>
      </c>
      <c r="C4935" s="95" t="s">
        <v>439</v>
      </c>
      <c r="D4935" s="95" t="s">
        <v>440</v>
      </c>
      <c r="E4935" s="87"/>
      <c r="F4935" s="69"/>
      <c r="G4935" s="69"/>
      <c r="H4935" s="69"/>
      <c r="I4935" s="69"/>
      <c r="J4935" s="70"/>
      <c r="K4935" s="118"/>
      <c r="L4935" s="112"/>
    </row>
    <row r="4936" spans="1:12" x14ac:dyDescent="0.25">
      <c r="A4936" s="93">
        <v>1989</v>
      </c>
      <c r="B4936" s="94" t="s">
        <v>441</v>
      </c>
      <c r="C4936" s="95" t="s">
        <v>442</v>
      </c>
      <c r="D4936" s="95" t="s">
        <v>440</v>
      </c>
      <c r="E4936" s="87"/>
      <c r="F4936" s="69"/>
      <c r="G4936" s="69"/>
      <c r="H4936" s="69"/>
      <c r="I4936" s="69"/>
      <c r="J4936" s="70"/>
      <c r="K4936" s="118"/>
      <c r="L4936" s="112"/>
    </row>
    <row r="4937" spans="1:12" x14ac:dyDescent="0.25">
      <c r="A4937" s="93">
        <v>1989</v>
      </c>
      <c r="B4937" s="94" t="s">
        <v>443</v>
      </c>
      <c r="C4937" s="95" t="s">
        <v>444</v>
      </c>
      <c r="D4937" s="95" t="s">
        <v>440</v>
      </c>
      <c r="E4937" s="87"/>
      <c r="F4937" s="69"/>
      <c r="G4937" s="69"/>
      <c r="H4937" s="69"/>
      <c r="I4937" s="69"/>
      <c r="J4937" s="70"/>
      <c r="K4937" s="118"/>
      <c r="L4937" s="112"/>
    </row>
    <row r="4938" spans="1:12" x14ac:dyDescent="0.25">
      <c r="A4938" s="93">
        <v>1989</v>
      </c>
      <c r="B4938" s="94" t="s">
        <v>445</v>
      </c>
      <c r="C4938" s="95" t="s">
        <v>446</v>
      </c>
      <c r="D4938" s="95" t="s">
        <v>440</v>
      </c>
      <c r="E4938" s="87"/>
      <c r="F4938" s="69"/>
      <c r="G4938" s="69"/>
      <c r="H4938" s="69"/>
      <c r="I4938" s="69"/>
      <c r="J4938" s="70"/>
      <c r="K4938" s="118"/>
      <c r="L4938" s="112"/>
    </row>
    <row r="4939" spans="1:12" x14ac:dyDescent="0.25">
      <c r="A4939" s="93">
        <v>1989</v>
      </c>
      <c r="B4939" s="94" t="s">
        <v>447</v>
      </c>
      <c r="C4939" s="95" t="s">
        <v>448</v>
      </c>
      <c r="D4939" s="95" t="s">
        <v>440</v>
      </c>
      <c r="E4939" s="87"/>
      <c r="F4939" s="69"/>
      <c r="G4939" s="69"/>
      <c r="H4939" s="69"/>
      <c r="I4939" s="69"/>
      <c r="J4939" s="70"/>
      <c r="K4939" s="118"/>
      <c r="L4939" s="112"/>
    </row>
    <row r="4940" spans="1:12" x14ac:dyDescent="0.25">
      <c r="A4940" s="93">
        <v>1989</v>
      </c>
      <c r="B4940" s="94" t="s">
        <v>449</v>
      </c>
      <c r="C4940" s="95" t="s">
        <v>450</v>
      </c>
      <c r="D4940" s="95" t="s">
        <v>440</v>
      </c>
      <c r="E4940" s="87"/>
      <c r="F4940" s="69"/>
      <c r="G4940" s="69"/>
      <c r="H4940" s="69"/>
      <c r="I4940" s="69"/>
      <c r="J4940" s="70"/>
      <c r="K4940" s="118"/>
      <c r="L4940" s="112"/>
    </row>
    <row r="4941" spans="1:12" x14ac:dyDescent="0.25">
      <c r="A4941" s="93">
        <v>1989</v>
      </c>
      <c r="B4941" s="94" t="s">
        <v>451</v>
      </c>
      <c r="C4941" s="95" t="s">
        <v>452</v>
      </c>
      <c r="D4941" s="95" t="s">
        <v>440</v>
      </c>
      <c r="E4941" s="87"/>
      <c r="F4941" s="69"/>
      <c r="G4941" s="69"/>
      <c r="H4941" s="69"/>
      <c r="I4941" s="69"/>
      <c r="J4941" s="70"/>
      <c r="K4941" s="118"/>
      <c r="L4941" s="112"/>
    </row>
    <row r="4942" spans="1:12" x14ac:dyDescent="0.25">
      <c r="A4942" s="93">
        <v>1989</v>
      </c>
      <c r="B4942" s="94" t="s">
        <v>453</v>
      </c>
      <c r="C4942" s="95" t="s">
        <v>454</v>
      </c>
      <c r="D4942" s="95" t="s">
        <v>440</v>
      </c>
      <c r="E4942" s="87"/>
      <c r="F4942" s="69"/>
      <c r="G4942" s="69"/>
      <c r="H4942" s="69"/>
      <c r="I4942" s="69"/>
      <c r="J4942" s="70"/>
      <c r="K4942" s="118"/>
      <c r="L4942" s="112"/>
    </row>
    <row r="4943" spans="1:12" x14ac:dyDescent="0.25">
      <c r="A4943" s="93">
        <v>1989</v>
      </c>
      <c r="B4943" s="94" t="s">
        <v>455</v>
      </c>
      <c r="C4943" s="95" t="s">
        <v>456</v>
      </c>
      <c r="D4943" s="95" t="s">
        <v>440</v>
      </c>
      <c r="E4943" s="87"/>
      <c r="F4943" s="69"/>
      <c r="G4943" s="69"/>
      <c r="H4943" s="69"/>
      <c r="I4943" s="69"/>
      <c r="J4943" s="70"/>
      <c r="K4943" s="118"/>
      <c r="L4943" s="112"/>
    </row>
    <row r="4944" spans="1:12" x14ac:dyDescent="0.25">
      <c r="A4944" s="93">
        <v>1989</v>
      </c>
      <c r="B4944" s="94" t="s">
        <v>457</v>
      </c>
      <c r="C4944" s="95" t="s">
        <v>458</v>
      </c>
      <c r="D4944" s="95" t="s">
        <v>440</v>
      </c>
      <c r="E4944" s="87"/>
      <c r="F4944" s="69"/>
      <c r="G4944" s="69"/>
      <c r="H4944" s="69"/>
      <c r="I4944" s="69"/>
      <c r="J4944" s="70"/>
      <c r="K4944" s="118"/>
      <c r="L4944" s="112"/>
    </row>
    <row r="4945" spans="1:12" x14ac:dyDescent="0.25">
      <c r="A4945" s="93">
        <v>1989</v>
      </c>
      <c r="B4945" s="94" t="s">
        <v>459</v>
      </c>
      <c r="C4945" s="95" t="s">
        <v>460</v>
      </c>
      <c r="D4945" s="95" t="s">
        <v>440</v>
      </c>
      <c r="E4945" s="87"/>
      <c r="F4945" s="69"/>
      <c r="G4945" s="69"/>
      <c r="H4945" s="69"/>
      <c r="I4945" s="69"/>
      <c r="J4945" s="70"/>
      <c r="K4945" s="118"/>
      <c r="L4945" s="112"/>
    </row>
    <row r="4946" spans="1:12" x14ac:dyDescent="0.25">
      <c r="A4946" s="93">
        <v>1989</v>
      </c>
      <c r="B4946" s="94" t="s">
        <v>461</v>
      </c>
      <c r="C4946" s="95" t="s">
        <v>462</v>
      </c>
      <c r="D4946" s="95" t="s">
        <v>440</v>
      </c>
      <c r="E4946" s="87"/>
      <c r="F4946" s="69"/>
      <c r="G4946" s="69"/>
      <c r="H4946" s="69"/>
      <c r="I4946" s="69"/>
      <c r="J4946" s="70"/>
      <c r="K4946" s="118"/>
      <c r="L4946" s="112"/>
    </row>
    <row r="4947" spans="1:12" x14ac:dyDescent="0.25">
      <c r="A4947" s="93">
        <v>1989</v>
      </c>
      <c r="B4947" s="94" t="s">
        <v>463</v>
      </c>
      <c r="C4947" s="95" t="s">
        <v>464</v>
      </c>
      <c r="D4947" s="95" t="s">
        <v>440</v>
      </c>
      <c r="E4947" s="87"/>
      <c r="F4947" s="69"/>
      <c r="G4947" s="69"/>
      <c r="H4947" s="69"/>
      <c r="I4947" s="69"/>
      <c r="J4947" s="70"/>
      <c r="K4947" s="118"/>
      <c r="L4947" s="112"/>
    </row>
    <row r="4948" spans="1:12" x14ac:dyDescent="0.25">
      <c r="A4948" s="93">
        <v>1989</v>
      </c>
      <c r="B4948" s="94" t="s">
        <v>465</v>
      </c>
      <c r="C4948" s="95" t="s">
        <v>466</v>
      </c>
      <c r="D4948" s="95" t="s">
        <v>440</v>
      </c>
      <c r="E4948" s="87"/>
      <c r="F4948" s="69"/>
      <c r="G4948" s="69"/>
      <c r="H4948" s="69"/>
      <c r="I4948" s="69"/>
      <c r="J4948" s="70"/>
      <c r="K4948" s="118"/>
      <c r="L4948" s="112"/>
    </row>
    <row r="4949" spans="1:12" x14ac:dyDescent="0.25">
      <c r="A4949" s="93">
        <v>1989</v>
      </c>
      <c r="B4949" s="94" t="s">
        <v>467</v>
      </c>
      <c r="C4949" s="95" t="s">
        <v>468</v>
      </c>
      <c r="D4949" s="95" t="s">
        <v>440</v>
      </c>
      <c r="E4949" s="87"/>
      <c r="F4949" s="69"/>
      <c r="G4949" s="69"/>
      <c r="H4949" s="69"/>
      <c r="I4949" s="69"/>
      <c r="J4949" s="70"/>
      <c r="K4949" s="118"/>
      <c r="L4949" s="112"/>
    </row>
    <row r="4950" spans="1:12" x14ac:dyDescent="0.25">
      <c r="A4950" s="93">
        <v>1989</v>
      </c>
      <c r="B4950" s="94" t="s">
        <v>469</v>
      </c>
      <c r="C4950" s="95" t="s">
        <v>470</v>
      </c>
      <c r="D4950" s="95" t="s">
        <v>440</v>
      </c>
      <c r="E4950" s="87"/>
      <c r="F4950" s="69"/>
      <c r="G4950" s="69"/>
      <c r="H4950" s="69"/>
      <c r="I4950" s="69"/>
      <c r="J4950" s="70"/>
      <c r="K4950" s="118"/>
      <c r="L4950" s="112"/>
    </row>
    <row r="4951" spans="1:12" x14ac:dyDescent="0.25">
      <c r="A4951" s="93">
        <v>1989</v>
      </c>
      <c r="B4951" s="94" t="s">
        <v>471</v>
      </c>
      <c r="C4951" s="95" t="s">
        <v>472</v>
      </c>
      <c r="D4951" s="95" t="s">
        <v>440</v>
      </c>
      <c r="E4951" s="87"/>
      <c r="F4951" s="69"/>
      <c r="G4951" s="69"/>
      <c r="H4951" s="69"/>
      <c r="I4951" s="69"/>
      <c r="J4951" s="70"/>
      <c r="K4951" s="118"/>
      <c r="L4951" s="112"/>
    </row>
    <row r="4952" spans="1:12" x14ac:dyDescent="0.25">
      <c r="A4952" s="93">
        <v>1989</v>
      </c>
      <c r="B4952" s="94" t="s">
        <v>473</v>
      </c>
      <c r="C4952" s="95" t="s">
        <v>474</v>
      </c>
      <c r="D4952" s="95" t="s">
        <v>440</v>
      </c>
      <c r="E4952" s="87"/>
      <c r="F4952" s="69"/>
      <c r="G4952" s="69"/>
      <c r="H4952" s="69"/>
      <c r="I4952" s="69"/>
      <c r="J4952" s="70"/>
      <c r="K4952" s="118"/>
      <c r="L4952" s="112"/>
    </row>
    <row r="4953" spans="1:12" x14ac:dyDescent="0.25">
      <c r="A4953" s="93">
        <v>1989</v>
      </c>
      <c r="B4953" s="94" t="s">
        <v>475</v>
      </c>
      <c r="C4953" s="95" t="s">
        <v>476</v>
      </c>
      <c r="D4953" s="95" t="s">
        <v>440</v>
      </c>
      <c r="E4953" s="87"/>
      <c r="F4953" s="69"/>
      <c r="G4953" s="69"/>
      <c r="H4953" s="69"/>
      <c r="I4953" s="69"/>
      <c r="J4953" s="70"/>
      <c r="K4953" s="118"/>
      <c r="L4953" s="112"/>
    </row>
    <row r="4954" spans="1:12" x14ac:dyDescent="0.25">
      <c r="A4954" s="93">
        <v>1989</v>
      </c>
      <c r="B4954" s="94" t="s">
        <v>477</v>
      </c>
      <c r="C4954" s="95" t="s">
        <v>478</v>
      </c>
      <c r="D4954" s="95" t="s">
        <v>440</v>
      </c>
      <c r="E4954" s="87"/>
      <c r="F4954" s="69"/>
      <c r="G4954" s="69"/>
      <c r="H4954" s="69"/>
      <c r="I4954" s="69"/>
      <c r="J4954" s="70"/>
      <c r="K4954" s="118"/>
      <c r="L4954" s="112"/>
    </row>
    <row r="4955" spans="1:12" x14ac:dyDescent="0.25">
      <c r="A4955" s="93">
        <v>1989</v>
      </c>
      <c r="B4955" s="94" t="s">
        <v>479</v>
      </c>
      <c r="C4955" s="95" t="s">
        <v>480</v>
      </c>
      <c r="D4955" s="95" t="s">
        <v>440</v>
      </c>
      <c r="E4955" s="87"/>
      <c r="F4955" s="69"/>
      <c r="G4955" s="69"/>
      <c r="H4955" s="69"/>
      <c r="I4955" s="69"/>
      <c r="J4955" s="70"/>
      <c r="K4955" s="118"/>
      <c r="L4955" s="112"/>
    </row>
    <row r="4956" spans="1:12" x14ac:dyDescent="0.25">
      <c r="A4956" s="93">
        <v>1989</v>
      </c>
      <c r="B4956" s="94" t="s">
        <v>481</v>
      </c>
      <c r="C4956" s="95" t="s">
        <v>482</v>
      </c>
      <c r="D4956" s="95" t="s">
        <v>440</v>
      </c>
      <c r="E4956" s="87"/>
      <c r="F4956" s="69"/>
      <c r="G4956" s="69"/>
      <c r="H4956" s="69"/>
      <c r="I4956" s="69"/>
      <c r="J4956" s="70"/>
      <c r="K4956" s="118"/>
      <c r="L4956" s="112"/>
    </row>
    <row r="4957" spans="1:12" x14ac:dyDescent="0.25">
      <c r="A4957" s="93">
        <v>1989</v>
      </c>
      <c r="B4957" s="94" t="s">
        <v>483</v>
      </c>
      <c r="C4957" s="95" t="s">
        <v>484</v>
      </c>
      <c r="D4957" s="95" t="s">
        <v>440</v>
      </c>
      <c r="E4957" s="87"/>
      <c r="F4957" s="69"/>
      <c r="G4957" s="69"/>
      <c r="H4957" s="69"/>
      <c r="I4957" s="69"/>
      <c r="J4957" s="70"/>
      <c r="K4957" s="118"/>
      <c r="L4957" s="112"/>
    </row>
    <row r="4958" spans="1:12" x14ac:dyDescent="0.25">
      <c r="A4958" s="93">
        <v>1989</v>
      </c>
      <c r="B4958" s="94" t="s">
        <v>485</v>
      </c>
      <c r="C4958" s="95" t="s">
        <v>486</v>
      </c>
      <c r="D4958" s="95" t="s">
        <v>440</v>
      </c>
      <c r="E4958" s="87"/>
      <c r="F4958" s="69"/>
      <c r="G4958" s="69"/>
      <c r="H4958" s="69"/>
      <c r="I4958" s="69"/>
      <c r="J4958" s="70"/>
      <c r="K4958" s="118"/>
      <c r="L4958" s="112"/>
    </row>
    <row r="4959" spans="1:12" x14ac:dyDescent="0.25">
      <c r="A4959" s="93">
        <v>1989</v>
      </c>
      <c r="B4959" s="94" t="s">
        <v>487</v>
      </c>
      <c r="C4959" s="95" t="s">
        <v>488</v>
      </c>
      <c r="D4959" s="95" t="s">
        <v>440</v>
      </c>
      <c r="E4959" s="87"/>
      <c r="F4959" s="69"/>
      <c r="G4959" s="69"/>
      <c r="H4959" s="69"/>
      <c r="I4959" s="69"/>
      <c r="J4959" s="70"/>
      <c r="K4959" s="118"/>
      <c r="L4959" s="112"/>
    </row>
    <row r="4960" spans="1:12" x14ac:dyDescent="0.25">
      <c r="A4960" s="93">
        <v>1989</v>
      </c>
      <c r="B4960" s="94" t="s">
        <v>489</v>
      </c>
      <c r="C4960" s="95" t="s">
        <v>490</v>
      </c>
      <c r="D4960" s="95" t="s">
        <v>440</v>
      </c>
      <c r="E4960" s="87"/>
      <c r="F4960" s="69"/>
      <c r="G4960" s="69"/>
      <c r="H4960" s="69"/>
      <c r="I4960" s="69"/>
      <c r="J4960" s="70"/>
      <c r="K4960" s="118"/>
      <c r="L4960" s="112"/>
    </row>
    <row r="4961" spans="1:12" x14ac:dyDescent="0.25">
      <c r="A4961" s="93">
        <v>1989</v>
      </c>
      <c r="B4961" s="94" t="s">
        <v>491</v>
      </c>
      <c r="C4961" s="95" t="s">
        <v>492</v>
      </c>
      <c r="D4961" s="95" t="s">
        <v>440</v>
      </c>
      <c r="E4961" s="87"/>
      <c r="F4961" s="69"/>
      <c r="G4961" s="69"/>
      <c r="H4961" s="69"/>
      <c r="I4961" s="69"/>
      <c r="J4961" s="70"/>
      <c r="K4961" s="118"/>
      <c r="L4961" s="112"/>
    </row>
    <row r="4962" spans="1:12" x14ac:dyDescent="0.25">
      <c r="A4962" s="93">
        <v>1989</v>
      </c>
      <c r="B4962" s="94" t="s">
        <v>493</v>
      </c>
      <c r="C4962" s="95" t="s">
        <v>494</v>
      </c>
      <c r="D4962" s="95" t="s">
        <v>440</v>
      </c>
      <c r="E4962" s="87"/>
      <c r="F4962" s="69"/>
      <c r="G4962" s="69"/>
      <c r="H4962" s="69"/>
      <c r="I4962" s="69"/>
      <c r="J4962" s="70"/>
      <c r="K4962" s="118"/>
      <c r="L4962" s="112"/>
    </row>
    <row r="4963" spans="1:12" ht="15.75" thickBot="1" x14ac:dyDescent="0.3">
      <c r="A4963" s="100">
        <v>1989</v>
      </c>
      <c r="B4963" s="101" t="s">
        <v>495</v>
      </c>
      <c r="C4963" s="102" t="s">
        <v>496</v>
      </c>
      <c r="D4963" s="102" t="s">
        <v>440</v>
      </c>
      <c r="E4963" s="88"/>
      <c r="F4963" s="56"/>
      <c r="G4963" s="56"/>
      <c r="H4963" s="56"/>
      <c r="I4963" s="56"/>
      <c r="J4963" s="71"/>
      <c r="K4963" s="119"/>
      <c r="L4963" s="113"/>
    </row>
    <row r="4964" spans="1:12" x14ac:dyDescent="0.25">
      <c r="A4964" s="90">
        <v>1990</v>
      </c>
      <c r="B4964" s="91" t="s">
        <v>4</v>
      </c>
      <c r="C4964" s="92" t="s">
        <v>5</v>
      </c>
      <c r="D4964" s="92" t="s">
        <v>6</v>
      </c>
      <c r="E4964" s="86">
        <f t="shared" ref="E4964:J4973" si="100">IF(ISNUMBER(VLOOKUP($B4964,EFW.1990,3,FALSE))=TRUE,VLOOKUP($B4964,EFW.1990,E$2,FALSE),NA())</f>
        <v>3.082687062782254</v>
      </c>
      <c r="F4964" s="69">
        <f t="shared" si="100"/>
        <v>2.2409417637174522</v>
      </c>
      <c r="G4964" s="69">
        <f t="shared" si="100"/>
        <v>4.0570178550706917</v>
      </c>
      <c r="H4964" s="69">
        <f t="shared" si="100"/>
        <v>4.5041077198226018</v>
      </c>
      <c r="I4964" s="69">
        <f t="shared" si="100"/>
        <v>1.5779571974031321</v>
      </c>
      <c r="J4964" s="70">
        <f t="shared" si="100"/>
        <v>3.5630139170292803</v>
      </c>
      <c r="K4964" s="118">
        <f>VLOOKUP(B4964,WB.GDP.1990,'WB (WDI)'!$AG$2,FALSE)</f>
        <v>8746.3529008985115</v>
      </c>
      <c r="L4964" s="112"/>
    </row>
    <row r="4965" spans="1:12" x14ac:dyDescent="0.25">
      <c r="A4965" s="93">
        <v>1990</v>
      </c>
      <c r="B4965" s="94" t="s">
        <v>7</v>
      </c>
      <c r="C4965" s="95" t="s">
        <v>8</v>
      </c>
      <c r="D4965" s="95" t="s">
        <v>6</v>
      </c>
      <c r="E4965" s="87">
        <f t="shared" si="100"/>
        <v>4.6222283269722766</v>
      </c>
      <c r="F4965" s="69">
        <f t="shared" si="100"/>
        <v>4.6685732332815482</v>
      </c>
      <c r="G4965" s="69">
        <f t="shared" si="100"/>
        <v>4.12936956590364</v>
      </c>
      <c r="H4965" s="69">
        <f t="shared" si="100"/>
        <v>8.1570735142858766</v>
      </c>
      <c r="I4965" s="69">
        <f t="shared" si="100"/>
        <v>0.97325901722285368</v>
      </c>
      <c r="J4965" s="70">
        <f t="shared" si="100"/>
        <v>5.5305825612835449</v>
      </c>
      <c r="K4965" s="118">
        <f>VLOOKUP(B4965,WB.GDP.1990,'WB (WDI)'!$AG$2,FALSE)</f>
        <v>6086.6870789612449</v>
      </c>
      <c r="L4965" s="112"/>
    </row>
    <row r="4966" spans="1:12" x14ac:dyDescent="0.25">
      <c r="A4966" s="93">
        <v>1990</v>
      </c>
      <c r="B4966" s="94" t="s">
        <v>9</v>
      </c>
      <c r="C4966" s="95" t="s">
        <v>10</v>
      </c>
      <c r="D4966" s="95" t="s">
        <v>6</v>
      </c>
      <c r="E4966" s="87" t="e">
        <f t="shared" si="100"/>
        <v>#N/A</v>
      </c>
      <c r="F4966" s="69" t="e">
        <f t="shared" si="100"/>
        <v>#N/A</v>
      </c>
      <c r="G4966" s="69" t="e">
        <f t="shared" si="100"/>
        <v>#N/A</v>
      </c>
      <c r="H4966" s="69" t="e">
        <f t="shared" si="100"/>
        <v>#N/A</v>
      </c>
      <c r="I4966" s="69" t="e">
        <f t="shared" si="100"/>
        <v>#N/A</v>
      </c>
      <c r="J4966" s="70" t="e">
        <f t="shared" si="100"/>
        <v>#N/A</v>
      </c>
      <c r="K4966" s="118" t="e">
        <f>VLOOKUP(B4966,WB.GDP.1990,'WB (WDI)'!$AG$2,FALSE)</f>
        <v>#N/A</v>
      </c>
      <c r="L4966" s="112"/>
    </row>
    <row r="4967" spans="1:12" x14ac:dyDescent="0.25">
      <c r="A4967" s="93">
        <v>1990</v>
      </c>
      <c r="B4967" s="94" t="s">
        <v>11</v>
      </c>
      <c r="C4967" s="95" t="s">
        <v>12</v>
      </c>
      <c r="D4967" s="95" t="s">
        <v>6</v>
      </c>
      <c r="E4967" s="87">
        <f t="shared" si="100"/>
        <v>5.3394280762565005</v>
      </c>
      <c r="F4967" s="69">
        <f t="shared" si="100"/>
        <v>5.9051536121536055</v>
      </c>
      <c r="G4967" s="69">
        <f t="shared" si="100"/>
        <v>3.8088347016327027</v>
      </c>
      <c r="H4967" s="69">
        <f t="shared" si="100"/>
        <v>6.5030054238540238</v>
      </c>
      <c r="I4967" s="69">
        <f t="shared" si="100"/>
        <v>5.5170702616079828</v>
      </c>
      <c r="J4967" s="70">
        <f t="shared" si="100"/>
        <v>5.0947908609646504</v>
      </c>
      <c r="K4967" s="118">
        <f>VLOOKUP(B4967,WB.GDP.1990,'WB (WDI)'!$AG$2,FALSE)</f>
        <v>3818.6086390085002</v>
      </c>
      <c r="L4967" s="112"/>
    </row>
    <row r="4968" spans="1:12" x14ac:dyDescent="0.25">
      <c r="A4968" s="93">
        <v>1990</v>
      </c>
      <c r="B4968" s="94" t="s">
        <v>13</v>
      </c>
      <c r="C4968" s="95" t="s">
        <v>14</v>
      </c>
      <c r="D4968" s="95" t="s">
        <v>6</v>
      </c>
      <c r="E4968" s="87" t="e">
        <f t="shared" si="100"/>
        <v>#N/A</v>
      </c>
      <c r="F4968" s="69" t="e">
        <f t="shared" si="100"/>
        <v>#N/A</v>
      </c>
      <c r="G4968" s="69" t="e">
        <f t="shared" si="100"/>
        <v>#N/A</v>
      </c>
      <c r="H4968" s="69" t="e">
        <f t="shared" si="100"/>
        <v>#N/A</v>
      </c>
      <c r="I4968" s="69" t="e">
        <f t="shared" si="100"/>
        <v>#N/A</v>
      </c>
      <c r="J4968" s="70" t="e">
        <f t="shared" si="100"/>
        <v>#N/A</v>
      </c>
      <c r="K4968" s="118">
        <f>VLOOKUP(B4968,WB.GDP.1990,'WB (WDI)'!$AG$2,FALSE)</f>
        <v>1733.0924957002301</v>
      </c>
      <c r="L4968" s="112"/>
    </row>
    <row r="4969" spans="1:12" x14ac:dyDescent="0.25">
      <c r="A4969" s="93">
        <v>1990</v>
      </c>
      <c r="B4969" s="94" t="s">
        <v>15</v>
      </c>
      <c r="C4969" s="95" t="s">
        <v>16</v>
      </c>
      <c r="D4969" s="95" t="s">
        <v>6</v>
      </c>
      <c r="E4969" s="87">
        <f t="shared" si="100"/>
        <v>5.7724123083385841</v>
      </c>
      <c r="F4969" s="69">
        <f t="shared" si="100"/>
        <v>5.4959915410120521</v>
      </c>
      <c r="G4969" s="69">
        <f t="shared" si="100"/>
        <v>4.3976496685965456</v>
      </c>
      <c r="H4969" s="69">
        <f t="shared" si="100"/>
        <v>6.9831461925477454</v>
      </c>
      <c r="I4969" s="69">
        <f t="shared" si="100"/>
        <v>5.7510575761844738</v>
      </c>
      <c r="J4969" s="70">
        <f t="shared" si="100"/>
        <v>6.4912317651796476</v>
      </c>
      <c r="K4969" s="118">
        <f>VLOOKUP(B4969,WB.GDP.1990,'WB (WDI)'!$AG$2,FALSE)</f>
        <v>5432.3535285794051</v>
      </c>
      <c r="L4969" s="112"/>
    </row>
    <row r="4970" spans="1:12" x14ac:dyDescent="0.25">
      <c r="A4970" s="93">
        <v>1990</v>
      </c>
      <c r="B4970" s="94" t="s">
        <v>17</v>
      </c>
      <c r="C4970" s="95" t="s">
        <v>18</v>
      </c>
      <c r="D4970" s="95" t="s">
        <v>6</v>
      </c>
      <c r="E4970" s="87" t="e">
        <f t="shared" si="100"/>
        <v>#N/A</v>
      </c>
      <c r="F4970" s="69" t="e">
        <f t="shared" si="100"/>
        <v>#N/A</v>
      </c>
      <c r="G4970" s="69" t="e">
        <f t="shared" si="100"/>
        <v>#N/A</v>
      </c>
      <c r="H4970" s="69" t="e">
        <f t="shared" si="100"/>
        <v>#N/A</v>
      </c>
      <c r="I4970" s="69" t="e">
        <f t="shared" si="100"/>
        <v>#N/A</v>
      </c>
      <c r="J4970" s="70" t="e">
        <f t="shared" si="100"/>
        <v>#N/A</v>
      </c>
      <c r="K4970" s="118" t="e">
        <f>VLOOKUP(B4970,WB.GDP.1990,'WB (WDI)'!$AG$2,FALSE)</f>
        <v>#N/A</v>
      </c>
      <c r="L4970" s="112"/>
    </row>
    <row r="4971" spans="1:12" x14ac:dyDescent="0.25">
      <c r="A4971" s="93">
        <v>1990</v>
      </c>
      <c r="B4971" s="94" t="s">
        <v>19</v>
      </c>
      <c r="C4971" s="95" t="s">
        <v>20</v>
      </c>
      <c r="D4971" s="95" t="s">
        <v>6</v>
      </c>
      <c r="E4971" s="87" t="e">
        <f t="shared" si="100"/>
        <v>#N/A</v>
      </c>
      <c r="F4971" s="69" t="e">
        <f t="shared" si="100"/>
        <v>#N/A</v>
      </c>
      <c r="G4971" s="69" t="e">
        <f t="shared" si="100"/>
        <v>#N/A</v>
      </c>
      <c r="H4971" s="69" t="e">
        <f t="shared" si="100"/>
        <v>#N/A</v>
      </c>
      <c r="I4971" s="69" t="e">
        <f t="shared" si="100"/>
        <v>#N/A</v>
      </c>
      <c r="J4971" s="70" t="e">
        <f t="shared" si="100"/>
        <v>#N/A</v>
      </c>
      <c r="K4971" s="118">
        <f>VLOOKUP(B4971,WB.GDP.1990,'WB (WDI)'!$AG$2,FALSE)</f>
        <v>5783.4290641967018</v>
      </c>
      <c r="L4971" s="112"/>
    </row>
    <row r="4972" spans="1:12" x14ac:dyDescent="0.25">
      <c r="A4972" s="93">
        <v>1990</v>
      </c>
      <c r="B4972" s="94" t="s">
        <v>21</v>
      </c>
      <c r="C4972" s="95" t="s">
        <v>22</v>
      </c>
      <c r="D4972" s="95" t="s">
        <v>6</v>
      </c>
      <c r="E4972" s="87">
        <f t="shared" si="100"/>
        <v>5.5634064733081123</v>
      </c>
      <c r="F4972" s="69">
        <f t="shared" si="100"/>
        <v>7.9951905853529697</v>
      </c>
      <c r="G4972" s="69">
        <f t="shared" si="100"/>
        <v>2.3138686692549038</v>
      </c>
      <c r="H4972" s="69">
        <f t="shared" si="100"/>
        <v>6.5746033209116286</v>
      </c>
      <c r="I4972" s="69" t="str">
        <f t="shared" si="100"/>
        <v/>
      </c>
      <c r="J4972" s="70">
        <f t="shared" si="100"/>
        <v>5.4314743297026089</v>
      </c>
      <c r="K4972" s="118">
        <f>VLOOKUP(B4972,WB.GDP.1990,'WB (WDI)'!$AG$2,FALSE)</f>
        <v>2175.2055178317687</v>
      </c>
      <c r="L4972" s="112"/>
    </row>
    <row r="4973" spans="1:12" x14ac:dyDescent="0.25">
      <c r="A4973" s="93">
        <v>1990</v>
      </c>
      <c r="B4973" s="94" t="s">
        <v>23</v>
      </c>
      <c r="C4973" s="95" t="s">
        <v>24</v>
      </c>
      <c r="D4973" s="95" t="s">
        <v>6</v>
      </c>
      <c r="E4973" s="87">
        <f t="shared" si="100"/>
        <v>6.135855354659248</v>
      </c>
      <c r="F4973" s="69">
        <f t="shared" si="100"/>
        <v>5.3959869636275553</v>
      </c>
      <c r="G4973" s="69">
        <f t="shared" si="100"/>
        <v>6.2693169866812841</v>
      </c>
      <c r="H4973" s="69">
        <f t="shared" si="100"/>
        <v>5.8411146900711488</v>
      </c>
      <c r="I4973" s="69">
        <f t="shared" si="100"/>
        <v>6.4364053580073275</v>
      </c>
      <c r="J4973" s="70">
        <f t="shared" si="100"/>
        <v>6.8017612159932188</v>
      </c>
      <c r="K4973" s="118">
        <f>VLOOKUP(B4973,WB.GDP.1990,'WB (WDI)'!$AG$2,FALSE)</f>
        <v>9074.2057000353489</v>
      </c>
      <c r="L4973" s="112"/>
    </row>
    <row r="4974" spans="1:12" x14ac:dyDescent="0.25">
      <c r="A4974" s="93">
        <v>1990</v>
      </c>
      <c r="B4974" s="94" t="s">
        <v>25</v>
      </c>
      <c r="C4974" s="95" t="s">
        <v>26</v>
      </c>
      <c r="D4974" s="95" t="s">
        <v>6</v>
      </c>
      <c r="E4974" s="87" t="e">
        <f t="shared" ref="E4974:J4983" si="101">IF(ISNUMBER(VLOOKUP($B4974,EFW.1990,3,FALSE))=TRUE,VLOOKUP($B4974,EFW.1990,E$2,FALSE),NA())</f>
        <v>#N/A</v>
      </c>
      <c r="F4974" s="69" t="e">
        <f t="shared" si="101"/>
        <v>#N/A</v>
      </c>
      <c r="G4974" s="69" t="e">
        <f t="shared" si="101"/>
        <v>#N/A</v>
      </c>
      <c r="H4974" s="69" t="e">
        <f t="shared" si="101"/>
        <v>#N/A</v>
      </c>
      <c r="I4974" s="69" t="e">
        <f t="shared" si="101"/>
        <v>#N/A</v>
      </c>
      <c r="J4974" s="70" t="e">
        <f t="shared" si="101"/>
        <v>#N/A</v>
      </c>
      <c r="K4974" s="118" t="e">
        <f>VLOOKUP(B4974,WB.GDP.1990,'WB (WDI)'!$AG$2,FALSE)</f>
        <v>#N/A</v>
      </c>
      <c r="L4974" s="112"/>
    </row>
    <row r="4975" spans="1:12" x14ac:dyDescent="0.25">
      <c r="A4975" s="93">
        <v>1990</v>
      </c>
      <c r="B4975" s="94" t="s">
        <v>27</v>
      </c>
      <c r="C4975" s="95" t="s">
        <v>28</v>
      </c>
      <c r="D4975" s="95" t="s">
        <v>6</v>
      </c>
      <c r="E4975" s="87" t="e">
        <f t="shared" si="101"/>
        <v>#N/A</v>
      </c>
      <c r="F4975" s="69" t="e">
        <f t="shared" si="101"/>
        <v>#N/A</v>
      </c>
      <c r="G4975" s="69" t="e">
        <f t="shared" si="101"/>
        <v>#N/A</v>
      </c>
      <c r="H4975" s="69" t="e">
        <f t="shared" si="101"/>
        <v>#N/A</v>
      </c>
      <c r="I4975" s="69" t="e">
        <f t="shared" si="101"/>
        <v>#N/A</v>
      </c>
      <c r="J4975" s="70" t="e">
        <f t="shared" si="101"/>
        <v>#N/A</v>
      </c>
      <c r="K4975" s="118">
        <f>VLOOKUP(B4975,WB.GDP.1990,'WB (WDI)'!$AG$2,FALSE)</f>
        <v>1017.5399353413241</v>
      </c>
      <c r="L4975" s="112"/>
    </row>
    <row r="4976" spans="1:12" x14ac:dyDescent="0.25">
      <c r="A4976" s="93">
        <v>1990</v>
      </c>
      <c r="B4976" s="94" t="s">
        <v>29</v>
      </c>
      <c r="C4976" s="95" t="s">
        <v>30</v>
      </c>
      <c r="D4976" s="95" t="s">
        <v>6</v>
      </c>
      <c r="E4976" s="87">
        <f t="shared" si="101"/>
        <v>4.738454746136866</v>
      </c>
      <c r="F4976" s="69">
        <f t="shared" si="101"/>
        <v>5.2716292791493506</v>
      </c>
      <c r="G4976" s="69">
        <f t="shared" si="101"/>
        <v>3.6495190885230713</v>
      </c>
      <c r="H4976" s="69">
        <f t="shared" si="101"/>
        <v>6.4986532727159823</v>
      </c>
      <c r="I4976" s="69">
        <f t="shared" si="101"/>
        <v>3.4133541062258304</v>
      </c>
      <c r="J4976" s="70">
        <f t="shared" si="101"/>
        <v>5.4110048297438142</v>
      </c>
      <c r="K4976" s="118">
        <f>VLOOKUP(B4976,WB.GDP.1990,'WB (WDI)'!$AG$2,FALSE)</f>
        <v>1184.8424404763821</v>
      </c>
      <c r="L4976" s="112"/>
    </row>
    <row r="4977" spans="1:12" x14ac:dyDescent="0.25">
      <c r="A4977" s="93">
        <v>1990</v>
      </c>
      <c r="B4977" s="94" t="s">
        <v>31</v>
      </c>
      <c r="C4977" s="95" t="s">
        <v>32</v>
      </c>
      <c r="D4977" s="95" t="s">
        <v>6</v>
      </c>
      <c r="E4977" s="87" t="e">
        <f t="shared" si="101"/>
        <v>#N/A</v>
      </c>
      <c r="F4977" s="69" t="e">
        <f t="shared" si="101"/>
        <v>#N/A</v>
      </c>
      <c r="G4977" s="69" t="e">
        <f t="shared" si="101"/>
        <v>#N/A</v>
      </c>
      <c r="H4977" s="69" t="e">
        <f t="shared" si="101"/>
        <v>#N/A</v>
      </c>
      <c r="I4977" s="69" t="e">
        <f t="shared" si="101"/>
        <v>#N/A</v>
      </c>
      <c r="J4977" s="70" t="e">
        <f t="shared" si="101"/>
        <v>#N/A</v>
      </c>
      <c r="K4977" s="118">
        <f>VLOOKUP(B4977,WB.GDP.1990,'WB (WDI)'!$AG$2,FALSE)</f>
        <v>1748.6340284535581</v>
      </c>
      <c r="L4977" s="112"/>
    </row>
    <row r="4978" spans="1:12" x14ac:dyDescent="0.25">
      <c r="A4978" s="93">
        <v>1990</v>
      </c>
      <c r="B4978" s="94" t="s">
        <v>33</v>
      </c>
      <c r="C4978" s="95" t="s">
        <v>34</v>
      </c>
      <c r="D4978" s="95" t="s">
        <v>6</v>
      </c>
      <c r="E4978" s="87">
        <f t="shared" si="101"/>
        <v>4.9607777872793886</v>
      </c>
      <c r="F4978" s="69">
        <f t="shared" si="101"/>
        <v>5.2265121412293487</v>
      </c>
      <c r="G4978" s="69">
        <f t="shared" si="101"/>
        <v>3.1486553939015152</v>
      </c>
      <c r="H4978" s="69">
        <f t="shared" si="101"/>
        <v>7.0071621846291725</v>
      </c>
      <c r="I4978" s="69">
        <f t="shared" si="101"/>
        <v>4.472163705659578</v>
      </c>
      <c r="J4978" s="70">
        <f t="shared" si="101"/>
        <v>5.0209174693072125</v>
      </c>
      <c r="K4978" s="118">
        <f>VLOOKUP(B4978,WB.GDP.1990,'WB (WDI)'!$AG$2,FALSE)</f>
        <v>3222.9444811003445</v>
      </c>
      <c r="L4978" s="112"/>
    </row>
    <row r="4979" spans="1:12" x14ac:dyDescent="0.25">
      <c r="A4979" s="93">
        <v>1990</v>
      </c>
      <c r="B4979" s="94" t="s">
        <v>35</v>
      </c>
      <c r="C4979" s="95" t="s">
        <v>36</v>
      </c>
      <c r="D4979" s="95" t="s">
        <v>6</v>
      </c>
      <c r="E4979" s="87">
        <f t="shared" si="101"/>
        <v>5.1123604951958619</v>
      </c>
      <c r="F4979" s="69">
        <f t="shared" si="101"/>
        <v>7.6141923231742918</v>
      </c>
      <c r="G4979" s="69">
        <f t="shared" si="101"/>
        <v>2.7540188292916885</v>
      </c>
      <c r="H4979" s="69">
        <f t="shared" si="101"/>
        <v>7.0765721505368706</v>
      </c>
      <c r="I4979" s="69">
        <f t="shared" si="101"/>
        <v>3.6840648270280951</v>
      </c>
      <c r="J4979" s="70">
        <f t="shared" si="101"/>
        <v>5.2342025795961566</v>
      </c>
      <c r="K4979" s="118">
        <f>VLOOKUP(B4979,WB.GDP.1990,'WB (WDI)'!$AG$2,FALSE)</f>
        <v>1201.677233661713</v>
      </c>
      <c r="L4979" s="112"/>
    </row>
    <row r="4980" spans="1:12" x14ac:dyDescent="0.25">
      <c r="A4980" s="93">
        <v>1990</v>
      </c>
      <c r="B4980" s="94" t="s">
        <v>37</v>
      </c>
      <c r="C4980" s="95" t="s">
        <v>38</v>
      </c>
      <c r="D4980" s="95" t="s">
        <v>6</v>
      </c>
      <c r="E4980" s="87">
        <f t="shared" si="101"/>
        <v>4.6595799702076777</v>
      </c>
      <c r="F4980" s="69">
        <f t="shared" si="101"/>
        <v>6.3193835701904861</v>
      </c>
      <c r="G4980" s="69">
        <f t="shared" si="101"/>
        <v>3.4841397670362704</v>
      </c>
      <c r="H4980" s="69">
        <f t="shared" si="101"/>
        <v>5.6812954503358082</v>
      </c>
      <c r="I4980" s="69" t="str">
        <f t="shared" si="101"/>
        <v/>
      </c>
      <c r="J4980" s="70">
        <f t="shared" si="101"/>
        <v>4.3616633267997607</v>
      </c>
      <c r="K4980" s="118">
        <f>VLOOKUP(B4980,WB.GDP.1990,'WB (WDI)'!$AG$2,FALSE)</f>
        <v>1003.785204821146</v>
      </c>
      <c r="L4980" s="112"/>
    </row>
    <row r="4981" spans="1:12" x14ac:dyDescent="0.25">
      <c r="A4981" s="93">
        <v>1990</v>
      </c>
      <c r="B4981" s="94" t="s">
        <v>39</v>
      </c>
      <c r="C4981" s="95" t="s">
        <v>40</v>
      </c>
      <c r="D4981" s="95" t="s">
        <v>6</v>
      </c>
      <c r="E4981" s="87" t="e">
        <f t="shared" si="101"/>
        <v>#N/A</v>
      </c>
      <c r="F4981" s="69" t="e">
        <f t="shared" si="101"/>
        <v>#N/A</v>
      </c>
      <c r="G4981" s="69" t="e">
        <f t="shared" si="101"/>
        <v>#N/A</v>
      </c>
      <c r="H4981" s="69" t="e">
        <f t="shared" si="101"/>
        <v>#N/A</v>
      </c>
      <c r="I4981" s="69" t="e">
        <f t="shared" si="101"/>
        <v>#N/A</v>
      </c>
      <c r="J4981" s="70" t="e">
        <f t="shared" si="101"/>
        <v>#N/A</v>
      </c>
      <c r="K4981" s="118">
        <f>VLOOKUP(B4981,WB.GDP.1990,'WB (WDI)'!$AG$2,FALSE)</f>
        <v>3061.3606652046474</v>
      </c>
      <c r="L4981" s="112"/>
    </row>
    <row r="4982" spans="1:12" x14ac:dyDescent="0.25">
      <c r="A4982" s="93">
        <v>1990</v>
      </c>
      <c r="B4982" s="94" t="s">
        <v>41</v>
      </c>
      <c r="C4982" s="95" t="s">
        <v>42</v>
      </c>
      <c r="D4982" s="95" t="s">
        <v>6</v>
      </c>
      <c r="E4982" s="87">
        <f t="shared" si="101"/>
        <v>4.7352598752598754</v>
      </c>
      <c r="F4982" s="69">
        <f t="shared" si="101"/>
        <v>5.5653963345439816</v>
      </c>
      <c r="G4982" s="69">
        <f t="shared" si="101"/>
        <v>3.0290717424302569</v>
      </c>
      <c r="H4982" s="69">
        <f t="shared" si="101"/>
        <v>5.9601017064145223</v>
      </c>
      <c r="I4982" s="69">
        <f t="shared" si="101"/>
        <v>3.9992303632901667</v>
      </c>
      <c r="J4982" s="70">
        <f t="shared" si="101"/>
        <v>5.2171446826947614</v>
      </c>
      <c r="K4982" s="118">
        <f>VLOOKUP(B4982,WB.GDP.1990,'WB (WDI)'!$AG$2,FALSE)</f>
        <v>5115.2109030924312</v>
      </c>
      <c r="L4982" s="112"/>
    </row>
    <row r="4983" spans="1:12" x14ac:dyDescent="0.25">
      <c r="A4983" s="93">
        <v>1990</v>
      </c>
      <c r="B4983" s="94" t="s">
        <v>43</v>
      </c>
      <c r="C4983" s="95" t="s">
        <v>44</v>
      </c>
      <c r="D4983" s="95" t="s">
        <v>6</v>
      </c>
      <c r="E4983" s="87">
        <f t="shared" si="101"/>
        <v>5.4543748379034742</v>
      </c>
      <c r="F4983" s="69">
        <f t="shared" si="101"/>
        <v>6.0293749693998437</v>
      </c>
      <c r="G4983" s="69">
        <f t="shared" si="101"/>
        <v>3.3658831017186004</v>
      </c>
      <c r="H4983" s="69">
        <f t="shared" si="101"/>
        <v>6.9035028933360856</v>
      </c>
      <c r="I4983" s="69">
        <f t="shared" si="101"/>
        <v>5.3532319822137095</v>
      </c>
      <c r="J4983" s="70">
        <f t="shared" si="101"/>
        <v>5.7623986751980034</v>
      </c>
      <c r="K4983" s="118">
        <f>VLOOKUP(B4983,WB.GDP.1990,'WB (WDI)'!$AG$2,FALSE)</f>
        <v>4499.8738537474419</v>
      </c>
      <c r="L4983" s="112"/>
    </row>
    <row r="4984" spans="1:12" x14ac:dyDescent="0.25">
      <c r="A4984" s="93">
        <v>1990</v>
      </c>
      <c r="B4984" s="94" t="s">
        <v>45</v>
      </c>
      <c r="C4984" s="95" t="s">
        <v>46</v>
      </c>
      <c r="D4984" s="95" t="s">
        <v>6</v>
      </c>
      <c r="E4984" s="87">
        <f t="shared" ref="E4984:J4993" si="102">IF(ISNUMBER(VLOOKUP($B4984,EFW.1990,3,FALSE))=TRUE,VLOOKUP($B4984,EFW.1990,E$2,FALSE),NA())</f>
        <v>2.5665854650201219</v>
      </c>
      <c r="F4984" s="69">
        <f t="shared" si="102"/>
        <v>3.89774418905359</v>
      </c>
      <c r="G4984" s="69">
        <f t="shared" si="102"/>
        <v>2.0121217158891307</v>
      </c>
      <c r="H4984" s="69">
        <f t="shared" si="102"/>
        <v>9.9206349206349201E-3</v>
      </c>
      <c r="I4984" s="69">
        <f t="shared" si="102"/>
        <v>3.2530068302713429</v>
      </c>
      <c r="J4984" s="70">
        <f t="shared" si="102"/>
        <v>3.6533358589072513</v>
      </c>
      <c r="K4984" s="118">
        <f>VLOOKUP(B4984,WB.GDP.1990,'WB (WDI)'!$AG$2,FALSE)</f>
        <v>1819.7233148732853</v>
      </c>
      <c r="L4984" s="112"/>
    </row>
    <row r="4985" spans="1:12" x14ac:dyDescent="0.25">
      <c r="A4985" s="93">
        <v>1990</v>
      </c>
      <c r="B4985" s="94" t="s">
        <v>47</v>
      </c>
      <c r="C4985" s="95" t="s">
        <v>48</v>
      </c>
      <c r="D4985" s="95" t="s">
        <v>6</v>
      </c>
      <c r="E4985" s="87" t="e">
        <f t="shared" si="102"/>
        <v>#N/A</v>
      </c>
      <c r="F4985" s="69" t="e">
        <f t="shared" si="102"/>
        <v>#N/A</v>
      </c>
      <c r="G4985" s="69" t="e">
        <f t="shared" si="102"/>
        <v>#N/A</v>
      </c>
      <c r="H4985" s="69" t="e">
        <f t="shared" si="102"/>
        <v>#N/A</v>
      </c>
      <c r="I4985" s="69" t="e">
        <f t="shared" si="102"/>
        <v>#N/A</v>
      </c>
      <c r="J4985" s="70" t="e">
        <f t="shared" si="102"/>
        <v>#N/A</v>
      </c>
      <c r="K4985" s="118" t="e">
        <f>VLOOKUP(B4985,WB.GDP.1990,'WB (WDI)'!$AG$2,FALSE)</f>
        <v>#N/A</v>
      </c>
      <c r="L4985" s="112"/>
    </row>
    <row r="4986" spans="1:12" x14ac:dyDescent="0.25">
      <c r="A4986" s="93">
        <v>1990</v>
      </c>
      <c r="B4986" s="94" t="s">
        <v>49</v>
      </c>
      <c r="C4986" s="95" t="s">
        <v>50</v>
      </c>
      <c r="D4986" s="95" t="s">
        <v>6</v>
      </c>
      <c r="E4986" s="87" t="e">
        <f t="shared" si="102"/>
        <v>#N/A</v>
      </c>
      <c r="F4986" s="69" t="e">
        <f t="shared" si="102"/>
        <v>#N/A</v>
      </c>
      <c r="G4986" s="69" t="e">
        <f t="shared" si="102"/>
        <v>#N/A</v>
      </c>
      <c r="H4986" s="69" t="e">
        <f t="shared" si="102"/>
        <v>#N/A</v>
      </c>
      <c r="I4986" s="69" t="e">
        <f t="shared" si="102"/>
        <v>#N/A</v>
      </c>
      <c r="J4986" s="70" t="e">
        <f t="shared" si="102"/>
        <v>#N/A</v>
      </c>
      <c r="K4986" s="118">
        <f>VLOOKUP(B4986,WB.GDP.1990,'WB (WDI)'!$AG$2,FALSE)</f>
        <v>1039.985049394614</v>
      </c>
      <c r="L4986" s="112"/>
    </row>
    <row r="4987" spans="1:12" x14ac:dyDescent="0.25">
      <c r="A4987" s="93">
        <v>1990</v>
      </c>
      <c r="B4987" s="94" t="s">
        <v>51</v>
      </c>
      <c r="C4987" s="95" t="s">
        <v>52</v>
      </c>
      <c r="D4987" s="95" t="s">
        <v>6</v>
      </c>
      <c r="E4987" s="87" t="e">
        <f t="shared" si="102"/>
        <v>#N/A</v>
      </c>
      <c r="F4987" s="69" t="e">
        <f t="shared" si="102"/>
        <v>#N/A</v>
      </c>
      <c r="G4987" s="69" t="e">
        <f t="shared" si="102"/>
        <v>#N/A</v>
      </c>
      <c r="H4987" s="69" t="e">
        <f t="shared" si="102"/>
        <v>#N/A</v>
      </c>
      <c r="I4987" s="69" t="e">
        <f t="shared" si="102"/>
        <v>#N/A</v>
      </c>
      <c r="J4987" s="70" t="e">
        <f t="shared" si="102"/>
        <v>#N/A</v>
      </c>
      <c r="K4987" s="118" t="e">
        <f>VLOOKUP(B4987,WB.GDP.1990,'WB (WDI)'!$AG$2,FALSE)</f>
        <v>#N/A</v>
      </c>
      <c r="L4987" s="112"/>
    </row>
    <row r="4988" spans="1:12" x14ac:dyDescent="0.25">
      <c r="A4988" s="93">
        <v>1990</v>
      </c>
      <c r="B4988" s="94" t="s">
        <v>53</v>
      </c>
      <c r="C4988" s="95" t="s">
        <v>54</v>
      </c>
      <c r="D4988" s="95" t="s">
        <v>6</v>
      </c>
      <c r="E4988" s="87" t="e">
        <f t="shared" si="102"/>
        <v>#N/A</v>
      </c>
      <c r="F4988" s="69" t="e">
        <f t="shared" si="102"/>
        <v>#N/A</v>
      </c>
      <c r="G4988" s="69" t="e">
        <f t="shared" si="102"/>
        <v>#N/A</v>
      </c>
      <c r="H4988" s="69" t="e">
        <f t="shared" si="102"/>
        <v>#N/A</v>
      </c>
      <c r="I4988" s="69" t="e">
        <f t="shared" si="102"/>
        <v>#N/A</v>
      </c>
      <c r="J4988" s="70" t="e">
        <f t="shared" si="102"/>
        <v>#N/A</v>
      </c>
      <c r="K4988" s="118">
        <f>VLOOKUP(B4988,WB.GDP.1990,'WB (WDI)'!$AG$2,FALSE)</f>
        <v>5097.8422050220752</v>
      </c>
      <c r="L4988" s="112"/>
    </row>
    <row r="4989" spans="1:12" x14ac:dyDescent="0.25">
      <c r="A4989" s="93">
        <v>1990</v>
      </c>
      <c r="B4989" s="94" t="s">
        <v>55</v>
      </c>
      <c r="C4989" s="95" t="s">
        <v>56</v>
      </c>
      <c r="D4989" s="95" t="s">
        <v>6</v>
      </c>
      <c r="E4989" s="87" t="e">
        <f t="shared" si="102"/>
        <v>#N/A</v>
      </c>
      <c r="F4989" s="69" t="e">
        <f t="shared" si="102"/>
        <v>#N/A</v>
      </c>
      <c r="G4989" s="69" t="e">
        <f t="shared" si="102"/>
        <v>#N/A</v>
      </c>
      <c r="H4989" s="69" t="e">
        <f t="shared" si="102"/>
        <v>#N/A</v>
      </c>
      <c r="I4989" s="69" t="e">
        <f t="shared" si="102"/>
        <v>#N/A</v>
      </c>
      <c r="J4989" s="70" t="e">
        <f t="shared" si="102"/>
        <v>#N/A</v>
      </c>
      <c r="K4989" s="118">
        <f>VLOOKUP(B4989,WB.GDP.1990,'WB (WDI)'!$AG$2,FALSE)</f>
        <v>767.01354932438812</v>
      </c>
      <c r="L4989" s="112"/>
    </row>
    <row r="4990" spans="1:12" x14ac:dyDescent="0.25">
      <c r="A4990" s="93">
        <v>1990</v>
      </c>
      <c r="B4990" s="94" t="s">
        <v>57</v>
      </c>
      <c r="C4990" s="95" t="s">
        <v>58</v>
      </c>
      <c r="D4990" s="95" t="s">
        <v>6</v>
      </c>
      <c r="E4990" s="87" t="e">
        <f t="shared" si="102"/>
        <v>#N/A</v>
      </c>
      <c r="F4990" s="69" t="e">
        <f t="shared" si="102"/>
        <v>#N/A</v>
      </c>
      <c r="G4990" s="69" t="e">
        <f t="shared" si="102"/>
        <v>#N/A</v>
      </c>
      <c r="H4990" s="69" t="e">
        <f t="shared" si="102"/>
        <v>#N/A</v>
      </c>
      <c r="I4990" s="69" t="e">
        <f t="shared" si="102"/>
        <v>#N/A</v>
      </c>
      <c r="J4990" s="70" t="e">
        <f t="shared" si="102"/>
        <v>#N/A</v>
      </c>
      <c r="K4990" s="118" t="e">
        <f>VLOOKUP(B4990,WB.GDP.1990,'WB (WDI)'!$AG$2,FALSE)</f>
        <v>#N/A</v>
      </c>
      <c r="L4990" s="112"/>
    </row>
    <row r="4991" spans="1:12" x14ac:dyDescent="0.25">
      <c r="A4991" s="93">
        <v>1990</v>
      </c>
      <c r="B4991" s="94" t="s">
        <v>59</v>
      </c>
      <c r="C4991" s="95" t="s">
        <v>60</v>
      </c>
      <c r="D4991" s="95" t="s">
        <v>6</v>
      </c>
      <c r="E4991" s="87">
        <f t="shared" si="102"/>
        <v>5.4631889081455816</v>
      </c>
      <c r="F4991" s="69">
        <f t="shared" si="102"/>
        <v>5.5204029628428986</v>
      </c>
      <c r="G4991" s="69">
        <f t="shared" si="102"/>
        <v>4.6365530775826436</v>
      </c>
      <c r="H4991" s="69">
        <f t="shared" si="102"/>
        <v>5.4266470030119622</v>
      </c>
      <c r="I4991" s="69">
        <f t="shared" si="102"/>
        <v>5.9145941444201799</v>
      </c>
      <c r="J4991" s="70">
        <f t="shared" si="102"/>
        <v>5.9791917381426538</v>
      </c>
      <c r="K4991" s="118">
        <f>VLOOKUP(B4991,WB.GDP.1990,'WB (WDI)'!$AG$2,FALSE)</f>
        <v>18179.265733138531</v>
      </c>
      <c r="L4991" s="112"/>
    </row>
    <row r="4992" spans="1:12" x14ac:dyDescent="0.25">
      <c r="A4992" s="93">
        <v>1990</v>
      </c>
      <c r="B4992" s="94" t="s">
        <v>61</v>
      </c>
      <c r="C4992" s="95" t="s">
        <v>62</v>
      </c>
      <c r="D4992" s="95" t="s">
        <v>6</v>
      </c>
      <c r="E4992" s="87" t="e">
        <f t="shared" si="102"/>
        <v>#N/A</v>
      </c>
      <c r="F4992" s="69" t="e">
        <f t="shared" si="102"/>
        <v>#N/A</v>
      </c>
      <c r="G4992" s="69" t="e">
        <f t="shared" si="102"/>
        <v>#N/A</v>
      </c>
      <c r="H4992" s="69" t="e">
        <f t="shared" si="102"/>
        <v>#N/A</v>
      </c>
      <c r="I4992" s="69" t="e">
        <f t="shared" si="102"/>
        <v>#N/A</v>
      </c>
      <c r="J4992" s="70" t="e">
        <f t="shared" si="102"/>
        <v>#N/A</v>
      </c>
      <c r="K4992" s="118">
        <f>VLOOKUP(B4992,WB.GDP.1990,'WB (WDI)'!$AG$2,FALSE)</f>
        <v>2265.2382192945834</v>
      </c>
      <c r="L4992" s="112"/>
    </row>
    <row r="4993" spans="1:12" x14ac:dyDescent="0.25">
      <c r="A4993" s="93">
        <v>1990</v>
      </c>
      <c r="B4993" s="94" t="s">
        <v>63</v>
      </c>
      <c r="C4993" s="95" t="s">
        <v>64</v>
      </c>
      <c r="D4993" s="95" t="s">
        <v>6</v>
      </c>
      <c r="E4993" s="87">
        <f t="shared" si="102"/>
        <v>4.5347486351078032</v>
      </c>
      <c r="F4993" s="69">
        <f t="shared" si="102"/>
        <v>4.1657911067009641</v>
      </c>
      <c r="G4993" s="69">
        <f t="shared" si="102"/>
        <v>4.2622528928091059</v>
      </c>
      <c r="H4993" s="69">
        <f t="shared" si="102"/>
        <v>4.5858212901465008</v>
      </c>
      <c r="I4993" s="69">
        <f t="shared" si="102"/>
        <v>4.4782742354617362</v>
      </c>
      <c r="J4993" s="70">
        <f t="shared" si="102"/>
        <v>5.2436826669939336</v>
      </c>
      <c r="K4993" s="118">
        <f>VLOOKUP(B4993,WB.GDP.1990,'WB (WDI)'!$AG$2,FALSE)</f>
        <v>2344.1915835146042</v>
      </c>
      <c r="L4993" s="112"/>
    </row>
    <row r="4994" spans="1:12" x14ac:dyDescent="0.25">
      <c r="A4994" s="93">
        <v>1990</v>
      </c>
      <c r="B4994" s="94" t="s">
        <v>65</v>
      </c>
      <c r="C4994" s="95" t="s">
        <v>66</v>
      </c>
      <c r="D4994" s="95" t="s">
        <v>6</v>
      </c>
      <c r="E4994" s="87" t="e">
        <f t="shared" ref="E4994:J5003" si="103">IF(ISNUMBER(VLOOKUP($B4994,EFW.1990,3,FALSE))=TRUE,VLOOKUP($B4994,EFW.1990,E$2,FALSE),NA())</f>
        <v>#N/A</v>
      </c>
      <c r="F4994" s="69" t="e">
        <f t="shared" si="103"/>
        <v>#N/A</v>
      </c>
      <c r="G4994" s="69" t="e">
        <f t="shared" si="103"/>
        <v>#N/A</v>
      </c>
      <c r="H4994" s="69" t="e">
        <f t="shared" si="103"/>
        <v>#N/A</v>
      </c>
      <c r="I4994" s="69" t="e">
        <f t="shared" si="103"/>
        <v>#N/A</v>
      </c>
      <c r="J4994" s="70" t="e">
        <f t="shared" si="103"/>
        <v>#N/A</v>
      </c>
      <c r="K4994" s="118">
        <f>VLOOKUP(B4994,WB.GDP.1990,'WB (WDI)'!$AG$2,FALSE)</f>
        <v>1507.6660540920486</v>
      </c>
      <c r="L4994" s="112"/>
    </row>
    <row r="4995" spans="1:12" x14ac:dyDescent="0.25">
      <c r="A4995" s="93">
        <v>1990</v>
      </c>
      <c r="B4995" s="94" t="s">
        <v>67</v>
      </c>
      <c r="C4995" s="95" t="s">
        <v>68</v>
      </c>
      <c r="D4995" s="95" t="s">
        <v>6</v>
      </c>
      <c r="E4995" s="87">
        <f t="shared" si="103"/>
        <v>3.7554230963824953</v>
      </c>
      <c r="F4995" s="69">
        <f t="shared" si="103"/>
        <v>6.9172498603155699</v>
      </c>
      <c r="G4995" s="69">
        <f t="shared" si="103"/>
        <v>2.9698835427860129</v>
      </c>
      <c r="H4995" s="69">
        <f t="shared" si="103"/>
        <v>0.89176114745906654</v>
      </c>
      <c r="I4995" s="69" t="str">
        <f t="shared" si="103"/>
        <v/>
      </c>
      <c r="J4995" s="70">
        <f t="shared" si="103"/>
        <v>3.4192744232421068</v>
      </c>
      <c r="K4995" s="118">
        <f>VLOOKUP(B4995,WB.GDP.1990,'WB (WDI)'!$AG$2,FALSE)</f>
        <v>1994.669655837843</v>
      </c>
      <c r="L4995" s="112"/>
    </row>
    <row r="4996" spans="1:12" x14ac:dyDescent="0.25">
      <c r="A4996" s="93">
        <v>1990</v>
      </c>
      <c r="B4996" s="94" t="s">
        <v>69</v>
      </c>
      <c r="C4996" s="95" t="s">
        <v>70</v>
      </c>
      <c r="D4996" s="95" t="s">
        <v>6</v>
      </c>
      <c r="E4996" s="87">
        <f t="shared" si="103"/>
        <v>5.3681003082095815</v>
      </c>
      <c r="F4996" s="69">
        <f t="shared" si="103"/>
        <v>5.4366218709774481</v>
      </c>
      <c r="G4996" s="69">
        <f t="shared" si="103"/>
        <v>4.4654571357250434</v>
      </c>
      <c r="H4996" s="69">
        <f t="shared" si="103"/>
        <v>6.6631638567115461</v>
      </c>
      <c r="I4996" s="69">
        <f t="shared" si="103"/>
        <v>3.7904358008741998</v>
      </c>
      <c r="J4996" s="70">
        <f t="shared" si="103"/>
        <v>6.7934244810629085</v>
      </c>
      <c r="K4996" s="118">
        <f>VLOOKUP(B4996,WB.GDP.1990,'WB (WDI)'!$AG$2,FALSE)</f>
        <v>3209.9125101616332</v>
      </c>
      <c r="L4996" s="112"/>
    </row>
    <row r="4997" spans="1:12" x14ac:dyDescent="0.25">
      <c r="A4997" s="93">
        <v>1990</v>
      </c>
      <c r="B4997" s="94" t="s">
        <v>71</v>
      </c>
      <c r="C4997" s="95" t="s">
        <v>72</v>
      </c>
      <c r="D4997" s="95" t="s">
        <v>6</v>
      </c>
      <c r="E4997" s="87" t="e">
        <f t="shared" si="103"/>
        <v>#N/A</v>
      </c>
      <c r="F4997" s="69" t="e">
        <f t="shared" si="103"/>
        <v>#N/A</v>
      </c>
      <c r="G4997" s="69" t="e">
        <f t="shared" si="103"/>
        <v>#N/A</v>
      </c>
      <c r="H4997" s="69" t="e">
        <f t="shared" si="103"/>
        <v>#N/A</v>
      </c>
      <c r="I4997" s="69" t="e">
        <f t="shared" si="103"/>
        <v>#N/A</v>
      </c>
      <c r="J4997" s="70" t="e">
        <f t="shared" si="103"/>
        <v>#N/A</v>
      </c>
      <c r="K4997" s="118">
        <f>VLOOKUP(B4997,WB.GDP.1990,'WB (WDI)'!$AG$2,FALSE)</f>
        <v>1284.2481765197026</v>
      </c>
      <c r="L4997" s="112"/>
    </row>
    <row r="4998" spans="1:12" x14ac:dyDescent="0.25">
      <c r="A4998" s="93">
        <v>1990</v>
      </c>
      <c r="B4998" s="94" t="s">
        <v>73</v>
      </c>
      <c r="C4998" s="95" t="s">
        <v>74</v>
      </c>
      <c r="D4998" s="95" t="s">
        <v>6</v>
      </c>
      <c r="E4998" s="87" t="e">
        <f t="shared" si="103"/>
        <v>#N/A</v>
      </c>
      <c r="F4998" s="69" t="e">
        <f t="shared" si="103"/>
        <v>#N/A</v>
      </c>
      <c r="G4998" s="69" t="e">
        <f t="shared" si="103"/>
        <v>#N/A</v>
      </c>
      <c r="H4998" s="69" t="e">
        <f t="shared" si="103"/>
        <v>#N/A</v>
      </c>
      <c r="I4998" s="69" t="e">
        <f t="shared" si="103"/>
        <v>#N/A</v>
      </c>
      <c r="J4998" s="70" t="e">
        <f t="shared" si="103"/>
        <v>#N/A</v>
      </c>
      <c r="K4998" s="118" t="e">
        <f>VLOOKUP(B4998,WB.GDP.1990,'WB (WDI)'!$AG$2,FALSE)</f>
        <v>#N/A</v>
      </c>
      <c r="L4998" s="112"/>
    </row>
    <row r="4999" spans="1:12" x14ac:dyDescent="0.25">
      <c r="A4999" s="93">
        <v>1990</v>
      </c>
      <c r="B4999" s="94" t="s">
        <v>75</v>
      </c>
      <c r="C4999" s="95" t="s">
        <v>76</v>
      </c>
      <c r="D4999" s="95" t="s">
        <v>6</v>
      </c>
      <c r="E4999" s="87">
        <f t="shared" si="103"/>
        <v>4.5519724178260761</v>
      </c>
      <c r="F4999" s="69">
        <f t="shared" si="103"/>
        <v>5.8168459930956633</v>
      </c>
      <c r="G4999" s="69">
        <f t="shared" si="103"/>
        <v>3.396666271579674</v>
      </c>
      <c r="H4999" s="69">
        <f t="shared" si="103"/>
        <v>5.7915353386970319</v>
      </c>
      <c r="I4999" s="69">
        <f t="shared" si="103"/>
        <v>3.5710457362870591</v>
      </c>
      <c r="J4999" s="70">
        <f t="shared" si="103"/>
        <v>4.2375150470697065</v>
      </c>
      <c r="K4999" s="118">
        <f>VLOOKUP(B4999,WB.GDP.1990,'WB (WDI)'!$AG$2,FALSE)</f>
        <v>1853.0516242955005</v>
      </c>
      <c r="L4999" s="112"/>
    </row>
    <row r="5000" spans="1:12" x14ac:dyDescent="0.25">
      <c r="A5000" s="93">
        <v>1990</v>
      </c>
      <c r="B5000" s="94" t="s">
        <v>77</v>
      </c>
      <c r="C5000" s="95" t="s">
        <v>78</v>
      </c>
      <c r="D5000" s="95" t="s">
        <v>6</v>
      </c>
      <c r="E5000" s="87">
        <f t="shared" si="103"/>
        <v>5.6621140135490942</v>
      </c>
      <c r="F5000" s="69">
        <f t="shared" si="103"/>
        <v>6.4128346074705034</v>
      </c>
      <c r="G5000" s="69">
        <f t="shared" si="103"/>
        <v>4.6475896426418757</v>
      </c>
      <c r="H5000" s="69">
        <f t="shared" si="103"/>
        <v>5.5776936172281433</v>
      </c>
      <c r="I5000" s="69">
        <f t="shared" si="103"/>
        <v>5.7698739389409122</v>
      </c>
      <c r="J5000" s="70">
        <f t="shared" si="103"/>
        <v>5.7504834812076764</v>
      </c>
      <c r="K5000" s="118">
        <f>VLOOKUP(B5000,WB.GDP.1990,'WB (WDI)'!$AG$2,FALSE)</f>
        <v>671.43247041115342</v>
      </c>
      <c r="L5000" s="112"/>
    </row>
    <row r="5001" spans="1:12" x14ac:dyDescent="0.25">
      <c r="A5001" s="93">
        <v>1990</v>
      </c>
      <c r="B5001" s="94" t="s">
        <v>79</v>
      </c>
      <c r="C5001" s="95" t="s">
        <v>80</v>
      </c>
      <c r="D5001" s="95" t="s">
        <v>6</v>
      </c>
      <c r="E5001" s="87">
        <f t="shared" si="103"/>
        <v>6.1789529046139142</v>
      </c>
      <c r="F5001" s="69">
        <f t="shared" si="103"/>
        <v>9.6782674647056517</v>
      </c>
      <c r="G5001" s="69">
        <f t="shared" si="103"/>
        <v>3.3397081690082682</v>
      </c>
      <c r="H5001" s="69">
        <f t="shared" si="103"/>
        <v>6.9799982946578574</v>
      </c>
      <c r="I5001" s="69">
        <f t="shared" si="103"/>
        <v>5.4667053512677146</v>
      </c>
      <c r="J5001" s="70">
        <f t="shared" si="103"/>
        <v>5.270954637021692</v>
      </c>
      <c r="K5001" s="118">
        <f>VLOOKUP(B5001,WB.GDP.1990,'WB (WDI)'!$AG$2,FALSE)</f>
        <v>1414.886809442515</v>
      </c>
      <c r="L5001" s="112"/>
    </row>
    <row r="5002" spans="1:12" x14ac:dyDescent="0.25">
      <c r="A5002" s="93">
        <v>1990</v>
      </c>
      <c r="B5002" s="94" t="s">
        <v>81</v>
      </c>
      <c r="C5002" s="95" t="s">
        <v>82</v>
      </c>
      <c r="D5002" s="95" t="s">
        <v>6</v>
      </c>
      <c r="E5002" s="87" t="e">
        <f t="shared" si="103"/>
        <v>#N/A</v>
      </c>
      <c r="F5002" s="69" t="e">
        <f t="shared" si="103"/>
        <v>#N/A</v>
      </c>
      <c r="G5002" s="69" t="e">
        <f t="shared" si="103"/>
        <v>#N/A</v>
      </c>
      <c r="H5002" s="69" t="e">
        <f t="shared" si="103"/>
        <v>#N/A</v>
      </c>
      <c r="I5002" s="69" t="e">
        <f t="shared" si="103"/>
        <v>#N/A</v>
      </c>
      <c r="J5002" s="70" t="e">
        <f t="shared" si="103"/>
        <v>#N/A</v>
      </c>
      <c r="K5002" s="118">
        <f>VLOOKUP(B5002,WB.GDP.1990,'WB (WDI)'!$AG$2,FALSE)</f>
        <v>4640.9346150071779</v>
      </c>
      <c r="L5002" s="112"/>
    </row>
    <row r="5003" spans="1:12" x14ac:dyDescent="0.25">
      <c r="A5003" s="93">
        <v>1990</v>
      </c>
      <c r="B5003" s="94" t="s">
        <v>83</v>
      </c>
      <c r="C5003" s="95" t="s">
        <v>84</v>
      </c>
      <c r="D5003" s="95" t="s">
        <v>6</v>
      </c>
      <c r="E5003" s="87">
        <f t="shared" si="103"/>
        <v>6.1541324712643677</v>
      </c>
      <c r="F5003" s="69">
        <f t="shared" si="103"/>
        <v>7.6994993927440429</v>
      </c>
      <c r="G5003" s="69">
        <f t="shared" si="103"/>
        <v>5.2780508690901664</v>
      </c>
      <c r="H5003" s="69">
        <f t="shared" si="103"/>
        <v>6.2074453557474225</v>
      </c>
      <c r="I5003" s="69">
        <f t="shared" si="103"/>
        <v>4.7884664623250419</v>
      </c>
      <c r="J5003" s="70">
        <f t="shared" si="103"/>
        <v>7.0014482634270649</v>
      </c>
      <c r="K5003" s="118">
        <f>VLOOKUP(B5003,WB.GDP.1990,'WB (WDI)'!$AG$2,FALSE)</f>
        <v>7989.5298959851325</v>
      </c>
      <c r="L5003" s="112"/>
    </row>
    <row r="5004" spans="1:12" x14ac:dyDescent="0.25">
      <c r="A5004" s="93">
        <v>1990</v>
      </c>
      <c r="B5004" s="94" t="s">
        <v>85</v>
      </c>
      <c r="C5004" s="95" t="s">
        <v>86</v>
      </c>
      <c r="D5004" s="95" t="s">
        <v>6</v>
      </c>
      <c r="E5004" s="87" t="e">
        <f t="shared" ref="E5004:J5013" si="104">IF(ISNUMBER(VLOOKUP($B5004,EFW.1990,3,FALSE))=TRUE,VLOOKUP($B5004,EFW.1990,E$2,FALSE),NA())</f>
        <v>#N/A</v>
      </c>
      <c r="F5004" s="69" t="e">
        <f t="shared" si="104"/>
        <v>#N/A</v>
      </c>
      <c r="G5004" s="69" t="e">
        <f t="shared" si="104"/>
        <v>#N/A</v>
      </c>
      <c r="H5004" s="69" t="e">
        <f t="shared" si="104"/>
        <v>#N/A</v>
      </c>
      <c r="I5004" s="69" t="e">
        <f t="shared" si="104"/>
        <v>#N/A</v>
      </c>
      <c r="J5004" s="70" t="e">
        <f t="shared" si="104"/>
        <v>#N/A</v>
      </c>
      <c r="K5004" s="118" t="e">
        <f>VLOOKUP(B5004,WB.GDP.1990,'WB (WDI)'!$AG$2,FALSE)</f>
        <v>#N/A</v>
      </c>
      <c r="L5004" s="112"/>
    </row>
    <row r="5005" spans="1:12" x14ac:dyDescent="0.25">
      <c r="A5005" s="93">
        <v>1990</v>
      </c>
      <c r="B5005" s="94" t="s">
        <v>87</v>
      </c>
      <c r="C5005" s="95" t="s">
        <v>88</v>
      </c>
      <c r="D5005" s="95" t="s">
        <v>6</v>
      </c>
      <c r="E5005" s="87" t="e">
        <f t="shared" si="104"/>
        <v>#N/A</v>
      </c>
      <c r="F5005" s="69" t="e">
        <f t="shared" si="104"/>
        <v>#N/A</v>
      </c>
      <c r="G5005" s="69" t="e">
        <f t="shared" si="104"/>
        <v>#N/A</v>
      </c>
      <c r="H5005" s="69" t="e">
        <f t="shared" si="104"/>
        <v>#N/A</v>
      </c>
      <c r="I5005" s="69" t="e">
        <f t="shared" si="104"/>
        <v>#N/A</v>
      </c>
      <c r="J5005" s="70" t="e">
        <f t="shared" si="104"/>
        <v>#N/A</v>
      </c>
      <c r="K5005" s="118">
        <f>VLOOKUP(B5005,WB.GDP.1990,'WB (WDI)'!$AG$2,FALSE)</f>
        <v>471.32510252969365</v>
      </c>
      <c r="L5005" s="112"/>
    </row>
    <row r="5006" spans="1:12" x14ac:dyDescent="0.25">
      <c r="A5006" s="93">
        <v>1990</v>
      </c>
      <c r="B5006" s="94" t="s">
        <v>89</v>
      </c>
      <c r="C5006" s="95" t="s">
        <v>90</v>
      </c>
      <c r="D5006" s="95" t="s">
        <v>6</v>
      </c>
      <c r="E5006" s="87">
        <f t="shared" si="104"/>
        <v>5.5332187477983137</v>
      </c>
      <c r="F5006" s="69">
        <f t="shared" si="104"/>
        <v>4.7696804276725278</v>
      </c>
      <c r="G5006" s="69">
        <f t="shared" si="104"/>
        <v>3.5138182031100591</v>
      </c>
      <c r="H5006" s="69">
        <f t="shared" si="104"/>
        <v>5.8206687388819711</v>
      </c>
      <c r="I5006" s="69">
        <f t="shared" si="104"/>
        <v>6.5330128024712373</v>
      </c>
      <c r="J5006" s="70">
        <f t="shared" si="104"/>
        <v>7.286776422307466</v>
      </c>
      <c r="K5006" s="118">
        <f>VLOOKUP(B5006,WB.GDP.1990,'WB (WDI)'!$AG$2,FALSE)</f>
        <v>5851.9553662944963</v>
      </c>
      <c r="L5006" s="112"/>
    </row>
    <row r="5007" spans="1:12" x14ac:dyDescent="0.25">
      <c r="A5007" s="93">
        <v>1990</v>
      </c>
      <c r="B5007" s="94" t="s">
        <v>91</v>
      </c>
      <c r="C5007" s="95" t="s">
        <v>92</v>
      </c>
      <c r="D5007" s="95" t="s">
        <v>6</v>
      </c>
      <c r="E5007" s="87">
        <f t="shared" si="104"/>
        <v>5.3319756235827667</v>
      </c>
      <c r="F5007" s="69">
        <f t="shared" si="104"/>
        <v>7.1802573243646357</v>
      </c>
      <c r="G5007" s="69">
        <f t="shared" si="104"/>
        <v>2.9144512143995103</v>
      </c>
      <c r="H5007" s="69">
        <f t="shared" si="104"/>
        <v>7.0816011986383849</v>
      </c>
      <c r="I5007" s="69">
        <f t="shared" si="104"/>
        <v>5.5148084788155449</v>
      </c>
      <c r="J5007" s="70">
        <f t="shared" si="104"/>
        <v>4.4423521860178328</v>
      </c>
      <c r="K5007" s="118">
        <f>VLOOKUP(B5007,WB.GDP.1990,'WB (WDI)'!$AG$2,FALSE)</f>
        <v>1124.9224659849608</v>
      </c>
      <c r="L5007" s="112"/>
    </row>
    <row r="5008" spans="1:12" x14ac:dyDescent="0.25">
      <c r="A5008" s="93">
        <v>1990</v>
      </c>
      <c r="B5008" s="94" t="s">
        <v>93</v>
      </c>
      <c r="C5008" s="95" t="s">
        <v>94</v>
      </c>
      <c r="D5008" s="95" t="s">
        <v>6</v>
      </c>
      <c r="E5008" s="87">
        <f t="shared" si="104"/>
        <v>3.6767509197438342</v>
      </c>
      <c r="F5008" s="69">
        <f t="shared" si="104"/>
        <v>4.7587088906006914</v>
      </c>
      <c r="G5008" s="69">
        <f t="shared" si="104"/>
        <v>2.5755812380654208</v>
      </c>
      <c r="H5008" s="69">
        <f t="shared" si="104"/>
        <v>4.1401042689780532</v>
      </c>
      <c r="I5008" s="69">
        <f t="shared" si="104"/>
        <v>2.1474902403488607</v>
      </c>
      <c r="J5008" s="70">
        <f t="shared" si="104"/>
        <v>5.1250349566721507</v>
      </c>
      <c r="K5008" s="118">
        <f>VLOOKUP(B5008,WB.GDP.1990,'WB (WDI)'!$AG$2,FALSE)</f>
        <v>3259.6430373499456</v>
      </c>
      <c r="L5008" s="112"/>
    </row>
    <row r="5009" spans="1:12" x14ac:dyDescent="0.25">
      <c r="A5009" s="93">
        <v>1990</v>
      </c>
      <c r="B5009" s="94" t="s">
        <v>95</v>
      </c>
      <c r="C5009" s="95" t="s">
        <v>96</v>
      </c>
      <c r="D5009" s="95" t="s">
        <v>6</v>
      </c>
      <c r="E5009" s="87" t="e">
        <f t="shared" si="104"/>
        <v>#N/A</v>
      </c>
      <c r="F5009" s="69" t="e">
        <f t="shared" si="104"/>
        <v>#N/A</v>
      </c>
      <c r="G5009" s="69" t="e">
        <f t="shared" si="104"/>
        <v>#N/A</v>
      </c>
      <c r="H5009" s="69" t="e">
        <f t="shared" si="104"/>
        <v>#N/A</v>
      </c>
      <c r="I5009" s="69" t="e">
        <f t="shared" si="104"/>
        <v>#N/A</v>
      </c>
      <c r="J5009" s="70" t="e">
        <f t="shared" si="104"/>
        <v>#N/A</v>
      </c>
      <c r="K5009" s="118" t="e">
        <f>VLOOKUP(B5009,WB.GDP.1990,'WB (WDI)'!$AG$2,FALSE)</f>
        <v>#N/A</v>
      </c>
      <c r="L5009" s="112"/>
    </row>
    <row r="5010" spans="1:12" x14ac:dyDescent="0.25">
      <c r="A5010" s="93">
        <v>1990</v>
      </c>
      <c r="B5010" s="94" t="s">
        <v>97</v>
      </c>
      <c r="C5010" s="95" t="s">
        <v>98</v>
      </c>
      <c r="D5010" s="95" t="s">
        <v>6</v>
      </c>
      <c r="E5010" s="87">
        <f t="shared" si="104"/>
        <v>4.3115164648067168</v>
      </c>
      <c r="F5010" s="69">
        <f t="shared" si="104"/>
        <v>4.9548791438345132</v>
      </c>
      <c r="G5010" s="69">
        <f t="shared" si="104"/>
        <v>3.96804564040557</v>
      </c>
      <c r="H5010" s="69">
        <f t="shared" si="104"/>
        <v>6.060507401772945</v>
      </c>
      <c r="I5010" s="69">
        <f t="shared" si="104"/>
        <v>1.7921287700264057</v>
      </c>
      <c r="J5010" s="70">
        <f t="shared" si="104"/>
        <v>5.2479000589690452</v>
      </c>
      <c r="K5010" s="118">
        <f>VLOOKUP(B5010,WB.GDP.1990,'WB (WDI)'!$AG$2,FALSE)</f>
        <v>936.63443860576365</v>
      </c>
      <c r="L5010" s="112"/>
    </row>
    <row r="5011" spans="1:12" x14ac:dyDescent="0.25">
      <c r="A5011" s="93">
        <v>1990</v>
      </c>
      <c r="B5011" s="94" t="s">
        <v>99</v>
      </c>
      <c r="C5011" s="95" t="s">
        <v>100</v>
      </c>
      <c r="D5011" s="95" t="s">
        <v>6</v>
      </c>
      <c r="E5011" s="87" t="e">
        <f t="shared" si="104"/>
        <v>#N/A</v>
      </c>
      <c r="F5011" s="69" t="e">
        <f t="shared" si="104"/>
        <v>#N/A</v>
      </c>
      <c r="G5011" s="69" t="e">
        <f t="shared" si="104"/>
        <v>#N/A</v>
      </c>
      <c r="H5011" s="69" t="e">
        <f t="shared" si="104"/>
        <v>#N/A</v>
      </c>
      <c r="I5011" s="69" t="e">
        <f t="shared" si="104"/>
        <v>#N/A</v>
      </c>
      <c r="J5011" s="70" t="e">
        <f t="shared" si="104"/>
        <v>#N/A</v>
      </c>
      <c r="K5011" s="118" t="e">
        <f>VLOOKUP(B5011,WB.GDP.1990,'WB (WDI)'!$AG$2,FALSE)</f>
        <v>#N/A</v>
      </c>
      <c r="L5011" s="112"/>
    </row>
    <row r="5012" spans="1:12" x14ac:dyDescent="0.25">
      <c r="A5012" s="93">
        <v>1990</v>
      </c>
      <c r="B5012" s="94" t="s">
        <v>101</v>
      </c>
      <c r="C5012" s="95" t="s">
        <v>102</v>
      </c>
      <c r="D5012" s="95" t="s">
        <v>6</v>
      </c>
      <c r="E5012" s="87" t="e">
        <f t="shared" si="104"/>
        <v>#N/A</v>
      </c>
      <c r="F5012" s="69" t="e">
        <f t="shared" si="104"/>
        <v>#N/A</v>
      </c>
      <c r="G5012" s="69" t="e">
        <f t="shared" si="104"/>
        <v>#N/A</v>
      </c>
      <c r="H5012" s="69" t="e">
        <f t="shared" si="104"/>
        <v>#N/A</v>
      </c>
      <c r="I5012" s="69" t="e">
        <f t="shared" si="104"/>
        <v>#N/A</v>
      </c>
      <c r="J5012" s="70" t="e">
        <f t="shared" si="104"/>
        <v>#N/A</v>
      </c>
      <c r="K5012" s="118" t="e">
        <f>VLOOKUP(B5012,WB.GDP.1990,'WB (WDI)'!$AG$2,FALSE)</f>
        <v>#N/A</v>
      </c>
      <c r="L5012" s="112"/>
    </row>
    <row r="5013" spans="1:12" x14ac:dyDescent="0.25">
      <c r="A5013" s="93">
        <v>1990</v>
      </c>
      <c r="B5013" s="94" t="s">
        <v>103</v>
      </c>
      <c r="C5013" s="95" t="s">
        <v>104</v>
      </c>
      <c r="D5013" s="95" t="s">
        <v>6</v>
      </c>
      <c r="E5013" s="87">
        <f t="shared" si="104"/>
        <v>5.4069689940462382</v>
      </c>
      <c r="F5013" s="69">
        <f t="shared" si="104"/>
        <v>6.7826778092529949</v>
      </c>
      <c r="G5013" s="69">
        <f t="shared" si="104"/>
        <v>3.7315860644476615</v>
      </c>
      <c r="H5013" s="69">
        <f t="shared" si="104"/>
        <v>6.9279215697241847</v>
      </c>
      <c r="I5013" s="69">
        <f t="shared" si="104"/>
        <v>4.679932586614429</v>
      </c>
      <c r="J5013" s="70">
        <f t="shared" si="104"/>
        <v>4.8948314810232079</v>
      </c>
      <c r="K5013" s="118">
        <f>VLOOKUP(B5013,WB.GDP.1990,'WB (WDI)'!$AG$2,FALSE)</f>
        <v>2295.9691979198415</v>
      </c>
      <c r="L5013" s="112"/>
    </row>
    <row r="5014" spans="1:12" x14ac:dyDescent="0.25">
      <c r="A5014" s="93">
        <v>1990</v>
      </c>
      <c r="B5014" s="94" t="s">
        <v>105</v>
      </c>
      <c r="C5014" s="95" t="s">
        <v>106</v>
      </c>
      <c r="D5014" s="95" t="s">
        <v>6</v>
      </c>
      <c r="E5014" s="87" t="e">
        <f t="shared" ref="E5014:J5023" si="105">IF(ISNUMBER(VLOOKUP($B5014,EFW.1990,3,FALSE))=TRUE,VLOOKUP($B5014,EFW.1990,E$2,FALSE),NA())</f>
        <v>#N/A</v>
      </c>
      <c r="F5014" s="69" t="e">
        <f t="shared" si="105"/>
        <v>#N/A</v>
      </c>
      <c r="G5014" s="69" t="e">
        <f t="shared" si="105"/>
        <v>#N/A</v>
      </c>
      <c r="H5014" s="69" t="e">
        <f t="shared" si="105"/>
        <v>#N/A</v>
      </c>
      <c r="I5014" s="69" t="e">
        <f t="shared" si="105"/>
        <v>#N/A</v>
      </c>
      <c r="J5014" s="70" t="e">
        <f t="shared" si="105"/>
        <v>#N/A</v>
      </c>
      <c r="K5014" s="118">
        <f>VLOOKUP(B5014,WB.GDP.1990,'WB (WDI)'!$AG$2,FALSE)</f>
        <v>14647.048204450246</v>
      </c>
      <c r="L5014" s="112"/>
    </row>
    <row r="5015" spans="1:12" x14ac:dyDescent="0.25">
      <c r="A5015" s="93">
        <v>1990</v>
      </c>
      <c r="B5015" s="94" t="s">
        <v>107</v>
      </c>
      <c r="C5015" s="95" t="s">
        <v>108</v>
      </c>
      <c r="D5015" s="95" t="s">
        <v>6</v>
      </c>
      <c r="E5015" s="87">
        <f t="shared" si="105"/>
        <v>3.6404024144869211</v>
      </c>
      <c r="F5015" s="69">
        <f t="shared" si="105"/>
        <v>7.4138945289203049</v>
      </c>
      <c r="G5015" s="69">
        <f t="shared" si="105"/>
        <v>3.1716490568851596</v>
      </c>
      <c r="H5015" s="69">
        <f t="shared" si="105"/>
        <v>6.8833585563008837E-2</v>
      </c>
      <c r="I5015" s="69">
        <f t="shared" si="105"/>
        <v>3.5381580771359094</v>
      </c>
      <c r="J5015" s="70">
        <f t="shared" si="105"/>
        <v>4.2351029211209532</v>
      </c>
      <c r="K5015" s="118">
        <f>VLOOKUP(B5015,WB.GDP.1990,'WB (WDI)'!$AG$2,FALSE)</f>
        <v>1460.7792751771658</v>
      </c>
      <c r="L5015" s="112"/>
    </row>
    <row r="5016" spans="1:12" x14ac:dyDescent="0.25">
      <c r="A5016" s="93">
        <v>1990</v>
      </c>
      <c r="B5016" s="94" t="s">
        <v>109</v>
      </c>
      <c r="C5016" s="95" t="s">
        <v>110</v>
      </c>
      <c r="D5016" s="95" t="s">
        <v>6</v>
      </c>
      <c r="E5016" s="87" t="e">
        <f t="shared" si="105"/>
        <v>#N/A</v>
      </c>
      <c r="F5016" s="69" t="e">
        <f t="shared" si="105"/>
        <v>#N/A</v>
      </c>
      <c r="G5016" s="69" t="e">
        <f t="shared" si="105"/>
        <v>#N/A</v>
      </c>
      <c r="H5016" s="69" t="e">
        <f t="shared" si="105"/>
        <v>#N/A</v>
      </c>
      <c r="I5016" s="69" t="e">
        <f t="shared" si="105"/>
        <v>#N/A</v>
      </c>
      <c r="J5016" s="70" t="e">
        <f t="shared" si="105"/>
        <v>#N/A</v>
      </c>
      <c r="K5016" s="118" t="e">
        <f>VLOOKUP(B5016,WB.GDP.1990,'WB (WDI)'!$AG$2,FALSE)</f>
        <v>#N/A</v>
      </c>
      <c r="L5016" s="112"/>
    </row>
    <row r="5017" spans="1:12" x14ac:dyDescent="0.25">
      <c r="A5017" s="93">
        <v>1990</v>
      </c>
      <c r="B5017" s="94" t="s">
        <v>111</v>
      </c>
      <c r="C5017" s="95" t="s">
        <v>112</v>
      </c>
      <c r="D5017" s="95" t="s">
        <v>6</v>
      </c>
      <c r="E5017" s="87">
        <f t="shared" si="105"/>
        <v>5.5703580524344565</v>
      </c>
      <c r="F5017" s="69">
        <f t="shared" si="105"/>
        <v>7.5330775913860473</v>
      </c>
      <c r="G5017" s="69">
        <f t="shared" si="105"/>
        <v>2.4234214781433514</v>
      </c>
      <c r="H5017" s="69">
        <f t="shared" si="105"/>
        <v>5.8088705415620563</v>
      </c>
      <c r="I5017" s="69">
        <f t="shared" si="105"/>
        <v>6.6964178809466324</v>
      </c>
      <c r="J5017" s="70">
        <f t="shared" si="105"/>
        <v>5.7975597792738798</v>
      </c>
      <c r="K5017" s="118">
        <f>VLOOKUP(B5017,WB.GDP.1990,'WB (WDI)'!$AG$2,FALSE)</f>
        <v>10296.440843916693</v>
      </c>
      <c r="L5017" s="112"/>
    </row>
    <row r="5018" spans="1:12" x14ac:dyDescent="0.25">
      <c r="A5018" s="93">
        <v>1990</v>
      </c>
      <c r="B5018" s="94" t="s">
        <v>113</v>
      </c>
      <c r="C5018" s="95" t="s">
        <v>114</v>
      </c>
      <c r="D5018" s="95" t="s">
        <v>6</v>
      </c>
      <c r="E5018" s="87" t="e">
        <f t="shared" si="105"/>
        <v>#N/A</v>
      </c>
      <c r="F5018" s="69" t="e">
        <f t="shared" si="105"/>
        <v>#N/A</v>
      </c>
      <c r="G5018" s="69" t="e">
        <f t="shared" si="105"/>
        <v>#N/A</v>
      </c>
      <c r="H5018" s="69" t="e">
        <f t="shared" si="105"/>
        <v>#N/A</v>
      </c>
      <c r="I5018" s="69" t="e">
        <f t="shared" si="105"/>
        <v>#N/A</v>
      </c>
      <c r="J5018" s="70" t="e">
        <f t="shared" si="105"/>
        <v>#N/A</v>
      </c>
      <c r="K5018" s="118" t="e">
        <f>VLOOKUP(B5018,WB.GDP.1990,'WB (WDI)'!$AG$2,FALSE)</f>
        <v>#N/A</v>
      </c>
      <c r="L5018" s="112"/>
    </row>
    <row r="5019" spans="1:12" x14ac:dyDescent="0.25">
      <c r="A5019" s="93">
        <v>1990</v>
      </c>
      <c r="B5019" s="94" t="s">
        <v>115</v>
      </c>
      <c r="C5019" s="95" t="s">
        <v>116</v>
      </c>
      <c r="D5019" s="95" t="s">
        <v>6</v>
      </c>
      <c r="E5019" s="87">
        <f t="shared" si="105"/>
        <v>5.160058337384541</v>
      </c>
      <c r="F5019" s="69">
        <f t="shared" si="105"/>
        <v>5.3755798786331903</v>
      </c>
      <c r="G5019" s="69">
        <f t="shared" si="105"/>
        <v>2.8917286347082558</v>
      </c>
      <c r="H5019" s="69">
        <f t="shared" si="105"/>
        <v>6.9502638140195439</v>
      </c>
      <c r="I5019" s="69" t="str">
        <f t="shared" si="105"/>
        <v/>
      </c>
      <c r="J5019" s="70">
        <f t="shared" si="105"/>
        <v>5.4212210224604265</v>
      </c>
      <c r="K5019" s="118">
        <f>VLOOKUP(B5019,WB.GDP.1990,'WB (WDI)'!$AG$2,FALSE)</f>
        <v>1346.7791441846357</v>
      </c>
      <c r="L5019" s="112"/>
    </row>
    <row r="5020" spans="1:12" x14ac:dyDescent="0.25">
      <c r="A5020" s="93">
        <v>1990</v>
      </c>
      <c r="B5020" s="94" t="s">
        <v>117</v>
      </c>
      <c r="C5020" s="95" t="s">
        <v>118</v>
      </c>
      <c r="D5020" s="95" t="s">
        <v>6</v>
      </c>
      <c r="E5020" s="87">
        <f t="shared" si="105"/>
        <v>3.0227126223561953</v>
      </c>
      <c r="F5020" s="69">
        <f t="shared" si="105"/>
        <v>4.3867062122539693</v>
      </c>
      <c r="G5020" s="69">
        <f t="shared" si="105"/>
        <v>3.2764832296011108</v>
      </c>
      <c r="H5020" s="69">
        <f t="shared" si="105"/>
        <v>0.29068753076005321</v>
      </c>
      <c r="I5020" s="69">
        <f t="shared" si="105"/>
        <v>1.82934513527041</v>
      </c>
      <c r="J5020" s="70">
        <f t="shared" si="105"/>
        <v>5.848109737211181</v>
      </c>
      <c r="K5020" s="118">
        <f>VLOOKUP(B5020,WB.GDP.1990,'WB (WDI)'!$AG$2,FALSE)</f>
        <v>907.76159818889209</v>
      </c>
      <c r="L5020" s="112"/>
    </row>
    <row r="5021" spans="1:12" x14ac:dyDescent="0.25">
      <c r="A5021" s="93">
        <v>1990</v>
      </c>
      <c r="B5021" s="94" t="s">
        <v>119</v>
      </c>
      <c r="C5021" s="95" t="s">
        <v>120</v>
      </c>
      <c r="D5021" s="95" t="s">
        <v>6</v>
      </c>
      <c r="E5021" s="87">
        <f t="shared" si="105"/>
        <v>4.282772727272727</v>
      </c>
      <c r="F5021" s="69">
        <f t="shared" si="105"/>
        <v>4.7853469529198147</v>
      </c>
      <c r="G5021" s="69">
        <f t="shared" si="105"/>
        <v>5.1852480460743546</v>
      </c>
      <c r="H5021" s="69">
        <f t="shared" si="105"/>
        <v>4.5869570945612184</v>
      </c>
      <c r="I5021" s="69">
        <f t="shared" si="105"/>
        <v>1.9152936826549765</v>
      </c>
      <c r="J5021" s="70">
        <f t="shared" si="105"/>
        <v>4.8042294539696853</v>
      </c>
      <c r="K5021" s="118">
        <f>VLOOKUP(B5021,WB.GDP.1990,'WB (WDI)'!$AG$2,FALSE)</f>
        <v>1392.2221167555001</v>
      </c>
      <c r="L5021" s="112"/>
    </row>
    <row r="5022" spans="1:12" x14ac:dyDescent="0.25">
      <c r="A5022" s="93">
        <v>1990</v>
      </c>
      <c r="B5022" s="94" t="s">
        <v>121</v>
      </c>
      <c r="C5022" s="95" t="s">
        <v>122</v>
      </c>
      <c r="D5022" s="95" t="s">
        <v>6</v>
      </c>
      <c r="E5022" s="87">
        <f t="shared" si="105"/>
        <v>3.2848692656523051</v>
      </c>
      <c r="F5022" s="69">
        <f t="shared" si="105"/>
        <v>4.2045992509979166</v>
      </c>
      <c r="G5022" s="69">
        <f t="shared" si="105"/>
        <v>4.8031017932175866</v>
      </c>
      <c r="H5022" s="69">
        <f t="shared" si="105"/>
        <v>0.59726104946118153</v>
      </c>
      <c r="I5022" s="69">
        <f t="shared" si="105"/>
        <v>2.2090499900648415</v>
      </c>
      <c r="J5022" s="70">
        <f t="shared" si="105"/>
        <v>4.8415641292551719</v>
      </c>
      <c r="K5022" s="118">
        <f>VLOOKUP(B5022,WB.GDP.1990,'WB (WDI)'!$AG$2,FALSE)</f>
        <v>2190.182813830173</v>
      </c>
      <c r="L5022" s="112"/>
    </row>
    <row r="5023" spans="1:12" x14ac:dyDescent="0.25">
      <c r="A5023" s="93">
        <v>1990</v>
      </c>
      <c r="B5023" s="94" t="s">
        <v>123</v>
      </c>
      <c r="C5023" s="95" t="s">
        <v>124</v>
      </c>
      <c r="D5023" s="95" t="s">
        <v>6</v>
      </c>
      <c r="E5023" s="87">
        <f t="shared" si="105"/>
        <v>4.4829820935600173</v>
      </c>
      <c r="F5023" s="69">
        <f t="shared" si="105"/>
        <v>4.5542179350876442</v>
      </c>
      <c r="G5023" s="69">
        <f t="shared" si="105"/>
        <v>4.233227584203382</v>
      </c>
      <c r="H5023" s="69">
        <f t="shared" si="105"/>
        <v>5.6583802594027253</v>
      </c>
      <c r="I5023" s="69">
        <f t="shared" si="105"/>
        <v>4.2895610719790538</v>
      </c>
      <c r="J5023" s="70">
        <f t="shared" si="105"/>
        <v>4.0970713049314371</v>
      </c>
      <c r="K5023" s="118">
        <f>VLOOKUP(B5023,WB.GDP.1990,'WB (WDI)'!$AG$2,FALSE)</f>
        <v>3324.3481710430056</v>
      </c>
      <c r="L5023" s="112"/>
    </row>
    <row r="5024" spans="1:12" x14ac:dyDescent="0.25">
      <c r="A5024" s="93">
        <v>1990</v>
      </c>
      <c r="B5024" s="94" t="s">
        <v>125</v>
      </c>
      <c r="C5024" s="95" t="s">
        <v>126</v>
      </c>
      <c r="D5024" s="95" t="s">
        <v>647</v>
      </c>
      <c r="E5024" s="87" t="e">
        <f t="shared" ref="E5024:J5033" si="106">IF(ISNUMBER(VLOOKUP($B5024,EFW.1990,3,FALSE))=TRUE,VLOOKUP($B5024,EFW.1990,E$2,FALSE),NA())</f>
        <v>#N/A</v>
      </c>
      <c r="F5024" s="69" t="e">
        <f t="shared" si="106"/>
        <v>#N/A</v>
      </c>
      <c r="G5024" s="69" t="e">
        <f t="shared" si="106"/>
        <v>#N/A</v>
      </c>
      <c r="H5024" s="69" t="e">
        <f t="shared" si="106"/>
        <v>#N/A</v>
      </c>
      <c r="I5024" s="69" t="e">
        <f t="shared" si="106"/>
        <v>#N/A</v>
      </c>
      <c r="J5024" s="70" t="e">
        <f t="shared" si="106"/>
        <v>#N/A</v>
      </c>
      <c r="K5024" s="118" t="e">
        <f>VLOOKUP(B5024,WB.GDP.1990,'WB (WDI)'!$AG$2,FALSE)</f>
        <v>#N/A</v>
      </c>
      <c r="L5024" s="112"/>
    </row>
    <row r="5025" spans="1:12" x14ac:dyDescent="0.25">
      <c r="A5025" s="93">
        <v>1990</v>
      </c>
      <c r="B5025" s="94" t="s">
        <v>127</v>
      </c>
      <c r="C5025" s="95" t="s">
        <v>128</v>
      </c>
      <c r="D5025" s="95" t="s">
        <v>647</v>
      </c>
      <c r="E5025" s="87" t="e">
        <f t="shared" si="106"/>
        <v>#N/A</v>
      </c>
      <c r="F5025" s="69" t="e">
        <f t="shared" si="106"/>
        <v>#N/A</v>
      </c>
      <c r="G5025" s="69" t="e">
        <f t="shared" si="106"/>
        <v>#N/A</v>
      </c>
      <c r="H5025" s="69" t="e">
        <f t="shared" si="106"/>
        <v>#N/A</v>
      </c>
      <c r="I5025" s="69" t="e">
        <f t="shared" si="106"/>
        <v>#N/A</v>
      </c>
      <c r="J5025" s="70" t="e">
        <f t="shared" si="106"/>
        <v>#N/A</v>
      </c>
      <c r="K5025" s="118">
        <f>VLOOKUP(B5025,WB.GDP.1990,'WB (WDI)'!$AG$2,FALSE)</f>
        <v>15459.551675367524</v>
      </c>
      <c r="L5025" s="112"/>
    </row>
    <row r="5026" spans="1:12" x14ac:dyDescent="0.25">
      <c r="A5026" s="93">
        <v>1990</v>
      </c>
      <c r="B5026" s="94" t="s">
        <v>129</v>
      </c>
      <c r="C5026" s="95" t="s">
        <v>130</v>
      </c>
      <c r="D5026" s="95" t="s">
        <v>647</v>
      </c>
      <c r="E5026" s="87">
        <f t="shared" si="106"/>
        <v>4.3932194132334574</v>
      </c>
      <c r="F5026" s="69">
        <f t="shared" si="106"/>
        <v>7.5929351753562075</v>
      </c>
      <c r="G5026" s="69">
        <f t="shared" si="106"/>
        <v>4.5403429156762947</v>
      </c>
      <c r="H5026" s="69">
        <f t="shared" si="106"/>
        <v>2.5074174721423139</v>
      </c>
      <c r="I5026" s="69">
        <f t="shared" si="106"/>
        <v>4.4237017724906673</v>
      </c>
      <c r="J5026" s="70">
        <f t="shared" si="106"/>
        <v>3.1576087282511023</v>
      </c>
      <c r="K5026" s="118">
        <f>VLOOKUP(B5026,WB.GDP.1990,'WB (WDI)'!$AG$2,FALSE)</f>
        <v>14144.762370005241</v>
      </c>
      <c r="L5026" s="112"/>
    </row>
    <row r="5027" spans="1:12" x14ac:dyDescent="0.25">
      <c r="A5027" s="96">
        <v>1990</v>
      </c>
      <c r="B5027" s="94" t="s">
        <v>131</v>
      </c>
      <c r="C5027" s="95" t="s">
        <v>132</v>
      </c>
      <c r="D5027" s="95" t="s">
        <v>647</v>
      </c>
      <c r="E5027" s="87" t="e">
        <f t="shared" si="106"/>
        <v>#N/A</v>
      </c>
      <c r="F5027" s="69" t="e">
        <f t="shared" si="106"/>
        <v>#N/A</v>
      </c>
      <c r="G5027" s="69" t="e">
        <f t="shared" si="106"/>
        <v>#N/A</v>
      </c>
      <c r="H5027" s="69" t="e">
        <f t="shared" si="106"/>
        <v>#N/A</v>
      </c>
      <c r="I5027" s="69" t="e">
        <f t="shared" si="106"/>
        <v>#N/A</v>
      </c>
      <c r="J5027" s="70" t="e">
        <f t="shared" si="106"/>
        <v>#N/A</v>
      </c>
      <c r="K5027" s="118">
        <f>VLOOKUP(B5027,WB.GDP.1990,'WB (WDI)'!$AG$2,FALSE)</f>
        <v>36605.596143027171</v>
      </c>
      <c r="L5027" s="112"/>
    </row>
    <row r="5028" spans="1:12" x14ac:dyDescent="0.25">
      <c r="A5028" s="93">
        <v>1990</v>
      </c>
      <c r="B5028" s="94" t="s">
        <v>133</v>
      </c>
      <c r="C5028" s="95" t="s">
        <v>134</v>
      </c>
      <c r="D5028" s="95" t="s">
        <v>647</v>
      </c>
      <c r="E5028" s="87">
        <f t="shared" si="106"/>
        <v>7.2832238805970144</v>
      </c>
      <c r="F5028" s="69">
        <f t="shared" si="106"/>
        <v>9.5587045436846729</v>
      </c>
      <c r="G5028" s="69">
        <f t="shared" si="106"/>
        <v>5.9443703199986713</v>
      </c>
      <c r="H5028" s="69">
        <f t="shared" si="106"/>
        <v>7.0177430263558449</v>
      </c>
      <c r="I5028" s="69">
        <f t="shared" si="106"/>
        <v>5.2990130661271353</v>
      </c>
      <c r="J5028" s="70">
        <f t="shared" si="106"/>
        <v>8.4547630760350891</v>
      </c>
      <c r="K5028" s="118">
        <f>VLOOKUP(B5028,WB.GDP.1990,'WB (WDI)'!$AG$2,FALSE)</f>
        <v>38099.848615503979</v>
      </c>
      <c r="L5028" s="112"/>
    </row>
    <row r="5029" spans="1:12" x14ac:dyDescent="0.25">
      <c r="A5029" s="93">
        <v>1990</v>
      </c>
      <c r="B5029" s="94" t="s">
        <v>135</v>
      </c>
      <c r="C5029" s="95" t="s">
        <v>136</v>
      </c>
      <c r="D5029" s="95" t="s">
        <v>647</v>
      </c>
      <c r="E5029" s="87">
        <f t="shared" si="106"/>
        <v>6.290370493730407</v>
      </c>
      <c r="F5029" s="69">
        <f t="shared" si="106"/>
        <v>6.4854611667679078</v>
      </c>
      <c r="G5029" s="69">
        <f t="shared" si="106"/>
        <v>5.2902628382815573</v>
      </c>
      <c r="H5029" s="69">
        <f t="shared" si="106"/>
        <v>6.6694828418091499</v>
      </c>
      <c r="I5029" s="69">
        <f t="shared" si="106"/>
        <v>6.0294475412763324</v>
      </c>
      <c r="J5029" s="70">
        <f t="shared" si="106"/>
        <v>6.9334019478346818</v>
      </c>
      <c r="K5029" s="118">
        <f>VLOOKUP(B5029,WB.GDP.1990,'WB (WDI)'!$AG$2,FALSE)</f>
        <v>13984.031738691483</v>
      </c>
      <c r="L5029" s="112"/>
    </row>
    <row r="5030" spans="1:12" x14ac:dyDescent="0.25">
      <c r="A5030" s="93">
        <v>1990</v>
      </c>
      <c r="B5030" s="94" t="s">
        <v>137</v>
      </c>
      <c r="C5030" s="95" t="s">
        <v>138</v>
      </c>
      <c r="D5030" s="95" t="s">
        <v>647</v>
      </c>
      <c r="E5030" s="87">
        <f t="shared" si="106"/>
        <v>6.304770017035775</v>
      </c>
      <c r="F5030" s="69">
        <f t="shared" si="106"/>
        <v>5.7810795015423277</v>
      </c>
      <c r="G5030" s="69">
        <f t="shared" si="106"/>
        <v>5.7980148774137268</v>
      </c>
      <c r="H5030" s="69">
        <f t="shared" si="106"/>
        <v>7.0120252961588934</v>
      </c>
      <c r="I5030" s="69">
        <f t="shared" si="106"/>
        <v>4.5961889134202565</v>
      </c>
      <c r="J5030" s="70">
        <f t="shared" si="106"/>
        <v>8.3470593774591713</v>
      </c>
      <c r="K5030" s="118">
        <f>VLOOKUP(B5030,WB.GDP.1990,'WB (WDI)'!$AG$2,FALSE)</f>
        <v>4797.9145904472789</v>
      </c>
      <c r="L5030" s="112"/>
    </row>
    <row r="5031" spans="1:12" x14ac:dyDescent="0.25">
      <c r="A5031" s="93">
        <v>1990</v>
      </c>
      <c r="B5031" s="94" t="s">
        <v>139</v>
      </c>
      <c r="C5031" s="95" t="s">
        <v>140</v>
      </c>
      <c r="D5031" s="95" t="s">
        <v>647</v>
      </c>
      <c r="E5031" s="87">
        <f t="shared" si="106"/>
        <v>5.6448230365871233</v>
      </c>
      <c r="F5031" s="69">
        <f t="shared" si="106"/>
        <v>6.8813558595724027</v>
      </c>
      <c r="G5031" s="69">
        <f t="shared" si="106"/>
        <v>3.5358196151170196</v>
      </c>
      <c r="H5031" s="69">
        <f t="shared" si="106"/>
        <v>5.5951554802772758</v>
      </c>
      <c r="I5031" s="69">
        <f t="shared" si="106"/>
        <v>6.2795405782207476</v>
      </c>
      <c r="J5031" s="70">
        <f t="shared" si="106"/>
        <v>5.9508108055454674</v>
      </c>
      <c r="K5031" s="118">
        <f>VLOOKUP(B5031,WB.GDP.1990,'WB (WDI)'!$AG$2,FALSE)</f>
        <v>4587.4273726380598</v>
      </c>
      <c r="L5031" s="112"/>
    </row>
    <row r="5032" spans="1:12" x14ac:dyDescent="0.25">
      <c r="A5032" s="93">
        <v>1990</v>
      </c>
      <c r="B5032" s="94" t="s">
        <v>141</v>
      </c>
      <c r="C5032" s="95" t="s">
        <v>142</v>
      </c>
      <c r="D5032" s="95" t="s">
        <v>647</v>
      </c>
      <c r="E5032" s="87" t="e">
        <f t="shared" si="106"/>
        <v>#N/A</v>
      </c>
      <c r="F5032" s="69" t="e">
        <f t="shared" si="106"/>
        <v>#N/A</v>
      </c>
      <c r="G5032" s="69" t="e">
        <f t="shared" si="106"/>
        <v>#N/A</v>
      </c>
      <c r="H5032" s="69" t="e">
        <f t="shared" si="106"/>
        <v>#N/A</v>
      </c>
      <c r="I5032" s="69" t="e">
        <f t="shared" si="106"/>
        <v>#N/A</v>
      </c>
      <c r="J5032" s="70" t="e">
        <f t="shared" si="106"/>
        <v>#N/A</v>
      </c>
      <c r="K5032" s="118" t="e">
        <f>VLOOKUP(B5032,WB.GDP.1990,'WB (WDI)'!$AG$2,FALSE)</f>
        <v>#N/A</v>
      </c>
      <c r="L5032" s="112"/>
    </row>
    <row r="5033" spans="1:12" x14ac:dyDescent="0.25">
      <c r="A5033" s="93">
        <v>1990</v>
      </c>
      <c r="B5033" s="94" t="s">
        <v>143</v>
      </c>
      <c r="C5033" s="95" t="s">
        <v>144</v>
      </c>
      <c r="D5033" s="95" t="s">
        <v>647</v>
      </c>
      <c r="E5033" s="87" t="e">
        <f t="shared" si="106"/>
        <v>#N/A</v>
      </c>
      <c r="F5033" s="69" t="e">
        <f t="shared" si="106"/>
        <v>#N/A</v>
      </c>
      <c r="G5033" s="69" t="e">
        <f t="shared" si="106"/>
        <v>#N/A</v>
      </c>
      <c r="H5033" s="69" t="e">
        <f t="shared" si="106"/>
        <v>#N/A</v>
      </c>
      <c r="I5033" s="69" t="e">
        <f t="shared" si="106"/>
        <v>#N/A</v>
      </c>
      <c r="J5033" s="70" t="e">
        <f t="shared" si="106"/>
        <v>#N/A</v>
      </c>
      <c r="K5033" s="118" t="e">
        <f>VLOOKUP(B5033,WB.GDP.1990,'WB (WDI)'!$AG$2,FALSE)</f>
        <v>#N/A</v>
      </c>
      <c r="L5033" s="112"/>
    </row>
    <row r="5034" spans="1:12" x14ac:dyDescent="0.25">
      <c r="A5034" s="93">
        <v>1990</v>
      </c>
      <c r="B5034" s="94" t="s">
        <v>145</v>
      </c>
      <c r="C5034" s="95" t="s">
        <v>146</v>
      </c>
      <c r="D5034" s="95" t="s">
        <v>647</v>
      </c>
      <c r="E5034" s="87">
        <f t="shared" ref="E5034:J5043" si="107">IF(ISNUMBER(VLOOKUP($B5034,EFW.1990,3,FALSE))=TRUE,VLOOKUP($B5034,EFW.1990,E$2,FALSE),NA())</f>
        <v>4.4343315673974244</v>
      </c>
      <c r="F5034" s="69">
        <f t="shared" si="107"/>
        <v>6.6387849084790007</v>
      </c>
      <c r="G5034" s="69">
        <f t="shared" si="107"/>
        <v>5.916661540026829</v>
      </c>
      <c r="H5034" s="69">
        <f t="shared" si="107"/>
        <v>9.9837320655852789E-3</v>
      </c>
      <c r="I5034" s="69">
        <f t="shared" si="107"/>
        <v>4.7390594245662179</v>
      </c>
      <c r="J5034" s="70">
        <f t="shared" si="107"/>
        <v>4.8521544113134265</v>
      </c>
      <c r="K5034" s="118">
        <f>VLOOKUP(B5034,WB.GDP.1990,'WB (WDI)'!$AG$2,FALSE)</f>
        <v>10517.670287363209</v>
      </c>
      <c r="L5034" s="112"/>
    </row>
    <row r="5035" spans="1:12" x14ac:dyDescent="0.25">
      <c r="A5035" s="93">
        <v>1990</v>
      </c>
      <c r="B5035" s="94" t="s">
        <v>147</v>
      </c>
      <c r="C5035" s="95" t="s">
        <v>148</v>
      </c>
      <c r="D5035" s="95" t="s">
        <v>647</v>
      </c>
      <c r="E5035" s="87" t="e">
        <f t="shared" si="107"/>
        <v>#N/A</v>
      </c>
      <c r="F5035" s="69" t="e">
        <f t="shared" si="107"/>
        <v>#N/A</v>
      </c>
      <c r="G5035" s="69" t="e">
        <f t="shared" si="107"/>
        <v>#N/A</v>
      </c>
      <c r="H5035" s="69" t="e">
        <f t="shared" si="107"/>
        <v>#N/A</v>
      </c>
      <c r="I5035" s="69" t="e">
        <f t="shared" si="107"/>
        <v>#N/A</v>
      </c>
      <c r="J5035" s="70" t="e">
        <f t="shared" si="107"/>
        <v>#N/A</v>
      </c>
      <c r="K5035" s="118" t="e">
        <f>VLOOKUP(B5035,WB.GDP.1990,'WB (WDI)'!$AG$2,FALSE)</f>
        <v>#N/A</v>
      </c>
      <c r="L5035" s="112"/>
    </row>
    <row r="5036" spans="1:12" x14ac:dyDescent="0.25">
      <c r="A5036" s="93">
        <v>1990</v>
      </c>
      <c r="B5036" s="94" t="s">
        <v>149</v>
      </c>
      <c r="C5036" s="95" t="s">
        <v>150</v>
      </c>
      <c r="D5036" s="95" t="s">
        <v>647</v>
      </c>
      <c r="E5036" s="87" t="e">
        <f t="shared" si="107"/>
        <v>#N/A</v>
      </c>
      <c r="F5036" s="69" t="e">
        <f t="shared" si="107"/>
        <v>#N/A</v>
      </c>
      <c r="G5036" s="69" t="e">
        <f t="shared" si="107"/>
        <v>#N/A</v>
      </c>
      <c r="H5036" s="69" t="e">
        <f t="shared" si="107"/>
        <v>#N/A</v>
      </c>
      <c r="I5036" s="69" t="e">
        <f t="shared" si="107"/>
        <v>#N/A</v>
      </c>
      <c r="J5036" s="70" t="e">
        <f t="shared" si="107"/>
        <v>#N/A</v>
      </c>
      <c r="K5036" s="118" t="e">
        <f>VLOOKUP(B5036,WB.GDP.1990,'WB (WDI)'!$AG$2,FALSE)</f>
        <v>#N/A</v>
      </c>
      <c r="L5036" s="112"/>
    </row>
    <row r="5037" spans="1:12" x14ac:dyDescent="0.25">
      <c r="A5037" s="93">
        <v>1990</v>
      </c>
      <c r="B5037" s="94" t="s">
        <v>151</v>
      </c>
      <c r="C5037" s="95" t="s">
        <v>152</v>
      </c>
      <c r="D5037" s="95" t="s">
        <v>647</v>
      </c>
      <c r="E5037" s="87">
        <f t="shared" si="107"/>
        <v>6.9382466783518435</v>
      </c>
      <c r="F5037" s="69">
        <f t="shared" si="107"/>
        <v>7.7764303822608394</v>
      </c>
      <c r="G5037" s="69">
        <f t="shared" si="107"/>
        <v>5.9041102149907951</v>
      </c>
      <c r="H5037" s="69">
        <f t="shared" si="107"/>
        <v>7.654698089267403</v>
      </c>
      <c r="I5037" s="69">
        <f t="shared" si="107"/>
        <v>6.7484881849208325</v>
      </c>
      <c r="J5037" s="70">
        <f t="shared" si="107"/>
        <v>6.6103540389193958</v>
      </c>
      <c r="K5037" s="118">
        <f>VLOOKUP(B5037,WB.GDP.1990,'WB (WDI)'!$AG$2,FALSE)</f>
        <v>9880.4408608616413</v>
      </c>
      <c r="L5037" s="112"/>
    </row>
    <row r="5038" spans="1:12" x14ac:dyDescent="0.25">
      <c r="A5038" s="93">
        <v>1990</v>
      </c>
      <c r="B5038" s="94" t="s">
        <v>153</v>
      </c>
      <c r="C5038" s="95" t="s">
        <v>154</v>
      </c>
      <c r="D5038" s="95" t="s">
        <v>647</v>
      </c>
      <c r="E5038" s="87">
        <f t="shared" si="107"/>
        <v>5.6764845824738099</v>
      </c>
      <c r="F5038" s="69">
        <f t="shared" si="107"/>
        <v>8.262015080742831</v>
      </c>
      <c r="G5038" s="69">
        <f t="shared" si="107"/>
        <v>4.8231516322476109</v>
      </c>
      <c r="H5038" s="69">
        <f t="shared" si="107"/>
        <v>4.8993886547359695</v>
      </c>
      <c r="I5038" s="69">
        <f t="shared" si="107"/>
        <v>4.7629046287699497</v>
      </c>
      <c r="J5038" s="70">
        <f t="shared" si="107"/>
        <v>5.7894166153504383</v>
      </c>
      <c r="K5038" s="118">
        <f>VLOOKUP(B5038,WB.GDP.1990,'WB (WDI)'!$AG$2,FALSE)</f>
        <v>8335.5154065032166</v>
      </c>
      <c r="L5038" s="112"/>
    </row>
    <row r="5039" spans="1:12" x14ac:dyDescent="0.25">
      <c r="A5039" s="93">
        <v>1990</v>
      </c>
      <c r="B5039" s="94" t="s">
        <v>155</v>
      </c>
      <c r="C5039" s="95" t="s">
        <v>156</v>
      </c>
      <c r="D5039" s="95" t="s">
        <v>647</v>
      </c>
      <c r="E5039" s="87">
        <f t="shared" si="107"/>
        <v>6.9344440788562256</v>
      </c>
      <c r="F5039" s="69">
        <f t="shared" si="107"/>
        <v>7.1698662286825821</v>
      </c>
      <c r="G5039" s="69">
        <f t="shared" si="107"/>
        <v>6.3707325038668881</v>
      </c>
      <c r="H5039" s="69">
        <f t="shared" si="107"/>
        <v>8.4057281142796576</v>
      </c>
      <c r="I5039" s="69">
        <f t="shared" si="107"/>
        <v>5.6596480056028042</v>
      </c>
      <c r="J5039" s="70">
        <f t="shared" si="107"/>
        <v>7.2120250826297694</v>
      </c>
      <c r="K5039" s="118">
        <f>VLOOKUP(B5039,WB.GDP.1990,'WB (WDI)'!$AG$2,FALSE)</f>
        <v>9867.8707814163936</v>
      </c>
      <c r="L5039" s="112"/>
    </row>
    <row r="5040" spans="1:12" x14ac:dyDescent="0.25">
      <c r="A5040" s="93">
        <v>1990</v>
      </c>
      <c r="B5040" s="94" t="s">
        <v>157</v>
      </c>
      <c r="C5040" s="95" t="s">
        <v>158</v>
      </c>
      <c r="D5040" s="95" t="s">
        <v>647</v>
      </c>
      <c r="E5040" s="87" t="e">
        <f t="shared" si="107"/>
        <v>#N/A</v>
      </c>
      <c r="F5040" s="69" t="e">
        <f t="shared" si="107"/>
        <v>#N/A</v>
      </c>
      <c r="G5040" s="69" t="e">
        <f t="shared" si="107"/>
        <v>#N/A</v>
      </c>
      <c r="H5040" s="69" t="e">
        <f t="shared" si="107"/>
        <v>#N/A</v>
      </c>
      <c r="I5040" s="69" t="e">
        <f t="shared" si="107"/>
        <v>#N/A</v>
      </c>
      <c r="J5040" s="70" t="e">
        <f t="shared" si="107"/>
        <v>#N/A</v>
      </c>
      <c r="K5040" s="118" t="e">
        <f>VLOOKUP(B5040,WB.GDP.1990,'WB (WDI)'!$AG$2,FALSE)</f>
        <v>#N/A</v>
      </c>
      <c r="L5040" s="112"/>
    </row>
    <row r="5041" spans="1:12" x14ac:dyDescent="0.25">
      <c r="A5041" s="93">
        <v>1990</v>
      </c>
      <c r="B5041" s="94" t="s">
        <v>159</v>
      </c>
      <c r="C5041" s="95" t="s">
        <v>160</v>
      </c>
      <c r="D5041" s="95" t="s">
        <v>647</v>
      </c>
      <c r="E5041" s="87" t="e">
        <f t="shared" si="107"/>
        <v>#N/A</v>
      </c>
      <c r="F5041" s="69" t="e">
        <f t="shared" si="107"/>
        <v>#N/A</v>
      </c>
      <c r="G5041" s="69" t="e">
        <f t="shared" si="107"/>
        <v>#N/A</v>
      </c>
      <c r="H5041" s="69" t="e">
        <f t="shared" si="107"/>
        <v>#N/A</v>
      </c>
      <c r="I5041" s="69" t="e">
        <f t="shared" si="107"/>
        <v>#N/A</v>
      </c>
      <c r="J5041" s="70" t="e">
        <f t="shared" si="107"/>
        <v>#N/A</v>
      </c>
      <c r="K5041" s="118" t="e">
        <f>VLOOKUP(B5041,WB.GDP.1990,'WB (WDI)'!$AG$2,FALSE)</f>
        <v>#N/A</v>
      </c>
      <c r="L5041" s="112"/>
    </row>
    <row r="5042" spans="1:12" x14ac:dyDescent="0.25">
      <c r="A5042" s="93">
        <v>1990</v>
      </c>
      <c r="B5042" s="94" t="s">
        <v>161</v>
      </c>
      <c r="C5042" s="95" t="s">
        <v>162</v>
      </c>
      <c r="D5042" s="95" t="s">
        <v>647</v>
      </c>
      <c r="E5042" s="87" t="e">
        <f t="shared" si="107"/>
        <v>#N/A</v>
      </c>
      <c r="F5042" s="69" t="e">
        <f t="shared" si="107"/>
        <v>#N/A</v>
      </c>
      <c r="G5042" s="69" t="e">
        <f t="shared" si="107"/>
        <v>#N/A</v>
      </c>
      <c r="H5042" s="69" t="e">
        <f t="shared" si="107"/>
        <v>#N/A</v>
      </c>
      <c r="I5042" s="69" t="e">
        <f t="shared" si="107"/>
        <v>#N/A</v>
      </c>
      <c r="J5042" s="70" t="e">
        <f t="shared" si="107"/>
        <v>#N/A</v>
      </c>
      <c r="K5042" s="118">
        <f>VLOOKUP(B5042,WB.GDP.1990,'WB (WDI)'!$AG$2,FALSE)</f>
        <v>7775.8179066284756</v>
      </c>
      <c r="L5042" s="112"/>
    </row>
    <row r="5043" spans="1:12" x14ac:dyDescent="0.25">
      <c r="A5043" s="93">
        <v>1990</v>
      </c>
      <c r="B5043" s="94" t="s">
        <v>163</v>
      </c>
      <c r="C5043" s="95" t="s">
        <v>164</v>
      </c>
      <c r="D5043" s="95" t="s">
        <v>647</v>
      </c>
      <c r="E5043" s="87">
        <f t="shared" si="107"/>
        <v>4.0701661129568114</v>
      </c>
      <c r="F5043" s="69">
        <f t="shared" si="107"/>
        <v>6.3484757246456072</v>
      </c>
      <c r="G5043" s="69">
        <f t="shared" si="107"/>
        <v>3.9918590813857948</v>
      </c>
      <c r="H5043" s="69">
        <f t="shared" si="107"/>
        <v>2.0524465591411318</v>
      </c>
      <c r="I5043" s="69">
        <f t="shared" si="107"/>
        <v>2.041238374175617</v>
      </c>
      <c r="J5043" s="70">
        <f t="shared" si="107"/>
        <v>5.8983353130012137</v>
      </c>
      <c r="K5043" s="118">
        <f>VLOOKUP(B5043,WB.GDP.1990,'WB (WDI)'!$AG$2,FALSE)</f>
        <v>6203.2052009196359</v>
      </c>
      <c r="L5043" s="112"/>
    </row>
    <row r="5044" spans="1:12" x14ac:dyDescent="0.25">
      <c r="A5044" s="93">
        <v>1990</v>
      </c>
      <c r="B5044" s="94" t="s">
        <v>165</v>
      </c>
      <c r="C5044" s="95" t="s">
        <v>166</v>
      </c>
      <c r="D5044" s="95" t="s">
        <v>647</v>
      </c>
      <c r="E5044" s="87">
        <f t="shared" ref="E5044:J5053" si="108">IF(ISNUMBER(VLOOKUP($B5044,EFW.1990,3,FALSE))=TRUE,VLOOKUP($B5044,EFW.1990,E$2,FALSE),NA())</f>
        <v>5.0739462209302326</v>
      </c>
      <c r="F5044" s="69">
        <f t="shared" si="108"/>
        <v>7.3318009126882382</v>
      </c>
      <c r="G5044" s="69">
        <f t="shared" si="108"/>
        <v>4.3791710635650274</v>
      </c>
      <c r="H5044" s="69">
        <f t="shared" si="108"/>
        <v>3.9787314805030385</v>
      </c>
      <c r="I5044" s="69">
        <f t="shared" si="108"/>
        <v>4.9546680358576181</v>
      </c>
      <c r="J5044" s="70">
        <f t="shared" si="108"/>
        <v>4.6161760290251532</v>
      </c>
      <c r="K5044" s="118">
        <f>VLOOKUP(B5044,WB.GDP.1990,'WB (WDI)'!$AG$2,FALSE)</f>
        <v>8293.7382425774249</v>
      </c>
      <c r="L5044" s="112"/>
    </row>
    <row r="5045" spans="1:12" x14ac:dyDescent="0.25">
      <c r="A5045" s="93">
        <v>1990</v>
      </c>
      <c r="B5045" s="94" t="s">
        <v>167</v>
      </c>
      <c r="C5045" s="95" t="s">
        <v>168</v>
      </c>
      <c r="D5045" s="95" t="s">
        <v>647</v>
      </c>
      <c r="E5045" s="87">
        <f t="shared" si="108"/>
        <v>4.9857669736343269</v>
      </c>
      <c r="F5045" s="69">
        <f t="shared" si="108"/>
        <v>7.2324074589068719</v>
      </c>
      <c r="G5045" s="69">
        <f t="shared" si="108"/>
        <v>4.1270437589643745</v>
      </c>
      <c r="H5045" s="69">
        <f t="shared" si="108"/>
        <v>5.2558546721167803</v>
      </c>
      <c r="I5045" s="69">
        <f t="shared" si="108"/>
        <v>3.7339569316841676</v>
      </c>
      <c r="J5045" s="70">
        <f t="shared" si="108"/>
        <v>4.737603428464614</v>
      </c>
      <c r="K5045" s="118">
        <f>VLOOKUP(B5045,WB.GDP.1990,'WB (WDI)'!$AG$2,FALSE)</f>
        <v>5264.6647252257353</v>
      </c>
      <c r="L5045" s="112"/>
    </row>
    <row r="5046" spans="1:12" x14ac:dyDescent="0.25">
      <c r="A5046" s="93">
        <v>1990</v>
      </c>
      <c r="B5046" s="94" t="s">
        <v>169</v>
      </c>
      <c r="C5046" s="95" t="s">
        <v>170</v>
      </c>
      <c r="D5046" s="95" t="s">
        <v>647</v>
      </c>
      <c r="E5046" s="87" t="e">
        <f t="shared" si="108"/>
        <v>#N/A</v>
      </c>
      <c r="F5046" s="69" t="e">
        <f t="shared" si="108"/>
        <v>#N/A</v>
      </c>
      <c r="G5046" s="69" t="e">
        <f t="shared" si="108"/>
        <v>#N/A</v>
      </c>
      <c r="H5046" s="69" t="e">
        <f t="shared" si="108"/>
        <v>#N/A</v>
      </c>
      <c r="I5046" s="69" t="e">
        <f t="shared" si="108"/>
        <v>#N/A</v>
      </c>
      <c r="J5046" s="70" t="e">
        <f t="shared" si="108"/>
        <v>#N/A</v>
      </c>
      <c r="K5046" s="118" t="e">
        <f>VLOOKUP(B5046,WB.GDP.1990,'WB (WDI)'!$AG$2,FALSE)</f>
        <v>#N/A</v>
      </c>
      <c r="L5046" s="112"/>
    </row>
    <row r="5047" spans="1:12" x14ac:dyDescent="0.25">
      <c r="A5047" s="93">
        <v>1990</v>
      </c>
      <c r="B5047" s="94" t="s">
        <v>171</v>
      </c>
      <c r="C5047" s="95" t="s">
        <v>172</v>
      </c>
      <c r="D5047" s="95" t="s">
        <v>647</v>
      </c>
      <c r="E5047" s="87" t="e">
        <f t="shared" si="108"/>
        <v>#N/A</v>
      </c>
      <c r="F5047" s="69" t="e">
        <f t="shared" si="108"/>
        <v>#N/A</v>
      </c>
      <c r="G5047" s="69" t="e">
        <f t="shared" si="108"/>
        <v>#N/A</v>
      </c>
      <c r="H5047" s="69" t="e">
        <f t="shared" si="108"/>
        <v>#N/A</v>
      </c>
      <c r="I5047" s="69" t="e">
        <f t="shared" si="108"/>
        <v>#N/A</v>
      </c>
      <c r="J5047" s="70" t="e">
        <f t="shared" si="108"/>
        <v>#N/A</v>
      </c>
      <c r="K5047" s="118" t="e">
        <f>VLOOKUP(B5047,WB.GDP.1990,'WB (WDI)'!$AG$2,FALSE)</f>
        <v>#N/A</v>
      </c>
      <c r="L5047" s="112"/>
    </row>
    <row r="5048" spans="1:12" x14ac:dyDescent="0.25">
      <c r="A5048" s="93">
        <v>1990</v>
      </c>
      <c r="B5048" s="94" t="s">
        <v>173</v>
      </c>
      <c r="C5048" s="95" t="s">
        <v>174</v>
      </c>
      <c r="D5048" s="95" t="s">
        <v>647</v>
      </c>
      <c r="E5048" s="87" t="e">
        <f t="shared" si="108"/>
        <v>#N/A</v>
      </c>
      <c r="F5048" s="69" t="e">
        <f t="shared" si="108"/>
        <v>#N/A</v>
      </c>
      <c r="G5048" s="69" t="e">
        <f t="shared" si="108"/>
        <v>#N/A</v>
      </c>
      <c r="H5048" s="69" t="e">
        <f t="shared" si="108"/>
        <v>#N/A</v>
      </c>
      <c r="I5048" s="69" t="e">
        <f t="shared" si="108"/>
        <v>#N/A</v>
      </c>
      <c r="J5048" s="70" t="e">
        <f t="shared" si="108"/>
        <v>#N/A</v>
      </c>
      <c r="K5048" s="118">
        <f>VLOOKUP(B5048,WB.GDP.1990,'WB (WDI)'!$AG$2,FALSE)</f>
        <v>8813.6493483146714</v>
      </c>
      <c r="L5048" s="112"/>
    </row>
    <row r="5049" spans="1:12" x14ac:dyDescent="0.25">
      <c r="A5049" s="93">
        <v>1990</v>
      </c>
      <c r="B5049" s="94" t="s">
        <v>175</v>
      </c>
      <c r="C5049" s="95" t="s">
        <v>176</v>
      </c>
      <c r="D5049" s="95" t="s">
        <v>647</v>
      </c>
      <c r="E5049" s="87" t="e">
        <f t="shared" si="108"/>
        <v>#N/A</v>
      </c>
      <c r="F5049" s="69" t="e">
        <f t="shared" si="108"/>
        <v>#N/A</v>
      </c>
      <c r="G5049" s="69" t="e">
        <f t="shared" si="108"/>
        <v>#N/A</v>
      </c>
      <c r="H5049" s="69" t="e">
        <f t="shared" si="108"/>
        <v>#N/A</v>
      </c>
      <c r="I5049" s="69" t="e">
        <f t="shared" si="108"/>
        <v>#N/A</v>
      </c>
      <c r="J5049" s="70" t="e">
        <f t="shared" si="108"/>
        <v>#N/A</v>
      </c>
      <c r="K5049" s="118" t="e">
        <f>VLOOKUP(B5049,WB.GDP.1990,'WB (WDI)'!$AG$2,FALSE)</f>
        <v>#N/A</v>
      </c>
      <c r="L5049" s="112"/>
    </row>
    <row r="5050" spans="1:12" x14ac:dyDescent="0.25">
      <c r="A5050" s="93">
        <v>1990</v>
      </c>
      <c r="B5050" s="94" t="s">
        <v>177</v>
      </c>
      <c r="C5050" s="95" t="s">
        <v>178</v>
      </c>
      <c r="D5050" s="95" t="s">
        <v>647</v>
      </c>
      <c r="E5050" s="87">
        <f t="shared" si="108"/>
        <v>6.0863496579397447</v>
      </c>
      <c r="F5050" s="69">
        <f t="shared" si="108"/>
        <v>8.8115453235268042</v>
      </c>
      <c r="G5050" s="69">
        <f t="shared" si="108"/>
        <v>3.5653392721934352</v>
      </c>
      <c r="H5050" s="69">
        <f t="shared" si="108"/>
        <v>6.835186252221245</v>
      </c>
      <c r="I5050" s="69">
        <f t="shared" si="108"/>
        <v>5.8246525932549513</v>
      </c>
      <c r="J5050" s="70">
        <f t="shared" si="108"/>
        <v>5.5429663328855998</v>
      </c>
      <c r="K5050" s="118">
        <f>VLOOKUP(B5050,WB.GDP.1990,'WB (WDI)'!$AG$2,FALSE)</f>
        <v>5560.3260847071006</v>
      </c>
      <c r="L5050" s="112"/>
    </row>
    <row r="5051" spans="1:12" x14ac:dyDescent="0.25">
      <c r="A5051" s="93">
        <v>1990</v>
      </c>
      <c r="B5051" s="94" t="s">
        <v>179</v>
      </c>
      <c r="C5051" s="95" t="s">
        <v>180</v>
      </c>
      <c r="D5051" s="95" t="s">
        <v>647</v>
      </c>
      <c r="E5051" s="87">
        <f t="shared" si="108"/>
        <v>4.8288013714938804</v>
      </c>
      <c r="F5051" s="69">
        <f t="shared" si="108"/>
        <v>5.7685440256721154</v>
      </c>
      <c r="G5051" s="69">
        <f t="shared" si="108"/>
        <v>5.2929122580667398</v>
      </c>
      <c r="H5051" s="69">
        <f t="shared" si="108"/>
        <v>2.1980889184994932</v>
      </c>
      <c r="I5051" s="69" t="str">
        <f t="shared" si="108"/>
        <v/>
      </c>
      <c r="J5051" s="70">
        <f t="shared" si="108"/>
        <v>5.8141597492837338</v>
      </c>
      <c r="K5051" s="118">
        <f>VLOOKUP(B5051,WB.GDP.1990,'WB (WDI)'!$AG$2,FALSE)</f>
        <v>4843.0727263998942</v>
      </c>
      <c r="L5051" s="112"/>
    </row>
    <row r="5052" spans="1:12" x14ac:dyDescent="0.25">
      <c r="A5052" s="93">
        <v>1990</v>
      </c>
      <c r="B5052" s="94" t="s">
        <v>181</v>
      </c>
      <c r="C5052" s="95" t="s">
        <v>182</v>
      </c>
      <c r="D5052" s="95" t="s">
        <v>647</v>
      </c>
      <c r="E5052" s="87" t="e">
        <f t="shared" si="108"/>
        <v>#N/A</v>
      </c>
      <c r="F5052" s="69" t="e">
        <f t="shared" si="108"/>
        <v>#N/A</v>
      </c>
      <c r="G5052" s="69" t="e">
        <f t="shared" si="108"/>
        <v>#N/A</v>
      </c>
      <c r="H5052" s="69" t="e">
        <f t="shared" si="108"/>
        <v>#N/A</v>
      </c>
      <c r="I5052" s="69" t="e">
        <f t="shared" si="108"/>
        <v>#N/A</v>
      </c>
      <c r="J5052" s="70" t="e">
        <f t="shared" si="108"/>
        <v>#N/A</v>
      </c>
      <c r="K5052" s="118">
        <f>VLOOKUP(B5052,WB.GDP.1990,'WB (WDI)'!$AG$2,FALSE)</f>
        <v>3229.6186381774487</v>
      </c>
      <c r="L5052" s="112"/>
    </row>
    <row r="5053" spans="1:12" x14ac:dyDescent="0.25">
      <c r="A5053" s="93">
        <v>1990</v>
      </c>
      <c r="B5053" s="94" t="s">
        <v>183</v>
      </c>
      <c r="C5053" s="95" t="s">
        <v>184</v>
      </c>
      <c r="D5053" s="95" t="s">
        <v>647</v>
      </c>
      <c r="E5053" s="87">
        <f t="shared" si="108"/>
        <v>5.7408439490445859</v>
      </c>
      <c r="F5053" s="69">
        <f t="shared" si="108"/>
        <v>6.1714035707611181</v>
      </c>
      <c r="G5053" s="69">
        <f t="shared" si="108"/>
        <v>3.6109079308069663</v>
      </c>
      <c r="H5053" s="69">
        <f t="shared" si="108"/>
        <v>8.38068279648291</v>
      </c>
      <c r="I5053" s="69">
        <f t="shared" si="108"/>
        <v>5.1927780227732159</v>
      </c>
      <c r="J5053" s="70">
        <f t="shared" si="108"/>
        <v>5.3480239449525255</v>
      </c>
      <c r="K5053" s="118">
        <f>VLOOKUP(B5053,WB.GDP.1990,'WB (WDI)'!$AG$2,FALSE)</f>
        <v>3990.028260026877</v>
      </c>
      <c r="L5053" s="112"/>
    </row>
    <row r="5054" spans="1:12" x14ac:dyDescent="0.25">
      <c r="A5054" s="93">
        <v>1990</v>
      </c>
      <c r="B5054" s="94" t="s">
        <v>185</v>
      </c>
      <c r="C5054" s="95" t="s">
        <v>186</v>
      </c>
      <c r="D5054" s="95" t="s">
        <v>647</v>
      </c>
      <c r="E5054" s="87">
        <f t="shared" ref="E5054:J5063" si="109">IF(ISNUMBER(VLOOKUP($B5054,EFW.1990,3,FALSE))=TRUE,VLOOKUP($B5054,EFW.1990,E$2,FALSE),NA())</f>
        <v>5.5636614601461885</v>
      </c>
      <c r="F5054" s="69">
        <f t="shared" si="109"/>
        <v>6.5775176236344572</v>
      </c>
      <c r="G5054" s="69">
        <f t="shared" si="109"/>
        <v>5.1385726057200278</v>
      </c>
      <c r="H5054" s="69">
        <f t="shared" si="109"/>
        <v>4.9601262190806192</v>
      </c>
      <c r="I5054" s="69">
        <f t="shared" si="109"/>
        <v>3.942599494929369</v>
      </c>
      <c r="J5054" s="70">
        <f t="shared" si="109"/>
        <v>7.4261961814429709</v>
      </c>
      <c r="K5054" s="118">
        <f>VLOOKUP(B5054,WB.GDP.1990,'WB (WDI)'!$AG$2,FALSE)</f>
        <v>8591.4013933002498</v>
      </c>
      <c r="L5054" s="112"/>
    </row>
    <row r="5055" spans="1:12" x14ac:dyDescent="0.25">
      <c r="A5055" s="93">
        <v>1990</v>
      </c>
      <c r="B5055" s="94" t="s">
        <v>187</v>
      </c>
      <c r="C5055" s="95" t="s">
        <v>188</v>
      </c>
      <c r="D5055" s="95" t="s">
        <v>647</v>
      </c>
      <c r="E5055" s="87" t="e">
        <f t="shared" si="109"/>
        <v>#N/A</v>
      </c>
      <c r="F5055" s="69" t="e">
        <f t="shared" si="109"/>
        <v>#N/A</v>
      </c>
      <c r="G5055" s="69" t="e">
        <f t="shared" si="109"/>
        <v>#N/A</v>
      </c>
      <c r="H5055" s="69" t="e">
        <f t="shared" si="109"/>
        <v>#N/A</v>
      </c>
      <c r="I5055" s="69" t="e">
        <f t="shared" si="109"/>
        <v>#N/A</v>
      </c>
      <c r="J5055" s="70" t="e">
        <f t="shared" si="109"/>
        <v>#N/A</v>
      </c>
      <c r="K5055" s="118" t="e">
        <f>VLOOKUP(B5055,WB.GDP.1990,'WB (WDI)'!$AG$2,FALSE)</f>
        <v>#N/A</v>
      </c>
      <c r="L5055" s="112"/>
    </row>
    <row r="5056" spans="1:12" x14ac:dyDescent="0.25">
      <c r="A5056" s="93">
        <v>1990</v>
      </c>
      <c r="B5056" s="94" t="s">
        <v>189</v>
      </c>
      <c r="C5056" s="95" t="s">
        <v>190</v>
      </c>
      <c r="D5056" s="95" t="s">
        <v>647</v>
      </c>
      <c r="E5056" s="87">
        <f t="shared" si="109"/>
        <v>5.6562353698756507</v>
      </c>
      <c r="F5056" s="69">
        <f t="shared" si="109"/>
        <v>6.9725116490653445</v>
      </c>
      <c r="G5056" s="69">
        <f t="shared" si="109"/>
        <v>5.5307238937035192</v>
      </c>
      <c r="H5056" s="69">
        <f t="shared" si="109"/>
        <v>3.5982496719839614</v>
      </c>
      <c r="I5056" s="69">
        <f t="shared" si="109"/>
        <v>7.0570342876373733</v>
      </c>
      <c r="J5056" s="70">
        <f t="shared" si="109"/>
        <v>5.0398127157575647</v>
      </c>
      <c r="K5056" s="118">
        <f>VLOOKUP(B5056,WB.GDP.1990,'WB (WDI)'!$AG$2,FALSE)</f>
        <v>14998.03164847102</v>
      </c>
      <c r="L5056" s="112"/>
    </row>
    <row r="5057" spans="1:12" x14ac:dyDescent="0.25">
      <c r="A5057" s="93">
        <v>1990</v>
      </c>
      <c r="B5057" s="94" t="s">
        <v>191</v>
      </c>
      <c r="C5057" s="95" t="s">
        <v>192</v>
      </c>
      <c r="D5057" s="95" t="s">
        <v>647</v>
      </c>
      <c r="E5057" s="87" t="e">
        <f t="shared" si="109"/>
        <v>#N/A</v>
      </c>
      <c r="F5057" s="69" t="e">
        <f t="shared" si="109"/>
        <v>#N/A</v>
      </c>
      <c r="G5057" s="69" t="e">
        <f t="shared" si="109"/>
        <v>#N/A</v>
      </c>
      <c r="H5057" s="69" t="e">
        <f t="shared" si="109"/>
        <v>#N/A</v>
      </c>
      <c r="I5057" s="69" t="e">
        <f t="shared" si="109"/>
        <v>#N/A</v>
      </c>
      <c r="J5057" s="70" t="e">
        <f t="shared" si="109"/>
        <v>#N/A</v>
      </c>
      <c r="K5057" s="118" t="e">
        <f>VLOOKUP(B5057,WB.GDP.1990,'WB (WDI)'!$AG$2,FALSE)</f>
        <v>#N/A</v>
      </c>
      <c r="L5057" s="112"/>
    </row>
    <row r="5058" spans="1:12" x14ac:dyDescent="0.25">
      <c r="A5058" s="93">
        <v>1990</v>
      </c>
      <c r="B5058" s="94" t="s">
        <v>193</v>
      </c>
      <c r="C5058" s="95" t="s">
        <v>194</v>
      </c>
      <c r="D5058" s="95" t="s">
        <v>647</v>
      </c>
      <c r="E5058" s="87">
        <f t="shared" si="109"/>
        <v>3.3301699580070365</v>
      </c>
      <c r="F5058" s="69">
        <f t="shared" si="109"/>
        <v>4.612968476500404</v>
      </c>
      <c r="G5058" s="69">
        <f t="shared" si="109"/>
        <v>3.9510954837442247</v>
      </c>
      <c r="H5058" s="69">
        <f t="shared" si="109"/>
        <v>9.9884690602236783E-3</v>
      </c>
      <c r="I5058" s="69">
        <f t="shared" si="109"/>
        <v>4.7299544320707643</v>
      </c>
      <c r="J5058" s="70">
        <f t="shared" si="109"/>
        <v>3.4541058962469298</v>
      </c>
      <c r="K5058" s="118">
        <f>VLOOKUP(B5058,WB.GDP.1990,'WB (WDI)'!$AG$2,FALSE)</f>
        <v>3454.2870333853862</v>
      </c>
      <c r="L5058" s="112"/>
    </row>
    <row r="5059" spans="1:12" x14ac:dyDescent="0.25">
      <c r="A5059" s="93">
        <v>1990</v>
      </c>
      <c r="B5059" s="94" t="s">
        <v>195</v>
      </c>
      <c r="C5059" s="95" t="s">
        <v>196</v>
      </c>
      <c r="D5059" s="95" t="s">
        <v>647</v>
      </c>
      <c r="E5059" s="87">
        <f t="shared" si="109"/>
        <v>7.0810562834341244</v>
      </c>
      <c r="F5059" s="69">
        <f t="shared" si="109"/>
        <v>6.3859438196609561</v>
      </c>
      <c r="G5059" s="69">
        <f t="shared" si="109"/>
        <v>5.0427956308194739</v>
      </c>
      <c r="H5059" s="69">
        <f t="shared" si="109"/>
        <v>9.7936657980138424</v>
      </c>
      <c r="I5059" s="69">
        <f t="shared" si="109"/>
        <v>7.1854736705283617</v>
      </c>
      <c r="J5059" s="70">
        <f t="shared" si="109"/>
        <v>7.0292825268421852</v>
      </c>
      <c r="K5059" s="118">
        <f>VLOOKUP(B5059,WB.GDP.1990,'WB (WDI)'!$AG$2,FALSE)</f>
        <v>10728.010764261977</v>
      </c>
      <c r="L5059" s="112"/>
    </row>
    <row r="5060" spans="1:12" x14ac:dyDescent="0.25">
      <c r="A5060" s="93">
        <v>1990</v>
      </c>
      <c r="B5060" s="94" t="s">
        <v>197</v>
      </c>
      <c r="C5060" s="95" t="s">
        <v>198</v>
      </c>
      <c r="D5060" s="95" t="s">
        <v>647</v>
      </c>
      <c r="E5060" s="87">
        <f t="shared" si="109"/>
        <v>5.5085349407396933</v>
      </c>
      <c r="F5060" s="69">
        <f t="shared" si="109"/>
        <v>8.6942840279841729</v>
      </c>
      <c r="G5060" s="69">
        <f t="shared" si="109"/>
        <v>3.6579103236320103</v>
      </c>
      <c r="H5060" s="69">
        <f t="shared" si="109"/>
        <v>6.5003343482116218</v>
      </c>
      <c r="I5060" s="69">
        <f t="shared" si="109"/>
        <v>4.2770354209171035</v>
      </c>
      <c r="J5060" s="70">
        <f t="shared" si="109"/>
        <v>4.6160305554372387</v>
      </c>
      <c r="K5060" s="118">
        <f>VLOOKUP(B5060,WB.GDP.1990,'WB (WDI)'!$AG$2,FALSE)</f>
        <v>8474.2041835564141</v>
      </c>
      <c r="L5060" s="112"/>
    </row>
    <row r="5061" spans="1:12" x14ac:dyDescent="0.25">
      <c r="A5061" s="93">
        <v>1990</v>
      </c>
      <c r="B5061" s="94" t="s">
        <v>199</v>
      </c>
      <c r="C5061" s="95" t="s">
        <v>200</v>
      </c>
      <c r="D5061" s="95" t="s">
        <v>647</v>
      </c>
      <c r="E5061" s="87">
        <f t="shared" si="109"/>
        <v>4.2916479131614649</v>
      </c>
      <c r="F5061" s="69">
        <f t="shared" si="109"/>
        <v>7.3640370879188177</v>
      </c>
      <c r="G5061" s="69">
        <f t="shared" si="109"/>
        <v>4.4779024308960294</v>
      </c>
      <c r="H5061" s="69">
        <f t="shared" si="109"/>
        <v>1.2585675646412913</v>
      </c>
      <c r="I5061" s="69">
        <f t="shared" si="109"/>
        <v>3.5482109808596229</v>
      </c>
      <c r="J5061" s="70">
        <f t="shared" si="109"/>
        <v>5.2065817322375896</v>
      </c>
      <c r="K5061" s="118">
        <f>VLOOKUP(B5061,WB.GDP.1990,'WB (WDI)'!$AG$2,FALSE)</f>
        <v>5249.2003840332454</v>
      </c>
      <c r="L5061" s="112"/>
    </row>
    <row r="5062" spans="1:12" x14ac:dyDescent="0.25">
      <c r="A5062" s="93">
        <v>1990</v>
      </c>
      <c r="B5062" s="94" t="s">
        <v>201</v>
      </c>
      <c r="C5062" s="95" t="s">
        <v>202</v>
      </c>
      <c r="D5062" s="95" t="s">
        <v>647</v>
      </c>
      <c r="E5062" s="87" t="e">
        <f t="shared" si="109"/>
        <v>#N/A</v>
      </c>
      <c r="F5062" s="69" t="e">
        <f t="shared" si="109"/>
        <v>#N/A</v>
      </c>
      <c r="G5062" s="69" t="e">
        <f t="shared" si="109"/>
        <v>#N/A</v>
      </c>
      <c r="H5062" s="69" t="e">
        <f t="shared" si="109"/>
        <v>#N/A</v>
      </c>
      <c r="I5062" s="69" t="e">
        <f t="shared" si="109"/>
        <v>#N/A</v>
      </c>
      <c r="J5062" s="70" t="e">
        <f t="shared" si="109"/>
        <v>#N/A</v>
      </c>
      <c r="K5062" s="118">
        <f>VLOOKUP(B5062,WB.GDP.1990,'WB (WDI)'!$AG$2,FALSE)</f>
        <v>21595.978559986692</v>
      </c>
      <c r="L5062" s="112"/>
    </row>
    <row r="5063" spans="1:12" x14ac:dyDescent="0.25">
      <c r="A5063" s="93">
        <v>1990</v>
      </c>
      <c r="B5063" s="94" t="s">
        <v>203</v>
      </c>
      <c r="C5063" s="95" t="s">
        <v>204</v>
      </c>
      <c r="D5063" s="95" t="s">
        <v>647</v>
      </c>
      <c r="E5063" s="87" t="e">
        <f t="shared" si="109"/>
        <v>#N/A</v>
      </c>
      <c r="F5063" s="69" t="e">
        <f t="shared" si="109"/>
        <v>#N/A</v>
      </c>
      <c r="G5063" s="69" t="e">
        <f t="shared" si="109"/>
        <v>#N/A</v>
      </c>
      <c r="H5063" s="69" t="e">
        <f t="shared" si="109"/>
        <v>#N/A</v>
      </c>
      <c r="I5063" s="69" t="e">
        <f t="shared" si="109"/>
        <v>#N/A</v>
      </c>
      <c r="J5063" s="70" t="e">
        <f t="shared" si="109"/>
        <v>#N/A</v>
      </c>
      <c r="K5063" s="118" t="e">
        <f>VLOOKUP(B5063,WB.GDP.1990,'WB (WDI)'!$AG$2,FALSE)</f>
        <v>#N/A</v>
      </c>
      <c r="L5063" s="112"/>
    </row>
    <row r="5064" spans="1:12" x14ac:dyDescent="0.25">
      <c r="A5064" s="93">
        <v>1990</v>
      </c>
      <c r="B5064" s="94" t="s">
        <v>205</v>
      </c>
      <c r="C5064" s="95" t="s">
        <v>206</v>
      </c>
      <c r="D5064" s="95" t="s">
        <v>647</v>
      </c>
      <c r="E5064" s="87" t="e">
        <f t="shared" ref="E5064:J5073" si="110">IF(ISNUMBER(VLOOKUP($B5064,EFW.1990,3,FALSE))=TRUE,VLOOKUP($B5064,EFW.1990,E$2,FALSE),NA())</f>
        <v>#N/A</v>
      </c>
      <c r="F5064" s="69" t="e">
        <f t="shared" si="110"/>
        <v>#N/A</v>
      </c>
      <c r="G5064" s="69" t="e">
        <f t="shared" si="110"/>
        <v>#N/A</v>
      </c>
      <c r="H5064" s="69" t="e">
        <f t="shared" si="110"/>
        <v>#N/A</v>
      </c>
      <c r="I5064" s="69" t="e">
        <f t="shared" si="110"/>
        <v>#N/A</v>
      </c>
      <c r="J5064" s="70" t="e">
        <f t="shared" si="110"/>
        <v>#N/A</v>
      </c>
      <c r="K5064" s="118">
        <f>VLOOKUP(B5064,WB.GDP.1990,'WB (WDI)'!$AG$2,FALSE)</f>
        <v>15160.629810982493</v>
      </c>
      <c r="L5064" s="112"/>
    </row>
    <row r="5065" spans="1:12" x14ac:dyDescent="0.25">
      <c r="A5065" s="93">
        <v>1990</v>
      </c>
      <c r="B5065" s="94" t="s">
        <v>207</v>
      </c>
      <c r="C5065" s="95" t="s">
        <v>208</v>
      </c>
      <c r="D5065" s="95" t="s">
        <v>647</v>
      </c>
      <c r="E5065" s="87" t="e">
        <f t="shared" si="110"/>
        <v>#N/A</v>
      </c>
      <c r="F5065" s="69" t="e">
        <f t="shared" si="110"/>
        <v>#N/A</v>
      </c>
      <c r="G5065" s="69" t="e">
        <f t="shared" si="110"/>
        <v>#N/A</v>
      </c>
      <c r="H5065" s="69" t="e">
        <f t="shared" si="110"/>
        <v>#N/A</v>
      </c>
      <c r="I5065" s="69" t="e">
        <f t="shared" si="110"/>
        <v>#N/A</v>
      </c>
      <c r="J5065" s="70" t="e">
        <f t="shared" si="110"/>
        <v>#N/A</v>
      </c>
      <c r="K5065" s="118">
        <f>VLOOKUP(B5065,WB.GDP.1990,'WB (WDI)'!$AG$2,FALSE)</f>
        <v>11709.514680252985</v>
      </c>
      <c r="L5065" s="112"/>
    </row>
    <row r="5066" spans="1:12" x14ac:dyDescent="0.25">
      <c r="A5066" s="93">
        <v>1990</v>
      </c>
      <c r="B5066" s="94" t="s">
        <v>209</v>
      </c>
      <c r="C5066" s="95" t="s">
        <v>210</v>
      </c>
      <c r="D5066" s="95" t="s">
        <v>647</v>
      </c>
      <c r="E5066" s="87" t="e">
        <f t="shared" si="110"/>
        <v>#N/A</v>
      </c>
      <c r="F5066" s="69" t="e">
        <f t="shared" si="110"/>
        <v>#N/A</v>
      </c>
      <c r="G5066" s="69" t="e">
        <f t="shared" si="110"/>
        <v>#N/A</v>
      </c>
      <c r="H5066" s="69" t="e">
        <f t="shared" si="110"/>
        <v>#N/A</v>
      </c>
      <c r="I5066" s="69" t="e">
        <f t="shared" si="110"/>
        <v>#N/A</v>
      </c>
      <c r="J5066" s="70" t="e">
        <f t="shared" si="110"/>
        <v>#N/A</v>
      </c>
      <c r="K5066" s="118" t="e">
        <f>VLOOKUP(B5066,WB.GDP.1990,'WB (WDI)'!$AG$2,FALSE)</f>
        <v>#N/A</v>
      </c>
      <c r="L5066" s="112"/>
    </row>
    <row r="5067" spans="1:12" x14ac:dyDescent="0.25">
      <c r="A5067" s="93">
        <v>1990</v>
      </c>
      <c r="B5067" s="94" t="s">
        <v>211</v>
      </c>
      <c r="C5067" s="95" t="s">
        <v>212</v>
      </c>
      <c r="D5067" s="95" t="s">
        <v>647</v>
      </c>
      <c r="E5067" s="87" t="e">
        <f t="shared" si="110"/>
        <v>#N/A</v>
      </c>
      <c r="F5067" s="69" t="e">
        <f t="shared" si="110"/>
        <v>#N/A</v>
      </c>
      <c r="G5067" s="69" t="e">
        <f t="shared" si="110"/>
        <v>#N/A</v>
      </c>
      <c r="H5067" s="69" t="e">
        <f t="shared" si="110"/>
        <v>#N/A</v>
      </c>
      <c r="I5067" s="69" t="e">
        <f t="shared" si="110"/>
        <v>#N/A</v>
      </c>
      <c r="J5067" s="70" t="e">
        <f t="shared" si="110"/>
        <v>#N/A</v>
      </c>
      <c r="K5067" s="118">
        <f>VLOOKUP(B5067,WB.GDP.1990,'WB (WDI)'!$AG$2,FALSE)</f>
        <v>6376.7360276424297</v>
      </c>
      <c r="L5067" s="112"/>
    </row>
    <row r="5068" spans="1:12" x14ac:dyDescent="0.25">
      <c r="A5068" s="93">
        <v>1990</v>
      </c>
      <c r="B5068" s="94" t="s">
        <v>213</v>
      </c>
      <c r="C5068" s="95" t="s">
        <v>214</v>
      </c>
      <c r="D5068" s="95" t="s">
        <v>647</v>
      </c>
      <c r="E5068" s="87" t="e">
        <f t="shared" si="110"/>
        <v>#N/A</v>
      </c>
      <c r="F5068" s="69" t="e">
        <f t="shared" si="110"/>
        <v>#N/A</v>
      </c>
      <c r="G5068" s="69" t="e">
        <f t="shared" si="110"/>
        <v>#N/A</v>
      </c>
      <c r="H5068" s="69" t="e">
        <f t="shared" si="110"/>
        <v>#N/A</v>
      </c>
      <c r="I5068" s="69" t="e">
        <f t="shared" si="110"/>
        <v>#N/A</v>
      </c>
      <c r="J5068" s="70" t="e">
        <f t="shared" si="110"/>
        <v>#N/A</v>
      </c>
      <c r="K5068" s="118" t="e">
        <f>VLOOKUP(B5068,WB.GDP.1990,'WB (WDI)'!$AG$2,FALSE)</f>
        <v>#N/A</v>
      </c>
      <c r="L5068" s="112"/>
    </row>
    <row r="5069" spans="1:12" x14ac:dyDescent="0.25">
      <c r="A5069" s="93">
        <v>1990</v>
      </c>
      <c r="B5069" s="94" t="s">
        <v>215</v>
      </c>
      <c r="C5069" s="95" t="s">
        <v>651</v>
      </c>
      <c r="D5069" s="95" t="s">
        <v>647</v>
      </c>
      <c r="E5069" s="87" t="e">
        <f t="shared" si="110"/>
        <v>#N/A</v>
      </c>
      <c r="F5069" s="69" t="e">
        <f t="shared" si="110"/>
        <v>#N/A</v>
      </c>
      <c r="G5069" s="69" t="e">
        <f t="shared" si="110"/>
        <v>#N/A</v>
      </c>
      <c r="H5069" s="69" t="e">
        <f t="shared" si="110"/>
        <v>#N/A</v>
      </c>
      <c r="I5069" s="69" t="e">
        <f t="shared" si="110"/>
        <v>#N/A</v>
      </c>
      <c r="J5069" s="70" t="e">
        <f t="shared" si="110"/>
        <v>#N/A</v>
      </c>
      <c r="K5069" s="118" t="e">
        <f>VLOOKUP(B5069,WB.GDP.1990,'WB (WDI)'!$AG$2,FALSE)</f>
        <v>#N/A</v>
      </c>
      <c r="L5069" s="112"/>
    </row>
    <row r="5070" spans="1:12" x14ac:dyDescent="0.25">
      <c r="A5070" s="93">
        <v>1990</v>
      </c>
      <c r="B5070" s="94" t="s">
        <v>216</v>
      </c>
      <c r="C5070" s="95" t="s">
        <v>217</v>
      </c>
      <c r="D5070" s="95" t="s">
        <v>647</v>
      </c>
      <c r="E5070" s="87" t="e">
        <f t="shared" si="110"/>
        <v>#N/A</v>
      </c>
      <c r="F5070" s="69" t="e">
        <f t="shared" si="110"/>
        <v>#N/A</v>
      </c>
      <c r="G5070" s="69" t="e">
        <f t="shared" si="110"/>
        <v>#N/A</v>
      </c>
      <c r="H5070" s="69" t="e">
        <f t="shared" si="110"/>
        <v>#N/A</v>
      </c>
      <c r="I5070" s="69" t="e">
        <f t="shared" si="110"/>
        <v>#N/A</v>
      </c>
      <c r="J5070" s="70" t="e">
        <f t="shared" si="110"/>
        <v>#N/A</v>
      </c>
      <c r="K5070" s="118">
        <f>VLOOKUP(B5070,WB.GDP.1990,'WB (WDI)'!$AG$2,FALSE)</f>
        <v>12498.151567902001</v>
      </c>
      <c r="L5070" s="112"/>
    </row>
    <row r="5071" spans="1:12" x14ac:dyDescent="0.25">
      <c r="A5071" s="93">
        <v>1990</v>
      </c>
      <c r="B5071" s="94" t="s">
        <v>218</v>
      </c>
      <c r="C5071" s="95" t="s">
        <v>219</v>
      </c>
      <c r="D5071" s="95" t="s">
        <v>647</v>
      </c>
      <c r="E5071" s="87">
        <f t="shared" si="110"/>
        <v>5.2656949300699294</v>
      </c>
      <c r="F5071" s="69">
        <f t="shared" si="110"/>
        <v>5.474916565549476</v>
      </c>
      <c r="G5071" s="69">
        <f t="shared" si="110"/>
        <v>4.9237978025076226</v>
      </c>
      <c r="H5071" s="69">
        <f t="shared" si="110"/>
        <v>5.9466825709157192</v>
      </c>
      <c r="I5071" s="69">
        <f t="shared" si="110"/>
        <v>2.8078326021112878</v>
      </c>
      <c r="J5071" s="70">
        <f t="shared" si="110"/>
        <v>7.1387720986608842</v>
      </c>
      <c r="K5071" s="118">
        <f>VLOOKUP(B5071,WB.GDP.1990,'WB (WDI)'!$AG$2,FALSE)</f>
        <v>10091.940024569132</v>
      </c>
      <c r="L5071" s="112"/>
    </row>
    <row r="5072" spans="1:12" x14ac:dyDescent="0.25">
      <c r="A5072" s="93">
        <v>1990</v>
      </c>
      <c r="B5072" s="94" t="s">
        <v>220</v>
      </c>
      <c r="C5072" s="95" t="s">
        <v>221</v>
      </c>
      <c r="D5072" s="95" t="s">
        <v>647</v>
      </c>
      <c r="E5072" s="87" t="e">
        <f t="shared" si="110"/>
        <v>#N/A</v>
      </c>
      <c r="F5072" s="69" t="e">
        <f t="shared" si="110"/>
        <v>#N/A</v>
      </c>
      <c r="G5072" s="69" t="e">
        <f t="shared" si="110"/>
        <v>#N/A</v>
      </c>
      <c r="H5072" s="69" t="e">
        <f t="shared" si="110"/>
        <v>#N/A</v>
      </c>
      <c r="I5072" s="69" t="e">
        <f t="shared" si="110"/>
        <v>#N/A</v>
      </c>
      <c r="J5072" s="70" t="e">
        <f t="shared" si="110"/>
        <v>#N/A</v>
      </c>
      <c r="K5072" s="118" t="e">
        <f>VLOOKUP(B5072,WB.GDP.1990,'WB (WDI)'!$AG$2,FALSE)</f>
        <v>#N/A</v>
      </c>
      <c r="L5072" s="112"/>
    </row>
    <row r="5073" spans="1:12" x14ac:dyDescent="0.25">
      <c r="A5073" s="93">
        <v>1990</v>
      </c>
      <c r="B5073" s="94" t="s">
        <v>222</v>
      </c>
      <c r="C5073" s="95" t="s">
        <v>223</v>
      </c>
      <c r="D5073" s="95" t="s">
        <v>647</v>
      </c>
      <c r="E5073" s="87" t="e">
        <f t="shared" si="110"/>
        <v>#N/A</v>
      </c>
      <c r="F5073" s="69" t="e">
        <f t="shared" si="110"/>
        <v>#N/A</v>
      </c>
      <c r="G5073" s="69" t="e">
        <f t="shared" si="110"/>
        <v>#N/A</v>
      </c>
      <c r="H5073" s="69" t="e">
        <f t="shared" si="110"/>
        <v>#N/A</v>
      </c>
      <c r="I5073" s="69" t="e">
        <f t="shared" si="110"/>
        <v>#N/A</v>
      </c>
      <c r="J5073" s="70" t="e">
        <f t="shared" si="110"/>
        <v>#N/A</v>
      </c>
      <c r="K5073" s="118" t="e">
        <f>VLOOKUP(B5073,WB.GDP.1990,'WB (WDI)'!$AG$2,FALSE)</f>
        <v>#N/A</v>
      </c>
      <c r="L5073" s="112"/>
    </row>
    <row r="5074" spans="1:12" x14ac:dyDescent="0.25">
      <c r="A5074" s="93">
        <v>1990</v>
      </c>
      <c r="B5074" s="94" t="s">
        <v>224</v>
      </c>
      <c r="C5074" s="95" t="s">
        <v>225</v>
      </c>
      <c r="D5074" s="95" t="s">
        <v>647</v>
      </c>
      <c r="E5074" s="87">
        <f t="shared" ref="E5074:J5083" si="111">IF(ISNUMBER(VLOOKUP($B5074,EFW.1990,3,FALSE))=TRUE,VLOOKUP($B5074,EFW.1990,E$2,FALSE),NA())</f>
        <v>6.0812503217503222</v>
      </c>
      <c r="F5074" s="69">
        <f t="shared" si="111"/>
        <v>6.2696545694797035</v>
      </c>
      <c r="G5074" s="69">
        <f t="shared" si="111"/>
        <v>5.7436092147175284</v>
      </c>
      <c r="H5074" s="69">
        <f t="shared" si="111"/>
        <v>3.7625175539994609</v>
      </c>
      <c r="I5074" s="69">
        <f t="shared" si="111"/>
        <v>7.5045080213770579</v>
      </c>
      <c r="J5074" s="70">
        <f t="shared" si="111"/>
        <v>7.0972963583564503</v>
      </c>
      <c r="K5074" s="118">
        <f>VLOOKUP(B5074,WB.GDP.1990,'WB (WDI)'!$AG$2,FALSE)</f>
        <v>10159.415444346832</v>
      </c>
      <c r="L5074" s="112"/>
    </row>
    <row r="5075" spans="1:12" x14ac:dyDescent="0.25">
      <c r="A5075" s="93">
        <v>1990</v>
      </c>
      <c r="B5075" s="94" t="s">
        <v>226</v>
      </c>
      <c r="C5075" s="95" t="s">
        <v>227</v>
      </c>
      <c r="D5075" s="95" t="s">
        <v>647</v>
      </c>
      <c r="E5075" s="87">
        <f t="shared" si="111"/>
        <v>5.3706920971672858</v>
      </c>
      <c r="F5075" s="69">
        <f t="shared" si="111"/>
        <v>5.8865139270384175</v>
      </c>
      <c r="G5075" s="69">
        <f t="shared" si="111"/>
        <v>5.2243152008901044</v>
      </c>
      <c r="H5075" s="69">
        <f t="shared" si="111"/>
        <v>4.7369874850890801</v>
      </c>
      <c r="I5075" s="69">
        <f t="shared" si="111"/>
        <v>6.4398230480868524</v>
      </c>
      <c r="J5075" s="70">
        <f t="shared" si="111"/>
        <v>4.7462778029960111</v>
      </c>
      <c r="K5075" s="118" t="e">
        <f>VLOOKUP(B5075,WB.GDP.1990,'WB (WDI)'!$AG$2,FALSE)</f>
        <v>#N/A</v>
      </c>
      <c r="L5075" s="112"/>
    </row>
    <row r="5076" spans="1:12" x14ac:dyDescent="0.25">
      <c r="A5076" s="93">
        <v>1990</v>
      </c>
      <c r="B5076" s="94" t="s">
        <v>228</v>
      </c>
      <c r="C5076" s="95" t="s">
        <v>229</v>
      </c>
      <c r="D5076" s="95" t="s">
        <v>616</v>
      </c>
      <c r="E5076" s="87" t="e">
        <f t="shared" si="111"/>
        <v>#N/A</v>
      </c>
      <c r="F5076" s="69" t="e">
        <f t="shared" si="111"/>
        <v>#N/A</v>
      </c>
      <c r="G5076" s="69" t="e">
        <f t="shared" si="111"/>
        <v>#N/A</v>
      </c>
      <c r="H5076" s="69" t="e">
        <f t="shared" si="111"/>
        <v>#N/A</v>
      </c>
      <c r="I5076" s="69" t="e">
        <f t="shared" si="111"/>
        <v>#N/A</v>
      </c>
      <c r="J5076" s="70" t="e">
        <f t="shared" si="111"/>
        <v>#N/A</v>
      </c>
      <c r="K5076" s="118">
        <f>VLOOKUP(B5076,WB.GDP.1990,'WB (WDI)'!$AG$2,FALSE)</f>
        <v>65961.406277819638</v>
      </c>
      <c r="L5076" s="112"/>
    </row>
    <row r="5077" spans="1:12" x14ac:dyDescent="0.25">
      <c r="A5077" s="93">
        <v>1990</v>
      </c>
      <c r="B5077" s="94" t="s">
        <v>230</v>
      </c>
      <c r="C5077" s="95" t="s">
        <v>231</v>
      </c>
      <c r="D5077" s="95" t="s">
        <v>616</v>
      </c>
      <c r="E5077" s="87">
        <f t="shared" si="111"/>
        <v>8.2701465201465219</v>
      </c>
      <c r="F5077" s="69">
        <f t="shared" si="111"/>
        <v>6.8467925037879045</v>
      </c>
      <c r="G5077" s="69">
        <f t="shared" si="111"/>
        <v>8.0919290672487989</v>
      </c>
      <c r="H5077" s="69">
        <f t="shared" si="111"/>
        <v>9.6811897085851975</v>
      </c>
      <c r="I5077" s="69">
        <f t="shared" si="111"/>
        <v>8.5891427681615991</v>
      </c>
      <c r="J5077" s="70">
        <f t="shared" si="111"/>
        <v>8.194358529071895</v>
      </c>
      <c r="K5077" s="118">
        <f>VLOOKUP(B5077,WB.GDP.1990,'WB (WDI)'!$AG$2,FALSE)</f>
        <v>34640.940185778512</v>
      </c>
      <c r="L5077" s="112"/>
    </row>
    <row r="5078" spans="1:12" x14ac:dyDescent="0.25">
      <c r="A5078" s="93">
        <v>1990</v>
      </c>
      <c r="B5078" s="94" t="s">
        <v>232</v>
      </c>
      <c r="C5078" s="95" t="s">
        <v>233</v>
      </c>
      <c r="D5078" s="95" t="s">
        <v>616</v>
      </c>
      <c r="E5078" s="87" t="e">
        <f t="shared" si="111"/>
        <v>#N/A</v>
      </c>
      <c r="F5078" s="69" t="e">
        <f t="shared" si="111"/>
        <v>#N/A</v>
      </c>
      <c r="G5078" s="69" t="e">
        <f t="shared" si="111"/>
        <v>#N/A</v>
      </c>
      <c r="H5078" s="69" t="e">
        <f t="shared" si="111"/>
        <v>#N/A</v>
      </c>
      <c r="I5078" s="69" t="e">
        <f t="shared" si="111"/>
        <v>#N/A</v>
      </c>
      <c r="J5078" s="70" t="e">
        <f t="shared" si="111"/>
        <v>#N/A</v>
      </c>
      <c r="K5078" s="118" t="e">
        <f>VLOOKUP(B5078,WB.GDP.1990,'WB (WDI)'!$AG$2,FALSE)</f>
        <v>#N/A</v>
      </c>
      <c r="L5078" s="112"/>
    </row>
    <row r="5079" spans="1:12" x14ac:dyDescent="0.25">
      <c r="A5079" s="93">
        <v>1990</v>
      </c>
      <c r="B5079" s="94" t="s">
        <v>234</v>
      </c>
      <c r="C5079" s="95" t="s">
        <v>235</v>
      </c>
      <c r="D5079" s="95" t="s">
        <v>616</v>
      </c>
      <c r="E5079" s="87" t="e">
        <f t="shared" si="111"/>
        <v>#N/A</v>
      </c>
      <c r="F5079" s="69" t="e">
        <f t="shared" si="111"/>
        <v>#N/A</v>
      </c>
      <c r="G5079" s="69" t="e">
        <f t="shared" si="111"/>
        <v>#N/A</v>
      </c>
      <c r="H5079" s="69" t="e">
        <f t="shared" si="111"/>
        <v>#N/A</v>
      </c>
      <c r="I5079" s="69" t="e">
        <f t="shared" si="111"/>
        <v>#N/A</v>
      </c>
      <c r="J5079" s="70" t="e">
        <f t="shared" si="111"/>
        <v>#N/A</v>
      </c>
      <c r="K5079" s="118" t="e">
        <f>VLOOKUP(B5079,WB.GDP.1990,'WB (WDI)'!$AG$2,FALSE)</f>
        <v>#N/A</v>
      </c>
      <c r="L5079" s="112"/>
    </row>
    <row r="5080" spans="1:12" x14ac:dyDescent="0.25">
      <c r="A5080" s="93">
        <v>1990</v>
      </c>
      <c r="B5080" s="94" t="s">
        <v>236</v>
      </c>
      <c r="C5080" s="95" t="s">
        <v>237</v>
      </c>
      <c r="D5080" s="95" t="s">
        <v>616</v>
      </c>
      <c r="E5080" s="87">
        <f t="shared" si="111"/>
        <v>8.490786071413245</v>
      </c>
      <c r="F5080" s="69">
        <f t="shared" si="111"/>
        <v>7.8970604620691249</v>
      </c>
      <c r="G5080" s="69">
        <f t="shared" si="111"/>
        <v>8.0110469134592748</v>
      </c>
      <c r="H5080" s="69">
        <f t="shared" si="111"/>
        <v>9.6752692485044935</v>
      </c>
      <c r="I5080" s="69">
        <f t="shared" si="111"/>
        <v>8.512817375923758</v>
      </c>
      <c r="J5080" s="70">
        <f t="shared" si="111"/>
        <v>8.4058757099604797</v>
      </c>
      <c r="K5080" s="118">
        <f>VLOOKUP(B5080,WB.GDP.1990,'WB (WDI)'!$AG$2,FALSE)</f>
        <v>40442.601131960764</v>
      </c>
      <c r="L5080" s="112"/>
    </row>
    <row r="5081" spans="1:12" x14ac:dyDescent="0.25">
      <c r="A5081" s="93">
        <v>1990</v>
      </c>
      <c r="B5081" s="94" t="s">
        <v>238</v>
      </c>
      <c r="C5081" s="95" t="s">
        <v>239</v>
      </c>
      <c r="D5081" s="95" t="s">
        <v>240</v>
      </c>
      <c r="E5081" s="87" t="e">
        <f t="shared" si="111"/>
        <v>#N/A</v>
      </c>
      <c r="F5081" s="69" t="e">
        <f t="shared" si="111"/>
        <v>#N/A</v>
      </c>
      <c r="G5081" s="69" t="e">
        <f t="shared" si="111"/>
        <v>#N/A</v>
      </c>
      <c r="H5081" s="69" t="e">
        <f t="shared" si="111"/>
        <v>#N/A</v>
      </c>
      <c r="I5081" s="69" t="e">
        <f t="shared" si="111"/>
        <v>#N/A</v>
      </c>
      <c r="J5081" s="70" t="e">
        <f t="shared" si="111"/>
        <v>#N/A</v>
      </c>
      <c r="K5081" s="118">
        <f>VLOOKUP(B5081,WB.GDP.1990,'WB (WDI)'!$AG$2,FALSE)</f>
        <v>13475.639897665089</v>
      </c>
      <c r="L5081" s="112"/>
    </row>
    <row r="5082" spans="1:12" x14ac:dyDescent="0.25">
      <c r="A5082" s="93">
        <v>1990</v>
      </c>
      <c r="B5082" s="94" t="s">
        <v>241</v>
      </c>
      <c r="C5082" s="95" t="s">
        <v>242</v>
      </c>
      <c r="D5082" s="95" t="s">
        <v>240</v>
      </c>
      <c r="E5082" s="87" t="e">
        <f t="shared" si="111"/>
        <v>#N/A</v>
      </c>
      <c r="F5082" s="69" t="e">
        <f t="shared" si="111"/>
        <v>#N/A</v>
      </c>
      <c r="G5082" s="69" t="e">
        <f t="shared" si="111"/>
        <v>#N/A</v>
      </c>
      <c r="H5082" s="69" t="e">
        <f t="shared" si="111"/>
        <v>#N/A</v>
      </c>
      <c r="I5082" s="69" t="e">
        <f t="shared" si="111"/>
        <v>#N/A</v>
      </c>
      <c r="J5082" s="70" t="e">
        <f t="shared" si="111"/>
        <v>#N/A</v>
      </c>
      <c r="K5082" s="118">
        <f>VLOOKUP(B5082,WB.GDP.1990,'WB (WDI)'!$AG$2,FALSE)</f>
        <v>5158.3175689049576</v>
      </c>
      <c r="L5082" s="112"/>
    </row>
    <row r="5083" spans="1:12" x14ac:dyDescent="0.25">
      <c r="A5083" s="93">
        <v>1990</v>
      </c>
      <c r="B5083" s="94" t="s">
        <v>243</v>
      </c>
      <c r="C5083" s="95" t="s">
        <v>244</v>
      </c>
      <c r="D5083" s="95" t="s">
        <v>240</v>
      </c>
      <c r="E5083" s="87" t="e">
        <f t="shared" si="111"/>
        <v>#N/A</v>
      </c>
      <c r="F5083" s="69" t="e">
        <f t="shared" si="111"/>
        <v>#N/A</v>
      </c>
      <c r="G5083" s="69" t="e">
        <f t="shared" si="111"/>
        <v>#N/A</v>
      </c>
      <c r="H5083" s="69" t="e">
        <f t="shared" si="111"/>
        <v>#N/A</v>
      </c>
      <c r="I5083" s="69" t="e">
        <f t="shared" si="111"/>
        <v>#N/A</v>
      </c>
      <c r="J5083" s="70" t="e">
        <f t="shared" si="111"/>
        <v>#N/A</v>
      </c>
      <c r="K5083" s="118">
        <f>VLOOKUP(B5083,WB.GDP.1990,'WB (WDI)'!$AG$2,FALSE)</f>
        <v>3869.0436364110346</v>
      </c>
      <c r="L5083" s="112"/>
    </row>
    <row r="5084" spans="1:12" x14ac:dyDescent="0.25">
      <c r="A5084" s="93">
        <v>1990</v>
      </c>
      <c r="B5084" s="94" t="s">
        <v>245</v>
      </c>
      <c r="C5084" s="95" t="s">
        <v>246</v>
      </c>
      <c r="D5084" s="95" t="s">
        <v>240</v>
      </c>
      <c r="E5084" s="87" t="e">
        <f t="shared" ref="E5084:J5093" si="112">IF(ISNUMBER(VLOOKUP($B5084,EFW.1990,3,FALSE))=TRUE,VLOOKUP($B5084,EFW.1990,E$2,FALSE),NA())</f>
        <v>#N/A</v>
      </c>
      <c r="F5084" s="69" t="e">
        <f t="shared" si="112"/>
        <v>#N/A</v>
      </c>
      <c r="G5084" s="69" t="e">
        <f t="shared" si="112"/>
        <v>#N/A</v>
      </c>
      <c r="H5084" s="69" t="e">
        <f t="shared" si="112"/>
        <v>#N/A</v>
      </c>
      <c r="I5084" s="69" t="e">
        <f t="shared" si="112"/>
        <v>#N/A</v>
      </c>
      <c r="J5084" s="70" t="e">
        <f t="shared" si="112"/>
        <v>#N/A</v>
      </c>
      <c r="K5084" s="118">
        <f>VLOOKUP(B5084,WB.GDP.1990,'WB (WDI)'!$AG$2,FALSE)</f>
        <v>7207.9554710262146</v>
      </c>
      <c r="L5084" s="112"/>
    </row>
    <row r="5085" spans="1:12" x14ac:dyDescent="0.25">
      <c r="A5085" s="93">
        <v>1990</v>
      </c>
      <c r="B5085" s="94" t="s">
        <v>247</v>
      </c>
      <c r="C5085" s="95" t="s">
        <v>248</v>
      </c>
      <c r="D5085" s="95" t="s">
        <v>240</v>
      </c>
      <c r="E5085" s="87" t="e">
        <f t="shared" si="112"/>
        <v>#N/A</v>
      </c>
      <c r="F5085" s="69" t="e">
        <f t="shared" si="112"/>
        <v>#N/A</v>
      </c>
      <c r="G5085" s="69" t="e">
        <f t="shared" si="112"/>
        <v>#N/A</v>
      </c>
      <c r="H5085" s="69" t="e">
        <f t="shared" si="112"/>
        <v>#N/A</v>
      </c>
      <c r="I5085" s="69" t="e">
        <f t="shared" si="112"/>
        <v>#N/A</v>
      </c>
      <c r="J5085" s="70" t="e">
        <f t="shared" si="112"/>
        <v>#N/A</v>
      </c>
      <c r="K5085" s="118">
        <f>VLOOKUP(B5085,WB.GDP.1990,'WB (WDI)'!$AG$2,FALSE)</f>
        <v>3416.7240963623153</v>
      </c>
      <c r="L5085" s="112"/>
    </row>
    <row r="5086" spans="1:12" x14ac:dyDescent="0.25">
      <c r="A5086" s="93">
        <v>1990</v>
      </c>
      <c r="B5086" s="94" t="s">
        <v>249</v>
      </c>
      <c r="C5086" s="95" t="s">
        <v>250</v>
      </c>
      <c r="D5086" s="95" t="s">
        <v>240</v>
      </c>
      <c r="E5086" s="87">
        <f t="shared" si="112"/>
        <v>4.12083917699933</v>
      </c>
      <c r="F5086" s="69">
        <f t="shared" si="112"/>
        <v>4.4592802574684951</v>
      </c>
      <c r="G5086" s="69">
        <f t="shared" si="112"/>
        <v>4.7966883844709312</v>
      </c>
      <c r="H5086" s="69">
        <f t="shared" si="112"/>
        <v>6.729024916524442</v>
      </c>
      <c r="I5086" s="69">
        <f t="shared" si="112"/>
        <v>1.9558674345538718</v>
      </c>
      <c r="J5086" s="70">
        <f t="shared" si="112"/>
        <v>2.5301092458732519</v>
      </c>
      <c r="K5086" s="118">
        <f>VLOOKUP(B5086,WB.GDP.1990,'WB (WDI)'!$AG$2,FALSE)</f>
        <v>1423.8963479071274</v>
      </c>
      <c r="L5086" s="112"/>
    </row>
    <row r="5087" spans="1:12" x14ac:dyDescent="0.25">
      <c r="A5087" s="93">
        <v>1990</v>
      </c>
      <c r="B5087" s="94" t="s">
        <v>251</v>
      </c>
      <c r="C5087" s="95" t="s">
        <v>649</v>
      </c>
      <c r="D5087" s="95" t="s">
        <v>240</v>
      </c>
      <c r="E5087" s="87">
        <f t="shared" si="112"/>
        <v>8.8418830120584619</v>
      </c>
      <c r="F5087" s="69">
        <f t="shared" si="112"/>
        <v>8.633789155868465</v>
      </c>
      <c r="G5087" s="69">
        <f t="shared" si="112"/>
        <v>7.5832663997752139</v>
      </c>
      <c r="H5087" s="69">
        <f t="shared" si="112"/>
        <v>9.0195970149162612</v>
      </c>
      <c r="I5087" s="69">
        <f t="shared" si="112"/>
        <v>9.8043326391865602</v>
      </c>
      <c r="J5087" s="70">
        <f t="shared" si="112"/>
        <v>9.1402280945987382</v>
      </c>
      <c r="K5087" s="118">
        <f>VLOOKUP(B5087,WB.GDP.1990,'WB (WDI)'!$AG$2,FALSE)</f>
        <v>28798.323938975715</v>
      </c>
      <c r="L5087" s="112"/>
    </row>
    <row r="5088" spans="1:12" x14ac:dyDescent="0.25">
      <c r="A5088" s="93">
        <v>1990</v>
      </c>
      <c r="B5088" s="94" t="s">
        <v>252</v>
      </c>
      <c r="C5088" s="95" t="s">
        <v>650</v>
      </c>
      <c r="D5088" s="95" t="s">
        <v>240</v>
      </c>
      <c r="E5088" s="87" t="e">
        <f t="shared" si="112"/>
        <v>#N/A</v>
      </c>
      <c r="F5088" s="69" t="e">
        <f t="shared" si="112"/>
        <v>#N/A</v>
      </c>
      <c r="G5088" s="69" t="e">
        <f t="shared" si="112"/>
        <v>#N/A</v>
      </c>
      <c r="H5088" s="69" t="e">
        <f t="shared" si="112"/>
        <v>#N/A</v>
      </c>
      <c r="I5088" s="69" t="e">
        <f t="shared" si="112"/>
        <v>#N/A</v>
      </c>
      <c r="J5088" s="70" t="e">
        <f t="shared" si="112"/>
        <v>#N/A</v>
      </c>
      <c r="K5088" s="118">
        <f>VLOOKUP(B5088,WB.GDP.1990,'WB (WDI)'!$AG$2,FALSE)</f>
        <v>48452.817991220174</v>
      </c>
      <c r="L5088" s="112"/>
    </row>
    <row r="5089" spans="1:12" x14ac:dyDescent="0.25">
      <c r="A5089" s="93">
        <v>1990</v>
      </c>
      <c r="B5089" s="94" t="s">
        <v>253</v>
      </c>
      <c r="C5089" s="95" t="s">
        <v>653</v>
      </c>
      <c r="D5089" s="95" t="s">
        <v>240</v>
      </c>
      <c r="E5089" s="87" t="e">
        <f t="shared" si="112"/>
        <v>#N/A</v>
      </c>
      <c r="F5089" s="69" t="e">
        <f t="shared" si="112"/>
        <v>#N/A</v>
      </c>
      <c r="G5089" s="69" t="e">
        <f t="shared" si="112"/>
        <v>#N/A</v>
      </c>
      <c r="H5089" s="69" t="e">
        <f t="shared" si="112"/>
        <v>#N/A</v>
      </c>
      <c r="I5089" s="69" t="e">
        <f t="shared" si="112"/>
        <v>#N/A</v>
      </c>
      <c r="J5089" s="70" t="e">
        <f t="shared" si="112"/>
        <v>#N/A</v>
      </c>
      <c r="K5089" s="118" t="e">
        <f>VLOOKUP(B5089,WB.GDP.1990,'WB (WDI)'!$AG$2,FALSE)</f>
        <v>#N/A</v>
      </c>
      <c r="L5089" s="112"/>
    </row>
    <row r="5090" spans="1:12" x14ac:dyDescent="0.25">
      <c r="A5090" s="93">
        <v>1990</v>
      </c>
      <c r="B5090" s="94" t="s">
        <v>254</v>
      </c>
      <c r="C5090" s="95" t="s">
        <v>255</v>
      </c>
      <c r="D5090" s="95" t="s">
        <v>240</v>
      </c>
      <c r="E5090" s="87">
        <f t="shared" si="112"/>
        <v>8.1564201105554091</v>
      </c>
      <c r="F5090" s="69">
        <f t="shared" si="112"/>
        <v>8.6568339754006942</v>
      </c>
      <c r="G5090" s="69">
        <f t="shared" si="112"/>
        <v>7.6956998189653509</v>
      </c>
      <c r="H5090" s="69">
        <f t="shared" si="112"/>
        <v>9.7987799876725834</v>
      </c>
      <c r="I5090" s="69">
        <f t="shared" si="112"/>
        <v>8.0563014818707952</v>
      </c>
      <c r="J5090" s="70">
        <f t="shared" si="112"/>
        <v>7.1078356194143524</v>
      </c>
      <c r="K5090" s="118">
        <f>VLOOKUP(B5090,WB.GDP.1990,'WB (WDI)'!$AG$2,FALSE)</f>
        <v>32253.006313410828</v>
      </c>
      <c r="L5090" s="112"/>
    </row>
    <row r="5091" spans="1:12" x14ac:dyDescent="0.25">
      <c r="A5091" s="93">
        <v>1990</v>
      </c>
      <c r="B5091" s="94" t="s">
        <v>256</v>
      </c>
      <c r="C5091" s="95" t="s">
        <v>257</v>
      </c>
      <c r="D5091" s="95" t="s">
        <v>240</v>
      </c>
      <c r="E5091" s="87" t="e">
        <f t="shared" si="112"/>
        <v>#N/A</v>
      </c>
      <c r="F5091" s="69" t="e">
        <f t="shared" si="112"/>
        <v>#N/A</v>
      </c>
      <c r="G5091" s="69" t="e">
        <f t="shared" si="112"/>
        <v>#N/A</v>
      </c>
      <c r="H5091" s="69" t="e">
        <f t="shared" si="112"/>
        <v>#N/A</v>
      </c>
      <c r="I5091" s="69" t="e">
        <f t="shared" si="112"/>
        <v>#N/A</v>
      </c>
      <c r="J5091" s="70" t="e">
        <f t="shared" si="112"/>
        <v>#N/A</v>
      </c>
      <c r="K5091" s="118">
        <f>VLOOKUP(B5091,WB.GDP.1990,'WB (WDI)'!$AG$2,FALSE)</f>
        <v>4983.7644404556049</v>
      </c>
      <c r="L5091" s="112"/>
    </row>
    <row r="5092" spans="1:12" x14ac:dyDescent="0.25">
      <c r="A5092" s="93">
        <v>1990</v>
      </c>
      <c r="B5092" s="94" t="s">
        <v>258</v>
      </c>
      <c r="C5092" s="95" t="s">
        <v>652</v>
      </c>
      <c r="D5092" s="95" t="s">
        <v>240</v>
      </c>
      <c r="E5092" s="87">
        <f t="shared" si="112"/>
        <v>6.8017316447705847</v>
      </c>
      <c r="F5092" s="69">
        <f t="shared" si="112"/>
        <v>7.1548358789996422</v>
      </c>
      <c r="G5092" s="69">
        <f t="shared" si="112"/>
        <v>6.3246140463954932</v>
      </c>
      <c r="H5092" s="69">
        <f t="shared" si="112"/>
        <v>6.5892825847215137</v>
      </c>
      <c r="I5092" s="69">
        <f t="shared" si="112"/>
        <v>8.0868127093698412</v>
      </c>
      <c r="J5092" s="70">
        <f t="shared" si="112"/>
        <v>6.0463364304647458</v>
      </c>
      <c r="K5092" s="118">
        <f>VLOOKUP(B5092,WB.GDP.1990,'WB (WDI)'!$AG$2,FALSE)</f>
        <v>12703.745198547325</v>
      </c>
      <c r="L5092" s="112"/>
    </row>
    <row r="5093" spans="1:12" x14ac:dyDescent="0.25">
      <c r="A5093" s="93">
        <v>1990</v>
      </c>
      <c r="B5093" s="94" t="s">
        <v>259</v>
      </c>
      <c r="C5093" s="95" t="s">
        <v>260</v>
      </c>
      <c r="D5093" s="95" t="s">
        <v>240</v>
      </c>
      <c r="E5093" s="87" t="e">
        <f t="shared" si="112"/>
        <v>#N/A</v>
      </c>
      <c r="F5093" s="69" t="e">
        <f t="shared" si="112"/>
        <v>#N/A</v>
      </c>
      <c r="G5093" s="69" t="e">
        <f t="shared" si="112"/>
        <v>#N/A</v>
      </c>
      <c r="H5093" s="69" t="e">
        <f t="shared" si="112"/>
        <v>#N/A</v>
      </c>
      <c r="I5093" s="69" t="e">
        <f t="shared" si="112"/>
        <v>#N/A</v>
      </c>
      <c r="J5093" s="70" t="e">
        <f t="shared" si="112"/>
        <v>#N/A</v>
      </c>
      <c r="K5093" s="118">
        <f>VLOOKUP(B5093,WB.GDP.1990,'WB (WDI)'!$AG$2,FALSE)</f>
        <v>71230.862143268692</v>
      </c>
      <c r="L5093" s="112"/>
    </row>
    <row r="5094" spans="1:12" x14ac:dyDescent="0.25">
      <c r="A5094" s="93">
        <v>1990</v>
      </c>
      <c r="B5094" s="94" t="s">
        <v>261</v>
      </c>
      <c r="C5094" s="95" t="s">
        <v>262</v>
      </c>
      <c r="D5094" s="95" t="s">
        <v>240</v>
      </c>
      <c r="E5094" s="87" t="e">
        <f t="shared" ref="E5094:J5103" si="113">IF(ISNUMBER(VLOOKUP($B5094,EFW.1990,3,FALSE))=TRUE,VLOOKUP($B5094,EFW.1990,E$2,FALSE),NA())</f>
        <v>#N/A</v>
      </c>
      <c r="F5094" s="69" t="e">
        <f t="shared" si="113"/>
        <v>#N/A</v>
      </c>
      <c r="G5094" s="69" t="e">
        <f t="shared" si="113"/>
        <v>#N/A</v>
      </c>
      <c r="H5094" s="69" t="e">
        <f t="shared" si="113"/>
        <v>#N/A</v>
      </c>
      <c r="I5094" s="69" t="e">
        <f t="shared" si="113"/>
        <v>#N/A</v>
      </c>
      <c r="J5094" s="70" t="e">
        <f t="shared" si="113"/>
        <v>#N/A</v>
      </c>
      <c r="K5094" s="118" t="e">
        <f>VLOOKUP(B5094,WB.GDP.1990,'WB (WDI)'!$AG$2,FALSE)</f>
        <v>#N/A</v>
      </c>
      <c r="L5094" s="112"/>
    </row>
    <row r="5095" spans="1:12" x14ac:dyDescent="0.25">
      <c r="A5095" s="93">
        <v>1990</v>
      </c>
      <c r="B5095" s="94" t="s">
        <v>263</v>
      </c>
      <c r="C5095" s="95" t="s">
        <v>264</v>
      </c>
      <c r="D5095" s="95" t="s">
        <v>240</v>
      </c>
      <c r="E5095" s="87">
        <f t="shared" si="113"/>
        <v>5.7850558099893199</v>
      </c>
      <c r="F5095" s="69">
        <f t="shared" si="113"/>
        <v>6.3136961823542883</v>
      </c>
      <c r="G5095" s="69">
        <f t="shared" si="113"/>
        <v>2.5684760010783556</v>
      </c>
      <c r="H5095" s="69">
        <f t="shared" si="113"/>
        <v>8.7535110482818475</v>
      </c>
      <c r="I5095" s="69">
        <f t="shared" si="113"/>
        <v>6.3026095775744908</v>
      </c>
      <c r="J5095" s="70">
        <f t="shared" si="113"/>
        <v>5.0055762502644967</v>
      </c>
      <c r="K5095" s="118">
        <f>VLOOKUP(B5095,WB.GDP.1990,'WB (WDI)'!$AG$2,FALSE)</f>
        <v>4532.5402514172083</v>
      </c>
      <c r="L5095" s="112"/>
    </row>
    <row r="5096" spans="1:12" x14ac:dyDescent="0.25">
      <c r="A5096" s="93">
        <v>1990</v>
      </c>
      <c r="B5096" s="94" t="s">
        <v>265</v>
      </c>
      <c r="C5096" s="95" t="s">
        <v>266</v>
      </c>
      <c r="D5096" s="95" t="s">
        <v>240</v>
      </c>
      <c r="E5096" s="87" t="e">
        <f t="shared" si="113"/>
        <v>#N/A</v>
      </c>
      <c r="F5096" s="69" t="e">
        <f t="shared" si="113"/>
        <v>#N/A</v>
      </c>
      <c r="G5096" s="69" t="e">
        <f t="shared" si="113"/>
        <v>#N/A</v>
      </c>
      <c r="H5096" s="69" t="e">
        <f t="shared" si="113"/>
        <v>#N/A</v>
      </c>
      <c r="I5096" s="69" t="e">
        <f t="shared" si="113"/>
        <v>#N/A</v>
      </c>
      <c r="J5096" s="70" t="e">
        <f t="shared" si="113"/>
        <v>#N/A</v>
      </c>
      <c r="K5096" s="118">
        <f>VLOOKUP(B5096,WB.GDP.1990,'WB (WDI)'!$AG$2,FALSE)</f>
        <v>1964.5725153176063</v>
      </c>
      <c r="L5096" s="112"/>
    </row>
    <row r="5097" spans="1:12" x14ac:dyDescent="0.25">
      <c r="A5097" s="93">
        <v>1990</v>
      </c>
      <c r="B5097" s="94" t="s">
        <v>267</v>
      </c>
      <c r="C5097" s="95" t="s">
        <v>268</v>
      </c>
      <c r="D5097" s="95" t="s">
        <v>240</v>
      </c>
      <c r="E5097" s="87">
        <f t="shared" si="113"/>
        <v>7.0913726014162819</v>
      </c>
      <c r="F5097" s="69">
        <f t="shared" si="113"/>
        <v>5.368662203884865</v>
      </c>
      <c r="G5097" s="69">
        <f t="shared" si="113"/>
        <v>5.3848626173593859</v>
      </c>
      <c r="H5097" s="69">
        <f t="shared" si="113"/>
        <v>9.0031812867762717</v>
      </c>
      <c r="I5097" s="69">
        <f t="shared" si="113"/>
        <v>8.9286529319674806</v>
      </c>
      <c r="J5097" s="70">
        <f t="shared" si="113"/>
        <v>7.0222045254601095</v>
      </c>
      <c r="K5097" s="118">
        <f>VLOOKUP(B5097,WB.GDP.1990,'WB (WDI)'!$AG$2,FALSE)</f>
        <v>10306.082086886136</v>
      </c>
      <c r="L5097" s="112"/>
    </row>
    <row r="5098" spans="1:12" x14ac:dyDescent="0.25">
      <c r="A5098" s="93">
        <v>1990</v>
      </c>
      <c r="B5098" s="94" t="s">
        <v>269</v>
      </c>
      <c r="C5098" s="95" t="s">
        <v>270</v>
      </c>
      <c r="D5098" s="95" t="s">
        <v>240</v>
      </c>
      <c r="E5098" s="87">
        <f t="shared" si="113"/>
        <v>3.4323692307692304</v>
      </c>
      <c r="F5098" s="69" t="str">
        <f t="shared" si="113"/>
        <v/>
      </c>
      <c r="G5098" s="69">
        <f t="shared" si="113"/>
        <v>2.9605303618740439</v>
      </c>
      <c r="H5098" s="69">
        <f t="shared" si="113"/>
        <v>4.2311936366585785</v>
      </c>
      <c r="I5098" s="69">
        <f t="shared" si="113"/>
        <v>10</v>
      </c>
      <c r="J5098" s="70">
        <f t="shared" si="113"/>
        <v>3.0843990008040958</v>
      </c>
      <c r="K5098" s="118">
        <f>VLOOKUP(B5098,WB.GDP.1990,'WB (WDI)'!$AG$2,FALSE)</f>
        <v>619.64514447749957</v>
      </c>
      <c r="L5098" s="112"/>
    </row>
    <row r="5099" spans="1:12" x14ac:dyDescent="0.25">
      <c r="A5099" s="93">
        <v>1990</v>
      </c>
      <c r="B5099" s="94" t="s">
        <v>271</v>
      </c>
      <c r="C5099" s="95" t="s">
        <v>272</v>
      </c>
      <c r="D5099" s="95" t="s">
        <v>240</v>
      </c>
      <c r="E5099" s="87">
        <f t="shared" si="113"/>
        <v>5.9880423256548525</v>
      </c>
      <c r="F5099" s="69">
        <f t="shared" si="113"/>
        <v>8.0922525596159911</v>
      </c>
      <c r="G5099" s="69">
        <f t="shared" si="113"/>
        <v>4.0500815779431019</v>
      </c>
      <c r="H5099" s="69">
        <f t="shared" si="113"/>
        <v>5.7666776790735721</v>
      </c>
      <c r="I5099" s="69">
        <f t="shared" si="113"/>
        <v>5.2922889900174113</v>
      </c>
      <c r="J5099" s="70">
        <f t="shared" si="113"/>
        <v>6.6551783899310504</v>
      </c>
      <c r="K5099" s="118">
        <f>VLOOKUP(B5099,WB.GDP.1990,'WB (WDI)'!$AG$2,FALSE)</f>
        <v>4231.7923517634918</v>
      </c>
      <c r="L5099" s="112"/>
    </row>
    <row r="5100" spans="1:12" x14ac:dyDescent="0.25">
      <c r="A5100" s="93">
        <v>1990</v>
      </c>
      <c r="B5100" s="94" t="s">
        <v>273</v>
      </c>
      <c r="C5100" s="95" t="s">
        <v>274</v>
      </c>
      <c r="D5100" s="95" t="s">
        <v>240</v>
      </c>
      <c r="E5100" s="87">
        <f t="shared" si="113"/>
        <v>8.3036217215278985</v>
      </c>
      <c r="F5100" s="69">
        <f t="shared" si="113"/>
        <v>5.9486670915181454</v>
      </c>
      <c r="G5100" s="69">
        <f t="shared" si="113"/>
        <v>7.8422516887507587</v>
      </c>
      <c r="H5100" s="69">
        <f t="shared" si="113"/>
        <v>9.3360466550709926</v>
      </c>
      <c r="I5100" s="69">
        <f t="shared" si="113"/>
        <v>9.9838577876413286</v>
      </c>
      <c r="J5100" s="70">
        <f t="shared" si="113"/>
        <v>8.6695128153030669</v>
      </c>
      <c r="K5100" s="118">
        <f>VLOOKUP(B5100,WB.GDP.1990,'WB (WDI)'!$AG$2,FALSE)</f>
        <v>37348.206786373339</v>
      </c>
      <c r="L5100" s="112"/>
    </row>
    <row r="5101" spans="1:12" x14ac:dyDescent="0.25">
      <c r="A5101" s="93">
        <v>1990</v>
      </c>
      <c r="B5101" s="94" t="s">
        <v>275</v>
      </c>
      <c r="C5101" s="95" t="s">
        <v>276</v>
      </c>
      <c r="D5101" s="95" t="s">
        <v>240</v>
      </c>
      <c r="E5101" s="87">
        <f t="shared" si="113"/>
        <v>6.6175239451540921</v>
      </c>
      <c r="F5101" s="69">
        <f t="shared" si="113"/>
        <v>7.8199042142060646</v>
      </c>
      <c r="G5101" s="69">
        <f t="shared" si="113"/>
        <v>5.1176779474655243</v>
      </c>
      <c r="H5101" s="69">
        <f t="shared" si="113"/>
        <v>7.9655171420138862</v>
      </c>
      <c r="I5101" s="69">
        <f t="shared" si="113"/>
        <v>5.4171880639670258</v>
      </c>
      <c r="J5101" s="70">
        <f t="shared" si="113"/>
        <v>6.7275702543718072</v>
      </c>
      <c r="K5101" s="118">
        <f>VLOOKUP(B5101,WB.GDP.1990,'WB (WDI)'!$AG$2,FALSE)</f>
        <v>7109.1138090353634</v>
      </c>
      <c r="L5101" s="112"/>
    </row>
    <row r="5102" spans="1:12" x14ac:dyDescent="0.25">
      <c r="A5102" s="93">
        <v>1990</v>
      </c>
      <c r="B5102" s="94" t="s">
        <v>277</v>
      </c>
      <c r="C5102" s="95" t="s">
        <v>278</v>
      </c>
      <c r="D5102" s="95" t="s">
        <v>240</v>
      </c>
      <c r="E5102" s="87" t="e">
        <f t="shared" si="113"/>
        <v>#N/A</v>
      </c>
      <c r="F5102" s="69" t="e">
        <f t="shared" si="113"/>
        <v>#N/A</v>
      </c>
      <c r="G5102" s="69" t="e">
        <f t="shared" si="113"/>
        <v>#N/A</v>
      </c>
      <c r="H5102" s="69" t="e">
        <f t="shared" si="113"/>
        <v>#N/A</v>
      </c>
      <c r="I5102" s="69" t="e">
        <f t="shared" si="113"/>
        <v>#N/A</v>
      </c>
      <c r="J5102" s="70" t="e">
        <f t="shared" si="113"/>
        <v>#N/A</v>
      </c>
      <c r="K5102" s="118" t="e">
        <f>VLOOKUP(B5102,WB.GDP.1990,'WB (WDI)'!$AG$2,FALSE)</f>
        <v>#N/A</v>
      </c>
      <c r="L5102" s="112"/>
    </row>
    <row r="5103" spans="1:12" x14ac:dyDescent="0.25">
      <c r="A5103" s="93">
        <v>1990</v>
      </c>
      <c r="B5103" s="94" t="s">
        <v>279</v>
      </c>
      <c r="C5103" s="95" t="s">
        <v>280</v>
      </c>
      <c r="D5103" s="95" t="s">
        <v>240</v>
      </c>
      <c r="E5103" s="87" t="e">
        <f t="shared" si="113"/>
        <v>#N/A</v>
      </c>
      <c r="F5103" s="69" t="e">
        <f t="shared" si="113"/>
        <v>#N/A</v>
      </c>
      <c r="G5103" s="69" t="e">
        <f t="shared" si="113"/>
        <v>#N/A</v>
      </c>
      <c r="H5103" s="69" t="e">
        <f t="shared" si="113"/>
        <v>#N/A</v>
      </c>
      <c r="I5103" s="69" t="e">
        <f t="shared" si="113"/>
        <v>#N/A</v>
      </c>
      <c r="J5103" s="70" t="e">
        <f t="shared" si="113"/>
        <v>#N/A</v>
      </c>
      <c r="K5103" s="118">
        <f>VLOOKUP(B5103,WB.GDP.1990,'WB (WDI)'!$AG$2,FALSE)</f>
        <v>1673.2496338000026</v>
      </c>
      <c r="L5103" s="112"/>
    </row>
    <row r="5104" spans="1:12" x14ac:dyDescent="0.25">
      <c r="A5104" s="93">
        <v>1990</v>
      </c>
      <c r="B5104" s="94" t="s">
        <v>281</v>
      </c>
      <c r="C5104" s="95" t="s">
        <v>282</v>
      </c>
      <c r="D5104" s="95" t="s">
        <v>240</v>
      </c>
      <c r="E5104" s="87" t="e">
        <f t="shared" ref="E5104:J5113" si="114">IF(ISNUMBER(VLOOKUP($B5104,EFW.1990,3,FALSE))=TRUE,VLOOKUP($B5104,EFW.1990,E$2,FALSE),NA())</f>
        <v>#N/A</v>
      </c>
      <c r="F5104" s="69" t="e">
        <f t="shared" si="114"/>
        <v>#N/A</v>
      </c>
      <c r="G5104" s="69" t="e">
        <f t="shared" si="114"/>
        <v>#N/A</v>
      </c>
      <c r="H5104" s="69" t="e">
        <f t="shared" si="114"/>
        <v>#N/A</v>
      </c>
      <c r="I5104" s="69" t="e">
        <f t="shared" si="114"/>
        <v>#N/A</v>
      </c>
      <c r="J5104" s="70" t="e">
        <f t="shared" si="114"/>
        <v>#N/A</v>
      </c>
      <c r="K5104" s="118" t="e">
        <f>VLOOKUP(B5104,WB.GDP.1990,'WB (WDI)'!$AG$2,FALSE)</f>
        <v>#N/A</v>
      </c>
      <c r="L5104" s="112"/>
    </row>
    <row r="5105" spans="1:12" x14ac:dyDescent="0.25">
      <c r="A5105" s="93">
        <v>1990</v>
      </c>
      <c r="B5105" s="94" t="s">
        <v>283</v>
      </c>
      <c r="C5105" s="95" t="s">
        <v>284</v>
      </c>
      <c r="D5105" s="95" t="s">
        <v>240</v>
      </c>
      <c r="E5105" s="87">
        <f t="shared" si="114"/>
        <v>4.2702104989604992</v>
      </c>
      <c r="F5105" s="69">
        <f t="shared" si="114"/>
        <v>5.8133793226909978</v>
      </c>
      <c r="G5105" s="69">
        <f t="shared" si="114"/>
        <v>2.4746667077609592</v>
      </c>
      <c r="H5105" s="69">
        <f t="shared" si="114"/>
        <v>6.95215604935375</v>
      </c>
      <c r="I5105" s="69">
        <f t="shared" si="114"/>
        <v>0.2270978139701097</v>
      </c>
      <c r="J5105" s="70">
        <f t="shared" si="114"/>
        <v>5.8848131359995586</v>
      </c>
      <c r="K5105" s="118">
        <f>VLOOKUP(B5105,WB.GDP.1990,'WB (WDI)'!$AG$2,FALSE)</f>
        <v>1517.7292857764855</v>
      </c>
      <c r="L5105" s="112"/>
    </row>
    <row r="5106" spans="1:12" x14ac:dyDescent="0.25">
      <c r="A5106" s="93">
        <v>1990</v>
      </c>
      <c r="B5106" s="94" t="s">
        <v>285</v>
      </c>
      <c r="C5106" s="95" t="s">
        <v>286</v>
      </c>
      <c r="D5106" s="95" t="s">
        <v>240</v>
      </c>
      <c r="E5106" s="87" t="e">
        <f t="shared" si="114"/>
        <v>#N/A</v>
      </c>
      <c r="F5106" s="69" t="e">
        <f t="shared" si="114"/>
        <v>#N/A</v>
      </c>
      <c r="G5106" s="69" t="e">
        <f t="shared" si="114"/>
        <v>#N/A</v>
      </c>
      <c r="H5106" s="69" t="e">
        <f t="shared" si="114"/>
        <v>#N/A</v>
      </c>
      <c r="I5106" s="69" t="e">
        <f t="shared" si="114"/>
        <v>#N/A</v>
      </c>
      <c r="J5106" s="70" t="e">
        <f t="shared" si="114"/>
        <v>#N/A</v>
      </c>
      <c r="K5106" s="118">
        <f>VLOOKUP(B5106,WB.GDP.1990,'WB (WDI)'!$AG$2,FALSE)</f>
        <v>2784.1726301534882</v>
      </c>
      <c r="L5106" s="112"/>
    </row>
    <row r="5107" spans="1:12" x14ac:dyDescent="0.25">
      <c r="A5107" s="93">
        <v>1990</v>
      </c>
      <c r="B5107" s="94" t="s">
        <v>287</v>
      </c>
      <c r="C5107" s="95" t="s">
        <v>288</v>
      </c>
      <c r="D5107" s="95" t="s">
        <v>240</v>
      </c>
      <c r="E5107" s="87">
        <f t="shared" si="114"/>
        <v>5.1632926385874809</v>
      </c>
      <c r="F5107" s="69">
        <f t="shared" si="114"/>
        <v>5.1423111488068347</v>
      </c>
      <c r="G5107" s="69">
        <f t="shared" si="114"/>
        <v>4.5836263058438549</v>
      </c>
      <c r="H5107" s="69">
        <f t="shared" si="114"/>
        <v>6.6254774336433773</v>
      </c>
      <c r="I5107" s="69">
        <f t="shared" si="114"/>
        <v>3.7807016511063454</v>
      </c>
      <c r="J5107" s="70">
        <f t="shared" si="114"/>
        <v>5.6321423281621925</v>
      </c>
      <c r="K5107" s="118">
        <f>VLOOKUP(B5107,WB.GDP.1990,'WB (WDI)'!$AG$2,FALSE)</f>
        <v>1809.8022051155651</v>
      </c>
      <c r="L5107" s="112"/>
    </row>
    <row r="5108" spans="1:12" x14ac:dyDescent="0.25">
      <c r="A5108" s="93">
        <v>1990</v>
      </c>
      <c r="B5108" s="94" t="s">
        <v>289</v>
      </c>
      <c r="C5108" s="95" t="s">
        <v>290</v>
      </c>
      <c r="D5108" s="95" t="s">
        <v>240</v>
      </c>
      <c r="E5108" s="87">
        <f t="shared" si="114"/>
        <v>4.532260956700596</v>
      </c>
      <c r="F5108" s="69">
        <f t="shared" si="114"/>
        <v>4.1800924400879644</v>
      </c>
      <c r="G5108" s="69">
        <f t="shared" si="114"/>
        <v>3.6446835962535626</v>
      </c>
      <c r="H5108" s="69">
        <f t="shared" si="114"/>
        <v>8.9952508207845536</v>
      </c>
      <c r="I5108" s="69">
        <f t="shared" si="114"/>
        <v>1.9970613762806</v>
      </c>
      <c r="J5108" s="70">
        <f t="shared" si="114"/>
        <v>4.0092957485991896</v>
      </c>
      <c r="K5108" s="118">
        <f>VLOOKUP(B5108,WB.GDP.1990,'WB (WDI)'!$AG$2,FALSE)</f>
        <v>8649.5761232521836</v>
      </c>
      <c r="L5108" s="112"/>
    </row>
    <row r="5109" spans="1:12" x14ac:dyDescent="0.25">
      <c r="A5109" s="93">
        <v>1990</v>
      </c>
      <c r="B5109" s="94" t="s">
        <v>291</v>
      </c>
      <c r="C5109" s="95" t="s">
        <v>292</v>
      </c>
      <c r="D5109" s="95" t="s">
        <v>240</v>
      </c>
      <c r="E5109" s="87" t="e">
        <f t="shared" si="114"/>
        <v>#N/A</v>
      </c>
      <c r="F5109" s="69" t="e">
        <f t="shared" si="114"/>
        <v>#N/A</v>
      </c>
      <c r="G5109" s="69" t="e">
        <f t="shared" si="114"/>
        <v>#N/A</v>
      </c>
      <c r="H5109" s="69" t="e">
        <f t="shared" si="114"/>
        <v>#N/A</v>
      </c>
      <c r="I5109" s="69" t="e">
        <f t="shared" si="114"/>
        <v>#N/A</v>
      </c>
      <c r="J5109" s="70" t="e">
        <f t="shared" si="114"/>
        <v>#N/A</v>
      </c>
      <c r="K5109" s="118" t="e">
        <f>VLOOKUP(B5109,WB.GDP.1990,'WB (WDI)'!$AG$2,FALSE)</f>
        <v>#N/A</v>
      </c>
      <c r="L5109" s="112"/>
    </row>
    <row r="5110" spans="1:12" x14ac:dyDescent="0.25">
      <c r="A5110" s="93">
        <v>1990</v>
      </c>
      <c r="B5110" s="94" t="s">
        <v>293</v>
      </c>
      <c r="C5110" s="95" t="s">
        <v>294</v>
      </c>
      <c r="D5110" s="95" t="s">
        <v>240</v>
      </c>
      <c r="E5110" s="87">
        <f t="shared" si="114"/>
        <v>4.7814251639833021</v>
      </c>
      <c r="F5110" s="69">
        <f t="shared" si="114"/>
        <v>3.7517691123862007</v>
      </c>
      <c r="G5110" s="69">
        <f t="shared" si="114"/>
        <v>4.13106983324744</v>
      </c>
      <c r="H5110" s="69">
        <f t="shared" si="114"/>
        <v>6.2630350492554969</v>
      </c>
      <c r="I5110" s="69">
        <f t="shared" si="114"/>
        <v>4.1497617488889915</v>
      </c>
      <c r="J5110" s="70">
        <f t="shared" si="114"/>
        <v>5.6967821405469756</v>
      </c>
      <c r="K5110" s="118">
        <f>VLOOKUP(B5110,WB.GDP.1990,'WB (WDI)'!$AG$2,FALSE)</f>
        <v>1409.0695584956679</v>
      </c>
      <c r="L5110" s="112"/>
    </row>
    <row r="5111" spans="1:12" x14ac:dyDescent="0.25">
      <c r="A5111" s="93">
        <v>1990</v>
      </c>
      <c r="B5111" s="94" t="s">
        <v>295</v>
      </c>
      <c r="C5111" s="95" t="s">
        <v>296</v>
      </c>
      <c r="D5111" s="95" t="s">
        <v>240</v>
      </c>
      <c r="E5111" s="87">
        <f t="shared" si="114"/>
        <v>5.1348629253713227</v>
      </c>
      <c r="F5111" s="69">
        <f t="shared" si="114"/>
        <v>4.9145387148918651</v>
      </c>
      <c r="G5111" s="69">
        <f t="shared" si="114"/>
        <v>3.7376443030403519</v>
      </c>
      <c r="H5111" s="69">
        <f t="shared" si="114"/>
        <v>7.8664504901283259</v>
      </c>
      <c r="I5111" s="69">
        <f t="shared" si="114"/>
        <v>3.964119789882468</v>
      </c>
      <c r="J5111" s="70">
        <f t="shared" si="114"/>
        <v>5.2429291834699701</v>
      </c>
      <c r="K5111" s="118">
        <f>VLOOKUP(B5111,WB.GDP.1990,'WB (WDI)'!$AG$2,FALSE)</f>
        <v>2915.9000942128441</v>
      </c>
      <c r="L5111" s="112"/>
    </row>
    <row r="5112" spans="1:12" x14ac:dyDescent="0.25">
      <c r="A5112" s="93">
        <v>1990</v>
      </c>
      <c r="B5112" s="94" t="s">
        <v>297</v>
      </c>
      <c r="C5112" s="95" t="s">
        <v>298</v>
      </c>
      <c r="D5112" s="95" t="s">
        <v>240</v>
      </c>
      <c r="E5112" s="87">
        <f t="shared" si="114"/>
        <v>5.3620121041135782</v>
      </c>
      <c r="F5112" s="69">
        <f t="shared" si="114"/>
        <v>6.2495090759259604</v>
      </c>
      <c r="G5112" s="69">
        <f t="shared" si="114"/>
        <v>5.3033287051807898</v>
      </c>
      <c r="H5112" s="69">
        <f t="shared" si="114"/>
        <v>5.4976098989262052</v>
      </c>
      <c r="I5112" s="69">
        <f t="shared" si="114"/>
        <v>3.1653534195619586</v>
      </c>
      <c r="J5112" s="70">
        <f t="shared" si="114"/>
        <v>6.4159539087255446</v>
      </c>
      <c r="K5112" s="118">
        <f>VLOOKUP(B5112,WB.GDP.1990,'WB (WDI)'!$AG$2,FALSE)</f>
        <v>3878.3083283751121</v>
      </c>
      <c r="L5112" s="112"/>
    </row>
    <row r="5113" spans="1:12" x14ac:dyDescent="0.25">
      <c r="A5113" s="93">
        <v>1990</v>
      </c>
      <c r="B5113" s="94" t="s">
        <v>299</v>
      </c>
      <c r="C5113" s="95" t="s">
        <v>300</v>
      </c>
      <c r="D5113" s="95" t="s">
        <v>240</v>
      </c>
      <c r="E5113" s="87" t="e">
        <f t="shared" si="114"/>
        <v>#N/A</v>
      </c>
      <c r="F5113" s="69" t="e">
        <f t="shared" si="114"/>
        <v>#N/A</v>
      </c>
      <c r="G5113" s="69" t="e">
        <f t="shared" si="114"/>
        <v>#N/A</v>
      </c>
      <c r="H5113" s="69" t="e">
        <f t="shared" si="114"/>
        <v>#N/A</v>
      </c>
      <c r="I5113" s="69" t="e">
        <f t="shared" si="114"/>
        <v>#N/A</v>
      </c>
      <c r="J5113" s="70" t="e">
        <f t="shared" si="114"/>
        <v>#N/A</v>
      </c>
      <c r="K5113" s="118">
        <f>VLOOKUP(B5113,WB.GDP.1990,'WB (WDI)'!$AG$2,FALSE)</f>
        <v>5180.0509541539413</v>
      </c>
      <c r="L5113" s="112"/>
    </row>
    <row r="5114" spans="1:12" x14ac:dyDescent="0.25">
      <c r="A5114" s="93">
        <v>1990</v>
      </c>
      <c r="B5114" s="94" t="s">
        <v>301</v>
      </c>
      <c r="C5114" s="95" t="s">
        <v>302</v>
      </c>
      <c r="D5114" s="95" t="s">
        <v>240</v>
      </c>
      <c r="E5114" s="87" t="e">
        <f t="shared" ref="E5114:J5123" si="115">IF(ISNUMBER(VLOOKUP($B5114,EFW.1990,3,FALSE))=TRUE,VLOOKUP($B5114,EFW.1990,E$2,FALSE),NA())</f>
        <v>#N/A</v>
      </c>
      <c r="F5114" s="69" t="e">
        <f t="shared" si="115"/>
        <v>#N/A</v>
      </c>
      <c r="G5114" s="69" t="e">
        <f t="shared" si="115"/>
        <v>#N/A</v>
      </c>
      <c r="H5114" s="69" t="e">
        <f t="shared" si="115"/>
        <v>#N/A</v>
      </c>
      <c r="I5114" s="69" t="e">
        <f t="shared" si="115"/>
        <v>#N/A</v>
      </c>
      <c r="J5114" s="70" t="e">
        <f t="shared" si="115"/>
        <v>#N/A</v>
      </c>
      <c r="K5114" s="118">
        <f>VLOOKUP(B5114,WB.GDP.1990,'WB (WDI)'!$AG$2,FALSE)</f>
        <v>7758.1540360723648</v>
      </c>
      <c r="L5114" s="112"/>
    </row>
    <row r="5115" spans="1:12" x14ac:dyDescent="0.25">
      <c r="A5115" s="93">
        <v>1990</v>
      </c>
      <c r="B5115" s="94" t="s">
        <v>303</v>
      </c>
      <c r="C5115" s="95" t="s">
        <v>304</v>
      </c>
      <c r="D5115" s="95" t="s">
        <v>240</v>
      </c>
      <c r="E5115" s="87">
        <f t="shared" si="115"/>
        <v>6.17479346318519</v>
      </c>
      <c r="F5115" s="69">
        <f t="shared" si="115"/>
        <v>3.1265815282275593</v>
      </c>
      <c r="G5115" s="69">
        <f t="shared" si="115"/>
        <v>4.7840163198191812</v>
      </c>
      <c r="H5115" s="69">
        <f t="shared" si="115"/>
        <v>8.787661165379971</v>
      </c>
      <c r="I5115" s="69">
        <f t="shared" si="115"/>
        <v>7.4658466036533353</v>
      </c>
      <c r="J5115" s="70">
        <f t="shared" si="115"/>
        <v>7.609971181623969</v>
      </c>
      <c r="K5115" s="118">
        <f>VLOOKUP(B5115,WB.GDP.1990,'WB (WDI)'!$AG$2,FALSE)</f>
        <v>38600.721389698781</v>
      </c>
      <c r="L5115" s="112"/>
    </row>
    <row r="5116" spans="1:12" x14ac:dyDescent="0.25">
      <c r="A5116" s="93">
        <v>1990</v>
      </c>
      <c r="B5116" s="94" t="s">
        <v>305</v>
      </c>
      <c r="C5116" s="95" t="s">
        <v>306</v>
      </c>
      <c r="D5116" s="95" t="s">
        <v>240</v>
      </c>
      <c r="E5116" s="87">
        <f t="shared" si="115"/>
        <v>6.2304201434636211</v>
      </c>
      <c r="F5116" s="69">
        <f t="shared" si="115"/>
        <v>6.0624800506658447</v>
      </c>
      <c r="G5116" s="69">
        <f t="shared" si="115"/>
        <v>5.3065685451732083</v>
      </c>
      <c r="H5116" s="69">
        <f t="shared" si="115"/>
        <v>7.0269106299927628</v>
      </c>
      <c r="I5116" s="69">
        <f t="shared" si="115"/>
        <v>6.2805692948606655</v>
      </c>
      <c r="J5116" s="70">
        <f t="shared" si="115"/>
        <v>6.4457100340733042</v>
      </c>
      <c r="K5116" s="118">
        <f>VLOOKUP(B5116,WB.GDP.1990,'WB (WDI)'!$AG$2,FALSE)</f>
        <v>25186.074538708501</v>
      </c>
      <c r="L5116" s="112"/>
    </row>
    <row r="5117" spans="1:12" x14ac:dyDescent="0.25">
      <c r="A5117" s="93">
        <v>1990</v>
      </c>
      <c r="B5117" s="94" t="s">
        <v>307</v>
      </c>
      <c r="C5117" s="95" t="s">
        <v>308</v>
      </c>
      <c r="D5117" s="95" t="s">
        <v>240</v>
      </c>
      <c r="E5117" s="87" t="e">
        <f t="shared" si="115"/>
        <v>#N/A</v>
      </c>
      <c r="F5117" s="69" t="e">
        <f t="shared" si="115"/>
        <v>#N/A</v>
      </c>
      <c r="G5117" s="69" t="e">
        <f t="shared" si="115"/>
        <v>#N/A</v>
      </c>
      <c r="H5117" s="69" t="e">
        <f t="shared" si="115"/>
        <v>#N/A</v>
      </c>
      <c r="I5117" s="69" t="e">
        <f t="shared" si="115"/>
        <v>#N/A</v>
      </c>
      <c r="J5117" s="70" t="e">
        <f t="shared" si="115"/>
        <v>#N/A</v>
      </c>
      <c r="K5117" s="118">
        <f>VLOOKUP(B5117,WB.GDP.1990,'WB (WDI)'!$AG$2,FALSE)</f>
        <v>11135.462889287299</v>
      </c>
      <c r="L5117" s="112"/>
    </row>
    <row r="5118" spans="1:12" x14ac:dyDescent="0.25">
      <c r="A5118" s="93">
        <v>1990</v>
      </c>
      <c r="B5118" s="94" t="s">
        <v>309</v>
      </c>
      <c r="C5118" s="95" t="s">
        <v>310</v>
      </c>
      <c r="D5118" s="95" t="s">
        <v>240</v>
      </c>
      <c r="E5118" s="87" t="e">
        <f t="shared" si="115"/>
        <v>#N/A</v>
      </c>
      <c r="F5118" s="69" t="e">
        <f t="shared" si="115"/>
        <v>#N/A</v>
      </c>
      <c r="G5118" s="69" t="e">
        <f t="shared" si="115"/>
        <v>#N/A</v>
      </c>
      <c r="H5118" s="69" t="e">
        <f t="shared" si="115"/>
        <v>#N/A</v>
      </c>
      <c r="I5118" s="69" t="e">
        <f t="shared" si="115"/>
        <v>#N/A</v>
      </c>
      <c r="J5118" s="70" t="e">
        <f t="shared" si="115"/>
        <v>#N/A</v>
      </c>
      <c r="K5118" s="118">
        <f>VLOOKUP(B5118,WB.GDP.1990,'WB (WDI)'!$AG$2,FALSE)</f>
        <v>7961.5815978764831</v>
      </c>
      <c r="L5118" s="112"/>
    </row>
    <row r="5119" spans="1:12" x14ac:dyDescent="0.25">
      <c r="A5119" s="93">
        <v>1990</v>
      </c>
      <c r="B5119" s="94" t="s">
        <v>311</v>
      </c>
      <c r="C5119" s="95" t="s">
        <v>312</v>
      </c>
      <c r="D5119" s="95" t="s">
        <v>240</v>
      </c>
      <c r="E5119" s="87">
        <f t="shared" si="115"/>
        <v>4.9925531914893604</v>
      </c>
      <c r="F5119" s="69">
        <f t="shared" si="115"/>
        <v>5.5816115757678491</v>
      </c>
      <c r="G5119" s="69">
        <f t="shared" si="115"/>
        <v>5.2175214062195634</v>
      </c>
      <c r="H5119" s="69">
        <f t="shared" si="115"/>
        <v>3.9547317433587104</v>
      </c>
      <c r="I5119" s="69">
        <f t="shared" si="115"/>
        <v>6.1763499240938549</v>
      </c>
      <c r="J5119" s="70">
        <f t="shared" si="115"/>
        <v>4.1558620989078108</v>
      </c>
      <c r="K5119" s="118">
        <f>VLOOKUP(B5119,WB.GDP.1990,'WB (WDI)'!$AG$2,FALSE)</f>
        <v>23618.608605041358</v>
      </c>
      <c r="L5119" s="112"/>
    </row>
    <row r="5120" spans="1:12" x14ac:dyDescent="0.25">
      <c r="A5120" s="93">
        <v>1990</v>
      </c>
      <c r="B5120" s="94" t="s">
        <v>313</v>
      </c>
      <c r="C5120" s="95" t="s">
        <v>314</v>
      </c>
      <c r="D5120" s="95" t="s">
        <v>240</v>
      </c>
      <c r="E5120" s="87">
        <f t="shared" si="115"/>
        <v>5.0993478865802064</v>
      </c>
      <c r="F5120" s="69">
        <f t="shared" si="115"/>
        <v>3.7365894025770454</v>
      </c>
      <c r="G5120" s="69">
        <f t="shared" si="115"/>
        <v>4.0478586924817339</v>
      </c>
      <c r="H5120" s="69">
        <f t="shared" si="115"/>
        <v>6.2079034936358317</v>
      </c>
      <c r="I5120" s="69">
        <f t="shared" si="115"/>
        <v>5.0001170074709886</v>
      </c>
      <c r="J5120" s="70">
        <f t="shared" si="115"/>
        <v>6.8227747131281005</v>
      </c>
      <c r="K5120" s="118">
        <f>VLOOKUP(B5120,WB.GDP.1990,'WB (WDI)'!$AG$2,FALSE)</f>
        <v>7924.1731578495619</v>
      </c>
      <c r="L5120" s="112"/>
    </row>
    <row r="5121" spans="1:12" x14ac:dyDescent="0.25">
      <c r="A5121" s="93">
        <v>1990</v>
      </c>
      <c r="B5121" s="94" t="s">
        <v>315</v>
      </c>
      <c r="C5121" s="95" t="s">
        <v>316</v>
      </c>
      <c r="D5121" s="95" t="s">
        <v>240</v>
      </c>
      <c r="E5121" s="87">
        <f t="shared" si="115"/>
        <v>6.2171716484444657</v>
      </c>
      <c r="F5121" s="69">
        <f t="shared" si="115"/>
        <v>4.0228978310537871</v>
      </c>
      <c r="G5121" s="69">
        <f t="shared" si="115"/>
        <v>4.4204547487555326</v>
      </c>
      <c r="H5121" s="69">
        <f t="shared" si="115"/>
        <v>7.8390389968971386</v>
      </c>
      <c r="I5121" s="69">
        <f t="shared" si="115"/>
        <v>7.7607427584967779</v>
      </c>
      <c r="J5121" s="70">
        <f t="shared" si="115"/>
        <v>7.1104360143700163</v>
      </c>
      <c r="K5121" s="118" t="e">
        <f>VLOOKUP(B5121,WB.GDP.1990,'WB (WDI)'!$AG$2,FALSE)</f>
        <v>#N/A</v>
      </c>
      <c r="L5121" s="112"/>
    </row>
    <row r="5122" spans="1:12" x14ac:dyDescent="0.25">
      <c r="A5122" s="93">
        <v>1990</v>
      </c>
      <c r="B5122" s="94" t="s">
        <v>317</v>
      </c>
      <c r="C5122" s="95" t="s">
        <v>318</v>
      </c>
      <c r="D5122" s="95" t="s">
        <v>240</v>
      </c>
      <c r="E5122" s="87" t="e">
        <f t="shared" si="115"/>
        <v>#N/A</v>
      </c>
      <c r="F5122" s="69" t="e">
        <f t="shared" si="115"/>
        <v>#N/A</v>
      </c>
      <c r="G5122" s="69" t="e">
        <f t="shared" si="115"/>
        <v>#N/A</v>
      </c>
      <c r="H5122" s="69" t="e">
        <f t="shared" si="115"/>
        <v>#N/A</v>
      </c>
      <c r="I5122" s="69" t="e">
        <f t="shared" si="115"/>
        <v>#N/A</v>
      </c>
      <c r="J5122" s="70" t="e">
        <f t="shared" si="115"/>
        <v>#N/A</v>
      </c>
      <c r="K5122" s="118">
        <f>VLOOKUP(B5122,WB.GDP.1990,'WB (WDI)'!$AG$2,FALSE)</f>
        <v>7552.8269466067095</v>
      </c>
      <c r="L5122" s="112"/>
    </row>
    <row r="5123" spans="1:12" x14ac:dyDescent="0.25">
      <c r="A5123" s="93">
        <v>1990</v>
      </c>
      <c r="B5123" s="94" t="s">
        <v>319</v>
      </c>
      <c r="C5123" s="95" t="s">
        <v>320</v>
      </c>
      <c r="D5123" s="95" t="s">
        <v>240</v>
      </c>
      <c r="E5123" s="87">
        <f t="shared" si="115"/>
        <v>6.0995959791431495</v>
      </c>
      <c r="F5123" s="69">
        <f t="shared" si="115"/>
        <v>3.5762171983104452</v>
      </c>
      <c r="G5123" s="69">
        <f t="shared" si="115"/>
        <v>4.0614440474809896</v>
      </c>
      <c r="H5123" s="69">
        <f t="shared" si="115"/>
        <v>7.6712576528986318</v>
      </c>
      <c r="I5123" s="69">
        <f t="shared" si="115"/>
        <v>7.523013023183819</v>
      </c>
      <c r="J5123" s="70">
        <f t="shared" si="115"/>
        <v>7.8290738675313261</v>
      </c>
      <c r="K5123" s="118">
        <f>VLOOKUP(B5123,WB.GDP.1990,'WB (WDI)'!$AG$2,FALSE)</f>
        <v>26563.152687583617</v>
      </c>
      <c r="L5123" s="112"/>
    </row>
    <row r="5124" spans="1:12" x14ac:dyDescent="0.25">
      <c r="A5124" s="93">
        <v>1990</v>
      </c>
      <c r="B5124" s="94" t="s">
        <v>321</v>
      </c>
      <c r="C5124" s="95" t="s">
        <v>322</v>
      </c>
      <c r="D5124" s="95" t="s">
        <v>240</v>
      </c>
      <c r="E5124" s="87" t="e">
        <f t="shared" ref="E5124:J5133" si="116">IF(ISNUMBER(VLOOKUP($B5124,EFW.1990,3,FALSE))=TRUE,VLOOKUP($B5124,EFW.1990,E$2,FALSE),NA())</f>
        <v>#N/A</v>
      </c>
      <c r="F5124" s="69" t="e">
        <f t="shared" si="116"/>
        <v>#N/A</v>
      </c>
      <c r="G5124" s="69" t="e">
        <f t="shared" si="116"/>
        <v>#N/A</v>
      </c>
      <c r="H5124" s="69" t="e">
        <f t="shared" si="116"/>
        <v>#N/A</v>
      </c>
      <c r="I5124" s="69" t="e">
        <f t="shared" si="116"/>
        <v>#N/A</v>
      </c>
      <c r="J5124" s="70" t="e">
        <f t="shared" si="116"/>
        <v>#N/A</v>
      </c>
      <c r="K5124" s="118" t="e">
        <f>VLOOKUP(B5124,WB.GDP.1990,'WB (WDI)'!$AG$2,FALSE)</f>
        <v>#N/A</v>
      </c>
      <c r="L5124" s="112"/>
    </row>
    <row r="5125" spans="1:12" x14ac:dyDescent="0.25">
      <c r="A5125" s="93">
        <v>1990</v>
      </c>
      <c r="B5125" s="94" t="s">
        <v>323</v>
      </c>
      <c r="C5125" s="95" t="s">
        <v>324</v>
      </c>
      <c r="D5125" s="95" t="s">
        <v>240</v>
      </c>
      <c r="E5125" s="87" t="e">
        <f t="shared" si="116"/>
        <v>#N/A</v>
      </c>
      <c r="F5125" s="69" t="e">
        <f t="shared" si="116"/>
        <v>#N/A</v>
      </c>
      <c r="G5125" s="69" t="e">
        <f t="shared" si="116"/>
        <v>#N/A</v>
      </c>
      <c r="H5125" s="69" t="e">
        <f t="shared" si="116"/>
        <v>#N/A</v>
      </c>
      <c r="I5125" s="69" t="e">
        <f t="shared" si="116"/>
        <v>#N/A</v>
      </c>
      <c r="J5125" s="70" t="e">
        <f t="shared" si="116"/>
        <v>#N/A</v>
      </c>
      <c r="K5125" s="118">
        <f>VLOOKUP(B5125,WB.GDP.1990,'WB (WDI)'!$AG$2,FALSE)</f>
        <v>41392.535604386576</v>
      </c>
      <c r="L5125" s="112"/>
    </row>
    <row r="5126" spans="1:12" x14ac:dyDescent="0.25">
      <c r="A5126" s="93">
        <v>1990</v>
      </c>
      <c r="B5126" s="94" t="s">
        <v>325</v>
      </c>
      <c r="C5126" s="95" t="s">
        <v>326</v>
      </c>
      <c r="D5126" s="95" t="s">
        <v>240</v>
      </c>
      <c r="E5126" s="87" t="e">
        <f t="shared" si="116"/>
        <v>#N/A</v>
      </c>
      <c r="F5126" s="69" t="e">
        <f t="shared" si="116"/>
        <v>#N/A</v>
      </c>
      <c r="G5126" s="69" t="e">
        <f t="shared" si="116"/>
        <v>#N/A</v>
      </c>
      <c r="H5126" s="69" t="e">
        <f t="shared" si="116"/>
        <v>#N/A</v>
      </c>
      <c r="I5126" s="69" t="e">
        <f t="shared" si="116"/>
        <v>#N/A</v>
      </c>
      <c r="J5126" s="70" t="e">
        <f t="shared" si="116"/>
        <v>#N/A</v>
      </c>
      <c r="K5126" s="118" t="e">
        <f>VLOOKUP(B5126,WB.GDP.1990,'WB (WDI)'!$AG$2,FALSE)</f>
        <v>#N/A</v>
      </c>
      <c r="L5126" s="112"/>
    </row>
    <row r="5127" spans="1:12" x14ac:dyDescent="0.25">
      <c r="A5127" s="93">
        <v>1990</v>
      </c>
      <c r="B5127" s="94" t="s">
        <v>327</v>
      </c>
      <c r="C5127" s="95" t="s">
        <v>328</v>
      </c>
      <c r="D5127" s="95" t="s">
        <v>240</v>
      </c>
      <c r="E5127" s="87">
        <f t="shared" si="116"/>
        <v>3.4255039274256003</v>
      </c>
      <c r="F5127" s="69">
        <f t="shared" si="116"/>
        <v>3.3414587432406515</v>
      </c>
      <c r="G5127" s="69">
        <f t="shared" si="116"/>
        <v>2.8561444021630384</v>
      </c>
      <c r="H5127" s="69">
        <f t="shared" si="116"/>
        <v>5.5767730309800516</v>
      </c>
      <c r="I5127" s="69">
        <f t="shared" si="116"/>
        <v>2.007653895549006</v>
      </c>
      <c r="J5127" s="70">
        <f t="shared" si="116"/>
        <v>3.6856085692587532</v>
      </c>
      <c r="K5127" s="118" t="e">
        <f>VLOOKUP(B5127,WB.GDP.1990,'WB (WDI)'!$AG$2,FALSE)</f>
        <v>#N/A</v>
      </c>
      <c r="L5127" s="112"/>
    </row>
    <row r="5128" spans="1:12" x14ac:dyDescent="0.25">
      <c r="A5128" s="93">
        <v>1990</v>
      </c>
      <c r="B5128" s="94" t="s">
        <v>329</v>
      </c>
      <c r="C5128" s="95" t="s">
        <v>330</v>
      </c>
      <c r="D5128" s="95" t="s">
        <v>240</v>
      </c>
      <c r="E5128" s="87">
        <f t="shared" si="116"/>
        <v>5.3892269054312241</v>
      </c>
      <c r="F5128" s="69">
        <f t="shared" si="116"/>
        <v>6.1878396945503296</v>
      </c>
      <c r="G5128" s="69">
        <f t="shared" si="116"/>
        <v>5.2515139565256996</v>
      </c>
      <c r="H5128" s="69">
        <f t="shared" si="116"/>
        <v>3.8663739673303898</v>
      </c>
      <c r="I5128" s="69">
        <f t="shared" si="116"/>
        <v>6.4241201165746595</v>
      </c>
      <c r="J5128" s="70">
        <f t="shared" si="116"/>
        <v>5.1666635646079362</v>
      </c>
      <c r="K5128" s="118">
        <f>VLOOKUP(B5128,WB.GDP.1990,'WB (WDI)'!$AG$2,FALSE)</f>
        <v>12669.792859166415</v>
      </c>
      <c r="L5128" s="112"/>
    </row>
    <row r="5129" spans="1:12" x14ac:dyDescent="0.25">
      <c r="A5129" s="93">
        <v>1990</v>
      </c>
      <c r="B5129" s="94" t="s">
        <v>331</v>
      </c>
      <c r="C5129" s="95" t="s">
        <v>332</v>
      </c>
      <c r="D5129" s="95" t="s">
        <v>240</v>
      </c>
      <c r="E5129" s="87">
        <f t="shared" si="116"/>
        <v>6.1088569988552406</v>
      </c>
      <c r="F5129" s="69">
        <f t="shared" si="116"/>
        <v>3.6061803243049471</v>
      </c>
      <c r="G5129" s="69">
        <f t="shared" si="116"/>
        <v>4.6913626315825026</v>
      </c>
      <c r="H5129" s="69">
        <f t="shared" si="116"/>
        <v>7.9117235187964132</v>
      </c>
      <c r="I5129" s="69" t="str">
        <f t="shared" si="116"/>
        <v/>
      </c>
      <c r="J5129" s="70">
        <f t="shared" si="116"/>
        <v>7.3679891795627173</v>
      </c>
      <c r="K5129" s="118">
        <f>VLOOKUP(B5129,WB.GDP.1990,'WB (WDI)'!$AG$2,FALSE)</f>
        <v>111454.36044582972</v>
      </c>
      <c r="L5129" s="112"/>
    </row>
    <row r="5130" spans="1:12" x14ac:dyDescent="0.25">
      <c r="A5130" s="93">
        <v>1990</v>
      </c>
      <c r="B5130" s="94" t="s">
        <v>333</v>
      </c>
      <c r="C5130" s="95" t="s">
        <v>334</v>
      </c>
      <c r="D5130" s="95" t="s">
        <v>240</v>
      </c>
      <c r="E5130" s="87" t="e">
        <f t="shared" si="116"/>
        <v>#N/A</v>
      </c>
      <c r="F5130" s="69" t="e">
        <f t="shared" si="116"/>
        <v>#N/A</v>
      </c>
      <c r="G5130" s="69" t="e">
        <f t="shared" si="116"/>
        <v>#N/A</v>
      </c>
      <c r="H5130" s="69" t="e">
        <f t="shared" si="116"/>
        <v>#N/A</v>
      </c>
      <c r="I5130" s="69" t="e">
        <f t="shared" si="116"/>
        <v>#N/A</v>
      </c>
      <c r="J5130" s="70" t="e">
        <f t="shared" si="116"/>
        <v>#N/A</v>
      </c>
      <c r="K5130" s="118" t="e">
        <f>VLOOKUP(B5130,WB.GDP.1990,'WB (WDI)'!$AG$2,FALSE)</f>
        <v>#N/A</v>
      </c>
      <c r="L5130" s="112"/>
    </row>
    <row r="5131" spans="1:12" x14ac:dyDescent="0.25">
      <c r="A5131" s="93">
        <v>1990</v>
      </c>
      <c r="B5131" s="94" t="s">
        <v>335</v>
      </c>
      <c r="C5131" s="95" t="s">
        <v>336</v>
      </c>
      <c r="D5131" s="95" t="s">
        <v>337</v>
      </c>
      <c r="E5131" s="87" t="e">
        <f t="shared" si="116"/>
        <v>#N/A</v>
      </c>
      <c r="F5131" s="69" t="e">
        <f t="shared" si="116"/>
        <v>#N/A</v>
      </c>
      <c r="G5131" s="69" t="e">
        <f t="shared" si="116"/>
        <v>#N/A</v>
      </c>
      <c r="H5131" s="69" t="e">
        <f t="shared" si="116"/>
        <v>#N/A</v>
      </c>
      <c r="I5131" s="69" t="e">
        <f t="shared" si="116"/>
        <v>#N/A</v>
      </c>
      <c r="J5131" s="70" t="e">
        <f t="shared" si="116"/>
        <v>#N/A</v>
      </c>
      <c r="K5131" s="118">
        <f>VLOOKUP(B5131,WB.GDP.1990,'WB (WDI)'!$AG$2,FALSE)</f>
        <v>8895.4765124838705</v>
      </c>
      <c r="L5131" s="112"/>
    </row>
    <row r="5132" spans="1:12" x14ac:dyDescent="0.25">
      <c r="A5132" s="93">
        <v>1990</v>
      </c>
      <c r="B5132" s="94" t="s">
        <v>338</v>
      </c>
      <c r="C5132" s="95" t="s">
        <v>339</v>
      </c>
      <c r="D5132" s="95" t="s">
        <v>337</v>
      </c>
      <c r="E5132" s="87">
        <f t="shared" si="116"/>
        <v>4.4172047110659207</v>
      </c>
      <c r="F5132" s="69">
        <f t="shared" si="116"/>
        <v>4.9699623719902126</v>
      </c>
      <c r="G5132" s="69">
        <f t="shared" si="116"/>
        <v>5.5627396327283494</v>
      </c>
      <c r="H5132" s="69">
        <f t="shared" si="116"/>
        <v>4.4417662047958935</v>
      </c>
      <c r="I5132" s="69">
        <f t="shared" si="116"/>
        <v>2.5560285175775266</v>
      </c>
      <c r="J5132" s="70">
        <f t="shared" si="116"/>
        <v>4.6780778861755472</v>
      </c>
      <c r="K5132" s="118">
        <f>VLOOKUP(B5132,WB.GDP.1990,'WB (WDI)'!$AG$2,FALSE)</f>
        <v>12109.314905287341</v>
      </c>
      <c r="L5132" s="112"/>
    </row>
    <row r="5133" spans="1:12" x14ac:dyDescent="0.25">
      <c r="A5133" s="93">
        <v>1990</v>
      </c>
      <c r="B5133" s="94" t="s">
        <v>340</v>
      </c>
      <c r="C5133" s="95" t="s">
        <v>341</v>
      </c>
      <c r="D5133" s="95" t="s">
        <v>337</v>
      </c>
      <c r="E5133" s="87" t="e">
        <f t="shared" si="116"/>
        <v>#N/A</v>
      </c>
      <c r="F5133" s="69" t="e">
        <f t="shared" si="116"/>
        <v>#N/A</v>
      </c>
      <c r="G5133" s="69" t="e">
        <f t="shared" si="116"/>
        <v>#N/A</v>
      </c>
      <c r="H5133" s="69" t="e">
        <f t="shared" si="116"/>
        <v>#N/A</v>
      </c>
      <c r="I5133" s="69" t="e">
        <f t="shared" si="116"/>
        <v>#N/A</v>
      </c>
      <c r="J5133" s="70" t="e">
        <f t="shared" si="116"/>
        <v>#N/A</v>
      </c>
      <c r="K5133" s="118">
        <f>VLOOKUP(B5133,WB.GDP.1990,'WB (WDI)'!$AG$2,FALSE)</f>
        <v>23660.49335748038</v>
      </c>
      <c r="L5133" s="112"/>
    </row>
    <row r="5134" spans="1:12" x14ac:dyDescent="0.25">
      <c r="A5134" s="93">
        <v>1990</v>
      </c>
      <c r="B5134" s="94" t="s">
        <v>342</v>
      </c>
      <c r="C5134" s="95" t="s">
        <v>343</v>
      </c>
      <c r="D5134" s="95" t="s">
        <v>337</v>
      </c>
      <c r="E5134" s="87">
        <f t="shared" ref="E5134:J5143" si="117">IF(ISNUMBER(VLOOKUP($B5134,EFW.1990,3,FALSE))=TRUE,VLOOKUP($B5134,EFW.1990,E$2,FALSE),NA())</f>
        <v>5.6814125722543345</v>
      </c>
      <c r="F5134" s="69">
        <f t="shared" si="117"/>
        <v>6.2570334608442151</v>
      </c>
      <c r="G5134" s="69">
        <f t="shared" si="117"/>
        <v>6.4071199223975013</v>
      </c>
      <c r="H5134" s="69">
        <f t="shared" si="117"/>
        <v>5.7562259119728854</v>
      </c>
      <c r="I5134" s="69">
        <f t="shared" si="117"/>
        <v>4.3194056583770841</v>
      </c>
      <c r="J5134" s="70">
        <f t="shared" si="117"/>
        <v>5.6017125110453199</v>
      </c>
      <c r="K5134" s="118" t="e">
        <f>VLOOKUP(B5134,WB.GDP.1990,'WB (WDI)'!$AG$2,FALSE)</f>
        <v>#N/A</v>
      </c>
      <c r="L5134" s="112"/>
    </row>
    <row r="5135" spans="1:12" x14ac:dyDescent="0.25">
      <c r="A5135" s="93">
        <v>1990</v>
      </c>
      <c r="B5135" s="94" t="s">
        <v>344</v>
      </c>
      <c r="C5135" s="95" t="s">
        <v>345</v>
      </c>
      <c r="D5135" s="95" t="s">
        <v>337</v>
      </c>
      <c r="E5135" s="87">
        <f t="shared" si="117"/>
        <v>4.0380790926131622</v>
      </c>
      <c r="F5135" s="69">
        <f t="shared" si="117"/>
        <v>4.0988240731474743</v>
      </c>
      <c r="G5135" s="69">
        <f t="shared" si="117"/>
        <v>5.7774318243661522</v>
      </c>
      <c r="H5135" s="69">
        <f t="shared" si="117"/>
        <v>2.506653266760992</v>
      </c>
      <c r="I5135" s="69">
        <f t="shared" si="117"/>
        <v>5.1982836039305029</v>
      </c>
      <c r="J5135" s="70">
        <f t="shared" si="117"/>
        <v>2.4278687075307763</v>
      </c>
      <c r="K5135" s="118">
        <f>VLOOKUP(B5135,WB.GDP.1990,'WB (WDI)'!$AG$2,FALSE)</f>
        <v>11351.089085768541</v>
      </c>
      <c r="L5135" s="112"/>
    </row>
    <row r="5136" spans="1:12" x14ac:dyDescent="0.25">
      <c r="A5136" s="93">
        <v>1990</v>
      </c>
      <c r="B5136" s="94" t="s">
        <v>346</v>
      </c>
      <c r="C5136" s="95" t="s">
        <v>347</v>
      </c>
      <c r="D5136" s="95" t="s">
        <v>337</v>
      </c>
      <c r="E5136" s="87" t="e">
        <f t="shared" si="117"/>
        <v>#N/A</v>
      </c>
      <c r="F5136" s="69" t="e">
        <f t="shared" si="117"/>
        <v>#N/A</v>
      </c>
      <c r="G5136" s="69" t="e">
        <f t="shared" si="117"/>
        <v>#N/A</v>
      </c>
      <c r="H5136" s="69" t="e">
        <f t="shared" si="117"/>
        <v>#N/A</v>
      </c>
      <c r="I5136" s="69" t="e">
        <f t="shared" si="117"/>
        <v>#N/A</v>
      </c>
      <c r="J5136" s="70" t="e">
        <f t="shared" si="117"/>
        <v>#N/A</v>
      </c>
      <c r="K5136" s="118" t="e">
        <f>VLOOKUP(B5136,WB.GDP.1990,'WB (WDI)'!$AG$2,FALSE)</f>
        <v>#N/A</v>
      </c>
      <c r="L5136" s="112"/>
    </row>
    <row r="5137" spans="1:12" x14ac:dyDescent="0.25">
      <c r="A5137" s="93">
        <v>1990</v>
      </c>
      <c r="B5137" s="94" t="s">
        <v>348</v>
      </c>
      <c r="C5137" s="95" t="s">
        <v>349</v>
      </c>
      <c r="D5137" s="95" t="s">
        <v>337</v>
      </c>
      <c r="E5137" s="87">
        <f t="shared" si="117"/>
        <v>4.2700280112044817</v>
      </c>
      <c r="F5137" s="69">
        <f t="shared" si="117"/>
        <v>2.864963467918773</v>
      </c>
      <c r="G5137" s="69">
        <f t="shared" si="117"/>
        <v>5.1146854208659978</v>
      </c>
      <c r="H5137" s="69">
        <f t="shared" si="117"/>
        <v>7.1589406729516272</v>
      </c>
      <c r="I5137" s="69">
        <f t="shared" si="117"/>
        <v>3.1024914628014471</v>
      </c>
      <c r="J5137" s="70">
        <f t="shared" si="117"/>
        <v>3.796621115664633</v>
      </c>
      <c r="K5137" s="118">
        <f>VLOOKUP(B5137,WB.GDP.1990,'WB (WDI)'!$AG$2,FALSE)</f>
        <v>13344.927089942621</v>
      </c>
      <c r="L5137" s="112"/>
    </row>
    <row r="5138" spans="1:12" x14ac:dyDescent="0.25">
      <c r="A5138" s="93">
        <v>1990</v>
      </c>
      <c r="B5138" s="94" t="s">
        <v>350</v>
      </c>
      <c r="C5138" s="95" t="s">
        <v>351</v>
      </c>
      <c r="D5138" s="95" t="s">
        <v>337</v>
      </c>
      <c r="E5138" s="87">
        <f t="shared" si="117"/>
        <v>3.6018677042801555</v>
      </c>
      <c r="F5138" s="69">
        <f t="shared" si="117"/>
        <v>1.1566586873188194</v>
      </c>
      <c r="G5138" s="69">
        <f t="shared" si="117"/>
        <v>4.6980775382177091</v>
      </c>
      <c r="H5138" s="69">
        <f t="shared" si="117"/>
        <v>5.9437596715212271</v>
      </c>
      <c r="I5138" s="69" t="str">
        <f t="shared" si="117"/>
        <v/>
      </c>
      <c r="J5138" s="70">
        <f t="shared" si="117"/>
        <v>1.159350568427115</v>
      </c>
      <c r="K5138" s="118">
        <f>VLOOKUP(B5138,WB.GDP.1990,'WB (WDI)'!$AG$2,FALSE)</f>
        <v>21548.652236961101</v>
      </c>
      <c r="L5138" s="112"/>
    </row>
    <row r="5139" spans="1:12" x14ac:dyDescent="0.25">
      <c r="A5139" s="93">
        <v>1990</v>
      </c>
      <c r="B5139" s="94" t="s">
        <v>352</v>
      </c>
      <c r="C5139" s="95" t="s">
        <v>353</v>
      </c>
      <c r="D5139" s="95" t="s">
        <v>337</v>
      </c>
      <c r="E5139" s="87" t="e">
        <f t="shared" si="117"/>
        <v>#N/A</v>
      </c>
      <c r="F5139" s="69" t="e">
        <f t="shared" si="117"/>
        <v>#N/A</v>
      </c>
      <c r="G5139" s="69" t="e">
        <f t="shared" si="117"/>
        <v>#N/A</v>
      </c>
      <c r="H5139" s="69" t="e">
        <f t="shared" si="117"/>
        <v>#N/A</v>
      </c>
      <c r="I5139" s="69" t="e">
        <f t="shared" si="117"/>
        <v>#N/A</v>
      </c>
      <c r="J5139" s="70" t="e">
        <f t="shared" si="117"/>
        <v>#N/A</v>
      </c>
      <c r="K5139" s="118" t="e">
        <f>VLOOKUP(B5139,WB.GDP.1990,'WB (WDI)'!$AG$2,FALSE)</f>
        <v>#N/A</v>
      </c>
      <c r="L5139" s="112"/>
    </row>
    <row r="5140" spans="1:12" x14ac:dyDescent="0.25">
      <c r="A5140" s="93">
        <v>1990</v>
      </c>
      <c r="B5140" s="94" t="s">
        <v>354</v>
      </c>
      <c r="C5140" s="95" t="s">
        <v>355</v>
      </c>
      <c r="D5140" s="95" t="s">
        <v>337</v>
      </c>
      <c r="E5140" s="87" t="e">
        <f t="shared" si="117"/>
        <v>#N/A</v>
      </c>
      <c r="F5140" s="69" t="e">
        <f t="shared" si="117"/>
        <v>#N/A</v>
      </c>
      <c r="G5140" s="69" t="e">
        <f t="shared" si="117"/>
        <v>#N/A</v>
      </c>
      <c r="H5140" s="69" t="e">
        <f t="shared" si="117"/>
        <v>#N/A</v>
      </c>
      <c r="I5140" s="69" t="e">
        <f t="shared" si="117"/>
        <v>#N/A</v>
      </c>
      <c r="J5140" s="70" t="e">
        <f t="shared" si="117"/>
        <v>#N/A</v>
      </c>
      <c r="K5140" s="118">
        <f>VLOOKUP(B5140,WB.GDP.1990,'WB (WDI)'!$AG$2,FALSE)</f>
        <v>15751.7224397433</v>
      </c>
      <c r="L5140" s="112"/>
    </row>
    <row r="5141" spans="1:12" x14ac:dyDescent="0.25">
      <c r="A5141" s="93">
        <v>1990</v>
      </c>
      <c r="B5141" s="94" t="s">
        <v>356</v>
      </c>
      <c r="C5141" s="95" t="s">
        <v>357</v>
      </c>
      <c r="D5141" s="95" t="s">
        <v>337</v>
      </c>
      <c r="E5141" s="87" t="e">
        <f t="shared" si="117"/>
        <v>#N/A</v>
      </c>
      <c r="F5141" s="69" t="e">
        <f t="shared" si="117"/>
        <v>#N/A</v>
      </c>
      <c r="G5141" s="69" t="e">
        <f t="shared" si="117"/>
        <v>#N/A</v>
      </c>
      <c r="H5141" s="69" t="e">
        <f t="shared" si="117"/>
        <v>#N/A</v>
      </c>
      <c r="I5141" s="69" t="e">
        <f t="shared" si="117"/>
        <v>#N/A</v>
      </c>
      <c r="J5141" s="70" t="e">
        <f t="shared" si="117"/>
        <v>#N/A</v>
      </c>
      <c r="K5141" s="118" t="e">
        <f>VLOOKUP(B5141,WB.GDP.1990,'WB (WDI)'!$AG$2,FALSE)</f>
        <v>#N/A</v>
      </c>
      <c r="L5141" s="112"/>
    </row>
    <row r="5142" spans="1:12" x14ac:dyDescent="0.25">
      <c r="A5142" s="93">
        <v>1990</v>
      </c>
      <c r="B5142" s="94" t="s">
        <v>358</v>
      </c>
      <c r="C5142" s="95" t="s">
        <v>359</v>
      </c>
      <c r="D5142" s="95" t="s">
        <v>337</v>
      </c>
      <c r="E5142" s="87">
        <f t="shared" si="117"/>
        <v>7.7743686980116822</v>
      </c>
      <c r="F5142" s="69">
        <f t="shared" si="117"/>
        <v>5.7417203117168825</v>
      </c>
      <c r="G5142" s="69">
        <f t="shared" si="117"/>
        <v>8.3659158788416264</v>
      </c>
      <c r="H5142" s="69">
        <f t="shared" si="117"/>
        <v>9.4585146179848802</v>
      </c>
      <c r="I5142" s="69">
        <f t="shared" si="117"/>
        <v>8.2681130966569949</v>
      </c>
      <c r="J5142" s="70">
        <f t="shared" si="117"/>
        <v>7.3563987601340113</v>
      </c>
      <c r="K5142" s="118">
        <f>VLOOKUP(B5142,WB.GDP.1990,'WB (WDI)'!$AG$2,FALSE)</f>
        <v>39152.604014793258</v>
      </c>
      <c r="L5142" s="112"/>
    </row>
    <row r="5143" spans="1:12" x14ac:dyDescent="0.25">
      <c r="A5143" s="93">
        <v>1990</v>
      </c>
      <c r="B5143" s="94" t="s">
        <v>360</v>
      </c>
      <c r="C5143" s="95" t="s">
        <v>361</v>
      </c>
      <c r="D5143" s="95" t="s">
        <v>337</v>
      </c>
      <c r="E5143" s="87">
        <f t="shared" si="117"/>
        <v>4.6025270082226433</v>
      </c>
      <c r="F5143" s="69" t="str">
        <f t="shared" si="117"/>
        <v/>
      </c>
      <c r="G5143" s="69">
        <f t="shared" si="117"/>
        <v>6.6600822547730205</v>
      </c>
      <c r="H5143" s="69">
        <f t="shared" si="117"/>
        <v>3.3687627277397474</v>
      </c>
      <c r="I5143" s="69">
        <f t="shared" si="117"/>
        <v>3.4261376600608271</v>
      </c>
      <c r="J5143" s="70">
        <f t="shared" si="117"/>
        <v>4.0330231868841393</v>
      </c>
      <c r="K5143" s="118" t="e">
        <f>VLOOKUP(B5143,WB.GDP.1990,'WB (WDI)'!$AG$2,FALSE)</f>
        <v>#N/A</v>
      </c>
      <c r="L5143" s="112"/>
    </row>
    <row r="5144" spans="1:12" x14ac:dyDescent="0.25">
      <c r="A5144" s="93">
        <v>1990</v>
      </c>
      <c r="B5144" s="94" t="s">
        <v>362</v>
      </c>
      <c r="C5144" s="95" t="s">
        <v>363</v>
      </c>
      <c r="D5144" s="95" t="s">
        <v>337</v>
      </c>
      <c r="E5144" s="87" t="e">
        <f t="shared" ref="E5144:J5153" si="118">IF(ISNUMBER(VLOOKUP($B5144,EFW.1990,3,FALSE))=TRUE,VLOOKUP($B5144,EFW.1990,E$2,FALSE),NA())</f>
        <v>#N/A</v>
      </c>
      <c r="F5144" s="69" t="e">
        <f t="shared" si="118"/>
        <v>#N/A</v>
      </c>
      <c r="G5144" s="69" t="e">
        <f t="shared" si="118"/>
        <v>#N/A</v>
      </c>
      <c r="H5144" s="69" t="e">
        <f t="shared" si="118"/>
        <v>#N/A</v>
      </c>
      <c r="I5144" s="69" t="e">
        <f t="shared" si="118"/>
        <v>#N/A</v>
      </c>
      <c r="J5144" s="70" t="e">
        <f t="shared" si="118"/>
        <v>#N/A</v>
      </c>
      <c r="K5144" s="118" t="e">
        <f>VLOOKUP(B5144,WB.GDP.1990,'WB (WDI)'!$AG$2,FALSE)</f>
        <v>#N/A</v>
      </c>
      <c r="L5144" s="112"/>
    </row>
    <row r="5145" spans="1:12" x14ac:dyDescent="0.25">
      <c r="A5145" s="93">
        <v>1990</v>
      </c>
      <c r="B5145" s="94" t="s">
        <v>364</v>
      </c>
      <c r="C5145" s="95" t="s">
        <v>365</v>
      </c>
      <c r="D5145" s="95" t="s">
        <v>337</v>
      </c>
      <c r="E5145" s="87">
        <f t="shared" si="118"/>
        <v>7.8367154109155361</v>
      </c>
      <c r="F5145" s="69">
        <f t="shared" si="118"/>
        <v>6.7507473513912855</v>
      </c>
      <c r="G5145" s="69">
        <f t="shared" si="118"/>
        <v>8.3837880606758386</v>
      </c>
      <c r="H5145" s="69">
        <f t="shared" si="118"/>
        <v>9.2716585549785471</v>
      </c>
      <c r="I5145" s="69">
        <f t="shared" si="118"/>
        <v>7.3977829296934647</v>
      </c>
      <c r="J5145" s="70">
        <f t="shared" si="118"/>
        <v>7.7700274163147771</v>
      </c>
      <c r="K5145" s="118">
        <f>VLOOKUP(B5145,WB.GDP.1990,'WB (WDI)'!$AG$2,FALSE)</f>
        <v>32965.985691855727</v>
      </c>
      <c r="L5145" s="112"/>
    </row>
    <row r="5146" spans="1:12" x14ac:dyDescent="0.25">
      <c r="A5146" s="93">
        <v>1990</v>
      </c>
      <c r="B5146" s="94" t="s">
        <v>366</v>
      </c>
      <c r="C5146" s="95" t="s">
        <v>367</v>
      </c>
      <c r="D5146" s="95" t="s">
        <v>337</v>
      </c>
      <c r="E5146" s="87" t="e">
        <f t="shared" si="118"/>
        <v>#N/A</v>
      </c>
      <c r="F5146" s="69" t="e">
        <f t="shared" si="118"/>
        <v>#N/A</v>
      </c>
      <c r="G5146" s="69" t="e">
        <f t="shared" si="118"/>
        <v>#N/A</v>
      </c>
      <c r="H5146" s="69" t="e">
        <f t="shared" si="118"/>
        <v>#N/A</v>
      </c>
      <c r="I5146" s="69" t="e">
        <f t="shared" si="118"/>
        <v>#N/A</v>
      </c>
      <c r="J5146" s="70" t="e">
        <f t="shared" si="118"/>
        <v>#N/A</v>
      </c>
      <c r="K5146" s="118" t="e">
        <f>VLOOKUP(B5146,WB.GDP.1990,'WB (WDI)'!$AG$2,FALSE)</f>
        <v>#N/A</v>
      </c>
      <c r="L5146" s="112"/>
    </row>
    <row r="5147" spans="1:12" x14ac:dyDescent="0.25">
      <c r="A5147" s="93">
        <v>1990</v>
      </c>
      <c r="B5147" s="94" t="s">
        <v>368</v>
      </c>
      <c r="C5147" s="95" t="s">
        <v>369</v>
      </c>
      <c r="D5147" s="95" t="s">
        <v>337</v>
      </c>
      <c r="E5147" s="87">
        <f t="shared" si="118"/>
        <v>7.0221876458380921</v>
      </c>
      <c r="F5147" s="69">
        <f t="shared" si="118"/>
        <v>7.0772197324133845</v>
      </c>
      <c r="G5147" s="69">
        <f t="shared" si="118"/>
        <v>8.0843701801804198</v>
      </c>
      <c r="H5147" s="69">
        <f t="shared" si="118"/>
        <v>7.0837138484246136</v>
      </c>
      <c r="I5147" s="69">
        <f t="shared" si="118"/>
        <v>6.3655432294361409</v>
      </c>
      <c r="J5147" s="70">
        <f t="shared" si="118"/>
        <v>6.7535165799365826</v>
      </c>
      <c r="K5147" s="118">
        <f>VLOOKUP(B5147,WB.GDP.1990,'WB (WDI)'!$AG$2,FALSE)</f>
        <v>34182.981632160816</v>
      </c>
      <c r="L5147" s="112"/>
    </row>
    <row r="5148" spans="1:12" x14ac:dyDescent="0.25">
      <c r="A5148" s="93">
        <v>1990</v>
      </c>
      <c r="B5148" s="94" t="s">
        <v>370</v>
      </c>
      <c r="C5148" s="95" t="s">
        <v>371</v>
      </c>
      <c r="D5148" s="95" t="s">
        <v>337</v>
      </c>
      <c r="E5148" s="87">
        <f t="shared" si="118"/>
        <v>7.1970764133165828</v>
      </c>
      <c r="F5148" s="69">
        <f t="shared" si="118"/>
        <v>6.5198420782380984</v>
      </c>
      <c r="G5148" s="69">
        <f t="shared" si="118"/>
        <v>7.4314036141050774</v>
      </c>
      <c r="H5148" s="69">
        <f t="shared" si="118"/>
        <v>6.7992675945180254</v>
      </c>
      <c r="I5148" s="69">
        <f t="shared" si="118"/>
        <v>7.4716858794162695</v>
      </c>
      <c r="J5148" s="70">
        <f t="shared" si="118"/>
        <v>7.8376433928937601</v>
      </c>
      <c r="K5148" s="118">
        <f>VLOOKUP(B5148,WB.GDP.1990,'WB (WDI)'!$AG$2,FALSE)</f>
        <v>26448.289359812119</v>
      </c>
      <c r="L5148" s="112"/>
    </row>
    <row r="5149" spans="1:12" x14ac:dyDescent="0.25">
      <c r="A5149" s="93">
        <v>1990</v>
      </c>
      <c r="B5149" s="94" t="s">
        <v>372</v>
      </c>
      <c r="C5149" s="95" t="s">
        <v>373</v>
      </c>
      <c r="D5149" s="95" t="s">
        <v>337</v>
      </c>
      <c r="E5149" s="87" t="e">
        <f t="shared" si="118"/>
        <v>#N/A</v>
      </c>
      <c r="F5149" s="69" t="e">
        <f t="shared" si="118"/>
        <v>#N/A</v>
      </c>
      <c r="G5149" s="69" t="e">
        <f t="shared" si="118"/>
        <v>#N/A</v>
      </c>
      <c r="H5149" s="69" t="e">
        <f t="shared" si="118"/>
        <v>#N/A</v>
      </c>
      <c r="I5149" s="69" t="e">
        <f t="shared" si="118"/>
        <v>#N/A</v>
      </c>
      <c r="J5149" s="70" t="e">
        <f t="shared" si="118"/>
        <v>#N/A</v>
      </c>
      <c r="K5149" s="118" t="e">
        <f>VLOOKUP(B5149,WB.GDP.1990,'WB (WDI)'!$AG$2,FALSE)</f>
        <v>#N/A</v>
      </c>
      <c r="L5149" s="112"/>
    </row>
    <row r="5150" spans="1:12" x14ac:dyDescent="0.25">
      <c r="A5150" s="93">
        <v>1990</v>
      </c>
      <c r="B5150" s="94" t="s">
        <v>374</v>
      </c>
      <c r="C5150" s="95" t="s">
        <v>375</v>
      </c>
      <c r="D5150" s="95" t="s">
        <v>337</v>
      </c>
      <c r="E5150" s="87" t="e">
        <f t="shared" si="118"/>
        <v>#N/A</v>
      </c>
      <c r="F5150" s="69" t="e">
        <f t="shared" si="118"/>
        <v>#N/A</v>
      </c>
      <c r="G5150" s="69" t="e">
        <f t="shared" si="118"/>
        <v>#N/A</v>
      </c>
      <c r="H5150" s="69" t="e">
        <f t="shared" si="118"/>
        <v>#N/A</v>
      </c>
      <c r="I5150" s="69" t="e">
        <f t="shared" si="118"/>
        <v>#N/A</v>
      </c>
      <c r="J5150" s="70" t="e">
        <f t="shared" si="118"/>
        <v>#N/A</v>
      </c>
      <c r="K5150" s="118" t="e">
        <f>VLOOKUP(B5150,WB.GDP.1990,'WB (WDI)'!$AG$2,FALSE)</f>
        <v>#N/A</v>
      </c>
      <c r="L5150" s="112"/>
    </row>
    <row r="5151" spans="1:12" x14ac:dyDescent="0.25">
      <c r="A5151" s="93">
        <v>1990</v>
      </c>
      <c r="B5151" s="94" t="s">
        <v>376</v>
      </c>
      <c r="C5151" s="95" t="s">
        <v>377</v>
      </c>
      <c r="D5151" s="95" t="s">
        <v>337</v>
      </c>
      <c r="E5151" s="87" t="e">
        <f t="shared" si="118"/>
        <v>#N/A</v>
      </c>
      <c r="F5151" s="69" t="e">
        <f t="shared" si="118"/>
        <v>#N/A</v>
      </c>
      <c r="G5151" s="69" t="e">
        <f t="shared" si="118"/>
        <v>#N/A</v>
      </c>
      <c r="H5151" s="69" t="e">
        <f t="shared" si="118"/>
        <v>#N/A</v>
      </c>
      <c r="I5151" s="69" t="e">
        <f t="shared" si="118"/>
        <v>#N/A</v>
      </c>
      <c r="J5151" s="70" t="e">
        <f t="shared" si="118"/>
        <v>#N/A</v>
      </c>
      <c r="K5151" s="118" t="e">
        <f>VLOOKUP(B5151,WB.GDP.1990,'WB (WDI)'!$AG$2,FALSE)</f>
        <v>#N/A</v>
      </c>
      <c r="L5151" s="112"/>
    </row>
    <row r="5152" spans="1:12" x14ac:dyDescent="0.25">
      <c r="A5152" s="93">
        <v>1990</v>
      </c>
      <c r="B5152" s="94" t="s">
        <v>378</v>
      </c>
      <c r="C5152" s="95" t="s">
        <v>379</v>
      </c>
      <c r="D5152" s="95" t="s">
        <v>337</v>
      </c>
      <c r="E5152" s="87" t="e">
        <f t="shared" si="118"/>
        <v>#N/A</v>
      </c>
      <c r="F5152" s="69" t="e">
        <f t="shared" si="118"/>
        <v>#N/A</v>
      </c>
      <c r="G5152" s="69" t="e">
        <f t="shared" si="118"/>
        <v>#N/A</v>
      </c>
      <c r="H5152" s="69" t="e">
        <f t="shared" si="118"/>
        <v>#N/A</v>
      </c>
      <c r="I5152" s="69" t="e">
        <f t="shared" si="118"/>
        <v>#N/A</v>
      </c>
      <c r="J5152" s="70" t="e">
        <f t="shared" si="118"/>
        <v>#N/A</v>
      </c>
      <c r="K5152" s="118" t="e">
        <f>VLOOKUP(B5152,WB.GDP.1990,'WB (WDI)'!$AG$2,FALSE)</f>
        <v>#N/A</v>
      </c>
      <c r="L5152" s="112"/>
    </row>
    <row r="5153" spans="1:12" x14ac:dyDescent="0.25">
      <c r="A5153" s="93">
        <v>1990</v>
      </c>
      <c r="B5153" s="94" t="s">
        <v>380</v>
      </c>
      <c r="C5153" s="95" t="s">
        <v>381</v>
      </c>
      <c r="D5153" s="95" t="s">
        <v>337</v>
      </c>
      <c r="E5153" s="87">
        <f t="shared" si="118"/>
        <v>7.4675566406250002</v>
      </c>
      <c r="F5153" s="69">
        <f t="shared" si="118"/>
        <v>5.1646969751524239</v>
      </c>
      <c r="G5153" s="69">
        <f t="shared" si="118"/>
        <v>8.4720157351794683</v>
      </c>
      <c r="H5153" s="69">
        <f t="shared" si="118"/>
        <v>8.7285274604009224</v>
      </c>
      <c r="I5153" s="69">
        <f t="shared" si="118"/>
        <v>8.3718360511218606</v>
      </c>
      <c r="J5153" s="70">
        <f t="shared" si="118"/>
        <v>6.6103281607265094</v>
      </c>
      <c r="K5153" s="118">
        <f>VLOOKUP(B5153,WB.GDP.1990,'WB (WDI)'!$AG$2,FALSE)</f>
        <v>42271.166649141334</v>
      </c>
      <c r="L5153" s="112"/>
    </row>
    <row r="5154" spans="1:12" x14ac:dyDescent="0.25">
      <c r="A5154" s="93">
        <v>1990</v>
      </c>
      <c r="B5154" s="94"/>
      <c r="C5154" s="95" t="s">
        <v>382</v>
      </c>
      <c r="D5154" s="95" t="s">
        <v>337</v>
      </c>
      <c r="E5154" s="87" t="e">
        <f t="shared" ref="E5154:J5163" si="119">IF(ISNUMBER(VLOOKUP($B5154,EFW.1990,3,FALSE))=TRUE,VLOOKUP($B5154,EFW.1990,E$2,FALSE),NA())</f>
        <v>#N/A</v>
      </c>
      <c r="F5154" s="69" t="e">
        <f t="shared" si="119"/>
        <v>#N/A</v>
      </c>
      <c r="G5154" s="69" t="e">
        <f t="shared" si="119"/>
        <v>#N/A</v>
      </c>
      <c r="H5154" s="69" t="e">
        <f t="shared" si="119"/>
        <v>#N/A</v>
      </c>
      <c r="I5154" s="69" t="e">
        <f t="shared" si="119"/>
        <v>#N/A</v>
      </c>
      <c r="J5154" s="70" t="e">
        <f t="shared" si="119"/>
        <v>#N/A</v>
      </c>
      <c r="K5154" s="118" t="e">
        <f>VLOOKUP(B5154,WB.GDP.1990,'WB (WDI)'!$AG$2,FALSE)</f>
        <v>#N/A</v>
      </c>
      <c r="L5154" s="112"/>
    </row>
    <row r="5155" spans="1:12" x14ac:dyDescent="0.25">
      <c r="A5155" s="93">
        <v>1990</v>
      </c>
      <c r="B5155" s="94" t="s">
        <v>383</v>
      </c>
      <c r="C5155" s="95" t="s">
        <v>384</v>
      </c>
      <c r="D5155" s="95" t="s">
        <v>337</v>
      </c>
      <c r="E5155" s="87" t="e">
        <f t="shared" si="119"/>
        <v>#N/A</v>
      </c>
      <c r="F5155" s="69" t="e">
        <f t="shared" si="119"/>
        <v>#N/A</v>
      </c>
      <c r="G5155" s="69" t="e">
        <f t="shared" si="119"/>
        <v>#N/A</v>
      </c>
      <c r="H5155" s="69" t="e">
        <f t="shared" si="119"/>
        <v>#N/A</v>
      </c>
      <c r="I5155" s="69" t="e">
        <f t="shared" si="119"/>
        <v>#N/A</v>
      </c>
      <c r="J5155" s="70" t="e">
        <f t="shared" si="119"/>
        <v>#N/A</v>
      </c>
      <c r="K5155" s="118" t="e">
        <f>VLOOKUP(B5155,WB.GDP.1990,'WB (WDI)'!$AG$2,FALSE)</f>
        <v>#N/A</v>
      </c>
      <c r="L5155" s="112"/>
    </row>
    <row r="5156" spans="1:12" x14ac:dyDescent="0.25">
      <c r="A5156" s="93">
        <v>1990</v>
      </c>
      <c r="B5156" s="94" t="s">
        <v>385</v>
      </c>
      <c r="C5156" s="95" t="s">
        <v>386</v>
      </c>
      <c r="D5156" s="95" t="s">
        <v>337</v>
      </c>
      <c r="E5156" s="87">
        <f t="shared" si="119"/>
        <v>7.5621597227951494</v>
      </c>
      <c r="F5156" s="69">
        <f t="shared" si="119"/>
        <v>6.8365053210064621</v>
      </c>
      <c r="G5156" s="69">
        <f t="shared" si="119"/>
        <v>7.9198822381475313</v>
      </c>
      <c r="H5156" s="69">
        <f t="shared" si="119"/>
        <v>8.0307110812486258</v>
      </c>
      <c r="I5156" s="69">
        <f t="shared" si="119"/>
        <v>9.1158368321550824</v>
      </c>
      <c r="J5156" s="70">
        <f t="shared" si="119"/>
        <v>6.7726256616867637</v>
      </c>
      <c r="K5156" s="118">
        <f>VLOOKUP(B5156,WB.GDP.1990,'WB (WDI)'!$AG$2,FALSE)</f>
        <v>34265.889777043762</v>
      </c>
      <c r="L5156" s="112"/>
    </row>
    <row r="5157" spans="1:12" x14ac:dyDescent="0.25">
      <c r="A5157" s="93">
        <v>1990</v>
      </c>
      <c r="B5157" s="94" t="s">
        <v>387</v>
      </c>
      <c r="C5157" s="95" t="s">
        <v>648</v>
      </c>
      <c r="D5157" s="95" t="s">
        <v>337</v>
      </c>
      <c r="E5157" s="87">
        <f t="shared" si="119"/>
        <v>8.5007306904308209</v>
      </c>
      <c r="F5157" s="69">
        <f t="shared" si="119"/>
        <v>7.5933262979290435</v>
      </c>
      <c r="G5157" s="69">
        <f t="shared" si="119"/>
        <v>7.8119073153216512</v>
      </c>
      <c r="H5157" s="69">
        <f t="shared" si="119"/>
        <v>9.4774297096298969</v>
      </c>
      <c r="I5157" s="69">
        <f t="shared" si="119"/>
        <v>9.1389991121328187</v>
      </c>
      <c r="J5157" s="70">
        <f t="shared" si="119"/>
        <v>8.5754361659650193</v>
      </c>
      <c r="K5157" s="118">
        <f>VLOOKUP(B5157,WB.GDP.1990,'WB (WDI)'!$AG$2,FALSE)</f>
        <v>30659.973595966123</v>
      </c>
      <c r="L5157" s="112"/>
    </row>
    <row r="5158" spans="1:12" x14ac:dyDescent="0.25">
      <c r="A5158" s="93">
        <v>1990</v>
      </c>
      <c r="B5158" s="94" t="s">
        <v>388</v>
      </c>
      <c r="C5158" s="95" t="s">
        <v>389</v>
      </c>
      <c r="D5158" s="95" t="s">
        <v>337</v>
      </c>
      <c r="E5158" s="87">
        <f t="shared" si="119"/>
        <v>4.663202122954444</v>
      </c>
      <c r="F5158" s="69">
        <f t="shared" si="119"/>
        <v>4.1420954901038867</v>
      </c>
      <c r="G5158" s="69">
        <f t="shared" si="119"/>
        <v>4.998847343399011</v>
      </c>
      <c r="H5158" s="69">
        <f t="shared" si="119"/>
        <v>4.9095724046762435</v>
      </c>
      <c r="I5158" s="69" t="str">
        <f t="shared" si="119"/>
        <v/>
      </c>
      <c r="J5158" s="70">
        <f t="shared" si="119"/>
        <v>3.160371122510782</v>
      </c>
      <c r="K5158" s="118">
        <f>VLOOKUP(B5158,WB.GDP.1990,'WB (WDI)'!$AG$2,FALSE)</f>
        <v>4842.7346348994915</v>
      </c>
      <c r="L5158" s="112"/>
    </row>
    <row r="5159" spans="1:12" x14ac:dyDescent="0.25">
      <c r="A5159" s="93">
        <v>1990</v>
      </c>
      <c r="B5159" s="94" t="s">
        <v>390</v>
      </c>
      <c r="C5159" s="95" t="s">
        <v>391</v>
      </c>
      <c r="D5159" s="95" t="s">
        <v>337</v>
      </c>
      <c r="E5159" s="87" t="e">
        <f t="shared" si="119"/>
        <v>#N/A</v>
      </c>
      <c r="F5159" s="69" t="e">
        <f t="shared" si="119"/>
        <v>#N/A</v>
      </c>
      <c r="G5159" s="69" t="e">
        <f t="shared" si="119"/>
        <v>#N/A</v>
      </c>
      <c r="H5159" s="69" t="e">
        <f t="shared" si="119"/>
        <v>#N/A</v>
      </c>
      <c r="I5159" s="69" t="e">
        <f t="shared" si="119"/>
        <v>#N/A</v>
      </c>
      <c r="J5159" s="70" t="e">
        <f t="shared" si="119"/>
        <v>#N/A</v>
      </c>
      <c r="K5159" s="118" t="e">
        <f>VLOOKUP(B5159,WB.GDP.1990,'WB (WDI)'!$AG$2,FALSE)</f>
        <v>#N/A</v>
      </c>
      <c r="L5159" s="112"/>
    </row>
    <row r="5160" spans="1:12" x14ac:dyDescent="0.25">
      <c r="A5160" s="93">
        <v>1990</v>
      </c>
      <c r="B5160" s="94" t="s">
        <v>392</v>
      </c>
      <c r="C5160" s="95" t="s">
        <v>393</v>
      </c>
      <c r="D5160" s="95" t="s">
        <v>337</v>
      </c>
      <c r="E5160" s="87" t="e">
        <f t="shared" si="119"/>
        <v>#N/A</v>
      </c>
      <c r="F5160" s="69" t="e">
        <f t="shared" si="119"/>
        <v>#N/A</v>
      </c>
      <c r="G5160" s="69" t="e">
        <f t="shared" si="119"/>
        <v>#N/A</v>
      </c>
      <c r="H5160" s="69" t="e">
        <f t="shared" si="119"/>
        <v>#N/A</v>
      </c>
      <c r="I5160" s="69" t="e">
        <f t="shared" si="119"/>
        <v>#N/A</v>
      </c>
      <c r="J5160" s="70" t="e">
        <f t="shared" si="119"/>
        <v>#N/A</v>
      </c>
      <c r="K5160" s="118" t="e">
        <f>VLOOKUP(B5160,WB.GDP.1990,'WB (WDI)'!$AG$2,FALSE)</f>
        <v>#N/A</v>
      </c>
      <c r="L5160" s="112"/>
    </row>
    <row r="5161" spans="1:12" x14ac:dyDescent="0.25">
      <c r="A5161" s="93">
        <v>1990</v>
      </c>
      <c r="B5161" s="94" t="s">
        <v>394</v>
      </c>
      <c r="C5161" s="95" t="s">
        <v>395</v>
      </c>
      <c r="D5161" s="95" t="s">
        <v>337</v>
      </c>
      <c r="E5161" s="87" t="e">
        <f t="shared" si="119"/>
        <v>#N/A</v>
      </c>
      <c r="F5161" s="69" t="e">
        <f t="shared" si="119"/>
        <v>#N/A</v>
      </c>
      <c r="G5161" s="69" t="e">
        <f t="shared" si="119"/>
        <v>#N/A</v>
      </c>
      <c r="H5161" s="69" t="e">
        <f t="shared" si="119"/>
        <v>#N/A</v>
      </c>
      <c r="I5161" s="69" t="e">
        <f t="shared" si="119"/>
        <v>#N/A</v>
      </c>
      <c r="J5161" s="70" t="e">
        <f t="shared" si="119"/>
        <v>#N/A</v>
      </c>
      <c r="K5161" s="118" t="e">
        <f>VLOOKUP(B5161,WB.GDP.1990,'WB (WDI)'!$AG$2,FALSE)</f>
        <v>#N/A</v>
      </c>
      <c r="L5161" s="112"/>
    </row>
    <row r="5162" spans="1:12" x14ac:dyDescent="0.25">
      <c r="A5162" s="93">
        <v>1990</v>
      </c>
      <c r="B5162" s="94" t="s">
        <v>396</v>
      </c>
      <c r="C5162" s="95" t="s">
        <v>397</v>
      </c>
      <c r="D5162" s="95" t="s">
        <v>337</v>
      </c>
      <c r="E5162" s="87" t="e">
        <f t="shared" si="119"/>
        <v>#N/A</v>
      </c>
      <c r="F5162" s="69" t="e">
        <f t="shared" si="119"/>
        <v>#N/A</v>
      </c>
      <c r="G5162" s="69" t="e">
        <f t="shared" si="119"/>
        <v>#N/A</v>
      </c>
      <c r="H5162" s="69" t="e">
        <f t="shared" si="119"/>
        <v>#N/A</v>
      </c>
      <c r="I5162" s="69" t="e">
        <f t="shared" si="119"/>
        <v>#N/A</v>
      </c>
      <c r="J5162" s="70" t="e">
        <f t="shared" si="119"/>
        <v>#N/A</v>
      </c>
      <c r="K5162" s="118" t="e">
        <f>VLOOKUP(B5162,WB.GDP.1990,'WB (WDI)'!$AG$2,FALSE)</f>
        <v>#N/A</v>
      </c>
      <c r="L5162" s="112"/>
    </row>
    <row r="5163" spans="1:12" x14ac:dyDescent="0.25">
      <c r="A5163" s="93">
        <v>1990</v>
      </c>
      <c r="B5163" s="94" t="s">
        <v>398</v>
      </c>
      <c r="C5163" s="95" t="s">
        <v>399</v>
      </c>
      <c r="D5163" s="95" t="s">
        <v>337</v>
      </c>
      <c r="E5163" s="87">
        <f t="shared" si="119"/>
        <v>6.1245464844204935</v>
      </c>
      <c r="F5163" s="69">
        <f t="shared" si="119"/>
        <v>6.5651960979165276</v>
      </c>
      <c r="G5163" s="69">
        <f t="shared" si="119"/>
        <v>5.8802759529269881</v>
      </c>
      <c r="H5163" s="69">
        <f t="shared" si="119"/>
        <v>6.8952765469804298</v>
      </c>
      <c r="I5163" s="69">
        <f t="shared" si="119"/>
        <v>6.2688574000827302</v>
      </c>
      <c r="J5163" s="70">
        <f t="shared" si="119"/>
        <v>5.0795931058770778</v>
      </c>
      <c r="K5163" s="118">
        <f>VLOOKUP(B5163,WB.GDP.1990,'WB (WDI)'!$AG$2,FALSE)</f>
        <v>24581.023730638139</v>
      </c>
      <c r="L5163" s="112"/>
    </row>
    <row r="5164" spans="1:12" x14ac:dyDescent="0.25">
      <c r="A5164" s="93">
        <v>1990</v>
      </c>
      <c r="B5164" s="94" t="s">
        <v>400</v>
      </c>
      <c r="C5164" s="95" t="s">
        <v>401</v>
      </c>
      <c r="D5164" s="95" t="s">
        <v>337</v>
      </c>
      <c r="E5164" s="87" t="e">
        <f t="shared" ref="E5164:J5173" si="120">IF(ISNUMBER(VLOOKUP($B5164,EFW.1990,3,FALSE))=TRUE,VLOOKUP($B5164,EFW.1990,E$2,FALSE),NA())</f>
        <v>#N/A</v>
      </c>
      <c r="F5164" s="69" t="e">
        <f t="shared" si="120"/>
        <v>#N/A</v>
      </c>
      <c r="G5164" s="69" t="e">
        <f t="shared" si="120"/>
        <v>#N/A</v>
      </c>
      <c r="H5164" s="69" t="e">
        <f t="shared" si="120"/>
        <v>#N/A</v>
      </c>
      <c r="I5164" s="69" t="e">
        <f t="shared" si="120"/>
        <v>#N/A</v>
      </c>
      <c r="J5164" s="70" t="e">
        <f t="shared" si="120"/>
        <v>#N/A</v>
      </c>
      <c r="K5164" s="118" t="e">
        <f>VLOOKUP(B5164,WB.GDP.1990,'WB (WDI)'!$AG$2,FALSE)</f>
        <v>#N/A</v>
      </c>
      <c r="L5164" s="112"/>
    </row>
    <row r="5165" spans="1:12" x14ac:dyDescent="0.25">
      <c r="A5165" s="93">
        <v>1990</v>
      </c>
      <c r="B5165" s="94" t="s">
        <v>402</v>
      </c>
      <c r="C5165" s="95" t="s">
        <v>403</v>
      </c>
      <c r="D5165" s="95" t="s">
        <v>337</v>
      </c>
      <c r="E5165" s="87">
        <f t="shared" si="120"/>
        <v>7.1653020740404179</v>
      </c>
      <c r="F5165" s="69">
        <f t="shared" si="120"/>
        <v>6.9990421851283511</v>
      </c>
      <c r="G5165" s="69">
        <f t="shared" si="120"/>
        <v>6.8287999791464182</v>
      </c>
      <c r="H5165" s="69">
        <f t="shared" si="120"/>
        <v>9.2809205715272363</v>
      </c>
      <c r="I5165" s="69">
        <f t="shared" si="120"/>
        <v>7.2979613232797238</v>
      </c>
      <c r="J5165" s="70">
        <f t="shared" si="120"/>
        <v>5.7258599759007822</v>
      </c>
      <c r="K5165" s="118">
        <f>VLOOKUP(B5165,WB.GDP.1990,'WB (WDI)'!$AG$2,FALSE)</f>
        <v>36702.507400175586</v>
      </c>
      <c r="L5165" s="112"/>
    </row>
    <row r="5166" spans="1:12" x14ac:dyDescent="0.25">
      <c r="A5166" s="93">
        <v>1990</v>
      </c>
      <c r="B5166" s="94" t="s">
        <v>404</v>
      </c>
      <c r="C5166" s="95" t="s">
        <v>405</v>
      </c>
      <c r="D5166" s="95" t="s">
        <v>337</v>
      </c>
      <c r="E5166" s="87">
        <f t="shared" si="120"/>
        <v>5.7407142857142857</v>
      </c>
      <c r="F5166" s="69">
        <f t="shared" si="120"/>
        <v>4.375415784105412</v>
      </c>
      <c r="G5166" s="69">
        <f t="shared" si="120"/>
        <v>4.786458973312846</v>
      </c>
      <c r="H5166" s="69">
        <f t="shared" si="120"/>
        <v>7.2739651480929695</v>
      </c>
      <c r="I5166" s="69">
        <f t="shared" si="120"/>
        <v>6.4395158704024489</v>
      </c>
      <c r="J5166" s="70">
        <f t="shared" si="120"/>
        <v>5.9040743548905077</v>
      </c>
      <c r="K5166" s="118">
        <f>VLOOKUP(B5166,WB.GDP.1990,'WB (WDI)'!$AG$2,FALSE)</f>
        <v>18062.521915593075</v>
      </c>
      <c r="L5166" s="112"/>
    </row>
    <row r="5167" spans="1:12" x14ac:dyDescent="0.25">
      <c r="A5167" s="93">
        <v>1990</v>
      </c>
      <c r="B5167" s="94" t="s">
        <v>406</v>
      </c>
      <c r="C5167" s="95" t="s">
        <v>407</v>
      </c>
      <c r="D5167" s="95" t="s">
        <v>337</v>
      </c>
      <c r="E5167" s="87" t="e">
        <f t="shared" si="120"/>
        <v>#N/A</v>
      </c>
      <c r="F5167" s="69" t="e">
        <f t="shared" si="120"/>
        <v>#N/A</v>
      </c>
      <c r="G5167" s="69" t="e">
        <f t="shared" si="120"/>
        <v>#N/A</v>
      </c>
      <c r="H5167" s="69" t="e">
        <f t="shared" si="120"/>
        <v>#N/A</v>
      </c>
      <c r="I5167" s="69" t="e">
        <f t="shared" si="120"/>
        <v>#N/A</v>
      </c>
      <c r="J5167" s="70" t="e">
        <f t="shared" si="120"/>
        <v>#N/A</v>
      </c>
      <c r="K5167" s="118" t="e">
        <f>VLOOKUP(B5167,WB.GDP.1990,'WB (WDI)'!$AG$2,FALSE)</f>
        <v>#N/A</v>
      </c>
      <c r="L5167" s="112"/>
    </row>
    <row r="5168" spans="1:12" x14ac:dyDescent="0.25">
      <c r="A5168" s="93">
        <v>1990</v>
      </c>
      <c r="B5168" s="94" t="s">
        <v>408</v>
      </c>
      <c r="C5168" s="95" t="s">
        <v>409</v>
      </c>
      <c r="D5168" s="95" t="s">
        <v>337</v>
      </c>
      <c r="E5168" s="87" t="e">
        <f t="shared" si="120"/>
        <v>#N/A</v>
      </c>
      <c r="F5168" s="69" t="e">
        <f t="shared" si="120"/>
        <v>#N/A</v>
      </c>
      <c r="G5168" s="69" t="e">
        <f t="shared" si="120"/>
        <v>#N/A</v>
      </c>
      <c r="H5168" s="69" t="e">
        <f t="shared" si="120"/>
        <v>#N/A</v>
      </c>
      <c r="I5168" s="69" t="e">
        <f t="shared" si="120"/>
        <v>#N/A</v>
      </c>
      <c r="J5168" s="70" t="e">
        <f t="shared" si="120"/>
        <v>#N/A</v>
      </c>
      <c r="K5168" s="118">
        <f>VLOOKUP(B5168,WB.GDP.1990,'WB (WDI)'!$AG$2,FALSE)</f>
        <v>11414.431458576952</v>
      </c>
      <c r="L5168" s="112"/>
    </row>
    <row r="5169" spans="1:12" x14ac:dyDescent="0.25">
      <c r="A5169" s="93">
        <v>1990</v>
      </c>
      <c r="B5169" s="94" t="s">
        <v>410</v>
      </c>
      <c r="C5169" s="95" t="s">
        <v>411</v>
      </c>
      <c r="D5169" s="95" t="s">
        <v>337</v>
      </c>
      <c r="E5169" s="87">
        <f t="shared" si="120"/>
        <v>6.2771071081868195</v>
      </c>
      <c r="F5169" s="69">
        <f t="shared" si="120"/>
        <v>7.1074540680657687</v>
      </c>
      <c r="G5169" s="69">
        <f t="shared" si="120"/>
        <v>6.6298556759876934</v>
      </c>
      <c r="H5169" s="69">
        <f t="shared" si="120"/>
        <v>6.0555869415817609</v>
      </c>
      <c r="I5169" s="69">
        <f t="shared" si="120"/>
        <v>7.2790981498740353</v>
      </c>
      <c r="J5169" s="70">
        <f t="shared" si="120"/>
        <v>4.5115135782894349</v>
      </c>
      <c r="K5169" s="118">
        <f>VLOOKUP(B5169,WB.GDP.1990,'WB (WDI)'!$AG$2,FALSE)</f>
        <v>23632.060147217318</v>
      </c>
      <c r="L5169" s="112"/>
    </row>
    <row r="5170" spans="1:12" x14ac:dyDescent="0.25">
      <c r="A5170" s="93">
        <v>1990</v>
      </c>
      <c r="B5170" s="94" t="s">
        <v>412</v>
      </c>
      <c r="C5170" s="95" t="s">
        <v>413</v>
      </c>
      <c r="D5170" s="95" t="s">
        <v>337</v>
      </c>
      <c r="E5170" s="87" t="e">
        <f t="shared" si="120"/>
        <v>#N/A</v>
      </c>
      <c r="F5170" s="69" t="e">
        <f t="shared" si="120"/>
        <v>#N/A</v>
      </c>
      <c r="G5170" s="69" t="e">
        <f t="shared" si="120"/>
        <v>#N/A</v>
      </c>
      <c r="H5170" s="69" t="e">
        <f t="shared" si="120"/>
        <v>#N/A</v>
      </c>
      <c r="I5170" s="69" t="e">
        <f t="shared" si="120"/>
        <v>#N/A</v>
      </c>
      <c r="J5170" s="70" t="e">
        <f t="shared" si="120"/>
        <v>#N/A</v>
      </c>
      <c r="K5170" s="118" t="e">
        <f>VLOOKUP(B5170,WB.GDP.1990,'WB (WDI)'!$AG$2,FALSE)</f>
        <v>#N/A</v>
      </c>
      <c r="L5170" s="112"/>
    </row>
    <row r="5171" spans="1:12" x14ac:dyDescent="0.25">
      <c r="A5171" s="93">
        <v>1990</v>
      </c>
      <c r="B5171" s="94" t="s">
        <v>414</v>
      </c>
      <c r="C5171" s="95" t="s">
        <v>415</v>
      </c>
      <c r="D5171" s="95" t="s">
        <v>337</v>
      </c>
      <c r="E5171" s="87" t="e">
        <f t="shared" si="120"/>
        <v>#N/A</v>
      </c>
      <c r="F5171" s="69" t="e">
        <f t="shared" si="120"/>
        <v>#N/A</v>
      </c>
      <c r="G5171" s="69" t="e">
        <f t="shared" si="120"/>
        <v>#N/A</v>
      </c>
      <c r="H5171" s="69" t="e">
        <f t="shared" si="120"/>
        <v>#N/A</v>
      </c>
      <c r="I5171" s="69" t="e">
        <f t="shared" si="120"/>
        <v>#N/A</v>
      </c>
      <c r="J5171" s="70" t="e">
        <f t="shared" si="120"/>
        <v>#N/A</v>
      </c>
      <c r="K5171" s="118" t="e">
        <f>VLOOKUP(B5171,WB.GDP.1990,'WB (WDI)'!$AG$2,FALSE)</f>
        <v>#N/A</v>
      </c>
      <c r="L5171" s="112"/>
    </row>
    <row r="5172" spans="1:12" x14ac:dyDescent="0.25">
      <c r="A5172" s="93">
        <v>1990</v>
      </c>
      <c r="B5172" s="94" t="s">
        <v>416</v>
      </c>
      <c r="C5172" s="95" t="s">
        <v>417</v>
      </c>
      <c r="D5172" s="95" t="s">
        <v>337</v>
      </c>
      <c r="E5172" s="87" t="e">
        <f t="shared" si="120"/>
        <v>#N/A</v>
      </c>
      <c r="F5172" s="69" t="e">
        <f t="shared" si="120"/>
        <v>#N/A</v>
      </c>
      <c r="G5172" s="69" t="e">
        <f t="shared" si="120"/>
        <v>#N/A</v>
      </c>
      <c r="H5172" s="69" t="e">
        <f t="shared" si="120"/>
        <v>#N/A</v>
      </c>
      <c r="I5172" s="69" t="e">
        <f t="shared" si="120"/>
        <v>#N/A</v>
      </c>
      <c r="J5172" s="70" t="e">
        <f t="shared" si="120"/>
        <v>#N/A</v>
      </c>
      <c r="K5172" s="118">
        <f>VLOOKUP(B5172,WB.GDP.1990,'WB (WDI)'!$AG$2,FALSE)</f>
        <v>22098.988596325558</v>
      </c>
      <c r="L5172" s="112"/>
    </row>
    <row r="5173" spans="1:12" x14ac:dyDescent="0.25">
      <c r="A5173" s="93">
        <v>1990</v>
      </c>
      <c r="B5173" s="94" t="s">
        <v>418</v>
      </c>
      <c r="C5173" s="95" t="s">
        <v>419</v>
      </c>
      <c r="D5173" s="95" t="s">
        <v>337</v>
      </c>
      <c r="E5173" s="87">
        <f t="shared" si="120"/>
        <v>6.9823357580944228</v>
      </c>
      <c r="F5173" s="69">
        <f t="shared" si="120"/>
        <v>8.3597255669927453</v>
      </c>
      <c r="G5173" s="69">
        <f t="shared" si="120"/>
        <v>6.975387667646693</v>
      </c>
      <c r="H5173" s="69">
        <f t="shared" si="120"/>
        <v>6.3678912785651374</v>
      </c>
      <c r="I5173" s="69">
        <f t="shared" si="120"/>
        <v>7.6925290522088288</v>
      </c>
      <c r="J5173" s="70">
        <f t="shared" si="120"/>
        <v>6.407248333483853</v>
      </c>
      <c r="K5173" s="118">
        <f>VLOOKUP(B5173,WB.GDP.1990,'WB (WDI)'!$AG$2,FALSE)</f>
        <v>27631.873225027422</v>
      </c>
      <c r="L5173" s="112"/>
    </row>
    <row r="5174" spans="1:12" x14ac:dyDescent="0.25">
      <c r="A5174" s="93">
        <v>1990</v>
      </c>
      <c r="B5174" s="94" t="s">
        <v>420</v>
      </c>
      <c r="C5174" s="95" t="s">
        <v>421</v>
      </c>
      <c r="D5174" s="95" t="s">
        <v>337</v>
      </c>
      <c r="E5174" s="87">
        <f t="shared" ref="E5174:J5183" si="121">IF(ISNUMBER(VLOOKUP($B5174,EFW.1990,3,FALSE))=TRUE,VLOOKUP($B5174,EFW.1990,E$2,FALSE),NA())</f>
        <v>7.581834282099936</v>
      </c>
      <c r="F5174" s="69">
        <f t="shared" si="121"/>
        <v>6.2011834415071281</v>
      </c>
      <c r="G5174" s="69">
        <f t="shared" si="121"/>
        <v>8.0622416358495901</v>
      </c>
      <c r="H5174" s="69">
        <f t="shared" si="121"/>
        <v>9.6299985555180658</v>
      </c>
      <c r="I5174" s="69">
        <f t="shared" si="121"/>
        <v>7.6606859797567948</v>
      </c>
      <c r="J5174" s="70">
        <f t="shared" si="121"/>
        <v>6.5514657901181046</v>
      </c>
      <c r="K5174" s="118">
        <f>VLOOKUP(B5174,WB.GDP.1990,'WB (WDI)'!$AG$2,FALSE)</f>
        <v>37560.398965303262</v>
      </c>
      <c r="L5174" s="112"/>
    </row>
    <row r="5175" spans="1:12" x14ac:dyDescent="0.25">
      <c r="A5175" s="93">
        <v>1990</v>
      </c>
      <c r="B5175" s="94" t="s">
        <v>422</v>
      </c>
      <c r="C5175" s="95" t="s">
        <v>423</v>
      </c>
      <c r="D5175" s="95" t="s">
        <v>337</v>
      </c>
      <c r="E5175" s="87">
        <f t="shared" si="121"/>
        <v>7.8102723454690688</v>
      </c>
      <c r="F5175" s="69">
        <f t="shared" si="121"/>
        <v>7.5266248972359273</v>
      </c>
      <c r="G5175" s="69">
        <f t="shared" si="121"/>
        <v>6.9268785409316029</v>
      </c>
      <c r="H5175" s="69">
        <f t="shared" si="121"/>
        <v>9.7393316838084019</v>
      </c>
      <c r="I5175" s="69">
        <f t="shared" si="121"/>
        <v>9.166382550031166</v>
      </c>
      <c r="J5175" s="70">
        <f t="shared" si="121"/>
        <v>6.0513851595599562</v>
      </c>
      <c r="K5175" s="118">
        <f>VLOOKUP(B5175,WB.GDP.1990,'WB (WDI)'!$AG$2,FALSE)</f>
        <v>35619.619692417677</v>
      </c>
      <c r="L5175" s="112"/>
    </row>
    <row r="5176" spans="1:12" x14ac:dyDescent="0.25">
      <c r="A5176" s="93">
        <v>1990</v>
      </c>
      <c r="B5176" s="94" t="s">
        <v>424</v>
      </c>
      <c r="C5176" s="95" t="s">
        <v>425</v>
      </c>
      <c r="D5176" s="95" t="s">
        <v>337</v>
      </c>
      <c r="E5176" s="87">
        <f t="shared" si="121"/>
        <v>7.3663577441540573</v>
      </c>
      <c r="F5176" s="69">
        <f t="shared" si="121"/>
        <v>7.281580201231967</v>
      </c>
      <c r="G5176" s="69">
        <f t="shared" si="121"/>
        <v>6.7465467877603666</v>
      </c>
      <c r="H5176" s="69">
        <f t="shared" si="121"/>
        <v>9.6872285865035472</v>
      </c>
      <c r="I5176" s="69">
        <f t="shared" si="121"/>
        <v>7.4668561696842453</v>
      </c>
      <c r="J5176" s="70">
        <f t="shared" si="121"/>
        <v>6.3262031108489278</v>
      </c>
      <c r="K5176" s="118">
        <f>VLOOKUP(B5176,WB.GDP.1990,'WB (WDI)'!$AG$2,FALSE)</f>
        <v>33839.769855823346</v>
      </c>
      <c r="L5176" s="112"/>
    </row>
    <row r="5177" spans="1:12" x14ac:dyDescent="0.25">
      <c r="A5177" s="93">
        <v>1990</v>
      </c>
      <c r="B5177" s="94" t="s">
        <v>426</v>
      </c>
      <c r="C5177" s="95" t="s">
        <v>427</v>
      </c>
      <c r="D5177" s="95" t="s">
        <v>337</v>
      </c>
      <c r="E5177" s="87">
        <f t="shared" si="121"/>
        <v>8.2318947510275606</v>
      </c>
      <c r="F5177" s="69">
        <f t="shared" si="121"/>
        <v>8.7192041897321797</v>
      </c>
      <c r="G5177" s="69">
        <f t="shared" si="121"/>
        <v>8.2804230170772115</v>
      </c>
      <c r="H5177" s="69">
        <f t="shared" si="121"/>
        <v>9.6651148604001911</v>
      </c>
      <c r="I5177" s="69">
        <f t="shared" si="121"/>
        <v>9.0271454295391269</v>
      </c>
      <c r="J5177" s="70">
        <f t="shared" si="121"/>
        <v>6.044985352204697</v>
      </c>
      <c r="K5177" s="118">
        <f>VLOOKUP(B5177,WB.GDP.1990,'WB (WDI)'!$AG$2,FALSE)</f>
        <v>36762.442754370699</v>
      </c>
      <c r="L5177" s="112"/>
    </row>
    <row r="5178" spans="1:12" x14ac:dyDescent="0.25">
      <c r="A5178" s="93">
        <v>1990</v>
      </c>
      <c r="B5178" s="94" t="s">
        <v>428</v>
      </c>
      <c r="C5178" s="95" t="s">
        <v>429</v>
      </c>
      <c r="D5178" s="95" t="s">
        <v>337</v>
      </c>
      <c r="E5178" s="87" t="e">
        <f t="shared" si="121"/>
        <v>#N/A</v>
      </c>
      <c r="F5178" s="69" t="e">
        <f t="shared" si="121"/>
        <v>#N/A</v>
      </c>
      <c r="G5178" s="69" t="e">
        <f t="shared" si="121"/>
        <v>#N/A</v>
      </c>
      <c r="H5178" s="69" t="e">
        <f t="shared" si="121"/>
        <v>#N/A</v>
      </c>
      <c r="I5178" s="69" t="e">
        <f t="shared" si="121"/>
        <v>#N/A</v>
      </c>
      <c r="J5178" s="70" t="e">
        <f t="shared" si="121"/>
        <v>#N/A</v>
      </c>
      <c r="K5178" s="118" t="e">
        <f>VLOOKUP(B5178,WB.GDP.1990,'WB (WDI)'!$AG$2,FALSE)</f>
        <v>#N/A</v>
      </c>
      <c r="L5178" s="112"/>
    </row>
    <row r="5179" spans="1:12" x14ac:dyDescent="0.25">
      <c r="A5179" s="93">
        <v>1990</v>
      </c>
      <c r="B5179" s="94" t="s">
        <v>430</v>
      </c>
      <c r="C5179" s="95" t="s">
        <v>431</v>
      </c>
      <c r="D5179" s="95" t="s">
        <v>337</v>
      </c>
      <c r="E5179" s="87">
        <f t="shared" si="121"/>
        <v>8.2158184625045774</v>
      </c>
      <c r="F5179" s="69">
        <f t="shared" si="121"/>
        <v>9.1854800777913255</v>
      </c>
      <c r="G5179" s="69">
        <f t="shared" si="121"/>
        <v>7.6847382898688297</v>
      </c>
      <c r="H5179" s="69">
        <f t="shared" si="121"/>
        <v>9.5272454945932132</v>
      </c>
      <c r="I5179" s="69">
        <f t="shared" si="121"/>
        <v>9.1263705558695385</v>
      </c>
      <c r="J5179" s="70">
        <f t="shared" si="121"/>
        <v>7.0243757506153548</v>
      </c>
      <c r="K5179" s="118">
        <f>VLOOKUP(B5179,WB.GDP.1990,'WB (WDI)'!$AG$2,FALSE)</f>
        <v>67857.540495476773</v>
      </c>
      <c r="L5179" s="112"/>
    </row>
    <row r="5180" spans="1:12" x14ac:dyDescent="0.25">
      <c r="A5180" s="93">
        <v>1990</v>
      </c>
      <c r="B5180" s="94" t="s">
        <v>432</v>
      </c>
      <c r="C5180" s="95" t="s">
        <v>433</v>
      </c>
      <c r="D5180" s="95" t="s">
        <v>337</v>
      </c>
      <c r="E5180" s="87" t="e">
        <f t="shared" si="121"/>
        <v>#N/A</v>
      </c>
      <c r="F5180" s="69" t="e">
        <f t="shared" si="121"/>
        <v>#N/A</v>
      </c>
      <c r="G5180" s="69" t="e">
        <f t="shared" si="121"/>
        <v>#N/A</v>
      </c>
      <c r="H5180" s="69" t="e">
        <f t="shared" si="121"/>
        <v>#N/A</v>
      </c>
      <c r="I5180" s="69" t="e">
        <f t="shared" si="121"/>
        <v>#N/A</v>
      </c>
      <c r="J5180" s="70" t="e">
        <f t="shared" si="121"/>
        <v>#N/A</v>
      </c>
      <c r="K5180" s="118" t="e">
        <f>VLOOKUP(B5180,WB.GDP.1990,'WB (WDI)'!$AG$2,FALSE)</f>
        <v>#N/A</v>
      </c>
      <c r="L5180" s="112"/>
    </row>
    <row r="5181" spans="1:12" x14ac:dyDescent="0.25">
      <c r="A5181" s="93">
        <v>1990</v>
      </c>
      <c r="B5181" s="94" t="s">
        <v>434</v>
      </c>
      <c r="C5181" s="95" t="s">
        <v>435</v>
      </c>
      <c r="D5181" s="95" t="s">
        <v>337</v>
      </c>
      <c r="E5181" s="87">
        <f t="shared" si="121"/>
        <v>7.869421059416152</v>
      </c>
      <c r="F5181" s="69">
        <f t="shared" si="121"/>
        <v>7.0883242039103775</v>
      </c>
      <c r="G5181" s="69">
        <f t="shared" si="121"/>
        <v>7.8653161792315753</v>
      </c>
      <c r="H5181" s="69">
        <f t="shared" si="121"/>
        <v>9.6433418660524399</v>
      </c>
      <c r="I5181" s="69">
        <f t="shared" si="121"/>
        <v>8.7206161538545199</v>
      </c>
      <c r="J5181" s="70">
        <f t="shared" si="121"/>
        <v>6.4583320561810877</v>
      </c>
      <c r="K5181" s="118">
        <f>VLOOKUP(B5181,WB.GDP.1990,'WB (WDI)'!$AG$2,FALSE)</f>
        <v>36577.86584692468</v>
      </c>
      <c r="L5181" s="112"/>
    </row>
    <row r="5182" spans="1:12" x14ac:dyDescent="0.25">
      <c r="A5182" s="93">
        <v>1990</v>
      </c>
      <c r="B5182" s="94" t="s">
        <v>436</v>
      </c>
      <c r="C5182" s="95" t="s">
        <v>437</v>
      </c>
      <c r="D5182" s="95" t="s">
        <v>337</v>
      </c>
      <c r="E5182" s="87">
        <f t="shared" si="121"/>
        <v>8.5298163439795704</v>
      </c>
      <c r="F5182" s="69">
        <f t="shared" si="121"/>
        <v>7.9923251045419974</v>
      </c>
      <c r="G5182" s="69">
        <f t="shared" si="121"/>
        <v>8.3991517282108035</v>
      </c>
      <c r="H5182" s="69">
        <f t="shared" si="121"/>
        <v>9.7151246066320578</v>
      </c>
      <c r="I5182" s="69">
        <f t="shared" si="121"/>
        <v>9.1093111783830985</v>
      </c>
      <c r="J5182" s="70">
        <f t="shared" si="121"/>
        <v>7.3866820920685727</v>
      </c>
      <c r="K5182" s="118">
        <f>VLOOKUP(B5182,WB.GDP.1990,'WB (WDI)'!$AG$2,FALSE)</f>
        <v>55420.151714067564</v>
      </c>
      <c r="L5182" s="112"/>
    </row>
    <row r="5183" spans="1:12" x14ac:dyDescent="0.25">
      <c r="A5183" s="93">
        <v>1990</v>
      </c>
      <c r="B5183" s="94" t="s">
        <v>438</v>
      </c>
      <c r="C5183" s="95" t="s">
        <v>439</v>
      </c>
      <c r="D5183" s="95" t="s">
        <v>440</v>
      </c>
      <c r="E5183" s="87">
        <f t="shared" si="121"/>
        <v>8.0913877313396245</v>
      </c>
      <c r="F5183" s="69">
        <f t="shared" si="121"/>
        <v>8.0607138600501784</v>
      </c>
      <c r="G5183" s="69">
        <f t="shared" si="121"/>
        <v>8.0526356392722498</v>
      </c>
      <c r="H5183" s="69">
        <f t="shared" si="121"/>
        <v>9.1500460259579413</v>
      </c>
      <c r="I5183" s="69">
        <f t="shared" si="121"/>
        <v>7.6416156916177203</v>
      </c>
      <c r="J5183" s="70">
        <f t="shared" si="121"/>
        <v>7.7070845974241298</v>
      </c>
      <c r="K5183" s="118">
        <f>VLOOKUP(B5183,WB.GDP.1990,'WB (WDI)'!$AG$2,FALSE)</f>
        <v>31154.661704120546</v>
      </c>
      <c r="L5183" s="112"/>
    </row>
    <row r="5184" spans="1:12" x14ac:dyDescent="0.25">
      <c r="A5184" s="93">
        <v>1990</v>
      </c>
      <c r="B5184" s="94" t="s">
        <v>441</v>
      </c>
      <c r="C5184" s="95" t="s">
        <v>442</v>
      </c>
      <c r="D5184" s="95" t="s">
        <v>440</v>
      </c>
      <c r="E5184" s="87" t="e">
        <f t="shared" ref="E5184:J5193" si="122">IF(ISNUMBER(VLOOKUP($B5184,EFW.1990,3,FALSE))=TRUE,VLOOKUP($B5184,EFW.1990,E$2,FALSE),NA())</f>
        <v>#N/A</v>
      </c>
      <c r="F5184" s="69" t="e">
        <f t="shared" si="122"/>
        <v>#N/A</v>
      </c>
      <c r="G5184" s="69" t="e">
        <f t="shared" si="122"/>
        <v>#N/A</v>
      </c>
      <c r="H5184" s="69" t="e">
        <f t="shared" si="122"/>
        <v>#N/A</v>
      </c>
      <c r="I5184" s="69" t="e">
        <f t="shared" si="122"/>
        <v>#N/A</v>
      </c>
      <c r="J5184" s="70" t="e">
        <f t="shared" si="122"/>
        <v>#N/A</v>
      </c>
      <c r="K5184" s="118" t="e">
        <f>VLOOKUP(B5184,WB.GDP.1990,'WB (WDI)'!$AG$2,FALSE)</f>
        <v>#N/A</v>
      </c>
      <c r="L5184" s="112"/>
    </row>
    <row r="5185" spans="1:12" x14ac:dyDescent="0.25">
      <c r="A5185" s="93">
        <v>1990</v>
      </c>
      <c r="B5185" s="94" t="s">
        <v>443</v>
      </c>
      <c r="C5185" s="95" t="s">
        <v>444</v>
      </c>
      <c r="D5185" s="95" t="s">
        <v>440</v>
      </c>
      <c r="E5185" s="87" t="e">
        <f t="shared" si="122"/>
        <v>#N/A</v>
      </c>
      <c r="F5185" s="69" t="e">
        <f t="shared" si="122"/>
        <v>#N/A</v>
      </c>
      <c r="G5185" s="69" t="e">
        <f t="shared" si="122"/>
        <v>#N/A</v>
      </c>
      <c r="H5185" s="69" t="e">
        <f t="shared" si="122"/>
        <v>#N/A</v>
      </c>
      <c r="I5185" s="69" t="e">
        <f t="shared" si="122"/>
        <v>#N/A</v>
      </c>
      <c r="J5185" s="70" t="e">
        <f t="shared" si="122"/>
        <v>#N/A</v>
      </c>
      <c r="K5185" s="118" t="e">
        <f>VLOOKUP(B5185,WB.GDP.1990,'WB (WDI)'!$AG$2,FALSE)</f>
        <v>#N/A</v>
      </c>
      <c r="L5185" s="112"/>
    </row>
    <row r="5186" spans="1:12" x14ac:dyDescent="0.25">
      <c r="A5186" s="93">
        <v>1990</v>
      </c>
      <c r="B5186" s="94" t="s">
        <v>445</v>
      </c>
      <c r="C5186" s="95" t="s">
        <v>446</v>
      </c>
      <c r="D5186" s="95" t="s">
        <v>440</v>
      </c>
      <c r="E5186" s="87" t="e">
        <f t="shared" si="122"/>
        <v>#N/A</v>
      </c>
      <c r="F5186" s="69" t="e">
        <f t="shared" si="122"/>
        <v>#N/A</v>
      </c>
      <c r="G5186" s="69" t="e">
        <f t="shared" si="122"/>
        <v>#N/A</v>
      </c>
      <c r="H5186" s="69" t="e">
        <f t="shared" si="122"/>
        <v>#N/A</v>
      </c>
      <c r="I5186" s="69" t="e">
        <f t="shared" si="122"/>
        <v>#N/A</v>
      </c>
      <c r="J5186" s="70" t="e">
        <f t="shared" si="122"/>
        <v>#N/A</v>
      </c>
      <c r="K5186" s="118" t="e">
        <f>VLOOKUP(B5186,WB.GDP.1990,'WB (WDI)'!$AG$2,FALSE)</f>
        <v>#N/A</v>
      </c>
      <c r="L5186" s="112"/>
    </row>
    <row r="5187" spans="1:12" x14ac:dyDescent="0.25">
      <c r="A5187" s="93">
        <v>1990</v>
      </c>
      <c r="B5187" s="94" t="s">
        <v>447</v>
      </c>
      <c r="C5187" s="95" t="s">
        <v>448</v>
      </c>
      <c r="D5187" s="95" t="s">
        <v>440</v>
      </c>
      <c r="E5187" s="87">
        <f t="shared" si="122"/>
        <v>7.9527924265880729</v>
      </c>
      <c r="F5187" s="69">
        <f t="shared" si="122"/>
        <v>5.9783240681489804</v>
      </c>
      <c r="G5187" s="69">
        <f t="shared" si="122"/>
        <v>8.2281913572897096</v>
      </c>
      <c r="H5187" s="69">
        <f t="shared" si="122"/>
        <v>8.6388034327207688</v>
      </c>
      <c r="I5187" s="69">
        <f t="shared" si="122"/>
        <v>8.4881241114507855</v>
      </c>
      <c r="J5187" s="70">
        <f t="shared" si="122"/>
        <v>8.387841586596295</v>
      </c>
      <c r="K5187" s="118">
        <f>VLOOKUP(B5187,WB.GDP.1990,'WB (WDI)'!$AG$2,FALSE)</f>
        <v>28135.652141543658</v>
      </c>
      <c r="L5187" s="112"/>
    </row>
    <row r="5188" spans="1:12" x14ac:dyDescent="0.25">
      <c r="A5188" s="93">
        <v>1990</v>
      </c>
      <c r="B5188" s="94" t="s">
        <v>449</v>
      </c>
      <c r="C5188" s="95" t="s">
        <v>450</v>
      </c>
      <c r="D5188" s="95" t="s">
        <v>440</v>
      </c>
      <c r="E5188" s="87" t="e">
        <f t="shared" si="122"/>
        <v>#N/A</v>
      </c>
      <c r="F5188" s="69" t="e">
        <f t="shared" si="122"/>
        <v>#N/A</v>
      </c>
      <c r="G5188" s="69" t="e">
        <f t="shared" si="122"/>
        <v>#N/A</v>
      </c>
      <c r="H5188" s="69" t="e">
        <f t="shared" si="122"/>
        <v>#N/A</v>
      </c>
      <c r="I5188" s="69" t="e">
        <f t="shared" si="122"/>
        <v>#N/A</v>
      </c>
      <c r="J5188" s="70" t="e">
        <f t="shared" si="122"/>
        <v>#N/A</v>
      </c>
      <c r="K5188" s="118" t="e">
        <f>VLOOKUP(B5188,WB.GDP.1990,'WB (WDI)'!$AG$2,FALSE)</f>
        <v>#N/A</v>
      </c>
      <c r="L5188" s="112"/>
    </row>
    <row r="5189" spans="1:12" x14ac:dyDescent="0.25">
      <c r="A5189" s="93">
        <v>1990</v>
      </c>
      <c r="B5189" s="94" t="s">
        <v>451</v>
      </c>
      <c r="C5189" s="95" t="s">
        <v>452</v>
      </c>
      <c r="D5189" s="95" t="s">
        <v>440</v>
      </c>
      <c r="E5189" s="87">
        <f t="shared" si="122"/>
        <v>6.1676018360156561</v>
      </c>
      <c r="F5189" s="69">
        <f t="shared" si="122"/>
        <v>4.4225229073289682</v>
      </c>
      <c r="G5189" s="69">
        <f t="shared" si="122"/>
        <v>6.1111249395678691</v>
      </c>
      <c r="H5189" s="69">
        <f t="shared" si="122"/>
        <v>6.53529784054518</v>
      </c>
      <c r="I5189" s="69">
        <f t="shared" si="122"/>
        <v>6.4399823992298888</v>
      </c>
      <c r="J5189" s="70">
        <f t="shared" si="122"/>
        <v>7.6481750414046568</v>
      </c>
      <c r="K5189" s="118">
        <f>VLOOKUP(B5189,WB.GDP.1990,'WB (WDI)'!$AG$2,FALSE)</f>
        <v>8451.4660450478459</v>
      </c>
      <c r="L5189" s="112"/>
    </row>
    <row r="5190" spans="1:12" x14ac:dyDescent="0.25">
      <c r="A5190" s="93">
        <v>1990</v>
      </c>
      <c r="B5190" s="94" t="s">
        <v>453</v>
      </c>
      <c r="C5190" s="95" t="s">
        <v>454</v>
      </c>
      <c r="D5190" s="95" t="s">
        <v>440</v>
      </c>
      <c r="E5190" s="87" t="e">
        <f t="shared" si="122"/>
        <v>#N/A</v>
      </c>
      <c r="F5190" s="69" t="e">
        <f t="shared" si="122"/>
        <v>#N/A</v>
      </c>
      <c r="G5190" s="69" t="e">
        <f t="shared" si="122"/>
        <v>#N/A</v>
      </c>
      <c r="H5190" s="69" t="e">
        <f t="shared" si="122"/>
        <v>#N/A</v>
      </c>
      <c r="I5190" s="69" t="e">
        <f t="shared" si="122"/>
        <v>#N/A</v>
      </c>
      <c r="J5190" s="70" t="e">
        <f t="shared" si="122"/>
        <v>#N/A</v>
      </c>
      <c r="K5190" s="118" t="e">
        <f>VLOOKUP(B5190,WB.GDP.1990,'WB (WDI)'!$AG$2,FALSE)</f>
        <v>#N/A</v>
      </c>
      <c r="L5190" s="112"/>
    </row>
    <row r="5191" spans="1:12" x14ac:dyDescent="0.25">
      <c r="A5191" s="93">
        <v>1990</v>
      </c>
      <c r="B5191" s="94" t="s">
        <v>455</v>
      </c>
      <c r="C5191" s="95" t="s">
        <v>456</v>
      </c>
      <c r="D5191" s="95" t="s">
        <v>440</v>
      </c>
      <c r="E5191" s="87">
        <f t="shared" si="122"/>
        <v>6.5380586217357815</v>
      </c>
      <c r="F5191" s="69">
        <f t="shared" si="122"/>
        <v>7.670928635340962</v>
      </c>
      <c r="G5191" s="69">
        <f t="shared" si="122"/>
        <v>5.0392978286216534</v>
      </c>
      <c r="H5191" s="69">
        <f t="shared" si="122"/>
        <v>6.6542092953614747</v>
      </c>
      <c r="I5191" s="69">
        <f t="shared" si="122"/>
        <v>5.8146305576761437</v>
      </c>
      <c r="J5191" s="70">
        <f t="shared" si="122"/>
        <v>7.0235003432221319</v>
      </c>
      <c r="K5191" s="118">
        <f>VLOOKUP(B5191,WB.GDP.1990,'WB (WDI)'!$AG$2,FALSE)</f>
        <v>2436.5964860386166</v>
      </c>
      <c r="L5191" s="112"/>
    </row>
    <row r="5192" spans="1:12" x14ac:dyDescent="0.25">
      <c r="A5192" s="93">
        <v>1990</v>
      </c>
      <c r="B5192" s="94" t="s">
        <v>457</v>
      </c>
      <c r="C5192" s="95" t="s">
        <v>458</v>
      </c>
      <c r="D5192" s="95" t="s">
        <v>440</v>
      </c>
      <c r="E5192" s="87" t="e">
        <f t="shared" si="122"/>
        <v>#N/A</v>
      </c>
      <c r="F5192" s="69" t="e">
        <f t="shared" si="122"/>
        <v>#N/A</v>
      </c>
      <c r="G5192" s="69" t="e">
        <f t="shared" si="122"/>
        <v>#N/A</v>
      </c>
      <c r="H5192" s="69" t="e">
        <f t="shared" si="122"/>
        <v>#N/A</v>
      </c>
      <c r="I5192" s="69" t="e">
        <f t="shared" si="122"/>
        <v>#N/A</v>
      </c>
      <c r="J5192" s="70" t="e">
        <f t="shared" si="122"/>
        <v>#N/A</v>
      </c>
      <c r="K5192" s="118">
        <f>VLOOKUP(B5192,WB.GDP.1990,'WB (WDI)'!$AG$2,FALSE)</f>
        <v>2319.8251732006133</v>
      </c>
      <c r="L5192" s="112"/>
    </row>
    <row r="5193" spans="1:12" x14ac:dyDescent="0.25">
      <c r="A5193" s="93">
        <v>1990</v>
      </c>
      <c r="B5193" s="94" t="s">
        <v>459</v>
      </c>
      <c r="C5193" s="95" t="s">
        <v>460</v>
      </c>
      <c r="D5193" s="95" t="s">
        <v>440</v>
      </c>
      <c r="E5193" s="87" t="e">
        <f t="shared" si="122"/>
        <v>#N/A</v>
      </c>
      <c r="F5193" s="69" t="e">
        <f t="shared" si="122"/>
        <v>#N/A</v>
      </c>
      <c r="G5193" s="69" t="e">
        <f t="shared" si="122"/>
        <v>#N/A</v>
      </c>
      <c r="H5193" s="69" t="e">
        <f t="shared" si="122"/>
        <v>#N/A</v>
      </c>
      <c r="I5193" s="69" t="e">
        <f t="shared" si="122"/>
        <v>#N/A</v>
      </c>
      <c r="J5193" s="70" t="e">
        <f t="shared" si="122"/>
        <v>#N/A</v>
      </c>
      <c r="K5193" s="118">
        <f>VLOOKUP(B5193,WB.GDP.1990,'WB (WDI)'!$AG$2,FALSE)</f>
        <v>2888.3093928722092</v>
      </c>
      <c r="L5193" s="112"/>
    </row>
    <row r="5194" spans="1:12" x14ac:dyDescent="0.25">
      <c r="A5194" s="93">
        <v>1990</v>
      </c>
      <c r="B5194" s="94" t="s">
        <v>461</v>
      </c>
      <c r="C5194" s="95" t="s">
        <v>462</v>
      </c>
      <c r="D5194" s="95" t="s">
        <v>440</v>
      </c>
      <c r="E5194" s="87" t="e">
        <f t="shared" ref="E5194:J5203" si="123">IF(ISNUMBER(VLOOKUP($B5194,EFW.1990,3,FALSE))=TRUE,VLOOKUP($B5194,EFW.1990,E$2,FALSE),NA())</f>
        <v>#N/A</v>
      </c>
      <c r="F5194" s="69" t="e">
        <f t="shared" si="123"/>
        <v>#N/A</v>
      </c>
      <c r="G5194" s="69" t="e">
        <f t="shared" si="123"/>
        <v>#N/A</v>
      </c>
      <c r="H5194" s="69" t="e">
        <f t="shared" si="123"/>
        <v>#N/A</v>
      </c>
      <c r="I5194" s="69" t="e">
        <f t="shared" si="123"/>
        <v>#N/A</v>
      </c>
      <c r="J5194" s="70" t="e">
        <f t="shared" si="123"/>
        <v>#N/A</v>
      </c>
      <c r="K5194" s="118" t="e">
        <f>VLOOKUP(B5194,WB.GDP.1990,'WB (WDI)'!$AG$2,FALSE)</f>
        <v>#N/A</v>
      </c>
      <c r="L5194" s="112"/>
    </row>
    <row r="5195" spans="1:12" x14ac:dyDescent="0.25">
      <c r="A5195" s="93">
        <v>1990</v>
      </c>
      <c r="B5195" s="94" t="s">
        <v>463</v>
      </c>
      <c r="C5195" s="95" t="s">
        <v>464</v>
      </c>
      <c r="D5195" s="95" t="s">
        <v>440</v>
      </c>
      <c r="E5195" s="87" t="e">
        <f t="shared" si="123"/>
        <v>#N/A</v>
      </c>
      <c r="F5195" s="69" t="e">
        <f t="shared" si="123"/>
        <v>#N/A</v>
      </c>
      <c r="G5195" s="69" t="e">
        <f t="shared" si="123"/>
        <v>#N/A</v>
      </c>
      <c r="H5195" s="69" t="e">
        <f t="shared" si="123"/>
        <v>#N/A</v>
      </c>
      <c r="I5195" s="69" t="e">
        <f t="shared" si="123"/>
        <v>#N/A</v>
      </c>
      <c r="J5195" s="70" t="e">
        <f t="shared" si="123"/>
        <v>#N/A</v>
      </c>
      <c r="K5195" s="118">
        <f>VLOOKUP(B5195,WB.GDP.1990,'WB (WDI)'!$AG$2,FALSE)</f>
        <v>2135.6069149021246</v>
      </c>
      <c r="L5195" s="112"/>
    </row>
    <row r="5196" spans="1:12" x14ac:dyDescent="0.25">
      <c r="A5196" s="93">
        <v>1990</v>
      </c>
      <c r="B5196" s="94" t="s">
        <v>465</v>
      </c>
      <c r="C5196" s="95" t="s">
        <v>466</v>
      </c>
      <c r="D5196" s="95" t="s">
        <v>440</v>
      </c>
      <c r="E5196" s="87" t="e">
        <f t="shared" si="123"/>
        <v>#N/A</v>
      </c>
      <c r="F5196" s="69" t="e">
        <f t="shared" si="123"/>
        <v>#N/A</v>
      </c>
      <c r="G5196" s="69" t="e">
        <f t="shared" si="123"/>
        <v>#N/A</v>
      </c>
      <c r="H5196" s="69" t="e">
        <f t="shared" si="123"/>
        <v>#N/A</v>
      </c>
      <c r="I5196" s="69" t="e">
        <f t="shared" si="123"/>
        <v>#N/A</v>
      </c>
      <c r="J5196" s="70" t="e">
        <f t="shared" si="123"/>
        <v>#N/A</v>
      </c>
      <c r="K5196" s="118">
        <f>VLOOKUP(B5196,WB.GDP.1990,'WB (WDI)'!$AG$2,FALSE)</f>
        <v>3383.3778627027509</v>
      </c>
      <c r="L5196" s="112"/>
    </row>
    <row r="5197" spans="1:12" x14ac:dyDescent="0.25">
      <c r="A5197" s="93">
        <v>1990</v>
      </c>
      <c r="B5197" s="94" t="s">
        <v>467</v>
      </c>
      <c r="C5197" s="95" t="s">
        <v>468</v>
      </c>
      <c r="D5197" s="95" t="s">
        <v>440</v>
      </c>
      <c r="E5197" s="87" t="e">
        <f t="shared" si="123"/>
        <v>#N/A</v>
      </c>
      <c r="F5197" s="69" t="e">
        <f t="shared" si="123"/>
        <v>#N/A</v>
      </c>
      <c r="G5197" s="69" t="e">
        <f t="shared" si="123"/>
        <v>#N/A</v>
      </c>
      <c r="H5197" s="69" t="e">
        <f t="shared" si="123"/>
        <v>#N/A</v>
      </c>
      <c r="I5197" s="69" t="e">
        <f t="shared" si="123"/>
        <v>#N/A</v>
      </c>
      <c r="J5197" s="70" t="e">
        <f t="shared" si="123"/>
        <v>#N/A</v>
      </c>
      <c r="K5197" s="118">
        <f>VLOOKUP(B5197,WB.GDP.1990,'WB (WDI)'!$AG$2,FALSE)</f>
        <v>2997.928733772917</v>
      </c>
      <c r="L5197" s="112"/>
    </row>
    <row r="5198" spans="1:12" x14ac:dyDescent="0.25">
      <c r="A5198" s="93">
        <v>1990</v>
      </c>
      <c r="B5198" s="94" t="s">
        <v>469</v>
      </c>
      <c r="C5198" s="95" t="s">
        <v>470</v>
      </c>
      <c r="D5198" s="95" t="s">
        <v>440</v>
      </c>
      <c r="E5198" s="87" t="e">
        <f t="shared" si="123"/>
        <v>#N/A</v>
      </c>
      <c r="F5198" s="69" t="e">
        <f t="shared" si="123"/>
        <v>#N/A</v>
      </c>
      <c r="G5198" s="69" t="e">
        <f t="shared" si="123"/>
        <v>#N/A</v>
      </c>
      <c r="H5198" s="69" t="e">
        <f t="shared" si="123"/>
        <v>#N/A</v>
      </c>
      <c r="I5198" s="69" t="e">
        <f t="shared" si="123"/>
        <v>#N/A</v>
      </c>
      <c r="J5198" s="70" t="e">
        <f t="shared" si="123"/>
        <v>#N/A</v>
      </c>
      <c r="K5198" s="118" t="e">
        <f>VLOOKUP(B5198,WB.GDP.1990,'WB (WDI)'!$AG$2,FALSE)</f>
        <v>#N/A</v>
      </c>
      <c r="L5198" s="112"/>
    </row>
    <row r="5199" spans="1:12" x14ac:dyDescent="0.25">
      <c r="A5199" s="93">
        <v>1990</v>
      </c>
      <c r="B5199" s="94" t="s">
        <v>471</v>
      </c>
      <c r="C5199" s="95" t="s">
        <v>472</v>
      </c>
      <c r="D5199" s="95" t="s">
        <v>440</v>
      </c>
      <c r="E5199" s="87" t="e">
        <f t="shared" si="123"/>
        <v>#N/A</v>
      </c>
      <c r="F5199" s="69" t="e">
        <f t="shared" si="123"/>
        <v>#N/A</v>
      </c>
      <c r="G5199" s="69" t="e">
        <f t="shared" si="123"/>
        <v>#N/A</v>
      </c>
      <c r="H5199" s="69" t="e">
        <f t="shared" si="123"/>
        <v>#N/A</v>
      </c>
      <c r="I5199" s="69" t="e">
        <f t="shared" si="123"/>
        <v>#N/A</v>
      </c>
      <c r="J5199" s="70" t="e">
        <f t="shared" si="123"/>
        <v>#N/A</v>
      </c>
      <c r="K5199" s="118" t="e">
        <f>VLOOKUP(B5199,WB.GDP.1990,'WB (WDI)'!$AG$2,FALSE)</f>
        <v>#N/A</v>
      </c>
      <c r="L5199" s="112"/>
    </row>
    <row r="5200" spans="1:12" x14ac:dyDescent="0.25">
      <c r="A5200" s="93">
        <v>1990</v>
      </c>
      <c r="B5200" s="94" t="s">
        <v>473</v>
      </c>
      <c r="C5200" s="95" t="s">
        <v>474</v>
      </c>
      <c r="D5200" s="95" t="s">
        <v>440</v>
      </c>
      <c r="E5200" s="87" t="e">
        <f t="shared" si="123"/>
        <v>#N/A</v>
      </c>
      <c r="F5200" s="69" t="e">
        <f t="shared" si="123"/>
        <v>#N/A</v>
      </c>
      <c r="G5200" s="69" t="e">
        <f t="shared" si="123"/>
        <v>#N/A</v>
      </c>
      <c r="H5200" s="69" t="e">
        <f t="shared" si="123"/>
        <v>#N/A</v>
      </c>
      <c r="I5200" s="69" t="e">
        <f t="shared" si="123"/>
        <v>#N/A</v>
      </c>
      <c r="J5200" s="70" t="e">
        <f t="shared" si="123"/>
        <v>#N/A</v>
      </c>
      <c r="K5200" s="118" t="e">
        <f>VLOOKUP(B5200,WB.GDP.1990,'WB (WDI)'!$AG$2,FALSE)</f>
        <v>#N/A</v>
      </c>
      <c r="L5200" s="112"/>
    </row>
    <row r="5201" spans="1:12" x14ac:dyDescent="0.25">
      <c r="A5201" s="93">
        <v>1990</v>
      </c>
      <c r="B5201" s="94" t="s">
        <v>475</v>
      </c>
      <c r="C5201" s="95" t="s">
        <v>476</v>
      </c>
      <c r="D5201" s="95" t="s">
        <v>440</v>
      </c>
      <c r="E5201" s="87" t="e">
        <f t="shared" si="123"/>
        <v>#N/A</v>
      </c>
      <c r="F5201" s="69" t="e">
        <f t="shared" si="123"/>
        <v>#N/A</v>
      </c>
      <c r="G5201" s="69" t="e">
        <f t="shared" si="123"/>
        <v>#N/A</v>
      </c>
      <c r="H5201" s="69" t="e">
        <f t="shared" si="123"/>
        <v>#N/A</v>
      </c>
      <c r="I5201" s="69" t="e">
        <f t="shared" si="123"/>
        <v>#N/A</v>
      </c>
      <c r="J5201" s="70" t="e">
        <f t="shared" si="123"/>
        <v>#N/A</v>
      </c>
      <c r="K5201" s="118" t="e">
        <f>VLOOKUP(B5201,WB.GDP.1990,'WB (WDI)'!$AG$2,FALSE)</f>
        <v>#N/A</v>
      </c>
      <c r="L5201" s="112"/>
    </row>
    <row r="5202" spans="1:12" x14ac:dyDescent="0.25">
      <c r="A5202" s="93">
        <v>1990</v>
      </c>
      <c r="B5202" s="94" t="s">
        <v>477</v>
      </c>
      <c r="C5202" s="95" t="s">
        <v>478</v>
      </c>
      <c r="D5202" s="95" t="s">
        <v>440</v>
      </c>
      <c r="E5202" s="87" t="e">
        <f t="shared" si="123"/>
        <v>#N/A</v>
      </c>
      <c r="F5202" s="69" t="e">
        <f t="shared" si="123"/>
        <v>#N/A</v>
      </c>
      <c r="G5202" s="69" t="e">
        <f t="shared" si="123"/>
        <v>#N/A</v>
      </c>
      <c r="H5202" s="69" t="e">
        <f t="shared" si="123"/>
        <v>#N/A</v>
      </c>
      <c r="I5202" s="69" t="e">
        <f t="shared" si="123"/>
        <v>#N/A</v>
      </c>
      <c r="J5202" s="70" t="e">
        <f t="shared" si="123"/>
        <v>#N/A</v>
      </c>
      <c r="K5202" s="118" t="e">
        <f>VLOOKUP(B5202,WB.GDP.1990,'WB (WDI)'!$AG$2,FALSE)</f>
        <v>#N/A</v>
      </c>
      <c r="L5202" s="112"/>
    </row>
    <row r="5203" spans="1:12" x14ac:dyDescent="0.25">
      <c r="A5203" s="93">
        <v>1990</v>
      </c>
      <c r="B5203" s="94" t="s">
        <v>479</v>
      </c>
      <c r="C5203" s="95" t="s">
        <v>480</v>
      </c>
      <c r="D5203" s="95" t="s">
        <v>440</v>
      </c>
      <c r="E5203" s="87" t="e">
        <f t="shared" si="123"/>
        <v>#N/A</v>
      </c>
      <c r="F5203" s="69" t="e">
        <f t="shared" si="123"/>
        <v>#N/A</v>
      </c>
      <c r="G5203" s="69" t="e">
        <f t="shared" si="123"/>
        <v>#N/A</v>
      </c>
      <c r="H5203" s="69" t="e">
        <f t="shared" si="123"/>
        <v>#N/A</v>
      </c>
      <c r="I5203" s="69" t="e">
        <f t="shared" si="123"/>
        <v>#N/A</v>
      </c>
      <c r="J5203" s="70" t="e">
        <f t="shared" si="123"/>
        <v>#N/A</v>
      </c>
      <c r="K5203" s="118" t="e">
        <f>VLOOKUP(B5203,WB.GDP.1990,'WB (WDI)'!$AG$2,FALSE)</f>
        <v>#N/A</v>
      </c>
      <c r="L5203" s="112"/>
    </row>
    <row r="5204" spans="1:12" x14ac:dyDescent="0.25">
      <c r="A5204" s="93">
        <v>1990</v>
      </c>
      <c r="B5204" s="94" t="s">
        <v>481</v>
      </c>
      <c r="C5204" s="95" t="s">
        <v>482</v>
      </c>
      <c r="D5204" s="95" t="s">
        <v>440</v>
      </c>
      <c r="E5204" s="87" t="e">
        <f t="shared" ref="E5204:J5211" si="124">IF(ISNUMBER(VLOOKUP($B5204,EFW.1990,3,FALSE))=TRUE,VLOOKUP($B5204,EFW.1990,E$2,FALSE),NA())</f>
        <v>#N/A</v>
      </c>
      <c r="F5204" s="69" t="e">
        <f t="shared" si="124"/>
        <v>#N/A</v>
      </c>
      <c r="G5204" s="69" t="e">
        <f t="shared" si="124"/>
        <v>#N/A</v>
      </c>
      <c r="H5204" s="69" t="e">
        <f t="shared" si="124"/>
        <v>#N/A</v>
      </c>
      <c r="I5204" s="69" t="e">
        <f t="shared" si="124"/>
        <v>#N/A</v>
      </c>
      <c r="J5204" s="70" t="e">
        <f t="shared" si="124"/>
        <v>#N/A</v>
      </c>
      <c r="K5204" s="118" t="e">
        <f>VLOOKUP(B5204,WB.GDP.1990,'WB (WDI)'!$AG$2,FALSE)</f>
        <v>#N/A</v>
      </c>
      <c r="L5204" s="112"/>
    </row>
    <row r="5205" spans="1:12" x14ac:dyDescent="0.25">
      <c r="A5205" s="93">
        <v>1990</v>
      </c>
      <c r="B5205" s="94" t="s">
        <v>483</v>
      </c>
      <c r="C5205" s="95" t="s">
        <v>484</v>
      </c>
      <c r="D5205" s="95" t="s">
        <v>440</v>
      </c>
      <c r="E5205" s="87" t="e">
        <f t="shared" si="124"/>
        <v>#N/A</v>
      </c>
      <c r="F5205" s="69" t="e">
        <f t="shared" si="124"/>
        <v>#N/A</v>
      </c>
      <c r="G5205" s="69" t="e">
        <f t="shared" si="124"/>
        <v>#N/A</v>
      </c>
      <c r="H5205" s="69" t="e">
        <f t="shared" si="124"/>
        <v>#N/A</v>
      </c>
      <c r="I5205" s="69" t="e">
        <f t="shared" si="124"/>
        <v>#N/A</v>
      </c>
      <c r="J5205" s="70" t="e">
        <f t="shared" si="124"/>
        <v>#N/A</v>
      </c>
      <c r="K5205" s="118" t="e">
        <f>VLOOKUP(B5205,WB.GDP.1990,'WB (WDI)'!$AG$2,FALSE)</f>
        <v>#N/A</v>
      </c>
      <c r="L5205" s="112"/>
    </row>
    <row r="5206" spans="1:12" x14ac:dyDescent="0.25">
      <c r="A5206" s="93">
        <v>1990</v>
      </c>
      <c r="B5206" s="94" t="s">
        <v>485</v>
      </c>
      <c r="C5206" s="95" t="s">
        <v>486</v>
      </c>
      <c r="D5206" s="95" t="s">
        <v>440</v>
      </c>
      <c r="E5206" s="87" t="e">
        <f t="shared" si="124"/>
        <v>#N/A</v>
      </c>
      <c r="F5206" s="69" t="e">
        <f t="shared" si="124"/>
        <v>#N/A</v>
      </c>
      <c r="G5206" s="69" t="e">
        <f t="shared" si="124"/>
        <v>#N/A</v>
      </c>
      <c r="H5206" s="69" t="e">
        <f t="shared" si="124"/>
        <v>#N/A</v>
      </c>
      <c r="I5206" s="69" t="e">
        <f t="shared" si="124"/>
        <v>#N/A</v>
      </c>
      <c r="J5206" s="70" t="e">
        <f t="shared" si="124"/>
        <v>#N/A</v>
      </c>
      <c r="K5206" s="118" t="e">
        <f>VLOOKUP(B5206,WB.GDP.1990,'WB (WDI)'!$AG$2,FALSE)</f>
        <v>#N/A</v>
      </c>
      <c r="L5206" s="112"/>
    </row>
    <row r="5207" spans="1:12" x14ac:dyDescent="0.25">
      <c r="A5207" s="93">
        <v>1990</v>
      </c>
      <c r="B5207" s="94" t="s">
        <v>487</v>
      </c>
      <c r="C5207" s="95" t="s">
        <v>488</v>
      </c>
      <c r="D5207" s="95" t="s">
        <v>440</v>
      </c>
      <c r="E5207" s="87" t="e">
        <f t="shared" si="124"/>
        <v>#N/A</v>
      </c>
      <c r="F5207" s="69" t="e">
        <f t="shared" si="124"/>
        <v>#N/A</v>
      </c>
      <c r="G5207" s="69" t="e">
        <f t="shared" si="124"/>
        <v>#N/A</v>
      </c>
      <c r="H5207" s="69" t="e">
        <f t="shared" si="124"/>
        <v>#N/A</v>
      </c>
      <c r="I5207" s="69" t="e">
        <f t="shared" si="124"/>
        <v>#N/A</v>
      </c>
      <c r="J5207" s="70" t="e">
        <f t="shared" si="124"/>
        <v>#N/A</v>
      </c>
      <c r="K5207" s="118">
        <f>VLOOKUP(B5207,WB.GDP.1990,'WB (WDI)'!$AG$2,FALSE)</f>
        <v>4058.0328352027941</v>
      </c>
      <c r="L5207" s="112"/>
    </row>
    <row r="5208" spans="1:12" x14ac:dyDescent="0.25">
      <c r="A5208" s="93">
        <v>1990</v>
      </c>
      <c r="B5208" s="94" t="s">
        <v>489</v>
      </c>
      <c r="C5208" s="95" t="s">
        <v>490</v>
      </c>
      <c r="D5208" s="95" t="s">
        <v>440</v>
      </c>
      <c r="E5208" s="87" t="e">
        <f t="shared" si="124"/>
        <v>#N/A</v>
      </c>
      <c r="F5208" s="69" t="e">
        <f t="shared" si="124"/>
        <v>#N/A</v>
      </c>
      <c r="G5208" s="69" t="e">
        <f t="shared" si="124"/>
        <v>#N/A</v>
      </c>
      <c r="H5208" s="69" t="e">
        <f t="shared" si="124"/>
        <v>#N/A</v>
      </c>
      <c r="I5208" s="69" t="e">
        <f t="shared" si="124"/>
        <v>#N/A</v>
      </c>
      <c r="J5208" s="70" t="e">
        <f t="shared" si="124"/>
        <v>#N/A</v>
      </c>
      <c r="K5208" s="118" t="e">
        <f>VLOOKUP(B5208,WB.GDP.1990,'WB (WDI)'!$AG$2,FALSE)</f>
        <v>#N/A</v>
      </c>
      <c r="L5208" s="112"/>
    </row>
    <row r="5209" spans="1:12" x14ac:dyDescent="0.25">
      <c r="A5209" s="93">
        <v>1990</v>
      </c>
      <c r="B5209" s="94" t="s">
        <v>491</v>
      </c>
      <c r="C5209" s="95" t="s">
        <v>492</v>
      </c>
      <c r="D5209" s="95" t="s">
        <v>440</v>
      </c>
      <c r="E5209" s="87" t="e">
        <f t="shared" si="124"/>
        <v>#N/A</v>
      </c>
      <c r="F5209" s="69" t="e">
        <f t="shared" si="124"/>
        <v>#N/A</v>
      </c>
      <c r="G5209" s="69" t="e">
        <f t="shared" si="124"/>
        <v>#N/A</v>
      </c>
      <c r="H5209" s="69" t="e">
        <f t="shared" si="124"/>
        <v>#N/A</v>
      </c>
      <c r="I5209" s="69" t="e">
        <f t="shared" si="124"/>
        <v>#N/A</v>
      </c>
      <c r="J5209" s="70" t="e">
        <f t="shared" si="124"/>
        <v>#N/A</v>
      </c>
      <c r="K5209" s="118">
        <f>VLOOKUP(B5209,WB.GDP.1990,'WB (WDI)'!$AG$2,FALSE)</f>
        <v>3768.319679381807</v>
      </c>
      <c r="L5209" s="112"/>
    </row>
    <row r="5210" spans="1:12" x14ac:dyDescent="0.25">
      <c r="A5210" s="93">
        <v>1990</v>
      </c>
      <c r="B5210" s="94" t="s">
        <v>493</v>
      </c>
      <c r="C5210" s="95" t="s">
        <v>494</v>
      </c>
      <c r="D5210" s="95" t="s">
        <v>440</v>
      </c>
      <c r="E5210" s="87" t="e">
        <f t="shared" si="124"/>
        <v>#N/A</v>
      </c>
      <c r="F5210" s="69" t="e">
        <f t="shared" si="124"/>
        <v>#N/A</v>
      </c>
      <c r="G5210" s="69" t="e">
        <f t="shared" si="124"/>
        <v>#N/A</v>
      </c>
      <c r="H5210" s="69" t="e">
        <f t="shared" si="124"/>
        <v>#N/A</v>
      </c>
      <c r="I5210" s="69" t="e">
        <f t="shared" si="124"/>
        <v>#N/A</v>
      </c>
      <c r="J5210" s="70" t="e">
        <f t="shared" si="124"/>
        <v>#N/A</v>
      </c>
      <c r="K5210" s="118">
        <f>VLOOKUP(B5210,WB.GDP.1990,'WB (WDI)'!$AG$2,FALSE)</f>
        <v>2611.9207540298489</v>
      </c>
      <c r="L5210" s="112"/>
    </row>
    <row r="5211" spans="1:12" ht="15.75" thickBot="1" x14ac:dyDescent="0.3">
      <c r="A5211" s="100">
        <v>1990</v>
      </c>
      <c r="B5211" s="101" t="s">
        <v>495</v>
      </c>
      <c r="C5211" s="102" t="s">
        <v>496</v>
      </c>
      <c r="D5211" s="102" t="s">
        <v>440</v>
      </c>
      <c r="E5211" s="88" t="e">
        <f t="shared" si="124"/>
        <v>#N/A</v>
      </c>
      <c r="F5211" s="56" t="e">
        <f t="shared" si="124"/>
        <v>#N/A</v>
      </c>
      <c r="G5211" s="56" t="e">
        <f t="shared" si="124"/>
        <v>#N/A</v>
      </c>
      <c r="H5211" s="56" t="e">
        <f t="shared" si="124"/>
        <v>#N/A</v>
      </c>
      <c r="I5211" s="56" t="e">
        <f t="shared" si="124"/>
        <v>#N/A</v>
      </c>
      <c r="J5211" s="71" t="e">
        <f t="shared" si="124"/>
        <v>#N/A</v>
      </c>
      <c r="K5211" s="119" t="e">
        <f>VLOOKUP(B5211,WB.GDP.1990,'WB (WDI)'!$AG$2,FALSE)</f>
        <v>#N/A</v>
      </c>
      <c r="L5211" s="113"/>
    </row>
    <row r="5212" spans="1:12" x14ac:dyDescent="0.25">
      <c r="A5212" s="90">
        <v>1991</v>
      </c>
      <c r="B5212" s="91" t="s">
        <v>4</v>
      </c>
      <c r="C5212" s="92" t="s">
        <v>5</v>
      </c>
      <c r="D5212" s="92" t="s">
        <v>6</v>
      </c>
      <c r="E5212" s="86"/>
      <c r="F5212" s="69"/>
      <c r="G5212" s="69"/>
      <c r="H5212" s="69"/>
      <c r="I5212" s="69"/>
      <c r="J5212" s="70"/>
      <c r="K5212" s="118">
        <f>VLOOKUP(B5212,WB.GDP.1991,'WB (WDI)'!$AH$2,FALSE)</f>
        <v>8431.3850282409549</v>
      </c>
      <c r="L5212" s="112">
        <f>VLOOKUP($B5212,WB.UNEMP.1991,'WB (WDI)'!$AH$2,FALSE)</f>
        <v>20.600000381469702</v>
      </c>
    </row>
    <row r="5213" spans="1:12" x14ac:dyDescent="0.25">
      <c r="A5213" s="93">
        <v>1991</v>
      </c>
      <c r="B5213" s="94" t="s">
        <v>7</v>
      </c>
      <c r="C5213" s="95" t="s">
        <v>8</v>
      </c>
      <c r="D5213" s="95" t="s">
        <v>6</v>
      </c>
      <c r="E5213" s="87"/>
      <c r="F5213" s="69"/>
      <c r="G5213" s="69"/>
      <c r="H5213" s="69"/>
      <c r="I5213" s="69"/>
      <c r="J5213" s="70"/>
      <c r="K5213" s="118">
        <f>VLOOKUP(B5213,WB.GDP.1991,'WB (WDI)'!$AH$2,FALSE)</f>
        <v>6016.9072834034532</v>
      </c>
      <c r="L5213" s="112">
        <f>VLOOKUP($B5213,WB.UNEMP.1991,'WB (WDI)'!$AH$2,FALSE)</f>
        <v>9.3800001144409197</v>
      </c>
    </row>
    <row r="5214" spans="1:12" x14ac:dyDescent="0.25">
      <c r="A5214" s="93">
        <v>1991</v>
      </c>
      <c r="B5214" s="94" t="s">
        <v>9</v>
      </c>
      <c r="C5214" s="95" t="s">
        <v>10</v>
      </c>
      <c r="D5214" s="95" t="s">
        <v>6</v>
      </c>
      <c r="E5214" s="87"/>
      <c r="F5214" s="69"/>
      <c r="G5214" s="69"/>
      <c r="H5214" s="69"/>
      <c r="I5214" s="69"/>
      <c r="J5214" s="70"/>
      <c r="K5214" s="118" t="e">
        <f>VLOOKUP(B5214,WB.GDP.1991,'WB (WDI)'!$AH$2,FALSE)</f>
        <v>#N/A</v>
      </c>
      <c r="L5214" s="112">
        <f>VLOOKUP($B5214,WB.UNEMP.1991,'WB (WDI)'!$AH$2,FALSE)</f>
        <v>18.850000381469702</v>
      </c>
    </row>
    <row r="5215" spans="1:12" x14ac:dyDescent="0.25">
      <c r="A5215" s="93">
        <v>1991</v>
      </c>
      <c r="B5215" s="94" t="s">
        <v>11</v>
      </c>
      <c r="C5215" s="95" t="s">
        <v>12</v>
      </c>
      <c r="D5215" s="95" t="s">
        <v>6</v>
      </c>
      <c r="E5215" s="87"/>
      <c r="F5215" s="69"/>
      <c r="G5215" s="69"/>
      <c r="H5215" s="69"/>
      <c r="I5215" s="69"/>
      <c r="J5215" s="70"/>
      <c r="K5215" s="118">
        <f>VLOOKUP(B5215,WB.GDP.1991,'WB (WDI)'!$AH$2,FALSE)</f>
        <v>4020.25246779485</v>
      </c>
      <c r="L5215" s="112">
        <f>VLOOKUP($B5215,WB.UNEMP.1991,'WB (WDI)'!$AH$2,FALSE)</f>
        <v>13.569999694824199</v>
      </c>
    </row>
    <row r="5216" spans="1:12" x14ac:dyDescent="0.25">
      <c r="A5216" s="93">
        <v>1991</v>
      </c>
      <c r="B5216" s="94" t="s">
        <v>13</v>
      </c>
      <c r="C5216" s="95" t="s">
        <v>14</v>
      </c>
      <c r="D5216" s="95" t="s">
        <v>6</v>
      </c>
      <c r="E5216" s="87"/>
      <c r="F5216" s="69"/>
      <c r="G5216" s="69"/>
      <c r="H5216" s="69"/>
      <c r="I5216" s="69"/>
      <c r="J5216" s="70"/>
      <c r="K5216" s="118">
        <f>VLOOKUP(B5216,WB.GDP.1991,'WB (WDI)'!$AH$2,FALSE)</f>
        <v>1815.71823244703</v>
      </c>
      <c r="L5216" s="112">
        <f>VLOOKUP($B5216,WB.UNEMP.1991,'WB (WDI)'!$AH$2,FALSE)</f>
        <v>15.1199998855591</v>
      </c>
    </row>
    <row r="5217" spans="1:12" x14ac:dyDescent="0.25">
      <c r="A5217" s="93">
        <v>1991</v>
      </c>
      <c r="B5217" s="94" t="s">
        <v>15</v>
      </c>
      <c r="C5217" s="95" t="s">
        <v>16</v>
      </c>
      <c r="D5217" s="95" t="s">
        <v>6</v>
      </c>
      <c r="E5217" s="87"/>
      <c r="F5217" s="69"/>
      <c r="G5217" s="69"/>
      <c r="H5217" s="69"/>
      <c r="I5217" s="69"/>
      <c r="J5217" s="70"/>
      <c r="K5217" s="118">
        <f>VLOOKUP(B5217,WB.GDP.1991,'WB (WDI)'!$AH$2,FALSE)</f>
        <v>5520.3187925356297</v>
      </c>
      <c r="L5217" s="112">
        <f>VLOOKUP($B5217,WB.UNEMP.1991,'WB (WDI)'!$AH$2,FALSE)</f>
        <v>15.6400003433228</v>
      </c>
    </row>
    <row r="5218" spans="1:12" x14ac:dyDescent="0.25">
      <c r="A5218" s="93">
        <v>1991</v>
      </c>
      <c r="B5218" s="94" t="s">
        <v>17</v>
      </c>
      <c r="C5218" s="95" t="s">
        <v>18</v>
      </c>
      <c r="D5218" s="95" t="s">
        <v>6</v>
      </c>
      <c r="E5218" s="87"/>
      <c r="F5218" s="69"/>
      <c r="G5218" s="69"/>
      <c r="H5218" s="69"/>
      <c r="I5218" s="69"/>
      <c r="J5218" s="70"/>
      <c r="K5218" s="118" t="e">
        <f>VLOOKUP(B5218,WB.GDP.1991,'WB (WDI)'!$AH$2,FALSE)</f>
        <v>#N/A</v>
      </c>
      <c r="L5218" s="112" t="e">
        <f>VLOOKUP($B5218,WB.UNEMP.1991,'WB (WDI)'!$AH$2,FALSE)</f>
        <v>#N/A</v>
      </c>
    </row>
    <row r="5219" spans="1:12" x14ac:dyDescent="0.25">
      <c r="A5219" s="93">
        <v>1991</v>
      </c>
      <c r="B5219" s="94" t="s">
        <v>19</v>
      </c>
      <c r="C5219" s="95" t="s">
        <v>20</v>
      </c>
      <c r="D5219" s="95" t="s">
        <v>6</v>
      </c>
      <c r="E5219" s="87"/>
      <c r="F5219" s="69"/>
      <c r="G5219" s="69"/>
      <c r="H5219" s="69"/>
      <c r="I5219" s="69"/>
      <c r="J5219" s="70"/>
      <c r="K5219" s="118">
        <f>VLOOKUP(B5219,WB.GDP.1991,'WB (WDI)'!$AH$2,FALSE)</f>
        <v>5649.7821296456104</v>
      </c>
      <c r="L5219" s="112">
        <f>VLOOKUP($B5219,WB.UNEMP.1991,'WB (WDI)'!$AH$2,FALSE)</f>
        <v>3.75</v>
      </c>
    </row>
    <row r="5220" spans="1:12" x14ac:dyDescent="0.25">
      <c r="A5220" s="93">
        <v>1991</v>
      </c>
      <c r="B5220" s="94" t="s">
        <v>21</v>
      </c>
      <c r="C5220" s="95" t="s">
        <v>22</v>
      </c>
      <c r="D5220" s="95" t="s">
        <v>6</v>
      </c>
      <c r="E5220" s="87"/>
      <c r="F5220" s="69"/>
      <c r="G5220" s="69"/>
      <c r="H5220" s="69"/>
      <c r="I5220" s="69"/>
      <c r="J5220" s="70"/>
      <c r="K5220" s="118">
        <f>VLOOKUP(B5220,WB.GDP.1991,'WB (WDI)'!$AH$2,FALSE)</f>
        <v>2191.8393297074053</v>
      </c>
      <c r="L5220" s="112">
        <f>VLOOKUP($B5220,WB.UNEMP.1991,'WB (WDI)'!$AH$2,FALSE)</f>
        <v>1.4800000190734901</v>
      </c>
    </row>
    <row r="5221" spans="1:12" x14ac:dyDescent="0.25">
      <c r="A5221" s="93">
        <v>1991</v>
      </c>
      <c r="B5221" s="94" t="s">
        <v>23</v>
      </c>
      <c r="C5221" s="95" t="s">
        <v>24</v>
      </c>
      <c r="D5221" s="95" t="s">
        <v>6</v>
      </c>
      <c r="E5221" s="87"/>
      <c r="F5221" s="69"/>
      <c r="G5221" s="69"/>
      <c r="H5221" s="69"/>
      <c r="I5221" s="69"/>
      <c r="J5221" s="70"/>
      <c r="K5221" s="118">
        <f>VLOOKUP(B5221,WB.GDP.1991,'WB (WDI)'!$AH$2,FALSE)</f>
        <v>9460.1379105246251</v>
      </c>
      <c r="L5221" s="112">
        <f>VLOOKUP($B5221,WB.UNEMP.1991,'WB (WDI)'!$AH$2,FALSE)</f>
        <v>13.819999694824199</v>
      </c>
    </row>
    <row r="5222" spans="1:12" x14ac:dyDescent="0.25">
      <c r="A5222" s="93">
        <v>1991</v>
      </c>
      <c r="B5222" s="94" t="s">
        <v>25</v>
      </c>
      <c r="C5222" s="95" t="s">
        <v>26</v>
      </c>
      <c r="D5222" s="95" t="s">
        <v>6</v>
      </c>
      <c r="E5222" s="87"/>
      <c r="F5222" s="69"/>
      <c r="G5222" s="69"/>
      <c r="H5222" s="69"/>
      <c r="I5222" s="69"/>
      <c r="J5222" s="70"/>
      <c r="K5222" s="118" t="e">
        <f>VLOOKUP(B5222,WB.GDP.1991,'WB (WDI)'!$AH$2,FALSE)</f>
        <v>#N/A</v>
      </c>
      <c r="L5222" s="112" t="e">
        <f>VLOOKUP($B5222,WB.UNEMP.1991,'WB (WDI)'!$AH$2,FALSE)</f>
        <v>#N/A</v>
      </c>
    </row>
    <row r="5223" spans="1:12" x14ac:dyDescent="0.25">
      <c r="A5223" s="93">
        <v>1991</v>
      </c>
      <c r="B5223" s="94" t="s">
        <v>27</v>
      </c>
      <c r="C5223" s="95" t="s">
        <v>28</v>
      </c>
      <c r="D5223" s="95" t="s">
        <v>6</v>
      </c>
      <c r="E5223" s="87"/>
      <c r="F5223" s="69"/>
      <c r="G5223" s="69"/>
      <c r="H5223" s="69"/>
      <c r="I5223" s="69"/>
      <c r="J5223" s="70"/>
      <c r="K5223" s="118">
        <f>VLOOKUP(B5223,WB.GDP.1991,'WB (WDI)'!$AH$2,FALSE)</f>
        <v>1080.5154499822197</v>
      </c>
      <c r="L5223" s="112">
        <f>VLOOKUP($B5223,WB.UNEMP.1991,'WB (WDI)'!$AH$2,FALSE)</f>
        <v>2.4800000190734899</v>
      </c>
    </row>
    <row r="5224" spans="1:12" x14ac:dyDescent="0.25">
      <c r="A5224" s="93">
        <v>1991</v>
      </c>
      <c r="B5224" s="94" t="s">
        <v>29</v>
      </c>
      <c r="C5224" s="95" t="s">
        <v>30</v>
      </c>
      <c r="D5224" s="95" t="s">
        <v>6</v>
      </c>
      <c r="E5224" s="87"/>
      <c r="F5224" s="69"/>
      <c r="G5224" s="69"/>
      <c r="H5224" s="69"/>
      <c r="I5224" s="69"/>
      <c r="J5224" s="70"/>
      <c r="K5224" s="118">
        <f>VLOOKUP(B5224,WB.GDP.1991,'WB (WDI)'!$AH$2,FALSE)</f>
        <v>1215.8865312491546</v>
      </c>
      <c r="L5224" s="112">
        <f>VLOOKUP($B5224,WB.UNEMP.1991,'WB (WDI)'!$AH$2,FALSE)</f>
        <v>1.75</v>
      </c>
    </row>
    <row r="5225" spans="1:12" x14ac:dyDescent="0.25">
      <c r="A5225" s="93">
        <v>1991</v>
      </c>
      <c r="B5225" s="94" t="s">
        <v>31</v>
      </c>
      <c r="C5225" s="95" t="s">
        <v>32</v>
      </c>
      <c r="D5225" s="95" t="s">
        <v>6</v>
      </c>
      <c r="E5225" s="87"/>
      <c r="F5225" s="69"/>
      <c r="G5225" s="69"/>
      <c r="H5225" s="69"/>
      <c r="I5225" s="69"/>
      <c r="J5225" s="70"/>
      <c r="K5225" s="118">
        <f>VLOOKUP(B5225,WB.GDP.1991,'WB (WDI)'!$AH$2,FALSE)</f>
        <v>1730.7821042528187</v>
      </c>
      <c r="L5225" s="112">
        <f>VLOOKUP($B5225,WB.UNEMP.1991,'WB (WDI)'!$AH$2,FALSE)</f>
        <v>10.550000190734901</v>
      </c>
    </row>
    <row r="5226" spans="1:12" x14ac:dyDescent="0.25">
      <c r="A5226" s="93">
        <v>1991</v>
      </c>
      <c r="B5226" s="94" t="s">
        <v>33</v>
      </c>
      <c r="C5226" s="95" t="s">
        <v>34</v>
      </c>
      <c r="D5226" s="95" t="s">
        <v>6</v>
      </c>
      <c r="E5226" s="87"/>
      <c r="F5226" s="69"/>
      <c r="G5226" s="69"/>
      <c r="H5226" s="69"/>
      <c r="I5226" s="69"/>
      <c r="J5226" s="70"/>
      <c r="K5226" s="118">
        <f>VLOOKUP(B5226,WB.GDP.1991,'WB (WDI)'!$AH$2,FALSE)</f>
        <v>3008.8020966623244</v>
      </c>
      <c r="L5226" s="112">
        <f>VLOOKUP($B5226,WB.UNEMP.1991,'WB (WDI)'!$AH$2,FALSE)</f>
        <v>7.78999996185303</v>
      </c>
    </row>
    <row r="5227" spans="1:12" x14ac:dyDescent="0.25">
      <c r="A5227" s="93">
        <v>1991</v>
      </c>
      <c r="B5227" s="94" t="s">
        <v>35</v>
      </c>
      <c r="C5227" s="95" t="s">
        <v>36</v>
      </c>
      <c r="D5227" s="95" t="s">
        <v>6</v>
      </c>
      <c r="E5227" s="87"/>
      <c r="F5227" s="69"/>
      <c r="G5227" s="69"/>
      <c r="H5227" s="69"/>
      <c r="I5227" s="69"/>
      <c r="J5227" s="70"/>
      <c r="K5227" s="118">
        <f>VLOOKUP(B5227,WB.GDP.1991,'WB (WDI)'!$AH$2,FALSE)</f>
        <v>1165.2394495366862</v>
      </c>
      <c r="L5227" s="112">
        <f>VLOOKUP($B5227,WB.UNEMP.1991,'WB (WDI)'!$AH$2,FALSE)</f>
        <v>4.28999996185303</v>
      </c>
    </row>
    <row r="5228" spans="1:12" x14ac:dyDescent="0.25">
      <c r="A5228" s="93">
        <v>1991</v>
      </c>
      <c r="B5228" s="94" t="s">
        <v>37</v>
      </c>
      <c r="C5228" s="95" t="s">
        <v>38</v>
      </c>
      <c r="D5228" s="95" t="s">
        <v>6</v>
      </c>
      <c r="E5228" s="87"/>
      <c r="F5228" s="69"/>
      <c r="G5228" s="69"/>
      <c r="H5228" s="69"/>
      <c r="I5228" s="69"/>
      <c r="J5228" s="70"/>
      <c r="K5228" s="118">
        <f>VLOOKUP(B5228,WB.GDP.1991,'WB (WDI)'!$AH$2,FALSE)</f>
        <v>1055.163078186614</v>
      </c>
      <c r="L5228" s="112">
        <f>VLOOKUP($B5228,WB.UNEMP.1991,'WB (WDI)'!$AH$2,FALSE)</f>
        <v>0.67000001668930098</v>
      </c>
    </row>
    <row r="5229" spans="1:12" x14ac:dyDescent="0.25">
      <c r="A5229" s="93">
        <v>1991</v>
      </c>
      <c r="B5229" s="94" t="s">
        <v>39</v>
      </c>
      <c r="C5229" s="95" t="s">
        <v>40</v>
      </c>
      <c r="D5229" s="95" t="s">
        <v>6</v>
      </c>
      <c r="E5229" s="87"/>
      <c r="F5229" s="69"/>
      <c r="G5229" s="69"/>
      <c r="H5229" s="69"/>
      <c r="I5229" s="69"/>
      <c r="J5229" s="70"/>
      <c r="K5229" s="118">
        <f>VLOOKUP(B5229,WB.GDP.1991,'WB (WDI)'!$AH$2,FALSE)</f>
        <v>2812.2891353937557</v>
      </c>
      <c r="L5229" s="112">
        <f>VLOOKUP($B5229,WB.UNEMP.1991,'WB (WDI)'!$AH$2,FALSE)</f>
        <v>4.4499998092651403</v>
      </c>
    </row>
    <row r="5230" spans="1:12" x14ac:dyDescent="0.25">
      <c r="A5230" s="93">
        <v>1991</v>
      </c>
      <c r="B5230" s="94" t="s">
        <v>41</v>
      </c>
      <c r="C5230" s="95" t="s">
        <v>42</v>
      </c>
      <c r="D5230" s="95" t="s">
        <v>6</v>
      </c>
      <c r="E5230" s="87"/>
      <c r="F5230" s="69"/>
      <c r="G5230" s="69"/>
      <c r="H5230" s="69"/>
      <c r="I5230" s="69"/>
      <c r="J5230" s="70"/>
      <c r="K5230" s="118">
        <f>VLOOKUP(B5230,WB.GDP.1991,'WB (WDI)'!$AH$2,FALSE)</f>
        <v>5095.9616143648964</v>
      </c>
      <c r="L5230" s="112">
        <f>VLOOKUP($B5230,WB.UNEMP.1991,'WB (WDI)'!$AH$2,FALSE)</f>
        <v>19.590000152587901</v>
      </c>
    </row>
    <row r="5231" spans="1:12" x14ac:dyDescent="0.25">
      <c r="A5231" s="93">
        <v>1991</v>
      </c>
      <c r="B5231" s="94" t="s">
        <v>43</v>
      </c>
      <c r="C5231" s="95" t="s">
        <v>44</v>
      </c>
      <c r="D5231" s="95" t="s">
        <v>6</v>
      </c>
      <c r="E5231" s="87"/>
      <c r="F5231" s="69"/>
      <c r="G5231" s="69"/>
      <c r="H5231" s="69"/>
      <c r="I5231" s="69"/>
      <c r="J5231" s="70"/>
      <c r="K5231" s="118">
        <f>VLOOKUP(B5231,WB.GDP.1991,'WB (WDI)'!$AH$2,FALSE)</f>
        <v>4342.3908343915173</v>
      </c>
      <c r="L5231" s="112">
        <f>VLOOKUP($B5231,WB.UNEMP.1991,'WB (WDI)'!$AH$2,FALSE)</f>
        <v>6.6199998855590803</v>
      </c>
    </row>
    <row r="5232" spans="1:12" x14ac:dyDescent="0.25">
      <c r="A5232" s="93">
        <v>1991</v>
      </c>
      <c r="B5232" s="94" t="s">
        <v>45</v>
      </c>
      <c r="C5232" s="95" t="s">
        <v>46</v>
      </c>
      <c r="D5232" s="95" t="s">
        <v>6</v>
      </c>
      <c r="E5232" s="87"/>
      <c r="F5232" s="69"/>
      <c r="G5232" s="69"/>
      <c r="H5232" s="69"/>
      <c r="I5232" s="69"/>
      <c r="J5232" s="70"/>
      <c r="K5232" s="118">
        <f>VLOOKUP(B5232,WB.GDP.1991,'WB (WDI)'!$AH$2,FALSE)</f>
        <v>1606.3265151146452</v>
      </c>
      <c r="L5232" s="112">
        <f>VLOOKUP($B5232,WB.UNEMP.1991,'WB (WDI)'!$AH$2,FALSE)</f>
        <v>2.78999996185303</v>
      </c>
    </row>
    <row r="5233" spans="1:12" x14ac:dyDescent="0.25">
      <c r="A5233" s="93">
        <v>1991</v>
      </c>
      <c r="B5233" s="94" t="s">
        <v>47</v>
      </c>
      <c r="C5233" s="95" t="s">
        <v>48</v>
      </c>
      <c r="D5233" s="95" t="s">
        <v>6</v>
      </c>
      <c r="E5233" s="87"/>
      <c r="F5233" s="69"/>
      <c r="G5233" s="69"/>
      <c r="H5233" s="69"/>
      <c r="I5233" s="69"/>
      <c r="J5233" s="70"/>
      <c r="K5233" s="118" t="e">
        <f>VLOOKUP(B5233,WB.GDP.1991,'WB (WDI)'!$AH$2,FALSE)</f>
        <v>#N/A</v>
      </c>
      <c r="L5233" s="112">
        <f>VLOOKUP($B5233,WB.UNEMP.1991,'WB (WDI)'!$AH$2,FALSE)</f>
        <v>11.3800001144409</v>
      </c>
    </row>
    <row r="5234" spans="1:12" x14ac:dyDescent="0.25">
      <c r="A5234" s="93">
        <v>1991</v>
      </c>
      <c r="B5234" s="94" t="s">
        <v>49</v>
      </c>
      <c r="C5234" s="95" t="s">
        <v>50</v>
      </c>
      <c r="D5234" s="95" t="s">
        <v>6</v>
      </c>
      <c r="E5234" s="87"/>
      <c r="F5234" s="69"/>
      <c r="G5234" s="69"/>
      <c r="H5234" s="69"/>
      <c r="I5234" s="69"/>
      <c r="J5234" s="70"/>
      <c r="K5234" s="118">
        <f>VLOOKUP(B5234,WB.GDP.1991,'WB (WDI)'!$AH$2,FALSE)</f>
        <v>996.85761710350278</v>
      </c>
      <c r="L5234" s="112">
        <f>VLOOKUP($B5234,WB.UNEMP.1991,'WB (WDI)'!$AH$2,FALSE)</f>
        <v>8.3000001907348597</v>
      </c>
    </row>
    <row r="5235" spans="1:12" x14ac:dyDescent="0.25">
      <c r="A5235" s="93">
        <v>1991</v>
      </c>
      <c r="B5235" s="94" t="s">
        <v>51</v>
      </c>
      <c r="C5235" s="95" t="s">
        <v>52</v>
      </c>
      <c r="D5235" s="95" t="s">
        <v>6</v>
      </c>
      <c r="E5235" s="87"/>
      <c r="F5235" s="69"/>
      <c r="G5235" s="69"/>
      <c r="H5235" s="69"/>
      <c r="I5235" s="69"/>
      <c r="J5235" s="70"/>
      <c r="K5235" s="118" t="e">
        <f>VLOOKUP(B5235,WB.GDP.1991,'WB (WDI)'!$AH$2,FALSE)</f>
        <v>#N/A</v>
      </c>
      <c r="L5235" s="112">
        <f>VLOOKUP($B5235,WB.UNEMP.1991,'WB (WDI)'!$AH$2,FALSE)</f>
        <v>6.6500000953674299</v>
      </c>
    </row>
    <row r="5236" spans="1:12" x14ac:dyDescent="0.25">
      <c r="A5236" s="93">
        <v>1991</v>
      </c>
      <c r="B5236" s="94" t="s">
        <v>53</v>
      </c>
      <c r="C5236" s="95" t="s">
        <v>54</v>
      </c>
      <c r="D5236" s="95" t="s">
        <v>6</v>
      </c>
      <c r="E5236" s="87"/>
      <c r="F5236" s="69"/>
      <c r="G5236" s="69"/>
      <c r="H5236" s="69"/>
      <c r="I5236" s="69"/>
      <c r="J5236" s="70"/>
      <c r="K5236" s="118">
        <f>VLOOKUP(B5236,WB.GDP.1991,'WB (WDI)'!$AH$2,FALSE)</f>
        <v>5047.3724850530252</v>
      </c>
      <c r="L5236" s="112">
        <f>VLOOKUP($B5236,WB.UNEMP.1991,'WB (WDI)'!$AH$2,FALSE)</f>
        <v>21.319999694824201</v>
      </c>
    </row>
    <row r="5237" spans="1:12" x14ac:dyDescent="0.25">
      <c r="A5237" s="93">
        <v>1991</v>
      </c>
      <c r="B5237" s="94" t="s">
        <v>55</v>
      </c>
      <c r="C5237" s="95" t="s">
        <v>56</v>
      </c>
      <c r="D5237" s="95" t="s">
        <v>6</v>
      </c>
      <c r="E5237" s="87"/>
      <c r="F5237" s="69"/>
      <c r="G5237" s="69"/>
      <c r="H5237" s="69"/>
      <c r="I5237" s="69"/>
      <c r="J5237" s="70"/>
      <c r="K5237" s="118">
        <f>VLOOKUP(B5237,WB.GDP.1991,'WB (WDI)'!$AH$2,FALSE)</f>
        <v>687.54324834062766</v>
      </c>
      <c r="L5237" s="112">
        <f>VLOOKUP($B5237,WB.UNEMP.1991,'WB (WDI)'!$AH$2,FALSE)</f>
        <v>2.96000003814697</v>
      </c>
    </row>
    <row r="5238" spans="1:12" x14ac:dyDescent="0.25">
      <c r="A5238" s="93">
        <v>1991</v>
      </c>
      <c r="B5238" s="94" t="s">
        <v>57</v>
      </c>
      <c r="C5238" s="95" t="s">
        <v>58</v>
      </c>
      <c r="D5238" s="95" t="s">
        <v>6</v>
      </c>
      <c r="E5238" s="87"/>
      <c r="F5238" s="69"/>
      <c r="G5238" s="69"/>
      <c r="H5238" s="69"/>
      <c r="I5238" s="69"/>
      <c r="J5238" s="70"/>
      <c r="K5238" s="118" t="e">
        <f>VLOOKUP(B5238,WB.GDP.1991,'WB (WDI)'!$AH$2,FALSE)</f>
        <v>#N/A</v>
      </c>
      <c r="L5238" s="112" t="e">
        <f>VLOOKUP($B5238,WB.UNEMP.1991,'WB (WDI)'!$AH$2,FALSE)</f>
        <v>#N/A</v>
      </c>
    </row>
    <row r="5239" spans="1:12" x14ac:dyDescent="0.25">
      <c r="A5239" s="93">
        <v>1991</v>
      </c>
      <c r="B5239" s="94" t="s">
        <v>59</v>
      </c>
      <c r="C5239" s="95" t="s">
        <v>60</v>
      </c>
      <c r="D5239" s="95" t="s">
        <v>6</v>
      </c>
      <c r="E5239" s="87"/>
      <c r="F5239" s="69"/>
      <c r="G5239" s="69"/>
      <c r="H5239" s="69"/>
      <c r="I5239" s="69"/>
      <c r="J5239" s="70"/>
      <c r="K5239" s="118">
        <f>VLOOKUP(B5239,WB.GDP.1991,'WB (WDI)'!$AH$2,FALSE)</f>
        <v>18770.642204639273</v>
      </c>
      <c r="L5239" s="112">
        <f>VLOOKUP($B5239,WB.UNEMP.1991,'WB (WDI)'!$AH$2,FALSE)</f>
        <v>17.5100002288818</v>
      </c>
    </row>
    <row r="5240" spans="1:12" x14ac:dyDescent="0.25">
      <c r="A5240" s="93">
        <v>1991</v>
      </c>
      <c r="B5240" s="94" t="s">
        <v>61</v>
      </c>
      <c r="C5240" s="95" t="s">
        <v>62</v>
      </c>
      <c r="D5240" s="95" t="s">
        <v>6</v>
      </c>
      <c r="E5240" s="87"/>
      <c r="F5240" s="69"/>
      <c r="G5240" s="69"/>
      <c r="H5240" s="69"/>
      <c r="I5240" s="69"/>
      <c r="J5240" s="70"/>
      <c r="K5240" s="118">
        <f>VLOOKUP(B5240,WB.GDP.1991,'WB (WDI)'!$AH$2,FALSE)</f>
        <v>2248.3760304500242</v>
      </c>
      <c r="L5240" s="112">
        <f>VLOOKUP($B5240,WB.UNEMP.1991,'WB (WDI)'!$AH$2,FALSE)</f>
        <v>9.2899999618530291</v>
      </c>
    </row>
    <row r="5241" spans="1:12" x14ac:dyDescent="0.25">
      <c r="A5241" s="93">
        <v>1991</v>
      </c>
      <c r="B5241" s="94" t="s">
        <v>63</v>
      </c>
      <c r="C5241" s="95" t="s">
        <v>64</v>
      </c>
      <c r="D5241" s="95" t="s">
        <v>6</v>
      </c>
      <c r="E5241" s="87"/>
      <c r="F5241" s="69"/>
      <c r="G5241" s="69"/>
      <c r="H5241" s="69"/>
      <c r="I5241" s="69"/>
      <c r="J5241" s="70"/>
      <c r="K5241" s="118">
        <f>VLOOKUP(B5241,WB.GDP.1991,'WB (WDI)'!$AH$2,FALSE)</f>
        <v>2397.559128949878</v>
      </c>
      <c r="L5241" s="112">
        <f>VLOOKUP($B5241,WB.UNEMP.1991,'WB (WDI)'!$AH$2,FALSE)</f>
        <v>4.6599998474121103</v>
      </c>
    </row>
    <row r="5242" spans="1:12" x14ac:dyDescent="0.25">
      <c r="A5242" s="93">
        <v>1991</v>
      </c>
      <c r="B5242" s="94" t="s">
        <v>65</v>
      </c>
      <c r="C5242" s="95" t="s">
        <v>66</v>
      </c>
      <c r="D5242" s="95" t="s">
        <v>6</v>
      </c>
      <c r="E5242" s="87"/>
      <c r="F5242" s="69"/>
      <c r="G5242" s="69"/>
      <c r="H5242" s="69"/>
      <c r="I5242" s="69"/>
      <c r="J5242" s="70"/>
      <c r="K5242" s="118">
        <f>VLOOKUP(B5242,WB.GDP.1991,'WB (WDI)'!$AH$2,FALSE)</f>
        <v>1503.8261474382018</v>
      </c>
      <c r="L5242" s="112">
        <f>VLOOKUP($B5242,WB.UNEMP.1991,'WB (WDI)'!$AH$2,FALSE)</f>
        <v>4.3699998855590803</v>
      </c>
    </row>
    <row r="5243" spans="1:12" x14ac:dyDescent="0.25">
      <c r="A5243" s="93">
        <v>1991</v>
      </c>
      <c r="B5243" s="94" t="s">
        <v>67</v>
      </c>
      <c r="C5243" s="95" t="s">
        <v>68</v>
      </c>
      <c r="D5243" s="95" t="s">
        <v>6</v>
      </c>
      <c r="E5243" s="87"/>
      <c r="F5243" s="69"/>
      <c r="G5243" s="69"/>
      <c r="H5243" s="69"/>
      <c r="I5243" s="69"/>
      <c r="J5243" s="70"/>
      <c r="K5243" s="118">
        <f>VLOOKUP(B5243,WB.GDP.1991,'WB (WDI)'!$AH$2,FALSE)</f>
        <v>2049.6139667592638</v>
      </c>
      <c r="L5243" s="112">
        <f>VLOOKUP($B5243,WB.UNEMP.1991,'WB (WDI)'!$AH$2,FALSE)</f>
        <v>3.0099999904632599</v>
      </c>
    </row>
    <row r="5244" spans="1:12" x14ac:dyDescent="0.25">
      <c r="A5244" s="93">
        <v>1991</v>
      </c>
      <c r="B5244" s="94" t="s">
        <v>69</v>
      </c>
      <c r="C5244" s="95" t="s">
        <v>70</v>
      </c>
      <c r="D5244" s="95" t="s">
        <v>6</v>
      </c>
      <c r="E5244" s="87"/>
      <c r="F5244" s="69"/>
      <c r="G5244" s="69"/>
      <c r="H5244" s="69"/>
      <c r="I5244" s="69"/>
      <c r="J5244" s="70"/>
      <c r="K5244" s="118">
        <f>VLOOKUP(B5244,WB.GDP.1991,'WB (WDI)'!$AH$2,FALSE)</f>
        <v>3150.2371184752665</v>
      </c>
      <c r="L5244" s="112">
        <f>VLOOKUP($B5244,WB.UNEMP.1991,'WB (WDI)'!$AH$2,FALSE)</f>
        <v>2.78999996185303</v>
      </c>
    </row>
    <row r="5245" spans="1:12" x14ac:dyDescent="0.25">
      <c r="A5245" s="93">
        <v>1991</v>
      </c>
      <c r="B5245" s="94" t="s">
        <v>71</v>
      </c>
      <c r="C5245" s="95" t="s">
        <v>72</v>
      </c>
      <c r="D5245" s="95" t="s">
        <v>6</v>
      </c>
      <c r="E5245" s="87"/>
      <c r="F5245" s="69"/>
      <c r="G5245" s="69"/>
      <c r="H5245" s="69"/>
      <c r="I5245" s="69"/>
      <c r="J5245" s="70"/>
      <c r="K5245" s="118">
        <f>VLOOKUP(B5245,WB.GDP.1991,'WB (WDI)'!$AH$2,FALSE)</f>
        <v>1343.1353380061566</v>
      </c>
      <c r="L5245" s="112">
        <f>VLOOKUP($B5245,WB.UNEMP.1991,'WB (WDI)'!$AH$2,FALSE)</f>
        <v>37.439998626708999</v>
      </c>
    </row>
    <row r="5246" spans="1:12" x14ac:dyDescent="0.25">
      <c r="A5246" s="93">
        <v>1991</v>
      </c>
      <c r="B5246" s="94" t="s">
        <v>73</v>
      </c>
      <c r="C5246" s="95" t="s">
        <v>74</v>
      </c>
      <c r="D5246" s="95" t="s">
        <v>6</v>
      </c>
      <c r="E5246" s="87"/>
      <c r="F5246" s="69"/>
      <c r="G5246" s="69"/>
      <c r="H5246" s="69"/>
      <c r="I5246" s="69"/>
      <c r="J5246" s="70"/>
      <c r="K5246" s="118" t="e">
        <f>VLOOKUP(B5246,WB.GDP.1991,'WB (WDI)'!$AH$2,FALSE)</f>
        <v>#N/A</v>
      </c>
      <c r="L5246" s="112">
        <f>VLOOKUP($B5246,WB.UNEMP.1991,'WB (WDI)'!$AH$2,FALSE)</f>
        <v>2.21000003814697</v>
      </c>
    </row>
    <row r="5247" spans="1:12" x14ac:dyDescent="0.25">
      <c r="A5247" s="93">
        <v>1991</v>
      </c>
      <c r="B5247" s="94" t="s">
        <v>75</v>
      </c>
      <c r="C5247" s="95" t="s">
        <v>76</v>
      </c>
      <c r="D5247" s="95" t="s">
        <v>6</v>
      </c>
      <c r="E5247" s="87"/>
      <c r="F5247" s="69"/>
      <c r="G5247" s="69"/>
      <c r="H5247" s="69"/>
      <c r="I5247" s="69"/>
      <c r="J5247" s="70"/>
      <c r="K5247" s="118">
        <f>VLOOKUP(B5247,WB.GDP.1991,'WB (WDI)'!$AH$2,FALSE)</f>
        <v>1686.1555081939341</v>
      </c>
      <c r="L5247" s="112">
        <f>VLOOKUP($B5247,WB.UNEMP.1991,'WB (WDI)'!$AH$2,FALSE)</f>
        <v>5.5599999427795401</v>
      </c>
    </row>
    <row r="5248" spans="1:12" x14ac:dyDescent="0.25">
      <c r="A5248" s="93">
        <v>1991</v>
      </c>
      <c r="B5248" s="94" t="s">
        <v>77</v>
      </c>
      <c r="C5248" s="95" t="s">
        <v>78</v>
      </c>
      <c r="D5248" s="95" t="s">
        <v>6</v>
      </c>
      <c r="E5248" s="87"/>
      <c r="F5248" s="69"/>
      <c r="G5248" s="69"/>
      <c r="H5248" s="69"/>
      <c r="I5248" s="69"/>
      <c r="J5248" s="70"/>
      <c r="K5248" s="118">
        <f>VLOOKUP(B5248,WB.GDP.1991,'WB (WDI)'!$AH$2,FALSE)</f>
        <v>715.15647003505865</v>
      </c>
      <c r="L5248" s="112">
        <f>VLOOKUP($B5248,WB.UNEMP.1991,'WB (WDI)'!$AH$2,FALSE)</f>
        <v>5.8400001525878897</v>
      </c>
    </row>
    <row r="5249" spans="1:12" x14ac:dyDescent="0.25">
      <c r="A5249" s="93">
        <v>1991</v>
      </c>
      <c r="B5249" s="94" t="s">
        <v>79</v>
      </c>
      <c r="C5249" s="95" t="s">
        <v>80</v>
      </c>
      <c r="D5249" s="95" t="s">
        <v>6</v>
      </c>
      <c r="E5249" s="87"/>
      <c r="F5249" s="69"/>
      <c r="G5249" s="69"/>
      <c r="H5249" s="69"/>
      <c r="I5249" s="69"/>
      <c r="J5249" s="70"/>
      <c r="K5249" s="118">
        <f>VLOOKUP(B5249,WB.GDP.1991,'WB (WDI)'!$AH$2,FALSE)</f>
        <v>1547.0843068667009</v>
      </c>
      <c r="L5249" s="112">
        <f>VLOOKUP($B5249,WB.UNEMP.1991,'WB (WDI)'!$AH$2,FALSE)</f>
        <v>3.21000003814697</v>
      </c>
    </row>
    <row r="5250" spans="1:12" x14ac:dyDescent="0.25">
      <c r="A5250" s="93">
        <v>1991</v>
      </c>
      <c r="B5250" s="94" t="s">
        <v>81</v>
      </c>
      <c r="C5250" s="95" t="s">
        <v>82</v>
      </c>
      <c r="D5250" s="95" t="s">
        <v>6</v>
      </c>
      <c r="E5250" s="87"/>
      <c r="F5250" s="69"/>
      <c r="G5250" s="69"/>
      <c r="H5250" s="69"/>
      <c r="I5250" s="69"/>
      <c r="J5250" s="70"/>
      <c r="K5250" s="118">
        <f>VLOOKUP(B5250,WB.GDP.1991,'WB (WDI)'!$AH$2,FALSE)</f>
        <v>4602.7250481188921</v>
      </c>
      <c r="L5250" s="112">
        <f>VLOOKUP($B5250,WB.UNEMP.1991,'WB (WDI)'!$AH$2,FALSE)</f>
        <v>9.7399997711181605</v>
      </c>
    </row>
    <row r="5251" spans="1:12" x14ac:dyDescent="0.25">
      <c r="A5251" s="93">
        <v>1991</v>
      </c>
      <c r="B5251" s="94" t="s">
        <v>83</v>
      </c>
      <c r="C5251" s="95" t="s">
        <v>84</v>
      </c>
      <c r="D5251" s="95" t="s">
        <v>6</v>
      </c>
      <c r="E5251" s="87"/>
      <c r="F5251" s="69"/>
      <c r="G5251" s="69"/>
      <c r="H5251" s="69"/>
      <c r="I5251" s="69"/>
      <c r="J5251" s="70"/>
      <c r="K5251" s="118">
        <f>VLOOKUP(B5251,WB.GDP.1991,'WB (WDI)'!$AH$2,FALSE)</f>
        <v>8254.3162112634182</v>
      </c>
      <c r="L5251" s="112">
        <f>VLOOKUP($B5251,WB.UNEMP.1991,'WB (WDI)'!$AH$2,FALSE)</f>
        <v>9.3400001525878906</v>
      </c>
    </row>
    <row r="5252" spans="1:12" x14ac:dyDescent="0.25">
      <c r="A5252" s="93">
        <v>1991</v>
      </c>
      <c r="B5252" s="94" t="s">
        <v>85</v>
      </c>
      <c r="C5252" s="95" t="s">
        <v>86</v>
      </c>
      <c r="D5252" s="95" t="s">
        <v>6</v>
      </c>
      <c r="E5252" s="87"/>
      <c r="F5252" s="69"/>
      <c r="G5252" s="69"/>
      <c r="H5252" s="69"/>
      <c r="I5252" s="69"/>
      <c r="J5252" s="70"/>
      <c r="K5252" s="118" t="e">
        <f>VLOOKUP(B5252,WB.GDP.1991,'WB (WDI)'!$AH$2,FALSE)</f>
        <v>#N/A</v>
      </c>
      <c r="L5252" s="112" t="e">
        <f>VLOOKUP($B5252,WB.UNEMP.1991,'WB (WDI)'!$AH$2,FALSE)</f>
        <v>#N/A</v>
      </c>
    </row>
    <row r="5253" spans="1:12" x14ac:dyDescent="0.25">
      <c r="A5253" s="93">
        <v>1991</v>
      </c>
      <c r="B5253" s="94" t="s">
        <v>87</v>
      </c>
      <c r="C5253" s="95" t="s">
        <v>88</v>
      </c>
      <c r="D5253" s="95" t="s">
        <v>6</v>
      </c>
      <c r="E5253" s="87"/>
      <c r="F5253" s="69"/>
      <c r="G5253" s="69"/>
      <c r="H5253" s="69"/>
      <c r="I5253" s="69"/>
      <c r="J5253" s="70"/>
      <c r="K5253" s="118">
        <f>VLOOKUP(B5253,WB.GDP.1991,'WB (WDI)'!$AH$2,FALSE)</f>
        <v>481.89674703250546</v>
      </c>
      <c r="L5253" s="112">
        <f>VLOOKUP($B5253,WB.UNEMP.1991,'WB (WDI)'!$AH$2,FALSE)</f>
        <v>2.5899999141693102</v>
      </c>
    </row>
    <row r="5254" spans="1:12" x14ac:dyDescent="0.25">
      <c r="A5254" s="93">
        <v>1991</v>
      </c>
      <c r="B5254" s="94" t="s">
        <v>89</v>
      </c>
      <c r="C5254" s="95" t="s">
        <v>90</v>
      </c>
      <c r="D5254" s="95" t="s">
        <v>6</v>
      </c>
      <c r="E5254" s="87"/>
      <c r="F5254" s="69"/>
      <c r="G5254" s="69"/>
      <c r="H5254" s="69"/>
      <c r="I5254" s="69"/>
      <c r="J5254" s="70"/>
      <c r="K5254" s="118">
        <f>VLOOKUP(B5254,WB.GDP.1991,'WB (WDI)'!$AH$2,FALSE)</f>
        <v>6143.3761897086979</v>
      </c>
      <c r="L5254" s="112">
        <f>VLOOKUP($B5254,WB.UNEMP.1991,'WB (WDI)'!$AH$2,FALSE)</f>
        <v>19.139999389648398</v>
      </c>
    </row>
    <row r="5255" spans="1:12" x14ac:dyDescent="0.25">
      <c r="A5255" s="93">
        <v>1991</v>
      </c>
      <c r="B5255" s="94" t="s">
        <v>91</v>
      </c>
      <c r="C5255" s="95" t="s">
        <v>92</v>
      </c>
      <c r="D5255" s="95" t="s">
        <v>6</v>
      </c>
      <c r="E5255" s="87"/>
      <c r="F5255" s="69"/>
      <c r="G5255" s="69"/>
      <c r="H5255" s="69"/>
      <c r="I5255" s="69"/>
      <c r="J5255" s="70"/>
      <c r="K5255" s="118">
        <f>VLOOKUP(B5255,WB.GDP.1991,'WB (WDI)'!$AH$2,FALSE)</f>
        <v>1084.5575090231957</v>
      </c>
      <c r="L5255" s="112">
        <f>VLOOKUP($B5255,WB.UNEMP.1991,'WB (WDI)'!$AH$2,FALSE)</f>
        <v>1.3899999856948899</v>
      </c>
    </row>
    <row r="5256" spans="1:12" x14ac:dyDescent="0.25">
      <c r="A5256" s="93">
        <v>1991</v>
      </c>
      <c r="B5256" s="94" t="s">
        <v>93</v>
      </c>
      <c r="C5256" s="95" t="s">
        <v>94</v>
      </c>
      <c r="D5256" s="95" t="s">
        <v>6</v>
      </c>
      <c r="E5256" s="87"/>
      <c r="F5256" s="69"/>
      <c r="G5256" s="69"/>
      <c r="H5256" s="69"/>
      <c r="I5256" s="69"/>
      <c r="J5256" s="70"/>
      <c r="K5256" s="118">
        <f>VLOOKUP(B5256,WB.GDP.1991,'WB (WDI)'!$AH$2,FALSE)</f>
        <v>3189.0890713602594</v>
      </c>
      <c r="L5256" s="112">
        <f>VLOOKUP($B5256,WB.UNEMP.1991,'WB (WDI)'!$AH$2,FALSE)</f>
        <v>3.71000003814697</v>
      </c>
    </row>
    <row r="5257" spans="1:12" x14ac:dyDescent="0.25">
      <c r="A5257" s="93">
        <v>1991</v>
      </c>
      <c r="B5257" s="94" t="s">
        <v>95</v>
      </c>
      <c r="C5257" s="95" t="s">
        <v>96</v>
      </c>
      <c r="D5257" s="95" t="s">
        <v>6</v>
      </c>
      <c r="E5257" s="87"/>
      <c r="F5257" s="69"/>
      <c r="G5257" s="69"/>
      <c r="H5257" s="69"/>
      <c r="I5257" s="69"/>
      <c r="J5257" s="70"/>
      <c r="K5257" s="118" t="e">
        <f>VLOOKUP(B5257,WB.GDP.1991,'WB (WDI)'!$AH$2,FALSE)</f>
        <v>#N/A</v>
      </c>
      <c r="L5257" s="112" t="e">
        <f>VLOOKUP($B5257,WB.UNEMP.1991,'WB (WDI)'!$AH$2,FALSE)</f>
        <v>#N/A</v>
      </c>
    </row>
    <row r="5258" spans="1:12" x14ac:dyDescent="0.25">
      <c r="A5258" s="93">
        <v>1991</v>
      </c>
      <c r="B5258" s="94" t="s">
        <v>97</v>
      </c>
      <c r="C5258" s="95" t="s">
        <v>98</v>
      </c>
      <c r="D5258" s="95" t="s">
        <v>6</v>
      </c>
      <c r="E5258" s="87"/>
      <c r="F5258" s="69"/>
      <c r="G5258" s="69"/>
      <c r="H5258" s="69"/>
      <c r="I5258" s="69"/>
      <c r="J5258" s="70"/>
      <c r="K5258" s="118">
        <f>VLOOKUP(B5258,WB.GDP.1991,'WB (WDI)'!$AH$2,FALSE)</f>
        <v>939.50053904154151</v>
      </c>
      <c r="L5258" s="112">
        <f>VLOOKUP($B5258,WB.UNEMP.1991,'WB (WDI)'!$AH$2,FALSE)</f>
        <v>0.30000001192092901</v>
      </c>
    </row>
    <row r="5259" spans="1:12" x14ac:dyDescent="0.25">
      <c r="A5259" s="93">
        <v>1991</v>
      </c>
      <c r="B5259" s="94" t="s">
        <v>99</v>
      </c>
      <c r="C5259" s="95" t="s">
        <v>100</v>
      </c>
      <c r="D5259" s="95" t="s">
        <v>6</v>
      </c>
      <c r="E5259" s="87"/>
      <c r="F5259" s="69"/>
      <c r="G5259" s="69"/>
      <c r="H5259" s="69"/>
      <c r="I5259" s="69"/>
      <c r="J5259" s="70"/>
      <c r="K5259" s="118" t="e">
        <f>VLOOKUP(B5259,WB.GDP.1991,'WB (WDI)'!$AH$2,FALSE)</f>
        <v>#N/A</v>
      </c>
      <c r="L5259" s="112" t="e">
        <f>VLOOKUP($B5259,WB.UNEMP.1991,'WB (WDI)'!$AH$2,FALSE)</f>
        <v>#N/A</v>
      </c>
    </row>
    <row r="5260" spans="1:12" x14ac:dyDescent="0.25">
      <c r="A5260" s="93">
        <v>1991</v>
      </c>
      <c r="B5260" s="94" t="s">
        <v>101</v>
      </c>
      <c r="C5260" s="95" t="s">
        <v>102</v>
      </c>
      <c r="D5260" s="95" t="s">
        <v>6</v>
      </c>
      <c r="E5260" s="87"/>
      <c r="F5260" s="69"/>
      <c r="G5260" s="69"/>
      <c r="H5260" s="69"/>
      <c r="I5260" s="69"/>
      <c r="J5260" s="70"/>
      <c r="K5260" s="118" t="e">
        <f>VLOOKUP(B5260,WB.GDP.1991,'WB (WDI)'!$AH$2,FALSE)</f>
        <v>#N/A</v>
      </c>
      <c r="L5260" s="112">
        <f>VLOOKUP($B5260,WB.UNEMP.1991,'WB (WDI)'!$AH$2,FALSE)</f>
        <v>14.1199998855591</v>
      </c>
    </row>
    <row r="5261" spans="1:12" x14ac:dyDescent="0.25">
      <c r="A5261" s="93">
        <v>1991</v>
      </c>
      <c r="B5261" s="94" t="s">
        <v>103</v>
      </c>
      <c r="C5261" s="95" t="s">
        <v>104</v>
      </c>
      <c r="D5261" s="95" t="s">
        <v>6</v>
      </c>
      <c r="E5261" s="87"/>
      <c r="F5261" s="69"/>
      <c r="G5261" s="69"/>
      <c r="H5261" s="69"/>
      <c r="I5261" s="69"/>
      <c r="J5261" s="70"/>
      <c r="K5261" s="118">
        <f>VLOOKUP(B5261,WB.GDP.1991,'WB (WDI)'!$AH$2,FALSE)</f>
        <v>2285.0659716031992</v>
      </c>
      <c r="L5261" s="112">
        <f>VLOOKUP($B5261,WB.UNEMP.1991,'WB (WDI)'!$AH$2,FALSE)</f>
        <v>5.4899997711181596</v>
      </c>
    </row>
    <row r="5262" spans="1:12" x14ac:dyDescent="0.25">
      <c r="A5262" s="93">
        <v>1991</v>
      </c>
      <c r="B5262" s="94" t="s">
        <v>105</v>
      </c>
      <c r="C5262" s="95" t="s">
        <v>106</v>
      </c>
      <c r="D5262" s="95" t="s">
        <v>6</v>
      </c>
      <c r="E5262" s="87"/>
      <c r="F5262" s="69"/>
      <c r="G5262" s="69"/>
      <c r="H5262" s="69"/>
      <c r="I5262" s="69"/>
      <c r="J5262" s="70"/>
      <c r="K5262" s="118">
        <f>VLOOKUP(B5262,WB.GDP.1991,'WB (WDI)'!$AH$2,FALSE)</f>
        <v>14852.219867146814</v>
      </c>
      <c r="L5262" s="112" t="e">
        <f>VLOOKUP($B5262,WB.UNEMP.1991,'WB (WDI)'!$AH$2,FALSE)</f>
        <v>#N/A</v>
      </c>
    </row>
    <row r="5263" spans="1:12" x14ac:dyDescent="0.25">
      <c r="A5263" s="93">
        <v>1991</v>
      </c>
      <c r="B5263" s="94" t="s">
        <v>107</v>
      </c>
      <c r="C5263" s="95" t="s">
        <v>108</v>
      </c>
      <c r="D5263" s="95" t="s">
        <v>6</v>
      </c>
      <c r="E5263" s="87"/>
      <c r="F5263" s="69"/>
      <c r="G5263" s="69"/>
      <c r="H5263" s="69"/>
      <c r="I5263" s="69"/>
      <c r="J5263" s="70"/>
      <c r="K5263" s="118">
        <f>VLOOKUP(B5263,WB.GDP.1991,'WB (WDI)'!$AH$2,FALSE)</f>
        <v>1485.2006517284726</v>
      </c>
      <c r="L5263" s="112">
        <f>VLOOKUP($B5263,WB.UNEMP.1991,'WB (WDI)'!$AH$2,FALSE)</f>
        <v>3.3099999427795401</v>
      </c>
    </row>
    <row r="5264" spans="1:12" x14ac:dyDescent="0.25">
      <c r="A5264" s="93">
        <v>1991</v>
      </c>
      <c r="B5264" s="94" t="s">
        <v>109</v>
      </c>
      <c r="C5264" s="95" t="s">
        <v>110</v>
      </c>
      <c r="D5264" s="95" t="s">
        <v>6</v>
      </c>
      <c r="E5264" s="87"/>
      <c r="F5264" s="69"/>
      <c r="G5264" s="69"/>
      <c r="H5264" s="69"/>
      <c r="I5264" s="69"/>
      <c r="J5264" s="70"/>
      <c r="K5264" s="118" t="e">
        <f>VLOOKUP(B5264,WB.GDP.1991,'WB (WDI)'!$AH$2,FALSE)</f>
        <v>#N/A</v>
      </c>
      <c r="L5264" s="112">
        <f>VLOOKUP($B5264,WB.UNEMP.1991,'WB (WDI)'!$AH$2,FALSE)</f>
        <v>13.2399997711182</v>
      </c>
    </row>
    <row r="5265" spans="1:12" x14ac:dyDescent="0.25">
      <c r="A5265" s="93">
        <v>1991</v>
      </c>
      <c r="B5265" s="94" t="s">
        <v>111</v>
      </c>
      <c r="C5265" s="95" t="s">
        <v>112</v>
      </c>
      <c r="D5265" s="95" t="s">
        <v>6</v>
      </c>
      <c r="E5265" s="87"/>
      <c r="F5265" s="69"/>
      <c r="G5265" s="69"/>
      <c r="H5265" s="69"/>
      <c r="I5265" s="69"/>
      <c r="J5265" s="70"/>
      <c r="K5265" s="118">
        <f>VLOOKUP(B5265,WB.GDP.1991,'WB (WDI)'!$AH$2,FALSE)</f>
        <v>9943.4380685709111</v>
      </c>
      <c r="L5265" s="112">
        <f>VLOOKUP($B5265,WB.UNEMP.1991,'WB (WDI)'!$AH$2,FALSE)</f>
        <v>29.440000534057599</v>
      </c>
    </row>
    <row r="5266" spans="1:12" x14ac:dyDescent="0.25">
      <c r="A5266" s="93">
        <v>1991</v>
      </c>
      <c r="B5266" s="94" t="s">
        <v>113</v>
      </c>
      <c r="C5266" s="95" t="s">
        <v>114</v>
      </c>
      <c r="D5266" s="95" t="s">
        <v>6</v>
      </c>
      <c r="E5266" s="87"/>
      <c r="F5266" s="69"/>
      <c r="G5266" s="69"/>
      <c r="H5266" s="69"/>
      <c r="I5266" s="69"/>
      <c r="J5266" s="70"/>
      <c r="K5266" s="118" t="e">
        <f>VLOOKUP(B5266,WB.GDP.1991,'WB (WDI)'!$AH$2,FALSE)</f>
        <v>#N/A</v>
      </c>
      <c r="L5266" s="112">
        <f>VLOOKUP($B5266,WB.UNEMP.1991,'WB (WDI)'!$AH$2,FALSE)</f>
        <v>12.430000305175801</v>
      </c>
    </row>
    <row r="5267" spans="1:12" x14ac:dyDescent="0.25">
      <c r="A5267" s="93">
        <v>1991</v>
      </c>
      <c r="B5267" s="94" t="s">
        <v>115</v>
      </c>
      <c r="C5267" s="95" t="s">
        <v>116</v>
      </c>
      <c r="D5267" s="95" t="s">
        <v>6</v>
      </c>
      <c r="E5267" s="87"/>
      <c r="F5267" s="69"/>
      <c r="G5267" s="69"/>
      <c r="H5267" s="69"/>
      <c r="I5267" s="69"/>
      <c r="J5267" s="70"/>
      <c r="K5267" s="118">
        <f>VLOOKUP(B5267,WB.GDP.1991,'WB (WDI)'!$AH$2,FALSE)</f>
        <v>1306.6514724415508</v>
      </c>
      <c r="L5267" s="112">
        <f>VLOOKUP($B5267,WB.UNEMP.1991,'WB (WDI)'!$AH$2,FALSE)</f>
        <v>4.2600002288818404</v>
      </c>
    </row>
    <row r="5268" spans="1:12" x14ac:dyDescent="0.25">
      <c r="A5268" s="93">
        <v>1991</v>
      </c>
      <c r="B5268" s="94" t="s">
        <v>117</v>
      </c>
      <c r="C5268" s="95" t="s">
        <v>118</v>
      </c>
      <c r="D5268" s="95" t="s">
        <v>6</v>
      </c>
      <c r="E5268" s="87"/>
      <c r="F5268" s="69"/>
      <c r="G5268" s="69"/>
      <c r="H5268" s="69"/>
      <c r="I5268" s="69"/>
      <c r="J5268" s="70"/>
      <c r="K5268" s="118">
        <f>VLOOKUP(B5268,WB.GDP.1991,'WB (WDI)'!$AH$2,FALSE)</f>
        <v>926.20350932095221</v>
      </c>
      <c r="L5268" s="112">
        <f>VLOOKUP($B5268,WB.UNEMP.1991,'WB (WDI)'!$AH$2,FALSE)</f>
        <v>0.93999999761581399</v>
      </c>
    </row>
    <row r="5269" spans="1:12" x14ac:dyDescent="0.25">
      <c r="A5269" s="93">
        <v>1991</v>
      </c>
      <c r="B5269" s="94" t="s">
        <v>119</v>
      </c>
      <c r="C5269" s="95" t="s">
        <v>120</v>
      </c>
      <c r="D5269" s="95" t="s">
        <v>6</v>
      </c>
      <c r="E5269" s="87"/>
      <c r="F5269" s="69"/>
      <c r="G5269" s="69"/>
      <c r="H5269" s="69"/>
      <c r="I5269" s="69"/>
      <c r="J5269" s="70"/>
      <c r="K5269" s="118">
        <f>VLOOKUP(B5269,WB.GDP.1991,'WB (WDI)'!$AH$2,FALSE)</f>
        <v>1374.65209800154</v>
      </c>
      <c r="L5269" s="112">
        <f>VLOOKUP($B5269,WB.UNEMP.1991,'WB (WDI)'!$AH$2,FALSE)</f>
        <v>3.5999999046325701</v>
      </c>
    </row>
    <row r="5270" spans="1:12" x14ac:dyDescent="0.25">
      <c r="A5270" s="93">
        <v>1991</v>
      </c>
      <c r="B5270" s="94" t="s">
        <v>121</v>
      </c>
      <c r="C5270" s="95" t="s">
        <v>122</v>
      </c>
      <c r="D5270" s="95" t="s">
        <v>6</v>
      </c>
      <c r="E5270" s="87"/>
      <c r="F5270" s="69"/>
      <c r="G5270" s="69"/>
      <c r="H5270" s="69"/>
      <c r="I5270" s="69"/>
      <c r="J5270" s="70"/>
      <c r="K5270" s="118">
        <f>VLOOKUP(B5270,WB.GDP.1991,'WB (WDI)'!$AH$2,FALSE)</f>
        <v>2133.6890420124396</v>
      </c>
      <c r="L5270" s="112">
        <f>VLOOKUP($B5270,WB.UNEMP.1991,'WB (WDI)'!$AH$2,FALSE)</f>
        <v>18.899999618530298</v>
      </c>
    </row>
    <row r="5271" spans="1:12" x14ac:dyDescent="0.25">
      <c r="A5271" s="93">
        <v>1991</v>
      </c>
      <c r="B5271" s="94" t="s">
        <v>123</v>
      </c>
      <c r="C5271" s="95" t="s">
        <v>124</v>
      </c>
      <c r="D5271" s="95" t="s">
        <v>6</v>
      </c>
      <c r="E5271" s="87"/>
      <c r="F5271" s="69"/>
      <c r="G5271" s="69"/>
      <c r="H5271" s="69"/>
      <c r="I5271" s="69"/>
      <c r="J5271" s="70"/>
      <c r="K5271" s="118">
        <f>VLOOKUP(B5271,WB.GDP.1991,'WB (WDI)'!$AH$2,FALSE)</f>
        <v>3426.598093668842</v>
      </c>
      <c r="L5271" s="112">
        <f>VLOOKUP($B5271,WB.UNEMP.1991,'WB (WDI)'!$AH$2,FALSE)</f>
        <v>4.8000001907348597</v>
      </c>
    </row>
    <row r="5272" spans="1:12" x14ac:dyDescent="0.25">
      <c r="A5272" s="93">
        <v>1991</v>
      </c>
      <c r="B5272" s="94" t="s">
        <v>125</v>
      </c>
      <c r="C5272" s="95" t="s">
        <v>126</v>
      </c>
      <c r="D5272" s="95" t="s">
        <v>647</v>
      </c>
      <c r="E5272" s="87"/>
      <c r="F5272" s="69"/>
      <c r="G5272" s="69"/>
      <c r="H5272" s="69"/>
      <c r="I5272" s="69"/>
      <c r="J5272" s="70"/>
      <c r="K5272" s="118" t="e">
        <f>VLOOKUP(B5272,WB.GDP.1991,'WB (WDI)'!$AH$2,FALSE)</f>
        <v>#N/A</v>
      </c>
      <c r="L5272" s="112" t="e">
        <f>VLOOKUP($B5272,WB.UNEMP.1991,'WB (WDI)'!$AH$2,FALSE)</f>
        <v>#N/A</v>
      </c>
    </row>
    <row r="5273" spans="1:12" x14ac:dyDescent="0.25">
      <c r="A5273" s="93">
        <v>1991</v>
      </c>
      <c r="B5273" s="94" t="s">
        <v>127</v>
      </c>
      <c r="C5273" s="95" t="s">
        <v>128</v>
      </c>
      <c r="D5273" s="95" t="s">
        <v>647</v>
      </c>
      <c r="E5273" s="87"/>
      <c r="F5273" s="69"/>
      <c r="G5273" s="69"/>
      <c r="H5273" s="69"/>
      <c r="I5273" s="69"/>
      <c r="J5273" s="70"/>
      <c r="K5273" s="118">
        <f>VLOOKUP(B5273,WB.GDP.1991,'WB (WDI)'!$AH$2,FALSE)</f>
        <v>15586.896171858803</v>
      </c>
      <c r="L5273" s="112" t="e">
        <f>VLOOKUP($B5273,WB.UNEMP.1991,'WB (WDI)'!$AH$2,FALSE)</f>
        <v>#N/A</v>
      </c>
    </row>
    <row r="5274" spans="1:12" x14ac:dyDescent="0.25">
      <c r="A5274" s="93">
        <v>1991</v>
      </c>
      <c r="B5274" s="94" t="s">
        <v>129</v>
      </c>
      <c r="C5274" s="95" t="s">
        <v>130</v>
      </c>
      <c r="D5274" s="95" t="s">
        <v>647</v>
      </c>
      <c r="E5274" s="87"/>
      <c r="F5274" s="69"/>
      <c r="G5274" s="69"/>
      <c r="H5274" s="69"/>
      <c r="I5274" s="69"/>
      <c r="J5274" s="70"/>
      <c r="K5274" s="118">
        <f>VLOOKUP(B5274,WB.GDP.1991,'WB (WDI)'!$AH$2,FALSE)</f>
        <v>15221.793067763076</v>
      </c>
      <c r="L5274" s="112">
        <f>VLOOKUP($B5274,WB.UNEMP.1991,'WB (WDI)'!$AH$2,FALSE)</f>
        <v>5.4400000572204599</v>
      </c>
    </row>
    <row r="5275" spans="1:12" x14ac:dyDescent="0.25">
      <c r="A5275" s="96">
        <v>1991</v>
      </c>
      <c r="B5275" s="94" t="s">
        <v>131</v>
      </c>
      <c r="C5275" s="95" t="s">
        <v>132</v>
      </c>
      <c r="D5275" s="95" t="s">
        <v>647</v>
      </c>
      <c r="E5275" s="87"/>
      <c r="F5275" s="69"/>
      <c r="G5275" s="69"/>
      <c r="H5275" s="69"/>
      <c r="I5275" s="69"/>
      <c r="J5275" s="70"/>
      <c r="K5275" s="118">
        <f>VLOOKUP(B5275,WB.GDP.1991,'WB (WDI)'!$AH$2,FALSE)</f>
        <v>38008.056685285534</v>
      </c>
      <c r="L5275" s="112" t="e">
        <f>VLOOKUP($B5275,WB.UNEMP.1991,'WB (WDI)'!$AH$2,FALSE)</f>
        <v>#N/A</v>
      </c>
    </row>
    <row r="5276" spans="1:12" x14ac:dyDescent="0.25">
      <c r="A5276" s="93">
        <v>1991</v>
      </c>
      <c r="B5276" s="94" t="s">
        <v>133</v>
      </c>
      <c r="C5276" s="95" t="s">
        <v>134</v>
      </c>
      <c r="D5276" s="95" t="s">
        <v>647</v>
      </c>
      <c r="E5276" s="87"/>
      <c r="F5276" s="69"/>
      <c r="G5276" s="69"/>
      <c r="H5276" s="69"/>
      <c r="I5276" s="69"/>
      <c r="J5276" s="70"/>
      <c r="K5276" s="118">
        <f>VLOOKUP(B5276,WB.GDP.1991,'WB (WDI)'!$AH$2,FALSE)</f>
        <v>35837.327884317092</v>
      </c>
      <c r="L5276" s="112">
        <f>VLOOKUP($B5276,WB.UNEMP.1991,'WB (WDI)'!$AH$2,FALSE)</f>
        <v>12.170000076293899</v>
      </c>
    </row>
    <row r="5277" spans="1:12" x14ac:dyDescent="0.25">
      <c r="A5277" s="93">
        <v>1991</v>
      </c>
      <c r="B5277" s="94" t="s">
        <v>135</v>
      </c>
      <c r="C5277" s="95" t="s">
        <v>136</v>
      </c>
      <c r="D5277" s="95" t="s">
        <v>647</v>
      </c>
      <c r="E5277" s="87"/>
      <c r="F5277" s="69"/>
      <c r="G5277" s="69"/>
      <c r="H5277" s="69"/>
      <c r="I5277" s="69"/>
      <c r="J5277" s="70"/>
      <c r="K5277" s="118">
        <f>VLOOKUP(B5277,WB.GDP.1991,'WB (WDI)'!$AH$2,FALSE)</f>
        <v>13388.946948794959</v>
      </c>
      <c r="L5277" s="112">
        <f>VLOOKUP($B5277,WB.UNEMP.1991,'WB (WDI)'!$AH$2,FALSE)</f>
        <v>22.969999313354499</v>
      </c>
    </row>
    <row r="5278" spans="1:12" x14ac:dyDescent="0.25">
      <c r="A5278" s="93">
        <v>1991</v>
      </c>
      <c r="B5278" s="94" t="s">
        <v>137</v>
      </c>
      <c r="C5278" s="95" t="s">
        <v>138</v>
      </c>
      <c r="D5278" s="95" t="s">
        <v>647</v>
      </c>
      <c r="E5278" s="87"/>
      <c r="F5278" s="69"/>
      <c r="G5278" s="69"/>
      <c r="H5278" s="69"/>
      <c r="I5278" s="69"/>
      <c r="J5278" s="70"/>
      <c r="K5278" s="118">
        <f>VLOOKUP(B5278,WB.GDP.1991,'WB (WDI)'!$AH$2,FALSE)</f>
        <v>5247.8892722915771</v>
      </c>
      <c r="L5278" s="112">
        <f>VLOOKUP($B5278,WB.UNEMP.1991,'WB (WDI)'!$AH$2,FALSE)</f>
        <v>9.5799999237060494</v>
      </c>
    </row>
    <row r="5279" spans="1:12" x14ac:dyDescent="0.25">
      <c r="A5279" s="93">
        <v>1991</v>
      </c>
      <c r="B5279" s="94" t="s">
        <v>139</v>
      </c>
      <c r="C5279" s="95" t="s">
        <v>140</v>
      </c>
      <c r="D5279" s="95" t="s">
        <v>647</v>
      </c>
      <c r="E5279" s="87"/>
      <c r="F5279" s="69"/>
      <c r="G5279" s="69"/>
      <c r="H5279" s="69"/>
      <c r="I5279" s="69"/>
      <c r="J5279" s="70"/>
      <c r="K5279" s="118">
        <f>VLOOKUP(B5279,WB.GDP.1991,'WB (WDI)'!$AH$2,FALSE)</f>
        <v>4728.0495270323117</v>
      </c>
      <c r="L5279" s="112">
        <f>VLOOKUP($B5279,WB.UNEMP.1991,'WB (WDI)'!$AH$2,FALSE)</f>
        <v>2.7400000095367401</v>
      </c>
    </row>
    <row r="5280" spans="1:12" x14ac:dyDescent="0.25">
      <c r="A5280" s="93">
        <v>1991</v>
      </c>
      <c r="B5280" s="94" t="s">
        <v>141</v>
      </c>
      <c r="C5280" s="95" t="s">
        <v>142</v>
      </c>
      <c r="D5280" s="95" t="s">
        <v>647</v>
      </c>
      <c r="E5280" s="87"/>
      <c r="F5280" s="69"/>
      <c r="G5280" s="69"/>
      <c r="H5280" s="69"/>
      <c r="I5280" s="69"/>
      <c r="J5280" s="70"/>
      <c r="K5280" s="118" t="e">
        <f>VLOOKUP(B5280,WB.GDP.1991,'WB (WDI)'!$AH$2,FALSE)</f>
        <v>#N/A</v>
      </c>
      <c r="L5280" s="112" t="e">
        <f>VLOOKUP($B5280,WB.UNEMP.1991,'WB (WDI)'!$AH$2,FALSE)</f>
        <v>#N/A</v>
      </c>
    </row>
    <row r="5281" spans="1:12" x14ac:dyDescent="0.25">
      <c r="A5281" s="93">
        <v>1991</v>
      </c>
      <c r="B5281" s="94" t="s">
        <v>143</v>
      </c>
      <c r="C5281" s="95" t="s">
        <v>144</v>
      </c>
      <c r="D5281" s="95" t="s">
        <v>647</v>
      </c>
      <c r="E5281" s="87"/>
      <c r="F5281" s="69"/>
      <c r="G5281" s="69"/>
      <c r="H5281" s="69"/>
      <c r="I5281" s="69"/>
      <c r="J5281" s="70"/>
      <c r="K5281" s="118" t="e">
        <f>VLOOKUP(B5281,WB.GDP.1991,'WB (WDI)'!$AH$2,FALSE)</f>
        <v>#N/A</v>
      </c>
      <c r="L5281" s="112" t="e">
        <f>VLOOKUP($B5281,WB.UNEMP.1991,'WB (WDI)'!$AH$2,FALSE)</f>
        <v>#N/A</v>
      </c>
    </row>
    <row r="5282" spans="1:12" x14ac:dyDescent="0.25">
      <c r="A5282" s="93">
        <v>1991</v>
      </c>
      <c r="B5282" s="94" t="s">
        <v>145</v>
      </c>
      <c r="C5282" s="95" t="s">
        <v>146</v>
      </c>
      <c r="D5282" s="95" t="s">
        <v>647</v>
      </c>
      <c r="E5282" s="87"/>
      <c r="F5282" s="69"/>
      <c r="G5282" s="69"/>
      <c r="H5282" s="69"/>
      <c r="I5282" s="69"/>
      <c r="J5282" s="70"/>
      <c r="K5282" s="118">
        <f>VLOOKUP(B5282,WB.GDP.1991,'WB (WDI)'!$AH$2,FALSE)</f>
        <v>10490.486085354867</v>
      </c>
      <c r="L5282" s="112">
        <f>VLOOKUP($B5282,WB.UNEMP.1991,'WB (WDI)'!$AH$2,FALSE)</f>
        <v>6.3699998855590803</v>
      </c>
    </row>
    <row r="5283" spans="1:12" x14ac:dyDescent="0.25">
      <c r="A5283" s="93">
        <v>1991</v>
      </c>
      <c r="B5283" s="94" t="s">
        <v>147</v>
      </c>
      <c r="C5283" s="95" t="s">
        <v>148</v>
      </c>
      <c r="D5283" s="95" t="s">
        <v>647</v>
      </c>
      <c r="E5283" s="87"/>
      <c r="F5283" s="69"/>
      <c r="G5283" s="69"/>
      <c r="H5283" s="69"/>
      <c r="I5283" s="69"/>
      <c r="J5283" s="70"/>
      <c r="K5283" s="118" t="e">
        <f>VLOOKUP(B5283,WB.GDP.1991,'WB (WDI)'!$AH$2,FALSE)</f>
        <v>#N/A</v>
      </c>
      <c r="L5283" s="112" t="e">
        <f>VLOOKUP($B5283,WB.UNEMP.1991,'WB (WDI)'!$AH$2,FALSE)</f>
        <v>#N/A</v>
      </c>
    </row>
    <row r="5284" spans="1:12" x14ac:dyDescent="0.25">
      <c r="A5284" s="93">
        <v>1991</v>
      </c>
      <c r="B5284" s="94" t="s">
        <v>149</v>
      </c>
      <c r="C5284" s="95" t="s">
        <v>150</v>
      </c>
      <c r="D5284" s="95" t="s">
        <v>647</v>
      </c>
      <c r="E5284" s="87"/>
      <c r="F5284" s="69"/>
      <c r="G5284" s="69"/>
      <c r="H5284" s="69"/>
      <c r="I5284" s="69"/>
      <c r="J5284" s="70"/>
      <c r="K5284" s="118" t="e">
        <f>VLOOKUP(B5284,WB.GDP.1991,'WB (WDI)'!$AH$2,FALSE)</f>
        <v>#N/A</v>
      </c>
      <c r="L5284" s="112" t="e">
        <f>VLOOKUP($B5284,WB.UNEMP.1991,'WB (WDI)'!$AH$2,FALSE)</f>
        <v>#N/A</v>
      </c>
    </row>
    <row r="5285" spans="1:12" x14ac:dyDescent="0.25">
      <c r="A5285" s="93">
        <v>1991</v>
      </c>
      <c r="B5285" s="94" t="s">
        <v>151</v>
      </c>
      <c r="C5285" s="95" t="s">
        <v>152</v>
      </c>
      <c r="D5285" s="95" t="s">
        <v>647</v>
      </c>
      <c r="E5285" s="87"/>
      <c r="F5285" s="69"/>
      <c r="G5285" s="69"/>
      <c r="H5285" s="69"/>
      <c r="I5285" s="69"/>
      <c r="J5285" s="70"/>
      <c r="K5285" s="118">
        <f>VLOOKUP(B5285,WB.GDP.1991,'WB (WDI)'!$AH$2,FALSE)</f>
        <v>10477.406226708874</v>
      </c>
      <c r="L5285" s="112">
        <f>VLOOKUP($B5285,WB.UNEMP.1991,'WB (WDI)'!$AH$2,FALSE)</f>
        <v>5.2300000190734899</v>
      </c>
    </row>
    <row r="5286" spans="1:12" x14ac:dyDescent="0.25">
      <c r="A5286" s="93">
        <v>1991</v>
      </c>
      <c r="B5286" s="94" t="s">
        <v>153</v>
      </c>
      <c r="C5286" s="95" t="s">
        <v>154</v>
      </c>
      <c r="D5286" s="95" t="s">
        <v>647</v>
      </c>
      <c r="E5286" s="87"/>
      <c r="F5286" s="69"/>
      <c r="G5286" s="69"/>
      <c r="H5286" s="69"/>
      <c r="I5286" s="69"/>
      <c r="J5286" s="70"/>
      <c r="K5286" s="118">
        <f>VLOOKUP(B5286,WB.GDP.1991,'WB (WDI)'!$AH$2,FALSE)</f>
        <v>8337.2005025072704</v>
      </c>
      <c r="L5286" s="112">
        <f>VLOOKUP($B5286,WB.UNEMP.1991,'WB (WDI)'!$AH$2,FALSE)</f>
        <v>10.1199998855591</v>
      </c>
    </row>
    <row r="5287" spans="1:12" x14ac:dyDescent="0.25">
      <c r="A5287" s="93">
        <v>1991</v>
      </c>
      <c r="B5287" s="94" t="s">
        <v>155</v>
      </c>
      <c r="C5287" s="95" t="s">
        <v>156</v>
      </c>
      <c r="D5287" s="95" t="s">
        <v>647</v>
      </c>
      <c r="E5287" s="87"/>
      <c r="F5287" s="69"/>
      <c r="G5287" s="69"/>
      <c r="H5287" s="69"/>
      <c r="I5287" s="69"/>
      <c r="J5287" s="70"/>
      <c r="K5287" s="118">
        <f>VLOOKUP(B5287,WB.GDP.1991,'WB (WDI)'!$AH$2,FALSE)</f>
        <v>9830.9630565717162</v>
      </c>
      <c r="L5287" s="112">
        <f>VLOOKUP($B5287,WB.UNEMP.1991,'WB (WDI)'!$AH$2,FALSE)</f>
        <v>5.3699998855590803</v>
      </c>
    </row>
    <row r="5288" spans="1:12" x14ac:dyDescent="0.25">
      <c r="A5288" s="93">
        <v>1991</v>
      </c>
      <c r="B5288" s="94" t="s">
        <v>157</v>
      </c>
      <c r="C5288" s="95" t="s">
        <v>158</v>
      </c>
      <c r="D5288" s="95" t="s">
        <v>647</v>
      </c>
      <c r="E5288" s="87"/>
      <c r="F5288" s="69"/>
      <c r="G5288" s="69"/>
      <c r="H5288" s="69"/>
      <c r="I5288" s="69"/>
      <c r="J5288" s="70"/>
      <c r="K5288" s="118" t="e">
        <f>VLOOKUP(B5288,WB.GDP.1991,'WB (WDI)'!$AH$2,FALSE)</f>
        <v>#N/A</v>
      </c>
      <c r="L5288" s="112">
        <f>VLOOKUP($B5288,WB.UNEMP.1991,'WB (WDI)'!$AH$2,FALSE)</f>
        <v>7.9400000572204599</v>
      </c>
    </row>
    <row r="5289" spans="1:12" x14ac:dyDescent="0.25">
      <c r="A5289" s="93">
        <v>1991</v>
      </c>
      <c r="B5289" s="94" t="s">
        <v>159</v>
      </c>
      <c r="C5289" s="95" t="s">
        <v>160</v>
      </c>
      <c r="D5289" s="95" t="s">
        <v>647</v>
      </c>
      <c r="E5289" s="87"/>
      <c r="F5289" s="69"/>
      <c r="G5289" s="69"/>
      <c r="H5289" s="69"/>
      <c r="I5289" s="69"/>
      <c r="J5289" s="70"/>
      <c r="K5289" s="118" t="e">
        <f>VLOOKUP(B5289,WB.GDP.1991,'WB (WDI)'!$AH$2,FALSE)</f>
        <v>#N/A</v>
      </c>
      <c r="L5289" s="112" t="e">
        <f>VLOOKUP($B5289,WB.UNEMP.1991,'WB (WDI)'!$AH$2,FALSE)</f>
        <v>#N/A</v>
      </c>
    </row>
    <row r="5290" spans="1:12" x14ac:dyDescent="0.25">
      <c r="A5290" s="93">
        <v>1991</v>
      </c>
      <c r="B5290" s="94" t="s">
        <v>161</v>
      </c>
      <c r="C5290" s="95" t="s">
        <v>162</v>
      </c>
      <c r="D5290" s="95" t="s">
        <v>647</v>
      </c>
      <c r="E5290" s="87"/>
      <c r="F5290" s="69"/>
      <c r="G5290" s="69"/>
      <c r="H5290" s="69"/>
      <c r="I5290" s="69"/>
      <c r="J5290" s="70"/>
      <c r="K5290" s="118">
        <f>VLOOKUP(B5290,WB.GDP.1991,'WB (WDI)'!$AH$2,FALSE)</f>
        <v>7885.5562441462744</v>
      </c>
      <c r="L5290" s="112" t="e">
        <f>VLOOKUP($B5290,WB.UNEMP.1991,'WB (WDI)'!$AH$2,FALSE)</f>
        <v>#N/A</v>
      </c>
    </row>
    <row r="5291" spans="1:12" x14ac:dyDescent="0.25">
      <c r="A5291" s="93">
        <v>1991</v>
      </c>
      <c r="B5291" s="94" t="s">
        <v>163</v>
      </c>
      <c r="C5291" s="95" t="s">
        <v>164</v>
      </c>
      <c r="D5291" s="95" t="s">
        <v>647</v>
      </c>
      <c r="E5291" s="87"/>
      <c r="F5291" s="69"/>
      <c r="G5291" s="69"/>
      <c r="H5291" s="69"/>
      <c r="I5291" s="69"/>
      <c r="J5291" s="70"/>
      <c r="K5291" s="118">
        <f>VLOOKUP(B5291,WB.GDP.1991,'WB (WDI)'!$AH$2,FALSE)</f>
        <v>6143.8515381812122</v>
      </c>
      <c r="L5291" s="112">
        <f>VLOOKUP($B5291,WB.UNEMP.1991,'WB (WDI)'!$AH$2,FALSE)</f>
        <v>6.2399997711181596</v>
      </c>
    </row>
    <row r="5292" spans="1:12" x14ac:dyDescent="0.25">
      <c r="A5292" s="93">
        <v>1991</v>
      </c>
      <c r="B5292" s="94" t="s">
        <v>165</v>
      </c>
      <c r="C5292" s="95" t="s">
        <v>166</v>
      </c>
      <c r="D5292" s="95" t="s">
        <v>647</v>
      </c>
      <c r="E5292" s="87"/>
      <c r="F5292" s="69"/>
      <c r="G5292" s="69"/>
      <c r="H5292" s="69"/>
      <c r="I5292" s="69"/>
      <c r="J5292" s="70"/>
      <c r="K5292" s="118">
        <f>VLOOKUP(B5292,WB.GDP.1991,'WB (WDI)'!$AH$2,FALSE)</f>
        <v>8450.1522298867403</v>
      </c>
      <c r="L5292" s="112">
        <f>VLOOKUP($B5292,WB.UNEMP.1991,'WB (WDI)'!$AH$2,FALSE)</f>
        <v>4.6199998855590803</v>
      </c>
    </row>
    <row r="5293" spans="1:12" x14ac:dyDescent="0.25">
      <c r="A5293" s="93">
        <v>1991</v>
      </c>
      <c r="B5293" s="94" t="s">
        <v>167</v>
      </c>
      <c r="C5293" s="95" t="s">
        <v>168</v>
      </c>
      <c r="D5293" s="95" t="s">
        <v>647</v>
      </c>
      <c r="E5293" s="87"/>
      <c r="F5293" s="69"/>
      <c r="G5293" s="69"/>
      <c r="H5293" s="69"/>
      <c r="I5293" s="69"/>
      <c r="J5293" s="70"/>
      <c r="K5293" s="118">
        <f>VLOOKUP(B5293,WB.GDP.1991,'WB (WDI)'!$AH$2,FALSE)</f>
        <v>5271.2033172657511</v>
      </c>
      <c r="L5293" s="112">
        <f>VLOOKUP($B5293,WB.UNEMP.1991,'WB (WDI)'!$AH$2,FALSE)</f>
        <v>7.5300002098083496</v>
      </c>
    </row>
    <row r="5294" spans="1:12" x14ac:dyDescent="0.25">
      <c r="A5294" s="93">
        <v>1991</v>
      </c>
      <c r="B5294" s="94" t="s">
        <v>169</v>
      </c>
      <c r="C5294" s="95" t="s">
        <v>170</v>
      </c>
      <c r="D5294" s="95" t="s">
        <v>647</v>
      </c>
      <c r="E5294" s="87"/>
      <c r="F5294" s="69"/>
      <c r="G5294" s="69"/>
      <c r="H5294" s="69"/>
      <c r="I5294" s="69"/>
      <c r="J5294" s="70"/>
      <c r="K5294" s="118" t="e">
        <f>VLOOKUP(B5294,WB.GDP.1991,'WB (WDI)'!$AH$2,FALSE)</f>
        <v>#N/A</v>
      </c>
      <c r="L5294" s="112" t="e">
        <f>VLOOKUP($B5294,WB.UNEMP.1991,'WB (WDI)'!$AH$2,FALSE)</f>
        <v>#N/A</v>
      </c>
    </row>
    <row r="5295" spans="1:12" x14ac:dyDescent="0.25">
      <c r="A5295" s="93">
        <v>1991</v>
      </c>
      <c r="B5295" s="94" t="s">
        <v>171</v>
      </c>
      <c r="C5295" s="95" t="s">
        <v>172</v>
      </c>
      <c r="D5295" s="95" t="s">
        <v>647</v>
      </c>
      <c r="E5295" s="87"/>
      <c r="F5295" s="69"/>
      <c r="G5295" s="69"/>
      <c r="H5295" s="69"/>
      <c r="I5295" s="69"/>
      <c r="J5295" s="70"/>
      <c r="K5295" s="118" t="e">
        <f>VLOOKUP(B5295,WB.GDP.1991,'WB (WDI)'!$AH$2,FALSE)</f>
        <v>#N/A</v>
      </c>
      <c r="L5295" s="112" t="e">
        <f>VLOOKUP($B5295,WB.UNEMP.1991,'WB (WDI)'!$AH$2,FALSE)</f>
        <v>#N/A</v>
      </c>
    </row>
    <row r="5296" spans="1:12" x14ac:dyDescent="0.25">
      <c r="A5296" s="93">
        <v>1991</v>
      </c>
      <c r="B5296" s="94" t="s">
        <v>173</v>
      </c>
      <c r="C5296" s="95" t="s">
        <v>174</v>
      </c>
      <c r="D5296" s="95" t="s">
        <v>647</v>
      </c>
      <c r="E5296" s="87"/>
      <c r="F5296" s="69"/>
      <c r="G5296" s="69"/>
      <c r="H5296" s="69"/>
      <c r="I5296" s="69"/>
      <c r="J5296" s="70"/>
      <c r="K5296" s="118">
        <f>VLOOKUP(B5296,WB.GDP.1991,'WB (WDI)'!$AH$2,FALSE)</f>
        <v>8923.8163227381301</v>
      </c>
      <c r="L5296" s="112" t="e">
        <f>VLOOKUP($B5296,WB.UNEMP.1991,'WB (WDI)'!$AH$2,FALSE)</f>
        <v>#N/A</v>
      </c>
    </row>
    <row r="5297" spans="1:12" x14ac:dyDescent="0.25">
      <c r="A5297" s="93">
        <v>1991</v>
      </c>
      <c r="B5297" s="94" t="s">
        <v>175</v>
      </c>
      <c r="C5297" s="95" t="s">
        <v>176</v>
      </c>
      <c r="D5297" s="95" t="s">
        <v>647</v>
      </c>
      <c r="E5297" s="87"/>
      <c r="F5297" s="69"/>
      <c r="G5297" s="69"/>
      <c r="H5297" s="69"/>
      <c r="I5297" s="69"/>
      <c r="J5297" s="70"/>
      <c r="K5297" s="118" t="e">
        <f>VLOOKUP(B5297,WB.GDP.1991,'WB (WDI)'!$AH$2,FALSE)</f>
        <v>#N/A</v>
      </c>
      <c r="L5297" s="112" t="e">
        <f>VLOOKUP($B5297,WB.UNEMP.1991,'WB (WDI)'!$AH$2,FALSE)</f>
        <v>#N/A</v>
      </c>
    </row>
    <row r="5298" spans="1:12" x14ac:dyDescent="0.25">
      <c r="A5298" s="93">
        <v>1991</v>
      </c>
      <c r="B5298" s="94" t="s">
        <v>177</v>
      </c>
      <c r="C5298" s="95" t="s">
        <v>178</v>
      </c>
      <c r="D5298" s="95" t="s">
        <v>647</v>
      </c>
      <c r="E5298" s="87"/>
      <c r="F5298" s="69"/>
      <c r="G5298" s="69"/>
      <c r="H5298" s="69"/>
      <c r="I5298" s="69"/>
      <c r="J5298" s="70"/>
      <c r="K5298" s="118">
        <f>VLOOKUP(B5298,WB.GDP.1991,'WB (WDI)'!$AH$2,FALSE)</f>
        <v>5610.790906054629</v>
      </c>
      <c r="L5298" s="112">
        <f>VLOOKUP($B5298,WB.UNEMP.1991,'WB (WDI)'!$AH$2,FALSE)</f>
        <v>2.6700000762939502</v>
      </c>
    </row>
    <row r="5299" spans="1:12" x14ac:dyDescent="0.25">
      <c r="A5299" s="93">
        <v>1991</v>
      </c>
      <c r="B5299" s="94" t="s">
        <v>179</v>
      </c>
      <c r="C5299" s="95" t="s">
        <v>180</v>
      </c>
      <c r="D5299" s="95" t="s">
        <v>647</v>
      </c>
      <c r="E5299" s="87"/>
      <c r="F5299" s="69"/>
      <c r="G5299" s="69"/>
      <c r="H5299" s="69"/>
      <c r="I5299" s="69"/>
      <c r="J5299" s="70"/>
      <c r="K5299" s="118">
        <f>VLOOKUP(B5299,WB.GDP.1991,'WB (WDI)'!$AH$2,FALSE)</f>
        <v>5128.421734133206</v>
      </c>
      <c r="L5299" s="112">
        <f>VLOOKUP($B5299,WB.UNEMP.1991,'WB (WDI)'!$AH$2,FALSE)</f>
        <v>11.819999694824199</v>
      </c>
    </row>
    <row r="5300" spans="1:12" x14ac:dyDescent="0.25">
      <c r="A5300" s="93">
        <v>1991</v>
      </c>
      <c r="B5300" s="94" t="s">
        <v>181</v>
      </c>
      <c r="C5300" s="95" t="s">
        <v>182</v>
      </c>
      <c r="D5300" s="95" t="s">
        <v>647</v>
      </c>
      <c r="E5300" s="87"/>
      <c r="F5300" s="69"/>
      <c r="G5300" s="69"/>
      <c r="H5300" s="69"/>
      <c r="I5300" s="69"/>
      <c r="J5300" s="70"/>
      <c r="K5300" s="118">
        <f>VLOOKUP(B5300,WB.GDP.1991,'WB (WDI)'!$AH$2,FALSE)</f>
        <v>3225.8670445261155</v>
      </c>
      <c r="L5300" s="112">
        <f>VLOOKUP($B5300,WB.UNEMP.1991,'WB (WDI)'!$AH$2,FALSE)</f>
        <v>7.0199999809265101</v>
      </c>
    </row>
    <row r="5301" spans="1:12" x14ac:dyDescent="0.25">
      <c r="A5301" s="93">
        <v>1991</v>
      </c>
      <c r="B5301" s="94" t="s">
        <v>183</v>
      </c>
      <c r="C5301" s="95" t="s">
        <v>184</v>
      </c>
      <c r="D5301" s="95" t="s">
        <v>647</v>
      </c>
      <c r="E5301" s="87"/>
      <c r="F5301" s="69"/>
      <c r="G5301" s="69"/>
      <c r="H5301" s="69"/>
      <c r="I5301" s="69"/>
      <c r="J5301" s="70"/>
      <c r="K5301" s="118">
        <f>VLOOKUP(B5301,WB.GDP.1991,'WB (WDI)'!$AH$2,FALSE)</f>
        <v>3749.1754128096527</v>
      </c>
      <c r="L5301" s="112">
        <f>VLOOKUP($B5301,WB.UNEMP.1991,'WB (WDI)'!$AH$2,FALSE)</f>
        <v>4.5799999237060502</v>
      </c>
    </row>
    <row r="5302" spans="1:12" x14ac:dyDescent="0.25">
      <c r="A5302" s="93">
        <v>1991</v>
      </c>
      <c r="B5302" s="94" t="s">
        <v>185</v>
      </c>
      <c r="C5302" s="95" t="s">
        <v>186</v>
      </c>
      <c r="D5302" s="95" t="s">
        <v>647</v>
      </c>
      <c r="E5302" s="87"/>
      <c r="F5302" s="69"/>
      <c r="G5302" s="69"/>
      <c r="H5302" s="69"/>
      <c r="I5302" s="69"/>
      <c r="J5302" s="70"/>
      <c r="K5302" s="118">
        <f>VLOOKUP(B5302,WB.GDP.1991,'WB (WDI)'!$AH$2,FALSE)</f>
        <v>8935.3373441482254</v>
      </c>
      <c r="L5302" s="112">
        <f>VLOOKUP($B5302,WB.UNEMP.1991,'WB (WDI)'!$AH$2,FALSE)</f>
        <v>15.7399997711182</v>
      </c>
    </row>
    <row r="5303" spans="1:12" x14ac:dyDescent="0.25">
      <c r="A5303" s="93">
        <v>1991</v>
      </c>
      <c r="B5303" s="94" t="s">
        <v>187</v>
      </c>
      <c r="C5303" s="95" t="s">
        <v>188</v>
      </c>
      <c r="D5303" s="95" t="s">
        <v>647</v>
      </c>
      <c r="E5303" s="87"/>
      <c r="F5303" s="69"/>
      <c r="G5303" s="69"/>
      <c r="H5303" s="69"/>
      <c r="I5303" s="69"/>
      <c r="J5303" s="70"/>
      <c r="K5303" s="118" t="e">
        <f>VLOOKUP(B5303,WB.GDP.1991,'WB (WDI)'!$AH$2,FALSE)</f>
        <v>#N/A</v>
      </c>
      <c r="L5303" s="112" t="e">
        <f>VLOOKUP($B5303,WB.UNEMP.1991,'WB (WDI)'!$AH$2,FALSE)</f>
        <v>#N/A</v>
      </c>
    </row>
    <row r="5304" spans="1:12" x14ac:dyDescent="0.25">
      <c r="A5304" s="93">
        <v>1991</v>
      </c>
      <c r="B5304" s="94" t="s">
        <v>189</v>
      </c>
      <c r="C5304" s="95" t="s">
        <v>190</v>
      </c>
      <c r="D5304" s="95" t="s">
        <v>647</v>
      </c>
      <c r="E5304" s="87"/>
      <c r="F5304" s="69"/>
      <c r="G5304" s="69"/>
      <c r="H5304" s="69"/>
      <c r="I5304" s="69"/>
      <c r="J5304" s="70"/>
      <c r="K5304" s="118">
        <f>VLOOKUP(B5304,WB.GDP.1991,'WB (WDI)'!$AH$2,FALSE)</f>
        <v>15343.287325558478</v>
      </c>
      <c r="L5304" s="112">
        <f>VLOOKUP($B5304,WB.UNEMP.1991,'WB (WDI)'!$AH$2,FALSE)</f>
        <v>3.1500000953674299</v>
      </c>
    </row>
    <row r="5305" spans="1:12" x14ac:dyDescent="0.25">
      <c r="A5305" s="93">
        <v>1991</v>
      </c>
      <c r="B5305" s="94" t="s">
        <v>191</v>
      </c>
      <c r="C5305" s="95" t="s">
        <v>192</v>
      </c>
      <c r="D5305" s="95" t="s">
        <v>647</v>
      </c>
      <c r="E5305" s="87"/>
      <c r="F5305" s="69"/>
      <c r="G5305" s="69"/>
      <c r="H5305" s="69"/>
      <c r="I5305" s="69"/>
      <c r="J5305" s="70"/>
      <c r="K5305" s="118" t="e">
        <f>VLOOKUP(B5305,WB.GDP.1991,'WB (WDI)'!$AH$2,FALSE)</f>
        <v>#N/A</v>
      </c>
      <c r="L5305" s="112" t="e">
        <f>VLOOKUP($B5305,WB.UNEMP.1991,'WB (WDI)'!$AH$2,FALSE)</f>
        <v>#N/A</v>
      </c>
    </row>
    <row r="5306" spans="1:12" x14ac:dyDescent="0.25">
      <c r="A5306" s="93">
        <v>1991</v>
      </c>
      <c r="B5306" s="94" t="s">
        <v>193</v>
      </c>
      <c r="C5306" s="95" t="s">
        <v>194</v>
      </c>
      <c r="D5306" s="95" t="s">
        <v>647</v>
      </c>
      <c r="E5306" s="87"/>
      <c r="F5306" s="69"/>
      <c r="G5306" s="69"/>
      <c r="H5306" s="69"/>
      <c r="I5306" s="69"/>
      <c r="J5306" s="70"/>
      <c r="K5306" s="118">
        <f>VLOOKUP(B5306,WB.GDP.1991,'WB (WDI)'!$AH$2,FALSE)</f>
        <v>3371.6982783133426</v>
      </c>
      <c r="L5306" s="112">
        <f>VLOOKUP($B5306,WB.UNEMP.1991,'WB (WDI)'!$AH$2,FALSE)</f>
        <v>7.3400001525878897</v>
      </c>
    </row>
    <row r="5307" spans="1:12" x14ac:dyDescent="0.25">
      <c r="A5307" s="93">
        <v>1991</v>
      </c>
      <c r="B5307" s="94" t="s">
        <v>195</v>
      </c>
      <c r="C5307" s="95" t="s">
        <v>196</v>
      </c>
      <c r="D5307" s="95" t="s">
        <v>647</v>
      </c>
      <c r="E5307" s="87"/>
      <c r="F5307" s="69"/>
      <c r="G5307" s="69"/>
      <c r="H5307" s="69"/>
      <c r="I5307" s="69"/>
      <c r="J5307" s="70"/>
      <c r="K5307" s="118">
        <f>VLOOKUP(B5307,WB.GDP.1991,'WB (WDI)'!$AH$2,FALSE)</f>
        <v>11495.76381264082</v>
      </c>
      <c r="L5307" s="112">
        <f>VLOOKUP($B5307,WB.UNEMP.1991,'WB (WDI)'!$AH$2,FALSE)</f>
        <v>3.6300001144409202</v>
      </c>
    </row>
    <row r="5308" spans="1:12" x14ac:dyDescent="0.25">
      <c r="A5308" s="93">
        <v>1991</v>
      </c>
      <c r="B5308" s="94" t="s">
        <v>197</v>
      </c>
      <c r="C5308" s="95" t="s">
        <v>198</v>
      </c>
      <c r="D5308" s="95" t="s">
        <v>647</v>
      </c>
      <c r="E5308" s="87"/>
      <c r="F5308" s="69"/>
      <c r="G5308" s="69"/>
      <c r="H5308" s="69"/>
      <c r="I5308" s="69"/>
      <c r="J5308" s="70"/>
      <c r="K5308" s="118">
        <f>VLOOKUP(B5308,WB.GDP.1991,'WB (WDI)'!$AH$2,FALSE)</f>
        <v>8545.80364147201</v>
      </c>
      <c r="L5308" s="112">
        <f>VLOOKUP($B5308,WB.UNEMP.1991,'WB (WDI)'!$AH$2,FALSE)</f>
        <v>9.0600004196166992</v>
      </c>
    </row>
    <row r="5309" spans="1:12" x14ac:dyDescent="0.25">
      <c r="A5309" s="93">
        <v>1991</v>
      </c>
      <c r="B5309" s="94" t="s">
        <v>199</v>
      </c>
      <c r="C5309" s="95" t="s">
        <v>200</v>
      </c>
      <c r="D5309" s="95" t="s">
        <v>647</v>
      </c>
      <c r="E5309" s="87"/>
      <c r="F5309" s="69"/>
      <c r="G5309" s="69"/>
      <c r="H5309" s="69"/>
      <c r="I5309" s="69"/>
      <c r="J5309" s="70"/>
      <c r="K5309" s="118">
        <f>VLOOKUP(B5309,WB.GDP.1991,'WB (WDI)'!$AH$2,FALSE)</f>
        <v>5258.2613572767495</v>
      </c>
      <c r="L5309" s="112">
        <f>VLOOKUP($B5309,WB.UNEMP.1991,'WB (WDI)'!$AH$2,FALSE)</f>
        <v>5.5599999427795401</v>
      </c>
    </row>
    <row r="5310" spans="1:12" x14ac:dyDescent="0.25">
      <c r="A5310" s="93">
        <v>1991</v>
      </c>
      <c r="B5310" s="94" t="s">
        <v>201</v>
      </c>
      <c r="C5310" s="95" t="s">
        <v>202</v>
      </c>
      <c r="D5310" s="95" t="s">
        <v>647</v>
      </c>
      <c r="E5310" s="87"/>
      <c r="F5310" s="69"/>
      <c r="G5310" s="69"/>
      <c r="H5310" s="69"/>
      <c r="I5310" s="69"/>
      <c r="J5310" s="70"/>
      <c r="K5310" s="118">
        <f>VLOOKUP(B5310,WB.GDP.1991,'WB (WDI)'!$AH$2,FALSE)</f>
        <v>21937.892099333858</v>
      </c>
      <c r="L5310" s="112">
        <f>VLOOKUP($B5310,WB.UNEMP.1991,'WB (WDI)'!$AH$2,FALSE)</f>
        <v>16.180000305175799</v>
      </c>
    </row>
    <row r="5311" spans="1:12" x14ac:dyDescent="0.25">
      <c r="A5311" s="93">
        <v>1991</v>
      </c>
      <c r="B5311" s="94" t="s">
        <v>203</v>
      </c>
      <c r="C5311" s="95" t="s">
        <v>204</v>
      </c>
      <c r="D5311" s="95" t="s">
        <v>647</v>
      </c>
      <c r="E5311" s="87"/>
      <c r="F5311" s="69"/>
      <c r="G5311" s="69"/>
      <c r="H5311" s="69"/>
      <c r="I5311" s="69"/>
      <c r="J5311" s="70"/>
      <c r="K5311" s="118" t="e">
        <f>VLOOKUP(B5311,WB.GDP.1991,'WB (WDI)'!$AH$2,FALSE)</f>
        <v>#N/A</v>
      </c>
      <c r="L5311" s="112" t="e">
        <f>VLOOKUP($B5311,WB.UNEMP.1991,'WB (WDI)'!$AH$2,FALSE)</f>
        <v>#N/A</v>
      </c>
    </row>
    <row r="5312" spans="1:12" x14ac:dyDescent="0.25">
      <c r="A5312" s="93">
        <v>1991</v>
      </c>
      <c r="B5312" s="94" t="s">
        <v>205</v>
      </c>
      <c r="C5312" s="95" t="s">
        <v>206</v>
      </c>
      <c r="D5312" s="95" t="s">
        <v>647</v>
      </c>
      <c r="E5312" s="87"/>
      <c r="F5312" s="69"/>
      <c r="G5312" s="69"/>
      <c r="H5312" s="69"/>
      <c r="I5312" s="69"/>
      <c r="J5312" s="70"/>
      <c r="K5312" s="118">
        <f>VLOOKUP(B5312,WB.GDP.1991,'WB (WDI)'!$AH$2,FALSE)</f>
        <v>14833.35008819943</v>
      </c>
      <c r="L5312" s="112" t="e">
        <f>VLOOKUP($B5312,WB.UNEMP.1991,'WB (WDI)'!$AH$2,FALSE)</f>
        <v>#N/A</v>
      </c>
    </row>
    <row r="5313" spans="1:12" x14ac:dyDescent="0.25">
      <c r="A5313" s="93">
        <v>1991</v>
      </c>
      <c r="B5313" s="94" t="s">
        <v>207</v>
      </c>
      <c r="C5313" s="95" t="s">
        <v>208</v>
      </c>
      <c r="D5313" s="95" t="s">
        <v>647</v>
      </c>
      <c r="E5313" s="87"/>
      <c r="F5313" s="69"/>
      <c r="G5313" s="69"/>
      <c r="H5313" s="69"/>
      <c r="I5313" s="69"/>
      <c r="J5313" s="70"/>
      <c r="K5313" s="118">
        <f>VLOOKUP(B5313,WB.GDP.1991,'WB (WDI)'!$AH$2,FALSE)</f>
        <v>11587.690461557491</v>
      </c>
      <c r="L5313" s="112">
        <f>VLOOKUP($B5313,WB.UNEMP.1991,'WB (WDI)'!$AH$2,FALSE)</f>
        <v>16.549999237060501</v>
      </c>
    </row>
    <row r="5314" spans="1:12" x14ac:dyDescent="0.25">
      <c r="A5314" s="93">
        <v>1991</v>
      </c>
      <c r="B5314" s="94" t="s">
        <v>209</v>
      </c>
      <c r="C5314" s="95" t="s">
        <v>210</v>
      </c>
      <c r="D5314" s="95" t="s">
        <v>647</v>
      </c>
      <c r="E5314" s="87"/>
      <c r="F5314" s="69"/>
      <c r="G5314" s="69"/>
      <c r="H5314" s="69"/>
      <c r="I5314" s="69"/>
      <c r="J5314" s="70"/>
      <c r="K5314" s="118" t="e">
        <f>VLOOKUP(B5314,WB.GDP.1991,'WB (WDI)'!$AH$2,FALSE)</f>
        <v>#N/A</v>
      </c>
      <c r="L5314" s="112" t="e">
        <f>VLOOKUP($B5314,WB.UNEMP.1991,'WB (WDI)'!$AH$2,FALSE)</f>
        <v>#N/A</v>
      </c>
    </row>
    <row r="5315" spans="1:12" x14ac:dyDescent="0.25">
      <c r="A5315" s="93">
        <v>1991</v>
      </c>
      <c r="B5315" s="94" t="s">
        <v>211</v>
      </c>
      <c r="C5315" s="95" t="s">
        <v>212</v>
      </c>
      <c r="D5315" s="95" t="s">
        <v>647</v>
      </c>
      <c r="E5315" s="87"/>
      <c r="F5315" s="69"/>
      <c r="G5315" s="69"/>
      <c r="H5315" s="69"/>
      <c r="I5315" s="69"/>
      <c r="J5315" s="70"/>
      <c r="K5315" s="118">
        <f>VLOOKUP(B5315,WB.GDP.1991,'WB (WDI)'!$AH$2,FALSE)</f>
        <v>6431.6865028340189</v>
      </c>
      <c r="L5315" s="112">
        <f>VLOOKUP($B5315,WB.UNEMP.1991,'WB (WDI)'!$AH$2,FALSE)</f>
        <v>19.7700004577637</v>
      </c>
    </row>
    <row r="5316" spans="1:12" x14ac:dyDescent="0.25">
      <c r="A5316" s="93">
        <v>1991</v>
      </c>
      <c r="B5316" s="94" t="s">
        <v>213</v>
      </c>
      <c r="C5316" s="95" t="s">
        <v>214</v>
      </c>
      <c r="D5316" s="95" t="s">
        <v>647</v>
      </c>
      <c r="E5316" s="87"/>
      <c r="F5316" s="69"/>
      <c r="G5316" s="69"/>
      <c r="H5316" s="69"/>
      <c r="I5316" s="69"/>
      <c r="J5316" s="70"/>
      <c r="K5316" s="118" t="e">
        <f>VLOOKUP(B5316,WB.GDP.1991,'WB (WDI)'!$AH$2,FALSE)</f>
        <v>#N/A</v>
      </c>
      <c r="L5316" s="112" t="e">
        <f>VLOOKUP($B5316,WB.UNEMP.1991,'WB (WDI)'!$AH$2,FALSE)</f>
        <v>#N/A</v>
      </c>
    </row>
    <row r="5317" spans="1:12" x14ac:dyDescent="0.25">
      <c r="A5317" s="93">
        <v>1991</v>
      </c>
      <c r="B5317" s="94" t="s">
        <v>215</v>
      </c>
      <c r="C5317" s="95" t="s">
        <v>651</v>
      </c>
      <c r="D5317" s="95" t="s">
        <v>647</v>
      </c>
      <c r="E5317" s="87"/>
      <c r="F5317" s="69"/>
      <c r="G5317" s="69"/>
      <c r="H5317" s="69"/>
      <c r="I5317" s="69"/>
      <c r="J5317" s="70"/>
      <c r="K5317" s="118" t="e">
        <f>VLOOKUP(B5317,WB.GDP.1991,'WB (WDI)'!$AH$2,FALSE)</f>
        <v>#N/A</v>
      </c>
      <c r="L5317" s="112" t="e">
        <f>VLOOKUP($B5317,WB.UNEMP.1991,'WB (WDI)'!$AH$2,FALSE)</f>
        <v>#N/A</v>
      </c>
    </row>
    <row r="5318" spans="1:12" x14ac:dyDescent="0.25">
      <c r="A5318" s="93">
        <v>1991</v>
      </c>
      <c r="B5318" s="94" t="s">
        <v>216</v>
      </c>
      <c r="C5318" s="95" t="s">
        <v>217</v>
      </c>
      <c r="D5318" s="95" t="s">
        <v>647</v>
      </c>
      <c r="E5318" s="87"/>
      <c r="F5318" s="69"/>
      <c r="G5318" s="69"/>
      <c r="H5318" s="69"/>
      <c r="I5318" s="69"/>
      <c r="J5318" s="70"/>
      <c r="K5318" s="118">
        <f>VLOOKUP(B5318,WB.GDP.1991,'WB (WDI)'!$AH$2,FALSE)</f>
        <v>12591.947979480432</v>
      </c>
      <c r="L5318" s="112">
        <f>VLOOKUP($B5318,WB.UNEMP.1991,'WB (WDI)'!$AH$2,FALSE)</f>
        <v>17.139999389648398</v>
      </c>
    </row>
    <row r="5319" spans="1:12" x14ac:dyDescent="0.25">
      <c r="A5319" s="93">
        <v>1991</v>
      </c>
      <c r="B5319" s="94" t="s">
        <v>218</v>
      </c>
      <c r="C5319" s="95" t="s">
        <v>219</v>
      </c>
      <c r="D5319" s="95" t="s">
        <v>647</v>
      </c>
      <c r="E5319" s="87"/>
      <c r="F5319" s="69"/>
      <c r="G5319" s="69"/>
      <c r="H5319" s="69"/>
      <c r="I5319" s="69"/>
      <c r="J5319" s="70"/>
      <c r="K5319" s="118">
        <f>VLOOKUP(B5319,WB.GDP.1991,'WB (WDI)'!$AH$2,FALSE)</f>
        <v>10338.421452203022</v>
      </c>
      <c r="L5319" s="112">
        <f>VLOOKUP($B5319,WB.UNEMP.1991,'WB (WDI)'!$AH$2,FALSE)</f>
        <v>3.3599998950958301</v>
      </c>
    </row>
    <row r="5320" spans="1:12" x14ac:dyDescent="0.25">
      <c r="A5320" s="93">
        <v>1991</v>
      </c>
      <c r="B5320" s="94" t="s">
        <v>220</v>
      </c>
      <c r="C5320" s="95" t="s">
        <v>221</v>
      </c>
      <c r="D5320" s="95" t="s">
        <v>647</v>
      </c>
      <c r="E5320" s="87"/>
      <c r="F5320" s="69"/>
      <c r="G5320" s="69"/>
      <c r="H5320" s="69"/>
      <c r="I5320" s="69"/>
      <c r="J5320" s="70"/>
      <c r="K5320" s="118" t="e">
        <f>VLOOKUP(B5320,WB.GDP.1991,'WB (WDI)'!$AH$2,FALSE)</f>
        <v>#N/A</v>
      </c>
      <c r="L5320" s="112" t="e">
        <f>VLOOKUP($B5320,WB.UNEMP.1991,'WB (WDI)'!$AH$2,FALSE)</f>
        <v>#N/A</v>
      </c>
    </row>
    <row r="5321" spans="1:12" x14ac:dyDescent="0.25">
      <c r="A5321" s="93">
        <v>1991</v>
      </c>
      <c r="B5321" s="94" t="s">
        <v>222</v>
      </c>
      <c r="C5321" s="95" t="s">
        <v>223</v>
      </c>
      <c r="D5321" s="95" t="s">
        <v>647</v>
      </c>
      <c r="E5321" s="87"/>
      <c r="F5321" s="69"/>
      <c r="G5321" s="69"/>
      <c r="H5321" s="69"/>
      <c r="I5321" s="69"/>
      <c r="J5321" s="70"/>
      <c r="K5321" s="118" t="e">
        <f>VLOOKUP(B5321,WB.GDP.1991,'WB (WDI)'!$AH$2,FALSE)</f>
        <v>#N/A</v>
      </c>
      <c r="L5321" s="112">
        <f>VLOOKUP($B5321,WB.UNEMP.1991,'WB (WDI)'!$AH$2,FALSE)</f>
        <v>6.4899997711181596</v>
      </c>
    </row>
    <row r="5322" spans="1:12" x14ac:dyDescent="0.25">
      <c r="A5322" s="93">
        <v>1991</v>
      </c>
      <c r="B5322" s="94" t="s">
        <v>224</v>
      </c>
      <c r="C5322" s="95" t="s">
        <v>225</v>
      </c>
      <c r="D5322" s="95" t="s">
        <v>647</v>
      </c>
      <c r="E5322" s="87"/>
      <c r="F5322" s="69"/>
      <c r="G5322" s="69"/>
      <c r="H5322" s="69"/>
      <c r="I5322" s="69"/>
      <c r="J5322" s="70"/>
      <c r="K5322" s="118">
        <f>VLOOKUP(B5322,WB.GDP.1991,'WB (WDI)'!$AH$2,FALSE)</f>
        <v>10444.843692261995</v>
      </c>
      <c r="L5322" s="112">
        <f>VLOOKUP($B5322,WB.UNEMP.1991,'WB (WDI)'!$AH$2,FALSE)</f>
        <v>9.0100002288818395</v>
      </c>
    </row>
    <row r="5323" spans="1:12" x14ac:dyDescent="0.25">
      <c r="A5323" s="93">
        <v>1991</v>
      </c>
      <c r="B5323" s="94" t="s">
        <v>226</v>
      </c>
      <c r="C5323" s="95" t="s">
        <v>227</v>
      </c>
      <c r="D5323" s="95" t="s">
        <v>647</v>
      </c>
      <c r="E5323" s="87"/>
      <c r="F5323" s="69"/>
      <c r="G5323" s="69"/>
      <c r="H5323" s="69"/>
      <c r="I5323" s="69"/>
      <c r="J5323" s="70"/>
      <c r="K5323" s="118" t="e">
        <f>VLOOKUP(B5323,WB.GDP.1991,'WB (WDI)'!$AH$2,FALSE)</f>
        <v>#N/A</v>
      </c>
      <c r="L5323" s="112">
        <f>VLOOKUP($B5323,WB.UNEMP.1991,'WB (WDI)'!$AH$2,FALSE)</f>
        <v>9.4499998092651403</v>
      </c>
    </row>
    <row r="5324" spans="1:12" x14ac:dyDescent="0.25">
      <c r="A5324" s="93">
        <v>1991</v>
      </c>
      <c r="B5324" s="94" t="s">
        <v>228</v>
      </c>
      <c r="C5324" s="95" t="s">
        <v>229</v>
      </c>
      <c r="D5324" s="95" t="s">
        <v>616</v>
      </c>
      <c r="E5324" s="87"/>
      <c r="F5324" s="69"/>
      <c r="G5324" s="69"/>
      <c r="H5324" s="69"/>
      <c r="I5324" s="69"/>
      <c r="J5324" s="70"/>
      <c r="K5324" s="118">
        <f>VLOOKUP(B5324,WB.GDP.1991,'WB (WDI)'!$AH$2,FALSE)</f>
        <v>63958.896272099002</v>
      </c>
      <c r="L5324" s="112" t="e">
        <f>VLOOKUP($B5324,WB.UNEMP.1991,'WB (WDI)'!$AH$2,FALSE)</f>
        <v>#N/A</v>
      </c>
    </row>
    <row r="5325" spans="1:12" x14ac:dyDescent="0.25">
      <c r="A5325" s="93">
        <v>1991</v>
      </c>
      <c r="B5325" s="94" t="s">
        <v>230</v>
      </c>
      <c r="C5325" s="95" t="s">
        <v>231</v>
      </c>
      <c r="D5325" s="95" t="s">
        <v>616</v>
      </c>
      <c r="E5325" s="87"/>
      <c r="F5325" s="69"/>
      <c r="G5325" s="69"/>
      <c r="H5325" s="69"/>
      <c r="I5325" s="69"/>
      <c r="J5325" s="70"/>
      <c r="K5325" s="118">
        <f>VLOOKUP(B5325,WB.GDP.1991,'WB (WDI)'!$AH$2,FALSE)</f>
        <v>33499.385525431637</v>
      </c>
      <c r="L5325" s="112">
        <f>VLOOKUP($B5325,WB.UNEMP.1991,'WB (WDI)'!$AH$2,FALSE)</f>
        <v>10.319999694824199</v>
      </c>
    </row>
    <row r="5326" spans="1:12" x14ac:dyDescent="0.25">
      <c r="A5326" s="93">
        <v>1991</v>
      </c>
      <c r="B5326" s="94" t="s">
        <v>232</v>
      </c>
      <c r="C5326" s="95" t="s">
        <v>233</v>
      </c>
      <c r="D5326" s="95" t="s">
        <v>616</v>
      </c>
      <c r="E5326" s="87"/>
      <c r="F5326" s="69"/>
      <c r="G5326" s="69"/>
      <c r="H5326" s="69"/>
      <c r="I5326" s="69"/>
      <c r="J5326" s="70"/>
      <c r="K5326" s="118" t="e">
        <f>VLOOKUP(B5326,WB.GDP.1991,'WB (WDI)'!$AH$2,FALSE)</f>
        <v>#N/A</v>
      </c>
      <c r="L5326" s="112" t="e">
        <f>VLOOKUP($B5326,WB.UNEMP.1991,'WB (WDI)'!$AH$2,FALSE)</f>
        <v>#N/A</v>
      </c>
    </row>
    <row r="5327" spans="1:12" x14ac:dyDescent="0.25">
      <c r="A5327" s="93">
        <v>1991</v>
      </c>
      <c r="B5327" s="94" t="s">
        <v>234</v>
      </c>
      <c r="C5327" s="95" t="s">
        <v>235</v>
      </c>
      <c r="D5327" s="95" t="s">
        <v>616</v>
      </c>
      <c r="E5327" s="87"/>
      <c r="F5327" s="69"/>
      <c r="G5327" s="69"/>
      <c r="H5327" s="69"/>
      <c r="I5327" s="69"/>
      <c r="J5327" s="70"/>
      <c r="K5327" s="118" t="e">
        <f>VLOOKUP(B5327,WB.GDP.1991,'WB (WDI)'!$AH$2,FALSE)</f>
        <v>#N/A</v>
      </c>
      <c r="L5327" s="112" t="e">
        <f>VLOOKUP($B5327,WB.UNEMP.1991,'WB (WDI)'!$AH$2,FALSE)</f>
        <v>#N/A</v>
      </c>
    </row>
    <row r="5328" spans="1:12" x14ac:dyDescent="0.25">
      <c r="A5328" s="93">
        <v>1991</v>
      </c>
      <c r="B5328" s="94" t="s">
        <v>236</v>
      </c>
      <c r="C5328" s="95" t="s">
        <v>237</v>
      </c>
      <c r="D5328" s="95" t="s">
        <v>616</v>
      </c>
      <c r="E5328" s="87"/>
      <c r="F5328" s="69"/>
      <c r="G5328" s="69"/>
      <c r="H5328" s="69"/>
      <c r="I5328" s="69"/>
      <c r="J5328" s="70"/>
      <c r="K5328" s="118">
        <f>VLOOKUP(B5328,WB.GDP.1991,'WB (WDI)'!$AH$2,FALSE)</f>
        <v>39862.575564971215</v>
      </c>
      <c r="L5328" s="112">
        <f>VLOOKUP($B5328,WB.UNEMP.1991,'WB (WDI)'!$AH$2,FALSE)</f>
        <v>6.8000001907348597</v>
      </c>
    </row>
    <row r="5329" spans="1:12" x14ac:dyDescent="0.25">
      <c r="A5329" s="93">
        <v>1991</v>
      </c>
      <c r="B5329" s="94" t="s">
        <v>238</v>
      </c>
      <c r="C5329" s="95" t="s">
        <v>239</v>
      </c>
      <c r="D5329" s="95" t="s">
        <v>240</v>
      </c>
      <c r="E5329" s="87"/>
      <c r="F5329" s="69"/>
      <c r="G5329" s="69"/>
      <c r="H5329" s="69"/>
      <c r="I5329" s="69"/>
      <c r="J5329" s="70"/>
      <c r="K5329" s="118">
        <f>VLOOKUP(B5329,WB.GDP.1991,'WB (WDI)'!$AH$2,FALSE)</f>
        <v>11917.714049810806</v>
      </c>
      <c r="L5329" s="112">
        <f>VLOOKUP($B5329,WB.UNEMP.1991,'WB (WDI)'!$AH$2,FALSE)</f>
        <v>0.89999997615814198</v>
      </c>
    </row>
    <row r="5330" spans="1:12" x14ac:dyDescent="0.25">
      <c r="A5330" s="93">
        <v>1991</v>
      </c>
      <c r="B5330" s="94" t="s">
        <v>241</v>
      </c>
      <c r="C5330" s="95" t="s">
        <v>242</v>
      </c>
      <c r="D5330" s="95" t="s">
        <v>240</v>
      </c>
      <c r="E5330" s="87"/>
      <c r="F5330" s="69"/>
      <c r="G5330" s="69"/>
      <c r="H5330" s="69"/>
      <c r="I5330" s="69"/>
      <c r="J5330" s="70"/>
      <c r="K5330" s="118">
        <f>VLOOKUP(B5330,WB.GDP.1991,'WB (WDI)'!$AH$2,FALSE)</f>
        <v>4671.5228491956977</v>
      </c>
      <c r="L5330" s="112">
        <f>VLOOKUP($B5330,WB.UNEMP.1991,'WB (WDI)'!$AH$2,FALSE)</f>
        <v>1</v>
      </c>
    </row>
    <row r="5331" spans="1:12" x14ac:dyDescent="0.25">
      <c r="A5331" s="93">
        <v>1991</v>
      </c>
      <c r="B5331" s="94" t="s">
        <v>243</v>
      </c>
      <c r="C5331" s="95" t="s">
        <v>244</v>
      </c>
      <c r="D5331" s="95" t="s">
        <v>240</v>
      </c>
      <c r="E5331" s="87"/>
      <c r="F5331" s="69"/>
      <c r="G5331" s="69"/>
      <c r="H5331" s="69"/>
      <c r="I5331" s="69"/>
      <c r="J5331" s="70"/>
      <c r="K5331" s="118">
        <f>VLOOKUP(B5331,WB.GDP.1991,'WB (WDI)'!$AH$2,FALSE)</f>
        <v>3516.5957166517123</v>
      </c>
      <c r="L5331" s="112">
        <f>VLOOKUP($B5331,WB.UNEMP.1991,'WB (WDI)'!$AH$2,FALSE)</f>
        <v>1.8999999761581401</v>
      </c>
    </row>
    <row r="5332" spans="1:12" x14ac:dyDescent="0.25">
      <c r="A5332" s="93">
        <v>1991</v>
      </c>
      <c r="B5332" s="94" t="s">
        <v>245</v>
      </c>
      <c r="C5332" s="95" t="s">
        <v>246</v>
      </c>
      <c r="D5332" s="95" t="s">
        <v>240</v>
      </c>
      <c r="E5332" s="87"/>
      <c r="F5332" s="69"/>
      <c r="G5332" s="69"/>
      <c r="H5332" s="69"/>
      <c r="I5332" s="69"/>
      <c r="J5332" s="70"/>
      <c r="K5332" s="118">
        <f>VLOOKUP(B5332,WB.GDP.1991,'WB (WDI)'!$AH$2,FALSE)</f>
        <v>6685.077261090898</v>
      </c>
      <c r="L5332" s="112">
        <f>VLOOKUP($B5332,WB.UNEMP.1991,'WB (WDI)'!$AH$2,FALSE)</f>
        <v>1.3999999761581401</v>
      </c>
    </row>
    <row r="5333" spans="1:12" x14ac:dyDescent="0.25">
      <c r="A5333" s="93">
        <v>1991</v>
      </c>
      <c r="B5333" s="94" t="s">
        <v>247</v>
      </c>
      <c r="C5333" s="95" t="s">
        <v>248</v>
      </c>
      <c r="D5333" s="95" t="s">
        <v>240</v>
      </c>
      <c r="E5333" s="87"/>
      <c r="F5333" s="69"/>
      <c r="G5333" s="69"/>
      <c r="H5333" s="69"/>
      <c r="I5333" s="69"/>
      <c r="J5333" s="70"/>
      <c r="K5333" s="118">
        <f>VLOOKUP(B5333,WB.GDP.1991,'WB (WDI)'!$AH$2,FALSE)</f>
        <v>3328.1897822824008</v>
      </c>
      <c r="L5333" s="112">
        <f>VLOOKUP($B5333,WB.UNEMP.1991,'WB (WDI)'!$AH$2,FALSE)</f>
        <v>1.8999999761581401</v>
      </c>
    </row>
    <row r="5334" spans="1:12" x14ac:dyDescent="0.25">
      <c r="A5334" s="93">
        <v>1991</v>
      </c>
      <c r="B5334" s="94" t="s">
        <v>249</v>
      </c>
      <c r="C5334" s="95" t="s">
        <v>250</v>
      </c>
      <c r="D5334" s="95" t="s">
        <v>240</v>
      </c>
      <c r="E5334" s="87"/>
      <c r="F5334" s="69"/>
      <c r="G5334" s="69"/>
      <c r="H5334" s="69"/>
      <c r="I5334" s="69"/>
      <c r="J5334" s="70"/>
      <c r="K5334" s="118">
        <f>VLOOKUP(B5334,WB.GDP.1991,'WB (WDI)'!$AH$2,FALSE)</f>
        <v>1534.7052715585949</v>
      </c>
      <c r="L5334" s="112">
        <f>VLOOKUP($B5334,WB.UNEMP.1991,'WB (WDI)'!$AH$2,FALSE)</f>
        <v>2.4000000953674299</v>
      </c>
    </row>
    <row r="5335" spans="1:12" x14ac:dyDescent="0.25">
      <c r="A5335" s="93">
        <v>1991</v>
      </c>
      <c r="B5335" s="94" t="s">
        <v>251</v>
      </c>
      <c r="C5335" s="95" t="s">
        <v>649</v>
      </c>
      <c r="D5335" s="95" t="s">
        <v>240</v>
      </c>
      <c r="E5335" s="87"/>
      <c r="F5335" s="69"/>
      <c r="G5335" s="69"/>
      <c r="H5335" s="69"/>
      <c r="I5335" s="69"/>
      <c r="J5335" s="70"/>
      <c r="K5335" s="118">
        <f>VLOOKUP(B5335,WB.GDP.1991,'WB (WDI)'!$AH$2,FALSE)</f>
        <v>30189.014714615671</v>
      </c>
      <c r="L5335" s="112">
        <f>VLOOKUP($B5335,WB.UNEMP.1991,'WB (WDI)'!$AH$2,FALSE)</f>
        <v>1.79999995231628</v>
      </c>
    </row>
    <row r="5336" spans="1:12" x14ac:dyDescent="0.25">
      <c r="A5336" s="93">
        <v>1991</v>
      </c>
      <c r="B5336" s="94" t="s">
        <v>252</v>
      </c>
      <c r="C5336" s="95" t="s">
        <v>650</v>
      </c>
      <c r="D5336" s="95" t="s">
        <v>240</v>
      </c>
      <c r="E5336" s="87"/>
      <c r="F5336" s="69"/>
      <c r="G5336" s="69"/>
      <c r="H5336" s="69"/>
      <c r="I5336" s="69"/>
      <c r="J5336" s="70"/>
      <c r="K5336" s="118">
        <f>VLOOKUP(B5336,WB.GDP.1991,'WB (WDI)'!$AH$2,FALSE)</f>
        <v>48831.199291470701</v>
      </c>
      <c r="L5336" s="112">
        <f>VLOOKUP($B5336,WB.UNEMP.1991,'WB (WDI)'!$AH$2,FALSE)</f>
        <v>3.0099999904632599</v>
      </c>
    </row>
    <row r="5337" spans="1:12" x14ac:dyDescent="0.25">
      <c r="A5337" s="93">
        <v>1991</v>
      </c>
      <c r="B5337" s="94" t="s">
        <v>253</v>
      </c>
      <c r="C5337" s="95" t="s">
        <v>653</v>
      </c>
      <c r="D5337" s="95" t="s">
        <v>240</v>
      </c>
      <c r="E5337" s="87"/>
      <c r="F5337" s="69"/>
      <c r="G5337" s="69"/>
      <c r="H5337" s="69"/>
      <c r="I5337" s="69"/>
      <c r="J5337" s="70"/>
      <c r="K5337" s="118" t="e">
        <f>VLOOKUP(B5337,WB.GDP.1991,'WB (WDI)'!$AH$2,FALSE)</f>
        <v>#N/A</v>
      </c>
      <c r="L5337" s="112">
        <f>VLOOKUP($B5337,WB.UNEMP.1991,'WB (WDI)'!$AH$2,FALSE)</f>
        <v>2.8299999237060498</v>
      </c>
    </row>
    <row r="5338" spans="1:12" x14ac:dyDescent="0.25">
      <c r="A5338" s="93">
        <v>1991</v>
      </c>
      <c r="B5338" s="94" t="s">
        <v>254</v>
      </c>
      <c r="C5338" s="95" t="s">
        <v>255</v>
      </c>
      <c r="D5338" s="95" t="s">
        <v>240</v>
      </c>
      <c r="E5338" s="87"/>
      <c r="F5338" s="69"/>
      <c r="G5338" s="69"/>
      <c r="H5338" s="69"/>
      <c r="I5338" s="69"/>
      <c r="J5338" s="70"/>
      <c r="K5338" s="118">
        <f>VLOOKUP(B5338,WB.GDP.1991,'WB (WDI)'!$AH$2,FALSE)</f>
        <v>33251.892226786047</v>
      </c>
      <c r="L5338" s="112">
        <f>VLOOKUP($B5338,WB.UNEMP.1991,'WB (WDI)'!$AH$2,FALSE)</f>
        <v>2.0999999046325701</v>
      </c>
    </row>
    <row r="5339" spans="1:12" x14ac:dyDescent="0.25">
      <c r="A5339" s="93">
        <v>1991</v>
      </c>
      <c r="B5339" s="94" t="s">
        <v>256</v>
      </c>
      <c r="C5339" s="95" t="s">
        <v>257</v>
      </c>
      <c r="D5339" s="95" t="s">
        <v>240</v>
      </c>
      <c r="E5339" s="87"/>
      <c r="F5339" s="69"/>
      <c r="G5339" s="69"/>
      <c r="H5339" s="69"/>
      <c r="I5339" s="69"/>
      <c r="J5339" s="70"/>
      <c r="K5339" s="118">
        <f>VLOOKUP(B5339,WB.GDP.1991,'WB (WDI)'!$AH$2,FALSE)</f>
        <v>4481.2086623823689</v>
      </c>
      <c r="L5339" s="112">
        <f>VLOOKUP($B5339,WB.UNEMP.1991,'WB (WDI)'!$AH$2,FALSE)</f>
        <v>5.9899997711181596</v>
      </c>
    </row>
    <row r="5340" spans="1:12" x14ac:dyDescent="0.25">
      <c r="A5340" s="93">
        <v>1991</v>
      </c>
      <c r="B5340" s="94" t="s">
        <v>258</v>
      </c>
      <c r="C5340" s="95" t="s">
        <v>652</v>
      </c>
      <c r="D5340" s="95" t="s">
        <v>240</v>
      </c>
      <c r="E5340" s="87"/>
      <c r="F5340" s="69"/>
      <c r="G5340" s="69"/>
      <c r="H5340" s="69"/>
      <c r="I5340" s="69"/>
      <c r="J5340" s="70"/>
      <c r="K5340" s="118">
        <f>VLOOKUP(B5340,WB.GDP.1991,'WB (WDI)'!$AH$2,FALSE)</f>
        <v>13934.35685991902</v>
      </c>
      <c r="L5340" s="112">
        <f>VLOOKUP($B5340,WB.UNEMP.1991,'WB (WDI)'!$AH$2,FALSE)</f>
        <v>2.4100000858306898</v>
      </c>
    </row>
    <row r="5341" spans="1:12" x14ac:dyDescent="0.25">
      <c r="A5341" s="93">
        <v>1991</v>
      </c>
      <c r="B5341" s="94" t="s">
        <v>259</v>
      </c>
      <c r="C5341" s="95" t="s">
        <v>260</v>
      </c>
      <c r="D5341" s="95" t="s">
        <v>240</v>
      </c>
      <c r="E5341" s="87"/>
      <c r="F5341" s="69"/>
      <c r="G5341" s="69"/>
      <c r="H5341" s="69"/>
      <c r="I5341" s="69"/>
      <c r="J5341" s="70"/>
      <c r="K5341" s="118">
        <f>VLOOKUP(B5341,WB.GDP.1991,'WB (WDI)'!$AH$2,FALSE)</f>
        <v>71404.841657807512</v>
      </c>
      <c r="L5341" s="112">
        <f>VLOOKUP($B5341,WB.UNEMP.1991,'WB (WDI)'!$AH$2,FALSE)</f>
        <v>4.6999998092651403</v>
      </c>
    </row>
    <row r="5342" spans="1:12" x14ac:dyDescent="0.25">
      <c r="A5342" s="93">
        <v>1991</v>
      </c>
      <c r="B5342" s="94" t="s">
        <v>261</v>
      </c>
      <c r="C5342" s="95" t="s">
        <v>262</v>
      </c>
      <c r="D5342" s="95" t="s">
        <v>240</v>
      </c>
      <c r="E5342" s="87"/>
      <c r="F5342" s="69"/>
      <c r="G5342" s="69"/>
      <c r="H5342" s="69"/>
      <c r="I5342" s="69"/>
      <c r="J5342" s="70"/>
      <c r="K5342" s="118" t="e">
        <f>VLOOKUP(B5342,WB.GDP.1991,'WB (WDI)'!$AH$2,FALSE)</f>
        <v>#N/A</v>
      </c>
      <c r="L5342" s="112">
        <f>VLOOKUP($B5342,WB.UNEMP.1991,'WB (WDI)'!$AH$2,FALSE)</f>
        <v>0.769999980926514</v>
      </c>
    </row>
    <row r="5343" spans="1:12" x14ac:dyDescent="0.25">
      <c r="A5343" s="93">
        <v>1991</v>
      </c>
      <c r="B5343" s="94" t="s">
        <v>263</v>
      </c>
      <c r="C5343" s="95" t="s">
        <v>264</v>
      </c>
      <c r="D5343" s="95" t="s">
        <v>240</v>
      </c>
      <c r="E5343" s="87"/>
      <c r="F5343" s="69"/>
      <c r="G5343" s="69"/>
      <c r="H5343" s="69"/>
      <c r="I5343" s="69"/>
      <c r="J5343" s="70"/>
      <c r="K5343" s="118">
        <f>VLOOKUP(B5343,WB.GDP.1991,'WB (WDI)'!$AH$2,FALSE)</f>
        <v>4762.3879901503715</v>
      </c>
      <c r="L5343" s="112">
        <f>VLOOKUP($B5343,WB.UNEMP.1991,'WB (WDI)'!$AH$2,FALSE)</f>
        <v>2.6199998855590798</v>
      </c>
    </row>
    <row r="5344" spans="1:12" x14ac:dyDescent="0.25">
      <c r="A5344" s="93">
        <v>1991</v>
      </c>
      <c r="B5344" s="94" t="s">
        <v>265</v>
      </c>
      <c r="C5344" s="95" t="s">
        <v>266</v>
      </c>
      <c r="D5344" s="95" t="s">
        <v>240</v>
      </c>
      <c r="E5344" s="87"/>
      <c r="F5344" s="69"/>
      <c r="G5344" s="69"/>
      <c r="H5344" s="69"/>
      <c r="I5344" s="69"/>
      <c r="J5344" s="70"/>
      <c r="K5344" s="118">
        <f>VLOOKUP(B5344,WB.GDP.1991,'WB (WDI)'!$AH$2,FALSE)</f>
        <v>1992.4778826958427</v>
      </c>
      <c r="L5344" s="112">
        <f>VLOOKUP($B5344,WB.UNEMP.1991,'WB (WDI)'!$AH$2,FALSE)</f>
        <v>2.4500000476837198</v>
      </c>
    </row>
    <row r="5345" spans="1:12" x14ac:dyDescent="0.25">
      <c r="A5345" s="93">
        <v>1991</v>
      </c>
      <c r="B5345" s="94" t="s">
        <v>267</v>
      </c>
      <c r="C5345" s="95" t="s">
        <v>268</v>
      </c>
      <c r="D5345" s="95" t="s">
        <v>240</v>
      </c>
      <c r="E5345" s="87"/>
      <c r="F5345" s="69"/>
      <c r="G5345" s="69"/>
      <c r="H5345" s="69"/>
      <c r="I5345" s="69"/>
      <c r="J5345" s="70"/>
      <c r="K5345" s="118">
        <f>VLOOKUP(B5345,WB.GDP.1991,'WB (WDI)'!$AH$2,FALSE)</f>
        <v>10991.070469426286</v>
      </c>
      <c r="L5345" s="112">
        <f>VLOOKUP($B5345,WB.UNEMP.1991,'WB (WDI)'!$AH$2,FALSE)</f>
        <v>3.6600000858306898</v>
      </c>
    </row>
    <row r="5346" spans="1:12" x14ac:dyDescent="0.25">
      <c r="A5346" s="93">
        <v>1991</v>
      </c>
      <c r="B5346" s="94" t="s">
        <v>269</v>
      </c>
      <c r="C5346" s="95" t="s">
        <v>270</v>
      </c>
      <c r="D5346" s="95" t="s">
        <v>240</v>
      </c>
      <c r="E5346" s="87"/>
      <c r="F5346" s="69"/>
      <c r="G5346" s="69"/>
      <c r="H5346" s="69"/>
      <c r="I5346" s="69"/>
      <c r="J5346" s="70"/>
      <c r="K5346" s="118">
        <f>VLOOKUP(B5346,WB.GDP.1991,'WB (WDI)'!$AH$2,FALSE)</f>
        <v>607.45744014784464</v>
      </c>
      <c r="L5346" s="112">
        <f>VLOOKUP($B5346,WB.UNEMP.1991,'WB (WDI)'!$AH$2,FALSE)</f>
        <v>0.75999999046325695</v>
      </c>
    </row>
    <row r="5347" spans="1:12" x14ac:dyDescent="0.25">
      <c r="A5347" s="93">
        <v>1991</v>
      </c>
      <c r="B5347" s="94" t="s">
        <v>271</v>
      </c>
      <c r="C5347" s="95" t="s">
        <v>272</v>
      </c>
      <c r="D5347" s="95" t="s">
        <v>240</v>
      </c>
      <c r="E5347" s="87"/>
      <c r="F5347" s="69"/>
      <c r="G5347" s="69"/>
      <c r="H5347" s="69"/>
      <c r="I5347" s="69"/>
      <c r="J5347" s="70"/>
      <c r="K5347" s="118">
        <f>VLOOKUP(B5347,WB.GDP.1991,'WB (WDI)'!$AH$2,FALSE)</f>
        <v>4103.9086856282329</v>
      </c>
      <c r="L5347" s="112">
        <f>VLOOKUP($B5347,WB.UNEMP.1991,'WB (WDI)'!$AH$2,FALSE)</f>
        <v>3.5599999427795401</v>
      </c>
    </row>
    <row r="5348" spans="1:12" x14ac:dyDescent="0.25">
      <c r="A5348" s="93">
        <v>1991</v>
      </c>
      <c r="B5348" s="94" t="s">
        <v>273</v>
      </c>
      <c r="C5348" s="95" t="s">
        <v>274</v>
      </c>
      <c r="D5348" s="95" t="s">
        <v>240</v>
      </c>
      <c r="E5348" s="87"/>
      <c r="F5348" s="69"/>
      <c r="G5348" s="69"/>
      <c r="H5348" s="69"/>
      <c r="I5348" s="69"/>
      <c r="J5348" s="70"/>
      <c r="K5348" s="118">
        <f>VLOOKUP(B5348,WB.GDP.1991,'WB (WDI)'!$AH$2,FALSE)</f>
        <v>38728.40390860389</v>
      </c>
      <c r="L5348" s="112">
        <f>VLOOKUP($B5348,WB.UNEMP.1991,'WB (WDI)'!$AH$2,FALSE)</f>
        <v>2.1800000667571999</v>
      </c>
    </row>
    <row r="5349" spans="1:12" x14ac:dyDescent="0.25">
      <c r="A5349" s="93">
        <v>1991</v>
      </c>
      <c r="B5349" s="94" t="s">
        <v>275</v>
      </c>
      <c r="C5349" s="95" t="s">
        <v>276</v>
      </c>
      <c r="D5349" s="95" t="s">
        <v>240</v>
      </c>
      <c r="E5349" s="87"/>
      <c r="F5349" s="69"/>
      <c r="G5349" s="69"/>
      <c r="H5349" s="69"/>
      <c r="I5349" s="69"/>
      <c r="J5349" s="70"/>
      <c r="K5349" s="118">
        <f>VLOOKUP(B5349,WB.GDP.1991,'WB (WDI)'!$AH$2,FALSE)</f>
        <v>7626.6069052529874</v>
      </c>
      <c r="L5349" s="112">
        <f>VLOOKUP($B5349,WB.UNEMP.1991,'WB (WDI)'!$AH$2,FALSE)</f>
        <v>2.6300001144409202</v>
      </c>
    </row>
    <row r="5350" spans="1:12" x14ac:dyDescent="0.25">
      <c r="A5350" s="93">
        <v>1991</v>
      </c>
      <c r="B5350" s="94" t="s">
        <v>277</v>
      </c>
      <c r="C5350" s="95" t="s">
        <v>278</v>
      </c>
      <c r="D5350" s="95" t="s">
        <v>240</v>
      </c>
      <c r="E5350" s="87"/>
      <c r="F5350" s="69"/>
      <c r="G5350" s="69"/>
      <c r="H5350" s="69"/>
      <c r="I5350" s="69"/>
      <c r="J5350" s="70"/>
      <c r="K5350" s="118" t="e">
        <f>VLOOKUP(B5350,WB.GDP.1991,'WB (WDI)'!$AH$2,FALSE)</f>
        <v>#N/A</v>
      </c>
      <c r="L5350" s="112">
        <f>VLOOKUP($B5350,WB.UNEMP.1991,'WB (WDI)'!$AH$2,FALSE)</f>
        <v>3.2400000095367401</v>
      </c>
    </row>
    <row r="5351" spans="1:12" x14ac:dyDescent="0.25">
      <c r="A5351" s="93">
        <v>1991</v>
      </c>
      <c r="B5351" s="94" t="s">
        <v>279</v>
      </c>
      <c r="C5351" s="95" t="s">
        <v>280</v>
      </c>
      <c r="D5351" s="95" t="s">
        <v>240</v>
      </c>
      <c r="E5351" s="87"/>
      <c r="F5351" s="69"/>
      <c r="G5351" s="69"/>
      <c r="H5351" s="69"/>
      <c r="I5351" s="69"/>
      <c r="J5351" s="70"/>
      <c r="K5351" s="118">
        <f>VLOOKUP(B5351,WB.GDP.1991,'WB (WDI)'!$AH$2,FALSE)</f>
        <v>1736.0141386924454</v>
      </c>
      <c r="L5351" s="112">
        <f>VLOOKUP($B5351,WB.UNEMP.1991,'WB (WDI)'!$AH$2,FALSE)</f>
        <v>1.83000004291534</v>
      </c>
    </row>
    <row r="5352" spans="1:12" x14ac:dyDescent="0.25">
      <c r="A5352" s="93">
        <v>1991</v>
      </c>
      <c r="B5352" s="94" t="s">
        <v>281</v>
      </c>
      <c r="C5352" s="95" t="s">
        <v>282</v>
      </c>
      <c r="D5352" s="95" t="s">
        <v>240</v>
      </c>
      <c r="E5352" s="87"/>
      <c r="F5352" s="69"/>
      <c r="G5352" s="69"/>
      <c r="H5352" s="69"/>
      <c r="I5352" s="69"/>
      <c r="J5352" s="70"/>
      <c r="K5352" s="118" t="e">
        <f>VLOOKUP(B5352,WB.GDP.1991,'WB (WDI)'!$AH$2,FALSE)</f>
        <v>#N/A</v>
      </c>
      <c r="L5352" s="112">
        <f>VLOOKUP($B5352,WB.UNEMP.1991,'WB (WDI)'!$AH$2,FALSE)</f>
        <v>11.3800001144409</v>
      </c>
    </row>
    <row r="5353" spans="1:12" x14ac:dyDescent="0.25">
      <c r="A5353" s="93">
        <v>1991</v>
      </c>
      <c r="B5353" s="94" t="s">
        <v>283</v>
      </c>
      <c r="C5353" s="95" t="s">
        <v>284</v>
      </c>
      <c r="D5353" s="95" t="s">
        <v>240</v>
      </c>
      <c r="E5353" s="87"/>
      <c r="F5353" s="69"/>
      <c r="G5353" s="69"/>
      <c r="H5353" s="69"/>
      <c r="I5353" s="69"/>
      <c r="J5353" s="70"/>
      <c r="K5353" s="118">
        <f>VLOOKUP(B5353,WB.GDP.1991,'WB (WDI)'!$AH$2,FALSE)</f>
        <v>1534.5251502397052</v>
      </c>
      <c r="L5353" s="112">
        <f>VLOOKUP($B5353,WB.UNEMP.1991,'WB (WDI)'!$AH$2,FALSE)</f>
        <v>2.2000000476837198</v>
      </c>
    </row>
    <row r="5354" spans="1:12" x14ac:dyDescent="0.25">
      <c r="A5354" s="93">
        <v>1991</v>
      </c>
      <c r="B5354" s="94" t="s">
        <v>285</v>
      </c>
      <c r="C5354" s="95" t="s">
        <v>286</v>
      </c>
      <c r="D5354" s="95" t="s">
        <v>240</v>
      </c>
      <c r="E5354" s="87"/>
      <c r="F5354" s="69"/>
      <c r="G5354" s="69"/>
      <c r="H5354" s="69"/>
      <c r="I5354" s="69"/>
      <c r="J5354" s="70"/>
      <c r="K5354" s="118">
        <f>VLOOKUP(B5354,WB.GDP.1991,'WB (WDI)'!$AH$2,FALSE)</f>
        <v>2752.9631104998343</v>
      </c>
      <c r="L5354" s="112">
        <f>VLOOKUP($B5354,WB.UNEMP.1991,'WB (WDI)'!$AH$2,FALSE)</f>
        <v>1.3400000333786</v>
      </c>
    </row>
    <row r="5355" spans="1:12" x14ac:dyDescent="0.25">
      <c r="A5355" s="93">
        <v>1991</v>
      </c>
      <c r="B5355" s="94" t="s">
        <v>287</v>
      </c>
      <c r="C5355" s="95" t="s">
        <v>288</v>
      </c>
      <c r="D5355" s="95" t="s">
        <v>240</v>
      </c>
      <c r="E5355" s="87"/>
      <c r="F5355" s="69"/>
      <c r="G5355" s="69"/>
      <c r="H5355" s="69"/>
      <c r="I5355" s="69"/>
      <c r="J5355" s="70"/>
      <c r="K5355" s="118">
        <f>VLOOKUP(B5355,WB.GDP.1991,'WB (WDI)'!$AH$2,FALSE)</f>
        <v>1792.0014506539126</v>
      </c>
      <c r="L5355" s="112">
        <f>VLOOKUP($B5355,WB.UNEMP.1991,'WB (WDI)'!$AH$2,FALSE)</f>
        <v>5.5500001907348597</v>
      </c>
    </row>
    <row r="5356" spans="1:12" x14ac:dyDescent="0.25">
      <c r="A5356" s="93">
        <v>1991</v>
      </c>
      <c r="B5356" s="94" t="s">
        <v>289</v>
      </c>
      <c r="C5356" s="95" t="s">
        <v>290</v>
      </c>
      <c r="D5356" s="95" t="s">
        <v>240</v>
      </c>
      <c r="E5356" s="87"/>
      <c r="F5356" s="69"/>
      <c r="G5356" s="69"/>
      <c r="H5356" s="69"/>
      <c r="I5356" s="69"/>
      <c r="J5356" s="70"/>
      <c r="K5356" s="118">
        <f>VLOOKUP(B5356,WB.GDP.1991,'WB (WDI)'!$AH$2,FALSE)</f>
        <v>9499.4362678292455</v>
      </c>
      <c r="L5356" s="112">
        <f>VLOOKUP($B5356,WB.UNEMP.1991,'WB (WDI)'!$AH$2,FALSE)</f>
        <v>11.1000003814697</v>
      </c>
    </row>
    <row r="5357" spans="1:12" x14ac:dyDescent="0.25">
      <c r="A5357" s="93">
        <v>1991</v>
      </c>
      <c r="B5357" s="94" t="s">
        <v>291</v>
      </c>
      <c r="C5357" s="95" t="s">
        <v>292</v>
      </c>
      <c r="D5357" s="95" t="s">
        <v>240</v>
      </c>
      <c r="E5357" s="87"/>
      <c r="F5357" s="69"/>
      <c r="G5357" s="69"/>
      <c r="H5357" s="69"/>
      <c r="I5357" s="69"/>
      <c r="J5357" s="70"/>
      <c r="K5357" s="118" t="e">
        <f>VLOOKUP(B5357,WB.GDP.1991,'WB (WDI)'!$AH$2,FALSE)</f>
        <v>#N/A</v>
      </c>
      <c r="L5357" s="112">
        <f>VLOOKUP($B5357,WB.UNEMP.1991,'WB (WDI)'!$AH$2,FALSE)</f>
        <v>0.75999999046325695</v>
      </c>
    </row>
    <row r="5358" spans="1:12" x14ac:dyDescent="0.25">
      <c r="A5358" s="93">
        <v>1991</v>
      </c>
      <c r="B5358" s="94" t="s">
        <v>293</v>
      </c>
      <c r="C5358" s="95" t="s">
        <v>294</v>
      </c>
      <c r="D5358" s="95" t="s">
        <v>240</v>
      </c>
      <c r="E5358" s="87"/>
      <c r="F5358" s="69"/>
      <c r="G5358" s="69"/>
      <c r="H5358" s="69"/>
      <c r="I5358" s="69"/>
      <c r="J5358" s="70"/>
      <c r="K5358" s="118">
        <f>VLOOKUP(B5358,WB.GDP.1991,'WB (WDI)'!$AH$2,FALSE)</f>
        <v>1460.1812778725362</v>
      </c>
      <c r="L5358" s="112">
        <f>VLOOKUP($B5358,WB.UNEMP.1991,'WB (WDI)'!$AH$2,FALSE)</f>
        <v>1.75</v>
      </c>
    </row>
    <row r="5359" spans="1:12" x14ac:dyDescent="0.25">
      <c r="A5359" s="93">
        <v>1991</v>
      </c>
      <c r="B5359" s="94" t="s">
        <v>295</v>
      </c>
      <c r="C5359" s="95" t="s">
        <v>296</v>
      </c>
      <c r="D5359" s="95" t="s">
        <v>240</v>
      </c>
      <c r="E5359" s="87"/>
      <c r="F5359" s="69"/>
      <c r="G5359" s="69"/>
      <c r="H5359" s="69"/>
      <c r="I5359" s="69"/>
      <c r="J5359" s="70"/>
      <c r="K5359" s="118">
        <f>VLOOKUP(B5359,WB.GDP.1991,'WB (WDI)'!$AH$2,FALSE)</f>
        <v>2976.912730682146</v>
      </c>
      <c r="L5359" s="112">
        <f>VLOOKUP($B5359,WB.UNEMP.1991,'WB (WDI)'!$AH$2,FALSE)</f>
        <v>0.58999997377395597</v>
      </c>
    </row>
    <row r="5360" spans="1:12" x14ac:dyDescent="0.25">
      <c r="A5360" s="93">
        <v>1991</v>
      </c>
      <c r="B5360" s="94" t="s">
        <v>297</v>
      </c>
      <c r="C5360" s="95" t="s">
        <v>298</v>
      </c>
      <c r="D5360" s="95" t="s">
        <v>240</v>
      </c>
      <c r="E5360" s="87"/>
      <c r="F5360" s="69"/>
      <c r="G5360" s="69"/>
      <c r="H5360" s="69"/>
      <c r="I5360" s="69"/>
      <c r="J5360" s="70"/>
      <c r="K5360" s="118">
        <f>VLOOKUP(B5360,WB.GDP.1991,'WB (WDI)'!$AH$2,FALSE)</f>
        <v>4008.1388619554614</v>
      </c>
      <c r="L5360" s="112">
        <f>VLOOKUP($B5360,WB.UNEMP.1991,'WB (WDI)'!$AH$2,FALSE)</f>
        <v>14.6599998474121</v>
      </c>
    </row>
    <row r="5361" spans="1:12" x14ac:dyDescent="0.25">
      <c r="A5361" s="93">
        <v>1991</v>
      </c>
      <c r="B5361" s="94" t="s">
        <v>299</v>
      </c>
      <c r="C5361" s="95" t="s">
        <v>300</v>
      </c>
      <c r="D5361" s="95" t="s">
        <v>240</v>
      </c>
      <c r="E5361" s="87"/>
      <c r="F5361" s="69"/>
      <c r="G5361" s="69"/>
      <c r="H5361" s="69"/>
      <c r="I5361" s="69"/>
      <c r="J5361" s="70"/>
      <c r="K5361" s="118">
        <f>VLOOKUP(B5361,WB.GDP.1991,'WB (WDI)'!$AH$2,FALSE)</f>
        <v>4616.9329997934128</v>
      </c>
      <c r="L5361" s="112">
        <f>VLOOKUP($B5361,WB.UNEMP.1991,'WB (WDI)'!$AH$2,FALSE)</f>
        <v>1.6000000238418599</v>
      </c>
    </row>
    <row r="5362" spans="1:12" x14ac:dyDescent="0.25">
      <c r="A5362" s="93">
        <v>1991</v>
      </c>
      <c r="B5362" s="94" t="s">
        <v>301</v>
      </c>
      <c r="C5362" s="95" t="s">
        <v>302</v>
      </c>
      <c r="D5362" s="95" t="s">
        <v>240</v>
      </c>
      <c r="E5362" s="87"/>
      <c r="F5362" s="69"/>
      <c r="G5362" s="69"/>
      <c r="H5362" s="69"/>
      <c r="I5362" s="69"/>
      <c r="J5362" s="70"/>
      <c r="K5362" s="118">
        <f>VLOOKUP(B5362,WB.GDP.1991,'WB (WDI)'!$AH$2,FALSE)</f>
        <v>7585.1795171977519</v>
      </c>
      <c r="L5362" s="112">
        <f>VLOOKUP($B5362,WB.UNEMP.1991,'WB (WDI)'!$AH$2,FALSE)</f>
        <v>0.89999997615814198</v>
      </c>
    </row>
    <row r="5363" spans="1:12" x14ac:dyDescent="0.25">
      <c r="A5363" s="93">
        <v>1991</v>
      </c>
      <c r="B5363" s="94" t="s">
        <v>303</v>
      </c>
      <c r="C5363" s="95" t="s">
        <v>304</v>
      </c>
      <c r="D5363" s="95" t="s">
        <v>240</v>
      </c>
      <c r="E5363" s="87"/>
      <c r="F5363" s="69"/>
      <c r="G5363" s="69"/>
      <c r="H5363" s="69"/>
      <c r="I5363" s="69"/>
      <c r="J5363" s="70"/>
      <c r="K5363" s="118">
        <f>VLOOKUP(B5363,WB.GDP.1991,'WB (WDI)'!$AH$2,FALSE)</f>
        <v>41770.806031352724</v>
      </c>
      <c r="L5363" s="112">
        <f>VLOOKUP($B5363,WB.UNEMP.1991,'WB (WDI)'!$AH$2,FALSE)</f>
        <v>0.87999999523162797</v>
      </c>
    </row>
    <row r="5364" spans="1:12" x14ac:dyDescent="0.25">
      <c r="A5364" s="93">
        <v>1991</v>
      </c>
      <c r="B5364" s="94" t="s">
        <v>305</v>
      </c>
      <c r="C5364" s="95" t="s">
        <v>306</v>
      </c>
      <c r="D5364" s="95" t="s">
        <v>240</v>
      </c>
      <c r="E5364" s="87"/>
      <c r="F5364" s="69"/>
      <c r="G5364" s="69"/>
      <c r="H5364" s="69"/>
      <c r="I5364" s="69"/>
      <c r="J5364" s="70"/>
      <c r="K5364" s="118">
        <f>VLOOKUP(B5364,WB.GDP.1991,'WB (WDI)'!$AH$2,FALSE)</f>
        <v>24723.974799727399</v>
      </c>
      <c r="L5364" s="112">
        <f>VLOOKUP($B5364,WB.UNEMP.1991,'WB (WDI)'!$AH$2,FALSE)</f>
        <v>2.0899999141693102</v>
      </c>
    </row>
    <row r="5365" spans="1:12" x14ac:dyDescent="0.25">
      <c r="A5365" s="93">
        <v>1991</v>
      </c>
      <c r="B5365" s="94" t="s">
        <v>307</v>
      </c>
      <c r="C5365" s="95" t="s">
        <v>308</v>
      </c>
      <c r="D5365" s="95" t="s">
        <v>240</v>
      </c>
      <c r="E5365" s="87"/>
      <c r="F5365" s="69"/>
      <c r="G5365" s="69"/>
      <c r="H5365" s="69"/>
      <c r="I5365" s="69"/>
      <c r="J5365" s="70"/>
      <c r="K5365" s="118">
        <f>VLOOKUP(B5365,WB.GDP.1991,'WB (WDI)'!$AH$2,FALSE)</f>
        <v>8724.2904992918466</v>
      </c>
      <c r="L5365" s="112">
        <f>VLOOKUP($B5365,WB.UNEMP.1991,'WB (WDI)'!$AH$2,FALSE)</f>
        <v>2.7000000476837198</v>
      </c>
    </row>
    <row r="5366" spans="1:12" x14ac:dyDescent="0.25">
      <c r="A5366" s="93">
        <v>1991</v>
      </c>
      <c r="B5366" s="94" t="s">
        <v>309</v>
      </c>
      <c r="C5366" s="95" t="s">
        <v>310</v>
      </c>
      <c r="D5366" s="95" t="s">
        <v>240</v>
      </c>
      <c r="E5366" s="87"/>
      <c r="F5366" s="69"/>
      <c r="G5366" s="69"/>
      <c r="H5366" s="69"/>
      <c r="I5366" s="69"/>
      <c r="J5366" s="70"/>
      <c r="K5366" s="118">
        <f>VLOOKUP(B5366,WB.GDP.1991,'WB (WDI)'!$AH$2,FALSE)</f>
        <v>2787.160812846615</v>
      </c>
      <c r="L5366" s="112">
        <f>VLOOKUP($B5366,WB.UNEMP.1991,'WB (WDI)'!$AH$2,FALSE)</f>
        <v>8.8100004196166992</v>
      </c>
    </row>
    <row r="5367" spans="1:12" x14ac:dyDescent="0.25">
      <c r="A5367" s="93">
        <v>1991</v>
      </c>
      <c r="B5367" s="94" t="s">
        <v>311</v>
      </c>
      <c r="C5367" s="95" t="s">
        <v>312</v>
      </c>
      <c r="D5367" s="95" t="s">
        <v>240</v>
      </c>
      <c r="E5367" s="87"/>
      <c r="F5367" s="69"/>
      <c r="G5367" s="69"/>
      <c r="H5367" s="69"/>
      <c r="I5367" s="69"/>
      <c r="J5367" s="70"/>
      <c r="K5367" s="118">
        <f>VLOOKUP(B5367,WB.GDP.1991,'WB (WDI)'!$AH$2,FALSE)</f>
        <v>23957.625430776734</v>
      </c>
      <c r="L5367" s="112">
        <f>VLOOKUP($B5367,WB.UNEMP.1991,'WB (WDI)'!$AH$2,FALSE)</f>
        <v>13.3900003433228</v>
      </c>
    </row>
    <row r="5368" spans="1:12" x14ac:dyDescent="0.25">
      <c r="A5368" s="93">
        <v>1991</v>
      </c>
      <c r="B5368" s="94" t="s">
        <v>313</v>
      </c>
      <c r="C5368" s="95" t="s">
        <v>314</v>
      </c>
      <c r="D5368" s="95" t="s">
        <v>240</v>
      </c>
      <c r="E5368" s="87"/>
      <c r="F5368" s="69"/>
      <c r="G5368" s="69"/>
      <c r="H5368" s="69"/>
      <c r="I5368" s="69"/>
      <c r="J5368" s="70"/>
      <c r="K5368" s="118">
        <f>VLOOKUP(B5368,WB.GDP.1991,'WB (WDI)'!$AH$2,FALSE)</f>
        <v>7634.9630294764156</v>
      </c>
      <c r="L5368" s="112">
        <f>VLOOKUP($B5368,WB.UNEMP.1991,'WB (WDI)'!$AH$2,FALSE)</f>
        <v>19.360000610351602</v>
      </c>
    </row>
    <row r="5369" spans="1:12" x14ac:dyDescent="0.25">
      <c r="A5369" s="93">
        <v>1991</v>
      </c>
      <c r="B5369" s="94" t="s">
        <v>315</v>
      </c>
      <c r="C5369" s="95" t="s">
        <v>316</v>
      </c>
      <c r="D5369" s="95" t="s">
        <v>240</v>
      </c>
      <c r="E5369" s="87"/>
      <c r="F5369" s="69"/>
      <c r="G5369" s="69"/>
      <c r="H5369" s="69"/>
      <c r="I5369" s="69"/>
      <c r="J5369" s="70"/>
      <c r="K5369" s="118" t="e">
        <f>VLOOKUP(B5369,WB.GDP.1991,'WB (WDI)'!$AH$2,FALSE)</f>
        <v>#N/A</v>
      </c>
      <c r="L5369" s="112">
        <f>VLOOKUP($B5369,WB.UNEMP.1991,'WB (WDI)'!$AH$2,FALSE)</f>
        <v>0.81000000238418601</v>
      </c>
    </row>
    <row r="5370" spans="1:12" x14ac:dyDescent="0.25">
      <c r="A5370" s="93">
        <v>1991</v>
      </c>
      <c r="B5370" s="94" t="s">
        <v>317</v>
      </c>
      <c r="C5370" s="95" t="s">
        <v>318</v>
      </c>
      <c r="D5370" s="95" t="s">
        <v>240</v>
      </c>
      <c r="E5370" s="87"/>
      <c r="F5370" s="69"/>
      <c r="G5370" s="69"/>
      <c r="H5370" s="69"/>
      <c r="I5370" s="69"/>
      <c r="J5370" s="70"/>
      <c r="K5370" s="118">
        <f>VLOOKUP(B5370,WB.GDP.1991,'WB (WDI)'!$AH$2,FALSE)</f>
        <v>10829.071969781231</v>
      </c>
      <c r="L5370" s="112">
        <f>VLOOKUP($B5370,WB.UNEMP.1991,'WB (WDI)'!$AH$2,FALSE)</f>
        <v>8.3999996185302699</v>
      </c>
    </row>
    <row r="5371" spans="1:12" x14ac:dyDescent="0.25">
      <c r="A5371" s="93">
        <v>1991</v>
      </c>
      <c r="B5371" s="94" t="s">
        <v>319</v>
      </c>
      <c r="C5371" s="95" t="s">
        <v>320</v>
      </c>
      <c r="D5371" s="95" t="s">
        <v>240</v>
      </c>
      <c r="E5371" s="87"/>
      <c r="F5371" s="69"/>
      <c r="G5371" s="69"/>
      <c r="H5371" s="69"/>
      <c r="I5371" s="69"/>
      <c r="J5371" s="70"/>
      <c r="K5371" s="118">
        <f>VLOOKUP(B5371,WB.GDP.1991,'WB (WDI)'!$AH$2,FALSE)</f>
        <v>26962.421402144872</v>
      </c>
      <c r="L5371" s="112">
        <f>VLOOKUP($B5371,WB.UNEMP.1991,'WB (WDI)'!$AH$2,FALSE)</f>
        <v>3.1900000572204599</v>
      </c>
    </row>
    <row r="5372" spans="1:12" x14ac:dyDescent="0.25">
      <c r="A5372" s="93">
        <v>1991</v>
      </c>
      <c r="B5372" s="94" t="s">
        <v>321</v>
      </c>
      <c r="C5372" s="95" t="s">
        <v>322</v>
      </c>
      <c r="D5372" s="95" t="s">
        <v>240</v>
      </c>
      <c r="E5372" s="87"/>
      <c r="F5372" s="69"/>
      <c r="G5372" s="69"/>
      <c r="H5372" s="69"/>
      <c r="I5372" s="69"/>
      <c r="J5372" s="70"/>
      <c r="K5372" s="118" t="e">
        <f>VLOOKUP(B5372,WB.GDP.1991,'WB (WDI)'!$AH$2,FALSE)</f>
        <v>#N/A</v>
      </c>
      <c r="L5372" s="112">
        <f>VLOOKUP($B5372,WB.UNEMP.1991,'WB (WDI)'!$AH$2,FALSE)</f>
        <v>0.56000000238418601</v>
      </c>
    </row>
    <row r="5373" spans="1:12" x14ac:dyDescent="0.25">
      <c r="A5373" s="93">
        <v>1991</v>
      </c>
      <c r="B5373" s="94" t="s">
        <v>323</v>
      </c>
      <c r="C5373" s="95" t="s">
        <v>324</v>
      </c>
      <c r="D5373" s="95" t="s">
        <v>240</v>
      </c>
      <c r="E5373" s="87"/>
      <c r="F5373" s="69"/>
      <c r="G5373" s="69"/>
      <c r="H5373" s="69"/>
      <c r="I5373" s="69"/>
      <c r="J5373" s="70"/>
      <c r="K5373" s="118">
        <f>VLOOKUP(B5373,WB.GDP.1991,'WB (WDI)'!$AH$2,FALSE)</f>
        <v>46075.132837550285</v>
      </c>
      <c r="L5373" s="112">
        <f>VLOOKUP($B5373,WB.UNEMP.1991,'WB (WDI)'!$AH$2,FALSE)</f>
        <v>7.21000003814697</v>
      </c>
    </row>
    <row r="5374" spans="1:12" x14ac:dyDescent="0.25">
      <c r="A5374" s="93">
        <v>1991</v>
      </c>
      <c r="B5374" s="94" t="s">
        <v>325</v>
      </c>
      <c r="C5374" s="95" t="s">
        <v>326</v>
      </c>
      <c r="D5374" s="95" t="s">
        <v>240</v>
      </c>
      <c r="E5374" s="87"/>
      <c r="F5374" s="69"/>
      <c r="G5374" s="69"/>
      <c r="H5374" s="69"/>
      <c r="I5374" s="69"/>
      <c r="J5374" s="70"/>
      <c r="K5374" s="118" t="e">
        <f>VLOOKUP(B5374,WB.GDP.1991,'WB (WDI)'!$AH$2,FALSE)</f>
        <v>#N/A</v>
      </c>
      <c r="L5374" s="112">
        <f>VLOOKUP($B5374,WB.UNEMP.1991,'WB (WDI)'!$AH$2,FALSE)</f>
        <v>10.449999809265099</v>
      </c>
    </row>
    <row r="5375" spans="1:12" x14ac:dyDescent="0.25">
      <c r="A5375" s="93">
        <v>1991</v>
      </c>
      <c r="B5375" s="94" t="s">
        <v>327</v>
      </c>
      <c r="C5375" s="95" t="s">
        <v>328</v>
      </c>
      <c r="D5375" s="95" t="s">
        <v>240</v>
      </c>
      <c r="E5375" s="87"/>
      <c r="F5375" s="69"/>
      <c r="G5375" s="69"/>
      <c r="H5375" s="69"/>
      <c r="I5375" s="69"/>
      <c r="J5375" s="70"/>
      <c r="K5375" s="118" t="e">
        <f>VLOOKUP(B5375,WB.GDP.1991,'WB (WDI)'!$AH$2,FALSE)</f>
        <v>#N/A</v>
      </c>
      <c r="L5375" s="112">
        <f>VLOOKUP($B5375,WB.UNEMP.1991,'WB (WDI)'!$AH$2,FALSE)</f>
        <v>6.75</v>
      </c>
    </row>
    <row r="5376" spans="1:12" x14ac:dyDescent="0.25">
      <c r="A5376" s="93">
        <v>1991</v>
      </c>
      <c r="B5376" s="94" t="s">
        <v>329</v>
      </c>
      <c r="C5376" s="95" t="s">
        <v>330</v>
      </c>
      <c r="D5376" s="95" t="s">
        <v>240</v>
      </c>
      <c r="E5376" s="87"/>
      <c r="F5376" s="69"/>
      <c r="G5376" s="69"/>
      <c r="H5376" s="69"/>
      <c r="I5376" s="69"/>
      <c r="J5376" s="70"/>
      <c r="K5376" s="118">
        <f>VLOOKUP(B5376,WB.GDP.1991,'WB (WDI)'!$AH$2,FALSE)</f>
        <v>12547.244920684574</v>
      </c>
      <c r="L5376" s="112">
        <f>VLOOKUP($B5376,WB.UNEMP.1991,'WB (WDI)'!$AH$2,FALSE)</f>
        <v>8.2100000381469709</v>
      </c>
    </row>
    <row r="5377" spans="1:12" x14ac:dyDescent="0.25">
      <c r="A5377" s="93">
        <v>1991</v>
      </c>
      <c r="B5377" s="94" t="s">
        <v>331</v>
      </c>
      <c r="C5377" s="95" t="s">
        <v>332</v>
      </c>
      <c r="D5377" s="95" t="s">
        <v>240</v>
      </c>
      <c r="E5377" s="87"/>
      <c r="F5377" s="69"/>
      <c r="G5377" s="69"/>
      <c r="H5377" s="69"/>
      <c r="I5377" s="69"/>
      <c r="J5377" s="70"/>
      <c r="K5377" s="118">
        <f>VLOOKUP(B5377,WB.GDP.1991,'WB (WDI)'!$AH$2,FALSE)</f>
        <v>106103.88129292782</v>
      </c>
      <c r="L5377" s="112">
        <f>VLOOKUP($B5377,WB.UNEMP.1991,'WB (WDI)'!$AH$2,FALSE)</f>
        <v>1.75</v>
      </c>
    </row>
    <row r="5378" spans="1:12" x14ac:dyDescent="0.25">
      <c r="A5378" s="93">
        <v>1991</v>
      </c>
      <c r="B5378" s="94" t="s">
        <v>333</v>
      </c>
      <c r="C5378" s="95" t="s">
        <v>334</v>
      </c>
      <c r="D5378" s="95" t="s">
        <v>240</v>
      </c>
      <c r="E5378" s="87"/>
      <c r="F5378" s="69"/>
      <c r="G5378" s="69"/>
      <c r="H5378" s="69"/>
      <c r="I5378" s="69"/>
      <c r="J5378" s="70"/>
      <c r="K5378" s="118" t="e">
        <f>VLOOKUP(B5378,WB.GDP.1991,'WB (WDI)'!$AH$2,FALSE)</f>
        <v>#N/A</v>
      </c>
      <c r="L5378" s="112">
        <f>VLOOKUP($B5378,WB.UNEMP.1991,'WB (WDI)'!$AH$2,FALSE)</f>
        <v>8.1499996185302699</v>
      </c>
    </row>
    <row r="5379" spans="1:12" x14ac:dyDescent="0.25">
      <c r="A5379" s="93">
        <v>1991</v>
      </c>
      <c r="B5379" s="94" t="s">
        <v>335</v>
      </c>
      <c r="C5379" s="95" t="s">
        <v>336</v>
      </c>
      <c r="D5379" s="95" t="s">
        <v>337</v>
      </c>
      <c r="E5379" s="87"/>
      <c r="F5379" s="69"/>
      <c r="G5379" s="69"/>
      <c r="H5379" s="69"/>
      <c r="I5379" s="69"/>
      <c r="J5379" s="70"/>
      <c r="K5379" s="118">
        <f>VLOOKUP(B5379,WB.GDP.1991,'WB (WDI)'!$AH$2,FALSE)</f>
        <v>8784.4204511303269</v>
      </c>
      <c r="L5379" s="112">
        <f>VLOOKUP($B5379,WB.UNEMP.1991,'WB (WDI)'!$AH$2,FALSE)</f>
        <v>0.60000002384185802</v>
      </c>
    </row>
    <row r="5380" spans="1:12" x14ac:dyDescent="0.25">
      <c r="A5380" s="93">
        <v>1991</v>
      </c>
      <c r="B5380" s="94" t="s">
        <v>338</v>
      </c>
      <c r="C5380" s="95" t="s">
        <v>339</v>
      </c>
      <c r="D5380" s="95" t="s">
        <v>337</v>
      </c>
      <c r="E5380" s="87"/>
      <c r="F5380" s="69"/>
      <c r="G5380" s="69"/>
      <c r="H5380" s="69"/>
      <c r="I5380" s="69"/>
      <c r="J5380" s="70"/>
      <c r="K5380" s="118">
        <f>VLOOKUP(B5380,WB.GDP.1991,'WB (WDI)'!$AH$2,FALSE)</f>
        <v>11196.990785560025</v>
      </c>
      <c r="L5380" s="112">
        <f>VLOOKUP($B5380,WB.UNEMP.1991,'WB (WDI)'!$AH$2,FALSE)</f>
        <v>13.3999996185303</v>
      </c>
    </row>
    <row r="5381" spans="1:12" x14ac:dyDescent="0.25">
      <c r="A5381" s="93">
        <v>1991</v>
      </c>
      <c r="B5381" s="94" t="s">
        <v>340</v>
      </c>
      <c r="C5381" s="95" t="s">
        <v>341</v>
      </c>
      <c r="D5381" s="95" t="s">
        <v>337</v>
      </c>
      <c r="E5381" s="87"/>
      <c r="F5381" s="69"/>
      <c r="G5381" s="69"/>
      <c r="H5381" s="69"/>
      <c r="I5381" s="69"/>
      <c r="J5381" s="70"/>
      <c r="K5381" s="118">
        <f>VLOOKUP(B5381,WB.GDP.1991,'WB (WDI)'!$AH$2,FALSE)</f>
        <v>20962.604184618223</v>
      </c>
      <c r="L5381" s="112">
        <f>VLOOKUP($B5381,WB.UNEMP.1991,'WB (WDI)'!$AH$2,FALSE)</f>
        <v>2.2699999809265101</v>
      </c>
    </row>
    <row r="5382" spans="1:12" x14ac:dyDescent="0.25">
      <c r="A5382" s="93">
        <v>1991</v>
      </c>
      <c r="B5382" s="94" t="s">
        <v>342</v>
      </c>
      <c r="C5382" s="95" t="s">
        <v>343</v>
      </c>
      <c r="D5382" s="95" t="s">
        <v>337</v>
      </c>
      <c r="E5382" s="87"/>
      <c r="F5382" s="69"/>
      <c r="G5382" s="69"/>
      <c r="H5382" s="69"/>
      <c r="I5382" s="69"/>
      <c r="J5382" s="70"/>
      <c r="K5382" s="118">
        <f>VLOOKUP(B5382,WB.GDP.1991,'WB (WDI)'!$AH$2,FALSE)</f>
        <v>16477.357246473104</v>
      </c>
      <c r="L5382" s="112">
        <f>VLOOKUP($B5382,WB.UNEMP.1991,'WB (WDI)'!$AH$2,FALSE)</f>
        <v>9.9499998092651403</v>
      </c>
    </row>
    <row r="5383" spans="1:12" x14ac:dyDescent="0.25">
      <c r="A5383" s="93">
        <v>1991</v>
      </c>
      <c r="B5383" s="94" t="s">
        <v>344</v>
      </c>
      <c r="C5383" s="95" t="s">
        <v>345</v>
      </c>
      <c r="D5383" s="95" t="s">
        <v>337</v>
      </c>
      <c r="E5383" s="87"/>
      <c r="F5383" s="69"/>
      <c r="G5383" s="69"/>
      <c r="H5383" s="69"/>
      <c r="I5383" s="69"/>
      <c r="J5383" s="70"/>
      <c r="K5383" s="118">
        <f>VLOOKUP(B5383,WB.GDP.1991,'WB (WDI)'!$AH$2,FALSE)</f>
        <v>10517.37531626481</v>
      </c>
      <c r="L5383" s="112">
        <f>VLOOKUP($B5383,WB.UNEMP.1991,'WB (WDI)'!$AH$2,FALSE)</f>
        <v>13.6599998474121</v>
      </c>
    </row>
    <row r="5384" spans="1:12" x14ac:dyDescent="0.25">
      <c r="A5384" s="93">
        <v>1991</v>
      </c>
      <c r="B5384" s="94" t="s">
        <v>346</v>
      </c>
      <c r="C5384" s="95" t="s">
        <v>347</v>
      </c>
      <c r="D5384" s="95" t="s">
        <v>337</v>
      </c>
      <c r="E5384" s="87"/>
      <c r="F5384" s="69"/>
      <c r="G5384" s="69"/>
      <c r="H5384" s="69"/>
      <c r="I5384" s="69"/>
      <c r="J5384" s="70"/>
      <c r="K5384" s="118" t="e">
        <f>VLOOKUP(B5384,WB.GDP.1991,'WB (WDI)'!$AH$2,FALSE)</f>
        <v>#N/A</v>
      </c>
      <c r="L5384" s="112">
        <f>VLOOKUP($B5384,WB.UNEMP.1991,'WB (WDI)'!$AH$2,FALSE)</f>
        <v>1.8999999761581401</v>
      </c>
    </row>
    <row r="5385" spans="1:12" x14ac:dyDescent="0.25">
      <c r="A5385" s="93">
        <v>1991</v>
      </c>
      <c r="B5385" s="94" t="s">
        <v>348</v>
      </c>
      <c r="C5385" s="95" t="s">
        <v>349</v>
      </c>
      <c r="D5385" s="95" t="s">
        <v>337</v>
      </c>
      <c r="E5385" s="87"/>
      <c r="F5385" s="69"/>
      <c r="G5385" s="69"/>
      <c r="H5385" s="69"/>
      <c r="I5385" s="69"/>
      <c r="J5385" s="70"/>
      <c r="K5385" s="118">
        <f>VLOOKUP(B5385,WB.GDP.1991,'WB (WDI)'!$AH$2,FALSE)</f>
        <v>11722.391957594395</v>
      </c>
      <c r="L5385" s="112">
        <f>VLOOKUP($B5385,WB.UNEMP.1991,'WB (WDI)'!$AH$2,FALSE)</f>
        <v>8.1800003051757795</v>
      </c>
    </row>
    <row r="5386" spans="1:12" x14ac:dyDescent="0.25">
      <c r="A5386" s="93">
        <v>1991</v>
      </c>
      <c r="B5386" s="94" t="s">
        <v>350</v>
      </c>
      <c r="C5386" s="95" t="s">
        <v>351</v>
      </c>
      <c r="D5386" s="95" t="s">
        <v>337</v>
      </c>
      <c r="E5386" s="87"/>
      <c r="F5386" s="69"/>
      <c r="G5386" s="69"/>
      <c r="H5386" s="69"/>
      <c r="I5386" s="69"/>
      <c r="J5386" s="70"/>
      <c r="K5386" s="118">
        <f>VLOOKUP(B5386,WB.GDP.1991,'WB (WDI)'!$AH$2,FALSE)</f>
        <v>20402.5306802185</v>
      </c>
      <c r="L5386" s="112">
        <f>VLOOKUP($B5386,WB.UNEMP.1991,'WB (WDI)'!$AH$2,FALSE)</f>
        <v>5.1300001144409197</v>
      </c>
    </row>
    <row r="5387" spans="1:12" x14ac:dyDescent="0.25">
      <c r="A5387" s="93">
        <v>1991</v>
      </c>
      <c r="B5387" s="94" t="s">
        <v>352</v>
      </c>
      <c r="C5387" s="95" t="s">
        <v>353</v>
      </c>
      <c r="D5387" s="95" t="s">
        <v>337</v>
      </c>
      <c r="E5387" s="87"/>
      <c r="F5387" s="69"/>
      <c r="G5387" s="69"/>
      <c r="H5387" s="69"/>
      <c r="I5387" s="69"/>
      <c r="J5387" s="70"/>
      <c r="K5387" s="118" t="e">
        <f>VLOOKUP(B5387,WB.GDP.1991,'WB (WDI)'!$AH$2,FALSE)</f>
        <v>#N/A</v>
      </c>
      <c r="L5387" s="112">
        <f>VLOOKUP($B5387,WB.UNEMP.1991,'WB (WDI)'!$AH$2,FALSE)</f>
        <v>12.2700004577637</v>
      </c>
    </row>
    <row r="5388" spans="1:12" x14ac:dyDescent="0.25">
      <c r="A5388" s="93">
        <v>1991</v>
      </c>
      <c r="B5388" s="94" t="s">
        <v>354</v>
      </c>
      <c r="C5388" s="95" t="s">
        <v>355</v>
      </c>
      <c r="D5388" s="95" t="s">
        <v>337</v>
      </c>
      <c r="E5388" s="87"/>
      <c r="F5388" s="69"/>
      <c r="G5388" s="69"/>
      <c r="H5388" s="69"/>
      <c r="I5388" s="69"/>
      <c r="J5388" s="70"/>
      <c r="K5388" s="118">
        <f>VLOOKUP(B5388,WB.GDP.1991,'WB (WDI)'!$AH$2,FALSE)</f>
        <v>14396.6327018146</v>
      </c>
      <c r="L5388" s="112">
        <f>VLOOKUP($B5388,WB.UNEMP.1991,'WB (WDI)'!$AH$2,FALSE)</f>
        <v>1.8999999761581401</v>
      </c>
    </row>
    <row r="5389" spans="1:12" x14ac:dyDescent="0.25">
      <c r="A5389" s="93">
        <v>1991</v>
      </c>
      <c r="B5389" s="94" t="s">
        <v>356</v>
      </c>
      <c r="C5389" s="95" t="s">
        <v>357</v>
      </c>
      <c r="D5389" s="95" t="s">
        <v>337</v>
      </c>
      <c r="E5389" s="87"/>
      <c r="F5389" s="69"/>
      <c r="G5389" s="69"/>
      <c r="H5389" s="69"/>
      <c r="I5389" s="69"/>
      <c r="J5389" s="70"/>
      <c r="K5389" s="118" t="e">
        <f>VLOOKUP(B5389,WB.GDP.1991,'WB (WDI)'!$AH$2,FALSE)</f>
        <v>#N/A</v>
      </c>
      <c r="L5389" s="112" t="e">
        <f>VLOOKUP($B5389,WB.UNEMP.1991,'WB (WDI)'!$AH$2,FALSE)</f>
        <v>#N/A</v>
      </c>
    </row>
    <row r="5390" spans="1:12" x14ac:dyDescent="0.25">
      <c r="A5390" s="93">
        <v>1991</v>
      </c>
      <c r="B5390" s="94" t="s">
        <v>358</v>
      </c>
      <c r="C5390" s="95" t="s">
        <v>359</v>
      </c>
      <c r="D5390" s="95" t="s">
        <v>337</v>
      </c>
      <c r="E5390" s="87"/>
      <c r="F5390" s="69"/>
      <c r="G5390" s="69"/>
      <c r="H5390" s="69"/>
      <c r="I5390" s="69"/>
      <c r="J5390" s="70"/>
      <c r="K5390" s="118">
        <f>VLOOKUP(B5390,WB.GDP.1991,'WB (WDI)'!$AH$2,FALSE)</f>
        <v>39595.357399437627</v>
      </c>
      <c r="L5390" s="112">
        <f>VLOOKUP($B5390,WB.UNEMP.1991,'WB (WDI)'!$AH$2,FALSE)</f>
        <v>9.1000003814697301</v>
      </c>
    </row>
    <row r="5391" spans="1:12" x14ac:dyDescent="0.25">
      <c r="A5391" s="93">
        <v>1991</v>
      </c>
      <c r="B5391" s="94" t="s">
        <v>360</v>
      </c>
      <c r="C5391" s="95" t="s">
        <v>361</v>
      </c>
      <c r="D5391" s="95" t="s">
        <v>337</v>
      </c>
      <c r="E5391" s="87"/>
      <c r="F5391" s="69"/>
      <c r="G5391" s="69"/>
      <c r="H5391" s="69"/>
      <c r="I5391" s="69"/>
      <c r="J5391" s="70"/>
      <c r="K5391" s="118" t="e">
        <f>VLOOKUP(B5391,WB.GDP.1991,'WB (WDI)'!$AH$2,FALSE)</f>
        <v>#N/A</v>
      </c>
      <c r="L5391" s="112">
        <f>VLOOKUP($B5391,WB.UNEMP.1991,'WB (WDI)'!$AH$2,FALSE)</f>
        <v>1.4700000286102299</v>
      </c>
    </row>
    <row r="5392" spans="1:12" x14ac:dyDescent="0.25">
      <c r="A5392" s="93">
        <v>1991</v>
      </c>
      <c r="B5392" s="94" t="s">
        <v>362</v>
      </c>
      <c r="C5392" s="95" t="s">
        <v>363</v>
      </c>
      <c r="D5392" s="95" t="s">
        <v>337</v>
      </c>
      <c r="E5392" s="87"/>
      <c r="F5392" s="69"/>
      <c r="G5392" s="69"/>
      <c r="H5392" s="69"/>
      <c r="I5392" s="69"/>
      <c r="J5392" s="70"/>
      <c r="K5392" s="118" t="e">
        <f>VLOOKUP(B5392,WB.GDP.1991,'WB (WDI)'!$AH$2,FALSE)</f>
        <v>#N/A</v>
      </c>
      <c r="L5392" s="112" t="e">
        <f>VLOOKUP($B5392,WB.UNEMP.1991,'WB (WDI)'!$AH$2,FALSE)</f>
        <v>#N/A</v>
      </c>
    </row>
    <row r="5393" spans="1:12" x14ac:dyDescent="0.25">
      <c r="A5393" s="93">
        <v>1991</v>
      </c>
      <c r="B5393" s="94" t="s">
        <v>364</v>
      </c>
      <c r="C5393" s="95" t="s">
        <v>365</v>
      </c>
      <c r="D5393" s="95" t="s">
        <v>337</v>
      </c>
      <c r="E5393" s="87"/>
      <c r="F5393" s="69"/>
      <c r="G5393" s="69"/>
      <c r="H5393" s="69"/>
      <c r="I5393" s="69"/>
      <c r="J5393" s="70"/>
      <c r="K5393" s="118">
        <f>VLOOKUP(B5393,WB.GDP.1991,'WB (WDI)'!$AH$2,FALSE)</f>
        <v>30856.508935282567</v>
      </c>
      <c r="L5393" s="112">
        <f>VLOOKUP($B5393,WB.UNEMP.1991,'WB (WDI)'!$AH$2,FALSE)</f>
        <v>6.5</v>
      </c>
    </row>
    <row r="5394" spans="1:12" x14ac:dyDescent="0.25">
      <c r="A5394" s="93">
        <v>1991</v>
      </c>
      <c r="B5394" s="94" t="s">
        <v>366</v>
      </c>
      <c r="C5394" s="95" t="s">
        <v>367</v>
      </c>
      <c r="D5394" s="95" t="s">
        <v>337</v>
      </c>
      <c r="E5394" s="87"/>
      <c r="F5394" s="69"/>
      <c r="G5394" s="69"/>
      <c r="H5394" s="69"/>
      <c r="I5394" s="69"/>
      <c r="J5394" s="70"/>
      <c r="K5394" s="118" t="e">
        <f>VLOOKUP(B5394,WB.GDP.1991,'WB (WDI)'!$AH$2,FALSE)</f>
        <v>#N/A</v>
      </c>
      <c r="L5394" s="112" t="e">
        <f>VLOOKUP($B5394,WB.UNEMP.1991,'WB (WDI)'!$AH$2,FALSE)</f>
        <v>#N/A</v>
      </c>
    </row>
    <row r="5395" spans="1:12" x14ac:dyDescent="0.25">
      <c r="A5395" s="93">
        <v>1991</v>
      </c>
      <c r="B5395" s="94" t="s">
        <v>368</v>
      </c>
      <c r="C5395" s="95" t="s">
        <v>369</v>
      </c>
      <c r="D5395" s="95" t="s">
        <v>337</v>
      </c>
      <c r="E5395" s="87"/>
      <c r="F5395" s="69"/>
      <c r="G5395" s="69"/>
      <c r="H5395" s="69"/>
      <c r="I5395" s="69"/>
      <c r="J5395" s="70"/>
      <c r="K5395" s="118">
        <f>VLOOKUP(B5395,WB.GDP.1991,'WB (WDI)'!$AH$2,FALSE)</f>
        <v>33713.510291038234</v>
      </c>
      <c r="L5395" s="112">
        <f>VLOOKUP($B5395,WB.UNEMP.1991,'WB (WDI)'!$AH$2,FALSE)</f>
        <v>2.5499999523162802</v>
      </c>
    </row>
    <row r="5396" spans="1:12" x14ac:dyDescent="0.25">
      <c r="A5396" s="93">
        <v>1991</v>
      </c>
      <c r="B5396" s="94" t="s">
        <v>370</v>
      </c>
      <c r="C5396" s="95" t="s">
        <v>371</v>
      </c>
      <c r="D5396" s="95" t="s">
        <v>337</v>
      </c>
      <c r="E5396" s="87"/>
      <c r="F5396" s="69"/>
      <c r="G5396" s="69"/>
      <c r="H5396" s="69"/>
      <c r="I5396" s="69"/>
      <c r="J5396" s="70"/>
      <c r="K5396" s="118">
        <f>VLOOKUP(B5396,WB.GDP.1991,'WB (WDI)'!$AH$2,FALSE)</f>
        <v>26804.098068966316</v>
      </c>
      <c r="L5396" s="112">
        <f>VLOOKUP($B5396,WB.UNEMP.1991,'WB (WDI)'!$AH$2,FALSE)</f>
        <v>15.7799997329712</v>
      </c>
    </row>
    <row r="5397" spans="1:12" x14ac:dyDescent="0.25">
      <c r="A5397" s="93">
        <v>1991</v>
      </c>
      <c r="B5397" s="94" t="s">
        <v>372</v>
      </c>
      <c r="C5397" s="95" t="s">
        <v>373</v>
      </c>
      <c r="D5397" s="95" t="s">
        <v>337</v>
      </c>
      <c r="E5397" s="87"/>
      <c r="F5397" s="69"/>
      <c r="G5397" s="69"/>
      <c r="H5397" s="69"/>
      <c r="I5397" s="69"/>
      <c r="J5397" s="70"/>
      <c r="K5397" s="118" t="e">
        <f>VLOOKUP(B5397,WB.GDP.1991,'WB (WDI)'!$AH$2,FALSE)</f>
        <v>#N/A</v>
      </c>
      <c r="L5397" s="112" t="e">
        <f>VLOOKUP($B5397,WB.UNEMP.1991,'WB (WDI)'!$AH$2,FALSE)</f>
        <v>#N/A</v>
      </c>
    </row>
    <row r="5398" spans="1:12" x14ac:dyDescent="0.25">
      <c r="A5398" s="93">
        <v>1991</v>
      </c>
      <c r="B5398" s="94" t="s">
        <v>374</v>
      </c>
      <c r="C5398" s="95" t="s">
        <v>375</v>
      </c>
      <c r="D5398" s="95" t="s">
        <v>337</v>
      </c>
      <c r="E5398" s="87"/>
      <c r="F5398" s="69"/>
      <c r="G5398" s="69"/>
      <c r="H5398" s="69"/>
      <c r="I5398" s="69"/>
      <c r="J5398" s="70"/>
      <c r="K5398" s="118" t="e">
        <f>VLOOKUP(B5398,WB.GDP.1991,'WB (WDI)'!$AH$2,FALSE)</f>
        <v>#N/A</v>
      </c>
      <c r="L5398" s="112" t="e">
        <f>VLOOKUP($B5398,WB.UNEMP.1991,'WB (WDI)'!$AH$2,FALSE)</f>
        <v>#N/A</v>
      </c>
    </row>
    <row r="5399" spans="1:12" x14ac:dyDescent="0.25">
      <c r="A5399" s="93">
        <v>1991</v>
      </c>
      <c r="B5399" s="94" t="s">
        <v>376</v>
      </c>
      <c r="C5399" s="95" t="s">
        <v>377</v>
      </c>
      <c r="D5399" s="95" t="s">
        <v>337</v>
      </c>
      <c r="E5399" s="87"/>
      <c r="F5399" s="69"/>
      <c r="G5399" s="69"/>
      <c r="H5399" s="69"/>
      <c r="I5399" s="69"/>
      <c r="J5399" s="70"/>
      <c r="K5399" s="118" t="e">
        <f>VLOOKUP(B5399,WB.GDP.1991,'WB (WDI)'!$AH$2,FALSE)</f>
        <v>#N/A</v>
      </c>
      <c r="L5399" s="112">
        <f>VLOOKUP($B5399,WB.UNEMP.1991,'WB (WDI)'!$AH$2,FALSE)</f>
        <v>2.7000000476837198</v>
      </c>
    </row>
    <row r="5400" spans="1:12" x14ac:dyDescent="0.25">
      <c r="A5400" s="93">
        <v>1991</v>
      </c>
      <c r="B5400" s="94" t="s">
        <v>378</v>
      </c>
      <c r="C5400" s="95" t="s">
        <v>379</v>
      </c>
      <c r="D5400" s="95" t="s">
        <v>337</v>
      </c>
      <c r="E5400" s="87"/>
      <c r="F5400" s="69"/>
      <c r="G5400" s="69"/>
      <c r="H5400" s="69"/>
      <c r="I5400" s="69"/>
      <c r="J5400" s="70"/>
      <c r="K5400" s="118" t="e">
        <f>VLOOKUP(B5400,WB.GDP.1991,'WB (WDI)'!$AH$2,FALSE)</f>
        <v>#N/A</v>
      </c>
      <c r="L5400" s="112">
        <f>VLOOKUP($B5400,WB.UNEMP.1991,'WB (WDI)'!$AH$2,FALSE)</f>
        <v>1.1000000238418599</v>
      </c>
    </row>
    <row r="5401" spans="1:12" x14ac:dyDescent="0.25">
      <c r="A5401" s="93">
        <v>1991</v>
      </c>
      <c r="B5401" s="94" t="s">
        <v>380</v>
      </c>
      <c r="C5401" s="95" t="s">
        <v>381</v>
      </c>
      <c r="D5401" s="95" t="s">
        <v>337</v>
      </c>
      <c r="E5401" s="87"/>
      <c r="F5401" s="69"/>
      <c r="G5401" s="69"/>
      <c r="H5401" s="69"/>
      <c r="I5401" s="69"/>
      <c r="J5401" s="70"/>
      <c r="K5401" s="118">
        <f>VLOOKUP(B5401,WB.GDP.1991,'WB (WDI)'!$AH$2,FALSE)</f>
        <v>43367.971302663551</v>
      </c>
      <c r="L5401" s="112">
        <f>VLOOKUP($B5401,WB.UNEMP.1991,'WB (WDI)'!$AH$2,FALSE)</f>
        <v>5.4099998474121103</v>
      </c>
    </row>
    <row r="5402" spans="1:12" x14ac:dyDescent="0.25">
      <c r="A5402" s="93">
        <v>1991</v>
      </c>
      <c r="B5402" s="94"/>
      <c r="C5402" s="95" t="s">
        <v>382</v>
      </c>
      <c r="D5402" s="95" t="s">
        <v>337</v>
      </c>
      <c r="E5402" s="87"/>
      <c r="F5402" s="69"/>
      <c r="G5402" s="69"/>
      <c r="H5402" s="69"/>
      <c r="I5402" s="69"/>
      <c r="J5402" s="70"/>
      <c r="K5402" s="118" t="e">
        <f>VLOOKUP(B5402,WB.GDP.1991,'WB (WDI)'!$AH$2,FALSE)</f>
        <v>#N/A</v>
      </c>
      <c r="L5402" s="112" t="e">
        <f>VLOOKUP($B5402,WB.UNEMP.1991,'WB (WDI)'!$AH$2,FALSE)</f>
        <v>#N/A</v>
      </c>
    </row>
    <row r="5403" spans="1:12" x14ac:dyDescent="0.25">
      <c r="A5403" s="93">
        <v>1991</v>
      </c>
      <c r="B5403" s="94" t="s">
        <v>383</v>
      </c>
      <c r="C5403" s="95" t="s">
        <v>384</v>
      </c>
      <c r="D5403" s="95" t="s">
        <v>337</v>
      </c>
      <c r="E5403" s="87"/>
      <c r="F5403" s="69"/>
      <c r="G5403" s="69"/>
      <c r="H5403" s="69"/>
      <c r="I5403" s="69"/>
      <c r="J5403" s="70"/>
      <c r="K5403" s="118" t="e">
        <f>VLOOKUP(B5403,WB.GDP.1991,'WB (WDI)'!$AH$2,FALSE)</f>
        <v>#N/A</v>
      </c>
      <c r="L5403" s="112" t="e">
        <f>VLOOKUP($B5403,WB.UNEMP.1991,'WB (WDI)'!$AH$2,FALSE)</f>
        <v>#N/A</v>
      </c>
    </row>
    <row r="5404" spans="1:12" x14ac:dyDescent="0.25">
      <c r="A5404" s="93">
        <v>1991</v>
      </c>
      <c r="B5404" s="94" t="s">
        <v>385</v>
      </c>
      <c r="C5404" s="95" t="s">
        <v>386</v>
      </c>
      <c r="D5404" s="95" t="s">
        <v>337</v>
      </c>
      <c r="E5404" s="87"/>
      <c r="F5404" s="69"/>
      <c r="G5404" s="69"/>
      <c r="H5404" s="69"/>
      <c r="I5404" s="69"/>
      <c r="J5404" s="70"/>
      <c r="K5404" s="118">
        <f>VLOOKUP(B5404,WB.GDP.1991,'WB (WDI)'!$AH$2,FALSE)</f>
        <v>33643.102031166731</v>
      </c>
      <c r="L5404" s="112">
        <f>VLOOKUP($B5404,WB.UNEMP.1991,'WB (WDI)'!$AH$2,FALSE)</f>
        <v>3.2400000095367401</v>
      </c>
    </row>
    <row r="5405" spans="1:12" x14ac:dyDescent="0.25">
      <c r="A5405" s="93">
        <v>1991</v>
      </c>
      <c r="B5405" s="94" t="s">
        <v>387</v>
      </c>
      <c r="C5405" s="95" t="s">
        <v>648</v>
      </c>
      <c r="D5405" s="95" t="s">
        <v>337</v>
      </c>
      <c r="E5405" s="87"/>
      <c r="F5405" s="69"/>
      <c r="G5405" s="69"/>
      <c r="H5405" s="69"/>
      <c r="I5405" s="69"/>
      <c r="J5405" s="70"/>
      <c r="K5405" s="118">
        <f>VLOOKUP(B5405,WB.GDP.1991,'WB (WDI)'!$AH$2,FALSE)</f>
        <v>30228.132231525942</v>
      </c>
      <c r="L5405" s="112">
        <f>VLOOKUP($B5405,WB.UNEMP.1991,'WB (WDI)'!$AH$2,FALSE)</f>
        <v>8.5500001907348597</v>
      </c>
    </row>
    <row r="5406" spans="1:12" x14ac:dyDescent="0.25">
      <c r="A5406" s="93">
        <v>1991</v>
      </c>
      <c r="B5406" s="94" t="s">
        <v>388</v>
      </c>
      <c r="C5406" s="95" t="s">
        <v>389</v>
      </c>
      <c r="D5406" s="95" t="s">
        <v>337</v>
      </c>
      <c r="E5406" s="87"/>
      <c r="F5406" s="69"/>
      <c r="G5406" s="69"/>
      <c r="H5406" s="69"/>
      <c r="I5406" s="69"/>
      <c r="J5406" s="70"/>
      <c r="K5406" s="118">
        <f>VLOOKUP(B5406,WB.GDP.1991,'WB (WDI)'!$AH$2,FALSE)</f>
        <v>3507.7466544788585</v>
      </c>
      <c r="L5406" s="112">
        <f>VLOOKUP($B5406,WB.UNEMP.1991,'WB (WDI)'!$AH$2,FALSE)</f>
        <v>16.219999313354499</v>
      </c>
    </row>
    <row r="5407" spans="1:12" x14ac:dyDescent="0.25">
      <c r="A5407" s="93">
        <v>1991</v>
      </c>
      <c r="B5407" s="94" t="s">
        <v>390</v>
      </c>
      <c r="C5407" s="95" t="s">
        <v>391</v>
      </c>
      <c r="D5407" s="95" t="s">
        <v>337</v>
      </c>
      <c r="E5407" s="87"/>
      <c r="F5407" s="69"/>
      <c r="G5407" s="69"/>
      <c r="H5407" s="69"/>
      <c r="I5407" s="69"/>
      <c r="J5407" s="70"/>
      <c r="K5407" s="118" t="e">
        <f>VLOOKUP(B5407,WB.GDP.1991,'WB (WDI)'!$AH$2,FALSE)</f>
        <v>#N/A</v>
      </c>
      <c r="L5407" s="112" t="e">
        <f>VLOOKUP($B5407,WB.UNEMP.1991,'WB (WDI)'!$AH$2,FALSE)</f>
        <v>#N/A</v>
      </c>
    </row>
    <row r="5408" spans="1:12" x14ac:dyDescent="0.25">
      <c r="A5408" s="93">
        <v>1991</v>
      </c>
      <c r="B5408" s="94" t="s">
        <v>392</v>
      </c>
      <c r="C5408" s="95" t="s">
        <v>393</v>
      </c>
      <c r="D5408" s="95" t="s">
        <v>337</v>
      </c>
      <c r="E5408" s="87"/>
      <c r="F5408" s="69"/>
      <c r="G5408" s="69"/>
      <c r="H5408" s="69"/>
      <c r="I5408" s="69"/>
      <c r="J5408" s="70"/>
      <c r="K5408" s="118" t="e">
        <f>VLOOKUP(B5408,WB.GDP.1991,'WB (WDI)'!$AH$2,FALSE)</f>
        <v>#N/A</v>
      </c>
      <c r="L5408" s="112">
        <f>VLOOKUP($B5408,WB.UNEMP.1991,'WB (WDI)'!$AH$2,FALSE)</f>
        <v>17.549999237060501</v>
      </c>
    </row>
    <row r="5409" spans="1:12" x14ac:dyDescent="0.25">
      <c r="A5409" s="93">
        <v>1991</v>
      </c>
      <c r="B5409" s="94" t="s">
        <v>394</v>
      </c>
      <c r="C5409" s="95" t="s">
        <v>395</v>
      </c>
      <c r="D5409" s="95" t="s">
        <v>337</v>
      </c>
      <c r="E5409" s="87"/>
      <c r="F5409" s="69"/>
      <c r="G5409" s="69"/>
      <c r="H5409" s="69"/>
      <c r="I5409" s="69"/>
      <c r="J5409" s="70"/>
      <c r="K5409" s="118" t="e">
        <f>VLOOKUP(B5409,WB.GDP.1991,'WB (WDI)'!$AH$2,FALSE)</f>
        <v>#N/A</v>
      </c>
      <c r="L5409" s="112">
        <f>VLOOKUP($B5409,WB.UNEMP.1991,'WB (WDI)'!$AH$2,FALSE)</f>
        <v>11.1400003433228</v>
      </c>
    </row>
    <row r="5410" spans="1:12" x14ac:dyDescent="0.25">
      <c r="A5410" s="93">
        <v>1991</v>
      </c>
      <c r="B5410" s="94" t="s">
        <v>396</v>
      </c>
      <c r="C5410" s="95" t="s">
        <v>397</v>
      </c>
      <c r="D5410" s="95" t="s">
        <v>337</v>
      </c>
      <c r="E5410" s="87"/>
      <c r="F5410" s="69"/>
      <c r="G5410" s="69"/>
      <c r="H5410" s="69"/>
      <c r="I5410" s="69"/>
      <c r="J5410" s="70"/>
      <c r="K5410" s="118" t="e">
        <f>VLOOKUP(B5410,WB.GDP.1991,'WB (WDI)'!$AH$2,FALSE)</f>
        <v>#N/A</v>
      </c>
      <c r="L5410" s="112" t="e">
        <f>VLOOKUP($B5410,WB.UNEMP.1991,'WB (WDI)'!$AH$2,FALSE)</f>
        <v>#N/A</v>
      </c>
    </row>
    <row r="5411" spans="1:12" x14ac:dyDescent="0.25">
      <c r="A5411" s="93">
        <v>1991</v>
      </c>
      <c r="B5411" s="94" t="s">
        <v>398</v>
      </c>
      <c r="C5411" s="95" t="s">
        <v>399</v>
      </c>
      <c r="D5411" s="95" t="s">
        <v>337</v>
      </c>
      <c r="E5411" s="87"/>
      <c r="F5411" s="69"/>
      <c r="G5411" s="69"/>
      <c r="H5411" s="69"/>
      <c r="I5411" s="69"/>
      <c r="J5411" s="70"/>
      <c r="K5411" s="118">
        <f>VLOOKUP(B5411,WB.GDP.1991,'WB (WDI)'!$AH$2,FALSE)</f>
        <v>25040.648234364806</v>
      </c>
      <c r="L5411" s="112">
        <f>VLOOKUP($B5411,WB.UNEMP.1991,'WB (WDI)'!$AH$2,FALSE)</f>
        <v>7.6599998474121103</v>
      </c>
    </row>
    <row r="5412" spans="1:12" x14ac:dyDescent="0.25">
      <c r="A5412" s="93">
        <v>1991</v>
      </c>
      <c r="B5412" s="94" t="s">
        <v>400</v>
      </c>
      <c r="C5412" s="95" t="s">
        <v>401</v>
      </c>
      <c r="D5412" s="95" t="s">
        <v>337</v>
      </c>
      <c r="E5412" s="87"/>
      <c r="F5412" s="69"/>
      <c r="G5412" s="69"/>
      <c r="H5412" s="69"/>
      <c r="I5412" s="69"/>
      <c r="J5412" s="70"/>
      <c r="K5412" s="118" t="e">
        <f>VLOOKUP(B5412,WB.GDP.1991,'WB (WDI)'!$AH$2,FALSE)</f>
        <v>#N/A</v>
      </c>
      <c r="L5412" s="112" t="e">
        <f>VLOOKUP($B5412,WB.UNEMP.1991,'WB (WDI)'!$AH$2,FALSE)</f>
        <v>#N/A</v>
      </c>
    </row>
    <row r="5413" spans="1:12" x14ac:dyDescent="0.25">
      <c r="A5413" s="93">
        <v>1991</v>
      </c>
      <c r="B5413" s="94" t="s">
        <v>402</v>
      </c>
      <c r="C5413" s="95" t="s">
        <v>403</v>
      </c>
      <c r="D5413" s="95" t="s">
        <v>337</v>
      </c>
      <c r="E5413" s="87"/>
      <c r="F5413" s="69"/>
      <c r="G5413" s="69"/>
      <c r="H5413" s="69"/>
      <c r="I5413" s="69"/>
      <c r="J5413" s="70"/>
      <c r="K5413" s="118">
        <f>VLOOKUP(B5413,WB.GDP.1991,'WB (WDI)'!$AH$2,FALSE)</f>
        <v>37241.364662500368</v>
      </c>
      <c r="L5413" s="112">
        <f>VLOOKUP($B5413,WB.UNEMP.1991,'WB (WDI)'!$AH$2,FALSE)</f>
        <v>10.1000003814697</v>
      </c>
    </row>
    <row r="5414" spans="1:12" x14ac:dyDescent="0.25">
      <c r="A5414" s="93">
        <v>1991</v>
      </c>
      <c r="B5414" s="94" t="s">
        <v>404</v>
      </c>
      <c r="C5414" s="95" t="s">
        <v>405</v>
      </c>
      <c r="D5414" s="95" t="s">
        <v>337</v>
      </c>
      <c r="E5414" s="87"/>
      <c r="F5414" s="69"/>
      <c r="G5414" s="69"/>
      <c r="H5414" s="69"/>
      <c r="I5414" s="69"/>
      <c r="J5414" s="70"/>
      <c r="K5414" s="118">
        <f>VLOOKUP(B5414,WB.GDP.1991,'WB (WDI)'!$AH$2,FALSE)</f>
        <v>18682.251811132406</v>
      </c>
      <c r="L5414" s="112">
        <f>VLOOKUP($B5414,WB.UNEMP.1991,'WB (WDI)'!$AH$2,FALSE)</f>
        <v>5.8899998664856001</v>
      </c>
    </row>
    <row r="5415" spans="1:12" x14ac:dyDescent="0.25">
      <c r="A5415" s="93">
        <v>1991</v>
      </c>
      <c r="B5415" s="94" t="s">
        <v>406</v>
      </c>
      <c r="C5415" s="95" t="s">
        <v>407</v>
      </c>
      <c r="D5415" s="95" t="s">
        <v>337</v>
      </c>
      <c r="E5415" s="87"/>
      <c r="F5415" s="69"/>
      <c r="G5415" s="69"/>
      <c r="H5415" s="69"/>
      <c r="I5415" s="69"/>
      <c r="J5415" s="70"/>
      <c r="K5415" s="118" t="e">
        <f>VLOOKUP(B5415,WB.GDP.1991,'WB (WDI)'!$AH$2,FALSE)</f>
        <v>#N/A</v>
      </c>
      <c r="L5415" s="112">
        <f>VLOOKUP($B5415,WB.UNEMP.1991,'WB (WDI)'!$AH$2,FALSE)</f>
        <v>30.040000915527301</v>
      </c>
    </row>
    <row r="5416" spans="1:12" x14ac:dyDescent="0.25">
      <c r="A5416" s="93">
        <v>1991</v>
      </c>
      <c r="B5416" s="94" t="s">
        <v>408</v>
      </c>
      <c r="C5416" s="95" t="s">
        <v>409</v>
      </c>
      <c r="D5416" s="95" t="s">
        <v>337</v>
      </c>
      <c r="E5416" s="87"/>
      <c r="F5416" s="69"/>
      <c r="G5416" s="69"/>
      <c r="H5416" s="69"/>
      <c r="I5416" s="69"/>
      <c r="J5416" s="70"/>
      <c r="K5416" s="118">
        <f>VLOOKUP(B5416,WB.GDP.1991,'WB (WDI)'!$AH$2,FALSE)</f>
        <v>10725.794903711521</v>
      </c>
      <c r="L5416" s="112">
        <f>VLOOKUP($B5416,WB.UNEMP.1991,'WB (WDI)'!$AH$2,FALSE)</f>
        <v>35.529998779296903</v>
      </c>
    </row>
    <row r="5417" spans="1:12" x14ac:dyDescent="0.25">
      <c r="A5417" s="93">
        <v>1991</v>
      </c>
      <c r="B5417" s="94" t="s">
        <v>410</v>
      </c>
      <c r="C5417" s="95" t="s">
        <v>411</v>
      </c>
      <c r="D5417" s="95" t="s">
        <v>337</v>
      </c>
      <c r="E5417" s="87"/>
      <c r="F5417" s="69"/>
      <c r="G5417" s="69"/>
      <c r="H5417" s="69"/>
      <c r="I5417" s="69"/>
      <c r="J5417" s="70"/>
      <c r="K5417" s="118">
        <f>VLOOKUP(B5417,WB.GDP.1991,'WB (WDI)'!$AH$2,FALSE)</f>
        <v>24721.26973045</v>
      </c>
      <c r="L5417" s="112">
        <f>VLOOKUP($B5417,WB.UNEMP.1991,'WB (WDI)'!$AH$2,FALSE)</f>
        <v>3.9200000762939502</v>
      </c>
    </row>
    <row r="5418" spans="1:12" x14ac:dyDescent="0.25">
      <c r="A5418" s="93">
        <v>1991</v>
      </c>
      <c r="B5418" s="94" t="s">
        <v>412</v>
      </c>
      <c r="C5418" s="95" t="s">
        <v>413</v>
      </c>
      <c r="D5418" s="95" t="s">
        <v>337</v>
      </c>
      <c r="E5418" s="87"/>
      <c r="F5418" s="69"/>
      <c r="G5418" s="69"/>
      <c r="H5418" s="69"/>
      <c r="I5418" s="69"/>
      <c r="J5418" s="70"/>
      <c r="K5418" s="118" t="e">
        <f>VLOOKUP(B5418,WB.GDP.1991,'WB (WDI)'!$AH$2,FALSE)</f>
        <v>#N/A</v>
      </c>
      <c r="L5418" s="112" t="e">
        <f>VLOOKUP($B5418,WB.UNEMP.1991,'WB (WDI)'!$AH$2,FALSE)</f>
        <v>#N/A</v>
      </c>
    </row>
    <row r="5419" spans="1:12" x14ac:dyDescent="0.25">
      <c r="A5419" s="93">
        <v>1991</v>
      </c>
      <c r="B5419" s="94" t="s">
        <v>414</v>
      </c>
      <c r="C5419" s="95" t="s">
        <v>415</v>
      </c>
      <c r="D5419" s="95" t="s">
        <v>337</v>
      </c>
      <c r="E5419" s="87"/>
      <c r="F5419" s="69"/>
      <c r="G5419" s="69"/>
      <c r="H5419" s="69"/>
      <c r="I5419" s="69"/>
      <c r="J5419" s="70"/>
      <c r="K5419" s="118" t="e">
        <f>VLOOKUP(B5419,WB.GDP.1991,'WB (WDI)'!$AH$2,FALSE)</f>
        <v>#N/A</v>
      </c>
      <c r="L5419" s="112">
        <f>VLOOKUP($B5419,WB.UNEMP.1991,'WB (WDI)'!$AH$2,FALSE)</f>
        <v>13.1499996185303</v>
      </c>
    </row>
    <row r="5420" spans="1:12" x14ac:dyDescent="0.25">
      <c r="A5420" s="93">
        <v>1991</v>
      </c>
      <c r="B5420" s="94" t="s">
        <v>416</v>
      </c>
      <c r="C5420" s="95" t="s">
        <v>417</v>
      </c>
      <c r="D5420" s="95" t="s">
        <v>337</v>
      </c>
      <c r="E5420" s="87"/>
      <c r="F5420" s="69"/>
      <c r="G5420" s="69"/>
      <c r="H5420" s="69"/>
      <c r="I5420" s="69"/>
      <c r="J5420" s="70"/>
      <c r="K5420" s="118">
        <f>VLOOKUP(B5420,WB.GDP.1991,'WB (WDI)'!$AH$2,FALSE)</f>
        <v>20119.387328565754</v>
      </c>
      <c r="L5420" s="112">
        <f>VLOOKUP($B5420,WB.UNEMP.1991,'WB (WDI)'!$AH$2,FALSE)</f>
        <v>7.0799999237060502</v>
      </c>
    </row>
    <row r="5421" spans="1:12" x14ac:dyDescent="0.25">
      <c r="A5421" s="93">
        <v>1991</v>
      </c>
      <c r="B5421" s="94" t="s">
        <v>418</v>
      </c>
      <c r="C5421" s="95" t="s">
        <v>419</v>
      </c>
      <c r="D5421" s="95" t="s">
        <v>337</v>
      </c>
      <c r="E5421" s="87"/>
      <c r="F5421" s="69"/>
      <c r="G5421" s="69"/>
      <c r="H5421" s="69"/>
      <c r="I5421" s="69"/>
      <c r="J5421" s="70"/>
      <c r="K5421" s="118">
        <f>VLOOKUP(B5421,WB.GDP.1991,'WB (WDI)'!$AH$2,FALSE)</f>
        <v>28263.351260065992</v>
      </c>
      <c r="L5421" s="112">
        <f>VLOOKUP($B5421,WB.UNEMP.1991,'WB (WDI)'!$AH$2,FALSE)</f>
        <v>15.930000305175801</v>
      </c>
    </row>
    <row r="5422" spans="1:12" x14ac:dyDescent="0.25">
      <c r="A5422" s="93">
        <v>1991</v>
      </c>
      <c r="B5422" s="94" t="s">
        <v>420</v>
      </c>
      <c r="C5422" s="95" t="s">
        <v>421</v>
      </c>
      <c r="D5422" s="95" t="s">
        <v>337</v>
      </c>
      <c r="E5422" s="87"/>
      <c r="F5422" s="69"/>
      <c r="G5422" s="69"/>
      <c r="H5422" s="69"/>
      <c r="I5422" s="69"/>
      <c r="J5422" s="70"/>
      <c r="K5422" s="118">
        <f>VLOOKUP(B5422,WB.GDP.1991,'WB (WDI)'!$AH$2,FALSE)</f>
        <v>38467.10190834794</v>
      </c>
      <c r="L5422" s="112">
        <f>VLOOKUP($B5422,WB.UNEMP.1991,'WB (WDI)'!$AH$2,FALSE)</f>
        <v>3.4200000762939502</v>
      </c>
    </row>
    <row r="5423" spans="1:12" x14ac:dyDescent="0.25">
      <c r="A5423" s="93">
        <v>1991</v>
      </c>
      <c r="B5423" s="94" t="s">
        <v>422</v>
      </c>
      <c r="C5423" s="95" t="s">
        <v>423</v>
      </c>
      <c r="D5423" s="95" t="s">
        <v>337</v>
      </c>
      <c r="E5423" s="87"/>
      <c r="F5423" s="69"/>
      <c r="G5423" s="69"/>
      <c r="H5423" s="69"/>
      <c r="I5423" s="69"/>
      <c r="J5423" s="70"/>
      <c r="K5423" s="118">
        <f>VLOOKUP(B5423,WB.GDP.1991,'WB (WDI)'!$AH$2,FALSE)</f>
        <v>36138.017566305214</v>
      </c>
      <c r="L5423" s="112">
        <f>VLOOKUP($B5423,WB.UNEMP.1991,'WB (WDI)'!$AH$2,FALSE)</f>
        <v>6.9899997711181596</v>
      </c>
    </row>
    <row r="5424" spans="1:12" x14ac:dyDescent="0.25">
      <c r="A5424" s="93">
        <v>1991</v>
      </c>
      <c r="B5424" s="94" t="s">
        <v>424</v>
      </c>
      <c r="C5424" s="95" t="s">
        <v>425</v>
      </c>
      <c r="D5424" s="95" t="s">
        <v>337</v>
      </c>
      <c r="E5424" s="87"/>
      <c r="F5424" s="69"/>
      <c r="G5424" s="69"/>
      <c r="H5424" s="69"/>
      <c r="I5424" s="69"/>
      <c r="J5424" s="70"/>
      <c r="K5424" s="118">
        <f>VLOOKUP(B5424,WB.GDP.1991,'WB (WDI)'!$AH$2,FALSE)</f>
        <v>34005.502604693102</v>
      </c>
      <c r="L5424" s="112">
        <f>VLOOKUP($B5424,WB.UNEMP.1991,'WB (WDI)'!$AH$2,FALSE)</f>
        <v>9.1300001144409197</v>
      </c>
    </row>
    <row r="5425" spans="1:12" x14ac:dyDescent="0.25">
      <c r="A5425" s="93">
        <v>1991</v>
      </c>
      <c r="B5425" s="94" t="s">
        <v>426</v>
      </c>
      <c r="C5425" s="95" t="s">
        <v>427</v>
      </c>
      <c r="D5425" s="95" t="s">
        <v>337</v>
      </c>
      <c r="E5425" s="87"/>
      <c r="F5425" s="69"/>
      <c r="G5425" s="69"/>
      <c r="H5425" s="69"/>
      <c r="I5425" s="69"/>
      <c r="J5425" s="70"/>
      <c r="K5425" s="118">
        <f>VLOOKUP(B5425,WB.GDP.1991,'WB (WDI)'!$AH$2,FALSE)</f>
        <v>38359.851789783723</v>
      </c>
      <c r="L5425" s="112">
        <f>VLOOKUP($B5425,WB.UNEMP.1991,'WB (WDI)'!$AH$2,FALSE)</f>
        <v>5.3200001716613796</v>
      </c>
    </row>
    <row r="5426" spans="1:12" x14ac:dyDescent="0.25">
      <c r="A5426" s="93">
        <v>1991</v>
      </c>
      <c r="B5426" s="94" t="s">
        <v>428</v>
      </c>
      <c r="C5426" s="95" t="s">
        <v>429</v>
      </c>
      <c r="D5426" s="95" t="s">
        <v>337</v>
      </c>
      <c r="E5426" s="87"/>
      <c r="F5426" s="69"/>
      <c r="G5426" s="69"/>
      <c r="H5426" s="69"/>
      <c r="I5426" s="69"/>
      <c r="J5426" s="70"/>
      <c r="K5426" s="118" t="e">
        <f>VLOOKUP(B5426,WB.GDP.1991,'WB (WDI)'!$AH$2,FALSE)</f>
        <v>#N/A</v>
      </c>
      <c r="L5426" s="112" t="e">
        <f>VLOOKUP($B5426,WB.UNEMP.1991,'WB (WDI)'!$AH$2,FALSE)</f>
        <v>#N/A</v>
      </c>
    </row>
    <row r="5427" spans="1:12" x14ac:dyDescent="0.25">
      <c r="A5427" s="93">
        <v>1991</v>
      </c>
      <c r="B5427" s="94" t="s">
        <v>430</v>
      </c>
      <c r="C5427" s="95" t="s">
        <v>431</v>
      </c>
      <c r="D5427" s="95" t="s">
        <v>337</v>
      </c>
      <c r="E5427" s="87"/>
      <c r="F5427" s="69"/>
      <c r="G5427" s="69"/>
      <c r="H5427" s="69"/>
      <c r="I5427" s="69"/>
      <c r="J5427" s="70"/>
      <c r="K5427" s="118">
        <f>VLOOKUP(B5427,WB.GDP.1991,'WB (WDI)'!$AH$2,FALSE)</f>
        <v>72742.202009084111</v>
      </c>
      <c r="L5427" s="112">
        <f>VLOOKUP($B5427,WB.UNEMP.1991,'WB (WDI)'!$AH$2,FALSE)</f>
        <v>1.4800000190734901</v>
      </c>
    </row>
    <row r="5428" spans="1:12" x14ac:dyDescent="0.25">
      <c r="A5428" s="93">
        <v>1991</v>
      </c>
      <c r="B5428" s="94" t="s">
        <v>432</v>
      </c>
      <c r="C5428" s="95" t="s">
        <v>433</v>
      </c>
      <c r="D5428" s="95" t="s">
        <v>337</v>
      </c>
      <c r="E5428" s="87"/>
      <c r="F5428" s="69"/>
      <c r="G5428" s="69"/>
      <c r="H5428" s="69"/>
      <c r="I5428" s="69"/>
      <c r="J5428" s="70"/>
      <c r="K5428" s="118" t="e">
        <f>VLOOKUP(B5428,WB.GDP.1991,'WB (WDI)'!$AH$2,FALSE)</f>
        <v>#N/A</v>
      </c>
      <c r="L5428" s="112" t="e">
        <f>VLOOKUP($B5428,WB.UNEMP.1991,'WB (WDI)'!$AH$2,FALSE)</f>
        <v>#N/A</v>
      </c>
    </row>
    <row r="5429" spans="1:12" x14ac:dyDescent="0.25">
      <c r="A5429" s="93">
        <v>1991</v>
      </c>
      <c r="B5429" s="94" t="s">
        <v>434</v>
      </c>
      <c r="C5429" s="95" t="s">
        <v>435</v>
      </c>
      <c r="D5429" s="95" t="s">
        <v>337</v>
      </c>
      <c r="E5429" s="87"/>
      <c r="F5429" s="69"/>
      <c r="G5429" s="69"/>
      <c r="H5429" s="69"/>
      <c r="I5429" s="69"/>
      <c r="J5429" s="70"/>
      <c r="K5429" s="118">
        <f>VLOOKUP(B5429,WB.GDP.1991,'WB (WDI)'!$AH$2,FALSE)</f>
        <v>37175.933923986318</v>
      </c>
      <c r="L5429" s="112">
        <f>VLOOKUP($B5429,WB.UNEMP.1991,'WB (WDI)'!$AH$2,FALSE)</f>
        <v>7.2800002098083496</v>
      </c>
    </row>
    <row r="5430" spans="1:12" x14ac:dyDescent="0.25">
      <c r="A5430" s="93">
        <v>1991</v>
      </c>
      <c r="B5430" s="94" t="s">
        <v>436</v>
      </c>
      <c r="C5430" s="95" t="s">
        <v>437</v>
      </c>
      <c r="D5430" s="95" t="s">
        <v>337</v>
      </c>
      <c r="E5430" s="87"/>
      <c r="F5430" s="69"/>
      <c r="G5430" s="69"/>
      <c r="H5430" s="69"/>
      <c r="I5430" s="69"/>
      <c r="J5430" s="70"/>
      <c r="K5430" s="118">
        <f>VLOOKUP(B5430,WB.GDP.1991,'WB (WDI)'!$AH$2,FALSE)</f>
        <v>54230.563826178026</v>
      </c>
      <c r="L5430" s="112">
        <f>VLOOKUP($B5430,WB.UNEMP.1991,'WB (WDI)'!$AH$2,FALSE)</f>
        <v>1.7799999713897701</v>
      </c>
    </row>
    <row r="5431" spans="1:12" x14ac:dyDescent="0.25">
      <c r="A5431" s="93">
        <v>1991</v>
      </c>
      <c r="B5431" s="94" t="s">
        <v>438</v>
      </c>
      <c r="C5431" s="95" t="s">
        <v>439</v>
      </c>
      <c r="D5431" s="95" t="s">
        <v>440</v>
      </c>
      <c r="E5431" s="87"/>
      <c r="F5431" s="69"/>
      <c r="G5431" s="69"/>
      <c r="H5431" s="69"/>
      <c r="I5431" s="69"/>
      <c r="J5431" s="70"/>
      <c r="K5431" s="118">
        <f>VLOOKUP(B5431,WB.GDP.1991,'WB (WDI)'!$AH$2,FALSE)</f>
        <v>30637.722178839846</v>
      </c>
      <c r="L5431" s="112">
        <f>VLOOKUP($B5431,WB.UNEMP.1991,'WB (WDI)'!$AH$2,FALSE)</f>
        <v>9.5799999237060494</v>
      </c>
    </row>
    <row r="5432" spans="1:12" x14ac:dyDescent="0.25">
      <c r="A5432" s="93">
        <v>1991</v>
      </c>
      <c r="B5432" s="94" t="s">
        <v>441</v>
      </c>
      <c r="C5432" s="95" t="s">
        <v>442</v>
      </c>
      <c r="D5432" s="95" t="s">
        <v>440</v>
      </c>
      <c r="E5432" s="87"/>
      <c r="F5432" s="69"/>
      <c r="G5432" s="69"/>
      <c r="H5432" s="69"/>
      <c r="I5432" s="69"/>
      <c r="J5432" s="70"/>
      <c r="K5432" s="118" t="e">
        <f>VLOOKUP(B5432,WB.GDP.1991,'WB (WDI)'!$AH$2,FALSE)</f>
        <v>#N/A</v>
      </c>
      <c r="L5432" s="112" t="e">
        <f>VLOOKUP($B5432,WB.UNEMP.1991,'WB (WDI)'!$AH$2,FALSE)</f>
        <v>#N/A</v>
      </c>
    </row>
    <row r="5433" spans="1:12" x14ac:dyDescent="0.25">
      <c r="A5433" s="93">
        <v>1991</v>
      </c>
      <c r="B5433" s="94" t="s">
        <v>443</v>
      </c>
      <c r="C5433" s="95" t="s">
        <v>444</v>
      </c>
      <c r="D5433" s="95" t="s">
        <v>440</v>
      </c>
      <c r="E5433" s="87"/>
      <c r="F5433" s="69"/>
      <c r="G5433" s="69"/>
      <c r="H5433" s="69"/>
      <c r="I5433" s="69"/>
      <c r="J5433" s="70"/>
      <c r="K5433" s="118" t="e">
        <f>VLOOKUP(B5433,WB.GDP.1991,'WB (WDI)'!$AH$2,FALSE)</f>
        <v>#N/A</v>
      </c>
      <c r="L5433" s="112" t="e">
        <f>VLOOKUP($B5433,WB.UNEMP.1991,'WB (WDI)'!$AH$2,FALSE)</f>
        <v>#N/A</v>
      </c>
    </row>
    <row r="5434" spans="1:12" x14ac:dyDescent="0.25">
      <c r="A5434" s="93">
        <v>1991</v>
      </c>
      <c r="B5434" s="94" t="s">
        <v>445</v>
      </c>
      <c r="C5434" s="95" t="s">
        <v>446</v>
      </c>
      <c r="D5434" s="95" t="s">
        <v>440</v>
      </c>
      <c r="E5434" s="87"/>
      <c r="F5434" s="69"/>
      <c r="G5434" s="69"/>
      <c r="H5434" s="69"/>
      <c r="I5434" s="69"/>
      <c r="J5434" s="70"/>
      <c r="K5434" s="118" t="e">
        <f>VLOOKUP(B5434,WB.GDP.1991,'WB (WDI)'!$AH$2,FALSE)</f>
        <v>#N/A</v>
      </c>
      <c r="L5434" s="112" t="e">
        <f>VLOOKUP($B5434,WB.UNEMP.1991,'WB (WDI)'!$AH$2,FALSE)</f>
        <v>#N/A</v>
      </c>
    </row>
    <row r="5435" spans="1:12" x14ac:dyDescent="0.25">
      <c r="A5435" s="93">
        <v>1991</v>
      </c>
      <c r="B5435" s="94" t="s">
        <v>447</v>
      </c>
      <c r="C5435" s="95" t="s">
        <v>448</v>
      </c>
      <c r="D5435" s="95" t="s">
        <v>440</v>
      </c>
      <c r="E5435" s="87"/>
      <c r="F5435" s="69"/>
      <c r="G5435" s="69"/>
      <c r="H5435" s="69"/>
      <c r="I5435" s="69"/>
      <c r="J5435" s="70"/>
      <c r="K5435" s="118">
        <f>VLOOKUP(B5435,WB.GDP.1991,'WB (WDI)'!$AH$2,FALSE)</f>
        <v>26512.645213733314</v>
      </c>
      <c r="L5435" s="112">
        <f>VLOOKUP($B5435,WB.UNEMP.1991,'WB (WDI)'!$AH$2,FALSE)</f>
        <v>10.6099996566772</v>
      </c>
    </row>
    <row r="5436" spans="1:12" x14ac:dyDescent="0.25">
      <c r="A5436" s="93">
        <v>1991</v>
      </c>
      <c r="B5436" s="94" t="s">
        <v>449</v>
      </c>
      <c r="C5436" s="95" t="s">
        <v>450</v>
      </c>
      <c r="D5436" s="95" t="s">
        <v>440</v>
      </c>
      <c r="E5436" s="87"/>
      <c r="F5436" s="69"/>
      <c r="G5436" s="69"/>
      <c r="H5436" s="69"/>
      <c r="I5436" s="69"/>
      <c r="J5436" s="70"/>
      <c r="K5436" s="118" t="e">
        <f>VLOOKUP(B5436,WB.GDP.1991,'WB (WDI)'!$AH$2,FALSE)</f>
        <v>#N/A</v>
      </c>
      <c r="L5436" s="112" t="e">
        <f>VLOOKUP($B5436,WB.UNEMP.1991,'WB (WDI)'!$AH$2,FALSE)</f>
        <v>#N/A</v>
      </c>
    </row>
    <row r="5437" spans="1:12" x14ac:dyDescent="0.25">
      <c r="A5437" s="93">
        <v>1991</v>
      </c>
      <c r="B5437" s="94" t="s">
        <v>451</v>
      </c>
      <c r="C5437" s="95" t="s">
        <v>452</v>
      </c>
      <c r="D5437" s="95" t="s">
        <v>440</v>
      </c>
      <c r="E5437" s="87"/>
      <c r="F5437" s="69"/>
      <c r="G5437" s="69"/>
      <c r="H5437" s="69"/>
      <c r="I5437" s="69"/>
      <c r="J5437" s="70"/>
      <c r="K5437" s="118">
        <f>VLOOKUP(B5437,WB.GDP.1991,'WB (WDI)'!$AH$2,FALSE)</f>
        <v>8146.9252448667239</v>
      </c>
      <c r="L5437" s="112">
        <f>VLOOKUP($B5437,WB.UNEMP.1991,'WB (WDI)'!$AH$2,FALSE)</f>
        <v>3.8099999427795401</v>
      </c>
    </row>
    <row r="5438" spans="1:12" x14ac:dyDescent="0.25">
      <c r="A5438" s="93">
        <v>1991</v>
      </c>
      <c r="B5438" s="94" t="s">
        <v>453</v>
      </c>
      <c r="C5438" s="95" t="s">
        <v>454</v>
      </c>
      <c r="D5438" s="95" t="s">
        <v>440</v>
      </c>
      <c r="E5438" s="87"/>
      <c r="F5438" s="69"/>
      <c r="G5438" s="69"/>
      <c r="H5438" s="69"/>
      <c r="I5438" s="69"/>
      <c r="J5438" s="70"/>
      <c r="K5438" s="118" t="e">
        <f>VLOOKUP(B5438,WB.GDP.1991,'WB (WDI)'!$AH$2,FALSE)</f>
        <v>#N/A</v>
      </c>
      <c r="L5438" s="112">
        <f>VLOOKUP($B5438,WB.UNEMP.1991,'WB (WDI)'!$AH$2,FALSE)</f>
        <v>18.379999160766602</v>
      </c>
    </row>
    <row r="5439" spans="1:12" x14ac:dyDescent="0.25">
      <c r="A5439" s="93">
        <v>1991</v>
      </c>
      <c r="B5439" s="94" t="s">
        <v>455</v>
      </c>
      <c r="C5439" s="95" t="s">
        <v>456</v>
      </c>
      <c r="D5439" s="95" t="s">
        <v>440</v>
      </c>
      <c r="E5439" s="87"/>
      <c r="F5439" s="69"/>
      <c r="G5439" s="69"/>
      <c r="H5439" s="69"/>
      <c r="I5439" s="69"/>
      <c r="J5439" s="70"/>
      <c r="K5439" s="118">
        <f>VLOOKUP(B5439,WB.GDP.1991,'WB (WDI)'!$AH$2,FALSE)</f>
        <v>2607.2475136989492</v>
      </c>
      <c r="L5439" s="112">
        <f>VLOOKUP($B5439,WB.UNEMP.1991,'WB (WDI)'!$AH$2,FALSE)</f>
        <v>2.7799999713897701</v>
      </c>
    </row>
    <row r="5440" spans="1:12" x14ac:dyDescent="0.25">
      <c r="A5440" s="93">
        <v>1991</v>
      </c>
      <c r="B5440" s="94" t="s">
        <v>457</v>
      </c>
      <c r="C5440" s="95" t="s">
        <v>458</v>
      </c>
      <c r="D5440" s="95" t="s">
        <v>440</v>
      </c>
      <c r="E5440" s="87"/>
      <c r="F5440" s="69"/>
      <c r="G5440" s="69"/>
      <c r="H5440" s="69"/>
      <c r="I5440" s="69"/>
      <c r="J5440" s="70"/>
      <c r="K5440" s="118">
        <f>VLOOKUP(B5440,WB.GDP.1991,'WB (WDI)'!$AH$2,FALSE)</f>
        <v>2390.6823159589294</v>
      </c>
      <c r="L5440" s="112">
        <f>VLOOKUP($B5440,WB.UNEMP.1991,'WB (WDI)'!$AH$2,FALSE)</f>
        <v>1.9800000190734901</v>
      </c>
    </row>
    <row r="5441" spans="1:12" x14ac:dyDescent="0.25">
      <c r="A5441" s="93">
        <v>1991</v>
      </c>
      <c r="B5441" s="94" t="s">
        <v>459</v>
      </c>
      <c r="C5441" s="95" t="s">
        <v>460</v>
      </c>
      <c r="D5441" s="95" t="s">
        <v>440</v>
      </c>
      <c r="E5441" s="87"/>
      <c r="F5441" s="69"/>
      <c r="G5441" s="69"/>
      <c r="H5441" s="69"/>
      <c r="I5441" s="69"/>
      <c r="J5441" s="70"/>
      <c r="K5441" s="118">
        <f>VLOOKUP(B5441,WB.GDP.1991,'WB (WDI)'!$AH$2,FALSE)</f>
        <v>2897.3277066075634</v>
      </c>
      <c r="L5441" s="112">
        <f>VLOOKUP($B5441,WB.UNEMP.1991,'WB (WDI)'!$AH$2,FALSE)</f>
        <v>4.5</v>
      </c>
    </row>
    <row r="5442" spans="1:12" x14ac:dyDescent="0.25">
      <c r="A5442" s="93">
        <v>1991</v>
      </c>
      <c r="B5442" s="94" t="s">
        <v>461</v>
      </c>
      <c r="C5442" s="95" t="s">
        <v>462</v>
      </c>
      <c r="D5442" s="95" t="s">
        <v>440</v>
      </c>
      <c r="E5442" s="87"/>
      <c r="F5442" s="69"/>
      <c r="G5442" s="69"/>
      <c r="H5442" s="69"/>
      <c r="I5442" s="69"/>
      <c r="J5442" s="70"/>
      <c r="K5442" s="118" t="e">
        <f>VLOOKUP(B5442,WB.GDP.1991,'WB (WDI)'!$AH$2,FALSE)</f>
        <v>#N/A</v>
      </c>
      <c r="L5442" s="112">
        <f>VLOOKUP($B5442,WB.UNEMP.1991,'WB (WDI)'!$AH$2,FALSE)</f>
        <v>3.5099999904632599</v>
      </c>
    </row>
    <row r="5443" spans="1:12" x14ac:dyDescent="0.25">
      <c r="A5443" s="93">
        <v>1991</v>
      </c>
      <c r="B5443" s="94" t="s">
        <v>463</v>
      </c>
      <c r="C5443" s="95" t="s">
        <v>464</v>
      </c>
      <c r="D5443" s="95" t="s">
        <v>440</v>
      </c>
      <c r="E5443" s="87"/>
      <c r="F5443" s="69"/>
      <c r="G5443" s="69"/>
      <c r="H5443" s="69"/>
      <c r="I5443" s="69"/>
      <c r="J5443" s="70"/>
      <c r="K5443" s="118">
        <f>VLOOKUP(B5443,WB.GDP.1991,'WB (WDI)'!$AH$2,FALSE)</f>
        <v>2098.1645312776668</v>
      </c>
      <c r="L5443" s="112" t="e">
        <f>VLOOKUP($B5443,WB.UNEMP.1991,'WB (WDI)'!$AH$2,FALSE)</f>
        <v>#N/A</v>
      </c>
    </row>
    <row r="5444" spans="1:12" x14ac:dyDescent="0.25">
      <c r="A5444" s="93">
        <v>1991</v>
      </c>
      <c r="B5444" s="94" t="s">
        <v>465</v>
      </c>
      <c r="C5444" s="95" t="s">
        <v>466</v>
      </c>
      <c r="D5444" s="95" t="s">
        <v>440</v>
      </c>
      <c r="E5444" s="87"/>
      <c r="F5444" s="69"/>
      <c r="G5444" s="69"/>
      <c r="H5444" s="69"/>
      <c r="I5444" s="69"/>
      <c r="J5444" s="70"/>
      <c r="K5444" s="118">
        <f>VLOOKUP(B5444,WB.GDP.1991,'WB (WDI)'!$AH$2,FALSE)</f>
        <v>3307.0855691548804</v>
      </c>
      <c r="L5444" s="112" t="e">
        <f>VLOOKUP($B5444,WB.UNEMP.1991,'WB (WDI)'!$AH$2,FALSE)</f>
        <v>#N/A</v>
      </c>
    </row>
    <row r="5445" spans="1:12" x14ac:dyDescent="0.25">
      <c r="A5445" s="93">
        <v>1991</v>
      </c>
      <c r="B5445" s="94" t="s">
        <v>467</v>
      </c>
      <c r="C5445" s="95" t="s">
        <v>468</v>
      </c>
      <c r="D5445" s="95" t="s">
        <v>440</v>
      </c>
      <c r="E5445" s="87"/>
      <c r="F5445" s="69"/>
      <c r="G5445" s="69"/>
      <c r="H5445" s="69"/>
      <c r="I5445" s="69"/>
      <c r="J5445" s="70"/>
      <c r="K5445" s="118">
        <f>VLOOKUP(B5445,WB.GDP.1991,'WB (WDI)'!$AH$2,FALSE)</f>
        <v>3140.0884040662859</v>
      </c>
      <c r="L5445" s="112" t="e">
        <f>VLOOKUP($B5445,WB.UNEMP.1991,'WB (WDI)'!$AH$2,FALSE)</f>
        <v>#N/A</v>
      </c>
    </row>
    <row r="5446" spans="1:12" x14ac:dyDescent="0.25">
      <c r="A5446" s="93">
        <v>1991</v>
      </c>
      <c r="B5446" s="94" t="s">
        <v>469</v>
      </c>
      <c r="C5446" s="95" t="s">
        <v>470</v>
      </c>
      <c r="D5446" s="95" t="s">
        <v>440</v>
      </c>
      <c r="E5446" s="87"/>
      <c r="F5446" s="69"/>
      <c r="G5446" s="69"/>
      <c r="H5446" s="69"/>
      <c r="I5446" s="69"/>
      <c r="J5446" s="70"/>
      <c r="K5446" s="118" t="e">
        <f>VLOOKUP(B5446,WB.GDP.1991,'WB (WDI)'!$AH$2,FALSE)</f>
        <v>#N/A</v>
      </c>
      <c r="L5446" s="112" t="e">
        <f>VLOOKUP($B5446,WB.UNEMP.1991,'WB (WDI)'!$AH$2,FALSE)</f>
        <v>#N/A</v>
      </c>
    </row>
    <row r="5447" spans="1:12" x14ac:dyDescent="0.25">
      <c r="A5447" s="93">
        <v>1991</v>
      </c>
      <c r="B5447" s="94" t="s">
        <v>471</v>
      </c>
      <c r="C5447" s="95" t="s">
        <v>472</v>
      </c>
      <c r="D5447" s="95" t="s">
        <v>440</v>
      </c>
      <c r="E5447" s="87"/>
      <c r="F5447" s="69"/>
      <c r="G5447" s="69"/>
      <c r="H5447" s="69"/>
      <c r="I5447" s="69"/>
      <c r="J5447" s="70"/>
      <c r="K5447" s="118" t="e">
        <f>VLOOKUP(B5447,WB.GDP.1991,'WB (WDI)'!$AH$2,FALSE)</f>
        <v>#N/A</v>
      </c>
      <c r="L5447" s="112" t="e">
        <f>VLOOKUP($B5447,WB.UNEMP.1991,'WB (WDI)'!$AH$2,FALSE)</f>
        <v>#N/A</v>
      </c>
    </row>
    <row r="5448" spans="1:12" x14ac:dyDescent="0.25">
      <c r="A5448" s="93">
        <v>1991</v>
      </c>
      <c r="B5448" s="94" t="s">
        <v>473</v>
      </c>
      <c r="C5448" s="95" t="s">
        <v>474</v>
      </c>
      <c r="D5448" s="95" t="s">
        <v>440</v>
      </c>
      <c r="E5448" s="87"/>
      <c r="F5448" s="69"/>
      <c r="G5448" s="69"/>
      <c r="H5448" s="69"/>
      <c r="I5448" s="69"/>
      <c r="J5448" s="70"/>
      <c r="K5448" s="118" t="e">
        <f>VLOOKUP(B5448,WB.GDP.1991,'WB (WDI)'!$AH$2,FALSE)</f>
        <v>#N/A</v>
      </c>
      <c r="L5448" s="112" t="e">
        <f>VLOOKUP($B5448,WB.UNEMP.1991,'WB (WDI)'!$AH$2,FALSE)</f>
        <v>#N/A</v>
      </c>
    </row>
    <row r="5449" spans="1:12" x14ac:dyDescent="0.25">
      <c r="A5449" s="93">
        <v>1991</v>
      </c>
      <c r="B5449" s="94" t="s">
        <v>475</v>
      </c>
      <c r="C5449" s="95" t="s">
        <v>476</v>
      </c>
      <c r="D5449" s="95" t="s">
        <v>440</v>
      </c>
      <c r="E5449" s="87"/>
      <c r="F5449" s="69"/>
      <c r="G5449" s="69"/>
      <c r="H5449" s="69"/>
      <c r="I5449" s="69"/>
      <c r="J5449" s="70"/>
      <c r="K5449" s="118" t="e">
        <f>VLOOKUP(B5449,WB.GDP.1991,'WB (WDI)'!$AH$2,FALSE)</f>
        <v>#N/A</v>
      </c>
      <c r="L5449" s="112" t="e">
        <f>VLOOKUP($B5449,WB.UNEMP.1991,'WB (WDI)'!$AH$2,FALSE)</f>
        <v>#N/A</v>
      </c>
    </row>
    <row r="5450" spans="1:12" x14ac:dyDescent="0.25">
      <c r="A5450" s="93">
        <v>1991</v>
      </c>
      <c r="B5450" s="94" t="s">
        <v>477</v>
      </c>
      <c r="C5450" s="95" t="s">
        <v>478</v>
      </c>
      <c r="D5450" s="95" t="s">
        <v>440</v>
      </c>
      <c r="E5450" s="87"/>
      <c r="F5450" s="69"/>
      <c r="G5450" s="69"/>
      <c r="H5450" s="69"/>
      <c r="I5450" s="69"/>
      <c r="J5450" s="70"/>
      <c r="K5450" s="118" t="e">
        <f>VLOOKUP(B5450,WB.GDP.1991,'WB (WDI)'!$AH$2,FALSE)</f>
        <v>#N/A</v>
      </c>
      <c r="L5450" s="112" t="e">
        <f>VLOOKUP($B5450,WB.UNEMP.1991,'WB (WDI)'!$AH$2,FALSE)</f>
        <v>#N/A</v>
      </c>
    </row>
    <row r="5451" spans="1:12" x14ac:dyDescent="0.25">
      <c r="A5451" s="93">
        <v>1991</v>
      </c>
      <c r="B5451" s="94" t="s">
        <v>479</v>
      </c>
      <c r="C5451" s="95" t="s">
        <v>480</v>
      </c>
      <c r="D5451" s="95" t="s">
        <v>440</v>
      </c>
      <c r="E5451" s="87"/>
      <c r="F5451" s="69"/>
      <c r="G5451" s="69"/>
      <c r="H5451" s="69"/>
      <c r="I5451" s="69"/>
      <c r="J5451" s="70"/>
      <c r="K5451" s="118" t="e">
        <f>VLOOKUP(B5451,WB.GDP.1991,'WB (WDI)'!$AH$2,FALSE)</f>
        <v>#N/A</v>
      </c>
      <c r="L5451" s="112" t="e">
        <f>VLOOKUP($B5451,WB.UNEMP.1991,'WB (WDI)'!$AH$2,FALSE)</f>
        <v>#N/A</v>
      </c>
    </row>
    <row r="5452" spans="1:12" x14ac:dyDescent="0.25">
      <c r="A5452" s="93">
        <v>1991</v>
      </c>
      <c r="B5452" s="94" t="s">
        <v>481</v>
      </c>
      <c r="C5452" s="95" t="s">
        <v>482</v>
      </c>
      <c r="D5452" s="95" t="s">
        <v>440</v>
      </c>
      <c r="E5452" s="87"/>
      <c r="F5452" s="69"/>
      <c r="G5452" s="69"/>
      <c r="H5452" s="69"/>
      <c r="I5452" s="69"/>
      <c r="J5452" s="70"/>
      <c r="K5452" s="118" t="e">
        <f>VLOOKUP(B5452,WB.GDP.1991,'WB (WDI)'!$AH$2,FALSE)</f>
        <v>#N/A</v>
      </c>
      <c r="L5452" s="112">
        <f>VLOOKUP($B5452,WB.UNEMP.1991,'WB (WDI)'!$AH$2,FALSE)</f>
        <v>11.069999694824199</v>
      </c>
    </row>
    <row r="5453" spans="1:12" x14ac:dyDescent="0.25">
      <c r="A5453" s="93">
        <v>1991</v>
      </c>
      <c r="B5453" s="94" t="s">
        <v>483</v>
      </c>
      <c r="C5453" s="95" t="s">
        <v>484</v>
      </c>
      <c r="D5453" s="95" t="s">
        <v>440</v>
      </c>
      <c r="E5453" s="87"/>
      <c r="F5453" s="69"/>
      <c r="G5453" s="69"/>
      <c r="H5453" s="69"/>
      <c r="I5453" s="69"/>
      <c r="J5453" s="70"/>
      <c r="K5453" s="118" t="e">
        <f>VLOOKUP(B5453,WB.GDP.1991,'WB (WDI)'!$AH$2,FALSE)</f>
        <v>#N/A</v>
      </c>
      <c r="L5453" s="112" t="e">
        <f>VLOOKUP($B5453,WB.UNEMP.1991,'WB (WDI)'!$AH$2,FALSE)</f>
        <v>#N/A</v>
      </c>
    </row>
    <row r="5454" spans="1:12" x14ac:dyDescent="0.25">
      <c r="A5454" s="93">
        <v>1991</v>
      </c>
      <c r="B5454" s="94" t="s">
        <v>485</v>
      </c>
      <c r="C5454" s="95" t="s">
        <v>486</v>
      </c>
      <c r="D5454" s="95" t="s">
        <v>440</v>
      </c>
      <c r="E5454" s="87"/>
      <c r="F5454" s="69"/>
      <c r="G5454" s="69"/>
      <c r="H5454" s="69"/>
      <c r="I5454" s="69"/>
      <c r="J5454" s="70"/>
      <c r="K5454" s="118" t="e">
        <f>VLOOKUP(B5454,WB.GDP.1991,'WB (WDI)'!$AH$2,FALSE)</f>
        <v>#N/A</v>
      </c>
      <c r="L5454" s="112" t="e">
        <f>VLOOKUP($B5454,WB.UNEMP.1991,'WB (WDI)'!$AH$2,FALSE)</f>
        <v>#N/A</v>
      </c>
    </row>
    <row r="5455" spans="1:12" x14ac:dyDescent="0.25">
      <c r="A5455" s="93">
        <v>1991</v>
      </c>
      <c r="B5455" s="94" t="s">
        <v>487</v>
      </c>
      <c r="C5455" s="95" t="s">
        <v>488</v>
      </c>
      <c r="D5455" s="95" t="s">
        <v>440</v>
      </c>
      <c r="E5455" s="87"/>
      <c r="F5455" s="69"/>
      <c r="G5455" s="69"/>
      <c r="H5455" s="69"/>
      <c r="I5455" s="69"/>
      <c r="J5455" s="70"/>
      <c r="K5455" s="118">
        <f>VLOOKUP(B5455,WB.GDP.1991,'WB (WDI)'!$AH$2,FALSE)</f>
        <v>3935.8322370733549</v>
      </c>
      <c r="L5455" s="112">
        <f>VLOOKUP($B5455,WB.UNEMP.1991,'WB (WDI)'!$AH$2,FALSE)</f>
        <v>2.0999999046325701</v>
      </c>
    </row>
    <row r="5456" spans="1:12" x14ac:dyDescent="0.25">
      <c r="A5456" s="93">
        <v>1991</v>
      </c>
      <c r="B5456" s="94" t="s">
        <v>489</v>
      </c>
      <c r="C5456" s="95" t="s">
        <v>490</v>
      </c>
      <c r="D5456" s="95" t="s">
        <v>440</v>
      </c>
      <c r="E5456" s="87"/>
      <c r="F5456" s="69"/>
      <c r="G5456" s="69"/>
      <c r="H5456" s="69"/>
      <c r="I5456" s="69"/>
      <c r="J5456" s="70"/>
      <c r="K5456" s="118" t="e">
        <f>VLOOKUP(B5456,WB.GDP.1991,'WB (WDI)'!$AH$2,FALSE)</f>
        <v>#N/A</v>
      </c>
      <c r="L5456" s="112" t="e">
        <f>VLOOKUP($B5456,WB.UNEMP.1991,'WB (WDI)'!$AH$2,FALSE)</f>
        <v>#N/A</v>
      </c>
    </row>
    <row r="5457" spans="1:12" x14ac:dyDescent="0.25">
      <c r="A5457" s="93">
        <v>1991</v>
      </c>
      <c r="B5457" s="94" t="s">
        <v>491</v>
      </c>
      <c r="C5457" s="95" t="s">
        <v>492</v>
      </c>
      <c r="D5457" s="95" t="s">
        <v>440</v>
      </c>
      <c r="E5457" s="87"/>
      <c r="F5457" s="69"/>
      <c r="G5457" s="69"/>
      <c r="H5457" s="69"/>
      <c r="I5457" s="69"/>
      <c r="J5457" s="70"/>
      <c r="K5457" s="118">
        <f>VLOOKUP(B5457,WB.GDP.1991,'WB (WDI)'!$AH$2,FALSE)</f>
        <v>4002.6030501994887</v>
      </c>
      <c r="L5457" s="112">
        <f>VLOOKUP($B5457,WB.UNEMP.1991,'WB (WDI)'!$AH$2,FALSE)</f>
        <v>1.25</v>
      </c>
    </row>
    <row r="5458" spans="1:12" x14ac:dyDescent="0.25">
      <c r="A5458" s="93">
        <v>1991</v>
      </c>
      <c r="B5458" s="94" t="s">
        <v>493</v>
      </c>
      <c r="C5458" s="95" t="s">
        <v>494</v>
      </c>
      <c r="D5458" s="95" t="s">
        <v>440</v>
      </c>
      <c r="E5458" s="87"/>
      <c r="F5458" s="69"/>
      <c r="G5458" s="69"/>
      <c r="H5458" s="69"/>
      <c r="I5458" s="69"/>
      <c r="J5458" s="70"/>
      <c r="K5458" s="118">
        <f>VLOOKUP(B5458,WB.GDP.1991,'WB (WDI)'!$AH$2,FALSE)</f>
        <v>2672.309448506976</v>
      </c>
      <c r="L5458" s="112" t="e">
        <f>VLOOKUP($B5458,WB.UNEMP.1991,'WB (WDI)'!$AH$2,FALSE)</f>
        <v>#N/A</v>
      </c>
    </row>
    <row r="5459" spans="1:12" ht="15.75" thickBot="1" x14ac:dyDescent="0.3">
      <c r="A5459" s="100">
        <v>1991</v>
      </c>
      <c r="B5459" s="101" t="s">
        <v>495</v>
      </c>
      <c r="C5459" s="102" t="s">
        <v>496</v>
      </c>
      <c r="D5459" s="102" t="s">
        <v>440</v>
      </c>
      <c r="E5459" s="88"/>
      <c r="F5459" s="56"/>
      <c r="G5459" s="56"/>
      <c r="H5459" s="56"/>
      <c r="I5459" s="56"/>
      <c r="J5459" s="71"/>
      <c r="K5459" s="119" t="e">
        <f>VLOOKUP(B5459,WB.GDP.1991,'WB (WDI)'!$AH$2,FALSE)</f>
        <v>#N/A</v>
      </c>
      <c r="L5459" s="113" t="e">
        <f>VLOOKUP($B5459,WB.UNEMP.1991,'WB (WDI)'!$AH$2,FALSE)</f>
        <v>#N/A</v>
      </c>
    </row>
    <row r="5460" spans="1:12" x14ac:dyDescent="0.25">
      <c r="A5460" s="90">
        <v>1992</v>
      </c>
      <c r="B5460" s="91" t="s">
        <v>4</v>
      </c>
      <c r="C5460" s="92" t="s">
        <v>5</v>
      </c>
      <c r="D5460" s="92" t="s">
        <v>6</v>
      </c>
      <c r="E5460" s="86"/>
      <c r="F5460" s="69"/>
      <c r="G5460" s="69"/>
      <c r="H5460" s="69"/>
      <c r="I5460" s="69"/>
      <c r="J5460" s="70"/>
      <c r="K5460" s="118">
        <f>VLOOKUP(B5460,WB.GDP.1992,'WB (WDI)'!$AI$2,FALSE)</f>
        <v>8383.7702477912062</v>
      </c>
      <c r="L5460" s="112">
        <f>VLOOKUP($B5460,WB.UNEMP.1992,'WB (WDI)'!$AI$2,FALSE)</f>
        <v>24.379999160766602</v>
      </c>
    </row>
    <row r="5461" spans="1:12" x14ac:dyDescent="0.25">
      <c r="A5461" s="93">
        <v>1992</v>
      </c>
      <c r="B5461" s="94" t="s">
        <v>7</v>
      </c>
      <c r="C5461" s="95" t="s">
        <v>8</v>
      </c>
      <c r="D5461" s="95" t="s">
        <v>6</v>
      </c>
      <c r="E5461" s="87"/>
      <c r="F5461" s="69"/>
      <c r="G5461" s="69"/>
      <c r="H5461" s="69"/>
      <c r="I5461" s="69"/>
      <c r="J5461" s="70"/>
      <c r="K5461" s="118">
        <f>VLOOKUP(B5461,WB.GDP.1992,'WB (WDI)'!$AI$2,FALSE)</f>
        <v>6152.9287939189662</v>
      </c>
      <c r="L5461" s="112">
        <f>VLOOKUP($B5461,WB.UNEMP.1992,'WB (WDI)'!$AI$2,FALSE)</f>
        <v>8.9200000762939506</v>
      </c>
    </row>
    <row r="5462" spans="1:12" x14ac:dyDescent="0.25">
      <c r="A5462" s="93">
        <v>1992</v>
      </c>
      <c r="B5462" s="94" t="s">
        <v>9</v>
      </c>
      <c r="C5462" s="95" t="s">
        <v>10</v>
      </c>
      <c r="D5462" s="95" t="s">
        <v>6</v>
      </c>
      <c r="E5462" s="87"/>
      <c r="F5462" s="69"/>
      <c r="G5462" s="69"/>
      <c r="H5462" s="69"/>
      <c r="I5462" s="69"/>
      <c r="J5462" s="70"/>
      <c r="K5462" s="118" t="e">
        <f>VLOOKUP(B5462,WB.GDP.1992,'WB (WDI)'!$AI$2,FALSE)</f>
        <v>#N/A</v>
      </c>
      <c r="L5462" s="112">
        <f>VLOOKUP($B5462,WB.UNEMP.1992,'WB (WDI)'!$AI$2,FALSE)</f>
        <v>18.959999084472699</v>
      </c>
    </row>
    <row r="5463" spans="1:12" x14ac:dyDescent="0.25">
      <c r="A5463" s="93">
        <v>1992</v>
      </c>
      <c r="B5463" s="94" t="s">
        <v>11</v>
      </c>
      <c r="C5463" s="95" t="s">
        <v>12</v>
      </c>
      <c r="D5463" s="95" t="s">
        <v>6</v>
      </c>
      <c r="E5463" s="87"/>
      <c r="F5463" s="69"/>
      <c r="G5463" s="69"/>
      <c r="H5463" s="69"/>
      <c r="I5463" s="69"/>
      <c r="J5463" s="70"/>
      <c r="K5463" s="118">
        <f>VLOOKUP(B5463,WB.GDP.1992,'WB (WDI)'!$AI$2,FALSE)</f>
        <v>3866.38089361836</v>
      </c>
      <c r="L5463" s="112">
        <f>VLOOKUP($B5463,WB.UNEMP.1992,'WB (WDI)'!$AI$2,FALSE)</f>
        <v>13.670000076293899</v>
      </c>
    </row>
    <row r="5464" spans="1:12" x14ac:dyDescent="0.25">
      <c r="A5464" s="93">
        <v>1992</v>
      </c>
      <c r="B5464" s="94" t="s">
        <v>13</v>
      </c>
      <c r="C5464" s="95" t="s">
        <v>14</v>
      </c>
      <c r="D5464" s="95" t="s">
        <v>6</v>
      </c>
      <c r="E5464" s="87"/>
      <c r="F5464" s="69"/>
      <c r="G5464" s="69"/>
      <c r="H5464" s="69"/>
      <c r="I5464" s="69"/>
      <c r="J5464" s="70"/>
      <c r="K5464" s="118">
        <f>VLOOKUP(B5464,WB.GDP.1992,'WB (WDI)'!$AI$2,FALSE)</f>
        <v>1885.69647099245</v>
      </c>
      <c r="L5464" s="112">
        <f>VLOOKUP($B5464,WB.UNEMP.1992,'WB (WDI)'!$AI$2,FALSE)</f>
        <v>15.2200002670288</v>
      </c>
    </row>
    <row r="5465" spans="1:12" x14ac:dyDescent="0.25">
      <c r="A5465" s="93">
        <v>1992</v>
      </c>
      <c r="B5465" s="94" t="s">
        <v>15</v>
      </c>
      <c r="C5465" s="95" t="s">
        <v>16</v>
      </c>
      <c r="D5465" s="95" t="s">
        <v>6</v>
      </c>
      <c r="E5465" s="87"/>
      <c r="F5465" s="69"/>
      <c r="G5465" s="69"/>
      <c r="H5465" s="69"/>
      <c r="I5465" s="69"/>
      <c r="J5465" s="70"/>
      <c r="K5465" s="118">
        <f>VLOOKUP(B5465,WB.GDP.1992,'WB (WDI)'!$AI$2,FALSE)</f>
        <v>5822.7118330552994</v>
      </c>
      <c r="L5465" s="112">
        <f>VLOOKUP($B5465,WB.UNEMP.1992,'WB (WDI)'!$AI$2,FALSE)</f>
        <v>15.7399997711182</v>
      </c>
    </row>
    <row r="5466" spans="1:12" x14ac:dyDescent="0.25">
      <c r="A5466" s="93">
        <v>1992</v>
      </c>
      <c r="B5466" s="94" t="s">
        <v>17</v>
      </c>
      <c r="C5466" s="95" t="s">
        <v>18</v>
      </c>
      <c r="D5466" s="95" t="s">
        <v>6</v>
      </c>
      <c r="E5466" s="87"/>
      <c r="F5466" s="69"/>
      <c r="G5466" s="69"/>
      <c r="H5466" s="69"/>
      <c r="I5466" s="69"/>
      <c r="J5466" s="70"/>
      <c r="K5466" s="118" t="e">
        <f>VLOOKUP(B5466,WB.GDP.1992,'WB (WDI)'!$AI$2,FALSE)</f>
        <v>#N/A</v>
      </c>
      <c r="L5466" s="112" t="e">
        <f>VLOOKUP($B5466,WB.UNEMP.1992,'WB (WDI)'!$AI$2,FALSE)</f>
        <v>#N/A</v>
      </c>
    </row>
    <row r="5467" spans="1:12" x14ac:dyDescent="0.25">
      <c r="A5467" s="93">
        <v>1992</v>
      </c>
      <c r="B5467" s="94" t="s">
        <v>19</v>
      </c>
      <c r="C5467" s="95" t="s">
        <v>20</v>
      </c>
      <c r="D5467" s="95" t="s">
        <v>6</v>
      </c>
      <c r="E5467" s="87"/>
      <c r="F5467" s="69"/>
      <c r="G5467" s="69"/>
      <c r="H5467" s="69"/>
      <c r="I5467" s="69"/>
      <c r="J5467" s="70"/>
      <c r="K5467" s="118">
        <f>VLOOKUP(B5467,WB.GDP.1992,'WB (WDI)'!$AI$2,FALSE)</f>
        <v>5148.2528236167809</v>
      </c>
      <c r="L5467" s="112">
        <f>VLOOKUP($B5467,WB.UNEMP.1992,'WB (WDI)'!$AI$2,FALSE)</f>
        <v>3.7799999713897701</v>
      </c>
    </row>
    <row r="5468" spans="1:12" x14ac:dyDescent="0.25">
      <c r="A5468" s="93">
        <v>1992</v>
      </c>
      <c r="B5468" s="94" t="s">
        <v>21</v>
      </c>
      <c r="C5468" s="95" t="s">
        <v>22</v>
      </c>
      <c r="D5468" s="95" t="s">
        <v>6</v>
      </c>
      <c r="E5468" s="87"/>
      <c r="F5468" s="69"/>
      <c r="G5468" s="69"/>
      <c r="H5468" s="69"/>
      <c r="I5468" s="69"/>
      <c r="J5468" s="70"/>
      <c r="K5468" s="118">
        <f>VLOOKUP(B5468,WB.GDP.1992,'WB (WDI)'!$AI$2,FALSE)</f>
        <v>2179.5080470265125</v>
      </c>
      <c r="L5468" s="112">
        <f>VLOOKUP($B5468,WB.UNEMP.1992,'WB (WDI)'!$AI$2,FALSE)</f>
        <v>1.5099999904632599</v>
      </c>
    </row>
    <row r="5469" spans="1:12" x14ac:dyDescent="0.25">
      <c r="A5469" s="93">
        <v>1992</v>
      </c>
      <c r="B5469" s="94" t="s">
        <v>23</v>
      </c>
      <c r="C5469" s="95" t="s">
        <v>24</v>
      </c>
      <c r="D5469" s="95" t="s">
        <v>6</v>
      </c>
      <c r="E5469" s="87"/>
      <c r="F5469" s="69"/>
      <c r="G5469" s="69"/>
      <c r="H5469" s="69"/>
      <c r="I5469" s="69"/>
      <c r="J5469" s="70"/>
      <c r="K5469" s="118">
        <f>VLOOKUP(B5469,WB.GDP.1992,'WB (WDI)'!$AI$2,FALSE)</f>
        <v>9470.2515334343516</v>
      </c>
      <c r="L5469" s="112">
        <f>VLOOKUP($B5469,WB.UNEMP.1992,'WB (WDI)'!$AI$2,FALSE)</f>
        <v>16.090000152587901</v>
      </c>
    </row>
    <row r="5470" spans="1:12" x14ac:dyDescent="0.25">
      <c r="A5470" s="93">
        <v>1992</v>
      </c>
      <c r="B5470" s="94" t="s">
        <v>25</v>
      </c>
      <c r="C5470" s="95" t="s">
        <v>26</v>
      </c>
      <c r="D5470" s="95" t="s">
        <v>6</v>
      </c>
      <c r="E5470" s="87"/>
      <c r="F5470" s="69"/>
      <c r="G5470" s="69"/>
      <c r="H5470" s="69"/>
      <c r="I5470" s="69"/>
      <c r="J5470" s="70"/>
      <c r="K5470" s="118" t="e">
        <f>VLOOKUP(B5470,WB.GDP.1992,'WB (WDI)'!$AI$2,FALSE)</f>
        <v>#N/A</v>
      </c>
      <c r="L5470" s="112" t="e">
        <f>VLOOKUP($B5470,WB.UNEMP.1992,'WB (WDI)'!$AI$2,FALSE)</f>
        <v>#N/A</v>
      </c>
    </row>
    <row r="5471" spans="1:12" x14ac:dyDescent="0.25">
      <c r="A5471" s="93">
        <v>1992</v>
      </c>
      <c r="B5471" s="94" t="s">
        <v>27</v>
      </c>
      <c r="C5471" s="95" t="s">
        <v>28</v>
      </c>
      <c r="D5471" s="95" t="s">
        <v>6</v>
      </c>
      <c r="E5471" s="87"/>
      <c r="F5471" s="69"/>
      <c r="G5471" s="69"/>
      <c r="H5471" s="69"/>
      <c r="I5471" s="69"/>
      <c r="J5471" s="70"/>
      <c r="K5471" s="118">
        <f>VLOOKUP(B5471,WB.GDP.1992,'WB (WDI)'!$AI$2,FALSE)</f>
        <v>1054.2532721995824</v>
      </c>
      <c r="L5471" s="112">
        <f>VLOOKUP($B5471,WB.UNEMP.1992,'WB (WDI)'!$AI$2,FALSE)</f>
        <v>2.5099999904632599</v>
      </c>
    </row>
    <row r="5472" spans="1:12" x14ac:dyDescent="0.25">
      <c r="A5472" s="93">
        <v>1992</v>
      </c>
      <c r="B5472" s="94" t="s">
        <v>29</v>
      </c>
      <c r="C5472" s="95" t="s">
        <v>30</v>
      </c>
      <c r="D5472" s="95" t="s">
        <v>6</v>
      </c>
      <c r="E5472" s="87"/>
      <c r="F5472" s="69"/>
      <c r="G5472" s="69"/>
      <c r="H5472" s="69"/>
      <c r="I5472" s="69"/>
      <c r="J5472" s="70"/>
      <c r="K5472" s="118">
        <f>VLOOKUP(B5472,WB.GDP.1992,'WB (WDI)'!$AI$2,FALSE)</f>
        <v>1202.1071394205703</v>
      </c>
      <c r="L5472" s="112">
        <f>VLOOKUP($B5472,WB.UNEMP.1992,'WB (WDI)'!$AI$2,FALSE)</f>
        <v>1.78999996185303</v>
      </c>
    </row>
    <row r="5473" spans="1:12" x14ac:dyDescent="0.25">
      <c r="A5473" s="93">
        <v>1992</v>
      </c>
      <c r="B5473" s="94" t="s">
        <v>31</v>
      </c>
      <c r="C5473" s="95" t="s">
        <v>32</v>
      </c>
      <c r="D5473" s="95" t="s">
        <v>6</v>
      </c>
      <c r="E5473" s="87"/>
      <c r="F5473" s="69"/>
      <c r="G5473" s="69"/>
      <c r="H5473" s="69"/>
      <c r="I5473" s="69"/>
      <c r="J5473" s="70"/>
      <c r="K5473" s="118">
        <f>VLOOKUP(B5473,WB.GDP.1992,'WB (WDI)'!$AI$2,FALSE)</f>
        <v>1868.6698942018768</v>
      </c>
      <c r="L5473" s="112">
        <f>VLOOKUP($B5473,WB.UNEMP.1992,'WB (WDI)'!$AI$2,FALSE)</f>
        <v>10.6199998855591</v>
      </c>
    </row>
    <row r="5474" spans="1:12" x14ac:dyDescent="0.25">
      <c r="A5474" s="93">
        <v>1992</v>
      </c>
      <c r="B5474" s="94" t="s">
        <v>33</v>
      </c>
      <c r="C5474" s="95" t="s">
        <v>34</v>
      </c>
      <c r="D5474" s="95" t="s">
        <v>6</v>
      </c>
      <c r="E5474" s="87"/>
      <c r="F5474" s="69"/>
      <c r="G5474" s="69"/>
      <c r="H5474" s="69"/>
      <c r="I5474" s="69"/>
      <c r="J5474" s="70"/>
      <c r="K5474" s="118">
        <f>VLOOKUP(B5474,WB.GDP.1992,'WB (WDI)'!$AI$2,FALSE)</f>
        <v>2831.1883600124906</v>
      </c>
      <c r="L5474" s="112">
        <f>VLOOKUP($B5474,WB.UNEMP.1992,'WB (WDI)'!$AI$2,FALSE)</f>
        <v>7.8800001144409197</v>
      </c>
    </row>
    <row r="5475" spans="1:12" x14ac:dyDescent="0.25">
      <c r="A5475" s="93">
        <v>1992</v>
      </c>
      <c r="B5475" s="94" t="s">
        <v>35</v>
      </c>
      <c r="C5475" s="95" t="s">
        <v>36</v>
      </c>
      <c r="D5475" s="95" t="s">
        <v>6</v>
      </c>
      <c r="E5475" s="87"/>
      <c r="F5475" s="69"/>
      <c r="G5475" s="69"/>
      <c r="H5475" s="69"/>
      <c r="I5475" s="69"/>
      <c r="J5475" s="70"/>
      <c r="K5475" s="118">
        <f>VLOOKUP(B5475,WB.GDP.1992,'WB (WDI)'!$AI$2,FALSE)</f>
        <v>1060.63824569914</v>
      </c>
      <c r="L5475" s="112">
        <f>VLOOKUP($B5475,WB.UNEMP.1992,'WB (WDI)'!$AI$2,FALSE)</f>
        <v>4.3499999046325701</v>
      </c>
    </row>
    <row r="5476" spans="1:12" x14ac:dyDescent="0.25">
      <c r="A5476" s="93">
        <v>1992</v>
      </c>
      <c r="B5476" s="94" t="s">
        <v>37</v>
      </c>
      <c r="C5476" s="95" t="s">
        <v>38</v>
      </c>
      <c r="D5476" s="95" t="s">
        <v>6</v>
      </c>
      <c r="E5476" s="87"/>
      <c r="F5476" s="69"/>
      <c r="G5476" s="69"/>
      <c r="H5476" s="69"/>
      <c r="I5476" s="69"/>
      <c r="J5476" s="70"/>
      <c r="K5476" s="118">
        <f>VLOOKUP(B5476,WB.GDP.1992,'WB (WDI)'!$AI$2,FALSE)</f>
        <v>1103.796154087669</v>
      </c>
      <c r="L5476" s="112">
        <f>VLOOKUP($B5476,WB.UNEMP.1992,'WB (WDI)'!$AI$2,FALSE)</f>
        <v>0.68000000715255704</v>
      </c>
    </row>
    <row r="5477" spans="1:12" x14ac:dyDescent="0.25">
      <c r="A5477" s="93">
        <v>1992</v>
      </c>
      <c r="B5477" s="94" t="s">
        <v>39</v>
      </c>
      <c r="C5477" s="95" t="s">
        <v>40</v>
      </c>
      <c r="D5477" s="95" t="s">
        <v>6</v>
      </c>
      <c r="E5477" s="87"/>
      <c r="F5477" s="69"/>
      <c r="G5477" s="69"/>
      <c r="H5477" s="69"/>
      <c r="I5477" s="69"/>
      <c r="J5477" s="70"/>
      <c r="K5477" s="118">
        <f>VLOOKUP(B5477,WB.GDP.1992,'WB (WDI)'!$AI$2,FALSE)</f>
        <v>2964.2574641751135</v>
      </c>
      <c r="L5477" s="112">
        <f>VLOOKUP($B5477,WB.UNEMP.1992,'WB (WDI)'!$AI$2,FALSE)</f>
        <v>4.5</v>
      </c>
    </row>
    <row r="5478" spans="1:12" x14ac:dyDescent="0.25">
      <c r="A5478" s="93">
        <v>1992</v>
      </c>
      <c r="B5478" s="94" t="s">
        <v>41</v>
      </c>
      <c r="C5478" s="95" t="s">
        <v>42</v>
      </c>
      <c r="D5478" s="95" t="s">
        <v>6</v>
      </c>
      <c r="E5478" s="87"/>
      <c r="F5478" s="69"/>
      <c r="G5478" s="69"/>
      <c r="H5478" s="69"/>
      <c r="I5478" s="69"/>
      <c r="J5478" s="70"/>
      <c r="K5478" s="118">
        <f>VLOOKUP(B5478,WB.GDP.1992,'WB (WDI)'!$AI$2,FALSE)</f>
        <v>5087.0022668768597</v>
      </c>
      <c r="L5478" s="112">
        <f>VLOOKUP($B5478,WB.UNEMP.1992,'WB (WDI)'!$AI$2,FALSE)</f>
        <v>19.719999313354499</v>
      </c>
    </row>
    <row r="5479" spans="1:12" x14ac:dyDescent="0.25">
      <c r="A5479" s="93">
        <v>1992</v>
      </c>
      <c r="B5479" s="94" t="s">
        <v>43</v>
      </c>
      <c r="C5479" s="95" t="s">
        <v>44</v>
      </c>
      <c r="D5479" s="95" t="s">
        <v>6</v>
      </c>
      <c r="E5479" s="87"/>
      <c r="F5479" s="69"/>
      <c r="G5479" s="69"/>
      <c r="H5479" s="69"/>
      <c r="I5479" s="69"/>
      <c r="J5479" s="70"/>
      <c r="K5479" s="118">
        <f>VLOOKUP(B5479,WB.GDP.1992,'WB (WDI)'!$AI$2,FALSE)</f>
        <v>4179.6251336776359</v>
      </c>
      <c r="L5479" s="112">
        <f>VLOOKUP($B5479,WB.UNEMP.1992,'WB (WDI)'!$AI$2,FALSE)</f>
        <v>6.6999998092651403</v>
      </c>
    </row>
    <row r="5480" spans="1:12" x14ac:dyDescent="0.25">
      <c r="A5480" s="93">
        <v>1992</v>
      </c>
      <c r="B5480" s="94" t="s">
        <v>45</v>
      </c>
      <c r="C5480" s="95" t="s">
        <v>46</v>
      </c>
      <c r="D5480" s="95" t="s">
        <v>6</v>
      </c>
      <c r="E5480" s="87"/>
      <c r="F5480" s="69"/>
      <c r="G5480" s="69"/>
      <c r="H5480" s="69"/>
      <c r="I5480" s="69"/>
      <c r="J5480" s="70"/>
      <c r="K5480" s="118">
        <f>VLOOKUP(B5480,WB.GDP.1992,'WB (WDI)'!$AI$2,FALSE)</f>
        <v>1382.7620977860415</v>
      </c>
      <c r="L5480" s="112">
        <f>VLOOKUP($B5480,WB.UNEMP.1992,'WB (WDI)'!$AI$2,FALSE)</f>
        <v>2.8299999237060498</v>
      </c>
    </row>
    <row r="5481" spans="1:12" x14ac:dyDescent="0.25">
      <c r="A5481" s="93">
        <v>1992</v>
      </c>
      <c r="B5481" s="94" t="s">
        <v>47</v>
      </c>
      <c r="C5481" s="95" t="s">
        <v>48</v>
      </c>
      <c r="D5481" s="95" t="s">
        <v>6</v>
      </c>
      <c r="E5481" s="87"/>
      <c r="F5481" s="69"/>
      <c r="G5481" s="69"/>
      <c r="H5481" s="69"/>
      <c r="I5481" s="69"/>
      <c r="J5481" s="70"/>
      <c r="K5481" s="118" t="e">
        <f>VLOOKUP(B5481,WB.GDP.1992,'WB (WDI)'!$AI$2,FALSE)</f>
        <v>#N/A</v>
      </c>
      <c r="L5481" s="112">
        <f>VLOOKUP($B5481,WB.UNEMP.1992,'WB (WDI)'!$AI$2,FALSE)</f>
        <v>11.4700002670288</v>
      </c>
    </row>
    <row r="5482" spans="1:12" x14ac:dyDescent="0.25">
      <c r="A5482" s="93">
        <v>1992</v>
      </c>
      <c r="B5482" s="94" t="s">
        <v>49</v>
      </c>
      <c r="C5482" s="95" t="s">
        <v>50</v>
      </c>
      <c r="D5482" s="95" t="s">
        <v>6</v>
      </c>
      <c r="E5482" s="87"/>
      <c r="F5482" s="69"/>
      <c r="G5482" s="69"/>
      <c r="H5482" s="69"/>
      <c r="I5482" s="69"/>
      <c r="J5482" s="70"/>
      <c r="K5482" s="118">
        <f>VLOOKUP(B5482,WB.GDP.1992,'WB (WDI)'!$AI$2,FALSE)</f>
        <v>1299.934195580031</v>
      </c>
      <c r="L5482" s="112">
        <f>VLOOKUP($B5482,WB.UNEMP.1992,'WB (WDI)'!$AI$2,FALSE)</f>
        <v>8.3800001144409197</v>
      </c>
    </row>
    <row r="5483" spans="1:12" x14ac:dyDescent="0.25">
      <c r="A5483" s="93">
        <v>1992</v>
      </c>
      <c r="B5483" s="94" t="s">
        <v>51</v>
      </c>
      <c r="C5483" s="95" t="s">
        <v>52</v>
      </c>
      <c r="D5483" s="95" t="s">
        <v>6</v>
      </c>
      <c r="E5483" s="87"/>
      <c r="F5483" s="69"/>
      <c r="G5483" s="69"/>
      <c r="H5483" s="69"/>
      <c r="I5483" s="69"/>
      <c r="J5483" s="70"/>
      <c r="K5483" s="118" t="e">
        <f>VLOOKUP(B5483,WB.GDP.1992,'WB (WDI)'!$AI$2,FALSE)</f>
        <v>#N/A</v>
      </c>
      <c r="L5483" s="112">
        <f>VLOOKUP($B5483,WB.UNEMP.1992,'WB (WDI)'!$AI$2,FALSE)</f>
        <v>6.7199997901916504</v>
      </c>
    </row>
    <row r="5484" spans="1:12" x14ac:dyDescent="0.25">
      <c r="A5484" s="93">
        <v>1992</v>
      </c>
      <c r="B5484" s="94" t="s">
        <v>53</v>
      </c>
      <c r="C5484" s="95" t="s">
        <v>54</v>
      </c>
      <c r="D5484" s="95" t="s">
        <v>6</v>
      </c>
      <c r="E5484" s="87"/>
      <c r="F5484" s="69"/>
      <c r="G5484" s="69"/>
      <c r="H5484" s="69"/>
      <c r="I5484" s="69"/>
      <c r="J5484" s="70"/>
      <c r="K5484" s="118">
        <f>VLOOKUP(B5484,WB.GDP.1992,'WB (WDI)'!$AI$2,FALSE)</f>
        <v>5079.6423377234532</v>
      </c>
      <c r="L5484" s="112">
        <f>VLOOKUP($B5484,WB.UNEMP.1992,'WB (WDI)'!$AI$2,FALSE)</f>
        <v>21.420000076293899</v>
      </c>
    </row>
    <row r="5485" spans="1:12" x14ac:dyDescent="0.25">
      <c r="A5485" s="93">
        <v>1992</v>
      </c>
      <c r="B5485" s="94" t="s">
        <v>55</v>
      </c>
      <c r="C5485" s="95" t="s">
        <v>56</v>
      </c>
      <c r="D5485" s="95" t="s">
        <v>6</v>
      </c>
      <c r="E5485" s="87"/>
      <c r="F5485" s="69"/>
      <c r="G5485" s="69"/>
      <c r="H5485" s="69"/>
      <c r="I5485" s="69"/>
      <c r="J5485" s="70"/>
      <c r="K5485" s="118">
        <f>VLOOKUP(B5485,WB.GDP.1992,'WB (WDI)'!$AI$2,FALSE)</f>
        <v>605.77073825022171</v>
      </c>
      <c r="L5485" s="112">
        <f>VLOOKUP($B5485,WB.UNEMP.1992,'WB (WDI)'!$AI$2,FALSE)</f>
        <v>3.0099999904632599</v>
      </c>
    </row>
    <row r="5486" spans="1:12" x14ac:dyDescent="0.25">
      <c r="A5486" s="93">
        <v>1992</v>
      </c>
      <c r="B5486" s="94" t="s">
        <v>57</v>
      </c>
      <c r="C5486" s="95" t="s">
        <v>58</v>
      </c>
      <c r="D5486" s="95" t="s">
        <v>6</v>
      </c>
      <c r="E5486" s="87"/>
      <c r="F5486" s="69"/>
      <c r="G5486" s="69"/>
      <c r="H5486" s="69"/>
      <c r="I5486" s="69"/>
      <c r="J5486" s="70"/>
      <c r="K5486" s="118" t="e">
        <f>VLOOKUP(B5486,WB.GDP.1992,'WB (WDI)'!$AI$2,FALSE)</f>
        <v>#N/A</v>
      </c>
      <c r="L5486" s="112" t="e">
        <f>VLOOKUP($B5486,WB.UNEMP.1992,'WB (WDI)'!$AI$2,FALSE)</f>
        <v>#N/A</v>
      </c>
    </row>
    <row r="5487" spans="1:12" x14ac:dyDescent="0.25">
      <c r="A5487" s="93">
        <v>1992</v>
      </c>
      <c r="B5487" s="94" t="s">
        <v>59</v>
      </c>
      <c r="C5487" s="95" t="s">
        <v>60</v>
      </c>
      <c r="D5487" s="95" t="s">
        <v>6</v>
      </c>
      <c r="E5487" s="87"/>
      <c r="F5487" s="69"/>
      <c r="G5487" s="69"/>
      <c r="H5487" s="69"/>
      <c r="I5487" s="69"/>
      <c r="J5487" s="70"/>
      <c r="K5487" s="118">
        <f>VLOOKUP(B5487,WB.GDP.1992,'WB (WDI)'!$AI$2,FALSE)</f>
        <v>17704.420511150114</v>
      </c>
      <c r="L5487" s="112">
        <f>VLOOKUP($B5487,WB.UNEMP.1992,'WB (WDI)'!$AI$2,FALSE)</f>
        <v>17.610000610351602</v>
      </c>
    </row>
    <row r="5488" spans="1:12" x14ac:dyDescent="0.25">
      <c r="A5488" s="93">
        <v>1992</v>
      </c>
      <c r="B5488" s="94" t="s">
        <v>61</v>
      </c>
      <c r="C5488" s="95" t="s">
        <v>62</v>
      </c>
      <c r="D5488" s="95" t="s">
        <v>6</v>
      </c>
      <c r="E5488" s="87"/>
      <c r="F5488" s="69"/>
      <c r="G5488" s="69"/>
      <c r="H5488" s="69"/>
      <c r="I5488" s="69"/>
      <c r="J5488" s="70"/>
      <c r="K5488" s="118">
        <f>VLOOKUP(B5488,WB.GDP.1992,'WB (WDI)'!$AI$2,FALSE)</f>
        <v>2245.6129911063836</v>
      </c>
      <c r="L5488" s="112">
        <f>VLOOKUP($B5488,WB.UNEMP.1992,'WB (WDI)'!$AI$2,FALSE)</f>
        <v>9.3699998855590803</v>
      </c>
    </row>
    <row r="5489" spans="1:12" x14ac:dyDescent="0.25">
      <c r="A5489" s="93">
        <v>1992</v>
      </c>
      <c r="B5489" s="94" t="s">
        <v>63</v>
      </c>
      <c r="C5489" s="95" t="s">
        <v>64</v>
      </c>
      <c r="D5489" s="95" t="s">
        <v>6</v>
      </c>
      <c r="E5489" s="87"/>
      <c r="F5489" s="69"/>
      <c r="G5489" s="69"/>
      <c r="H5489" s="69"/>
      <c r="I5489" s="69"/>
      <c r="J5489" s="70"/>
      <c r="K5489" s="118">
        <f>VLOOKUP(B5489,WB.GDP.1992,'WB (WDI)'!$AI$2,FALSE)</f>
        <v>2419.6132733573231</v>
      </c>
      <c r="L5489" s="112">
        <f>VLOOKUP($B5489,WB.UNEMP.1992,'WB (WDI)'!$AI$2,FALSE)</f>
        <v>4.6999998092651403</v>
      </c>
    </row>
    <row r="5490" spans="1:12" x14ac:dyDescent="0.25">
      <c r="A5490" s="93">
        <v>1992</v>
      </c>
      <c r="B5490" s="94" t="s">
        <v>65</v>
      </c>
      <c r="C5490" s="95" t="s">
        <v>66</v>
      </c>
      <c r="D5490" s="95" t="s">
        <v>6</v>
      </c>
      <c r="E5490" s="87"/>
      <c r="F5490" s="69"/>
      <c r="G5490" s="69"/>
      <c r="H5490" s="69"/>
      <c r="I5490" s="69"/>
      <c r="J5490" s="70"/>
      <c r="K5490" s="118">
        <f>VLOOKUP(B5490,WB.GDP.1992,'WB (WDI)'!$AI$2,FALSE)</f>
        <v>1511.1382056250936</v>
      </c>
      <c r="L5490" s="112">
        <f>VLOOKUP($B5490,WB.UNEMP.1992,'WB (WDI)'!$AI$2,FALSE)</f>
        <v>4.4200000762939498</v>
      </c>
    </row>
    <row r="5491" spans="1:12" x14ac:dyDescent="0.25">
      <c r="A5491" s="93">
        <v>1992</v>
      </c>
      <c r="B5491" s="94" t="s">
        <v>67</v>
      </c>
      <c r="C5491" s="95" t="s">
        <v>68</v>
      </c>
      <c r="D5491" s="95" t="s">
        <v>6</v>
      </c>
      <c r="E5491" s="87"/>
      <c r="F5491" s="69"/>
      <c r="G5491" s="69"/>
      <c r="H5491" s="69"/>
      <c r="I5491" s="69"/>
      <c r="J5491" s="70"/>
      <c r="K5491" s="118">
        <f>VLOOKUP(B5491,WB.GDP.1992,'WB (WDI)'!$AI$2,FALSE)</f>
        <v>2025.799880450277</v>
      </c>
      <c r="L5491" s="112">
        <f>VLOOKUP($B5491,WB.UNEMP.1992,'WB (WDI)'!$AI$2,FALSE)</f>
        <v>3.0499999523162802</v>
      </c>
    </row>
    <row r="5492" spans="1:12" x14ac:dyDescent="0.25">
      <c r="A5492" s="93">
        <v>1992</v>
      </c>
      <c r="B5492" s="94" t="s">
        <v>69</v>
      </c>
      <c r="C5492" s="95" t="s">
        <v>70</v>
      </c>
      <c r="D5492" s="95" t="s">
        <v>6</v>
      </c>
      <c r="E5492" s="87"/>
      <c r="F5492" s="69"/>
      <c r="G5492" s="69"/>
      <c r="H5492" s="69"/>
      <c r="I5492" s="69"/>
      <c r="J5492" s="70"/>
      <c r="K5492" s="118">
        <f>VLOOKUP(B5492,WB.GDP.1992,'WB (WDI)'!$AI$2,FALSE)</f>
        <v>3025.797222871895</v>
      </c>
      <c r="L5492" s="112">
        <f>VLOOKUP($B5492,WB.UNEMP.1992,'WB (WDI)'!$AI$2,FALSE)</f>
        <v>2.8299999237060498</v>
      </c>
    </row>
    <row r="5493" spans="1:12" x14ac:dyDescent="0.25">
      <c r="A5493" s="93">
        <v>1992</v>
      </c>
      <c r="B5493" s="94" t="s">
        <v>71</v>
      </c>
      <c r="C5493" s="95" t="s">
        <v>72</v>
      </c>
      <c r="D5493" s="95" t="s">
        <v>6</v>
      </c>
      <c r="E5493" s="87"/>
      <c r="F5493" s="69"/>
      <c r="G5493" s="69"/>
      <c r="H5493" s="69"/>
      <c r="I5493" s="69"/>
      <c r="J5493" s="70"/>
      <c r="K5493" s="118">
        <f>VLOOKUP(B5493,WB.GDP.1992,'WB (WDI)'!$AI$2,FALSE)</f>
        <v>1404.5324093208499</v>
      </c>
      <c r="L5493" s="112">
        <f>VLOOKUP($B5493,WB.UNEMP.1992,'WB (WDI)'!$AI$2,FALSE)</f>
        <v>37.610000610351598</v>
      </c>
    </row>
    <row r="5494" spans="1:12" x14ac:dyDescent="0.25">
      <c r="A5494" s="93">
        <v>1992</v>
      </c>
      <c r="B5494" s="94" t="s">
        <v>73</v>
      </c>
      <c r="C5494" s="95" t="s">
        <v>74</v>
      </c>
      <c r="D5494" s="95" t="s">
        <v>6</v>
      </c>
      <c r="E5494" s="87"/>
      <c r="F5494" s="69"/>
      <c r="G5494" s="69"/>
      <c r="H5494" s="69"/>
      <c r="I5494" s="69"/>
      <c r="J5494" s="70"/>
      <c r="K5494" s="118" t="e">
        <f>VLOOKUP(B5494,WB.GDP.1992,'WB (WDI)'!$AI$2,FALSE)</f>
        <v>#N/A</v>
      </c>
      <c r="L5494" s="112">
        <f>VLOOKUP($B5494,WB.UNEMP.1992,'WB (WDI)'!$AI$2,FALSE)</f>
        <v>2.2400000095367401</v>
      </c>
    </row>
    <row r="5495" spans="1:12" x14ac:dyDescent="0.25">
      <c r="A5495" s="93">
        <v>1992</v>
      </c>
      <c r="B5495" s="94" t="s">
        <v>75</v>
      </c>
      <c r="C5495" s="95" t="s">
        <v>76</v>
      </c>
      <c r="D5495" s="95" t="s">
        <v>6</v>
      </c>
      <c r="E5495" s="87"/>
      <c r="F5495" s="69"/>
      <c r="G5495" s="69"/>
      <c r="H5495" s="69"/>
      <c r="I5495" s="69"/>
      <c r="J5495" s="70"/>
      <c r="K5495" s="118">
        <f>VLOOKUP(B5495,WB.GDP.1992,'WB (WDI)'!$AI$2,FALSE)</f>
        <v>1656.3444942484712</v>
      </c>
      <c r="L5495" s="112">
        <f>VLOOKUP($B5495,WB.UNEMP.1992,'WB (WDI)'!$AI$2,FALSE)</f>
        <v>5.6300001144409197</v>
      </c>
    </row>
    <row r="5496" spans="1:12" x14ac:dyDescent="0.25">
      <c r="A5496" s="93">
        <v>1992</v>
      </c>
      <c r="B5496" s="94" t="s">
        <v>77</v>
      </c>
      <c r="C5496" s="95" t="s">
        <v>78</v>
      </c>
      <c r="D5496" s="95" t="s">
        <v>6</v>
      </c>
      <c r="E5496" s="87"/>
      <c r="F5496" s="69"/>
      <c r="G5496" s="69"/>
      <c r="H5496" s="69"/>
      <c r="I5496" s="69"/>
      <c r="J5496" s="70"/>
      <c r="K5496" s="118">
        <f>VLOOKUP(B5496,WB.GDP.1992,'WB (WDI)'!$AI$2,FALSE)</f>
        <v>656.85621951461599</v>
      </c>
      <c r="L5496" s="112">
        <f>VLOOKUP($B5496,WB.UNEMP.1992,'WB (WDI)'!$AI$2,FALSE)</f>
        <v>5.9000000953674299</v>
      </c>
    </row>
    <row r="5497" spans="1:12" x14ac:dyDescent="0.25">
      <c r="A5497" s="93">
        <v>1992</v>
      </c>
      <c r="B5497" s="94" t="s">
        <v>79</v>
      </c>
      <c r="C5497" s="95" t="s">
        <v>80</v>
      </c>
      <c r="D5497" s="95" t="s">
        <v>6</v>
      </c>
      <c r="E5497" s="87"/>
      <c r="F5497" s="69"/>
      <c r="G5497" s="69"/>
      <c r="H5497" s="69"/>
      <c r="I5497" s="69"/>
      <c r="J5497" s="70"/>
      <c r="K5497" s="118">
        <f>VLOOKUP(B5497,WB.GDP.1992,'WB (WDI)'!$AI$2,FALSE)</f>
        <v>1460.9480941240001</v>
      </c>
      <c r="L5497" s="112">
        <f>VLOOKUP($B5497,WB.UNEMP.1992,'WB (WDI)'!$AI$2,FALSE)</f>
        <v>3.2400000095367401</v>
      </c>
    </row>
    <row r="5498" spans="1:12" x14ac:dyDescent="0.25">
      <c r="A5498" s="93">
        <v>1992</v>
      </c>
      <c r="B5498" s="94" t="s">
        <v>81</v>
      </c>
      <c r="C5498" s="95" t="s">
        <v>82</v>
      </c>
      <c r="D5498" s="95" t="s">
        <v>6</v>
      </c>
      <c r="E5498" s="87"/>
      <c r="F5498" s="69"/>
      <c r="G5498" s="69"/>
      <c r="H5498" s="69"/>
      <c r="I5498" s="69"/>
      <c r="J5498" s="70"/>
      <c r="K5498" s="118">
        <f>VLOOKUP(B5498,WB.GDP.1992,'WB (WDI)'!$AI$2,FALSE)</f>
        <v>4569.2076539963864</v>
      </c>
      <c r="L5498" s="112">
        <f>VLOOKUP($B5498,WB.UNEMP.1992,'WB (WDI)'!$AI$2,FALSE)</f>
        <v>9.8100004196166992</v>
      </c>
    </row>
    <row r="5499" spans="1:12" x14ac:dyDescent="0.25">
      <c r="A5499" s="93">
        <v>1992</v>
      </c>
      <c r="B5499" s="94" t="s">
        <v>83</v>
      </c>
      <c r="C5499" s="95" t="s">
        <v>84</v>
      </c>
      <c r="D5499" s="95" t="s">
        <v>6</v>
      </c>
      <c r="E5499" s="87"/>
      <c r="F5499" s="69"/>
      <c r="G5499" s="69"/>
      <c r="H5499" s="69"/>
      <c r="I5499" s="69"/>
      <c r="J5499" s="70"/>
      <c r="K5499" s="118">
        <f>VLOOKUP(B5499,WB.GDP.1992,'WB (WDI)'!$AI$2,FALSE)</f>
        <v>8676.9738856132626</v>
      </c>
      <c r="L5499" s="112">
        <f>VLOOKUP($B5499,WB.UNEMP.1992,'WB (WDI)'!$AI$2,FALSE)</f>
        <v>9.4200000762939506</v>
      </c>
    </row>
    <row r="5500" spans="1:12" x14ac:dyDescent="0.25">
      <c r="A5500" s="93">
        <v>1992</v>
      </c>
      <c r="B5500" s="94" t="s">
        <v>85</v>
      </c>
      <c r="C5500" s="95" t="s">
        <v>86</v>
      </c>
      <c r="D5500" s="95" t="s">
        <v>6</v>
      </c>
      <c r="E5500" s="87"/>
      <c r="F5500" s="69"/>
      <c r="G5500" s="69"/>
      <c r="H5500" s="69"/>
      <c r="I5500" s="69"/>
      <c r="J5500" s="70"/>
      <c r="K5500" s="118" t="e">
        <f>VLOOKUP(B5500,WB.GDP.1992,'WB (WDI)'!$AI$2,FALSE)</f>
        <v>#N/A</v>
      </c>
      <c r="L5500" s="112" t="e">
        <f>VLOOKUP($B5500,WB.UNEMP.1992,'WB (WDI)'!$AI$2,FALSE)</f>
        <v>#N/A</v>
      </c>
    </row>
    <row r="5501" spans="1:12" x14ac:dyDescent="0.25">
      <c r="A5501" s="93">
        <v>1992</v>
      </c>
      <c r="B5501" s="94" t="s">
        <v>87</v>
      </c>
      <c r="C5501" s="95" t="s">
        <v>88</v>
      </c>
      <c r="D5501" s="95" t="s">
        <v>6</v>
      </c>
      <c r="E5501" s="87"/>
      <c r="F5501" s="69"/>
      <c r="G5501" s="69"/>
      <c r="H5501" s="69"/>
      <c r="I5501" s="69"/>
      <c r="J5501" s="70"/>
      <c r="K5501" s="118">
        <f>VLOOKUP(B5501,WB.GDP.1992,'WB (WDI)'!$AI$2,FALSE)</f>
        <v>436.72030778561555</v>
      </c>
      <c r="L5501" s="112">
        <f>VLOOKUP($B5501,WB.UNEMP.1992,'WB (WDI)'!$AI$2,FALSE)</f>
        <v>2.6300001144409202</v>
      </c>
    </row>
    <row r="5502" spans="1:12" x14ac:dyDescent="0.25">
      <c r="A5502" s="93">
        <v>1992</v>
      </c>
      <c r="B5502" s="94" t="s">
        <v>89</v>
      </c>
      <c r="C5502" s="95" t="s">
        <v>90</v>
      </c>
      <c r="D5502" s="95" t="s">
        <v>6</v>
      </c>
      <c r="E5502" s="87"/>
      <c r="F5502" s="69"/>
      <c r="G5502" s="69"/>
      <c r="H5502" s="69"/>
      <c r="I5502" s="69"/>
      <c r="J5502" s="70"/>
      <c r="K5502" s="118">
        <f>VLOOKUP(B5502,WB.GDP.1992,'WB (WDI)'!$AI$2,FALSE)</f>
        <v>6408.9320591624873</v>
      </c>
      <c r="L5502" s="112">
        <f>VLOOKUP($B5502,WB.UNEMP.1992,'WB (WDI)'!$AI$2,FALSE)</f>
        <v>19.219999313354499</v>
      </c>
    </row>
    <row r="5503" spans="1:12" x14ac:dyDescent="0.25">
      <c r="A5503" s="93">
        <v>1992</v>
      </c>
      <c r="B5503" s="94" t="s">
        <v>91</v>
      </c>
      <c r="C5503" s="95" t="s">
        <v>92</v>
      </c>
      <c r="D5503" s="95" t="s">
        <v>6</v>
      </c>
      <c r="E5503" s="87"/>
      <c r="F5503" s="69"/>
      <c r="G5503" s="69"/>
      <c r="H5503" s="69"/>
      <c r="I5503" s="69"/>
      <c r="J5503" s="70"/>
      <c r="K5503" s="118">
        <f>VLOOKUP(B5503,WB.GDP.1992,'WB (WDI)'!$AI$2,FALSE)</f>
        <v>1070.3531919924319</v>
      </c>
      <c r="L5503" s="112">
        <f>VLOOKUP($B5503,WB.UNEMP.1992,'WB (WDI)'!$AI$2,FALSE)</f>
        <v>1.4099999666214</v>
      </c>
    </row>
    <row r="5504" spans="1:12" x14ac:dyDescent="0.25">
      <c r="A5504" s="93">
        <v>1992</v>
      </c>
      <c r="B5504" s="94" t="s">
        <v>93</v>
      </c>
      <c r="C5504" s="95" t="s">
        <v>94</v>
      </c>
      <c r="D5504" s="95" t="s">
        <v>6</v>
      </c>
      <c r="E5504" s="87"/>
      <c r="F5504" s="69"/>
      <c r="G5504" s="69"/>
      <c r="H5504" s="69"/>
      <c r="I5504" s="69"/>
      <c r="J5504" s="70"/>
      <c r="K5504" s="118">
        <f>VLOOKUP(B5504,WB.GDP.1992,'WB (WDI)'!$AI$2,FALSE)</f>
        <v>3253.6943561749945</v>
      </c>
      <c r="L5504" s="112">
        <f>VLOOKUP($B5504,WB.UNEMP.1992,'WB (WDI)'!$AI$2,FALSE)</f>
        <v>3.75</v>
      </c>
    </row>
    <row r="5505" spans="1:12" x14ac:dyDescent="0.25">
      <c r="A5505" s="93">
        <v>1992</v>
      </c>
      <c r="B5505" s="94" t="s">
        <v>95</v>
      </c>
      <c r="C5505" s="95" t="s">
        <v>96</v>
      </c>
      <c r="D5505" s="95" t="s">
        <v>6</v>
      </c>
      <c r="E5505" s="87"/>
      <c r="F5505" s="69"/>
      <c r="G5505" s="69"/>
      <c r="H5505" s="69"/>
      <c r="I5505" s="69"/>
      <c r="J5505" s="70"/>
      <c r="K5505" s="118" t="e">
        <f>VLOOKUP(B5505,WB.GDP.1992,'WB (WDI)'!$AI$2,FALSE)</f>
        <v>#N/A</v>
      </c>
      <c r="L5505" s="112" t="e">
        <f>VLOOKUP($B5505,WB.UNEMP.1992,'WB (WDI)'!$AI$2,FALSE)</f>
        <v>#N/A</v>
      </c>
    </row>
    <row r="5506" spans="1:12" x14ac:dyDescent="0.25">
      <c r="A5506" s="93">
        <v>1992</v>
      </c>
      <c r="B5506" s="94" t="s">
        <v>97</v>
      </c>
      <c r="C5506" s="95" t="s">
        <v>98</v>
      </c>
      <c r="D5506" s="95" t="s">
        <v>6</v>
      </c>
      <c r="E5506" s="87"/>
      <c r="F5506" s="69"/>
      <c r="G5506" s="69"/>
      <c r="H5506" s="69"/>
      <c r="I5506" s="69"/>
      <c r="J5506" s="70"/>
      <c r="K5506" s="118">
        <f>VLOOKUP(B5506,WB.GDP.1992,'WB (WDI)'!$AI$2,FALSE)</f>
        <v>1051.3212890360282</v>
      </c>
      <c r="L5506" s="112">
        <f>VLOOKUP($B5506,WB.UNEMP.1992,'WB (WDI)'!$AI$2,FALSE)</f>
        <v>0.34999999403953602</v>
      </c>
    </row>
    <row r="5507" spans="1:12" x14ac:dyDescent="0.25">
      <c r="A5507" s="93">
        <v>1992</v>
      </c>
      <c r="B5507" s="94" t="s">
        <v>99</v>
      </c>
      <c r="C5507" s="95" t="s">
        <v>100</v>
      </c>
      <c r="D5507" s="95" t="s">
        <v>6</v>
      </c>
      <c r="E5507" s="87"/>
      <c r="F5507" s="69"/>
      <c r="G5507" s="69"/>
      <c r="H5507" s="69"/>
      <c r="I5507" s="69"/>
      <c r="J5507" s="70"/>
      <c r="K5507" s="118" t="e">
        <f>VLOOKUP(B5507,WB.GDP.1992,'WB (WDI)'!$AI$2,FALSE)</f>
        <v>#N/A</v>
      </c>
      <c r="L5507" s="112" t="e">
        <f>VLOOKUP($B5507,WB.UNEMP.1992,'WB (WDI)'!$AI$2,FALSE)</f>
        <v>#N/A</v>
      </c>
    </row>
    <row r="5508" spans="1:12" x14ac:dyDescent="0.25">
      <c r="A5508" s="93">
        <v>1992</v>
      </c>
      <c r="B5508" s="94" t="s">
        <v>101</v>
      </c>
      <c r="C5508" s="95" t="s">
        <v>102</v>
      </c>
      <c r="D5508" s="95" t="s">
        <v>6</v>
      </c>
      <c r="E5508" s="87"/>
      <c r="F5508" s="69"/>
      <c r="G5508" s="69"/>
      <c r="H5508" s="69"/>
      <c r="I5508" s="69"/>
      <c r="J5508" s="70"/>
      <c r="K5508" s="118" t="e">
        <f>VLOOKUP(B5508,WB.GDP.1992,'WB (WDI)'!$AI$2,FALSE)</f>
        <v>#N/A</v>
      </c>
      <c r="L5508" s="112">
        <f>VLOOKUP($B5508,WB.UNEMP.1992,'WB (WDI)'!$AI$2,FALSE)</f>
        <v>14.210000038146999</v>
      </c>
    </row>
    <row r="5509" spans="1:12" x14ac:dyDescent="0.25">
      <c r="A5509" s="93">
        <v>1992</v>
      </c>
      <c r="B5509" s="94" t="s">
        <v>103</v>
      </c>
      <c r="C5509" s="95" t="s">
        <v>104</v>
      </c>
      <c r="D5509" s="95" t="s">
        <v>6</v>
      </c>
      <c r="E5509" s="87"/>
      <c r="F5509" s="69"/>
      <c r="G5509" s="69"/>
      <c r="H5509" s="69"/>
      <c r="I5509" s="69"/>
      <c r="J5509" s="70"/>
      <c r="K5509" s="118">
        <f>VLOOKUP(B5509,WB.GDP.1992,'WB (WDI)'!$AI$2,FALSE)</f>
        <v>2245.5349356794281</v>
      </c>
      <c r="L5509" s="112">
        <f>VLOOKUP($B5509,WB.UNEMP.1992,'WB (WDI)'!$AI$2,FALSE)</f>
        <v>5.5300002098083496</v>
      </c>
    </row>
    <row r="5510" spans="1:12" x14ac:dyDescent="0.25">
      <c r="A5510" s="93">
        <v>1992</v>
      </c>
      <c r="B5510" s="94" t="s">
        <v>105</v>
      </c>
      <c r="C5510" s="95" t="s">
        <v>106</v>
      </c>
      <c r="D5510" s="95" t="s">
        <v>6</v>
      </c>
      <c r="E5510" s="87"/>
      <c r="F5510" s="69"/>
      <c r="G5510" s="69"/>
      <c r="H5510" s="69"/>
      <c r="I5510" s="69"/>
      <c r="J5510" s="70"/>
      <c r="K5510" s="118">
        <f>VLOOKUP(B5510,WB.GDP.1992,'WB (WDI)'!$AI$2,FALSE)</f>
        <v>15842.983292875124</v>
      </c>
      <c r="L5510" s="112" t="e">
        <f>VLOOKUP($B5510,WB.UNEMP.1992,'WB (WDI)'!$AI$2,FALSE)</f>
        <v>#N/A</v>
      </c>
    </row>
    <row r="5511" spans="1:12" x14ac:dyDescent="0.25">
      <c r="A5511" s="93">
        <v>1992</v>
      </c>
      <c r="B5511" s="94" t="s">
        <v>107</v>
      </c>
      <c r="C5511" s="95" t="s">
        <v>108</v>
      </c>
      <c r="D5511" s="95" t="s">
        <v>6</v>
      </c>
      <c r="E5511" s="87"/>
      <c r="F5511" s="69"/>
      <c r="G5511" s="69"/>
      <c r="H5511" s="69"/>
      <c r="I5511" s="69"/>
      <c r="J5511" s="70"/>
      <c r="K5511" s="118">
        <f>VLOOKUP(B5511,WB.GDP.1992,'WB (WDI)'!$AI$2,FALSE)</f>
        <v>1203.0797432770878</v>
      </c>
      <c r="L5511" s="112">
        <f>VLOOKUP($B5511,WB.UNEMP.1992,'WB (WDI)'!$AI$2,FALSE)</f>
        <v>3.3499999046325701</v>
      </c>
    </row>
    <row r="5512" spans="1:12" x14ac:dyDescent="0.25">
      <c r="A5512" s="93">
        <v>1992</v>
      </c>
      <c r="B5512" s="94" t="s">
        <v>109</v>
      </c>
      <c r="C5512" s="95" t="s">
        <v>110</v>
      </c>
      <c r="D5512" s="95" t="s">
        <v>6</v>
      </c>
      <c r="E5512" s="87"/>
      <c r="F5512" s="69"/>
      <c r="G5512" s="69"/>
      <c r="H5512" s="69"/>
      <c r="I5512" s="69"/>
      <c r="J5512" s="70"/>
      <c r="K5512" s="118" t="e">
        <f>VLOOKUP(B5512,WB.GDP.1992,'WB (WDI)'!$AI$2,FALSE)</f>
        <v>#N/A</v>
      </c>
      <c r="L5512" s="112">
        <f>VLOOKUP($B5512,WB.UNEMP.1992,'WB (WDI)'!$AI$2,FALSE)</f>
        <v>13.329999923706101</v>
      </c>
    </row>
    <row r="5513" spans="1:12" x14ac:dyDescent="0.25">
      <c r="A5513" s="93">
        <v>1992</v>
      </c>
      <c r="B5513" s="94" t="s">
        <v>111</v>
      </c>
      <c r="C5513" s="95" t="s">
        <v>112</v>
      </c>
      <c r="D5513" s="95" t="s">
        <v>6</v>
      </c>
      <c r="E5513" s="87"/>
      <c r="F5513" s="69"/>
      <c r="G5513" s="69"/>
      <c r="H5513" s="69"/>
      <c r="I5513" s="69"/>
      <c r="J5513" s="70"/>
      <c r="K5513" s="118">
        <f>VLOOKUP(B5513,WB.GDP.1992,'WB (WDI)'!$AI$2,FALSE)</f>
        <v>9490.9780409582345</v>
      </c>
      <c r="L5513" s="112">
        <f>VLOOKUP($B5513,WB.UNEMP.1992,'WB (WDI)'!$AI$2,FALSE)</f>
        <v>29.579999923706101</v>
      </c>
    </row>
    <row r="5514" spans="1:12" x14ac:dyDescent="0.25">
      <c r="A5514" s="93">
        <v>1992</v>
      </c>
      <c r="B5514" s="94" t="s">
        <v>113</v>
      </c>
      <c r="C5514" s="95" t="s">
        <v>114</v>
      </c>
      <c r="D5514" s="95" t="s">
        <v>6</v>
      </c>
      <c r="E5514" s="87"/>
      <c r="F5514" s="69"/>
      <c r="G5514" s="69"/>
      <c r="H5514" s="69"/>
      <c r="I5514" s="69"/>
      <c r="J5514" s="70"/>
      <c r="K5514" s="118" t="e">
        <f>VLOOKUP(B5514,WB.GDP.1992,'WB (WDI)'!$AI$2,FALSE)</f>
        <v>#N/A</v>
      </c>
      <c r="L5514" s="112">
        <f>VLOOKUP($B5514,WB.UNEMP.1992,'WB (WDI)'!$AI$2,FALSE)</f>
        <v>12.5200004577637</v>
      </c>
    </row>
    <row r="5515" spans="1:12" x14ac:dyDescent="0.25">
      <c r="A5515" s="93">
        <v>1992</v>
      </c>
      <c r="B5515" s="94" t="s">
        <v>115</v>
      </c>
      <c r="C5515" s="95" t="s">
        <v>116</v>
      </c>
      <c r="D5515" s="95" t="s">
        <v>6</v>
      </c>
      <c r="E5515" s="87"/>
      <c r="F5515" s="69"/>
      <c r="G5515" s="69"/>
      <c r="H5515" s="69"/>
      <c r="I5515" s="69"/>
      <c r="J5515" s="70"/>
      <c r="K5515" s="118">
        <f>VLOOKUP(B5515,WB.GDP.1992,'WB (WDI)'!$AI$2,FALSE)</f>
        <v>1228.2747979583621</v>
      </c>
      <c r="L5515" s="112">
        <f>VLOOKUP($B5515,WB.UNEMP.1992,'WB (WDI)'!$AI$2,FALSE)</f>
        <v>4.3200001716613796</v>
      </c>
    </row>
    <row r="5516" spans="1:12" x14ac:dyDescent="0.25">
      <c r="A5516" s="93">
        <v>1992</v>
      </c>
      <c r="B5516" s="94" t="s">
        <v>117</v>
      </c>
      <c r="C5516" s="95" t="s">
        <v>118</v>
      </c>
      <c r="D5516" s="95" t="s">
        <v>6</v>
      </c>
      <c r="E5516" s="87"/>
      <c r="F5516" s="69"/>
      <c r="G5516" s="69"/>
      <c r="H5516" s="69"/>
      <c r="I5516" s="69"/>
      <c r="J5516" s="70"/>
      <c r="K5516" s="118">
        <f>VLOOKUP(B5516,WB.GDP.1992,'WB (WDI)'!$AI$2,FALSE)</f>
        <v>926.48158304272022</v>
      </c>
      <c r="L5516" s="112">
        <f>VLOOKUP($B5516,WB.UNEMP.1992,'WB (WDI)'!$AI$2,FALSE)</f>
        <v>0.92000001668930098</v>
      </c>
    </row>
    <row r="5517" spans="1:12" x14ac:dyDescent="0.25">
      <c r="A5517" s="93">
        <v>1992</v>
      </c>
      <c r="B5517" s="94" t="s">
        <v>119</v>
      </c>
      <c r="C5517" s="95" t="s">
        <v>120</v>
      </c>
      <c r="D5517" s="95" t="s">
        <v>6</v>
      </c>
      <c r="E5517" s="87"/>
      <c r="F5517" s="69"/>
      <c r="G5517" s="69"/>
      <c r="H5517" s="69"/>
      <c r="I5517" s="69"/>
      <c r="J5517" s="70"/>
      <c r="K5517" s="118">
        <f>VLOOKUP(B5517,WB.GDP.1992,'WB (WDI)'!$AI$2,FALSE)</f>
        <v>1336.38063442475</v>
      </c>
      <c r="L5517" s="112">
        <f>VLOOKUP($B5517,WB.UNEMP.1992,'WB (WDI)'!$AI$2,FALSE)</f>
        <v>3.5799999237060498</v>
      </c>
    </row>
    <row r="5518" spans="1:12" x14ac:dyDescent="0.25">
      <c r="A5518" s="93">
        <v>1992</v>
      </c>
      <c r="B5518" s="94" t="s">
        <v>121</v>
      </c>
      <c r="C5518" s="95" t="s">
        <v>122</v>
      </c>
      <c r="D5518" s="95" t="s">
        <v>6</v>
      </c>
      <c r="E5518" s="87"/>
      <c r="F5518" s="69"/>
      <c r="G5518" s="69"/>
      <c r="H5518" s="69"/>
      <c r="I5518" s="69"/>
      <c r="J5518" s="70"/>
      <c r="K5518" s="118">
        <f>VLOOKUP(B5518,WB.GDP.1992,'WB (WDI)'!$AI$2,FALSE)</f>
        <v>2045.973256640797</v>
      </c>
      <c r="L5518" s="112">
        <f>VLOOKUP($B5518,WB.UNEMP.1992,'WB (WDI)'!$AI$2,FALSE)</f>
        <v>19.2600002288818</v>
      </c>
    </row>
    <row r="5519" spans="1:12" x14ac:dyDescent="0.25">
      <c r="A5519" s="93">
        <v>1992</v>
      </c>
      <c r="B5519" s="94" t="s">
        <v>123</v>
      </c>
      <c r="C5519" s="95" t="s">
        <v>124</v>
      </c>
      <c r="D5519" s="95" t="s">
        <v>6</v>
      </c>
      <c r="E5519" s="87"/>
      <c r="F5519" s="69"/>
      <c r="G5519" s="69"/>
      <c r="H5519" s="69"/>
      <c r="I5519" s="69"/>
      <c r="J5519" s="70"/>
      <c r="K5519" s="118">
        <f>VLOOKUP(B5519,WB.GDP.1992,'WB (WDI)'!$AI$2,FALSE)</f>
        <v>3054.8891781164107</v>
      </c>
      <c r="L5519" s="112">
        <f>VLOOKUP($B5519,WB.UNEMP.1992,'WB (WDI)'!$AI$2,FALSE)</f>
        <v>4.8499999046325701</v>
      </c>
    </row>
    <row r="5520" spans="1:12" x14ac:dyDescent="0.25">
      <c r="A5520" s="93">
        <v>1992</v>
      </c>
      <c r="B5520" s="94" t="s">
        <v>125</v>
      </c>
      <c r="C5520" s="95" t="s">
        <v>126</v>
      </c>
      <c r="D5520" s="95" t="s">
        <v>647</v>
      </c>
      <c r="E5520" s="87"/>
      <c r="F5520" s="69"/>
      <c r="G5520" s="69"/>
      <c r="H5520" s="69"/>
      <c r="I5520" s="69"/>
      <c r="J5520" s="70"/>
      <c r="K5520" s="118" t="e">
        <f>VLOOKUP(B5520,WB.GDP.1992,'WB (WDI)'!$AI$2,FALSE)</f>
        <v>#N/A</v>
      </c>
      <c r="L5520" s="112" t="e">
        <f>VLOOKUP($B5520,WB.UNEMP.1992,'WB (WDI)'!$AI$2,FALSE)</f>
        <v>#N/A</v>
      </c>
    </row>
    <row r="5521" spans="1:12" x14ac:dyDescent="0.25">
      <c r="A5521" s="93">
        <v>1992</v>
      </c>
      <c r="B5521" s="94" t="s">
        <v>127</v>
      </c>
      <c r="C5521" s="95" t="s">
        <v>128</v>
      </c>
      <c r="D5521" s="95" t="s">
        <v>647</v>
      </c>
      <c r="E5521" s="87"/>
      <c r="F5521" s="69"/>
      <c r="G5521" s="69"/>
      <c r="H5521" s="69"/>
      <c r="I5521" s="69"/>
      <c r="J5521" s="70"/>
      <c r="K5521" s="118">
        <f>VLOOKUP(B5521,WB.GDP.1992,'WB (WDI)'!$AI$2,FALSE)</f>
        <v>15497.46474419735</v>
      </c>
      <c r="L5521" s="112" t="e">
        <f>VLOOKUP($B5521,WB.UNEMP.1992,'WB (WDI)'!$AI$2,FALSE)</f>
        <v>#N/A</v>
      </c>
    </row>
    <row r="5522" spans="1:12" x14ac:dyDescent="0.25">
      <c r="A5522" s="93">
        <v>1992</v>
      </c>
      <c r="B5522" s="94" t="s">
        <v>129</v>
      </c>
      <c r="C5522" s="95" t="s">
        <v>130</v>
      </c>
      <c r="D5522" s="95" t="s">
        <v>647</v>
      </c>
      <c r="E5522" s="87"/>
      <c r="F5522" s="69"/>
      <c r="G5522" s="69"/>
      <c r="H5522" s="69"/>
      <c r="I5522" s="69"/>
      <c r="J5522" s="70"/>
      <c r="K5522" s="118">
        <f>VLOOKUP(B5522,WB.GDP.1992,'WB (WDI)'!$AI$2,FALSE)</f>
        <v>16209.323077444911</v>
      </c>
      <c r="L5522" s="112">
        <f>VLOOKUP($B5522,WB.UNEMP.1992,'WB (WDI)'!$AI$2,FALSE)</f>
        <v>6.3600001335143999</v>
      </c>
    </row>
    <row r="5523" spans="1:12" x14ac:dyDescent="0.25">
      <c r="A5523" s="96">
        <v>1992</v>
      </c>
      <c r="B5523" s="94" t="s">
        <v>131</v>
      </c>
      <c r="C5523" s="95" t="s">
        <v>132</v>
      </c>
      <c r="D5523" s="95" t="s">
        <v>647</v>
      </c>
      <c r="E5523" s="87"/>
      <c r="F5523" s="69"/>
      <c r="G5523" s="69"/>
      <c r="H5523" s="69"/>
      <c r="I5523" s="69"/>
      <c r="J5523" s="70"/>
      <c r="K5523" s="118">
        <f>VLOOKUP(B5523,WB.GDP.1992,'WB (WDI)'!$AI$2,FALSE)</f>
        <v>38112.939714479282</v>
      </c>
      <c r="L5523" s="112" t="e">
        <f>VLOOKUP($B5523,WB.UNEMP.1992,'WB (WDI)'!$AI$2,FALSE)</f>
        <v>#N/A</v>
      </c>
    </row>
    <row r="5524" spans="1:12" x14ac:dyDescent="0.25">
      <c r="A5524" s="93">
        <v>1992</v>
      </c>
      <c r="B5524" s="94" t="s">
        <v>133</v>
      </c>
      <c r="C5524" s="95" t="s">
        <v>134</v>
      </c>
      <c r="D5524" s="95" t="s">
        <v>647</v>
      </c>
      <c r="E5524" s="87"/>
      <c r="F5524" s="69"/>
      <c r="G5524" s="69"/>
      <c r="H5524" s="69"/>
      <c r="I5524" s="69"/>
      <c r="J5524" s="70"/>
      <c r="K5524" s="118">
        <f>VLOOKUP(B5524,WB.GDP.1992,'WB (WDI)'!$AI$2,FALSE)</f>
        <v>33815.827861493512</v>
      </c>
      <c r="L5524" s="112">
        <f>VLOOKUP($B5524,WB.UNEMP.1992,'WB (WDI)'!$AI$2,FALSE)</f>
        <v>14.810000419616699</v>
      </c>
    </row>
    <row r="5525" spans="1:12" x14ac:dyDescent="0.25">
      <c r="A5525" s="93">
        <v>1992</v>
      </c>
      <c r="B5525" s="94" t="s">
        <v>135</v>
      </c>
      <c r="C5525" s="95" t="s">
        <v>136</v>
      </c>
      <c r="D5525" s="95" t="s">
        <v>647</v>
      </c>
      <c r="E5525" s="87"/>
      <c r="F5525" s="69"/>
      <c r="G5525" s="69"/>
      <c r="H5525" s="69"/>
      <c r="I5525" s="69"/>
      <c r="J5525" s="70"/>
      <c r="K5525" s="118">
        <f>VLOOKUP(B5525,WB.GDP.1992,'WB (WDI)'!$AI$2,FALSE)</f>
        <v>12579.659574588146</v>
      </c>
      <c r="L5525" s="112">
        <f>VLOOKUP($B5525,WB.UNEMP.1992,'WB (WDI)'!$AI$2,FALSE)</f>
        <v>22.940000534057599</v>
      </c>
    </row>
    <row r="5526" spans="1:12" x14ac:dyDescent="0.25">
      <c r="A5526" s="93">
        <v>1992</v>
      </c>
      <c r="B5526" s="94" t="s">
        <v>137</v>
      </c>
      <c r="C5526" s="95" t="s">
        <v>138</v>
      </c>
      <c r="D5526" s="95" t="s">
        <v>647</v>
      </c>
      <c r="E5526" s="87"/>
      <c r="F5526" s="69"/>
      <c r="G5526" s="69"/>
      <c r="H5526" s="69"/>
      <c r="I5526" s="69"/>
      <c r="J5526" s="70"/>
      <c r="K5526" s="118">
        <f>VLOOKUP(B5526,WB.GDP.1992,'WB (WDI)'!$AI$2,FALSE)</f>
        <v>5784.0362410779808</v>
      </c>
      <c r="L5526" s="112">
        <f>VLOOKUP($B5526,WB.UNEMP.1992,'WB (WDI)'!$AI$2,FALSE)</f>
        <v>9.6599998474121094</v>
      </c>
    </row>
    <row r="5527" spans="1:12" x14ac:dyDescent="0.25">
      <c r="A5527" s="93">
        <v>1992</v>
      </c>
      <c r="B5527" s="94" t="s">
        <v>139</v>
      </c>
      <c r="C5527" s="95" t="s">
        <v>140</v>
      </c>
      <c r="D5527" s="95" t="s">
        <v>647</v>
      </c>
      <c r="E5527" s="87"/>
      <c r="F5527" s="69"/>
      <c r="G5527" s="69"/>
      <c r="H5527" s="69"/>
      <c r="I5527" s="69"/>
      <c r="J5527" s="70"/>
      <c r="K5527" s="118">
        <f>VLOOKUP(B5527,WB.GDP.1992,'WB (WDI)'!$AI$2,FALSE)</f>
        <v>4705.5851702551063</v>
      </c>
      <c r="L5527" s="112">
        <f>VLOOKUP($B5527,WB.UNEMP.1992,'WB (WDI)'!$AI$2,FALSE)</f>
        <v>2.78999996185303</v>
      </c>
    </row>
    <row r="5528" spans="1:12" x14ac:dyDescent="0.25">
      <c r="A5528" s="93">
        <v>1992</v>
      </c>
      <c r="B5528" s="94" t="s">
        <v>141</v>
      </c>
      <c r="C5528" s="95" t="s">
        <v>142</v>
      </c>
      <c r="D5528" s="95" t="s">
        <v>647</v>
      </c>
      <c r="E5528" s="87"/>
      <c r="F5528" s="69"/>
      <c r="G5528" s="69"/>
      <c r="H5528" s="69"/>
      <c r="I5528" s="69"/>
      <c r="J5528" s="70"/>
      <c r="K5528" s="118" t="e">
        <f>VLOOKUP(B5528,WB.GDP.1992,'WB (WDI)'!$AI$2,FALSE)</f>
        <v>#N/A</v>
      </c>
      <c r="L5528" s="112" t="e">
        <f>VLOOKUP($B5528,WB.UNEMP.1992,'WB (WDI)'!$AI$2,FALSE)</f>
        <v>#N/A</v>
      </c>
    </row>
    <row r="5529" spans="1:12" x14ac:dyDescent="0.25">
      <c r="A5529" s="93">
        <v>1992</v>
      </c>
      <c r="B5529" s="94" t="s">
        <v>143</v>
      </c>
      <c r="C5529" s="95" t="s">
        <v>144</v>
      </c>
      <c r="D5529" s="95" t="s">
        <v>647</v>
      </c>
      <c r="E5529" s="87"/>
      <c r="F5529" s="69"/>
      <c r="G5529" s="69"/>
      <c r="H5529" s="69"/>
      <c r="I5529" s="69"/>
      <c r="J5529" s="70"/>
      <c r="K5529" s="118" t="e">
        <f>VLOOKUP(B5529,WB.GDP.1992,'WB (WDI)'!$AI$2,FALSE)</f>
        <v>#N/A</v>
      </c>
      <c r="L5529" s="112" t="e">
        <f>VLOOKUP($B5529,WB.UNEMP.1992,'WB (WDI)'!$AI$2,FALSE)</f>
        <v>#N/A</v>
      </c>
    </row>
    <row r="5530" spans="1:12" x14ac:dyDescent="0.25">
      <c r="A5530" s="93">
        <v>1992</v>
      </c>
      <c r="B5530" s="94" t="s">
        <v>145</v>
      </c>
      <c r="C5530" s="95" t="s">
        <v>146</v>
      </c>
      <c r="D5530" s="95" t="s">
        <v>647</v>
      </c>
      <c r="E5530" s="87"/>
      <c r="F5530" s="69"/>
      <c r="G5530" s="69"/>
      <c r="H5530" s="69"/>
      <c r="I5530" s="69"/>
      <c r="J5530" s="70"/>
      <c r="K5530" s="118">
        <f>VLOOKUP(B5530,WB.GDP.1992,'WB (WDI)'!$AI$2,FALSE)</f>
        <v>10264.746347658624</v>
      </c>
      <c r="L5530" s="112">
        <f>VLOOKUP($B5530,WB.UNEMP.1992,'WB (WDI)'!$AI$2,FALSE)</f>
        <v>6.4200000762939498</v>
      </c>
    </row>
    <row r="5531" spans="1:12" x14ac:dyDescent="0.25">
      <c r="A5531" s="93">
        <v>1992</v>
      </c>
      <c r="B5531" s="94" t="s">
        <v>147</v>
      </c>
      <c r="C5531" s="95" t="s">
        <v>148</v>
      </c>
      <c r="D5531" s="95" t="s">
        <v>647</v>
      </c>
      <c r="E5531" s="87"/>
      <c r="F5531" s="69"/>
      <c r="G5531" s="69"/>
      <c r="H5531" s="69"/>
      <c r="I5531" s="69"/>
      <c r="J5531" s="70"/>
      <c r="K5531" s="118" t="e">
        <f>VLOOKUP(B5531,WB.GDP.1992,'WB (WDI)'!$AI$2,FALSE)</f>
        <v>#N/A</v>
      </c>
      <c r="L5531" s="112" t="e">
        <f>VLOOKUP($B5531,WB.UNEMP.1992,'WB (WDI)'!$AI$2,FALSE)</f>
        <v>#N/A</v>
      </c>
    </row>
    <row r="5532" spans="1:12" x14ac:dyDescent="0.25">
      <c r="A5532" s="93">
        <v>1992</v>
      </c>
      <c r="B5532" s="94" t="s">
        <v>149</v>
      </c>
      <c r="C5532" s="95" t="s">
        <v>150</v>
      </c>
      <c r="D5532" s="95" t="s">
        <v>647</v>
      </c>
      <c r="E5532" s="87"/>
      <c r="F5532" s="69"/>
      <c r="G5532" s="69"/>
      <c r="H5532" s="69"/>
      <c r="I5532" s="69"/>
      <c r="J5532" s="70"/>
      <c r="K5532" s="118" t="e">
        <f>VLOOKUP(B5532,WB.GDP.1992,'WB (WDI)'!$AI$2,FALSE)</f>
        <v>#N/A</v>
      </c>
      <c r="L5532" s="112" t="e">
        <f>VLOOKUP($B5532,WB.UNEMP.1992,'WB (WDI)'!$AI$2,FALSE)</f>
        <v>#N/A</v>
      </c>
    </row>
    <row r="5533" spans="1:12" x14ac:dyDescent="0.25">
      <c r="A5533" s="93">
        <v>1992</v>
      </c>
      <c r="B5533" s="94" t="s">
        <v>151</v>
      </c>
      <c r="C5533" s="95" t="s">
        <v>152</v>
      </c>
      <c r="D5533" s="95" t="s">
        <v>647</v>
      </c>
      <c r="E5533" s="87"/>
      <c r="F5533" s="69"/>
      <c r="G5533" s="69"/>
      <c r="H5533" s="69"/>
      <c r="I5533" s="69"/>
      <c r="J5533" s="70"/>
      <c r="K5533" s="118">
        <f>VLOOKUP(B5533,WB.GDP.1992,'WB (WDI)'!$AI$2,FALSE)</f>
        <v>11456.747361102813</v>
      </c>
      <c r="L5533" s="112">
        <f>VLOOKUP($B5533,WB.UNEMP.1992,'WB (WDI)'!$AI$2,FALSE)</f>
        <v>4.3499999046325701</v>
      </c>
    </row>
    <row r="5534" spans="1:12" x14ac:dyDescent="0.25">
      <c r="A5534" s="93">
        <v>1992</v>
      </c>
      <c r="B5534" s="94" t="s">
        <v>153</v>
      </c>
      <c r="C5534" s="95" t="s">
        <v>154</v>
      </c>
      <c r="D5534" s="95" t="s">
        <v>647</v>
      </c>
      <c r="E5534" s="87"/>
      <c r="F5534" s="69"/>
      <c r="G5534" s="69"/>
      <c r="H5534" s="69"/>
      <c r="I5534" s="69"/>
      <c r="J5534" s="70"/>
      <c r="K5534" s="118">
        <f>VLOOKUP(B5534,WB.GDP.1992,'WB (WDI)'!$AI$2,FALSE)</f>
        <v>8507.0469179319589</v>
      </c>
      <c r="L5534" s="112">
        <f>VLOOKUP($B5534,WB.UNEMP.1992,'WB (WDI)'!$AI$2,FALSE)</f>
        <v>9.4399995803833008</v>
      </c>
    </row>
    <row r="5535" spans="1:12" x14ac:dyDescent="0.25">
      <c r="A5535" s="93">
        <v>1992</v>
      </c>
      <c r="B5535" s="94" t="s">
        <v>155</v>
      </c>
      <c r="C5535" s="95" t="s">
        <v>156</v>
      </c>
      <c r="D5535" s="95" t="s">
        <v>647</v>
      </c>
      <c r="E5535" s="87"/>
      <c r="F5535" s="69"/>
      <c r="G5535" s="69"/>
      <c r="H5535" s="69"/>
      <c r="I5535" s="69"/>
      <c r="J5535" s="70"/>
      <c r="K5535" s="118">
        <f>VLOOKUP(B5535,WB.GDP.1992,'WB (WDI)'!$AI$2,FALSE)</f>
        <v>10459.275479592619</v>
      </c>
      <c r="L5535" s="112">
        <f>VLOOKUP($B5535,WB.UNEMP.1992,'WB (WDI)'!$AI$2,FALSE)</f>
        <v>3.9300000667571999</v>
      </c>
    </row>
    <row r="5536" spans="1:12" x14ac:dyDescent="0.25">
      <c r="A5536" s="93">
        <v>1992</v>
      </c>
      <c r="B5536" s="94" t="s">
        <v>157</v>
      </c>
      <c r="C5536" s="95" t="s">
        <v>158</v>
      </c>
      <c r="D5536" s="95" t="s">
        <v>647</v>
      </c>
      <c r="E5536" s="87"/>
      <c r="F5536" s="69"/>
      <c r="G5536" s="69"/>
      <c r="H5536" s="69"/>
      <c r="I5536" s="69"/>
      <c r="J5536" s="70"/>
      <c r="K5536" s="118" t="e">
        <f>VLOOKUP(B5536,WB.GDP.1992,'WB (WDI)'!$AI$2,FALSE)</f>
        <v>#N/A</v>
      </c>
      <c r="L5536" s="112">
        <f>VLOOKUP($B5536,WB.UNEMP.1992,'WB (WDI)'!$AI$2,FALSE)</f>
        <v>8.0399999618530291</v>
      </c>
    </row>
    <row r="5537" spans="1:12" x14ac:dyDescent="0.25">
      <c r="A5537" s="93">
        <v>1992</v>
      </c>
      <c r="B5537" s="94" t="s">
        <v>159</v>
      </c>
      <c r="C5537" s="95" t="s">
        <v>160</v>
      </c>
      <c r="D5537" s="95" t="s">
        <v>647</v>
      </c>
      <c r="E5537" s="87"/>
      <c r="F5537" s="69"/>
      <c r="G5537" s="69"/>
      <c r="H5537" s="69"/>
      <c r="I5537" s="69"/>
      <c r="J5537" s="70"/>
      <c r="K5537" s="118" t="e">
        <f>VLOOKUP(B5537,WB.GDP.1992,'WB (WDI)'!$AI$2,FALSE)</f>
        <v>#N/A</v>
      </c>
      <c r="L5537" s="112" t="e">
        <f>VLOOKUP($B5537,WB.UNEMP.1992,'WB (WDI)'!$AI$2,FALSE)</f>
        <v>#N/A</v>
      </c>
    </row>
    <row r="5538" spans="1:12" x14ac:dyDescent="0.25">
      <c r="A5538" s="93">
        <v>1992</v>
      </c>
      <c r="B5538" s="94" t="s">
        <v>161</v>
      </c>
      <c r="C5538" s="95" t="s">
        <v>162</v>
      </c>
      <c r="D5538" s="95" t="s">
        <v>647</v>
      </c>
      <c r="E5538" s="87"/>
      <c r="F5538" s="69"/>
      <c r="G5538" s="69"/>
      <c r="H5538" s="69"/>
      <c r="I5538" s="69"/>
      <c r="J5538" s="70"/>
      <c r="K5538" s="118">
        <f>VLOOKUP(B5538,WB.GDP.1992,'WB (WDI)'!$AI$2,FALSE)</f>
        <v>8026.2432036031387</v>
      </c>
      <c r="L5538" s="112" t="e">
        <f>VLOOKUP($B5538,WB.UNEMP.1992,'WB (WDI)'!$AI$2,FALSE)</f>
        <v>#N/A</v>
      </c>
    </row>
    <row r="5539" spans="1:12" x14ac:dyDescent="0.25">
      <c r="A5539" s="93">
        <v>1992</v>
      </c>
      <c r="B5539" s="94" t="s">
        <v>163</v>
      </c>
      <c r="C5539" s="95" t="s">
        <v>164</v>
      </c>
      <c r="D5539" s="95" t="s">
        <v>647</v>
      </c>
      <c r="E5539" s="87"/>
      <c r="F5539" s="69"/>
      <c r="G5539" s="69"/>
      <c r="H5539" s="69"/>
      <c r="I5539" s="69"/>
      <c r="J5539" s="70"/>
      <c r="K5539" s="118">
        <f>VLOOKUP(B5539,WB.GDP.1992,'WB (WDI)'!$AI$2,FALSE)</f>
        <v>6706.0234172610753</v>
      </c>
      <c r="L5539" s="112">
        <f>VLOOKUP($B5539,WB.UNEMP.1992,'WB (WDI)'!$AI$2,FALSE)</f>
        <v>6.3000001907348597</v>
      </c>
    </row>
    <row r="5540" spans="1:12" x14ac:dyDescent="0.25">
      <c r="A5540" s="93">
        <v>1992</v>
      </c>
      <c r="B5540" s="94" t="s">
        <v>165</v>
      </c>
      <c r="C5540" s="95" t="s">
        <v>166</v>
      </c>
      <c r="D5540" s="95" t="s">
        <v>647</v>
      </c>
      <c r="E5540" s="87"/>
      <c r="F5540" s="69"/>
      <c r="G5540" s="69"/>
      <c r="H5540" s="69"/>
      <c r="I5540" s="69"/>
      <c r="J5540" s="70"/>
      <c r="K5540" s="118">
        <f>VLOOKUP(B5540,WB.GDP.1992,'WB (WDI)'!$AI$2,FALSE)</f>
        <v>8432.6202335861526</v>
      </c>
      <c r="L5540" s="112">
        <f>VLOOKUP($B5540,WB.UNEMP.1992,'WB (WDI)'!$AI$2,FALSE)</f>
        <v>4.6799998283386204</v>
      </c>
    </row>
    <row r="5541" spans="1:12" x14ac:dyDescent="0.25">
      <c r="A5541" s="93">
        <v>1992</v>
      </c>
      <c r="B5541" s="94" t="s">
        <v>167</v>
      </c>
      <c r="C5541" s="95" t="s">
        <v>168</v>
      </c>
      <c r="D5541" s="95" t="s">
        <v>647</v>
      </c>
      <c r="E5541" s="87"/>
      <c r="F5541" s="69"/>
      <c r="G5541" s="69"/>
      <c r="H5541" s="69"/>
      <c r="I5541" s="69"/>
      <c r="J5541" s="70"/>
      <c r="K5541" s="118">
        <f>VLOOKUP(B5541,WB.GDP.1992,'WB (WDI)'!$AI$2,FALSE)</f>
        <v>5563.9370921363707</v>
      </c>
      <c r="L5541" s="112">
        <f>VLOOKUP($B5541,WB.UNEMP.1992,'WB (WDI)'!$AI$2,FALSE)</f>
        <v>7.8800001144409197</v>
      </c>
    </row>
    <row r="5542" spans="1:12" x14ac:dyDescent="0.25">
      <c r="A5542" s="93">
        <v>1992</v>
      </c>
      <c r="B5542" s="94" t="s">
        <v>169</v>
      </c>
      <c r="C5542" s="95" t="s">
        <v>170</v>
      </c>
      <c r="D5542" s="95" t="s">
        <v>647</v>
      </c>
      <c r="E5542" s="87"/>
      <c r="F5542" s="69"/>
      <c r="G5542" s="69"/>
      <c r="H5542" s="69"/>
      <c r="I5542" s="69"/>
      <c r="J5542" s="70"/>
      <c r="K5542" s="118" t="e">
        <f>VLOOKUP(B5542,WB.GDP.1992,'WB (WDI)'!$AI$2,FALSE)</f>
        <v>#N/A</v>
      </c>
      <c r="L5542" s="112" t="e">
        <f>VLOOKUP($B5542,WB.UNEMP.1992,'WB (WDI)'!$AI$2,FALSE)</f>
        <v>#N/A</v>
      </c>
    </row>
    <row r="5543" spans="1:12" x14ac:dyDescent="0.25">
      <c r="A5543" s="93">
        <v>1992</v>
      </c>
      <c r="B5543" s="94" t="s">
        <v>171</v>
      </c>
      <c r="C5543" s="95" t="s">
        <v>172</v>
      </c>
      <c r="D5543" s="95" t="s">
        <v>647</v>
      </c>
      <c r="E5543" s="87"/>
      <c r="F5543" s="69"/>
      <c r="G5543" s="69"/>
      <c r="H5543" s="69"/>
      <c r="I5543" s="69"/>
      <c r="J5543" s="70"/>
      <c r="K5543" s="118" t="e">
        <f>VLOOKUP(B5543,WB.GDP.1992,'WB (WDI)'!$AI$2,FALSE)</f>
        <v>#N/A</v>
      </c>
      <c r="L5543" s="112" t="e">
        <f>VLOOKUP($B5543,WB.UNEMP.1992,'WB (WDI)'!$AI$2,FALSE)</f>
        <v>#N/A</v>
      </c>
    </row>
    <row r="5544" spans="1:12" x14ac:dyDescent="0.25">
      <c r="A5544" s="93">
        <v>1992</v>
      </c>
      <c r="B5544" s="94" t="s">
        <v>173</v>
      </c>
      <c r="C5544" s="95" t="s">
        <v>174</v>
      </c>
      <c r="D5544" s="95" t="s">
        <v>647</v>
      </c>
      <c r="E5544" s="87"/>
      <c r="F5544" s="69"/>
      <c r="G5544" s="69"/>
      <c r="H5544" s="69"/>
      <c r="I5544" s="69"/>
      <c r="J5544" s="70"/>
      <c r="K5544" s="118">
        <f>VLOOKUP(B5544,WB.GDP.1992,'WB (WDI)'!$AI$2,FALSE)</f>
        <v>8783.6639515752595</v>
      </c>
      <c r="L5544" s="112" t="e">
        <f>VLOOKUP($B5544,WB.UNEMP.1992,'WB (WDI)'!$AI$2,FALSE)</f>
        <v>#N/A</v>
      </c>
    </row>
    <row r="5545" spans="1:12" x14ac:dyDescent="0.25">
      <c r="A5545" s="93">
        <v>1992</v>
      </c>
      <c r="B5545" s="94" t="s">
        <v>175</v>
      </c>
      <c r="C5545" s="95" t="s">
        <v>176</v>
      </c>
      <c r="D5545" s="95" t="s">
        <v>647</v>
      </c>
      <c r="E5545" s="87"/>
      <c r="F5545" s="69"/>
      <c r="G5545" s="69"/>
      <c r="H5545" s="69"/>
      <c r="I5545" s="69"/>
      <c r="J5545" s="70"/>
      <c r="K5545" s="118" t="e">
        <f>VLOOKUP(B5545,WB.GDP.1992,'WB (WDI)'!$AI$2,FALSE)</f>
        <v>#N/A</v>
      </c>
      <c r="L5545" s="112" t="e">
        <f>VLOOKUP($B5545,WB.UNEMP.1992,'WB (WDI)'!$AI$2,FALSE)</f>
        <v>#N/A</v>
      </c>
    </row>
    <row r="5546" spans="1:12" x14ac:dyDescent="0.25">
      <c r="A5546" s="93">
        <v>1992</v>
      </c>
      <c r="B5546" s="94" t="s">
        <v>177</v>
      </c>
      <c r="C5546" s="95" t="s">
        <v>178</v>
      </c>
      <c r="D5546" s="95" t="s">
        <v>647</v>
      </c>
      <c r="E5546" s="87"/>
      <c r="F5546" s="69"/>
      <c r="G5546" s="69"/>
      <c r="H5546" s="69"/>
      <c r="I5546" s="69"/>
      <c r="J5546" s="70"/>
      <c r="K5546" s="118">
        <f>VLOOKUP(B5546,WB.GDP.1992,'WB (WDI)'!$AI$2,FALSE)</f>
        <v>5729.8786472348038</v>
      </c>
      <c r="L5546" s="112">
        <f>VLOOKUP($B5546,WB.UNEMP.1992,'WB (WDI)'!$AI$2,FALSE)</f>
        <v>2.71000003814697</v>
      </c>
    </row>
    <row r="5547" spans="1:12" x14ac:dyDescent="0.25">
      <c r="A5547" s="93">
        <v>1992</v>
      </c>
      <c r="B5547" s="94" t="s">
        <v>179</v>
      </c>
      <c r="C5547" s="95" t="s">
        <v>180</v>
      </c>
      <c r="D5547" s="95" t="s">
        <v>647</v>
      </c>
      <c r="E5547" s="87"/>
      <c r="F5547" s="69"/>
      <c r="G5547" s="69"/>
      <c r="H5547" s="69"/>
      <c r="I5547" s="69"/>
      <c r="J5547" s="70"/>
      <c r="K5547" s="118">
        <f>VLOOKUP(B5547,WB.GDP.1992,'WB (WDI)'!$AI$2,FALSE)</f>
        <v>5495.8053940207492</v>
      </c>
      <c r="L5547" s="112">
        <f>VLOOKUP($B5547,WB.UNEMP.1992,'WB (WDI)'!$AI$2,FALSE)</f>
        <v>11.8999996185303</v>
      </c>
    </row>
    <row r="5548" spans="1:12" x14ac:dyDescent="0.25">
      <c r="A5548" s="93">
        <v>1992</v>
      </c>
      <c r="B5548" s="94" t="s">
        <v>181</v>
      </c>
      <c r="C5548" s="95" t="s">
        <v>182</v>
      </c>
      <c r="D5548" s="95" t="s">
        <v>647</v>
      </c>
      <c r="E5548" s="87"/>
      <c r="F5548" s="69"/>
      <c r="G5548" s="69"/>
      <c r="H5548" s="69"/>
      <c r="I5548" s="69"/>
      <c r="J5548" s="70"/>
      <c r="K5548" s="118">
        <f>VLOOKUP(B5548,WB.GDP.1992,'WB (WDI)'!$AI$2,FALSE)</f>
        <v>2995.7810295593845</v>
      </c>
      <c r="L5548" s="112">
        <f>VLOOKUP($B5548,WB.UNEMP.1992,'WB (WDI)'!$AI$2,FALSE)</f>
        <v>7.0700001716613796</v>
      </c>
    </row>
    <row r="5549" spans="1:12" x14ac:dyDescent="0.25">
      <c r="A5549" s="93">
        <v>1992</v>
      </c>
      <c r="B5549" s="94" t="s">
        <v>183</v>
      </c>
      <c r="C5549" s="95" t="s">
        <v>184</v>
      </c>
      <c r="D5549" s="95" t="s">
        <v>647</v>
      </c>
      <c r="E5549" s="87"/>
      <c r="F5549" s="69"/>
      <c r="G5549" s="69"/>
      <c r="H5549" s="69"/>
      <c r="I5549" s="69"/>
      <c r="J5549" s="70"/>
      <c r="K5549" s="118">
        <f>VLOOKUP(B5549,WB.GDP.1992,'WB (WDI)'!$AI$2,FALSE)</f>
        <v>3866.1150509521412</v>
      </c>
      <c r="L5549" s="112">
        <f>VLOOKUP($B5549,WB.UNEMP.1992,'WB (WDI)'!$AI$2,FALSE)</f>
        <v>3.0599999427795401</v>
      </c>
    </row>
    <row r="5550" spans="1:12" x14ac:dyDescent="0.25">
      <c r="A5550" s="93">
        <v>1992</v>
      </c>
      <c r="B5550" s="94" t="s">
        <v>185</v>
      </c>
      <c r="C5550" s="95" t="s">
        <v>186</v>
      </c>
      <c r="D5550" s="95" t="s">
        <v>647</v>
      </c>
      <c r="E5550" s="87"/>
      <c r="F5550" s="69"/>
      <c r="G5550" s="69"/>
      <c r="H5550" s="69"/>
      <c r="I5550" s="69"/>
      <c r="J5550" s="70"/>
      <c r="K5550" s="118">
        <f>VLOOKUP(B5550,WB.GDP.1992,'WB (WDI)'!$AI$2,FALSE)</f>
        <v>9029.6891900888277</v>
      </c>
      <c r="L5550" s="112">
        <f>VLOOKUP($B5550,WB.UNEMP.1992,'WB (WDI)'!$AI$2,FALSE)</f>
        <v>15.75</v>
      </c>
    </row>
    <row r="5551" spans="1:12" x14ac:dyDescent="0.25">
      <c r="A5551" s="93">
        <v>1992</v>
      </c>
      <c r="B5551" s="94" t="s">
        <v>187</v>
      </c>
      <c r="C5551" s="95" t="s">
        <v>188</v>
      </c>
      <c r="D5551" s="95" t="s">
        <v>647</v>
      </c>
      <c r="E5551" s="87"/>
      <c r="F5551" s="69"/>
      <c r="G5551" s="69"/>
      <c r="H5551" s="69"/>
      <c r="I5551" s="69"/>
      <c r="J5551" s="70"/>
      <c r="K5551" s="118" t="e">
        <f>VLOOKUP(B5551,WB.GDP.1992,'WB (WDI)'!$AI$2,FALSE)</f>
        <v>#N/A</v>
      </c>
      <c r="L5551" s="112" t="e">
        <f>VLOOKUP($B5551,WB.UNEMP.1992,'WB (WDI)'!$AI$2,FALSE)</f>
        <v>#N/A</v>
      </c>
    </row>
    <row r="5552" spans="1:12" x14ac:dyDescent="0.25">
      <c r="A5552" s="93">
        <v>1992</v>
      </c>
      <c r="B5552" s="94" t="s">
        <v>189</v>
      </c>
      <c r="C5552" s="95" t="s">
        <v>190</v>
      </c>
      <c r="D5552" s="95" t="s">
        <v>647</v>
      </c>
      <c r="E5552" s="87"/>
      <c r="F5552" s="69"/>
      <c r="G5552" s="69"/>
      <c r="H5552" s="69"/>
      <c r="I5552" s="69"/>
      <c r="J5552" s="70"/>
      <c r="K5552" s="118">
        <f>VLOOKUP(B5552,WB.GDP.1992,'WB (WDI)'!$AI$2,FALSE)</f>
        <v>15601.532469605076</v>
      </c>
      <c r="L5552" s="112">
        <f>VLOOKUP($B5552,WB.UNEMP.1992,'WB (WDI)'!$AI$2,FALSE)</f>
        <v>3.2400000095367401</v>
      </c>
    </row>
    <row r="5553" spans="1:12" x14ac:dyDescent="0.25">
      <c r="A5553" s="93">
        <v>1992</v>
      </c>
      <c r="B5553" s="94" t="s">
        <v>191</v>
      </c>
      <c r="C5553" s="95" t="s">
        <v>192</v>
      </c>
      <c r="D5553" s="95" t="s">
        <v>647</v>
      </c>
      <c r="E5553" s="87"/>
      <c r="F5553" s="69"/>
      <c r="G5553" s="69"/>
      <c r="H5553" s="69"/>
      <c r="I5553" s="69"/>
      <c r="J5553" s="70"/>
      <c r="K5553" s="118" t="e">
        <f>VLOOKUP(B5553,WB.GDP.1992,'WB (WDI)'!$AI$2,FALSE)</f>
        <v>#N/A</v>
      </c>
      <c r="L5553" s="112" t="e">
        <f>VLOOKUP($B5553,WB.UNEMP.1992,'WB (WDI)'!$AI$2,FALSE)</f>
        <v>#N/A</v>
      </c>
    </row>
    <row r="5554" spans="1:12" x14ac:dyDescent="0.25">
      <c r="A5554" s="93">
        <v>1992</v>
      </c>
      <c r="B5554" s="94" t="s">
        <v>193</v>
      </c>
      <c r="C5554" s="95" t="s">
        <v>194</v>
      </c>
      <c r="D5554" s="95" t="s">
        <v>647</v>
      </c>
      <c r="E5554" s="87"/>
      <c r="F5554" s="69"/>
      <c r="G5554" s="69"/>
      <c r="H5554" s="69"/>
      <c r="I5554" s="69"/>
      <c r="J5554" s="70"/>
      <c r="K5554" s="118">
        <f>VLOOKUP(B5554,WB.GDP.1992,'WB (WDI)'!$AI$2,FALSE)</f>
        <v>3309.5436343325705</v>
      </c>
      <c r="L5554" s="112">
        <f>VLOOKUP($B5554,WB.UNEMP.1992,'WB (WDI)'!$AI$2,FALSE)</f>
        <v>7.4099998474121103</v>
      </c>
    </row>
    <row r="5555" spans="1:12" x14ac:dyDescent="0.25">
      <c r="A5555" s="93">
        <v>1992</v>
      </c>
      <c r="B5555" s="94" t="s">
        <v>195</v>
      </c>
      <c r="C5555" s="95" t="s">
        <v>196</v>
      </c>
      <c r="D5555" s="95" t="s">
        <v>647</v>
      </c>
      <c r="E5555" s="87"/>
      <c r="F5555" s="69"/>
      <c r="G5555" s="69"/>
      <c r="H5555" s="69"/>
      <c r="I5555" s="69"/>
      <c r="J5555" s="70"/>
      <c r="K5555" s="118">
        <f>VLOOKUP(B5555,WB.GDP.1992,'WB (WDI)'!$AI$2,FALSE)</f>
        <v>12183.478357251242</v>
      </c>
      <c r="L5555" s="112">
        <f>VLOOKUP($B5555,WB.UNEMP.1992,'WB (WDI)'!$AI$2,FALSE)</f>
        <v>3.6800000667571999</v>
      </c>
    </row>
    <row r="5556" spans="1:12" x14ac:dyDescent="0.25">
      <c r="A5556" s="93">
        <v>1992</v>
      </c>
      <c r="B5556" s="94" t="s">
        <v>197</v>
      </c>
      <c r="C5556" s="95" t="s">
        <v>198</v>
      </c>
      <c r="D5556" s="95" t="s">
        <v>647</v>
      </c>
      <c r="E5556" s="87"/>
      <c r="F5556" s="69"/>
      <c r="G5556" s="69"/>
      <c r="H5556" s="69"/>
      <c r="I5556" s="69"/>
      <c r="J5556" s="70"/>
      <c r="K5556" s="118">
        <f>VLOOKUP(B5556,WB.GDP.1992,'WB (WDI)'!$AI$2,FALSE)</f>
        <v>8474.3960528195148</v>
      </c>
      <c r="L5556" s="112">
        <f>VLOOKUP($B5556,WB.UNEMP.1992,'WB (WDI)'!$AI$2,FALSE)</f>
        <v>9.1599998474121094</v>
      </c>
    </row>
    <row r="5557" spans="1:12" x14ac:dyDescent="0.25">
      <c r="A5557" s="93">
        <v>1992</v>
      </c>
      <c r="B5557" s="94" t="s">
        <v>199</v>
      </c>
      <c r="C5557" s="95" t="s">
        <v>200</v>
      </c>
      <c r="D5557" s="95" t="s">
        <v>647</v>
      </c>
      <c r="E5557" s="87"/>
      <c r="F5557" s="69"/>
      <c r="G5557" s="69"/>
      <c r="H5557" s="69"/>
      <c r="I5557" s="69"/>
      <c r="J5557" s="70"/>
      <c r="K5557" s="118">
        <f>VLOOKUP(B5557,WB.GDP.1992,'WB (WDI)'!$AI$2,FALSE)</f>
        <v>5128.6352681869457</v>
      </c>
      <c r="L5557" s="112">
        <f>VLOOKUP($B5557,WB.UNEMP.1992,'WB (WDI)'!$AI$2,FALSE)</f>
        <v>5.6300001144409197</v>
      </c>
    </row>
    <row r="5558" spans="1:12" x14ac:dyDescent="0.25">
      <c r="A5558" s="93">
        <v>1992</v>
      </c>
      <c r="B5558" s="94" t="s">
        <v>201</v>
      </c>
      <c r="C5558" s="95" t="s">
        <v>202</v>
      </c>
      <c r="D5558" s="95" t="s">
        <v>647</v>
      </c>
      <c r="E5558" s="87"/>
      <c r="F5558" s="69"/>
      <c r="G5558" s="69"/>
      <c r="H5558" s="69"/>
      <c r="I5558" s="69"/>
      <c r="J5558" s="70"/>
      <c r="K5558" s="118">
        <f>VLOOKUP(B5558,WB.GDP.1992,'WB (WDI)'!$AI$2,FALSE)</f>
        <v>22791.564919542365</v>
      </c>
      <c r="L5558" s="112">
        <f>VLOOKUP($B5558,WB.UNEMP.1992,'WB (WDI)'!$AI$2,FALSE)</f>
        <v>16.930000305175799</v>
      </c>
    </row>
    <row r="5559" spans="1:12" x14ac:dyDescent="0.25">
      <c r="A5559" s="93">
        <v>1992</v>
      </c>
      <c r="B5559" s="94" t="s">
        <v>203</v>
      </c>
      <c r="C5559" s="95" t="s">
        <v>204</v>
      </c>
      <c r="D5559" s="95" t="s">
        <v>647</v>
      </c>
      <c r="E5559" s="87"/>
      <c r="F5559" s="69"/>
      <c r="G5559" s="69"/>
      <c r="H5559" s="69"/>
      <c r="I5559" s="69"/>
      <c r="J5559" s="70"/>
      <c r="K5559" s="118" t="e">
        <f>VLOOKUP(B5559,WB.GDP.1992,'WB (WDI)'!$AI$2,FALSE)</f>
        <v>#N/A</v>
      </c>
      <c r="L5559" s="112" t="e">
        <f>VLOOKUP($B5559,WB.UNEMP.1992,'WB (WDI)'!$AI$2,FALSE)</f>
        <v>#N/A</v>
      </c>
    </row>
    <row r="5560" spans="1:12" x14ac:dyDescent="0.25">
      <c r="A5560" s="93">
        <v>1992</v>
      </c>
      <c r="B5560" s="94" t="s">
        <v>205</v>
      </c>
      <c r="C5560" s="95" t="s">
        <v>206</v>
      </c>
      <c r="D5560" s="95" t="s">
        <v>647</v>
      </c>
      <c r="E5560" s="87"/>
      <c r="F5560" s="69"/>
      <c r="G5560" s="69"/>
      <c r="H5560" s="69"/>
      <c r="I5560" s="69"/>
      <c r="J5560" s="70"/>
      <c r="K5560" s="118">
        <f>VLOOKUP(B5560,WB.GDP.1992,'WB (WDI)'!$AI$2,FALSE)</f>
        <v>15348.751432695784</v>
      </c>
      <c r="L5560" s="112" t="e">
        <f>VLOOKUP($B5560,WB.UNEMP.1992,'WB (WDI)'!$AI$2,FALSE)</f>
        <v>#N/A</v>
      </c>
    </row>
    <row r="5561" spans="1:12" x14ac:dyDescent="0.25">
      <c r="A5561" s="93">
        <v>1992</v>
      </c>
      <c r="B5561" s="94" t="s">
        <v>207</v>
      </c>
      <c r="C5561" s="95" t="s">
        <v>208</v>
      </c>
      <c r="D5561" s="95" t="s">
        <v>647</v>
      </c>
      <c r="E5561" s="87"/>
      <c r="F5561" s="69"/>
      <c r="G5561" s="69"/>
      <c r="H5561" s="69"/>
      <c r="I5561" s="69"/>
      <c r="J5561" s="70"/>
      <c r="K5561" s="118">
        <f>VLOOKUP(B5561,WB.GDP.1992,'WB (WDI)'!$AI$2,FALSE)</f>
        <v>12353.520061857649</v>
      </c>
      <c r="L5561" s="112">
        <f>VLOOKUP($B5561,WB.UNEMP.1992,'WB (WDI)'!$AI$2,FALSE)</f>
        <v>16.639999389648398</v>
      </c>
    </row>
    <row r="5562" spans="1:12" x14ac:dyDescent="0.25">
      <c r="A5562" s="93">
        <v>1992</v>
      </c>
      <c r="B5562" s="94" t="s">
        <v>209</v>
      </c>
      <c r="C5562" s="95" t="s">
        <v>210</v>
      </c>
      <c r="D5562" s="95" t="s">
        <v>647</v>
      </c>
      <c r="E5562" s="87"/>
      <c r="F5562" s="69"/>
      <c r="G5562" s="69"/>
      <c r="H5562" s="69"/>
      <c r="I5562" s="69"/>
      <c r="J5562" s="70"/>
      <c r="K5562" s="118" t="e">
        <f>VLOOKUP(B5562,WB.GDP.1992,'WB (WDI)'!$AI$2,FALSE)</f>
        <v>#N/A</v>
      </c>
      <c r="L5562" s="112" t="e">
        <f>VLOOKUP($B5562,WB.UNEMP.1992,'WB (WDI)'!$AI$2,FALSE)</f>
        <v>#N/A</v>
      </c>
    </row>
    <row r="5563" spans="1:12" x14ac:dyDescent="0.25">
      <c r="A5563" s="93">
        <v>1992</v>
      </c>
      <c r="B5563" s="94" t="s">
        <v>211</v>
      </c>
      <c r="C5563" s="95" t="s">
        <v>212</v>
      </c>
      <c r="D5563" s="95" t="s">
        <v>647</v>
      </c>
      <c r="E5563" s="87"/>
      <c r="F5563" s="69"/>
      <c r="G5563" s="69"/>
      <c r="H5563" s="69"/>
      <c r="I5563" s="69"/>
      <c r="J5563" s="70"/>
      <c r="K5563" s="118">
        <f>VLOOKUP(B5563,WB.GDP.1992,'WB (WDI)'!$AI$2,FALSE)</f>
        <v>6830.8136938087946</v>
      </c>
      <c r="L5563" s="112">
        <f>VLOOKUP($B5563,WB.UNEMP.1992,'WB (WDI)'!$AI$2,FALSE)</f>
        <v>19.9799995422363</v>
      </c>
    </row>
    <row r="5564" spans="1:12" x14ac:dyDescent="0.25">
      <c r="A5564" s="93">
        <v>1992</v>
      </c>
      <c r="B5564" s="94" t="s">
        <v>213</v>
      </c>
      <c r="C5564" s="95" t="s">
        <v>214</v>
      </c>
      <c r="D5564" s="95" t="s">
        <v>647</v>
      </c>
      <c r="E5564" s="87"/>
      <c r="F5564" s="69"/>
      <c r="G5564" s="69"/>
      <c r="H5564" s="69"/>
      <c r="I5564" s="69"/>
      <c r="J5564" s="70"/>
      <c r="K5564" s="118" t="e">
        <f>VLOOKUP(B5564,WB.GDP.1992,'WB (WDI)'!$AI$2,FALSE)</f>
        <v>#N/A</v>
      </c>
      <c r="L5564" s="112" t="e">
        <f>VLOOKUP($B5564,WB.UNEMP.1992,'WB (WDI)'!$AI$2,FALSE)</f>
        <v>#N/A</v>
      </c>
    </row>
    <row r="5565" spans="1:12" x14ac:dyDescent="0.25">
      <c r="A5565" s="93">
        <v>1992</v>
      </c>
      <c r="B5565" s="94" t="s">
        <v>215</v>
      </c>
      <c r="C5565" s="95" t="s">
        <v>651</v>
      </c>
      <c r="D5565" s="95" t="s">
        <v>647</v>
      </c>
      <c r="E5565" s="87"/>
      <c r="F5565" s="69"/>
      <c r="G5565" s="69"/>
      <c r="H5565" s="69"/>
      <c r="I5565" s="69"/>
      <c r="J5565" s="70"/>
      <c r="K5565" s="118" t="e">
        <f>VLOOKUP(B5565,WB.GDP.1992,'WB (WDI)'!$AI$2,FALSE)</f>
        <v>#N/A</v>
      </c>
      <c r="L5565" s="112" t="e">
        <f>VLOOKUP($B5565,WB.UNEMP.1992,'WB (WDI)'!$AI$2,FALSE)</f>
        <v>#N/A</v>
      </c>
    </row>
    <row r="5566" spans="1:12" x14ac:dyDescent="0.25">
      <c r="A5566" s="93">
        <v>1992</v>
      </c>
      <c r="B5566" s="94" t="s">
        <v>216</v>
      </c>
      <c r="C5566" s="95" t="s">
        <v>217</v>
      </c>
      <c r="D5566" s="95" t="s">
        <v>647</v>
      </c>
      <c r="E5566" s="87"/>
      <c r="F5566" s="69"/>
      <c r="G5566" s="69"/>
      <c r="H5566" s="69"/>
      <c r="I5566" s="69"/>
      <c r="J5566" s="70"/>
      <c r="K5566" s="118">
        <f>VLOOKUP(B5566,WB.GDP.1992,'WB (WDI)'!$AI$2,FALSE)</f>
        <v>12412.435272351082</v>
      </c>
      <c r="L5566" s="112">
        <f>VLOOKUP($B5566,WB.UNEMP.1992,'WB (WDI)'!$AI$2,FALSE)</f>
        <v>17.280000686645501</v>
      </c>
    </row>
    <row r="5567" spans="1:12" x14ac:dyDescent="0.25">
      <c r="A5567" s="93">
        <v>1992</v>
      </c>
      <c r="B5567" s="94" t="s">
        <v>218</v>
      </c>
      <c r="C5567" s="95" t="s">
        <v>219</v>
      </c>
      <c r="D5567" s="95" t="s">
        <v>647</v>
      </c>
      <c r="E5567" s="87"/>
      <c r="F5567" s="69"/>
      <c r="G5567" s="69"/>
      <c r="H5567" s="69"/>
      <c r="I5567" s="69"/>
      <c r="J5567" s="70"/>
      <c r="K5567" s="118">
        <f>VLOOKUP(B5567,WB.GDP.1992,'WB (WDI)'!$AI$2,FALSE)</f>
        <v>11312.113287709535</v>
      </c>
      <c r="L5567" s="112">
        <f>VLOOKUP($B5567,WB.UNEMP.1992,'WB (WDI)'!$AI$2,FALSE)</f>
        <v>3.3199999332428001</v>
      </c>
    </row>
    <row r="5568" spans="1:12" x14ac:dyDescent="0.25">
      <c r="A5568" s="93">
        <v>1992</v>
      </c>
      <c r="B5568" s="94" t="s">
        <v>220</v>
      </c>
      <c r="C5568" s="95" t="s">
        <v>221</v>
      </c>
      <c r="D5568" s="95" t="s">
        <v>647</v>
      </c>
      <c r="E5568" s="87"/>
      <c r="F5568" s="69"/>
      <c r="G5568" s="69"/>
      <c r="H5568" s="69"/>
      <c r="I5568" s="69"/>
      <c r="J5568" s="70"/>
      <c r="K5568" s="118" t="e">
        <f>VLOOKUP(B5568,WB.GDP.1992,'WB (WDI)'!$AI$2,FALSE)</f>
        <v>#N/A</v>
      </c>
      <c r="L5568" s="112" t="e">
        <f>VLOOKUP($B5568,WB.UNEMP.1992,'WB (WDI)'!$AI$2,FALSE)</f>
        <v>#N/A</v>
      </c>
    </row>
    <row r="5569" spans="1:12" x14ac:dyDescent="0.25">
      <c r="A5569" s="93">
        <v>1992</v>
      </c>
      <c r="B5569" s="94" t="s">
        <v>222</v>
      </c>
      <c r="C5569" s="95" t="s">
        <v>223</v>
      </c>
      <c r="D5569" s="95" t="s">
        <v>647</v>
      </c>
      <c r="E5569" s="87"/>
      <c r="F5569" s="69"/>
      <c r="G5569" s="69"/>
      <c r="H5569" s="69"/>
      <c r="I5569" s="69"/>
      <c r="J5569" s="70"/>
      <c r="K5569" s="118" t="e">
        <f>VLOOKUP(B5569,WB.GDP.1992,'WB (WDI)'!$AI$2,FALSE)</f>
        <v>#N/A</v>
      </c>
      <c r="L5569" s="112">
        <f>VLOOKUP($B5569,WB.UNEMP.1992,'WB (WDI)'!$AI$2,FALSE)</f>
        <v>6.4499998092651403</v>
      </c>
    </row>
    <row r="5570" spans="1:12" x14ac:dyDescent="0.25">
      <c r="A5570" s="93">
        <v>1992</v>
      </c>
      <c r="B5570" s="94" t="s">
        <v>224</v>
      </c>
      <c r="C5570" s="95" t="s">
        <v>225</v>
      </c>
      <c r="D5570" s="95" t="s">
        <v>647</v>
      </c>
      <c r="E5570" s="87"/>
      <c r="F5570" s="69"/>
      <c r="G5570" s="69"/>
      <c r="H5570" s="69"/>
      <c r="I5570" s="69"/>
      <c r="J5570" s="70"/>
      <c r="K5570" s="118">
        <f>VLOOKUP(B5570,WB.GDP.1992,'WB (WDI)'!$AI$2,FALSE)</f>
        <v>11191.789764815319</v>
      </c>
      <c r="L5570" s="112">
        <f>VLOOKUP($B5570,WB.UNEMP.1992,'WB (WDI)'!$AI$2,FALSE)</f>
        <v>8.9799995422363299</v>
      </c>
    </row>
    <row r="5571" spans="1:12" x14ac:dyDescent="0.25">
      <c r="A5571" s="93">
        <v>1992</v>
      </c>
      <c r="B5571" s="94" t="s">
        <v>226</v>
      </c>
      <c r="C5571" s="95" t="s">
        <v>227</v>
      </c>
      <c r="D5571" s="95" t="s">
        <v>647</v>
      </c>
      <c r="E5571" s="87"/>
      <c r="F5571" s="69"/>
      <c r="G5571" s="69"/>
      <c r="H5571" s="69"/>
      <c r="I5571" s="69"/>
      <c r="J5571" s="70"/>
      <c r="K5571" s="118" t="e">
        <f>VLOOKUP(B5571,WB.GDP.1992,'WB (WDI)'!$AI$2,FALSE)</f>
        <v>#N/A</v>
      </c>
      <c r="L5571" s="112">
        <f>VLOOKUP($B5571,WB.UNEMP.1992,'WB (WDI)'!$AI$2,FALSE)</f>
        <v>7.6900000572204599</v>
      </c>
    </row>
    <row r="5572" spans="1:12" x14ac:dyDescent="0.25">
      <c r="A5572" s="93">
        <v>1992</v>
      </c>
      <c r="B5572" s="94" t="s">
        <v>228</v>
      </c>
      <c r="C5572" s="95" t="s">
        <v>229</v>
      </c>
      <c r="D5572" s="95" t="s">
        <v>616</v>
      </c>
      <c r="E5572" s="87"/>
      <c r="F5572" s="69"/>
      <c r="G5572" s="69"/>
      <c r="H5572" s="69"/>
      <c r="I5572" s="69"/>
      <c r="J5572" s="70"/>
      <c r="K5572" s="118">
        <f>VLOOKUP(B5572,WB.GDP.1992,'WB (WDI)'!$AI$2,FALSE)</f>
        <v>64385.406722726497</v>
      </c>
      <c r="L5572" s="112" t="e">
        <f>VLOOKUP($B5572,WB.UNEMP.1992,'WB (WDI)'!$AI$2,FALSE)</f>
        <v>#N/A</v>
      </c>
    </row>
    <row r="5573" spans="1:12" x14ac:dyDescent="0.25">
      <c r="A5573" s="93">
        <v>1992</v>
      </c>
      <c r="B5573" s="94" t="s">
        <v>230</v>
      </c>
      <c r="C5573" s="95" t="s">
        <v>231</v>
      </c>
      <c r="D5573" s="95" t="s">
        <v>616</v>
      </c>
      <c r="E5573" s="87"/>
      <c r="F5573" s="69"/>
      <c r="G5573" s="69"/>
      <c r="H5573" s="69"/>
      <c r="I5573" s="69"/>
      <c r="J5573" s="70"/>
      <c r="K5573" s="118">
        <f>VLOOKUP(B5573,WB.GDP.1992,'WB (WDI)'!$AI$2,FALSE)</f>
        <v>33403.231758633905</v>
      </c>
      <c r="L5573" s="112">
        <f>VLOOKUP($B5573,WB.UNEMP.1992,'WB (WDI)'!$AI$2,FALSE)</f>
        <v>11.199999809265099</v>
      </c>
    </row>
    <row r="5574" spans="1:12" x14ac:dyDescent="0.25">
      <c r="A5574" s="93">
        <v>1992</v>
      </c>
      <c r="B5574" s="94" t="s">
        <v>232</v>
      </c>
      <c r="C5574" s="95" t="s">
        <v>233</v>
      </c>
      <c r="D5574" s="95" t="s">
        <v>616</v>
      </c>
      <c r="E5574" s="87"/>
      <c r="F5574" s="69"/>
      <c r="G5574" s="69"/>
      <c r="H5574" s="69"/>
      <c r="I5574" s="69"/>
      <c r="J5574" s="70"/>
      <c r="K5574" s="118" t="e">
        <f>VLOOKUP(B5574,WB.GDP.1992,'WB (WDI)'!$AI$2,FALSE)</f>
        <v>#N/A</v>
      </c>
      <c r="L5574" s="112" t="e">
        <f>VLOOKUP($B5574,WB.UNEMP.1992,'WB (WDI)'!$AI$2,FALSE)</f>
        <v>#N/A</v>
      </c>
    </row>
    <row r="5575" spans="1:12" x14ac:dyDescent="0.25">
      <c r="A5575" s="93">
        <v>1992</v>
      </c>
      <c r="B5575" s="94" t="s">
        <v>234</v>
      </c>
      <c r="C5575" s="95" t="s">
        <v>235</v>
      </c>
      <c r="D5575" s="95" t="s">
        <v>616</v>
      </c>
      <c r="E5575" s="87"/>
      <c r="F5575" s="69"/>
      <c r="G5575" s="69"/>
      <c r="H5575" s="69"/>
      <c r="I5575" s="69"/>
      <c r="J5575" s="70"/>
      <c r="K5575" s="118" t="e">
        <f>VLOOKUP(B5575,WB.GDP.1992,'WB (WDI)'!$AI$2,FALSE)</f>
        <v>#N/A</v>
      </c>
      <c r="L5575" s="112" t="e">
        <f>VLOOKUP($B5575,WB.UNEMP.1992,'WB (WDI)'!$AI$2,FALSE)</f>
        <v>#N/A</v>
      </c>
    </row>
    <row r="5576" spans="1:12" x14ac:dyDescent="0.25">
      <c r="A5576" s="93">
        <v>1992</v>
      </c>
      <c r="B5576" s="94" t="s">
        <v>236</v>
      </c>
      <c r="C5576" s="95" t="s">
        <v>237</v>
      </c>
      <c r="D5576" s="95" t="s">
        <v>616</v>
      </c>
      <c r="E5576" s="87"/>
      <c r="F5576" s="69"/>
      <c r="G5576" s="69"/>
      <c r="H5576" s="69"/>
      <c r="I5576" s="69"/>
      <c r="J5576" s="70"/>
      <c r="K5576" s="118">
        <f>VLOOKUP(B5576,WB.GDP.1992,'WB (WDI)'!$AI$2,FALSE)</f>
        <v>40698.340183371751</v>
      </c>
      <c r="L5576" s="112">
        <f>VLOOKUP($B5576,WB.UNEMP.1992,'WB (WDI)'!$AI$2,FALSE)</f>
        <v>7.5</v>
      </c>
    </row>
    <row r="5577" spans="1:12" x14ac:dyDescent="0.25">
      <c r="A5577" s="93">
        <v>1992</v>
      </c>
      <c r="B5577" s="94" t="s">
        <v>238</v>
      </c>
      <c r="C5577" s="95" t="s">
        <v>239</v>
      </c>
      <c r="D5577" s="95" t="s">
        <v>240</v>
      </c>
      <c r="E5577" s="87"/>
      <c r="F5577" s="69"/>
      <c r="G5577" s="69"/>
      <c r="H5577" s="69"/>
      <c r="I5577" s="69"/>
      <c r="J5577" s="70"/>
      <c r="K5577" s="118">
        <f>VLOOKUP(B5577,WB.GDP.1992,'WB (WDI)'!$AI$2,FALSE)</f>
        <v>11294.736577763253</v>
      </c>
      <c r="L5577" s="112">
        <f>VLOOKUP($B5577,WB.UNEMP.1992,'WB (WDI)'!$AI$2,FALSE)</f>
        <v>1</v>
      </c>
    </row>
    <row r="5578" spans="1:12" x14ac:dyDescent="0.25">
      <c r="A5578" s="93">
        <v>1992</v>
      </c>
      <c r="B5578" s="94" t="s">
        <v>241</v>
      </c>
      <c r="C5578" s="95" t="s">
        <v>242</v>
      </c>
      <c r="D5578" s="95" t="s">
        <v>240</v>
      </c>
      <c r="E5578" s="87"/>
      <c r="F5578" s="69"/>
      <c r="G5578" s="69"/>
      <c r="H5578" s="69"/>
      <c r="I5578" s="69"/>
      <c r="J5578" s="70"/>
      <c r="K5578" s="118">
        <f>VLOOKUP(B5578,WB.GDP.1992,'WB (WDI)'!$AI$2,FALSE)</f>
        <v>3978.9099127590903</v>
      </c>
      <c r="L5578" s="112">
        <f>VLOOKUP($B5578,WB.UNEMP.1992,'WB (WDI)'!$AI$2,FALSE)</f>
        <v>1.1000000238418599</v>
      </c>
    </row>
    <row r="5579" spans="1:12" x14ac:dyDescent="0.25">
      <c r="A5579" s="93">
        <v>1992</v>
      </c>
      <c r="B5579" s="94" t="s">
        <v>243</v>
      </c>
      <c r="C5579" s="95" t="s">
        <v>244</v>
      </c>
      <c r="D5579" s="95" t="s">
        <v>240</v>
      </c>
      <c r="E5579" s="87"/>
      <c r="F5579" s="69"/>
      <c r="G5579" s="69"/>
      <c r="H5579" s="69"/>
      <c r="I5579" s="69"/>
      <c r="J5579" s="70"/>
      <c r="K5579" s="118">
        <f>VLOOKUP(B5579,WB.GDP.1992,'WB (WDI)'!$AI$2,FALSE)</f>
        <v>2450.5616454026094</v>
      </c>
      <c r="L5579" s="112">
        <f>VLOOKUP($B5579,WB.UNEMP.1992,'WB (WDI)'!$AI$2,FALSE)</f>
        <v>2.0999999046325701</v>
      </c>
    </row>
    <row r="5580" spans="1:12" x14ac:dyDescent="0.25">
      <c r="A5580" s="93">
        <v>1992</v>
      </c>
      <c r="B5580" s="94" t="s">
        <v>245</v>
      </c>
      <c r="C5580" s="95" t="s">
        <v>246</v>
      </c>
      <c r="D5580" s="95" t="s">
        <v>240</v>
      </c>
      <c r="E5580" s="87"/>
      <c r="F5580" s="69"/>
      <c r="G5580" s="69"/>
      <c r="H5580" s="69"/>
      <c r="I5580" s="69"/>
      <c r="J5580" s="70"/>
      <c r="K5580" s="118">
        <f>VLOOKUP(B5580,WB.GDP.1992,'WB (WDI)'!$AI$2,FALSE)</f>
        <v>5523.289333155386</v>
      </c>
      <c r="L5580" s="112">
        <f>VLOOKUP($B5580,WB.UNEMP.1992,'WB (WDI)'!$AI$2,FALSE)</f>
        <v>1.5</v>
      </c>
    </row>
    <row r="5581" spans="1:12" x14ac:dyDescent="0.25">
      <c r="A5581" s="93">
        <v>1992</v>
      </c>
      <c r="B5581" s="94" t="s">
        <v>247</v>
      </c>
      <c r="C5581" s="95" t="s">
        <v>248</v>
      </c>
      <c r="D5581" s="95" t="s">
        <v>240</v>
      </c>
      <c r="E5581" s="87"/>
      <c r="F5581" s="69"/>
      <c r="G5581" s="69"/>
      <c r="H5581" s="69"/>
      <c r="I5581" s="69"/>
      <c r="J5581" s="70"/>
      <c r="K5581" s="118">
        <f>VLOOKUP(B5581,WB.GDP.1992,'WB (WDI)'!$AI$2,FALSE)</f>
        <v>2886.9514802805779</v>
      </c>
      <c r="L5581" s="112">
        <f>VLOOKUP($B5581,WB.UNEMP.1992,'WB (WDI)'!$AI$2,FALSE)</f>
        <v>2.9000000953674299</v>
      </c>
    </row>
    <row r="5582" spans="1:12" x14ac:dyDescent="0.25">
      <c r="A5582" s="93">
        <v>1992</v>
      </c>
      <c r="B5582" s="94" t="s">
        <v>249</v>
      </c>
      <c r="C5582" s="95" t="s">
        <v>250</v>
      </c>
      <c r="D5582" s="95" t="s">
        <v>240</v>
      </c>
      <c r="E5582" s="87"/>
      <c r="F5582" s="69"/>
      <c r="G5582" s="69"/>
      <c r="H5582" s="69"/>
      <c r="I5582" s="69"/>
      <c r="J5582" s="70"/>
      <c r="K5582" s="118">
        <f>VLOOKUP(B5582,WB.GDP.1992,'WB (WDI)'!$AI$2,FALSE)</f>
        <v>1731.6572154927808</v>
      </c>
      <c r="L5582" s="112">
        <f>VLOOKUP($B5582,WB.UNEMP.1992,'WB (WDI)'!$AI$2,FALSE)</f>
        <v>2.4000000953674299</v>
      </c>
    </row>
    <row r="5583" spans="1:12" x14ac:dyDescent="0.25">
      <c r="A5583" s="93">
        <v>1992</v>
      </c>
      <c r="B5583" s="94" t="s">
        <v>251</v>
      </c>
      <c r="C5583" s="95" t="s">
        <v>649</v>
      </c>
      <c r="D5583" s="95" t="s">
        <v>240</v>
      </c>
      <c r="E5583" s="87"/>
      <c r="F5583" s="69"/>
      <c r="G5583" s="69"/>
      <c r="H5583" s="69"/>
      <c r="I5583" s="69"/>
      <c r="J5583" s="70"/>
      <c r="K5583" s="118">
        <f>VLOOKUP(B5583,WB.GDP.1992,'WB (WDI)'!$AI$2,FALSE)</f>
        <v>31803.110961325365</v>
      </c>
      <c r="L5583" s="112">
        <f>VLOOKUP($B5583,WB.UNEMP.1992,'WB (WDI)'!$AI$2,FALSE)</f>
        <v>1.96000003814697</v>
      </c>
    </row>
    <row r="5584" spans="1:12" x14ac:dyDescent="0.25">
      <c r="A5584" s="93">
        <v>1992</v>
      </c>
      <c r="B5584" s="94" t="s">
        <v>252</v>
      </c>
      <c r="C5584" s="95" t="s">
        <v>650</v>
      </c>
      <c r="D5584" s="95" t="s">
        <v>240</v>
      </c>
      <c r="E5584" s="87"/>
      <c r="F5584" s="69"/>
      <c r="G5584" s="69"/>
      <c r="H5584" s="69"/>
      <c r="I5584" s="69"/>
      <c r="J5584" s="70"/>
      <c r="K5584" s="118">
        <f>VLOOKUP(B5584,WB.GDP.1992,'WB (WDI)'!$AI$2,FALSE)</f>
        <v>53998.995958025414</v>
      </c>
      <c r="L5584" s="112">
        <f>VLOOKUP($B5584,WB.UNEMP.1992,'WB (WDI)'!$AI$2,FALSE)</f>
        <v>2.2000000476837198</v>
      </c>
    </row>
    <row r="5585" spans="1:12" x14ac:dyDescent="0.25">
      <c r="A5585" s="93">
        <v>1992</v>
      </c>
      <c r="B5585" s="94" t="s">
        <v>253</v>
      </c>
      <c r="C5585" s="95" t="s">
        <v>653</v>
      </c>
      <c r="D5585" s="95" t="s">
        <v>240</v>
      </c>
      <c r="E5585" s="87"/>
      <c r="F5585" s="69"/>
      <c r="G5585" s="69"/>
      <c r="H5585" s="69"/>
      <c r="I5585" s="69"/>
      <c r="J5585" s="70"/>
      <c r="K5585" s="118" t="e">
        <f>VLOOKUP(B5585,WB.GDP.1992,'WB (WDI)'!$AI$2,FALSE)</f>
        <v>#N/A</v>
      </c>
      <c r="L5585" s="112">
        <f>VLOOKUP($B5585,WB.UNEMP.1992,'WB (WDI)'!$AI$2,FALSE)</f>
        <v>2.8699998855590798</v>
      </c>
    </row>
    <row r="5586" spans="1:12" x14ac:dyDescent="0.25">
      <c r="A5586" s="93">
        <v>1992</v>
      </c>
      <c r="B5586" s="94" t="s">
        <v>254</v>
      </c>
      <c r="C5586" s="95" t="s">
        <v>255</v>
      </c>
      <c r="D5586" s="95" t="s">
        <v>240</v>
      </c>
      <c r="E5586" s="87"/>
      <c r="F5586" s="69"/>
      <c r="G5586" s="69"/>
      <c r="H5586" s="69"/>
      <c r="I5586" s="69"/>
      <c r="J5586" s="70"/>
      <c r="K5586" s="118">
        <f>VLOOKUP(B5586,WB.GDP.1992,'WB (WDI)'!$AI$2,FALSE)</f>
        <v>33450.751092081635</v>
      </c>
      <c r="L5586" s="112">
        <f>VLOOKUP($B5586,WB.UNEMP.1992,'WB (WDI)'!$AI$2,FALSE)</f>
        <v>2.2000000476837198</v>
      </c>
    </row>
    <row r="5587" spans="1:12" x14ac:dyDescent="0.25">
      <c r="A5587" s="93">
        <v>1992</v>
      </c>
      <c r="B5587" s="94" t="s">
        <v>256</v>
      </c>
      <c r="C5587" s="95" t="s">
        <v>257</v>
      </c>
      <c r="D5587" s="95" t="s">
        <v>240</v>
      </c>
      <c r="E5587" s="87"/>
      <c r="F5587" s="69"/>
      <c r="G5587" s="69"/>
      <c r="H5587" s="69"/>
      <c r="I5587" s="69"/>
      <c r="J5587" s="70"/>
      <c r="K5587" s="118">
        <f>VLOOKUP(B5587,WB.GDP.1992,'WB (WDI)'!$AI$2,FALSE)</f>
        <v>4020.0461685971932</v>
      </c>
      <c r="L5587" s="112">
        <f>VLOOKUP($B5587,WB.UNEMP.1992,'WB (WDI)'!$AI$2,FALSE)</f>
        <v>6.0500001907348597</v>
      </c>
    </row>
    <row r="5588" spans="1:12" x14ac:dyDescent="0.25">
      <c r="A5588" s="93">
        <v>1992</v>
      </c>
      <c r="B5588" s="94" t="s">
        <v>258</v>
      </c>
      <c r="C5588" s="95" t="s">
        <v>652</v>
      </c>
      <c r="D5588" s="95" t="s">
        <v>240</v>
      </c>
      <c r="E5588" s="87"/>
      <c r="F5588" s="69"/>
      <c r="G5588" s="69"/>
      <c r="H5588" s="69"/>
      <c r="I5588" s="69"/>
      <c r="J5588" s="70"/>
      <c r="K5588" s="118">
        <f>VLOOKUP(B5588,WB.GDP.1992,'WB (WDI)'!$AI$2,FALSE)</f>
        <v>14645.117984062106</v>
      </c>
      <c r="L5588" s="112">
        <f>VLOOKUP($B5588,WB.UNEMP.1992,'WB (WDI)'!$AI$2,FALSE)</f>
        <v>2.5099999904632599</v>
      </c>
    </row>
    <row r="5589" spans="1:12" x14ac:dyDescent="0.25">
      <c r="A5589" s="93">
        <v>1992</v>
      </c>
      <c r="B5589" s="94" t="s">
        <v>259</v>
      </c>
      <c r="C5589" s="95" t="s">
        <v>260</v>
      </c>
      <c r="D5589" s="95" t="s">
        <v>240</v>
      </c>
      <c r="E5589" s="87"/>
      <c r="F5589" s="69"/>
      <c r="G5589" s="69"/>
      <c r="H5589" s="69"/>
      <c r="I5589" s="69"/>
      <c r="J5589" s="70"/>
      <c r="K5589" s="118">
        <f>VLOOKUP(B5589,WB.GDP.1992,'WB (WDI)'!$AI$2,FALSE)</f>
        <v>72704.666222752086</v>
      </c>
      <c r="L5589" s="112">
        <f>VLOOKUP($B5589,WB.UNEMP.1992,'WB (WDI)'!$AI$2,FALSE)</f>
        <v>4.75</v>
      </c>
    </row>
    <row r="5590" spans="1:12" x14ac:dyDescent="0.25">
      <c r="A5590" s="93">
        <v>1992</v>
      </c>
      <c r="B5590" s="94" t="s">
        <v>261</v>
      </c>
      <c r="C5590" s="95" t="s">
        <v>262</v>
      </c>
      <c r="D5590" s="95" t="s">
        <v>240</v>
      </c>
      <c r="E5590" s="87"/>
      <c r="F5590" s="69"/>
      <c r="G5590" s="69"/>
      <c r="H5590" s="69"/>
      <c r="I5590" s="69"/>
      <c r="J5590" s="70"/>
      <c r="K5590" s="118" t="e">
        <f>VLOOKUP(B5590,WB.GDP.1992,'WB (WDI)'!$AI$2,FALSE)</f>
        <v>#N/A</v>
      </c>
      <c r="L5590" s="112">
        <f>VLOOKUP($B5590,WB.UNEMP.1992,'WB (WDI)'!$AI$2,FALSE)</f>
        <v>0.79000002145767201</v>
      </c>
    </row>
    <row r="5591" spans="1:12" x14ac:dyDescent="0.25">
      <c r="A5591" s="93">
        <v>1992</v>
      </c>
      <c r="B5591" s="94" t="s">
        <v>263</v>
      </c>
      <c r="C5591" s="95" t="s">
        <v>264</v>
      </c>
      <c r="D5591" s="95" t="s">
        <v>240</v>
      </c>
      <c r="E5591" s="87"/>
      <c r="F5591" s="69"/>
      <c r="G5591" s="69"/>
      <c r="H5591" s="69"/>
      <c r="I5591" s="69"/>
      <c r="J5591" s="70"/>
      <c r="K5591" s="118">
        <f>VLOOKUP(B5591,WB.GDP.1992,'WB (WDI)'!$AI$2,FALSE)</f>
        <v>4986.7838284644231</v>
      </c>
      <c r="L5591" s="112">
        <f>VLOOKUP($B5591,WB.UNEMP.1992,'WB (WDI)'!$AI$2,FALSE)</f>
        <v>2.7300000190734899</v>
      </c>
    </row>
    <row r="5592" spans="1:12" x14ac:dyDescent="0.25">
      <c r="A5592" s="93">
        <v>1992</v>
      </c>
      <c r="B5592" s="94" t="s">
        <v>265</v>
      </c>
      <c r="C5592" s="95" t="s">
        <v>266</v>
      </c>
      <c r="D5592" s="95" t="s">
        <v>240</v>
      </c>
      <c r="E5592" s="87"/>
      <c r="F5592" s="69"/>
      <c r="G5592" s="69"/>
      <c r="H5592" s="69"/>
      <c r="I5592" s="69"/>
      <c r="J5592" s="70"/>
      <c r="K5592" s="118">
        <f>VLOOKUP(B5592,WB.GDP.1992,'WB (WDI)'!$AI$2,FALSE)</f>
        <v>2046.6532452984648</v>
      </c>
      <c r="L5592" s="112">
        <f>VLOOKUP($B5592,WB.UNEMP.1992,'WB (WDI)'!$AI$2,FALSE)</f>
        <v>2.4900000095367401</v>
      </c>
    </row>
    <row r="5593" spans="1:12" x14ac:dyDescent="0.25">
      <c r="A5593" s="93">
        <v>1992</v>
      </c>
      <c r="B5593" s="94" t="s">
        <v>267</v>
      </c>
      <c r="C5593" s="95" t="s">
        <v>268</v>
      </c>
      <c r="D5593" s="95" t="s">
        <v>240</v>
      </c>
      <c r="E5593" s="87"/>
      <c r="F5593" s="69"/>
      <c r="G5593" s="69"/>
      <c r="H5593" s="69"/>
      <c r="I5593" s="69"/>
      <c r="J5593" s="70"/>
      <c r="K5593" s="118">
        <f>VLOOKUP(B5593,WB.GDP.1992,'WB (WDI)'!$AI$2,FALSE)</f>
        <v>11663.629532753939</v>
      </c>
      <c r="L5593" s="112">
        <f>VLOOKUP($B5593,WB.UNEMP.1992,'WB (WDI)'!$AI$2,FALSE)</f>
        <v>3.71000003814697</v>
      </c>
    </row>
    <row r="5594" spans="1:12" x14ac:dyDescent="0.25">
      <c r="A5594" s="93">
        <v>1992</v>
      </c>
      <c r="B5594" s="94" t="s">
        <v>269</v>
      </c>
      <c r="C5594" s="95" t="s">
        <v>270</v>
      </c>
      <c r="D5594" s="95" t="s">
        <v>240</v>
      </c>
      <c r="E5594" s="87"/>
      <c r="F5594" s="69"/>
      <c r="G5594" s="69"/>
      <c r="H5594" s="69"/>
      <c r="I5594" s="69"/>
      <c r="J5594" s="70"/>
      <c r="K5594" s="118">
        <f>VLOOKUP(B5594,WB.GDP.1992,'WB (WDI)'!$AI$2,FALSE)</f>
        <v>658.10793509282405</v>
      </c>
      <c r="L5594" s="112">
        <f>VLOOKUP($B5594,WB.UNEMP.1992,'WB (WDI)'!$AI$2,FALSE)</f>
        <v>0.77999997138977095</v>
      </c>
    </row>
    <row r="5595" spans="1:12" x14ac:dyDescent="0.25">
      <c r="A5595" s="93">
        <v>1992</v>
      </c>
      <c r="B5595" s="94" t="s">
        <v>271</v>
      </c>
      <c r="C5595" s="95" t="s">
        <v>272</v>
      </c>
      <c r="D5595" s="95" t="s">
        <v>240</v>
      </c>
      <c r="E5595" s="87"/>
      <c r="F5595" s="69"/>
      <c r="G5595" s="69"/>
      <c r="H5595" s="69"/>
      <c r="I5595" s="69"/>
      <c r="J5595" s="70"/>
      <c r="K5595" s="118">
        <f>VLOOKUP(B5595,WB.GDP.1992,'WB (WDI)'!$AI$2,FALSE)</f>
        <v>4018.6303020409491</v>
      </c>
      <c r="L5595" s="112">
        <f>VLOOKUP($B5595,WB.UNEMP.1992,'WB (WDI)'!$AI$2,FALSE)</f>
        <v>3.6099998950958301</v>
      </c>
    </row>
    <row r="5596" spans="1:12" x14ac:dyDescent="0.25">
      <c r="A5596" s="93">
        <v>1992</v>
      </c>
      <c r="B5596" s="94" t="s">
        <v>273</v>
      </c>
      <c r="C5596" s="95" t="s">
        <v>274</v>
      </c>
      <c r="D5596" s="95" t="s">
        <v>240</v>
      </c>
      <c r="E5596" s="87"/>
      <c r="F5596" s="69"/>
      <c r="G5596" s="69"/>
      <c r="H5596" s="69"/>
      <c r="I5596" s="69"/>
      <c r="J5596" s="70"/>
      <c r="K5596" s="118">
        <f>VLOOKUP(B5596,WB.GDP.1992,'WB (WDI)'!$AI$2,FALSE)</f>
        <v>40077.548793784947</v>
      </c>
      <c r="L5596" s="112">
        <f>VLOOKUP($B5596,WB.UNEMP.1992,'WB (WDI)'!$AI$2,FALSE)</f>
        <v>3.0899999141693102</v>
      </c>
    </row>
    <row r="5597" spans="1:12" x14ac:dyDescent="0.25">
      <c r="A5597" s="93">
        <v>1992</v>
      </c>
      <c r="B5597" s="94" t="s">
        <v>275</v>
      </c>
      <c r="C5597" s="95" t="s">
        <v>276</v>
      </c>
      <c r="D5597" s="95" t="s">
        <v>240</v>
      </c>
      <c r="E5597" s="87"/>
      <c r="F5597" s="69"/>
      <c r="G5597" s="69"/>
      <c r="H5597" s="69"/>
      <c r="I5597" s="69"/>
      <c r="J5597" s="70"/>
      <c r="K5597" s="118">
        <f>VLOOKUP(B5597,WB.GDP.1992,'WB (WDI)'!$AI$2,FALSE)</f>
        <v>8160.6006192629748</v>
      </c>
      <c r="L5597" s="112">
        <f>VLOOKUP($B5597,WB.UNEMP.1992,'WB (WDI)'!$AI$2,FALSE)</f>
        <v>1.3500000238418599</v>
      </c>
    </row>
    <row r="5598" spans="1:12" x14ac:dyDescent="0.25">
      <c r="A5598" s="93">
        <v>1992</v>
      </c>
      <c r="B5598" s="94" t="s">
        <v>277</v>
      </c>
      <c r="C5598" s="95" t="s">
        <v>278</v>
      </c>
      <c r="D5598" s="95" t="s">
        <v>240</v>
      </c>
      <c r="E5598" s="87"/>
      <c r="F5598" s="69"/>
      <c r="G5598" s="69"/>
      <c r="H5598" s="69"/>
      <c r="I5598" s="69"/>
      <c r="J5598" s="70"/>
      <c r="K5598" s="118" t="e">
        <f>VLOOKUP(B5598,WB.GDP.1992,'WB (WDI)'!$AI$2,FALSE)</f>
        <v>#N/A</v>
      </c>
      <c r="L5598" s="112">
        <f>VLOOKUP($B5598,WB.UNEMP.1992,'WB (WDI)'!$AI$2,FALSE)</f>
        <v>3.2799999713897701</v>
      </c>
    </row>
    <row r="5599" spans="1:12" x14ac:dyDescent="0.25">
      <c r="A5599" s="93">
        <v>1992</v>
      </c>
      <c r="B5599" s="94" t="s">
        <v>279</v>
      </c>
      <c r="C5599" s="95" t="s">
        <v>280</v>
      </c>
      <c r="D5599" s="95" t="s">
        <v>240</v>
      </c>
      <c r="E5599" s="87"/>
      <c r="F5599" s="69"/>
      <c r="G5599" s="69"/>
      <c r="H5599" s="69"/>
      <c r="I5599" s="69"/>
      <c r="J5599" s="70"/>
      <c r="K5599" s="118">
        <f>VLOOKUP(B5599,WB.GDP.1992,'WB (WDI)'!$AI$2,FALSE)</f>
        <v>1847.6206754214795</v>
      </c>
      <c r="L5599" s="112">
        <f>VLOOKUP($B5599,WB.UNEMP.1992,'WB (WDI)'!$AI$2,FALSE)</f>
        <v>1.8600000143051101</v>
      </c>
    </row>
    <row r="5600" spans="1:12" x14ac:dyDescent="0.25">
      <c r="A5600" s="93">
        <v>1992</v>
      </c>
      <c r="B5600" s="94" t="s">
        <v>281</v>
      </c>
      <c r="C5600" s="95" t="s">
        <v>282</v>
      </c>
      <c r="D5600" s="95" t="s">
        <v>240</v>
      </c>
      <c r="E5600" s="87"/>
      <c r="F5600" s="69"/>
      <c r="G5600" s="69"/>
      <c r="H5600" s="69"/>
      <c r="I5600" s="69"/>
      <c r="J5600" s="70"/>
      <c r="K5600" s="118" t="e">
        <f>VLOOKUP(B5600,WB.GDP.1992,'WB (WDI)'!$AI$2,FALSE)</f>
        <v>#N/A</v>
      </c>
      <c r="L5600" s="112">
        <f>VLOOKUP($B5600,WB.UNEMP.1992,'WB (WDI)'!$AI$2,FALSE)</f>
        <v>11.460000038146999</v>
      </c>
    </row>
    <row r="5601" spans="1:12" x14ac:dyDescent="0.25">
      <c r="A5601" s="93">
        <v>1992</v>
      </c>
      <c r="B5601" s="94" t="s">
        <v>283</v>
      </c>
      <c r="C5601" s="95" t="s">
        <v>284</v>
      </c>
      <c r="D5601" s="95" t="s">
        <v>240</v>
      </c>
      <c r="E5601" s="87"/>
      <c r="F5601" s="69"/>
      <c r="G5601" s="69"/>
      <c r="H5601" s="69"/>
      <c r="I5601" s="69"/>
      <c r="J5601" s="70"/>
      <c r="K5601" s="118">
        <f>VLOOKUP(B5601,WB.GDP.1992,'WB (WDI)'!$AI$2,FALSE)</f>
        <v>1582.3136581345941</v>
      </c>
      <c r="L5601" s="112">
        <f>VLOOKUP($B5601,WB.UNEMP.1992,'WB (WDI)'!$AI$2,FALSE)</f>
        <v>2.2699999809265101</v>
      </c>
    </row>
    <row r="5602" spans="1:12" x14ac:dyDescent="0.25">
      <c r="A5602" s="93">
        <v>1992</v>
      </c>
      <c r="B5602" s="94" t="s">
        <v>285</v>
      </c>
      <c r="C5602" s="95" t="s">
        <v>286</v>
      </c>
      <c r="D5602" s="95" t="s">
        <v>240</v>
      </c>
      <c r="E5602" s="87"/>
      <c r="F5602" s="69"/>
      <c r="G5602" s="69"/>
      <c r="H5602" s="69"/>
      <c r="I5602" s="69"/>
      <c r="J5602" s="70"/>
      <c r="K5602" s="118">
        <f>VLOOKUP(B5602,WB.GDP.1992,'WB (WDI)'!$AI$2,FALSE)</f>
        <v>2880.2488730496702</v>
      </c>
      <c r="L5602" s="112">
        <f>VLOOKUP($B5602,WB.UNEMP.1992,'WB (WDI)'!$AI$2,FALSE)</f>
        <v>1.3600000143051101</v>
      </c>
    </row>
    <row r="5603" spans="1:12" x14ac:dyDescent="0.25">
      <c r="A5603" s="93">
        <v>1992</v>
      </c>
      <c r="B5603" s="94" t="s">
        <v>287</v>
      </c>
      <c r="C5603" s="95" t="s">
        <v>288</v>
      </c>
      <c r="D5603" s="95" t="s">
        <v>240</v>
      </c>
      <c r="E5603" s="87"/>
      <c r="F5603" s="69"/>
      <c r="G5603" s="69"/>
      <c r="H5603" s="69"/>
      <c r="I5603" s="69"/>
      <c r="J5603" s="70"/>
      <c r="K5603" s="118">
        <f>VLOOKUP(B5603,WB.GDP.1992,'WB (WDI)'!$AI$2,FALSE)</f>
        <v>1852.7578124825661</v>
      </c>
      <c r="L5603" s="112">
        <f>VLOOKUP($B5603,WB.UNEMP.1992,'WB (WDI)'!$AI$2,FALSE)</f>
        <v>5.6100001335143999</v>
      </c>
    </row>
    <row r="5604" spans="1:12" x14ac:dyDescent="0.25">
      <c r="A5604" s="93">
        <v>1992</v>
      </c>
      <c r="B5604" s="94" t="s">
        <v>289</v>
      </c>
      <c r="C5604" s="95" t="s">
        <v>290</v>
      </c>
      <c r="D5604" s="95" t="s">
        <v>240</v>
      </c>
      <c r="E5604" s="87"/>
      <c r="F5604" s="69"/>
      <c r="G5604" s="69"/>
      <c r="H5604" s="69"/>
      <c r="I5604" s="69"/>
      <c r="J5604" s="70"/>
      <c r="K5604" s="118">
        <f>VLOOKUP(B5604,WB.GDP.1992,'WB (WDI)'!$AI$2,FALSE)</f>
        <v>9585.6882092612723</v>
      </c>
      <c r="L5604" s="112">
        <f>VLOOKUP($B5604,WB.UNEMP.1992,'WB (WDI)'!$AI$2,FALSE)</f>
        <v>10.7200002670288</v>
      </c>
    </row>
    <row r="5605" spans="1:12" x14ac:dyDescent="0.25">
      <c r="A5605" s="93">
        <v>1992</v>
      </c>
      <c r="B5605" s="94" t="s">
        <v>291</v>
      </c>
      <c r="C5605" s="95" t="s">
        <v>292</v>
      </c>
      <c r="D5605" s="95" t="s">
        <v>240</v>
      </c>
      <c r="E5605" s="87"/>
      <c r="F5605" s="69"/>
      <c r="G5605" s="69"/>
      <c r="H5605" s="69"/>
      <c r="I5605" s="69"/>
      <c r="J5605" s="70"/>
      <c r="K5605" s="118" t="e">
        <f>VLOOKUP(B5605,WB.GDP.1992,'WB (WDI)'!$AI$2,FALSE)</f>
        <v>#N/A</v>
      </c>
      <c r="L5605" s="112">
        <f>VLOOKUP($B5605,WB.UNEMP.1992,'WB (WDI)'!$AI$2,FALSE)</f>
        <v>0.769999980926514</v>
      </c>
    </row>
    <row r="5606" spans="1:12" x14ac:dyDescent="0.25">
      <c r="A5606" s="93">
        <v>1992</v>
      </c>
      <c r="B5606" s="94" t="s">
        <v>293</v>
      </c>
      <c r="C5606" s="95" t="s">
        <v>294</v>
      </c>
      <c r="D5606" s="95" t="s">
        <v>240</v>
      </c>
      <c r="E5606" s="87"/>
      <c r="F5606" s="69"/>
      <c r="G5606" s="69"/>
      <c r="H5606" s="69"/>
      <c r="I5606" s="69"/>
      <c r="J5606" s="70"/>
      <c r="K5606" s="118">
        <f>VLOOKUP(B5606,WB.GDP.1992,'WB (WDI)'!$AI$2,FALSE)</f>
        <v>1479.5191709386161</v>
      </c>
      <c r="L5606" s="112">
        <f>VLOOKUP($B5606,WB.UNEMP.1992,'WB (WDI)'!$AI$2,FALSE)</f>
        <v>1.7799999713897701</v>
      </c>
    </row>
    <row r="5607" spans="1:12" x14ac:dyDescent="0.25">
      <c r="A5607" s="93">
        <v>1992</v>
      </c>
      <c r="B5607" s="94" t="s">
        <v>295</v>
      </c>
      <c r="C5607" s="95" t="s">
        <v>296</v>
      </c>
      <c r="D5607" s="95" t="s">
        <v>240</v>
      </c>
      <c r="E5607" s="87"/>
      <c r="F5607" s="69"/>
      <c r="G5607" s="69"/>
      <c r="H5607" s="69"/>
      <c r="I5607" s="69"/>
      <c r="J5607" s="70"/>
      <c r="K5607" s="118">
        <f>VLOOKUP(B5607,WB.GDP.1992,'WB (WDI)'!$AI$2,FALSE)</f>
        <v>3118.1392374321372</v>
      </c>
      <c r="L5607" s="112">
        <f>VLOOKUP($B5607,WB.UNEMP.1992,'WB (WDI)'!$AI$2,FALSE)</f>
        <v>0.60000002384185802</v>
      </c>
    </row>
    <row r="5608" spans="1:12" x14ac:dyDescent="0.25">
      <c r="A5608" s="93">
        <v>1992</v>
      </c>
      <c r="B5608" s="94" t="s">
        <v>297</v>
      </c>
      <c r="C5608" s="95" t="s">
        <v>298</v>
      </c>
      <c r="D5608" s="95" t="s">
        <v>240</v>
      </c>
      <c r="E5608" s="87"/>
      <c r="F5608" s="69"/>
      <c r="G5608" s="69"/>
      <c r="H5608" s="69"/>
      <c r="I5608" s="69"/>
      <c r="J5608" s="70"/>
      <c r="K5608" s="118">
        <f>VLOOKUP(B5608,WB.GDP.1992,'WB (WDI)'!$AI$2,FALSE)</f>
        <v>4137.0547039712483</v>
      </c>
      <c r="L5608" s="112">
        <f>VLOOKUP($B5608,WB.UNEMP.1992,'WB (WDI)'!$AI$2,FALSE)</f>
        <v>14.2200002670288</v>
      </c>
    </row>
    <row r="5609" spans="1:12" x14ac:dyDescent="0.25">
      <c r="A5609" s="93">
        <v>1992</v>
      </c>
      <c r="B5609" s="94" t="s">
        <v>299</v>
      </c>
      <c r="C5609" s="95" t="s">
        <v>300</v>
      </c>
      <c r="D5609" s="95" t="s">
        <v>240</v>
      </c>
      <c r="E5609" s="87"/>
      <c r="F5609" s="69"/>
      <c r="G5609" s="69"/>
      <c r="H5609" s="69"/>
      <c r="I5609" s="69"/>
      <c r="J5609" s="70"/>
      <c r="K5609" s="118">
        <f>VLOOKUP(B5609,WB.GDP.1992,'WB (WDI)'!$AI$2,FALSE)</f>
        <v>2735.7889226872953</v>
      </c>
      <c r="L5609" s="112">
        <f>VLOOKUP($B5609,WB.UNEMP.1992,'WB (WDI)'!$AI$2,FALSE)</f>
        <v>1.79999995231628</v>
      </c>
    </row>
    <row r="5610" spans="1:12" x14ac:dyDescent="0.25">
      <c r="A5610" s="93">
        <v>1992</v>
      </c>
      <c r="B5610" s="94" t="s">
        <v>301</v>
      </c>
      <c r="C5610" s="95" t="s">
        <v>302</v>
      </c>
      <c r="D5610" s="95" t="s">
        <v>240</v>
      </c>
      <c r="E5610" s="87"/>
      <c r="F5610" s="69"/>
      <c r="G5610" s="69"/>
      <c r="H5610" s="69"/>
      <c r="I5610" s="69"/>
      <c r="J5610" s="70"/>
      <c r="K5610" s="118">
        <f>VLOOKUP(B5610,WB.GDP.1992,'WB (WDI)'!$AI$2,FALSE)</f>
        <v>5782.6502768167475</v>
      </c>
      <c r="L5610" s="112">
        <f>VLOOKUP($B5610,WB.UNEMP.1992,'WB (WDI)'!$AI$2,FALSE)</f>
        <v>1.79999995231628</v>
      </c>
    </row>
    <row r="5611" spans="1:12" x14ac:dyDescent="0.25">
      <c r="A5611" s="93">
        <v>1992</v>
      </c>
      <c r="B5611" s="94" t="s">
        <v>303</v>
      </c>
      <c r="C5611" s="95" t="s">
        <v>304</v>
      </c>
      <c r="D5611" s="95" t="s">
        <v>240</v>
      </c>
      <c r="E5611" s="87"/>
      <c r="F5611" s="69"/>
      <c r="G5611" s="69"/>
      <c r="H5611" s="69"/>
      <c r="I5611" s="69"/>
      <c r="J5611" s="70"/>
      <c r="K5611" s="118">
        <f>VLOOKUP(B5611,WB.GDP.1992,'WB (WDI)'!$AI$2,FALSE)</f>
        <v>43429.939233059813</v>
      </c>
      <c r="L5611" s="112">
        <f>VLOOKUP($B5611,WB.UNEMP.1992,'WB (WDI)'!$AI$2,FALSE)</f>
        <v>0.86000001430511497</v>
      </c>
    </row>
    <row r="5612" spans="1:12" x14ac:dyDescent="0.25">
      <c r="A5612" s="93">
        <v>1992</v>
      </c>
      <c r="B5612" s="94" t="s">
        <v>305</v>
      </c>
      <c r="C5612" s="95" t="s">
        <v>306</v>
      </c>
      <c r="D5612" s="95" t="s">
        <v>240</v>
      </c>
      <c r="E5612" s="87"/>
      <c r="F5612" s="69"/>
      <c r="G5612" s="69"/>
      <c r="H5612" s="69"/>
      <c r="I5612" s="69"/>
      <c r="J5612" s="70"/>
      <c r="K5612" s="118">
        <f>VLOOKUP(B5612,WB.GDP.1992,'WB (WDI)'!$AI$2,FALSE)</f>
        <v>26337.9151020846</v>
      </c>
      <c r="L5612" s="112">
        <f>VLOOKUP($B5612,WB.UNEMP.1992,'WB (WDI)'!$AI$2,FALSE)</f>
        <v>2.0899999141693102</v>
      </c>
    </row>
    <row r="5613" spans="1:12" x14ac:dyDescent="0.25">
      <c r="A5613" s="93">
        <v>1992</v>
      </c>
      <c r="B5613" s="94" t="s">
        <v>307</v>
      </c>
      <c r="C5613" s="95" t="s">
        <v>308</v>
      </c>
      <c r="D5613" s="95" t="s">
        <v>240</v>
      </c>
      <c r="E5613" s="87"/>
      <c r="F5613" s="69"/>
      <c r="G5613" s="69"/>
      <c r="H5613" s="69"/>
      <c r="I5613" s="69"/>
      <c r="J5613" s="70"/>
      <c r="K5613" s="118">
        <f>VLOOKUP(B5613,WB.GDP.1992,'WB (WDI)'!$AI$2,FALSE)</f>
        <v>4769.9965240078454</v>
      </c>
      <c r="L5613" s="112">
        <f>VLOOKUP($B5613,WB.UNEMP.1992,'WB (WDI)'!$AI$2,FALSE)</f>
        <v>5.4000000953674299</v>
      </c>
    </row>
    <row r="5614" spans="1:12" x14ac:dyDescent="0.25">
      <c r="A5614" s="93">
        <v>1992</v>
      </c>
      <c r="B5614" s="94" t="s">
        <v>309</v>
      </c>
      <c r="C5614" s="95" t="s">
        <v>310</v>
      </c>
      <c r="D5614" s="95" t="s">
        <v>240</v>
      </c>
      <c r="E5614" s="87"/>
      <c r="F5614" s="69"/>
      <c r="G5614" s="69"/>
      <c r="H5614" s="69"/>
      <c r="I5614" s="69"/>
      <c r="J5614" s="70"/>
      <c r="K5614" s="118">
        <f>VLOOKUP(B5614,WB.GDP.1992,'WB (WDI)'!$AI$2,FALSE)</f>
        <v>3592.4843750743285</v>
      </c>
      <c r="L5614" s="112">
        <f>VLOOKUP($B5614,WB.UNEMP.1992,'WB (WDI)'!$AI$2,FALSE)</f>
        <v>8.8800001144409197</v>
      </c>
    </row>
    <row r="5615" spans="1:12" x14ac:dyDescent="0.25">
      <c r="A5615" s="93">
        <v>1992</v>
      </c>
      <c r="B5615" s="94" t="s">
        <v>311</v>
      </c>
      <c r="C5615" s="95" t="s">
        <v>312</v>
      </c>
      <c r="D5615" s="95" t="s">
        <v>240</v>
      </c>
      <c r="E5615" s="87"/>
      <c r="F5615" s="69"/>
      <c r="G5615" s="69"/>
      <c r="H5615" s="69"/>
      <c r="I5615" s="69"/>
      <c r="J5615" s="70"/>
      <c r="K5615" s="118">
        <f>VLOOKUP(B5615,WB.GDP.1992,'WB (WDI)'!$AI$2,FALSE)</f>
        <v>24939.715393852537</v>
      </c>
      <c r="L5615" s="112">
        <f>VLOOKUP($B5615,WB.UNEMP.1992,'WB (WDI)'!$AI$2,FALSE)</f>
        <v>14.079999923706101</v>
      </c>
    </row>
    <row r="5616" spans="1:12" x14ac:dyDescent="0.25">
      <c r="A5616" s="93">
        <v>1992</v>
      </c>
      <c r="B5616" s="94" t="s">
        <v>313</v>
      </c>
      <c r="C5616" s="95" t="s">
        <v>314</v>
      </c>
      <c r="D5616" s="95" t="s">
        <v>240</v>
      </c>
      <c r="E5616" s="87"/>
      <c r="F5616" s="69"/>
      <c r="G5616" s="69"/>
      <c r="H5616" s="69"/>
      <c r="I5616" s="69"/>
      <c r="J5616" s="70"/>
      <c r="K5616" s="118">
        <f>VLOOKUP(B5616,WB.GDP.1992,'WB (WDI)'!$AI$2,FALSE)</f>
        <v>8253.8851887216679</v>
      </c>
      <c r="L5616" s="112">
        <f>VLOOKUP($B5616,WB.UNEMP.1992,'WB (WDI)'!$AI$2,FALSE)</f>
        <v>19.4899997711182</v>
      </c>
    </row>
    <row r="5617" spans="1:12" x14ac:dyDescent="0.25">
      <c r="A5617" s="93">
        <v>1992</v>
      </c>
      <c r="B5617" s="94" t="s">
        <v>315</v>
      </c>
      <c r="C5617" s="95" t="s">
        <v>316</v>
      </c>
      <c r="D5617" s="95" t="s">
        <v>240</v>
      </c>
      <c r="E5617" s="87"/>
      <c r="F5617" s="69"/>
      <c r="G5617" s="69"/>
      <c r="H5617" s="69"/>
      <c r="I5617" s="69"/>
      <c r="J5617" s="70"/>
      <c r="K5617" s="118" t="e">
        <f>VLOOKUP(B5617,WB.GDP.1992,'WB (WDI)'!$AI$2,FALSE)</f>
        <v>#N/A</v>
      </c>
      <c r="L5617" s="112">
        <f>VLOOKUP($B5617,WB.UNEMP.1992,'WB (WDI)'!$AI$2,FALSE)</f>
        <v>0.81000000238418601</v>
      </c>
    </row>
    <row r="5618" spans="1:12" x14ac:dyDescent="0.25">
      <c r="A5618" s="93">
        <v>1992</v>
      </c>
      <c r="B5618" s="94" t="s">
        <v>317</v>
      </c>
      <c r="C5618" s="95" t="s">
        <v>318</v>
      </c>
      <c r="D5618" s="95" t="s">
        <v>240</v>
      </c>
      <c r="E5618" s="87"/>
      <c r="F5618" s="69"/>
      <c r="G5618" s="69"/>
      <c r="H5618" s="69"/>
      <c r="I5618" s="69"/>
      <c r="J5618" s="70"/>
      <c r="K5618" s="118">
        <f>VLOOKUP(B5618,WB.GDP.1992,'WB (WDI)'!$AI$2,FALSE)</f>
        <v>11976.193698010688</v>
      </c>
      <c r="L5618" s="112">
        <f>VLOOKUP($B5618,WB.UNEMP.1992,'WB (WDI)'!$AI$2,FALSE)</f>
        <v>8.4700002670288104</v>
      </c>
    </row>
    <row r="5619" spans="1:12" x14ac:dyDescent="0.25">
      <c r="A5619" s="93">
        <v>1992</v>
      </c>
      <c r="B5619" s="94" t="s">
        <v>319</v>
      </c>
      <c r="C5619" s="95" t="s">
        <v>320</v>
      </c>
      <c r="D5619" s="95" t="s">
        <v>240</v>
      </c>
      <c r="E5619" s="87"/>
      <c r="F5619" s="69"/>
      <c r="G5619" s="69"/>
      <c r="H5619" s="69"/>
      <c r="I5619" s="69"/>
      <c r="J5619" s="70"/>
      <c r="K5619" s="118">
        <f>VLOOKUP(B5619,WB.GDP.1992,'WB (WDI)'!$AI$2,FALSE)</f>
        <v>27911.786246398588</v>
      </c>
      <c r="L5619" s="112">
        <f>VLOOKUP($B5619,WB.UNEMP.1992,'WB (WDI)'!$AI$2,FALSE)</f>
        <v>3.1600000858306898</v>
      </c>
    </row>
    <row r="5620" spans="1:12" x14ac:dyDescent="0.25">
      <c r="A5620" s="93">
        <v>1992</v>
      </c>
      <c r="B5620" s="94" t="s">
        <v>321</v>
      </c>
      <c r="C5620" s="95" t="s">
        <v>322</v>
      </c>
      <c r="D5620" s="95" t="s">
        <v>240</v>
      </c>
      <c r="E5620" s="87"/>
      <c r="F5620" s="69"/>
      <c r="G5620" s="69"/>
      <c r="H5620" s="69"/>
      <c r="I5620" s="69"/>
      <c r="J5620" s="70"/>
      <c r="K5620" s="118" t="e">
        <f>VLOOKUP(B5620,WB.GDP.1992,'WB (WDI)'!$AI$2,FALSE)</f>
        <v>#N/A</v>
      </c>
      <c r="L5620" s="112">
        <f>VLOOKUP($B5620,WB.UNEMP.1992,'WB (WDI)'!$AI$2,FALSE)</f>
        <v>0.50999999046325695</v>
      </c>
    </row>
    <row r="5621" spans="1:12" x14ac:dyDescent="0.25">
      <c r="A5621" s="93">
        <v>1992</v>
      </c>
      <c r="B5621" s="94" t="s">
        <v>323</v>
      </c>
      <c r="C5621" s="95" t="s">
        <v>324</v>
      </c>
      <c r="D5621" s="95" t="s">
        <v>240</v>
      </c>
      <c r="E5621" s="87"/>
      <c r="F5621" s="69"/>
      <c r="G5621" s="69"/>
      <c r="H5621" s="69"/>
      <c r="I5621" s="69"/>
      <c r="J5621" s="70"/>
      <c r="K5621" s="118">
        <f>VLOOKUP(B5621,WB.GDP.1992,'WB (WDI)'!$AI$2,FALSE)</f>
        <v>46498.544591982616</v>
      </c>
      <c r="L5621" s="112">
        <f>VLOOKUP($B5621,WB.UNEMP.1992,'WB (WDI)'!$AI$2,FALSE)</f>
        <v>7.1999998092651403</v>
      </c>
    </row>
    <row r="5622" spans="1:12" x14ac:dyDescent="0.25">
      <c r="A5622" s="93">
        <v>1992</v>
      </c>
      <c r="B5622" s="94" t="s">
        <v>325</v>
      </c>
      <c r="C5622" s="95" t="s">
        <v>326</v>
      </c>
      <c r="D5622" s="95" t="s">
        <v>240</v>
      </c>
      <c r="E5622" s="87"/>
      <c r="F5622" s="69"/>
      <c r="G5622" s="69"/>
      <c r="H5622" s="69"/>
      <c r="I5622" s="69"/>
      <c r="J5622" s="70"/>
      <c r="K5622" s="118" t="e">
        <f>VLOOKUP(B5622,WB.GDP.1992,'WB (WDI)'!$AI$2,FALSE)</f>
        <v>#N/A</v>
      </c>
      <c r="L5622" s="112">
        <f>VLOOKUP($B5622,WB.UNEMP.1992,'WB (WDI)'!$AI$2,FALSE)</f>
        <v>10.5</v>
      </c>
    </row>
    <row r="5623" spans="1:12" x14ac:dyDescent="0.25">
      <c r="A5623" s="93">
        <v>1992</v>
      </c>
      <c r="B5623" s="94" t="s">
        <v>327</v>
      </c>
      <c r="C5623" s="95" t="s">
        <v>328</v>
      </c>
      <c r="D5623" s="95" t="s">
        <v>240</v>
      </c>
      <c r="E5623" s="87"/>
      <c r="F5623" s="69"/>
      <c r="G5623" s="69"/>
      <c r="H5623" s="69"/>
      <c r="I5623" s="69"/>
      <c r="J5623" s="70"/>
      <c r="K5623" s="118" t="e">
        <f>VLOOKUP(B5623,WB.GDP.1992,'WB (WDI)'!$AI$2,FALSE)</f>
        <v>#N/A</v>
      </c>
      <c r="L5623" s="112">
        <f>VLOOKUP($B5623,WB.UNEMP.1992,'WB (WDI)'!$AI$2,FALSE)</f>
        <v>7.0500001907348597</v>
      </c>
    </row>
    <row r="5624" spans="1:12" x14ac:dyDescent="0.25">
      <c r="A5624" s="93">
        <v>1992</v>
      </c>
      <c r="B5624" s="94" t="s">
        <v>329</v>
      </c>
      <c r="C5624" s="95" t="s">
        <v>330</v>
      </c>
      <c r="D5624" s="95" t="s">
        <v>240</v>
      </c>
      <c r="E5624" s="87"/>
      <c r="F5624" s="69"/>
      <c r="G5624" s="69"/>
      <c r="H5624" s="69"/>
      <c r="I5624" s="69"/>
      <c r="J5624" s="70"/>
      <c r="K5624" s="118">
        <f>VLOOKUP(B5624,WB.GDP.1992,'WB (WDI)'!$AI$2,FALSE)</f>
        <v>12964.3420976381</v>
      </c>
      <c r="L5624" s="112">
        <f>VLOOKUP($B5624,WB.UNEMP.1992,'WB (WDI)'!$AI$2,FALSE)</f>
        <v>8.5100002288818395</v>
      </c>
    </row>
    <row r="5625" spans="1:12" x14ac:dyDescent="0.25">
      <c r="A5625" s="93">
        <v>1992</v>
      </c>
      <c r="B5625" s="94" t="s">
        <v>331</v>
      </c>
      <c r="C5625" s="95" t="s">
        <v>332</v>
      </c>
      <c r="D5625" s="95" t="s">
        <v>240</v>
      </c>
      <c r="E5625" s="87"/>
      <c r="F5625" s="69"/>
      <c r="G5625" s="69"/>
      <c r="H5625" s="69"/>
      <c r="I5625" s="69"/>
      <c r="J5625" s="70"/>
      <c r="K5625" s="118">
        <f>VLOOKUP(B5625,WB.GDP.1992,'WB (WDI)'!$AI$2,FALSE)</f>
        <v>103470.97497897975</v>
      </c>
      <c r="L5625" s="112">
        <f>VLOOKUP($B5625,WB.UNEMP.1992,'WB (WDI)'!$AI$2,FALSE)</f>
        <v>1.75</v>
      </c>
    </row>
    <row r="5626" spans="1:12" x14ac:dyDescent="0.25">
      <c r="A5626" s="93">
        <v>1992</v>
      </c>
      <c r="B5626" s="94" t="s">
        <v>333</v>
      </c>
      <c r="C5626" s="95" t="s">
        <v>334</v>
      </c>
      <c r="D5626" s="95" t="s">
        <v>240</v>
      </c>
      <c r="E5626" s="87"/>
      <c r="F5626" s="69"/>
      <c r="G5626" s="69"/>
      <c r="H5626" s="69"/>
      <c r="I5626" s="69"/>
      <c r="J5626" s="70"/>
      <c r="K5626" s="118" t="e">
        <f>VLOOKUP(B5626,WB.GDP.1992,'WB (WDI)'!$AI$2,FALSE)</f>
        <v>#N/A</v>
      </c>
      <c r="L5626" s="112">
        <f>VLOOKUP($B5626,WB.UNEMP.1992,'WB (WDI)'!$AI$2,FALSE)</f>
        <v>8.2100000381469709</v>
      </c>
    </row>
    <row r="5627" spans="1:12" x14ac:dyDescent="0.25">
      <c r="A5627" s="93">
        <v>1992</v>
      </c>
      <c r="B5627" s="94" t="s">
        <v>335</v>
      </c>
      <c r="C5627" s="95" t="s">
        <v>336</v>
      </c>
      <c r="D5627" s="95" t="s">
        <v>337</v>
      </c>
      <c r="E5627" s="87"/>
      <c r="F5627" s="69"/>
      <c r="G5627" s="69"/>
      <c r="H5627" s="69"/>
      <c r="I5627" s="69"/>
      <c r="J5627" s="70"/>
      <c r="K5627" s="118">
        <f>VLOOKUP(B5627,WB.GDP.1992,'WB (WDI)'!$AI$2,FALSE)</f>
        <v>7924.0148932244238</v>
      </c>
      <c r="L5627" s="112">
        <f>VLOOKUP($B5627,WB.UNEMP.1992,'WB (WDI)'!$AI$2,FALSE)</f>
        <v>3.0999999046325701</v>
      </c>
    </row>
    <row r="5628" spans="1:12" x14ac:dyDescent="0.25">
      <c r="A5628" s="93">
        <v>1992</v>
      </c>
      <c r="B5628" s="94" t="s">
        <v>338</v>
      </c>
      <c r="C5628" s="95" t="s">
        <v>339</v>
      </c>
      <c r="D5628" s="95" t="s">
        <v>337</v>
      </c>
      <c r="E5628" s="87"/>
      <c r="F5628" s="69"/>
      <c r="G5628" s="69"/>
      <c r="H5628" s="69"/>
      <c r="I5628" s="69"/>
      <c r="J5628" s="70"/>
      <c r="K5628" s="118">
        <f>VLOOKUP(B5628,WB.GDP.1992,'WB (WDI)'!$AI$2,FALSE)</f>
        <v>10494.79794484615</v>
      </c>
      <c r="L5628" s="112">
        <f>VLOOKUP($B5628,WB.UNEMP.1992,'WB (WDI)'!$AI$2,FALSE)</f>
        <v>13.5</v>
      </c>
    </row>
    <row r="5629" spans="1:12" x14ac:dyDescent="0.25">
      <c r="A5629" s="93">
        <v>1992</v>
      </c>
      <c r="B5629" s="94" t="s">
        <v>340</v>
      </c>
      <c r="C5629" s="95" t="s">
        <v>341</v>
      </c>
      <c r="D5629" s="95" t="s">
        <v>337</v>
      </c>
      <c r="E5629" s="87"/>
      <c r="F5629" s="69"/>
      <c r="G5629" s="69"/>
      <c r="H5629" s="69"/>
      <c r="I5629" s="69"/>
      <c r="J5629" s="70"/>
      <c r="K5629" s="118">
        <f>VLOOKUP(B5629,WB.GDP.1992,'WB (WDI)'!$AI$2,FALSE)</f>
        <v>20835.106763294996</v>
      </c>
      <c r="L5629" s="112">
        <f>VLOOKUP($B5629,WB.UNEMP.1992,'WB (WDI)'!$AI$2,FALSE)</f>
        <v>3.2200000286102299</v>
      </c>
    </row>
    <row r="5630" spans="1:12" x14ac:dyDescent="0.25">
      <c r="A5630" s="93">
        <v>1992</v>
      </c>
      <c r="B5630" s="94" t="s">
        <v>342</v>
      </c>
      <c r="C5630" s="95" t="s">
        <v>343</v>
      </c>
      <c r="D5630" s="95" t="s">
        <v>337</v>
      </c>
      <c r="E5630" s="87"/>
      <c r="F5630" s="69"/>
      <c r="G5630" s="69"/>
      <c r="H5630" s="69"/>
      <c r="I5630" s="69"/>
      <c r="J5630" s="70"/>
      <c r="K5630" s="118">
        <f>VLOOKUP(B5630,WB.GDP.1992,'WB (WDI)'!$AI$2,FALSE)</f>
        <v>15978.713603217986</v>
      </c>
      <c r="L5630" s="112">
        <f>VLOOKUP($B5630,WB.UNEMP.1992,'WB (WDI)'!$AI$2,FALSE)</f>
        <v>9.9399995803833008</v>
      </c>
    </row>
    <row r="5631" spans="1:12" x14ac:dyDescent="0.25">
      <c r="A5631" s="93">
        <v>1992</v>
      </c>
      <c r="B5631" s="94" t="s">
        <v>344</v>
      </c>
      <c r="C5631" s="95" t="s">
        <v>345</v>
      </c>
      <c r="D5631" s="95" t="s">
        <v>337</v>
      </c>
      <c r="E5631" s="87"/>
      <c r="F5631" s="69"/>
      <c r="G5631" s="69"/>
      <c r="H5631" s="69"/>
      <c r="I5631" s="69"/>
      <c r="J5631" s="70"/>
      <c r="K5631" s="118">
        <f>VLOOKUP(B5631,WB.GDP.1992,'WB (WDI)'!$AI$2,FALSE)</f>
        <v>10748.869672811554</v>
      </c>
      <c r="L5631" s="112">
        <f>VLOOKUP($B5631,WB.UNEMP.1992,'WB (WDI)'!$AI$2,FALSE)</f>
        <v>13.6499996185303</v>
      </c>
    </row>
    <row r="5632" spans="1:12" x14ac:dyDescent="0.25">
      <c r="A5632" s="93">
        <v>1992</v>
      </c>
      <c r="B5632" s="94" t="s">
        <v>346</v>
      </c>
      <c r="C5632" s="95" t="s">
        <v>347</v>
      </c>
      <c r="D5632" s="95" t="s">
        <v>337</v>
      </c>
      <c r="E5632" s="87"/>
      <c r="F5632" s="69"/>
      <c r="G5632" s="69"/>
      <c r="H5632" s="69"/>
      <c r="I5632" s="69"/>
      <c r="J5632" s="70"/>
      <c r="K5632" s="118" t="e">
        <f>VLOOKUP(B5632,WB.GDP.1992,'WB (WDI)'!$AI$2,FALSE)</f>
        <v>#N/A</v>
      </c>
      <c r="L5632" s="112">
        <f>VLOOKUP($B5632,WB.UNEMP.1992,'WB (WDI)'!$AI$2,FALSE)</f>
        <v>3.7000000476837198</v>
      </c>
    </row>
    <row r="5633" spans="1:12" x14ac:dyDescent="0.25">
      <c r="A5633" s="93">
        <v>1992</v>
      </c>
      <c r="B5633" s="94" t="s">
        <v>348</v>
      </c>
      <c r="C5633" s="95" t="s">
        <v>349</v>
      </c>
      <c r="D5633" s="95" t="s">
        <v>337</v>
      </c>
      <c r="E5633" s="87"/>
      <c r="F5633" s="69"/>
      <c r="G5633" s="69"/>
      <c r="H5633" s="69"/>
      <c r="I5633" s="69"/>
      <c r="J5633" s="70"/>
      <c r="K5633" s="118">
        <f>VLOOKUP(B5633,WB.GDP.1992,'WB (WDI)'!$AI$2,FALSE)</f>
        <v>10791.723181638599</v>
      </c>
      <c r="L5633" s="112">
        <f>VLOOKUP($B5633,WB.UNEMP.1992,'WB (WDI)'!$AI$2,FALSE)</f>
        <v>8.2600002288818395</v>
      </c>
    </row>
    <row r="5634" spans="1:12" x14ac:dyDescent="0.25">
      <c r="A5634" s="93">
        <v>1992</v>
      </c>
      <c r="B5634" s="94" t="s">
        <v>350</v>
      </c>
      <c r="C5634" s="95" t="s">
        <v>351</v>
      </c>
      <c r="D5634" s="95" t="s">
        <v>337</v>
      </c>
      <c r="E5634" s="87"/>
      <c r="F5634" s="69"/>
      <c r="G5634" s="69"/>
      <c r="H5634" s="69"/>
      <c r="I5634" s="69"/>
      <c r="J5634" s="70"/>
      <c r="K5634" s="118">
        <f>VLOOKUP(B5634,WB.GDP.1992,'WB (WDI)'!$AI$2,FALSE)</f>
        <v>17420.921069191001</v>
      </c>
      <c r="L5634" s="112">
        <f>VLOOKUP($B5634,WB.UNEMP.1992,'WB (WDI)'!$AI$2,FALSE)</f>
        <v>5.1799998283386204</v>
      </c>
    </row>
    <row r="5635" spans="1:12" x14ac:dyDescent="0.25">
      <c r="A5635" s="93">
        <v>1992</v>
      </c>
      <c r="B5635" s="94" t="s">
        <v>352</v>
      </c>
      <c r="C5635" s="95" t="s">
        <v>353</v>
      </c>
      <c r="D5635" s="95" t="s">
        <v>337</v>
      </c>
      <c r="E5635" s="87"/>
      <c r="F5635" s="69"/>
      <c r="G5635" s="69"/>
      <c r="H5635" s="69"/>
      <c r="I5635" s="69"/>
      <c r="J5635" s="70"/>
      <c r="K5635" s="118">
        <f>VLOOKUP(B5635,WB.GDP.1992,'WB (WDI)'!$AI$2,FALSE)</f>
        <v>11728.181729396543</v>
      </c>
      <c r="L5635" s="112">
        <f>VLOOKUP($B5635,WB.UNEMP.1992,'WB (WDI)'!$AI$2,FALSE)</f>
        <v>12.25</v>
      </c>
    </row>
    <row r="5636" spans="1:12" x14ac:dyDescent="0.25">
      <c r="A5636" s="93">
        <v>1992</v>
      </c>
      <c r="B5636" s="94" t="s">
        <v>354</v>
      </c>
      <c r="C5636" s="95" t="s">
        <v>355</v>
      </c>
      <c r="D5636" s="95" t="s">
        <v>337</v>
      </c>
      <c r="E5636" s="87"/>
      <c r="F5636" s="69"/>
      <c r="G5636" s="69"/>
      <c r="H5636" s="69"/>
      <c r="I5636" s="69"/>
      <c r="J5636" s="70"/>
      <c r="K5636" s="118">
        <f>VLOOKUP(B5636,WB.GDP.1992,'WB (WDI)'!$AI$2,FALSE)</f>
        <v>12962.9357045176</v>
      </c>
      <c r="L5636" s="112">
        <f>VLOOKUP($B5636,WB.UNEMP.1992,'WB (WDI)'!$AI$2,FALSE)</f>
        <v>1.8999999761581401</v>
      </c>
    </row>
    <row r="5637" spans="1:12" x14ac:dyDescent="0.25">
      <c r="A5637" s="93">
        <v>1992</v>
      </c>
      <c r="B5637" s="94" t="s">
        <v>356</v>
      </c>
      <c r="C5637" s="95" t="s">
        <v>357</v>
      </c>
      <c r="D5637" s="95" t="s">
        <v>337</v>
      </c>
      <c r="E5637" s="87"/>
      <c r="F5637" s="69"/>
      <c r="G5637" s="69"/>
      <c r="H5637" s="69"/>
      <c r="I5637" s="69"/>
      <c r="J5637" s="70"/>
      <c r="K5637" s="118" t="e">
        <f>VLOOKUP(B5637,WB.GDP.1992,'WB (WDI)'!$AI$2,FALSE)</f>
        <v>#N/A</v>
      </c>
      <c r="L5637" s="112" t="e">
        <f>VLOOKUP($B5637,WB.UNEMP.1992,'WB (WDI)'!$AI$2,FALSE)</f>
        <v>#N/A</v>
      </c>
    </row>
    <row r="5638" spans="1:12" x14ac:dyDescent="0.25">
      <c r="A5638" s="93">
        <v>1992</v>
      </c>
      <c r="B5638" s="94" t="s">
        <v>358</v>
      </c>
      <c r="C5638" s="95" t="s">
        <v>359</v>
      </c>
      <c r="D5638" s="95" t="s">
        <v>337</v>
      </c>
      <c r="E5638" s="87"/>
      <c r="F5638" s="69"/>
      <c r="G5638" s="69"/>
      <c r="H5638" s="69"/>
      <c r="I5638" s="69"/>
      <c r="J5638" s="70"/>
      <c r="K5638" s="118">
        <f>VLOOKUP(B5638,WB.GDP.1992,'WB (WDI)'!$AI$2,FALSE)</f>
        <v>40236.968827116783</v>
      </c>
      <c r="L5638" s="112">
        <f>VLOOKUP($B5638,WB.UNEMP.1992,'WB (WDI)'!$AI$2,FALSE)</f>
        <v>9.0299997329711896</v>
      </c>
    </row>
    <row r="5639" spans="1:12" x14ac:dyDescent="0.25">
      <c r="A5639" s="93">
        <v>1992</v>
      </c>
      <c r="B5639" s="94" t="s">
        <v>360</v>
      </c>
      <c r="C5639" s="95" t="s">
        <v>361</v>
      </c>
      <c r="D5639" s="95" t="s">
        <v>337</v>
      </c>
      <c r="E5639" s="87"/>
      <c r="F5639" s="69"/>
      <c r="G5639" s="69"/>
      <c r="H5639" s="69"/>
      <c r="I5639" s="69"/>
      <c r="J5639" s="70"/>
      <c r="K5639" s="118" t="e">
        <f>VLOOKUP(B5639,WB.GDP.1992,'WB (WDI)'!$AI$2,FALSE)</f>
        <v>#N/A</v>
      </c>
      <c r="L5639" s="112">
        <f>VLOOKUP($B5639,WB.UNEMP.1992,'WB (WDI)'!$AI$2,FALSE)</f>
        <v>3.6800000667571999</v>
      </c>
    </row>
    <row r="5640" spans="1:12" x14ac:dyDescent="0.25">
      <c r="A5640" s="93">
        <v>1992</v>
      </c>
      <c r="B5640" s="94" t="s">
        <v>362</v>
      </c>
      <c r="C5640" s="95" t="s">
        <v>363</v>
      </c>
      <c r="D5640" s="95" t="s">
        <v>337</v>
      </c>
      <c r="E5640" s="87"/>
      <c r="F5640" s="69"/>
      <c r="G5640" s="69"/>
      <c r="H5640" s="69"/>
      <c r="I5640" s="69"/>
      <c r="J5640" s="70"/>
      <c r="K5640" s="118" t="e">
        <f>VLOOKUP(B5640,WB.GDP.1992,'WB (WDI)'!$AI$2,FALSE)</f>
        <v>#N/A</v>
      </c>
      <c r="L5640" s="112" t="e">
        <f>VLOOKUP($B5640,WB.UNEMP.1992,'WB (WDI)'!$AI$2,FALSE)</f>
        <v>#N/A</v>
      </c>
    </row>
    <row r="5641" spans="1:12" x14ac:dyDescent="0.25">
      <c r="A5641" s="93">
        <v>1992</v>
      </c>
      <c r="B5641" s="94" t="s">
        <v>364</v>
      </c>
      <c r="C5641" s="95" t="s">
        <v>365</v>
      </c>
      <c r="D5641" s="95" t="s">
        <v>337</v>
      </c>
      <c r="E5641" s="87"/>
      <c r="F5641" s="69"/>
      <c r="G5641" s="69"/>
      <c r="H5641" s="69"/>
      <c r="I5641" s="69"/>
      <c r="J5641" s="70"/>
      <c r="K5641" s="118">
        <f>VLOOKUP(B5641,WB.GDP.1992,'WB (WDI)'!$AI$2,FALSE)</f>
        <v>29672.688771154335</v>
      </c>
      <c r="L5641" s="112">
        <f>VLOOKUP($B5641,WB.UNEMP.1992,'WB (WDI)'!$AI$2,FALSE)</f>
        <v>11.6000003814697</v>
      </c>
    </row>
    <row r="5642" spans="1:12" x14ac:dyDescent="0.25">
      <c r="A5642" s="93">
        <v>1992</v>
      </c>
      <c r="B5642" s="94" t="s">
        <v>366</v>
      </c>
      <c r="C5642" s="95" t="s">
        <v>367</v>
      </c>
      <c r="D5642" s="95" t="s">
        <v>337</v>
      </c>
      <c r="E5642" s="87"/>
      <c r="F5642" s="69"/>
      <c r="G5642" s="69"/>
      <c r="H5642" s="69"/>
      <c r="I5642" s="69"/>
      <c r="J5642" s="70"/>
      <c r="K5642" s="118" t="e">
        <f>VLOOKUP(B5642,WB.GDP.1992,'WB (WDI)'!$AI$2,FALSE)</f>
        <v>#N/A</v>
      </c>
      <c r="L5642" s="112" t="e">
        <f>VLOOKUP($B5642,WB.UNEMP.1992,'WB (WDI)'!$AI$2,FALSE)</f>
        <v>#N/A</v>
      </c>
    </row>
    <row r="5643" spans="1:12" x14ac:dyDescent="0.25">
      <c r="A5643" s="93">
        <v>1992</v>
      </c>
      <c r="B5643" s="94" t="s">
        <v>368</v>
      </c>
      <c r="C5643" s="95" t="s">
        <v>369</v>
      </c>
      <c r="D5643" s="95" t="s">
        <v>337</v>
      </c>
      <c r="E5643" s="87"/>
      <c r="F5643" s="69"/>
      <c r="G5643" s="69"/>
      <c r="H5643" s="69"/>
      <c r="I5643" s="69"/>
      <c r="J5643" s="70"/>
      <c r="K5643" s="118">
        <f>VLOOKUP(B5643,WB.GDP.1992,'WB (WDI)'!$AI$2,FALSE)</f>
        <v>32169.252379980415</v>
      </c>
      <c r="L5643" s="112">
        <f>VLOOKUP($B5643,WB.UNEMP.1992,'WB (WDI)'!$AI$2,FALSE)</f>
        <v>4.3099999427795401</v>
      </c>
    </row>
    <row r="5644" spans="1:12" x14ac:dyDescent="0.25">
      <c r="A5644" s="93">
        <v>1992</v>
      </c>
      <c r="B5644" s="94" t="s">
        <v>370</v>
      </c>
      <c r="C5644" s="95" t="s">
        <v>371</v>
      </c>
      <c r="D5644" s="95" t="s">
        <v>337</v>
      </c>
      <c r="E5644" s="87"/>
      <c r="F5644" s="69"/>
      <c r="G5644" s="69"/>
      <c r="H5644" s="69"/>
      <c r="I5644" s="69"/>
      <c r="J5644" s="70"/>
      <c r="K5644" s="118">
        <f>VLOOKUP(B5644,WB.GDP.1992,'WB (WDI)'!$AI$2,FALSE)</f>
        <v>27511.888992394364</v>
      </c>
      <c r="L5644" s="112">
        <f>VLOOKUP($B5644,WB.UNEMP.1992,'WB (WDI)'!$AI$2,FALSE)</f>
        <v>15.0299997329712</v>
      </c>
    </row>
    <row r="5645" spans="1:12" x14ac:dyDescent="0.25">
      <c r="A5645" s="93">
        <v>1992</v>
      </c>
      <c r="B5645" s="94" t="s">
        <v>372</v>
      </c>
      <c r="C5645" s="95" t="s">
        <v>373</v>
      </c>
      <c r="D5645" s="95" t="s">
        <v>337</v>
      </c>
      <c r="E5645" s="87"/>
      <c r="F5645" s="69"/>
      <c r="G5645" s="69"/>
      <c r="H5645" s="69"/>
      <c r="I5645" s="69"/>
      <c r="J5645" s="70"/>
      <c r="K5645" s="118" t="e">
        <f>VLOOKUP(B5645,WB.GDP.1992,'WB (WDI)'!$AI$2,FALSE)</f>
        <v>#N/A</v>
      </c>
      <c r="L5645" s="112" t="e">
        <f>VLOOKUP($B5645,WB.UNEMP.1992,'WB (WDI)'!$AI$2,FALSE)</f>
        <v>#N/A</v>
      </c>
    </row>
    <row r="5646" spans="1:12" x14ac:dyDescent="0.25">
      <c r="A5646" s="93">
        <v>1992</v>
      </c>
      <c r="B5646" s="94" t="s">
        <v>374</v>
      </c>
      <c r="C5646" s="95" t="s">
        <v>375</v>
      </c>
      <c r="D5646" s="95" t="s">
        <v>337</v>
      </c>
      <c r="E5646" s="87"/>
      <c r="F5646" s="69"/>
      <c r="G5646" s="69"/>
      <c r="H5646" s="69"/>
      <c r="I5646" s="69"/>
      <c r="J5646" s="70"/>
      <c r="K5646" s="118" t="e">
        <f>VLOOKUP(B5646,WB.GDP.1992,'WB (WDI)'!$AI$2,FALSE)</f>
        <v>#N/A</v>
      </c>
      <c r="L5646" s="112" t="e">
        <f>VLOOKUP($B5646,WB.UNEMP.1992,'WB (WDI)'!$AI$2,FALSE)</f>
        <v>#N/A</v>
      </c>
    </row>
    <row r="5647" spans="1:12" x14ac:dyDescent="0.25">
      <c r="A5647" s="93">
        <v>1992</v>
      </c>
      <c r="B5647" s="94" t="s">
        <v>376</v>
      </c>
      <c r="C5647" s="95" t="s">
        <v>377</v>
      </c>
      <c r="D5647" s="95" t="s">
        <v>337</v>
      </c>
      <c r="E5647" s="87"/>
      <c r="F5647" s="69"/>
      <c r="G5647" s="69"/>
      <c r="H5647" s="69"/>
      <c r="I5647" s="69"/>
      <c r="J5647" s="70"/>
      <c r="K5647" s="118" t="e">
        <f>VLOOKUP(B5647,WB.GDP.1992,'WB (WDI)'!$AI$2,FALSE)</f>
        <v>#N/A</v>
      </c>
      <c r="L5647" s="112">
        <f>VLOOKUP($B5647,WB.UNEMP.1992,'WB (WDI)'!$AI$2,FALSE)</f>
        <v>6.5999999046325701</v>
      </c>
    </row>
    <row r="5648" spans="1:12" x14ac:dyDescent="0.25">
      <c r="A5648" s="93">
        <v>1992</v>
      </c>
      <c r="B5648" s="94" t="s">
        <v>378</v>
      </c>
      <c r="C5648" s="95" t="s">
        <v>379</v>
      </c>
      <c r="D5648" s="95" t="s">
        <v>337</v>
      </c>
      <c r="E5648" s="87"/>
      <c r="F5648" s="69"/>
      <c r="G5648" s="69"/>
      <c r="H5648" s="69"/>
      <c r="I5648" s="69"/>
      <c r="J5648" s="70"/>
      <c r="K5648" s="118" t="e">
        <f>VLOOKUP(B5648,WB.GDP.1992,'WB (WDI)'!$AI$2,FALSE)</f>
        <v>#N/A</v>
      </c>
      <c r="L5648" s="112">
        <f>VLOOKUP($B5648,WB.UNEMP.1992,'WB (WDI)'!$AI$2,FALSE)</f>
        <v>1.20000004768372</v>
      </c>
    </row>
    <row r="5649" spans="1:12" x14ac:dyDescent="0.25">
      <c r="A5649" s="93">
        <v>1992</v>
      </c>
      <c r="B5649" s="94" t="s">
        <v>380</v>
      </c>
      <c r="C5649" s="95" t="s">
        <v>381</v>
      </c>
      <c r="D5649" s="95" t="s">
        <v>337</v>
      </c>
      <c r="E5649" s="87"/>
      <c r="F5649" s="69"/>
      <c r="G5649" s="69"/>
      <c r="H5649" s="69"/>
      <c r="I5649" s="69"/>
      <c r="J5649" s="70"/>
      <c r="K5649" s="118">
        <f>VLOOKUP(B5649,WB.GDP.1992,'WB (WDI)'!$AI$2,FALSE)</f>
        <v>44659.602399654555</v>
      </c>
      <c r="L5649" s="112">
        <f>VLOOKUP($B5649,WB.UNEMP.1992,'WB (WDI)'!$AI$2,FALSE)</f>
        <v>5.9099998474121103</v>
      </c>
    </row>
    <row r="5650" spans="1:12" x14ac:dyDescent="0.25">
      <c r="A5650" s="93">
        <v>1992</v>
      </c>
      <c r="B5650" s="94"/>
      <c r="C5650" s="95" t="s">
        <v>382</v>
      </c>
      <c r="D5650" s="95" t="s">
        <v>337</v>
      </c>
      <c r="E5650" s="87"/>
      <c r="F5650" s="69"/>
      <c r="G5650" s="69"/>
      <c r="H5650" s="69"/>
      <c r="I5650" s="69"/>
      <c r="J5650" s="70"/>
      <c r="K5650" s="118" t="e">
        <f>VLOOKUP(B5650,WB.GDP.1992,'WB (WDI)'!$AI$2,FALSE)</f>
        <v>#N/A</v>
      </c>
      <c r="L5650" s="112" t="e">
        <f>VLOOKUP($B5650,WB.UNEMP.1992,'WB (WDI)'!$AI$2,FALSE)</f>
        <v>#N/A</v>
      </c>
    </row>
    <row r="5651" spans="1:12" x14ac:dyDescent="0.25">
      <c r="A5651" s="93">
        <v>1992</v>
      </c>
      <c r="B5651" s="94" t="s">
        <v>383</v>
      </c>
      <c r="C5651" s="95" t="s">
        <v>384</v>
      </c>
      <c r="D5651" s="95" t="s">
        <v>337</v>
      </c>
      <c r="E5651" s="87"/>
      <c r="F5651" s="69"/>
      <c r="G5651" s="69"/>
      <c r="H5651" s="69"/>
      <c r="I5651" s="69"/>
      <c r="J5651" s="70"/>
      <c r="K5651" s="118" t="e">
        <f>VLOOKUP(B5651,WB.GDP.1992,'WB (WDI)'!$AI$2,FALSE)</f>
        <v>#N/A</v>
      </c>
      <c r="L5651" s="112" t="e">
        <f>VLOOKUP($B5651,WB.UNEMP.1992,'WB (WDI)'!$AI$2,FALSE)</f>
        <v>#N/A</v>
      </c>
    </row>
    <row r="5652" spans="1:12" x14ac:dyDescent="0.25">
      <c r="A5652" s="93">
        <v>1992</v>
      </c>
      <c r="B5652" s="94" t="s">
        <v>385</v>
      </c>
      <c r="C5652" s="95" t="s">
        <v>386</v>
      </c>
      <c r="D5652" s="95" t="s">
        <v>337</v>
      </c>
      <c r="E5652" s="87"/>
      <c r="F5652" s="69"/>
      <c r="G5652" s="69"/>
      <c r="H5652" s="69"/>
      <c r="I5652" s="69"/>
      <c r="J5652" s="70"/>
      <c r="K5652" s="118">
        <f>VLOOKUP(B5652,WB.GDP.1992,'WB (WDI)'!$AI$2,FALSE)</f>
        <v>33058.84570836676</v>
      </c>
      <c r="L5652" s="112">
        <f>VLOOKUP($B5652,WB.UNEMP.1992,'WB (WDI)'!$AI$2,FALSE)</f>
        <v>5.7199997901916504</v>
      </c>
    </row>
    <row r="5653" spans="1:12" x14ac:dyDescent="0.25">
      <c r="A5653" s="93">
        <v>1992</v>
      </c>
      <c r="B5653" s="94" t="s">
        <v>387</v>
      </c>
      <c r="C5653" s="95" t="s">
        <v>648</v>
      </c>
      <c r="D5653" s="95" t="s">
        <v>337</v>
      </c>
      <c r="E5653" s="87"/>
      <c r="F5653" s="69"/>
      <c r="G5653" s="69"/>
      <c r="H5653" s="69"/>
      <c r="I5653" s="69"/>
      <c r="J5653" s="70"/>
      <c r="K5653" s="118">
        <f>VLOOKUP(B5653,WB.GDP.1992,'WB (WDI)'!$AI$2,FALSE)</f>
        <v>30267.408560195337</v>
      </c>
      <c r="L5653" s="112">
        <f>VLOOKUP($B5653,WB.UNEMP.1992,'WB (WDI)'!$AI$2,FALSE)</f>
        <v>9.7799997329711896</v>
      </c>
    </row>
    <row r="5654" spans="1:12" x14ac:dyDescent="0.25">
      <c r="A5654" s="93">
        <v>1992</v>
      </c>
      <c r="B5654" s="94" t="s">
        <v>388</v>
      </c>
      <c r="C5654" s="95" t="s">
        <v>389</v>
      </c>
      <c r="D5654" s="95" t="s">
        <v>337</v>
      </c>
      <c r="E5654" s="87"/>
      <c r="F5654" s="69"/>
      <c r="G5654" s="69"/>
      <c r="H5654" s="69"/>
      <c r="I5654" s="69"/>
      <c r="J5654" s="70"/>
      <c r="K5654" s="118">
        <f>VLOOKUP(B5654,WB.GDP.1992,'WB (WDI)'!$AI$2,FALSE)</f>
        <v>3275.4443358380081</v>
      </c>
      <c r="L5654" s="112">
        <f>VLOOKUP($B5654,WB.UNEMP.1992,'WB (WDI)'!$AI$2,FALSE)</f>
        <v>16.329999923706101</v>
      </c>
    </row>
    <row r="5655" spans="1:12" x14ac:dyDescent="0.25">
      <c r="A5655" s="93">
        <v>1992</v>
      </c>
      <c r="B5655" s="94" t="s">
        <v>390</v>
      </c>
      <c r="C5655" s="95" t="s">
        <v>391</v>
      </c>
      <c r="D5655" s="95" t="s">
        <v>337</v>
      </c>
      <c r="E5655" s="87"/>
      <c r="F5655" s="69"/>
      <c r="G5655" s="69"/>
      <c r="H5655" s="69"/>
      <c r="I5655" s="69"/>
      <c r="J5655" s="70"/>
      <c r="K5655" s="118" t="e">
        <f>VLOOKUP(B5655,WB.GDP.1992,'WB (WDI)'!$AI$2,FALSE)</f>
        <v>#N/A</v>
      </c>
      <c r="L5655" s="112" t="e">
        <f>VLOOKUP($B5655,WB.UNEMP.1992,'WB (WDI)'!$AI$2,FALSE)</f>
        <v>#N/A</v>
      </c>
    </row>
    <row r="5656" spans="1:12" x14ac:dyDescent="0.25">
      <c r="A5656" s="93">
        <v>1992</v>
      </c>
      <c r="B5656" s="94" t="s">
        <v>392</v>
      </c>
      <c r="C5656" s="95" t="s">
        <v>393</v>
      </c>
      <c r="D5656" s="95" t="s">
        <v>337</v>
      </c>
      <c r="E5656" s="87"/>
      <c r="F5656" s="69"/>
      <c r="G5656" s="69"/>
      <c r="H5656" s="69"/>
      <c r="I5656" s="69"/>
      <c r="J5656" s="70"/>
      <c r="K5656" s="118" t="e">
        <f>VLOOKUP(B5656,WB.GDP.1992,'WB (WDI)'!$AI$2,FALSE)</f>
        <v>#N/A</v>
      </c>
      <c r="L5656" s="112">
        <f>VLOOKUP($B5656,WB.UNEMP.1992,'WB (WDI)'!$AI$2,FALSE)</f>
        <v>18.430000305175799</v>
      </c>
    </row>
    <row r="5657" spans="1:12" x14ac:dyDescent="0.25">
      <c r="A5657" s="93">
        <v>1992</v>
      </c>
      <c r="B5657" s="94" t="s">
        <v>394</v>
      </c>
      <c r="C5657" s="95" t="s">
        <v>395</v>
      </c>
      <c r="D5657" s="95" t="s">
        <v>337</v>
      </c>
      <c r="E5657" s="87"/>
      <c r="F5657" s="69"/>
      <c r="G5657" s="69"/>
      <c r="H5657" s="69"/>
      <c r="I5657" s="69"/>
      <c r="J5657" s="70"/>
      <c r="K5657" s="118" t="e">
        <f>VLOOKUP(B5657,WB.GDP.1992,'WB (WDI)'!$AI$2,FALSE)</f>
        <v>#N/A</v>
      </c>
      <c r="L5657" s="112">
        <f>VLOOKUP($B5657,WB.UNEMP.1992,'WB (WDI)'!$AI$2,FALSE)</f>
        <v>10.800000190734901</v>
      </c>
    </row>
    <row r="5658" spans="1:12" x14ac:dyDescent="0.25">
      <c r="A5658" s="93">
        <v>1992</v>
      </c>
      <c r="B5658" s="94" t="s">
        <v>396</v>
      </c>
      <c r="C5658" s="95" t="s">
        <v>397</v>
      </c>
      <c r="D5658" s="95" t="s">
        <v>337</v>
      </c>
      <c r="E5658" s="87"/>
      <c r="F5658" s="69"/>
      <c r="G5658" s="69"/>
      <c r="H5658" s="69"/>
      <c r="I5658" s="69"/>
      <c r="J5658" s="70"/>
      <c r="K5658" s="118" t="e">
        <f>VLOOKUP(B5658,WB.GDP.1992,'WB (WDI)'!$AI$2,FALSE)</f>
        <v>#N/A</v>
      </c>
      <c r="L5658" s="112" t="e">
        <f>VLOOKUP($B5658,WB.UNEMP.1992,'WB (WDI)'!$AI$2,FALSE)</f>
        <v>#N/A</v>
      </c>
    </row>
    <row r="5659" spans="1:12" x14ac:dyDescent="0.25">
      <c r="A5659" s="93">
        <v>1992</v>
      </c>
      <c r="B5659" s="94" t="s">
        <v>398</v>
      </c>
      <c r="C5659" s="95" t="s">
        <v>399</v>
      </c>
      <c r="D5659" s="95" t="s">
        <v>337</v>
      </c>
      <c r="E5659" s="87"/>
      <c r="F5659" s="69"/>
      <c r="G5659" s="69"/>
      <c r="H5659" s="69"/>
      <c r="I5659" s="69"/>
      <c r="J5659" s="70"/>
      <c r="K5659" s="118">
        <f>VLOOKUP(B5659,WB.GDP.1992,'WB (WDI)'!$AI$2,FALSE)</f>
        <v>25024.046445756787</v>
      </c>
      <c r="L5659" s="112">
        <f>VLOOKUP($B5659,WB.UNEMP.1992,'WB (WDI)'!$AI$2,FALSE)</f>
        <v>7.8400001525878897</v>
      </c>
    </row>
    <row r="5660" spans="1:12" x14ac:dyDescent="0.25">
      <c r="A5660" s="93">
        <v>1992</v>
      </c>
      <c r="B5660" s="94" t="s">
        <v>400</v>
      </c>
      <c r="C5660" s="95" t="s">
        <v>401</v>
      </c>
      <c r="D5660" s="95" t="s">
        <v>337</v>
      </c>
      <c r="E5660" s="87"/>
      <c r="F5660" s="69"/>
      <c r="G5660" s="69"/>
      <c r="H5660" s="69"/>
      <c r="I5660" s="69"/>
      <c r="J5660" s="70"/>
      <c r="K5660" s="118" t="e">
        <f>VLOOKUP(B5660,WB.GDP.1992,'WB (WDI)'!$AI$2,FALSE)</f>
        <v>#N/A</v>
      </c>
      <c r="L5660" s="112" t="e">
        <f>VLOOKUP($B5660,WB.UNEMP.1992,'WB (WDI)'!$AI$2,FALSE)</f>
        <v>#N/A</v>
      </c>
    </row>
    <row r="5661" spans="1:12" x14ac:dyDescent="0.25">
      <c r="A5661" s="93">
        <v>1992</v>
      </c>
      <c r="B5661" s="94" t="s">
        <v>402</v>
      </c>
      <c r="C5661" s="95" t="s">
        <v>403</v>
      </c>
      <c r="D5661" s="95" t="s">
        <v>337</v>
      </c>
      <c r="E5661" s="87"/>
      <c r="F5661" s="69"/>
      <c r="G5661" s="69"/>
      <c r="H5661" s="69"/>
      <c r="I5661" s="69"/>
      <c r="J5661" s="70"/>
      <c r="K5661" s="118">
        <f>VLOOKUP(B5661,WB.GDP.1992,'WB (WDI)'!$AI$2,FALSE)</f>
        <v>37526.561863219162</v>
      </c>
      <c r="L5661" s="112">
        <f>VLOOKUP($B5661,WB.UNEMP.1992,'WB (WDI)'!$AI$2,FALSE)</f>
        <v>9.3299999237060494</v>
      </c>
    </row>
    <row r="5662" spans="1:12" x14ac:dyDescent="0.25">
      <c r="A5662" s="93">
        <v>1992</v>
      </c>
      <c r="B5662" s="94" t="s">
        <v>404</v>
      </c>
      <c r="C5662" s="95" t="s">
        <v>405</v>
      </c>
      <c r="D5662" s="95" t="s">
        <v>337</v>
      </c>
      <c r="E5662" s="87"/>
      <c r="F5662" s="69"/>
      <c r="G5662" s="69"/>
      <c r="H5662" s="69"/>
      <c r="I5662" s="69"/>
      <c r="J5662" s="70"/>
      <c r="K5662" s="118">
        <f>VLOOKUP(B5662,WB.GDP.1992,'WB (WDI)'!$AI$2,FALSE)</f>
        <v>19357.886205407973</v>
      </c>
      <c r="L5662" s="112">
        <f>VLOOKUP($B5662,WB.UNEMP.1992,'WB (WDI)'!$AI$2,FALSE)</f>
        <v>5.8699998855590803</v>
      </c>
    </row>
    <row r="5663" spans="1:12" x14ac:dyDescent="0.25">
      <c r="A5663" s="93">
        <v>1992</v>
      </c>
      <c r="B5663" s="94" t="s">
        <v>406</v>
      </c>
      <c r="C5663" s="95" t="s">
        <v>407</v>
      </c>
      <c r="D5663" s="95" t="s">
        <v>337</v>
      </c>
      <c r="E5663" s="87"/>
      <c r="F5663" s="69"/>
      <c r="G5663" s="69"/>
      <c r="H5663" s="69"/>
      <c r="I5663" s="69"/>
      <c r="J5663" s="70"/>
      <c r="K5663" s="118" t="e">
        <f>VLOOKUP(B5663,WB.GDP.1992,'WB (WDI)'!$AI$2,FALSE)</f>
        <v>#N/A</v>
      </c>
      <c r="L5663" s="112">
        <f>VLOOKUP($B5663,WB.UNEMP.1992,'WB (WDI)'!$AI$2,FALSE)</f>
        <v>30.209999084472699</v>
      </c>
    </row>
    <row r="5664" spans="1:12" x14ac:dyDescent="0.25">
      <c r="A5664" s="93">
        <v>1992</v>
      </c>
      <c r="B5664" s="94" t="s">
        <v>408</v>
      </c>
      <c r="C5664" s="95" t="s">
        <v>409</v>
      </c>
      <c r="D5664" s="95" t="s">
        <v>337</v>
      </c>
      <c r="E5664" s="87"/>
      <c r="F5664" s="69"/>
      <c r="G5664" s="69"/>
      <c r="H5664" s="69"/>
      <c r="I5664" s="69"/>
      <c r="J5664" s="70"/>
      <c r="K5664" s="118">
        <f>VLOOKUP(B5664,WB.GDP.1992,'WB (WDI)'!$AI$2,FALSE)</f>
        <v>10045.023039097507</v>
      </c>
      <c r="L5664" s="112">
        <f>VLOOKUP($B5664,WB.UNEMP.1992,'WB (WDI)'!$AI$2,FALSE)</f>
        <v>35.680000305175803</v>
      </c>
    </row>
    <row r="5665" spans="1:12" x14ac:dyDescent="0.25">
      <c r="A5665" s="93">
        <v>1992</v>
      </c>
      <c r="B5665" s="94" t="s">
        <v>410</v>
      </c>
      <c r="C5665" s="95" t="s">
        <v>411</v>
      </c>
      <c r="D5665" s="95" t="s">
        <v>337</v>
      </c>
      <c r="E5665" s="87"/>
      <c r="F5665" s="69"/>
      <c r="G5665" s="69"/>
      <c r="H5665" s="69"/>
      <c r="I5665" s="69"/>
      <c r="J5665" s="70"/>
      <c r="K5665" s="118">
        <f>VLOOKUP(B5665,WB.GDP.1992,'WB (WDI)'!$AI$2,FALSE)</f>
        <v>25010.039697206157</v>
      </c>
      <c r="L5665" s="112">
        <f>VLOOKUP($B5665,WB.UNEMP.1992,'WB (WDI)'!$AI$2,FALSE)</f>
        <v>3.9900000095367401</v>
      </c>
    </row>
    <row r="5666" spans="1:12" x14ac:dyDescent="0.25">
      <c r="A5666" s="93">
        <v>1992</v>
      </c>
      <c r="B5666" s="94" t="s">
        <v>412</v>
      </c>
      <c r="C5666" s="95" t="s">
        <v>413</v>
      </c>
      <c r="D5666" s="95" t="s">
        <v>337</v>
      </c>
      <c r="E5666" s="87"/>
      <c r="F5666" s="69"/>
      <c r="G5666" s="69"/>
      <c r="H5666" s="69"/>
      <c r="I5666" s="69"/>
      <c r="J5666" s="70"/>
      <c r="K5666" s="118" t="e">
        <f>VLOOKUP(B5666,WB.GDP.1992,'WB (WDI)'!$AI$2,FALSE)</f>
        <v>#N/A</v>
      </c>
      <c r="L5666" s="112" t="e">
        <f>VLOOKUP($B5666,WB.UNEMP.1992,'WB (WDI)'!$AI$2,FALSE)</f>
        <v>#N/A</v>
      </c>
    </row>
    <row r="5667" spans="1:12" x14ac:dyDescent="0.25">
      <c r="A5667" s="93">
        <v>1992</v>
      </c>
      <c r="B5667" s="94" t="s">
        <v>414</v>
      </c>
      <c r="C5667" s="95" t="s">
        <v>415</v>
      </c>
      <c r="D5667" s="95" t="s">
        <v>337</v>
      </c>
      <c r="E5667" s="87"/>
      <c r="F5667" s="69"/>
      <c r="G5667" s="69"/>
      <c r="H5667" s="69"/>
      <c r="I5667" s="69"/>
      <c r="J5667" s="70"/>
      <c r="K5667" s="118" t="e">
        <f>VLOOKUP(B5667,WB.GDP.1992,'WB (WDI)'!$AI$2,FALSE)</f>
        <v>#N/A</v>
      </c>
      <c r="L5667" s="112">
        <f>VLOOKUP($B5667,WB.UNEMP.1992,'WB (WDI)'!$AI$2,FALSE)</f>
        <v>13.2299995422363</v>
      </c>
    </row>
    <row r="5668" spans="1:12" x14ac:dyDescent="0.25">
      <c r="A5668" s="93">
        <v>1992</v>
      </c>
      <c r="B5668" s="94" t="s">
        <v>416</v>
      </c>
      <c r="C5668" s="95" t="s">
        <v>417</v>
      </c>
      <c r="D5668" s="95" t="s">
        <v>337</v>
      </c>
      <c r="E5668" s="87"/>
      <c r="F5668" s="69"/>
      <c r="G5668" s="69"/>
      <c r="H5668" s="69"/>
      <c r="I5668" s="69"/>
      <c r="J5668" s="70"/>
      <c r="K5668" s="118">
        <f>VLOOKUP(B5668,WB.GDP.1992,'WB (WDI)'!$AI$2,FALSE)</f>
        <v>19048.047696079091</v>
      </c>
      <c r="L5668" s="112">
        <f>VLOOKUP($B5668,WB.UNEMP.1992,'WB (WDI)'!$AI$2,FALSE)</f>
        <v>7.8000001907348597</v>
      </c>
    </row>
    <row r="5669" spans="1:12" x14ac:dyDescent="0.25">
      <c r="A5669" s="93">
        <v>1992</v>
      </c>
      <c r="B5669" s="94" t="s">
        <v>418</v>
      </c>
      <c r="C5669" s="95" t="s">
        <v>419</v>
      </c>
      <c r="D5669" s="95" t="s">
        <v>337</v>
      </c>
      <c r="E5669" s="87"/>
      <c r="F5669" s="69"/>
      <c r="G5669" s="69"/>
      <c r="H5669" s="69"/>
      <c r="I5669" s="69"/>
      <c r="J5669" s="70"/>
      <c r="K5669" s="118">
        <f>VLOOKUP(B5669,WB.GDP.1992,'WB (WDI)'!$AI$2,FALSE)</f>
        <v>28386.6120369247</v>
      </c>
      <c r="L5669" s="112">
        <f>VLOOKUP($B5669,WB.UNEMP.1992,'WB (WDI)'!$AI$2,FALSE)</f>
        <v>17.700000762939499</v>
      </c>
    </row>
    <row r="5670" spans="1:12" x14ac:dyDescent="0.25">
      <c r="A5670" s="93">
        <v>1992</v>
      </c>
      <c r="B5670" s="94" t="s">
        <v>420</v>
      </c>
      <c r="C5670" s="95" t="s">
        <v>421</v>
      </c>
      <c r="D5670" s="95" t="s">
        <v>337</v>
      </c>
      <c r="E5670" s="87"/>
      <c r="F5670" s="69"/>
      <c r="G5670" s="69"/>
      <c r="H5670" s="69"/>
      <c r="I5670" s="69"/>
      <c r="J5670" s="70"/>
      <c r="K5670" s="118">
        <f>VLOOKUP(B5670,WB.GDP.1992,'WB (WDI)'!$AI$2,FALSE)</f>
        <v>38842.576305046154</v>
      </c>
      <c r="L5670" s="112">
        <f>VLOOKUP($B5670,WB.UNEMP.1992,'WB (WDI)'!$AI$2,FALSE)</f>
        <v>3.5899999141693102</v>
      </c>
    </row>
    <row r="5671" spans="1:12" x14ac:dyDescent="0.25">
      <c r="A5671" s="93">
        <v>1992</v>
      </c>
      <c r="B5671" s="94" t="s">
        <v>422</v>
      </c>
      <c r="C5671" s="95" t="s">
        <v>423</v>
      </c>
      <c r="D5671" s="95" t="s">
        <v>337</v>
      </c>
      <c r="E5671" s="87"/>
      <c r="F5671" s="69"/>
      <c r="G5671" s="69"/>
      <c r="H5671" s="69"/>
      <c r="I5671" s="69"/>
      <c r="J5671" s="70"/>
      <c r="K5671" s="118">
        <f>VLOOKUP(B5671,WB.GDP.1992,'WB (WDI)'!$AI$2,FALSE)</f>
        <v>36542.606473514585</v>
      </c>
      <c r="L5671" s="112">
        <f>VLOOKUP($B5671,WB.UNEMP.1992,'WB (WDI)'!$AI$2,FALSE)</f>
        <v>6.6999998092651403</v>
      </c>
    </row>
    <row r="5672" spans="1:12" x14ac:dyDescent="0.25">
      <c r="A5672" s="93">
        <v>1992</v>
      </c>
      <c r="B5672" s="94" t="s">
        <v>424</v>
      </c>
      <c r="C5672" s="95" t="s">
        <v>425</v>
      </c>
      <c r="D5672" s="95" t="s">
        <v>337</v>
      </c>
      <c r="E5672" s="87"/>
      <c r="F5672" s="69"/>
      <c r="G5672" s="69"/>
      <c r="H5672" s="69"/>
      <c r="I5672" s="69"/>
      <c r="J5672" s="70"/>
      <c r="K5672" s="118">
        <f>VLOOKUP(B5672,WB.GDP.1992,'WB (WDI)'!$AI$2,FALSE)</f>
        <v>34377.999932488121</v>
      </c>
      <c r="L5672" s="112">
        <f>VLOOKUP($B5672,WB.UNEMP.1992,'WB (WDI)'!$AI$2,FALSE)</f>
        <v>10.210000038146999</v>
      </c>
    </row>
    <row r="5673" spans="1:12" x14ac:dyDescent="0.25">
      <c r="A5673" s="93">
        <v>1992</v>
      </c>
      <c r="B5673" s="94" t="s">
        <v>426</v>
      </c>
      <c r="C5673" s="95" t="s">
        <v>427</v>
      </c>
      <c r="D5673" s="95" t="s">
        <v>337</v>
      </c>
      <c r="E5673" s="87"/>
      <c r="F5673" s="69"/>
      <c r="G5673" s="69"/>
      <c r="H5673" s="69"/>
      <c r="I5673" s="69"/>
      <c r="J5673" s="70"/>
      <c r="K5673" s="118">
        <f>VLOOKUP(B5673,WB.GDP.1992,'WB (WDI)'!$AI$2,FALSE)</f>
        <v>38801.391456767371</v>
      </c>
      <c r="L5673" s="112">
        <f>VLOOKUP($B5673,WB.UNEMP.1992,'WB (WDI)'!$AI$2,FALSE)</f>
        <v>6.3200001716613796</v>
      </c>
    </row>
    <row r="5674" spans="1:12" x14ac:dyDescent="0.25">
      <c r="A5674" s="93">
        <v>1992</v>
      </c>
      <c r="B5674" s="94" t="s">
        <v>428</v>
      </c>
      <c r="C5674" s="95" t="s">
        <v>429</v>
      </c>
      <c r="D5674" s="95" t="s">
        <v>337</v>
      </c>
      <c r="E5674" s="87"/>
      <c r="F5674" s="69"/>
      <c r="G5674" s="69"/>
      <c r="H5674" s="69"/>
      <c r="I5674" s="69"/>
      <c r="J5674" s="70"/>
      <c r="K5674" s="118" t="e">
        <f>VLOOKUP(B5674,WB.GDP.1992,'WB (WDI)'!$AI$2,FALSE)</f>
        <v>#N/A</v>
      </c>
      <c r="L5674" s="112" t="e">
        <f>VLOOKUP($B5674,WB.UNEMP.1992,'WB (WDI)'!$AI$2,FALSE)</f>
        <v>#N/A</v>
      </c>
    </row>
    <row r="5675" spans="1:12" x14ac:dyDescent="0.25">
      <c r="A5675" s="93">
        <v>1992</v>
      </c>
      <c r="B5675" s="94" t="s">
        <v>430</v>
      </c>
      <c r="C5675" s="95" t="s">
        <v>431</v>
      </c>
      <c r="D5675" s="95" t="s">
        <v>337</v>
      </c>
      <c r="E5675" s="87"/>
      <c r="F5675" s="69"/>
      <c r="G5675" s="69"/>
      <c r="H5675" s="69"/>
      <c r="I5675" s="69"/>
      <c r="J5675" s="70"/>
      <c r="K5675" s="118">
        <f>VLOOKUP(B5675,WB.GDP.1992,'WB (WDI)'!$AI$2,FALSE)</f>
        <v>73088.513662800309</v>
      </c>
      <c r="L5675" s="112">
        <f>VLOOKUP($B5675,WB.UNEMP.1992,'WB (WDI)'!$AI$2,FALSE)</f>
        <v>2.0299999713897701</v>
      </c>
    </row>
    <row r="5676" spans="1:12" x14ac:dyDescent="0.25">
      <c r="A5676" s="93">
        <v>1992</v>
      </c>
      <c r="B5676" s="94" t="s">
        <v>432</v>
      </c>
      <c r="C5676" s="95" t="s">
        <v>433</v>
      </c>
      <c r="D5676" s="95" t="s">
        <v>337</v>
      </c>
      <c r="E5676" s="87"/>
      <c r="F5676" s="69"/>
      <c r="G5676" s="69"/>
      <c r="H5676" s="69"/>
      <c r="I5676" s="69"/>
      <c r="J5676" s="70"/>
      <c r="K5676" s="118" t="e">
        <f>VLOOKUP(B5676,WB.GDP.1992,'WB (WDI)'!$AI$2,FALSE)</f>
        <v>#N/A</v>
      </c>
      <c r="L5676" s="112" t="e">
        <f>VLOOKUP($B5676,WB.UNEMP.1992,'WB (WDI)'!$AI$2,FALSE)</f>
        <v>#N/A</v>
      </c>
    </row>
    <row r="5677" spans="1:12" x14ac:dyDescent="0.25">
      <c r="A5677" s="93">
        <v>1992</v>
      </c>
      <c r="B5677" s="94" t="s">
        <v>434</v>
      </c>
      <c r="C5677" s="95" t="s">
        <v>435</v>
      </c>
      <c r="D5677" s="95" t="s">
        <v>337</v>
      </c>
      <c r="E5677" s="87"/>
      <c r="F5677" s="69"/>
      <c r="G5677" s="69"/>
      <c r="H5677" s="69"/>
      <c r="I5677" s="69"/>
      <c r="J5677" s="70"/>
      <c r="K5677" s="118">
        <f>VLOOKUP(B5677,WB.GDP.1992,'WB (WDI)'!$AI$2,FALSE)</f>
        <v>37525.393279066033</v>
      </c>
      <c r="L5677" s="112">
        <f>VLOOKUP($B5677,WB.UNEMP.1992,'WB (WDI)'!$AI$2,FALSE)</f>
        <v>5.5599999427795401</v>
      </c>
    </row>
    <row r="5678" spans="1:12" x14ac:dyDescent="0.25">
      <c r="A5678" s="93">
        <v>1992</v>
      </c>
      <c r="B5678" s="94" t="s">
        <v>436</v>
      </c>
      <c r="C5678" s="95" t="s">
        <v>437</v>
      </c>
      <c r="D5678" s="95" t="s">
        <v>337</v>
      </c>
      <c r="E5678" s="87"/>
      <c r="F5678" s="69"/>
      <c r="G5678" s="69"/>
      <c r="H5678" s="69"/>
      <c r="I5678" s="69"/>
      <c r="J5678" s="70"/>
      <c r="K5678" s="118">
        <f>VLOOKUP(B5678,WB.GDP.1992,'WB (WDI)'!$AI$2,FALSE)</f>
        <v>53612.487740334182</v>
      </c>
      <c r="L5678" s="112">
        <f>VLOOKUP($B5678,WB.UNEMP.1992,'WB (WDI)'!$AI$2,FALSE)</f>
        <v>2.8099999427795401</v>
      </c>
    </row>
    <row r="5679" spans="1:12" x14ac:dyDescent="0.25">
      <c r="A5679" s="93">
        <v>1992</v>
      </c>
      <c r="B5679" s="94" t="s">
        <v>438</v>
      </c>
      <c r="C5679" s="95" t="s">
        <v>439</v>
      </c>
      <c r="D5679" s="95" t="s">
        <v>440</v>
      </c>
      <c r="E5679" s="87"/>
      <c r="F5679" s="69"/>
      <c r="G5679" s="69"/>
      <c r="H5679" s="69"/>
      <c r="I5679" s="69"/>
      <c r="J5679" s="70"/>
      <c r="K5679" s="118">
        <f>VLOOKUP(B5679,WB.GDP.1992,'WB (WDI)'!$AI$2,FALSE)</f>
        <v>30392.974155728047</v>
      </c>
      <c r="L5679" s="112">
        <f>VLOOKUP($B5679,WB.UNEMP.1992,'WB (WDI)'!$AI$2,FALSE)</f>
        <v>10.7299995422363</v>
      </c>
    </row>
    <row r="5680" spans="1:12" x14ac:dyDescent="0.25">
      <c r="A5680" s="93">
        <v>1992</v>
      </c>
      <c r="B5680" s="94" t="s">
        <v>441</v>
      </c>
      <c r="C5680" s="95" t="s">
        <v>442</v>
      </c>
      <c r="D5680" s="95" t="s">
        <v>440</v>
      </c>
      <c r="E5680" s="87"/>
      <c r="F5680" s="69"/>
      <c r="G5680" s="69"/>
      <c r="H5680" s="69"/>
      <c r="I5680" s="69"/>
      <c r="J5680" s="70"/>
      <c r="K5680" s="118" t="e">
        <f>VLOOKUP(B5680,WB.GDP.1992,'WB (WDI)'!$AI$2,FALSE)</f>
        <v>#N/A</v>
      </c>
      <c r="L5680" s="112" t="e">
        <f>VLOOKUP($B5680,WB.UNEMP.1992,'WB (WDI)'!$AI$2,FALSE)</f>
        <v>#N/A</v>
      </c>
    </row>
    <row r="5681" spans="1:12" x14ac:dyDescent="0.25">
      <c r="A5681" s="93">
        <v>1992</v>
      </c>
      <c r="B5681" s="94" t="s">
        <v>443</v>
      </c>
      <c r="C5681" s="95" t="s">
        <v>444</v>
      </c>
      <c r="D5681" s="95" t="s">
        <v>440</v>
      </c>
      <c r="E5681" s="87"/>
      <c r="F5681" s="69"/>
      <c r="G5681" s="69"/>
      <c r="H5681" s="69"/>
      <c r="I5681" s="69"/>
      <c r="J5681" s="70"/>
      <c r="K5681" s="118" t="e">
        <f>VLOOKUP(B5681,WB.GDP.1992,'WB (WDI)'!$AI$2,FALSE)</f>
        <v>#N/A</v>
      </c>
      <c r="L5681" s="112" t="e">
        <f>VLOOKUP($B5681,WB.UNEMP.1992,'WB (WDI)'!$AI$2,FALSE)</f>
        <v>#N/A</v>
      </c>
    </row>
    <row r="5682" spans="1:12" x14ac:dyDescent="0.25">
      <c r="A5682" s="93">
        <v>1992</v>
      </c>
      <c r="B5682" s="94" t="s">
        <v>445</v>
      </c>
      <c r="C5682" s="95" t="s">
        <v>446</v>
      </c>
      <c r="D5682" s="95" t="s">
        <v>440</v>
      </c>
      <c r="E5682" s="87"/>
      <c r="F5682" s="69"/>
      <c r="G5682" s="69"/>
      <c r="H5682" s="69"/>
      <c r="I5682" s="69"/>
      <c r="J5682" s="70"/>
      <c r="K5682" s="118" t="e">
        <f>VLOOKUP(B5682,WB.GDP.1992,'WB (WDI)'!$AI$2,FALSE)</f>
        <v>#N/A</v>
      </c>
      <c r="L5682" s="112" t="e">
        <f>VLOOKUP($B5682,WB.UNEMP.1992,'WB (WDI)'!$AI$2,FALSE)</f>
        <v>#N/A</v>
      </c>
    </row>
    <row r="5683" spans="1:12" x14ac:dyDescent="0.25">
      <c r="A5683" s="93">
        <v>1992</v>
      </c>
      <c r="B5683" s="94" t="s">
        <v>447</v>
      </c>
      <c r="C5683" s="95" t="s">
        <v>448</v>
      </c>
      <c r="D5683" s="95" t="s">
        <v>440</v>
      </c>
      <c r="E5683" s="87"/>
      <c r="F5683" s="69"/>
      <c r="G5683" s="69"/>
      <c r="H5683" s="69"/>
      <c r="I5683" s="69"/>
      <c r="J5683" s="70"/>
      <c r="K5683" s="118">
        <f>VLOOKUP(B5683,WB.GDP.1992,'WB (WDI)'!$AI$2,FALSE)</f>
        <v>26525.07306846531</v>
      </c>
      <c r="L5683" s="112">
        <f>VLOOKUP($B5683,WB.UNEMP.1992,'WB (WDI)'!$AI$2,FALSE)</f>
        <v>10.670000076293899</v>
      </c>
    </row>
    <row r="5684" spans="1:12" x14ac:dyDescent="0.25">
      <c r="A5684" s="93">
        <v>1992</v>
      </c>
      <c r="B5684" s="94" t="s">
        <v>449</v>
      </c>
      <c r="C5684" s="95" t="s">
        <v>450</v>
      </c>
      <c r="D5684" s="95" t="s">
        <v>440</v>
      </c>
      <c r="E5684" s="87"/>
      <c r="F5684" s="69"/>
      <c r="G5684" s="69"/>
      <c r="H5684" s="69"/>
      <c r="I5684" s="69"/>
      <c r="J5684" s="70"/>
      <c r="K5684" s="118" t="e">
        <f>VLOOKUP(B5684,WB.GDP.1992,'WB (WDI)'!$AI$2,FALSE)</f>
        <v>#N/A</v>
      </c>
      <c r="L5684" s="112" t="e">
        <f>VLOOKUP($B5684,WB.UNEMP.1992,'WB (WDI)'!$AI$2,FALSE)</f>
        <v>#N/A</v>
      </c>
    </row>
    <row r="5685" spans="1:12" x14ac:dyDescent="0.25">
      <c r="A5685" s="93">
        <v>1992</v>
      </c>
      <c r="B5685" s="94" t="s">
        <v>451</v>
      </c>
      <c r="C5685" s="95" t="s">
        <v>452</v>
      </c>
      <c r="D5685" s="95" t="s">
        <v>440</v>
      </c>
      <c r="E5685" s="87"/>
      <c r="F5685" s="69"/>
      <c r="G5685" s="69"/>
      <c r="H5685" s="69"/>
      <c r="I5685" s="69"/>
      <c r="J5685" s="70"/>
      <c r="K5685" s="118">
        <f>VLOOKUP(B5685,WB.GDP.1992,'WB (WDI)'!$AI$2,FALSE)</f>
        <v>8538.6010186023541</v>
      </c>
      <c r="L5685" s="112">
        <f>VLOOKUP($B5685,WB.UNEMP.1992,'WB (WDI)'!$AI$2,FALSE)</f>
        <v>3.8599998950958301</v>
      </c>
    </row>
    <row r="5686" spans="1:12" x14ac:dyDescent="0.25">
      <c r="A5686" s="93">
        <v>1992</v>
      </c>
      <c r="B5686" s="94" t="s">
        <v>453</v>
      </c>
      <c r="C5686" s="95" t="s">
        <v>454</v>
      </c>
      <c r="D5686" s="95" t="s">
        <v>440</v>
      </c>
      <c r="E5686" s="87"/>
      <c r="F5686" s="69"/>
      <c r="G5686" s="69"/>
      <c r="H5686" s="69"/>
      <c r="I5686" s="69"/>
      <c r="J5686" s="70"/>
      <c r="K5686" s="118" t="e">
        <f>VLOOKUP(B5686,WB.GDP.1992,'WB (WDI)'!$AI$2,FALSE)</f>
        <v>#N/A</v>
      </c>
      <c r="L5686" s="112">
        <f>VLOOKUP($B5686,WB.UNEMP.1992,'WB (WDI)'!$AI$2,FALSE)</f>
        <v>18.350000381469702</v>
      </c>
    </row>
    <row r="5687" spans="1:12" x14ac:dyDescent="0.25">
      <c r="A5687" s="93">
        <v>1992</v>
      </c>
      <c r="B5687" s="94" t="s">
        <v>455</v>
      </c>
      <c r="C5687" s="95" t="s">
        <v>456</v>
      </c>
      <c r="D5687" s="95" t="s">
        <v>440</v>
      </c>
      <c r="E5687" s="87"/>
      <c r="F5687" s="69"/>
      <c r="G5687" s="69"/>
      <c r="H5687" s="69"/>
      <c r="I5687" s="69"/>
      <c r="J5687" s="70"/>
      <c r="K5687" s="118">
        <f>VLOOKUP(B5687,WB.GDP.1992,'WB (WDI)'!$AI$2,FALSE)</f>
        <v>2900.4014610890426</v>
      </c>
      <c r="L5687" s="112">
        <f>VLOOKUP($B5687,WB.UNEMP.1992,'WB (WDI)'!$AI$2,FALSE)</f>
        <v>2.8199999332428001</v>
      </c>
    </row>
    <row r="5688" spans="1:12" x14ac:dyDescent="0.25">
      <c r="A5688" s="93">
        <v>1992</v>
      </c>
      <c r="B5688" s="94" t="s">
        <v>457</v>
      </c>
      <c r="C5688" s="95" t="s">
        <v>458</v>
      </c>
      <c r="D5688" s="95" t="s">
        <v>440</v>
      </c>
      <c r="E5688" s="87"/>
      <c r="F5688" s="69"/>
      <c r="G5688" s="69"/>
      <c r="H5688" s="69"/>
      <c r="I5688" s="69"/>
      <c r="J5688" s="70"/>
      <c r="K5688" s="118">
        <f>VLOOKUP(B5688,WB.GDP.1992,'WB (WDI)'!$AI$2,FALSE)</f>
        <v>2619.1638836102875</v>
      </c>
      <c r="L5688" s="112">
        <f>VLOOKUP($B5688,WB.UNEMP.1992,'WB (WDI)'!$AI$2,FALSE)</f>
        <v>2.0199999809265101</v>
      </c>
    </row>
    <row r="5689" spans="1:12" x14ac:dyDescent="0.25">
      <c r="A5689" s="93">
        <v>1992</v>
      </c>
      <c r="B5689" s="94" t="s">
        <v>459</v>
      </c>
      <c r="C5689" s="95" t="s">
        <v>460</v>
      </c>
      <c r="D5689" s="95" t="s">
        <v>440</v>
      </c>
      <c r="E5689" s="87"/>
      <c r="F5689" s="69"/>
      <c r="G5689" s="69"/>
      <c r="H5689" s="69"/>
      <c r="I5689" s="69"/>
      <c r="J5689" s="70"/>
      <c r="K5689" s="118">
        <f>VLOOKUP(B5689,WB.GDP.1992,'WB (WDI)'!$AI$2,FALSE)</f>
        <v>2886.9205576472496</v>
      </c>
      <c r="L5689" s="112">
        <f>VLOOKUP($B5689,WB.UNEMP.1992,'WB (WDI)'!$AI$2,FALSE)</f>
        <v>4.5700001716613796</v>
      </c>
    </row>
    <row r="5690" spans="1:12" x14ac:dyDescent="0.25">
      <c r="A5690" s="93">
        <v>1992</v>
      </c>
      <c r="B5690" s="94" t="s">
        <v>461</v>
      </c>
      <c r="C5690" s="95" t="s">
        <v>462</v>
      </c>
      <c r="D5690" s="95" t="s">
        <v>440</v>
      </c>
      <c r="E5690" s="87"/>
      <c r="F5690" s="69"/>
      <c r="G5690" s="69"/>
      <c r="H5690" s="69"/>
      <c r="I5690" s="69"/>
      <c r="J5690" s="70"/>
      <c r="K5690" s="118" t="e">
        <f>VLOOKUP(B5690,WB.GDP.1992,'WB (WDI)'!$AI$2,FALSE)</f>
        <v>#N/A</v>
      </c>
      <c r="L5690" s="112">
        <f>VLOOKUP($B5690,WB.UNEMP.1992,'WB (WDI)'!$AI$2,FALSE)</f>
        <v>3.8399999141693102</v>
      </c>
    </row>
    <row r="5691" spans="1:12" x14ac:dyDescent="0.25">
      <c r="A5691" s="93">
        <v>1992</v>
      </c>
      <c r="B5691" s="94" t="s">
        <v>463</v>
      </c>
      <c r="C5691" s="95" t="s">
        <v>464</v>
      </c>
      <c r="D5691" s="95" t="s">
        <v>440</v>
      </c>
      <c r="E5691" s="87"/>
      <c r="F5691" s="69"/>
      <c r="G5691" s="69"/>
      <c r="H5691" s="69"/>
      <c r="I5691" s="69"/>
      <c r="J5691" s="70"/>
      <c r="K5691" s="118">
        <f>VLOOKUP(B5691,WB.GDP.1992,'WB (WDI)'!$AI$2,FALSE)</f>
        <v>2086.165347401447</v>
      </c>
      <c r="L5691" s="112" t="e">
        <f>VLOOKUP($B5691,WB.UNEMP.1992,'WB (WDI)'!$AI$2,FALSE)</f>
        <v>#N/A</v>
      </c>
    </row>
    <row r="5692" spans="1:12" x14ac:dyDescent="0.25">
      <c r="A5692" s="93">
        <v>1992</v>
      </c>
      <c r="B5692" s="94" t="s">
        <v>465</v>
      </c>
      <c r="C5692" s="95" t="s">
        <v>466</v>
      </c>
      <c r="D5692" s="95" t="s">
        <v>440</v>
      </c>
      <c r="E5692" s="87"/>
      <c r="F5692" s="69"/>
      <c r="G5692" s="69"/>
      <c r="H5692" s="69"/>
      <c r="I5692" s="69"/>
      <c r="J5692" s="70"/>
      <c r="K5692" s="118">
        <f>VLOOKUP(B5692,WB.GDP.1992,'WB (WDI)'!$AI$2,FALSE)</f>
        <v>3482.7288002786472</v>
      </c>
      <c r="L5692" s="112" t="e">
        <f>VLOOKUP($B5692,WB.UNEMP.1992,'WB (WDI)'!$AI$2,FALSE)</f>
        <v>#N/A</v>
      </c>
    </row>
    <row r="5693" spans="1:12" x14ac:dyDescent="0.25">
      <c r="A5693" s="93">
        <v>1992</v>
      </c>
      <c r="B5693" s="94" t="s">
        <v>467</v>
      </c>
      <c r="C5693" s="95" t="s">
        <v>468</v>
      </c>
      <c r="D5693" s="95" t="s">
        <v>440</v>
      </c>
      <c r="E5693" s="87"/>
      <c r="F5693" s="69"/>
      <c r="G5693" s="69"/>
      <c r="H5693" s="69"/>
      <c r="I5693" s="69"/>
      <c r="J5693" s="70"/>
      <c r="K5693" s="118">
        <f>VLOOKUP(B5693,WB.GDP.1992,'WB (WDI)'!$AI$2,FALSE)</f>
        <v>3181.5803921711085</v>
      </c>
      <c r="L5693" s="112" t="e">
        <f>VLOOKUP($B5693,WB.UNEMP.1992,'WB (WDI)'!$AI$2,FALSE)</f>
        <v>#N/A</v>
      </c>
    </row>
    <row r="5694" spans="1:12" x14ac:dyDescent="0.25">
      <c r="A5694" s="93">
        <v>1992</v>
      </c>
      <c r="B5694" s="94" t="s">
        <v>469</v>
      </c>
      <c r="C5694" s="95" t="s">
        <v>470</v>
      </c>
      <c r="D5694" s="95" t="s">
        <v>440</v>
      </c>
      <c r="E5694" s="87"/>
      <c r="F5694" s="69"/>
      <c r="G5694" s="69"/>
      <c r="H5694" s="69"/>
      <c r="I5694" s="69"/>
      <c r="J5694" s="70"/>
      <c r="K5694" s="118" t="e">
        <f>VLOOKUP(B5694,WB.GDP.1992,'WB (WDI)'!$AI$2,FALSE)</f>
        <v>#N/A</v>
      </c>
      <c r="L5694" s="112" t="e">
        <f>VLOOKUP($B5694,WB.UNEMP.1992,'WB (WDI)'!$AI$2,FALSE)</f>
        <v>#N/A</v>
      </c>
    </row>
    <row r="5695" spans="1:12" x14ac:dyDescent="0.25">
      <c r="A5695" s="93">
        <v>1992</v>
      </c>
      <c r="B5695" s="94" t="s">
        <v>471</v>
      </c>
      <c r="C5695" s="95" t="s">
        <v>472</v>
      </c>
      <c r="D5695" s="95" t="s">
        <v>440</v>
      </c>
      <c r="E5695" s="87"/>
      <c r="F5695" s="69"/>
      <c r="G5695" s="69"/>
      <c r="H5695" s="69"/>
      <c r="I5695" s="69"/>
      <c r="J5695" s="70"/>
      <c r="K5695" s="118" t="e">
        <f>VLOOKUP(B5695,WB.GDP.1992,'WB (WDI)'!$AI$2,FALSE)</f>
        <v>#N/A</v>
      </c>
      <c r="L5695" s="112" t="e">
        <f>VLOOKUP($B5695,WB.UNEMP.1992,'WB (WDI)'!$AI$2,FALSE)</f>
        <v>#N/A</v>
      </c>
    </row>
    <row r="5696" spans="1:12" x14ac:dyDescent="0.25">
      <c r="A5696" s="93">
        <v>1992</v>
      </c>
      <c r="B5696" s="94" t="s">
        <v>473</v>
      </c>
      <c r="C5696" s="95" t="s">
        <v>474</v>
      </c>
      <c r="D5696" s="95" t="s">
        <v>440</v>
      </c>
      <c r="E5696" s="87"/>
      <c r="F5696" s="69"/>
      <c r="G5696" s="69"/>
      <c r="H5696" s="69"/>
      <c r="I5696" s="69"/>
      <c r="J5696" s="70"/>
      <c r="K5696" s="118" t="e">
        <f>VLOOKUP(B5696,WB.GDP.1992,'WB (WDI)'!$AI$2,FALSE)</f>
        <v>#N/A</v>
      </c>
      <c r="L5696" s="112" t="e">
        <f>VLOOKUP($B5696,WB.UNEMP.1992,'WB (WDI)'!$AI$2,FALSE)</f>
        <v>#N/A</v>
      </c>
    </row>
    <row r="5697" spans="1:12" x14ac:dyDescent="0.25">
      <c r="A5697" s="93">
        <v>1992</v>
      </c>
      <c r="B5697" s="94" t="s">
        <v>475</v>
      </c>
      <c r="C5697" s="95" t="s">
        <v>476</v>
      </c>
      <c r="D5697" s="95" t="s">
        <v>440</v>
      </c>
      <c r="E5697" s="87"/>
      <c r="F5697" s="69"/>
      <c r="G5697" s="69"/>
      <c r="H5697" s="69"/>
      <c r="I5697" s="69"/>
      <c r="J5697" s="70"/>
      <c r="K5697" s="118" t="e">
        <f>VLOOKUP(B5697,WB.GDP.1992,'WB (WDI)'!$AI$2,FALSE)</f>
        <v>#N/A</v>
      </c>
      <c r="L5697" s="112" t="e">
        <f>VLOOKUP($B5697,WB.UNEMP.1992,'WB (WDI)'!$AI$2,FALSE)</f>
        <v>#N/A</v>
      </c>
    </row>
    <row r="5698" spans="1:12" x14ac:dyDescent="0.25">
      <c r="A5698" s="93">
        <v>1992</v>
      </c>
      <c r="B5698" s="94" t="s">
        <v>477</v>
      </c>
      <c r="C5698" s="95" t="s">
        <v>478</v>
      </c>
      <c r="D5698" s="95" t="s">
        <v>440</v>
      </c>
      <c r="E5698" s="87"/>
      <c r="F5698" s="69"/>
      <c r="G5698" s="69"/>
      <c r="H5698" s="69"/>
      <c r="I5698" s="69"/>
      <c r="J5698" s="70"/>
      <c r="K5698" s="118" t="e">
        <f>VLOOKUP(B5698,WB.GDP.1992,'WB (WDI)'!$AI$2,FALSE)</f>
        <v>#N/A</v>
      </c>
      <c r="L5698" s="112" t="e">
        <f>VLOOKUP($B5698,WB.UNEMP.1992,'WB (WDI)'!$AI$2,FALSE)</f>
        <v>#N/A</v>
      </c>
    </row>
    <row r="5699" spans="1:12" x14ac:dyDescent="0.25">
      <c r="A5699" s="93">
        <v>1992</v>
      </c>
      <c r="B5699" s="94" t="s">
        <v>479</v>
      </c>
      <c r="C5699" s="95" t="s">
        <v>480</v>
      </c>
      <c r="D5699" s="95" t="s">
        <v>440</v>
      </c>
      <c r="E5699" s="87"/>
      <c r="F5699" s="69"/>
      <c r="G5699" s="69"/>
      <c r="H5699" s="69"/>
      <c r="I5699" s="69"/>
      <c r="J5699" s="70"/>
      <c r="K5699" s="118" t="e">
        <f>VLOOKUP(B5699,WB.GDP.1992,'WB (WDI)'!$AI$2,FALSE)</f>
        <v>#N/A</v>
      </c>
      <c r="L5699" s="112" t="e">
        <f>VLOOKUP($B5699,WB.UNEMP.1992,'WB (WDI)'!$AI$2,FALSE)</f>
        <v>#N/A</v>
      </c>
    </row>
    <row r="5700" spans="1:12" x14ac:dyDescent="0.25">
      <c r="A5700" s="93">
        <v>1992</v>
      </c>
      <c r="B5700" s="94" t="s">
        <v>481</v>
      </c>
      <c r="C5700" s="95" t="s">
        <v>482</v>
      </c>
      <c r="D5700" s="95" t="s">
        <v>440</v>
      </c>
      <c r="E5700" s="87"/>
      <c r="F5700" s="69"/>
      <c r="G5700" s="69"/>
      <c r="H5700" s="69"/>
      <c r="I5700" s="69"/>
      <c r="J5700" s="70"/>
      <c r="K5700" s="118" t="e">
        <f>VLOOKUP(B5700,WB.GDP.1992,'WB (WDI)'!$AI$2,FALSE)</f>
        <v>#N/A</v>
      </c>
      <c r="L5700" s="112">
        <f>VLOOKUP($B5700,WB.UNEMP.1992,'WB (WDI)'!$AI$2,FALSE)</f>
        <v>11.0299997329712</v>
      </c>
    </row>
    <row r="5701" spans="1:12" x14ac:dyDescent="0.25">
      <c r="A5701" s="93">
        <v>1992</v>
      </c>
      <c r="B5701" s="94" t="s">
        <v>483</v>
      </c>
      <c r="C5701" s="95" t="s">
        <v>484</v>
      </c>
      <c r="D5701" s="95" t="s">
        <v>440</v>
      </c>
      <c r="E5701" s="87"/>
      <c r="F5701" s="69"/>
      <c r="G5701" s="69"/>
      <c r="H5701" s="69"/>
      <c r="I5701" s="69"/>
      <c r="J5701" s="70"/>
      <c r="K5701" s="118" t="e">
        <f>VLOOKUP(B5701,WB.GDP.1992,'WB (WDI)'!$AI$2,FALSE)</f>
        <v>#N/A</v>
      </c>
      <c r="L5701" s="112" t="e">
        <f>VLOOKUP($B5701,WB.UNEMP.1992,'WB (WDI)'!$AI$2,FALSE)</f>
        <v>#N/A</v>
      </c>
    </row>
    <row r="5702" spans="1:12" x14ac:dyDescent="0.25">
      <c r="A5702" s="93">
        <v>1992</v>
      </c>
      <c r="B5702" s="94" t="s">
        <v>485</v>
      </c>
      <c r="C5702" s="95" t="s">
        <v>486</v>
      </c>
      <c r="D5702" s="95" t="s">
        <v>440</v>
      </c>
      <c r="E5702" s="87"/>
      <c r="F5702" s="69"/>
      <c r="G5702" s="69"/>
      <c r="H5702" s="69"/>
      <c r="I5702" s="69"/>
      <c r="J5702" s="70"/>
      <c r="K5702" s="118" t="e">
        <f>VLOOKUP(B5702,WB.GDP.1992,'WB (WDI)'!$AI$2,FALSE)</f>
        <v>#N/A</v>
      </c>
      <c r="L5702" s="112" t="e">
        <f>VLOOKUP($B5702,WB.UNEMP.1992,'WB (WDI)'!$AI$2,FALSE)</f>
        <v>#N/A</v>
      </c>
    </row>
    <row r="5703" spans="1:12" x14ac:dyDescent="0.25">
      <c r="A5703" s="93">
        <v>1992</v>
      </c>
      <c r="B5703" s="94" t="s">
        <v>487</v>
      </c>
      <c r="C5703" s="95" t="s">
        <v>488</v>
      </c>
      <c r="D5703" s="95" t="s">
        <v>440</v>
      </c>
      <c r="E5703" s="87"/>
      <c r="F5703" s="69"/>
      <c r="G5703" s="69"/>
      <c r="H5703" s="69"/>
      <c r="I5703" s="69"/>
      <c r="J5703" s="70"/>
      <c r="K5703" s="118">
        <f>VLOOKUP(B5703,WB.GDP.1992,'WB (WDI)'!$AI$2,FALSE)</f>
        <v>3892.5240203943258</v>
      </c>
      <c r="L5703" s="112">
        <f>VLOOKUP($B5703,WB.UNEMP.1992,'WB (WDI)'!$AI$2,FALSE)</f>
        <v>2.3499999046325701</v>
      </c>
    </row>
    <row r="5704" spans="1:12" x14ac:dyDescent="0.25">
      <c r="A5704" s="93">
        <v>1992</v>
      </c>
      <c r="B5704" s="94" t="s">
        <v>489</v>
      </c>
      <c r="C5704" s="95" t="s">
        <v>490</v>
      </c>
      <c r="D5704" s="95" t="s">
        <v>440</v>
      </c>
      <c r="E5704" s="87"/>
      <c r="F5704" s="69"/>
      <c r="G5704" s="69"/>
      <c r="H5704" s="69"/>
      <c r="I5704" s="69"/>
      <c r="J5704" s="70"/>
      <c r="K5704" s="118" t="e">
        <f>VLOOKUP(B5704,WB.GDP.1992,'WB (WDI)'!$AI$2,FALSE)</f>
        <v>#N/A</v>
      </c>
      <c r="L5704" s="112" t="e">
        <f>VLOOKUP($B5704,WB.UNEMP.1992,'WB (WDI)'!$AI$2,FALSE)</f>
        <v>#N/A</v>
      </c>
    </row>
    <row r="5705" spans="1:12" x14ac:dyDescent="0.25">
      <c r="A5705" s="93">
        <v>1992</v>
      </c>
      <c r="B5705" s="94" t="s">
        <v>491</v>
      </c>
      <c r="C5705" s="95" t="s">
        <v>492</v>
      </c>
      <c r="D5705" s="95" t="s">
        <v>440</v>
      </c>
      <c r="E5705" s="87"/>
      <c r="F5705" s="69"/>
      <c r="G5705" s="69"/>
      <c r="H5705" s="69"/>
      <c r="I5705" s="69"/>
      <c r="J5705" s="70"/>
      <c r="K5705" s="118">
        <f>VLOOKUP(B5705,WB.GDP.1992,'WB (WDI)'!$AI$2,FALSE)</f>
        <v>4006.2535180869154</v>
      </c>
      <c r="L5705" s="112">
        <f>VLOOKUP($B5705,WB.UNEMP.1992,'WB (WDI)'!$AI$2,FALSE)</f>
        <v>1.2699999809265099</v>
      </c>
    </row>
    <row r="5706" spans="1:12" x14ac:dyDescent="0.25">
      <c r="A5706" s="93">
        <v>1992</v>
      </c>
      <c r="B5706" s="94" t="s">
        <v>493</v>
      </c>
      <c r="C5706" s="95" t="s">
        <v>494</v>
      </c>
      <c r="D5706" s="95" t="s">
        <v>440</v>
      </c>
      <c r="E5706" s="87"/>
      <c r="F5706" s="69"/>
      <c r="G5706" s="69"/>
      <c r="H5706" s="69"/>
      <c r="I5706" s="69"/>
      <c r="J5706" s="70"/>
      <c r="K5706" s="118">
        <f>VLOOKUP(B5706,WB.GDP.1992,'WB (WDI)'!$AI$2,FALSE)</f>
        <v>2720.9116653858023</v>
      </c>
      <c r="L5706" s="112" t="e">
        <f>VLOOKUP($B5706,WB.UNEMP.1992,'WB (WDI)'!$AI$2,FALSE)</f>
        <v>#N/A</v>
      </c>
    </row>
    <row r="5707" spans="1:12" ht="15.75" thickBot="1" x14ac:dyDescent="0.3">
      <c r="A5707" s="100">
        <v>1992</v>
      </c>
      <c r="B5707" s="101" t="s">
        <v>495</v>
      </c>
      <c r="C5707" s="102" t="s">
        <v>496</v>
      </c>
      <c r="D5707" s="102" t="s">
        <v>440</v>
      </c>
      <c r="E5707" s="88"/>
      <c r="F5707" s="56"/>
      <c r="G5707" s="56"/>
      <c r="H5707" s="56"/>
      <c r="I5707" s="56"/>
      <c r="J5707" s="71"/>
      <c r="K5707" s="119" t="e">
        <f>VLOOKUP(B5707,WB.GDP.1992,'WB (WDI)'!$AI$2,FALSE)</f>
        <v>#N/A</v>
      </c>
      <c r="L5707" s="113" t="e">
        <f>VLOOKUP($B5707,WB.UNEMP.1992,'WB (WDI)'!$AI$2,FALSE)</f>
        <v>#N/A</v>
      </c>
    </row>
    <row r="5708" spans="1:12" x14ac:dyDescent="0.25">
      <c r="A5708" s="90">
        <v>1993</v>
      </c>
      <c r="B5708" s="91" t="s">
        <v>4</v>
      </c>
      <c r="C5708" s="92" t="s">
        <v>5</v>
      </c>
      <c r="D5708" s="92" t="s">
        <v>6</v>
      </c>
      <c r="E5708" s="86"/>
      <c r="F5708" s="69"/>
      <c r="G5708" s="69"/>
      <c r="H5708" s="69"/>
      <c r="I5708" s="69"/>
      <c r="J5708" s="70"/>
      <c r="K5708" s="118">
        <f>VLOOKUP(B5708,WB.GDP.1993,'WB (WDI)'!$AJ$2,FALSE)</f>
        <v>8027.3766878016168</v>
      </c>
      <c r="L5708" s="112">
        <f>VLOOKUP($B5708,WB.UNEMP.1993,'WB (WDI)'!$AJ$2,FALSE)</f>
        <v>26.2299995422363</v>
      </c>
    </row>
    <row r="5709" spans="1:12" x14ac:dyDescent="0.25">
      <c r="A5709" s="93">
        <v>1993</v>
      </c>
      <c r="B5709" s="94" t="s">
        <v>7</v>
      </c>
      <c r="C5709" s="95" t="s">
        <v>8</v>
      </c>
      <c r="D5709" s="95" t="s">
        <v>6</v>
      </c>
      <c r="E5709" s="87"/>
      <c r="F5709" s="69"/>
      <c r="G5709" s="69"/>
      <c r="H5709" s="69"/>
      <c r="I5709" s="69"/>
      <c r="J5709" s="70"/>
      <c r="K5709" s="118">
        <f>VLOOKUP(B5709,WB.GDP.1993,'WB (WDI)'!$AJ$2,FALSE)</f>
        <v>6203.0679890194388</v>
      </c>
      <c r="L5709" s="112">
        <f>VLOOKUP($B5709,WB.UNEMP.1993,'WB (WDI)'!$AJ$2,FALSE)</f>
        <v>10.920000076293899</v>
      </c>
    </row>
    <row r="5710" spans="1:12" x14ac:dyDescent="0.25">
      <c r="A5710" s="93">
        <v>1993</v>
      </c>
      <c r="B5710" s="94" t="s">
        <v>9</v>
      </c>
      <c r="C5710" s="95" t="s">
        <v>10</v>
      </c>
      <c r="D5710" s="95" t="s">
        <v>6</v>
      </c>
      <c r="E5710" s="87"/>
      <c r="F5710" s="69"/>
      <c r="G5710" s="69"/>
      <c r="H5710" s="69"/>
      <c r="I5710" s="69"/>
      <c r="J5710" s="70"/>
      <c r="K5710" s="118" t="e">
        <f>VLOOKUP(B5710,WB.GDP.1993,'WB (WDI)'!$AJ$2,FALSE)</f>
        <v>#N/A</v>
      </c>
      <c r="L5710" s="112">
        <f>VLOOKUP($B5710,WB.UNEMP.1993,'WB (WDI)'!$AJ$2,FALSE)</f>
        <v>19.139999389648398</v>
      </c>
    </row>
    <row r="5711" spans="1:12" x14ac:dyDescent="0.25">
      <c r="A5711" s="93">
        <v>1993</v>
      </c>
      <c r="B5711" s="94" t="s">
        <v>11</v>
      </c>
      <c r="C5711" s="95" t="s">
        <v>12</v>
      </c>
      <c r="D5711" s="95" t="s">
        <v>6</v>
      </c>
      <c r="E5711" s="87"/>
      <c r="F5711" s="69"/>
      <c r="G5711" s="69"/>
      <c r="H5711" s="69"/>
      <c r="I5711" s="69"/>
      <c r="J5711" s="70"/>
      <c r="K5711" s="118">
        <f>VLOOKUP(B5711,WB.GDP.1993,'WB (WDI)'!$AJ$2,FALSE)</f>
        <v>3772.11369382254</v>
      </c>
      <c r="L5711" s="112">
        <f>VLOOKUP($B5711,WB.UNEMP.1993,'WB (WDI)'!$AJ$2,FALSE)</f>
        <v>13.8400001525879</v>
      </c>
    </row>
    <row r="5712" spans="1:12" x14ac:dyDescent="0.25">
      <c r="A5712" s="93">
        <v>1993</v>
      </c>
      <c r="B5712" s="94" t="s">
        <v>13</v>
      </c>
      <c r="C5712" s="95" t="s">
        <v>14</v>
      </c>
      <c r="D5712" s="95" t="s">
        <v>6</v>
      </c>
      <c r="E5712" s="87"/>
      <c r="F5712" s="69"/>
      <c r="G5712" s="69"/>
      <c r="H5712" s="69"/>
      <c r="I5712" s="69"/>
      <c r="J5712" s="70"/>
      <c r="K5712" s="118">
        <f>VLOOKUP(B5712,WB.GDP.1993,'WB (WDI)'!$AJ$2,FALSE)</f>
        <v>1921.20156144199</v>
      </c>
      <c r="L5712" s="112">
        <f>VLOOKUP($B5712,WB.UNEMP.1993,'WB (WDI)'!$AJ$2,FALSE)</f>
        <v>15.3900003433228</v>
      </c>
    </row>
    <row r="5713" spans="1:12" x14ac:dyDescent="0.25">
      <c r="A5713" s="93">
        <v>1993</v>
      </c>
      <c r="B5713" s="94" t="s">
        <v>15</v>
      </c>
      <c r="C5713" s="95" t="s">
        <v>16</v>
      </c>
      <c r="D5713" s="95" t="s">
        <v>6</v>
      </c>
      <c r="E5713" s="87"/>
      <c r="F5713" s="69"/>
      <c r="G5713" s="69"/>
      <c r="H5713" s="69"/>
      <c r="I5713" s="69"/>
      <c r="J5713" s="70"/>
      <c r="K5713" s="118">
        <f>VLOOKUP(B5713,WB.GDP.1993,'WB (WDI)'!$AJ$2,FALSE)</f>
        <v>5827.0529621584301</v>
      </c>
      <c r="L5713" s="112">
        <f>VLOOKUP($B5713,WB.UNEMP.1993,'WB (WDI)'!$AJ$2,FALSE)</f>
        <v>15.9099998474121</v>
      </c>
    </row>
    <row r="5714" spans="1:12" x14ac:dyDescent="0.25">
      <c r="A5714" s="93">
        <v>1993</v>
      </c>
      <c r="B5714" s="94" t="s">
        <v>17</v>
      </c>
      <c r="C5714" s="95" t="s">
        <v>18</v>
      </c>
      <c r="D5714" s="95" t="s">
        <v>6</v>
      </c>
      <c r="E5714" s="87"/>
      <c r="F5714" s="69"/>
      <c r="G5714" s="69"/>
      <c r="H5714" s="69"/>
      <c r="I5714" s="69"/>
      <c r="J5714" s="70"/>
      <c r="K5714" s="118" t="e">
        <f>VLOOKUP(B5714,WB.GDP.1993,'WB (WDI)'!$AJ$2,FALSE)</f>
        <v>#N/A</v>
      </c>
      <c r="L5714" s="112" t="e">
        <f>VLOOKUP($B5714,WB.UNEMP.1993,'WB (WDI)'!$AJ$2,FALSE)</f>
        <v>#N/A</v>
      </c>
    </row>
    <row r="5715" spans="1:12" x14ac:dyDescent="0.25">
      <c r="A5715" s="93">
        <v>1993</v>
      </c>
      <c r="B5715" s="94" t="s">
        <v>19</v>
      </c>
      <c r="C5715" s="95" t="s">
        <v>20</v>
      </c>
      <c r="D5715" s="95" t="s">
        <v>6</v>
      </c>
      <c r="E5715" s="87"/>
      <c r="F5715" s="69"/>
      <c r="G5715" s="69"/>
      <c r="H5715" s="69"/>
      <c r="I5715" s="69"/>
      <c r="J5715" s="70"/>
      <c r="K5715" s="118">
        <f>VLOOKUP(B5715,WB.GDP.1993,'WB (WDI)'!$AJ$2,FALSE)</f>
        <v>3788.508106900108</v>
      </c>
      <c r="L5715" s="112">
        <f>VLOOKUP($B5715,WB.UNEMP.1993,'WB (WDI)'!$AJ$2,FALSE)</f>
        <v>3.8499999046325701</v>
      </c>
    </row>
    <row r="5716" spans="1:12" x14ac:dyDescent="0.25">
      <c r="A5716" s="93">
        <v>1993</v>
      </c>
      <c r="B5716" s="94" t="s">
        <v>21</v>
      </c>
      <c r="C5716" s="95" t="s">
        <v>22</v>
      </c>
      <c r="D5716" s="95" t="s">
        <v>6</v>
      </c>
      <c r="E5716" s="87"/>
      <c r="F5716" s="69"/>
      <c r="G5716" s="69"/>
      <c r="H5716" s="69"/>
      <c r="I5716" s="69"/>
      <c r="J5716" s="70"/>
      <c r="K5716" s="118">
        <f>VLOOKUP(B5716,WB.GDP.1993,'WB (WDI)'!$AJ$2,FALSE)</f>
        <v>2227.3523933801675</v>
      </c>
      <c r="L5716" s="112">
        <f>VLOOKUP($B5716,WB.UNEMP.1993,'WB (WDI)'!$AJ$2,FALSE)</f>
        <v>1.46000003814697</v>
      </c>
    </row>
    <row r="5717" spans="1:12" x14ac:dyDescent="0.25">
      <c r="A5717" s="93">
        <v>1993</v>
      </c>
      <c r="B5717" s="94" t="s">
        <v>23</v>
      </c>
      <c r="C5717" s="95" t="s">
        <v>24</v>
      </c>
      <c r="D5717" s="95" t="s">
        <v>6</v>
      </c>
      <c r="E5717" s="87"/>
      <c r="F5717" s="69"/>
      <c r="G5717" s="69"/>
      <c r="H5717" s="69"/>
      <c r="I5717" s="69"/>
      <c r="J5717" s="70"/>
      <c r="K5717" s="118">
        <f>VLOOKUP(B5717,WB.GDP.1993,'WB (WDI)'!$AJ$2,FALSE)</f>
        <v>9406.4298693945038</v>
      </c>
      <c r="L5717" s="112">
        <f>VLOOKUP($B5717,WB.UNEMP.1993,'WB (WDI)'!$AJ$2,FALSE)</f>
        <v>18.610000610351602</v>
      </c>
    </row>
    <row r="5718" spans="1:12" x14ac:dyDescent="0.25">
      <c r="A5718" s="93">
        <v>1993</v>
      </c>
      <c r="B5718" s="94" t="s">
        <v>25</v>
      </c>
      <c r="C5718" s="95" t="s">
        <v>26</v>
      </c>
      <c r="D5718" s="95" t="s">
        <v>6</v>
      </c>
      <c r="E5718" s="87"/>
      <c r="F5718" s="69"/>
      <c r="G5718" s="69"/>
      <c r="H5718" s="69"/>
      <c r="I5718" s="69"/>
      <c r="J5718" s="70"/>
      <c r="K5718" s="118" t="e">
        <f>VLOOKUP(B5718,WB.GDP.1993,'WB (WDI)'!$AJ$2,FALSE)</f>
        <v>#N/A</v>
      </c>
      <c r="L5718" s="112" t="e">
        <f>VLOOKUP($B5718,WB.UNEMP.1993,'WB (WDI)'!$AJ$2,FALSE)</f>
        <v>#N/A</v>
      </c>
    </row>
    <row r="5719" spans="1:12" x14ac:dyDescent="0.25">
      <c r="A5719" s="93">
        <v>1993</v>
      </c>
      <c r="B5719" s="94" t="s">
        <v>27</v>
      </c>
      <c r="C5719" s="95" t="s">
        <v>28</v>
      </c>
      <c r="D5719" s="95" t="s">
        <v>6</v>
      </c>
      <c r="E5719" s="87"/>
      <c r="F5719" s="69"/>
      <c r="G5719" s="69"/>
      <c r="H5719" s="69"/>
      <c r="I5719" s="69"/>
      <c r="J5719" s="70"/>
      <c r="K5719" s="118">
        <f>VLOOKUP(B5719,WB.GDP.1993,'WB (WDI)'!$AJ$2,FALSE)</f>
        <v>1061.5865306148785</v>
      </c>
      <c r="L5719" s="112">
        <f>VLOOKUP($B5719,WB.UNEMP.1993,'WB (WDI)'!$AJ$2,FALSE)</f>
        <v>2.5599999427795401</v>
      </c>
    </row>
    <row r="5720" spans="1:12" x14ac:dyDescent="0.25">
      <c r="A5720" s="93">
        <v>1993</v>
      </c>
      <c r="B5720" s="94" t="s">
        <v>29</v>
      </c>
      <c r="C5720" s="95" t="s">
        <v>30</v>
      </c>
      <c r="D5720" s="95" t="s">
        <v>6</v>
      </c>
      <c r="E5720" s="87"/>
      <c r="F5720" s="69"/>
      <c r="G5720" s="69"/>
      <c r="H5720" s="69"/>
      <c r="I5720" s="69"/>
      <c r="J5720" s="70"/>
      <c r="K5720" s="118">
        <f>VLOOKUP(B5720,WB.GDP.1993,'WB (WDI)'!$AJ$2,FALSE)</f>
        <v>1105.2288762259961</v>
      </c>
      <c r="L5720" s="112">
        <f>VLOOKUP($B5720,WB.UNEMP.1993,'WB (WDI)'!$AJ$2,FALSE)</f>
        <v>1.8500000238418599</v>
      </c>
    </row>
    <row r="5721" spans="1:12" x14ac:dyDescent="0.25">
      <c r="A5721" s="93">
        <v>1993</v>
      </c>
      <c r="B5721" s="94" t="s">
        <v>31</v>
      </c>
      <c r="C5721" s="95" t="s">
        <v>32</v>
      </c>
      <c r="D5721" s="95" t="s">
        <v>6</v>
      </c>
      <c r="E5721" s="87"/>
      <c r="F5721" s="69"/>
      <c r="G5721" s="69"/>
      <c r="H5721" s="69"/>
      <c r="I5721" s="69"/>
      <c r="J5721" s="70"/>
      <c r="K5721" s="118">
        <f>VLOOKUP(B5721,WB.GDP.1993,'WB (WDI)'!$AJ$2,FALSE)</f>
        <v>1974.2621624800179</v>
      </c>
      <c r="L5721" s="112">
        <f>VLOOKUP($B5721,WB.UNEMP.1993,'WB (WDI)'!$AJ$2,FALSE)</f>
        <v>10.75</v>
      </c>
    </row>
    <row r="5722" spans="1:12" x14ac:dyDescent="0.25">
      <c r="A5722" s="93">
        <v>1993</v>
      </c>
      <c r="B5722" s="94" t="s">
        <v>33</v>
      </c>
      <c r="C5722" s="95" t="s">
        <v>34</v>
      </c>
      <c r="D5722" s="95" t="s">
        <v>6</v>
      </c>
      <c r="E5722" s="87"/>
      <c r="F5722" s="69"/>
      <c r="G5722" s="69"/>
      <c r="H5722" s="69"/>
      <c r="I5722" s="69"/>
      <c r="J5722" s="70"/>
      <c r="K5722" s="118">
        <f>VLOOKUP(B5722,WB.GDP.1993,'WB (WDI)'!$AJ$2,FALSE)</f>
        <v>2532.7405020983188</v>
      </c>
      <c r="L5722" s="112">
        <f>VLOOKUP($B5722,WB.UNEMP.1993,'WB (WDI)'!$AJ$2,FALSE)</f>
        <v>8.0200004577636701</v>
      </c>
    </row>
    <row r="5723" spans="1:12" x14ac:dyDescent="0.25">
      <c r="A5723" s="93">
        <v>1993</v>
      </c>
      <c r="B5723" s="94" t="s">
        <v>35</v>
      </c>
      <c r="C5723" s="95" t="s">
        <v>36</v>
      </c>
      <c r="D5723" s="95" t="s">
        <v>6</v>
      </c>
      <c r="E5723" s="87"/>
      <c r="F5723" s="69"/>
      <c r="G5723" s="69"/>
      <c r="H5723" s="69"/>
      <c r="I5723" s="69"/>
      <c r="J5723" s="70"/>
      <c r="K5723" s="118">
        <f>VLOOKUP(B5723,WB.GDP.1993,'WB (WDI)'!$AJ$2,FALSE)</f>
        <v>1033.8306191694255</v>
      </c>
      <c r="L5723" s="112">
        <f>VLOOKUP($B5723,WB.UNEMP.1993,'WB (WDI)'!$AJ$2,FALSE)</f>
        <v>4.4400000572204599</v>
      </c>
    </row>
    <row r="5724" spans="1:12" x14ac:dyDescent="0.25">
      <c r="A5724" s="93">
        <v>1993</v>
      </c>
      <c r="B5724" s="94" t="s">
        <v>37</v>
      </c>
      <c r="C5724" s="95" t="s">
        <v>38</v>
      </c>
      <c r="D5724" s="95" t="s">
        <v>6</v>
      </c>
      <c r="E5724" s="87"/>
      <c r="F5724" s="69"/>
      <c r="G5724" s="69"/>
      <c r="H5724" s="69"/>
      <c r="I5724" s="69"/>
      <c r="J5724" s="70"/>
      <c r="K5724" s="118">
        <f>VLOOKUP(B5724,WB.GDP.1993,'WB (WDI)'!$AJ$2,FALSE)</f>
        <v>901.02606278928567</v>
      </c>
      <c r="L5724" s="112">
        <f>VLOOKUP($B5724,WB.UNEMP.1993,'WB (WDI)'!$AJ$2,FALSE)</f>
        <v>0.69999998807907104</v>
      </c>
    </row>
    <row r="5725" spans="1:12" x14ac:dyDescent="0.25">
      <c r="A5725" s="93">
        <v>1993</v>
      </c>
      <c r="B5725" s="94" t="s">
        <v>39</v>
      </c>
      <c r="C5725" s="95" t="s">
        <v>40</v>
      </c>
      <c r="D5725" s="95" t="s">
        <v>6</v>
      </c>
      <c r="E5725" s="87"/>
      <c r="F5725" s="69"/>
      <c r="G5725" s="69"/>
      <c r="H5725" s="69"/>
      <c r="I5725" s="69"/>
      <c r="J5725" s="70"/>
      <c r="K5725" s="118">
        <f>VLOOKUP(B5725,WB.GDP.1993,'WB (WDI)'!$AJ$2,FALSE)</f>
        <v>2966.1965455203695</v>
      </c>
      <c r="L5725" s="112">
        <f>VLOOKUP($B5725,WB.UNEMP.1993,'WB (WDI)'!$AJ$2,FALSE)</f>
        <v>4.5700001716613796</v>
      </c>
    </row>
    <row r="5726" spans="1:12" x14ac:dyDescent="0.25">
      <c r="A5726" s="93">
        <v>1993</v>
      </c>
      <c r="B5726" s="94" t="s">
        <v>41</v>
      </c>
      <c r="C5726" s="95" t="s">
        <v>42</v>
      </c>
      <c r="D5726" s="95" t="s">
        <v>6</v>
      </c>
      <c r="E5726" s="87"/>
      <c r="F5726" s="69"/>
      <c r="G5726" s="69"/>
      <c r="H5726" s="69"/>
      <c r="I5726" s="69"/>
      <c r="J5726" s="70"/>
      <c r="K5726" s="118">
        <f>VLOOKUP(B5726,WB.GDP.1993,'WB (WDI)'!$AJ$2,FALSE)</f>
        <v>4899.5793769256625</v>
      </c>
      <c r="L5726" s="112">
        <f>VLOOKUP($B5726,WB.UNEMP.1993,'WB (WDI)'!$AJ$2,FALSE)</f>
        <v>19.930000305175799</v>
      </c>
    </row>
    <row r="5727" spans="1:12" x14ac:dyDescent="0.25">
      <c r="A5727" s="93">
        <v>1993</v>
      </c>
      <c r="B5727" s="94" t="s">
        <v>43</v>
      </c>
      <c r="C5727" s="95" t="s">
        <v>44</v>
      </c>
      <c r="D5727" s="95" t="s">
        <v>6</v>
      </c>
      <c r="E5727" s="87"/>
      <c r="F5727" s="69"/>
      <c r="G5727" s="69"/>
      <c r="H5727" s="69"/>
      <c r="I5727" s="69"/>
      <c r="J5727" s="70"/>
      <c r="K5727" s="118">
        <f>VLOOKUP(B5727,WB.GDP.1993,'WB (WDI)'!$AJ$2,FALSE)</f>
        <v>4027.2360335587482</v>
      </c>
      <c r="L5727" s="112">
        <f>VLOOKUP($B5727,WB.UNEMP.1993,'WB (WDI)'!$AJ$2,FALSE)</f>
        <v>5.8400001525878897</v>
      </c>
    </row>
    <row r="5728" spans="1:12" x14ac:dyDescent="0.25">
      <c r="A5728" s="93">
        <v>1993</v>
      </c>
      <c r="B5728" s="94" t="s">
        <v>45</v>
      </c>
      <c r="C5728" s="95" t="s">
        <v>46</v>
      </c>
      <c r="D5728" s="95" t="s">
        <v>6</v>
      </c>
      <c r="E5728" s="87"/>
      <c r="F5728" s="69"/>
      <c r="G5728" s="69"/>
      <c r="H5728" s="69"/>
      <c r="I5728" s="69"/>
      <c r="J5728" s="70"/>
      <c r="K5728" s="118">
        <f>VLOOKUP(B5728,WB.GDP.1993,'WB (WDI)'!$AJ$2,FALSE)</f>
        <v>1150.8362592302558</v>
      </c>
      <c r="L5728" s="112">
        <f>VLOOKUP($B5728,WB.UNEMP.1993,'WB (WDI)'!$AJ$2,FALSE)</f>
        <v>2.8900001049041699</v>
      </c>
    </row>
    <row r="5729" spans="1:12" x14ac:dyDescent="0.25">
      <c r="A5729" s="93">
        <v>1993</v>
      </c>
      <c r="B5729" s="94" t="s">
        <v>47</v>
      </c>
      <c r="C5729" s="95" t="s">
        <v>48</v>
      </c>
      <c r="D5729" s="95" t="s">
        <v>6</v>
      </c>
      <c r="E5729" s="87"/>
      <c r="F5729" s="69"/>
      <c r="G5729" s="69"/>
      <c r="H5729" s="69"/>
      <c r="I5729" s="69"/>
      <c r="J5729" s="70"/>
      <c r="K5729" s="118" t="e">
        <f>VLOOKUP(B5729,WB.GDP.1993,'WB (WDI)'!$AJ$2,FALSE)</f>
        <v>#N/A</v>
      </c>
      <c r="L5729" s="112">
        <f>VLOOKUP($B5729,WB.UNEMP.1993,'WB (WDI)'!$AJ$2,FALSE)</f>
        <v>11.6099996566772</v>
      </c>
    </row>
    <row r="5730" spans="1:12" x14ac:dyDescent="0.25">
      <c r="A5730" s="93">
        <v>1993</v>
      </c>
      <c r="B5730" s="94" t="s">
        <v>49</v>
      </c>
      <c r="C5730" s="95" t="s">
        <v>50</v>
      </c>
      <c r="D5730" s="95" t="s">
        <v>6</v>
      </c>
      <c r="E5730" s="87"/>
      <c r="F5730" s="69"/>
      <c r="G5730" s="69"/>
      <c r="H5730" s="69"/>
      <c r="I5730" s="69"/>
      <c r="J5730" s="70"/>
      <c r="K5730" s="118">
        <f>VLOOKUP(B5730,WB.GDP.1993,'WB (WDI)'!$AJ$2,FALSE)</f>
        <v>1395.4034684385388</v>
      </c>
      <c r="L5730" s="112">
        <f>VLOOKUP($B5730,WB.UNEMP.1993,'WB (WDI)'!$AJ$2,FALSE)</f>
        <v>8.5</v>
      </c>
    </row>
    <row r="5731" spans="1:12" x14ac:dyDescent="0.25">
      <c r="A5731" s="93">
        <v>1993</v>
      </c>
      <c r="B5731" s="94" t="s">
        <v>51</v>
      </c>
      <c r="C5731" s="95" t="s">
        <v>52</v>
      </c>
      <c r="D5731" s="95" t="s">
        <v>6</v>
      </c>
      <c r="E5731" s="87"/>
      <c r="F5731" s="69"/>
      <c r="G5731" s="69"/>
      <c r="H5731" s="69"/>
      <c r="I5731" s="69"/>
      <c r="J5731" s="70"/>
      <c r="K5731" s="118" t="e">
        <f>VLOOKUP(B5731,WB.GDP.1993,'WB (WDI)'!$AJ$2,FALSE)</f>
        <v>#N/A</v>
      </c>
      <c r="L5731" s="112">
        <f>VLOOKUP($B5731,WB.UNEMP.1993,'WB (WDI)'!$AJ$2,FALSE)</f>
        <v>6.8299999237060502</v>
      </c>
    </row>
    <row r="5732" spans="1:12" x14ac:dyDescent="0.25">
      <c r="A5732" s="93">
        <v>1993</v>
      </c>
      <c r="B5732" s="94" t="s">
        <v>53</v>
      </c>
      <c r="C5732" s="95" t="s">
        <v>54</v>
      </c>
      <c r="D5732" s="95" t="s">
        <v>6</v>
      </c>
      <c r="E5732" s="87"/>
      <c r="F5732" s="69"/>
      <c r="G5732" s="69"/>
      <c r="H5732" s="69"/>
      <c r="I5732" s="69"/>
      <c r="J5732" s="70"/>
      <c r="K5732" s="118">
        <f>VLOOKUP(B5732,WB.GDP.1993,'WB (WDI)'!$AJ$2,FALSE)</f>
        <v>5115.2161441737908</v>
      </c>
      <c r="L5732" s="112">
        <f>VLOOKUP($B5732,WB.UNEMP.1993,'WB (WDI)'!$AJ$2,FALSE)</f>
        <v>21.600000381469702</v>
      </c>
    </row>
    <row r="5733" spans="1:12" x14ac:dyDescent="0.25">
      <c r="A5733" s="93">
        <v>1993</v>
      </c>
      <c r="B5733" s="94" t="s">
        <v>55</v>
      </c>
      <c r="C5733" s="95" t="s">
        <v>56</v>
      </c>
      <c r="D5733" s="95" t="s">
        <v>6</v>
      </c>
      <c r="E5733" s="87"/>
      <c r="F5733" s="69"/>
      <c r="G5733" s="69"/>
      <c r="H5733" s="69"/>
      <c r="I5733" s="69"/>
      <c r="J5733" s="70"/>
      <c r="K5733" s="118">
        <f>VLOOKUP(B5733,WB.GDP.1993,'WB (WDI)'!$AJ$2,FALSE)</f>
        <v>661.31232228265003</v>
      </c>
      <c r="L5733" s="112">
        <f>VLOOKUP($B5733,WB.UNEMP.1993,'WB (WDI)'!$AJ$2,FALSE)</f>
        <v>3.0799999237060498</v>
      </c>
    </row>
    <row r="5734" spans="1:12" x14ac:dyDescent="0.25">
      <c r="A5734" s="93">
        <v>1993</v>
      </c>
      <c r="B5734" s="94" t="s">
        <v>57</v>
      </c>
      <c r="C5734" s="95" t="s">
        <v>58</v>
      </c>
      <c r="D5734" s="95" t="s">
        <v>6</v>
      </c>
      <c r="E5734" s="87"/>
      <c r="F5734" s="69"/>
      <c r="G5734" s="69"/>
      <c r="H5734" s="69"/>
      <c r="I5734" s="69"/>
      <c r="J5734" s="70"/>
      <c r="K5734" s="118" t="e">
        <f>VLOOKUP(B5734,WB.GDP.1993,'WB (WDI)'!$AJ$2,FALSE)</f>
        <v>#N/A</v>
      </c>
      <c r="L5734" s="112" t="e">
        <f>VLOOKUP($B5734,WB.UNEMP.1993,'WB (WDI)'!$AJ$2,FALSE)</f>
        <v>#N/A</v>
      </c>
    </row>
    <row r="5735" spans="1:12" x14ac:dyDescent="0.25">
      <c r="A5735" s="93">
        <v>1993</v>
      </c>
      <c r="B5735" s="94" t="s">
        <v>59</v>
      </c>
      <c r="C5735" s="95" t="s">
        <v>60</v>
      </c>
      <c r="D5735" s="95" t="s">
        <v>6</v>
      </c>
      <c r="E5735" s="87"/>
      <c r="F5735" s="69"/>
      <c r="G5735" s="69"/>
      <c r="H5735" s="69"/>
      <c r="I5735" s="69"/>
      <c r="J5735" s="70"/>
      <c r="K5735" s="118">
        <f>VLOOKUP(B5735,WB.GDP.1993,'WB (WDI)'!$AJ$2,FALSE)</f>
        <v>17917.062601014852</v>
      </c>
      <c r="L5735" s="112">
        <f>VLOOKUP($B5735,WB.UNEMP.1993,'WB (WDI)'!$AJ$2,FALSE)</f>
        <v>17.780000686645501</v>
      </c>
    </row>
    <row r="5736" spans="1:12" x14ac:dyDescent="0.25">
      <c r="A5736" s="93">
        <v>1993</v>
      </c>
      <c r="B5736" s="94" t="s">
        <v>61</v>
      </c>
      <c r="C5736" s="95" t="s">
        <v>62</v>
      </c>
      <c r="D5736" s="95" t="s">
        <v>6</v>
      </c>
      <c r="E5736" s="87"/>
      <c r="F5736" s="69"/>
      <c r="G5736" s="69"/>
      <c r="H5736" s="69"/>
      <c r="I5736" s="69"/>
      <c r="J5736" s="70"/>
      <c r="K5736" s="118">
        <f>VLOOKUP(B5736,WB.GDP.1993,'WB (WDI)'!$AJ$2,FALSE)</f>
        <v>2240.4514071061303</v>
      </c>
      <c r="L5736" s="112">
        <f>VLOOKUP($B5736,WB.UNEMP.1993,'WB (WDI)'!$AJ$2,FALSE)</f>
        <v>9.4899997711181605</v>
      </c>
    </row>
    <row r="5737" spans="1:12" x14ac:dyDescent="0.25">
      <c r="A5737" s="93">
        <v>1993</v>
      </c>
      <c r="B5737" s="94" t="s">
        <v>63</v>
      </c>
      <c r="C5737" s="95" t="s">
        <v>64</v>
      </c>
      <c r="D5737" s="95" t="s">
        <v>6</v>
      </c>
      <c r="E5737" s="87"/>
      <c r="F5737" s="69"/>
      <c r="G5737" s="69"/>
      <c r="H5737" s="69"/>
      <c r="I5737" s="69"/>
      <c r="J5737" s="70"/>
      <c r="K5737" s="118">
        <f>VLOOKUP(B5737,WB.GDP.1993,'WB (WDI)'!$AJ$2,FALSE)</f>
        <v>2465.5452675932647</v>
      </c>
      <c r="L5737" s="112">
        <f>VLOOKUP($B5737,WB.UNEMP.1993,'WB (WDI)'!$AJ$2,FALSE)</f>
        <v>5.2800002098083496</v>
      </c>
    </row>
    <row r="5738" spans="1:12" x14ac:dyDescent="0.25">
      <c r="A5738" s="93">
        <v>1993</v>
      </c>
      <c r="B5738" s="94" t="s">
        <v>65</v>
      </c>
      <c r="C5738" s="95" t="s">
        <v>66</v>
      </c>
      <c r="D5738" s="95" t="s">
        <v>6</v>
      </c>
      <c r="E5738" s="87"/>
      <c r="F5738" s="69"/>
      <c r="G5738" s="69"/>
      <c r="H5738" s="69"/>
      <c r="I5738" s="69"/>
      <c r="J5738" s="70"/>
      <c r="K5738" s="118">
        <f>VLOOKUP(B5738,WB.GDP.1993,'WB (WDI)'!$AJ$2,FALSE)</f>
        <v>1545.6761315150732</v>
      </c>
      <c r="L5738" s="112">
        <f>VLOOKUP($B5738,WB.UNEMP.1993,'WB (WDI)'!$AJ$2,FALSE)</f>
        <v>4.5</v>
      </c>
    </row>
    <row r="5739" spans="1:12" x14ac:dyDescent="0.25">
      <c r="A5739" s="93">
        <v>1993</v>
      </c>
      <c r="B5739" s="94" t="s">
        <v>67</v>
      </c>
      <c r="C5739" s="95" t="s">
        <v>68</v>
      </c>
      <c r="D5739" s="95" t="s">
        <v>6</v>
      </c>
      <c r="E5739" s="87"/>
      <c r="F5739" s="69"/>
      <c r="G5739" s="69"/>
      <c r="H5739" s="69"/>
      <c r="I5739" s="69"/>
      <c r="J5739" s="70"/>
      <c r="K5739" s="118">
        <f>VLOOKUP(B5739,WB.GDP.1993,'WB (WDI)'!$AJ$2,FALSE)</f>
        <v>2022.6048602333331</v>
      </c>
      <c r="L5739" s="112">
        <f>VLOOKUP($B5739,WB.UNEMP.1993,'WB (WDI)'!$AJ$2,FALSE)</f>
        <v>3.1300001144409202</v>
      </c>
    </row>
    <row r="5740" spans="1:12" x14ac:dyDescent="0.25">
      <c r="A5740" s="93">
        <v>1993</v>
      </c>
      <c r="B5740" s="94" t="s">
        <v>69</v>
      </c>
      <c r="C5740" s="95" t="s">
        <v>70</v>
      </c>
      <c r="D5740" s="95" t="s">
        <v>6</v>
      </c>
      <c r="E5740" s="87"/>
      <c r="F5740" s="69"/>
      <c r="G5740" s="69"/>
      <c r="H5740" s="69"/>
      <c r="I5740" s="69"/>
      <c r="J5740" s="70"/>
      <c r="K5740" s="118">
        <f>VLOOKUP(B5740,WB.GDP.1993,'WB (WDI)'!$AJ$2,FALSE)</f>
        <v>2942.3630836336301</v>
      </c>
      <c r="L5740" s="112">
        <f>VLOOKUP($B5740,WB.UNEMP.1993,'WB (WDI)'!$AJ$2,FALSE)</f>
        <v>2.9000000953674299</v>
      </c>
    </row>
    <row r="5741" spans="1:12" x14ac:dyDescent="0.25">
      <c r="A5741" s="93">
        <v>1993</v>
      </c>
      <c r="B5741" s="94" t="s">
        <v>71</v>
      </c>
      <c r="C5741" s="95" t="s">
        <v>72</v>
      </c>
      <c r="D5741" s="95" t="s">
        <v>6</v>
      </c>
      <c r="E5741" s="87"/>
      <c r="F5741" s="69"/>
      <c r="G5741" s="69"/>
      <c r="H5741" s="69"/>
      <c r="I5741" s="69"/>
      <c r="J5741" s="70"/>
      <c r="K5741" s="118">
        <f>VLOOKUP(B5741,WB.GDP.1993,'WB (WDI)'!$AJ$2,FALSE)</f>
        <v>1421.9542494606196</v>
      </c>
      <c r="L5741" s="112">
        <f>VLOOKUP($B5741,WB.UNEMP.1993,'WB (WDI)'!$AJ$2,FALSE)</f>
        <v>37.880001068115199</v>
      </c>
    </row>
    <row r="5742" spans="1:12" x14ac:dyDescent="0.25">
      <c r="A5742" s="93">
        <v>1993</v>
      </c>
      <c r="B5742" s="94" t="s">
        <v>73</v>
      </c>
      <c r="C5742" s="95" t="s">
        <v>74</v>
      </c>
      <c r="D5742" s="95" t="s">
        <v>6</v>
      </c>
      <c r="E5742" s="87"/>
      <c r="F5742" s="69"/>
      <c r="G5742" s="69"/>
      <c r="H5742" s="69"/>
      <c r="I5742" s="69"/>
      <c r="J5742" s="70"/>
      <c r="K5742" s="118" t="e">
        <f>VLOOKUP(B5742,WB.GDP.1993,'WB (WDI)'!$AJ$2,FALSE)</f>
        <v>#N/A</v>
      </c>
      <c r="L5742" s="112">
        <f>VLOOKUP($B5742,WB.UNEMP.1993,'WB (WDI)'!$AJ$2,FALSE)</f>
        <v>2.2999999523162802</v>
      </c>
    </row>
    <row r="5743" spans="1:12" x14ac:dyDescent="0.25">
      <c r="A5743" s="93">
        <v>1993</v>
      </c>
      <c r="B5743" s="94" t="s">
        <v>75</v>
      </c>
      <c r="C5743" s="95" t="s">
        <v>76</v>
      </c>
      <c r="D5743" s="95" t="s">
        <v>6</v>
      </c>
      <c r="E5743" s="87"/>
      <c r="F5743" s="69"/>
      <c r="G5743" s="69"/>
      <c r="H5743" s="69"/>
      <c r="I5743" s="69"/>
      <c r="J5743" s="70"/>
      <c r="K5743" s="118">
        <f>VLOOKUP(B5743,WB.GDP.1993,'WB (WDI)'!$AJ$2,FALSE)</f>
        <v>1641.2118185803674</v>
      </c>
      <c r="L5743" s="112">
        <f>VLOOKUP($B5743,WB.UNEMP.1993,'WB (WDI)'!$AJ$2,FALSE)</f>
        <v>5.7600002288818404</v>
      </c>
    </row>
    <row r="5744" spans="1:12" x14ac:dyDescent="0.25">
      <c r="A5744" s="93">
        <v>1993</v>
      </c>
      <c r="B5744" s="94" t="s">
        <v>77</v>
      </c>
      <c r="C5744" s="95" t="s">
        <v>78</v>
      </c>
      <c r="D5744" s="95" t="s">
        <v>6</v>
      </c>
      <c r="E5744" s="87"/>
      <c r="F5744" s="69"/>
      <c r="G5744" s="69"/>
      <c r="H5744" s="69"/>
      <c r="I5744" s="69"/>
      <c r="J5744" s="70"/>
      <c r="K5744" s="118">
        <f>VLOOKUP(B5744,WB.GDP.1993,'WB (WDI)'!$AJ$2,FALSE)</f>
        <v>718.71028361781953</v>
      </c>
      <c r="L5744" s="112">
        <f>VLOOKUP($B5744,WB.UNEMP.1993,'WB (WDI)'!$AJ$2,FALSE)</f>
        <v>6</v>
      </c>
    </row>
    <row r="5745" spans="1:12" x14ac:dyDescent="0.25">
      <c r="A5745" s="93">
        <v>1993</v>
      </c>
      <c r="B5745" s="94" t="s">
        <v>79</v>
      </c>
      <c r="C5745" s="95" t="s">
        <v>80</v>
      </c>
      <c r="D5745" s="95" t="s">
        <v>6</v>
      </c>
      <c r="E5745" s="87"/>
      <c r="F5745" s="69"/>
      <c r="G5745" s="69"/>
      <c r="H5745" s="69"/>
      <c r="I5745" s="69"/>
      <c r="J5745" s="70"/>
      <c r="K5745" s="118">
        <f>VLOOKUP(B5745,WB.GDP.1993,'WB (WDI)'!$AJ$2,FALSE)</f>
        <v>1468.0067915099257</v>
      </c>
      <c r="L5745" s="112">
        <f>VLOOKUP($B5745,WB.UNEMP.1993,'WB (WDI)'!$AJ$2,FALSE)</f>
        <v>3.28999996185303</v>
      </c>
    </row>
    <row r="5746" spans="1:12" x14ac:dyDescent="0.25">
      <c r="A5746" s="93">
        <v>1993</v>
      </c>
      <c r="B5746" s="94" t="s">
        <v>81</v>
      </c>
      <c r="C5746" s="95" t="s">
        <v>82</v>
      </c>
      <c r="D5746" s="95" t="s">
        <v>6</v>
      </c>
      <c r="E5746" s="87"/>
      <c r="F5746" s="69"/>
      <c r="G5746" s="69"/>
      <c r="H5746" s="69"/>
      <c r="I5746" s="69"/>
      <c r="J5746" s="70"/>
      <c r="K5746" s="118">
        <f>VLOOKUP(B5746,WB.GDP.1993,'WB (WDI)'!$AJ$2,FALSE)</f>
        <v>4714.6142036839992</v>
      </c>
      <c r="L5746" s="112">
        <f>VLOOKUP($B5746,WB.UNEMP.1993,'WB (WDI)'!$AJ$2,FALSE)</f>
        <v>9.9399995803833008</v>
      </c>
    </row>
    <row r="5747" spans="1:12" x14ac:dyDescent="0.25">
      <c r="A5747" s="93">
        <v>1993</v>
      </c>
      <c r="B5747" s="94" t="s">
        <v>83</v>
      </c>
      <c r="C5747" s="95" t="s">
        <v>84</v>
      </c>
      <c r="D5747" s="95" t="s">
        <v>6</v>
      </c>
      <c r="E5747" s="87"/>
      <c r="F5747" s="69"/>
      <c r="G5747" s="69"/>
      <c r="H5747" s="69"/>
      <c r="I5747" s="69"/>
      <c r="J5747" s="70"/>
      <c r="K5747" s="118">
        <f>VLOOKUP(B5747,WB.GDP.1993,'WB (WDI)'!$AJ$2,FALSE)</f>
        <v>9010.4844811477124</v>
      </c>
      <c r="L5747" s="112">
        <f>VLOOKUP($B5747,WB.UNEMP.1993,'WB (WDI)'!$AJ$2,FALSE)</f>
        <v>9.5500001907348597</v>
      </c>
    </row>
    <row r="5748" spans="1:12" x14ac:dyDescent="0.25">
      <c r="A5748" s="93">
        <v>1993</v>
      </c>
      <c r="B5748" s="94" t="s">
        <v>85</v>
      </c>
      <c r="C5748" s="95" t="s">
        <v>86</v>
      </c>
      <c r="D5748" s="95" t="s">
        <v>6</v>
      </c>
      <c r="E5748" s="87"/>
      <c r="F5748" s="69"/>
      <c r="G5748" s="69"/>
      <c r="H5748" s="69"/>
      <c r="I5748" s="69"/>
      <c r="J5748" s="70"/>
      <c r="K5748" s="118" t="e">
        <f>VLOOKUP(B5748,WB.GDP.1993,'WB (WDI)'!$AJ$2,FALSE)</f>
        <v>#N/A</v>
      </c>
      <c r="L5748" s="112" t="e">
        <f>VLOOKUP($B5748,WB.UNEMP.1993,'WB (WDI)'!$AJ$2,FALSE)</f>
        <v>#N/A</v>
      </c>
    </row>
    <row r="5749" spans="1:12" x14ac:dyDescent="0.25">
      <c r="A5749" s="93">
        <v>1993</v>
      </c>
      <c r="B5749" s="94" t="s">
        <v>87</v>
      </c>
      <c r="C5749" s="95" t="s">
        <v>88</v>
      </c>
      <c r="D5749" s="95" t="s">
        <v>6</v>
      </c>
      <c r="E5749" s="87"/>
      <c r="F5749" s="69"/>
      <c r="G5749" s="69"/>
      <c r="H5749" s="69"/>
      <c r="I5749" s="69"/>
      <c r="J5749" s="70"/>
      <c r="K5749" s="118">
        <f>VLOOKUP(B5749,WB.GDP.1993,'WB (WDI)'!$AJ$2,FALSE)</f>
        <v>464.0184871153657</v>
      </c>
      <c r="L5749" s="112">
        <f>VLOOKUP($B5749,WB.UNEMP.1993,'WB (WDI)'!$AJ$2,FALSE)</f>
        <v>2.6900000572204599</v>
      </c>
    </row>
    <row r="5750" spans="1:12" x14ac:dyDescent="0.25">
      <c r="A5750" s="93">
        <v>1993</v>
      </c>
      <c r="B5750" s="94" t="s">
        <v>89</v>
      </c>
      <c r="C5750" s="95" t="s">
        <v>90</v>
      </c>
      <c r="D5750" s="95" t="s">
        <v>6</v>
      </c>
      <c r="E5750" s="87"/>
      <c r="F5750" s="69"/>
      <c r="G5750" s="69"/>
      <c r="H5750" s="69"/>
      <c r="I5750" s="69"/>
      <c r="J5750" s="70"/>
      <c r="K5750" s="118">
        <f>VLOOKUP(B5750,WB.GDP.1993,'WB (WDI)'!$AJ$2,FALSE)</f>
        <v>6152.987282120248</v>
      </c>
      <c r="L5750" s="112">
        <f>VLOOKUP($B5750,WB.UNEMP.1993,'WB (WDI)'!$AJ$2,FALSE)</f>
        <v>19.370000839233398</v>
      </c>
    </row>
    <row r="5751" spans="1:12" x14ac:dyDescent="0.25">
      <c r="A5751" s="93">
        <v>1993</v>
      </c>
      <c r="B5751" s="94" t="s">
        <v>91</v>
      </c>
      <c r="C5751" s="95" t="s">
        <v>92</v>
      </c>
      <c r="D5751" s="95" t="s">
        <v>6</v>
      </c>
      <c r="E5751" s="87"/>
      <c r="F5751" s="69"/>
      <c r="G5751" s="69"/>
      <c r="H5751" s="69"/>
      <c r="I5751" s="69"/>
      <c r="J5751" s="70"/>
      <c r="K5751" s="118">
        <f>VLOOKUP(B5751,WB.GDP.1993,'WB (WDI)'!$AJ$2,FALSE)</f>
        <v>1038.2241247538004</v>
      </c>
      <c r="L5751" s="112">
        <f>VLOOKUP($B5751,WB.UNEMP.1993,'WB (WDI)'!$AJ$2,FALSE)</f>
        <v>1.46000003814697</v>
      </c>
    </row>
    <row r="5752" spans="1:12" x14ac:dyDescent="0.25">
      <c r="A5752" s="93">
        <v>1993</v>
      </c>
      <c r="B5752" s="94" t="s">
        <v>93</v>
      </c>
      <c r="C5752" s="95" t="s">
        <v>94</v>
      </c>
      <c r="D5752" s="95" t="s">
        <v>6</v>
      </c>
      <c r="E5752" s="87"/>
      <c r="F5752" s="69"/>
      <c r="G5752" s="69"/>
      <c r="H5752" s="69"/>
      <c r="I5752" s="69"/>
      <c r="J5752" s="70"/>
      <c r="K5752" s="118">
        <f>VLOOKUP(B5752,WB.GDP.1993,'WB (WDI)'!$AJ$2,FALSE)</f>
        <v>3108.6746577184645</v>
      </c>
      <c r="L5752" s="112">
        <f>VLOOKUP($B5752,WB.UNEMP.1993,'WB (WDI)'!$AJ$2,FALSE)</f>
        <v>3.8099999427795401</v>
      </c>
    </row>
    <row r="5753" spans="1:12" x14ac:dyDescent="0.25">
      <c r="A5753" s="93">
        <v>1993</v>
      </c>
      <c r="B5753" s="94" t="s">
        <v>95</v>
      </c>
      <c r="C5753" s="95" t="s">
        <v>96</v>
      </c>
      <c r="D5753" s="95" t="s">
        <v>6</v>
      </c>
      <c r="E5753" s="87"/>
      <c r="F5753" s="69"/>
      <c r="G5753" s="69"/>
      <c r="H5753" s="69"/>
      <c r="I5753" s="69"/>
      <c r="J5753" s="70"/>
      <c r="K5753" s="118" t="e">
        <f>VLOOKUP(B5753,WB.GDP.1993,'WB (WDI)'!$AJ$2,FALSE)</f>
        <v>#N/A</v>
      </c>
      <c r="L5753" s="112" t="e">
        <f>VLOOKUP($B5753,WB.UNEMP.1993,'WB (WDI)'!$AJ$2,FALSE)</f>
        <v>#N/A</v>
      </c>
    </row>
    <row r="5754" spans="1:12" x14ac:dyDescent="0.25">
      <c r="A5754" s="93">
        <v>1993</v>
      </c>
      <c r="B5754" s="94" t="s">
        <v>97</v>
      </c>
      <c r="C5754" s="95" t="s">
        <v>98</v>
      </c>
      <c r="D5754" s="95" t="s">
        <v>6</v>
      </c>
      <c r="E5754" s="87"/>
      <c r="F5754" s="69"/>
      <c r="G5754" s="69"/>
      <c r="H5754" s="69"/>
      <c r="I5754" s="69"/>
      <c r="J5754" s="70"/>
      <c r="K5754" s="118">
        <f>VLOOKUP(B5754,WB.GDP.1993,'WB (WDI)'!$AJ$2,FALSE)</f>
        <v>1033.7016901410223</v>
      </c>
      <c r="L5754" s="112">
        <f>VLOOKUP($B5754,WB.UNEMP.1993,'WB (WDI)'!$AJ$2,FALSE)</f>
        <v>0.40999999642372098</v>
      </c>
    </row>
    <row r="5755" spans="1:12" x14ac:dyDescent="0.25">
      <c r="A5755" s="93">
        <v>1993</v>
      </c>
      <c r="B5755" s="94" t="s">
        <v>99</v>
      </c>
      <c r="C5755" s="95" t="s">
        <v>100</v>
      </c>
      <c r="D5755" s="95" t="s">
        <v>6</v>
      </c>
      <c r="E5755" s="87"/>
      <c r="F5755" s="69"/>
      <c r="G5755" s="69"/>
      <c r="H5755" s="69"/>
      <c r="I5755" s="69"/>
      <c r="J5755" s="70"/>
      <c r="K5755" s="118" t="e">
        <f>VLOOKUP(B5755,WB.GDP.1993,'WB (WDI)'!$AJ$2,FALSE)</f>
        <v>#N/A</v>
      </c>
      <c r="L5755" s="112" t="e">
        <f>VLOOKUP($B5755,WB.UNEMP.1993,'WB (WDI)'!$AJ$2,FALSE)</f>
        <v>#N/A</v>
      </c>
    </row>
    <row r="5756" spans="1:12" x14ac:dyDescent="0.25">
      <c r="A5756" s="93">
        <v>1993</v>
      </c>
      <c r="B5756" s="94" t="s">
        <v>101</v>
      </c>
      <c r="C5756" s="95" t="s">
        <v>102</v>
      </c>
      <c r="D5756" s="95" t="s">
        <v>6</v>
      </c>
      <c r="E5756" s="87"/>
      <c r="F5756" s="69"/>
      <c r="G5756" s="69"/>
      <c r="H5756" s="69"/>
      <c r="I5756" s="69"/>
      <c r="J5756" s="70"/>
      <c r="K5756" s="118" t="e">
        <f>VLOOKUP(B5756,WB.GDP.1993,'WB (WDI)'!$AJ$2,FALSE)</f>
        <v>#N/A</v>
      </c>
      <c r="L5756" s="112">
        <f>VLOOKUP($B5756,WB.UNEMP.1993,'WB (WDI)'!$AJ$2,FALSE)</f>
        <v>14.3500003814697</v>
      </c>
    </row>
    <row r="5757" spans="1:12" x14ac:dyDescent="0.25">
      <c r="A5757" s="93">
        <v>1993</v>
      </c>
      <c r="B5757" s="94" t="s">
        <v>103</v>
      </c>
      <c r="C5757" s="95" t="s">
        <v>104</v>
      </c>
      <c r="D5757" s="95" t="s">
        <v>6</v>
      </c>
      <c r="E5757" s="87"/>
      <c r="F5757" s="69"/>
      <c r="G5757" s="69"/>
      <c r="H5757" s="69"/>
      <c r="I5757" s="69"/>
      <c r="J5757" s="70"/>
      <c r="K5757" s="118">
        <f>VLOOKUP(B5757,WB.GDP.1993,'WB (WDI)'!$AJ$2,FALSE)</f>
        <v>2209.3055157396548</v>
      </c>
      <c r="L5757" s="112">
        <f>VLOOKUP($B5757,WB.UNEMP.1993,'WB (WDI)'!$AJ$2,FALSE)</f>
        <v>5.6100001335143999</v>
      </c>
    </row>
    <row r="5758" spans="1:12" x14ac:dyDescent="0.25">
      <c r="A5758" s="93">
        <v>1993</v>
      </c>
      <c r="B5758" s="94" t="s">
        <v>105</v>
      </c>
      <c r="C5758" s="95" t="s">
        <v>106</v>
      </c>
      <c r="D5758" s="95" t="s">
        <v>6</v>
      </c>
      <c r="E5758" s="87"/>
      <c r="F5758" s="69"/>
      <c r="G5758" s="69"/>
      <c r="H5758" s="69"/>
      <c r="I5758" s="69"/>
      <c r="J5758" s="70"/>
      <c r="K5758" s="118">
        <f>VLOOKUP(B5758,WB.GDP.1993,'WB (WDI)'!$AJ$2,FALSE)</f>
        <v>16477.758474547369</v>
      </c>
      <c r="L5758" s="112" t="e">
        <f>VLOOKUP($B5758,WB.UNEMP.1993,'WB (WDI)'!$AJ$2,FALSE)</f>
        <v>#N/A</v>
      </c>
    </row>
    <row r="5759" spans="1:12" x14ac:dyDescent="0.25">
      <c r="A5759" s="93">
        <v>1993</v>
      </c>
      <c r="B5759" s="94" t="s">
        <v>107</v>
      </c>
      <c r="C5759" s="95" t="s">
        <v>108</v>
      </c>
      <c r="D5759" s="95" t="s">
        <v>6</v>
      </c>
      <c r="E5759" s="87"/>
      <c r="F5759" s="69"/>
      <c r="G5759" s="69"/>
      <c r="H5759" s="69"/>
      <c r="I5759" s="69"/>
      <c r="J5759" s="70"/>
      <c r="K5759" s="118">
        <f>VLOOKUP(B5759,WB.GDP.1993,'WB (WDI)'!$AJ$2,FALSE)</f>
        <v>1224.9039803495909</v>
      </c>
      <c r="L5759" s="112">
        <f>VLOOKUP($B5759,WB.UNEMP.1993,'WB (WDI)'!$AJ$2,FALSE)</f>
        <v>3.4200000762939502</v>
      </c>
    </row>
    <row r="5760" spans="1:12" x14ac:dyDescent="0.25">
      <c r="A5760" s="93">
        <v>1993</v>
      </c>
      <c r="B5760" s="94" t="s">
        <v>109</v>
      </c>
      <c r="C5760" s="95" t="s">
        <v>110</v>
      </c>
      <c r="D5760" s="95" t="s">
        <v>6</v>
      </c>
      <c r="E5760" s="87"/>
      <c r="F5760" s="69"/>
      <c r="G5760" s="69"/>
      <c r="H5760" s="69"/>
      <c r="I5760" s="69"/>
      <c r="J5760" s="70"/>
      <c r="K5760" s="118" t="e">
        <f>VLOOKUP(B5760,WB.GDP.1993,'WB (WDI)'!$AJ$2,FALSE)</f>
        <v>#N/A</v>
      </c>
      <c r="L5760" s="112">
        <f>VLOOKUP($B5760,WB.UNEMP.1993,'WB (WDI)'!$AJ$2,FALSE)</f>
        <v>13.4899997711182</v>
      </c>
    </row>
    <row r="5761" spans="1:12" x14ac:dyDescent="0.25">
      <c r="A5761" s="93">
        <v>1993</v>
      </c>
      <c r="B5761" s="94" t="s">
        <v>111</v>
      </c>
      <c r="C5761" s="95" t="s">
        <v>112</v>
      </c>
      <c r="D5761" s="95" t="s">
        <v>6</v>
      </c>
      <c r="E5761" s="87"/>
      <c r="F5761" s="69"/>
      <c r="G5761" s="69"/>
      <c r="H5761" s="69"/>
      <c r="I5761" s="69"/>
      <c r="J5761" s="70"/>
      <c r="K5761" s="118">
        <f>VLOOKUP(B5761,WB.GDP.1993,'WB (WDI)'!$AJ$2,FALSE)</f>
        <v>9375.0499738463404</v>
      </c>
      <c r="L5761" s="112">
        <f>VLOOKUP($B5761,WB.UNEMP.1993,'WB (WDI)'!$AJ$2,FALSE)</f>
        <v>29.799999237060501</v>
      </c>
    </row>
    <row r="5762" spans="1:12" x14ac:dyDescent="0.25">
      <c r="A5762" s="93">
        <v>1993</v>
      </c>
      <c r="B5762" s="94" t="s">
        <v>113</v>
      </c>
      <c r="C5762" s="95" t="s">
        <v>114</v>
      </c>
      <c r="D5762" s="95" t="s">
        <v>6</v>
      </c>
      <c r="E5762" s="87"/>
      <c r="F5762" s="69"/>
      <c r="G5762" s="69"/>
      <c r="H5762" s="69"/>
      <c r="I5762" s="69"/>
      <c r="J5762" s="70"/>
      <c r="K5762" s="118" t="e">
        <f>VLOOKUP(B5762,WB.GDP.1993,'WB (WDI)'!$AJ$2,FALSE)</f>
        <v>#N/A</v>
      </c>
      <c r="L5762" s="112">
        <f>VLOOKUP($B5762,WB.UNEMP.1993,'WB (WDI)'!$AJ$2,FALSE)</f>
        <v>12.680000305175801</v>
      </c>
    </row>
    <row r="5763" spans="1:12" x14ac:dyDescent="0.25">
      <c r="A5763" s="93">
        <v>1993</v>
      </c>
      <c r="B5763" s="94" t="s">
        <v>115</v>
      </c>
      <c r="C5763" s="95" t="s">
        <v>116</v>
      </c>
      <c r="D5763" s="95" t="s">
        <v>6</v>
      </c>
      <c r="E5763" s="87"/>
      <c r="F5763" s="69"/>
      <c r="G5763" s="69"/>
      <c r="H5763" s="69"/>
      <c r="I5763" s="69"/>
      <c r="J5763" s="70"/>
      <c r="K5763" s="118">
        <f>VLOOKUP(B5763,WB.GDP.1993,'WB (WDI)'!$AJ$2,FALSE)</f>
        <v>1021.3350106237444</v>
      </c>
      <c r="L5763" s="112">
        <f>VLOOKUP($B5763,WB.UNEMP.1993,'WB (WDI)'!$AJ$2,FALSE)</f>
        <v>4.4299998283386204</v>
      </c>
    </row>
    <row r="5764" spans="1:12" x14ac:dyDescent="0.25">
      <c r="A5764" s="93">
        <v>1993</v>
      </c>
      <c r="B5764" s="94" t="s">
        <v>117</v>
      </c>
      <c r="C5764" s="95" t="s">
        <v>118</v>
      </c>
      <c r="D5764" s="95" t="s">
        <v>6</v>
      </c>
      <c r="E5764" s="87"/>
      <c r="F5764" s="69"/>
      <c r="G5764" s="69"/>
      <c r="H5764" s="69"/>
      <c r="I5764" s="69"/>
      <c r="J5764" s="70"/>
      <c r="K5764" s="118">
        <f>VLOOKUP(B5764,WB.GDP.1993,'WB (WDI)'!$AJ$2,FALSE)</f>
        <v>971.47149473237482</v>
      </c>
      <c r="L5764" s="112">
        <f>VLOOKUP($B5764,WB.UNEMP.1993,'WB (WDI)'!$AJ$2,FALSE)</f>
        <v>1.12999999523163</v>
      </c>
    </row>
    <row r="5765" spans="1:12" x14ac:dyDescent="0.25">
      <c r="A5765" s="93">
        <v>1993</v>
      </c>
      <c r="B5765" s="94" t="s">
        <v>119</v>
      </c>
      <c r="C5765" s="95" t="s">
        <v>120</v>
      </c>
      <c r="D5765" s="95" t="s">
        <v>6</v>
      </c>
      <c r="E5765" s="87"/>
      <c r="F5765" s="69"/>
      <c r="G5765" s="69"/>
      <c r="H5765" s="69"/>
      <c r="I5765" s="69"/>
      <c r="J5765" s="70"/>
      <c r="K5765" s="118">
        <f>VLOOKUP(B5765,WB.GDP.1993,'WB (WDI)'!$AJ$2,FALSE)</f>
        <v>1307.6708874875101</v>
      </c>
      <c r="L5765" s="112">
        <f>VLOOKUP($B5765,WB.UNEMP.1993,'WB (WDI)'!$AJ$2,FALSE)</f>
        <v>3.5899999141693102</v>
      </c>
    </row>
    <row r="5766" spans="1:12" x14ac:dyDescent="0.25">
      <c r="A5766" s="93">
        <v>1993</v>
      </c>
      <c r="B5766" s="94" t="s">
        <v>121</v>
      </c>
      <c r="C5766" s="95" t="s">
        <v>122</v>
      </c>
      <c r="D5766" s="95" t="s">
        <v>6</v>
      </c>
      <c r="E5766" s="87"/>
      <c r="F5766" s="69"/>
      <c r="G5766" s="69"/>
      <c r="H5766" s="69"/>
      <c r="I5766" s="69"/>
      <c r="J5766" s="70"/>
      <c r="K5766" s="118">
        <f>VLOOKUP(B5766,WB.GDP.1993,'WB (WDI)'!$AJ$2,FALSE)</f>
        <v>2133.2631081919803</v>
      </c>
      <c r="L5766" s="112">
        <f>VLOOKUP($B5766,WB.UNEMP.1993,'WB (WDI)'!$AJ$2,FALSE)</f>
        <v>19.700000762939499</v>
      </c>
    </row>
    <row r="5767" spans="1:12" x14ac:dyDescent="0.25">
      <c r="A5767" s="93">
        <v>1993</v>
      </c>
      <c r="B5767" s="94" t="s">
        <v>123</v>
      </c>
      <c r="C5767" s="95" t="s">
        <v>124</v>
      </c>
      <c r="D5767" s="95" t="s">
        <v>6</v>
      </c>
      <c r="E5767" s="87"/>
      <c r="F5767" s="69"/>
      <c r="G5767" s="69"/>
      <c r="H5767" s="69"/>
      <c r="I5767" s="69"/>
      <c r="J5767" s="70"/>
      <c r="K5767" s="118">
        <f>VLOOKUP(B5767,WB.GDP.1993,'WB (WDI)'!$AJ$2,FALSE)</f>
        <v>3033.5048521198282</v>
      </c>
      <c r="L5767" s="112">
        <f>VLOOKUP($B5767,WB.UNEMP.1993,'WB (WDI)'!$AJ$2,FALSE)</f>
        <v>4.9299998283386204</v>
      </c>
    </row>
    <row r="5768" spans="1:12" x14ac:dyDescent="0.25">
      <c r="A5768" s="93">
        <v>1993</v>
      </c>
      <c r="B5768" s="94" t="s">
        <v>125</v>
      </c>
      <c r="C5768" s="95" t="s">
        <v>126</v>
      </c>
      <c r="D5768" s="95" t="s">
        <v>647</v>
      </c>
      <c r="E5768" s="87"/>
      <c r="F5768" s="69"/>
      <c r="G5768" s="69"/>
      <c r="H5768" s="69"/>
      <c r="I5768" s="69"/>
      <c r="J5768" s="70"/>
      <c r="K5768" s="118" t="e">
        <f>VLOOKUP(B5768,WB.GDP.1993,'WB (WDI)'!$AJ$2,FALSE)</f>
        <v>#N/A</v>
      </c>
      <c r="L5768" s="112" t="e">
        <f>VLOOKUP($B5768,WB.UNEMP.1993,'WB (WDI)'!$AJ$2,FALSE)</f>
        <v>#N/A</v>
      </c>
    </row>
    <row r="5769" spans="1:12" x14ac:dyDescent="0.25">
      <c r="A5769" s="93">
        <v>1993</v>
      </c>
      <c r="B5769" s="94" t="s">
        <v>127</v>
      </c>
      <c r="C5769" s="95" t="s">
        <v>128</v>
      </c>
      <c r="D5769" s="95" t="s">
        <v>647</v>
      </c>
      <c r="E5769" s="87"/>
      <c r="F5769" s="69"/>
      <c r="G5769" s="69"/>
      <c r="H5769" s="69"/>
      <c r="I5769" s="69"/>
      <c r="J5769" s="70"/>
      <c r="K5769" s="118">
        <f>VLOOKUP(B5769,WB.GDP.1993,'WB (WDI)'!$AJ$2,FALSE)</f>
        <v>15991.764201329119</v>
      </c>
      <c r="L5769" s="112" t="e">
        <f>VLOOKUP($B5769,WB.UNEMP.1993,'WB (WDI)'!$AJ$2,FALSE)</f>
        <v>#N/A</v>
      </c>
    </row>
    <row r="5770" spans="1:12" x14ac:dyDescent="0.25">
      <c r="A5770" s="93">
        <v>1993</v>
      </c>
      <c r="B5770" s="94" t="s">
        <v>129</v>
      </c>
      <c r="C5770" s="95" t="s">
        <v>130</v>
      </c>
      <c r="D5770" s="95" t="s">
        <v>647</v>
      </c>
      <c r="E5770" s="87"/>
      <c r="F5770" s="69"/>
      <c r="G5770" s="69"/>
      <c r="H5770" s="69"/>
      <c r="I5770" s="69"/>
      <c r="J5770" s="70"/>
      <c r="K5770" s="118">
        <f>VLOOKUP(B5770,WB.GDP.1993,'WB (WDI)'!$AJ$2,FALSE)</f>
        <v>17312.030498578861</v>
      </c>
      <c r="L5770" s="112">
        <f>VLOOKUP($B5770,WB.UNEMP.1993,'WB (WDI)'!$AJ$2,FALSE)</f>
        <v>10.1000003814697</v>
      </c>
    </row>
    <row r="5771" spans="1:12" x14ac:dyDescent="0.25">
      <c r="A5771" s="96">
        <v>1993</v>
      </c>
      <c r="B5771" s="94" t="s">
        <v>131</v>
      </c>
      <c r="C5771" s="95" t="s">
        <v>132</v>
      </c>
      <c r="D5771" s="95" t="s">
        <v>647</v>
      </c>
      <c r="E5771" s="87"/>
      <c r="F5771" s="69"/>
      <c r="G5771" s="69"/>
      <c r="H5771" s="69"/>
      <c r="I5771" s="69"/>
      <c r="J5771" s="70"/>
      <c r="K5771" s="118">
        <f>VLOOKUP(B5771,WB.GDP.1993,'WB (WDI)'!$AJ$2,FALSE)</f>
        <v>38490.055039694395</v>
      </c>
      <c r="L5771" s="112" t="e">
        <f>VLOOKUP($B5771,WB.UNEMP.1993,'WB (WDI)'!$AJ$2,FALSE)</f>
        <v>#N/A</v>
      </c>
    </row>
    <row r="5772" spans="1:12" x14ac:dyDescent="0.25">
      <c r="A5772" s="93">
        <v>1993</v>
      </c>
      <c r="B5772" s="94" t="s">
        <v>133</v>
      </c>
      <c r="C5772" s="95" t="s">
        <v>134</v>
      </c>
      <c r="D5772" s="95" t="s">
        <v>647</v>
      </c>
      <c r="E5772" s="87"/>
      <c r="F5772" s="69"/>
      <c r="G5772" s="69"/>
      <c r="H5772" s="69"/>
      <c r="I5772" s="69"/>
      <c r="J5772" s="70"/>
      <c r="K5772" s="118">
        <f>VLOOKUP(B5772,WB.GDP.1993,'WB (WDI)'!$AJ$2,FALSE)</f>
        <v>33289.240363307057</v>
      </c>
      <c r="L5772" s="112">
        <f>VLOOKUP($B5772,WB.UNEMP.1993,'WB (WDI)'!$AJ$2,FALSE)</f>
        <v>12.7200002670288</v>
      </c>
    </row>
    <row r="5773" spans="1:12" x14ac:dyDescent="0.25">
      <c r="A5773" s="93">
        <v>1993</v>
      </c>
      <c r="B5773" s="94" t="s">
        <v>135</v>
      </c>
      <c r="C5773" s="95" t="s">
        <v>136</v>
      </c>
      <c r="D5773" s="95" t="s">
        <v>647</v>
      </c>
      <c r="E5773" s="87"/>
      <c r="F5773" s="69"/>
      <c r="G5773" s="69"/>
      <c r="H5773" s="69"/>
      <c r="I5773" s="69"/>
      <c r="J5773" s="70"/>
      <c r="K5773" s="118">
        <f>VLOOKUP(B5773,WB.GDP.1993,'WB (WDI)'!$AJ$2,FALSE)</f>
        <v>12631.950383843641</v>
      </c>
      <c r="L5773" s="112">
        <f>VLOOKUP($B5773,WB.UNEMP.1993,'WB (WDI)'!$AJ$2,FALSE)</f>
        <v>24.540000915527301</v>
      </c>
    </row>
    <row r="5774" spans="1:12" x14ac:dyDescent="0.25">
      <c r="A5774" s="93">
        <v>1993</v>
      </c>
      <c r="B5774" s="94" t="s">
        <v>137</v>
      </c>
      <c r="C5774" s="95" t="s">
        <v>138</v>
      </c>
      <c r="D5774" s="95" t="s">
        <v>647</v>
      </c>
      <c r="E5774" s="87"/>
      <c r="F5774" s="69"/>
      <c r="G5774" s="69"/>
      <c r="H5774" s="69"/>
      <c r="I5774" s="69"/>
      <c r="J5774" s="70"/>
      <c r="K5774" s="118">
        <f>VLOOKUP(B5774,WB.GDP.1993,'WB (WDI)'!$AJ$2,FALSE)</f>
        <v>6044.4403757530326</v>
      </c>
      <c r="L5774" s="112">
        <f>VLOOKUP($B5774,WB.UNEMP.1993,'WB (WDI)'!$AJ$2,FALSE)</f>
        <v>9.7799997329711896</v>
      </c>
    </row>
    <row r="5775" spans="1:12" x14ac:dyDescent="0.25">
      <c r="A5775" s="93">
        <v>1993</v>
      </c>
      <c r="B5775" s="94" t="s">
        <v>139</v>
      </c>
      <c r="C5775" s="95" t="s">
        <v>140</v>
      </c>
      <c r="D5775" s="95" t="s">
        <v>647</v>
      </c>
      <c r="E5775" s="87"/>
      <c r="F5775" s="69"/>
      <c r="G5775" s="69"/>
      <c r="H5775" s="69"/>
      <c r="I5775" s="69"/>
      <c r="J5775" s="70"/>
      <c r="K5775" s="118">
        <f>VLOOKUP(B5775,WB.GDP.1993,'WB (WDI)'!$AJ$2,FALSE)</f>
        <v>4804.5445726884382</v>
      </c>
      <c r="L5775" s="112">
        <f>VLOOKUP($B5775,WB.UNEMP.1993,'WB (WDI)'!$AJ$2,FALSE)</f>
        <v>2.8699998855590798</v>
      </c>
    </row>
    <row r="5776" spans="1:12" x14ac:dyDescent="0.25">
      <c r="A5776" s="93">
        <v>1993</v>
      </c>
      <c r="B5776" s="94" t="s">
        <v>141</v>
      </c>
      <c r="C5776" s="95" t="s">
        <v>142</v>
      </c>
      <c r="D5776" s="95" t="s">
        <v>647</v>
      </c>
      <c r="E5776" s="87"/>
      <c r="F5776" s="69"/>
      <c r="G5776" s="69"/>
      <c r="H5776" s="69"/>
      <c r="I5776" s="69"/>
      <c r="J5776" s="70"/>
      <c r="K5776" s="118" t="e">
        <f>VLOOKUP(B5776,WB.GDP.1993,'WB (WDI)'!$AJ$2,FALSE)</f>
        <v>#N/A</v>
      </c>
      <c r="L5776" s="112" t="e">
        <f>VLOOKUP($B5776,WB.UNEMP.1993,'WB (WDI)'!$AJ$2,FALSE)</f>
        <v>#N/A</v>
      </c>
    </row>
    <row r="5777" spans="1:12" x14ac:dyDescent="0.25">
      <c r="A5777" s="93">
        <v>1993</v>
      </c>
      <c r="B5777" s="94" t="s">
        <v>143</v>
      </c>
      <c r="C5777" s="95" t="s">
        <v>144</v>
      </c>
      <c r="D5777" s="95" t="s">
        <v>647</v>
      </c>
      <c r="E5777" s="87"/>
      <c r="F5777" s="69"/>
      <c r="G5777" s="69"/>
      <c r="H5777" s="69"/>
      <c r="I5777" s="69"/>
      <c r="J5777" s="70"/>
      <c r="K5777" s="118" t="e">
        <f>VLOOKUP(B5777,WB.GDP.1993,'WB (WDI)'!$AJ$2,FALSE)</f>
        <v>#N/A</v>
      </c>
      <c r="L5777" s="112" t="e">
        <f>VLOOKUP($B5777,WB.UNEMP.1993,'WB (WDI)'!$AJ$2,FALSE)</f>
        <v>#N/A</v>
      </c>
    </row>
    <row r="5778" spans="1:12" x14ac:dyDescent="0.25">
      <c r="A5778" s="93">
        <v>1993</v>
      </c>
      <c r="B5778" s="94" t="s">
        <v>145</v>
      </c>
      <c r="C5778" s="95" t="s">
        <v>146</v>
      </c>
      <c r="D5778" s="95" t="s">
        <v>647</v>
      </c>
      <c r="E5778" s="87"/>
      <c r="F5778" s="69"/>
      <c r="G5778" s="69"/>
      <c r="H5778" s="69"/>
      <c r="I5778" s="69"/>
      <c r="J5778" s="70"/>
      <c r="K5778" s="118">
        <f>VLOOKUP(B5778,WB.GDP.1993,'WB (WDI)'!$AJ$2,FALSE)</f>
        <v>10566.22884168875</v>
      </c>
      <c r="L5778" s="112">
        <f>VLOOKUP($B5778,WB.UNEMP.1993,'WB (WDI)'!$AJ$2,FALSE)</f>
        <v>6.0300002098083496</v>
      </c>
    </row>
    <row r="5779" spans="1:12" x14ac:dyDescent="0.25">
      <c r="A5779" s="93">
        <v>1993</v>
      </c>
      <c r="B5779" s="94" t="s">
        <v>147</v>
      </c>
      <c r="C5779" s="95" t="s">
        <v>148</v>
      </c>
      <c r="D5779" s="95" t="s">
        <v>647</v>
      </c>
      <c r="E5779" s="87"/>
      <c r="F5779" s="69"/>
      <c r="G5779" s="69"/>
      <c r="H5779" s="69"/>
      <c r="I5779" s="69"/>
      <c r="J5779" s="70"/>
      <c r="K5779" s="118" t="e">
        <f>VLOOKUP(B5779,WB.GDP.1993,'WB (WDI)'!$AJ$2,FALSE)</f>
        <v>#N/A</v>
      </c>
      <c r="L5779" s="112" t="e">
        <f>VLOOKUP($B5779,WB.UNEMP.1993,'WB (WDI)'!$AJ$2,FALSE)</f>
        <v>#N/A</v>
      </c>
    </row>
    <row r="5780" spans="1:12" x14ac:dyDescent="0.25">
      <c r="A5780" s="93">
        <v>1993</v>
      </c>
      <c r="B5780" s="94" t="s">
        <v>149</v>
      </c>
      <c r="C5780" s="95" t="s">
        <v>150</v>
      </c>
      <c r="D5780" s="95" t="s">
        <v>647</v>
      </c>
      <c r="E5780" s="87"/>
      <c r="F5780" s="69"/>
      <c r="G5780" s="69"/>
      <c r="H5780" s="69"/>
      <c r="I5780" s="69"/>
      <c r="J5780" s="70"/>
      <c r="K5780" s="118" t="e">
        <f>VLOOKUP(B5780,WB.GDP.1993,'WB (WDI)'!$AJ$2,FALSE)</f>
        <v>#N/A</v>
      </c>
      <c r="L5780" s="112" t="e">
        <f>VLOOKUP($B5780,WB.UNEMP.1993,'WB (WDI)'!$AJ$2,FALSE)</f>
        <v>#N/A</v>
      </c>
    </row>
    <row r="5781" spans="1:12" x14ac:dyDescent="0.25">
      <c r="A5781" s="93">
        <v>1993</v>
      </c>
      <c r="B5781" s="94" t="s">
        <v>151</v>
      </c>
      <c r="C5781" s="95" t="s">
        <v>152</v>
      </c>
      <c r="D5781" s="95" t="s">
        <v>647</v>
      </c>
      <c r="E5781" s="87"/>
      <c r="F5781" s="69"/>
      <c r="G5781" s="69"/>
      <c r="H5781" s="69"/>
      <c r="I5781" s="69"/>
      <c r="J5781" s="70"/>
      <c r="K5781" s="118">
        <f>VLOOKUP(B5781,WB.GDP.1993,'WB (WDI)'!$AJ$2,FALSE)</f>
        <v>12014.471420344295</v>
      </c>
      <c r="L5781" s="112">
        <f>VLOOKUP($B5781,WB.UNEMP.1993,'WB (WDI)'!$AJ$2,FALSE)</f>
        <v>4.4899997711181596</v>
      </c>
    </row>
    <row r="5782" spans="1:12" x14ac:dyDescent="0.25">
      <c r="A5782" s="93">
        <v>1993</v>
      </c>
      <c r="B5782" s="94" t="s">
        <v>153</v>
      </c>
      <c r="C5782" s="95" t="s">
        <v>154</v>
      </c>
      <c r="D5782" s="95" t="s">
        <v>647</v>
      </c>
      <c r="E5782" s="87"/>
      <c r="F5782" s="69"/>
      <c r="G5782" s="69"/>
      <c r="H5782" s="69"/>
      <c r="I5782" s="69"/>
      <c r="J5782" s="70"/>
      <c r="K5782" s="118">
        <f>VLOOKUP(B5782,WB.GDP.1993,'WB (WDI)'!$AJ$2,FALSE)</f>
        <v>8794.3444725324516</v>
      </c>
      <c r="L5782" s="112">
        <f>VLOOKUP($B5782,WB.UNEMP.1993,'WB (WDI)'!$AJ$2,FALSE)</f>
        <v>7.8000001907348597</v>
      </c>
    </row>
    <row r="5783" spans="1:12" x14ac:dyDescent="0.25">
      <c r="A5783" s="93">
        <v>1993</v>
      </c>
      <c r="B5783" s="94" t="s">
        <v>155</v>
      </c>
      <c r="C5783" s="95" t="s">
        <v>156</v>
      </c>
      <c r="D5783" s="95" t="s">
        <v>647</v>
      </c>
      <c r="E5783" s="87"/>
      <c r="F5783" s="69"/>
      <c r="G5783" s="69"/>
      <c r="H5783" s="69"/>
      <c r="I5783" s="69"/>
      <c r="J5783" s="70"/>
      <c r="K5783" s="118">
        <f>VLOOKUP(B5783,WB.GDP.1993,'WB (WDI)'!$AJ$2,FALSE)</f>
        <v>10915.679762846254</v>
      </c>
      <c r="L5783" s="112">
        <f>VLOOKUP($B5783,WB.UNEMP.1993,'WB (WDI)'!$AJ$2,FALSE)</f>
        <v>3.9500000476837198</v>
      </c>
    </row>
    <row r="5784" spans="1:12" x14ac:dyDescent="0.25">
      <c r="A5784" s="93">
        <v>1993</v>
      </c>
      <c r="B5784" s="94" t="s">
        <v>157</v>
      </c>
      <c r="C5784" s="95" t="s">
        <v>158</v>
      </c>
      <c r="D5784" s="95" t="s">
        <v>647</v>
      </c>
      <c r="E5784" s="87"/>
      <c r="F5784" s="69"/>
      <c r="G5784" s="69"/>
      <c r="H5784" s="69"/>
      <c r="I5784" s="69"/>
      <c r="J5784" s="70"/>
      <c r="K5784" s="118" t="e">
        <f>VLOOKUP(B5784,WB.GDP.1993,'WB (WDI)'!$AJ$2,FALSE)</f>
        <v>#N/A</v>
      </c>
      <c r="L5784" s="112">
        <f>VLOOKUP($B5784,WB.UNEMP.1993,'WB (WDI)'!$AJ$2,FALSE)</f>
        <v>8.2200002670288104</v>
      </c>
    </row>
    <row r="5785" spans="1:12" x14ac:dyDescent="0.25">
      <c r="A5785" s="93">
        <v>1993</v>
      </c>
      <c r="B5785" s="94" t="s">
        <v>159</v>
      </c>
      <c r="C5785" s="95" t="s">
        <v>160</v>
      </c>
      <c r="D5785" s="95" t="s">
        <v>647</v>
      </c>
      <c r="E5785" s="87"/>
      <c r="F5785" s="69"/>
      <c r="G5785" s="69"/>
      <c r="H5785" s="69"/>
      <c r="I5785" s="69"/>
      <c r="J5785" s="70"/>
      <c r="K5785" s="118" t="e">
        <f>VLOOKUP(B5785,WB.GDP.1993,'WB (WDI)'!$AJ$2,FALSE)</f>
        <v>#N/A</v>
      </c>
      <c r="L5785" s="112" t="e">
        <f>VLOOKUP($B5785,WB.UNEMP.1993,'WB (WDI)'!$AJ$2,FALSE)</f>
        <v>#N/A</v>
      </c>
    </row>
    <row r="5786" spans="1:12" x14ac:dyDescent="0.25">
      <c r="A5786" s="93">
        <v>1993</v>
      </c>
      <c r="B5786" s="94" t="s">
        <v>161</v>
      </c>
      <c r="C5786" s="95" t="s">
        <v>162</v>
      </c>
      <c r="D5786" s="95" t="s">
        <v>647</v>
      </c>
      <c r="E5786" s="87"/>
      <c r="F5786" s="69"/>
      <c r="G5786" s="69"/>
      <c r="H5786" s="69"/>
      <c r="I5786" s="69"/>
      <c r="J5786" s="70"/>
      <c r="K5786" s="118">
        <f>VLOOKUP(B5786,WB.GDP.1993,'WB (WDI)'!$AJ$2,FALSE)</f>
        <v>8166.5565877175004</v>
      </c>
      <c r="L5786" s="112" t="e">
        <f>VLOOKUP($B5786,WB.UNEMP.1993,'WB (WDI)'!$AJ$2,FALSE)</f>
        <v>#N/A</v>
      </c>
    </row>
    <row r="5787" spans="1:12" x14ac:dyDescent="0.25">
      <c r="A5787" s="93">
        <v>1993</v>
      </c>
      <c r="B5787" s="94" t="s">
        <v>163</v>
      </c>
      <c r="C5787" s="95" t="s">
        <v>164</v>
      </c>
      <c r="D5787" s="95" t="s">
        <v>647</v>
      </c>
      <c r="E5787" s="87"/>
      <c r="F5787" s="69"/>
      <c r="G5787" s="69"/>
      <c r="H5787" s="69"/>
      <c r="I5787" s="69"/>
      <c r="J5787" s="70"/>
      <c r="K5787" s="118">
        <f>VLOOKUP(B5787,WB.GDP.1993,'WB (WDI)'!$AJ$2,FALSE)</f>
        <v>7068.1116350270313</v>
      </c>
      <c r="L5787" s="112">
        <f>VLOOKUP($B5787,WB.UNEMP.1993,'WB (WDI)'!$AJ$2,FALSE)</f>
        <v>6.4000000953674299</v>
      </c>
    </row>
    <row r="5788" spans="1:12" x14ac:dyDescent="0.25">
      <c r="A5788" s="93">
        <v>1993</v>
      </c>
      <c r="B5788" s="94" t="s">
        <v>165</v>
      </c>
      <c r="C5788" s="95" t="s">
        <v>166</v>
      </c>
      <c r="D5788" s="95" t="s">
        <v>647</v>
      </c>
      <c r="E5788" s="87"/>
      <c r="F5788" s="69"/>
      <c r="G5788" s="69"/>
      <c r="H5788" s="69"/>
      <c r="I5788" s="69"/>
      <c r="J5788" s="70"/>
      <c r="K5788" s="118">
        <f>VLOOKUP(B5788,WB.GDP.1993,'WB (WDI)'!$AJ$2,FALSE)</f>
        <v>8406.5530705677738</v>
      </c>
      <c r="L5788" s="112">
        <f>VLOOKUP($B5788,WB.UNEMP.1993,'WB (WDI)'!$AJ$2,FALSE)</f>
        <v>4.7699999809265101</v>
      </c>
    </row>
    <row r="5789" spans="1:12" x14ac:dyDescent="0.25">
      <c r="A5789" s="93">
        <v>1993</v>
      </c>
      <c r="B5789" s="94" t="s">
        <v>167</v>
      </c>
      <c r="C5789" s="95" t="s">
        <v>168</v>
      </c>
      <c r="D5789" s="95" t="s">
        <v>647</v>
      </c>
      <c r="E5789" s="87"/>
      <c r="F5789" s="69"/>
      <c r="G5789" s="69"/>
      <c r="H5789" s="69"/>
      <c r="I5789" s="69"/>
      <c r="J5789" s="70"/>
      <c r="K5789" s="118">
        <f>VLOOKUP(B5789,WB.GDP.1993,'WB (WDI)'!$AJ$2,FALSE)</f>
        <v>5808.1965781178569</v>
      </c>
      <c r="L5789" s="112">
        <f>VLOOKUP($B5789,WB.UNEMP.1993,'WB (WDI)'!$AJ$2,FALSE)</f>
        <v>9.9399995803833008</v>
      </c>
    </row>
    <row r="5790" spans="1:12" x14ac:dyDescent="0.25">
      <c r="A5790" s="93">
        <v>1993</v>
      </c>
      <c r="B5790" s="94" t="s">
        <v>169</v>
      </c>
      <c r="C5790" s="95" t="s">
        <v>170</v>
      </c>
      <c r="D5790" s="95" t="s">
        <v>647</v>
      </c>
      <c r="E5790" s="87"/>
      <c r="F5790" s="69"/>
      <c r="G5790" s="69"/>
      <c r="H5790" s="69"/>
      <c r="I5790" s="69"/>
      <c r="J5790" s="70"/>
      <c r="K5790" s="118" t="e">
        <f>VLOOKUP(B5790,WB.GDP.1993,'WB (WDI)'!$AJ$2,FALSE)</f>
        <v>#N/A</v>
      </c>
      <c r="L5790" s="112" t="e">
        <f>VLOOKUP($B5790,WB.UNEMP.1993,'WB (WDI)'!$AJ$2,FALSE)</f>
        <v>#N/A</v>
      </c>
    </row>
    <row r="5791" spans="1:12" x14ac:dyDescent="0.25">
      <c r="A5791" s="93">
        <v>1993</v>
      </c>
      <c r="B5791" s="94" t="s">
        <v>171</v>
      </c>
      <c r="C5791" s="95" t="s">
        <v>172</v>
      </c>
      <c r="D5791" s="95" t="s">
        <v>647</v>
      </c>
      <c r="E5791" s="87"/>
      <c r="F5791" s="69"/>
      <c r="G5791" s="69"/>
      <c r="H5791" s="69"/>
      <c r="I5791" s="69"/>
      <c r="J5791" s="70"/>
      <c r="K5791" s="118" t="e">
        <f>VLOOKUP(B5791,WB.GDP.1993,'WB (WDI)'!$AJ$2,FALSE)</f>
        <v>#N/A</v>
      </c>
      <c r="L5791" s="112" t="e">
        <f>VLOOKUP($B5791,WB.UNEMP.1993,'WB (WDI)'!$AJ$2,FALSE)</f>
        <v>#N/A</v>
      </c>
    </row>
    <row r="5792" spans="1:12" x14ac:dyDescent="0.25">
      <c r="A5792" s="93">
        <v>1993</v>
      </c>
      <c r="B5792" s="94" t="s">
        <v>173</v>
      </c>
      <c r="C5792" s="95" t="s">
        <v>174</v>
      </c>
      <c r="D5792" s="95" t="s">
        <v>647</v>
      </c>
      <c r="E5792" s="87"/>
      <c r="F5792" s="69"/>
      <c r="G5792" s="69"/>
      <c r="H5792" s="69"/>
      <c r="I5792" s="69"/>
      <c r="J5792" s="70"/>
      <c r="K5792" s="118">
        <f>VLOOKUP(B5792,WB.GDP.1993,'WB (WDI)'!$AJ$2,FALSE)</f>
        <v>8518.2419645248938</v>
      </c>
      <c r="L5792" s="112" t="e">
        <f>VLOOKUP($B5792,WB.UNEMP.1993,'WB (WDI)'!$AJ$2,FALSE)</f>
        <v>#N/A</v>
      </c>
    </row>
    <row r="5793" spans="1:12" x14ac:dyDescent="0.25">
      <c r="A5793" s="93">
        <v>1993</v>
      </c>
      <c r="B5793" s="94" t="s">
        <v>175</v>
      </c>
      <c r="C5793" s="95" t="s">
        <v>176</v>
      </c>
      <c r="D5793" s="95" t="s">
        <v>647</v>
      </c>
      <c r="E5793" s="87"/>
      <c r="F5793" s="69"/>
      <c r="G5793" s="69"/>
      <c r="H5793" s="69"/>
      <c r="I5793" s="69"/>
      <c r="J5793" s="70"/>
      <c r="K5793" s="118" t="e">
        <f>VLOOKUP(B5793,WB.GDP.1993,'WB (WDI)'!$AJ$2,FALSE)</f>
        <v>#N/A</v>
      </c>
      <c r="L5793" s="112" t="e">
        <f>VLOOKUP($B5793,WB.UNEMP.1993,'WB (WDI)'!$AJ$2,FALSE)</f>
        <v>#N/A</v>
      </c>
    </row>
    <row r="5794" spans="1:12" x14ac:dyDescent="0.25">
      <c r="A5794" s="93">
        <v>1993</v>
      </c>
      <c r="B5794" s="94" t="s">
        <v>177</v>
      </c>
      <c r="C5794" s="95" t="s">
        <v>178</v>
      </c>
      <c r="D5794" s="95" t="s">
        <v>647</v>
      </c>
      <c r="E5794" s="87"/>
      <c r="F5794" s="69"/>
      <c r="G5794" s="69"/>
      <c r="H5794" s="69"/>
      <c r="I5794" s="69"/>
      <c r="J5794" s="70"/>
      <c r="K5794" s="118">
        <f>VLOOKUP(B5794,WB.GDP.1993,'WB (WDI)'!$AJ$2,FALSE)</f>
        <v>5804.9321727804336</v>
      </c>
      <c r="L5794" s="112">
        <f>VLOOKUP($B5794,WB.UNEMP.1993,'WB (WDI)'!$AJ$2,FALSE)</f>
        <v>2.7699999809265101</v>
      </c>
    </row>
    <row r="5795" spans="1:12" x14ac:dyDescent="0.25">
      <c r="A5795" s="93">
        <v>1993</v>
      </c>
      <c r="B5795" s="94" t="s">
        <v>179</v>
      </c>
      <c r="C5795" s="95" t="s">
        <v>180</v>
      </c>
      <c r="D5795" s="95" t="s">
        <v>647</v>
      </c>
      <c r="E5795" s="87"/>
      <c r="F5795" s="69"/>
      <c r="G5795" s="69"/>
      <c r="H5795" s="69"/>
      <c r="I5795" s="69"/>
      <c r="J5795" s="70"/>
      <c r="K5795" s="118">
        <f>VLOOKUP(B5795,WB.GDP.1993,'WB (WDI)'!$AJ$2,FALSE)</f>
        <v>5901.4044017693614</v>
      </c>
      <c r="L5795" s="112">
        <f>VLOOKUP($B5795,WB.UNEMP.1993,'WB (WDI)'!$AJ$2,FALSE)</f>
        <v>12.0100002288818</v>
      </c>
    </row>
    <row r="5796" spans="1:12" x14ac:dyDescent="0.25">
      <c r="A5796" s="93">
        <v>1993</v>
      </c>
      <c r="B5796" s="94" t="s">
        <v>181</v>
      </c>
      <c r="C5796" s="95" t="s">
        <v>182</v>
      </c>
      <c r="D5796" s="95" t="s">
        <v>647</v>
      </c>
      <c r="E5796" s="87"/>
      <c r="F5796" s="69"/>
      <c r="G5796" s="69"/>
      <c r="H5796" s="69"/>
      <c r="I5796" s="69"/>
      <c r="J5796" s="70"/>
      <c r="K5796" s="118">
        <f>VLOOKUP(B5796,WB.GDP.1993,'WB (WDI)'!$AJ$2,FALSE)</f>
        <v>2779.6014399460123</v>
      </c>
      <c r="L5796" s="112">
        <f>VLOOKUP($B5796,WB.UNEMP.1993,'WB (WDI)'!$AJ$2,FALSE)</f>
        <v>7.1500000953674299</v>
      </c>
    </row>
    <row r="5797" spans="1:12" x14ac:dyDescent="0.25">
      <c r="A5797" s="93">
        <v>1993</v>
      </c>
      <c r="B5797" s="94" t="s">
        <v>183</v>
      </c>
      <c r="C5797" s="95" t="s">
        <v>184</v>
      </c>
      <c r="D5797" s="95" t="s">
        <v>647</v>
      </c>
      <c r="E5797" s="87"/>
      <c r="F5797" s="69"/>
      <c r="G5797" s="69"/>
      <c r="H5797" s="69"/>
      <c r="I5797" s="69"/>
      <c r="J5797" s="70"/>
      <c r="K5797" s="118">
        <f>VLOOKUP(B5797,WB.GDP.1993,'WB (WDI)'!$AJ$2,FALSE)</f>
        <v>4002.9635686736924</v>
      </c>
      <c r="L5797" s="112">
        <f>VLOOKUP($B5797,WB.UNEMP.1993,'WB (WDI)'!$AJ$2,FALSE)</f>
        <v>3.1500000953674299</v>
      </c>
    </row>
    <row r="5798" spans="1:12" x14ac:dyDescent="0.25">
      <c r="A5798" s="93">
        <v>1993</v>
      </c>
      <c r="B5798" s="94" t="s">
        <v>185</v>
      </c>
      <c r="C5798" s="95" t="s">
        <v>186</v>
      </c>
      <c r="D5798" s="95" t="s">
        <v>647</v>
      </c>
      <c r="E5798" s="87"/>
      <c r="F5798" s="69"/>
      <c r="G5798" s="69"/>
      <c r="H5798" s="69"/>
      <c r="I5798" s="69"/>
      <c r="J5798" s="70"/>
      <c r="K5798" s="118">
        <f>VLOOKUP(B5798,WB.GDP.1993,'WB (WDI)'!$AJ$2,FALSE)</f>
        <v>9786.4484517469464</v>
      </c>
      <c r="L5798" s="112">
        <f>VLOOKUP($B5798,WB.UNEMP.1993,'WB (WDI)'!$AJ$2,FALSE)</f>
        <v>16.319999694824201</v>
      </c>
    </row>
    <row r="5799" spans="1:12" x14ac:dyDescent="0.25">
      <c r="A5799" s="93">
        <v>1993</v>
      </c>
      <c r="B5799" s="94" t="s">
        <v>187</v>
      </c>
      <c r="C5799" s="95" t="s">
        <v>188</v>
      </c>
      <c r="D5799" s="95" t="s">
        <v>647</v>
      </c>
      <c r="E5799" s="87"/>
      <c r="F5799" s="69"/>
      <c r="G5799" s="69"/>
      <c r="H5799" s="69"/>
      <c r="I5799" s="69"/>
      <c r="J5799" s="70"/>
      <c r="K5799" s="118" t="e">
        <f>VLOOKUP(B5799,WB.GDP.1993,'WB (WDI)'!$AJ$2,FALSE)</f>
        <v>#N/A</v>
      </c>
      <c r="L5799" s="112" t="e">
        <f>VLOOKUP($B5799,WB.UNEMP.1993,'WB (WDI)'!$AJ$2,FALSE)</f>
        <v>#N/A</v>
      </c>
    </row>
    <row r="5800" spans="1:12" x14ac:dyDescent="0.25">
      <c r="A5800" s="93">
        <v>1993</v>
      </c>
      <c r="B5800" s="94" t="s">
        <v>189</v>
      </c>
      <c r="C5800" s="95" t="s">
        <v>190</v>
      </c>
      <c r="D5800" s="95" t="s">
        <v>647</v>
      </c>
      <c r="E5800" s="87"/>
      <c r="F5800" s="69"/>
      <c r="G5800" s="69"/>
      <c r="H5800" s="69"/>
      <c r="I5800" s="69"/>
      <c r="J5800" s="70"/>
      <c r="K5800" s="118">
        <f>VLOOKUP(B5800,WB.GDP.1993,'WB (WDI)'!$AJ$2,FALSE)</f>
        <v>15626.171261420715</v>
      </c>
      <c r="L5800" s="112">
        <f>VLOOKUP($B5800,WB.UNEMP.1993,'WB (WDI)'!$AJ$2,FALSE)</f>
        <v>3.3699998855590798</v>
      </c>
    </row>
    <row r="5801" spans="1:12" x14ac:dyDescent="0.25">
      <c r="A5801" s="93">
        <v>1993</v>
      </c>
      <c r="B5801" s="94" t="s">
        <v>191</v>
      </c>
      <c r="C5801" s="95" t="s">
        <v>192</v>
      </c>
      <c r="D5801" s="95" t="s">
        <v>647</v>
      </c>
      <c r="E5801" s="87"/>
      <c r="F5801" s="69"/>
      <c r="G5801" s="69"/>
      <c r="H5801" s="69"/>
      <c r="I5801" s="69"/>
      <c r="J5801" s="70"/>
      <c r="K5801" s="118" t="e">
        <f>VLOOKUP(B5801,WB.GDP.1993,'WB (WDI)'!$AJ$2,FALSE)</f>
        <v>#N/A</v>
      </c>
      <c r="L5801" s="112" t="e">
        <f>VLOOKUP($B5801,WB.UNEMP.1993,'WB (WDI)'!$AJ$2,FALSE)</f>
        <v>#N/A</v>
      </c>
    </row>
    <row r="5802" spans="1:12" x14ac:dyDescent="0.25">
      <c r="A5802" s="93">
        <v>1993</v>
      </c>
      <c r="B5802" s="94" t="s">
        <v>193</v>
      </c>
      <c r="C5802" s="95" t="s">
        <v>194</v>
      </c>
      <c r="D5802" s="95" t="s">
        <v>647</v>
      </c>
      <c r="E5802" s="87"/>
      <c r="F5802" s="69"/>
      <c r="G5802" s="69"/>
      <c r="H5802" s="69"/>
      <c r="I5802" s="69"/>
      <c r="J5802" s="70"/>
      <c r="K5802" s="118">
        <f>VLOOKUP(B5802,WB.GDP.1993,'WB (WDI)'!$AJ$2,FALSE)</f>
        <v>3224.1556901098129</v>
      </c>
      <c r="L5802" s="112">
        <f>VLOOKUP($B5802,WB.UNEMP.1993,'WB (WDI)'!$AJ$2,FALSE)</f>
        <v>7.53999996185303</v>
      </c>
    </row>
    <row r="5803" spans="1:12" x14ac:dyDescent="0.25">
      <c r="A5803" s="93">
        <v>1993</v>
      </c>
      <c r="B5803" s="94" t="s">
        <v>195</v>
      </c>
      <c r="C5803" s="95" t="s">
        <v>196</v>
      </c>
      <c r="D5803" s="95" t="s">
        <v>647</v>
      </c>
      <c r="E5803" s="87"/>
      <c r="F5803" s="69"/>
      <c r="G5803" s="69"/>
      <c r="H5803" s="69"/>
      <c r="I5803" s="69"/>
      <c r="J5803" s="70"/>
      <c r="K5803" s="118">
        <f>VLOOKUP(B5803,WB.GDP.1993,'WB (WDI)'!$AJ$2,FALSE)</f>
        <v>12586.160145753847</v>
      </c>
      <c r="L5803" s="112">
        <f>VLOOKUP($B5803,WB.UNEMP.1993,'WB (WDI)'!$AJ$2,FALSE)</f>
        <v>3.7599999904632599</v>
      </c>
    </row>
    <row r="5804" spans="1:12" x14ac:dyDescent="0.25">
      <c r="A5804" s="93">
        <v>1993</v>
      </c>
      <c r="B5804" s="94" t="s">
        <v>197</v>
      </c>
      <c r="C5804" s="95" t="s">
        <v>198</v>
      </c>
      <c r="D5804" s="95" t="s">
        <v>647</v>
      </c>
      <c r="E5804" s="87"/>
      <c r="F5804" s="69"/>
      <c r="G5804" s="69"/>
      <c r="H5804" s="69"/>
      <c r="I5804" s="69"/>
      <c r="J5804" s="70"/>
      <c r="K5804" s="118">
        <f>VLOOKUP(B5804,WB.GDP.1993,'WB (WDI)'!$AJ$2,FALSE)</f>
        <v>8677.0085542410434</v>
      </c>
      <c r="L5804" s="112">
        <f>VLOOKUP($B5804,WB.UNEMP.1993,'WB (WDI)'!$AJ$2,FALSE)</f>
        <v>9.3100004196166992</v>
      </c>
    </row>
    <row r="5805" spans="1:12" x14ac:dyDescent="0.25">
      <c r="A5805" s="93">
        <v>1993</v>
      </c>
      <c r="B5805" s="94" t="s">
        <v>199</v>
      </c>
      <c r="C5805" s="95" t="s">
        <v>200</v>
      </c>
      <c r="D5805" s="95" t="s">
        <v>647</v>
      </c>
      <c r="E5805" s="87"/>
      <c r="F5805" s="69"/>
      <c r="G5805" s="69"/>
      <c r="H5805" s="69"/>
      <c r="I5805" s="69"/>
      <c r="J5805" s="70"/>
      <c r="K5805" s="118">
        <f>VLOOKUP(B5805,WB.GDP.1993,'WB (WDI)'!$AJ$2,FALSE)</f>
        <v>5295.7991380227904</v>
      </c>
      <c r="L5805" s="112">
        <f>VLOOKUP($B5805,WB.UNEMP.1993,'WB (WDI)'!$AJ$2,FALSE)</f>
        <v>5.7399997711181596</v>
      </c>
    </row>
    <row r="5806" spans="1:12" x14ac:dyDescent="0.25">
      <c r="A5806" s="93">
        <v>1993</v>
      </c>
      <c r="B5806" s="94" t="s">
        <v>201</v>
      </c>
      <c r="C5806" s="95" t="s">
        <v>202</v>
      </c>
      <c r="D5806" s="95" t="s">
        <v>647</v>
      </c>
      <c r="E5806" s="87"/>
      <c r="F5806" s="69"/>
      <c r="G5806" s="69"/>
      <c r="H5806" s="69"/>
      <c r="I5806" s="69"/>
      <c r="J5806" s="70"/>
      <c r="K5806" s="118">
        <f>VLOOKUP(B5806,WB.GDP.1993,'WB (WDI)'!$AJ$2,FALSE)</f>
        <v>23650.108642027019</v>
      </c>
      <c r="L5806" s="112">
        <f>VLOOKUP($B5806,WB.UNEMP.1993,'WB (WDI)'!$AJ$2,FALSE)</f>
        <v>16.909999847412099</v>
      </c>
    </row>
    <row r="5807" spans="1:12" x14ac:dyDescent="0.25">
      <c r="A5807" s="93">
        <v>1993</v>
      </c>
      <c r="B5807" s="94" t="s">
        <v>203</v>
      </c>
      <c r="C5807" s="95" t="s">
        <v>204</v>
      </c>
      <c r="D5807" s="95" t="s">
        <v>647</v>
      </c>
      <c r="E5807" s="87"/>
      <c r="F5807" s="69"/>
      <c r="G5807" s="69"/>
      <c r="H5807" s="69"/>
      <c r="I5807" s="69"/>
      <c r="J5807" s="70"/>
      <c r="K5807" s="118" t="e">
        <f>VLOOKUP(B5807,WB.GDP.1993,'WB (WDI)'!$AJ$2,FALSE)</f>
        <v>#N/A</v>
      </c>
      <c r="L5807" s="112" t="e">
        <f>VLOOKUP($B5807,WB.UNEMP.1993,'WB (WDI)'!$AJ$2,FALSE)</f>
        <v>#N/A</v>
      </c>
    </row>
    <row r="5808" spans="1:12" x14ac:dyDescent="0.25">
      <c r="A5808" s="93">
        <v>1993</v>
      </c>
      <c r="B5808" s="94" t="s">
        <v>205</v>
      </c>
      <c r="C5808" s="95" t="s">
        <v>206</v>
      </c>
      <c r="D5808" s="95" t="s">
        <v>647</v>
      </c>
      <c r="E5808" s="87"/>
      <c r="F5808" s="69"/>
      <c r="G5808" s="69"/>
      <c r="H5808" s="69"/>
      <c r="I5808" s="69"/>
      <c r="J5808" s="70"/>
      <c r="K5808" s="118">
        <f>VLOOKUP(B5808,WB.GDP.1993,'WB (WDI)'!$AJ$2,FALSE)</f>
        <v>16213.461772262079</v>
      </c>
      <c r="L5808" s="112" t="e">
        <f>VLOOKUP($B5808,WB.UNEMP.1993,'WB (WDI)'!$AJ$2,FALSE)</f>
        <v>#N/A</v>
      </c>
    </row>
    <row r="5809" spans="1:12" x14ac:dyDescent="0.25">
      <c r="A5809" s="93">
        <v>1993</v>
      </c>
      <c r="B5809" s="94" t="s">
        <v>207</v>
      </c>
      <c r="C5809" s="95" t="s">
        <v>208</v>
      </c>
      <c r="D5809" s="95" t="s">
        <v>647</v>
      </c>
      <c r="E5809" s="87"/>
      <c r="F5809" s="69"/>
      <c r="G5809" s="69"/>
      <c r="H5809" s="69"/>
      <c r="I5809" s="69"/>
      <c r="J5809" s="70"/>
      <c r="K5809" s="118">
        <f>VLOOKUP(B5809,WB.GDP.1993,'WB (WDI)'!$AJ$2,FALSE)</f>
        <v>12282.68938684453</v>
      </c>
      <c r="L5809" s="112">
        <f>VLOOKUP($B5809,WB.UNEMP.1993,'WB (WDI)'!$AJ$2,FALSE)</f>
        <v>16.799999237060501</v>
      </c>
    </row>
    <row r="5810" spans="1:12" x14ac:dyDescent="0.25">
      <c r="A5810" s="93">
        <v>1993</v>
      </c>
      <c r="B5810" s="94" t="s">
        <v>209</v>
      </c>
      <c r="C5810" s="95" t="s">
        <v>210</v>
      </c>
      <c r="D5810" s="95" t="s">
        <v>647</v>
      </c>
      <c r="E5810" s="87"/>
      <c r="F5810" s="69"/>
      <c r="G5810" s="69"/>
      <c r="H5810" s="69"/>
      <c r="I5810" s="69"/>
      <c r="J5810" s="70"/>
      <c r="K5810" s="118" t="e">
        <f>VLOOKUP(B5810,WB.GDP.1993,'WB (WDI)'!$AJ$2,FALSE)</f>
        <v>#N/A</v>
      </c>
      <c r="L5810" s="112" t="e">
        <f>VLOOKUP($B5810,WB.UNEMP.1993,'WB (WDI)'!$AJ$2,FALSE)</f>
        <v>#N/A</v>
      </c>
    </row>
    <row r="5811" spans="1:12" x14ac:dyDescent="0.25">
      <c r="A5811" s="93">
        <v>1993</v>
      </c>
      <c r="B5811" s="94" t="s">
        <v>211</v>
      </c>
      <c r="C5811" s="95" t="s">
        <v>212</v>
      </c>
      <c r="D5811" s="95" t="s">
        <v>647</v>
      </c>
      <c r="E5811" s="87"/>
      <c r="F5811" s="69"/>
      <c r="G5811" s="69"/>
      <c r="H5811" s="69"/>
      <c r="I5811" s="69"/>
      <c r="J5811" s="70"/>
      <c r="K5811" s="118">
        <f>VLOOKUP(B5811,WB.GDP.1993,'WB (WDI)'!$AJ$2,FALSE)</f>
        <v>7115.7220696463037</v>
      </c>
      <c r="L5811" s="112">
        <f>VLOOKUP($B5811,WB.UNEMP.1993,'WB (WDI)'!$AJ$2,FALSE)</f>
        <v>20.2700004577637</v>
      </c>
    </row>
    <row r="5812" spans="1:12" x14ac:dyDescent="0.25">
      <c r="A5812" s="93">
        <v>1993</v>
      </c>
      <c r="B5812" s="94" t="s">
        <v>213</v>
      </c>
      <c r="C5812" s="95" t="s">
        <v>214</v>
      </c>
      <c r="D5812" s="95" t="s">
        <v>647</v>
      </c>
      <c r="E5812" s="87"/>
      <c r="F5812" s="69"/>
      <c r="G5812" s="69"/>
      <c r="H5812" s="69"/>
      <c r="I5812" s="69"/>
      <c r="J5812" s="70"/>
      <c r="K5812" s="118" t="e">
        <f>VLOOKUP(B5812,WB.GDP.1993,'WB (WDI)'!$AJ$2,FALSE)</f>
        <v>#N/A</v>
      </c>
      <c r="L5812" s="112" t="e">
        <f>VLOOKUP($B5812,WB.UNEMP.1993,'WB (WDI)'!$AJ$2,FALSE)</f>
        <v>#N/A</v>
      </c>
    </row>
    <row r="5813" spans="1:12" x14ac:dyDescent="0.25">
      <c r="A5813" s="93">
        <v>1993</v>
      </c>
      <c r="B5813" s="94" t="s">
        <v>215</v>
      </c>
      <c r="C5813" s="95" t="s">
        <v>651</v>
      </c>
      <c r="D5813" s="95" t="s">
        <v>647</v>
      </c>
      <c r="E5813" s="87"/>
      <c r="F5813" s="69"/>
      <c r="G5813" s="69"/>
      <c r="H5813" s="69"/>
      <c r="I5813" s="69"/>
      <c r="J5813" s="70"/>
      <c r="K5813" s="118" t="e">
        <f>VLOOKUP(B5813,WB.GDP.1993,'WB (WDI)'!$AJ$2,FALSE)</f>
        <v>#N/A</v>
      </c>
      <c r="L5813" s="112" t="e">
        <f>VLOOKUP($B5813,WB.UNEMP.1993,'WB (WDI)'!$AJ$2,FALSE)</f>
        <v>#N/A</v>
      </c>
    </row>
    <row r="5814" spans="1:12" x14ac:dyDescent="0.25">
      <c r="A5814" s="93">
        <v>1993</v>
      </c>
      <c r="B5814" s="94" t="s">
        <v>216</v>
      </c>
      <c r="C5814" s="95" t="s">
        <v>217</v>
      </c>
      <c r="D5814" s="95" t="s">
        <v>647</v>
      </c>
      <c r="E5814" s="87"/>
      <c r="F5814" s="69"/>
      <c r="G5814" s="69"/>
      <c r="H5814" s="69"/>
      <c r="I5814" s="69"/>
      <c r="J5814" s="70"/>
      <c r="K5814" s="118">
        <f>VLOOKUP(B5814,WB.GDP.1993,'WB (WDI)'!$AJ$2,FALSE)</f>
        <v>11381.398255529828</v>
      </c>
      <c r="L5814" s="112">
        <f>VLOOKUP($B5814,WB.UNEMP.1993,'WB (WDI)'!$AJ$2,FALSE)</f>
        <v>15.6400003433228</v>
      </c>
    </row>
    <row r="5815" spans="1:12" x14ac:dyDescent="0.25">
      <c r="A5815" s="93">
        <v>1993</v>
      </c>
      <c r="B5815" s="94" t="s">
        <v>218</v>
      </c>
      <c r="C5815" s="95" t="s">
        <v>219</v>
      </c>
      <c r="D5815" s="95" t="s">
        <v>647</v>
      </c>
      <c r="E5815" s="87"/>
      <c r="F5815" s="69"/>
      <c r="G5815" s="69"/>
      <c r="H5815" s="69"/>
      <c r="I5815" s="69"/>
      <c r="J5815" s="70"/>
      <c r="K5815" s="118">
        <f>VLOOKUP(B5815,WB.GDP.1993,'WB (WDI)'!$AJ$2,FALSE)</f>
        <v>11173.780651579671</v>
      </c>
      <c r="L5815" s="112">
        <f>VLOOKUP($B5815,WB.UNEMP.1993,'WB (WDI)'!$AJ$2,FALSE)</f>
        <v>3.2699999809265101</v>
      </c>
    </row>
    <row r="5816" spans="1:12" x14ac:dyDescent="0.25">
      <c r="A5816" s="93">
        <v>1993</v>
      </c>
      <c r="B5816" s="94" t="s">
        <v>220</v>
      </c>
      <c r="C5816" s="95" t="s">
        <v>221</v>
      </c>
      <c r="D5816" s="95" t="s">
        <v>647</v>
      </c>
      <c r="E5816" s="87"/>
      <c r="F5816" s="69"/>
      <c r="G5816" s="69"/>
      <c r="H5816" s="69"/>
      <c r="I5816" s="69"/>
      <c r="J5816" s="70"/>
      <c r="K5816" s="118" t="e">
        <f>VLOOKUP(B5816,WB.GDP.1993,'WB (WDI)'!$AJ$2,FALSE)</f>
        <v>#N/A</v>
      </c>
      <c r="L5816" s="112" t="e">
        <f>VLOOKUP($B5816,WB.UNEMP.1993,'WB (WDI)'!$AJ$2,FALSE)</f>
        <v>#N/A</v>
      </c>
    </row>
    <row r="5817" spans="1:12" x14ac:dyDescent="0.25">
      <c r="A5817" s="93">
        <v>1993</v>
      </c>
      <c r="B5817" s="94" t="s">
        <v>222</v>
      </c>
      <c r="C5817" s="95" t="s">
        <v>223</v>
      </c>
      <c r="D5817" s="95" t="s">
        <v>647</v>
      </c>
      <c r="E5817" s="87"/>
      <c r="F5817" s="69"/>
      <c r="G5817" s="69"/>
      <c r="H5817" s="69"/>
      <c r="I5817" s="69"/>
      <c r="J5817" s="70"/>
      <c r="K5817" s="118" t="e">
        <f>VLOOKUP(B5817,WB.GDP.1993,'WB (WDI)'!$AJ$2,FALSE)</f>
        <v>#N/A</v>
      </c>
      <c r="L5817" s="112">
        <f>VLOOKUP($B5817,WB.UNEMP.1993,'WB (WDI)'!$AJ$2,FALSE)</f>
        <v>6.3899998664856001</v>
      </c>
    </row>
    <row r="5818" spans="1:12" x14ac:dyDescent="0.25">
      <c r="A5818" s="93">
        <v>1993</v>
      </c>
      <c r="B5818" s="94" t="s">
        <v>224</v>
      </c>
      <c r="C5818" s="95" t="s">
        <v>225</v>
      </c>
      <c r="D5818" s="95" t="s">
        <v>647</v>
      </c>
      <c r="E5818" s="87"/>
      <c r="F5818" s="69"/>
      <c r="G5818" s="69"/>
      <c r="H5818" s="69"/>
      <c r="I5818" s="69"/>
      <c r="J5818" s="70"/>
      <c r="K5818" s="118">
        <f>VLOOKUP(B5818,WB.GDP.1993,'WB (WDI)'!$AJ$2,FALSE)</f>
        <v>11405.043698231801</v>
      </c>
      <c r="L5818" s="112">
        <f>VLOOKUP($B5818,WB.UNEMP.1993,'WB (WDI)'!$AJ$2,FALSE)</f>
        <v>8.9399995803833008</v>
      </c>
    </row>
    <row r="5819" spans="1:12" x14ac:dyDescent="0.25">
      <c r="A5819" s="93">
        <v>1993</v>
      </c>
      <c r="B5819" s="94" t="s">
        <v>226</v>
      </c>
      <c r="C5819" s="95" t="s">
        <v>227</v>
      </c>
      <c r="D5819" s="95" t="s">
        <v>647</v>
      </c>
      <c r="E5819" s="87"/>
      <c r="F5819" s="69"/>
      <c r="G5819" s="69"/>
      <c r="H5819" s="69"/>
      <c r="I5819" s="69"/>
      <c r="J5819" s="70"/>
      <c r="K5819" s="118" t="e">
        <f>VLOOKUP(B5819,WB.GDP.1993,'WB (WDI)'!$AJ$2,FALSE)</f>
        <v>#N/A</v>
      </c>
      <c r="L5819" s="112">
        <f>VLOOKUP($B5819,WB.UNEMP.1993,'WB (WDI)'!$AJ$2,FALSE)</f>
        <v>6.5999999046325701</v>
      </c>
    </row>
    <row r="5820" spans="1:12" x14ac:dyDescent="0.25">
      <c r="A5820" s="93">
        <v>1993</v>
      </c>
      <c r="B5820" s="94" t="s">
        <v>228</v>
      </c>
      <c r="C5820" s="95" t="s">
        <v>229</v>
      </c>
      <c r="D5820" s="95" t="s">
        <v>616</v>
      </c>
      <c r="E5820" s="87"/>
      <c r="F5820" s="69"/>
      <c r="G5820" s="69"/>
      <c r="H5820" s="69"/>
      <c r="I5820" s="69"/>
      <c r="J5820" s="70"/>
      <c r="K5820" s="118">
        <f>VLOOKUP(B5820,WB.GDP.1993,'WB (WDI)'!$AJ$2,FALSE)</f>
        <v>65967.849364159061</v>
      </c>
      <c r="L5820" s="112" t="e">
        <f>VLOOKUP($B5820,WB.UNEMP.1993,'WB (WDI)'!$AJ$2,FALSE)</f>
        <v>#N/A</v>
      </c>
    </row>
    <row r="5821" spans="1:12" x14ac:dyDescent="0.25">
      <c r="A5821" s="93">
        <v>1993</v>
      </c>
      <c r="B5821" s="94" t="s">
        <v>230</v>
      </c>
      <c r="C5821" s="95" t="s">
        <v>231</v>
      </c>
      <c r="D5821" s="95" t="s">
        <v>616</v>
      </c>
      <c r="E5821" s="87"/>
      <c r="F5821" s="69"/>
      <c r="G5821" s="69"/>
      <c r="H5821" s="69"/>
      <c r="I5821" s="69"/>
      <c r="J5821" s="70"/>
      <c r="K5821" s="118">
        <f>VLOOKUP(B5821,WB.GDP.1993,'WB (WDI)'!$AJ$2,FALSE)</f>
        <v>33917.261065487306</v>
      </c>
      <c r="L5821" s="112">
        <f>VLOOKUP($B5821,WB.UNEMP.1993,'WB (WDI)'!$AJ$2,FALSE)</f>
        <v>11.3800001144409</v>
      </c>
    </row>
    <row r="5822" spans="1:12" x14ac:dyDescent="0.25">
      <c r="A5822" s="93">
        <v>1993</v>
      </c>
      <c r="B5822" s="94" t="s">
        <v>232</v>
      </c>
      <c r="C5822" s="95" t="s">
        <v>233</v>
      </c>
      <c r="D5822" s="95" t="s">
        <v>616</v>
      </c>
      <c r="E5822" s="87"/>
      <c r="F5822" s="69"/>
      <c r="G5822" s="69"/>
      <c r="H5822" s="69"/>
      <c r="I5822" s="69"/>
      <c r="J5822" s="70"/>
      <c r="K5822" s="118" t="e">
        <f>VLOOKUP(B5822,WB.GDP.1993,'WB (WDI)'!$AJ$2,FALSE)</f>
        <v>#N/A</v>
      </c>
      <c r="L5822" s="112" t="e">
        <f>VLOOKUP($B5822,WB.UNEMP.1993,'WB (WDI)'!$AJ$2,FALSE)</f>
        <v>#N/A</v>
      </c>
    </row>
    <row r="5823" spans="1:12" x14ac:dyDescent="0.25">
      <c r="A5823" s="93">
        <v>1993</v>
      </c>
      <c r="B5823" s="94" t="s">
        <v>234</v>
      </c>
      <c r="C5823" s="95" t="s">
        <v>235</v>
      </c>
      <c r="D5823" s="95" t="s">
        <v>616</v>
      </c>
      <c r="E5823" s="87"/>
      <c r="F5823" s="69"/>
      <c r="G5823" s="69"/>
      <c r="H5823" s="69"/>
      <c r="I5823" s="69"/>
      <c r="J5823" s="70"/>
      <c r="K5823" s="118" t="e">
        <f>VLOOKUP(B5823,WB.GDP.1993,'WB (WDI)'!$AJ$2,FALSE)</f>
        <v>#N/A</v>
      </c>
      <c r="L5823" s="112" t="e">
        <f>VLOOKUP($B5823,WB.UNEMP.1993,'WB (WDI)'!$AJ$2,FALSE)</f>
        <v>#N/A</v>
      </c>
    </row>
    <row r="5824" spans="1:12" x14ac:dyDescent="0.25">
      <c r="A5824" s="93">
        <v>1993</v>
      </c>
      <c r="B5824" s="94" t="s">
        <v>236</v>
      </c>
      <c r="C5824" s="95" t="s">
        <v>237</v>
      </c>
      <c r="D5824" s="95" t="s">
        <v>616</v>
      </c>
      <c r="E5824" s="87"/>
      <c r="F5824" s="69"/>
      <c r="G5824" s="69"/>
      <c r="H5824" s="69"/>
      <c r="I5824" s="69"/>
      <c r="J5824" s="70"/>
      <c r="K5824" s="118">
        <f>VLOOKUP(B5824,WB.GDP.1993,'WB (WDI)'!$AJ$2,FALSE)</f>
        <v>41270.867303756153</v>
      </c>
      <c r="L5824" s="112">
        <f>VLOOKUP($B5824,WB.UNEMP.1993,'WB (WDI)'!$AJ$2,FALSE)</f>
        <v>6.9000000953674299</v>
      </c>
    </row>
    <row r="5825" spans="1:12" x14ac:dyDescent="0.25">
      <c r="A5825" s="93">
        <v>1993</v>
      </c>
      <c r="B5825" s="94" t="s">
        <v>238</v>
      </c>
      <c r="C5825" s="95" t="s">
        <v>239</v>
      </c>
      <c r="D5825" s="95" t="s">
        <v>240</v>
      </c>
      <c r="E5825" s="87"/>
      <c r="F5825" s="69"/>
      <c r="G5825" s="69"/>
      <c r="H5825" s="69"/>
      <c r="I5825" s="69"/>
      <c r="J5825" s="70"/>
      <c r="K5825" s="118">
        <f>VLOOKUP(B5825,WB.GDP.1993,'WB (WDI)'!$AJ$2,FALSE)</f>
        <v>10292.19831876752</v>
      </c>
      <c r="L5825" s="112">
        <f>VLOOKUP($B5825,WB.UNEMP.1993,'WB (WDI)'!$AJ$2,FALSE)</f>
        <v>1.1100000143051101</v>
      </c>
    </row>
    <row r="5826" spans="1:12" x14ac:dyDescent="0.25">
      <c r="A5826" s="93">
        <v>1993</v>
      </c>
      <c r="B5826" s="94" t="s">
        <v>241</v>
      </c>
      <c r="C5826" s="95" t="s">
        <v>242</v>
      </c>
      <c r="D5826" s="95" t="s">
        <v>240</v>
      </c>
      <c r="E5826" s="87"/>
      <c r="F5826" s="69"/>
      <c r="G5826" s="69"/>
      <c r="H5826" s="69"/>
      <c r="I5826" s="69"/>
      <c r="J5826" s="70"/>
      <c r="K5826" s="118">
        <f>VLOOKUP(B5826,WB.GDP.1993,'WB (WDI)'!$AJ$2,FALSE)</f>
        <v>3362.8289996385606</v>
      </c>
      <c r="L5826" s="112">
        <f>VLOOKUP($B5826,WB.UNEMP.1993,'WB (WDI)'!$AJ$2,FALSE)</f>
        <v>3.4000000953674299</v>
      </c>
    </row>
    <row r="5827" spans="1:12" x14ac:dyDescent="0.25">
      <c r="A5827" s="93">
        <v>1993</v>
      </c>
      <c r="B5827" s="94" t="s">
        <v>243</v>
      </c>
      <c r="C5827" s="95" t="s">
        <v>244</v>
      </c>
      <c r="D5827" s="95" t="s">
        <v>240</v>
      </c>
      <c r="E5827" s="87"/>
      <c r="F5827" s="69"/>
      <c r="G5827" s="69"/>
      <c r="H5827" s="69"/>
      <c r="I5827" s="69"/>
      <c r="J5827" s="70"/>
      <c r="K5827" s="118">
        <f>VLOOKUP(B5827,WB.GDP.1993,'WB (WDI)'!$AJ$2,FALSE)</f>
        <v>2015.4044333815038</v>
      </c>
      <c r="L5827" s="112">
        <f>VLOOKUP($B5827,WB.UNEMP.1993,'WB (WDI)'!$AJ$2,FALSE)</f>
        <v>6.1999998092651403</v>
      </c>
    </row>
    <row r="5828" spans="1:12" x14ac:dyDescent="0.25">
      <c r="A5828" s="93">
        <v>1993</v>
      </c>
      <c r="B5828" s="94" t="s">
        <v>245</v>
      </c>
      <c r="C5828" s="95" t="s">
        <v>246</v>
      </c>
      <c r="D5828" s="95" t="s">
        <v>240</v>
      </c>
      <c r="E5828" s="87"/>
      <c r="F5828" s="69"/>
      <c r="G5828" s="69"/>
      <c r="H5828" s="69"/>
      <c r="I5828" s="69"/>
      <c r="J5828" s="70"/>
      <c r="K5828" s="118">
        <f>VLOOKUP(B5828,WB.GDP.1993,'WB (WDI)'!$AJ$2,FALSE)</f>
        <v>5451.0622969659571</v>
      </c>
      <c r="L5828" s="112">
        <f>VLOOKUP($B5828,WB.UNEMP.1993,'WB (WDI)'!$AJ$2,FALSE)</f>
        <v>1.5</v>
      </c>
    </row>
    <row r="5829" spans="1:12" x14ac:dyDescent="0.25">
      <c r="A5829" s="93">
        <v>1993</v>
      </c>
      <c r="B5829" s="94" t="s">
        <v>247</v>
      </c>
      <c r="C5829" s="95" t="s">
        <v>248</v>
      </c>
      <c r="D5829" s="95" t="s">
        <v>240</v>
      </c>
      <c r="E5829" s="87"/>
      <c r="F5829" s="69"/>
      <c r="G5829" s="69"/>
      <c r="H5829" s="69"/>
      <c r="I5829" s="69"/>
      <c r="J5829" s="70"/>
      <c r="K5829" s="118">
        <f>VLOOKUP(B5829,WB.GDP.1993,'WB (WDI)'!$AJ$2,FALSE)</f>
        <v>2757.178524483149</v>
      </c>
      <c r="L5829" s="112">
        <f>VLOOKUP($B5829,WB.UNEMP.1993,'WB (WDI)'!$AJ$2,FALSE)</f>
        <v>4.9000000953674299</v>
      </c>
    </row>
    <row r="5830" spans="1:12" x14ac:dyDescent="0.25">
      <c r="A5830" s="93">
        <v>1993</v>
      </c>
      <c r="B5830" s="94" t="s">
        <v>249</v>
      </c>
      <c r="C5830" s="95" t="s">
        <v>250</v>
      </c>
      <c r="D5830" s="95" t="s">
        <v>240</v>
      </c>
      <c r="E5830" s="87"/>
      <c r="F5830" s="69"/>
      <c r="G5830" s="69"/>
      <c r="H5830" s="69"/>
      <c r="I5830" s="69"/>
      <c r="J5830" s="70"/>
      <c r="K5830" s="118">
        <f>VLOOKUP(B5830,WB.GDP.1993,'WB (WDI)'!$AJ$2,FALSE)</f>
        <v>1949.5342682294086</v>
      </c>
      <c r="L5830" s="112">
        <f>VLOOKUP($B5830,WB.UNEMP.1993,'WB (WDI)'!$AJ$2,FALSE)</f>
        <v>2.7000000476837198</v>
      </c>
    </row>
    <row r="5831" spans="1:12" x14ac:dyDescent="0.25">
      <c r="A5831" s="93">
        <v>1993</v>
      </c>
      <c r="B5831" s="94" t="s">
        <v>251</v>
      </c>
      <c r="C5831" s="95" t="s">
        <v>649</v>
      </c>
      <c r="D5831" s="95" t="s">
        <v>240</v>
      </c>
      <c r="E5831" s="87"/>
      <c r="F5831" s="69"/>
      <c r="G5831" s="69"/>
      <c r="H5831" s="69"/>
      <c r="I5831" s="69"/>
      <c r="J5831" s="70"/>
      <c r="K5831" s="118">
        <f>VLOOKUP(B5831,WB.GDP.1993,'WB (WDI)'!$AJ$2,FALSE)</f>
        <v>33200.05895161353</v>
      </c>
      <c r="L5831" s="112">
        <f>VLOOKUP($B5831,WB.UNEMP.1993,'WB (WDI)'!$AJ$2,FALSE)</f>
        <v>1.96000003814697</v>
      </c>
    </row>
    <row r="5832" spans="1:12" x14ac:dyDescent="0.25">
      <c r="A5832" s="93">
        <v>1993</v>
      </c>
      <c r="B5832" s="94" t="s">
        <v>252</v>
      </c>
      <c r="C5832" s="95" t="s">
        <v>650</v>
      </c>
      <c r="D5832" s="95" t="s">
        <v>240</v>
      </c>
      <c r="E5832" s="87"/>
      <c r="F5832" s="69"/>
      <c r="G5832" s="69"/>
      <c r="H5832" s="69"/>
      <c r="I5832" s="69"/>
      <c r="J5832" s="70"/>
      <c r="K5832" s="118">
        <f>VLOOKUP(B5832,WB.GDP.1993,'WB (WDI)'!$AJ$2,FALSE)</f>
        <v>55589.53339018111</v>
      </c>
      <c r="L5832" s="112">
        <f>VLOOKUP($B5832,WB.UNEMP.1993,'WB (WDI)'!$AJ$2,FALSE)</f>
        <v>2.0999999046325701</v>
      </c>
    </row>
    <row r="5833" spans="1:12" x14ac:dyDescent="0.25">
      <c r="A5833" s="93">
        <v>1993</v>
      </c>
      <c r="B5833" s="94" t="s">
        <v>253</v>
      </c>
      <c r="C5833" s="95" t="s">
        <v>653</v>
      </c>
      <c r="D5833" s="95" t="s">
        <v>240</v>
      </c>
      <c r="E5833" s="87"/>
      <c r="F5833" s="69"/>
      <c r="G5833" s="69"/>
      <c r="H5833" s="69"/>
      <c r="I5833" s="69"/>
      <c r="J5833" s="70"/>
      <c r="K5833" s="118" t="e">
        <f>VLOOKUP(B5833,WB.GDP.1993,'WB (WDI)'!$AJ$2,FALSE)</f>
        <v>#N/A</v>
      </c>
      <c r="L5833" s="112">
        <f>VLOOKUP($B5833,WB.UNEMP.1993,'WB (WDI)'!$AJ$2,FALSE)</f>
        <v>2.9500000476837198</v>
      </c>
    </row>
    <row r="5834" spans="1:12" x14ac:dyDescent="0.25">
      <c r="A5834" s="93">
        <v>1993</v>
      </c>
      <c r="B5834" s="94" t="s">
        <v>254</v>
      </c>
      <c r="C5834" s="95" t="s">
        <v>255</v>
      </c>
      <c r="D5834" s="95" t="s">
        <v>240</v>
      </c>
      <c r="E5834" s="87"/>
      <c r="F5834" s="69"/>
      <c r="G5834" s="69"/>
      <c r="H5834" s="69"/>
      <c r="I5834" s="69"/>
      <c r="J5834" s="70"/>
      <c r="K5834" s="118">
        <f>VLOOKUP(B5834,WB.GDP.1993,'WB (WDI)'!$AJ$2,FALSE)</f>
        <v>33195.46895532764</v>
      </c>
      <c r="L5834" s="112">
        <f>VLOOKUP($B5834,WB.UNEMP.1993,'WB (WDI)'!$AJ$2,FALSE)</f>
        <v>2.5</v>
      </c>
    </row>
    <row r="5835" spans="1:12" x14ac:dyDescent="0.25">
      <c r="A5835" s="93">
        <v>1993</v>
      </c>
      <c r="B5835" s="94" t="s">
        <v>256</v>
      </c>
      <c r="C5835" s="95" t="s">
        <v>257</v>
      </c>
      <c r="D5835" s="95" t="s">
        <v>240</v>
      </c>
      <c r="E5835" s="87"/>
      <c r="F5835" s="69"/>
      <c r="G5835" s="69"/>
      <c r="H5835" s="69"/>
      <c r="I5835" s="69"/>
      <c r="J5835" s="70"/>
      <c r="K5835" s="118">
        <f>VLOOKUP(B5835,WB.GDP.1993,'WB (WDI)'!$AJ$2,FALSE)</f>
        <v>3858.7909448734899</v>
      </c>
      <c r="L5835" s="112">
        <f>VLOOKUP($B5835,WB.UNEMP.1993,'WB (WDI)'!$AJ$2,FALSE)</f>
        <v>6.1500000953674299</v>
      </c>
    </row>
    <row r="5836" spans="1:12" x14ac:dyDescent="0.25">
      <c r="A5836" s="93">
        <v>1993</v>
      </c>
      <c r="B5836" s="94" t="s">
        <v>258</v>
      </c>
      <c r="C5836" s="95" t="s">
        <v>652</v>
      </c>
      <c r="D5836" s="95" t="s">
        <v>240</v>
      </c>
      <c r="E5836" s="87"/>
      <c r="F5836" s="69"/>
      <c r="G5836" s="69"/>
      <c r="H5836" s="69"/>
      <c r="I5836" s="69"/>
      <c r="J5836" s="70"/>
      <c r="K5836" s="118">
        <f>VLOOKUP(B5836,WB.GDP.1993,'WB (WDI)'!$AJ$2,FALSE)</f>
        <v>15494.137287913345</v>
      </c>
      <c r="L5836" s="112">
        <f>VLOOKUP($B5836,WB.UNEMP.1993,'WB (WDI)'!$AJ$2,FALSE)</f>
        <v>2.8800001144409202</v>
      </c>
    </row>
    <row r="5837" spans="1:12" x14ac:dyDescent="0.25">
      <c r="A5837" s="93">
        <v>1993</v>
      </c>
      <c r="B5837" s="94" t="s">
        <v>259</v>
      </c>
      <c r="C5837" s="95" t="s">
        <v>260</v>
      </c>
      <c r="D5837" s="95" t="s">
        <v>240</v>
      </c>
      <c r="E5837" s="87"/>
      <c r="F5837" s="69"/>
      <c r="G5837" s="69"/>
      <c r="H5837" s="69"/>
      <c r="I5837" s="69"/>
      <c r="J5837" s="70"/>
      <c r="K5837" s="118">
        <f>VLOOKUP(B5837,WB.GDP.1993,'WB (WDI)'!$AJ$2,FALSE)</f>
        <v>70909.563396849626</v>
      </c>
      <c r="L5837" s="112">
        <f>VLOOKUP($B5837,WB.UNEMP.1993,'WB (WDI)'!$AJ$2,FALSE)</f>
        <v>4.7800002098083496</v>
      </c>
    </row>
    <row r="5838" spans="1:12" x14ac:dyDescent="0.25">
      <c r="A5838" s="93">
        <v>1993</v>
      </c>
      <c r="B5838" s="94" t="s">
        <v>261</v>
      </c>
      <c r="C5838" s="95" t="s">
        <v>262</v>
      </c>
      <c r="D5838" s="95" t="s">
        <v>240</v>
      </c>
      <c r="E5838" s="87"/>
      <c r="F5838" s="69"/>
      <c r="G5838" s="69"/>
      <c r="H5838" s="69"/>
      <c r="I5838" s="69"/>
      <c r="J5838" s="70"/>
      <c r="K5838" s="118">
        <f>VLOOKUP(B5838,WB.GDP.1993,'WB (WDI)'!$AJ$2,FALSE)</f>
        <v>1763.816781866678</v>
      </c>
      <c r="L5838" s="112">
        <f>VLOOKUP($B5838,WB.UNEMP.1993,'WB (WDI)'!$AJ$2,FALSE)</f>
        <v>0.82999998331069902</v>
      </c>
    </row>
    <row r="5839" spans="1:12" x14ac:dyDescent="0.25">
      <c r="A5839" s="93">
        <v>1993</v>
      </c>
      <c r="B5839" s="94" t="s">
        <v>263</v>
      </c>
      <c r="C5839" s="95" t="s">
        <v>264</v>
      </c>
      <c r="D5839" s="95" t="s">
        <v>240</v>
      </c>
      <c r="E5839" s="87"/>
      <c r="F5839" s="69"/>
      <c r="G5839" s="69"/>
      <c r="H5839" s="69"/>
      <c r="I5839" s="69"/>
      <c r="J5839" s="70"/>
      <c r="K5839" s="118">
        <f>VLOOKUP(B5839,WB.GDP.1993,'WB (WDI)'!$AJ$2,FALSE)</f>
        <v>5224.1661773474934</v>
      </c>
      <c r="L5839" s="112">
        <f>VLOOKUP($B5839,WB.UNEMP.1993,'WB (WDI)'!$AJ$2,FALSE)</f>
        <v>2.7799999713897701</v>
      </c>
    </row>
    <row r="5840" spans="1:12" x14ac:dyDescent="0.25">
      <c r="A5840" s="93">
        <v>1993</v>
      </c>
      <c r="B5840" s="94" t="s">
        <v>265</v>
      </c>
      <c r="C5840" s="95" t="s">
        <v>266</v>
      </c>
      <c r="D5840" s="95" t="s">
        <v>240</v>
      </c>
      <c r="E5840" s="87"/>
      <c r="F5840" s="69"/>
      <c r="G5840" s="69"/>
      <c r="H5840" s="69"/>
      <c r="I5840" s="69"/>
      <c r="J5840" s="70"/>
      <c r="K5840" s="118">
        <f>VLOOKUP(B5840,WB.GDP.1993,'WB (WDI)'!$AJ$2,FALSE)</f>
        <v>2111.5501273082778</v>
      </c>
      <c r="L5840" s="112">
        <f>VLOOKUP($B5840,WB.UNEMP.1993,'WB (WDI)'!$AJ$2,FALSE)</f>
        <v>2.5799999237060498</v>
      </c>
    </row>
    <row r="5841" spans="1:12" x14ac:dyDescent="0.25">
      <c r="A5841" s="93">
        <v>1993</v>
      </c>
      <c r="B5841" s="94" t="s">
        <v>267</v>
      </c>
      <c r="C5841" s="95" t="s">
        <v>268</v>
      </c>
      <c r="D5841" s="95" t="s">
        <v>240</v>
      </c>
      <c r="E5841" s="87"/>
      <c r="F5841" s="69"/>
      <c r="G5841" s="69"/>
      <c r="H5841" s="69"/>
      <c r="I5841" s="69"/>
      <c r="J5841" s="70"/>
      <c r="K5841" s="118">
        <f>VLOOKUP(B5841,WB.GDP.1993,'WB (WDI)'!$AJ$2,FALSE)</f>
        <v>12500.506092610553</v>
      </c>
      <c r="L5841" s="112">
        <f>VLOOKUP($B5841,WB.UNEMP.1993,'WB (WDI)'!$AJ$2,FALSE)</f>
        <v>4.1100001335143999</v>
      </c>
    </row>
    <row r="5842" spans="1:12" x14ac:dyDescent="0.25">
      <c r="A5842" s="93">
        <v>1993</v>
      </c>
      <c r="B5842" s="94" t="s">
        <v>269</v>
      </c>
      <c r="C5842" s="95" t="s">
        <v>270</v>
      </c>
      <c r="D5842" s="95" t="s">
        <v>240</v>
      </c>
      <c r="E5842" s="87"/>
      <c r="F5842" s="69"/>
      <c r="G5842" s="69"/>
      <c r="H5842" s="69"/>
      <c r="I5842" s="69"/>
      <c r="J5842" s="70"/>
      <c r="K5842" s="118">
        <f>VLOOKUP(B5842,WB.GDP.1993,'WB (WDI)'!$AJ$2,FALSE)</f>
        <v>689.90845843684087</v>
      </c>
      <c r="L5842" s="112">
        <f>VLOOKUP($B5842,WB.UNEMP.1993,'WB (WDI)'!$AJ$2,FALSE)</f>
        <v>0.81000000238418601</v>
      </c>
    </row>
    <row r="5843" spans="1:12" x14ac:dyDescent="0.25">
      <c r="A5843" s="93">
        <v>1993</v>
      </c>
      <c r="B5843" s="94" t="s">
        <v>271</v>
      </c>
      <c r="C5843" s="95" t="s">
        <v>272</v>
      </c>
      <c r="D5843" s="95" t="s">
        <v>240</v>
      </c>
      <c r="E5843" s="87"/>
      <c r="F5843" s="69"/>
      <c r="G5843" s="69"/>
      <c r="H5843" s="69"/>
      <c r="I5843" s="69"/>
      <c r="J5843" s="70"/>
      <c r="K5843" s="118">
        <f>VLOOKUP(B5843,WB.GDP.1993,'WB (WDI)'!$AJ$2,FALSE)</f>
        <v>4006.6962540547265</v>
      </c>
      <c r="L5843" s="112">
        <f>VLOOKUP($B5843,WB.UNEMP.1993,'WB (WDI)'!$AJ$2,FALSE)</f>
        <v>3.6900000572204599</v>
      </c>
    </row>
    <row r="5844" spans="1:12" x14ac:dyDescent="0.25">
      <c r="A5844" s="93">
        <v>1993</v>
      </c>
      <c r="B5844" s="94" t="s">
        <v>273</v>
      </c>
      <c r="C5844" s="95" t="s">
        <v>274</v>
      </c>
      <c r="D5844" s="95" t="s">
        <v>240</v>
      </c>
      <c r="E5844" s="87"/>
      <c r="F5844" s="69"/>
      <c r="G5844" s="69"/>
      <c r="H5844" s="69"/>
      <c r="I5844" s="69"/>
      <c r="J5844" s="70"/>
      <c r="K5844" s="118">
        <f>VLOOKUP(B5844,WB.GDP.1993,'WB (WDI)'!$AJ$2,FALSE)</f>
        <v>43555.619036454511</v>
      </c>
      <c r="L5844" s="112">
        <f>VLOOKUP($B5844,WB.UNEMP.1993,'WB (WDI)'!$AJ$2,FALSE)</f>
        <v>3.0699999332428001</v>
      </c>
    </row>
    <row r="5845" spans="1:12" x14ac:dyDescent="0.25">
      <c r="A5845" s="93">
        <v>1993</v>
      </c>
      <c r="B5845" s="94" t="s">
        <v>275</v>
      </c>
      <c r="C5845" s="95" t="s">
        <v>276</v>
      </c>
      <c r="D5845" s="95" t="s">
        <v>240</v>
      </c>
      <c r="E5845" s="87"/>
      <c r="F5845" s="69"/>
      <c r="G5845" s="69"/>
      <c r="H5845" s="69"/>
      <c r="I5845" s="69"/>
      <c r="J5845" s="70"/>
      <c r="K5845" s="118">
        <f>VLOOKUP(B5845,WB.GDP.1993,'WB (WDI)'!$AJ$2,FALSE)</f>
        <v>8754.2412096067546</v>
      </c>
      <c r="L5845" s="112">
        <f>VLOOKUP($B5845,WB.UNEMP.1993,'WB (WDI)'!$AJ$2,FALSE)</f>
        <v>1.4900000095367401</v>
      </c>
    </row>
    <row r="5846" spans="1:12" x14ac:dyDescent="0.25">
      <c r="A5846" s="93">
        <v>1993</v>
      </c>
      <c r="B5846" s="94" t="s">
        <v>277</v>
      </c>
      <c r="C5846" s="95" t="s">
        <v>278</v>
      </c>
      <c r="D5846" s="95" t="s">
        <v>240</v>
      </c>
      <c r="E5846" s="87"/>
      <c r="F5846" s="69"/>
      <c r="G5846" s="69"/>
      <c r="H5846" s="69"/>
      <c r="I5846" s="69"/>
      <c r="J5846" s="70"/>
      <c r="K5846" s="118" t="e">
        <f>VLOOKUP(B5846,WB.GDP.1993,'WB (WDI)'!$AJ$2,FALSE)</f>
        <v>#N/A</v>
      </c>
      <c r="L5846" s="112">
        <f>VLOOKUP($B5846,WB.UNEMP.1993,'WB (WDI)'!$AJ$2,FALSE)</f>
        <v>3.3399999141693102</v>
      </c>
    </row>
    <row r="5847" spans="1:12" x14ac:dyDescent="0.25">
      <c r="A5847" s="93">
        <v>1993</v>
      </c>
      <c r="B5847" s="94" t="s">
        <v>279</v>
      </c>
      <c r="C5847" s="95" t="s">
        <v>280</v>
      </c>
      <c r="D5847" s="95" t="s">
        <v>240</v>
      </c>
      <c r="E5847" s="87"/>
      <c r="F5847" s="69"/>
      <c r="G5847" s="69"/>
      <c r="H5847" s="69"/>
      <c r="I5847" s="69"/>
      <c r="J5847" s="70"/>
      <c r="K5847" s="118">
        <f>VLOOKUP(B5847,WB.GDP.1993,'WB (WDI)'!$AJ$2,FALSE)</f>
        <v>1957.6444974593833</v>
      </c>
      <c r="L5847" s="112">
        <f>VLOOKUP($B5847,WB.UNEMP.1993,'WB (WDI)'!$AJ$2,FALSE)</f>
        <v>1.9099999666214</v>
      </c>
    </row>
    <row r="5848" spans="1:12" x14ac:dyDescent="0.25">
      <c r="A5848" s="93">
        <v>1993</v>
      </c>
      <c r="B5848" s="94" t="s">
        <v>281</v>
      </c>
      <c r="C5848" s="95" t="s">
        <v>282</v>
      </c>
      <c r="D5848" s="95" t="s">
        <v>240</v>
      </c>
      <c r="E5848" s="87"/>
      <c r="F5848" s="69"/>
      <c r="G5848" s="69"/>
      <c r="H5848" s="69"/>
      <c r="I5848" s="69"/>
      <c r="J5848" s="70"/>
      <c r="K5848" s="118" t="e">
        <f>VLOOKUP(B5848,WB.GDP.1993,'WB (WDI)'!$AJ$2,FALSE)</f>
        <v>#N/A</v>
      </c>
      <c r="L5848" s="112">
        <f>VLOOKUP($B5848,WB.UNEMP.1993,'WB (WDI)'!$AJ$2,FALSE)</f>
        <v>11.6099996566772</v>
      </c>
    </row>
    <row r="5849" spans="1:12" x14ac:dyDescent="0.25">
      <c r="A5849" s="93">
        <v>1993</v>
      </c>
      <c r="B5849" s="94" t="s">
        <v>283</v>
      </c>
      <c r="C5849" s="95" t="s">
        <v>284</v>
      </c>
      <c r="D5849" s="95" t="s">
        <v>240</v>
      </c>
      <c r="E5849" s="87"/>
      <c r="F5849" s="69"/>
      <c r="G5849" s="69"/>
      <c r="H5849" s="69"/>
      <c r="I5849" s="69"/>
      <c r="J5849" s="70"/>
      <c r="K5849" s="118">
        <f>VLOOKUP(B5849,WB.GDP.1993,'WB (WDI)'!$AJ$2,FALSE)</f>
        <v>1621.3268755620568</v>
      </c>
      <c r="L5849" s="112">
        <f>VLOOKUP($B5849,WB.UNEMP.1993,'WB (WDI)'!$AJ$2,FALSE)</f>
        <v>2.3599998950958301</v>
      </c>
    </row>
    <row r="5850" spans="1:12" x14ac:dyDescent="0.25">
      <c r="A5850" s="93">
        <v>1993</v>
      </c>
      <c r="B5850" s="94" t="s">
        <v>285</v>
      </c>
      <c r="C5850" s="95" t="s">
        <v>286</v>
      </c>
      <c r="D5850" s="95" t="s">
        <v>240</v>
      </c>
      <c r="E5850" s="87"/>
      <c r="F5850" s="69"/>
      <c r="G5850" s="69"/>
      <c r="H5850" s="69"/>
      <c r="I5850" s="69"/>
      <c r="J5850" s="70"/>
      <c r="K5850" s="118">
        <f>VLOOKUP(B5850,WB.GDP.1993,'WB (WDI)'!$AJ$2,FALSE)</f>
        <v>2948.0506874476641</v>
      </c>
      <c r="L5850" s="112">
        <f>VLOOKUP($B5850,WB.UNEMP.1993,'WB (WDI)'!$AJ$2,FALSE)</f>
        <v>1.3899999856948899</v>
      </c>
    </row>
    <row r="5851" spans="1:12" x14ac:dyDescent="0.25">
      <c r="A5851" s="93">
        <v>1993</v>
      </c>
      <c r="B5851" s="94" t="s">
        <v>287</v>
      </c>
      <c r="C5851" s="95" t="s">
        <v>288</v>
      </c>
      <c r="D5851" s="95" t="s">
        <v>240</v>
      </c>
      <c r="E5851" s="87"/>
      <c r="F5851" s="69"/>
      <c r="G5851" s="69"/>
      <c r="H5851" s="69"/>
      <c r="I5851" s="69"/>
      <c r="J5851" s="70"/>
      <c r="K5851" s="118">
        <f>VLOOKUP(B5851,WB.GDP.1993,'WB (WDI)'!$AJ$2,FALSE)</f>
        <v>1902.9069220267984</v>
      </c>
      <c r="L5851" s="112">
        <f>VLOOKUP($B5851,WB.UNEMP.1993,'WB (WDI)'!$AJ$2,FALSE)</f>
        <v>5.7199997901916504</v>
      </c>
    </row>
    <row r="5852" spans="1:12" x14ac:dyDescent="0.25">
      <c r="A5852" s="93">
        <v>1993</v>
      </c>
      <c r="B5852" s="94" t="s">
        <v>289</v>
      </c>
      <c r="C5852" s="95" t="s">
        <v>290</v>
      </c>
      <c r="D5852" s="95" t="s">
        <v>240</v>
      </c>
      <c r="E5852" s="87"/>
      <c r="F5852" s="69"/>
      <c r="G5852" s="69"/>
      <c r="H5852" s="69"/>
      <c r="I5852" s="69"/>
      <c r="J5852" s="70"/>
      <c r="K5852" s="118">
        <f>VLOOKUP(B5852,WB.GDP.1993,'WB (WDI)'!$AJ$2,FALSE)</f>
        <v>9532.3893323045413</v>
      </c>
      <c r="L5852" s="112">
        <f>VLOOKUP($B5852,WB.UNEMP.1993,'WB (WDI)'!$AJ$2,FALSE)</f>
        <v>10.3900003433228</v>
      </c>
    </row>
    <row r="5853" spans="1:12" x14ac:dyDescent="0.25">
      <c r="A5853" s="93">
        <v>1993</v>
      </c>
      <c r="B5853" s="94" t="s">
        <v>291</v>
      </c>
      <c r="C5853" s="95" t="s">
        <v>292</v>
      </c>
      <c r="D5853" s="95" t="s">
        <v>240</v>
      </c>
      <c r="E5853" s="87"/>
      <c r="F5853" s="69"/>
      <c r="G5853" s="69"/>
      <c r="H5853" s="69"/>
      <c r="I5853" s="69"/>
      <c r="J5853" s="70"/>
      <c r="K5853" s="118" t="e">
        <f>VLOOKUP(B5853,WB.GDP.1993,'WB (WDI)'!$AJ$2,FALSE)</f>
        <v>#N/A</v>
      </c>
      <c r="L5853" s="112">
        <f>VLOOKUP($B5853,WB.UNEMP.1993,'WB (WDI)'!$AJ$2,FALSE)</f>
        <v>0.79000002145767201</v>
      </c>
    </row>
    <row r="5854" spans="1:12" x14ac:dyDescent="0.25">
      <c r="A5854" s="93">
        <v>1993</v>
      </c>
      <c r="B5854" s="94" t="s">
        <v>293</v>
      </c>
      <c r="C5854" s="95" t="s">
        <v>294</v>
      </c>
      <c r="D5854" s="95" t="s">
        <v>240</v>
      </c>
      <c r="E5854" s="87"/>
      <c r="F5854" s="69"/>
      <c r="G5854" s="69"/>
      <c r="H5854" s="69"/>
      <c r="I5854" s="69"/>
      <c r="J5854" s="70"/>
      <c r="K5854" s="118">
        <f>VLOOKUP(B5854,WB.GDP.1993,'WB (WDI)'!$AJ$2,FALSE)</f>
        <v>1495.1115758332339</v>
      </c>
      <c r="L5854" s="112">
        <f>VLOOKUP($B5854,WB.UNEMP.1993,'WB (WDI)'!$AJ$2,FALSE)</f>
        <v>1.8200000524520901</v>
      </c>
    </row>
    <row r="5855" spans="1:12" x14ac:dyDescent="0.25">
      <c r="A5855" s="93">
        <v>1993</v>
      </c>
      <c r="B5855" s="94" t="s">
        <v>295</v>
      </c>
      <c r="C5855" s="95" t="s">
        <v>296</v>
      </c>
      <c r="D5855" s="95" t="s">
        <v>240</v>
      </c>
      <c r="E5855" s="87"/>
      <c r="F5855" s="69"/>
      <c r="G5855" s="69"/>
      <c r="H5855" s="69"/>
      <c r="I5855" s="69"/>
      <c r="J5855" s="70"/>
      <c r="K5855" s="118">
        <f>VLOOKUP(B5855,WB.GDP.1993,'WB (WDI)'!$AJ$2,FALSE)</f>
        <v>3086.8933459064592</v>
      </c>
      <c r="L5855" s="112">
        <f>VLOOKUP($B5855,WB.UNEMP.1993,'WB (WDI)'!$AJ$2,FALSE)</f>
        <v>0.62000000476837203</v>
      </c>
    </row>
    <row r="5856" spans="1:12" x14ac:dyDescent="0.25">
      <c r="A5856" s="93">
        <v>1993</v>
      </c>
      <c r="B5856" s="94" t="s">
        <v>297</v>
      </c>
      <c r="C5856" s="95" t="s">
        <v>298</v>
      </c>
      <c r="D5856" s="95" t="s">
        <v>240</v>
      </c>
      <c r="E5856" s="87"/>
      <c r="F5856" s="69"/>
      <c r="G5856" s="69"/>
      <c r="H5856" s="69"/>
      <c r="I5856" s="69"/>
      <c r="J5856" s="70"/>
      <c r="K5856" s="118">
        <f>VLOOKUP(B5856,WB.GDP.1993,'WB (WDI)'!$AJ$2,FALSE)</f>
        <v>4376.1291745285671</v>
      </c>
      <c r="L5856" s="112">
        <f>VLOOKUP($B5856,WB.UNEMP.1993,'WB (WDI)'!$AJ$2,FALSE)</f>
        <v>13.819999694824199</v>
      </c>
    </row>
    <row r="5857" spans="1:12" x14ac:dyDescent="0.25">
      <c r="A5857" s="93">
        <v>1993</v>
      </c>
      <c r="B5857" s="94" t="s">
        <v>299</v>
      </c>
      <c r="C5857" s="95" t="s">
        <v>300</v>
      </c>
      <c r="D5857" s="95" t="s">
        <v>240</v>
      </c>
      <c r="E5857" s="87"/>
      <c r="F5857" s="69"/>
      <c r="G5857" s="69"/>
      <c r="H5857" s="69"/>
      <c r="I5857" s="69"/>
      <c r="J5857" s="70"/>
      <c r="K5857" s="118">
        <f>VLOOKUP(B5857,WB.GDP.1993,'WB (WDI)'!$AJ$2,FALSE)</f>
        <v>2554.1744455695007</v>
      </c>
      <c r="L5857" s="112">
        <f>VLOOKUP($B5857,WB.UNEMP.1993,'WB (WDI)'!$AJ$2,FALSE)</f>
        <v>5.3000001907348597</v>
      </c>
    </row>
    <row r="5858" spans="1:12" x14ac:dyDescent="0.25">
      <c r="A5858" s="93">
        <v>1993</v>
      </c>
      <c r="B5858" s="94" t="s">
        <v>301</v>
      </c>
      <c r="C5858" s="95" t="s">
        <v>302</v>
      </c>
      <c r="D5858" s="95" t="s">
        <v>240</v>
      </c>
      <c r="E5858" s="87"/>
      <c r="F5858" s="69"/>
      <c r="G5858" s="69"/>
      <c r="H5858" s="69"/>
      <c r="I5858" s="69"/>
      <c r="J5858" s="70"/>
      <c r="K5858" s="118">
        <f>VLOOKUP(B5858,WB.GDP.1993,'WB (WDI)'!$AJ$2,FALSE)</f>
        <v>4379.8140780333624</v>
      </c>
      <c r="L5858" s="112">
        <f>VLOOKUP($B5858,WB.UNEMP.1993,'WB (WDI)'!$AJ$2,FALSE)</f>
        <v>4.5</v>
      </c>
    </row>
    <row r="5859" spans="1:12" x14ac:dyDescent="0.25">
      <c r="A5859" s="93">
        <v>1993</v>
      </c>
      <c r="B5859" s="94" t="s">
        <v>303</v>
      </c>
      <c r="C5859" s="95" t="s">
        <v>304</v>
      </c>
      <c r="D5859" s="95" t="s">
        <v>240</v>
      </c>
      <c r="E5859" s="87"/>
      <c r="F5859" s="69"/>
      <c r="G5859" s="69"/>
      <c r="H5859" s="69"/>
      <c r="I5859" s="69"/>
      <c r="J5859" s="70"/>
      <c r="K5859" s="118">
        <f>VLOOKUP(B5859,WB.GDP.1993,'WB (WDI)'!$AJ$2,FALSE)</f>
        <v>47819.602306698478</v>
      </c>
      <c r="L5859" s="112">
        <f>VLOOKUP($B5859,WB.UNEMP.1993,'WB (WDI)'!$AJ$2,FALSE)</f>
        <v>0.82999998331069902</v>
      </c>
    </row>
    <row r="5860" spans="1:12" x14ac:dyDescent="0.25">
      <c r="A5860" s="93">
        <v>1993</v>
      </c>
      <c r="B5860" s="94" t="s">
        <v>305</v>
      </c>
      <c r="C5860" s="95" t="s">
        <v>306</v>
      </c>
      <c r="D5860" s="95" t="s">
        <v>240</v>
      </c>
      <c r="E5860" s="87"/>
      <c r="F5860" s="69"/>
      <c r="G5860" s="69"/>
      <c r="H5860" s="69"/>
      <c r="I5860" s="69"/>
      <c r="J5860" s="70"/>
      <c r="K5860" s="118">
        <f>VLOOKUP(B5860,WB.GDP.1993,'WB (WDI)'!$AJ$2,FALSE)</f>
        <v>25889.478493303501</v>
      </c>
      <c r="L5860" s="112">
        <f>VLOOKUP($B5860,WB.UNEMP.1993,'WB (WDI)'!$AJ$2,FALSE)</f>
        <v>2.46000003814697</v>
      </c>
    </row>
    <row r="5861" spans="1:12" x14ac:dyDescent="0.25">
      <c r="A5861" s="93">
        <v>1993</v>
      </c>
      <c r="B5861" s="94" t="s">
        <v>307</v>
      </c>
      <c r="C5861" s="95" t="s">
        <v>308</v>
      </c>
      <c r="D5861" s="95" t="s">
        <v>240</v>
      </c>
      <c r="E5861" s="87"/>
      <c r="F5861" s="69"/>
      <c r="G5861" s="69"/>
      <c r="H5861" s="69"/>
      <c r="I5861" s="69"/>
      <c r="J5861" s="70"/>
      <c r="K5861" s="118">
        <f>VLOOKUP(B5861,WB.GDP.1993,'WB (WDI)'!$AJ$2,FALSE)</f>
        <v>3346.5680254259541</v>
      </c>
      <c r="L5861" s="112">
        <f>VLOOKUP($B5861,WB.UNEMP.1993,'WB (WDI)'!$AJ$2,FALSE)</f>
        <v>5.4000000953674299</v>
      </c>
    </row>
    <row r="5862" spans="1:12" x14ac:dyDescent="0.25">
      <c r="A5862" s="93">
        <v>1993</v>
      </c>
      <c r="B5862" s="94" t="s">
        <v>309</v>
      </c>
      <c r="C5862" s="95" t="s">
        <v>310</v>
      </c>
      <c r="D5862" s="95" t="s">
        <v>240</v>
      </c>
      <c r="E5862" s="87"/>
      <c r="F5862" s="69"/>
      <c r="G5862" s="69"/>
      <c r="H5862" s="69"/>
      <c r="I5862" s="69"/>
      <c r="J5862" s="70"/>
      <c r="K5862" s="118">
        <f>VLOOKUP(B5862,WB.GDP.1993,'WB (WDI)'!$AJ$2,FALSE)</f>
        <v>4544.2479879659395</v>
      </c>
      <c r="L5862" s="112">
        <f>VLOOKUP($B5862,WB.UNEMP.1993,'WB (WDI)'!$AJ$2,FALSE)</f>
        <v>9</v>
      </c>
    </row>
    <row r="5863" spans="1:12" x14ac:dyDescent="0.25">
      <c r="A5863" s="93">
        <v>1993</v>
      </c>
      <c r="B5863" s="94" t="s">
        <v>311</v>
      </c>
      <c r="C5863" s="95" t="s">
        <v>312</v>
      </c>
      <c r="D5863" s="95" t="s">
        <v>240</v>
      </c>
      <c r="E5863" s="87"/>
      <c r="F5863" s="69"/>
      <c r="G5863" s="69"/>
      <c r="H5863" s="69"/>
      <c r="I5863" s="69"/>
      <c r="J5863" s="70"/>
      <c r="K5863" s="118">
        <f>VLOOKUP(B5863,WB.GDP.1993,'WB (WDI)'!$AJ$2,FALSE)</f>
        <v>25285.303849623557</v>
      </c>
      <c r="L5863" s="112">
        <f>VLOOKUP($B5863,WB.UNEMP.1993,'WB (WDI)'!$AJ$2,FALSE)</f>
        <v>12.7399997711182</v>
      </c>
    </row>
    <row r="5864" spans="1:12" x14ac:dyDescent="0.25">
      <c r="A5864" s="93">
        <v>1993</v>
      </c>
      <c r="B5864" s="94" t="s">
        <v>313</v>
      </c>
      <c r="C5864" s="95" t="s">
        <v>314</v>
      </c>
      <c r="D5864" s="95" t="s">
        <v>240</v>
      </c>
      <c r="E5864" s="87"/>
      <c r="F5864" s="69"/>
      <c r="G5864" s="69"/>
      <c r="H5864" s="69"/>
      <c r="I5864" s="69"/>
      <c r="J5864" s="70"/>
      <c r="K5864" s="118">
        <f>VLOOKUP(B5864,WB.GDP.1993,'WB (WDI)'!$AJ$2,FALSE)</f>
        <v>8164.6872462307247</v>
      </c>
      <c r="L5864" s="112">
        <f>VLOOKUP($B5864,WB.UNEMP.1993,'WB (WDI)'!$AJ$2,FALSE)</f>
        <v>19.700000762939499</v>
      </c>
    </row>
    <row r="5865" spans="1:12" x14ac:dyDescent="0.25">
      <c r="A5865" s="93">
        <v>1993</v>
      </c>
      <c r="B5865" s="94" t="s">
        <v>315</v>
      </c>
      <c r="C5865" s="95" t="s">
        <v>316</v>
      </c>
      <c r="D5865" s="95" t="s">
        <v>240</v>
      </c>
      <c r="E5865" s="87"/>
      <c r="F5865" s="69"/>
      <c r="G5865" s="69"/>
      <c r="H5865" s="69"/>
      <c r="I5865" s="69"/>
      <c r="J5865" s="70"/>
      <c r="K5865" s="118" t="e">
        <f>VLOOKUP(B5865,WB.GDP.1993,'WB (WDI)'!$AJ$2,FALSE)</f>
        <v>#N/A</v>
      </c>
      <c r="L5865" s="112">
        <f>VLOOKUP($B5865,WB.UNEMP.1993,'WB (WDI)'!$AJ$2,FALSE)</f>
        <v>0.80000001192092896</v>
      </c>
    </row>
    <row r="5866" spans="1:12" x14ac:dyDescent="0.25">
      <c r="A5866" s="93">
        <v>1993</v>
      </c>
      <c r="B5866" s="94" t="s">
        <v>317</v>
      </c>
      <c r="C5866" s="95" t="s">
        <v>318</v>
      </c>
      <c r="D5866" s="95" t="s">
        <v>240</v>
      </c>
      <c r="E5866" s="87"/>
      <c r="F5866" s="69"/>
      <c r="G5866" s="69"/>
      <c r="H5866" s="69"/>
      <c r="I5866" s="69"/>
      <c r="J5866" s="70"/>
      <c r="K5866" s="118">
        <f>VLOOKUP(B5866,WB.GDP.1993,'WB (WDI)'!$AJ$2,FALSE)</f>
        <v>12570.819306752874</v>
      </c>
      <c r="L5866" s="112">
        <f>VLOOKUP($B5866,WB.UNEMP.1993,'WB (WDI)'!$AJ$2,FALSE)</f>
        <v>8.5900001525878906</v>
      </c>
    </row>
    <row r="5867" spans="1:12" x14ac:dyDescent="0.25">
      <c r="A5867" s="93">
        <v>1993</v>
      </c>
      <c r="B5867" s="94" t="s">
        <v>319</v>
      </c>
      <c r="C5867" s="95" t="s">
        <v>320</v>
      </c>
      <c r="D5867" s="95" t="s">
        <v>240</v>
      </c>
      <c r="E5867" s="87"/>
      <c r="F5867" s="69"/>
      <c r="G5867" s="69"/>
      <c r="H5867" s="69"/>
      <c r="I5867" s="69"/>
      <c r="J5867" s="70"/>
      <c r="K5867" s="118">
        <f>VLOOKUP(B5867,WB.GDP.1993,'WB (WDI)'!$AJ$2,FALSE)</f>
        <v>28329.627350252995</v>
      </c>
      <c r="L5867" s="112">
        <f>VLOOKUP($B5867,WB.UNEMP.1993,'WB (WDI)'!$AJ$2,FALSE)</f>
        <v>3.1199998855590798</v>
      </c>
    </row>
    <row r="5868" spans="1:12" x14ac:dyDescent="0.25">
      <c r="A5868" s="93">
        <v>1993</v>
      </c>
      <c r="B5868" s="94" t="s">
        <v>321</v>
      </c>
      <c r="C5868" s="95" t="s">
        <v>322</v>
      </c>
      <c r="D5868" s="95" t="s">
        <v>240</v>
      </c>
      <c r="E5868" s="87"/>
      <c r="F5868" s="69"/>
      <c r="G5868" s="69"/>
      <c r="H5868" s="69"/>
      <c r="I5868" s="69"/>
      <c r="J5868" s="70"/>
      <c r="K5868" s="118" t="e">
        <f>VLOOKUP(B5868,WB.GDP.1993,'WB (WDI)'!$AJ$2,FALSE)</f>
        <v>#N/A</v>
      </c>
      <c r="L5868" s="112">
        <f>VLOOKUP($B5868,WB.UNEMP.1993,'WB (WDI)'!$AJ$2,FALSE)</f>
        <v>0.46000000834464999</v>
      </c>
    </row>
    <row r="5869" spans="1:12" x14ac:dyDescent="0.25">
      <c r="A5869" s="93">
        <v>1993</v>
      </c>
      <c r="B5869" s="94" t="s">
        <v>323</v>
      </c>
      <c r="C5869" s="95" t="s">
        <v>324</v>
      </c>
      <c r="D5869" s="95" t="s">
        <v>240</v>
      </c>
      <c r="E5869" s="87"/>
      <c r="F5869" s="69"/>
      <c r="G5869" s="69"/>
      <c r="H5869" s="69"/>
      <c r="I5869" s="69"/>
      <c r="J5869" s="70"/>
      <c r="K5869" s="118">
        <f>VLOOKUP(B5869,WB.GDP.1993,'WB (WDI)'!$AJ$2,FALSE)</f>
        <v>44623.508513743138</v>
      </c>
      <c r="L5869" s="112">
        <f>VLOOKUP($B5869,WB.UNEMP.1993,'WB (WDI)'!$AJ$2,FALSE)</f>
        <v>6.6700000762939498</v>
      </c>
    </row>
    <row r="5870" spans="1:12" x14ac:dyDescent="0.25">
      <c r="A5870" s="93">
        <v>1993</v>
      </c>
      <c r="B5870" s="94" t="s">
        <v>325</v>
      </c>
      <c r="C5870" s="95" t="s">
        <v>326</v>
      </c>
      <c r="D5870" s="95" t="s">
        <v>240</v>
      </c>
      <c r="E5870" s="87"/>
      <c r="F5870" s="69"/>
      <c r="G5870" s="69"/>
      <c r="H5870" s="69"/>
      <c r="I5870" s="69"/>
      <c r="J5870" s="70"/>
      <c r="K5870" s="118" t="e">
        <f>VLOOKUP(B5870,WB.GDP.1993,'WB (WDI)'!$AJ$2,FALSE)</f>
        <v>#N/A</v>
      </c>
      <c r="L5870" s="112">
        <f>VLOOKUP($B5870,WB.UNEMP.1993,'WB (WDI)'!$AJ$2,FALSE)</f>
        <v>10.6000003814697</v>
      </c>
    </row>
    <row r="5871" spans="1:12" x14ac:dyDescent="0.25">
      <c r="A5871" s="93">
        <v>1993</v>
      </c>
      <c r="B5871" s="94" t="s">
        <v>327</v>
      </c>
      <c r="C5871" s="95" t="s">
        <v>328</v>
      </c>
      <c r="D5871" s="95" t="s">
        <v>240</v>
      </c>
      <c r="E5871" s="87"/>
      <c r="F5871" s="69"/>
      <c r="G5871" s="69"/>
      <c r="H5871" s="69"/>
      <c r="I5871" s="69"/>
      <c r="J5871" s="70"/>
      <c r="K5871" s="118" t="e">
        <f>VLOOKUP(B5871,WB.GDP.1993,'WB (WDI)'!$AJ$2,FALSE)</f>
        <v>#N/A</v>
      </c>
      <c r="L5871" s="112">
        <f>VLOOKUP($B5871,WB.UNEMP.1993,'WB (WDI)'!$AJ$2,FALSE)</f>
        <v>7.4000000953674299</v>
      </c>
    </row>
    <row r="5872" spans="1:12" x14ac:dyDescent="0.25">
      <c r="A5872" s="93">
        <v>1993</v>
      </c>
      <c r="B5872" s="94" t="s">
        <v>329</v>
      </c>
      <c r="C5872" s="95" t="s">
        <v>330</v>
      </c>
      <c r="D5872" s="95" t="s">
        <v>240</v>
      </c>
      <c r="E5872" s="87"/>
      <c r="F5872" s="69"/>
      <c r="G5872" s="69"/>
      <c r="H5872" s="69"/>
      <c r="I5872" s="69"/>
      <c r="J5872" s="70"/>
      <c r="K5872" s="118">
        <f>VLOOKUP(B5872,WB.GDP.1993,'WB (WDI)'!$AJ$2,FALSE)</f>
        <v>13733.373187963689</v>
      </c>
      <c r="L5872" s="112">
        <f>VLOOKUP($B5872,WB.UNEMP.1993,'WB (WDI)'!$AJ$2,FALSE)</f>
        <v>8.9600000381469709</v>
      </c>
    </row>
    <row r="5873" spans="1:12" x14ac:dyDescent="0.25">
      <c r="A5873" s="93">
        <v>1993</v>
      </c>
      <c r="B5873" s="94" t="s">
        <v>331</v>
      </c>
      <c r="C5873" s="95" t="s">
        <v>332</v>
      </c>
      <c r="D5873" s="95" t="s">
        <v>240</v>
      </c>
      <c r="E5873" s="87"/>
      <c r="F5873" s="69"/>
      <c r="G5873" s="69"/>
      <c r="H5873" s="69"/>
      <c r="I5873" s="69"/>
      <c r="J5873" s="70"/>
      <c r="K5873" s="118">
        <f>VLOOKUP(B5873,WB.GDP.1993,'WB (WDI)'!$AJ$2,FALSE)</f>
        <v>98978.29242876434</v>
      </c>
      <c r="L5873" s="112">
        <f>VLOOKUP($B5873,WB.UNEMP.1993,'WB (WDI)'!$AJ$2,FALSE)</f>
        <v>1.7300000190734901</v>
      </c>
    </row>
    <row r="5874" spans="1:12" x14ac:dyDescent="0.25">
      <c r="A5874" s="93">
        <v>1993</v>
      </c>
      <c r="B5874" s="94" t="s">
        <v>333</v>
      </c>
      <c r="C5874" s="95" t="s">
        <v>334</v>
      </c>
      <c r="D5874" s="95" t="s">
        <v>240</v>
      </c>
      <c r="E5874" s="87"/>
      <c r="F5874" s="69"/>
      <c r="G5874" s="69"/>
      <c r="H5874" s="69"/>
      <c r="I5874" s="69"/>
      <c r="J5874" s="70"/>
      <c r="K5874" s="118" t="e">
        <f>VLOOKUP(B5874,WB.GDP.1993,'WB (WDI)'!$AJ$2,FALSE)</f>
        <v>#N/A</v>
      </c>
      <c r="L5874" s="112">
        <f>VLOOKUP($B5874,WB.UNEMP.1993,'WB (WDI)'!$AJ$2,FALSE)</f>
        <v>8.3100004196166992</v>
      </c>
    </row>
    <row r="5875" spans="1:12" x14ac:dyDescent="0.25">
      <c r="A5875" s="93">
        <v>1993</v>
      </c>
      <c r="B5875" s="94" t="s">
        <v>335</v>
      </c>
      <c r="C5875" s="95" t="s">
        <v>336</v>
      </c>
      <c r="D5875" s="95" t="s">
        <v>337</v>
      </c>
      <c r="E5875" s="87"/>
      <c r="F5875" s="69"/>
      <c r="G5875" s="69"/>
      <c r="H5875" s="69"/>
      <c r="I5875" s="69"/>
      <c r="J5875" s="70"/>
      <c r="K5875" s="118">
        <f>VLOOKUP(B5875,WB.GDP.1993,'WB (WDI)'!$AJ$2,FALSE)</f>
        <v>7305.3425833129513</v>
      </c>
      <c r="L5875" s="112">
        <f>VLOOKUP($B5875,WB.UNEMP.1993,'WB (WDI)'!$AJ$2,FALSE)</f>
        <v>8.5</v>
      </c>
    </row>
    <row r="5876" spans="1:12" x14ac:dyDescent="0.25">
      <c r="A5876" s="93">
        <v>1993</v>
      </c>
      <c r="B5876" s="94" t="s">
        <v>338</v>
      </c>
      <c r="C5876" s="95" t="s">
        <v>339</v>
      </c>
      <c r="D5876" s="95" t="s">
        <v>337</v>
      </c>
      <c r="E5876" s="87"/>
      <c r="F5876" s="69"/>
      <c r="G5876" s="69"/>
      <c r="H5876" s="69"/>
      <c r="I5876" s="69"/>
      <c r="J5876" s="70"/>
      <c r="K5876" s="118">
        <f>VLOOKUP(B5876,WB.GDP.1993,'WB (WDI)'!$AJ$2,FALSE)</f>
        <v>10422.256488723557</v>
      </c>
      <c r="L5876" s="112">
        <f>VLOOKUP($B5876,WB.UNEMP.1993,'WB (WDI)'!$AJ$2,FALSE)</f>
        <v>13.670000076293899</v>
      </c>
    </row>
    <row r="5877" spans="1:12" x14ac:dyDescent="0.25">
      <c r="A5877" s="93">
        <v>1993</v>
      </c>
      <c r="B5877" s="94" t="s">
        <v>340</v>
      </c>
      <c r="C5877" s="95" t="s">
        <v>341</v>
      </c>
      <c r="D5877" s="95" t="s">
        <v>337</v>
      </c>
      <c r="E5877" s="87"/>
      <c r="F5877" s="69"/>
      <c r="G5877" s="69"/>
      <c r="H5877" s="69"/>
      <c r="I5877" s="69"/>
      <c r="J5877" s="70"/>
      <c r="K5877" s="118">
        <f>VLOOKUP(B5877,WB.GDP.1993,'WB (WDI)'!$AJ$2,FALSE)</f>
        <v>20826.344958822789</v>
      </c>
      <c r="L5877" s="112">
        <f>VLOOKUP($B5877,WB.UNEMP.1993,'WB (WDI)'!$AJ$2,FALSE)</f>
        <v>4.3200001716613796</v>
      </c>
    </row>
    <row r="5878" spans="1:12" x14ac:dyDescent="0.25">
      <c r="A5878" s="93">
        <v>1993</v>
      </c>
      <c r="B5878" s="94" t="s">
        <v>342</v>
      </c>
      <c r="C5878" s="95" t="s">
        <v>343</v>
      </c>
      <c r="D5878" s="95" t="s">
        <v>337</v>
      </c>
      <c r="E5878" s="87"/>
      <c r="F5878" s="69"/>
      <c r="G5878" s="69"/>
      <c r="H5878" s="69"/>
      <c r="I5878" s="69"/>
      <c r="J5878" s="70"/>
      <c r="K5878" s="118">
        <f>VLOOKUP(B5878,WB.GDP.1993,'WB (WDI)'!$AJ$2,FALSE)</f>
        <v>15904.785652679984</v>
      </c>
      <c r="L5878" s="112">
        <f>VLOOKUP($B5878,WB.UNEMP.1993,'WB (WDI)'!$AJ$2,FALSE)</f>
        <v>12.1000003814697</v>
      </c>
    </row>
    <row r="5879" spans="1:12" x14ac:dyDescent="0.25">
      <c r="A5879" s="93">
        <v>1993</v>
      </c>
      <c r="B5879" s="94" t="s">
        <v>344</v>
      </c>
      <c r="C5879" s="95" t="s">
        <v>345</v>
      </c>
      <c r="D5879" s="95" t="s">
        <v>337</v>
      </c>
      <c r="E5879" s="87"/>
      <c r="F5879" s="69"/>
      <c r="G5879" s="69"/>
      <c r="H5879" s="69"/>
      <c r="I5879" s="69"/>
      <c r="J5879" s="70"/>
      <c r="K5879" s="118">
        <f>VLOOKUP(B5879,WB.GDP.1993,'WB (WDI)'!$AJ$2,FALSE)</f>
        <v>11122.358795635813</v>
      </c>
      <c r="L5879" s="112">
        <f>VLOOKUP($B5879,WB.UNEMP.1993,'WB (WDI)'!$AJ$2,FALSE)</f>
        <v>14.3900003433228</v>
      </c>
    </row>
    <row r="5880" spans="1:12" x14ac:dyDescent="0.25">
      <c r="A5880" s="93">
        <v>1993</v>
      </c>
      <c r="B5880" s="94" t="s">
        <v>346</v>
      </c>
      <c r="C5880" s="95" t="s">
        <v>347</v>
      </c>
      <c r="D5880" s="95" t="s">
        <v>337</v>
      </c>
      <c r="E5880" s="87"/>
      <c r="F5880" s="69"/>
      <c r="G5880" s="69"/>
      <c r="H5880" s="69"/>
      <c r="I5880" s="69"/>
      <c r="J5880" s="70"/>
      <c r="K5880" s="118" t="e">
        <f>VLOOKUP(B5880,WB.GDP.1993,'WB (WDI)'!$AJ$2,FALSE)</f>
        <v>#N/A</v>
      </c>
      <c r="L5880" s="112">
        <f>VLOOKUP($B5880,WB.UNEMP.1993,'WB (WDI)'!$AJ$2,FALSE)</f>
        <v>3.7000000476837198</v>
      </c>
    </row>
    <row r="5881" spans="1:12" x14ac:dyDescent="0.25">
      <c r="A5881" s="93">
        <v>1993</v>
      </c>
      <c r="B5881" s="94" t="s">
        <v>348</v>
      </c>
      <c r="C5881" s="95" t="s">
        <v>349</v>
      </c>
      <c r="D5881" s="95" t="s">
        <v>337</v>
      </c>
      <c r="E5881" s="87"/>
      <c r="F5881" s="69"/>
      <c r="G5881" s="69"/>
      <c r="H5881" s="69"/>
      <c r="I5881" s="69"/>
      <c r="J5881" s="70"/>
      <c r="K5881" s="118">
        <f>VLOOKUP(B5881,WB.GDP.1993,'WB (WDI)'!$AJ$2,FALSE)</f>
        <v>10971.634007105178</v>
      </c>
      <c r="L5881" s="112">
        <f>VLOOKUP($B5881,WB.UNEMP.1993,'WB (WDI)'!$AJ$2,FALSE)</f>
        <v>8.2600002288818395</v>
      </c>
    </row>
    <row r="5882" spans="1:12" x14ac:dyDescent="0.25">
      <c r="A5882" s="93">
        <v>1993</v>
      </c>
      <c r="B5882" s="94" t="s">
        <v>350</v>
      </c>
      <c r="C5882" s="95" t="s">
        <v>351</v>
      </c>
      <c r="D5882" s="95" t="s">
        <v>337</v>
      </c>
      <c r="E5882" s="87"/>
      <c r="F5882" s="69"/>
      <c r="G5882" s="69"/>
      <c r="H5882" s="69"/>
      <c r="I5882" s="69"/>
      <c r="J5882" s="70"/>
      <c r="K5882" s="118">
        <f>VLOOKUP(B5882,WB.GDP.1993,'WB (WDI)'!$AJ$2,FALSE)</f>
        <v>15919.2931829266</v>
      </c>
      <c r="L5882" s="112">
        <f>VLOOKUP($B5882,WB.UNEMP.1993,'WB (WDI)'!$AJ$2,FALSE)</f>
        <v>5.8800001144409197</v>
      </c>
    </row>
    <row r="5883" spans="1:12" x14ac:dyDescent="0.25">
      <c r="A5883" s="93">
        <v>1993</v>
      </c>
      <c r="B5883" s="94" t="s">
        <v>352</v>
      </c>
      <c r="C5883" s="95" t="s">
        <v>353</v>
      </c>
      <c r="D5883" s="95" t="s">
        <v>337</v>
      </c>
      <c r="E5883" s="87"/>
      <c r="F5883" s="69"/>
      <c r="G5883" s="69"/>
      <c r="H5883" s="69"/>
      <c r="I5883" s="69"/>
      <c r="J5883" s="70"/>
      <c r="K5883" s="118">
        <f>VLOOKUP(B5883,WB.GDP.1993,'WB (WDI)'!$AJ$2,FALSE)</f>
        <v>11905.639772600307</v>
      </c>
      <c r="L5883" s="112">
        <f>VLOOKUP($B5883,WB.UNEMP.1993,'WB (WDI)'!$AJ$2,FALSE)</f>
        <v>12.199999809265099</v>
      </c>
    </row>
    <row r="5884" spans="1:12" x14ac:dyDescent="0.25">
      <c r="A5884" s="93">
        <v>1993</v>
      </c>
      <c r="B5884" s="94" t="s">
        <v>354</v>
      </c>
      <c r="C5884" s="95" t="s">
        <v>355</v>
      </c>
      <c r="D5884" s="95" t="s">
        <v>337</v>
      </c>
      <c r="E5884" s="87"/>
      <c r="F5884" s="69"/>
      <c r="G5884" s="69"/>
      <c r="H5884" s="69"/>
      <c r="I5884" s="69"/>
      <c r="J5884" s="70"/>
      <c r="K5884" s="118">
        <f>VLOOKUP(B5884,WB.GDP.1993,'WB (WDI)'!$AJ$2,FALSE)</f>
        <v>11112.6776523015</v>
      </c>
      <c r="L5884" s="112">
        <f>VLOOKUP($B5884,WB.UNEMP.1993,'WB (WDI)'!$AJ$2,FALSE)</f>
        <v>2</v>
      </c>
    </row>
    <row r="5885" spans="1:12" x14ac:dyDescent="0.25">
      <c r="A5885" s="93">
        <v>1993</v>
      </c>
      <c r="B5885" s="94" t="s">
        <v>356</v>
      </c>
      <c r="C5885" s="95" t="s">
        <v>357</v>
      </c>
      <c r="D5885" s="95" t="s">
        <v>337</v>
      </c>
      <c r="E5885" s="87"/>
      <c r="F5885" s="69"/>
      <c r="G5885" s="69"/>
      <c r="H5885" s="69"/>
      <c r="I5885" s="69"/>
      <c r="J5885" s="70"/>
      <c r="K5885" s="118" t="e">
        <f>VLOOKUP(B5885,WB.GDP.1993,'WB (WDI)'!$AJ$2,FALSE)</f>
        <v>#N/A</v>
      </c>
      <c r="L5885" s="112" t="e">
        <f>VLOOKUP($B5885,WB.UNEMP.1993,'WB (WDI)'!$AJ$2,FALSE)</f>
        <v>#N/A</v>
      </c>
    </row>
    <row r="5886" spans="1:12" x14ac:dyDescent="0.25">
      <c r="A5886" s="93">
        <v>1993</v>
      </c>
      <c r="B5886" s="94" t="s">
        <v>358</v>
      </c>
      <c r="C5886" s="95" t="s">
        <v>359</v>
      </c>
      <c r="D5886" s="95" t="s">
        <v>337</v>
      </c>
      <c r="E5886" s="87"/>
      <c r="F5886" s="69"/>
      <c r="G5886" s="69"/>
      <c r="H5886" s="69"/>
      <c r="I5886" s="69"/>
      <c r="J5886" s="70"/>
      <c r="K5886" s="118">
        <f>VLOOKUP(B5886,WB.GDP.1993,'WB (WDI)'!$AJ$2,FALSE)</f>
        <v>40107.421910532568</v>
      </c>
      <c r="L5886" s="112">
        <f>VLOOKUP($B5886,WB.UNEMP.1993,'WB (WDI)'!$AJ$2,FALSE)</f>
        <v>10.7200002670288</v>
      </c>
    </row>
    <row r="5887" spans="1:12" x14ac:dyDescent="0.25">
      <c r="A5887" s="93">
        <v>1993</v>
      </c>
      <c r="B5887" s="94" t="s">
        <v>360</v>
      </c>
      <c r="C5887" s="95" t="s">
        <v>361</v>
      </c>
      <c r="D5887" s="95" t="s">
        <v>337</v>
      </c>
      <c r="E5887" s="87"/>
      <c r="F5887" s="69"/>
      <c r="G5887" s="69"/>
      <c r="H5887" s="69"/>
      <c r="I5887" s="69"/>
      <c r="J5887" s="70"/>
      <c r="K5887" s="118">
        <f>VLOOKUP(B5887,WB.GDP.1993,'WB (WDI)'!$AJ$2,FALSE)</f>
        <v>11947.568641221869</v>
      </c>
      <c r="L5887" s="112">
        <f>VLOOKUP($B5887,WB.UNEMP.1993,'WB (WDI)'!$AJ$2,FALSE)</f>
        <v>6.53999996185303</v>
      </c>
    </row>
    <row r="5888" spans="1:12" x14ac:dyDescent="0.25">
      <c r="A5888" s="93">
        <v>1993</v>
      </c>
      <c r="B5888" s="94" t="s">
        <v>362</v>
      </c>
      <c r="C5888" s="95" t="s">
        <v>363</v>
      </c>
      <c r="D5888" s="95" t="s">
        <v>337</v>
      </c>
      <c r="E5888" s="87"/>
      <c r="F5888" s="69"/>
      <c r="G5888" s="69"/>
      <c r="H5888" s="69"/>
      <c r="I5888" s="69"/>
      <c r="J5888" s="70"/>
      <c r="K5888" s="118" t="e">
        <f>VLOOKUP(B5888,WB.GDP.1993,'WB (WDI)'!$AJ$2,FALSE)</f>
        <v>#N/A</v>
      </c>
      <c r="L5888" s="112" t="e">
        <f>VLOOKUP($B5888,WB.UNEMP.1993,'WB (WDI)'!$AJ$2,FALSE)</f>
        <v>#N/A</v>
      </c>
    </row>
    <row r="5889" spans="1:12" x14ac:dyDescent="0.25">
      <c r="A5889" s="93">
        <v>1993</v>
      </c>
      <c r="B5889" s="94" t="s">
        <v>364</v>
      </c>
      <c r="C5889" s="95" t="s">
        <v>365</v>
      </c>
      <c r="D5889" s="95" t="s">
        <v>337</v>
      </c>
      <c r="E5889" s="87"/>
      <c r="F5889" s="69"/>
      <c r="G5889" s="69"/>
      <c r="H5889" s="69"/>
      <c r="I5889" s="69"/>
      <c r="J5889" s="70"/>
      <c r="K5889" s="118">
        <f>VLOOKUP(B5889,WB.GDP.1993,'WB (WDI)'!$AJ$2,FALSE)</f>
        <v>29333.978570798005</v>
      </c>
      <c r="L5889" s="112">
        <f>VLOOKUP($B5889,WB.UNEMP.1993,'WB (WDI)'!$AJ$2,FALSE)</f>
        <v>16.200000762939499</v>
      </c>
    </row>
    <row r="5890" spans="1:12" x14ac:dyDescent="0.25">
      <c r="A5890" s="93">
        <v>1993</v>
      </c>
      <c r="B5890" s="94" t="s">
        <v>366</v>
      </c>
      <c r="C5890" s="95" t="s">
        <v>367</v>
      </c>
      <c r="D5890" s="95" t="s">
        <v>337</v>
      </c>
      <c r="E5890" s="87"/>
      <c r="F5890" s="69"/>
      <c r="G5890" s="69"/>
      <c r="H5890" s="69"/>
      <c r="I5890" s="69"/>
      <c r="J5890" s="70"/>
      <c r="K5890" s="118" t="e">
        <f>VLOOKUP(B5890,WB.GDP.1993,'WB (WDI)'!$AJ$2,FALSE)</f>
        <v>#N/A</v>
      </c>
      <c r="L5890" s="112" t="e">
        <f>VLOOKUP($B5890,WB.UNEMP.1993,'WB (WDI)'!$AJ$2,FALSE)</f>
        <v>#N/A</v>
      </c>
    </row>
    <row r="5891" spans="1:12" x14ac:dyDescent="0.25">
      <c r="A5891" s="93">
        <v>1993</v>
      </c>
      <c r="B5891" s="94" t="s">
        <v>368</v>
      </c>
      <c r="C5891" s="95" t="s">
        <v>369</v>
      </c>
      <c r="D5891" s="95" t="s">
        <v>337</v>
      </c>
      <c r="E5891" s="87"/>
      <c r="F5891" s="69"/>
      <c r="G5891" s="69"/>
      <c r="H5891" s="69"/>
      <c r="I5891" s="69"/>
      <c r="J5891" s="70"/>
      <c r="K5891" s="118">
        <f>VLOOKUP(B5891,WB.GDP.1993,'WB (WDI)'!$AJ$2,FALSE)</f>
        <v>32262.061277433659</v>
      </c>
      <c r="L5891" s="112">
        <f>VLOOKUP($B5891,WB.UNEMP.1993,'WB (WDI)'!$AJ$2,FALSE)</f>
        <v>5.2600002288818404</v>
      </c>
    </row>
    <row r="5892" spans="1:12" x14ac:dyDescent="0.25">
      <c r="A5892" s="93">
        <v>1993</v>
      </c>
      <c r="B5892" s="94" t="s">
        <v>370</v>
      </c>
      <c r="C5892" s="95" t="s">
        <v>371</v>
      </c>
      <c r="D5892" s="95" t="s">
        <v>337</v>
      </c>
      <c r="E5892" s="87"/>
      <c r="F5892" s="69"/>
      <c r="G5892" s="69"/>
      <c r="H5892" s="69"/>
      <c r="I5892" s="69"/>
      <c r="J5892" s="70"/>
      <c r="K5892" s="118">
        <f>VLOOKUP(B5892,WB.GDP.1993,'WB (WDI)'!$AJ$2,FALSE)</f>
        <v>28111.810532598043</v>
      </c>
      <c r="L5892" s="112">
        <f>VLOOKUP($B5892,WB.UNEMP.1993,'WB (WDI)'!$AJ$2,FALSE)</f>
        <v>15.5900001525879</v>
      </c>
    </row>
    <row r="5893" spans="1:12" x14ac:dyDescent="0.25">
      <c r="A5893" s="93">
        <v>1993</v>
      </c>
      <c r="B5893" s="94" t="s">
        <v>372</v>
      </c>
      <c r="C5893" s="95" t="s">
        <v>373</v>
      </c>
      <c r="D5893" s="95" t="s">
        <v>337</v>
      </c>
      <c r="E5893" s="87"/>
      <c r="F5893" s="69"/>
      <c r="G5893" s="69"/>
      <c r="H5893" s="69"/>
      <c r="I5893" s="69"/>
      <c r="J5893" s="70"/>
      <c r="K5893" s="118" t="e">
        <f>VLOOKUP(B5893,WB.GDP.1993,'WB (WDI)'!$AJ$2,FALSE)</f>
        <v>#N/A</v>
      </c>
      <c r="L5893" s="112" t="e">
        <f>VLOOKUP($B5893,WB.UNEMP.1993,'WB (WDI)'!$AJ$2,FALSE)</f>
        <v>#N/A</v>
      </c>
    </row>
    <row r="5894" spans="1:12" x14ac:dyDescent="0.25">
      <c r="A5894" s="93">
        <v>1993</v>
      </c>
      <c r="B5894" s="94" t="s">
        <v>374</v>
      </c>
      <c r="C5894" s="95" t="s">
        <v>375</v>
      </c>
      <c r="D5894" s="95" t="s">
        <v>337</v>
      </c>
      <c r="E5894" s="87"/>
      <c r="F5894" s="69"/>
      <c r="G5894" s="69"/>
      <c r="H5894" s="69"/>
      <c r="I5894" s="69"/>
      <c r="J5894" s="70"/>
      <c r="K5894" s="118" t="e">
        <f>VLOOKUP(B5894,WB.GDP.1993,'WB (WDI)'!$AJ$2,FALSE)</f>
        <v>#N/A</v>
      </c>
      <c r="L5894" s="112" t="e">
        <f>VLOOKUP($B5894,WB.UNEMP.1993,'WB (WDI)'!$AJ$2,FALSE)</f>
        <v>#N/A</v>
      </c>
    </row>
    <row r="5895" spans="1:12" x14ac:dyDescent="0.25">
      <c r="A5895" s="93">
        <v>1993</v>
      </c>
      <c r="B5895" s="94" t="s">
        <v>376</v>
      </c>
      <c r="C5895" s="95" t="s">
        <v>377</v>
      </c>
      <c r="D5895" s="95" t="s">
        <v>337</v>
      </c>
      <c r="E5895" s="87"/>
      <c r="F5895" s="69"/>
      <c r="G5895" s="69"/>
      <c r="H5895" s="69"/>
      <c r="I5895" s="69"/>
      <c r="J5895" s="70"/>
      <c r="K5895" s="118" t="e">
        <f>VLOOKUP(B5895,WB.GDP.1993,'WB (WDI)'!$AJ$2,FALSE)</f>
        <v>#N/A</v>
      </c>
      <c r="L5895" s="112">
        <f>VLOOKUP($B5895,WB.UNEMP.1993,'WB (WDI)'!$AJ$2,FALSE)</f>
        <v>16.700000762939499</v>
      </c>
    </row>
    <row r="5896" spans="1:12" x14ac:dyDescent="0.25">
      <c r="A5896" s="93">
        <v>1993</v>
      </c>
      <c r="B5896" s="94" t="s">
        <v>378</v>
      </c>
      <c r="C5896" s="95" t="s">
        <v>379</v>
      </c>
      <c r="D5896" s="95" t="s">
        <v>337</v>
      </c>
      <c r="E5896" s="87"/>
      <c r="F5896" s="69"/>
      <c r="G5896" s="69"/>
      <c r="H5896" s="69"/>
      <c r="I5896" s="69"/>
      <c r="J5896" s="70"/>
      <c r="K5896" s="118" t="e">
        <f>VLOOKUP(B5896,WB.GDP.1993,'WB (WDI)'!$AJ$2,FALSE)</f>
        <v>#N/A</v>
      </c>
      <c r="L5896" s="112">
        <f>VLOOKUP($B5896,WB.UNEMP.1993,'WB (WDI)'!$AJ$2,FALSE)</f>
        <v>13.800000190734901</v>
      </c>
    </row>
    <row r="5897" spans="1:12" x14ac:dyDescent="0.25">
      <c r="A5897" s="93">
        <v>1993</v>
      </c>
      <c r="B5897" s="94" t="s">
        <v>380</v>
      </c>
      <c r="C5897" s="95" t="s">
        <v>381</v>
      </c>
      <c r="D5897" s="95" t="s">
        <v>337</v>
      </c>
      <c r="E5897" s="87"/>
      <c r="F5897" s="69"/>
      <c r="G5897" s="69"/>
      <c r="H5897" s="69"/>
      <c r="I5897" s="69"/>
      <c r="J5897" s="70"/>
      <c r="K5897" s="118">
        <f>VLOOKUP(B5897,WB.GDP.1993,'WB (WDI)'!$AJ$2,FALSE)</f>
        <v>45657.73429354874</v>
      </c>
      <c r="L5897" s="112">
        <f>VLOOKUP($B5897,WB.UNEMP.1993,'WB (WDI)'!$AJ$2,FALSE)</f>
        <v>5.9699997901916504</v>
      </c>
    </row>
    <row r="5898" spans="1:12" x14ac:dyDescent="0.25">
      <c r="A5898" s="93">
        <v>1993</v>
      </c>
      <c r="B5898" s="94"/>
      <c r="C5898" s="95" t="s">
        <v>382</v>
      </c>
      <c r="D5898" s="95" t="s">
        <v>337</v>
      </c>
      <c r="E5898" s="87"/>
      <c r="F5898" s="69"/>
      <c r="G5898" s="69"/>
      <c r="H5898" s="69"/>
      <c r="I5898" s="69"/>
      <c r="J5898" s="70"/>
      <c r="K5898" s="118" t="e">
        <f>VLOOKUP(B5898,WB.GDP.1993,'WB (WDI)'!$AJ$2,FALSE)</f>
        <v>#N/A</v>
      </c>
      <c r="L5898" s="112" t="e">
        <f>VLOOKUP($B5898,WB.UNEMP.1993,'WB (WDI)'!$AJ$2,FALSE)</f>
        <v>#N/A</v>
      </c>
    </row>
    <row r="5899" spans="1:12" x14ac:dyDescent="0.25">
      <c r="A5899" s="93">
        <v>1993</v>
      </c>
      <c r="B5899" s="94" t="s">
        <v>383</v>
      </c>
      <c r="C5899" s="95" t="s">
        <v>384</v>
      </c>
      <c r="D5899" s="95" t="s">
        <v>337</v>
      </c>
      <c r="E5899" s="87"/>
      <c r="F5899" s="69"/>
      <c r="G5899" s="69"/>
      <c r="H5899" s="69"/>
      <c r="I5899" s="69"/>
      <c r="J5899" s="70"/>
      <c r="K5899" s="118" t="e">
        <f>VLOOKUP(B5899,WB.GDP.1993,'WB (WDI)'!$AJ$2,FALSE)</f>
        <v>#N/A</v>
      </c>
      <c r="L5899" s="112" t="e">
        <f>VLOOKUP($B5899,WB.UNEMP.1993,'WB (WDI)'!$AJ$2,FALSE)</f>
        <v>#N/A</v>
      </c>
    </row>
    <row r="5900" spans="1:12" x14ac:dyDescent="0.25">
      <c r="A5900" s="93">
        <v>1993</v>
      </c>
      <c r="B5900" s="94" t="s">
        <v>385</v>
      </c>
      <c r="C5900" s="95" t="s">
        <v>386</v>
      </c>
      <c r="D5900" s="95" t="s">
        <v>337</v>
      </c>
      <c r="E5900" s="87"/>
      <c r="F5900" s="69"/>
      <c r="G5900" s="69"/>
      <c r="H5900" s="69"/>
      <c r="I5900" s="69"/>
      <c r="J5900" s="70"/>
      <c r="K5900" s="118">
        <f>VLOOKUP(B5900,WB.GDP.1993,'WB (WDI)'!$AJ$2,FALSE)</f>
        <v>32188.469624499179</v>
      </c>
      <c r="L5900" s="112">
        <f>VLOOKUP($B5900,WB.UNEMP.1993,'WB (WDI)'!$AJ$2,FALSE)</f>
        <v>9.3299999237060494</v>
      </c>
    </row>
    <row r="5901" spans="1:12" x14ac:dyDescent="0.25">
      <c r="A5901" s="93">
        <v>1993</v>
      </c>
      <c r="B5901" s="94" t="s">
        <v>387</v>
      </c>
      <c r="C5901" s="95" t="s">
        <v>648</v>
      </c>
      <c r="D5901" s="95" t="s">
        <v>337</v>
      </c>
      <c r="E5901" s="87"/>
      <c r="F5901" s="69"/>
      <c r="G5901" s="69"/>
      <c r="H5901" s="69"/>
      <c r="I5901" s="69"/>
      <c r="J5901" s="70"/>
      <c r="K5901" s="118">
        <f>VLOOKUP(B5901,WB.GDP.1993,'WB (WDI)'!$AJ$2,FALSE)</f>
        <v>30946.733482937165</v>
      </c>
      <c r="L5901" s="112">
        <f>VLOOKUP($B5901,WB.UNEMP.1993,'WB (WDI)'!$AJ$2,FALSE)</f>
        <v>10.3500003814697</v>
      </c>
    </row>
    <row r="5902" spans="1:12" x14ac:dyDescent="0.25">
      <c r="A5902" s="93">
        <v>1993</v>
      </c>
      <c r="B5902" s="94" t="s">
        <v>388</v>
      </c>
      <c r="C5902" s="95" t="s">
        <v>389</v>
      </c>
      <c r="D5902" s="95" t="s">
        <v>337</v>
      </c>
      <c r="E5902" s="87"/>
      <c r="F5902" s="69"/>
      <c r="G5902" s="69"/>
      <c r="H5902" s="69"/>
      <c r="I5902" s="69"/>
      <c r="J5902" s="70"/>
      <c r="K5902" s="118">
        <f>VLOOKUP(B5902,WB.GDP.1993,'WB (WDI)'!$AJ$2,FALSE)</f>
        <v>3610.520632794643</v>
      </c>
      <c r="L5902" s="112">
        <f>VLOOKUP($B5902,WB.UNEMP.1993,'WB (WDI)'!$AJ$2,FALSE)</f>
        <v>16.5200004577637</v>
      </c>
    </row>
    <row r="5903" spans="1:12" x14ac:dyDescent="0.25">
      <c r="A5903" s="93">
        <v>1993</v>
      </c>
      <c r="B5903" s="94" t="s">
        <v>390</v>
      </c>
      <c r="C5903" s="95" t="s">
        <v>391</v>
      </c>
      <c r="D5903" s="95" t="s">
        <v>337</v>
      </c>
      <c r="E5903" s="87"/>
      <c r="F5903" s="69"/>
      <c r="G5903" s="69"/>
      <c r="H5903" s="69"/>
      <c r="I5903" s="69"/>
      <c r="J5903" s="70"/>
      <c r="K5903" s="118" t="e">
        <f>VLOOKUP(B5903,WB.GDP.1993,'WB (WDI)'!$AJ$2,FALSE)</f>
        <v>#N/A</v>
      </c>
      <c r="L5903" s="112" t="e">
        <f>VLOOKUP($B5903,WB.UNEMP.1993,'WB (WDI)'!$AJ$2,FALSE)</f>
        <v>#N/A</v>
      </c>
    </row>
    <row r="5904" spans="1:12" x14ac:dyDescent="0.25">
      <c r="A5904" s="93">
        <v>1993</v>
      </c>
      <c r="B5904" s="94" t="s">
        <v>392</v>
      </c>
      <c r="C5904" s="95" t="s">
        <v>393</v>
      </c>
      <c r="D5904" s="95" t="s">
        <v>337</v>
      </c>
      <c r="E5904" s="87"/>
      <c r="F5904" s="69"/>
      <c r="G5904" s="69"/>
      <c r="H5904" s="69"/>
      <c r="I5904" s="69"/>
      <c r="J5904" s="70"/>
      <c r="K5904" s="118" t="e">
        <f>VLOOKUP(B5904,WB.GDP.1993,'WB (WDI)'!$AJ$2,FALSE)</f>
        <v>#N/A</v>
      </c>
      <c r="L5904" s="112">
        <f>VLOOKUP($B5904,WB.UNEMP.1993,'WB (WDI)'!$AJ$2,FALSE)</f>
        <v>19.399999618530298</v>
      </c>
    </row>
    <row r="5905" spans="1:12" x14ac:dyDescent="0.25">
      <c r="A5905" s="93">
        <v>1993</v>
      </c>
      <c r="B5905" s="94" t="s">
        <v>394</v>
      </c>
      <c r="C5905" s="95" t="s">
        <v>395</v>
      </c>
      <c r="D5905" s="95" t="s">
        <v>337</v>
      </c>
      <c r="E5905" s="87"/>
      <c r="F5905" s="69"/>
      <c r="G5905" s="69"/>
      <c r="H5905" s="69"/>
      <c r="I5905" s="69"/>
      <c r="J5905" s="70"/>
      <c r="K5905" s="118" t="e">
        <f>VLOOKUP(B5905,WB.GDP.1993,'WB (WDI)'!$AJ$2,FALSE)</f>
        <v>#N/A</v>
      </c>
      <c r="L5905" s="112">
        <f>VLOOKUP($B5905,WB.UNEMP.1993,'WB (WDI)'!$AJ$2,FALSE)</f>
        <v>10.430000305175801</v>
      </c>
    </row>
    <row r="5906" spans="1:12" x14ac:dyDescent="0.25">
      <c r="A5906" s="93">
        <v>1993</v>
      </c>
      <c r="B5906" s="94" t="s">
        <v>396</v>
      </c>
      <c r="C5906" s="95" t="s">
        <v>397</v>
      </c>
      <c r="D5906" s="95" t="s">
        <v>337</v>
      </c>
      <c r="E5906" s="87"/>
      <c r="F5906" s="69"/>
      <c r="G5906" s="69"/>
      <c r="H5906" s="69"/>
      <c r="I5906" s="69"/>
      <c r="J5906" s="70"/>
      <c r="K5906" s="118" t="e">
        <f>VLOOKUP(B5906,WB.GDP.1993,'WB (WDI)'!$AJ$2,FALSE)</f>
        <v>#N/A</v>
      </c>
      <c r="L5906" s="112" t="e">
        <f>VLOOKUP($B5906,WB.UNEMP.1993,'WB (WDI)'!$AJ$2,FALSE)</f>
        <v>#N/A</v>
      </c>
    </row>
    <row r="5907" spans="1:12" x14ac:dyDescent="0.25">
      <c r="A5907" s="93">
        <v>1993</v>
      </c>
      <c r="B5907" s="94" t="s">
        <v>398</v>
      </c>
      <c r="C5907" s="95" t="s">
        <v>399</v>
      </c>
      <c r="D5907" s="95" t="s">
        <v>337</v>
      </c>
      <c r="E5907" s="87"/>
      <c r="F5907" s="69"/>
      <c r="G5907" s="69"/>
      <c r="H5907" s="69"/>
      <c r="I5907" s="69"/>
      <c r="J5907" s="70"/>
      <c r="K5907" s="118">
        <f>VLOOKUP(B5907,WB.GDP.1993,'WB (WDI)'!$AJ$2,FALSE)</f>
        <v>24479.235272869515</v>
      </c>
      <c r="L5907" s="112">
        <f>VLOOKUP($B5907,WB.UNEMP.1993,'WB (WDI)'!$AJ$2,FALSE)</f>
        <v>8.6099996566772496</v>
      </c>
    </row>
    <row r="5908" spans="1:12" x14ac:dyDescent="0.25">
      <c r="A5908" s="93">
        <v>1993</v>
      </c>
      <c r="B5908" s="94" t="s">
        <v>400</v>
      </c>
      <c r="C5908" s="95" t="s">
        <v>401</v>
      </c>
      <c r="D5908" s="95" t="s">
        <v>337</v>
      </c>
      <c r="E5908" s="87"/>
      <c r="F5908" s="69"/>
      <c r="G5908" s="69"/>
      <c r="H5908" s="69"/>
      <c r="I5908" s="69"/>
      <c r="J5908" s="70"/>
      <c r="K5908" s="118" t="e">
        <f>VLOOKUP(B5908,WB.GDP.1993,'WB (WDI)'!$AJ$2,FALSE)</f>
        <v>#N/A</v>
      </c>
      <c r="L5908" s="112" t="e">
        <f>VLOOKUP($B5908,WB.UNEMP.1993,'WB (WDI)'!$AJ$2,FALSE)</f>
        <v>#N/A</v>
      </c>
    </row>
    <row r="5909" spans="1:12" x14ac:dyDescent="0.25">
      <c r="A5909" s="93">
        <v>1993</v>
      </c>
      <c r="B5909" s="94" t="s">
        <v>402</v>
      </c>
      <c r="C5909" s="95" t="s">
        <v>403</v>
      </c>
      <c r="D5909" s="95" t="s">
        <v>337</v>
      </c>
      <c r="E5909" s="87"/>
      <c r="F5909" s="69"/>
      <c r="G5909" s="69"/>
      <c r="H5909" s="69"/>
      <c r="I5909" s="69"/>
      <c r="J5909" s="70"/>
      <c r="K5909" s="118">
        <f>VLOOKUP(B5909,WB.GDP.1993,'WB (WDI)'!$AJ$2,FALSE)</f>
        <v>37183.79360097515</v>
      </c>
      <c r="L5909" s="112">
        <f>VLOOKUP($B5909,WB.UNEMP.1993,'WB (WDI)'!$AJ$2,FALSE)</f>
        <v>10.2399997711182</v>
      </c>
    </row>
    <row r="5910" spans="1:12" x14ac:dyDescent="0.25">
      <c r="A5910" s="93">
        <v>1993</v>
      </c>
      <c r="B5910" s="94" t="s">
        <v>404</v>
      </c>
      <c r="C5910" s="95" t="s">
        <v>405</v>
      </c>
      <c r="D5910" s="95" t="s">
        <v>337</v>
      </c>
      <c r="E5910" s="87"/>
      <c r="F5910" s="69"/>
      <c r="G5910" s="69"/>
      <c r="H5910" s="69"/>
      <c r="I5910" s="69"/>
      <c r="J5910" s="70"/>
      <c r="K5910" s="118">
        <f>VLOOKUP(B5910,WB.GDP.1993,'WB (WDI)'!$AJ$2,FALSE)</f>
        <v>20024.269096689579</v>
      </c>
      <c r="L5910" s="112">
        <f>VLOOKUP($B5910,WB.UNEMP.1993,'WB (WDI)'!$AJ$2,FALSE)</f>
        <v>5.8299999237060502</v>
      </c>
    </row>
    <row r="5911" spans="1:12" x14ac:dyDescent="0.25">
      <c r="A5911" s="93">
        <v>1993</v>
      </c>
      <c r="B5911" s="94" t="s">
        <v>406</v>
      </c>
      <c r="C5911" s="95" t="s">
        <v>407</v>
      </c>
      <c r="D5911" s="95" t="s">
        <v>337</v>
      </c>
      <c r="E5911" s="87"/>
      <c r="F5911" s="69"/>
      <c r="G5911" s="69"/>
      <c r="H5911" s="69"/>
      <c r="I5911" s="69"/>
      <c r="J5911" s="70"/>
      <c r="K5911" s="118" t="e">
        <f>VLOOKUP(B5911,WB.GDP.1993,'WB (WDI)'!$AJ$2,FALSE)</f>
        <v>#N/A</v>
      </c>
      <c r="L5911" s="112">
        <f>VLOOKUP($B5911,WB.UNEMP.1993,'WB (WDI)'!$AJ$2,FALSE)</f>
        <v>30.4899997711182</v>
      </c>
    </row>
    <row r="5912" spans="1:12" x14ac:dyDescent="0.25">
      <c r="A5912" s="93">
        <v>1993</v>
      </c>
      <c r="B5912" s="94" t="s">
        <v>408</v>
      </c>
      <c r="C5912" s="95" t="s">
        <v>409</v>
      </c>
      <c r="D5912" s="95" t="s">
        <v>337</v>
      </c>
      <c r="E5912" s="87"/>
      <c r="F5912" s="69"/>
      <c r="G5912" s="69"/>
      <c r="H5912" s="69"/>
      <c r="I5912" s="69"/>
      <c r="J5912" s="70"/>
      <c r="K5912" s="118">
        <f>VLOOKUP(B5912,WB.GDP.1993,'WB (WDI)'!$AJ$2,FALSE)</f>
        <v>9316.4282265525853</v>
      </c>
      <c r="L5912" s="112">
        <f>VLOOKUP($B5912,WB.UNEMP.1993,'WB (WDI)'!$AJ$2,FALSE)</f>
        <v>35.950000762939503</v>
      </c>
    </row>
    <row r="5913" spans="1:12" x14ac:dyDescent="0.25">
      <c r="A5913" s="93">
        <v>1993</v>
      </c>
      <c r="B5913" s="94" t="s">
        <v>410</v>
      </c>
      <c r="C5913" s="95" t="s">
        <v>411</v>
      </c>
      <c r="D5913" s="95" t="s">
        <v>337</v>
      </c>
      <c r="E5913" s="87"/>
      <c r="F5913" s="69"/>
      <c r="G5913" s="69"/>
      <c r="H5913" s="69"/>
      <c r="I5913" s="69"/>
      <c r="J5913" s="70"/>
      <c r="K5913" s="118">
        <f>VLOOKUP(B5913,WB.GDP.1993,'WB (WDI)'!$AJ$2,FALSE)</f>
        <v>24469.067383386333</v>
      </c>
      <c r="L5913" s="112">
        <f>VLOOKUP($B5913,WB.UNEMP.1993,'WB (WDI)'!$AJ$2,FALSE)</f>
        <v>5.3000001907348597</v>
      </c>
    </row>
    <row r="5914" spans="1:12" x14ac:dyDescent="0.25">
      <c r="A5914" s="93">
        <v>1993</v>
      </c>
      <c r="B5914" s="94" t="s">
        <v>412</v>
      </c>
      <c r="C5914" s="95" t="s">
        <v>413</v>
      </c>
      <c r="D5914" s="95" t="s">
        <v>337</v>
      </c>
      <c r="E5914" s="87"/>
      <c r="F5914" s="69"/>
      <c r="G5914" s="69"/>
      <c r="H5914" s="69"/>
      <c r="I5914" s="69"/>
      <c r="J5914" s="70"/>
      <c r="K5914" s="118" t="e">
        <f>VLOOKUP(B5914,WB.GDP.1993,'WB (WDI)'!$AJ$2,FALSE)</f>
        <v>#N/A</v>
      </c>
      <c r="L5914" s="112" t="e">
        <f>VLOOKUP($B5914,WB.UNEMP.1993,'WB (WDI)'!$AJ$2,FALSE)</f>
        <v>#N/A</v>
      </c>
    </row>
    <row r="5915" spans="1:12" x14ac:dyDescent="0.25">
      <c r="A5915" s="93">
        <v>1993</v>
      </c>
      <c r="B5915" s="94" t="s">
        <v>414</v>
      </c>
      <c r="C5915" s="95" t="s">
        <v>415</v>
      </c>
      <c r="D5915" s="95" t="s">
        <v>337</v>
      </c>
      <c r="E5915" s="87"/>
      <c r="F5915" s="69"/>
      <c r="G5915" s="69"/>
      <c r="H5915" s="69"/>
      <c r="I5915" s="69"/>
      <c r="J5915" s="70"/>
      <c r="K5915" s="118" t="e">
        <f>VLOOKUP(B5915,WB.GDP.1993,'WB (WDI)'!$AJ$2,FALSE)</f>
        <v>#N/A</v>
      </c>
      <c r="L5915" s="112">
        <f>VLOOKUP($B5915,WB.UNEMP.1993,'WB (WDI)'!$AJ$2,FALSE)</f>
        <v>13.3599996566772</v>
      </c>
    </row>
    <row r="5916" spans="1:12" x14ac:dyDescent="0.25">
      <c r="A5916" s="93">
        <v>1993</v>
      </c>
      <c r="B5916" s="94" t="s">
        <v>416</v>
      </c>
      <c r="C5916" s="95" t="s">
        <v>417</v>
      </c>
      <c r="D5916" s="95" t="s">
        <v>337</v>
      </c>
      <c r="E5916" s="87"/>
      <c r="F5916" s="69"/>
      <c r="G5916" s="69"/>
      <c r="H5916" s="69"/>
      <c r="I5916" s="69"/>
      <c r="J5916" s="70"/>
      <c r="K5916" s="118">
        <f>VLOOKUP(B5916,WB.GDP.1993,'WB (WDI)'!$AJ$2,FALSE)</f>
        <v>19636.401491202145</v>
      </c>
      <c r="L5916" s="112">
        <f>VLOOKUP($B5916,WB.UNEMP.1993,'WB (WDI)'!$AJ$2,FALSE)</f>
        <v>8.5100002288818395</v>
      </c>
    </row>
    <row r="5917" spans="1:12" x14ac:dyDescent="0.25">
      <c r="A5917" s="93">
        <v>1993</v>
      </c>
      <c r="B5917" s="94" t="s">
        <v>418</v>
      </c>
      <c r="C5917" s="95" t="s">
        <v>419</v>
      </c>
      <c r="D5917" s="95" t="s">
        <v>337</v>
      </c>
      <c r="E5917" s="87"/>
      <c r="F5917" s="69"/>
      <c r="G5917" s="69"/>
      <c r="H5917" s="69"/>
      <c r="I5917" s="69"/>
      <c r="J5917" s="70"/>
      <c r="K5917" s="118">
        <f>VLOOKUP(B5917,WB.GDP.1993,'WB (WDI)'!$AJ$2,FALSE)</f>
        <v>27948.504881878209</v>
      </c>
      <c r="L5917" s="112">
        <f>VLOOKUP($B5917,WB.UNEMP.1993,'WB (WDI)'!$AJ$2,FALSE)</f>
        <v>22.159999847412099</v>
      </c>
    </row>
    <row r="5918" spans="1:12" x14ac:dyDescent="0.25">
      <c r="A5918" s="93">
        <v>1993</v>
      </c>
      <c r="B5918" s="94" t="s">
        <v>420</v>
      </c>
      <c r="C5918" s="95" t="s">
        <v>421</v>
      </c>
      <c r="D5918" s="95" t="s">
        <v>337</v>
      </c>
      <c r="E5918" s="87"/>
      <c r="F5918" s="69"/>
      <c r="G5918" s="69"/>
      <c r="H5918" s="69"/>
      <c r="I5918" s="69"/>
      <c r="J5918" s="70"/>
      <c r="K5918" s="118">
        <f>VLOOKUP(B5918,WB.GDP.1993,'WB (WDI)'!$AJ$2,FALSE)</f>
        <v>38726.532414410074</v>
      </c>
      <c r="L5918" s="112">
        <f>VLOOKUP($B5918,WB.UNEMP.1993,'WB (WDI)'!$AJ$2,FALSE)</f>
        <v>4.25</v>
      </c>
    </row>
    <row r="5919" spans="1:12" x14ac:dyDescent="0.25">
      <c r="A5919" s="93">
        <v>1993</v>
      </c>
      <c r="B5919" s="94" t="s">
        <v>422</v>
      </c>
      <c r="C5919" s="95" t="s">
        <v>423</v>
      </c>
      <c r="D5919" s="95" t="s">
        <v>337</v>
      </c>
      <c r="E5919" s="87"/>
      <c r="F5919" s="69"/>
      <c r="G5919" s="69"/>
      <c r="H5919" s="69"/>
      <c r="I5919" s="69"/>
      <c r="J5919" s="70"/>
      <c r="K5919" s="118">
        <f>VLOOKUP(B5919,WB.GDP.1993,'WB (WDI)'!$AJ$2,FALSE)</f>
        <v>36050.01224432711</v>
      </c>
      <c r="L5919" s="112">
        <f>VLOOKUP($B5919,WB.UNEMP.1993,'WB (WDI)'!$AJ$2,FALSE)</f>
        <v>8.0799999237060494</v>
      </c>
    </row>
    <row r="5920" spans="1:12" x14ac:dyDescent="0.25">
      <c r="A5920" s="93">
        <v>1993</v>
      </c>
      <c r="B5920" s="94" t="s">
        <v>424</v>
      </c>
      <c r="C5920" s="95" t="s">
        <v>425</v>
      </c>
      <c r="D5920" s="95" t="s">
        <v>337</v>
      </c>
      <c r="E5920" s="87"/>
      <c r="F5920" s="69"/>
      <c r="G5920" s="69"/>
      <c r="H5920" s="69"/>
      <c r="I5920" s="69"/>
      <c r="J5920" s="70"/>
      <c r="K5920" s="118">
        <f>VLOOKUP(B5920,WB.GDP.1993,'WB (WDI)'!$AJ$2,FALSE)</f>
        <v>34014.176469689119</v>
      </c>
      <c r="L5920" s="112">
        <f>VLOOKUP($B5920,WB.UNEMP.1993,'WB (WDI)'!$AJ$2,FALSE)</f>
        <v>11.319999694824199</v>
      </c>
    </row>
    <row r="5921" spans="1:12" x14ac:dyDescent="0.25">
      <c r="A5921" s="93">
        <v>1993</v>
      </c>
      <c r="B5921" s="94" t="s">
        <v>426</v>
      </c>
      <c r="C5921" s="95" t="s">
        <v>427</v>
      </c>
      <c r="D5921" s="95" t="s">
        <v>337</v>
      </c>
      <c r="E5921" s="87"/>
      <c r="F5921" s="69"/>
      <c r="G5921" s="69"/>
      <c r="H5921" s="69"/>
      <c r="I5921" s="69"/>
      <c r="J5921" s="70"/>
      <c r="K5921" s="118">
        <f>VLOOKUP(B5921,WB.GDP.1993,'WB (WDI)'!$AJ$2,FALSE)</f>
        <v>38170.603333786414</v>
      </c>
      <c r="L5921" s="112">
        <f>VLOOKUP($B5921,WB.UNEMP.1993,'WB (WDI)'!$AJ$2,FALSE)</f>
        <v>7.6799998283386204</v>
      </c>
    </row>
    <row r="5922" spans="1:12" x14ac:dyDescent="0.25">
      <c r="A5922" s="93">
        <v>1993</v>
      </c>
      <c r="B5922" s="94" t="s">
        <v>428</v>
      </c>
      <c r="C5922" s="95" t="s">
        <v>429</v>
      </c>
      <c r="D5922" s="95" t="s">
        <v>337</v>
      </c>
      <c r="E5922" s="87"/>
      <c r="F5922" s="69"/>
      <c r="G5922" s="69"/>
      <c r="H5922" s="69"/>
      <c r="I5922" s="69"/>
      <c r="J5922" s="70"/>
      <c r="K5922" s="118" t="e">
        <f>VLOOKUP(B5922,WB.GDP.1993,'WB (WDI)'!$AJ$2,FALSE)</f>
        <v>#N/A</v>
      </c>
      <c r="L5922" s="112" t="e">
        <f>VLOOKUP($B5922,WB.UNEMP.1993,'WB (WDI)'!$AJ$2,FALSE)</f>
        <v>#N/A</v>
      </c>
    </row>
    <row r="5923" spans="1:12" x14ac:dyDescent="0.25">
      <c r="A5923" s="93">
        <v>1993</v>
      </c>
      <c r="B5923" s="94" t="s">
        <v>430</v>
      </c>
      <c r="C5923" s="95" t="s">
        <v>431</v>
      </c>
      <c r="D5923" s="95" t="s">
        <v>337</v>
      </c>
      <c r="E5923" s="87"/>
      <c r="F5923" s="69"/>
      <c r="G5923" s="69"/>
      <c r="H5923" s="69"/>
      <c r="I5923" s="69"/>
      <c r="J5923" s="70"/>
      <c r="K5923" s="118">
        <f>VLOOKUP(B5923,WB.GDP.1993,'WB (WDI)'!$AJ$2,FALSE)</f>
        <v>75143.191254789184</v>
      </c>
      <c r="L5923" s="112">
        <f>VLOOKUP($B5923,WB.UNEMP.1993,'WB (WDI)'!$AJ$2,FALSE)</f>
        <v>2.3299999237060498</v>
      </c>
    </row>
    <row r="5924" spans="1:12" x14ac:dyDescent="0.25">
      <c r="A5924" s="93">
        <v>1993</v>
      </c>
      <c r="B5924" s="94" t="s">
        <v>432</v>
      </c>
      <c r="C5924" s="95" t="s">
        <v>433</v>
      </c>
      <c r="D5924" s="95" t="s">
        <v>337</v>
      </c>
      <c r="E5924" s="87"/>
      <c r="F5924" s="69"/>
      <c r="G5924" s="69"/>
      <c r="H5924" s="69"/>
      <c r="I5924" s="69"/>
      <c r="J5924" s="70"/>
      <c r="K5924" s="118" t="e">
        <f>VLOOKUP(B5924,WB.GDP.1993,'WB (WDI)'!$AJ$2,FALSE)</f>
        <v>#N/A</v>
      </c>
      <c r="L5924" s="112" t="e">
        <f>VLOOKUP($B5924,WB.UNEMP.1993,'WB (WDI)'!$AJ$2,FALSE)</f>
        <v>#N/A</v>
      </c>
    </row>
    <row r="5925" spans="1:12" x14ac:dyDescent="0.25">
      <c r="A5925" s="93">
        <v>1993</v>
      </c>
      <c r="B5925" s="94" t="s">
        <v>434</v>
      </c>
      <c r="C5925" s="95" t="s">
        <v>435</v>
      </c>
      <c r="D5925" s="95" t="s">
        <v>337</v>
      </c>
      <c r="E5925" s="87"/>
      <c r="F5925" s="69"/>
      <c r="G5925" s="69"/>
      <c r="H5925" s="69"/>
      <c r="I5925" s="69"/>
      <c r="J5925" s="70"/>
      <c r="K5925" s="118">
        <f>VLOOKUP(B5925,WB.GDP.1993,'WB (WDI)'!$AJ$2,FALSE)</f>
        <v>37733.37763030357</v>
      </c>
      <c r="L5925" s="112">
        <f>VLOOKUP($B5925,WB.UNEMP.1993,'WB (WDI)'!$AJ$2,FALSE)</f>
        <v>6.28999996185303</v>
      </c>
    </row>
    <row r="5926" spans="1:12" x14ac:dyDescent="0.25">
      <c r="A5926" s="93">
        <v>1993</v>
      </c>
      <c r="B5926" s="94" t="s">
        <v>436</v>
      </c>
      <c r="C5926" s="95" t="s">
        <v>437</v>
      </c>
      <c r="D5926" s="95" t="s">
        <v>337</v>
      </c>
      <c r="E5926" s="87"/>
      <c r="F5926" s="69"/>
      <c r="G5926" s="69"/>
      <c r="H5926" s="69"/>
      <c r="I5926" s="69"/>
      <c r="J5926" s="70"/>
      <c r="K5926" s="118">
        <f>VLOOKUP(B5926,WB.GDP.1993,'WB (WDI)'!$AJ$2,FALSE)</f>
        <v>53059.516455859623</v>
      </c>
      <c r="L5926" s="112">
        <f>VLOOKUP($B5926,WB.UNEMP.1993,'WB (WDI)'!$AJ$2,FALSE)</f>
        <v>3.7200000286102299</v>
      </c>
    </row>
    <row r="5927" spans="1:12" x14ac:dyDescent="0.25">
      <c r="A5927" s="93">
        <v>1993</v>
      </c>
      <c r="B5927" s="94" t="s">
        <v>438</v>
      </c>
      <c r="C5927" s="95" t="s">
        <v>439</v>
      </c>
      <c r="D5927" s="95" t="s">
        <v>440</v>
      </c>
      <c r="E5927" s="87"/>
      <c r="F5927" s="69"/>
      <c r="G5927" s="69"/>
      <c r="H5927" s="69"/>
      <c r="I5927" s="69"/>
      <c r="J5927" s="70"/>
      <c r="K5927" s="118">
        <f>VLOOKUP(B5927,WB.GDP.1993,'WB (WDI)'!$AJ$2,FALSE)</f>
        <v>31309.962433946363</v>
      </c>
      <c r="L5927" s="112">
        <f>VLOOKUP($B5927,WB.UNEMP.1993,'WB (WDI)'!$AJ$2,FALSE)</f>
        <v>10.8699998855591</v>
      </c>
    </row>
    <row r="5928" spans="1:12" x14ac:dyDescent="0.25">
      <c r="A5928" s="93">
        <v>1993</v>
      </c>
      <c r="B5928" s="94" t="s">
        <v>441</v>
      </c>
      <c r="C5928" s="95" t="s">
        <v>442</v>
      </c>
      <c r="D5928" s="95" t="s">
        <v>440</v>
      </c>
      <c r="E5928" s="87"/>
      <c r="F5928" s="69"/>
      <c r="G5928" s="69"/>
      <c r="H5928" s="69"/>
      <c r="I5928" s="69"/>
      <c r="J5928" s="70"/>
      <c r="K5928" s="118" t="e">
        <f>VLOOKUP(B5928,WB.GDP.1993,'WB (WDI)'!$AJ$2,FALSE)</f>
        <v>#N/A</v>
      </c>
      <c r="L5928" s="112" t="e">
        <f>VLOOKUP($B5928,WB.UNEMP.1993,'WB (WDI)'!$AJ$2,FALSE)</f>
        <v>#N/A</v>
      </c>
    </row>
    <row r="5929" spans="1:12" x14ac:dyDescent="0.25">
      <c r="A5929" s="93">
        <v>1993</v>
      </c>
      <c r="B5929" s="94" t="s">
        <v>443</v>
      </c>
      <c r="C5929" s="95" t="s">
        <v>444</v>
      </c>
      <c r="D5929" s="95" t="s">
        <v>440</v>
      </c>
      <c r="E5929" s="87"/>
      <c r="F5929" s="69"/>
      <c r="G5929" s="69"/>
      <c r="H5929" s="69"/>
      <c r="I5929" s="69"/>
      <c r="J5929" s="70"/>
      <c r="K5929" s="118" t="e">
        <f>VLOOKUP(B5929,WB.GDP.1993,'WB (WDI)'!$AJ$2,FALSE)</f>
        <v>#N/A</v>
      </c>
      <c r="L5929" s="112" t="e">
        <f>VLOOKUP($B5929,WB.UNEMP.1993,'WB (WDI)'!$AJ$2,FALSE)</f>
        <v>#N/A</v>
      </c>
    </row>
    <row r="5930" spans="1:12" x14ac:dyDescent="0.25">
      <c r="A5930" s="93">
        <v>1993</v>
      </c>
      <c r="B5930" s="94" t="s">
        <v>445</v>
      </c>
      <c r="C5930" s="95" t="s">
        <v>446</v>
      </c>
      <c r="D5930" s="95" t="s">
        <v>440</v>
      </c>
      <c r="E5930" s="87"/>
      <c r="F5930" s="69"/>
      <c r="G5930" s="69"/>
      <c r="H5930" s="69"/>
      <c r="I5930" s="69"/>
      <c r="J5930" s="70"/>
      <c r="K5930" s="118" t="e">
        <f>VLOOKUP(B5930,WB.GDP.1993,'WB (WDI)'!$AJ$2,FALSE)</f>
        <v>#N/A</v>
      </c>
      <c r="L5930" s="112" t="e">
        <f>VLOOKUP($B5930,WB.UNEMP.1993,'WB (WDI)'!$AJ$2,FALSE)</f>
        <v>#N/A</v>
      </c>
    </row>
    <row r="5931" spans="1:12" x14ac:dyDescent="0.25">
      <c r="A5931" s="93">
        <v>1993</v>
      </c>
      <c r="B5931" s="94" t="s">
        <v>447</v>
      </c>
      <c r="C5931" s="95" t="s">
        <v>448</v>
      </c>
      <c r="D5931" s="95" t="s">
        <v>440</v>
      </c>
      <c r="E5931" s="87"/>
      <c r="F5931" s="69"/>
      <c r="G5931" s="69"/>
      <c r="H5931" s="69"/>
      <c r="I5931" s="69"/>
      <c r="J5931" s="70"/>
      <c r="K5931" s="118">
        <f>VLOOKUP(B5931,WB.GDP.1993,'WB (WDI)'!$AJ$2,FALSE)</f>
        <v>27900.415301487901</v>
      </c>
      <c r="L5931" s="112">
        <f>VLOOKUP($B5931,WB.UNEMP.1993,'WB (WDI)'!$AJ$2,FALSE)</f>
        <v>9.8000001907348597</v>
      </c>
    </row>
    <row r="5932" spans="1:12" x14ac:dyDescent="0.25">
      <c r="A5932" s="93">
        <v>1993</v>
      </c>
      <c r="B5932" s="94" t="s">
        <v>449</v>
      </c>
      <c r="C5932" s="95" t="s">
        <v>450</v>
      </c>
      <c r="D5932" s="95" t="s">
        <v>440</v>
      </c>
      <c r="E5932" s="87"/>
      <c r="F5932" s="69"/>
      <c r="G5932" s="69"/>
      <c r="H5932" s="69"/>
      <c r="I5932" s="69"/>
      <c r="J5932" s="70"/>
      <c r="K5932" s="118" t="e">
        <f>VLOOKUP(B5932,WB.GDP.1993,'WB (WDI)'!$AJ$2,FALSE)</f>
        <v>#N/A</v>
      </c>
      <c r="L5932" s="112" t="e">
        <f>VLOOKUP($B5932,WB.UNEMP.1993,'WB (WDI)'!$AJ$2,FALSE)</f>
        <v>#N/A</v>
      </c>
    </row>
    <row r="5933" spans="1:12" x14ac:dyDescent="0.25">
      <c r="A5933" s="93">
        <v>1993</v>
      </c>
      <c r="B5933" s="94" t="s">
        <v>451</v>
      </c>
      <c r="C5933" s="95" t="s">
        <v>452</v>
      </c>
      <c r="D5933" s="95" t="s">
        <v>440</v>
      </c>
      <c r="E5933" s="87"/>
      <c r="F5933" s="69"/>
      <c r="G5933" s="69"/>
      <c r="H5933" s="69"/>
      <c r="I5933" s="69"/>
      <c r="J5933" s="70"/>
      <c r="K5933" s="118">
        <f>VLOOKUP(B5933,WB.GDP.1993,'WB (WDI)'!$AJ$2,FALSE)</f>
        <v>8599.2612072117518</v>
      </c>
      <c r="L5933" s="112">
        <f>VLOOKUP($B5933,WB.UNEMP.1993,'WB (WDI)'!$AJ$2,FALSE)</f>
        <v>3.9400000572204599</v>
      </c>
    </row>
    <row r="5934" spans="1:12" x14ac:dyDescent="0.25">
      <c r="A5934" s="93">
        <v>1993</v>
      </c>
      <c r="B5934" s="94" t="s">
        <v>453</v>
      </c>
      <c r="C5934" s="95" t="s">
        <v>454</v>
      </c>
      <c r="D5934" s="95" t="s">
        <v>440</v>
      </c>
      <c r="E5934" s="87"/>
      <c r="F5934" s="69"/>
      <c r="G5934" s="69"/>
      <c r="H5934" s="69"/>
      <c r="I5934" s="69"/>
      <c r="J5934" s="70"/>
      <c r="K5934" s="118" t="e">
        <f>VLOOKUP(B5934,WB.GDP.1993,'WB (WDI)'!$AJ$2,FALSE)</f>
        <v>#N/A</v>
      </c>
      <c r="L5934" s="112">
        <f>VLOOKUP($B5934,WB.UNEMP.1993,'WB (WDI)'!$AJ$2,FALSE)</f>
        <v>18.280000686645501</v>
      </c>
    </row>
    <row r="5935" spans="1:12" x14ac:dyDescent="0.25">
      <c r="A5935" s="93">
        <v>1993</v>
      </c>
      <c r="B5935" s="94" t="s">
        <v>455</v>
      </c>
      <c r="C5935" s="95" t="s">
        <v>456</v>
      </c>
      <c r="D5935" s="95" t="s">
        <v>440</v>
      </c>
      <c r="E5935" s="87"/>
      <c r="F5935" s="69"/>
      <c r="G5935" s="69"/>
      <c r="H5935" s="69"/>
      <c r="I5935" s="69"/>
      <c r="J5935" s="70"/>
      <c r="K5935" s="118">
        <f>VLOOKUP(B5935,WB.GDP.1993,'WB (WDI)'!$AJ$2,FALSE)</f>
        <v>3350.1776801456549</v>
      </c>
      <c r="L5935" s="112">
        <f>VLOOKUP($B5935,WB.UNEMP.1993,'WB (WDI)'!$AJ$2,FALSE)</f>
        <v>2.9000000953674299</v>
      </c>
    </row>
    <row r="5936" spans="1:12" x14ac:dyDescent="0.25">
      <c r="A5936" s="93">
        <v>1993</v>
      </c>
      <c r="B5936" s="94" t="s">
        <v>457</v>
      </c>
      <c r="C5936" s="95" t="s">
        <v>458</v>
      </c>
      <c r="D5936" s="95" t="s">
        <v>440</v>
      </c>
      <c r="E5936" s="87"/>
      <c r="F5936" s="69"/>
      <c r="G5936" s="69"/>
      <c r="H5936" s="69"/>
      <c r="I5936" s="69"/>
      <c r="J5936" s="70"/>
      <c r="K5936" s="118">
        <f>VLOOKUP(B5936,WB.GDP.1993,'WB (WDI)'!$AJ$2,FALSE)</f>
        <v>2647.6182734740833</v>
      </c>
      <c r="L5936" s="112">
        <f>VLOOKUP($B5936,WB.UNEMP.1993,'WB (WDI)'!$AJ$2,FALSE)</f>
        <v>2.0999999046325701</v>
      </c>
    </row>
    <row r="5937" spans="1:12" x14ac:dyDescent="0.25">
      <c r="A5937" s="93">
        <v>1993</v>
      </c>
      <c r="B5937" s="94" t="s">
        <v>459</v>
      </c>
      <c r="C5937" s="95" t="s">
        <v>460</v>
      </c>
      <c r="D5937" s="95" t="s">
        <v>440</v>
      </c>
      <c r="E5937" s="87"/>
      <c r="F5937" s="69"/>
      <c r="G5937" s="69"/>
      <c r="H5937" s="69"/>
      <c r="I5937" s="69"/>
      <c r="J5937" s="70"/>
      <c r="K5937" s="118">
        <f>VLOOKUP(B5937,WB.GDP.1993,'WB (WDI)'!$AJ$2,FALSE)</f>
        <v>2824.8823194524834</v>
      </c>
      <c r="L5937" s="112">
        <f>VLOOKUP($B5937,WB.UNEMP.1993,'WB (WDI)'!$AJ$2,FALSE)</f>
        <v>4.6799998283386204</v>
      </c>
    </row>
    <row r="5938" spans="1:12" x14ac:dyDescent="0.25">
      <c r="A5938" s="93">
        <v>1993</v>
      </c>
      <c r="B5938" s="94" t="s">
        <v>461</v>
      </c>
      <c r="C5938" s="95" t="s">
        <v>462</v>
      </c>
      <c r="D5938" s="95" t="s">
        <v>440</v>
      </c>
      <c r="E5938" s="87"/>
      <c r="F5938" s="69"/>
      <c r="G5938" s="69"/>
      <c r="H5938" s="69"/>
      <c r="I5938" s="69"/>
      <c r="J5938" s="70"/>
      <c r="K5938" s="118" t="e">
        <f>VLOOKUP(B5938,WB.GDP.1993,'WB (WDI)'!$AJ$2,FALSE)</f>
        <v>#N/A</v>
      </c>
      <c r="L5938" s="112">
        <f>VLOOKUP($B5938,WB.UNEMP.1993,'WB (WDI)'!$AJ$2,FALSE)</f>
        <v>5.5300002098083496</v>
      </c>
    </row>
    <row r="5939" spans="1:12" x14ac:dyDescent="0.25">
      <c r="A5939" s="93">
        <v>1993</v>
      </c>
      <c r="B5939" s="94" t="s">
        <v>463</v>
      </c>
      <c r="C5939" s="95" t="s">
        <v>464</v>
      </c>
      <c r="D5939" s="95" t="s">
        <v>440</v>
      </c>
      <c r="E5939" s="87"/>
      <c r="F5939" s="69"/>
      <c r="G5939" s="69"/>
      <c r="H5939" s="69"/>
      <c r="I5939" s="69"/>
      <c r="J5939" s="70"/>
      <c r="K5939" s="118">
        <f>VLOOKUP(B5939,WB.GDP.1993,'WB (WDI)'!$AJ$2,FALSE)</f>
        <v>2077.9034297733547</v>
      </c>
      <c r="L5939" s="112" t="e">
        <f>VLOOKUP($B5939,WB.UNEMP.1993,'WB (WDI)'!$AJ$2,FALSE)</f>
        <v>#N/A</v>
      </c>
    </row>
    <row r="5940" spans="1:12" x14ac:dyDescent="0.25">
      <c r="A5940" s="93">
        <v>1993</v>
      </c>
      <c r="B5940" s="94" t="s">
        <v>465</v>
      </c>
      <c r="C5940" s="95" t="s">
        <v>466</v>
      </c>
      <c r="D5940" s="95" t="s">
        <v>440</v>
      </c>
      <c r="E5940" s="87"/>
      <c r="F5940" s="69"/>
      <c r="G5940" s="69"/>
      <c r="H5940" s="69"/>
      <c r="I5940" s="69"/>
      <c r="J5940" s="70"/>
      <c r="K5940" s="118">
        <f>VLOOKUP(B5940,WB.GDP.1993,'WB (WDI)'!$AJ$2,FALSE)</f>
        <v>3648.4939457430273</v>
      </c>
      <c r="L5940" s="112" t="e">
        <f>VLOOKUP($B5940,WB.UNEMP.1993,'WB (WDI)'!$AJ$2,FALSE)</f>
        <v>#N/A</v>
      </c>
    </row>
    <row r="5941" spans="1:12" x14ac:dyDescent="0.25">
      <c r="A5941" s="93">
        <v>1993</v>
      </c>
      <c r="B5941" s="94" t="s">
        <v>467</v>
      </c>
      <c r="C5941" s="95" t="s">
        <v>468</v>
      </c>
      <c r="D5941" s="95" t="s">
        <v>440</v>
      </c>
      <c r="E5941" s="87"/>
      <c r="F5941" s="69"/>
      <c r="G5941" s="69"/>
      <c r="H5941" s="69"/>
      <c r="I5941" s="69"/>
      <c r="J5941" s="70"/>
      <c r="K5941" s="118">
        <f>VLOOKUP(B5941,WB.GDP.1993,'WB (WDI)'!$AJ$2,FALSE)</f>
        <v>3356.9470828213362</v>
      </c>
      <c r="L5941" s="112" t="e">
        <f>VLOOKUP($B5941,WB.UNEMP.1993,'WB (WDI)'!$AJ$2,FALSE)</f>
        <v>#N/A</v>
      </c>
    </row>
    <row r="5942" spans="1:12" x14ac:dyDescent="0.25">
      <c r="A5942" s="93">
        <v>1993</v>
      </c>
      <c r="B5942" s="94" t="s">
        <v>469</v>
      </c>
      <c r="C5942" s="95" t="s">
        <v>470</v>
      </c>
      <c r="D5942" s="95" t="s">
        <v>440</v>
      </c>
      <c r="E5942" s="87"/>
      <c r="F5942" s="69"/>
      <c r="G5942" s="69"/>
      <c r="H5942" s="69"/>
      <c r="I5942" s="69"/>
      <c r="J5942" s="70"/>
      <c r="K5942" s="118" t="e">
        <f>VLOOKUP(B5942,WB.GDP.1993,'WB (WDI)'!$AJ$2,FALSE)</f>
        <v>#N/A</v>
      </c>
      <c r="L5942" s="112" t="e">
        <f>VLOOKUP($B5942,WB.UNEMP.1993,'WB (WDI)'!$AJ$2,FALSE)</f>
        <v>#N/A</v>
      </c>
    </row>
    <row r="5943" spans="1:12" x14ac:dyDescent="0.25">
      <c r="A5943" s="93">
        <v>1993</v>
      </c>
      <c r="B5943" s="94" t="s">
        <v>471</v>
      </c>
      <c r="C5943" s="95" t="s">
        <v>472</v>
      </c>
      <c r="D5943" s="95" t="s">
        <v>440</v>
      </c>
      <c r="E5943" s="87"/>
      <c r="F5943" s="69"/>
      <c r="G5943" s="69"/>
      <c r="H5943" s="69"/>
      <c r="I5943" s="69"/>
      <c r="J5943" s="70"/>
      <c r="K5943" s="118" t="e">
        <f>VLOOKUP(B5943,WB.GDP.1993,'WB (WDI)'!$AJ$2,FALSE)</f>
        <v>#N/A</v>
      </c>
      <c r="L5943" s="112" t="e">
        <f>VLOOKUP($B5943,WB.UNEMP.1993,'WB (WDI)'!$AJ$2,FALSE)</f>
        <v>#N/A</v>
      </c>
    </row>
    <row r="5944" spans="1:12" x14ac:dyDescent="0.25">
      <c r="A5944" s="93">
        <v>1993</v>
      </c>
      <c r="B5944" s="94" t="s">
        <v>473</v>
      </c>
      <c r="C5944" s="95" t="s">
        <v>474</v>
      </c>
      <c r="D5944" s="95" t="s">
        <v>440</v>
      </c>
      <c r="E5944" s="87"/>
      <c r="F5944" s="69"/>
      <c r="G5944" s="69"/>
      <c r="H5944" s="69"/>
      <c r="I5944" s="69"/>
      <c r="J5944" s="70"/>
      <c r="K5944" s="118" t="e">
        <f>VLOOKUP(B5944,WB.GDP.1993,'WB (WDI)'!$AJ$2,FALSE)</f>
        <v>#N/A</v>
      </c>
      <c r="L5944" s="112" t="e">
        <f>VLOOKUP($B5944,WB.UNEMP.1993,'WB (WDI)'!$AJ$2,FALSE)</f>
        <v>#N/A</v>
      </c>
    </row>
    <row r="5945" spans="1:12" x14ac:dyDescent="0.25">
      <c r="A5945" s="93">
        <v>1993</v>
      </c>
      <c r="B5945" s="94" t="s">
        <v>475</v>
      </c>
      <c r="C5945" s="95" t="s">
        <v>476</v>
      </c>
      <c r="D5945" s="95" t="s">
        <v>440</v>
      </c>
      <c r="E5945" s="87"/>
      <c r="F5945" s="69"/>
      <c r="G5945" s="69"/>
      <c r="H5945" s="69"/>
      <c r="I5945" s="69"/>
      <c r="J5945" s="70"/>
      <c r="K5945" s="118" t="e">
        <f>VLOOKUP(B5945,WB.GDP.1993,'WB (WDI)'!$AJ$2,FALSE)</f>
        <v>#N/A</v>
      </c>
      <c r="L5945" s="112" t="e">
        <f>VLOOKUP($B5945,WB.UNEMP.1993,'WB (WDI)'!$AJ$2,FALSE)</f>
        <v>#N/A</v>
      </c>
    </row>
    <row r="5946" spans="1:12" x14ac:dyDescent="0.25">
      <c r="A5946" s="93">
        <v>1993</v>
      </c>
      <c r="B5946" s="94" t="s">
        <v>477</v>
      </c>
      <c r="C5946" s="95" t="s">
        <v>478</v>
      </c>
      <c r="D5946" s="95" t="s">
        <v>440</v>
      </c>
      <c r="E5946" s="87"/>
      <c r="F5946" s="69"/>
      <c r="G5946" s="69"/>
      <c r="H5946" s="69"/>
      <c r="I5946" s="69"/>
      <c r="J5946" s="70"/>
      <c r="K5946" s="118" t="e">
        <f>VLOOKUP(B5946,WB.GDP.1993,'WB (WDI)'!$AJ$2,FALSE)</f>
        <v>#N/A</v>
      </c>
      <c r="L5946" s="112" t="e">
        <f>VLOOKUP($B5946,WB.UNEMP.1993,'WB (WDI)'!$AJ$2,FALSE)</f>
        <v>#N/A</v>
      </c>
    </row>
    <row r="5947" spans="1:12" x14ac:dyDescent="0.25">
      <c r="A5947" s="93">
        <v>1993</v>
      </c>
      <c r="B5947" s="94" t="s">
        <v>479</v>
      </c>
      <c r="C5947" s="95" t="s">
        <v>480</v>
      </c>
      <c r="D5947" s="95" t="s">
        <v>440</v>
      </c>
      <c r="E5947" s="87"/>
      <c r="F5947" s="69"/>
      <c r="G5947" s="69"/>
      <c r="H5947" s="69"/>
      <c r="I5947" s="69"/>
      <c r="J5947" s="70"/>
      <c r="K5947" s="118" t="e">
        <f>VLOOKUP(B5947,WB.GDP.1993,'WB (WDI)'!$AJ$2,FALSE)</f>
        <v>#N/A</v>
      </c>
      <c r="L5947" s="112" t="e">
        <f>VLOOKUP($B5947,WB.UNEMP.1993,'WB (WDI)'!$AJ$2,FALSE)</f>
        <v>#N/A</v>
      </c>
    </row>
    <row r="5948" spans="1:12" x14ac:dyDescent="0.25">
      <c r="A5948" s="93">
        <v>1993</v>
      </c>
      <c r="B5948" s="94" t="s">
        <v>481</v>
      </c>
      <c r="C5948" s="95" t="s">
        <v>482</v>
      </c>
      <c r="D5948" s="95" t="s">
        <v>440</v>
      </c>
      <c r="E5948" s="87"/>
      <c r="F5948" s="69"/>
      <c r="G5948" s="69"/>
      <c r="H5948" s="69"/>
      <c r="I5948" s="69"/>
      <c r="J5948" s="70"/>
      <c r="K5948" s="118" t="e">
        <f>VLOOKUP(B5948,WB.GDP.1993,'WB (WDI)'!$AJ$2,FALSE)</f>
        <v>#N/A</v>
      </c>
      <c r="L5948" s="112">
        <f>VLOOKUP($B5948,WB.UNEMP.1993,'WB (WDI)'!$AJ$2,FALSE)</f>
        <v>10.9700002670288</v>
      </c>
    </row>
    <row r="5949" spans="1:12" x14ac:dyDescent="0.25">
      <c r="A5949" s="93">
        <v>1993</v>
      </c>
      <c r="B5949" s="94" t="s">
        <v>483</v>
      </c>
      <c r="C5949" s="95" t="s">
        <v>484</v>
      </c>
      <c r="D5949" s="95" t="s">
        <v>440</v>
      </c>
      <c r="E5949" s="87"/>
      <c r="F5949" s="69"/>
      <c r="G5949" s="69"/>
      <c r="H5949" s="69"/>
      <c r="I5949" s="69"/>
      <c r="J5949" s="70"/>
      <c r="K5949" s="118" t="e">
        <f>VLOOKUP(B5949,WB.GDP.1993,'WB (WDI)'!$AJ$2,FALSE)</f>
        <v>#N/A</v>
      </c>
      <c r="L5949" s="112" t="e">
        <f>VLOOKUP($B5949,WB.UNEMP.1993,'WB (WDI)'!$AJ$2,FALSE)</f>
        <v>#N/A</v>
      </c>
    </row>
    <row r="5950" spans="1:12" x14ac:dyDescent="0.25">
      <c r="A5950" s="93">
        <v>1993</v>
      </c>
      <c r="B5950" s="94" t="s">
        <v>485</v>
      </c>
      <c r="C5950" s="95" t="s">
        <v>486</v>
      </c>
      <c r="D5950" s="95" t="s">
        <v>440</v>
      </c>
      <c r="E5950" s="87"/>
      <c r="F5950" s="69"/>
      <c r="G5950" s="69"/>
      <c r="H5950" s="69"/>
      <c r="I5950" s="69"/>
      <c r="J5950" s="70"/>
      <c r="K5950" s="118" t="e">
        <f>VLOOKUP(B5950,WB.GDP.1993,'WB (WDI)'!$AJ$2,FALSE)</f>
        <v>#N/A</v>
      </c>
      <c r="L5950" s="112" t="e">
        <f>VLOOKUP($B5950,WB.UNEMP.1993,'WB (WDI)'!$AJ$2,FALSE)</f>
        <v>#N/A</v>
      </c>
    </row>
    <row r="5951" spans="1:12" x14ac:dyDescent="0.25">
      <c r="A5951" s="93">
        <v>1993</v>
      </c>
      <c r="B5951" s="94" t="s">
        <v>487</v>
      </c>
      <c r="C5951" s="95" t="s">
        <v>488</v>
      </c>
      <c r="D5951" s="95" t="s">
        <v>440</v>
      </c>
      <c r="E5951" s="87"/>
      <c r="F5951" s="69"/>
      <c r="G5951" s="69"/>
      <c r="H5951" s="69"/>
      <c r="I5951" s="69"/>
      <c r="J5951" s="70"/>
      <c r="K5951" s="118">
        <f>VLOOKUP(B5951,WB.GDP.1993,'WB (WDI)'!$AJ$2,FALSE)</f>
        <v>4012.618922827347</v>
      </c>
      <c r="L5951" s="112">
        <f>VLOOKUP($B5951,WB.UNEMP.1993,'WB (WDI)'!$AJ$2,FALSE)</f>
        <v>2.6300001144409202</v>
      </c>
    </row>
    <row r="5952" spans="1:12" x14ac:dyDescent="0.25">
      <c r="A5952" s="93">
        <v>1993</v>
      </c>
      <c r="B5952" s="94" t="s">
        <v>489</v>
      </c>
      <c r="C5952" s="95" t="s">
        <v>490</v>
      </c>
      <c r="D5952" s="95" t="s">
        <v>440</v>
      </c>
      <c r="E5952" s="87"/>
      <c r="F5952" s="69"/>
      <c r="G5952" s="69"/>
      <c r="H5952" s="69"/>
      <c r="I5952" s="69"/>
      <c r="J5952" s="70"/>
      <c r="K5952" s="118" t="e">
        <f>VLOOKUP(B5952,WB.GDP.1993,'WB (WDI)'!$AJ$2,FALSE)</f>
        <v>#N/A</v>
      </c>
      <c r="L5952" s="112" t="e">
        <f>VLOOKUP($B5952,WB.UNEMP.1993,'WB (WDI)'!$AJ$2,FALSE)</f>
        <v>#N/A</v>
      </c>
    </row>
    <row r="5953" spans="1:12" x14ac:dyDescent="0.25">
      <c r="A5953" s="93">
        <v>1993</v>
      </c>
      <c r="B5953" s="94" t="s">
        <v>491</v>
      </c>
      <c r="C5953" s="95" t="s">
        <v>492</v>
      </c>
      <c r="D5953" s="95" t="s">
        <v>440</v>
      </c>
      <c r="E5953" s="87"/>
      <c r="F5953" s="69"/>
      <c r="G5953" s="69"/>
      <c r="H5953" s="69"/>
      <c r="I5953" s="69"/>
      <c r="J5953" s="70"/>
      <c r="K5953" s="118">
        <f>VLOOKUP(B5953,WB.GDP.1993,'WB (WDI)'!$AJ$2,FALSE)</f>
        <v>4149.1373625807819</v>
      </c>
      <c r="L5953" s="112">
        <f>VLOOKUP($B5953,WB.UNEMP.1993,'WB (WDI)'!$AJ$2,FALSE)</f>
        <v>1.29999995231628</v>
      </c>
    </row>
    <row r="5954" spans="1:12" x14ac:dyDescent="0.25">
      <c r="A5954" s="93">
        <v>1993</v>
      </c>
      <c r="B5954" s="94" t="s">
        <v>493</v>
      </c>
      <c r="C5954" s="95" t="s">
        <v>494</v>
      </c>
      <c r="D5954" s="95" t="s">
        <v>440</v>
      </c>
      <c r="E5954" s="87"/>
      <c r="F5954" s="69"/>
      <c r="G5954" s="69"/>
      <c r="H5954" s="69"/>
      <c r="I5954" s="69"/>
      <c r="J5954" s="70"/>
      <c r="K5954" s="118">
        <f>VLOOKUP(B5954,WB.GDP.1993,'WB (WDI)'!$AJ$2,FALSE)</f>
        <v>2807.4949470779011</v>
      </c>
      <c r="L5954" s="112" t="e">
        <f>VLOOKUP($B5954,WB.UNEMP.1993,'WB (WDI)'!$AJ$2,FALSE)</f>
        <v>#N/A</v>
      </c>
    </row>
    <row r="5955" spans="1:12" ht="15.75" thickBot="1" x14ac:dyDescent="0.3">
      <c r="A5955" s="100">
        <v>1993</v>
      </c>
      <c r="B5955" s="101" t="s">
        <v>495</v>
      </c>
      <c r="C5955" s="102" t="s">
        <v>496</v>
      </c>
      <c r="D5955" s="102" t="s">
        <v>440</v>
      </c>
      <c r="E5955" s="88"/>
      <c r="F5955" s="56"/>
      <c r="G5955" s="56"/>
      <c r="H5955" s="56"/>
      <c r="I5955" s="56"/>
      <c r="J5955" s="71"/>
      <c r="K5955" s="119" t="e">
        <f>VLOOKUP(B5955,WB.GDP.1993,'WB (WDI)'!$AJ$2,FALSE)</f>
        <v>#N/A</v>
      </c>
      <c r="L5955" s="113" t="e">
        <f>VLOOKUP($B5955,WB.UNEMP.1993,'WB (WDI)'!$AJ$2,FALSE)</f>
        <v>#N/A</v>
      </c>
    </row>
    <row r="5956" spans="1:12" x14ac:dyDescent="0.25">
      <c r="A5956" s="90">
        <v>1994</v>
      </c>
      <c r="B5956" s="91" t="s">
        <v>4</v>
      </c>
      <c r="C5956" s="92" t="s">
        <v>5</v>
      </c>
      <c r="D5956" s="92" t="s">
        <v>6</v>
      </c>
      <c r="E5956" s="86"/>
      <c r="F5956" s="69"/>
      <c r="G5956" s="69"/>
      <c r="H5956" s="69"/>
      <c r="I5956" s="69"/>
      <c r="J5956" s="70"/>
      <c r="K5956" s="118">
        <f>VLOOKUP(B5956,WB.GDP.1994,'WB (WDI)'!$AK$2,FALSE)</f>
        <v>7792.0851820593907</v>
      </c>
      <c r="L5956" s="112">
        <f>VLOOKUP($B5956,WB.UNEMP.1994,'WB (WDI)'!$AK$2,FALSE)</f>
        <v>27.7399997711182</v>
      </c>
    </row>
    <row r="5957" spans="1:12" x14ac:dyDescent="0.25">
      <c r="A5957" s="93">
        <v>1994</v>
      </c>
      <c r="B5957" s="94" t="s">
        <v>7</v>
      </c>
      <c r="C5957" s="95" t="s">
        <v>8</v>
      </c>
      <c r="D5957" s="95" t="s">
        <v>6</v>
      </c>
      <c r="E5957" s="87"/>
      <c r="F5957" s="69"/>
      <c r="G5957" s="69"/>
      <c r="H5957" s="69"/>
      <c r="I5957" s="69"/>
      <c r="J5957" s="70"/>
      <c r="K5957" s="118">
        <f>VLOOKUP(B5957,WB.GDP.1994,'WB (WDI)'!$AK$2,FALSE)</f>
        <v>6321.2507075133572</v>
      </c>
      <c r="L5957" s="112">
        <f>VLOOKUP($B5957,WB.UNEMP.1994,'WB (WDI)'!$AK$2,FALSE)</f>
        <v>10.930000305175801</v>
      </c>
    </row>
    <row r="5958" spans="1:12" x14ac:dyDescent="0.25">
      <c r="A5958" s="93">
        <v>1994</v>
      </c>
      <c r="B5958" s="94" t="s">
        <v>9</v>
      </c>
      <c r="C5958" s="95" t="s">
        <v>10</v>
      </c>
      <c r="D5958" s="95" t="s">
        <v>6</v>
      </c>
      <c r="E5958" s="87"/>
      <c r="F5958" s="69"/>
      <c r="G5958" s="69"/>
      <c r="H5958" s="69"/>
      <c r="I5958" s="69"/>
      <c r="J5958" s="70"/>
      <c r="K5958" s="118" t="e">
        <f>VLOOKUP(B5958,WB.GDP.1994,'WB (WDI)'!$AK$2,FALSE)</f>
        <v>#N/A</v>
      </c>
      <c r="L5958" s="112">
        <f>VLOOKUP($B5958,WB.UNEMP.1994,'WB (WDI)'!$AK$2,FALSE)</f>
        <v>19.190000534057599</v>
      </c>
    </row>
    <row r="5959" spans="1:12" x14ac:dyDescent="0.25">
      <c r="A5959" s="93">
        <v>1994</v>
      </c>
      <c r="B5959" s="94" t="s">
        <v>11</v>
      </c>
      <c r="C5959" s="95" t="s">
        <v>12</v>
      </c>
      <c r="D5959" s="95" t="s">
        <v>6</v>
      </c>
      <c r="E5959" s="87"/>
      <c r="F5959" s="69"/>
      <c r="G5959" s="69"/>
      <c r="H5959" s="69"/>
      <c r="I5959" s="69"/>
      <c r="J5959" s="70"/>
      <c r="K5959" s="118">
        <f>VLOOKUP(B5959,WB.GDP.1994,'WB (WDI)'!$AK$2,FALSE)</f>
        <v>4103.5335594418702</v>
      </c>
      <c r="L5959" s="112">
        <f>VLOOKUP($B5959,WB.UNEMP.1994,'WB (WDI)'!$AK$2,FALSE)</f>
        <v>13.8999996185303</v>
      </c>
    </row>
    <row r="5960" spans="1:12" x14ac:dyDescent="0.25">
      <c r="A5960" s="93">
        <v>1994</v>
      </c>
      <c r="B5960" s="94" t="s">
        <v>13</v>
      </c>
      <c r="C5960" s="95" t="s">
        <v>14</v>
      </c>
      <c r="D5960" s="95" t="s">
        <v>6</v>
      </c>
      <c r="E5960" s="87"/>
      <c r="F5960" s="69"/>
      <c r="G5960" s="69"/>
      <c r="H5960" s="69"/>
      <c r="I5960" s="69"/>
      <c r="J5960" s="70"/>
      <c r="K5960" s="118">
        <f>VLOOKUP(B5960,WB.GDP.1994,'WB (WDI)'!$AK$2,FALSE)</f>
        <v>1890.31125010291</v>
      </c>
      <c r="L5960" s="112">
        <f>VLOOKUP($B5960,WB.UNEMP.1994,'WB (WDI)'!$AK$2,FALSE)</f>
        <v>15.439999580383301</v>
      </c>
    </row>
    <row r="5961" spans="1:12" x14ac:dyDescent="0.25">
      <c r="A5961" s="93">
        <v>1994</v>
      </c>
      <c r="B5961" s="94" t="s">
        <v>15</v>
      </c>
      <c r="C5961" s="95" t="s">
        <v>16</v>
      </c>
      <c r="D5961" s="95" t="s">
        <v>6</v>
      </c>
      <c r="E5961" s="87"/>
      <c r="F5961" s="69"/>
      <c r="G5961" s="69"/>
      <c r="H5961" s="69"/>
      <c r="I5961" s="69"/>
      <c r="J5961" s="70"/>
      <c r="K5961" s="118">
        <f>VLOOKUP(B5961,WB.GDP.1994,'WB (WDI)'!$AK$2,FALSE)</f>
        <v>5896.9593474556132</v>
      </c>
      <c r="L5961" s="112">
        <f>VLOOKUP($B5961,WB.UNEMP.1994,'WB (WDI)'!$AK$2,FALSE)</f>
        <v>15.960000038146999</v>
      </c>
    </row>
    <row r="5962" spans="1:12" x14ac:dyDescent="0.25">
      <c r="A5962" s="93">
        <v>1994</v>
      </c>
      <c r="B5962" s="94" t="s">
        <v>17</v>
      </c>
      <c r="C5962" s="95" t="s">
        <v>18</v>
      </c>
      <c r="D5962" s="95" t="s">
        <v>6</v>
      </c>
      <c r="E5962" s="87"/>
      <c r="F5962" s="69"/>
      <c r="G5962" s="69"/>
      <c r="H5962" s="69"/>
      <c r="I5962" s="69"/>
      <c r="J5962" s="70"/>
      <c r="K5962" s="118" t="e">
        <f>VLOOKUP(B5962,WB.GDP.1994,'WB (WDI)'!$AK$2,FALSE)</f>
        <v>#N/A</v>
      </c>
      <c r="L5962" s="112" t="e">
        <f>VLOOKUP($B5962,WB.UNEMP.1994,'WB (WDI)'!$AK$2,FALSE)</f>
        <v>#N/A</v>
      </c>
    </row>
    <row r="5963" spans="1:12" x14ac:dyDescent="0.25">
      <c r="A5963" s="93">
        <v>1994</v>
      </c>
      <c r="B5963" s="94" t="s">
        <v>19</v>
      </c>
      <c r="C5963" s="95" t="s">
        <v>20</v>
      </c>
      <c r="D5963" s="95" t="s">
        <v>6</v>
      </c>
      <c r="E5963" s="87"/>
      <c r="F5963" s="69"/>
      <c r="G5963" s="69"/>
      <c r="H5963" s="69"/>
      <c r="I5963" s="69"/>
      <c r="J5963" s="70"/>
      <c r="K5963" s="118">
        <f>VLOOKUP(B5963,WB.GDP.1994,'WB (WDI)'!$AK$2,FALSE)</f>
        <v>3717.3668807429108</v>
      </c>
      <c r="L5963" s="112">
        <f>VLOOKUP($B5963,WB.UNEMP.1994,'WB (WDI)'!$AK$2,FALSE)</f>
        <v>3.8699998855590798</v>
      </c>
    </row>
    <row r="5964" spans="1:12" x14ac:dyDescent="0.25">
      <c r="A5964" s="93">
        <v>1994</v>
      </c>
      <c r="B5964" s="94" t="s">
        <v>21</v>
      </c>
      <c r="C5964" s="95" t="s">
        <v>22</v>
      </c>
      <c r="D5964" s="95" t="s">
        <v>6</v>
      </c>
      <c r="E5964" s="87"/>
      <c r="F5964" s="69"/>
      <c r="G5964" s="69"/>
      <c r="H5964" s="69"/>
      <c r="I5964" s="69"/>
      <c r="J5964" s="70"/>
      <c r="K5964" s="118">
        <f>VLOOKUP(B5964,WB.GDP.1994,'WB (WDI)'!$AK$2,FALSE)</f>
        <v>2195.8201307467475</v>
      </c>
      <c r="L5964" s="112">
        <f>VLOOKUP($B5964,WB.UNEMP.1994,'WB (WDI)'!$AK$2,FALSE)</f>
        <v>1.37000000476837</v>
      </c>
    </row>
    <row r="5965" spans="1:12" x14ac:dyDescent="0.25">
      <c r="A5965" s="93">
        <v>1994</v>
      </c>
      <c r="B5965" s="94" t="s">
        <v>23</v>
      </c>
      <c r="C5965" s="95" t="s">
        <v>24</v>
      </c>
      <c r="D5965" s="95" t="s">
        <v>6</v>
      </c>
      <c r="E5965" s="87"/>
      <c r="F5965" s="69"/>
      <c r="G5965" s="69"/>
      <c r="H5965" s="69"/>
      <c r="I5965" s="69"/>
      <c r="J5965" s="70"/>
      <c r="K5965" s="118">
        <f>VLOOKUP(B5965,WB.GDP.1994,'WB (WDI)'!$AK$2,FALSE)</f>
        <v>9510.1294313733688</v>
      </c>
      <c r="L5965" s="112">
        <f>VLOOKUP($B5965,WB.UNEMP.1994,'WB (WDI)'!$AK$2,FALSE)</f>
        <v>21.200000762939499</v>
      </c>
    </row>
    <row r="5966" spans="1:12" x14ac:dyDescent="0.25">
      <c r="A5966" s="93">
        <v>1994</v>
      </c>
      <c r="B5966" s="94" t="s">
        <v>25</v>
      </c>
      <c r="C5966" s="95" t="s">
        <v>26</v>
      </c>
      <c r="D5966" s="95" t="s">
        <v>6</v>
      </c>
      <c r="E5966" s="87"/>
      <c r="F5966" s="69"/>
      <c r="G5966" s="69"/>
      <c r="H5966" s="69"/>
      <c r="I5966" s="69"/>
      <c r="J5966" s="70"/>
      <c r="K5966" s="118" t="e">
        <f>VLOOKUP(B5966,WB.GDP.1994,'WB (WDI)'!$AK$2,FALSE)</f>
        <v>#N/A</v>
      </c>
      <c r="L5966" s="112" t="e">
        <f>VLOOKUP($B5966,WB.UNEMP.1994,'WB (WDI)'!$AK$2,FALSE)</f>
        <v>#N/A</v>
      </c>
    </row>
    <row r="5967" spans="1:12" x14ac:dyDescent="0.25">
      <c r="A5967" s="93">
        <v>1994</v>
      </c>
      <c r="B5967" s="94" t="s">
        <v>27</v>
      </c>
      <c r="C5967" s="95" t="s">
        <v>28</v>
      </c>
      <c r="D5967" s="95" t="s">
        <v>6</v>
      </c>
      <c r="E5967" s="87"/>
      <c r="F5967" s="69"/>
      <c r="G5967" s="69"/>
      <c r="H5967" s="69"/>
      <c r="I5967" s="69"/>
      <c r="J5967" s="70"/>
      <c r="K5967" s="118">
        <f>VLOOKUP(B5967,WB.GDP.1994,'WB (WDI)'!$AK$2,FALSE)</f>
        <v>1046.6092544753064</v>
      </c>
      <c r="L5967" s="112">
        <f>VLOOKUP($B5967,WB.UNEMP.1994,'WB (WDI)'!$AK$2,FALSE)</f>
        <v>2.5799999237060498</v>
      </c>
    </row>
    <row r="5968" spans="1:12" x14ac:dyDescent="0.25">
      <c r="A5968" s="93">
        <v>1994</v>
      </c>
      <c r="B5968" s="94" t="s">
        <v>29</v>
      </c>
      <c r="C5968" s="95" t="s">
        <v>30</v>
      </c>
      <c r="D5968" s="95" t="s">
        <v>6</v>
      </c>
      <c r="E5968" s="87"/>
      <c r="F5968" s="69"/>
      <c r="G5968" s="69"/>
      <c r="H5968" s="69"/>
      <c r="I5968" s="69"/>
      <c r="J5968" s="70"/>
      <c r="K5968" s="118">
        <f>VLOOKUP(B5968,WB.GDP.1994,'WB (WDI)'!$AK$2,FALSE)</f>
        <v>1044.7155368381218</v>
      </c>
      <c r="L5968" s="112">
        <f>VLOOKUP($B5968,WB.UNEMP.1994,'WB (WDI)'!$AK$2,FALSE)</f>
        <v>1.87000000476837</v>
      </c>
    </row>
    <row r="5969" spans="1:12" x14ac:dyDescent="0.25">
      <c r="A5969" s="93">
        <v>1994</v>
      </c>
      <c r="B5969" s="94" t="s">
        <v>31</v>
      </c>
      <c r="C5969" s="95" t="s">
        <v>32</v>
      </c>
      <c r="D5969" s="95" t="s">
        <v>6</v>
      </c>
      <c r="E5969" s="87"/>
      <c r="F5969" s="69"/>
      <c r="G5969" s="69"/>
      <c r="H5969" s="69"/>
      <c r="I5969" s="69"/>
      <c r="J5969" s="70"/>
      <c r="K5969" s="118">
        <f>VLOOKUP(B5969,WB.GDP.1994,'WB (WDI)'!$AK$2,FALSE)</f>
        <v>2288.2533619844048</v>
      </c>
      <c r="L5969" s="112">
        <f>VLOOKUP($B5969,WB.UNEMP.1994,'WB (WDI)'!$AK$2,FALSE)</f>
        <v>10.789999961853001</v>
      </c>
    </row>
    <row r="5970" spans="1:12" x14ac:dyDescent="0.25">
      <c r="A5970" s="93">
        <v>1994</v>
      </c>
      <c r="B5970" s="94" t="s">
        <v>33</v>
      </c>
      <c r="C5970" s="95" t="s">
        <v>34</v>
      </c>
      <c r="D5970" s="95" t="s">
        <v>6</v>
      </c>
      <c r="E5970" s="87"/>
      <c r="F5970" s="69"/>
      <c r="G5970" s="69"/>
      <c r="H5970" s="69"/>
      <c r="I5970" s="69"/>
      <c r="J5970" s="70"/>
      <c r="K5970" s="118">
        <f>VLOOKUP(B5970,WB.GDP.1994,'WB (WDI)'!$AK$2,FALSE)</f>
        <v>2514.8099117769675</v>
      </c>
      <c r="L5970" s="112">
        <f>VLOOKUP($B5970,WB.UNEMP.1994,'WB (WDI)'!$AK$2,FALSE)</f>
        <v>8.0600004196166992</v>
      </c>
    </row>
    <row r="5971" spans="1:12" x14ac:dyDescent="0.25">
      <c r="A5971" s="93">
        <v>1994</v>
      </c>
      <c r="B5971" s="94" t="s">
        <v>35</v>
      </c>
      <c r="C5971" s="95" t="s">
        <v>36</v>
      </c>
      <c r="D5971" s="95" t="s">
        <v>6</v>
      </c>
      <c r="E5971" s="87"/>
      <c r="F5971" s="69"/>
      <c r="G5971" s="69"/>
      <c r="H5971" s="69"/>
      <c r="I5971" s="69"/>
      <c r="J5971" s="70"/>
      <c r="K5971" s="118">
        <f>VLOOKUP(B5971,WB.GDP.1994,'WB (WDI)'!$AK$2,FALSE)</f>
        <v>1053.7466062528824</v>
      </c>
      <c r="L5971" s="112">
        <f>VLOOKUP($B5971,WB.UNEMP.1994,'WB (WDI)'!$AK$2,FALSE)</f>
        <v>4.4699997901916504</v>
      </c>
    </row>
    <row r="5972" spans="1:12" x14ac:dyDescent="0.25">
      <c r="A5972" s="93">
        <v>1994</v>
      </c>
      <c r="B5972" s="94" t="s">
        <v>37</v>
      </c>
      <c r="C5972" s="95" t="s">
        <v>38</v>
      </c>
      <c r="D5972" s="95" t="s">
        <v>6</v>
      </c>
      <c r="E5972" s="87"/>
      <c r="F5972" s="69"/>
      <c r="G5972" s="69"/>
      <c r="H5972" s="69"/>
      <c r="I5972" s="69"/>
      <c r="J5972" s="70"/>
      <c r="K5972" s="118">
        <f>VLOOKUP(B5972,WB.GDP.1994,'WB (WDI)'!$AK$2,FALSE)</f>
        <v>960.58638280024786</v>
      </c>
      <c r="L5972" s="112">
        <f>VLOOKUP($B5972,WB.UNEMP.1994,'WB (WDI)'!$AK$2,FALSE)</f>
        <v>0.75</v>
      </c>
    </row>
    <row r="5973" spans="1:12" x14ac:dyDescent="0.25">
      <c r="A5973" s="93">
        <v>1994</v>
      </c>
      <c r="B5973" s="94" t="s">
        <v>39</v>
      </c>
      <c r="C5973" s="95" t="s">
        <v>40</v>
      </c>
      <c r="D5973" s="95" t="s">
        <v>6</v>
      </c>
      <c r="E5973" s="87"/>
      <c r="F5973" s="69"/>
      <c r="G5973" s="69"/>
      <c r="H5973" s="69"/>
      <c r="I5973" s="69"/>
      <c r="J5973" s="70"/>
      <c r="K5973" s="118">
        <f>VLOOKUP(B5973,WB.GDP.1994,'WB (WDI)'!$AK$2,FALSE)</f>
        <v>2730.6457608555465</v>
      </c>
      <c r="L5973" s="112">
        <f>VLOOKUP($B5973,WB.UNEMP.1994,'WB (WDI)'!$AK$2,FALSE)</f>
        <v>4.5900001525878897</v>
      </c>
    </row>
    <row r="5974" spans="1:12" x14ac:dyDescent="0.25">
      <c r="A5974" s="93">
        <v>1994</v>
      </c>
      <c r="B5974" s="94" t="s">
        <v>41</v>
      </c>
      <c r="C5974" s="95" t="s">
        <v>42</v>
      </c>
      <c r="D5974" s="95" t="s">
        <v>6</v>
      </c>
      <c r="E5974" s="87"/>
      <c r="F5974" s="69"/>
      <c r="G5974" s="69"/>
      <c r="H5974" s="69"/>
      <c r="I5974" s="69"/>
      <c r="J5974" s="70"/>
      <c r="K5974" s="118">
        <f>VLOOKUP(B5974,WB.GDP.1994,'WB (WDI)'!$AK$2,FALSE)</f>
        <v>4502.9594777820548</v>
      </c>
      <c r="L5974" s="112">
        <f>VLOOKUP($B5974,WB.UNEMP.1994,'WB (WDI)'!$AK$2,FALSE)</f>
        <v>20</v>
      </c>
    </row>
    <row r="5975" spans="1:12" x14ac:dyDescent="0.25">
      <c r="A5975" s="93">
        <v>1994</v>
      </c>
      <c r="B5975" s="94" t="s">
        <v>43</v>
      </c>
      <c r="C5975" s="95" t="s">
        <v>44</v>
      </c>
      <c r="D5975" s="95" t="s">
        <v>6</v>
      </c>
      <c r="E5975" s="87"/>
      <c r="F5975" s="69"/>
      <c r="G5975" s="69"/>
      <c r="H5975" s="69"/>
      <c r="I5975" s="69"/>
      <c r="J5975" s="70"/>
      <c r="K5975" s="118">
        <f>VLOOKUP(B5975,WB.GDP.1994,'WB (WDI)'!$AK$2,FALSE)</f>
        <v>3922.8186675091329</v>
      </c>
      <c r="L5975" s="112">
        <f>VLOOKUP($B5975,WB.UNEMP.1994,'WB (WDI)'!$AK$2,FALSE)</f>
        <v>4.9499998092651403</v>
      </c>
    </row>
    <row r="5976" spans="1:12" x14ac:dyDescent="0.25">
      <c r="A5976" s="93">
        <v>1994</v>
      </c>
      <c r="B5976" s="94" t="s">
        <v>45</v>
      </c>
      <c r="C5976" s="95" t="s">
        <v>46</v>
      </c>
      <c r="D5976" s="95" t="s">
        <v>6</v>
      </c>
      <c r="E5976" s="87"/>
      <c r="F5976" s="69"/>
      <c r="G5976" s="69"/>
      <c r="H5976" s="69"/>
      <c r="I5976" s="69"/>
      <c r="J5976" s="70"/>
      <c r="K5976" s="118">
        <f>VLOOKUP(B5976,WB.GDP.1994,'WB (WDI)'!$AK$2,FALSE)</f>
        <v>1066.4681189092107</v>
      </c>
      <c r="L5976" s="112">
        <f>VLOOKUP($B5976,WB.UNEMP.1994,'WB (WDI)'!$AK$2,FALSE)</f>
        <v>2.9100000858306898</v>
      </c>
    </row>
    <row r="5977" spans="1:12" x14ac:dyDescent="0.25">
      <c r="A5977" s="93">
        <v>1994</v>
      </c>
      <c r="B5977" s="94" t="s">
        <v>47</v>
      </c>
      <c r="C5977" s="95" t="s">
        <v>48</v>
      </c>
      <c r="D5977" s="95" t="s">
        <v>6</v>
      </c>
      <c r="E5977" s="87"/>
      <c r="F5977" s="69"/>
      <c r="G5977" s="69"/>
      <c r="H5977" s="69"/>
      <c r="I5977" s="69"/>
      <c r="J5977" s="70"/>
      <c r="K5977" s="118" t="e">
        <f>VLOOKUP(B5977,WB.GDP.1994,'WB (WDI)'!$AK$2,FALSE)</f>
        <v>#N/A</v>
      </c>
      <c r="L5977" s="112">
        <f>VLOOKUP($B5977,WB.UNEMP.1994,'WB (WDI)'!$AK$2,FALSE)</f>
        <v>11.6599998474121</v>
      </c>
    </row>
    <row r="5978" spans="1:12" x14ac:dyDescent="0.25">
      <c r="A5978" s="93">
        <v>1994</v>
      </c>
      <c r="B5978" s="94" t="s">
        <v>49</v>
      </c>
      <c r="C5978" s="95" t="s">
        <v>50</v>
      </c>
      <c r="D5978" s="95" t="s">
        <v>6</v>
      </c>
      <c r="E5978" s="87"/>
      <c r="F5978" s="69"/>
      <c r="G5978" s="69"/>
      <c r="H5978" s="69"/>
      <c r="I5978" s="69"/>
      <c r="J5978" s="70"/>
      <c r="K5978" s="118">
        <f>VLOOKUP(B5978,WB.GDP.1994,'WB (WDI)'!$AK$2,FALSE)</f>
        <v>1572.0656073238508</v>
      </c>
      <c r="L5978" s="112">
        <f>VLOOKUP($B5978,WB.UNEMP.1994,'WB (WDI)'!$AK$2,FALSE)</f>
        <v>8.5399999618530291</v>
      </c>
    </row>
    <row r="5979" spans="1:12" x14ac:dyDescent="0.25">
      <c r="A5979" s="93">
        <v>1994</v>
      </c>
      <c r="B5979" s="94" t="s">
        <v>51</v>
      </c>
      <c r="C5979" s="95" t="s">
        <v>52</v>
      </c>
      <c r="D5979" s="95" t="s">
        <v>6</v>
      </c>
      <c r="E5979" s="87"/>
      <c r="F5979" s="69"/>
      <c r="G5979" s="69"/>
      <c r="H5979" s="69"/>
      <c r="I5979" s="69"/>
      <c r="J5979" s="70"/>
      <c r="K5979" s="118" t="e">
        <f>VLOOKUP(B5979,WB.GDP.1994,'WB (WDI)'!$AK$2,FALSE)</f>
        <v>#N/A</v>
      </c>
      <c r="L5979" s="112">
        <f>VLOOKUP($B5979,WB.UNEMP.1994,'WB (WDI)'!$AK$2,FALSE)</f>
        <v>6.8699998855590803</v>
      </c>
    </row>
    <row r="5980" spans="1:12" x14ac:dyDescent="0.25">
      <c r="A5980" s="93">
        <v>1994</v>
      </c>
      <c r="B5980" s="94" t="s">
        <v>53</v>
      </c>
      <c r="C5980" s="95" t="s">
        <v>54</v>
      </c>
      <c r="D5980" s="95" t="s">
        <v>6</v>
      </c>
      <c r="E5980" s="87"/>
      <c r="F5980" s="69"/>
      <c r="G5980" s="69"/>
      <c r="H5980" s="69"/>
      <c r="I5980" s="69"/>
      <c r="J5980" s="70"/>
      <c r="K5980" s="118">
        <f>VLOOKUP(B5980,WB.GDP.1994,'WB (WDI)'!$AK$2,FALSE)</f>
        <v>5123.0898776309396</v>
      </c>
      <c r="L5980" s="112">
        <f>VLOOKUP($B5980,WB.UNEMP.1994,'WB (WDI)'!$AK$2,FALSE)</f>
        <v>21.659999847412099</v>
      </c>
    </row>
    <row r="5981" spans="1:12" x14ac:dyDescent="0.25">
      <c r="A5981" s="93">
        <v>1994</v>
      </c>
      <c r="B5981" s="94" t="s">
        <v>55</v>
      </c>
      <c r="C5981" s="95" t="s">
        <v>56</v>
      </c>
      <c r="D5981" s="95" t="s">
        <v>6</v>
      </c>
      <c r="E5981" s="87"/>
      <c r="F5981" s="69"/>
      <c r="G5981" s="69"/>
      <c r="H5981" s="69"/>
      <c r="I5981" s="69"/>
      <c r="J5981" s="70"/>
      <c r="K5981" s="118">
        <f>VLOOKUP(B5981,WB.GDP.1994,'WB (WDI)'!$AK$2,FALSE)</f>
        <v>659.09134153323805</v>
      </c>
      <c r="L5981" s="112">
        <f>VLOOKUP($B5981,WB.UNEMP.1994,'WB (WDI)'!$AK$2,FALSE)</f>
        <v>3.0999999046325701</v>
      </c>
    </row>
    <row r="5982" spans="1:12" x14ac:dyDescent="0.25">
      <c r="A5982" s="93">
        <v>1994</v>
      </c>
      <c r="B5982" s="94" t="s">
        <v>57</v>
      </c>
      <c r="C5982" s="95" t="s">
        <v>58</v>
      </c>
      <c r="D5982" s="95" t="s">
        <v>6</v>
      </c>
      <c r="E5982" s="87"/>
      <c r="F5982" s="69"/>
      <c r="G5982" s="69"/>
      <c r="H5982" s="69"/>
      <c r="I5982" s="69"/>
      <c r="J5982" s="70"/>
      <c r="K5982" s="118" t="e">
        <f>VLOOKUP(B5982,WB.GDP.1994,'WB (WDI)'!$AK$2,FALSE)</f>
        <v>#N/A</v>
      </c>
      <c r="L5982" s="112" t="e">
        <f>VLOOKUP($B5982,WB.UNEMP.1994,'WB (WDI)'!$AK$2,FALSE)</f>
        <v>#N/A</v>
      </c>
    </row>
    <row r="5983" spans="1:12" x14ac:dyDescent="0.25">
      <c r="A5983" s="93">
        <v>1994</v>
      </c>
      <c r="B5983" s="94" t="s">
        <v>59</v>
      </c>
      <c r="C5983" s="95" t="s">
        <v>60</v>
      </c>
      <c r="D5983" s="95" t="s">
        <v>6</v>
      </c>
      <c r="E5983" s="87"/>
      <c r="F5983" s="69"/>
      <c r="G5983" s="69"/>
      <c r="H5983" s="69"/>
      <c r="I5983" s="69"/>
      <c r="J5983" s="70"/>
      <c r="K5983" s="118">
        <f>VLOOKUP(B5983,WB.GDP.1994,'WB (WDI)'!$AK$2,FALSE)</f>
        <v>18099.344359150728</v>
      </c>
      <c r="L5983" s="112">
        <f>VLOOKUP($B5983,WB.UNEMP.1994,'WB (WDI)'!$AK$2,FALSE)</f>
        <v>17.7700004577637</v>
      </c>
    </row>
    <row r="5984" spans="1:12" x14ac:dyDescent="0.25">
      <c r="A5984" s="93">
        <v>1994</v>
      </c>
      <c r="B5984" s="94" t="s">
        <v>61</v>
      </c>
      <c r="C5984" s="95" t="s">
        <v>62</v>
      </c>
      <c r="D5984" s="95" t="s">
        <v>6</v>
      </c>
      <c r="E5984" s="87"/>
      <c r="F5984" s="69"/>
      <c r="G5984" s="69"/>
      <c r="H5984" s="69"/>
      <c r="I5984" s="69"/>
      <c r="J5984" s="70"/>
      <c r="K5984" s="118">
        <f>VLOOKUP(B5984,WB.GDP.1994,'WB (WDI)'!$AK$2,FALSE)</f>
        <v>2175.5183369257365</v>
      </c>
      <c r="L5984" s="112">
        <f>VLOOKUP($B5984,WB.UNEMP.1994,'WB (WDI)'!$AK$2,FALSE)</f>
        <v>9.5299997329711896</v>
      </c>
    </row>
    <row r="5985" spans="1:12" x14ac:dyDescent="0.25">
      <c r="A5985" s="93">
        <v>1994</v>
      </c>
      <c r="B5985" s="94" t="s">
        <v>63</v>
      </c>
      <c r="C5985" s="95" t="s">
        <v>64</v>
      </c>
      <c r="D5985" s="95" t="s">
        <v>6</v>
      </c>
      <c r="E5985" s="87"/>
      <c r="F5985" s="69"/>
      <c r="G5985" s="69"/>
      <c r="H5985" s="69"/>
      <c r="I5985" s="69"/>
      <c r="J5985" s="70"/>
      <c r="K5985" s="118">
        <f>VLOOKUP(B5985,WB.GDP.1994,'WB (WDI)'!$AK$2,FALSE)</f>
        <v>2476.9508666439874</v>
      </c>
      <c r="L5985" s="112">
        <f>VLOOKUP($B5985,WB.UNEMP.1994,'WB (WDI)'!$AK$2,FALSE)</f>
        <v>5.8400001525878897</v>
      </c>
    </row>
    <row r="5986" spans="1:12" x14ac:dyDescent="0.25">
      <c r="A5986" s="93">
        <v>1994</v>
      </c>
      <c r="B5986" s="94" t="s">
        <v>65</v>
      </c>
      <c r="C5986" s="95" t="s">
        <v>66</v>
      </c>
      <c r="D5986" s="95" t="s">
        <v>6</v>
      </c>
      <c r="E5986" s="87"/>
      <c r="F5986" s="69"/>
      <c r="G5986" s="69"/>
      <c r="H5986" s="69"/>
      <c r="I5986" s="69"/>
      <c r="J5986" s="70"/>
      <c r="K5986" s="118">
        <f>VLOOKUP(B5986,WB.GDP.1994,'WB (WDI)'!$AK$2,FALSE)</f>
        <v>1565.2940279135994</v>
      </c>
      <c r="L5986" s="112">
        <f>VLOOKUP($B5986,WB.UNEMP.1994,'WB (WDI)'!$AK$2,FALSE)</f>
        <v>4.5300002098083496</v>
      </c>
    </row>
    <row r="5987" spans="1:12" x14ac:dyDescent="0.25">
      <c r="A5987" s="93">
        <v>1994</v>
      </c>
      <c r="B5987" s="94" t="s">
        <v>67</v>
      </c>
      <c r="C5987" s="95" t="s">
        <v>68</v>
      </c>
      <c r="D5987" s="95" t="s">
        <v>6</v>
      </c>
      <c r="E5987" s="87"/>
      <c r="F5987" s="69"/>
      <c r="G5987" s="69"/>
      <c r="H5987" s="69"/>
      <c r="I5987" s="69"/>
      <c r="J5987" s="70"/>
      <c r="K5987" s="118">
        <f>VLOOKUP(B5987,WB.GDP.1994,'WB (WDI)'!$AK$2,FALSE)</f>
        <v>2042.457391227008</v>
      </c>
      <c r="L5987" s="112">
        <f>VLOOKUP($B5987,WB.UNEMP.1994,'WB (WDI)'!$AK$2,FALSE)</f>
        <v>3.1600000858306898</v>
      </c>
    </row>
    <row r="5988" spans="1:12" x14ac:dyDescent="0.25">
      <c r="A5988" s="93">
        <v>1994</v>
      </c>
      <c r="B5988" s="94" t="s">
        <v>69</v>
      </c>
      <c r="C5988" s="95" t="s">
        <v>70</v>
      </c>
      <c r="D5988" s="95" t="s">
        <v>6</v>
      </c>
      <c r="E5988" s="87"/>
      <c r="F5988" s="69"/>
      <c r="G5988" s="69"/>
      <c r="H5988" s="69"/>
      <c r="I5988" s="69"/>
      <c r="J5988" s="70"/>
      <c r="K5988" s="118">
        <f>VLOOKUP(B5988,WB.GDP.1994,'WB (WDI)'!$AK$2,FALSE)</f>
        <v>2928.5864538907144</v>
      </c>
      <c r="L5988" s="112">
        <f>VLOOKUP($B5988,WB.UNEMP.1994,'WB (WDI)'!$AK$2,FALSE)</f>
        <v>2.9300000667571999</v>
      </c>
    </row>
    <row r="5989" spans="1:12" x14ac:dyDescent="0.25">
      <c r="A5989" s="93">
        <v>1994</v>
      </c>
      <c r="B5989" s="94" t="s">
        <v>71</v>
      </c>
      <c r="C5989" s="95" t="s">
        <v>72</v>
      </c>
      <c r="D5989" s="95" t="s">
        <v>6</v>
      </c>
      <c r="E5989" s="87"/>
      <c r="F5989" s="69"/>
      <c r="G5989" s="69"/>
      <c r="H5989" s="69"/>
      <c r="I5989" s="69"/>
      <c r="J5989" s="70"/>
      <c r="K5989" s="118">
        <f>VLOOKUP(B5989,WB.GDP.1994,'WB (WDI)'!$AK$2,FALSE)</f>
        <v>1475.3384593228373</v>
      </c>
      <c r="L5989" s="112">
        <f>VLOOKUP($B5989,WB.UNEMP.1994,'WB (WDI)'!$AK$2,FALSE)</f>
        <v>37.970001220703097</v>
      </c>
    </row>
    <row r="5990" spans="1:12" x14ac:dyDescent="0.25">
      <c r="A5990" s="93">
        <v>1994</v>
      </c>
      <c r="B5990" s="94" t="s">
        <v>73</v>
      </c>
      <c r="C5990" s="95" t="s">
        <v>74</v>
      </c>
      <c r="D5990" s="95" t="s">
        <v>6</v>
      </c>
      <c r="E5990" s="87"/>
      <c r="F5990" s="69"/>
      <c r="G5990" s="69"/>
      <c r="H5990" s="69"/>
      <c r="I5990" s="69"/>
      <c r="J5990" s="70"/>
      <c r="K5990" s="118" t="e">
        <f>VLOOKUP(B5990,WB.GDP.1994,'WB (WDI)'!$AK$2,FALSE)</f>
        <v>#N/A</v>
      </c>
      <c r="L5990" s="112">
        <f>VLOOKUP($B5990,WB.UNEMP.1994,'WB (WDI)'!$AK$2,FALSE)</f>
        <v>2.3199999332428001</v>
      </c>
    </row>
    <row r="5991" spans="1:12" x14ac:dyDescent="0.25">
      <c r="A5991" s="93">
        <v>1994</v>
      </c>
      <c r="B5991" s="94" t="s">
        <v>75</v>
      </c>
      <c r="C5991" s="95" t="s">
        <v>76</v>
      </c>
      <c r="D5991" s="95" t="s">
        <v>6</v>
      </c>
      <c r="E5991" s="87"/>
      <c r="F5991" s="69"/>
      <c r="G5991" s="69"/>
      <c r="H5991" s="69"/>
      <c r="I5991" s="69"/>
      <c r="J5991" s="70"/>
      <c r="K5991" s="118">
        <f>VLOOKUP(B5991,WB.GDP.1994,'WB (WDI)'!$AK$2,FALSE)</f>
        <v>1591.419886349644</v>
      </c>
      <c r="L5991" s="112">
        <f>VLOOKUP($B5991,WB.UNEMP.1994,'WB (WDI)'!$AK$2,FALSE)</f>
        <v>5.8000001907348597</v>
      </c>
    </row>
    <row r="5992" spans="1:12" x14ac:dyDescent="0.25">
      <c r="A5992" s="93">
        <v>1994</v>
      </c>
      <c r="B5992" s="94" t="s">
        <v>77</v>
      </c>
      <c r="C5992" s="95" t="s">
        <v>78</v>
      </c>
      <c r="D5992" s="95" t="s">
        <v>6</v>
      </c>
      <c r="E5992" s="87"/>
      <c r="F5992" s="69"/>
      <c r="G5992" s="69"/>
      <c r="H5992" s="69"/>
      <c r="I5992" s="69"/>
      <c r="J5992" s="70"/>
      <c r="K5992" s="118">
        <f>VLOOKUP(B5992,WB.GDP.1994,'WB (WDI)'!$AK$2,FALSE)</f>
        <v>642.77246597041767</v>
      </c>
      <c r="L5992" s="112">
        <f>VLOOKUP($B5992,WB.UNEMP.1994,'WB (WDI)'!$AK$2,FALSE)</f>
        <v>6.0300002098083496</v>
      </c>
    </row>
    <row r="5993" spans="1:12" x14ac:dyDescent="0.25">
      <c r="A5993" s="93">
        <v>1994</v>
      </c>
      <c r="B5993" s="94" t="s">
        <v>79</v>
      </c>
      <c r="C5993" s="95" t="s">
        <v>80</v>
      </c>
      <c r="D5993" s="95" t="s">
        <v>6</v>
      </c>
      <c r="E5993" s="87"/>
      <c r="F5993" s="69"/>
      <c r="G5993" s="69"/>
      <c r="H5993" s="69"/>
      <c r="I5993" s="69"/>
      <c r="J5993" s="70"/>
      <c r="K5993" s="118">
        <f>VLOOKUP(B5993,WB.GDP.1994,'WB (WDI)'!$AK$2,FALSE)</f>
        <v>1483.070018038673</v>
      </c>
      <c r="L5993" s="112">
        <f>VLOOKUP($B5993,WB.UNEMP.1994,'WB (WDI)'!$AK$2,FALSE)</f>
        <v>3.3099999427795401</v>
      </c>
    </row>
    <row r="5994" spans="1:12" x14ac:dyDescent="0.25">
      <c r="A5994" s="93">
        <v>1994</v>
      </c>
      <c r="B5994" s="94" t="s">
        <v>81</v>
      </c>
      <c r="C5994" s="95" t="s">
        <v>82</v>
      </c>
      <c r="D5994" s="95" t="s">
        <v>6</v>
      </c>
      <c r="E5994" s="87"/>
      <c r="F5994" s="69"/>
      <c r="G5994" s="69"/>
      <c r="H5994" s="69"/>
      <c r="I5994" s="69"/>
      <c r="J5994" s="70"/>
      <c r="K5994" s="118">
        <f>VLOOKUP(B5994,WB.GDP.1994,'WB (WDI)'!$AK$2,FALSE)</f>
        <v>4454.8468083300777</v>
      </c>
      <c r="L5994" s="112">
        <f>VLOOKUP($B5994,WB.UNEMP.1994,'WB (WDI)'!$AK$2,FALSE)</f>
        <v>9.9799995422363299</v>
      </c>
    </row>
    <row r="5995" spans="1:12" x14ac:dyDescent="0.25">
      <c r="A5995" s="93">
        <v>1994</v>
      </c>
      <c r="B5995" s="94" t="s">
        <v>83</v>
      </c>
      <c r="C5995" s="95" t="s">
        <v>84</v>
      </c>
      <c r="D5995" s="95" t="s">
        <v>6</v>
      </c>
      <c r="E5995" s="87"/>
      <c r="F5995" s="69"/>
      <c r="G5995" s="69"/>
      <c r="H5995" s="69"/>
      <c r="I5995" s="69"/>
      <c r="J5995" s="70"/>
      <c r="K5995" s="118">
        <f>VLOOKUP(B5995,WB.GDP.1994,'WB (WDI)'!$AK$2,FALSE)</f>
        <v>9252.715908219503</v>
      </c>
      <c r="L5995" s="112">
        <f>VLOOKUP($B5995,WB.UNEMP.1994,'WB (WDI)'!$AK$2,FALSE)</f>
        <v>9.6000003814697301</v>
      </c>
    </row>
    <row r="5996" spans="1:12" x14ac:dyDescent="0.25">
      <c r="A5996" s="93">
        <v>1994</v>
      </c>
      <c r="B5996" s="94" t="s">
        <v>85</v>
      </c>
      <c r="C5996" s="95" t="s">
        <v>86</v>
      </c>
      <c r="D5996" s="95" t="s">
        <v>6</v>
      </c>
      <c r="E5996" s="87"/>
      <c r="F5996" s="69"/>
      <c r="G5996" s="69"/>
      <c r="H5996" s="69"/>
      <c r="I5996" s="69"/>
      <c r="J5996" s="70"/>
      <c r="K5996" s="118" t="e">
        <f>VLOOKUP(B5996,WB.GDP.1994,'WB (WDI)'!$AK$2,FALSE)</f>
        <v>#N/A</v>
      </c>
      <c r="L5996" s="112" t="e">
        <f>VLOOKUP($B5996,WB.UNEMP.1994,'WB (WDI)'!$AK$2,FALSE)</f>
        <v>#N/A</v>
      </c>
    </row>
    <row r="5997" spans="1:12" x14ac:dyDescent="0.25">
      <c r="A5997" s="93">
        <v>1994</v>
      </c>
      <c r="B5997" s="94" t="s">
        <v>87</v>
      </c>
      <c r="C5997" s="95" t="s">
        <v>88</v>
      </c>
      <c r="D5997" s="95" t="s">
        <v>6</v>
      </c>
      <c r="E5997" s="87"/>
      <c r="F5997" s="69"/>
      <c r="G5997" s="69"/>
      <c r="H5997" s="69"/>
      <c r="I5997" s="69"/>
      <c r="J5997" s="70"/>
      <c r="K5997" s="118">
        <f>VLOOKUP(B5997,WB.GDP.1994,'WB (WDI)'!$AK$2,FALSE)</f>
        <v>475.24978686090424</v>
      </c>
      <c r="L5997" s="112">
        <f>VLOOKUP($B5997,WB.UNEMP.1994,'WB (WDI)'!$AK$2,FALSE)</f>
        <v>2.71000003814697</v>
      </c>
    </row>
    <row r="5998" spans="1:12" x14ac:dyDescent="0.25">
      <c r="A5998" s="93">
        <v>1994</v>
      </c>
      <c r="B5998" s="94" t="s">
        <v>89</v>
      </c>
      <c r="C5998" s="95" t="s">
        <v>90</v>
      </c>
      <c r="D5998" s="95" t="s">
        <v>6</v>
      </c>
      <c r="E5998" s="87"/>
      <c r="F5998" s="69"/>
      <c r="G5998" s="69"/>
      <c r="H5998" s="69"/>
      <c r="I5998" s="69"/>
      <c r="J5998" s="70"/>
      <c r="K5998" s="118">
        <f>VLOOKUP(B5998,WB.GDP.1994,'WB (WDI)'!$AK$2,FALSE)</f>
        <v>6115.030755464838</v>
      </c>
      <c r="L5998" s="112">
        <f>VLOOKUP($B5998,WB.UNEMP.1994,'WB (WDI)'!$AK$2,FALSE)</f>
        <v>19.399999618530298</v>
      </c>
    </row>
    <row r="5999" spans="1:12" x14ac:dyDescent="0.25">
      <c r="A5999" s="93">
        <v>1994</v>
      </c>
      <c r="B5999" s="94" t="s">
        <v>91</v>
      </c>
      <c r="C5999" s="95" t="s">
        <v>92</v>
      </c>
      <c r="D5999" s="95" t="s">
        <v>6</v>
      </c>
      <c r="E5999" s="87"/>
      <c r="F5999" s="69"/>
      <c r="G5999" s="69"/>
      <c r="H5999" s="69"/>
      <c r="I5999" s="69"/>
      <c r="J5999" s="70"/>
      <c r="K5999" s="118">
        <f>VLOOKUP(B5999,WB.GDP.1994,'WB (WDI)'!$AK$2,FALSE)</f>
        <v>1021.9530207669817</v>
      </c>
      <c r="L5999" s="112">
        <f>VLOOKUP($B5999,WB.UNEMP.1994,'WB (WDI)'!$AK$2,FALSE)</f>
        <v>1.4800000190734901</v>
      </c>
    </row>
    <row r="6000" spans="1:12" x14ac:dyDescent="0.25">
      <c r="A6000" s="93">
        <v>1994</v>
      </c>
      <c r="B6000" s="94" t="s">
        <v>93</v>
      </c>
      <c r="C6000" s="95" t="s">
        <v>94</v>
      </c>
      <c r="D6000" s="95" t="s">
        <v>6</v>
      </c>
      <c r="E6000" s="87"/>
      <c r="F6000" s="69"/>
      <c r="G6000" s="69"/>
      <c r="H6000" s="69"/>
      <c r="I6000" s="69"/>
      <c r="J6000" s="70"/>
      <c r="K6000" s="118">
        <f>VLOOKUP(B6000,WB.GDP.1994,'WB (WDI)'!$AK$2,FALSE)</f>
        <v>2977.0901932857819</v>
      </c>
      <c r="L6000" s="112">
        <f>VLOOKUP($B6000,WB.UNEMP.1994,'WB (WDI)'!$AK$2,FALSE)</f>
        <v>3.8299999237060498</v>
      </c>
    </row>
    <row r="6001" spans="1:12" x14ac:dyDescent="0.25">
      <c r="A6001" s="93">
        <v>1994</v>
      </c>
      <c r="B6001" s="94" t="s">
        <v>95</v>
      </c>
      <c r="C6001" s="95" t="s">
        <v>96</v>
      </c>
      <c r="D6001" s="95" t="s">
        <v>6</v>
      </c>
      <c r="E6001" s="87"/>
      <c r="F6001" s="69"/>
      <c r="G6001" s="69"/>
      <c r="H6001" s="69"/>
      <c r="I6001" s="69"/>
      <c r="J6001" s="70"/>
      <c r="K6001" s="118" t="e">
        <f>VLOOKUP(B6001,WB.GDP.1994,'WB (WDI)'!$AK$2,FALSE)</f>
        <v>#N/A</v>
      </c>
      <c r="L6001" s="112" t="e">
        <f>VLOOKUP($B6001,WB.UNEMP.1994,'WB (WDI)'!$AK$2,FALSE)</f>
        <v>#N/A</v>
      </c>
    </row>
    <row r="6002" spans="1:12" x14ac:dyDescent="0.25">
      <c r="A6002" s="93">
        <v>1994</v>
      </c>
      <c r="B6002" s="94" t="s">
        <v>97</v>
      </c>
      <c r="C6002" s="95" t="s">
        <v>98</v>
      </c>
      <c r="D6002" s="95" t="s">
        <v>6</v>
      </c>
      <c r="E6002" s="87"/>
      <c r="F6002" s="69"/>
      <c r="G6002" s="69"/>
      <c r="H6002" s="69"/>
      <c r="I6002" s="69"/>
      <c r="J6002" s="70"/>
      <c r="K6002" s="118">
        <f>VLOOKUP(B6002,WB.GDP.1994,'WB (WDI)'!$AK$2,FALSE)</f>
        <v>542.65910991370208</v>
      </c>
      <c r="L6002" s="112">
        <f>VLOOKUP($B6002,WB.UNEMP.1994,'WB (WDI)'!$AK$2,FALSE)</f>
        <v>0.46000000834464999</v>
      </c>
    </row>
    <row r="6003" spans="1:12" x14ac:dyDescent="0.25">
      <c r="A6003" s="93">
        <v>1994</v>
      </c>
      <c r="B6003" s="94" t="s">
        <v>99</v>
      </c>
      <c r="C6003" s="95" t="s">
        <v>100</v>
      </c>
      <c r="D6003" s="95" t="s">
        <v>6</v>
      </c>
      <c r="E6003" s="87"/>
      <c r="F6003" s="69"/>
      <c r="G6003" s="69"/>
      <c r="H6003" s="69"/>
      <c r="I6003" s="69"/>
      <c r="J6003" s="70"/>
      <c r="K6003" s="118" t="e">
        <f>VLOOKUP(B6003,WB.GDP.1994,'WB (WDI)'!$AK$2,FALSE)</f>
        <v>#N/A</v>
      </c>
      <c r="L6003" s="112" t="e">
        <f>VLOOKUP($B6003,WB.UNEMP.1994,'WB (WDI)'!$AK$2,FALSE)</f>
        <v>#N/A</v>
      </c>
    </row>
    <row r="6004" spans="1:12" x14ac:dyDescent="0.25">
      <c r="A6004" s="93">
        <v>1994</v>
      </c>
      <c r="B6004" s="94" t="s">
        <v>101</v>
      </c>
      <c r="C6004" s="95" t="s">
        <v>102</v>
      </c>
      <c r="D6004" s="95" t="s">
        <v>6</v>
      </c>
      <c r="E6004" s="87"/>
      <c r="F6004" s="69"/>
      <c r="G6004" s="69"/>
      <c r="H6004" s="69"/>
      <c r="I6004" s="69"/>
      <c r="J6004" s="70"/>
      <c r="K6004" s="118" t="e">
        <f>VLOOKUP(B6004,WB.GDP.1994,'WB (WDI)'!$AK$2,FALSE)</f>
        <v>#N/A</v>
      </c>
      <c r="L6004" s="112">
        <f>VLOOKUP($B6004,WB.UNEMP.1994,'WB (WDI)'!$AK$2,FALSE)</f>
        <v>14.3999996185303</v>
      </c>
    </row>
    <row r="6005" spans="1:12" x14ac:dyDescent="0.25">
      <c r="A6005" s="93">
        <v>1994</v>
      </c>
      <c r="B6005" s="94" t="s">
        <v>103</v>
      </c>
      <c r="C6005" s="95" t="s">
        <v>104</v>
      </c>
      <c r="D6005" s="95" t="s">
        <v>6</v>
      </c>
      <c r="E6005" s="87"/>
      <c r="F6005" s="69"/>
      <c r="G6005" s="69"/>
      <c r="H6005" s="69"/>
      <c r="I6005" s="69"/>
      <c r="J6005" s="70"/>
      <c r="K6005" s="118">
        <f>VLOOKUP(B6005,WB.GDP.1994,'WB (WDI)'!$AK$2,FALSE)</f>
        <v>2147.7521143975623</v>
      </c>
      <c r="L6005" s="112">
        <f>VLOOKUP($B6005,WB.UNEMP.1994,'WB (WDI)'!$AK$2,FALSE)</f>
        <v>5.6300001144409197</v>
      </c>
    </row>
    <row r="6006" spans="1:12" x14ac:dyDescent="0.25">
      <c r="A6006" s="93">
        <v>1994</v>
      </c>
      <c r="B6006" s="94" t="s">
        <v>105</v>
      </c>
      <c r="C6006" s="95" t="s">
        <v>106</v>
      </c>
      <c r="D6006" s="95" t="s">
        <v>6</v>
      </c>
      <c r="E6006" s="87"/>
      <c r="F6006" s="69"/>
      <c r="G6006" s="69"/>
      <c r="H6006" s="69"/>
      <c r="I6006" s="69"/>
      <c r="J6006" s="70"/>
      <c r="K6006" s="118">
        <f>VLOOKUP(B6006,WB.GDP.1994,'WB (WDI)'!$AK$2,FALSE)</f>
        <v>15916.157351954116</v>
      </c>
      <c r="L6006" s="112" t="e">
        <f>VLOOKUP($B6006,WB.UNEMP.1994,'WB (WDI)'!$AK$2,FALSE)</f>
        <v>#N/A</v>
      </c>
    </row>
    <row r="6007" spans="1:12" x14ac:dyDescent="0.25">
      <c r="A6007" s="93">
        <v>1994</v>
      </c>
      <c r="B6007" s="94" t="s">
        <v>107</v>
      </c>
      <c r="C6007" s="95" t="s">
        <v>108</v>
      </c>
      <c r="D6007" s="95" t="s">
        <v>6</v>
      </c>
      <c r="E6007" s="87"/>
      <c r="F6007" s="69"/>
      <c r="G6007" s="69"/>
      <c r="H6007" s="69"/>
      <c r="I6007" s="69"/>
      <c r="J6007" s="70"/>
      <c r="K6007" s="118">
        <f>VLOOKUP(B6007,WB.GDP.1994,'WB (WDI)'!$AK$2,FALSE)</f>
        <v>1206.3960420979238</v>
      </c>
      <c r="L6007" s="112">
        <f>VLOOKUP($B6007,WB.UNEMP.1994,'WB (WDI)'!$AK$2,FALSE)</f>
        <v>3.4400000572204599</v>
      </c>
    </row>
    <row r="6008" spans="1:12" x14ac:dyDescent="0.25">
      <c r="A6008" s="93">
        <v>1994</v>
      </c>
      <c r="B6008" s="94" t="s">
        <v>109</v>
      </c>
      <c r="C6008" s="95" t="s">
        <v>110</v>
      </c>
      <c r="D6008" s="95" t="s">
        <v>6</v>
      </c>
      <c r="E6008" s="87"/>
      <c r="F6008" s="69"/>
      <c r="G6008" s="69"/>
      <c r="H6008" s="69"/>
      <c r="I6008" s="69"/>
      <c r="J6008" s="70"/>
      <c r="K6008" s="118" t="e">
        <f>VLOOKUP(B6008,WB.GDP.1994,'WB (WDI)'!$AK$2,FALSE)</f>
        <v>#N/A</v>
      </c>
      <c r="L6008" s="112">
        <f>VLOOKUP($B6008,WB.UNEMP.1994,'WB (WDI)'!$AK$2,FALSE)</f>
        <v>13.539999961853001</v>
      </c>
    </row>
    <row r="6009" spans="1:12" x14ac:dyDescent="0.25">
      <c r="A6009" s="93">
        <v>1994</v>
      </c>
      <c r="B6009" s="94" t="s">
        <v>111</v>
      </c>
      <c r="C6009" s="95" t="s">
        <v>112</v>
      </c>
      <c r="D6009" s="95" t="s">
        <v>6</v>
      </c>
      <c r="E6009" s="87"/>
      <c r="F6009" s="69"/>
      <c r="G6009" s="69"/>
      <c r="H6009" s="69"/>
      <c r="I6009" s="69"/>
      <c r="J6009" s="70"/>
      <c r="K6009" s="118">
        <f>VLOOKUP(B6009,WB.GDP.1994,'WB (WDI)'!$AK$2,FALSE)</f>
        <v>9453.1614544459371</v>
      </c>
      <c r="L6009" s="112">
        <f>VLOOKUP($B6009,WB.UNEMP.1994,'WB (WDI)'!$AK$2,FALSE)</f>
        <v>29.879999160766602</v>
      </c>
    </row>
    <row r="6010" spans="1:12" x14ac:dyDescent="0.25">
      <c r="A6010" s="93">
        <v>1994</v>
      </c>
      <c r="B6010" s="94" t="s">
        <v>113</v>
      </c>
      <c r="C6010" s="95" t="s">
        <v>114</v>
      </c>
      <c r="D6010" s="95" t="s">
        <v>6</v>
      </c>
      <c r="E6010" s="87"/>
      <c r="F6010" s="69"/>
      <c r="G6010" s="69"/>
      <c r="H6010" s="69"/>
      <c r="I6010" s="69"/>
      <c r="J6010" s="70"/>
      <c r="K6010" s="118" t="e">
        <f>VLOOKUP(B6010,WB.GDP.1994,'WB (WDI)'!$AK$2,FALSE)</f>
        <v>#N/A</v>
      </c>
      <c r="L6010" s="112">
        <f>VLOOKUP($B6010,WB.UNEMP.1994,'WB (WDI)'!$AK$2,FALSE)</f>
        <v>12.7200002670288</v>
      </c>
    </row>
    <row r="6011" spans="1:12" x14ac:dyDescent="0.25">
      <c r="A6011" s="93">
        <v>1994</v>
      </c>
      <c r="B6011" s="94" t="s">
        <v>115</v>
      </c>
      <c r="C6011" s="95" t="s">
        <v>116</v>
      </c>
      <c r="D6011" s="95" t="s">
        <v>6</v>
      </c>
      <c r="E6011" s="87"/>
      <c r="F6011" s="69"/>
      <c r="G6011" s="69"/>
      <c r="H6011" s="69"/>
      <c r="I6011" s="69"/>
      <c r="J6011" s="70"/>
      <c r="K6011" s="118">
        <f>VLOOKUP(B6011,WB.GDP.1994,'WB (WDI)'!$AK$2,FALSE)</f>
        <v>1148.2606411374989</v>
      </c>
      <c r="L6011" s="112">
        <f>VLOOKUP($B6011,WB.UNEMP.1994,'WB (WDI)'!$AK$2,FALSE)</f>
        <v>4.46000003814697</v>
      </c>
    </row>
    <row r="6012" spans="1:12" x14ac:dyDescent="0.25">
      <c r="A6012" s="93">
        <v>1994</v>
      </c>
      <c r="B6012" s="94" t="s">
        <v>117</v>
      </c>
      <c r="C6012" s="95" t="s">
        <v>118</v>
      </c>
      <c r="D6012" s="95" t="s">
        <v>6</v>
      </c>
      <c r="E6012" s="87"/>
      <c r="F6012" s="69"/>
      <c r="G6012" s="69"/>
      <c r="H6012" s="69"/>
      <c r="I6012" s="69"/>
      <c r="J6012" s="70"/>
      <c r="K6012" s="118">
        <f>VLOOKUP(B6012,WB.GDP.1994,'WB (WDI)'!$AK$2,FALSE)</f>
        <v>1001.430429841394</v>
      </c>
      <c r="L6012" s="112">
        <f>VLOOKUP($B6012,WB.UNEMP.1994,'WB (WDI)'!$AK$2,FALSE)</f>
        <v>1.33000004291534</v>
      </c>
    </row>
    <row r="6013" spans="1:12" x14ac:dyDescent="0.25">
      <c r="A6013" s="93">
        <v>1994</v>
      </c>
      <c r="B6013" s="94" t="s">
        <v>119</v>
      </c>
      <c r="C6013" s="95" t="s">
        <v>120</v>
      </c>
      <c r="D6013" s="95" t="s">
        <v>6</v>
      </c>
      <c r="E6013" s="87"/>
      <c r="F6013" s="69"/>
      <c r="G6013" s="69"/>
      <c r="H6013" s="69"/>
      <c r="I6013" s="69"/>
      <c r="J6013" s="70"/>
      <c r="K6013" s="118">
        <f>VLOOKUP(B6013,WB.GDP.1994,'WB (WDI)'!$AK$2,FALSE)</f>
        <v>1286.48917436229</v>
      </c>
      <c r="L6013" s="112">
        <f>VLOOKUP($B6013,WB.UNEMP.1994,'WB (WDI)'!$AK$2,FALSE)</f>
        <v>3.5299999713897701</v>
      </c>
    </row>
    <row r="6014" spans="1:12" x14ac:dyDescent="0.25">
      <c r="A6014" s="93">
        <v>1994</v>
      </c>
      <c r="B6014" s="94" t="s">
        <v>121</v>
      </c>
      <c r="C6014" s="95" t="s">
        <v>122</v>
      </c>
      <c r="D6014" s="95" t="s">
        <v>6</v>
      </c>
      <c r="E6014" s="87"/>
      <c r="F6014" s="69"/>
      <c r="G6014" s="69"/>
      <c r="H6014" s="69"/>
      <c r="I6014" s="69"/>
      <c r="J6014" s="70"/>
      <c r="K6014" s="118">
        <f>VLOOKUP(B6014,WB.GDP.1994,'WB (WDI)'!$AK$2,FALSE)</f>
        <v>1902.393939913818</v>
      </c>
      <c r="L6014" s="112">
        <f>VLOOKUP($B6014,WB.UNEMP.1994,'WB (WDI)'!$AK$2,FALSE)</f>
        <v>18.219999313354499</v>
      </c>
    </row>
    <row r="6015" spans="1:12" x14ac:dyDescent="0.25">
      <c r="A6015" s="93">
        <v>1994</v>
      </c>
      <c r="B6015" s="94" t="s">
        <v>123</v>
      </c>
      <c r="C6015" s="95" t="s">
        <v>124</v>
      </c>
      <c r="D6015" s="95" t="s">
        <v>6</v>
      </c>
      <c r="E6015" s="87"/>
      <c r="F6015" s="69"/>
      <c r="G6015" s="69"/>
      <c r="H6015" s="69"/>
      <c r="I6015" s="69"/>
      <c r="J6015" s="70"/>
      <c r="K6015" s="118">
        <f>VLOOKUP(B6015,WB.GDP.1994,'WB (WDI)'!$AK$2,FALSE)</f>
        <v>3263.9349784085948</v>
      </c>
      <c r="L6015" s="112">
        <f>VLOOKUP($B6015,WB.UNEMP.1994,'WB (WDI)'!$AK$2,FALSE)</f>
        <v>4.96000003814697</v>
      </c>
    </row>
    <row r="6016" spans="1:12" x14ac:dyDescent="0.25">
      <c r="A6016" s="93">
        <v>1994</v>
      </c>
      <c r="B6016" s="94" t="s">
        <v>125</v>
      </c>
      <c r="C6016" s="95" t="s">
        <v>126</v>
      </c>
      <c r="D6016" s="95" t="s">
        <v>647</v>
      </c>
      <c r="E6016" s="87"/>
      <c r="F6016" s="69"/>
      <c r="G6016" s="69"/>
      <c r="H6016" s="69"/>
      <c r="I6016" s="69"/>
      <c r="J6016" s="70"/>
      <c r="K6016" s="118" t="e">
        <f>VLOOKUP(B6016,WB.GDP.1994,'WB (WDI)'!$AK$2,FALSE)</f>
        <v>#N/A</v>
      </c>
      <c r="L6016" s="112" t="e">
        <f>VLOOKUP($B6016,WB.UNEMP.1994,'WB (WDI)'!$AK$2,FALSE)</f>
        <v>#N/A</v>
      </c>
    </row>
    <row r="6017" spans="1:12" x14ac:dyDescent="0.25">
      <c r="A6017" s="93">
        <v>1994</v>
      </c>
      <c r="B6017" s="94" t="s">
        <v>127</v>
      </c>
      <c r="C6017" s="95" t="s">
        <v>128</v>
      </c>
      <c r="D6017" s="95" t="s">
        <v>647</v>
      </c>
      <c r="E6017" s="87"/>
      <c r="F6017" s="69"/>
      <c r="G6017" s="69"/>
      <c r="H6017" s="69"/>
      <c r="I6017" s="69"/>
      <c r="J6017" s="70"/>
      <c r="K6017" s="118">
        <f>VLOOKUP(B6017,WB.GDP.1994,'WB (WDI)'!$AK$2,FALSE)</f>
        <v>16697.248772464067</v>
      </c>
      <c r="L6017" s="112" t="e">
        <f>VLOOKUP($B6017,WB.UNEMP.1994,'WB (WDI)'!$AK$2,FALSE)</f>
        <v>#N/A</v>
      </c>
    </row>
    <row r="6018" spans="1:12" x14ac:dyDescent="0.25">
      <c r="A6018" s="93">
        <v>1994</v>
      </c>
      <c r="B6018" s="94" t="s">
        <v>129</v>
      </c>
      <c r="C6018" s="95" t="s">
        <v>130</v>
      </c>
      <c r="D6018" s="95" t="s">
        <v>647</v>
      </c>
      <c r="E6018" s="87"/>
      <c r="F6018" s="69"/>
      <c r="G6018" s="69"/>
      <c r="H6018" s="69"/>
      <c r="I6018" s="69"/>
      <c r="J6018" s="70"/>
      <c r="K6018" s="118">
        <f>VLOOKUP(B6018,WB.GDP.1994,'WB (WDI)'!$AK$2,FALSE)</f>
        <v>18092.019237161661</v>
      </c>
      <c r="L6018" s="112">
        <f>VLOOKUP($B6018,WB.UNEMP.1994,'WB (WDI)'!$AK$2,FALSE)</f>
        <v>11.7600002288818</v>
      </c>
    </row>
    <row r="6019" spans="1:12" x14ac:dyDescent="0.25">
      <c r="A6019" s="96">
        <v>1994</v>
      </c>
      <c r="B6019" s="94" t="s">
        <v>131</v>
      </c>
      <c r="C6019" s="95" t="s">
        <v>132</v>
      </c>
      <c r="D6019" s="95" t="s">
        <v>647</v>
      </c>
      <c r="E6019" s="87"/>
      <c r="F6019" s="69"/>
      <c r="G6019" s="69"/>
      <c r="H6019" s="69"/>
      <c r="I6019" s="69"/>
      <c r="J6019" s="70"/>
      <c r="K6019" s="118">
        <f>VLOOKUP(B6019,WB.GDP.1994,'WB (WDI)'!$AK$2,FALSE)</f>
        <v>39369.333351894551</v>
      </c>
      <c r="L6019" s="112" t="e">
        <f>VLOOKUP($B6019,WB.UNEMP.1994,'WB (WDI)'!$AK$2,FALSE)</f>
        <v>#N/A</v>
      </c>
    </row>
    <row r="6020" spans="1:12" x14ac:dyDescent="0.25">
      <c r="A6020" s="93">
        <v>1994</v>
      </c>
      <c r="B6020" s="94" t="s">
        <v>133</v>
      </c>
      <c r="C6020" s="95" t="s">
        <v>134</v>
      </c>
      <c r="D6020" s="95" t="s">
        <v>647</v>
      </c>
      <c r="E6020" s="87"/>
      <c r="F6020" s="69"/>
      <c r="G6020" s="69"/>
      <c r="H6020" s="69"/>
      <c r="I6020" s="69"/>
      <c r="J6020" s="70"/>
      <c r="K6020" s="118">
        <f>VLOOKUP(B6020,WB.GDP.1994,'WB (WDI)'!$AK$2,FALSE)</f>
        <v>33742.846369247811</v>
      </c>
      <c r="L6020" s="112">
        <f>VLOOKUP($B6020,WB.UNEMP.1994,'WB (WDI)'!$AK$2,FALSE)</f>
        <v>13.829999923706101</v>
      </c>
    </row>
    <row r="6021" spans="1:12" x14ac:dyDescent="0.25">
      <c r="A6021" s="93">
        <v>1994</v>
      </c>
      <c r="B6021" s="94" t="s">
        <v>135</v>
      </c>
      <c r="C6021" s="95" t="s">
        <v>136</v>
      </c>
      <c r="D6021" s="95" t="s">
        <v>647</v>
      </c>
      <c r="E6021" s="87"/>
      <c r="F6021" s="69"/>
      <c r="G6021" s="69"/>
      <c r="H6021" s="69"/>
      <c r="I6021" s="69"/>
      <c r="J6021" s="70"/>
      <c r="K6021" s="118">
        <f>VLOOKUP(B6021,WB.GDP.1994,'WB (WDI)'!$AK$2,FALSE)</f>
        <v>12836.381280778909</v>
      </c>
      <c r="L6021" s="112">
        <f>VLOOKUP($B6021,WB.UNEMP.1994,'WB (WDI)'!$AK$2,FALSE)</f>
        <v>22.9799995422363</v>
      </c>
    </row>
    <row r="6022" spans="1:12" x14ac:dyDescent="0.25">
      <c r="A6022" s="93">
        <v>1994</v>
      </c>
      <c r="B6022" s="94" t="s">
        <v>137</v>
      </c>
      <c r="C6022" s="95" t="s">
        <v>138</v>
      </c>
      <c r="D6022" s="95" t="s">
        <v>647</v>
      </c>
      <c r="E6022" s="87"/>
      <c r="F6022" s="69"/>
      <c r="G6022" s="69"/>
      <c r="H6022" s="69"/>
      <c r="I6022" s="69"/>
      <c r="J6022" s="70"/>
      <c r="K6022" s="118">
        <f>VLOOKUP(B6022,WB.GDP.1994,'WB (WDI)'!$AK$2,FALSE)</f>
        <v>5930.5928691977597</v>
      </c>
      <c r="L6022" s="112">
        <f>VLOOKUP($B6022,WB.UNEMP.1994,'WB (WDI)'!$AK$2,FALSE)</f>
        <v>11.1000003814697</v>
      </c>
    </row>
    <row r="6023" spans="1:12" x14ac:dyDescent="0.25">
      <c r="A6023" s="93">
        <v>1994</v>
      </c>
      <c r="B6023" s="94" t="s">
        <v>139</v>
      </c>
      <c r="C6023" s="95" t="s">
        <v>140</v>
      </c>
      <c r="D6023" s="95" t="s">
        <v>647</v>
      </c>
      <c r="E6023" s="87"/>
      <c r="F6023" s="69"/>
      <c r="G6023" s="69"/>
      <c r="H6023" s="69"/>
      <c r="I6023" s="69"/>
      <c r="J6023" s="70"/>
      <c r="K6023" s="118">
        <f>VLOOKUP(B6023,WB.GDP.1994,'WB (WDI)'!$AK$2,FALSE)</f>
        <v>4925.1071003822781</v>
      </c>
      <c r="L6023" s="112">
        <f>VLOOKUP($B6023,WB.UNEMP.1994,'WB (WDI)'!$AK$2,FALSE)</f>
        <v>2.8900001049041699</v>
      </c>
    </row>
    <row r="6024" spans="1:12" x14ac:dyDescent="0.25">
      <c r="A6024" s="93">
        <v>1994</v>
      </c>
      <c r="B6024" s="94" t="s">
        <v>141</v>
      </c>
      <c r="C6024" s="95" t="s">
        <v>142</v>
      </c>
      <c r="D6024" s="95" t="s">
        <v>647</v>
      </c>
      <c r="E6024" s="87"/>
      <c r="F6024" s="69"/>
      <c r="G6024" s="69"/>
      <c r="H6024" s="69"/>
      <c r="I6024" s="69"/>
      <c r="J6024" s="70"/>
      <c r="K6024" s="118" t="e">
        <f>VLOOKUP(B6024,WB.GDP.1994,'WB (WDI)'!$AK$2,FALSE)</f>
        <v>#N/A</v>
      </c>
      <c r="L6024" s="112" t="e">
        <f>VLOOKUP($B6024,WB.UNEMP.1994,'WB (WDI)'!$AK$2,FALSE)</f>
        <v>#N/A</v>
      </c>
    </row>
    <row r="6025" spans="1:12" x14ac:dyDescent="0.25">
      <c r="A6025" s="93">
        <v>1994</v>
      </c>
      <c r="B6025" s="94" t="s">
        <v>143</v>
      </c>
      <c r="C6025" s="95" t="s">
        <v>144</v>
      </c>
      <c r="D6025" s="95" t="s">
        <v>647</v>
      </c>
      <c r="E6025" s="87"/>
      <c r="F6025" s="69"/>
      <c r="G6025" s="69"/>
      <c r="H6025" s="69"/>
      <c r="I6025" s="69"/>
      <c r="J6025" s="70"/>
      <c r="K6025" s="118" t="e">
        <f>VLOOKUP(B6025,WB.GDP.1994,'WB (WDI)'!$AK$2,FALSE)</f>
        <v>#N/A</v>
      </c>
      <c r="L6025" s="112" t="e">
        <f>VLOOKUP($B6025,WB.UNEMP.1994,'WB (WDI)'!$AK$2,FALSE)</f>
        <v>#N/A</v>
      </c>
    </row>
    <row r="6026" spans="1:12" x14ac:dyDescent="0.25">
      <c r="A6026" s="93">
        <v>1994</v>
      </c>
      <c r="B6026" s="94" t="s">
        <v>145</v>
      </c>
      <c r="C6026" s="95" t="s">
        <v>146</v>
      </c>
      <c r="D6026" s="95" t="s">
        <v>647</v>
      </c>
      <c r="E6026" s="87"/>
      <c r="F6026" s="69"/>
      <c r="G6026" s="69"/>
      <c r="H6026" s="69"/>
      <c r="I6026" s="69"/>
      <c r="J6026" s="70"/>
      <c r="K6026" s="118">
        <f>VLOOKUP(B6026,WB.GDP.1994,'WB (WDI)'!$AK$2,FALSE)</f>
        <v>10949.527765521218</v>
      </c>
      <c r="L6026" s="112">
        <f>VLOOKUP($B6026,WB.UNEMP.1994,'WB (WDI)'!$AK$2,FALSE)</f>
        <v>6.2399997711181596</v>
      </c>
    </row>
    <row r="6027" spans="1:12" x14ac:dyDescent="0.25">
      <c r="A6027" s="93">
        <v>1994</v>
      </c>
      <c r="B6027" s="94" t="s">
        <v>147</v>
      </c>
      <c r="C6027" s="95" t="s">
        <v>148</v>
      </c>
      <c r="D6027" s="95" t="s">
        <v>647</v>
      </c>
      <c r="E6027" s="87"/>
      <c r="F6027" s="69"/>
      <c r="G6027" s="69"/>
      <c r="H6027" s="69"/>
      <c r="I6027" s="69"/>
      <c r="J6027" s="70"/>
      <c r="K6027" s="118" t="e">
        <f>VLOOKUP(B6027,WB.GDP.1994,'WB (WDI)'!$AK$2,FALSE)</f>
        <v>#N/A</v>
      </c>
      <c r="L6027" s="112" t="e">
        <f>VLOOKUP($B6027,WB.UNEMP.1994,'WB (WDI)'!$AK$2,FALSE)</f>
        <v>#N/A</v>
      </c>
    </row>
    <row r="6028" spans="1:12" x14ac:dyDescent="0.25">
      <c r="A6028" s="93">
        <v>1994</v>
      </c>
      <c r="B6028" s="94" t="s">
        <v>149</v>
      </c>
      <c r="C6028" s="95" t="s">
        <v>150</v>
      </c>
      <c r="D6028" s="95" t="s">
        <v>647</v>
      </c>
      <c r="E6028" s="87"/>
      <c r="F6028" s="69"/>
      <c r="G6028" s="69"/>
      <c r="H6028" s="69"/>
      <c r="I6028" s="69"/>
      <c r="J6028" s="70"/>
      <c r="K6028" s="118" t="e">
        <f>VLOOKUP(B6028,WB.GDP.1994,'WB (WDI)'!$AK$2,FALSE)</f>
        <v>#N/A</v>
      </c>
      <c r="L6028" s="112" t="e">
        <f>VLOOKUP($B6028,WB.UNEMP.1994,'WB (WDI)'!$AK$2,FALSE)</f>
        <v>#N/A</v>
      </c>
    </row>
    <row r="6029" spans="1:12" x14ac:dyDescent="0.25">
      <c r="A6029" s="93">
        <v>1994</v>
      </c>
      <c r="B6029" s="94" t="s">
        <v>151</v>
      </c>
      <c r="C6029" s="95" t="s">
        <v>152</v>
      </c>
      <c r="D6029" s="95" t="s">
        <v>647</v>
      </c>
      <c r="E6029" s="87"/>
      <c r="F6029" s="69"/>
      <c r="G6029" s="69"/>
      <c r="H6029" s="69"/>
      <c r="I6029" s="69"/>
      <c r="J6029" s="70"/>
      <c r="K6029" s="118">
        <f>VLOOKUP(B6029,WB.GDP.1994,'WB (WDI)'!$AK$2,FALSE)</f>
        <v>12421.605962077207</v>
      </c>
      <c r="L6029" s="112">
        <f>VLOOKUP($B6029,WB.UNEMP.1994,'WB (WDI)'!$AK$2,FALSE)</f>
        <v>5.8699998855590803</v>
      </c>
    </row>
    <row r="6030" spans="1:12" x14ac:dyDescent="0.25">
      <c r="A6030" s="93">
        <v>1994</v>
      </c>
      <c r="B6030" s="94" t="s">
        <v>153</v>
      </c>
      <c r="C6030" s="95" t="s">
        <v>154</v>
      </c>
      <c r="D6030" s="95" t="s">
        <v>647</v>
      </c>
      <c r="E6030" s="87"/>
      <c r="F6030" s="69"/>
      <c r="G6030" s="69"/>
      <c r="H6030" s="69"/>
      <c r="I6030" s="69"/>
      <c r="J6030" s="70"/>
      <c r="K6030" s="118">
        <f>VLOOKUP(B6030,WB.GDP.1994,'WB (WDI)'!$AK$2,FALSE)</f>
        <v>9131.9459929217501</v>
      </c>
      <c r="L6030" s="112">
        <f>VLOOKUP($B6030,WB.UNEMP.1994,'WB (WDI)'!$AK$2,FALSE)</f>
        <v>8.25</v>
      </c>
    </row>
    <row r="6031" spans="1:12" x14ac:dyDescent="0.25">
      <c r="A6031" s="93">
        <v>1994</v>
      </c>
      <c r="B6031" s="94" t="s">
        <v>155</v>
      </c>
      <c r="C6031" s="95" t="s">
        <v>156</v>
      </c>
      <c r="D6031" s="95" t="s">
        <v>647</v>
      </c>
      <c r="E6031" s="87"/>
      <c r="F6031" s="69"/>
      <c r="G6031" s="69"/>
      <c r="H6031" s="69"/>
      <c r="I6031" s="69"/>
      <c r="J6031" s="70"/>
      <c r="K6031" s="118">
        <f>VLOOKUP(B6031,WB.GDP.1994,'WB (WDI)'!$AK$2,FALSE)</f>
        <v>11120.143239718156</v>
      </c>
      <c r="L6031" s="112">
        <f>VLOOKUP($B6031,WB.UNEMP.1994,'WB (WDI)'!$AK$2,FALSE)</f>
        <v>4.0500001907348597</v>
      </c>
    </row>
    <row r="6032" spans="1:12" x14ac:dyDescent="0.25">
      <c r="A6032" s="93">
        <v>1994</v>
      </c>
      <c r="B6032" s="94" t="s">
        <v>157</v>
      </c>
      <c r="C6032" s="95" t="s">
        <v>158</v>
      </c>
      <c r="D6032" s="95" t="s">
        <v>647</v>
      </c>
      <c r="E6032" s="87"/>
      <c r="F6032" s="69"/>
      <c r="G6032" s="69"/>
      <c r="H6032" s="69"/>
      <c r="I6032" s="69"/>
      <c r="J6032" s="70"/>
      <c r="K6032" s="118" t="e">
        <f>VLOOKUP(B6032,WB.GDP.1994,'WB (WDI)'!$AK$2,FALSE)</f>
        <v>#N/A</v>
      </c>
      <c r="L6032" s="112">
        <f>VLOOKUP($B6032,WB.UNEMP.1994,'WB (WDI)'!$AK$2,FALSE)</f>
        <v>8.2799997329711896</v>
      </c>
    </row>
    <row r="6033" spans="1:12" x14ac:dyDescent="0.25">
      <c r="A6033" s="93">
        <v>1994</v>
      </c>
      <c r="B6033" s="94" t="s">
        <v>159</v>
      </c>
      <c r="C6033" s="95" t="s">
        <v>160</v>
      </c>
      <c r="D6033" s="95" t="s">
        <v>647</v>
      </c>
      <c r="E6033" s="87"/>
      <c r="F6033" s="69"/>
      <c r="G6033" s="69"/>
      <c r="H6033" s="69"/>
      <c r="I6033" s="69"/>
      <c r="J6033" s="70"/>
      <c r="K6033" s="118" t="e">
        <f>VLOOKUP(B6033,WB.GDP.1994,'WB (WDI)'!$AK$2,FALSE)</f>
        <v>#N/A</v>
      </c>
      <c r="L6033" s="112" t="e">
        <f>VLOOKUP($B6033,WB.UNEMP.1994,'WB (WDI)'!$AK$2,FALSE)</f>
        <v>#N/A</v>
      </c>
    </row>
    <row r="6034" spans="1:12" x14ac:dyDescent="0.25">
      <c r="A6034" s="93">
        <v>1994</v>
      </c>
      <c r="B6034" s="94" t="s">
        <v>161</v>
      </c>
      <c r="C6034" s="95" t="s">
        <v>162</v>
      </c>
      <c r="D6034" s="95" t="s">
        <v>647</v>
      </c>
      <c r="E6034" s="87"/>
      <c r="F6034" s="69"/>
      <c r="G6034" s="69"/>
      <c r="H6034" s="69"/>
      <c r="I6034" s="69"/>
      <c r="J6034" s="70"/>
      <c r="K6034" s="118">
        <f>VLOOKUP(B6034,WB.GDP.1994,'WB (WDI)'!$AK$2,FALSE)</f>
        <v>8144.9551238019494</v>
      </c>
      <c r="L6034" s="112" t="e">
        <f>VLOOKUP($B6034,WB.UNEMP.1994,'WB (WDI)'!$AK$2,FALSE)</f>
        <v>#N/A</v>
      </c>
    </row>
    <row r="6035" spans="1:12" x14ac:dyDescent="0.25">
      <c r="A6035" s="93">
        <v>1994</v>
      </c>
      <c r="B6035" s="94" t="s">
        <v>163</v>
      </c>
      <c r="C6035" s="95" t="s">
        <v>164</v>
      </c>
      <c r="D6035" s="95" t="s">
        <v>647</v>
      </c>
      <c r="E6035" s="87"/>
      <c r="F6035" s="69"/>
      <c r="G6035" s="69"/>
      <c r="H6035" s="69"/>
      <c r="I6035" s="69"/>
      <c r="J6035" s="70"/>
      <c r="K6035" s="118">
        <f>VLOOKUP(B6035,WB.GDP.1994,'WB (WDI)'!$AK$2,FALSE)</f>
        <v>7122.3762454815424</v>
      </c>
      <c r="L6035" s="112">
        <f>VLOOKUP($B6035,WB.UNEMP.1994,'WB (WDI)'!$AK$2,FALSE)</f>
        <v>6.4299998283386204</v>
      </c>
    </row>
    <row r="6036" spans="1:12" x14ac:dyDescent="0.25">
      <c r="A6036" s="93">
        <v>1994</v>
      </c>
      <c r="B6036" s="94" t="s">
        <v>165</v>
      </c>
      <c r="C6036" s="95" t="s">
        <v>166</v>
      </c>
      <c r="D6036" s="95" t="s">
        <v>647</v>
      </c>
      <c r="E6036" s="87"/>
      <c r="F6036" s="69"/>
      <c r="G6036" s="69"/>
      <c r="H6036" s="69"/>
      <c r="I6036" s="69"/>
      <c r="J6036" s="70"/>
      <c r="K6036" s="118">
        <f>VLOOKUP(B6036,WB.GDP.1994,'WB (WDI)'!$AK$2,FALSE)</f>
        <v>8571.7376813447681</v>
      </c>
      <c r="L6036" s="112">
        <f>VLOOKUP($B6036,WB.UNEMP.1994,'WB (WDI)'!$AK$2,FALSE)</f>
        <v>4.8000001907348597</v>
      </c>
    </row>
    <row r="6037" spans="1:12" x14ac:dyDescent="0.25">
      <c r="A6037" s="93">
        <v>1994</v>
      </c>
      <c r="B6037" s="94" t="s">
        <v>167</v>
      </c>
      <c r="C6037" s="95" t="s">
        <v>168</v>
      </c>
      <c r="D6037" s="95" t="s">
        <v>647</v>
      </c>
      <c r="E6037" s="87"/>
      <c r="F6037" s="69"/>
      <c r="G6037" s="69"/>
      <c r="H6037" s="69"/>
      <c r="I6037" s="69"/>
      <c r="J6037" s="70"/>
      <c r="K6037" s="118">
        <f>VLOOKUP(B6037,WB.GDP.1994,'WB (WDI)'!$AK$2,FALSE)</f>
        <v>6002.4842427749882</v>
      </c>
      <c r="L6037" s="112">
        <f>VLOOKUP($B6037,WB.UNEMP.1994,'WB (WDI)'!$AK$2,FALSE)</f>
        <v>7.6799998283386204</v>
      </c>
    </row>
    <row r="6038" spans="1:12" x14ac:dyDescent="0.25">
      <c r="A6038" s="93">
        <v>1994</v>
      </c>
      <c r="B6038" s="94" t="s">
        <v>169</v>
      </c>
      <c r="C6038" s="95" t="s">
        <v>170</v>
      </c>
      <c r="D6038" s="95" t="s">
        <v>647</v>
      </c>
      <c r="E6038" s="87"/>
      <c r="F6038" s="69"/>
      <c r="G6038" s="69"/>
      <c r="H6038" s="69"/>
      <c r="I6038" s="69"/>
      <c r="J6038" s="70"/>
      <c r="K6038" s="118" t="e">
        <f>VLOOKUP(B6038,WB.GDP.1994,'WB (WDI)'!$AK$2,FALSE)</f>
        <v>#N/A</v>
      </c>
      <c r="L6038" s="112" t="e">
        <f>VLOOKUP($B6038,WB.UNEMP.1994,'WB (WDI)'!$AK$2,FALSE)</f>
        <v>#N/A</v>
      </c>
    </row>
    <row r="6039" spans="1:12" x14ac:dyDescent="0.25">
      <c r="A6039" s="93">
        <v>1994</v>
      </c>
      <c r="B6039" s="94" t="s">
        <v>171</v>
      </c>
      <c r="C6039" s="95" t="s">
        <v>172</v>
      </c>
      <c r="D6039" s="95" t="s">
        <v>647</v>
      </c>
      <c r="E6039" s="87"/>
      <c r="F6039" s="69"/>
      <c r="G6039" s="69"/>
      <c r="H6039" s="69"/>
      <c r="I6039" s="69"/>
      <c r="J6039" s="70"/>
      <c r="K6039" s="118" t="e">
        <f>VLOOKUP(B6039,WB.GDP.1994,'WB (WDI)'!$AK$2,FALSE)</f>
        <v>#N/A</v>
      </c>
      <c r="L6039" s="112" t="e">
        <f>VLOOKUP($B6039,WB.UNEMP.1994,'WB (WDI)'!$AK$2,FALSE)</f>
        <v>#N/A</v>
      </c>
    </row>
    <row r="6040" spans="1:12" x14ac:dyDescent="0.25">
      <c r="A6040" s="93">
        <v>1994</v>
      </c>
      <c r="B6040" s="94" t="s">
        <v>173</v>
      </c>
      <c r="C6040" s="95" t="s">
        <v>174</v>
      </c>
      <c r="D6040" s="95" t="s">
        <v>647</v>
      </c>
      <c r="E6040" s="87"/>
      <c r="F6040" s="69"/>
      <c r="G6040" s="69"/>
      <c r="H6040" s="69"/>
      <c r="I6040" s="69"/>
      <c r="J6040" s="70"/>
      <c r="K6040" s="118">
        <f>VLOOKUP(B6040,WB.GDP.1994,'WB (WDI)'!$AK$2,FALSE)</f>
        <v>8564.6759603556984</v>
      </c>
      <c r="L6040" s="112" t="e">
        <f>VLOOKUP($B6040,WB.UNEMP.1994,'WB (WDI)'!$AK$2,FALSE)</f>
        <v>#N/A</v>
      </c>
    </row>
    <row r="6041" spans="1:12" x14ac:dyDescent="0.25">
      <c r="A6041" s="93">
        <v>1994</v>
      </c>
      <c r="B6041" s="94" t="s">
        <v>175</v>
      </c>
      <c r="C6041" s="95" t="s">
        <v>176</v>
      </c>
      <c r="D6041" s="95" t="s">
        <v>647</v>
      </c>
      <c r="E6041" s="87"/>
      <c r="F6041" s="69"/>
      <c r="G6041" s="69"/>
      <c r="H6041" s="69"/>
      <c r="I6041" s="69"/>
      <c r="J6041" s="70"/>
      <c r="K6041" s="118" t="e">
        <f>VLOOKUP(B6041,WB.GDP.1994,'WB (WDI)'!$AK$2,FALSE)</f>
        <v>#N/A</v>
      </c>
      <c r="L6041" s="112" t="e">
        <f>VLOOKUP($B6041,WB.UNEMP.1994,'WB (WDI)'!$AK$2,FALSE)</f>
        <v>#N/A</v>
      </c>
    </row>
    <row r="6042" spans="1:12" x14ac:dyDescent="0.25">
      <c r="A6042" s="93">
        <v>1994</v>
      </c>
      <c r="B6042" s="94" t="s">
        <v>177</v>
      </c>
      <c r="C6042" s="95" t="s">
        <v>178</v>
      </c>
      <c r="D6042" s="95" t="s">
        <v>647</v>
      </c>
      <c r="E6042" s="87"/>
      <c r="F6042" s="69"/>
      <c r="G6042" s="69"/>
      <c r="H6042" s="69"/>
      <c r="I6042" s="69"/>
      <c r="J6042" s="70"/>
      <c r="K6042" s="118">
        <f>VLOOKUP(B6042,WB.GDP.1994,'WB (WDI)'!$AK$2,FALSE)</f>
        <v>5890.5386196676855</v>
      </c>
      <c r="L6042" s="112">
        <f>VLOOKUP($B6042,WB.UNEMP.1994,'WB (WDI)'!$AK$2,FALSE)</f>
        <v>2.7999999523162802</v>
      </c>
    </row>
    <row r="6043" spans="1:12" x14ac:dyDescent="0.25">
      <c r="A6043" s="93">
        <v>1994</v>
      </c>
      <c r="B6043" s="94" t="s">
        <v>179</v>
      </c>
      <c r="C6043" s="95" t="s">
        <v>180</v>
      </c>
      <c r="D6043" s="95" t="s">
        <v>647</v>
      </c>
      <c r="E6043" s="87"/>
      <c r="F6043" s="69"/>
      <c r="G6043" s="69"/>
      <c r="H6043" s="69"/>
      <c r="I6043" s="69"/>
      <c r="J6043" s="70"/>
      <c r="K6043" s="118">
        <f>VLOOKUP(B6043,WB.GDP.1994,'WB (WDI)'!$AK$2,FALSE)</f>
        <v>6364.8312270587148</v>
      </c>
      <c r="L6043" s="112">
        <f>VLOOKUP($B6043,WB.UNEMP.1994,'WB (WDI)'!$AK$2,FALSE)</f>
        <v>12.0200004577637</v>
      </c>
    </row>
    <row r="6044" spans="1:12" x14ac:dyDescent="0.25">
      <c r="A6044" s="93">
        <v>1994</v>
      </c>
      <c r="B6044" s="94" t="s">
        <v>181</v>
      </c>
      <c r="C6044" s="95" t="s">
        <v>182</v>
      </c>
      <c r="D6044" s="95" t="s">
        <v>647</v>
      </c>
      <c r="E6044" s="87"/>
      <c r="F6044" s="69"/>
      <c r="G6044" s="69"/>
      <c r="H6044" s="69"/>
      <c r="I6044" s="69"/>
      <c r="J6044" s="70"/>
      <c r="K6044" s="118">
        <f>VLOOKUP(B6044,WB.GDP.1994,'WB (WDI)'!$AK$2,FALSE)</f>
        <v>2401.826183288108</v>
      </c>
      <c r="L6044" s="112">
        <f>VLOOKUP($B6044,WB.UNEMP.1994,'WB (WDI)'!$AK$2,FALSE)</f>
        <v>7.1799998283386204</v>
      </c>
    </row>
    <row r="6045" spans="1:12" x14ac:dyDescent="0.25">
      <c r="A6045" s="93">
        <v>1994</v>
      </c>
      <c r="B6045" s="94" t="s">
        <v>183</v>
      </c>
      <c r="C6045" s="95" t="s">
        <v>184</v>
      </c>
      <c r="D6045" s="95" t="s">
        <v>647</v>
      </c>
      <c r="E6045" s="87"/>
      <c r="F6045" s="69"/>
      <c r="G6045" s="69"/>
      <c r="H6045" s="69"/>
      <c r="I6045" s="69"/>
      <c r="J6045" s="70"/>
      <c r="K6045" s="118">
        <f>VLOOKUP(B6045,WB.GDP.1994,'WB (WDI)'!$AK$2,FALSE)</f>
        <v>3899.7203760437374</v>
      </c>
      <c r="L6045" s="112">
        <f>VLOOKUP($B6045,WB.UNEMP.1994,'WB (WDI)'!$AK$2,FALSE)</f>
        <v>3.21000003814697</v>
      </c>
    </row>
    <row r="6046" spans="1:12" x14ac:dyDescent="0.25">
      <c r="A6046" s="93">
        <v>1994</v>
      </c>
      <c r="B6046" s="94" t="s">
        <v>185</v>
      </c>
      <c r="C6046" s="95" t="s">
        <v>186</v>
      </c>
      <c r="D6046" s="95" t="s">
        <v>647</v>
      </c>
      <c r="E6046" s="87"/>
      <c r="F6046" s="69"/>
      <c r="G6046" s="69"/>
      <c r="H6046" s="69"/>
      <c r="I6046" s="69"/>
      <c r="J6046" s="70"/>
      <c r="K6046" s="118">
        <f>VLOOKUP(B6046,WB.GDP.1994,'WB (WDI)'!$AK$2,FALSE)</f>
        <v>9825.0999318735849</v>
      </c>
      <c r="L6046" s="112">
        <f>VLOOKUP($B6046,WB.UNEMP.1994,'WB (WDI)'!$AK$2,FALSE)</f>
        <v>15.3400001525879</v>
      </c>
    </row>
    <row r="6047" spans="1:12" x14ac:dyDescent="0.25">
      <c r="A6047" s="93">
        <v>1994</v>
      </c>
      <c r="B6047" s="94" t="s">
        <v>187</v>
      </c>
      <c r="C6047" s="95" t="s">
        <v>188</v>
      </c>
      <c r="D6047" s="95" t="s">
        <v>647</v>
      </c>
      <c r="E6047" s="87"/>
      <c r="F6047" s="69"/>
      <c r="G6047" s="69"/>
      <c r="H6047" s="69"/>
      <c r="I6047" s="69"/>
      <c r="J6047" s="70"/>
      <c r="K6047" s="118" t="e">
        <f>VLOOKUP(B6047,WB.GDP.1994,'WB (WDI)'!$AK$2,FALSE)</f>
        <v>#N/A</v>
      </c>
      <c r="L6047" s="112" t="e">
        <f>VLOOKUP($B6047,WB.UNEMP.1994,'WB (WDI)'!$AK$2,FALSE)</f>
        <v>#N/A</v>
      </c>
    </row>
    <row r="6048" spans="1:12" x14ac:dyDescent="0.25">
      <c r="A6048" s="93">
        <v>1994</v>
      </c>
      <c r="B6048" s="94" t="s">
        <v>189</v>
      </c>
      <c r="C6048" s="95" t="s">
        <v>190</v>
      </c>
      <c r="D6048" s="95" t="s">
        <v>647</v>
      </c>
      <c r="E6048" s="87"/>
      <c r="F6048" s="69"/>
      <c r="G6048" s="69"/>
      <c r="H6048" s="69"/>
      <c r="I6048" s="69"/>
      <c r="J6048" s="70"/>
      <c r="K6048" s="118">
        <f>VLOOKUP(B6048,WB.GDP.1994,'WB (WDI)'!$AK$2,FALSE)</f>
        <v>16119.811338696782</v>
      </c>
      <c r="L6048" s="112">
        <f>VLOOKUP($B6048,WB.UNEMP.1994,'WB (WDI)'!$AK$2,FALSE)</f>
        <v>4.4400000572204599</v>
      </c>
    </row>
    <row r="6049" spans="1:12" x14ac:dyDescent="0.25">
      <c r="A6049" s="93">
        <v>1994</v>
      </c>
      <c r="B6049" s="94" t="s">
        <v>191</v>
      </c>
      <c r="C6049" s="95" t="s">
        <v>192</v>
      </c>
      <c r="D6049" s="95" t="s">
        <v>647</v>
      </c>
      <c r="E6049" s="87"/>
      <c r="F6049" s="69"/>
      <c r="G6049" s="69"/>
      <c r="H6049" s="69"/>
      <c r="I6049" s="69"/>
      <c r="J6049" s="70"/>
      <c r="K6049" s="118" t="e">
        <f>VLOOKUP(B6049,WB.GDP.1994,'WB (WDI)'!$AK$2,FALSE)</f>
        <v>#N/A</v>
      </c>
      <c r="L6049" s="112" t="e">
        <f>VLOOKUP($B6049,WB.UNEMP.1994,'WB (WDI)'!$AK$2,FALSE)</f>
        <v>#N/A</v>
      </c>
    </row>
    <row r="6050" spans="1:12" x14ac:dyDescent="0.25">
      <c r="A6050" s="93">
        <v>1994</v>
      </c>
      <c r="B6050" s="94" t="s">
        <v>193</v>
      </c>
      <c r="C6050" s="95" t="s">
        <v>194</v>
      </c>
      <c r="D6050" s="95" t="s">
        <v>647</v>
      </c>
      <c r="E6050" s="87"/>
      <c r="F6050" s="69"/>
      <c r="G6050" s="69"/>
      <c r="H6050" s="69"/>
      <c r="I6050" s="69"/>
      <c r="J6050" s="70"/>
      <c r="K6050" s="118">
        <f>VLOOKUP(B6050,WB.GDP.1994,'WB (WDI)'!$AK$2,FALSE)</f>
        <v>3261.2393908182971</v>
      </c>
      <c r="L6050" s="112">
        <f>VLOOKUP($B6050,WB.UNEMP.1994,'WB (WDI)'!$AK$2,FALSE)</f>
        <v>7.5799999237060502</v>
      </c>
    </row>
    <row r="6051" spans="1:12" x14ac:dyDescent="0.25">
      <c r="A6051" s="93">
        <v>1994</v>
      </c>
      <c r="B6051" s="94" t="s">
        <v>195</v>
      </c>
      <c r="C6051" s="95" t="s">
        <v>196</v>
      </c>
      <c r="D6051" s="95" t="s">
        <v>647</v>
      </c>
      <c r="E6051" s="87"/>
      <c r="F6051" s="69"/>
      <c r="G6051" s="69"/>
      <c r="H6051" s="69"/>
      <c r="I6051" s="69"/>
      <c r="J6051" s="70"/>
      <c r="K6051" s="118">
        <f>VLOOKUP(B6051,WB.GDP.1994,'WB (WDI)'!$AK$2,FALSE)</f>
        <v>12681.869398892795</v>
      </c>
      <c r="L6051" s="112">
        <f>VLOOKUP($B6051,WB.UNEMP.1994,'WB (WDI)'!$AK$2,FALSE)</f>
        <v>3.78999996185303</v>
      </c>
    </row>
    <row r="6052" spans="1:12" x14ac:dyDescent="0.25">
      <c r="A6052" s="93">
        <v>1994</v>
      </c>
      <c r="B6052" s="94" t="s">
        <v>197</v>
      </c>
      <c r="C6052" s="95" t="s">
        <v>198</v>
      </c>
      <c r="D6052" s="95" t="s">
        <v>647</v>
      </c>
      <c r="E6052" s="87"/>
      <c r="F6052" s="69"/>
      <c r="G6052" s="69"/>
      <c r="H6052" s="69"/>
      <c r="I6052" s="69"/>
      <c r="J6052" s="70"/>
      <c r="K6052" s="118">
        <f>VLOOKUP(B6052,WB.GDP.1994,'WB (WDI)'!$AK$2,FALSE)</f>
        <v>8921.8898826136574</v>
      </c>
      <c r="L6052" s="112">
        <f>VLOOKUP($B6052,WB.UNEMP.1994,'WB (WDI)'!$AK$2,FALSE)</f>
        <v>9.3599996566772496</v>
      </c>
    </row>
    <row r="6053" spans="1:12" x14ac:dyDescent="0.25">
      <c r="A6053" s="93">
        <v>1994</v>
      </c>
      <c r="B6053" s="94" t="s">
        <v>199</v>
      </c>
      <c r="C6053" s="95" t="s">
        <v>200</v>
      </c>
      <c r="D6053" s="95" t="s">
        <v>647</v>
      </c>
      <c r="E6053" s="87"/>
      <c r="F6053" s="69"/>
      <c r="G6053" s="69"/>
      <c r="H6053" s="69"/>
      <c r="I6053" s="69"/>
      <c r="J6053" s="70"/>
      <c r="K6053" s="118">
        <f>VLOOKUP(B6053,WB.GDP.1994,'WB (WDI)'!$AK$2,FALSE)</f>
        <v>5837.0892221585582</v>
      </c>
      <c r="L6053" s="112">
        <f>VLOOKUP($B6053,WB.UNEMP.1994,'WB (WDI)'!$AK$2,FALSE)</f>
        <v>5.7800002098083496</v>
      </c>
    </row>
    <row r="6054" spans="1:12" x14ac:dyDescent="0.25">
      <c r="A6054" s="93">
        <v>1994</v>
      </c>
      <c r="B6054" s="94" t="s">
        <v>201</v>
      </c>
      <c r="C6054" s="95" t="s">
        <v>202</v>
      </c>
      <c r="D6054" s="95" t="s">
        <v>647</v>
      </c>
      <c r="E6054" s="87"/>
      <c r="F6054" s="69"/>
      <c r="G6054" s="69"/>
      <c r="H6054" s="69"/>
      <c r="I6054" s="69"/>
      <c r="J6054" s="70"/>
      <c r="K6054" s="118">
        <f>VLOOKUP(B6054,WB.GDP.1994,'WB (WDI)'!$AK$2,FALSE)</f>
        <v>24412.27581491704</v>
      </c>
      <c r="L6054" s="112">
        <f>VLOOKUP($B6054,WB.UNEMP.1994,'WB (WDI)'!$AK$2,FALSE)</f>
        <v>14.6000003814697</v>
      </c>
    </row>
    <row r="6055" spans="1:12" x14ac:dyDescent="0.25">
      <c r="A6055" s="93">
        <v>1994</v>
      </c>
      <c r="B6055" s="94" t="s">
        <v>203</v>
      </c>
      <c r="C6055" s="95" t="s">
        <v>204</v>
      </c>
      <c r="D6055" s="95" t="s">
        <v>647</v>
      </c>
      <c r="E6055" s="87"/>
      <c r="F6055" s="69"/>
      <c r="G6055" s="69"/>
      <c r="H6055" s="69"/>
      <c r="I6055" s="69"/>
      <c r="J6055" s="70"/>
      <c r="K6055" s="118" t="e">
        <f>VLOOKUP(B6055,WB.GDP.1994,'WB (WDI)'!$AK$2,FALSE)</f>
        <v>#N/A</v>
      </c>
      <c r="L6055" s="112" t="e">
        <f>VLOOKUP($B6055,WB.UNEMP.1994,'WB (WDI)'!$AK$2,FALSE)</f>
        <v>#N/A</v>
      </c>
    </row>
    <row r="6056" spans="1:12" x14ac:dyDescent="0.25">
      <c r="A6056" s="93">
        <v>1994</v>
      </c>
      <c r="B6056" s="94" t="s">
        <v>205</v>
      </c>
      <c r="C6056" s="95" t="s">
        <v>206</v>
      </c>
      <c r="D6056" s="95" t="s">
        <v>647</v>
      </c>
      <c r="E6056" s="87"/>
      <c r="F6056" s="69"/>
      <c r="G6056" s="69"/>
      <c r="H6056" s="69"/>
      <c r="I6056" s="69"/>
      <c r="J6056" s="70"/>
      <c r="K6056" s="118">
        <f>VLOOKUP(B6056,WB.GDP.1994,'WB (WDI)'!$AK$2,FALSE)</f>
        <v>16877.373086854499</v>
      </c>
      <c r="L6056" s="112" t="e">
        <f>VLOOKUP($B6056,WB.UNEMP.1994,'WB (WDI)'!$AK$2,FALSE)</f>
        <v>#N/A</v>
      </c>
    </row>
    <row r="6057" spans="1:12" x14ac:dyDescent="0.25">
      <c r="A6057" s="93">
        <v>1994</v>
      </c>
      <c r="B6057" s="94" t="s">
        <v>207</v>
      </c>
      <c r="C6057" s="95" t="s">
        <v>208</v>
      </c>
      <c r="D6057" s="95" t="s">
        <v>647</v>
      </c>
      <c r="E6057" s="87"/>
      <c r="F6057" s="69"/>
      <c r="G6057" s="69"/>
      <c r="H6057" s="69"/>
      <c r="I6057" s="69"/>
      <c r="J6057" s="70"/>
      <c r="K6057" s="118">
        <f>VLOOKUP(B6057,WB.GDP.1994,'WB (WDI)'!$AK$2,FALSE)</f>
        <v>12335.049671670598</v>
      </c>
      <c r="L6057" s="112">
        <f>VLOOKUP($B6057,WB.UNEMP.1994,'WB (WDI)'!$AK$2,FALSE)</f>
        <v>17</v>
      </c>
    </row>
    <row r="6058" spans="1:12" x14ac:dyDescent="0.25">
      <c r="A6058" s="93">
        <v>1994</v>
      </c>
      <c r="B6058" s="94" t="s">
        <v>209</v>
      </c>
      <c r="C6058" s="95" t="s">
        <v>210</v>
      </c>
      <c r="D6058" s="95" t="s">
        <v>647</v>
      </c>
      <c r="E6058" s="87"/>
      <c r="F6058" s="69"/>
      <c r="G6058" s="69"/>
      <c r="H6058" s="69"/>
      <c r="I6058" s="69"/>
      <c r="J6058" s="70"/>
      <c r="K6058" s="118" t="e">
        <f>VLOOKUP(B6058,WB.GDP.1994,'WB (WDI)'!$AK$2,FALSE)</f>
        <v>#N/A</v>
      </c>
      <c r="L6058" s="112" t="e">
        <f>VLOOKUP($B6058,WB.UNEMP.1994,'WB (WDI)'!$AK$2,FALSE)</f>
        <v>#N/A</v>
      </c>
    </row>
    <row r="6059" spans="1:12" x14ac:dyDescent="0.25">
      <c r="A6059" s="93">
        <v>1994</v>
      </c>
      <c r="B6059" s="94" t="s">
        <v>211</v>
      </c>
      <c r="C6059" s="95" t="s">
        <v>212</v>
      </c>
      <c r="D6059" s="95" t="s">
        <v>647</v>
      </c>
      <c r="E6059" s="87"/>
      <c r="F6059" s="69"/>
      <c r="G6059" s="69"/>
      <c r="H6059" s="69"/>
      <c r="I6059" s="69"/>
      <c r="J6059" s="70"/>
      <c r="K6059" s="118">
        <f>VLOOKUP(B6059,WB.GDP.1994,'WB (WDI)'!$AK$2,FALSE)</f>
        <v>7025.6359210430801</v>
      </c>
      <c r="L6059" s="112">
        <f>VLOOKUP($B6059,WB.UNEMP.1994,'WB (WDI)'!$AK$2,FALSE)</f>
        <v>20.420000076293899</v>
      </c>
    </row>
    <row r="6060" spans="1:12" x14ac:dyDescent="0.25">
      <c r="A6060" s="93">
        <v>1994</v>
      </c>
      <c r="B6060" s="94" t="s">
        <v>213</v>
      </c>
      <c r="C6060" s="95" t="s">
        <v>214</v>
      </c>
      <c r="D6060" s="95" t="s">
        <v>647</v>
      </c>
      <c r="E6060" s="87"/>
      <c r="F6060" s="69"/>
      <c r="G6060" s="69"/>
      <c r="H6060" s="69"/>
      <c r="I6060" s="69"/>
      <c r="J6060" s="70"/>
      <c r="K6060" s="118" t="e">
        <f>VLOOKUP(B6060,WB.GDP.1994,'WB (WDI)'!$AK$2,FALSE)</f>
        <v>#N/A</v>
      </c>
      <c r="L6060" s="112" t="e">
        <f>VLOOKUP($B6060,WB.UNEMP.1994,'WB (WDI)'!$AK$2,FALSE)</f>
        <v>#N/A</v>
      </c>
    </row>
    <row r="6061" spans="1:12" x14ac:dyDescent="0.25">
      <c r="A6061" s="93">
        <v>1994</v>
      </c>
      <c r="B6061" s="94" t="s">
        <v>215</v>
      </c>
      <c r="C6061" s="95" t="s">
        <v>651</v>
      </c>
      <c r="D6061" s="95" t="s">
        <v>647</v>
      </c>
      <c r="E6061" s="87"/>
      <c r="F6061" s="69"/>
      <c r="G6061" s="69"/>
      <c r="H6061" s="69"/>
      <c r="I6061" s="69"/>
      <c r="J6061" s="70"/>
      <c r="K6061" s="118" t="e">
        <f>VLOOKUP(B6061,WB.GDP.1994,'WB (WDI)'!$AK$2,FALSE)</f>
        <v>#N/A</v>
      </c>
      <c r="L6061" s="112" t="e">
        <f>VLOOKUP($B6061,WB.UNEMP.1994,'WB (WDI)'!$AK$2,FALSE)</f>
        <v>#N/A</v>
      </c>
    </row>
    <row r="6062" spans="1:12" x14ac:dyDescent="0.25">
      <c r="A6062" s="93">
        <v>1994</v>
      </c>
      <c r="B6062" s="94" t="s">
        <v>216</v>
      </c>
      <c r="C6062" s="95" t="s">
        <v>217</v>
      </c>
      <c r="D6062" s="95" t="s">
        <v>647</v>
      </c>
      <c r="E6062" s="87"/>
      <c r="F6062" s="69"/>
      <c r="G6062" s="69"/>
      <c r="H6062" s="69"/>
      <c r="I6062" s="69"/>
      <c r="J6062" s="70"/>
      <c r="K6062" s="118">
        <f>VLOOKUP(B6062,WB.GDP.1994,'WB (WDI)'!$AK$2,FALSE)</f>
        <v>11577.112455643137</v>
      </c>
      <c r="L6062" s="112">
        <f>VLOOKUP($B6062,WB.UNEMP.1994,'WB (WDI)'!$AK$2,FALSE)</f>
        <v>12.699999809265099</v>
      </c>
    </row>
    <row r="6063" spans="1:12" x14ac:dyDescent="0.25">
      <c r="A6063" s="93">
        <v>1994</v>
      </c>
      <c r="B6063" s="94" t="s">
        <v>218</v>
      </c>
      <c r="C6063" s="95" t="s">
        <v>219</v>
      </c>
      <c r="D6063" s="95" t="s">
        <v>647</v>
      </c>
      <c r="E6063" s="87"/>
      <c r="F6063" s="69"/>
      <c r="G6063" s="69"/>
      <c r="H6063" s="69"/>
      <c r="I6063" s="69"/>
      <c r="J6063" s="70"/>
      <c r="K6063" s="118">
        <f>VLOOKUP(B6063,WB.GDP.1994,'WB (WDI)'!$AK$2,FALSE)</f>
        <v>11517.689974910578</v>
      </c>
      <c r="L6063" s="112">
        <f>VLOOKUP($B6063,WB.UNEMP.1994,'WB (WDI)'!$AK$2,FALSE)</f>
        <v>3.2999999523162802</v>
      </c>
    </row>
    <row r="6064" spans="1:12" x14ac:dyDescent="0.25">
      <c r="A6064" s="93">
        <v>1994</v>
      </c>
      <c r="B6064" s="94" t="s">
        <v>220</v>
      </c>
      <c r="C6064" s="95" t="s">
        <v>221</v>
      </c>
      <c r="D6064" s="95" t="s">
        <v>647</v>
      </c>
      <c r="E6064" s="87"/>
      <c r="F6064" s="69"/>
      <c r="G6064" s="69"/>
      <c r="H6064" s="69"/>
      <c r="I6064" s="69"/>
      <c r="J6064" s="70"/>
      <c r="K6064" s="118" t="e">
        <f>VLOOKUP(B6064,WB.GDP.1994,'WB (WDI)'!$AK$2,FALSE)</f>
        <v>#N/A</v>
      </c>
      <c r="L6064" s="112" t="e">
        <f>VLOOKUP($B6064,WB.UNEMP.1994,'WB (WDI)'!$AK$2,FALSE)</f>
        <v>#N/A</v>
      </c>
    </row>
    <row r="6065" spans="1:12" x14ac:dyDescent="0.25">
      <c r="A6065" s="93">
        <v>1994</v>
      </c>
      <c r="B6065" s="94" t="s">
        <v>222</v>
      </c>
      <c r="C6065" s="95" t="s">
        <v>223</v>
      </c>
      <c r="D6065" s="95" t="s">
        <v>647</v>
      </c>
      <c r="E6065" s="87"/>
      <c r="F6065" s="69"/>
      <c r="G6065" s="69"/>
      <c r="H6065" s="69"/>
      <c r="I6065" s="69"/>
      <c r="J6065" s="70"/>
      <c r="K6065" s="118" t="e">
        <f>VLOOKUP(B6065,WB.GDP.1994,'WB (WDI)'!$AK$2,FALSE)</f>
        <v>#N/A</v>
      </c>
      <c r="L6065" s="112">
        <f>VLOOKUP($B6065,WB.UNEMP.1994,'WB (WDI)'!$AK$2,FALSE)</f>
        <v>6.4200000762939498</v>
      </c>
    </row>
    <row r="6066" spans="1:12" x14ac:dyDescent="0.25">
      <c r="A6066" s="93">
        <v>1994</v>
      </c>
      <c r="B6066" s="94" t="s">
        <v>224</v>
      </c>
      <c r="C6066" s="95" t="s">
        <v>225</v>
      </c>
      <c r="D6066" s="95" t="s">
        <v>647</v>
      </c>
      <c r="E6066" s="87"/>
      <c r="F6066" s="69"/>
      <c r="G6066" s="69"/>
      <c r="H6066" s="69"/>
      <c r="I6066" s="69"/>
      <c r="J6066" s="70"/>
      <c r="K6066" s="118">
        <f>VLOOKUP(B6066,WB.GDP.1994,'WB (WDI)'!$AK$2,FALSE)</f>
        <v>12146.0212695503</v>
      </c>
      <c r="L6066" s="112">
        <f>VLOOKUP($B6066,WB.UNEMP.1994,'WB (WDI)'!$AK$2,FALSE)</f>
        <v>9</v>
      </c>
    </row>
    <row r="6067" spans="1:12" x14ac:dyDescent="0.25">
      <c r="A6067" s="93">
        <v>1994</v>
      </c>
      <c r="B6067" s="94" t="s">
        <v>226</v>
      </c>
      <c r="C6067" s="95" t="s">
        <v>227</v>
      </c>
      <c r="D6067" s="95" t="s">
        <v>647</v>
      </c>
      <c r="E6067" s="87"/>
      <c r="F6067" s="69"/>
      <c r="G6067" s="69"/>
      <c r="H6067" s="69"/>
      <c r="I6067" s="69"/>
      <c r="J6067" s="70"/>
      <c r="K6067" s="118" t="e">
        <f>VLOOKUP(B6067,WB.GDP.1994,'WB (WDI)'!$AK$2,FALSE)</f>
        <v>#N/A</v>
      </c>
      <c r="L6067" s="112">
        <f>VLOOKUP($B6067,WB.UNEMP.1994,'WB (WDI)'!$AK$2,FALSE)</f>
        <v>8.5600004196166992</v>
      </c>
    </row>
    <row r="6068" spans="1:12" x14ac:dyDescent="0.25">
      <c r="A6068" s="93">
        <v>1994</v>
      </c>
      <c r="B6068" s="94" t="s">
        <v>228</v>
      </c>
      <c r="C6068" s="95" t="s">
        <v>229</v>
      </c>
      <c r="D6068" s="95" t="s">
        <v>616</v>
      </c>
      <c r="E6068" s="87"/>
      <c r="F6068" s="69"/>
      <c r="G6068" s="69"/>
      <c r="H6068" s="69"/>
      <c r="I6068" s="69"/>
      <c r="J6068" s="70"/>
      <c r="K6068" s="118">
        <f>VLOOKUP(B6068,WB.GDP.1994,'WB (WDI)'!$AK$2,FALSE)</f>
        <v>65904.720352529475</v>
      </c>
      <c r="L6068" s="112" t="e">
        <f>VLOOKUP($B6068,WB.UNEMP.1994,'WB (WDI)'!$AK$2,FALSE)</f>
        <v>#N/A</v>
      </c>
    </row>
    <row r="6069" spans="1:12" x14ac:dyDescent="0.25">
      <c r="A6069" s="93">
        <v>1994</v>
      </c>
      <c r="B6069" s="94" t="s">
        <v>230</v>
      </c>
      <c r="C6069" s="95" t="s">
        <v>231</v>
      </c>
      <c r="D6069" s="95" t="s">
        <v>616</v>
      </c>
      <c r="E6069" s="87"/>
      <c r="F6069" s="69"/>
      <c r="G6069" s="69"/>
      <c r="H6069" s="69"/>
      <c r="I6069" s="69"/>
      <c r="J6069" s="70"/>
      <c r="K6069" s="118">
        <f>VLOOKUP(B6069,WB.GDP.1994,'WB (WDI)'!$AK$2,FALSE)</f>
        <v>35055.601263596996</v>
      </c>
      <c r="L6069" s="112">
        <f>VLOOKUP($B6069,WB.UNEMP.1994,'WB (WDI)'!$AK$2,FALSE)</f>
        <v>10.3999996185303</v>
      </c>
    </row>
    <row r="6070" spans="1:12" x14ac:dyDescent="0.25">
      <c r="A6070" s="93">
        <v>1994</v>
      </c>
      <c r="B6070" s="94" t="s">
        <v>232</v>
      </c>
      <c r="C6070" s="95" t="s">
        <v>233</v>
      </c>
      <c r="D6070" s="95" t="s">
        <v>616</v>
      </c>
      <c r="E6070" s="87"/>
      <c r="F6070" s="69"/>
      <c r="G6070" s="69"/>
      <c r="H6070" s="69"/>
      <c r="I6070" s="69"/>
      <c r="J6070" s="70"/>
      <c r="K6070" s="118" t="e">
        <f>VLOOKUP(B6070,WB.GDP.1994,'WB (WDI)'!$AK$2,FALSE)</f>
        <v>#N/A</v>
      </c>
      <c r="L6070" s="112" t="e">
        <f>VLOOKUP($B6070,WB.UNEMP.1994,'WB (WDI)'!$AK$2,FALSE)</f>
        <v>#N/A</v>
      </c>
    </row>
    <row r="6071" spans="1:12" x14ac:dyDescent="0.25">
      <c r="A6071" s="93">
        <v>1994</v>
      </c>
      <c r="B6071" s="94" t="s">
        <v>234</v>
      </c>
      <c r="C6071" s="95" t="s">
        <v>235</v>
      </c>
      <c r="D6071" s="95" t="s">
        <v>616</v>
      </c>
      <c r="E6071" s="87"/>
      <c r="F6071" s="69"/>
      <c r="G6071" s="69"/>
      <c r="H6071" s="69"/>
      <c r="I6071" s="69"/>
      <c r="J6071" s="70"/>
      <c r="K6071" s="118" t="e">
        <f>VLOOKUP(B6071,WB.GDP.1994,'WB (WDI)'!$AK$2,FALSE)</f>
        <v>#N/A</v>
      </c>
      <c r="L6071" s="112" t="e">
        <f>VLOOKUP($B6071,WB.UNEMP.1994,'WB (WDI)'!$AK$2,FALSE)</f>
        <v>#N/A</v>
      </c>
    </row>
    <row r="6072" spans="1:12" x14ac:dyDescent="0.25">
      <c r="A6072" s="93">
        <v>1994</v>
      </c>
      <c r="B6072" s="94" t="s">
        <v>236</v>
      </c>
      <c r="C6072" s="95" t="s">
        <v>237</v>
      </c>
      <c r="D6072" s="95" t="s">
        <v>616</v>
      </c>
      <c r="E6072" s="87"/>
      <c r="F6072" s="69"/>
      <c r="G6072" s="69"/>
      <c r="H6072" s="69"/>
      <c r="I6072" s="69"/>
      <c r="J6072" s="70"/>
      <c r="K6072" s="118">
        <f>VLOOKUP(B6072,WB.GDP.1994,'WB (WDI)'!$AK$2,FALSE)</f>
        <v>42410.326048035175</v>
      </c>
      <c r="L6072" s="112">
        <f>VLOOKUP($B6072,WB.UNEMP.1994,'WB (WDI)'!$AK$2,FALSE)</f>
        <v>6.1199998855590803</v>
      </c>
    </row>
    <row r="6073" spans="1:12" x14ac:dyDescent="0.25">
      <c r="A6073" s="93">
        <v>1994</v>
      </c>
      <c r="B6073" s="94" t="s">
        <v>238</v>
      </c>
      <c r="C6073" s="95" t="s">
        <v>239</v>
      </c>
      <c r="D6073" s="95" t="s">
        <v>240</v>
      </c>
      <c r="E6073" s="87"/>
      <c r="F6073" s="69"/>
      <c r="G6073" s="69"/>
      <c r="H6073" s="69"/>
      <c r="I6073" s="69"/>
      <c r="J6073" s="70"/>
      <c r="K6073" s="118">
        <f>VLOOKUP(B6073,WB.GDP.1994,'WB (WDI)'!$AK$2,FALSE)</f>
        <v>9126.2558304366612</v>
      </c>
      <c r="L6073" s="112">
        <f>VLOOKUP($B6073,WB.UNEMP.1994,'WB (WDI)'!$AK$2,FALSE)</f>
        <v>7.53999996185303</v>
      </c>
    </row>
    <row r="6074" spans="1:12" x14ac:dyDescent="0.25">
      <c r="A6074" s="93">
        <v>1994</v>
      </c>
      <c r="B6074" s="94" t="s">
        <v>241</v>
      </c>
      <c r="C6074" s="95" t="s">
        <v>242</v>
      </c>
      <c r="D6074" s="95" t="s">
        <v>240</v>
      </c>
      <c r="E6074" s="87"/>
      <c r="F6074" s="69"/>
      <c r="G6074" s="69"/>
      <c r="H6074" s="69"/>
      <c r="I6074" s="69"/>
      <c r="J6074" s="70"/>
      <c r="K6074" s="118">
        <f>VLOOKUP(B6074,WB.GDP.1994,'WB (WDI)'!$AK$2,FALSE)</f>
        <v>2688.3517780271491</v>
      </c>
      <c r="L6074" s="112">
        <f>VLOOKUP($B6074,WB.UNEMP.1994,'WB (WDI)'!$AK$2,FALSE)</f>
        <v>4.6999998092651403</v>
      </c>
    </row>
    <row r="6075" spans="1:12" x14ac:dyDescent="0.25">
      <c r="A6075" s="93">
        <v>1994</v>
      </c>
      <c r="B6075" s="94" t="s">
        <v>243</v>
      </c>
      <c r="C6075" s="95" t="s">
        <v>244</v>
      </c>
      <c r="D6075" s="95" t="s">
        <v>240</v>
      </c>
      <c r="E6075" s="87"/>
      <c r="F6075" s="69"/>
      <c r="G6075" s="69"/>
      <c r="H6075" s="69"/>
      <c r="I6075" s="69"/>
      <c r="J6075" s="70"/>
      <c r="K6075" s="118">
        <f>VLOOKUP(B6075,WB.GDP.1994,'WB (WDI)'!$AK$2,FALSE)</f>
        <v>1562.1458936832112</v>
      </c>
      <c r="L6075" s="112">
        <f>VLOOKUP($B6075,WB.UNEMP.1994,'WB (WDI)'!$AK$2,FALSE)</f>
        <v>8.8000001907348597</v>
      </c>
    </row>
    <row r="6076" spans="1:12" x14ac:dyDescent="0.25">
      <c r="A6076" s="93">
        <v>1994</v>
      </c>
      <c r="B6076" s="94" t="s">
        <v>245</v>
      </c>
      <c r="C6076" s="95" t="s">
        <v>246</v>
      </c>
      <c r="D6076" s="95" t="s">
        <v>240</v>
      </c>
      <c r="E6076" s="87"/>
      <c r="F6076" s="69"/>
      <c r="G6076" s="69"/>
      <c r="H6076" s="69"/>
      <c r="I6076" s="69"/>
      <c r="J6076" s="70"/>
      <c r="K6076" s="118">
        <f>VLOOKUP(B6076,WB.GDP.1994,'WB (WDI)'!$AK$2,FALSE)</f>
        <v>4393.7627070053859</v>
      </c>
      <c r="L6076" s="112">
        <f>VLOOKUP($B6076,WB.UNEMP.1994,'WB (WDI)'!$AK$2,FALSE)</f>
        <v>4.6999998092651403</v>
      </c>
    </row>
    <row r="6077" spans="1:12" x14ac:dyDescent="0.25">
      <c r="A6077" s="93">
        <v>1994</v>
      </c>
      <c r="B6077" s="94" t="s">
        <v>247</v>
      </c>
      <c r="C6077" s="95" t="s">
        <v>248</v>
      </c>
      <c r="D6077" s="95" t="s">
        <v>240</v>
      </c>
      <c r="E6077" s="87"/>
      <c r="F6077" s="69"/>
      <c r="G6077" s="69"/>
      <c r="H6077" s="69"/>
      <c r="I6077" s="69"/>
      <c r="J6077" s="70"/>
      <c r="K6077" s="118">
        <f>VLOOKUP(B6077,WB.GDP.1994,'WB (WDI)'!$AK$2,FALSE)</f>
        <v>2562.993904785289</v>
      </c>
      <c r="L6077" s="112">
        <f>VLOOKUP($B6077,WB.UNEMP.1994,'WB (WDI)'!$AK$2,FALSE)</f>
        <v>7.3000001907348597</v>
      </c>
    </row>
    <row r="6078" spans="1:12" x14ac:dyDescent="0.25">
      <c r="A6078" s="93">
        <v>1994</v>
      </c>
      <c r="B6078" s="94" t="s">
        <v>249</v>
      </c>
      <c r="C6078" s="95" t="s">
        <v>250</v>
      </c>
      <c r="D6078" s="95" t="s">
        <v>240</v>
      </c>
      <c r="E6078" s="87"/>
      <c r="F6078" s="69"/>
      <c r="G6078" s="69"/>
      <c r="H6078" s="69"/>
      <c r="I6078" s="69"/>
      <c r="J6078" s="70"/>
      <c r="K6078" s="118">
        <f>VLOOKUP(B6078,WB.GDP.1994,'WB (WDI)'!$AK$2,FALSE)</f>
        <v>2178.9240567705219</v>
      </c>
      <c r="L6078" s="112">
        <f>VLOOKUP($B6078,WB.UNEMP.1994,'WB (WDI)'!$AK$2,FALSE)</f>
        <v>2.9000000953674299</v>
      </c>
    </row>
    <row r="6079" spans="1:12" x14ac:dyDescent="0.25">
      <c r="A6079" s="93">
        <v>1994</v>
      </c>
      <c r="B6079" s="94" t="s">
        <v>251</v>
      </c>
      <c r="C6079" s="95" t="s">
        <v>649</v>
      </c>
      <c r="D6079" s="95" t="s">
        <v>240</v>
      </c>
      <c r="E6079" s="87"/>
      <c r="F6079" s="69"/>
      <c r="G6079" s="69"/>
      <c r="H6079" s="69"/>
      <c r="I6079" s="69"/>
      <c r="J6079" s="70"/>
      <c r="K6079" s="118">
        <f>VLOOKUP(B6079,WB.GDP.1994,'WB (WDI)'!$AK$2,FALSE)</f>
        <v>34420.078657405815</v>
      </c>
      <c r="L6079" s="112">
        <f>VLOOKUP($B6079,WB.UNEMP.1994,'WB (WDI)'!$AK$2,FALSE)</f>
        <v>1.8999999761581401</v>
      </c>
    </row>
    <row r="6080" spans="1:12" x14ac:dyDescent="0.25">
      <c r="A6080" s="93">
        <v>1994</v>
      </c>
      <c r="B6080" s="94" t="s">
        <v>252</v>
      </c>
      <c r="C6080" s="95" t="s">
        <v>650</v>
      </c>
      <c r="D6080" s="95" t="s">
        <v>240</v>
      </c>
      <c r="E6080" s="87"/>
      <c r="F6080" s="69"/>
      <c r="G6080" s="69"/>
      <c r="H6080" s="69"/>
      <c r="I6080" s="69"/>
      <c r="J6080" s="70"/>
      <c r="K6080" s="118">
        <f>VLOOKUP(B6080,WB.GDP.1994,'WB (WDI)'!$AK$2,FALSE)</f>
        <v>56787.692436722609</v>
      </c>
      <c r="L6080" s="112">
        <f>VLOOKUP($B6080,WB.UNEMP.1994,'WB (WDI)'!$AK$2,FALSE)</f>
        <v>2.5</v>
      </c>
    </row>
    <row r="6081" spans="1:12" x14ac:dyDescent="0.25">
      <c r="A6081" s="93">
        <v>1994</v>
      </c>
      <c r="B6081" s="94" t="s">
        <v>253</v>
      </c>
      <c r="C6081" s="95" t="s">
        <v>653</v>
      </c>
      <c r="D6081" s="95" t="s">
        <v>240</v>
      </c>
      <c r="E6081" s="87"/>
      <c r="F6081" s="69"/>
      <c r="G6081" s="69"/>
      <c r="H6081" s="69"/>
      <c r="I6081" s="69"/>
      <c r="J6081" s="70"/>
      <c r="K6081" s="118" t="e">
        <f>VLOOKUP(B6081,WB.GDP.1994,'WB (WDI)'!$AK$2,FALSE)</f>
        <v>#N/A</v>
      </c>
      <c r="L6081" s="112">
        <f>VLOOKUP($B6081,WB.UNEMP.1994,'WB (WDI)'!$AK$2,FALSE)</f>
        <v>2.9700000286102299</v>
      </c>
    </row>
    <row r="6082" spans="1:12" x14ac:dyDescent="0.25">
      <c r="A6082" s="93">
        <v>1994</v>
      </c>
      <c r="B6082" s="94" t="s">
        <v>254</v>
      </c>
      <c r="C6082" s="95" t="s">
        <v>255</v>
      </c>
      <c r="D6082" s="95" t="s">
        <v>240</v>
      </c>
      <c r="E6082" s="87"/>
      <c r="F6082" s="69"/>
      <c r="G6082" s="69"/>
      <c r="H6082" s="69"/>
      <c r="I6082" s="69"/>
      <c r="J6082" s="70"/>
      <c r="K6082" s="118">
        <f>VLOOKUP(B6082,WB.GDP.1994,'WB (WDI)'!$AK$2,FALSE)</f>
        <v>33411.101002357776</v>
      </c>
      <c r="L6082" s="112">
        <f>VLOOKUP($B6082,WB.UNEMP.1994,'WB (WDI)'!$AK$2,FALSE)</f>
        <v>2.9000000953674299</v>
      </c>
    </row>
    <row r="6083" spans="1:12" x14ac:dyDescent="0.25">
      <c r="A6083" s="93">
        <v>1994</v>
      </c>
      <c r="B6083" s="94" t="s">
        <v>256</v>
      </c>
      <c r="C6083" s="95" t="s">
        <v>257</v>
      </c>
      <c r="D6083" s="95" t="s">
        <v>240</v>
      </c>
      <c r="E6083" s="87"/>
      <c r="F6083" s="69"/>
      <c r="G6083" s="69"/>
      <c r="H6083" s="69"/>
      <c r="I6083" s="69"/>
      <c r="J6083" s="70"/>
      <c r="K6083" s="118">
        <f>VLOOKUP(B6083,WB.GDP.1994,'WB (WDI)'!$AK$2,FALSE)</f>
        <v>3911.2663322432627</v>
      </c>
      <c r="L6083" s="112">
        <f>VLOOKUP($B6083,WB.UNEMP.1994,'WB (WDI)'!$AK$2,FALSE)</f>
        <v>6.1799998283386204</v>
      </c>
    </row>
    <row r="6084" spans="1:12" x14ac:dyDescent="0.25">
      <c r="A6084" s="93">
        <v>1994</v>
      </c>
      <c r="B6084" s="94" t="s">
        <v>258</v>
      </c>
      <c r="C6084" s="95" t="s">
        <v>652</v>
      </c>
      <c r="D6084" s="95" t="s">
        <v>240</v>
      </c>
      <c r="E6084" s="87"/>
      <c r="F6084" s="69"/>
      <c r="G6084" s="69"/>
      <c r="H6084" s="69"/>
      <c r="I6084" s="69"/>
      <c r="J6084" s="70"/>
      <c r="K6084" s="118">
        <f>VLOOKUP(B6084,WB.GDP.1994,'WB (WDI)'!$AK$2,FALSE)</f>
        <v>16760.746468491558</v>
      </c>
      <c r="L6084" s="112">
        <f>VLOOKUP($B6084,WB.UNEMP.1994,'WB (WDI)'!$AK$2,FALSE)</f>
        <v>2.4800000190734899</v>
      </c>
    </row>
    <row r="6085" spans="1:12" x14ac:dyDescent="0.25">
      <c r="A6085" s="93">
        <v>1994</v>
      </c>
      <c r="B6085" s="94" t="s">
        <v>259</v>
      </c>
      <c r="C6085" s="95" t="s">
        <v>260</v>
      </c>
      <c r="D6085" s="95" t="s">
        <v>240</v>
      </c>
      <c r="E6085" s="87"/>
      <c r="F6085" s="69"/>
      <c r="G6085" s="69"/>
      <c r="H6085" s="69"/>
      <c r="I6085" s="69"/>
      <c r="J6085" s="70"/>
      <c r="K6085" s="118">
        <f>VLOOKUP(B6085,WB.GDP.1994,'WB (WDI)'!$AK$2,FALSE)</f>
        <v>71175.85013686851</v>
      </c>
      <c r="L6085" s="112">
        <f>VLOOKUP($B6085,WB.UNEMP.1994,'WB (WDI)'!$AK$2,FALSE)</f>
        <v>4.8699998855590803</v>
      </c>
    </row>
    <row r="6086" spans="1:12" x14ac:dyDescent="0.25">
      <c r="A6086" s="93">
        <v>1994</v>
      </c>
      <c r="B6086" s="94" t="s">
        <v>261</v>
      </c>
      <c r="C6086" s="95" t="s">
        <v>262</v>
      </c>
      <c r="D6086" s="95" t="s">
        <v>240</v>
      </c>
      <c r="E6086" s="87"/>
      <c r="F6086" s="69"/>
      <c r="G6086" s="69"/>
      <c r="H6086" s="69"/>
      <c r="I6086" s="69"/>
      <c r="J6086" s="70"/>
      <c r="K6086" s="118">
        <f>VLOOKUP(B6086,WB.GDP.1994,'WB (WDI)'!$AK$2,FALSE)</f>
        <v>1111.1669978623916</v>
      </c>
      <c r="L6086" s="112">
        <f>VLOOKUP($B6086,WB.UNEMP.1994,'WB (WDI)'!$AK$2,FALSE)</f>
        <v>0.83999997377395597</v>
      </c>
    </row>
    <row r="6087" spans="1:12" x14ac:dyDescent="0.25">
      <c r="A6087" s="93">
        <v>1994</v>
      </c>
      <c r="B6087" s="94" t="s">
        <v>263</v>
      </c>
      <c r="C6087" s="95" t="s">
        <v>264</v>
      </c>
      <c r="D6087" s="95" t="s">
        <v>240</v>
      </c>
      <c r="E6087" s="87"/>
      <c r="F6087" s="69"/>
      <c r="G6087" s="69"/>
      <c r="H6087" s="69"/>
      <c r="I6087" s="69"/>
      <c r="J6087" s="70"/>
      <c r="K6087" s="118">
        <f>VLOOKUP(B6087,WB.GDP.1994,'WB (WDI)'!$AK$2,FALSE)</f>
        <v>5529.2320681014171</v>
      </c>
      <c r="L6087" s="112">
        <f>VLOOKUP($B6087,WB.UNEMP.1994,'WB (WDI)'!$AK$2,FALSE)</f>
        <v>4.3699998855590803</v>
      </c>
    </row>
    <row r="6088" spans="1:12" x14ac:dyDescent="0.25">
      <c r="A6088" s="93">
        <v>1994</v>
      </c>
      <c r="B6088" s="94" t="s">
        <v>265</v>
      </c>
      <c r="C6088" s="95" t="s">
        <v>266</v>
      </c>
      <c r="D6088" s="95" t="s">
        <v>240</v>
      </c>
      <c r="E6088" s="87"/>
      <c r="F6088" s="69"/>
      <c r="G6088" s="69"/>
      <c r="H6088" s="69"/>
      <c r="I6088" s="69"/>
      <c r="J6088" s="70"/>
      <c r="K6088" s="118">
        <f>VLOOKUP(B6088,WB.GDP.1994,'WB (WDI)'!$AK$2,FALSE)</f>
        <v>2227.9393547030072</v>
      </c>
      <c r="L6088" s="112">
        <f>VLOOKUP($B6088,WB.UNEMP.1994,'WB (WDI)'!$AK$2,FALSE)</f>
        <v>2.5999999046325701</v>
      </c>
    </row>
    <row r="6089" spans="1:12" x14ac:dyDescent="0.25">
      <c r="A6089" s="93">
        <v>1994</v>
      </c>
      <c r="B6089" s="94" t="s">
        <v>267</v>
      </c>
      <c r="C6089" s="95" t="s">
        <v>268</v>
      </c>
      <c r="D6089" s="95" t="s">
        <v>240</v>
      </c>
      <c r="E6089" s="87"/>
      <c r="F6089" s="69"/>
      <c r="G6089" s="69"/>
      <c r="H6089" s="69"/>
      <c r="I6089" s="69"/>
      <c r="J6089" s="70"/>
      <c r="K6089" s="118">
        <f>VLOOKUP(B6089,WB.GDP.1994,'WB (WDI)'!$AK$2,FALSE)</f>
        <v>13315.427676973313</v>
      </c>
      <c r="L6089" s="112">
        <f>VLOOKUP($B6089,WB.UNEMP.1994,'WB (WDI)'!$AK$2,FALSE)</f>
        <v>3.6300001144409202</v>
      </c>
    </row>
    <row r="6090" spans="1:12" x14ac:dyDescent="0.25">
      <c r="A6090" s="93">
        <v>1994</v>
      </c>
      <c r="B6090" s="94" t="s">
        <v>269</v>
      </c>
      <c r="C6090" s="95" t="s">
        <v>270</v>
      </c>
      <c r="D6090" s="95" t="s">
        <v>240</v>
      </c>
      <c r="E6090" s="87"/>
      <c r="F6090" s="69"/>
      <c r="G6090" s="69"/>
      <c r="H6090" s="69"/>
      <c r="I6090" s="69"/>
      <c r="J6090" s="70"/>
      <c r="K6090" s="118">
        <f>VLOOKUP(B6090,WB.GDP.1994,'WB (WDI)'!$AK$2,FALSE)</f>
        <v>733.06600250607914</v>
      </c>
      <c r="L6090" s="112">
        <f>VLOOKUP($B6090,WB.UNEMP.1994,'WB (WDI)'!$AK$2,FALSE)</f>
        <v>0.81999999284744296</v>
      </c>
    </row>
    <row r="6091" spans="1:12" x14ac:dyDescent="0.25">
      <c r="A6091" s="93">
        <v>1994</v>
      </c>
      <c r="B6091" s="94" t="s">
        <v>271</v>
      </c>
      <c r="C6091" s="95" t="s">
        <v>272</v>
      </c>
      <c r="D6091" s="95" t="s">
        <v>240</v>
      </c>
      <c r="E6091" s="87"/>
      <c r="F6091" s="69"/>
      <c r="G6091" s="69"/>
      <c r="H6091" s="69"/>
      <c r="I6091" s="69"/>
      <c r="J6091" s="70"/>
      <c r="K6091" s="118">
        <f>VLOOKUP(B6091,WB.GDP.1994,'WB (WDI)'!$AK$2,FALSE)</f>
        <v>4085.1446315209437</v>
      </c>
      <c r="L6091" s="112">
        <f>VLOOKUP($B6091,WB.UNEMP.1994,'WB (WDI)'!$AK$2,FALSE)</f>
        <v>3.71000003814697</v>
      </c>
    </row>
    <row r="6092" spans="1:12" x14ac:dyDescent="0.25">
      <c r="A6092" s="93">
        <v>1994</v>
      </c>
      <c r="B6092" s="94" t="s">
        <v>273</v>
      </c>
      <c r="C6092" s="95" t="s">
        <v>274</v>
      </c>
      <c r="D6092" s="95" t="s">
        <v>240</v>
      </c>
      <c r="E6092" s="87"/>
      <c r="F6092" s="69"/>
      <c r="G6092" s="69"/>
      <c r="H6092" s="69"/>
      <c r="I6092" s="69"/>
      <c r="J6092" s="70"/>
      <c r="K6092" s="118">
        <f>VLOOKUP(B6092,WB.GDP.1994,'WB (WDI)'!$AK$2,FALSE)</f>
        <v>46895.053010118238</v>
      </c>
      <c r="L6092" s="112">
        <f>VLOOKUP($B6092,WB.UNEMP.1994,'WB (WDI)'!$AK$2,FALSE)</f>
        <v>3.0299999713897701</v>
      </c>
    </row>
    <row r="6093" spans="1:12" x14ac:dyDescent="0.25">
      <c r="A6093" s="93">
        <v>1994</v>
      </c>
      <c r="B6093" s="94" t="s">
        <v>275</v>
      </c>
      <c r="C6093" s="95" t="s">
        <v>276</v>
      </c>
      <c r="D6093" s="95" t="s">
        <v>240</v>
      </c>
      <c r="E6093" s="87"/>
      <c r="F6093" s="69"/>
      <c r="G6093" s="69"/>
      <c r="H6093" s="69"/>
      <c r="I6093" s="69"/>
      <c r="J6093" s="70"/>
      <c r="K6093" s="118">
        <f>VLOOKUP(B6093,WB.GDP.1994,'WB (WDI)'!$AK$2,FALSE)</f>
        <v>9368.007750065477</v>
      </c>
      <c r="L6093" s="112">
        <f>VLOOKUP($B6093,WB.UNEMP.1994,'WB (WDI)'!$AK$2,FALSE)</f>
        <v>1.3500000238418599</v>
      </c>
    </row>
    <row r="6094" spans="1:12" x14ac:dyDescent="0.25">
      <c r="A6094" s="93">
        <v>1994</v>
      </c>
      <c r="B6094" s="94" t="s">
        <v>277</v>
      </c>
      <c r="C6094" s="95" t="s">
        <v>278</v>
      </c>
      <c r="D6094" s="95" t="s">
        <v>240</v>
      </c>
      <c r="E6094" s="87"/>
      <c r="F6094" s="69"/>
      <c r="G6094" s="69"/>
      <c r="H6094" s="69"/>
      <c r="I6094" s="69"/>
      <c r="J6094" s="70"/>
      <c r="K6094" s="118" t="e">
        <f>VLOOKUP(B6094,WB.GDP.1994,'WB (WDI)'!$AK$2,FALSE)</f>
        <v>#N/A</v>
      </c>
      <c r="L6094" s="112">
        <f>VLOOKUP($B6094,WB.UNEMP.1994,'WB (WDI)'!$AK$2,FALSE)</f>
        <v>3.3599998950958301</v>
      </c>
    </row>
    <row r="6095" spans="1:12" x14ac:dyDescent="0.25">
      <c r="A6095" s="93">
        <v>1994</v>
      </c>
      <c r="B6095" s="94" t="s">
        <v>279</v>
      </c>
      <c r="C6095" s="95" t="s">
        <v>280</v>
      </c>
      <c r="D6095" s="95" t="s">
        <v>240</v>
      </c>
      <c r="E6095" s="87"/>
      <c r="F6095" s="69"/>
      <c r="G6095" s="69"/>
      <c r="H6095" s="69"/>
      <c r="I6095" s="69"/>
      <c r="J6095" s="70"/>
      <c r="K6095" s="118">
        <f>VLOOKUP(B6095,WB.GDP.1994,'WB (WDI)'!$AK$2,FALSE)</f>
        <v>2091.5994017756811</v>
      </c>
      <c r="L6095" s="112">
        <f>VLOOKUP($B6095,WB.UNEMP.1994,'WB (WDI)'!$AK$2,FALSE)</f>
        <v>1.9299999475479099</v>
      </c>
    </row>
    <row r="6096" spans="1:12" x14ac:dyDescent="0.25">
      <c r="A6096" s="93">
        <v>1994</v>
      </c>
      <c r="B6096" s="94" t="s">
        <v>281</v>
      </c>
      <c r="C6096" s="95" t="s">
        <v>282</v>
      </c>
      <c r="D6096" s="95" t="s">
        <v>240</v>
      </c>
      <c r="E6096" s="87"/>
      <c r="F6096" s="69"/>
      <c r="G6096" s="69"/>
      <c r="H6096" s="69"/>
      <c r="I6096" s="69"/>
      <c r="J6096" s="70"/>
      <c r="K6096" s="118" t="e">
        <f>VLOOKUP(B6096,WB.GDP.1994,'WB (WDI)'!$AK$2,FALSE)</f>
        <v>#N/A</v>
      </c>
      <c r="L6096" s="112">
        <f>VLOOKUP($B6096,WB.UNEMP.1994,'WB (WDI)'!$AK$2,FALSE)</f>
        <v>11.6499996185303</v>
      </c>
    </row>
    <row r="6097" spans="1:12" x14ac:dyDescent="0.25">
      <c r="A6097" s="93">
        <v>1994</v>
      </c>
      <c r="B6097" s="94" t="s">
        <v>283</v>
      </c>
      <c r="C6097" s="95" t="s">
        <v>284</v>
      </c>
      <c r="D6097" s="95" t="s">
        <v>240</v>
      </c>
      <c r="E6097" s="87"/>
      <c r="F6097" s="69"/>
      <c r="G6097" s="69"/>
      <c r="H6097" s="69"/>
      <c r="I6097" s="69"/>
      <c r="J6097" s="70"/>
      <c r="K6097" s="118">
        <f>VLOOKUP(B6097,WB.GDP.1994,'WB (WDI)'!$AK$2,FALSE)</f>
        <v>1648.7340380605926</v>
      </c>
      <c r="L6097" s="112">
        <f>VLOOKUP($B6097,WB.UNEMP.1994,'WB (WDI)'!$AK$2,FALSE)</f>
        <v>2.4200000762939502</v>
      </c>
    </row>
    <row r="6098" spans="1:12" x14ac:dyDescent="0.25">
      <c r="A6098" s="93">
        <v>1994</v>
      </c>
      <c r="B6098" s="94" t="s">
        <v>285</v>
      </c>
      <c r="C6098" s="95" t="s">
        <v>286</v>
      </c>
      <c r="D6098" s="95" t="s">
        <v>240</v>
      </c>
      <c r="E6098" s="87"/>
      <c r="F6098" s="69"/>
      <c r="G6098" s="69"/>
      <c r="H6098" s="69"/>
      <c r="I6098" s="69"/>
      <c r="J6098" s="70"/>
      <c r="K6098" s="118">
        <f>VLOOKUP(B6098,WB.GDP.1994,'WB (WDI)'!$AK$2,FALSE)</f>
        <v>3098.089569457853</v>
      </c>
      <c r="L6098" s="112">
        <f>VLOOKUP($B6098,WB.UNEMP.1994,'WB (WDI)'!$AK$2,FALSE)</f>
        <v>1.3999999761581401</v>
      </c>
    </row>
    <row r="6099" spans="1:12" x14ac:dyDescent="0.25">
      <c r="A6099" s="93">
        <v>1994</v>
      </c>
      <c r="B6099" s="94" t="s">
        <v>287</v>
      </c>
      <c r="C6099" s="95" t="s">
        <v>288</v>
      </c>
      <c r="D6099" s="95" t="s">
        <v>240</v>
      </c>
      <c r="E6099" s="87"/>
      <c r="F6099" s="69"/>
      <c r="G6099" s="69"/>
      <c r="H6099" s="69"/>
      <c r="I6099" s="69"/>
      <c r="J6099" s="70"/>
      <c r="K6099" s="118">
        <f>VLOOKUP(B6099,WB.GDP.1994,'WB (WDI)'!$AK$2,FALSE)</f>
        <v>1990.5603036105454</v>
      </c>
      <c r="L6099" s="112">
        <f>VLOOKUP($B6099,WB.UNEMP.1994,'WB (WDI)'!$AK$2,FALSE)</f>
        <v>5.75</v>
      </c>
    </row>
    <row r="6100" spans="1:12" x14ac:dyDescent="0.25">
      <c r="A6100" s="93">
        <v>1994</v>
      </c>
      <c r="B6100" s="94" t="s">
        <v>289</v>
      </c>
      <c r="C6100" s="95" t="s">
        <v>290</v>
      </c>
      <c r="D6100" s="95" t="s">
        <v>240</v>
      </c>
      <c r="E6100" s="87"/>
      <c r="F6100" s="69"/>
      <c r="G6100" s="69"/>
      <c r="H6100" s="69"/>
      <c r="I6100" s="69"/>
      <c r="J6100" s="70"/>
      <c r="K6100" s="118">
        <f>VLOOKUP(B6100,WB.GDP.1994,'WB (WDI)'!$AK$2,FALSE)</f>
        <v>9253.9835961928329</v>
      </c>
      <c r="L6100" s="112">
        <f>VLOOKUP($B6100,WB.UNEMP.1994,'WB (WDI)'!$AK$2,FALSE)</f>
        <v>9.9799995422363299</v>
      </c>
    </row>
    <row r="6101" spans="1:12" x14ac:dyDescent="0.25">
      <c r="A6101" s="93">
        <v>1994</v>
      </c>
      <c r="B6101" s="94" t="s">
        <v>291</v>
      </c>
      <c r="C6101" s="95" t="s">
        <v>292</v>
      </c>
      <c r="D6101" s="95" t="s">
        <v>240</v>
      </c>
      <c r="E6101" s="87"/>
      <c r="F6101" s="69"/>
      <c r="G6101" s="69"/>
      <c r="H6101" s="69"/>
      <c r="I6101" s="69"/>
      <c r="J6101" s="70"/>
      <c r="K6101" s="118" t="e">
        <f>VLOOKUP(B6101,WB.GDP.1994,'WB (WDI)'!$AK$2,FALSE)</f>
        <v>#N/A</v>
      </c>
      <c r="L6101" s="112">
        <f>VLOOKUP($B6101,WB.UNEMP.1994,'WB (WDI)'!$AK$2,FALSE)</f>
        <v>0.79000002145767201</v>
      </c>
    </row>
    <row r="6102" spans="1:12" x14ac:dyDescent="0.25">
      <c r="A6102" s="93">
        <v>1994</v>
      </c>
      <c r="B6102" s="94" t="s">
        <v>293</v>
      </c>
      <c r="C6102" s="95" t="s">
        <v>294</v>
      </c>
      <c r="D6102" s="95" t="s">
        <v>240</v>
      </c>
      <c r="E6102" s="87"/>
      <c r="F6102" s="69"/>
      <c r="G6102" s="69"/>
      <c r="H6102" s="69"/>
      <c r="I6102" s="69"/>
      <c r="J6102" s="70"/>
      <c r="K6102" s="118">
        <f>VLOOKUP(B6102,WB.GDP.1994,'WB (WDI)'!$AK$2,FALSE)</f>
        <v>1575.5860447509697</v>
      </c>
      <c r="L6102" s="112">
        <f>VLOOKUP($B6102,WB.UNEMP.1994,'WB (WDI)'!$AK$2,FALSE)</f>
        <v>1.8400000333786</v>
      </c>
    </row>
    <row r="6103" spans="1:12" x14ac:dyDescent="0.25">
      <c r="A6103" s="93">
        <v>1994</v>
      </c>
      <c r="B6103" s="94" t="s">
        <v>295</v>
      </c>
      <c r="C6103" s="95" t="s">
        <v>296</v>
      </c>
      <c r="D6103" s="95" t="s">
        <v>240</v>
      </c>
      <c r="E6103" s="87"/>
      <c r="F6103" s="69"/>
      <c r="G6103" s="69"/>
      <c r="H6103" s="69"/>
      <c r="I6103" s="69"/>
      <c r="J6103" s="70"/>
      <c r="K6103" s="118">
        <f>VLOOKUP(B6103,WB.GDP.1994,'WB (WDI)'!$AK$2,FALSE)</f>
        <v>3115.1030201462245</v>
      </c>
      <c r="L6103" s="112">
        <f>VLOOKUP($B6103,WB.UNEMP.1994,'WB (WDI)'!$AK$2,FALSE)</f>
        <v>0.62999999523162797</v>
      </c>
    </row>
    <row r="6104" spans="1:12" x14ac:dyDescent="0.25">
      <c r="A6104" s="93">
        <v>1994</v>
      </c>
      <c r="B6104" s="94" t="s">
        <v>297</v>
      </c>
      <c r="C6104" s="95" t="s">
        <v>298</v>
      </c>
      <c r="D6104" s="95" t="s">
        <v>240</v>
      </c>
      <c r="E6104" s="87"/>
      <c r="F6104" s="69"/>
      <c r="G6104" s="69"/>
      <c r="H6104" s="69"/>
      <c r="I6104" s="69"/>
      <c r="J6104" s="70"/>
      <c r="K6104" s="118">
        <f>VLOOKUP(B6104,WB.GDP.1994,'WB (WDI)'!$AK$2,FALSE)</f>
        <v>4577.8605381242323</v>
      </c>
      <c r="L6104" s="112">
        <f>VLOOKUP($B6104,WB.UNEMP.1994,'WB (WDI)'!$AK$2,FALSE)</f>
        <v>13.0299997329712</v>
      </c>
    </row>
    <row r="6105" spans="1:12" x14ac:dyDescent="0.25">
      <c r="A6105" s="93">
        <v>1994</v>
      </c>
      <c r="B6105" s="94" t="s">
        <v>299</v>
      </c>
      <c r="C6105" s="95" t="s">
        <v>300</v>
      </c>
      <c r="D6105" s="95" t="s">
        <v>240</v>
      </c>
      <c r="E6105" s="87"/>
      <c r="F6105" s="69"/>
      <c r="G6105" s="69"/>
      <c r="H6105" s="69"/>
      <c r="I6105" s="69"/>
      <c r="J6105" s="70"/>
      <c r="K6105" s="118">
        <f>VLOOKUP(B6105,WB.GDP.1994,'WB (WDI)'!$AK$2,FALSE)</f>
        <v>2757.22929079907</v>
      </c>
      <c r="L6105" s="112">
        <f>VLOOKUP($B6105,WB.UNEMP.1994,'WB (WDI)'!$AK$2,FALSE)</f>
        <v>6.5999999046325701</v>
      </c>
    </row>
    <row r="6106" spans="1:12" x14ac:dyDescent="0.25">
      <c r="A6106" s="93">
        <v>1994</v>
      </c>
      <c r="B6106" s="94" t="s">
        <v>301</v>
      </c>
      <c r="C6106" s="95" t="s">
        <v>302</v>
      </c>
      <c r="D6106" s="95" t="s">
        <v>240</v>
      </c>
      <c r="E6106" s="87"/>
      <c r="F6106" s="69"/>
      <c r="G6106" s="69"/>
      <c r="H6106" s="69"/>
      <c r="I6106" s="69"/>
      <c r="J6106" s="70"/>
      <c r="K6106" s="118">
        <f>VLOOKUP(B6106,WB.GDP.1994,'WB (WDI)'!$AK$2,FALSE)</f>
        <v>3469.770316478453</v>
      </c>
      <c r="L6106" s="112">
        <f>VLOOKUP($B6106,WB.UNEMP.1994,'WB (WDI)'!$AK$2,FALSE)</f>
        <v>6.3000001907348597</v>
      </c>
    </row>
    <row r="6107" spans="1:12" x14ac:dyDescent="0.25">
      <c r="A6107" s="93">
        <v>1994</v>
      </c>
      <c r="B6107" s="94" t="s">
        <v>303</v>
      </c>
      <c r="C6107" s="95" t="s">
        <v>304</v>
      </c>
      <c r="D6107" s="95" t="s">
        <v>240</v>
      </c>
      <c r="E6107" s="87"/>
      <c r="F6107" s="69"/>
      <c r="G6107" s="69"/>
      <c r="H6107" s="69"/>
      <c r="I6107" s="69"/>
      <c r="J6107" s="70"/>
      <c r="K6107" s="118">
        <f>VLOOKUP(B6107,WB.GDP.1994,'WB (WDI)'!$AK$2,FALSE)</f>
        <v>46539.367483775481</v>
      </c>
      <c r="L6107" s="112">
        <f>VLOOKUP($B6107,WB.UNEMP.1994,'WB (WDI)'!$AK$2,FALSE)</f>
        <v>0.83999997377395597</v>
      </c>
    </row>
    <row r="6108" spans="1:12" x14ac:dyDescent="0.25">
      <c r="A6108" s="93">
        <v>1994</v>
      </c>
      <c r="B6108" s="94" t="s">
        <v>305</v>
      </c>
      <c r="C6108" s="95" t="s">
        <v>306</v>
      </c>
      <c r="D6108" s="95" t="s">
        <v>240</v>
      </c>
      <c r="E6108" s="87"/>
      <c r="F6108" s="69"/>
      <c r="G6108" s="69"/>
      <c r="H6108" s="69"/>
      <c r="I6108" s="69"/>
      <c r="J6108" s="70"/>
      <c r="K6108" s="118">
        <f>VLOOKUP(B6108,WB.GDP.1994,'WB (WDI)'!$AK$2,FALSE)</f>
        <v>26855.725872213301</v>
      </c>
      <c r="L6108" s="112">
        <f>VLOOKUP($B6108,WB.UNEMP.1994,'WB (WDI)'!$AK$2,FALSE)</f>
        <v>2.8900001049041699</v>
      </c>
    </row>
    <row r="6109" spans="1:12" x14ac:dyDescent="0.25">
      <c r="A6109" s="93">
        <v>1994</v>
      </c>
      <c r="B6109" s="94" t="s">
        <v>307</v>
      </c>
      <c r="C6109" s="95" t="s">
        <v>308</v>
      </c>
      <c r="D6109" s="95" t="s">
        <v>240</v>
      </c>
      <c r="E6109" s="87"/>
      <c r="F6109" s="69"/>
      <c r="G6109" s="69"/>
      <c r="H6109" s="69"/>
      <c r="I6109" s="69"/>
      <c r="J6109" s="70"/>
      <c r="K6109" s="118">
        <f>VLOOKUP(B6109,WB.GDP.1994,'WB (WDI)'!$AK$2,FALSE)</f>
        <v>3045.0424841442223</v>
      </c>
      <c r="L6109" s="112">
        <f>VLOOKUP($B6109,WB.UNEMP.1994,'WB (WDI)'!$AK$2,FALSE)</f>
        <v>8.3999996185302699</v>
      </c>
    </row>
    <row r="6110" spans="1:12" x14ac:dyDescent="0.25">
      <c r="A6110" s="93">
        <v>1994</v>
      </c>
      <c r="B6110" s="94" t="s">
        <v>309</v>
      </c>
      <c r="C6110" s="95" t="s">
        <v>310</v>
      </c>
      <c r="D6110" s="95" t="s">
        <v>240</v>
      </c>
      <c r="E6110" s="87"/>
      <c r="F6110" s="69"/>
      <c r="G6110" s="69"/>
      <c r="H6110" s="69"/>
      <c r="I6110" s="69"/>
      <c r="J6110" s="70"/>
      <c r="K6110" s="118">
        <f>VLOOKUP(B6110,WB.GDP.1994,'WB (WDI)'!$AK$2,FALSE)</f>
        <v>4578.2902257375863</v>
      </c>
      <c r="L6110" s="112">
        <f>VLOOKUP($B6110,WB.UNEMP.1994,'WB (WDI)'!$AK$2,FALSE)</f>
        <v>9.0399999618530291</v>
      </c>
    </row>
    <row r="6111" spans="1:12" x14ac:dyDescent="0.25">
      <c r="A6111" s="93">
        <v>1994</v>
      </c>
      <c r="B6111" s="94" t="s">
        <v>311</v>
      </c>
      <c r="C6111" s="95" t="s">
        <v>312</v>
      </c>
      <c r="D6111" s="95" t="s">
        <v>240</v>
      </c>
      <c r="E6111" s="87"/>
      <c r="F6111" s="69"/>
      <c r="G6111" s="69"/>
      <c r="H6111" s="69"/>
      <c r="I6111" s="69"/>
      <c r="J6111" s="70"/>
      <c r="K6111" s="118">
        <f>VLOOKUP(B6111,WB.GDP.1994,'WB (WDI)'!$AK$2,FALSE)</f>
        <v>26469.151279391859</v>
      </c>
      <c r="L6111" s="112">
        <f>VLOOKUP($B6111,WB.UNEMP.1994,'WB (WDI)'!$AK$2,FALSE)</f>
        <v>9.9300003051757795</v>
      </c>
    </row>
    <row r="6112" spans="1:12" x14ac:dyDescent="0.25">
      <c r="A6112" s="93">
        <v>1994</v>
      </c>
      <c r="B6112" s="94" t="s">
        <v>313</v>
      </c>
      <c r="C6112" s="95" t="s">
        <v>314</v>
      </c>
      <c r="D6112" s="95" t="s">
        <v>240</v>
      </c>
      <c r="E6112" s="87"/>
      <c r="F6112" s="69"/>
      <c r="G6112" s="69"/>
      <c r="H6112" s="69"/>
      <c r="I6112" s="69"/>
      <c r="J6112" s="70"/>
      <c r="K6112" s="118">
        <f>VLOOKUP(B6112,WB.GDP.1994,'WB (WDI)'!$AK$2,FALSE)</f>
        <v>8164.8267439570227</v>
      </c>
      <c r="L6112" s="112">
        <f>VLOOKUP($B6112,WB.UNEMP.1994,'WB (WDI)'!$AK$2,FALSE)</f>
        <v>17.090000152587901</v>
      </c>
    </row>
    <row r="6113" spans="1:12" x14ac:dyDescent="0.25">
      <c r="A6113" s="93">
        <v>1994</v>
      </c>
      <c r="B6113" s="94" t="s">
        <v>315</v>
      </c>
      <c r="C6113" s="95" t="s">
        <v>316</v>
      </c>
      <c r="D6113" s="95" t="s">
        <v>240</v>
      </c>
      <c r="E6113" s="87"/>
      <c r="F6113" s="69"/>
      <c r="G6113" s="69"/>
      <c r="H6113" s="69"/>
      <c r="I6113" s="69"/>
      <c r="J6113" s="70"/>
      <c r="K6113" s="118" t="e">
        <f>VLOOKUP(B6113,WB.GDP.1994,'WB (WDI)'!$AK$2,FALSE)</f>
        <v>#N/A</v>
      </c>
      <c r="L6113" s="112">
        <f>VLOOKUP($B6113,WB.UNEMP.1994,'WB (WDI)'!$AK$2,FALSE)</f>
        <v>0.69999998807907104</v>
      </c>
    </row>
    <row r="6114" spans="1:12" x14ac:dyDescent="0.25">
      <c r="A6114" s="93">
        <v>1994</v>
      </c>
      <c r="B6114" s="94" t="s">
        <v>317</v>
      </c>
      <c r="C6114" s="95" t="s">
        <v>318</v>
      </c>
      <c r="D6114" s="95" t="s">
        <v>240</v>
      </c>
      <c r="E6114" s="87"/>
      <c r="F6114" s="69"/>
      <c r="G6114" s="69"/>
      <c r="H6114" s="69"/>
      <c r="I6114" s="69"/>
      <c r="J6114" s="70"/>
      <c r="K6114" s="118">
        <f>VLOOKUP(B6114,WB.GDP.1994,'WB (WDI)'!$AK$2,FALSE)</f>
        <v>12961.886159365973</v>
      </c>
      <c r="L6114" s="112">
        <f>VLOOKUP($B6114,WB.UNEMP.1994,'WB (WDI)'!$AK$2,FALSE)</f>
        <v>8.6300001144409197</v>
      </c>
    </row>
    <row r="6115" spans="1:12" x14ac:dyDescent="0.25">
      <c r="A6115" s="93">
        <v>1994</v>
      </c>
      <c r="B6115" s="94" t="s">
        <v>319</v>
      </c>
      <c r="C6115" s="95" t="s">
        <v>320</v>
      </c>
      <c r="D6115" s="95" t="s">
        <v>240</v>
      </c>
      <c r="E6115" s="87"/>
      <c r="F6115" s="69"/>
      <c r="G6115" s="69"/>
      <c r="H6115" s="69"/>
      <c r="I6115" s="69"/>
      <c r="J6115" s="70"/>
      <c r="K6115" s="118">
        <f>VLOOKUP(B6115,WB.GDP.1994,'WB (WDI)'!$AK$2,FALSE)</f>
        <v>28382.307470284519</v>
      </c>
      <c r="L6115" s="112">
        <f>VLOOKUP($B6115,WB.UNEMP.1994,'WB (WDI)'!$AK$2,FALSE)</f>
        <v>3.1600000858306898</v>
      </c>
    </row>
    <row r="6116" spans="1:12" x14ac:dyDescent="0.25">
      <c r="A6116" s="93">
        <v>1994</v>
      </c>
      <c r="B6116" s="94" t="s">
        <v>321</v>
      </c>
      <c r="C6116" s="95" t="s">
        <v>322</v>
      </c>
      <c r="D6116" s="95" t="s">
        <v>240</v>
      </c>
      <c r="E6116" s="87"/>
      <c r="F6116" s="69"/>
      <c r="G6116" s="69"/>
      <c r="H6116" s="69"/>
      <c r="I6116" s="69"/>
      <c r="J6116" s="70"/>
      <c r="K6116" s="118" t="e">
        <f>VLOOKUP(B6116,WB.GDP.1994,'WB (WDI)'!$AK$2,FALSE)</f>
        <v>#N/A</v>
      </c>
      <c r="L6116" s="112">
        <f>VLOOKUP($B6116,WB.UNEMP.1994,'WB (WDI)'!$AK$2,FALSE)</f>
        <v>0.46000000834464999</v>
      </c>
    </row>
    <row r="6117" spans="1:12" x14ac:dyDescent="0.25">
      <c r="A6117" s="93">
        <v>1994</v>
      </c>
      <c r="B6117" s="94" t="s">
        <v>323</v>
      </c>
      <c r="C6117" s="95" t="s">
        <v>324</v>
      </c>
      <c r="D6117" s="95" t="s">
        <v>240</v>
      </c>
      <c r="E6117" s="87"/>
      <c r="F6117" s="69"/>
      <c r="G6117" s="69"/>
      <c r="H6117" s="69"/>
      <c r="I6117" s="69"/>
      <c r="J6117" s="70"/>
      <c r="K6117" s="118">
        <f>VLOOKUP(B6117,WB.GDP.1994,'WB (WDI)'!$AK$2,FALSE)</f>
        <v>43761.330128696827</v>
      </c>
      <c r="L6117" s="112">
        <f>VLOOKUP($B6117,WB.UNEMP.1994,'WB (WDI)'!$AK$2,FALSE)</f>
        <v>6.25</v>
      </c>
    </row>
    <row r="6118" spans="1:12" x14ac:dyDescent="0.25">
      <c r="A6118" s="93">
        <v>1994</v>
      </c>
      <c r="B6118" s="94" t="s">
        <v>325</v>
      </c>
      <c r="C6118" s="95" t="s">
        <v>326</v>
      </c>
      <c r="D6118" s="95" t="s">
        <v>240</v>
      </c>
      <c r="E6118" s="87"/>
      <c r="F6118" s="69"/>
      <c r="G6118" s="69"/>
      <c r="H6118" s="69"/>
      <c r="I6118" s="69"/>
      <c r="J6118" s="70"/>
      <c r="K6118" s="118">
        <f>VLOOKUP(B6118,WB.GDP.1994,'WB (WDI)'!$AK$2,FALSE)</f>
        <v>3951.2054625464775</v>
      </c>
      <c r="L6118" s="112">
        <f>VLOOKUP($B6118,WB.UNEMP.1994,'WB (WDI)'!$AK$2,FALSE)</f>
        <v>10.6199998855591</v>
      </c>
    </row>
    <row r="6119" spans="1:12" x14ac:dyDescent="0.25">
      <c r="A6119" s="93">
        <v>1994</v>
      </c>
      <c r="B6119" s="94" t="s">
        <v>327</v>
      </c>
      <c r="C6119" s="95" t="s">
        <v>328</v>
      </c>
      <c r="D6119" s="95" t="s">
        <v>240</v>
      </c>
      <c r="E6119" s="87"/>
      <c r="F6119" s="69"/>
      <c r="G6119" s="69"/>
      <c r="H6119" s="69"/>
      <c r="I6119" s="69"/>
      <c r="J6119" s="70"/>
      <c r="K6119" s="118" t="e">
        <f>VLOOKUP(B6119,WB.GDP.1994,'WB (WDI)'!$AK$2,FALSE)</f>
        <v>#N/A</v>
      </c>
      <c r="L6119" s="112">
        <f>VLOOKUP($B6119,WB.UNEMP.1994,'WB (WDI)'!$AK$2,FALSE)</f>
        <v>7.5</v>
      </c>
    </row>
    <row r="6120" spans="1:12" x14ac:dyDescent="0.25">
      <c r="A6120" s="93">
        <v>1994</v>
      </c>
      <c r="B6120" s="94" t="s">
        <v>329</v>
      </c>
      <c r="C6120" s="95" t="s">
        <v>330</v>
      </c>
      <c r="D6120" s="95" t="s">
        <v>240</v>
      </c>
      <c r="E6120" s="87"/>
      <c r="F6120" s="69"/>
      <c r="G6120" s="69"/>
      <c r="H6120" s="69"/>
      <c r="I6120" s="69"/>
      <c r="J6120" s="70"/>
      <c r="K6120" s="118">
        <f>VLOOKUP(B6120,WB.GDP.1994,'WB (WDI)'!$AK$2,FALSE)</f>
        <v>12885.219666206396</v>
      </c>
      <c r="L6120" s="112">
        <f>VLOOKUP($B6120,WB.UNEMP.1994,'WB (WDI)'!$AK$2,FALSE)</f>
        <v>8.5799999237060494</v>
      </c>
    </row>
    <row r="6121" spans="1:12" x14ac:dyDescent="0.25">
      <c r="A6121" s="93">
        <v>1994</v>
      </c>
      <c r="B6121" s="94" t="s">
        <v>331</v>
      </c>
      <c r="C6121" s="95" t="s">
        <v>332</v>
      </c>
      <c r="D6121" s="95" t="s">
        <v>240</v>
      </c>
      <c r="E6121" s="87"/>
      <c r="F6121" s="69"/>
      <c r="G6121" s="69"/>
      <c r="H6121" s="69"/>
      <c r="I6121" s="69"/>
      <c r="J6121" s="70"/>
      <c r="K6121" s="118">
        <f>VLOOKUP(B6121,WB.GDP.1994,'WB (WDI)'!$AK$2,FALSE)</f>
        <v>100212.80680539952</v>
      </c>
      <c r="L6121" s="112">
        <f>VLOOKUP($B6121,WB.UNEMP.1994,'WB (WDI)'!$AK$2,FALSE)</f>
        <v>1.7599999904632599</v>
      </c>
    </row>
    <row r="6122" spans="1:12" x14ac:dyDescent="0.25">
      <c r="A6122" s="93">
        <v>1994</v>
      </c>
      <c r="B6122" s="94" t="s">
        <v>333</v>
      </c>
      <c r="C6122" s="95" t="s">
        <v>334</v>
      </c>
      <c r="D6122" s="95" t="s">
        <v>240</v>
      </c>
      <c r="E6122" s="87"/>
      <c r="F6122" s="69"/>
      <c r="G6122" s="69"/>
      <c r="H6122" s="69"/>
      <c r="I6122" s="69"/>
      <c r="J6122" s="70"/>
      <c r="K6122" s="118" t="e">
        <f>VLOOKUP(B6122,WB.GDP.1994,'WB (WDI)'!$AK$2,FALSE)</f>
        <v>#N/A</v>
      </c>
      <c r="L6122" s="112">
        <f>VLOOKUP($B6122,WB.UNEMP.1994,'WB (WDI)'!$AK$2,FALSE)</f>
        <v>8.3400001525878906</v>
      </c>
    </row>
    <row r="6123" spans="1:12" x14ac:dyDescent="0.25">
      <c r="A6123" s="93">
        <v>1994</v>
      </c>
      <c r="B6123" s="94" t="s">
        <v>335</v>
      </c>
      <c r="C6123" s="95" t="s">
        <v>336</v>
      </c>
      <c r="D6123" s="95" t="s">
        <v>337</v>
      </c>
      <c r="E6123" s="87"/>
      <c r="F6123" s="69"/>
      <c r="G6123" s="69"/>
      <c r="H6123" s="69"/>
      <c r="I6123" s="69"/>
      <c r="J6123" s="70"/>
      <c r="K6123" s="118">
        <f>VLOOKUP(B6123,WB.GDP.1994,'WB (WDI)'!$AK$2,FALSE)</f>
        <v>6458.1861423742221</v>
      </c>
      <c r="L6123" s="112">
        <f>VLOOKUP($B6123,WB.UNEMP.1994,'WB (WDI)'!$AK$2,FALSE)</f>
        <v>12.800000190734901</v>
      </c>
    </row>
    <row r="6124" spans="1:12" x14ac:dyDescent="0.25">
      <c r="A6124" s="93">
        <v>1994</v>
      </c>
      <c r="B6124" s="94" t="s">
        <v>338</v>
      </c>
      <c r="C6124" s="95" t="s">
        <v>339</v>
      </c>
      <c r="D6124" s="95" t="s">
        <v>337</v>
      </c>
      <c r="E6124" s="87"/>
      <c r="F6124" s="69"/>
      <c r="G6124" s="69"/>
      <c r="H6124" s="69"/>
      <c r="I6124" s="69"/>
      <c r="J6124" s="70"/>
      <c r="K6124" s="118">
        <f>VLOOKUP(B6124,WB.GDP.1994,'WB (WDI)'!$AK$2,FALSE)</f>
        <v>10647.831507034249</v>
      </c>
      <c r="L6124" s="112">
        <f>VLOOKUP($B6124,WB.UNEMP.1994,'WB (WDI)'!$AK$2,FALSE)</f>
        <v>13.7200002670288</v>
      </c>
    </row>
    <row r="6125" spans="1:12" x14ac:dyDescent="0.25">
      <c r="A6125" s="93">
        <v>1994</v>
      </c>
      <c r="B6125" s="94" t="s">
        <v>340</v>
      </c>
      <c r="C6125" s="95" t="s">
        <v>341</v>
      </c>
      <c r="D6125" s="95" t="s">
        <v>337</v>
      </c>
      <c r="E6125" s="87"/>
      <c r="F6125" s="69"/>
      <c r="G6125" s="69"/>
      <c r="H6125" s="69"/>
      <c r="I6125" s="69"/>
      <c r="J6125" s="70"/>
      <c r="K6125" s="118">
        <f>VLOOKUP(B6125,WB.GDP.1994,'WB (WDI)'!$AK$2,FALSE)</f>
        <v>21424.507469051598</v>
      </c>
      <c r="L6125" s="112">
        <f>VLOOKUP($B6125,WB.UNEMP.1994,'WB (WDI)'!$AK$2,FALSE)</f>
        <v>4.3000001907348597</v>
      </c>
    </row>
    <row r="6126" spans="1:12" x14ac:dyDescent="0.25">
      <c r="A6126" s="93">
        <v>1994</v>
      </c>
      <c r="B6126" s="94" t="s">
        <v>342</v>
      </c>
      <c r="C6126" s="95" t="s">
        <v>343</v>
      </c>
      <c r="D6126" s="95" t="s">
        <v>337</v>
      </c>
      <c r="E6126" s="87"/>
      <c r="F6126" s="69"/>
      <c r="G6126" s="69"/>
      <c r="H6126" s="69"/>
      <c r="I6126" s="69"/>
      <c r="J6126" s="70"/>
      <c r="K6126" s="118">
        <f>VLOOKUP(B6126,WB.GDP.1994,'WB (WDI)'!$AK$2,FALSE)</f>
        <v>16395.95220286378</v>
      </c>
      <c r="L6126" s="112">
        <f>VLOOKUP($B6126,WB.UNEMP.1994,'WB (WDI)'!$AK$2,FALSE)</f>
        <v>10.8500003814697</v>
      </c>
    </row>
    <row r="6127" spans="1:12" x14ac:dyDescent="0.25">
      <c r="A6127" s="93">
        <v>1994</v>
      </c>
      <c r="B6127" s="94" t="s">
        <v>344</v>
      </c>
      <c r="C6127" s="95" t="s">
        <v>345</v>
      </c>
      <c r="D6127" s="95" t="s">
        <v>337</v>
      </c>
      <c r="E6127" s="87"/>
      <c r="F6127" s="69"/>
      <c r="G6127" s="69"/>
      <c r="H6127" s="69"/>
      <c r="I6127" s="69"/>
      <c r="J6127" s="70"/>
      <c r="K6127" s="118">
        <f>VLOOKUP(B6127,WB.GDP.1994,'WB (WDI)'!$AK$2,FALSE)</f>
        <v>11686.357539950852</v>
      </c>
      <c r="L6127" s="112">
        <f>VLOOKUP($B6127,WB.UNEMP.1994,'WB (WDI)'!$AK$2,FALSE)</f>
        <v>14.829999923706101</v>
      </c>
    </row>
    <row r="6128" spans="1:12" x14ac:dyDescent="0.25">
      <c r="A6128" s="93">
        <v>1994</v>
      </c>
      <c r="B6128" s="94" t="s">
        <v>346</v>
      </c>
      <c r="C6128" s="95" t="s">
        <v>347</v>
      </c>
      <c r="D6128" s="95" t="s">
        <v>337</v>
      </c>
      <c r="E6128" s="87"/>
      <c r="F6128" s="69"/>
      <c r="G6128" s="69"/>
      <c r="H6128" s="69"/>
      <c r="I6128" s="69"/>
      <c r="J6128" s="70"/>
      <c r="K6128" s="118" t="e">
        <f>VLOOKUP(B6128,WB.GDP.1994,'WB (WDI)'!$AK$2,FALSE)</f>
        <v>#N/A</v>
      </c>
      <c r="L6128" s="112">
        <f>VLOOKUP($B6128,WB.UNEMP.1994,'WB (WDI)'!$AK$2,FALSE)</f>
        <v>5.8000001907348597</v>
      </c>
    </row>
    <row r="6129" spans="1:12" x14ac:dyDescent="0.25">
      <c r="A6129" s="93">
        <v>1994</v>
      </c>
      <c r="B6129" s="94" t="s">
        <v>348</v>
      </c>
      <c r="C6129" s="95" t="s">
        <v>349</v>
      </c>
      <c r="D6129" s="95" t="s">
        <v>337</v>
      </c>
      <c r="E6129" s="87"/>
      <c r="F6129" s="69"/>
      <c r="G6129" s="69"/>
      <c r="H6129" s="69"/>
      <c r="I6129" s="69"/>
      <c r="J6129" s="70"/>
      <c r="K6129" s="118">
        <f>VLOOKUP(B6129,WB.GDP.1994,'WB (WDI)'!$AK$2,FALSE)</f>
        <v>11419.622050600257</v>
      </c>
      <c r="L6129" s="112">
        <f>VLOOKUP($B6129,WB.UNEMP.1994,'WB (WDI)'!$AK$2,FALSE)</f>
        <v>8.1700000762939506</v>
      </c>
    </row>
    <row r="6130" spans="1:12" x14ac:dyDescent="0.25">
      <c r="A6130" s="93">
        <v>1994</v>
      </c>
      <c r="B6130" s="94" t="s">
        <v>350</v>
      </c>
      <c r="C6130" s="95" t="s">
        <v>351</v>
      </c>
      <c r="D6130" s="95" t="s">
        <v>337</v>
      </c>
      <c r="E6130" s="87"/>
      <c r="F6130" s="69"/>
      <c r="G6130" s="69"/>
      <c r="H6130" s="69"/>
      <c r="I6130" s="69"/>
      <c r="J6130" s="70"/>
      <c r="K6130" s="118">
        <f>VLOOKUP(B6130,WB.GDP.1994,'WB (WDI)'!$AK$2,FALSE)</f>
        <v>13923.0471956152</v>
      </c>
      <c r="L6130" s="112">
        <f>VLOOKUP($B6130,WB.UNEMP.1994,'WB (WDI)'!$AK$2,FALSE)</f>
        <v>8.1300001144409197</v>
      </c>
    </row>
    <row r="6131" spans="1:12" x14ac:dyDescent="0.25">
      <c r="A6131" s="93">
        <v>1994</v>
      </c>
      <c r="B6131" s="94" t="s">
        <v>352</v>
      </c>
      <c r="C6131" s="95" t="s">
        <v>353</v>
      </c>
      <c r="D6131" s="95" t="s">
        <v>337</v>
      </c>
      <c r="E6131" s="87"/>
      <c r="F6131" s="69"/>
      <c r="G6131" s="69"/>
      <c r="H6131" s="69"/>
      <c r="I6131" s="69"/>
      <c r="J6131" s="70"/>
      <c r="K6131" s="118">
        <f>VLOOKUP(B6131,WB.GDP.1994,'WB (WDI)'!$AK$2,FALSE)</f>
        <v>12594.719817467001</v>
      </c>
      <c r="L6131" s="112">
        <f>VLOOKUP($B6131,WB.UNEMP.1994,'WB (WDI)'!$AK$2,FALSE)</f>
        <v>13.6499996185303</v>
      </c>
    </row>
    <row r="6132" spans="1:12" x14ac:dyDescent="0.25">
      <c r="A6132" s="93">
        <v>1994</v>
      </c>
      <c r="B6132" s="94" t="s">
        <v>354</v>
      </c>
      <c r="C6132" s="95" t="s">
        <v>355</v>
      </c>
      <c r="D6132" s="95" t="s">
        <v>337</v>
      </c>
      <c r="E6132" s="87"/>
      <c r="F6132" s="69"/>
      <c r="G6132" s="69"/>
      <c r="H6132" s="69"/>
      <c r="I6132" s="69"/>
      <c r="J6132" s="70"/>
      <c r="K6132" s="118">
        <f>VLOOKUP(B6132,WB.GDP.1994,'WB (WDI)'!$AK$2,FALSE)</f>
        <v>8606.6135022835497</v>
      </c>
      <c r="L6132" s="112">
        <f>VLOOKUP($B6132,WB.UNEMP.1994,'WB (WDI)'!$AK$2,FALSE)</f>
        <v>2</v>
      </c>
    </row>
    <row r="6133" spans="1:12" x14ac:dyDescent="0.25">
      <c r="A6133" s="93">
        <v>1994</v>
      </c>
      <c r="B6133" s="94" t="s">
        <v>356</v>
      </c>
      <c r="C6133" s="95" t="s">
        <v>357</v>
      </c>
      <c r="D6133" s="95" t="s">
        <v>337</v>
      </c>
      <c r="E6133" s="87"/>
      <c r="F6133" s="69"/>
      <c r="G6133" s="69"/>
      <c r="H6133" s="69"/>
      <c r="I6133" s="69"/>
      <c r="J6133" s="70"/>
      <c r="K6133" s="118" t="e">
        <f>VLOOKUP(B6133,WB.GDP.1994,'WB (WDI)'!$AK$2,FALSE)</f>
        <v>#N/A</v>
      </c>
      <c r="L6133" s="112" t="e">
        <f>VLOOKUP($B6133,WB.UNEMP.1994,'WB (WDI)'!$AK$2,FALSE)</f>
        <v>#N/A</v>
      </c>
    </row>
    <row r="6134" spans="1:12" x14ac:dyDescent="0.25">
      <c r="A6134" s="93">
        <v>1994</v>
      </c>
      <c r="B6134" s="94" t="s">
        <v>358</v>
      </c>
      <c r="C6134" s="95" t="s">
        <v>359</v>
      </c>
      <c r="D6134" s="95" t="s">
        <v>337</v>
      </c>
      <c r="E6134" s="87"/>
      <c r="F6134" s="69"/>
      <c r="G6134" s="69"/>
      <c r="H6134" s="69"/>
      <c r="I6134" s="69"/>
      <c r="J6134" s="70"/>
      <c r="K6134" s="118">
        <f>VLOOKUP(B6134,WB.GDP.1994,'WB (WDI)'!$AK$2,FALSE)</f>
        <v>42103.707543393066</v>
      </c>
      <c r="L6134" s="112">
        <f>VLOOKUP($B6134,WB.UNEMP.1994,'WB (WDI)'!$AK$2,FALSE)</f>
        <v>8.0399999618530291</v>
      </c>
    </row>
    <row r="6135" spans="1:12" x14ac:dyDescent="0.25">
      <c r="A6135" s="93">
        <v>1994</v>
      </c>
      <c r="B6135" s="94" t="s">
        <v>360</v>
      </c>
      <c r="C6135" s="95" t="s">
        <v>361</v>
      </c>
      <c r="D6135" s="95" t="s">
        <v>337</v>
      </c>
      <c r="E6135" s="87"/>
      <c r="F6135" s="69"/>
      <c r="G6135" s="69"/>
      <c r="H6135" s="69"/>
      <c r="I6135" s="69"/>
      <c r="J6135" s="70"/>
      <c r="K6135" s="118">
        <f>VLOOKUP(B6135,WB.GDP.1994,'WB (WDI)'!$AK$2,FALSE)</f>
        <v>12005.358566636347</v>
      </c>
      <c r="L6135" s="112">
        <f>VLOOKUP($B6135,WB.UNEMP.1994,'WB (WDI)'!$AK$2,FALSE)</f>
        <v>7.5599999427795401</v>
      </c>
    </row>
    <row r="6136" spans="1:12" x14ac:dyDescent="0.25">
      <c r="A6136" s="93">
        <v>1994</v>
      </c>
      <c r="B6136" s="94" t="s">
        <v>362</v>
      </c>
      <c r="C6136" s="95" t="s">
        <v>363</v>
      </c>
      <c r="D6136" s="95" t="s">
        <v>337</v>
      </c>
      <c r="E6136" s="87"/>
      <c r="F6136" s="69"/>
      <c r="G6136" s="69"/>
      <c r="H6136" s="69"/>
      <c r="I6136" s="69"/>
      <c r="J6136" s="70"/>
      <c r="K6136" s="118" t="e">
        <f>VLOOKUP(B6136,WB.GDP.1994,'WB (WDI)'!$AK$2,FALSE)</f>
        <v>#N/A</v>
      </c>
      <c r="L6136" s="112" t="e">
        <f>VLOOKUP($B6136,WB.UNEMP.1994,'WB (WDI)'!$AK$2,FALSE)</f>
        <v>#N/A</v>
      </c>
    </row>
    <row r="6137" spans="1:12" x14ac:dyDescent="0.25">
      <c r="A6137" s="93">
        <v>1994</v>
      </c>
      <c r="B6137" s="94" t="s">
        <v>364</v>
      </c>
      <c r="C6137" s="95" t="s">
        <v>365</v>
      </c>
      <c r="D6137" s="95" t="s">
        <v>337</v>
      </c>
      <c r="E6137" s="87"/>
      <c r="F6137" s="69"/>
      <c r="G6137" s="69"/>
      <c r="H6137" s="69"/>
      <c r="I6137" s="69"/>
      <c r="J6137" s="70"/>
      <c r="K6137" s="118">
        <f>VLOOKUP(B6137,WB.GDP.1994,'WB (WDI)'!$AK$2,FALSE)</f>
        <v>30365.327603589096</v>
      </c>
      <c r="L6137" s="112">
        <f>VLOOKUP($B6137,WB.UNEMP.1994,'WB (WDI)'!$AK$2,FALSE)</f>
        <v>16.430000305175799</v>
      </c>
    </row>
    <row r="6138" spans="1:12" x14ac:dyDescent="0.25">
      <c r="A6138" s="93">
        <v>1994</v>
      </c>
      <c r="B6138" s="94" t="s">
        <v>366</v>
      </c>
      <c r="C6138" s="95" t="s">
        <v>367</v>
      </c>
      <c r="D6138" s="95" t="s">
        <v>337</v>
      </c>
      <c r="E6138" s="87"/>
      <c r="F6138" s="69"/>
      <c r="G6138" s="69"/>
      <c r="H6138" s="69"/>
      <c r="I6138" s="69"/>
      <c r="J6138" s="70"/>
      <c r="K6138" s="118" t="e">
        <f>VLOOKUP(B6138,WB.GDP.1994,'WB (WDI)'!$AK$2,FALSE)</f>
        <v>#N/A</v>
      </c>
      <c r="L6138" s="112" t="e">
        <f>VLOOKUP($B6138,WB.UNEMP.1994,'WB (WDI)'!$AK$2,FALSE)</f>
        <v>#N/A</v>
      </c>
    </row>
    <row r="6139" spans="1:12" x14ac:dyDescent="0.25">
      <c r="A6139" s="93">
        <v>1994</v>
      </c>
      <c r="B6139" s="94" t="s">
        <v>368</v>
      </c>
      <c r="C6139" s="95" t="s">
        <v>369</v>
      </c>
      <c r="D6139" s="95" t="s">
        <v>337</v>
      </c>
      <c r="E6139" s="87"/>
      <c r="F6139" s="69"/>
      <c r="G6139" s="69"/>
      <c r="H6139" s="69"/>
      <c r="I6139" s="69"/>
      <c r="J6139" s="70"/>
      <c r="K6139" s="118">
        <f>VLOOKUP(B6139,WB.GDP.1994,'WB (WDI)'!$AK$2,FALSE)</f>
        <v>33137.853810507957</v>
      </c>
      <c r="L6139" s="112">
        <f>VLOOKUP($B6139,WB.UNEMP.1994,'WB (WDI)'!$AK$2,FALSE)</f>
        <v>5.3299999237060502</v>
      </c>
    </row>
    <row r="6140" spans="1:12" x14ac:dyDescent="0.25">
      <c r="A6140" s="93">
        <v>1994</v>
      </c>
      <c r="B6140" s="94" t="s">
        <v>370</v>
      </c>
      <c r="C6140" s="95" t="s">
        <v>371</v>
      </c>
      <c r="D6140" s="95" t="s">
        <v>337</v>
      </c>
      <c r="E6140" s="87"/>
      <c r="F6140" s="69"/>
      <c r="G6140" s="69"/>
      <c r="H6140" s="69"/>
      <c r="I6140" s="69"/>
      <c r="J6140" s="70"/>
      <c r="K6140" s="118">
        <f>VLOOKUP(B6140,WB.GDP.1994,'WB (WDI)'!$AK$2,FALSE)</f>
        <v>29612.917115961176</v>
      </c>
      <c r="L6140" s="112">
        <f>VLOOKUP($B6140,WB.UNEMP.1994,'WB (WDI)'!$AK$2,FALSE)</f>
        <v>14.569999694824199</v>
      </c>
    </row>
    <row r="6141" spans="1:12" x14ac:dyDescent="0.25">
      <c r="A6141" s="93">
        <v>1994</v>
      </c>
      <c r="B6141" s="94" t="s">
        <v>372</v>
      </c>
      <c r="C6141" s="95" t="s">
        <v>373</v>
      </c>
      <c r="D6141" s="95" t="s">
        <v>337</v>
      </c>
      <c r="E6141" s="87"/>
      <c r="F6141" s="69"/>
      <c r="G6141" s="69"/>
      <c r="H6141" s="69"/>
      <c r="I6141" s="69"/>
      <c r="J6141" s="70"/>
      <c r="K6141" s="118" t="e">
        <f>VLOOKUP(B6141,WB.GDP.1994,'WB (WDI)'!$AK$2,FALSE)</f>
        <v>#N/A</v>
      </c>
      <c r="L6141" s="112" t="e">
        <f>VLOOKUP($B6141,WB.UNEMP.1994,'WB (WDI)'!$AK$2,FALSE)</f>
        <v>#N/A</v>
      </c>
    </row>
    <row r="6142" spans="1:12" x14ac:dyDescent="0.25">
      <c r="A6142" s="93">
        <v>1994</v>
      </c>
      <c r="B6142" s="94" t="s">
        <v>374</v>
      </c>
      <c r="C6142" s="95" t="s">
        <v>375</v>
      </c>
      <c r="D6142" s="95" t="s">
        <v>337</v>
      </c>
      <c r="E6142" s="87"/>
      <c r="F6142" s="69"/>
      <c r="G6142" s="69"/>
      <c r="H6142" s="69"/>
      <c r="I6142" s="69"/>
      <c r="J6142" s="70"/>
      <c r="K6142" s="118" t="e">
        <f>VLOOKUP(B6142,WB.GDP.1994,'WB (WDI)'!$AK$2,FALSE)</f>
        <v>#N/A</v>
      </c>
      <c r="L6142" s="112" t="e">
        <f>VLOOKUP($B6142,WB.UNEMP.1994,'WB (WDI)'!$AK$2,FALSE)</f>
        <v>#N/A</v>
      </c>
    </row>
    <row r="6143" spans="1:12" x14ac:dyDescent="0.25">
      <c r="A6143" s="93">
        <v>1994</v>
      </c>
      <c r="B6143" s="94" t="s">
        <v>376</v>
      </c>
      <c r="C6143" s="95" t="s">
        <v>377</v>
      </c>
      <c r="D6143" s="95" t="s">
        <v>337</v>
      </c>
      <c r="E6143" s="87"/>
      <c r="F6143" s="69"/>
      <c r="G6143" s="69"/>
      <c r="H6143" s="69"/>
      <c r="I6143" s="69"/>
      <c r="J6143" s="70"/>
      <c r="K6143" s="118" t="e">
        <f>VLOOKUP(B6143,WB.GDP.1994,'WB (WDI)'!$AK$2,FALSE)</f>
        <v>#N/A</v>
      </c>
      <c r="L6143" s="112">
        <f>VLOOKUP($B6143,WB.UNEMP.1994,'WB (WDI)'!$AK$2,FALSE)</f>
        <v>18.700000762939499</v>
      </c>
    </row>
    <row r="6144" spans="1:12" x14ac:dyDescent="0.25">
      <c r="A6144" s="93">
        <v>1994</v>
      </c>
      <c r="B6144" s="94" t="s">
        <v>378</v>
      </c>
      <c r="C6144" s="95" t="s">
        <v>379</v>
      </c>
      <c r="D6144" s="95" t="s">
        <v>337</v>
      </c>
      <c r="E6144" s="87"/>
      <c r="F6144" s="69"/>
      <c r="G6144" s="69"/>
      <c r="H6144" s="69"/>
      <c r="I6144" s="69"/>
      <c r="J6144" s="70"/>
      <c r="K6144" s="118" t="e">
        <f>VLOOKUP(B6144,WB.GDP.1994,'WB (WDI)'!$AK$2,FALSE)</f>
        <v>#N/A</v>
      </c>
      <c r="L6144" s="112">
        <f>VLOOKUP($B6144,WB.UNEMP.1994,'WB (WDI)'!$AK$2,FALSE)</f>
        <v>13.800000190734901</v>
      </c>
    </row>
    <row r="6145" spans="1:12" x14ac:dyDescent="0.25">
      <c r="A6145" s="93">
        <v>1994</v>
      </c>
      <c r="B6145" s="94" t="s">
        <v>380</v>
      </c>
      <c r="C6145" s="95" t="s">
        <v>381</v>
      </c>
      <c r="D6145" s="95" t="s">
        <v>337</v>
      </c>
      <c r="E6145" s="87"/>
      <c r="F6145" s="69"/>
      <c r="G6145" s="69"/>
      <c r="H6145" s="69"/>
      <c r="I6145" s="69"/>
      <c r="J6145" s="70"/>
      <c r="K6145" s="118">
        <f>VLOOKUP(B6145,WB.GDP.1994,'WB (WDI)'!$AK$2,FALSE)</f>
        <v>47693.591611990189</v>
      </c>
      <c r="L6145" s="112">
        <f>VLOOKUP($B6145,WB.UNEMP.1994,'WB (WDI)'!$AK$2,FALSE)</f>
        <v>5.3499999046325701</v>
      </c>
    </row>
    <row r="6146" spans="1:12" x14ac:dyDescent="0.25">
      <c r="A6146" s="93">
        <v>1994</v>
      </c>
      <c r="B6146" s="94"/>
      <c r="C6146" s="95" t="s">
        <v>382</v>
      </c>
      <c r="D6146" s="95" t="s">
        <v>337</v>
      </c>
      <c r="E6146" s="87"/>
      <c r="F6146" s="69"/>
      <c r="G6146" s="69"/>
      <c r="H6146" s="69"/>
      <c r="I6146" s="69"/>
      <c r="J6146" s="70"/>
      <c r="K6146" s="118" t="e">
        <f>VLOOKUP(B6146,WB.GDP.1994,'WB (WDI)'!$AK$2,FALSE)</f>
        <v>#N/A</v>
      </c>
      <c r="L6146" s="112" t="e">
        <f>VLOOKUP($B6146,WB.UNEMP.1994,'WB (WDI)'!$AK$2,FALSE)</f>
        <v>#N/A</v>
      </c>
    </row>
    <row r="6147" spans="1:12" x14ac:dyDescent="0.25">
      <c r="A6147" s="93">
        <v>1994</v>
      </c>
      <c r="B6147" s="94" t="s">
        <v>383</v>
      </c>
      <c r="C6147" s="95" t="s">
        <v>384</v>
      </c>
      <c r="D6147" s="95" t="s">
        <v>337</v>
      </c>
      <c r="E6147" s="87"/>
      <c r="F6147" s="69"/>
      <c r="G6147" s="69"/>
      <c r="H6147" s="69"/>
      <c r="I6147" s="69"/>
      <c r="J6147" s="70"/>
      <c r="K6147" s="118" t="e">
        <f>VLOOKUP(B6147,WB.GDP.1994,'WB (WDI)'!$AK$2,FALSE)</f>
        <v>#N/A</v>
      </c>
      <c r="L6147" s="112" t="e">
        <f>VLOOKUP($B6147,WB.UNEMP.1994,'WB (WDI)'!$AK$2,FALSE)</f>
        <v>#N/A</v>
      </c>
    </row>
    <row r="6148" spans="1:12" x14ac:dyDescent="0.25">
      <c r="A6148" s="93">
        <v>1994</v>
      </c>
      <c r="B6148" s="94" t="s">
        <v>385</v>
      </c>
      <c r="C6148" s="95" t="s">
        <v>386</v>
      </c>
      <c r="D6148" s="95" t="s">
        <v>337</v>
      </c>
      <c r="E6148" s="87"/>
      <c r="F6148" s="69"/>
      <c r="G6148" s="69"/>
      <c r="H6148" s="69"/>
      <c r="I6148" s="69"/>
      <c r="J6148" s="70"/>
      <c r="K6148" s="118">
        <f>VLOOKUP(B6148,WB.GDP.1994,'WB (WDI)'!$AK$2,FALSE)</f>
        <v>33216.554988151409</v>
      </c>
      <c r="L6148" s="112">
        <f>VLOOKUP($B6148,WB.UNEMP.1994,'WB (WDI)'!$AK$2,FALSE)</f>
        <v>9.5799999237060494</v>
      </c>
    </row>
    <row r="6149" spans="1:12" x14ac:dyDescent="0.25">
      <c r="A6149" s="93">
        <v>1994</v>
      </c>
      <c r="B6149" s="94" t="s">
        <v>387</v>
      </c>
      <c r="C6149" s="95" t="s">
        <v>648</v>
      </c>
      <c r="D6149" s="95" t="s">
        <v>337</v>
      </c>
      <c r="E6149" s="87"/>
      <c r="F6149" s="69"/>
      <c r="G6149" s="69"/>
      <c r="H6149" s="69"/>
      <c r="I6149" s="69"/>
      <c r="J6149" s="70"/>
      <c r="K6149" s="118">
        <f>VLOOKUP(B6149,WB.GDP.1994,'WB (WDI)'!$AK$2,FALSE)</f>
        <v>32055.235410545978</v>
      </c>
      <c r="L6149" s="112">
        <f>VLOOKUP($B6149,WB.UNEMP.1994,'WB (WDI)'!$AK$2,FALSE)</f>
        <v>9.6499996185302699</v>
      </c>
    </row>
    <row r="6150" spans="1:12" x14ac:dyDescent="0.25">
      <c r="A6150" s="93">
        <v>1994</v>
      </c>
      <c r="B6150" s="94" t="s">
        <v>388</v>
      </c>
      <c r="C6150" s="95" t="s">
        <v>389</v>
      </c>
      <c r="D6150" s="95" t="s">
        <v>337</v>
      </c>
      <c r="E6150" s="87"/>
      <c r="F6150" s="69"/>
      <c r="G6150" s="69"/>
      <c r="H6150" s="69"/>
      <c r="I6150" s="69"/>
      <c r="J6150" s="70"/>
      <c r="K6150" s="118">
        <f>VLOOKUP(B6150,WB.GDP.1994,'WB (WDI)'!$AK$2,FALSE)</f>
        <v>3934.3757279759516</v>
      </c>
      <c r="L6150" s="112">
        <f>VLOOKUP($B6150,WB.UNEMP.1994,'WB (WDI)'!$AK$2,FALSE)</f>
        <v>16.569999694824201</v>
      </c>
    </row>
    <row r="6151" spans="1:12" x14ac:dyDescent="0.25">
      <c r="A6151" s="93">
        <v>1994</v>
      </c>
      <c r="B6151" s="94" t="s">
        <v>390</v>
      </c>
      <c r="C6151" s="95" t="s">
        <v>391</v>
      </c>
      <c r="D6151" s="95" t="s">
        <v>337</v>
      </c>
      <c r="E6151" s="87"/>
      <c r="F6151" s="69"/>
      <c r="G6151" s="69"/>
      <c r="H6151" s="69"/>
      <c r="I6151" s="69"/>
      <c r="J6151" s="70"/>
      <c r="K6151" s="118" t="e">
        <f>VLOOKUP(B6151,WB.GDP.1994,'WB (WDI)'!$AK$2,FALSE)</f>
        <v>#N/A</v>
      </c>
      <c r="L6151" s="112" t="e">
        <f>VLOOKUP($B6151,WB.UNEMP.1994,'WB (WDI)'!$AK$2,FALSE)</f>
        <v>#N/A</v>
      </c>
    </row>
    <row r="6152" spans="1:12" x14ac:dyDescent="0.25">
      <c r="A6152" s="93">
        <v>1994</v>
      </c>
      <c r="B6152" s="94" t="s">
        <v>392</v>
      </c>
      <c r="C6152" s="95" t="s">
        <v>393</v>
      </c>
      <c r="D6152" s="95" t="s">
        <v>337</v>
      </c>
      <c r="E6152" s="87"/>
      <c r="F6152" s="69"/>
      <c r="G6152" s="69"/>
      <c r="H6152" s="69"/>
      <c r="I6152" s="69"/>
      <c r="J6152" s="70"/>
      <c r="K6152" s="118">
        <f>VLOOKUP(B6152,WB.GDP.1994,'WB (WDI)'!$AK$2,FALSE)</f>
        <v>1658.7051635783205</v>
      </c>
      <c r="L6152" s="112">
        <f>VLOOKUP($B6152,WB.UNEMP.1994,'WB (WDI)'!$AK$2,FALSE)</f>
        <v>20.290000915527301</v>
      </c>
    </row>
    <row r="6153" spans="1:12" x14ac:dyDescent="0.25">
      <c r="A6153" s="93">
        <v>1994</v>
      </c>
      <c r="B6153" s="94" t="s">
        <v>394</v>
      </c>
      <c r="C6153" s="95" t="s">
        <v>395</v>
      </c>
      <c r="D6153" s="95" t="s">
        <v>337</v>
      </c>
      <c r="E6153" s="87"/>
      <c r="F6153" s="69"/>
      <c r="G6153" s="69"/>
      <c r="H6153" s="69"/>
      <c r="I6153" s="69"/>
      <c r="J6153" s="70"/>
      <c r="K6153" s="118" t="e">
        <f>VLOOKUP(B6153,WB.GDP.1994,'WB (WDI)'!$AK$2,FALSE)</f>
        <v>#N/A</v>
      </c>
      <c r="L6153" s="112">
        <f>VLOOKUP($B6153,WB.UNEMP.1994,'WB (WDI)'!$AK$2,FALSE)</f>
        <v>10.1599998474121</v>
      </c>
    </row>
    <row r="6154" spans="1:12" x14ac:dyDescent="0.25">
      <c r="A6154" s="93">
        <v>1994</v>
      </c>
      <c r="B6154" s="94" t="s">
        <v>396</v>
      </c>
      <c r="C6154" s="95" t="s">
        <v>397</v>
      </c>
      <c r="D6154" s="95" t="s">
        <v>337</v>
      </c>
      <c r="E6154" s="87"/>
      <c r="F6154" s="69"/>
      <c r="G6154" s="69"/>
      <c r="H6154" s="69"/>
      <c r="I6154" s="69"/>
      <c r="J6154" s="70"/>
      <c r="K6154" s="118" t="e">
        <f>VLOOKUP(B6154,WB.GDP.1994,'WB (WDI)'!$AK$2,FALSE)</f>
        <v>#N/A</v>
      </c>
      <c r="L6154" s="112" t="e">
        <f>VLOOKUP($B6154,WB.UNEMP.1994,'WB (WDI)'!$AK$2,FALSE)</f>
        <v>#N/A</v>
      </c>
    </row>
    <row r="6155" spans="1:12" x14ac:dyDescent="0.25">
      <c r="A6155" s="93">
        <v>1994</v>
      </c>
      <c r="B6155" s="94" t="s">
        <v>398</v>
      </c>
      <c r="C6155" s="95" t="s">
        <v>399</v>
      </c>
      <c r="D6155" s="95" t="s">
        <v>337</v>
      </c>
      <c r="E6155" s="87"/>
      <c r="F6155" s="69"/>
      <c r="G6155" s="69"/>
      <c r="H6155" s="69"/>
      <c r="I6155" s="69"/>
      <c r="J6155" s="70"/>
      <c r="K6155" s="118">
        <f>VLOOKUP(B6155,WB.GDP.1994,'WB (WDI)'!$AK$2,FALSE)</f>
        <v>24844.112662340845</v>
      </c>
      <c r="L6155" s="112">
        <f>VLOOKUP($B6155,WB.UNEMP.1994,'WB (WDI)'!$AK$2,FALSE)</f>
        <v>8.8599996566772496</v>
      </c>
    </row>
    <row r="6156" spans="1:12" x14ac:dyDescent="0.25">
      <c r="A6156" s="93">
        <v>1994</v>
      </c>
      <c r="B6156" s="94" t="s">
        <v>400</v>
      </c>
      <c r="C6156" s="95" t="s">
        <v>401</v>
      </c>
      <c r="D6156" s="95" t="s">
        <v>337</v>
      </c>
      <c r="E6156" s="87"/>
      <c r="F6156" s="69"/>
      <c r="G6156" s="69"/>
      <c r="H6156" s="69"/>
      <c r="I6156" s="69"/>
      <c r="J6156" s="70"/>
      <c r="K6156" s="118" t="e">
        <f>VLOOKUP(B6156,WB.GDP.1994,'WB (WDI)'!$AK$2,FALSE)</f>
        <v>#N/A</v>
      </c>
      <c r="L6156" s="112" t="e">
        <f>VLOOKUP($B6156,WB.UNEMP.1994,'WB (WDI)'!$AK$2,FALSE)</f>
        <v>#N/A</v>
      </c>
    </row>
    <row r="6157" spans="1:12" x14ac:dyDescent="0.25">
      <c r="A6157" s="93">
        <v>1994</v>
      </c>
      <c r="B6157" s="94" t="s">
        <v>402</v>
      </c>
      <c r="C6157" s="95" t="s">
        <v>403</v>
      </c>
      <c r="D6157" s="95" t="s">
        <v>337</v>
      </c>
      <c r="E6157" s="87"/>
      <c r="F6157" s="69"/>
      <c r="G6157" s="69"/>
      <c r="H6157" s="69"/>
      <c r="I6157" s="69"/>
      <c r="J6157" s="70"/>
      <c r="K6157" s="118">
        <f>VLOOKUP(B6157,WB.GDP.1994,'WB (WDI)'!$AK$2,FALSE)</f>
        <v>37975.888526660769</v>
      </c>
      <c r="L6157" s="112">
        <f>VLOOKUP($B6157,WB.UNEMP.1994,'WB (WDI)'!$AK$2,FALSE)</f>
        <v>11.0900001525879</v>
      </c>
    </row>
    <row r="6158" spans="1:12" x14ac:dyDescent="0.25">
      <c r="A6158" s="93">
        <v>1994</v>
      </c>
      <c r="B6158" s="94" t="s">
        <v>404</v>
      </c>
      <c r="C6158" s="95" t="s">
        <v>405</v>
      </c>
      <c r="D6158" s="95" t="s">
        <v>337</v>
      </c>
      <c r="E6158" s="87"/>
      <c r="F6158" s="69"/>
      <c r="G6158" s="69"/>
      <c r="H6158" s="69"/>
      <c r="I6158" s="69"/>
      <c r="J6158" s="70"/>
      <c r="K6158" s="118">
        <f>VLOOKUP(B6158,WB.GDP.1994,'WB (WDI)'!$AK$2,FALSE)</f>
        <v>20958.920770096825</v>
      </c>
      <c r="L6158" s="112">
        <f>VLOOKUP($B6158,WB.UNEMP.1994,'WB (WDI)'!$AK$2,FALSE)</f>
        <v>5.8800001144409197</v>
      </c>
    </row>
    <row r="6159" spans="1:12" x14ac:dyDescent="0.25">
      <c r="A6159" s="93">
        <v>1994</v>
      </c>
      <c r="B6159" s="94" t="s">
        <v>406</v>
      </c>
      <c r="C6159" s="95" t="s">
        <v>407</v>
      </c>
      <c r="D6159" s="95" t="s">
        <v>337</v>
      </c>
      <c r="E6159" s="87"/>
      <c r="F6159" s="69"/>
      <c r="G6159" s="69"/>
      <c r="H6159" s="69"/>
      <c r="I6159" s="69"/>
      <c r="J6159" s="70"/>
      <c r="K6159" s="118" t="e">
        <f>VLOOKUP(B6159,WB.GDP.1994,'WB (WDI)'!$AK$2,FALSE)</f>
        <v>#N/A</v>
      </c>
      <c r="L6159" s="112">
        <f>VLOOKUP($B6159,WB.UNEMP.1994,'WB (WDI)'!$AK$2,FALSE)</f>
        <v>30.579999923706101</v>
      </c>
    </row>
    <row r="6160" spans="1:12" x14ac:dyDescent="0.25">
      <c r="A6160" s="93">
        <v>1994</v>
      </c>
      <c r="B6160" s="94" t="s">
        <v>408</v>
      </c>
      <c r="C6160" s="95" t="s">
        <v>409</v>
      </c>
      <c r="D6160" s="95" t="s">
        <v>337</v>
      </c>
      <c r="E6160" s="87"/>
      <c r="F6160" s="69"/>
      <c r="G6160" s="69"/>
      <c r="H6160" s="69"/>
      <c r="I6160" s="69"/>
      <c r="J6160" s="70"/>
      <c r="K6160" s="118">
        <f>VLOOKUP(B6160,WB.GDP.1994,'WB (WDI)'!$AK$2,FALSE)</f>
        <v>9163.3681066243171</v>
      </c>
      <c r="L6160" s="112">
        <f>VLOOKUP($B6160,WB.UNEMP.1994,'WB (WDI)'!$AK$2,FALSE)</f>
        <v>36.029998779296903</v>
      </c>
    </row>
    <row r="6161" spans="1:12" x14ac:dyDescent="0.25">
      <c r="A6161" s="93">
        <v>1994</v>
      </c>
      <c r="B6161" s="94" t="s">
        <v>410</v>
      </c>
      <c r="C6161" s="95" t="s">
        <v>411</v>
      </c>
      <c r="D6161" s="95" t="s">
        <v>337</v>
      </c>
      <c r="E6161" s="87"/>
      <c r="F6161" s="69"/>
      <c r="G6161" s="69"/>
      <c r="H6161" s="69"/>
      <c r="I6161" s="69"/>
      <c r="J6161" s="70"/>
      <c r="K6161" s="118">
        <f>VLOOKUP(B6161,WB.GDP.1994,'WB (WDI)'!$AK$2,FALSE)</f>
        <v>24638.764621194106</v>
      </c>
      <c r="L6161" s="112">
        <f>VLOOKUP($B6161,WB.UNEMP.1994,'WB (WDI)'!$AK$2,FALSE)</f>
        <v>6.71000003814697</v>
      </c>
    </row>
    <row r="6162" spans="1:12" x14ac:dyDescent="0.25">
      <c r="A6162" s="93">
        <v>1994</v>
      </c>
      <c r="B6162" s="94" t="s">
        <v>412</v>
      </c>
      <c r="C6162" s="95" t="s">
        <v>413</v>
      </c>
      <c r="D6162" s="95" t="s">
        <v>337</v>
      </c>
      <c r="E6162" s="87"/>
      <c r="F6162" s="69"/>
      <c r="G6162" s="69"/>
      <c r="H6162" s="69"/>
      <c r="I6162" s="69"/>
      <c r="J6162" s="70"/>
      <c r="K6162" s="118" t="e">
        <f>VLOOKUP(B6162,WB.GDP.1994,'WB (WDI)'!$AK$2,FALSE)</f>
        <v>#N/A</v>
      </c>
      <c r="L6162" s="112" t="e">
        <f>VLOOKUP($B6162,WB.UNEMP.1994,'WB (WDI)'!$AK$2,FALSE)</f>
        <v>#N/A</v>
      </c>
    </row>
    <row r="6163" spans="1:12" x14ac:dyDescent="0.25">
      <c r="A6163" s="93">
        <v>1994</v>
      </c>
      <c r="B6163" s="94" t="s">
        <v>414</v>
      </c>
      <c r="C6163" s="95" t="s">
        <v>415</v>
      </c>
      <c r="D6163" s="95" t="s">
        <v>337</v>
      </c>
      <c r="E6163" s="87"/>
      <c r="F6163" s="69"/>
      <c r="G6163" s="69"/>
      <c r="H6163" s="69"/>
      <c r="I6163" s="69"/>
      <c r="J6163" s="70"/>
      <c r="K6163" s="118" t="e">
        <f>VLOOKUP(B6163,WB.GDP.1994,'WB (WDI)'!$AK$2,FALSE)</f>
        <v>#N/A</v>
      </c>
      <c r="L6163" s="112">
        <f>VLOOKUP($B6163,WB.UNEMP.1994,'WB (WDI)'!$AK$2,FALSE)</f>
        <v>13.4099998474121</v>
      </c>
    </row>
    <row r="6164" spans="1:12" x14ac:dyDescent="0.25">
      <c r="A6164" s="93">
        <v>1994</v>
      </c>
      <c r="B6164" s="94" t="s">
        <v>416</v>
      </c>
      <c r="C6164" s="95" t="s">
        <v>417</v>
      </c>
      <c r="D6164" s="95" t="s">
        <v>337</v>
      </c>
      <c r="E6164" s="87"/>
      <c r="F6164" s="69"/>
      <c r="G6164" s="69"/>
      <c r="H6164" s="69"/>
      <c r="I6164" s="69"/>
      <c r="J6164" s="70"/>
      <c r="K6164" s="118">
        <f>VLOOKUP(B6164,WB.GDP.1994,'WB (WDI)'!$AK$2,FALSE)</f>
        <v>20706.470291464975</v>
      </c>
      <c r="L6164" s="112">
        <f>VLOOKUP($B6164,WB.UNEMP.1994,'WB (WDI)'!$AK$2,FALSE)</f>
        <v>8.2399997711181605</v>
      </c>
    </row>
    <row r="6165" spans="1:12" x14ac:dyDescent="0.25">
      <c r="A6165" s="93">
        <v>1994</v>
      </c>
      <c r="B6165" s="94" t="s">
        <v>418</v>
      </c>
      <c r="C6165" s="95" t="s">
        <v>419</v>
      </c>
      <c r="D6165" s="95" t="s">
        <v>337</v>
      </c>
      <c r="E6165" s="87"/>
      <c r="F6165" s="69"/>
      <c r="G6165" s="69"/>
      <c r="H6165" s="69"/>
      <c r="I6165" s="69"/>
      <c r="J6165" s="70"/>
      <c r="K6165" s="118">
        <f>VLOOKUP(B6165,WB.GDP.1994,'WB (WDI)'!$AK$2,FALSE)</f>
        <v>28478.662017416318</v>
      </c>
      <c r="L6165" s="112">
        <f>VLOOKUP($B6165,WB.UNEMP.1994,'WB (WDI)'!$AK$2,FALSE)</f>
        <v>24.209999084472699</v>
      </c>
    </row>
    <row r="6166" spans="1:12" x14ac:dyDescent="0.25">
      <c r="A6166" s="93">
        <v>1994</v>
      </c>
      <c r="B6166" s="94" t="s">
        <v>420</v>
      </c>
      <c r="C6166" s="95" t="s">
        <v>421</v>
      </c>
      <c r="D6166" s="95" t="s">
        <v>337</v>
      </c>
      <c r="E6166" s="87"/>
      <c r="F6166" s="69"/>
      <c r="G6166" s="69"/>
      <c r="H6166" s="69"/>
      <c r="I6166" s="69"/>
      <c r="J6166" s="70"/>
      <c r="K6166" s="118">
        <f>VLOOKUP(B6166,WB.GDP.1994,'WB (WDI)'!$AK$2,FALSE)</f>
        <v>39504.456259696664</v>
      </c>
      <c r="L6166" s="112">
        <f>VLOOKUP($B6166,WB.UNEMP.1994,'WB (WDI)'!$AK$2,FALSE)</f>
        <v>3.53999996185303</v>
      </c>
    </row>
    <row r="6167" spans="1:12" x14ac:dyDescent="0.25">
      <c r="A6167" s="93">
        <v>1994</v>
      </c>
      <c r="B6167" s="94" t="s">
        <v>422</v>
      </c>
      <c r="C6167" s="95" t="s">
        <v>423</v>
      </c>
      <c r="D6167" s="95" t="s">
        <v>337</v>
      </c>
      <c r="E6167" s="87"/>
      <c r="F6167" s="69"/>
      <c r="G6167" s="69"/>
      <c r="H6167" s="69"/>
      <c r="I6167" s="69"/>
      <c r="J6167" s="70"/>
      <c r="K6167" s="118">
        <f>VLOOKUP(B6167,WB.GDP.1994,'WB (WDI)'!$AK$2,FALSE)</f>
        <v>37098.822016806836</v>
      </c>
      <c r="L6167" s="112">
        <f>VLOOKUP($B6167,WB.UNEMP.1994,'WB (WDI)'!$AK$2,FALSE)</f>
        <v>9.6499996185302699</v>
      </c>
    </row>
    <row r="6168" spans="1:12" x14ac:dyDescent="0.25">
      <c r="A6168" s="93">
        <v>1994</v>
      </c>
      <c r="B6168" s="94" t="s">
        <v>424</v>
      </c>
      <c r="C6168" s="95" t="s">
        <v>425</v>
      </c>
      <c r="D6168" s="95" t="s">
        <v>337</v>
      </c>
      <c r="E6168" s="87"/>
      <c r="F6168" s="69"/>
      <c r="G6168" s="69"/>
      <c r="H6168" s="69"/>
      <c r="I6168" s="69"/>
      <c r="J6168" s="70"/>
      <c r="K6168" s="118">
        <f>VLOOKUP(B6168,WB.GDP.1994,'WB (WDI)'!$AK$2,FALSE)</f>
        <v>34686.990630985063</v>
      </c>
      <c r="L6168" s="112">
        <f>VLOOKUP($B6168,WB.UNEMP.1994,'WB (WDI)'!$AK$2,FALSE)</f>
        <v>12.5900001525879</v>
      </c>
    </row>
    <row r="6169" spans="1:12" x14ac:dyDescent="0.25">
      <c r="A6169" s="93">
        <v>1994</v>
      </c>
      <c r="B6169" s="94" t="s">
        <v>426</v>
      </c>
      <c r="C6169" s="95" t="s">
        <v>427</v>
      </c>
      <c r="D6169" s="95" t="s">
        <v>337</v>
      </c>
      <c r="E6169" s="87"/>
      <c r="F6169" s="69"/>
      <c r="G6169" s="69"/>
      <c r="H6169" s="69"/>
      <c r="I6169" s="69"/>
      <c r="J6169" s="70"/>
      <c r="K6169" s="118">
        <f>VLOOKUP(B6169,WB.GDP.1994,'WB (WDI)'!$AK$2,FALSE)</f>
        <v>38948.273727687323</v>
      </c>
      <c r="L6169" s="112">
        <f>VLOOKUP($B6169,WB.UNEMP.1994,'WB (WDI)'!$AK$2,FALSE)</f>
        <v>8.7299995422363299</v>
      </c>
    </row>
    <row r="6170" spans="1:12" x14ac:dyDescent="0.25">
      <c r="A6170" s="93">
        <v>1994</v>
      </c>
      <c r="B6170" s="94" t="s">
        <v>428</v>
      </c>
      <c r="C6170" s="95" t="s">
        <v>429</v>
      </c>
      <c r="D6170" s="95" t="s">
        <v>337</v>
      </c>
      <c r="E6170" s="87"/>
      <c r="F6170" s="69"/>
      <c r="G6170" s="69"/>
      <c r="H6170" s="69"/>
      <c r="I6170" s="69"/>
      <c r="J6170" s="70"/>
      <c r="K6170" s="118" t="e">
        <f>VLOOKUP(B6170,WB.GDP.1994,'WB (WDI)'!$AK$2,FALSE)</f>
        <v>#N/A</v>
      </c>
      <c r="L6170" s="112" t="e">
        <f>VLOOKUP($B6170,WB.UNEMP.1994,'WB (WDI)'!$AK$2,FALSE)</f>
        <v>#N/A</v>
      </c>
    </row>
    <row r="6171" spans="1:12" x14ac:dyDescent="0.25">
      <c r="A6171" s="93">
        <v>1994</v>
      </c>
      <c r="B6171" s="94" t="s">
        <v>430</v>
      </c>
      <c r="C6171" s="95" t="s">
        <v>431</v>
      </c>
      <c r="D6171" s="95" t="s">
        <v>337</v>
      </c>
      <c r="E6171" s="87"/>
      <c r="F6171" s="69"/>
      <c r="G6171" s="69"/>
      <c r="H6171" s="69"/>
      <c r="I6171" s="69"/>
      <c r="J6171" s="70"/>
      <c r="K6171" s="118">
        <f>VLOOKUP(B6171,WB.GDP.1994,'WB (WDI)'!$AK$2,FALSE)</f>
        <v>76959.122296732676</v>
      </c>
      <c r="L6171" s="112">
        <f>VLOOKUP($B6171,WB.UNEMP.1994,'WB (WDI)'!$AK$2,FALSE)</f>
        <v>3.4800000190734899</v>
      </c>
    </row>
    <row r="6172" spans="1:12" x14ac:dyDescent="0.25">
      <c r="A6172" s="93">
        <v>1994</v>
      </c>
      <c r="B6172" s="94" t="s">
        <v>432</v>
      </c>
      <c r="C6172" s="95" t="s">
        <v>433</v>
      </c>
      <c r="D6172" s="95" t="s">
        <v>337</v>
      </c>
      <c r="E6172" s="87"/>
      <c r="F6172" s="69"/>
      <c r="G6172" s="69"/>
      <c r="H6172" s="69"/>
      <c r="I6172" s="69"/>
      <c r="J6172" s="70"/>
      <c r="K6172" s="118" t="e">
        <f>VLOOKUP(B6172,WB.GDP.1994,'WB (WDI)'!$AK$2,FALSE)</f>
        <v>#N/A</v>
      </c>
      <c r="L6172" s="112" t="e">
        <f>VLOOKUP($B6172,WB.UNEMP.1994,'WB (WDI)'!$AK$2,FALSE)</f>
        <v>#N/A</v>
      </c>
    </row>
    <row r="6173" spans="1:12" x14ac:dyDescent="0.25">
      <c r="A6173" s="93">
        <v>1994</v>
      </c>
      <c r="B6173" s="94" t="s">
        <v>434</v>
      </c>
      <c r="C6173" s="95" t="s">
        <v>435</v>
      </c>
      <c r="D6173" s="95" t="s">
        <v>337</v>
      </c>
      <c r="E6173" s="87"/>
      <c r="F6173" s="69"/>
      <c r="G6173" s="69"/>
      <c r="H6173" s="69"/>
      <c r="I6173" s="69"/>
      <c r="J6173" s="70"/>
      <c r="K6173" s="118">
        <f>VLOOKUP(B6173,WB.GDP.1994,'WB (WDI)'!$AK$2,FALSE)</f>
        <v>38617.156828314757</v>
      </c>
      <c r="L6173" s="112">
        <f>VLOOKUP($B6173,WB.UNEMP.1994,'WB (WDI)'!$AK$2,FALSE)</f>
        <v>7.1599998474121103</v>
      </c>
    </row>
    <row r="6174" spans="1:12" x14ac:dyDescent="0.25">
      <c r="A6174" s="93">
        <v>1994</v>
      </c>
      <c r="B6174" s="94" t="s">
        <v>436</v>
      </c>
      <c r="C6174" s="95" t="s">
        <v>437</v>
      </c>
      <c r="D6174" s="95" t="s">
        <v>337</v>
      </c>
      <c r="E6174" s="87"/>
      <c r="F6174" s="69"/>
      <c r="G6174" s="69"/>
      <c r="H6174" s="69"/>
      <c r="I6174" s="69"/>
      <c r="J6174" s="70"/>
      <c r="K6174" s="118">
        <f>VLOOKUP(B6174,WB.GDP.1994,'WB (WDI)'!$AK$2,FALSE)</f>
        <v>53306.607416151586</v>
      </c>
      <c r="L6174" s="112">
        <f>VLOOKUP($B6174,WB.UNEMP.1994,'WB (WDI)'!$AK$2,FALSE)</f>
        <v>3.8800001144409202</v>
      </c>
    </row>
    <row r="6175" spans="1:12" x14ac:dyDescent="0.25">
      <c r="A6175" s="93">
        <v>1994</v>
      </c>
      <c r="B6175" s="94" t="s">
        <v>438</v>
      </c>
      <c r="C6175" s="95" t="s">
        <v>439</v>
      </c>
      <c r="D6175" s="95" t="s">
        <v>440</v>
      </c>
      <c r="E6175" s="87"/>
      <c r="F6175" s="69"/>
      <c r="G6175" s="69"/>
      <c r="H6175" s="69"/>
      <c r="I6175" s="69"/>
      <c r="J6175" s="70"/>
      <c r="K6175" s="118">
        <f>VLOOKUP(B6175,WB.GDP.1994,'WB (WDI)'!$AK$2,FALSE)</f>
        <v>32214.5123749017</v>
      </c>
      <c r="L6175" s="112">
        <f>VLOOKUP($B6175,WB.UNEMP.1994,'WB (WDI)'!$AK$2,FALSE)</f>
        <v>9.7200002670288104</v>
      </c>
    </row>
    <row r="6176" spans="1:12" x14ac:dyDescent="0.25">
      <c r="A6176" s="93">
        <v>1994</v>
      </c>
      <c r="B6176" s="94" t="s">
        <v>441</v>
      </c>
      <c r="C6176" s="95" t="s">
        <v>442</v>
      </c>
      <c r="D6176" s="95" t="s">
        <v>440</v>
      </c>
      <c r="E6176" s="87"/>
      <c r="F6176" s="69"/>
      <c r="G6176" s="69"/>
      <c r="H6176" s="69"/>
      <c r="I6176" s="69"/>
      <c r="J6176" s="70"/>
      <c r="K6176" s="118" t="e">
        <f>VLOOKUP(B6176,WB.GDP.1994,'WB (WDI)'!$AK$2,FALSE)</f>
        <v>#N/A</v>
      </c>
      <c r="L6176" s="112" t="e">
        <f>VLOOKUP($B6176,WB.UNEMP.1994,'WB (WDI)'!$AK$2,FALSE)</f>
        <v>#N/A</v>
      </c>
    </row>
    <row r="6177" spans="1:12" x14ac:dyDescent="0.25">
      <c r="A6177" s="93">
        <v>1994</v>
      </c>
      <c r="B6177" s="94" t="s">
        <v>443</v>
      </c>
      <c r="C6177" s="95" t="s">
        <v>444</v>
      </c>
      <c r="D6177" s="95" t="s">
        <v>440</v>
      </c>
      <c r="E6177" s="87"/>
      <c r="F6177" s="69"/>
      <c r="G6177" s="69"/>
      <c r="H6177" s="69"/>
      <c r="I6177" s="69"/>
      <c r="J6177" s="70"/>
      <c r="K6177" s="118" t="e">
        <f>VLOOKUP(B6177,WB.GDP.1994,'WB (WDI)'!$AK$2,FALSE)</f>
        <v>#N/A</v>
      </c>
      <c r="L6177" s="112" t="e">
        <f>VLOOKUP($B6177,WB.UNEMP.1994,'WB (WDI)'!$AK$2,FALSE)</f>
        <v>#N/A</v>
      </c>
    </row>
    <row r="6178" spans="1:12" x14ac:dyDescent="0.25">
      <c r="A6178" s="93">
        <v>1994</v>
      </c>
      <c r="B6178" s="94" t="s">
        <v>445</v>
      </c>
      <c r="C6178" s="95" t="s">
        <v>446</v>
      </c>
      <c r="D6178" s="95" t="s">
        <v>440</v>
      </c>
      <c r="E6178" s="87"/>
      <c r="F6178" s="69"/>
      <c r="G6178" s="69"/>
      <c r="H6178" s="69"/>
      <c r="I6178" s="69"/>
      <c r="J6178" s="70"/>
      <c r="K6178" s="118" t="e">
        <f>VLOOKUP(B6178,WB.GDP.1994,'WB (WDI)'!$AK$2,FALSE)</f>
        <v>#N/A</v>
      </c>
      <c r="L6178" s="112" t="e">
        <f>VLOOKUP($B6178,WB.UNEMP.1994,'WB (WDI)'!$AK$2,FALSE)</f>
        <v>#N/A</v>
      </c>
    </row>
    <row r="6179" spans="1:12" x14ac:dyDescent="0.25">
      <c r="A6179" s="93">
        <v>1994</v>
      </c>
      <c r="B6179" s="94" t="s">
        <v>447</v>
      </c>
      <c r="C6179" s="95" t="s">
        <v>448</v>
      </c>
      <c r="D6179" s="95" t="s">
        <v>440</v>
      </c>
      <c r="E6179" s="87"/>
      <c r="F6179" s="69"/>
      <c r="G6179" s="69"/>
      <c r="H6179" s="69"/>
      <c r="I6179" s="69"/>
      <c r="J6179" s="70"/>
      <c r="K6179" s="118">
        <f>VLOOKUP(B6179,WB.GDP.1994,'WB (WDI)'!$AK$2,FALSE)</f>
        <v>28941.420945815669</v>
      </c>
      <c r="L6179" s="112">
        <f>VLOOKUP($B6179,WB.UNEMP.1994,'WB (WDI)'!$AK$2,FALSE)</f>
        <v>8.3500003814697301</v>
      </c>
    </row>
    <row r="6180" spans="1:12" x14ac:dyDescent="0.25">
      <c r="A6180" s="93">
        <v>1994</v>
      </c>
      <c r="B6180" s="94" t="s">
        <v>449</v>
      </c>
      <c r="C6180" s="95" t="s">
        <v>450</v>
      </c>
      <c r="D6180" s="95" t="s">
        <v>440</v>
      </c>
      <c r="E6180" s="87"/>
      <c r="F6180" s="69"/>
      <c r="G6180" s="69"/>
      <c r="H6180" s="69"/>
      <c r="I6180" s="69"/>
      <c r="J6180" s="70"/>
      <c r="K6180" s="118" t="e">
        <f>VLOOKUP(B6180,WB.GDP.1994,'WB (WDI)'!$AK$2,FALSE)</f>
        <v>#N/A</v>
      </c>
      <c r="L6180" s="112" t="e">
        <f>VLOOKUP($B6180,WB.UNEMP.1994,'WB (WDI)'!$AK$2,FALSE)</f>
        <v>#N/A</v>
      </c>
    </row>
    <row r="6181" spans="1:12" x14ac:dyDescent="0.25">
      <c r="A6181" s="93">
        <v>1994</v>
      </c>
      <c r="B6181" s="94" t="s">
        <v>451</v>
      </c>
      <c r="C6181" s="95" t="s">
        <v>452</v>
      </c>
      <c r="D6181" s="95" t="s">
        <v>440</v>
      </c>
      <c r="E6181" s="87"/>
      <c r="F6181" s="69"/>
      <c r="G6181" s="69"/>
      <c r="H6181" s="69"/>
      <c r="I6181" s="69"/>
      <c r="J6181" s="70"/>
      <c r="K6181" s="118">
        <f>VLOOKUP(B6181,WB.GDP.1994,'WB (WDI)'!$AK$2,FALSE)</f>
        <v>8912.1501175439989</v>
      </c>
      <c r="L6181" s="112">
        <f>VLOOKUP($B6181,WB.UNEMP.1994,'WB (WDI)'!$AK$2,FALSE)</f>
        <v>3.96000003814697</v>
      </c>
    </row>
    <row r="6182" spans="1:12" x14ac:dyDescent="0.25">
      <c r="A6182" s="93">
        <v>1994</v>
      </c>
      <c r="B6182" s="94" t="s">
        <v>453</v>
      </c>
      <c r="C6182" s="95" t="s">
        <v>454</v>
      </c>
      <c r="D6182" s="95" t="s">
        <v>440</v>
      </c>
      <c r="E6182" s="87"/>
      <c r="F6182" s="69"/>
      <c r="G6182" s="69"/>
      <c r="H6182" s="69"/>
      <c r="I6182" s="69"/>
      <c r="J6182" s="70"/>
      <c r="K6182" s="118" t="e">
        <f>VLOOKUP(B6182,WB.GDP.1994,'WB (WDI)'!$AK$2,FALSE)</f>
        <v>#N/A</v>
      </c>
      <c r="L6182" s="112">
        <f>VLOOKUP($B6182,WB.UNEMP.1994,'WB (WDI)'!$AK$2,FALSE)</f>
        <v>18.370000839233398</v>
      </c>
    </row>
    <row r="6183" spans="1:12" x14ac:dyDescent="0.25">
      <c r="A6183" s="93">
        <v>1994</v>
      </c>
      <c r="B6183" s="94" t="s">
        <v>455</v>
      </c>
      <c r="C6183" s="95" t="s">
        <v>456</v>
      </c>
      <c r="D6183" s="95" t="s">
        <v>440</v>
      </c>
      <c r="E6183" s="87"/>
      <c r="F6183" s="69"/>
      <c r="G6183" s="69"/>
      <c r="H6183" s="69"/>
      <c r="I6183" s="69"/>
      <c r="J6183" s="70"/>
      <c r="K6183" s="118">
        <f>VLOOKUP(B6183,WB.GDP.1994,'WB (WDI)'!$AK$2,FALSE)</f>
        <v>3467.5462444460218</v>
      </c>
      <c r="L6183" s="112">
        <f>VLOOKUP($B6183,WB.UNEMP.1994,'WB (WDI)'!$AK$2,FALSE)</f>
        <v>2.9200000762939502</v>
      </c>
    </row>
    <row r="6184" spans="1:12" x14ac:dyDescent="0.25">
      <c r="A6184" s="93">
        <v>1994</v>
      </c>
      <c r="B6184" s="94" t="s">
        <v>457</v>
      </c>
      <c r="C6184" s="95" t="s">
        <v>458</v>
      </c>
      <c r="D6184" s="95" t="s">
        <v>440</v>
      </c>
      <c r="E6184" s="87"/>
      <c r="F6184" s="69"/>
      <c r="G6184" s="69"/>
      <c r="H6184" s="69"/>
      <c r="I6184" s="69"/>
      <c r="J6184" s="70"/>
      <c r="K6184" s="118">
        <f>VLOOKUP(B6184,WB.GDP.1994,'WB (WDI)'!$AK$2,FALSE)</f>
        <v>2782.0201226588151</v>
      </c>
      <c r="L6184" s="112">
        <f>VLOOKUP($B6184,WB.UNEMP.1994,'WB (WDI)'!$AK$2,FALSE)</f>
        <v>2.1300001144409202</v>
      </c>
    </row>
    <row r="6185" spans="1:12" x14ac:dyDescent="0.25">
      <c r="A6185" s="93">
        <v>1994</v>
      </c>
      <c r="B6185" s="94" t="s">
        <v>459</v>
      </c>
      <c r="C6185" s="95" t="s">
        <v>460</v>
      </c>
      <c r="D6185" s="95" t="s">
        <v>440</v>
      </c>
      <c r="E6185" s="87"/>
      <c r="F6185" s="69"/>
      <c r="G6185" s="69"/>
      <c r="H6185" s="69"/>
      <c r="I6185" s="69"/>
      <c r="J6185" s="70"/>
      <c r="K6185" s="118">
        <f>VLOOKUP(B6185,WB.GDP.1994,'WB (WDI)'!$AK$2,FALSE)</f>
        <v>2999.09731743059</v>
      </c>
      <c r="L6185" s="112">
        <f>VLOOKUP($B6185,WB.UNEMP.1994,'WB (WDI)'!$AK$2,FALSE)</f>
        <v>4.7199997901916504</v>
      </c>
    </row>
    <row r="6186" spans="1:12" x14ac:dyDescent="0.25">
      <c r="A6186" s="93">
        <v>1994</v>
      </c>
      <c r="B6186" s="94" t="s">
        <v>461</v>
      </c>
      <c r="C6186" s="95" t="s">
        <v>462</v>
      </c>
      <c r="D6186" s="95" t="s">
        <v>440</v>
      </c>
      <c r="E6186" s="87"/>
      <c r="F6186" s="69"/>
      <c r="G6186" s="69"/>
      <c r="H6186" s="69"/>
      <c r="I6186" s="69"/>
      <c r="J6186" s="70"/>
      <c r="K6186" s="118" t="e">
        <f>VLOOKUP(B6186,WB.GDP.1994,'WB (WDI)'!$AK$2,FALSE)</f>
        <v>#N/A</v>
      </c>
      <c r="L6186" s="112">
        <f>VLOOKUP($B6186,WB.UNEMP.1994,'WB (WDI)'!$AK$2,FALSE)</f>
        <v>7.5999999046325701</v>
      </c>
    </row>
    <row r="6187" spans="1:12" x14ac:dyDescent="0.25">
      <c r="A6187" s="93">
        <v>1994</v>
      </c>
      <c r="B6187" s="94" t="s">
        <v>463</v>
      </c>
      <c r="C6187" s="95" t="s">
        <v>464</v>
      </c>
      <c r="D6187" s="95" t="s">
        <v>440</v>
      </c>
      <c r="E6187" s="87"/>
      <c r="F6187" s="69"/>
      <c r="G6187" s="69"/>
      <c r="H6187" s="69"/>
      <c r="I6187" s="69"/>
      <c r="J6187" s="70"/>
      <c r="K6187" s="118">
        <f>VLOOKUP(B6187,WB.GDP.1994,'WB (WDI)'!$AK$2,FALSE)</f>
        <v>2087.428349269921</v>
      </c>
      <c r="L6187" s="112" t="e">
        <f>VLOOKUP($B6187,WB.UNEMP.1994,'WB (WDI)'!$AK$2,FALSE)</f>
        <v>#N/A</v>
      </c>
    </row>
    <row r="6188" spans="1:12" x14ac:dyDescent="0.25">
      <c r="A6188" s="93">
        <v>1994</v>
      </c>
      <c r="B6188" s="94" t="s">
        <v>465</v>
      </c>
      <c r="C6188" s="95" t="s">
        <v>466</v>
      </c>
      <c r="D6188" s="95" t="s">
        <v>440</v>
      </c>
      <c r="E6188" s="87"/>
      <c r="F6188" s="69"/>
      <c r="G6188" s="69"/>
      <c r="H6188" s="69"/>
      <c r="I6188" s="69"/>
      <c r="J6188" s="70"/>
      <c r="K6188" s="118">
        <f>VLOOKUP(B6188,WB.GDP.1994,'WB (WDI)'!$AK$2,FALSE)</f>
        <v>3833.4010678742675</v>
      </c>
      <c r="L6188" s="112" t="e">
        <f>VLOOKUP($B6188,WB.UNEMP.1994,'WB (WDI)'!$AK$2,FALSE)</f>
        <v>#N/A</v>
      </c>
    </row>
    <row r="6189" spans="1:12" x14ac:dyDescent="0.25">
      <c r="A6189" s="93">
        <v>1994</v>
      </c>
      <c r="B6189" s="94" t="s">
        <v>467</v>
      </c>
      <c r="C6189" s="95" t="s">
        <v>468</v>
      </c>
      <c r="D6189" s="95" t="s">
        <v>440</v>
      </c>
      <c r="E6189" s="87"/>
      <c r="F6189" s="69"/>
      <c r="G6189" s="69"/>
      <c r="H6189" s="69"/>
      <c r="I6189" s="69"/>
      <c r="J6189" s="70"/>
      <c r="K6189" s="118">
        <f>VLOOKUP(B6189,WB.GDP.1994,'WB (WDI)'!$AK$2,FALSE)</f>
        <v>3272.3997708624702</v>
      </c>
      <c r="L6189" s="112" t="e">
        <f>VLOOKUP($B6189,WB.UNEMP.1994,'WB (WDI)'!$AK$2,FALSE)</f>
        <v>#N/A</v>
      </c>
    </row>
    <row r="6190" spans="1:12" x14ac:dyDescent="0.25">
      <c r="A6190" s="93">
        <v>1994</v>
      </c>
      <c r="B6190" s="94" t="s">
        <v>469</v>
      </c>
      <c r="C6190" s="95" t="s">
        <v>470</v>
      </c>
      <c r="D6190" s="95" t="s">
        <v>440</v>
      </c>
      <c r="E6190" s="87"/>
      <c r="F6190" s="69"/>
      <c r="G6190" s="69"/>
      <c r="H6190" s="69"/>
      <c r="I6190" s="69"/>
      <c r="J6190" s="70"/>
      <c r="K6190" s="118" t="e">
        <f>VLOOKUP(B6190,WB.GDP.1994,'WB (WDI)'!$AK$2,FALSE)</f>
        <v>#N/A</v>
      </c>
      <c r="L6190" s="112" t="e">
        <f>VLOOKUP($B6190,WB.UNEMP.1994,'WB (WDI)'!$AK$2,FALSE)</f>
        <v>#N/A</v>
      </c>
    </row>
    <row r="6191" spans="1:12" x14ac:dyDescent="0.25">
      <c r="A6191" s="93">
        <v>1994</v>
      </c>
      <c r="B6191" s="94" t="s">
        <v>471</v>
      </c>
      <c r="C6191" s="95" t="s">
        <v>472</v>
      </c>
      <c r="D6191" s="95" t="s">
        <v>440</v>
      </c>
      <c r="E6191" s="87"/>
      <c r="F6191" s="69"/>
      <c r="G6191" s="69"/>
      <c r="H6191" s="69"/>
      <c r="I6191" s="69"/>
      <c r="J6191" s="70"/>
      <c r="K6191" s="118" t="e">
        <f>VLOOKUP(B6191,WB.GDP.1994,'WB (WDI)'!$AK$2,FALSE)</f>
        <v>#N/A</v>
      </c>
      <c r="L6191" s="112" t="e">
        <f>VLOOKUP($B6191,WB.UNEMP.1994,'WB (WDI)'!$AK$2,FALSE)</f>
        <v>#N/A</v>
      </c>
    </row>
    <row r="6192" spans="1:12" x14ac:dyDescent="0.25">
      <c r="A6192" s="93">
        <v>1994</v>
      </c>
      <c r="B6192" s="94" t="s">
        <v>473</v>
      </c>
      <c r="C6192" s="95" t="s">
        <v>474</v>
      </c>
      <c r="D6192" s="95" t="s">
        <v>440</v>
      </c>
      <c r="E6192" s="87"/>
      <c r="F6192" s="69"/>
      <c r="G6192" s="69"/>
      <c r="H6192" s="69"/>
      <c r="I6192" s="69"/>
      <c r="J6192" s="70"/>
      <c r="K6192" s="118" t="e">
        <f>VLOOKUP(B6192,WB.GDP.1994,'WB (WDI)'!$AK$2,FALSE)</f>
        <v>#N/A</v>
      </c>
      <c r="L6192" s="112" t="e">
        <f>VLOOKUP($B6192,WB.UNEMP.1994,'WB (WDI)'!$AK$2,FALSE)</f>
        <v>#N/A</v>
      </c>
    </row>
    <row r="6193" spans="1:12" x14ac:dyDescent="0.25">
      <c r="A6193" s="93">
        <v>1994</v>
      </c>
      <c r="B6193" s="94" t="s">
        <v>475</v>
      </c>
      <c r="C6193" s="95" t="s">
        <v>476</v>
      </c>
      <c r="D6193" s="95" t="s">
        <v>440</v>
      </c>
      <c r="E6193" s="87"/>
      <c r="F6193" s="69"/>
      <c r="G6193" s="69"/>
      <c r="H6193" s="69"/>
      <c r="I6193" s="69"/>
      <c r="J6193" s="70"/>
      <c r="K6193" s="118" t="e">
        <f>VLOOKUP(B6193,WB.GDP.1994,'WB (WDI)'!$AK$2,FALSE)</f>
        <v>#N/A</v>
      </c>
      <c r="L6193" s="112" t="e">
        <f>VLOOKUP($B6193,WB.UNEMP.1994,'WB (WDI)'!$AK$2,FALSE)</f>
        <v>#N/A</v>
      </c>
    </row>
    <row r="6194" spans="1:12" x14ac:dyDescent="0.25">
      <c r="A6194" s="93">
        <v>1994</v>
      </c>
      <c r="B6194" s="94" t="s">
        <v>477</v>
      </c>
      <c r="C6194" s="95" t="s">
        <v>478</v>
      </c>
      <c r="D6194" s="95" t="s">
        <v>440</v>
      </c>
      <c r="E6194" s="87"/>
      <c r="F6194" s="69"/>
      <c r="G6194" s="69"/>
      <c r="H6194" s="69"/>
      <c r="I6194" s="69"/>
      <c r="J6194" s="70"/>
      <c r="K6194" s="118" t="e">
        <f>VLOOKUP(B6194,WB.GDP.1994,'WB (WDI)'!$AK$2,FALSE)</f>
        <v>#N/A</v>
      </c>
      <c r="L6194" s="112" t="e">
        <f>VLOOKUP($B6194,WB.UNEMP.1994,'WB (WDI)'!$AK$2,FALSE)</f>
        <v>#N/A</v>
      </c>
    </row>
    <row r="6195" spans="1:12" x14ac:dyDescent="0.25">
      <c r="A6195" s="93">
        <v>1994</v>
      </c>
      <c r="B6195" s="94" t="s">
        <v>479</v>
      </c>
      <c r="C6195" s="95" t="s">
        <v>480</v>
      </c>
      <c r="D6195" s="95" t="s">
        <v>440</v>
      </c>
      <c r="E6195" s="87"/>
      <c r="F6195" s="69"/>
      <c r="G6195" s="69"/>
      <c r="H6195" s="69"/>
      <c r="I6195" s="69"/>
      <c r="J6195" s="70"/>
      <c r="K6195" s="118" t="e">
        <f>VLOOKUP(B6195,WB.GDP.1994,'WB (WDI)'!$AK$2,FALSE)</f>
        <v>#N/A</v>
      </c>
      <c r="L6195" s="112" t="e">
        <f>VLOOKUP($B6195,WB.UNEMP.1994,'WB (WDI)'!$AK$2,FALSE)</f>
        <v>#N/A</v>
      </c>
    </row>
    <row r="6196" spans="1:12" x14ac:dyDescent="0.25">
      <c r="A6196" s="93">
        <v>1994</v>
      </c>
      <c r="B6196" s="94" t="s">
        <v>481</v>
      </c>
      <c r="C6196" s="95" t="s">
        <v>482</v>
      </c>
      <c r="D6196" s="95" t="s">
        <v>440</v>
      </c>
      <c r="E6196" s="87"/>
      <c r="F6196" s="69"/>
      <c r="G6196" s="69"/>
      <c r="H6196" s="69"/>
      <c r="I6196" s="69"/>
      <c r="J6196" s="70"/>
      <c r="K6196" s="118" t="e">
        <f>VLOOKUP(B6196,WB.GDP.1994,'WB (WDI)'!$AK$2,FALSE)</f>
        <v>#N/A</v>
      </c>
      <c r="L6196" s="112">
        <f>VLOOKUP($B6196,WB.UNEMP.1994,'WB (WDI)'!$AK$2,FALSE)</f>
        <v>11.0299997329712</v>
      </c>
    </row>
    <row r="6197" spans="1:12" x14ac:dyDescent="0.25">
      <c r="A6197" s="93">
        <v>1994</v>
      </c>
      <c r="B6197" s="94" t="s">
        <v>483</v>
      </c>
      <c r="C6197" s="95" t="s">
        <v>484</v>
      </c>
      <c r="D6197" s="95" t="s">
        <v>440</v>
      </c>
      <c r="E6197" s="87"/>
      <c r="F6197" s="69"/>
      <c r="G6197" s="69"/>
      <c r="H6197" s="69"/>
      <c r="I6197" s="69"/>
      <c r="J6197" s="70"/>
      <c r="K6197" s="118" t="e">
        <f>VLOOKUP(B6197,WB.GDP.1994,'WB (WDI)'!$AK$2,FALSE)</f>
        <v>#N/A</v>
      </c>
      <c r="L6197" s="112" t="e">
        <f>VLOOKUP($B6197,WB.UNEMP.1994,'WB (WDI)'!$AK$2,FALSE)</f>
        <v>#N/A</v>
      </c>
    </row>
    <row r="6198" spans="1:12" x14ac:dyDescent="0.25">
      <c r="A6198" s="93">
        <v>1994</v>
      </c>
      <c r="B6198" s="94" t="s">
        <v>485</v>
      </c>
      <c r="C6198" s="95" t="s">
        <v>486</v>
      </c>
      <c r="D6198" s="95" t="s">
        <v>440</v>
      </c>
      <c r="E6198" s="87"/>
      <c r="F6198" s="69"/>
      <c r="G6198" s="69"/>
      <c r="H6198" s="69"/>
      <c r="I6198" s="69"/>
      <c r="J6198" s="70"/>
      <c r="K6198" s="118" t="e">
        <f>VLOOKUP(B6198,WB.GDP.1994,'WB (WDI)'!$AK$2,FALSE)</f>
        <v>#N/A</v>
      </c>
      <c r="L6198" s="112" t="e">
        <f>VLOOKUP($B6198,WB.UNEMP.1994,'WB (WDI)'!$AK$2,FALSE)</f>
        <v>#N/A</v>
      </c>
    </row>
    <row r="6199" spans="1:12" x14ac:dyDescent="0.25">
      <c r="A6199" s="93">
        <v>1994</v>
      </c>
      <c r="B6199" s="94" t="s">
        <v>487</v>
      </c>
      <c r="C6199" s="95" t="s">
        <v>488</v>
      </c>
      <c r="D6199" s="95" t="s">
        <v>440</v>
      </c>
      <c r="E6199" s="87"/>
      <c r="F6199" s="69"/>
      <c r="G6199" s="69"/>
      <c r="H6199" s="69"/>
      <c r="I6199" s="69"/>
      <c r="J6199" s="70"/>
      <c r="K6199" s="118">
        <f>VLOOKUP(B6199,WB.GDP.1994,'WB (WDI)'!$AK$2,FALSE)</f>
        <v>3874.1030135993033</v>
      </c>
      <c r="L6199" s="112">
        <f>VLOOKUP($B6199,WB.UNEMP.1994,'WB (WDI)'!$AK$2,FALSE)</f>
        <v>2.8900001049041699</v>
      </c>
    </row>
    <row r="6200" spans="1:12" x14ac:dyDescent="0.25">
      <c r="A6200" s="93">
        <v>1994</v>
      </c>
      <c r="B6200" s="94" t="s">
        <v>489</v>
      </c>
      <c r="C6200" s="95" t="s">
        <v>490</v>
      </c>
      <c r="D6200" s="95" t="s">
        <v>440</v>
      </c>
      <c r="E6200" s="87"/>
      <c r="F6200" s="69"/>
      <c r="G6200" s="69"/>
      <c r="H6200" s="69"/>
      <c r="I6200" s="69"/>
      <c r="J6200" s="70"/>
      <c r="K6200" s="118" t="e">
        <f>VLOOKUP(B6200,WB.GDP.1994,'WB (WDI)'!$AK$2,FALSE)</f>
        <v>#N/A</v>
      </c>
      <c r="L6200" s="112" t="e">
        <f>VLOOKUP($B6200,WB.UNEMP.1994,'WB (WDI)'!$AK$2,FALSE)</f>
        <v>#N/A</v>
      </c>
    </row>
    <row r="6201" spans="1:12" x14ac:dyDescent="0.25">
      <c r="A6201" s="93">
        <v>1994</v>
      </c>
      <c r="B6201" s="94" t="s">
        <v>491</v>
      </c>
      <c r="C6201" s="95" t="s">
        <v>492</v>
      </c>
      <c r="D6201" s="95" t="s">
        <v>440</v>
      </c>
      <c r="E6201" s="87"/>
      <c r="F6201" s="69"/>
      <c r="G6201" s="69"/>
      <c r="H6201" s="69"/>
      <c r="I6201" s="69"/>
      <c r="J6201" s="70"/>
      <c r="K6201" s="118">
        <f>VLOOKUP(B6201,WB.GDP.1994,'WB (WDI)'!$AK$2,FALSE)</f>
        <v>4346.3463530224371</v>
      </c>
      <c r="L6201" s="112">
        <f>VLOOKUP($B6201,WB.UNEMP.1994,'WB (WDI)'!$AK$2,FALSE)</f>
        <v>1.58000004291534</v>
      </c>
    </row>
    <row r="6202" spans="1:12" x14ac:dyDescent="0.25">
      <c r="A6202" s="93">
        <v>1994</v>
      </c>
      <c r="B6202" s="94" t="s">
        <v>493</v>
      </c>
      <c r="C6202" s="95" t="s">
        <v>494</v>
      </c>
      <c r="D6202" s="95" t="s">
        <v>440</v>
      </c>
      <c r="E6202" s="87"/>
      <c r="F6202" s="69"/>
      <c r="G6202" s="69"/>
      <c r="H6202" s="69"/>
      <c r="I6202" s="69"/>
      <c r="J6202" s="70"/>
      <c r="K6202" s="118">
        <f>VLOOKUP(B6202,WB.GDP.1994,'WB (WDI)'!$AK$2,FALSE)</f>
        <v>3076.7934903387868</v>
      </c>
      <c r="L6202" s="112" t="e">
        <f>VLOOKUP($B6202,WB.UNEMP.1994,'WB (WDI)'!$AK$2,FALSE)</f>
        <v>#N/A</v>
      </c>
    </row>
    <row r="6203" spans="1:12" ht="15.75" thickBot="1" x14ac:dyDescent="0.3">
      <c r="A6203" s="100">
        <v>1994</v>
      </c>
      <c r="B6203" s="101" t="s">
        <v>495</v>
      </c>
      <c r="C6203" s="102" t="s">
        <v>496</v>
      </c>
      <c r="D6203" s="102" t="s">
        <v>440</v>
      </c>
      <c r="E6203" s="88"/>
      <c r="F6203" s="56"/>
      <c r="G6203" s="56"/>
      <c r="H6203" s="56"/>
      <c r="I6203" s="56"/>
      <c r="J6203" s="71"/>
      <c r="K6203" s="119" t="e">
        <f>VLOOKUP(B6203,WB.GDP.1994,'WB (WDI)'!$AK$2,FALSE)</f>
        <v>#N/A</v>
      </c>
      <c r="L6203" s="113" t="e">
        <f>VLOOKUP($B6203,WB.UNEMP.1994,'WB (WDI)'!$AK$2,FALSE)</f>
        <v>#N/A</v>
      </c>
    </row>
    <row r="6204" spans="1:12" x14ac:dyDescent="0.25">
      <c r="A6204" s="90">
        <v>1995</v>
      </c>
      <c r="B6204" s="91" t="s">
        <v>4</v>
      </c>
      <c r="C6204" s="92" t="s">
        <v>5</v>
      </c>
      <c r="D6204" s="92" t="s">
        <v>6</v>
      </c>
      <c r="E6204" s="86">
        <f t="shared" ref="E6204:J6213" si="125">IF(ISNUMBER(VLOOKUP($B6204,EFW.1995,3,FALSE))=TRUE,VLOOKUP($B6204,EFW.1995,E$2,FALSE),NA())</f>
        <v>3.7207942973523416</v>
      </c>
      <c r="F6204" s="69">
        <f t="shared" si="125"/>
        <v>3.8447293576802726</v>
      </c>
      <c r="G6204" s="69">
        <f t="shared" si="125"/>
        <v>3.679092379049826</v>
      </c>
      <c r="H6204" s="69">
        <f t="shared" si="125"/>
        <v>5.3745495960143375</v>
      </c>
      <c r="I6204" s="69">
        <f t="shared" si="125"/>
        <v>1.9340095156393107</v>
      </c>
      <c r="J6204" s="70">
        <f t="shared" si="125"/>
        <v>3.521349992793358</v>
      </c>
      <c r="K6204" s="118">
        <f>VLOOKUP(B6204,WB.GDP.1995,'WB (WDI)'!$AL$2,FALSE)</f>
        <v>7935.1798413045626</v>
      </c>
      <c r="L6204" s="112">
        <f>VLOOKUP($B6204,WB.UNEMP.1995,'WB (WDI)'!$AL$2,FALSE)</f>
        <v>31.840000152587901</v>
      </c>
    </row>
    <row r="6205" spans="1:12" x14ac:dyDescent="0.25">
      <c r="A6205" s="93">
        <v>1995</v>
      </c>
      <c r="B6205" s="94" t="s">
        <v>7</v>
      </c>
      <c r="C6205" s="95" t="s">
        <v>8</v>
      </c>
      <c r="D6205" s="95" t="s">
        <v>6</v>
      </c>
      <c r="E6205" s="87">
        <f t="shared" si="125"/>
        <v>5.6162559241706163</v>
      </c>
      <c r="F6205" s="69">
        <f t="shared" si="125"/>
        <v>4.8016747751678537</v>
      </c>
      <c r="G6205" s="69">
        <f t="shared" si="125"/>
        <v>4.3525432249916038</v>
      </c>
      <c r="H6205" s="69">
        <f t="shared" si="125"/>
        <v>7.6097536120766653</v>
      </c>
      <c r="I6205" s="69">
        <f t="shared" si="125"/>
        <v>5.0643534380139652</v>
      </c>
      <c r="J6205" s="70">
        <f t="shared" si="125"/>
        <v>6.3209204124542246</v>
      </c>
      <c r="K6205" s="118">
        <f>VLOOKUP(B6205,WB.GDP.1995,'WB (WDI)'!$AL$2,FALSE)</f>
        <v>6483.3146844280736</v>
      </c>
      <c r="L6205" s="112">
        <f>VLOOKUP($B6205,WB.UNEMP.1995,'WB (WDI)'!$AL$2,FALSE)</f>
        <v>11.039999961853001</v>
      </c>
    </row>
    <row r="6206" spans="1:12" x14ac:dyDescent="0.25">
      <c r="A6206" s="93">
        <v>1995</v>
      </c>
      <c r="B6206" s="94" t="s">
        <v>9</v>
      </c>
      <c r="C6206" s="95" t="s">
        <v>10</v>
      </c>
      <c r="D6206" s="95" t="s">
        <v>6</v>
      </c>
      <c r="E6206" s="87" t="e">
        <f t="shared" si="125"/>
        <v>#N/A</v>
      </c>
      <c r="F6206" s="69" t="e">
        <f t="shared" si="125"/>
        <v>#N/A</v>
      </c>
      <c r="G6206" s="69" t="e">
        <f t="shared" si="125"/>
        <v>#N/A</v>
      </c>
      <c r="H6206" s="69" t="e">
        <f t="shared" si="125"/>
        <v>#N/A</v>
      </c>
      <c r="I6206" s="69" t="e">
        <f t="shared" si="125"/>
        <v>#N/A</v>
      </c>
      <c r="J6206" s="70" t="e">
        <f t="shared" si="125"/>
        <v>#N/A</v>
      </c>
      <c r="K6206" s="118" t="e">
        <f>VLOOKUP(B6206,WB.GDP.1995,'WB (WDI)'!$AL$2,FALSE)</f>
        <v>#N/A</v>
      </c>
      <c r="L6206" s="112">
        <f>VLOOKUP($B6206,WB.UNEMP.1995,'WB (WDI)'!$AL$2,FALSE)</f>
        <v>19.190000534057599</v>
      </c>
    </row>
    <row r="6207" spans="1:12" x14ac:dyDescent="0.25">
      <c r="A6207" s="93">
        <v>1995</v>
      </c>
      <c r="B6207" s="94" t="s">
        <v>11</v>
      </c>
      <c r="C6207" s="95" t="s">
        <v>12</v>
      </c>
      <c r="D6207" s="95" t="s">
        <v>6</v>
      </c>
      <c r="E6207" s="87">
        <f t="shared" si="125"/>
        <v>5.9590909090909099</v>
      </c>
      <c r="F6207" s="69">
        <f t="shared" si="125"/>
        <v>6.6050482361300826</v>
      </c>
      <c r="G6207" s="69">
        <f t="shared" si="125"/>
        <v>4.2268815616290665</v>
      </c>
      <c r="H6207" s="69">
        <f t="shared" si="125"/>
        <v>6.6940161077382809</v>
      </c>
      <c r="I6207" s="69">
        <f t="shared" si="125"/>
        <v>7.2131805632006696</v>
      </c>
      <c r="J6207" s="70">
        <f t="shared" si="125"/>
        <v>5.3053064848043432</v>
      </c>
      <c r="K6207" s="118">
        <f>VLOOKUP(B6207,WB.GDP.1995,'WB (WDI)'!$AL$2,FALSE)</f>
        <v>3822.1542781190901</v>
      </c>
      <c r="L6207" s="112">
        <f>VLOOKUP($B6207,WB.UNEMP.1995,'WB (WDI)'!$AL$2,FALSE)</f>
        <v>13.8900003433228</v>
      </c>
    </row>
    <row r="6208" spans="1:12" x14ac:dyDescent="0.25">
      <c r="A6208" s="93">
        <v>1995</v>
      </c>
      <c r="B6208" s="94" t="s">
        <v>13</v>
      </c>
      <c r="C6208" s="95" t="s">
        <v>14</v>
      </c>
      <c r="D6208" s="95" t="s">
        <v>6</v>
      </c>
      <c r="E6208" s="87" t="e">
        <f t="shared" si="125"/>
        <v>#N/A</v>
      </c>
      <c r="F6208" s="69" t="e">
        <f t="shared" si="125"/>
        <v>#N/A</v>
      </c>
      <c r="G6208" s="69" t="e">
        <f t="shared" si="125"/>
        <v>#N/A</v>
      </c>
      <c r="H6208" s="69" t="e">
        <f t="shared" si="125"/>
        <v>#N/A</v>
      </c>
      <c r="I6208" s="69" t="e">
        <f t="shared" si="125"/>
        <v>#N/A</v>
      </c>
      <c r="J6208" s="70" t="e">
        <f t="shared" si="125"/>
        <v>#N/A</v>
      </c>
      <c r="K6208" s="118">
        <f>VLOOKUP(B6208,WB.GDP.1995,'WB (WDI)'!$AL$2,FALSE)</f>
        <v>1951.3415855119999</v>
      </c>
      <c r="L6208" s="112">
        <f>VLOOKUP($B6208,WB.UNEMP.1995,'WB (WDI)'!$AL$2,FALSE)</f>
        <v>15.439999580383301</v>
      </c>
    </row>
    <row r="6209" spans="1:12" x14ac:dyDescent="0.25">
      <c r="A6209" s="93">
        <v>1995</v>
      </c>
      <c r="B6209" s="94" t="s">
        <v>15</v>
      </c>
      <c r="C6209" s="95" t="s">
        <v>16</v>
      </c>
      <c r="D6209" s="95" t="s">
        <v>6</v>
      </c>
      <c r="E6209" s="87">
        <f t="shared" si="125"/>
        <v>5.8358454106280186</v>
      </c>
      <c r="F6209" s="69">
        <f t="shared" si="125"/>
        <v>4.3132633896938941</v>
      </c>
      <c r="G6209" s="69">
        <f t="shared" si="125"/>
        <v>5.0481749835174936</v>
      </c>
      <c r="H6209" s="69">
        <f t="shared" si="125"/>
        <v>7.0164246470402327</v>
      </c>
      <c r="I6209" s="69">
        <f t="shared" si="125"/>
        <v>6.7313810037750788</v>
      </c>
      <c r="J6209" s="70">
        <f t="shared" si="125"/>
        <v>6.5113781182019359</v>
      </c>
      <c r="K6209" s="118">
        <f>VLOOKUP(B6209,WB.GDP.1995,'WB (WDI)'!$AL$2,FALSE)</f>
        <v>5931.4760764705361</v>
      </c>
      <c r="L6209" s="112">
        <f>VLOOKUP($B6209,WB.UNEMP.1995,'WB (WDI)'!$AL$2,FALSE)</f>
        <v>15.949999809265099</v>
      </c>
    </row>
    <row r="6210" spans="1:12" x14ac:dyDescent="0.25">
      <c r="A6210" s="93">
        <v>1995</v>
      </c>
      <c r="B6210" s="94" t="s">
        <v>17</v>
      </c>
      <c r="C6210" s="95" t="s">
        <v>18</v>
      </c>
      <c r="D6210" s="95" t="s">
        <v>6</v>
      </c>
      <c r="E6210" s="87" t="e">
        <f t="shared" si="125"/>
        <v>#N/A</v>
      </c>
      <c r="F6210" s="69" t="e">
        <f t="shared" si="125"/>
        <v>#N/A</v>
      </c>
      <c r="G6210" s="69" t="e">
        <f t="shared" si="125"/>
        <v>#N/A</v>
      </c>
      <c r="H6210" s="69" t="e">
        <f t="shared" si="125"/>
        <v>#N/A</v>
      </c>
      <c r="I6210" s="69" t="e">
        <f t="shared" si="125"/>
        <v>#N/A</v>
      </c>
      <c r="J6210" s="70" t="e">
        <f t="shared" si="125"/>
        <v>#N/A</v>
      </c>
      <c r="K6210" s="118" t="e">
        <f>VLOOKUP(B6210,WB.GDP.1995,'WB (WDI)'!$AL$2,FALSE)</f>
        <v>#N/A</v>
      </c>
      <c r="L6210" s="112" t="e">
        <f>VLOOKUP($B6210,WB.UNEMP.1995,'WB (WDI)'!$AL$2,FALSE)</f>
        <v>#N/A</v>
      </c>
    </row>
    <row r="6211" spans="1:12" x14ac:dyDescent="0.25">
      <c r="A6211" s="93">
        <v>1995</v>
      </c>
      <c r="B6211" s="94" t="s">
        <v>19</v>
      </c>
      <c r="C6211" s="95" t="s">
        <v>20</v>
      </c>
      <c r="D6211" s="95" t="s">
        <v>6</v>
      </c>
      <c r="E6211" s="87" t="e">
        <f t="shared" si="125"/>
        <v>#N/A</v>
      </c>
      <c r="F6211" s="69" t="e">
        <f t="shared" si="125"/>
        <v>#N/A</v>
      </c>
      <c r="G6211" s="69" t="e">
        <f t="shared" si="125"/>
        <v>#N/A</v>
      </c>
      <c r="H6211" s="69" t="e">
        <f t="shared" si="125"/>
        <v>#N/A</v>
      </c>
      <c r="I6211" s="69" t="e">
        <f t="shared" si="125"/>
        <v>#N/A</v>
      </c>
      <c r="J6211" s="70" t="e">
        <f t="shared" si="125"/>
        <v>#N/A</v>
      </c>
      <c r="K6211" s="118">
        <f>VLOOKUP(B6211,WB.GDP.1995,'WB (WDI)'!$AL$2,FALSE)</f>
        <v>4139.6404727029558</v>
      </c>
      <c r="L6211" s="112">
        <f>VLOOKUP($B6211,WB.UNEMP.1995,'WB (WDI)'!$AL$2,FALSE)</f>
        <v>3.8599998950958301</v>
      </c>
    </row>
    <row r="6212" spans="1:12" x14ac:dyDescent="0.25">
      <c r="A6212" s="93">
        <v>1995</v>
      </c>
      <c r="B6212" s="94" t="s">
        <v>21</v>
      </c>
      <c r="C6212" s="95" t="s">
        <v>22</v>
      </c>
      <c r="D6212" s="95" t="s">
        <v>6</v>
      </c>
      <c r="E6212" s="87">
        <f t="shared" si="125"/>
        <v>4.8867759562841533</v>
      </c>
      <c r="F6212" s="69">
        <f t="shared" si="125"/>
        <v>6.8056247136564929</v>
      </c>
      <c r="G6212" s="69">
        <f t="shared" si="125"/>
        <v>2.1803171624288549</v>
      </c>
      <c r="H6212" s="69">
        <f t="shared" si="125"/>
        <v>5.2577413772971671</v>
      </c>
      <c r="I6212" s="69" t="str">
        <f t="shared" si="125"/>
        <v/>
      </c>
      <c r="J6212" s="70">
        <f t="shared" si="125"/>
        <v>5.4131344639556325</v>
      </c>
      <c r="K6212" s="118">
        <f>VLOOKUP(B6212,WB.GDP.1995,'WB (WDI)'!$AL$2,FALSE)</f>
        <v>2253.1172364712684</v>
      </c>
      <c r="L6212" s="112">
        <f>VLOOKUP($B6212,WB.UNEMP.1995,'WB (WDI)'!$AL$2,FALSE)</f>
        <v>1.2699999809265099</v>
      </c>
    </row>
    <row r="6213" spans="1:12" x14ac:dyDescent="0.25">
      <c r="A6213" s="93">
        <v>1995</v>
      </c>
      <c r="B6213" s="94" t="s">
        <v>23</v>
      </c>
      <c r="C6213" s="95" t="s">
        <v>24</v>
      </c>
      <c r="D6213" s="95" t="s">
        <v>6</v>
      </c>
      <c r="E6213" s="87">
        <f t="shared" si="125"/>
        <v>6.3788595271210013</v>
      </c>
      <c r="F6213" s="69">
        <f t="shared" si="125"/>
        <v>4.4725662309648451</v>
      </c>
      <c r="G6213" s="69">
        <f t="shared" si="125"/>
        <v>6.5426384474970254</v>
      </c>
      <c r="H6213" s="69">
        <f t="shared" si="125"/>
        <v>7.8513924034062477</v>
      </c>
      <c r="I6213" s="69">
        <f t="shared" si="125"/>
        <v>6.0200021903961654</v>
      </c>
      <c r="J6213" s="70">
        <f t="shared" si="125"/>
        <v>7.0179486971124483</v>
      </c>
      <c r="K6213" s="118">
        <f>VLOOKUP(B6213,WB.GDP.1995,'WB (WDI)'!$AL$2,FALSE)</f>
        <v>9935.4468218934835</v>
      </c>
      <c r="L6213" s="112">
        <f>VLOOKUP($B6213,WB.UNEMP.1995,'WB (WDI)'!$AL$2,FALSE)</f>
        <v>21.389999389648398</v>
      </c>
    </row>
    <row r="6214" spans="1:12" x14ac:dyDescent="0.25">
      <c r="A6214" s="93">
        <v>1995</v>
      </c>
      <c r="B6214" s="94" t="s">
        <v>25</v>
      </c>
      <c r="C6214" s="95" t="s">
        <v>26</v>
      </c>
      <c r="D6214" s="95" t="s">
        <v>6</v>
      </c>
      <c r="E6214" s="87" t="e">
        <f t="shared" ref="E6214:J6223" si="126">IF(ISNUMBER(VLOOKUP($B6214,EFW.1995,3,FALSE))=TRUE,VLOOKUP($B6214,EFW.1995,E$2,FALSE),NA())</f>
        <v>#N/A</v>
      </c>
      <c r="F6214" s="69" t="e">
        <f t="shared" si="126"/>
        <v>#N/A</v>
      </c>
      <c r="G6214" s="69" t="e">
        <f t="shared" si="126"/>
        <v>#N/A</v>
      </c>
      <c r="H6214" s="69" t="e">
        <f t="shared" si="126"/>
        <v>#N/A</v>
      </c>
      <c r="I6214" s="69" t="e">
        <f t="shared" si="126"/>
        <v>#N/A</v>
      </c>
      <c r="J6214" s="70" t="e">
        <f t="shared" si="126"/>
        <v>#N/A</v>
      </c>
      <c r="K6214" s="118" t="e">
        <f>VLOOKUP(B6214,WB.GDP.1995,'WB (WDI)'!$AL$2,FALSE)</f>
        <v>#N/A</v>
      </c>
      <c r="L6214" s="112" t="e">
        <f>VLOOKUP($B6214,WB.UNEMP.1995,'WB (WDI)'!$AL$2,FALSE)</f>
        <v>#N/A</v>
      </c>
    </row>
    <row r="6215" spans="1:12" x14ac:dyDescent="0.25">
      <c r="A6215" s="93">
        <v>1995</v>
      </c>
      <c r="B6215" s="94" t="s">
        <v>27</v>
      </c>
      <c r="C6215" s="95" t="s">
        <v>28</v>
      </c>
      <c r="D6215" s="95" t="s">
        <v>6</v>
      </c>
      <c r="E6215" s="87" t="e">
        <f t="shared" si="126"/>
        <v>#N/A</v>
      </c>
      <c r="F6215" s="69" t="e">
        <f t="shared" si="126"/>
        <v>#N/A</v>
      </c>
      <c r="G6215" s="69" t="e">
        <f t="shared" si="126"/>
        <v>#N/A</v>
      </c>
      <c r="H6215" s="69" t="e">
        <f t="shared" si="126"/>
        <v>#N/A</v>
      </c>
      <c r="I6215" s="69" t="e">
        <f t="shared" si="126"/>
        <v>#N/A</v>
      </c>
      <c r="J6215" s="70" t="e">
        <f t="shared" si="126"/>
        <v>#N/A</v>
      </c>
      <c r="K6215" s="118">
        <f>VLOOKUP(B6215,WB.GDP.1995,'WB (WDI)'!$AL$2,FALSE)</f>
        <v>1076.4688766067388</v>
      </c>
      <c r="L6215" s="112">
        <f>VLOOKUP($B6215,WB.UNEMP.1995,'WB (WDI)'!$AL$2,FALSE)</f>
        <v>2.53999996185303</v>
      </c>
    </row>
    <row r="6216" spans="1:12" x14ac:dyDescent="0.25">
      <c r="A6216" s="93">
        <v>1995</v>
      </c>
      <c r="B6216" s="94" t="s">
        <v>29</v>
      </c>
      <c r="C6216" s="95" t="s">
        <v>30</v>
      </c>
      <c r="D6216" s="95" t="s">
        <v>6</v>
      </c>
      <c r="E6216" s="87">
        <f t="shared" si="126"/>
        <v>4.12</v>
      </c>
      <c r="F6216" s="69">
        <f t="shared" si="126"/>
        <v>5.4906238992193295</v>
      </c>
      <c r="G6216" s="69">
        <f t="shared" si="126"/>
        <v>3.3312389196718928</v>
      </c>
      <c r="H6216" s="69">
        <f t="shared" si="126"/>
        <v>5.8274712524079364</v>
      </c>
      <c r="I6216" s="69">
        <f t="shared" si="126"/>
        <v>1.2984294882798304</v>
      </c>
      <c r="J6216" s="70">
        <f t="shared" si="126"/>
        <v>4.9202969208372345</v>
      </c>
      <c r="K6216" s="118">
        <f>VLOOKUP(B6216,WB.GDP.1995,'WB (WDI)'!$AL$2,FALSE)</f>
        <v>947.82236771136093</v>
      </c>
      <c r="L6216" s="112">
        <f>VLOOKUP($B6216,WB.UNEMP.1995,'WB (WDI)'!$AL$2,FALSE)</f>
        <v>1.87000000476837</v>
      </c>
    </row>
    <row r="6217" spans="1:12" x14ac:dyDescent="0.25">
      <c r="A6217" s="93">
        <v>1995</v>
      </c>
      <c r="B6217" s="94" t="s">
        <v>31</v>
      </c>
      <c r="C6217" s="95" t="s">
        <v>32</v>
      </c>
      <c r="D6217" s="95" t="s">
        <v>6</v>
      </c>
      <c r="E6217" s="87" t="e">
        <f t="shared" si="126"/>
        <v>#N/A</v>
      </c>
      <c r="F6217" s="69" t="e">
        <f t="shared" si="126"/>
        <v>#N/A</v>
      </c>
      <c r="G6217" s="69" t="e">
        <f t="shared" si="126"/>
        <v>#N/A</v>
      </c>
      <c r="H6217" s="69" t="e">
        <f t="shared" si="126"/>
        <v>#N/A</v>
      </c>
      <c r="I6217" s="69" t="e">
        <f t="shared" si="126"/>
        <v>#N/A</v>
      </c>
      <c r="J6217" s="70" t="e">
        <f t="shared" si="126"/>
        <v>#N/A</v>
      </c>
      <c r="K6217" s="118">
        <f>VLOOKUP(B6217,WB.GDP.1995,'WB (WDI)'!$AL$2,FALSE)</f>
        <v>2546.6275559818814</v>
      </c>
      <c r="L6217" s="112">
        <f>VLOOKUP($B6217,WB.UNEMP.1995,'WB (WDI)'!$AL$2,FALSE)</f>
        <v>10.7799997329712</v>
      </c>
    </row>
    <row r="6218" spans="1:12" x14ac:dyDescent="0.25">
      <c r="A6218" s="93">
        <v>1995</v>
      </c>
      <c r="B6218" s="94" t="s">
        <v>33</v>
      </c>
      <c r="C6218" s="95" t="s">
        <v>34</v>
      </c>
      <c r="D6218" s="95" t="s">
        <v>6</v>
      </c>
      <c r="E6218" s="87">
        <f t="shared" si="126"/>
        <v>5.0829181494661926</v>
      </c>
      <c r="F6218" s="69">
        <f t="shared" si="126"/>
        <v>6.7248516876032847</v>
      </c>
      <c r="G6218" s="69">
        <f t="shared" si="126"/>
        <v>3.0402165880182208</v>
      </c>
      <c r="H6218" s="69">
        <f t="shared" si="126"/>
        <v>5.9208107739996514</v>
      </c>
      <c r="I6218" s="69">
        <f t="shared" si="126"/>
        <v>4.5591817594942388</v>
      </c>
      <c r="J6218" s="70">
        <f t="shared" si="126"/>
        <v>5.1609602869727516</v>
      </c>
      <c r="K6218" s="118">
        <f>VLOOKUP(B6218,WB.GDP.1995,'WB (WDI)'!$AL$2,FALSE)</f>
        <v>2531.4675177076365</v>
      </c>
      <c r="L6218" s="112">
        <f>VLOOKUP($B6218,WB.UNEMP.1995,'WB (WDI)'!$AL$2,FALSE)</f>
        <v>8.0600004196166992</v>
      </c>
    </row>
    <row r="6219" spans="1:12" x14ac:dyDescent="0.25">
      <c r="A6219" s="93">
        <v>1995</v>
      </c>
      <c r="B6219" s="94" t="s">
        <v>35</v>
      </c>
      <c r="C6219" s="95" t="s">
        <v>36</v>
      </c>
      <c r="D6219" s="95" t="s">
        <v>6</v>
      </c>
      <c r="E6219" s="87">
        <f t="shared" si="126"/>
        <v>4.7257113821138219</v>
      </c>
      <c r="F6219" s="69">
        <f t="shared" si="126"/>
        <v>6.4101517845340101</v>
      </c>
      <c r="G6219" s="69">
        <f t="shared" si="126"/>
        <v>2.6800522585872906</v>
      </c>
      <c r="H6219" s="69">
        <f t="shared" si="126"/>
        <v>5.039863190723346</v>
      </c>
      <c r="I6219" s="69">
        <f t="shared" si="126"/>
        <v>4.9068818813062167</v>
      </c>
      <c r="J6219" s="70">
        <f t="shared" si="126"/>
        <v>4.698414842834735</v>
      </c>
      <c r="K6219" s="118">
        <f>VLOOKUP(B6219,WB.GDP.1995,'WB (WDI)'!$AL$2,FALSE)</f>
        <v>1098.8966069631567</v>
      </c>
      <c r="L6219" s="112">
        <f>VLOOKUP($B6219,WB.UNEMP.1995,'WB (WDI)'!$AL$2,FALSE)</f>
        <v>4.4699997901916504</v>
      </c>
    </row>
    <row r="6220" spans="1:12" x14ac:dyDescent="0.25">
      <c r="A6220" s="93">
        <v>1995</v>
      </c>
      <c r="B6220" s="94" t="s">
        <v>37</v>
      </c>
      <c r="C6220" s="95" t="s">
        <v>38</v>
      </c>
      <c r="D6220" s="95" t="s">
        <v>6</v>
      </c>
      <c r="E6220" s="87">
        <f t="shared" si="126"/>
        <v>4.7017863105175293</v>
      </c>
      <c r="F6220" s="69">
        <f t="shared" si="126"/>
        <v>6.8478335035386717</v>
      </c>
      <c r="G6220" s="69">
        <f t="shared" si="126"/>
        <v>2.8088842615421155</v>
      </c>
      <c r="H6220" s="69">
        <f t="shared" si="126"/>
        <v>5.1579679983127491</v>
      </c>
      <c r="I6220" s="69" t="str">
        <f t="shared" si="126"/>
        <v/>
      </c>
      <c r="J6220" s="70">
        <f t="shared" si="126"/>
        <v>4.0103396544847172</v>
      </c>
      <c r="K6220" s="118">
        <f>VLOOKUP(B6220,WB.GDP.1995,'WB (WDI)'!$AL$2,FALSE)</f>
        <v>940.68430305430797</v>
      </c>
      <c r="L6220" s="112">
        <f>VLOOKUP($B6220,WB.UNEMP.1995,'WB (WDI)'!$AL$2,FALSE)</f>
        <v>0.80000001192092896</v>
      </c>
    </row>
    <row r="6221" spans="1:12" x14ac:dyDescent="0.25">
      <c r="A6221" s="93">
        <v>1995</v>
      </c>
      <c r="B6221" s="94" t="s">
        <v>39</v>
      </c>
      <c r="C6221" s="95" t="s">
        <v>40</v>
      </c>
      <c r="D6221" s="95" t="s">
        <v>6</v>
      </c>
      <c r="E6221" s="87" t="e">
        <f t="shared" si="126"/>
        <v>#N/A</v>
      </c>
      <c r="F6221" s="69" t="e">
        <f t="shared" si="126"/>
        <v>#N/A</v>
      </c>
      <c r="G6221" s="69" t="e">
        <f t="shared" si="126"/>
        <v>#N/A</v>
      </c>
      <c r="H6221" s="69" t="e">
        <f t="shared" si="126"/>
        <v>#N/A</v>
      </c>
      <c r="I6221" s="69" t="e">
        <f t="shared" si="126"/>
        <v>#N/A</v>
      </c>
      <c r="J6221" s="70" t="e">
        <f t="shared" si="126"/>
        <v>#N/A</v>
      </c>
      <c r="K6221" s="118">
        <f>VLOOKUP(B6221,WB.GDP.1995,'WB (WDI)'!$AL$2,FALSE)</f>
        <v>2751.1640827930132</v>
      </c>
      <c r="L6221" s="112">
        <f>VLOOKUP($B6221,WB.UNEMP.1995,'WB (WDI)'!$AL$2,FALSE)</f>
        <v>4.5900001525878897</v>
      </c>
    </row>
    <row r="6222" spans="1:12" x14ac:dyDescent="0.25">
      <c r="A6222" s="93">
        <v>1995</v>
      </c>
      <c r="B6222" s="94" t="s">
        <v>41</v>
      </c>
      <c r="C6222" s="95" t="s">
        <v>42</v>
      </c>
      <c r="D6222" s="95" t="s">
        <v>6</v>
      </c>
      <c r="E6222" s="87">
        <f t="shared" si="126"/>
        <v>5.1290644490644492</v>
      </c>
      <c r="F6222" s="69">
        <f t="shared" si="126"/>
        <v>6.5442616496280204</v>
      </c>
      <c r="G6222" s="69">
        <f t="shared" si="126"/>
        <v>3.2226310691754687</v>
      </c>
      <c r="H6222" s="69">
        <f t="shared" si="126"/>
        <v>5.688371256942176</v>
      </c>
      <c r="I6222" s="69">
        <f t="shared" si="126"/>
        <v>5.3513805747151117</v>
      </c>
      <c r="J6222" s="70">
        <f t="shared" si="126"/>
        <v>4.7679080863733994</v>
      </c>
      <c r="K6222" s="118">
        <f>VLOOKUP(B6222,WB.GDP.1995,'WB (WDI)'!$AL$2,FALSE)</f>
        <v>4552.379904473245</v>
      </c>
      <c r="L6222" s="112">
        <f>VLOOKUP($B6222,WB.UNEMP.1995,'WB (WDI)'!$AL$2,FALSE)</f>
        <v>19.9899997711182</v>
      </c>
    </row>
    <row r="6223" spans="1:12" x14ac:dyDescent="0.25">
      <c r="A6223" s="93">
        <v>1995</v>
      </c>
      <c r="B6223" s="94" t="s">
        <v>43</v>
      </c>
      <c r="C6223" s="95" t="s">
        <v>44</v>
      </c>
      <c r="D6223" s="95" t="s">
        <v>6</v>
      </c>
      <c r="E6223" s="87">
        <f t="shared" si="126"/>
        <v>4.7876075731497423</v>
      </c>
      <c r="F6223" s="69">
        <f t="shared" si="126"/>
        <v>4.9828763790568331</v>
      </c>
      <c r="G6223" s="69">
        <f t="shared" si="126"/>
        <v>3.1093259966908326</v>
      </c>
      <c r="H6223" s="69">
        <f t="shared" si="126"/>
        <v>4.8696944607129717</v>
      </c>
      <c r="I6223" s="69">
        <f t="shared" si="126"/>
        <v>5.551822771766262</v>
      </c>
      <c r="J6223" s="70">
        <f t="shared" si="126"/>
        <v>5.6891697217226511</v>
      </c>
      <c r="K6223" s="118">
        <f>VLOOKUP(B6223,WB.GDP.1995,'WB (WDI)'!$AL$2,FALSE)</f>
        <v>4064.9328610448511</v>
      </c>
      <c r="L6223" s="112">
        <f>VLOOKUP($B6223,WB.UNEMP.1995,'WB (WDI)'!$AL$2,FALSE)</f>
        <v>4.0999999046325701</v>
      </c>
    </row>
    <row r="6224" spans="1:12" x14ac:dyDescent="0.25">
      <c r="A6224" s="93">
        <v>1995</v>
      </c>
      <c r="B6224" s="94" t="s">
        <v>45</v>
      </c>
      <c r="C6224" s="95" t="s">
        <v>46</v>
      </c>
      <c r="D6224" s="95" t="s">
        <v>6</v>
      </c>
      <c r="E6224" s="87">
        <f t="shared" ref="E6224:J6233" si="127">IF(ISNUMBER(VLOOKUP($B6224,EFW.1995,3,FALSE))=TRUE,VLOOKUP($B6224,EFW.1995,E$2,FALSE),NA())</f>
        <v>3.1890463917525769</v>
      </c>
      <c r="F6224" s="69">
        <f t="shared" si="127"/>
        <v>4.7046781947832352</v>
      </c>
      <c r="G6224" s="69">
        <f t="shared" si="127"/>
        <v>1.962683133683558</v>
      </c>
      <c r="H6224" s="69">
        <f t="shared" si="127"/>
        <v>9.9206349206349201E-3</v>
      </c>
      <c r="I6224" s="69">
        <f t="shared" si="127"/>
        <v>5.1951066537061292</v>
      </c>
      <c r="J6224" s="70">
        <f t="shared" si="127"/>
        <v>3.7892674434989146</v>
      </c>
      <c r="K6224" s="118">
        <f>VLOOKUP(B6224,WB.GDP.1995,'WB (WDI)'!$AL$2,FALSE)</f>
        <v>1039.7529903285338</v>
      </c>
      <c r="L6224" s="112">
        <f>VLOOKUP($B6224,WB.UNEMP.1995,'WB (WDI)'!$AL$2,FALSE)</f>
        <v>2.9100000858306898</v>
      </c>
    </row>
    <row r="6225" spans="1:12" x14ac:dyDescent="0.25">
      <c r="A6225" s="93">
        <v>1995</v>
      </c>
      <c r="B6225" s="94" t="s">
        <v>47</v>
      </c>
      <c r="C6225" s="95" t="s">
        <v>48</v>
      </c>
      <c r="D6225" s="95" t="s">
        <v>6</v>
      </c>
      <c r="E6225" s="87" t="e">
        <f t="shared" si="127"/>
        <v>#N/A</v>
      </c>
      <c r="F6225" s="69" t="e">
        <f t="shared" si="127"/>
        <v>#N/A</v>
      </c>
      <c r="G6225" s="69" t="e">
        <f t="shared" si="127"/>
        <v>#N/A</v>
      </c>
      <c r="H6225" s="69" t="e">
        <f t="shared" si="127"/>
        <v>#N/A</v>
      </c>
      <c r="I6225" s="69" t="e">
        <f t="shared" si="127"/>
        <v>#N/A</v>
      </c>
      <c r="J6225" s="70" t="e">
        <f t="shared" si="127"/>
        <v>#N/A</v>
      </c>
      <c r="K6225" s="118" t="e">
        <f>VLOOKUP(B6225,WB.GDP.1995,'WB (WDI)'!$AL$2,FALSE)</f>
        <v>#N/A</v>
      </c>
      <c r="L6225" s="112">
        <f>VLOOKUP($B6225,WB.UNEMP.1995,'WB (WDI)'!$AL$2,FALSE)</f>
        <v>11.6499996185303</v>
      </c>
    </row>
    <row r="6226" spans="1:12" x14ac:dyDescent="0.25">
      <c r="A6226" s="93">
        <v>1995</v>
      </c>
      <c r="B6226" s="94" t="s">
        <v>49</v>
      </c>
      <c r="C6226" s="95" t="s">
        <v>50</v>
      </c>
      <c r="D6226" s="95" t="s">
        <v>6</v>
      </c>
      <c r="E6226" s="87" t="e">
        <f t="shared" si="127"/>
        <v>#N/A</v>
      </c>
      <c r="F6226" s="69" t="e">
        <f t="shared" si="127"/>
        <v>#N/A</v>
      </c>
      <c r="G6226" s="69" t="e">
        <f t="shared" si="127"/>
        <v>#N/A</v>
      </c>
      <c r="H6226" s="69" t="e">
        <f t="shared" si="127"/>
        <v>#N/A</v>
      </c>
      <c r="I6226" s="69" t="e">
        <f t="shared" si="127"/>
        <v>#N/A</v>
      </c>
      <c r="J6226" s="70" t="e">
        <f t="shared" si="127"/>
        <v>#N/A</v>
      </c>
      <c r="K6226" s="118">
        <f>VLOOKUP(B6226,WB.GDP.1995,'WB (WDI)'!$AL$2,FALSE)</f>
        <v>1781.2648779124925</v>
      </c>
      <c r="L6226" s="112">
        <f>VLOOKUP($B6226,WB.UNEMP.1995,'WB (WDI)'!$AL$2,FALSE)</f>
        <v>8.5399999618530291</v>
      </c>
    </row>
    <row r="6227" spans="1:12" x14ac:dyDescent="0.25">
      <c r="A6227" s="93">
        <v>1995</v>
      </c>
      <c r="B6227" s="94" t="s">
        <v>51</v>
      </c>
      <c r="C6227" s="95" t="s">
        <v>52</v>
      </c>
      <c r="D6227" s="95" t="s">
        <v>6</v>
      </c>
      <c r="E6227" s="87" t="e">
        <f t="shared" si="127"/>
        <v>#N/A</v>
      </c>
      <c r="F6227" s="69" t="e">
        <f t="shared" si="127"/>
        <v>#N/A</v>
      </c>
      <c r="G6227" s="69" t="e">
        <f t="shared" si="127"/>
        <v>#N/A</v>
      </c>
      <c r="H6227" s="69" t="e">
        <f t="shared" si="127"/>
        <v>#N/A</v>
      </c>
      <c r="I6227" s="69" t="e">
        <f t="shared" si="127"/>
        <v>#N/A</v>
      </c>
      <c r="J6227" s="70" t="e">
        <f t="shared" si="127"/>
        <v>#N/A</v>
      </c>
      <c r="K6227" s="118" t="e">
        <f>VLOOKUP(B6227,WB.GDP.1995,'WB (WDI)'!$AL$2,FALSE)</f>
        <v>#N/A</v>
      </c>
      <c r="L6227" s="112">
        <f>VLOOKUP($B6227,WB.UNEMP.1995,'WB (WDI)'!$AL$2,FALSE)</f>
        <v>6.8699998855590803</v>
      </c>
    </row>
    <row r="6228" spans="1:12" x14ac:dyDescent="0.25">
      <c r="A6228" s="93">
        <v>1995</v>
      </c>
      <c r="B6228" s="94" t="s">
        <v>53</v>
      </c>
      <c r="C6228" s="95" t="s">
        <v>54</v>
      </c>
      <c r="D6228" s="95" t="s">
        <v>6</v>
      </c>
      <c r="E6228" s="87" t="e">
        <f t="shared" si="127"/>
        <v>#N/A</v>
      </c>
      <c r="F6228" s="69" t="e">
        <f t="shared" si="127"/>
        <v>#N/A</v>
      </c>
      <c r="G6228" s="69" t="e">
        <f t="shared" si="127"/>
        <v>#N/A</v>
      </c>
      <c r="H6228" s="69" t="e">
        <f t="shared" si="127"/>
        <v>#N/A</v>
      </c>
      <c r="I6228" s="69" t="e">
        <f t="shared" si="127"/>
        <v>#N/A</v>
      </c>
      <c r="J6228" s="70" t="e">
        <f t="shared" si="127"/>
        <v>#N/A</v>
      </c>
      <c r="K6228" s="118">
        <f>VLOOKUP(B6228,WB.GDP.1995,'WB (WDI)'!$AL$2,FALSE)</f>
        <v>5258.9418135412152</v>
      </c>
      <c r="L6228" s="112">
        <f>VLOOKUP($B6228,WB.UNEMP.1995,'WB (WDI)'!$AL$2,FALSE)</f>
        <v>21.649999618530298</v>
      </c>
    </row>
    <row r="6229" spans="1:12" x14ac:dyDescent="0.25">
      <c r="A6229" s="93">
        <v>1995</v>
      </c>
      <c r="B6229" s="94" t="s">
        <v>55</v>
      </c>
      <c r="C6229" s="95" t="s">
        <v>56</v>
      </c>
      <c r="D6229" s="95" t="s">
        <v>6</v>
      </c>
      <c r="E6229" s="87" t="e">
        <f t="shared" si="127"/>
        <v>#N/A</v>
      </c>
      <c r="F6229" s="69" t="e">
        <f t="shared" si="127"/>
        <v>#N/A</v>
      </c>
      <c r="G6229" s="69" t="e">
        <f t="shared" si="127"/>
        <v>#N/A</v>
      </c>
      <c r="H6229" s="69" t="e">
        <f t="shared" si="127"/>
        <v>#N/A</v>
      </c>
      <c r="I6229" s="69" t="e">
        <f t="shared" si="127"/>
        <v>#N/A</v>
      </c>
      <c r="J6229" s="70" t="e">
        <f t="shared" si="127"/>
        <v>#N/A</v>
      </c>
      <c r="K6229" s="118">
        <f>VLOOKUP(B6229,WB.GDP.1995,'WB (WDI)'!$AL$2,FALSE)</f>
        <v>676.58663505168374</v>
      </c>
      <c r="L6229" s="112">
        <f>VLOOKUP($B6229,WB.UNEMP.1995,'WB (WDI)'!$AL$2,FALSE)</f>
        <v>3.21000003814697</v>
      </c>
    </row>
    <row r="6230" spans="1:12" x14ac:dyDescent="0.25">
      <c r="A6230" s="93">
        <v>1995</v>
      </c>
      <c r="B6230" s="94" t="s">
        <v>57</v>
      </c>
      <c r="C6230" s="95" t="s">
        <v>58</v>
      </c>
      <c r="D6230" s="95" t="s">
        <v>6</v>
      </c>
      <c r="E6230" s="87" t="e">
        <f t="shared" si="127"/>
        <v>#N/A</v>
      </c>
      <c r="F6230" s="69" t="e">
        <f t="shared" si="127"/>
        <v>#N/A</v>
      </c>
      <c r="G6230" s="69" t="e">
        <f t="shared" si="127"/>
        <v>#N/A</v>
      </c>
      <c r="H6230" s="69" t="e">
        <f t="shared" si="127"/>
        <v>#N/A</v>
      </c>
      <c r="I6230" s="69" t="e">
        <f t="shared" si="127"/>
        <v>#N/A</v>
      </c>
      <c r="J6230" s="70" t="e">
        <f t="shared" si="127"/>
        <v>#N/A</v>
      </c>
      <c r="K6230" s="118" t="e">
        <f>VLOOKUP(B6230,WB.GDP.1995,'WB (WDI)'!$AL$2,FALSE)</f>
        <v>#N/A</v>
      </c>
      <c r="L6230" s="112" t="e">
        <f>VLOOKUP($B6230,WB.UNEMP.1995,'WB (WDI)'!$AL$2,FALSE)</f>
        <v>#N/A</v>
      </c>
    </row>
    <row r="6231" spans="1:12" x14ac:dyDescent="0.25">
      <c r="A6231" s="93">
        <v>1995</v>
      </c>
      <c r="B6231" s="94" t="s">
        <v>59</v>
      </c>
      <c r="C6231" s="95" t="s">
        <v>60</v>
      </c>
      <c r="D6231" s="95" t="s">
        <v>6</v>
      </c>
      <c r="E6231" s="87">
        <f t="shared" si="127"/>
        <v>5.1772097053726176</v>
      </c>
      <c r="F6231" s="69">
        <f t="shared" si="127"/>
        <v>5.0608278395723145</v>
      </c>
      <c r="G6231" s="69">
        <f t="shared" si="127"/>
        <v>3.8760653613968623</v>
      </c>
      <c r="H6231" s="69">
        <f t="shared" si="127"/>
        <v>5.4363788489612812</v>
      </c>
      <c r="I6231" s="69">
        <f t="shared" si="127"/>
        <v>5.7839729937322231</v>
      </c>
      <c r="J6231" s="70">
        <f t="shared" si="127"/>
        <v>5.8871011991855351</v>
      </c>
      <c r="K6231" s="118">
        <f>VLOOKUP(B6231,WB.GDP.1995,'WB (WDI)'!$AL$2,FALSE)</f>
        <v>18514.653303687104</v>
      </c>
      <c r="L6231" s="112">
        <f>VLOOKUP($B6231,WB.UNEMP.1995,'WB (WDI)'!$AL$2,FALSE)</f>
        <v>17.700000762939499</v>
      </c>
    </row>
    <row r="6232" spans="1:12" x14ac:dyDescent="0.25">
      <c r="A6232" s="93">
        <v>1995</v>
      </c>
      <c r="B6232" s="94" t="s">
        <v>61</v>
      </c>
      <c r="C6232" s="95" t="s">
        <v>62</v>
      </c>
      <c r="D6232" s="95" t="s">
        <v>6</v>
      </c>
      <c r="E6232" s="87" t="e">
        <f t="shared" si="127"/>
        <v>#N/A</v>
      </c>
      <c r="F6232" s="69" t="e">
        <f t="shared" si="127"/>
        <v>#N/A</v>
      </c>
      <c r="G6232" s="69" t="e">
        <f t="shared" si="127"/>
        <v>#N/A</v>
      </c>
      <c r="H6232" s="69" t="e">
        <f t="shared" si="127"/>
        <v>#N/A</v>
      </c>
      <c r="I6232" s="69" t="e">
        <f t="shared" si="127"/>
        <v>#N/A</v>
      </c>
      <c r="J6232" s="70" t="e">
        <f t="shared" si="127"/>
        <v>#N/A</v>
      </c>
      <c r="K6232" s="118">
        <f>VLOOKUP(B6232,WB.GDP.1995,'WB (WDI)'!$AL$2,FALSE)</f>
        <v>2127.8784983133569</v>
      </c>
      <c r="L6232" s="112">
        <f>VLOOKUP($B6232,WB.UNEMP.1995,'WB (WDI)'!$AL$2,FALSE)</f>
        <v>9.5299997329711896</v>
      </c>
    </row>
    <row r="6233" spans="1:12" x14ac:dyDescent="0.25">
      <c r="A6233" s="93">
        <v>1995</v>
      </c>
      <c r="B6233" s="94" t="s">
        <v>63</v>
      </c>
      <c r="C6233" s="95" t="s">
        <v>64</v>
      </c>
      <c r="D6233" s="95" t="s">
        <v>6</v>
      </c>
      <c r="E6233" s="87">
        <f t="shared" si="127"/>
        <v>5.2838811188811192</v>
      </c>
      <c r="F6233" s="69">
        <f t="shared" si="127"/>
        <v>5.199865855832285</v>
      </c>
      <c r="G6233" s="69">
        <f t="shared" si="127"/>
        <v>5.120533303926897</v>
      </c>
      <c r="H6233" s="69">
        <f t="shared" si="127"/>
        <v>4.1345315837161971</v>
      </c>
      <c r="I6233" s="69">
        <f t="shared" si="127"/>
        <v>6.0264710809351891</v>
      </c>
      <c r="J6233" s="70">
        <f t="shared" si="127"/>
        <v>5.9664909979942378</v>
      </c>
      <c r="K6233" s="118">
        <f>VLOOKUP(B6233,WB.GDP.1995,'WB (WDI)'!$AL$2,FALSE)</f>
        <v>2510.2459619119541</v>
      </c>
      <c r="L6233" s="112">
        <f>VLOOKUP($B6233,WB.UNEMP.1995,'WB (WDI)'!$AL$2,FALSE)</f>
        <v>6.3899998664856001</v>
      </c>
    </row>
    <row r="6234" spans="1:12" x14ac:dyDescent="0.25">
      <c r="A6234" s="93">
        <v>1995</v>
      </c>
      <c r="B6234" s="94" t="s">
        <v>65</v>
      </c>
      <c r="C6234" s="95" t="s">
        <v>66</v>
      </c>
      <c r="D6234" s="95" t="s">
        <v>6</v>
      </c>
      <c r="E6234" s="87" t="e">
        <f t="shared" ref="E6234:J6243" si="128">IF(ISNUMBER(VLOOKUP($B6234,EFW.1995,3,FALSE))=TRUE,VLOOKUP($B6234,EFW.1995,E$2,FALSE),NA())</f>
        <v>#N/A</v>
      </c>
      <c r="F6234" s="69" t="e">
        <f t="shared" si="128"/>
        <v>#N/A</v>
      </c>
      <c r="G6234" s="69" t="e">
        <f t="shared" si="128"/>
        <v>#N/A</v>
      </c>
      <c r="H6234" s="69" t="e">
        <f t="shared" si="128"/>
        <v>#N/A</v>
      </c>
      <c r="I6234" s="69" t="e">
        <f t="shared" si="128"/>
        <v>#N/A</v>
      </c>
      <c r="J6234" s="70" t="e">
        <f t="shared" si="128"/>
        <v>#N/A</v>
      </c>
      <c r="K6234" s="118">
        <f>VLOOKUP(B6234,WB.GDP.1995,'WB (WDI)'!$AL$2,FALSE)</f>
        <v>1594.9577042309713</v>
      </c>
      <c r="L6234" s="112">
        <f>VLOOKUP($B6234,WB.UNEMP.1995,'WB (WDI)'!$AL$2,FALSE)</f>
        <v>4.5300002098083496</v>
      </c>
    </row>
    <row r="6235" spans="1:12" x14ac:dyDescent="0.25">
      <c r="A6235" s="93">
        <v>1995</v>
      </c>
      <c r="B6235" s="94" t="s">
        <v>67</v>
      </c>
      <c r="C6235" s="95" t="s">
        <v>68</v>
      </c>
      <c r="D6235" s="95" t="s">
        <v>6</v>
      </c>
      <c r="E6235" s="87">
        <f t="shared" si="128"/>
        <v>4.0905223880597017</v>
      </c>
      <c r="F6235" s="69">
        <f t="shared" si="128"/>
        <v>6.8945036477022104</v>
      </c>
      <c r="G6235" s="69">
        <f t="shared" si="128"/>
        <v>3.0143982684137285</v>
      </c>
      <c r="H6235" s="69">
        <f t="shared" si="128"/>
        <v>1.8293264187652485</v>
      </c>
      <c r="I6235" s="69" t="str">
        <f t="shared" si="128"/>
        <v/>
      </c>
      <c r="J6235" s="70">
        <f t="shared" si="128"/>
        <v>3.6026208906817554</v>
      </c>
      <c r="K6235" s="118">
        <f>VLOOKUP(B6235,WB.GDP.1995,'WB (WDI)'!$AL$2,FALSE)</f>
        <v>2088.2476303799713</v>
      </c>
      <c r="L6235" s="112">
        <f>VLOOKUP($B6235,WB.UNEMP.1995,'WB (WDI)'!$AL$2,FALSE)</f>
        <v>3.1500000953674299</v>
      </c>
    </row>
    <row r="6236" spans="1:12" x14ac:dyDescent="0.25">
      <c r="A6236" s="93">
        <v>1995</v>
      </c>
      <c r="B6236" s="94" t="s">
        <v>69</v>
      </c>
      <c r="C6236" s="95" t="s">
        <v>70</v>
      </c>
      <c r="D6236" s="95" t="s">
        <v>6</v>
      </c>
      <c r="E6236" s="87">
        <f t="shared" si="128"/>
        <v>5.9406976744186037</v>
      </c>
      <c r="F6236" s="69">
        <f t="shared" si="128"/>
        <v>6.3699291077124505</v>
      </c>
      <c r="G6236" s="69">
        <f t="shared" si="128"/>
        <v>4.8352227369729519</v>
      </c>
      <c r="H6236" s="69">
        <f t="shared" si="128"/>
        <v>6.811174386620265</v>
      </c>
      <c r="I6236" s="69">
        <f t="shared" si="128"/>
        <v>5.5791755985204174</v>
      </c>
      <c r="J6236" s="70">
        <f t="shared" si="128"/>
        <v>6.2021197556383916</v>
      </c>
      <c r="K6236" s="118">
        <f>VLOOKUP(B6236,WB.GDP.1995,'WB (WDI)'!$AL$2,FALSE)</f>
        <v>2967.5784833841412</v>
      </c>
      <c r="L6236" s="112">
        <f>VLOOKUP($B6236,WB.UNEMP.1995,'WB (WDI)'!$AL$2,FALSE)</f>
        <v>2.9200000762939502</v>
      </c>
    </row>
    <row r="6237" spans="1:12" x14ac:dyDescent="0.25">
      <c r="A6237" s="93">
        <v>1995</v>
      </c>
      <c r="B6237" s="94" t="s">
        <v>71</v>
      </c>
      <c r="C6237" s="95" t="s">
        <v>72</v>
      </c>
      <c r="D6237" s="95" t="s">
        <v>6</v>
      </c>
      <c r="E6237" s="87" t="e">
        <f t="shared" si="128"/>
        <v>#N/A</v>
      </c>
      <c r="F6237" s="69" t="e">
        <f t="shared" si="128"/>
        <v>#N/A</v>
      </c>
      <c r="G6237" s="69" t="e">
        <f t="shared" si="128"/>
        <v>#N/A</v>
      </c>
      <c r="H6237" s="69" t="e">
        <f t="shared" si="128"/>
        <v>#N/A</v>
      </c>
      <c r="I6237" s="69" t="e">
        <f t="shared" si="128"/>
        <v>#N/A</v>
      </c>
      <c r="J6237" s="70" t="e">
        <f t="shared" si="128"/>
        <v>#N/A</v>
      </c>
      <c r="K6237" s="118">
        <f>VLOOKUP(B6237,WB.GDP.1995,'WB (WDI)'!$AL$2,FALSE)</f>
        <v>1493.9733332469559</v>
      </c>
      <c r="L6237" s="112">
        <f>VLOOKUP($B6237,WB.UNEMP.1995,'WB (WDI)'!$AL$2,FALSE)</f>
        <v>37.959999084472699</v>
      </c>
    </row>
    <row r="6238" spans="1:12" x14ac:dyDescent="0.25">
      <c r="A6238" s="93">
        <v>1995</v>
      </c>
      <c r="B6238" s="94" t="s">
        <v>73</v>
      </c>
      <c r="C6238" s="95" t="s">
        <v>74</v>
      </c>
      <c r="D6238" s="95" t="s">
        <v>6</v>
      </c>
      <c r="E6238" s="87" t="e">
        <f t="shared" si="128"/>
        <v>#N/A</v>
      </c>
      <c r="F6238" s="69" t="e">
        <f t="shared" si="128"/>
        <v>#N/A</v>
      </c>
      <c r="G6238" s="69" t="e">
        <f t="shared" si="128"/>
        <v>#N/A</v>
      </c>
      <c r="H6238" s="69" t="e">
        <f t="shared" si="128"/>
        <v>#N/A</v>
      </c>
      <c r="I6238" s="69" t="e">
        <f t="shared" si="128"/>
        <v>#N/A</v>
      </c>
      <c r="J6238" s="70" t="e">
        <f t="shared" si="128"/>
        <v>#N/A</v>
      </c>
      <c r="K6238" s="118" t="e">
        <f>VLOOKUP(B6238,WB.GDP.1995,'WB (WDI)'!$AL$2,FALSE)</f>
        <v>#N/A</v>
      </c>
      <c r="L6238" s="112">
        <f>VLOOKUP($B6238,WB.UNEMP.1995,'WB (WDI)'!$AL$2,FALSE)</f>
        <v>2.3199999332428001</v>
      </c>
    </row>
    <row r="6239" spans="1:12" x14ac:dyDescent="0.25">
      <c r="A6239" s="93">
        <v>1995</v>
      </c>
      <c r="B6239" s="94" t="s">
        <v>75</v>
      </c>
      <c r="C6239" s="95" t="s">
        <v>76</v>
      </c>
      <c r="D6239" s="95" t="s">
        <v>6</v>
      </c>
      <c r="E6239" s="87">
        <f t="shared" si="128"/>
        <v>4.3395470383275256</v>
      </c>
      <c r="F6239" s="69">
        <f t="shared" si="128"/>
        <v>6.6030026045022261</v>
      </c>
      <c r="G6239" s="69">
        <f t="shared" si="128"/>
        <v>3.1397482341413272</v>
      </c>
      <c r="H6239" s="69">
        <f t="shared" si="128"/>
        <v>2.8254434360709504</v>
      </c>
      <c r="I6239" s="69">
        <f t="shared" si="128"/>
        <v>4.6665274693944641</v>
      </c>
      <c r="J6239" s="70">
        <f t="shared" si="128"/>
        <v>4.4781160227258336</v>
      </c>
      <c r="K6239" s="118">
        <f>VLOOKUP(B6239,WB.GDP.1995,'WB (WDI)'!$AL$2,FALSE)</f>
        <v>1569.0375680578334</v>
      </c>
      <c r="L6239" s="112">
        <f>VLOOKUP($B6239,WB.UNEMP.1995,'WB (WDI)'!$AL$2,FALSE)</f>
        <v>5.8000001907348597</v>
      </c>
    </row>
    <row r="6240" spans="1:12" x14ac:dyDescent="0.25">
      <c r="A6240" s="93">
        <v>1995</v>
      </c>
      <c r="B6240" s="94" t="s">
        <v>77</v>
      </c>
      <c r="C6240" s="95" t="s">
        <v>78</v>
      </c>
      <c r="D6240" s="95" t="s">
        <v>6</v>
      </c>
      <c r="E6240" s="87">
        <f t="shared" si="128"/>
        <v>4.9812987012987016</v>
      </c>
      <c r="F6240" s="69">
        <f t="shared" si="128"/>
        <v>7.1240481826854811</v>
      </c>
      <c r="G6240" s="69">
        <f t="shared" si="128"/>
        <v>5.2005393837260891</v>
      </c>
      <c r="H6240" s="69">
        <f t="shared" si="128"/>
        <v>1.2194792552586535</v>
      </c>
      <c r="I6240" s="69">
        <f t="shared" si="128"/>
        <v>6.6160907299995042</v>
      </c>
      <c r="J6240" s="70">
        <f t="shared" si="128"/>
        <v>5.3249829836223377</v>
      </c>
      <c r="K6240" s="118">
        <f>VLOOKUP(B6240,WB.GDP.1995,'WB (WDI)'!$AL$2,FALSE)</f>
        <v>742.77628711248997</v>
      </c>
      <c r="L6240" s="112">
        <f>VLOOKUP($B6240,WB.UNEMP.1995,'WB (WDI)'!$AL$2,FALSE)</f>
        <v>6.0300002098083496</v>
      </c>
    </row>
    <row r="6241" spans="1:12" x14ac:dyDescent="0.25">
      <c r="A6241" s="93">
        <v>1995</v>
      </c>
      <c r="B6241" s="94" t="s">
        <v>79</v>
      </c>
      <c r="C6241" s="95" t="s">
        <v>80</v>
      </c>
      <c r="D6241" s="95" t="s">
        <v>6</v>
      </c>
      <c r="E6241" s="87">
        <f t="shared" si="128"/>
        <v>6.0188764044943825</v>
      </c>
      <c r="F6241" s="69">
        <f t="shared" si="128"/>
        <v>10</v>
      </c>
      <c r="G6241" s="69">
        <f t="shared" si="128"/>
        <v>3.9457657723775972</v>
      </c>
      <c r="H6241" s="69">
        <f t="shared" si="128"/>
        <v>5.1476374730508168</v>
      </c>
      <c r="I6241" s="69">
        <f t="shared" si="128"/>
        <v>5.9106931274562626</v>
      </c>
      <c r="J6241" s="70">
        <f t="shared" si="128"/>
        <v>5.0082110835921672</v>
      </c>
      <c r="K6241" s="118">
        <f>VLOOKUP(B6241,WB.GDP.1995,'WB (WDI)'!$AL$2,FALSE)</f>
        <v>1457.5730600277861</v>
      </c>
      <c r="L6241" s="112">
        <f>VLOOKUP($B6241,WB.UNEMP.1995,'WB (WDI)'!$AL$2,FALSE)</f>
        <v>3.2999999523162802</v>
      </c>
    </row>
    <row r="6242" spans="1:12" x14ac:dyDescent="0.25">
      <c r="A6242" s="93">
        <v>1995</v>
      </c>
      <c r="B6242" s="94" t="s">
        <v>81</v>
      </c>
      <c r="C6242" s="95" t="s">
        <v>82</v>
      </c>
      <c r="D6242" s="95" t="s">
        <v>6</v>
      </c>
      <c r="E6242" s="87" t="e">
        <f t="shared" si="128"/>
        <v>#N/A</v>
      </c>
      <c r="F6242" s="69" t="e">
        <f t="shared" si="128"/>
        <v>#N/A</v>
      </c>
      <c r="G6242" s="69" t="e">
        <f t="shared" si="128"/>
        <v>#N/A</v>
      </c>
      <c r="H6242" s="69" t="e">
        <f t="shared" si="128"/>
        <v>#N/A</v>
      </c>
      <c r="I6242" s="69" t="e">
        <f t="shared" si="128"/>
        <v>#N/A</v>
      </c>
      <c r="J6242" s="70" t="e">
        <f t="shared" si="128"/>
        <v>#N/A</v>
      </c>
      <c r="K6242" s="118">
        <f>VLOOKUP(B6242,WB.GDP.1995,'WB (WDI)'!$AL$2,FALSE)</f>
        <v>4769.4184741671443</v>
      </c>
      <c r="L6242" s="112">
        <f>VLOOKUP($B6242,WB.UNEMP.1995,'WB (WDI)'!$AL$2,FALSE)</f>
        <v>9.9700002670288104</v>
      </c>
    </row>
    <row r="6243" spans="1:12" x14ac:dyDescent="0.25">
      <c r="A6243" s="93">
        <v>1995</v>
      </c>
      <c r="B6243" s="94" t="s">
        <v>83</v>
      </c>
      <c r="C6243" s="95" t="s">
        <v>84</v>
      </c>
      <c r="D6243" s="95" t="s">
        <v>6</v>
      </c>
      <c r="E6243" s="87">
        <f t="shared" si="128"/>
        <v>7.2283448275862066</v>
      </c>
      <c r="F6243" s="69">
        <f t="shared" si="128"/>
        <v>7.5879542672421678</v>
      </c>
      <c r="G6243" s="69">
        <f t="shared" si="128"/>
        <v>5.2780143689588392</v>
      </c>
      <c r="H6243" s="69">
        <f t="shared" si="128"/>
        <v>9.514733272590389</v>
      </c>
      <c r="I6243" s="69">
        <f t="shared" si="128"/>
        <v>6.5654533375037545</v>
      </c>
      <c r="J6243" s="70">
        <f t="shared" si="128"/>
        <v>7.2647195921859282</v>
      </c>
      <c r="K6243" s="118">
        <f>VLOOKUP(B6243,WB.GDP.1995,'WB (WDI)'!$AL$2,FALSE)</f>
        <v>9566.8249208342895</v>
      </c>
      <c r="L6243" s="112">
        <f>VLOOKUP($B6243,WB.UNEMP.1995,'WB (WDI)'!$AL$2,FALSE)</f>
        <v>9.5900001525878906</v>
      </c>
    </row>
    <row r="6244" spans="1:12" x14ac:dyDescent="0.25">
      <c r="A6244" s="93">
        <v>1995</v>
      </c>
      <c r="B6244" s="94" t="s">
        <v>85</v>
      </c>
      <c r="C6244" s="95" t="s">
        <v>86</v>
      </c>
      <c r="D6244" s="95" t="s">
        <v>6</v>
      </c>
      <c r="E6244" s="87" t="e">
        <f t="shared" ref="E6244:J6253" si="129">IF(ISNUMBER(VLOOKUP($B6244,EFW.1995,3,FALSE))=TRUE,VLOOKUP($B6244,EFW.1995,E$2,FALSE),NA())</f>
        <v>#N/A</v>
      </c>
      <c r="F6244" s="69" t="e">
        <f t="shared" si="129"/>
        <v>#N/A</v>
      </c>
      <c r="G6244" s="69" t="e">
        <f t="shared" si="129"/>
        <v>#N/A</v>
      </c>
      <c r="H6244" s="69" t="e">
        <f t="shared" si="129"/>
        <v>#N/A</v>
      </c>
      <c r="I6244" s="69" t="e">
        <f t="shared" si="129"/>
        <v>#N/A</v>
      </c>
      <c r="J6244" s="70" t="e">
        <f t="shared" si="129"/>
        <v>#N/A</v>
      </c>
      <c r="K6244" s="118" t="e">
        <f>VLOOKUP(B6244,WB.GDP.1995,'WB (WDI)'!$AL$2,FALSE)</f>
        <v>#N/A</v>
      </c>
      <c r="L6244" s="112" t="e">
        <f>VLOOKUP($B6244,WB.UNEMP.1995,'WB (WDI)'!$AL$2,FALSE)</f>
        <v>#N/A</v>
      </c>
    </row>
    <row r="6245" spans="1:12" x14ac:dyDescent="0.25">
      <c r="A6245" s="93">
        <v>1995</v>
      </c>
      <c r="B6245" s="94" t="s">
        <v>87</v>
      </c>
      <c r="C6245" s="95" t="s">
        <v>88</v>
      </c>
      <c r="D6245" s="95" t="s">
        <v>6</v>
      </c>
      <c r="E6245" s="87" t="e">
        <f t="shared" si="129"/>
        <v>#N/A</v>
      </c>
      <c r="F6245" s="69" t="e">
        <f t="shared" si="129"/>
        <v>#N/A</v>
      </c>
      <c r="G6245" s="69" t="e">
        <f t="shared" si="129"/>
        <v>#N/A</v>
      </c>
      <c r="H6245" s="69" t="e">
        <f t="shared" si="129"/>
        <v>#N/A</v>
      </c>
      <c r="I6245" s="69" t="e">
        <f t="shared" si="129"/>
        <v>#N/A</v>
      </c>
      <c r="J6245" s="70" t="e">
        <f t="shared" si="129"/>
        <v>#N/A</v>
      </c>
      <c r="K6245" s="118">
        <f>VLOOKUP(B6245,WB.GDP.1995,'WB (WDI)'!$AL$2,FALSE)</f>
        <v>469.1892312453038</v>
      </c>
      <c r="L6245" s="112">
        <f>VLOOKUP($B6245,WB.UNEMP.1995,'WB (WDI)'!$AL$2,FALSE)</f>
        <v>2.71000003814697</v>
      </c>
    </row>
    <row r="6246" spans="1:12" x14ac:dyDescent="0.25">
      <c r="A6246" s="93">
        <v>1995</v>
      </c>
      <c r="B6246" s="94" t="s">
        <v>89</v>
      </c>
      <c r="C6246" s="95" t="s">
        <v>90</v>
      </c>
      <c r="D6246" s="95" t="s">
        <v>6</v>
      </c>
      <c r="E6246" s="87">
        <f t="shared" si="129"/>
        <v>5.7842532467532459</v>
      </c>
      <c r="F6246" s="69">
        <f t="shared" si="129"/>
        <v>5.1117059917571419</v>
      </c>
      <c r="G6246" s="69">
        <f t="shared" si="129"/>
        <v>4.4304683829276179</v>
      </c>
      <c r="H6246" s="69">
        <f t="shared" si="129"/>
        <v>6.0271511773254893</v>
      </c>
      <c r="I6246" s="69">
        <f t="shared" si="129"/>
        <v>5.9107424033490021</v>
      </c>
      <c r="J6246" s="70">
        <f t="shared" si="129"/>
        <v>7.5467341749140475</v>
      </c>
      <c r="K6246" s="118">
        <f>VLOOKUP(B6246,WB.GDP.1995,'WB (WDI)'!$AL$2,FALSE)</f>
        <v>6212.7830666208529</v>
      </c>
      <c r="L6246" s="112">
        <f>VLOOKUP($B6246,WB.UNEMP.1995,'WB (WDI)'!$AL$2,FALSE)</f>
        <v>21.0200004577637</v>
      </c>
    </row>
    <row r="6247" spans="1:12" x14ac:dyDescent="0.25">
      <c r="A6247" s="93">
        <v>1995</v>
      </c>
      <c r="B6247" s="94" t="s">
        <v>91</v>
      </c>
      <c r="C6247" s="95" t="s">
        <v>92</v>
      </c>
      <c r="D6247" s="95" t="s">
        <v>6</v>
      </c>
      <c r="E6247" s="87">
        <f t="shared" si="129"/>
        <v>4.8482500000000002</v>
      </c>
      <c r="F6247" s="69">
        <f t="shared" si="129"/>
        <v>6.303323886043346</v>
      </c>
      <c r="G6247" s="69">
        <f t="shared" si="129"/>
        <v>2.5150014120966024</v>
      </c>
      <c r="H6247" s="69">
        <f t="shared" si="129"/>
        <v>5.712982014411363</v>
      </c>
      <c r="I6247" s="69">
        <f t="shared" si="129"/>
        <v>5.6021002964666602</v>
      </c>
      <c r="J6247" s="70">
        <f t="shared" si="129"/>
        <v>4.4784635451164769</v>
      </c>
      <c r="K6247" s="118">
        <f>VLOOKUP(B6247,WB.GDP.1995,'WB (WDI)'!$AL$2,FALSE)</f>
        <v>1011.541240822395</v>
      </c>
      <c r="L6247" s="112">
        <f>VLOOKUP($B6247,WB.UNEMP.1995,'WB (WDI)'!$AL$2,FALSE)</f>
        <v>1.4800000190734901</v>
      </c>
    </row>
    <row r="6248" spans="1:12" x14ac:dyDescent="0.25">
      <c r="A6248" s="93">
        <v>1995</v>
      </c>
      <c r="B6248" s="94" t="s">
        <v>93</v>
      </c>
      <c r="C6248" s="95" t="s">
        <v>94</v>
      </c>
      <c r="D6248" s="95" t="s">
        <v>6</v>
      </c>
      <c r="E6248" s="87">
        <f t="shared" si="129"/>
        <v>3.5865853658536584</v>
      </c>
      <c r="F6248" s="69">
        <f t="shared" si="129"/>
        <v>7.3796166344488432</v>
      </c>
      <c r="G6248" s="69">
        <f t="shared" si="129"/>
        <v>3.0509373559596109</v>
      </c>
      <c r="H6248" s="69">
        <f t="shared" si="129"/>
        <v>1.2737976651023111</v>
      </c>
      <c r="I6248" s="69">
        <f t="shared" si="129"/>
        <v>1.4449541474347332</v>
      </c>
      <c r="J6248" s="70">
        <f t="shared" si="129"/>
        <v>5.3778935882576677</v>
      </c>
      <c r="K6248" s="118">
        <f>VLOOKUP(B6248,WB.GDP.1995,'WB (WDI)'!$AL$2,FALSE)</f>
        <v>2901.7683346608455</v>
      </c>
      <c r="L6248" s="112">
        <f>VLOOKUP($B6248,WB.UNEMP.1995,'WB (WDI)'!$AL$2,FALSE)</f>
        <v>3.8299999237060498</v>
      </c>
    </row>
    <row r="6249" spans="1:12" x14ac:dyDescent="0.25">
      <c r="A6249" s="93">
        <v>1995</v>
      </c>
      <c r="B6249" s="94" t="s">
        <v>95</v>
      </c>
      <c r="C6249" s="95" t="s">
        <v>96</v>
      </c>
      <c r="D6249" s="95" t="s">
        <v>6</v>
      </c>
      <c r="E6249" s="87" t="e">
        <f t="shared" si="129"/>
        <v>#N/A</v>
      </c>
      <c r="F6249" s="69" t="e">
        <f t="shared" si="129"/>
        <v>#N/A</v>
      </c>
      <c r="G6249" s="69" t="e">
        <f t="shared" si="129"/>
        <v>#N/A</v>
      </c>
      <c r="H6249" s="69" t="e">
        <f t="shared" si="129"/>
        <v>#N/A</v>
      </c>
      <c r="I6249" s="69" t="e">
        <f t="shared" si="129"/>
        <v>#N/A</v>
      </c>
      <c r="J6249" s="70" t="e">
        <f t="shared" si="129"/>
        <v>#N/A</v>
      </c>
      <c r="K6249" s="118" t="e">
        <f>VLOOKUP(B6249,WB.GDP.1995,'WB (WDI)'!$AL$2,FALSE)</f>
        <v>#N/A</v>
      </c>
      <c r="L6249" s="112" t="e">
        <f>VLOOKUP($B6249,WB.UNEMP.1995,'WB (WDI)'!$AL$2,FALSE)</f>
        <v>#N/A</v>
      </c>
    </row>
    <row r="6250" spans="1:12" x14ac:dyDescent="0.25">
      <c r="A6250" s="93">
        <v>1995</v>
      </c>
      <c r="B6250" s="94" t="s">
        <v>97</v>
      </c>
      <c r="C6250" s="95" t="s">
        <v>98</v>
      </c>
      <c r="D6250" s="95" t="s">
        <v>6</v>
      </c>
      <c r="E6250" s="87">
        <f t="shared" si="129"/>
        <v>4.101663893510815</v>
      </c>
      <c r="F6250" s="69">
        <f t="shared" si="129"/>
        <v>5.9190442879069511</v>
      </c>
      <c r="G6250" s="69">
        <f t="shared" si="129"/>
        <v>3.4092705037117104</v>
      </c>
      <c r="H6250" s="69">
        <f t="shared" si="129"/>
        <v>3.1804576865926082</v>
      </c>
      <c r="I6250" s="69">
        <f t="shared" si="129"/>
        <v>3.6445787409619319</v>
      </c>
      <c r="J6250" s="70">
        <f t="shared" si="129"/>
        <v>4.2779868189957346</v>
      </c>
      <c r="K6250" s="118">
        <f>VLOOKUP(B6250,WB.GDP.1995,'WB (WDI)'!$AL$2,FALSE)</f>
        <v>746.34907281313747</v>
      </c>
      <c r="L6250" s="112">
        <f>VLOOKUP($B6250,WB.UNEMP.1995,'WB (WDI)'!$AL$2,FALSE)</f>
        <v>0.50999999046325695</v>
      </c>
    </row>
    <row r="6251" spans="1:12" x14ac:dyDescent="0.25">
      <c r="A6251" s="93">
        <v>1995</v>
      </c>
      <c r="B6251" s="94" t="s">
        <v>99</v>
      </c>
      <c r="C6251" s="95" t="s">
        <v>100</v>
      </c>
      <c r="D6251" s="95" t="s">
        <v>6</v>
      </c>
      <c r="E6251" s="87" t="e">
        <f t="shared" si="129"/>
        <v>#N/A</v>
      </c>
      <c r="F6251" s="69" t="e">
        <f t="shared" si="129"/>
        <v>#N/A</v>
      </c>
      <c r="G6251" s="69" t="e">
        <f t="shared" si="129"/>
        <v>#N/A</v>
      </c>
      <c r="H6251" s="69" t="e">
        <f t="shared" si="129"/>
        <v>#N/A</v>
      </c>
      <c r="I6251" s="69" t="e">
        <f t="shared" si="129"/>
        <v>#N/A</v>
      </c>
      <c r="J6251" s="70" t="e">
        <f t="shared" si="129"/>
        <v>#N/A</v>
      </c>
      <c r="K6251" s="118" t="e">
        <f>VLOOKUP(B6251,WB.GDP.1995,'WB (WDI)'!$AL$2,FALSE)</f>
        <v>#N/A</v>
      </c>
      <c r="L6251" s="112" t="e">
        <f>VLOOKUP($B6251,WB.UNEMP.1995,'WB (WDI)'!$AL$2,FALSE)</f>
        <v>#N/A</v>
      </c>
    </row>
    <row r="6252" spans="1:12" x14ac:dyDescent="0.25">
      <c r="A6252" s="93">
        <v>1995</v>
      </c>
      <c r="B6252" s="94" t="s">
        <v>101</v>
      </c>
      <c r="C6252" s="95" t="s">
        <v>102</v>
      </c>
      <c r="D6252" s="95" t="s">
        <v>6</v>
      </c>
      <c r="E6252" s="87" t="e">
        <f t="shared" si="129"/>
        <v>#N/A</v>
      </c>
      <c r="F6252" s="69" t="e">
        <f t="shared" si="129"/>
        <v>#N/A</v>
      </c>
      <c r="G6252" s="69" t="e">
        <f t="shared" si="129"/>
        <v>#N/A</v>
      </c>
      <c r="H6252" s="69" t="e">
        <f t="shared" si="129"/>
        <v>#N/A</v>
      </c>
      <c r="I6252" s="69" t="e">
        <f t="shared" si="129"/>
        <v>#N/A</v>
      </c>
      <c r="J6252" s="70" t="e">
        <f t="shared" si="129"/>
        <v>#N/A</v>
      </c>
      <c r="K6252" s="118" t="e">
        <f>VLOOKUP(B6252,WB.GDP.1995,'WB (WDI)'!$AL$2,FALSE)</f>
        <v>#N/A</v>
      </c>
      <c r="L6252" s="112">
        <f>VLOOKUP($B6252,WB.UNEMP.1995,'WB (WDI)'!$AL$2,FALSE)</f>
        <v>14.3900003433228</v>
      </c>
    </row>
    <row r="6253" spans="1:12" x14ac:dyDescent="0.25">
      <c r="A6253" s="93">
        <v>1995</v>
      </c>
      <c r="B6253" s="94" t="s">
        <v>103</v>
      </c>
      <c r="C6253" s="95" t="s">
        <v>104</v>
      </c>
      <c r="D6253" s="95" t="s">
        <v>6</v>
      </c>
      <c r="E6253" s="87">
        <f t="shared" si="129"/>
        <v>4.990246913580247</v>
      </c>
      <c r="F6253" s="69">
        <f t="shared" si="129"/>
        <v>6.2971234519734587</v>
      </c>
      <c r="G6253" s="69">
        <f t="shared" si="129"/>
        <v>3.6511643958756812</v>
      </c>
      <c r="H6253" s="69">
        <f t="shared" si="129"/>
        <v>5.802134982750184</v>
      </c>
      <c r="I6253" s="69">
        <f t="shared" si="129"/>
        <v>4.7743480926174229</v>
      </c>
      <c r="J6253" s="70">
        <f t="shared" si="129"/>
        <v>4.4042992103619518</v>
      </c>
      <c r="K6253" s="118">
        <f>VLOOKUP(B6253,WB.GDP.1995,'WB (WDI)'!$AL$2,FALSE)</f>
        <v>2203.2888930585973</v>
      </c>
      <c r="L6253" s="112">
        <f>VLOOKUP($B6253,WB.UNEMP.1995,'WB (WDI)'!$AL$2,FALSE)</f>
        <v>5.6300001144409197</v>
      </c>
    </row>
    <row r="6254" spans="1:12" x14ac:dyDescent="0.25">
      <c r="A6254" s="93">
        <v>1995</v>
      </c>
      <c r="B6254" s="94" t="s">
        <v>105</v>
      </c>
      <c r="C6254" s="95" t="s">
        <v>106</v>
      </c>
      <c r="D6254" s="95" t="s">
        <v>6</v>
      </c>
      <c r="E6254" s="87" t="e">
        <f t="shared" ref="E6254:J6263" si="130">IF(ISNUMBER(VLOOKUP($B6254,EFW.1995,3,FALSE))=TRUE,VLOOKUP($B6254,EFW.1995,E$2,FALSE),NA())</f>
        <v>#N/A</v>
      </c>
      <c r="F6254" s="69" t="e">
        <f t="shared" si="130"/>
        <v>#N/A</v>
      </c>
      <c r="G6254" s="69" t="e">
        <f t="shared" si="130"/>
        <v>#N/A</v>
      </c>
      <c r="H6254" s="69" t="e">
        <f t="shared" si="130"/>
        <v>#N/A</v>
      </c>
      <c r="I6254" s="69" t="e">
        <f t="shared" si="130"/>
        <v>#N/A</v>
      </c>
      <c r="J6254" s="70" t="e">
        <f t="shared" si="130"/>
        <v>#N/A</v>
      </c>
      <c r="K6254" s="118">
        <f>VLOOKUP(B6254,WB.GDP.1995,'WB (WDI)'!$AL$2,FALSE)</f>
        <v>15554.381405473328</v>
      </c>
      <c r="L6254" s="112" t="e">
        <f>VLOOKUP($B6254,WB.UNEMP.1995,'WB (WDI)'!$AL$2,FALSE)</f>
        <v>#N/A</v>
      </c>
    </row>
    <row r="6255" spans="1:12" x14ac:dyDescent="0.25">
      <c r="A6255" s="93">
        <v>1995</v>
      </c>
      <c r="B6255" s="94" t="s">
        <v>107</v>
      </c>
      <c r="C6255" s="95" t="s">
        <v>108</v>
      </c>
      <c r="D6255" s="95" t="s">
        <v>6</v>
      </c>
      <c r="E6255" s="87">
        <f t="shared" si="130"/>
        <v>4.5505030181086514</v>
      </c>
      <c r="F6255" s="69">
        <f t="shared" si="130"/>
        <v>6.1762107519733833</v>
      </c>
      <c r="G6255" s="69">
        <f t="shared" si="130"/>
        <v>2.709950810007252</v>
      </c>
      <c r="H6255" s="69">
        <f t="shared" si="130"/>
        <v>3.8113049694564856</v>
      </c>
      <c r="I6255" s="69">
        <f t="shared" si="130"/>
        <v>5.9071635719211537</v>
      </c>
      <c r="J6255" s="70">
        <f t="shared" si="130"/>
        <v>4.1525626835473286</v>
      </c>
      <c r="K6255" s="118">
        <f>VLOOKUP(B6255,WB.GDP.1995,'WB (WDI)'!$AL$2,FALSE)</f>
        <v>1111.387657811933</v>
      </c>
      <c r="L6255" s="112">
        <f>VLOOKUP($B6255,WB.UNEMP.1995,'WB (WDI)'!$AL$2,FALSE)</f>
        <v>3.4400000572204599</v>
      </c>
    </row>
    <row r="6256" spans="1:12" x14ac:dyDescent="0.25">
      <c r="A6256" s="93">
        <v>1995</v>
      </c>
      <c r="B6256" s="94" t="s">
        <v>109</v>
      </c>
      <c r="C6256" s="95" t="s">
        <v>110</v>
      </c>
      <c r="D6256" s="95" t="s">
        <v>6</v>
      </c>
      <c r="E6256" s="87" t="e">
        <f t="shared" si="130"/>
        <v>#N/A</v>
      </c>
      <c r="F6256" s="69" t="e">
        <f t="shared" si="130"/>
        <v>#N/A</v>
      </c>
      <c r="G6256" s="69" t="e">
        <f t="shared" si="130"/>
        <v>#N/A</v>
      </c>
      <c r="H6256" s="69" t="e">
        <f t="shared" si="130"/>
        <v>#N/A</v>
      </c>
      <c r="I6256" s="69" t="e">
        <f t="shared" si="130"/>
        <v>#N/A</v>
      </c>
      <c r="J6256" s="70" t="e">
        <f t="shared" si="130"/>
        <v>#N/A</v>
      </c>
      <c r="K6256" s="118" t="e">
        <f>VLOOKUP(B6256,WB.GDP.1995,'WB (WDI)'!$AL$2,FALSE)</f>
        <v>#N/A</v>
      </c>
      <c r="L6256" s="112">
        <f>VLOOKUP($B6256,WB.UNEMP.1995,'WB (WDI)'!$AL$2,FALSE)</f>
        <v>13.5299997329712</v>
      </c>
    </row>
    <row r="6257" spans="1:12" x14ac:dyDescent="0.25">
      <c r="A6257" s="93">
        <v>1995</v>
      </c>
      <c r="B6257" s="94" t="s">
        <v>111</v>
      </c>
      <c r="C6257" s="95" t="s">
        <v>112</v>
      </c>
      <c r="D6257" s="95" t="s">
        <v>6</v>
      </c>
      <c r="E6257" s="87">
        <f t="shared" si="130"/>
        <v>6.2754666666666665</v>
      </c>
      <c r="F6257" s="69">
        <f t="shared" si="130"/>
        <v>7.4440790239548242</v>
      </c>
      <c r="G6257" s="69">
        <f t="shared" si="130"/>
        <v>2.9826185983718081</v>
      </c>
      <c r="H6257" s="69">
        <f t="shared" si="130"/>
        <v>6.4410637334795036</v>
      </c>
      <c r="I6257" s="69">
        <f t="shared" si="130"/>
        <v>7.0579044937483717</v>
      </c>
      <c r="J6257" s="70">
        <f t="shared" si="130"/>
        <v>7.5915246126740623</v>
      </c>
      <c r="K6257" s="118">
        <f>VLOOKUP(B6257,WB.GDP.1995,'WB (WDI)'!$AL$2,FALSE)</f>
        <v>9541.1742882309427</v>
      </c>
      <c r="L6257" s="112">
        <f>VLOOKUP($B6257,WB.UNEMP.1995,'WB (WDI)'!$AL$2,FALSE)</f>
        <v>29.870000839233398</v>
      </c>
    </row>
    <row r="6258" spans="1:12" x14ac:dyDescent="0.25">
      <c r="A6258" s="93">
        <v>1995</v>
      </c>
      <c r="B6258" s="94" t="s">
        <v>113</v>
      </c>
      <c r="C6258" s="95" t="s">
        <v>114</v>
      </c>
      <c r="D6258" s="95" t="s">
        <v>6</v>
      </c>
      <c r="E6258" s="87" t="e">
        <f t="shared" si="130"/>
        <v>#N/A</v>
      </c>
      <c r="F6258" s="69" t="e">
        <f t="shared" si="130"/>
        <v>#N/A</v>
      </c>
      <c r="G6258" s="69" t="e">
        <f t="shared" si="130"/>
        <v>#N/A</v>
      </c>
      <c r="H6258" s="69" t="e">
        <f t="shared" si="130"/>
        <v>#N/A</v>
      </c>
      <c r="I6258" s="69" t="e">
        <f t="shared" si="130"/>
        <v>#N/A</v>
      </c>
      <c r="J6258" s="70" t="e">
        <f t="shared" si="130"/>
        <v>#N/A</v>
      </c>
      <c r="K6258" s="118" t="e">
        <f>VLOOKUP(B6258,WB.GDP.1995,'WB (WDI)'!$AL$2,FALSE)</f>
        <v>#N/A</v>
      </c>
      <c r="L6258" s="112">
        <f>VLOOKUP($B6258,WB.UNEMP.1995,'WB (WDI)'!$AL$2,FALSE)</f>
        <v>12.7200002670288</v>
      </c>
    </row>
    <row r="6259" spans="1:12" x14ac:dyDescent="0.25">
      <c r="A6259" s="93">
        <v>1995</v>
      </c>
      <c r="B6259" s="94" t="s">
        <v>115</v>
      </c>
      <c r="C6259" s="95" t="s">
        <v>116</v>
      </c>
      <c r="D6259" s="95" t="s">
        <v>6</v>
      </c>
      <c r="E6259" s="87">
        <f t="shared" si="130"/>
        <v>4.7300534759358293</v>
      </c>
      <c r="F6259" s="69">
        <f t="shared" si="130"/>
        <v>5.9946554106482246</v>
      </c>
      <c r="G6259" s="69">
        <f t="shared" si="130"/>
        <v>2.6571169255041425</v>
      </c>
      <c r="H6259" s="69">
        <f t="shared" si="130"/>
        <v>5.0341496635448495</v>
      </c>
      <c r="I6259" s="69" t="str">
        <f t="shared" si="130"/>
        <v/>
      </c>
      <c r="J6259" s="70">
        <f t="shared" si="130"/>
        <v>4.976995378243771</v>
      </c>
      <c r="K6259" s="118">
        <f>VLOOKUP(B6259,WB.GDP.1995,'WB (WDI)'!$AL$2,FALSE)</f>
        <v>1207.3872708804049</v>
      </c>
      <c r="L6259" s="112">
        <f>VLOOKUP($B6259,WB.UNEMP.1995,'WB (WDI)'!$AL$2,FALSE)</f>
        <v>4.46000003814697</v>
      </c>
    </row>
    <row r="6260" spans="1:12" x14ac:dyDescent="0.25">
      <c r="A6260" s="93">
        <v>1995</v>
      </c>
      <c r="B6260" s="94" t="s">
        <v>117</v>
      </c>
      <c r="C6260" s="95" t="s">
        <v>118</v>
      </c>
      <c r="D6260" s="95" t="s">
        <v>6</v>
      </c>
      <c r="E6260" s="87">
        <f t="shared" si="130"/>
        <v>5.2119197707736387</v>
      </c>
      <c r="F6260" s="69">
        <f t="shared" si="130"/>
        <v>7.3203793345140067</v>
      </c>
      <c r="G6260" s="69">
        <f t="shared" si="130"/>
        <v>4.0043467596211837</v>
      </c>
      <c r="H6260" s="69">
        <f t="shared" si="130"/>
        <v>4.6227874355187257</v>
      </c>
      <c r="I6260" s="69">
        <f t="shared" si="130"/>
        <v>4.801901668372726</v>
      </c>
      <c r="J6260" s="70">
        <f t="shared" si="130"/>
        <v>5.4069441718007791</v>
      </c>
      <c r="K6260" s="118">
        <f>VLOOKUP(B6260,WB.GDP.1995,'WB (WDI)'!$AL$2,FALSE)</f>
        <v>1082.9280488724735</v>
      </c>
      <c r="L6260" s="112">
        <f>VLOOKUP($B6260,WB.UNEMP.1995,'WB (WDI)'!$AL$2,FALSE)</f>
        <v>1.54999995231628</v>
      </c>
    </row>
    <row r="6261" spans="1:12" x14ac:dyDescent="0.25">
      <c r="A6261" s="93">
        <v>1995</v>
      </c>
      <c r="B6261" s="94" t="s">
        <v>119</v>
      </c>
      <c r="C6261" s="95" t="s">
        <v>120</v>
      </c>
      <c r="D6261" s="95" t="s">
        <v>6</v>
      </c>
      <c r="E6261" s="87">
        <f t="shared" si="130"/>
        <v>5.7103636363636365</v>
      </c>
      <c r="F6261" s="69">
        <f t="shared" si="130"/>
        <v>7.9251060880611384</v>
      </c>
      <c r="G6261" s="69">
        <f t="shared" si="130"/>
        <v>5.1567496594740954</v>
      </c>
      <c r="H6261" s="69">
        <f t="shared" si="130"/>
        <v>5.0243808279419744</v>
      </c>
      <c r="I6261" s="69">
        <f t="shared" si="130"/>
        <v>5.8983345000949718</v>
      </c>
      <c r="J6261" s="70">
        <f t="shared" si="130"/>
        <v>4.6397172584727082</v>
      </c>
      <c r="K6261" s="118">
        <f>VLOOKUP(B6261,WB.GDP.1995,'WB (WDI)'!$AL$2,FALSE)</f>
        <v>1294.0110720556299</v>
      </c>
      <c r="L6261" s="112">
        <f>VLOOKUP($B6261,WB.UNEMP.1995,'WB (WDI)'!$AL$2,FALSE)</f>
        <v>3.4500000476837198</v>
      </c>
    </row>
    <row r="6262" spans="1:12" x14ac:dyDescent="0.25">
      <c r="A6262" s="93">
        <v>1995</v>
      </c>
      <c r="B6262" s="94" t="s">
        <v>121</v>
      </c>
      <c r="C6262" s="95" t="s">
        <v>122</v>
      </c>
      <c r="D6262" s="95" t="s">
        <v>6</v>
      </c>
      <c r="E6262" s="87">
        <f t="shared" si="130"/>
        <v>4.6043532684283717</v>
      </c>
      <c r="F6262" s="69">
        <f t="shared" si="130"/>
        <v>6.70344731706974</v>
      </c>
      <c r="G6262" s="69">
        <f t="shared" si="130"/>
        <v>5.5475784609678263</v>
      </c>
      <c r="H6262" s="69">
        <f t="shared" si="130"/>
        <v>0.6630726808125007</v>
      </c>
      <c r="I6262" s="69">
        <f t="shared" si="130"/>
        <v>4.7641720417579485</v>
      </c>
      <c r="J6262" s="70">
        <f t="shared" si="130"/>
        <v>5.2505400646146905</v>
      </c>
      <c r="K6262" s="118">
        <f>VLOOKUP(B6262,WB.GDP.1995,'WB (WDI)'!$AL$2,FALSE)</f>
        <v>1908.6990049003682</v>
      </c>
      <c r="L6262" s="112">
        <f>VLOOKUP($B6262,WB.UNEMP.1995,'WB (WDI)'!$AL$2,FALSE)</f>
        <v>16.719999313354499</v>
      </c>
    </row>
    <row r="6263" spans="1:12" x14ac:dyDescent="0.25">
      <c r="A6263" s="93">
        <v>1995</v>
      </c>
      <c r="B6263" s="94" t="s">
        <v>123</v>
      </c>
      <c r="C6263" s="95" t="s">
        <v>124</v>
      </c>
      <c r="D6263" s="95" t="s">
        <v>6</v>
      </c>
      <c r="E6263" s="87">
        <f t="shared" si="130"/>
        <v>5.3831435079726653</v>
      </c>
      <c r="F6263" s="69">
        <f t="shared" si="130"/>
        <v>5.878486612959466</v>
      </c>
      <c r="G6263" s="69">
        <f t="shared" si="130"/>
        <v>5.1119658138262434</v>
      </c>
      <c r="H6263" s="69">
        <f t="shared" si="130"/>
        <v>4.9100098823362304</v>
      </c>
      <c r="I6263" s="69">
        <f t="shared" si="130"/>
        <v>5.6684394727578109</v>
      </c>
      <c r="J6263" s="70">
        <f t="shared" si="130"/>
        <v>5.6160372792168483</v>
      </c>
      <c r="K6263" s="118">
        <f>VLOOKUP(B6263,WB.GDP.1995,'WB (WDI)'!$AL$2,FALSE)</f>
        <v>3226.4139296272083</v>
      </c>
      <c r="L6263" s="112">
        <f>VLOOKUP($B6263,WB.UNEMP.1995,'WB (WDI)'!$AL$2,FALSE)</f>
        <v>5.5799999237060502</v>
      </c>
    </row>
    <row r="6264" spans="1:12" x14ac:dyDescent="0.25">
      <c r="A6264" s="93">
        <v>1995</v>
      </c>
      <c r="B6264" s="94" t="s">
        <v>125</v>
      </c>
      <c r="C6264" s="95" t="s">
        <v>126</v>
      </c>
      <c r="D6264" s="95" t="s">
        <v>647</v>
      </c>
      <c r="E6264" s="87" t="e">
        <f t="shared" ref="E6264:J6273" si="131">IF(ISNUMBER(VLOOKUP($B6264,EFW.1995,3,FALSE))=TRUE,VLOOKUP($B6264,EFW.1995,E$2,FALSE),NA())</f>
        <v>#N/A</v>
      </c>
      <c r="F6264" s="69" t="e">
        <f t="shared" si="131"/>
        <v>#N/A</v>
      </c>
      <c r="G6264" s="69" t="e">
        <f t="shared" si="131"/>
        <v>#N/A</v>
      </c>
      <c r="H6264" s="69" t="e">
        <f t="shared" si="131"/>
        <v>#N/A</v>
      </c>
      <c r="I6264" s="69" t="e">
        <f t="shared" si="131"/>
        <v>#N/A</v>
      </c>
      <c r="J6264" s="70" t="e">
        <f t="shared" si="131"/>
        <v>#N/A</v>
      </c>
      <c r="K6264" s="118" t="e">
        <f>VLOOKUP(B6264,WB.GDP.1995,'WB (WDI)'!$AL$2,FALSE)</f>
        <v>#N/A</v>
      </c>
      <c r="L6264" s="112" t="e">
        <f>VLOOKUP($B6264,WB.UNEMP.1995,'WB (WDI)'!$AL$2,FALSE)</f>
        <v>#N/A</v>
      </c>
    </row>
    <row r="6265" spans="1:12" x14ac:dyDescent="0.25">
      <c r="A6265" s="93">
        <v>1995</v>
      </c>
      <c r="B6265" s="94" t="s">
        <v>127</v>
      </c>
      <c r="C6265" s="95" t="s">
        <v>128</v>
      </c>
      <c r="D6265" s="95" t="s">
        <v>647</v>
      </c>
      <c r="E6265" s="87" t="e">
        <f t="shared" si="131"/>
        <v>#N/A</v>
      </c>
      <c r="F6265" s="69" t="e">
        <f t="shared" si="131"/>
        <v>#N/A</v>
      </c>
      <c r="G6265" s="69" t="e">
        <f t="shared" si="131"/>
        <v>#N/A</v>
      </c>
      <c r="H6265" s="69" t="e">
        <f t="shared" si="131"/>
        <v>#N/A</v>
      </c>
      <c r="I6265" s="69" t="e">
        <f t="shared" si="131"/>
        <v>#N/A</v>
      </c>
      <c r="J6265" s="70" t="e">
        <f t="shared" si="131"/>
        <v>#N/A</v>
      </c>
      <c r="K6265" s="118">
        <f>VLOOKUP(B6265,WB.GDP.1995,'WB (WDI)'!$AL$2,FALSE)</f>
        <v>15628.396992189215</v>
      </c>
      <c r="L6265" s="112" t="e">
        <f>VLOOKUP($B6265,WB.UNEMP.1995,'WB (WDI)'!$AL$2,FALSE)</f>
        <v>#N/A</v>
      </c>
    </row>
    <row r="6266" spans="1:12" x14ac:dyDescent="0.25">
      <c r="A6266" s="93">
        <v>1995</v>
      </c>
      <c r="B6266" s="94" t="s">
        <v>129</v>
      </c>
      <c r="C6266" s="95" t="s">
        <v>130</v>
      </c>
      <c r="D6266" s="95" t="s">
        <v>647</v>
      </c>
      <c r="E6266" s="87">
        <f t="shared" si="131"/>
        <v>6.9356368563685633</v>
      </c>
      <c r="F6266" s="69">
        <f t="shared" si="131"/>
        <v>8.4935731973789057</v>
      </c>
      <c r="G6266" s="69">
        <f t="shared" si="131"/>
        <v>5.1933443494511868</v>
      </c>
      <c r="H6266" s="69">
        <f t="shared" si="131"/>
        <v>6.5769591162466217</v>
      </c>
      <c r="I6266" s="69">
        <f t="shared" si="131"/>
        <v>8.4662715402334179</v>
      </c>
      <c r="J6266" s="70">
        <f t="shared" si="131"/>
        <v>5.9357105401177463</v>
      </c>
      <c r="K6266" s="118">
        <f>VLOOKUP(B6266,WB.GDP.1995,'WB (WDI)'!$AL$2,FALSE)</f>
        <v>17362.520806440763</v>
      </c>
      <c r="L6266" s="112">
        <f>VLOOKUP($B6266,WB.UNEMP.1995,'WB (WDI)'!$AL$2,FALSE)</f>
        <v>18.799999237060501</v>
      </c>
    </row>
    <row r="6267" spans="1:12" x14ac:dyDescent="0.25">
      <c r="A6267" s="96">
        <v>1995</v>
      </c>
      <c r="B6267" s="94" t="s">
        <v>131</v>
      </c>
      <c r="C6267" s="95" t="s">
        <v>132</v>
      </c>
      <c r="D6267" s="95" t="s">
        <v>647</v>
      </c>
      <c r="E6267" s="87" t="e">
        <f t="shared" si="131"/>
        <v>#N/A</v>
      </c>
      <c r="F6267" s="69" t="e">
        <f t="shared" si="131"/>
        <v>#N/A</v>
      </c>
      <c r="G6267" s="69" t="e">
        <f t="shared" si="131"/>
        <v>#N/A</v>
      </c>
      <c r="H6267" s="69" t="e">
        <f t="shared" si="131"/>
        <v>#N/A</v>
      </c>
      <c r="I6267" s="69" t="e">
        <f t="shared" si="131"/>
        <v>#N/A</v>
      </c>
      <c r="J6267" s="70" t="e">
        <f t="shared" si="131"/>
        <v>#N/A</v>
      </c>
      <c r="K6267" s="118">
        <f>VLOOKUP(B6267,WB.GDP.1995,'WB (WDI)'!$AL$2,FALSE)</f>
        <v>38550.646573856786</v>
      </c>
      <c r="L6267" s="112" t="e">
        <f>VLOOKUP($B6267,WB.UNEMP.1995,'WB (WDI)'!$AL$2,FALSE)</f>
        <v>#N/A</v>
      </c>
    </row>
    <row r="6268" spans="1:12" x14ac:dyDescent="0.25">
      <c r="A6268" s="93">
        <v>1995</v>
      </c>
      <c r="B6268" s="94" t="s">
        <v>133</v>
      </c>
      <c r="C6268" s="95" t="s">
        <v>134</v>
      </c>
      <c r="D6268" s="95" t="s">
        <v>647</v>
      </c>
      <c r="E6268" s="87">
        <f t="shared" si="131"/>
        <v>7.4128955223880588</v>
      </c>
      <c r="F6268" s="69">
        <f t="shared" si="131"/>
        <v>9.110146381283565</v>
      </c>
      <c r="G6268" s="69">
        <f t="shared" si="131"/>
        <v>6.2540344276227238</v>
      </c>
      <c r="H6268" s="69">
        <f t="shared" si="131"/>
        <v>7.0466190524149699</v>
      </c>
      <c r="I6268" s="69">
        <f t="shared" si="131"/>
        <v>6.0467556242921079</v>
      </c>
      <c r="J6268" s="70">
        <f t="shared" si="131"/>
        <v>8.5215593886582877</v>
      </c>
      <c r="K6268" s="118">
        <f>VLOOKUP(B6268,WB.GDP.1995,'WB (WDI)'!$AL$2,FALSE)</f>
        <v>34675.056267401364</v>
      </c>
      <c r="L6268" s="112">
        <f>VLOOKUP($B6268,WB.UNEMP.1995,'WB (WDI)'!$AL$2,FALSE)</f>
        <v>10.829999923706101</v>
      </c>
    </row>
    <row r="6269" spans="1:12" x14ac:dyDescent="0.25">
      <c r="A6269" s="93">
        <v>1995</v>
      </c>
      <c r="B6269" s="94" t="s">
        <v>135</v>
      </c>
      <c r="C6269" s="95" t="s">
        <v>136</v>
      </c>
      <c r="D6269" s="95" t="s">
        <v>647</v>
      </c>
      <c r="E6269" s="87">
        <f t="shared" si="131"/>
        <v>6.6116250000000001</v>
      </c>
      <c r="F6269" s="69">
        <f t="shared" si="131"/>
        <v>6.6015165978010559</v>
      </c>
      <c r="G6269" s="69">
        <f t="shared" si="131"/>
        <v>5.2912513319911936</v>
      </c>
      <c r="H6269" s="69">
        <f t="shared" si="131"/>
        <v>7.189673397204059</v>
      </c>
      <c r="I6269" s="69">
        <f t="shared" si="131"/>
        <v>7.1908212146027344</v>
      </c>
      <c r="J6269" s="70">
        <f t="shared" si="131"/>
        <v>6.9210565000657267</v>
      </c>
      <c r="K6269" s="118">
        <f>VLOOKUP(B6269,WB.GDP.1995,'WB (WDI)'!$AL$2,FALSE)</f>
        <v>13042.615731993918</v>
      </c>
      <c r="L6269" s="112">
        <f>VLOOKUP($B6269,WB.UNEMP.1995,'WB (WDI)'!$AL$2,FALSE)</f>
        <v>19.659999847412099</v>
      </c>
    </row>
    <row r="6270" spans="1:12" x14ac:dyDescent="0.25">
      <c r="A6270" s="93">
        <v>1995</v>
      </c>
      <c r="B6270" s="94" t="s">
        <v>137</v>
      </c>
      <c r="C6270" s="95" t="s">
        <v>138</v>
      </c>
      <c r="D6270" s="95" t="s">
        <v>647</v>
      </c>
      <c r="E6270" s="87">
        <f t="shared" si="131"/>
        <v>6.8239863713798972</v>
      </c>
      <c r="F6270" s="69">
        <f t="shared" si="131"/>
        <v>7.2087809446358273</v>
      </c>
      <c r="G6270" s="69">
        <f t="shared" si="131"/>
        <v>5.3352092935722233</v>
      </c>
      <c r="H6270" s="69">
        <f t="shared" si="131"/>
        <v>7.1623702696185179</v>
      </c>
      <c r="I6270" s="69">
        <f t="shared" si="131"/>
        <v>6.2008039890088265</v>
      </c>
      <c r="J6270" s="70">
        <f t="shared" si="131"/>
        <v>8.1545587147410501</v>
      </c>
      <c r="K6270" s="118">
        <f>VLOOKUP(B6270,WB.GDP.1995,'WB (WDI)'!$AL$2,FALSE)</f>
        <v>5817.1385174734387</v>
      </c>
      <c r="L6270" s="112">
        <f>VLOOKUP($B6270,WB.UNEMP.1995,'WB (WDI)'!$AL$2,FALSE)</f>
        <v>12.4799995422363</v>
      </c>
    </row>
    <row r="6271" spans="1:12" x14ac:dyDescent="0.25">
      <c r="A6271" s="93">
        <v>1995</v>
      </c>
      <c r="B6271" s="94" t="s">
        <v>139</v>
      </c>
      <c r="C6271" s="95" t="s">
        <v>140</v>
      </c>
      <c r="D6271" s="95" t="s">
        <v>647</v>
      </c>
      <c r="E6271" s="87">
        <f t="shared" si="131"/>
        <v>6.3322714681440448</v>
      </c>
      <c r="F6271" s="69">
        <f t="shared" si="131"/>
        <v>6.7118453199183712</v>
      </c>
      <c r="G6271" s="69">
        <f t="shared" si="131"/>
        <v>4.0321555498407671</v>
      </c>
      <c r="H6271" s="69">
        <f t="shared" si="131"/>
        <v>8.1051495688520578</v>
      </c>
      <c r="I6271" s="69">
        <f t="shared" si="131"/>
        <v>7.0865539635403625</v>
      </c>
      <c r="J6271" s="70">
        <f t="shared" si="131"/>
        <v>5.7209462302591492</v>
      </c>
      <c r="K6271" s="118">
        <f>VLOOKUP(B6271,WB.GDP.1995,'WB (WDI)'!$AL$2,FALSE)</f>
        <v>5050.3111398881392</v>
      </c>
      <c r="L6271" s="112">
        <f>VLOOKUP($B6271,WB.UNEMP.1995,'WB (WDI)'!$AL$2,FALSE)</f>
        <v>2.8900001049041699</v>
      </c>
    </row>
    <row r="6272" spans="1:12" x14ac:dyDescent="0.25">
      <c r="A6272" s="93">
        <v>1995</v>
      </c>
      <c r="B6272" s="94" t="s">
        <v>141</v>
      </c>
      <c r="C6272" s="95" t="s">
        <v>142</v>
      </c>
      <c r="D6272" s="95" t="s">
        <v>647</v>
      </c>
      <c r="E6272" s="87" t="e">
        <f t="shared" si="131"/>
        <v>#N/A</v>
      </c>
      <c r="F6272" s="69" t="e">
        <f t="shared" si="131"/>
        <v>#N/A</v>
      </c>
      <c r="G6272" s="69" t="e">
        <f t="shared" si="131"/>
        <v>#N/A</v>
      </c>
      <c r="H6272" s="69" t="e">
        <f t="shared" si="131"/>
        <v>#N/A</v>
      </c>
      <c r="I6272" s="69" t="e">
        <f t="shared" si="131"/>
        <v>#N/A</v>
      </c>
      <c r="J6272" s="70" t="e">
        <f t="shared" si="131"/>
        <v>#N/A</v>
      </c>
      <c r="K6272" s="118" t="e">
        <f>VLOOKUP(B6272,WB.GDP.1995,'WB (WDI)'!$AL$2,FALSE)</f>
        <v>#N/A</v>
      </c>
      <c r="L6272" s="112" t="e">
        <f>VLOOKUP($B6272,WB.UNEMP.1995,'WB (WDI)'!$AL$2,FALSE)</f>
        <v>#N/A</v>
      </c>
    </row>
    <row r="6273" spans="1:12" x14ac:dyDescent="0.25">
      <c r="A6273" s="93">
        <v>1995</v>
      </c>
      <c r="B6273" s="94" t="s">
        <v>143</v>
      </c>
      <c r="C6273" s="95" t="s">
        <v>144</v>
      </c>
      <c r="D6273" s="95" t="s">
        <v>647</v>
      </c>
      <c r="E6273" s="87" t="e">
        <f t="shared" si="131"/>
        <v>#N/A</v>
      </c>
      <c r="F6273" s="69" t="e">
        <f t="shared" si="131"/>
        <v>#N/A</v>
      </c>
      <c r="G6273" s="69" t="e">
        <f t="shared" si="131"/>
        <v>#N/A</v>
      </c>
      <c r="H6273" s="69" t="e">
        <f t="shared" si="131"/>
        <v>#N/A</v>
      </c>
      <c r="I6273" s="69" t="e">
        <f t="shared" si="131"/>
        <v>#N/A</v>
      </c>
      <c r="J6273" s="70" t="e">
        <f t="shared" si="131"/>
        <v>#N/A</v>
      </c>
      <c r="K6273" s="118" t="e">
        <f>VLOOKUP(B6273,WB.GDP.1995,'WB (WDI)'!$AL$2,FALSE)</f>
        <v>#N/A</v>
      </c>
      <c r="L6273" s="112" t="e">
        <f>VLOOKUP($B6273,WB.UNEMP.1995,'WB (WDI)'!$AL$2,FALSE)</f>
        <v>#N/A</v>
      </c>
    </row>
    <row r="6274" spans="1:12" x14ac:dyDescent="0.25">
      <c r="A6274" s="93">
        <v>1995</v>
      </c>
      <c r="B6274" s="94" t="s">
        <v>145</v>
      </c>
      <c r="C6274" s="95" t="s">
        <v>146</v>
      </c>
      <c r="D6274" s="95" t="s">
        <v>647</v>
      </c>
      <c r="E6274" s="87">
        <f t="shared" ref="E6274:J6283" si="132">IF(ISNUMBER(VLOOKUP($B6274,EFW.1995,3,FALSE))=TRUE,VLOOKUP($B6274,EFW.1995,E$2,FALSE),NA())</f>
        <v>4.6903553299492389</v>
      </c>
      <c r="F6274" s="69">
        <f t="shared" si="132"/>
        <v>6.8376062362858665</v>
      </c>
      <c r="G6274" s="69">
        <f t="shared" si="132"/>
        <v>5.5247936595027616</v>
      </c>
      <c r="H6274" s="69">
        <f t="shared" si="132"/>
        <v>9.9837320655852789E-3</v>
      </c>
      <c r="I6274" s="69">
        <f t="shared" si="132"/>
        <v>6.2891617132609596</v>
      </c>
      <c r="J6274" s="70">
        <f t="shared" si="132"/>
        <v>4.9286117072753379</v>
      </c>
      <c r="K6274" s="118">
        <f>VLOOKUP(B6274,WB.GDP.1995,'WB (WDI)'!$AL$2,FALSE)</f>
        <v>11250.571360929713</v>
      </c>
      <c r="L6274" s="112">
        <f>VLOOKUP($B6274,WB.UNEMP.1995,'WB (WDI)'!$AL$2,FALSE)</f>
        <v>6.4200000762939498</v>
      </c>
    </row>
    <row r="6275" spans="1:12" x14ac:dyDescent="0.25">
      <c r="A6275" s="93">
        <v>1995</v>
      </c>
      <c r="B6275" s="94" t="s">
        <v>147</v>
      </c>
      <c r="C6275" s="95" t="s">
        <v>148</v>
      </c>
      <c r="D6275" s="95" t="s">
        <v>647</v>
      </c>
      <c r="E6275" s="87" t="e">
        <f t="shared" si="132"/>
        <v>#N/A</v>
      </c>
      <c r="F6275" s="69" t="e">
        <f t="shared" si="132"/>
        <v>#N/A</v>
      </c>
      <c r="G6275" s="69" t="e">
        <f t="shared" si="132"/>
        <v>#N/A</v>
      </c>
      <c r="H6275" s="69" t="e">
        <f t="shared" si="132"/>
        <v>#N/A</v>
      </c>
      <c r="I6275" s="69" t="e">
        <f t="shared" si="132"/>
        <v>#N/A</v>
      </c>
      <c r="J6275" s="70" t="e">
        <f t="shared" si="132"/>
        <v>#N/A</v>
      </c>
      <c r="K6275" s="118" t="e">
        <f>VLOOKUP(B6275,WB.GDP.1995,'WB (WDI)'!$AL$2,FALSE)</f>
        <v>#N/A</v>
      </c>
      <c r="L6275" s="112" t="e">
        <f>VLOOKUP($B6275,WB.UNEMP.1995,'WB (WDI)'!$AL$2,FALSE)</f>
        <v>#N/A</v>
      </c>
    </row>
    <row r="6276" spans="1:12" x14ac:dyDescent="0.25">
      <c r="A6276" s="93">
        <v>1995</v>
      </c>
      <c r="B6276" s="94" t="s">
        <v>149</v>
      </c>
      <c r="C6276" s="95" t="s">
        <v>150</v>
      </c>
      <c r="D6276" s="95" t="s">
        <v>647</v>
      </c>
      <c r="E6276" s="87" t="e">
        <f t="shared" si="132"/>
        <v>#N/A</v>
      </c>
      <c r="F6276" s="69" t="e">
        <f t="shared" si="132"/>
        <v>#N/A</v>
      </c>
      <c r="G6276" s="69" t="e">
        <f t="shared" si="132"/>
        <v>#N/A</v>
      </c>
      <c r="H6276" s="69" t="e">
        <f t="shared" si="132"/>
        <v>#N/A</v>
      </c>
      <c r="I6276" s="69" t="e">
        <f t="shared" si="132"/>
        <v>#N/A</v>
      </c>
      <c r="J6276" s="70" t="e">
        <f t="shared" si="132"/>
        <v>#N/A</v>
      </c>
      <c r="K6276" s="118" t="e">
        <f>VLOOKUP(B6276,WB.GDP.1995,'WB (WDI)'!$AL$2,FALSE)</f>
        <v>#N/A</v>
      </c>
      <c r="L6276" s="112" t="e">
        <f>VLOOKUP($B6276,WB.UNEMP.1995,'WB (WDI)'!$AL$2,FALSE)</f>
        <v>#N/A</v>
      </c>
    </row>
    <row r="6277" spans="1:12" x14ac:dyDescent="0.25">
      <c r="A6277" s="93">
        <v>1995</v>
      </c>
      <c r="B6277" s="94" t="s">
        <v>151</v>
      </c>
      <c r="C6277" s="95" t="s">
        <v>152</v>
      </c>
      <c r="D6277" s="95" t="s">
        <v>647</v>
      </c>
      <c r="E6277" s="87">
        <f t="shared" si="132"/>
        <v>7.6014614343707709</v>
      </c>
      <c r="F6277" s="69">
        <f t="shared" si="132"/>
        <v>8.2240229655500006</v>
      </c>
      <c r="G6277" s="69">
        <f t="shared" si="132"/>
        <v>5.9522549749802893</v>
      </c>
      <c r="H6277" s="69">
        <f t="shared" si="132"/>
        <v>8.6511366816986612</v>
      </c>
      <c r="I6277" s="69">
        <f t="shared" si="132"/>
        <v>8.1825673331304625</v>
      </c>
      <c r="J6277" s="70">
        <f t="shared" si="132"/>
        <v>7.0349307967591539</v>
      </c>
      <c r="K6277" s="118">
        <f>VLOOKUP(B6277,WB.GDP.1995,'WB (WDI)'!$AL$2,FALSE)</f>
        <v>13329.412667100496</v>
      </c>
      <c r="L6277" s="112">
        <f>VLOOKUP($B6277,WB.UNEMP.1995,'WB (WDI)'!$AL$2,FALSE)</f>
        <v>4.6999998092651403</v>
      </c>
    </row>
    <row r="6278" spans="1:12" x14ac:dyDescent="0.25">
      <c r="A6278" s="93">
        <v>1995</v>
      </c>
      <c r="B6278" s="94" t="s">
        <v>153</v>
      </c>
      <c r="C6278" s="95" t="s">
        <v>154</v>
      </c>
      <c r="D6278" s="95" t="s">
        <v>647</v>
      </c>
      <c r="E6278" s="87">
        <f t="shared" si="132"/>
        <v>6.2633391915641479</v>
      </c>
      <c r="F6278" s="69">
        <f t="shared" si="132"/>
        <v>8.3281610376393989</v>
      </c>
      <c r="G6278" s="69">
        <f t="shared" si="132"/>
        <v>5.059032263633064</v>
      </c>
      <c r="H6278" s="69">
        <f t="shared" si="132"/>
        <v>5.3179715486876722</v>
      </c>
      <c r="I6278" s="69">
        <f t="shared" si="132"/>
        <v>6.9434442968890231</v>
      </c>
      <c r="J6278" s="70">
        <f t="shared" si="132"/>
        <v>5.8350508016730531</v>
      </c>
      <c r="K6278" s="118">
        <f>VLOOKUP(B6278,WB.GDP.1995,'WB (WDI)'!$AL$2,FALSE)</f>
        <v>9432.2900347323321</v>
      </c>
      <c r="L6278" s="112">
        <f>VLOOKUP($B6278,WB.UNEMP.1995,'WB (WDI)'!$AL$2,FALSE)</f>
        <v>8.7200002670288104</v>
      </c>
    </row>
    <row r="6279" spans="1:12" x14ac:dyDescent="0.25">
      <c r="A6279" s="93">
        <v>1995</v>
      </c>
      <c r="B6279" s="94" t="s">
        <v>155</v>
      </c>
      <c r="C6279" s="95" t="s">
        <v>156</v>
      </c>
      <c r="D6279" s="95" t="s">
        <v>647</v>
      </c>
      <c r="E6279" s="87">
        <f t="shared" si="132"/>
        <v>7.2748445595854934</v>
      </c>
      <c r="F6279" s="69">
        <f t="shared" si="132"/>
        <v>7.3506335753852508</v>
      </c>
      <c r="G6279" s="69">
        <f t="shared" si="132"/>
        <v>6.3985202130518148</v>
      </c>
      <c r="H6279" s="69">
        <f t="shared" si="132"/>
        <v>7.8700501794153999</v>
      </c>
      <c r="I6279" s="69">
        <f t="shared" si="132"/>
        <v>7.3807505814367298</v>
      </c>
      <c r="J6279" s="70">
        <f t="shared" si="132"/>
        <v>7.4196097822735725</v>
      </c>
      <c r="K6279" s="118">
        <f>VLOOKUP(B6279,WB.GDP.1995,'WB (WDI)'!$AL$2,FALSE)</f>
        <v>11295.328019217683</v>
      </c>
      <c r="L6279" s="112">
        <f>VLOOKUP($B6279,WB.UNEMP.1995,'WB (WDI)'!$AL$2,FALSE)</f>
        <v>5.1799998283386204</v>
      </c>
    </row>
    <row r="6280" spans="1:12" x14ac:dyDescent="0.25">
      <c r="A6280" s="93">
        <v>1995</v>
      </c>
      <c r="B6280" s="94" t="s">
        <v>157</v>
      </c>
      <c r="C6280" s="95" t="s">
        <v>158</v>
      </c>
      <c r="D6280" s="95" t="s">
        <v>647</v>
      </c>
      <c r="E6280" s="87" t="e">
        <f t="shared" si="132"/>
        <v>#N/A</v>
      </c>
      <c r="F6280" s="69" t="e">
        <f t="shared" si="132"/>
        <v>#N/A</v>
      </c>
      <c r="G6280" s="69" t="e">
        <f t="shared" si="132"/>
        <v>#N/A</v>
      </c>
      <c r="H6280" s="69" t="e">
        <f t="shared" si="132"/>
        <v>#N/A</v>
      </c>
      <c r="I6280" s="69" t="e">
        <f t="shared" si="132"/>
        <v>#N/A</v>
      </c>
      <c r="J6280" s="70" t="e">
        <f t="shared" si="132"/>
        <v>#N/A</v>
      </c>
      <c r="K6280" s="118" t="e">
        <f>VLOOKUP(B6280,WB.GDP.1995,'WB (WDI)'!$AL$2,FALSE)</f>
        <v>#N/A</v>
      </c>
      <c r="L6280" s="112">
        <f>VLOOKUP($B6280,WB.UNEMP.1995,'WB (WDI)'!$AL$2,FALSE)</f>
        <v>8.2700004577636701</v>
      </c>
    </row>
    <row r="6281" spans="1:12" x14ac:dyDescent="0.25">
      <c r="A6281" s="93">
        <v>1995</v>
      </c>
      <c r="B6281" s="94" t="s">
        <v>159</v>
      </c>
      <c r="C6281" s="95" t="s">
        <v>160</v>
      </c>
      <c r="D6281" s="95" t="s">
        <v>647</v>
      </c>
      <c r="E6281" s="87" t="e">
        <f t="shared" si="132"/>
        <v>#N/A</v>
      </c>
      <c r="F6281" s="69" t="e">
        <f t="shared" si="132"/>
        <v>#N/A</v>
      </c>
      <c r="G6281" s="69" t="e">
        <f t="shared" si="132"/>
        <v>#N/A</v>
      </c>
      <c r="H6281" s="69" t="e">
        <f t="shared" si="132"/>
        <v>#N/A</v>
      </c>
      <c r="I6281" s="69" t="e">
        <f t="shared" si="132"/>
        <v>#N/A</v>
      </c>
      <c r="J6281" s="70" t="e">
        <f t="shared" si="132"/>
        <v>#N/A</v>
      </c>
      <c r="K6281" s="118" t="e">
        <f>VLOOKUP(B6281,WB.GDP.1995,'WB (WDI)'!$AL$2,FALSE)</f>
        <v>#N/A</v>
      </c>
      <c r="L6281" s="112" t="e">
        <f>VLOOKUP($B6281,WB.UNEMP.1995,'WB (WDI)'!$AL$2,FALSE)</f>
        <v>#N/A</v>
      </c>
    </row>
    <row r="6282" spans="1:12" x14ac:dyDescent="0.25">
      <c r="A6282" s="93">
        <v>1995</v>
      </c>
      <c r="B6282" s="94" t="s">
        <v>161</v>
      </c>
      <c r="C6282" s="95" t="s">
        <v>162</v>
      </c>
      <c r="D6282" s="95" t="s">
        <v>647</v>
      </c>
      <c r="E6282" s="87" t="e">
        <f t="shared" si="132"/>
        <v>#N/A</v>
      </c>
      <c r="F6282" s="69" t="e">
        <f t="shared" si="132"/>
        <v>#N/A</v>
      </c>
      <c r="G6282" s="69" t="e">
        <f t="shared" si="132"/>
        <v>#N/A</v>
      </c>
      <c r="H6282" s="69" t="e">
        <f t="shared" si="132"/>
        <v>#N/A</v>
      </c>
      <c r="I6282" s="69" t="e">
        <f t="shared" si="132"/>
        <v>#N/A</v>
      </c>
      <c r="J6282" s="70" t="e">
        <f t="shared" si="132"/>
        <v>#N/A</v>
      </c>
      <c r="K6282" s="118">
        <f>VLOOKUP(B6282,WB.GDP.1995,'WB (WDI)'!$AL$2,FALSE)</f>
        <v>8385.2693381082554</v>
      </c>
      <c r="L6282" s="112" t="e">
        <f>VLOOKUP($B6282,WB.UNEMP.1995,'WB (WDI)'!$AL$2,FALSE)</f>
        <v>#N/A</v>
      </c>
    </row>
    <row r="6283" spans="1:12" x14ac:dyDescent="0.25">
      <c r="A6283" s="93">
        <v>1995</v>
      </c>
      <c r="B6283" s="94" t="s">
        <v>163</v>
      </c>
      <c r="C6283" s="95" t="s">
        <v>164</v>
      </c>
      <c r="D6283" s="95" t="s">
        <v>647</v>
      </c>
      <c r="E6283" s="87">
        <f t="shared" si="132"/>
        <v>5.8900000000000006</v>
      </c>
      <c r="F6283" s="69">
        <f t="shared" si="132"/>
        <v>8.1745341079859823</v>
      </c>
      <c r="G6283" s="69">
        <f t="shared" si="132"/>
        <v>4.2815460747724048</v>
      </c>
      <c r="H6283" s="69">
        <f t="shared" si="132"/>
        <v>4.4816328145898927</v>
      </c>
      <c r="I6283" s="69">
        <f t="shared" si="132"/>
        <v>5.8863232819106752</v>
      </c>
      <c r="J6283" s="70">
        <f t="shared" si="132"/>
        <v>6.6711881591494713</v>
      </c>
      <c r="K6283" s="118">
        <f>VLOOKUP(B6283,WB.GDP.1995,'WB (WDI)'!$AL$2,FALSE)</f>
        <v>7396.8344237564988</v>
      </c>
      <c r="L6283" s="112">
        <f>VLOOKUP($B6283,WB.UNEMP.1995,'WB (WDI)'!$AL$2,FALSE)</f>
        <v>6.4299998283386204</v>
      </c>
    </row>
    <row r="6284" spans="1:12" x14ac:dyDescent="0.25">
      <c r="A6284" s="93">
        <v>1995</v>
      </c>
      <c r="B6284" s="94" t="s">
        <v>165</v>
      </c>
      <c r="C6284" s="95" t="s">
        <v>166</v>
      </c>
      <c r="D6284" s="95" t="s">
        <v>647</v>
      </c>
      <c r="E6284" s="87">
        <f t="shared" ref="E6284:J6293" si="133">IF(ISNUMBER(VLOOKUP($B6284,EFW.1995,3,FALSE))=TRUE,VLOOKUP($B6284,EFW.1995,E$2,FALSE),NA())</f>
        <v>6.0697674418604652</v>
      </c>
      <c r="F6284" s="69">
        <f t="shared" si="133"/>
        <v>7.8763606348422774</v>
      </c>
      <c r="G6284" s="69">
        <f t="shared" si="133"/>
        <v>4.3560111660872503</v>
      </c>
      <c r="H6284" s="69">
        <f t="shared" si="133"/>
        <v>6.471666253797383</v>
      </c>
      <c r="I6284" s="69">
        <f t="shared" si="133"/>
        <v>6.4845860051182092</v>
      </c>
      <c r="J6284" s="70">
        <f t="shared" si="133"/>
        <v>5.1705090224377628</v>
      </c>
      <c r="K6284" s="118">
        <f>VLOOKUP(B6284,WB.GDP.1995,'WB (WDI)'!$AL$2,FALSE)</f>
        <v>8575.6756636647333</v>
      </c>
      <c r="L6284" s="112">
        <f>VLOOKUP($B6284,WB.UNEMP.1995,'WB (WDI)'!$AL$2,FALSE)</f>
        <v>4.8000001907348597</v>
      </c>
    </row>
    <row r="6285" spans="1:12" x14ac:dyDescent="0.25">
      <c r="A6285" s="93">
        <v>1995</v>
      </c>
      <c r="B6285" s="94" t="s">
        <v>167</v>
      </c>
      <c r="C6285" s="95" t="s">
        <v>168</v>
      </c>
      <c r="D6285" s="95" t="s">
        <v>647</v>
      </c>
      <c r="E6285" s="87">
        <f t="shared" si="133"/>
        <v>7.0088378033205627</v>
      </c>
      <c r="F6285" s="69">
        <f t="shared" si="133"/>
        <v>8.5733128950958992</v>
      </c>
      <c r="G6285" s="69">
        <f t="shared" si="133"/>
        <v>4.6757917299403031</v>
      </c>
      <c r="H6285" s="69">
        <f t="shared" si="133"/>
        <v>8.8773598264121603</v>
      </c>
      <c r="I6285" s="69">
        <f t="shared" si="133"/>
        <v>6.497497764019549</v>
      </c>
      <c r="J6285" s="70">
        <f t="shared" si="133"/>
        <v>6.5477743291464439</v>
      </c>
      <c r="K6285" s="118">
        <f>VLOOKUP(B6285,WB.GDP.1995,'WB (WDI)'!$AL$2,FALSE)</f>
        <v>6212.2220607561567</v>
      </c>
      <c r="L6285" s="112">
        <f>VLOOKUP($B6285,WB.UNEMP.1995,'WB (WDI)'!$AL$2,FALSE)</f>
        <v>7.6500000953674299</v>
      </c>
    </row>
    <row r="6286" spans="1:12" x14ac:dyDescent="0.25">
      <c r="A6286" s="93">
        <v>1995</v>
      </c>
      <c r="B6286" s="94" t="s">
        <v>169</v>
      </c>
      <c r="C6286" s="95" t="s">
        <v>170</v>
      </c>
      <c r="D6286" s="95" t="s">
        <v>647</v>
      </c>
      <c r="E6286" s="87" t="e">
        <f t="shared" si="133"/>
        <v>#N/A</v>
      </c>
      <c r="F6286" s="69" t="e">
        <f t="shared" si="133"/>
        <v>#N/A</v>
      </c>
      <c r="G6286" s="69" t="e">
        <f t="shared" si="133"/>
        <v>#N/A</v>
      </c>
      <c r="H6286" s="69" t="e">
        <f t="shared" si="133"/>
        <v>#N/A</v>
      </c>
      <c r="I6286" s="69" t="e">
        <f t="shared" si="133"/>
        <v>#N/A</v>
      </c>
      <c r="J6286" s="70" t="e">
        <f t="shared" si="133"/>
        <v>#N/A</v>
      </c>
      <c r="K6286" s="118" t="e">
        <f>VLOOKUP(B6286,WB.GDP.1995,'WB (WDI)'!$AL$2,FALSE)</f>
        <v>#N/A</v>
      </c>
      <c r="L6286" s="112" t="e">
        <f>VLOOKUP($B6286,WB.UNEMP.1995,'WB (WDI)'!$AL$2,FALSE)</f>
        <v>#N/A</v>
      </c>
    </row>
    <row r="6287" spans="1:12" x14ac:dyDescent="0.25">
      <c r="A6287" s="93">
        <v>1995</v>
      </c>
      <c r="B6287" s="94" t="s">
        <v>171</v>
      </c>
      <c r="C6287" s="95" t="s">
        <v>172</v>
      </c>
      <c r="D6287" s="95" t="s">
        <v>647</v>
      </c>
      <c r="E6287" s="87" t="e">
        <f t="shared" si="133"/>
        <v>#N/A</v>
      </c>
      <c r="F6287" s="69" t="e">
        <f t="shared" si="133"/>
        <v>#N/A</v>
      </c>
      <c r="G6287" s="69" t="e">
        <f t="shared" si="133"/>
        <v>#N/A</v>
      </c>
      <c r="H6287" s="69" t="e">
        <f t="shared" si="133"/>
        <v>#N/A</v>
      </c>
      <c r="I6287" s="69" t="e">
        <f t="shared" si="133"/>
        <v>#N/A</v>
      </c>
      <c r="J6287" s="70" t="e">
        <f t="shared" si="133"/>
        <v>#N/A</v>
      </c>
      <c r="K6287" s="118" t="e">
        <f>VLOOKUP(B6287,WB.GDP.1995,'WB (WDI)'!$AL$2,FALSE)</f>
        <v>#N/A</v>
      </c>
      <c r="L6287" s="112" t="e">
        <f>VLOOKUP($B6287,WB.UNEMP.1995,'WB (WDI)'!$AL$2,FALSE)</f>
        <v>#N/A</v>
      </c>
    </row>
    <row r="6288" spans="1:12" x14ac:dyDescent="0.25">
      <c r="A6288" s="93">
        <v>1995</v>
      </c>
      <c r="B6288" s="94" t="s">
        <v>173</v>
      </c>
      <c r="C6288" s="95" t="s">
        <v>174</v>
      </c>
      <c r="D6288" s="95" t="s">
        <v>647</v>
      </c>
      <c r="E6288" s="87" t="e">
        <f t="shared" si="133"/>
        <v>#N/A</v>
      </c>
      <c r="F6288" s="69" t="e">
        <f t="shared" si="133"/>
        <v>#N/A</v>
      </c>
      <c r="G6288" s="69" t="e">
        <f t="shared" si="133"/>
        <v>#N/A</v>
      </c>
      <c r="H6288" s="69" t="e">
        <f t="shared" si="133"/>
        <v>#N/A</v>
      </c>
      <c r="I6288" s="69" t="e">
        <f t="shared" si="133"/>
        <v>#N/A</v>
      </c>
      <c r="J6288" s="70" t="e">
        <f t="shared" si="133"/>
        <v>#N/A</v>
      </c>
      <c r="K6288" s="118">
        <f>VLOOKUP(B6288,WB.GDP.1995,'WB (WDI)'!$AL$2,FALSE)</f>
        <v>8665.4212535941588</v>
      </c>
      <c r="L6288" s="112" t="e">
        <f>VLOOKUP($B6288,WB.UNEMP.1995,'WB (WDI)'!$AL$2,FALSE)</f>
        <v>#N/A</v>
      </c>
    </row>
    <row r="6289" spans="1:12" x14ac:dyDescent="0.25">
      <c r="A6289" s="93">
        <v>1995</v>
      </c>
      <c r="B6289" s="94" t="s">
        <v>175</v>
      </c>
      <c r="C6289" s="95" t="s">
        <v>176</v>
      </c>
      <c r="D6289" s="95" t="s">
        <v>647</v>
      </c>
      <c r="E6289" s="87" t="e">
        <f t="shared" si="133"/>
        <v>#N/A</v>
      </c>
      <c r="F6289" s="69" t="e">
        <f t="shared" si="133"/>
        <v>#N/A</v>
      </c>
      <c r="G6289" s="69" t="e">
        <f t="shared" si="133"/>
        <v>#N/A</v>
      </c>
      <c r="H6289" s="69" t="e">
        <f t="shared" si="133"/>
        <v>#N/A</v>
      </c>
      <c r="I6289" s="69" t="e">
        <f t="shared" si="133"/>
        <v>#N/A</v>
      </c>
      <c r="J6289" s="70" t="e">
        <f t="shared" si="133"/>
        <v>#N/A</v>
      </c>
      <c r="K6289" s="118" t="e">
        <f>VLOOKUP(B6289,WB.GDP.1995,'WB (WDI)'!$AL$2,FALSE)</f>
        <v>#N/A</v>
      </c>
      <c r="L6289" s="112" t="e">
        <f>VLOOKUP($B6289,WB.UNEMP.1995,'WB (WDI)'!$AL$2,FALSE)</f>
        <v>#N/A</v>
      </c>
    </row>
    <row r="6290" spans="1:12" x14ac:dyDescent="0.25">
      <c r="A6290" s="93">
        <v>1995</v>
      </c>
      <c r="B6290" s="94" t="s">
        <v>177</v>
      </c>
      <c r="C6290" s="95" t="s">
        <v>178</v>
      </c>
      <c r="D6290" s="95" t="s">
        <v>647</v>
      </c>
      <c r="E6290" s="87">
        <f t="shared" si="133"/>
        <v>6.9898697539797396</v>
      </c>
      <c r="F6290" s="69">
        <f t="shared" si="133"/>
        <v>9.6491304655281152</v>
      </c>
      <c r="G6290" s="69">
        <f t="shared" si="133"/>
        <v>3.7809457099777797</v>
      </c>
      <c r="H6290" s="69">
        <f t="shared" si="133"/>
        <v>8.0818031676145949</v>
      </c>
      <c r="I6290" s="69">
        <f t="shared" si="133"/>
        <v>7.7703328461434502</v>
      </c>
      <c r="J6290" s="70">
        <f t="shared" si="133"/>
        <v>5.7054113603901877</v>
      </c>
      <c r="K6290" s="118">
        <f>VLOOKUP(B6290,WB.GDP.1995,'WB (WDI)'!$AL$2,FALSE)</f>
        <v>6032.2349008146848</v>
      </c>
      <c r="L6290" s="112">
        <f>VLOOKUP($B6290,WB.UNEMP.1995,'WB (WDI)'!$AL$2,FALSE)</f>
        <v>2.78999996185303</v>
      </c>
    </row>
    <row r="6291" spans="1:12" x14ac:dyDescent="0.25">
      <c r="A6291" s="93">
        <v>1995</v>
      </c>
      <c r="B6291" s="94" t="s">
        <v>179</v>
      </c>
      <c r="C6291" s="95" t="s">
        <v>180</v>
      </c>
      <c r="D6291" s="95" t="s">
        <v>647</v>
      </c>
      <c r="E6291" s="87">
        <f t="shared" si="133"/>
        <v>5.4539586919104988</v>
      </c>
      <c r="F6291" s="69">
        <f t="shared" si="133"/>
        <v>5.2318150821167526</v>
      </c>
      <c r="G6291" s="69">
        <f t="shared" si="133"/>
        <v>5.019005719332168</v>
      </c>
      <c r="H6291" s="69">
        <f t="shared" si="133"/>
        <v>4.9392361085978065</v>
      </c>
      <c r="I6291" s="69" t="str">
        <f t="shared" si="133"/>
        <v/>
      </c>
      <c r="J6291" s="70">
        <f t="shared" si="133"/>
        <v>6.0737396662697467</v>
      </c>
      <c r="K6291" s="118">
        <f>VLOOKUP(B6291,WB.GDP.1995,'WB (WDI)'!$AL$2,FALSE)</f>
        <v>6664.0432529207228</v>
      </c>
      <c r="L6291" s="112">
        <f>VLOOKUP($B6291,WB.UNEMP.1995,'WB (WDI)'!$AL$2,FALSE)</f>
        <v>11.9899997711182</v>
      </c>
    </row>
    <row r="6292" spans="1:12" x14ac:dyDescent="0.25">
      <c r="A6292" s="93">
        <v>1995</v>
      </c>
      <c r="B6292" s="94" t="s">
        <v>181</v>
      </c>
      <c r="C6292" s="95" t="s">
        <v>182</v>
      </c>
      <c r="D6292" s="95" t="s">
        <v>647</v>
      </c>
      <c r="E6292" s="87">
        <f t="shared" si="133"/>
        <v>6.1280184331797241</v>
      </c>
      <c r="F6292" s="69">
        <f t="shared" si="133"/>
        <v>8.9779167880275725</v>
      </c>
      <c r="G6292" s="69">
        <f t="shared" si="133"/>
        <v>3.3998741574185929</v>
      </c>
      <c r="H6292" s="69">
        <f t="shared" si="133"/>
        <v>6.3472092606260127</v>
      </c>
      <c r="I6292" s="69" t="str">
        <f t="shared" si="133"/>
        <v/>
      </c>
      <c r="J6292" s="70">
        <f t="shared" si="133"/>
        <v>6.1310869751541563</v>
      </c>
      <c r="K6292" s="118">
        <f>VLOOKUP(B6292,WB.GDP.1995,'WB (WDI)'!$AL$2,FALSE)</f>
        <v>2591.0918109257095</v>
      </c>
      <c r="L6292" s="112">
        <f>VLOOKUP($B6292,WB.UNEMP.1995,'WB (WDI)'!$AL$2,FALSE)</f>
        <v>7.1799998283386204</v>
      </c>
    </row>
    <row r="6293" spans="1:12" x14ac:dyDescent="0.25">
      <c r="A6293" s="93">
        <v>1995</v>
      </c>
      <c r="B6293" s="94" t="s">
        <v>183</v>
      </c>
      <c r="C6293" s="95" t="s">
        <v>184</v>
      </c>
      <c r="D6293" s="95" t="s">
        <v>647</v>
      </c>
      <c r="E6293" s="87">
        <f t="shared" si="133"/>
        <v>6.27</v>
      </c>
      <c r="F6293" s="69">
        <f t="shared" si="133"/>
        <v>6.5241115490138366</v>
      </c>
      <c r="G6293" s="69">
        <f t="shared" si="133"/>
        <v>3.7949158503557463</v>
      </c>
      <c r="H6293" s="69">
        <f t="shared" si="133"/>
        <v>7.1749494717547471</v>
      </c>
      <c r="I6293" s="69">
        <f t="shared" si="133"/>
        <v>7.5458862474710191</v>
      </c>
      <c r="J6293" s="70">
        <f t="shared" si="133"/>
        <v>6.2825121144681271</v>
      </c>
      <c r="K6293" s="118">
        <f>VLOOKUP(B6293,WB.GDP.1995,'WB (WDI)'!$AL$2,FALSE)</f>
        <v>4024.9893022734432</v>
      </c>
      <c r="L6293" s="112">
        <f>VLOOKUP($B6293,WB.UNEMP.1995,'WB (WDI)'!$AL$2,FALSE)</f>
        <v>3.2400000095367401</v>
      </c>
    </row>
    <row r="6294" spans="1:12" x14ac:dyDescent="0.25">
      <c r="A6294" s="93">
        <v>1995</v>
      </c>
      <c r="B6294" s="94" t="s">
        <v>185</v>
      </c>
      <c r="C6294" s="95" t="s">
        <v>186</v>
      </c>
      <c r="D6294" s="95" t="s">
        <v>647</v>
      </c>
      <c r="E6294" s="87">
        <f t="shared" ref="E6294:J6303" si="134">IF(ISNUMBER(VLOOKUP($B6294,EFW.1995,3,FALSE))=TRUE,VLOOKUP($B6294,EFW.1995,E$2,FALSE),NA())</f>
        <v>6.4733823529411758</v>
      </c>
      <c r="F6294" s="69">
        <f t="shared" si="134"/>
        <v>7.2737409640797583</v>
      </c>
      <c r="G6294" s="69">
        <f t="shared" si="134"/>
        <v>5.2588208975054309</v>
      </c>
      <c r="H6294" s="69">
        <f t="shared" si="134"/>
        <v>6.0998409287966844</v>
      </c>
      <c r="I6294" s="69">
        <f t="shared" si="134"/>
        <v>6.66430860246862</v>
      </c>
      <c r="J6294" s="70">
        <f t="shared" si="134"/>
        <v>7.1098613220523506</v>
      </c>
      <c r="K6294" s="118">
        <f>VLOOKUP(B6294,WB.GDP.1995,'WB (WDI)'!$AL$2,FALSE)</f>
        <v>9958.0813187859112</v>
      </c>
      <c r="L6294" s="112">
        <f>VLOOKUP($B6294,WB.UNEMP.1995,'WB (WDI)'!$AL$2,FALSE)</f>
        <v>16.2299995422363</v>
      </c>
    </row>
    <row r="6295" spans="1:12" x14ac:dyDescent="0.25">
      <c r="A6295" s="93">
        <v>1995</v>
      </c>
      <c r="B6295" s="94" t="s">
        <v>187</v>
      </c>
      <c r="C6295" s="95" t="s">
        <v>188</v>
      </c>
      <c r="D6295" s="95" t="s">
        <v>647</v>
      </c>
      <c r="E6295" s="87" t="e">
        <f t="shared" si="134"/>
        <v>#N/A</v>
      </c>
      <c r="F6295" s="69" t="e">
        <f t="shared" si="134"/>
        <v>#N/A</v>
      </c>
      <c r="G6295" s="69" t="e">
        <f t="shared" si="134"/>
        <v>#N/A</v>
      </c>
      <c r="H6295" s="69" t="e">
        <f t="shared" si="134"/>
        <v>#N/A</v>
      </c>
      <c r="I6295" s="69" t="e">
        <f t="shared" si="134"/>
        <v>#N/A</v>
      </c>
      <c r="J6295" s="70" t="e">
        <f t="shared" si="134"/>
        <v>#N/A</v>
      </c>
      <c r="K6295" s="118" t="e">
        <f>VLOOKUP(B6295,WB.GDP.1995,'WB (WDI)'!$AL$2,FALSE)</f>
        <v>#N/A</v>
      </c>
      <c r="L6295" s="112" t="e">
        <f>VLOOKUP($B6295,WB.UNEMP.1995,'WB (WDI)'!$AL$2,FALSE)</f>
        <v>#N/A</v>
      </c>
    </row>
    <row r="6296" spans="1:12" x14ac:dyDescent="0.25">
      <c r="A6296" s="93">
        <v>1995</v>
      </c>
      <c r="B6296" s="94" t="s">
        <v>189</v>
      </c>
      <c r="C6296" s="95" t="s">
        <v>190</v>
      </c>
      <c r="D6296" s="95" t="s">
        <v>647</v>
      </c>
      <c r="E6296" s="87">
        <f t="shared" si="134"/>
        <v>6.4724035608308608</v>
      </c>
      <c r="F6296" s="69">
        <f t="shared" si="134"/>
        <v>7.1816469591234977</v>
      </c>
      <c r="G6296" s="69">
        <f t="shared" si="134"/>
        <v>5.3489162945775099</v>
      </c>
      <c r="H6296" s="69">
        <f t="shared" si="134"/>
        <v>5.5027278185408335</v>
      </c>
      <c r="I6296" s="69">
        <f t="shared" si="134"/>
        <v>7.8934514162966982</v>
      </c>
      <c r="J6296" s="70">
        <f t="shared" si="134"/>
        <v>6.4515504229764957</v>
      </c>
      <c r="K6296" s="118">
        <f>VLOOKUP(B6296,WB.GDP.1995,'WB (WDI)'!$AL$2,FALSE)</f>
        <v>14857.349262599897</v>
      </c>
      <c r="L6296" s="112">
        <f>VLOOKUP($B6296,WB.UNEMP.1995,'WB (WDI)'!$AL$2,FALSE)</f>
        <v>7.0999999046325701</v>
      </c>
    </row>
    <row r="6297" spans="1:12" x14ac:dyDescent="0.25">
      <c r="A6297" s="93">
        <v>1995</v>
      </c>
      <c r="B6297" s="94" t="s">
        <v>191</v>
      </c>
      <c r="C6297" s="95" t="s">
        <v>192</v>
      </c>
      <c r="D6297" s="95" t="s">
        <v>647</v>
      </c>
      <c r="E6297" s="87" t="e">
        <f t="shared" si="134"/>
        <v>#N/A</v>
      </c>
      <c r="F6297" s="69" t="e">
        <f t="shared" si="134"/>
        <v>#N/A</v>
      </c>
      <c r="G6297" s="69" t="e">
        <f t="shared" si="134"/>
        <v>#N/A</v>
      </c>
      <c r="H6297" s="69" t="e">
        <f t="shared" si="134"/>
        <v>#N/A</v>
      </c>
      <c r="I6297" s="69" t="e">
        <f t="shared" si="134"/>
        <v>#N/A</v>
      </c>
      <c r="J6297" s="70" t="e">
        <f t="shared" si="134"/>
        <v>#N/A</v>
      </c>
      <c r="K6297" s="118" t="e">
        <f>VLOOKUP(B6297,WB.GDP.1995,'WB (WDI)'!$AL$2,FALSE)</f>
        <v>#N/A</v>
      </c>
      <c r="L6297" s="112" t="e">
        <f>VLOOKUP($B6297,WB.UNEMP.1995,'WB (WDI)'!$AL$2,FALSE)</f>
        <v>#N/A</v>
      </c>
    </row>
    <row r="6298" spans="1:12" x14ac:dyDescent="0.25">
      <c r="A6298" s="93">
        <v>1995</v>
      </c>
      <c r="B6298" s="94" t="s">
        <v>193</v>
      </c>
      <c r="C6298" s="95" t="s">
        <v>194</v>
      </c>
      <c r="D6298" s="95" t="s">
        <v>647</v>
      </c>
      <c r="E6298" s="87">
        <f t="shared" si="134"/>
        <v>6.1242134831460673</v>
      </c>
      <c r="F6298" s="69">
        <f t="shared" si="134"/>
        <v>8.0234464608196294</v>
      </c>
      <c r="G6298" s="69">
        <f t="shared" si="134"/>
        <v>4.3476741954744007</v>
      </c>
      <c r="H6298" s="69">
        <f t="shared" si="134"/>
        <v>5.2034119696598555</v>
      </c>
      <c r="I6298" s="69">
        <f t="shared" si="134"/>
        <v>6.3219496949088736</v>
      </c>
      <c r="J6298" s="70">
        <f t="shared" si="134"/>
        <v>6.9919605493288488</v>
      </c>
      <c r="K6298" s="118">
        <f>VLOOKUP(B6298,WB.GDP.1995,'WB (WDI)'!$AL$2,FALSE)</f>
        <v>3384.859589069983</v>
      </c>
      <c r="L6298" s="112">
        <f>VLOOKUP($B6298,WB.UNEMP.1995,'WB (WDI)'!$AL$2,FALSE)</f>
        <v>7.5700001716613796</v>
      </c>
    </row>
    <row r="6299" spans="1:12" x14ac:dyDescent="0.25">
      <c r="A6299" s="93">
        <v>1995</v>
      </c>
      <c r="B6299" s="94" t="s">
        <v>195</v>
      </c>
      <c r="C6299" s="95" t="s">
        <v>196</v>
      </c>
      <c r="D6299" s="95" t="s">
        <v>647</v>
      </c>
      <c r="E6299" s="87">
        <f t="shared" si="134"/>
        <v>7.5021979434447301</v>
      </c>
      <c r="F6299" s="69">
        <f t="shared" si="134"/>
        <v>7.8303676157210234</v>
      </c>
      <c r="G6299" s="69">
        <f t="shared" si="134"/>
        <v>4.9890279610100405</v>
      </c>
      <c r="H6299" s="69">
        <f t="shared" si="134"/>
        <v>9.4966558526038991</v>
      </c>
      <c r="I6299" s="69">
        <f t="shared" si="134"/>
        <v>8.0482403276527936</v>
      </c>
      <c r="J6299" s="70">
        <f t="shared" si="134"/>
        <v>7.1223072002034735</v>
      </c>
      <c r="K6299" s="118">
        <f>VLOOKUP(B6299,WB.GDP.1995,'WB (WDI)'!$AL$2,FALSE)</f>
        <v>12642.361467042814</v>
      </c>
      <c r="L6299" s="112">
        <f>VLOOKUP($B6299,WB.UNEMP.1995,'WB (WDI)'!$AL$2,FALSE)</f>
        <v>3.78999996185303</v>
      </c>
    </row>
    <row r="6300" spans="1:12" x14ac:dyDescent="0.25">
      <c r="A6300" s="93">
        <v>1995</v>
      </c>
      <c r="B6300" s="94" t="s">
        <v>197</v>
      </c>
      <c r="C6300" s="95" t="s">
        <v>198</v>
      </c>
      <c r="D6300" s="95" t="s">
        <v>647</v>
      </c>
      <c r="E6300" s="87">
        <f t="shared" si="134"/>
        <v>6.7922630834512034</v>
      </c>
      <c r="F6300" s="69">
        <f t="shared" si="134"/>
        <v>8.9958910788570847</v>
      </c>
      <c r="G6300" s="69">
        <f t="shared" si="134"/>
        <v>4.8887203741074625</v>
      </c>
      <c r="H6300" s="69">
        <f t="shared" si="134"/>
        <v>8.1956443766982705</v>
      </c>
      <c r="I6300" s="69">
        <f t="shared" si="134"/>
        <v>6.5635910806935724</v>
      </c>
      <c r="J6300" s="70">
        <f t="shared" si="134"/>
        <v>5.448005161321082</v>
      </c>
      <c r="K6300" s="118">
        <f>VLOOKUP(B6300,WB.GDP.1995,'WB (WDI)'!$AL$2,FALSE)</f>
        <v>9309.6504304333466</v>
      </c>
      <c r="L6300" s="112">
        <f>VLOOKUP($B6300,WB.UNEMP.1995,'WB (WDI)'!$AL$2,FALSE)</f>
        <v>9.3599996566772496</v>
      </c>
    </row>
    <row r="6301" spans="1:12" x14ac:dyDescent="0.25">
      <c r="A6301" s="93">
        <v>1995</v>
      </c>
      <c r="B6301" s="94" t="s">
        <v>199</v>
      </c>
      <c r="C6301" s="95" t="s">
        <v>200</v>
      </c>
      <c r="D6301" s="95" t="s">
        <v>647</v>
      </c>
      <c r="E6301" s="87">
        <f t="shared" si="134"/>
        <v>6.4477883310719131</v>
      </c>
      <c r="F6301" s="69">
        <f t="shared" si="134"/>
        <v>8.6946838749662589</v>
      </c>
      <c r="G6301" s="69">
        <f t="shared" si="134"/>
        <v>4.1548221370840963</v>
      </c>
      <c r="H6301" s="69">
        <f t="shared" si="134"/>
        <v>5.1291736967366148</v>
      </c>
      <c r="I6301" s="69">
        <f t="shared" si="134"/>
        <v>8.0400583905020397</v>
      </c>
      <c r="J6301" s="70">
        <f t="shared" si="134"/>
        <v>6.2856210896134543</v>
      </c>
      <c r="K6301" s="118">
        <f>VLOOKUP(B6301,WB.GDP.1995,'WB (WDI)'!$AL$2,FALSE)</f>
        <v>6154.169445358898</v>
      </c>
      <c r="L6301" s="112">
        <f>VLOOKUP($B6301,WB.UNEMP.1995,'WB (WDI)'!$AL$2,FALSE)</f>
        <v>5.7699999809265101</v>
      </c>
    </row>
    <row r="6302" spans="1:12" x14ac:dyDescent="0.25">
      <c r="A6302" s="93">
        <v>1995</v>
      </c>
      <c r="B6302" s="94" t="s">
        <v>201</v>
      </c>
      <c r="C6302" s="95" t="s">
        <v>202</v>
      </c>
      <c r="D6302" s="95" t="s">
        <v>647</v>
      </c>
      <c r="E6302" s="87" t="e">
        <f t="shared" si="134"/>
        <v>#N/A</v>
      </c>
      <c r="F6302" s="69" t="e">
        <f t="shared" si="134"/>
        <v>#N/A</v>
      </c>
      <c r="G6302" s="69" t="e">
        <f t="shared" si="134"/>
        <v>#N/A</v>
      </c>
      <c r="H6302" s="69" t="e">
        <f t="shared" si="134"/>
        <v>#N/A</v>
      </c>
      <c r="I6302" s="69" t="e">
        <f t="shared" si="134"/>
        <v>#N/A</v>
      </c>
      <c r="J6302" s="70" t="e">
        <f t="shared" si="134"/>
        <v>#N/A</v>
      </c>
      <c r="K6302" s="118">
        <f>VLOOKUP(B6302,WB.GDP.1995,'WB (WDI)'!$AL$2,FALSE)</f>
        <v>25288.10622388481</v>
      </c>
      <c r="L6302" s="112">
        <f>VLOOKUP($B6302,WB.UNEMP.1995,'WB (WDI)'!$AL$2,FALSE)</f>
        <v>13.930000305175801</v>
      </c>
    </row>
    <row r="6303" spans="1:12" x14ac:dyDescent="0.25">
      <c r="A6303" s="93">
        <v>1995</v>
      </c>
      <c r="B6303" s="94" t="s">
        <v>203</v>
      </c>
      <c r="C6303" s="95" t="s">
        <v>204</v>
      </c>
      <c r="D6303" s="95" t="s">
        <v>647</v>
      </c>
      <c r="E6303" s="87" t="e">
        <f t="shared" si="134"/>
        <v>#N/A</v>
      </c>
      <c r="F6303" s="69" t="e">
        <f t="shared" si="134"/>
        <v>#N/A</v>
      </c>
      <c r="G6303" s="69" t="e">
        <f t="shared" si="134"/>
        <v>#N/A</v>
      </c>
      <c r="H6303" s="69" t="e">
        <f t="shared" si="134"/>
        <v>#N/A</v>
      </c>
      <c r="I6303" s="69" t="e">
        <f t="shared" si="134"/>
        <v>#N/A</v>
      </c>
      <c r="J6303" s="70" t="e">
        <f t="shared" si="134"/>
        <v>#N/A</v>
      </c>
      <c r="K6303" s="118" t="e">
        <f>VLOOKUP(B6303,WB.GDP.1995,'WB (WDI)'!$AL$2,FALSE)</f>
        <v>#N/A</v>
      </c>
      <c r="L6303" s="112" t="e">
        <f>VLOOKUP($B6303,WB.UNEMP.1995,'WB (WDI)'!$AL$2,FALSE)</f>
        <v>#N/A</v>
      </c>
    </row>
    <row r="6304" spans="1:12" x14ac:dyDescent="0.25">
      <c r="A6304" s="93">
        <v>1995</v>
      </c>
      <c r="B6304" s="94" t="s">
        <v>205</v>
      </c>
      <c r="C6304" s="95" t="s">
        <v>206</v>
      </c>
      <c r="D6304" s="95" t="s">
        <v>647</v>
      </c>
      <c r="E6304" s="87" t="e">
        <f t="shared" ref="E6304:J6313" si="135">IF(ISNUMBER(VLOOKUP($B6304,EFW.1995,3,FALSE))=TRUE,VLOOKUP($B6304,EFW.1995,E$2,FALSE),NA())</f>
        <v>#N/A</v>
      </c>
      <c r="F6304" s="69" t="e">
        <f t="shared" si="135"/>
        <v>#N/A</v>
      </c>
      <c r="G6304" s="69" t="e">
        <f t="shared" si="135"/>
        <v>#N/A</v>
      </c>
      <c r="H6304" s="69" t="e">
        <f t="shared" si="135"/>
        <v>#N/A</v>
      </c>
      <c r="I6304" s="69" t="e">
        <f t="shared" si="135"/>
        <v>#N/A</v>
      </c>
      <c r="J6304" s="70" t="e">
        <f t="shared" si="135"/>
        <v>#N/A</v>
      </c>
      <c r="K6304" s="118">
        <f>VLOOKUP(B6304,WB.GDP.1995,'WB (WDI)'!$AL$2,FALSE)</f>
        <v>17591.887312234601</v>
      </c>
      <c r="L6304" s="112" t="e">
        <f>VLOOKUP($B6304,WB.UNEMP.1995,'WB (WDI)'!$AL$2,FALSE)</f>
        <v>#N/A</v>
      </c>
    </row>
    <row r="6305" spans="1:12" x14ac:dyDescent="0.25">
      <c r="A6305" s="93">
        <v>1995</v>
      </c>
      <c r="B6305" s="94" t="s">
        <v>207</v>
      </c>
      <c r="C6305" s="95" t="s">
        <v>208</v>
      </c>
      <c r="D6305" s="95" t="s">
        <v>647</v>
      </c>
      <c r="E6305" s="87" t="e">
        <f t="shared" si="135"/>
        <v>#N/A</v>
      </c>
      <c r="F6305" s="69" t="e">
        <f t="shared" si="135"/>
        <v>#N/A</v>
      </c>
      <c r="G6305" s="69" t="e">
        <f t="shared" si="135"/>
        <v>#N/A</v>
      </c>
      <c r="H6305" s="69" t="e">
        <f t="shared" si="135"/>
        <v>#N/A</v>
      </c>
      <c r="I6305" s="69" t="e">
        <f t="shared" si="135"/>
        <v>#N/A</v>
      </c>
      <c r="J6305" s="70" t="e">
        <f t="shared" si="135"/>
        <v>#N/A</v>
      </c>
      <c r="K6305" s="118">
        <f>VLOOKUP(B6305,WB.GDP.1995,'WB (WDI)'!$AL$2,FALSE)</f>
        <v>12397.987108943686</v>
      </c>
      <c r="L6305" s="112">
        <f>VLOOKUP($B6305,WB.UNEMP.1995,'WB (WDI)'!$AL$2,FALSE)</f>
        <v>15.829999923706101</v>
      </c>
    </row>
    <row r="6306" spans="1:12" x14ac:dyDescent="0.25">
      <c r="A6306" s="93">
        <v>1995</v>
      </c>
      <c r="B6306" s="94" t="s">
        <v>209</v>
      </c>
      <c r="C6306" s="95" t="s">
        <v>210</v>
      </c>
      <c r="D6306" s="95" t="s">
        <v>647</v>
      </c>
      <c r="E6306" s="87" t="e">
        <f t="shared" si="135"/>
        <v>#N/A</v>
      </c>
      <c r="F6306" s="69" t="e">
        <f t="shared" si="135"/>
        <v>#N/A</v>
      </c>
      <c r="G6306" s="69" t="e">
        <f t="shared" si="135"/>
        <v>#N/A</v>
      </c>
      <c r="H6306" s="69" t="e">
        <f t="shared" si="135"/>
        <v>#N/A</v>
      </c>
      <c r="I6306" s="69" t="e">
        <f t="shared" si="135"/>
        <v>#N/A</v>
      </c>
      <c r="J6306" s="70" t="e">
        <f t="shared" si="135"/>
        <v>#N/A</v>
      </c>
      <c r="K6306" s="118" t="e">
        <f>VLOOKUP(B6306,WB.GDP.1995,'WB (WDI)'!$AL$2,FALSE)</f>
        <v>#N/A</v>
      </c>
      <c r="L6306" s="112" t="e">
        <f>VLOOKUP($B6306,WB.UNEMP.1995,'WB (WDI)'!$AL$2,FALSE)</f>
        <v>#N/A</v>
      </c>
    </row>
    <row r="6307" spans="1:12" x14ac:dyDescent="0.25">
      <c r="A6307" s="93">
        <v>1995</v>
      </c>
      <c r="B6307" s="94" t="s">
        <v>211</v>
      </c>
      <c r="C6307" s="95" t="s">
        <v>212</v>
      </c>
      <c r="D6307" s="95" t="s">
        <v>647</v>
      </c>
      <c r="E6307" s="87" t="e">
        <f t="shared" si="135"/>
        <v>#N/A</v>
      </c>
      <c r="F6307" s="69" t="e">
        <f t="shared" si="135"/>
        <v>#N/A</v>
      </c>
      <c r="G6307" s="69" t="e">
        <f t="shared" si="135"/>
        <v>#N/A</v>
      </c>
      <c r="H6307" s="69" t="e">
        <f t="shared" si="135"/>
        <v>#N/A</v>
      </c>
      <c r="I6307" s="69" t="e">
        <f t="shared" si="135"/>
        <v>#N/A</v>
      </c>
      <c r="J6307" s="70" t="e">
        <f t="shared" si="135"/>
        <v>#N/A</v>
      </c>
      <c r="K6307" s="118">
        <f>VLOOKUP(B6307,WB.GDP.1995,'WB (WDI)'!$AL$2,FALSE)</f>
        <v>7572.6076169955095</v>
      </c>
      <c r="L6307" s="112">
        <f>VLOOKUP($B6307,WB.UNEMP.1995,'WB (WDI)'!$AL$2,FALSE)</f>
        <v>20.5200004577637</v>
      </c>
    </row>
    <row r="6308" spans="1:12" x14ac:dyDescent="0.25">
      <c r="A6308" s="93">
        <v>1995</v>
      </c>
      <c r="B6308" s="94" t="s">
        <v>213</v>
      </c>
      <c r="C6308" s="95" t="s">
        <v>214</v>
      </c>
      <c r="D6308" s="95" t="s">
        <v>647</v>
      </c>
      <c r="E6308" s="87" t="e">
        <f t="shared" si="135"/>
        <v>#N/A</v>
      </c>
      <c r="F6308" s="69" t="e">
        <f t="shared" si="135"/>
        <v>#N/A</v>
      </c>
      <c r="G6308" s="69" t="e">
        <f t="shared" si="135"/>
        <v>#N/A</v>
      </c>
      <c r="H6308" s="69" t="e">
        <f t="shared" si="135"/>
        <v>#N/A</v>
      </c>
      <c r="I6308" s="69" t="e">
        <f t="shared" si="135"/>
        <v>#N/A</v>
      </c>
      <c r="J6308" s="70" t="e">
        <f t="shared" si="135"/>
        <v>#N/A</v>
      </c>
      <c r="K6308" s="118" t="e">
        <f>VLOOKUP(B6308,WB.GDP.1995,'WB (WDI)'!$AL$2,FALSE)</f>
        <v>#N/A</v>
      </c>
      <c r="L6308" s="112" t="e">
        <f>VLOOKUP($B6308,WB.UNEMP.1995,'WB (WDI)'!$AL$2,FALSE)</f>
        <v>#N/A</v>
      </c>
    </row>
    <row r="6309" spans="1:12" x14ac:dyDescent="0.25">
      <c r="A6309" s="93">
        <v>1995</v>
      </c>
      <c r="B6309" s="94" t="s">
        <v>215</v>
      </c>
      <c r="C6309" s="95" t="s">
        <v>651</v>
      </c>
      <c r="D6309" s="95" t="s">
        <v>647</v>
      </c>
      <c r="E6309" s="87" t="e">
        <f t="shared" si="135"/>
        <v>#N/A</v>
      </c>
      <c r="F6309" s="69" t="e">
        <f t="shared" si="135"/>
        <v>#N/A</v>
      </c>
      <c r="G6309" s="69" t="e">
        <f t="shared" si="135"/>
        <v>#N/A</v>
      </c>
      <c r="H6309" s="69" t="e">
        <f t="shared" si="135"/>
        <v>#N/A</v>
      </c>
      <c r="I6309" s="69" t="e">
        <f t="shared" si="135"/>
        <v>#N/A</v>
      </c>
      <c r="J6309" s="70" t="e">
        <f t="shared" si="135"/>
        <v>#N/A</v>
      </c>
      <c r="K6309" s="118" t="e">
        <f>VLOOKUP(B6309,WB.GDP.1995,'WB (WDI)'!$AL$2,FALSE)</f>
        <v>#N/A</v>
      </c>
      <c r="L6309" s="112" t="e">
        <f>VLOOKUP($B6309,WB.UNEMP.1995,'WB (WDI)'!$AL$2,FALSE)</f>
        <v>#N/A</v>
      </c>
    </row>
    <row r="6310" spans="1:12" x14ac:dyDescent="0.25">
      <c r="A6310" s="93">
        <v>1995</v>
      </c>
      <c r="B6310" s="94" t="s">
        <v>216</v>
      </c>
      <c r="C6310" s="95" t="s">
        <v>217</v>
      </c>
      <c r="D6310" s="95" t="s">
        <v>647</v>
      </c>
      <c r="E6310" s="87" t="e">
        <f t="shared" si="135"/>
        <v>#N/A</v>
      </c>
      <c r="F6310" s="69" t="e">
        <f t="shared" si="135"/>
        <v>#N/A</v>
      </c>
      <c r="G6310" s="69" t="e">
        <f t="shared" si="135"/>
        <v>#N/A</v>
      </c>
      <c r="H6310" s="69" t="e">
        <f t="shared" si="135"/>
        <v>#N/A</v>
      </c>
      <c r="I6310" s="69" t="e">
        <f t="shared" si="135"/>
        <v>#N/A</v>
      </c>
      <c r="J6310" s="70" t="e">
        <f t="shared" si="135"/>
        <v>#N/A</v>
      </c>
      <c r="K6310" s="118">
        <f>VLOOKUP(B6310,WB.GDP.1995,'WB (WDI)'!$AL$2,FALSE)</f>
        <v>11400.200638536235</v>
      </c>
      <c r="L6310" s="112">
        <f>VLOOKUP($B6310,WB.UNEMP.1995,'WB (WDI)'!$AL$2,FALSE)</f>
        <v>8.3900003433227504</v>
      </c>
    </row>
    <row r="6311" spans="1:12" x14ac:dyDescent="0.25">
      <c r="A6311" s="93">
        <v>1995</v>
      </c>
      <c r="B6311" s="94" t="s">
        <v>218</v>
      </c>
      <c r="C6311" s="95" t="s">
        <v>219</v>
      </c>
      <c r="D6311" s="95" t="s">
        <v>647</v>
      </c>
      <c r="E6311" s="87">
        <f t="shared" si="135"/>
        <v>6.8633653846153848</v>
      </c>
      <c r="F6311" s="69">
        <f t="shared" si="135"/>
        <v>5.6724148112830797</v>
      </c>
      <c r="G6311" s="69">
        <f t="shared" si="135"/>
        <v>5.026933378769856</v>
      </c>
      <c r="H6311" s="69">
        <f t="shared" si="135"/>
        <v>8.6058020108789748</v>
      </c>
      <c r="I6311" s="69">
        <f t="shared" si="135"/>
        <v>7.6670854642582027</v>
      </c>
      <c r="J6311" s="70">
        <f t="shared" si="135"/>
        <v>7.3946292203390627</v>
      </c>
      <c r="K6311" s="118">
        <f>VLOOKUP(B6311,WB.GDP.1995,'WB (WDI)'!$AL$2,FALSE)</f>
        <v>11911.888715504889</v>
      </c>
      <c r="L6311" s="112">
        <f>VLOOKUP($B6311,WB.UNEMP.1995,'WB (WDI)'!$AL$2,FALSE)</f>
        <v>3.3399999141693102</v>
      </c>
    </row>
    <row r="6312" spans="1:12" x14ac:dyDescent="0.25">
      <c r="A6312" s="93">
        <v>1995</v>
      </c>
      <c r="B6312" s="94" t="s">
        <v>220</v>
      </c>
      <c r="C6312" s="95" t="s">
        <v>221</v>
      </c>
      <c r="D6312" s="95" t="s">
        <v>647</v>
      </c>
      <c r="E6312" s="87" t="e">
        <f t="shared" si="135"/>
        <v>#N/A</v>
      </c>
      <c r="F6312" s="69" t="e">
        <f t="shared" si="135"/>
        <v>#N/A</v>
      </c>
      <c r="G6312" s="69" t="e">
        <f t="shared" si="135"/>
        <v>#N/A</v>
      </c>
      <c r="H6312" s="69" t="e">
        <f t="shared" si="135"/>
        <v>#N/A</v>
      </c>
      <c r="I6312" s="69" t="e">
        <f t="shared" si="135"/>
        <v>#N/A</v>
      </c>
      <c r="J6312" s="70" t="e">
        <f t="shared" si="135"/>
        <v>#N/A</v>
      </c>
      <c r="K6312" s="118" t="e">
        <f>VLOOKUP(B6312,WB.GDP.1995,'WB (WDI)'!$AL$2,FALSE)</f>
        <v>#N/A</v>
      </c>
      <c r="L6312" s="112" t="e">
        <f>VLOOKUP($B6312,WB.UNEMP.1995,'WB (WDI)'!$AL$2,FALSE)</f>
        <v>#N/A</v>
      </c>
    </row>
    <row r="6313" spans="1:12" x14ac:dyDescent="0.25">
      <c r="A6313" s="93">
        <v>1995</v>
      </c>
      <c r="B6313" s="94" t="s">
        <v>222</v>
      </c>
      <c r="C6313" s="95" t="s">
        <v>223</v>
      </c>
      <c r="D6313" s="95" t="s">
        <v>647</v>
      </c>
      <c r="E6313" s="87" t="e">
        <f t="shared" si="135"/>
        <v>#N/A</v>
      </c>
      <c r="F6313" s="69" t="e">
        <f t="shared" si="135"/>
        <v>#N/A</v>
      </c>
      <c r="G6313" s="69" t="e">
        <f t="shared" si="135"/>
        <v>#N/A</v>
      </c>
      <c r="H6313" s="69" t="e">
        <f t="shared" si="135"/>
        <v>#N/A</v>
      </c>
      <c r="I6313" s="69" t="e">
        <f t="shared" si="135"/>
        <v>#N/A</v>
      </c>
      <c r="J6313" s="70" t="e">
        <f t="shared" si="135"/>
        <v>#N/A</v>
      </c>
      <c r="K6313" s="118" t="e">
        <f>VLOOKUP(B6313,WB.GDP.1995,'WB (WDI)'!$AL$2,FALSE)</f>
        <v>#N/A</v>
      </c>
      <c r="L6313" s="112">
        <f>VLOOKUP($B6313,WB.UNEMP.1995,'WB (WDI)'!$AL$2,FALSE)</f>
        <v>6.4699997901916504</v>
      </c>
    </row>
    <row r="6314" spans="1:12" x14ac:dyDescent="0.25">
      <c r="A6314" s="93">
        <v>1995</v>
      </c>
      <c r="B6314" s="94" t="s">
        <v>224</v>
      </c>
      <c r="C6314" s="95" t="s">
        <v>225</v>
      </c>
      <c r="D6314" s="95" t="s">
        <v>647</v>
      </c>
      <c r="E6314" s="87">
        <f t="shared" ref="E6314:J6323" si="136">IF(ISNUMBER(VLOOKUP($B6314,EFW.1995,3,FALSE))=TRUE,VLOOKUP($B6314,EFW.1995,E$2,FALSE),NA())</f>
        <v>6.1761216216216219</v>
      </c>
      <c r="F6314" s="69">
        <f t="shared" si="136"/>
        <v>6.467558280681649</v>
      </c>
      <c r="G6314" s="69">
        <f t="shared" si="136"/>
        <v>5.7934430328222506</v>
      </c>
      <c r="H6314" s="69">
        <f t="shared" si="136"/>
        <v>3.9214144044969679</v>
      </c>
      <c r="I6314" s="69">
        <f t="shared" si="136"/>
        <v>7.8089556695201017</v>
      </c>
      <c r="J6314" s="70">
        <f t="shared" si="136"/>
        <v>6.7977871770502301</v>
      </c>
      <c r="K6314" s="118">
        <f>VLOOKUP(B6314,WB.GDP.1995,'WB (WDI)'!$AL$2,FALSE)</f>
        <v>11884.325090703323</v>
      </c>
      <c r="L6314" s="112">
        <f>VLOOKUP($B6314,WB.UNEMP.1995,'WB (WDI)'!$AL$2,FALSE)</f>
        <v>9.0799999237060494</v>
      </c>
    </row>
    <row r="6315" spans="1:12" x14ac:dyDescent="0.25">
      <c r="A6315" s="93">
        <v>1995</v>
      </c>
      <c r="B6315" s="94" t="s">
        <v>226</v>
      </c>
      <c r="C6315" s="95" t="s">
        <v>227</v>
      </c>
      <c r="D6315" s="95" t="s">
        <v>647</v>
      </c>
      <c r="E6315" s="87">
        <f t="shared" si="136"/>
        <v>4.5080420711974103</v>
      </c>
      <c r="F6315" s="69">
        <f t="shared" si="136"/>
        <v>6.6143771542002581</v>
      </c>
      <c r="G6315" s="69">
        <f t="shared" si="136"/>
        <v>4.7539744733219873</v>
      </c>
      <c r="H6315" s="69">
        <f t="shared" si="136"/>
        <v>1.9353469153896896</v>
      </c>
      <c r="I6315" s="69">
        <f t="shared" si="136"/>
        <v>4.3558290679952378</v>
      </c>
      <c r="J6315" s="70">
        <f t="shared" si="136"/>
        <v>4.5739424421376143</v>
      </c>
      <c r="K6315" s="118" t="e">
        <f>VLOOKUP(B6315,WB.GDP.1995,'WB (WDI)'!$AL$2,FALSE)</f>
        <v>#N/A</v>
      </c>
      <c r="L6315" s="112">
        <f>VLOOKUP($B6315,WB.UNEMP.1995,'WB (WDI)'!$AL$2,FALSE)</f>
        <v>10.2399997711182</v>
      </c>
    </row>
    <row r="6316" spans="1:12" x14ac:dyDescent="0.25">
      <c r="A6316" s="93">
        <v>1995</v>
      </c>
      <c r="B6316" s="94" t="s">
        <v>228</v>
      </c>
      <c r="C6316" s="95" t="s">
        <v>229</v>
      </c>
      <c r="D6316" s="95" t="s">
        <v>616</v>
      </c>
      <c r="E6316" s="87" t="e">
        <f t="shared" si="136"/>
        <v>#N/A</v>
      </c>
      <c r="F6316" s="69" t="e">
        <f t="shared" si="136"/>
        <v>#N/A</v>
      </c>
      <c r="G6316" s="69" t="e">
        <f t="shared" si="136"/>
        <v>#N/A</v>
      </c>
      <c r="H6316" s="69" t="e">
        <f t="shared" si="136"/>
        <v>#N/A</v>
      </c>
      <c r="I6316" s="69" t="e">
        <f t="shared" si="136"/>
        <v>#N/A</v>
      </c>
      <c r="J6316" s="70" t="e">
        <f t="shared" si="136"/>
        <v>#N/A</v>
      </c>
      <c r="K6316" s="118">
        <f>VLOOKUP(B6316,WB.GDP.1995,'WB (WDI)'!$AL$2,FALSE)</f>
        <v>68313.381337202838</v>
      </c>
      <c r="L6316" s="112" t="e">
        <f>VLOOKUP($B6316,WB.UNEMP.1995,'WB (WDI)'!$AL$2,FALSE)</f>
        <v>#N/A</v>
      </c>
    </row>
    <row r="6317" spans="1:12" x14ac:dyDescent="0.25">
      <c r="A6317" s="93">
        <v>1995</v>
      </c>
      <c r="B6317" s="94" t="s">
        <v>230</v>
      </c>
      <c r="C6317" s="95" t="s">
        <v>231</v>
      </c>
      <c r="D6317" s="95" t="s">
        <v>616</v>
      </c>
      <c r="E6317" s="87">
        <f t="shared" si="136"/>
        <v>8.0195360195360212</v>
      </c>
      <c r="F6317" s="69">
        <f t="shared" si="136"/>
        <v>6.2647797547494468</v>
      </c>
      <c r="G6317" s="69">
        <f t="shared" si="136"/>
        <v>8.0848106413955509</v>
      </c>
      <c r="H6317" s="69">
        <f t="shared" si="136"/>
        <v>9.6291362843579584</v>
      </c>
      <c r="I6317" s="69">
        <f t="shared" si="136"/>
        <v>7.955584209006811</v>
      </c>
      <c r="J6317" s="70">
        <f t="shared" si="136"/>
        <v>8.1489675814671436</v>
      </c>
      <c r="K6317" s="118">
        <f>VLOOKUP(B6317,WB.GDP.1995,'WB (WDI)'!$AL$2,FALSE)</f>
        <v>35629.394643892469</v>
      </c>
      <c r="L6317" s="112">
        <f>VLOOKUP($B6317,WB.UNEMP.1995,'WB (WDI)'!$AL$2,FALSE)</f>
        <v>9.4899997711181605</v>
      </c>
    </row>
    <row r="6318" spans="1:12" x14ac:dyDescent="0.25">
      <c r="A6318" s="93">
        <v>1995</v>
      </c>
      <c r="B6318" s="94" t="s">
        <v>232</v>
      </c>
      <c r="C6318" s="95" t="s">
        <v>233</v>
      </c>
      <c r="D6318" s="95" t="s">
        <v>616</v>
      </c>
      <c r="E6318" s="87" t="e">
        <f t="shared" si="136"/>
        <v>#N/A</v>
      </c>
      <c r="F6318" s="69" t="e">
        <f t="shared" si="136"/>
        <v>#N/A</v>
      </c>
      <c r="G6318" s="69" t="e">
        <f t="shared" si="136"/>
        <v>#N/A</v>
      </c>
      <c r="H6318" s="69" t="e">
        <f t="shared" si="136"/>
        <v>#N/A</v>
      </c>
      <c r="I6318" s="69" t="e">
        <f t="shared" si="136"/>
        <v>#N/A</v>
      </c>
      <c r="J6318" s="70" t="e">
        <f t="shared" si="136"/>
        <v>#N/A</v>
      </c>
      <c r="K6318" s="118" t="e">
        <f>VLOOKUP(B6318,WB.GDP.1995,'WB (WDI)'!$AL$2,FALSE)</f>
        <v>#N/A</v>
      </c>
      <c r="L6318" s="112" t="e">
        <f>VLOOKUP($B6318,WB.UNEMP.1995,'WB (WDI)'!$AL$2,FALSE)</f>
        <v>#N/A</v>
      </c>
    </row>
    <row r="6319" spans="1:12" x14ac:dyDescent="0.25">
      <c r="A6319" s="93">
        <v>1995</v>
      </c>
      <c r="B6319" s="94" t="s">
        <v>234</v>
      </c>
      <c r="C6319" s="95" t="s">
        <v>235</v>
      </c>
      <c r="D6319" s="95" t="s">
        <v>616</v>
      </c>
      <c r="E6319" s="87" t="e">
        <f t="shared" si="136"/>
        <v>#N/A</v>
      </c>
      <c r="F6319" s="69" t="e">
        <f t="shared" si="136"/>
        <v>#N/A</v>
      </c>
      <c r="G6319" s="69" t="e">
        <f t="shared" si="136"/>
        <v>#N/A</v>
      </c>
      <c r="H6319" s="69" t="e">
        <f t="shared" si="136"/>
        <v>#N/A</v>
      </c>
      <c r="I6319" s="69" t="e">
        <f t="shared" si="136"/>
        <v>#N/A</v>
      </c>
      <c r="J6319" s="70" t="e">
        <f t="shared" si="136"/>
        <v>#N/A</v>
      </c>
      <c r="K6319" s="118" t="e">
        <f>VLOOKUP(B6319,WB.GDP.1995,'WB (WDI)'!$AL$2,FALSE)</f>
        <v>#N/A</v>
      </c>
      <c r="L6319" s="112" t="e">
        <f>VLOOKUP($B6319,WB.UNEMP.1995,'WB (WDI)'!$AL$2,FALSE)</f>
        <v>#N/A</v>
      </c>
    </row>
    <row r="6320" spans="1:12" x14ac:dyDescent="0.25">
      <c r="A6320" s="93">
        <v>1995</v>
      </c>
      <c r="B6320" s="94" t="s">
        <v>236</v>
      </c>
      <c r="C6320" s="95" t="s">
        <v>237</v>
      </c>
      <c r="D6320" s="95" t="s">
        <v>616</v>
      </c>
      <c r="E6320" s="87">
        <f t="shared" si="136"/>
        <v>8.5601390498261889</v>
      </c>
      <c r="F6320" s="69">
        <f t="shared" si="136"/>
        <v>7.762796971829232</v>
      </c>
      <c r="G6320" s="69">
        <f t="shared" si="136"/>
        <v>8.2497060147583188</v>
      </c>
      <c r="H6320" s="69">
        <f t="shared" si="136"/>
        <v>9.7604567202893673</v>
      </c>
      <c r="I6320" s="69">
        <f t="shared" si="136"/>
        <v>8.5690350765841323</v>
      </c>
      <c r="J6320" s="70">
        <f t="shared" si="136"/>
        <v>8.4661999692350509</v>
      </c>
      <c r="K6320" s="118">
        <f>VLOOKUP(B6320,WB.GDP.1995,'WB (WDI)'!$AL$2,FALSE)</f>
        <v>43033.243517727729</v>
      </c>
      <c r="L6320" s="112">
        <f>VLOOKUP($B6320,WB.UNEMP.1995,'WB (WDI)'!$AL$2,FALSE)</f>
        <v>5.6500000953674299</v>
      </c>
    </row>
    <row r="6321" spans="1:12" x14ac:dyDescent="0.25">
      <c r="A6321" s="93">
        <v>1995</v>
      </c>
      <c r="B6321" s="94" t="s">
        <v>238</v>
      </c>
      <c r="C6321" s="95" t="s">
        <v>239</v>
      </c>
      <c r="D6321" s="95" t="s">
        <v>240</v>
      </c>
      <c r="E6321" s="87" t="e">
        <f t="shared" si="136"/>
        <v>#N/A</v>
      </c>
      <c r="F6321" s="69" t="e">
        <f t="shared" si="136"/>
        <v>#N/A</v>
      </c>
      <c r="G6321" s="69" t="e">
        <f t="shared" si="136"/>
        <v>#N/A</v>
      </c>
      <c r="H6321" s="69" t="e">
        <f t="shared" si="136"/>
        <v>#N/A</v>
      </c>
      <c r="I6321" s="69" t="e">
        <f t="shared" si="136"/>
        <v>#N/A</v>
      </c>
      <c r="J6321" s="70" t="e">
        <f t="shared" si="136"/>
        <v>#N/A</v>
      </c>
      <c r="K6321" s="118">
        <f>VLOOKUP(B6321,WB.GDP.1995,'WB (WDI)'!$AL$2,FALSE)</f>
        <v>8552.4519965257059</v>
      </c>
      <c r="L6321" s="112">
        <f>VLOOKUP($B6321,WB.UNEMP.1995,'WB (WDI)'!$AL$2,FALSE)</f>
        <v>10.9799995422363</v>
      </c>
    </row>
    <row r="6322" spans="1:12" x14ac:dyDescent="0.25">
      <c r="A6322" s="93">
        <v>1995</v>
      </c>
      <c r="B6322" s="94" t="s">
        <v>241</v>
      </c>
      <c r="C6322" s="95" t="s">
        <v>242</v>
      </c>
      <c r="D6322" s="95" t="s">
        <v>240</v>
      </c>
      <c r="E6322" s="87" t="e">
        <f t="shared" si="136"/>
        <v>#N/A</v>
      </c>
      <c r="F6322" s="69" t="e">
        <f t="shared" si="136"/>
        <v>#N/A</v>
      </c>
      <c r="G6322" s="69" t="e">
        <f t="shared" si="136"/>
        <v>#N/A</v>
      </c>
      <c r="H6322" s="69" t="e">
        <f t="shared" si="136"/>
        <v>#N/A</v>
      </c>
      <c r="I6322" s="69" t="e">
        <f t="shared" si="136"/>
        <v>#N/A</v>
      </c>
      <c r="J6322" s="70" t="e">
        <f t="shared" si="136"/>
        <v>#N/A</v>
      </c>
      <c r="K6322" s="118">
        <f>VLOOKUP(B6322,WB.GDP.1995,'WB (WDI)'!$AL$2,FALSE)</f>
        <v>2517.2844501094132</v>
      </c>
      <c r="L6322" s="112">
        <f>VLOOKUP($B6322,WB.UNEMP.1995,'WB (WDI)'!$AL$2,FALSE)</f>
        <v>5.5999999046325701</v>
      </c>
    </row>
    <row r="6323" spans="1:12" x14ac:dyDescent="0.25">
      <c r="A6323" s="93">
        <v>1995</v>
      </c>
      <c r="B6323" s="94" t="s">
        <v>243</v>
      </c>
      <c r="C6323" s="95" t="s">
        <v>244</v>
      </c>
      <c r="D6323" s="95" t="s">
        <v>240</v>
      </c>
      <c r="E6323" s="87" t="e">
        <f t="shared" si="136"/>
        <v>#N/A</v>
      </c>
      <c r="F6323" s="69" t="e">
        <f t="shared" si="136"/>
        <v>#N/A</v>
      </c>
      <c r="G6323" s="69" t="e">
        <f t="shared" si="136"/>
        <v>#N/A</v>
      </c>
      <c r="H6323" s="69" t="e">
        <f t="shared" si="136"/>
        <v>#N/A</v>
      </c>
      <c r="I6323" s="69" t="e">
        <f t="shared" si="136"/>
        <v>#N/A</v>
      </c>
      <c r="J6323" s="70" t="e">
        <f t="shared" si="136"/>
        <v>#N/A</v>
      </c>
      <c r="K6323" s="118">
        <f>VLOOKUP(B6323,WB.GDP.1995,'WB (WDI)'!$AL$2,FALSE)</f>
        <v>1347.8588388053915</v>
      </c>
      <c r="L6323" s="112">
        <f>VLOOKUP($B6323,WB.UNEMP.1995,'WB (WDI)'!$AL$2,FALSE)</f>
        <v>10.300000190734901</v>
      </c>
    </row>
    <row r="6324" spans="1:12" x14ac:dyDescent="0.25">
      <c r="A6324" s="93">
        <v>1995</v>
      </c>
      <c r="B6324" s="94" t="s">
        <v>245</v>
      </c>
      <c r="C6324" s="95" t="s">
        <v>246</v>
      </c>
      <c r="D6324" s="95" t="s">
        <v>240</v>
      </c>
      <c r="E6324" s="87" t="e">
        <f t="shared" ref="E6324:J6333" si="137">IF(ISNUMBER(VLOOKUP($B6324,EFW.1995,3,FALSE))=TRUE,VLOOKUP($B6324,EFW.1995,E$2,FALSE),NA())</f>
        <v>#N/A</v>
      </c>
      <c r="F6324" s="69" t="e">
        <f t="shared" si="137"/>
        <v>#N/A</v>
      </c>
      <c r="G6324" s="69" t="e">
        <f t="shared" si="137"/>
        <v>#N/A</v>
      </c>
      <c r="H6324" s="69" t="e">
        <f t="shared" si="137"/>
        <v>#N/A</v>
      </c>
      <c r="I6324" s="69" t="e">
        <f t="shared" si="137"/>
        <v>#N/A</v>
      </c>
      <c r="J6324" s="70" t="e">
        <f t="shared" si="137"/>
        <v>#N/A</v>
      </c>
      <c r="K6324" s="118">
        <f>VLOOKUP(B6324,WB.GDP.1995,'WB (WDI)'!$AL$2,FALSE)</f>
        <v>3987.545636640968</v>
      </c>
      <c r="L6324" s="112">
        <f>VLOOKUP($B6324,WB.UNEMP.1995,'WB (WDI)'!$AL$2,FALSE)</f>
        <v>8.3000001907348597</v>
      </c>
    </row>
    <row r="6325" spans="1:12" x14ac:dyDescent="0.25">
      <c r="A6325" s="93">
        <v>1995</v>
      </c>
      <c r="B6325" s="94" t="s">
        <v>247</v>
      </c>
      <c r="C6325" s="95" t="s">
        <v>248</v>
      </c>
      <c r="D6325" s="95" t="s">
        <v>240</v>
      </c>
      <c r="E6325" s="87" t="e">
        <f t="shared" si="137"/>
        <v>#N/A</v>
      </c>
      <c r="F6325" s="69" t="e">
        <f t="shared" si="137"/>
        <v>#N/A</v>
      </c>
      <c r="G6325" s="69" t="e">
        <f t="shared" si="137"/>
        <v>#N/A</v>
      </c>
      <c r="H6325" s="69" t="e">
        <f t="shared" si="137"/>
        <v>#N/A</v>
      </c>
      <c r="I6325" s="69" t="e">
        <f t="shared" si="137"/>
        <v>#N/A</v>
      </c>
      <c r="J6325" s="70" t="e">
        <f t="shared" si="137"/>
        <v>#N/A</v>
      </c>
      <c r="K6325" s="118">
        <f>VLOOKUP(B6325,WB.GDP.1995,'WB (WDI)'!$AL$2,FALSE)</f>
        <v>2494.4457130725282</v>
      </c>
      <c r="L6325" s="112">
        <f>VLOOKUP($B6325,WB.UNEMP.1995,'WB (WDI)'!$AL$2,FALSE)</f>
        <v>7.8000001907348597</v>
      </c>
    </row>
    <row r="6326" spans="1:12" x14ac:dyDescent="0.25">
      <c r="A6326" s="93">
        <v>1995</v>
      </c>
      <c r="B6326" s="94" t="s">
        <v>249</v>
      </c>
      <c r="C6326" s="95" t="s">
        <v>250</v>
      </c>
      <c r="D6326" s="95" t="s">
        <v>240</v>
      </c>
      <c r="E6326" s="87">
        <f t="shared" si="137"/>
        <v>5.100930656934306</v>
      </c>
      <c r="F6326" s="69">
        <f t="shared" si="137"/>
        <v>5.1498631948489582</v>
      </c>
      <c r="G6326" s="69">
        <f t="shared" si="137"/>
        <v>5.0419602361959095</v>
      </c>
      <c r="H6326" s="69">
        <f t="shared" si="137"/>
        <v>5.7755896340988278</v>
      </c>
      <c r="I6326" s="69">
        <f t="shared" si="137"/>
        <v>5.4533382544231355</v>
      </c>
      <c r="J6326" s="70">
        <f t="shared" si="137"/>
        <v>4.3974083935295107</v>
      </c>
      <c r="K6326" s="118">
        <f>VLOOKUP(B6326,WB.GDP.1995,'WB (WDI)'!$AL$2,FALSE)</f>
        <v>2391.4771155818958</v>
      </c>
      <c r="L6326" s="112">
        <f>VLOOKUP($B6326,WB.UNEMP.1995,'WB (WDI)'!$AL$2,FALSE)</f>
        <v>3</v>
      </c>
    </row>
    <row r="6327" spans="1:12" x14ac:dyDescent="0.25">
      <c r="A6327" s="93">
        <v>1995</v>
      </c>
      <c r="B6327" s="94" t="s">
        <v>251</v>
      </c>
      <c r="C6327" s="95" t="s">
        <v>649</v>
      </c>
      <c r="D6327" s="95" t="s">
        <v>240</v>
      </c>
      <c r="E6327" s="87">
        <f t="shared" si="137"/>
        <v>9.018524404086266</v>
      </c>
      <c r="F6327" s="69">
        <f t="shared" si="137"/>
        <v>8.8770782730813593</v>
      </c>
      <c r="G6327" s="69">
        <f t="shared" si="137"/>
        <v>7.8257331265432697</v>
      </c>
      <c r="H6327" s="69">
        <f t="shared" si="137"/>
        <v>9.444069547985114</v>
      </c>
      <c r="I6327" s="69">
        <f t="shared" si="137"/>
        <v>9.8116093918040583</v>
      </c>
      <c r="J6327" s="70">
        <f t="shared" si="137"/>
        <v>9.1178545053401017</v>
      </c>
      <c r="K6327" s="118">
        <f>VLOOKUP(B6327,WB.GDP.1995,'WB (WDI)'!$AL$2,FALSE)</f>
        <v>34546.272729928678</v>
      </c>
      <c r="L6327" s="112">
        <f>VLOOKUP($B6327,WB.UNEMP.1995,'WB (WDI)'!$AL$2,FALSE)</f>
        <v>3.2200000286102299</v>
      </c>
    </row>
    <row r="6328" spans="1:12" x14ac:dyDescent="0.25">
      <c r="A6328" s="93">
        <v>1995</v>
      </c>
      <c r="B6328" s="94" t="s">
        <v>252</v>
      </c>
      <c r="C6328" s="95" t="s">
        <v>650</v>
      </c>
      <c r="D6328" s="95" t="s">
        <v>240</v>
      </c>
      <c r="E6328" s="87" t="e">
        <f t="shared" si="137"/>
        <v>#N/A</v>
      </c>
      <c r="F6328" s="69" t="e">
        <f t="shared" si="137"/>
        <v>#N/A</v>
      </c>
      <c r="G6328" s="69" t="e">
        <f t="shared" si="137"/>
        <v>#N/A</v>
      </c>
      <c r="H6328" s="69" t="e">
        <f t="shared" si="137"/>
        <v>#N/A</v>
      </c>
      <c r="I6328" s="69" t="e">
        <f t="shared" si="137"/>
        <v>#N/A</v>
      </c>
      <c r="J6328" s="70" t="e">
        <f t="shared" si="137"/>
        <v>#N/A</v>
      </c>
      <c r="K6328" s="118">
        <f>VLOOKUP(B6328,WB.GDP.1995,'WB (WDI)'!$AL$2,FALSE)</f>
        <v>57485.902171432608</v>
      </c>
      <c r="L6328" s="112">
        <f>VLOOKUP($B6328,WB.UNEMP.1995,'WB (WDI)'!$AL$2,FALSE)</f>
        <v>3.5999999046325701</v>
      </c>
    </row>
    <row r="6329" spans="1:12" x14ac:dyDescent="0.25">
      <c r="A6329" s="93">
        <v>1995</v>
      </c>
      <c r="B6329" s="94" t="s">
        <v>253</v>
      </c>
      <c r="C6329" s="95" t="s">
        <v>653</v>
      </c>
      <c r="D6329" s="95" t="s">
        <v>240</v>
      </c>
      <c r="E6329" s="87" t="e">
        <f t="shared" si="137"/>
        <v>#N/A</v>
      </c>
      <c r="F6329" s="69" t="e">
        <f t="shared" si="137"/>
        <v>#N/A</v>
      </c>
      <c r="G6329" s="69" t="e">
        <f t="shared" si="137"/>
        <v>#N/A</v>
      </c>
      <c r="H6329" s="69" t="e">
        <f t="shared" si="137"/>
        <v>#N/A</v>
      </c>
      <c r="I6329" s="69" t="e">
        <f t="shared" si="137"/>
        <v>#N/A</v>
      </c>
      <c r="J6329" s="70" t="e">
        <f t="shared" si="137"/>
        <v>#N/A</v>
      </c>
      <c r="K6329" s="118" t="e">
        <f>VLOOKUP(B6329,WB.GDP.1995,'WB (WDI)'!$AL$2,FALSE)</f>
        <v>#N/A</v>
      </c>
      <c r="L6329" s="112">
        <f>VLOOKUP($B6329,WB.UNEMP.1995,'WB (WDI)'!$AL$2,FALSE)</f>
        <v>2.9700000286102299</v>
      </c>
    </row>
    <row r="6330" spans="1:12" x14ac:dyDescent="0.25">
      <c r="A6330" s="93">
        <v>1995</v>
      </c>
      <c r="B6330" s="94" t="s">
        <v>254</v>
      </c>
      <c r="C6330" s="95" t="s">
        <v>255</v>
      </c>
      <c r="D6330" s="95" t="s">
        <v>240</v>
      </c>
      <c r="E6330" s="87">
        <f t="shared" si="137"/>
        <v>7.8265648854961833</v>
      </c>
      <c r="F6330" s="69">
        <f t="shared" si="137"/>
        <v>6.400692671734598</v>
      </c>
      <c r="G6330" s="69">
        <f t="shared" si="137"/>
        <v>7.8888309196695499</v>
      </c>
      <c r="H6330" s="69">
        <f t="shared" si="137"/>
        <v>9.7160972069354745</v>
      </c>
      <c r="I6330" s="69">
        <f t="shared" si="137"/>
        <v>7.9293889809757934</v>
      </c>
      <c r="J6330" s="70">
        <f t="shared" si="137"/>
        <v>7.216210239860323</v>
      </c>
      <c r="K6330" s="118">
        <f>VLOOKUP(B6330,WB.GDP.1995,'WB (WDI)'!$AL$2,FALSE)</f>
        <v>34196.472153287228</v>
      </c>
      <c r="L6330" s="112">
        <f>VLOOKUP($B6330,WB.UNEMP.1995,'WB (WDI)'!$AL$2,FALSE)</f>
        <v>3.2000000476837198</v>
      </c>
    </row>
    <row r="6331" spans="1:12" x14ac:dyDescent="0.25">
      <c r="A6331" s="93">
        <v>1995</v>
      </c>
      <c r="B6331" s="94" t="s">
        <v>256</v>
      </c>
      <c r="C6331" s="95" t="s">
        <v>257</v>
      </c>
      <c r="D6331" s="95" t="s">
        <v>240</v>
      </c>
      <c r="E6331" s="87" t="e">
        <f t="shared" si="137"/>
        <v>#N/A</v>
      </c>
      <c r="F6331" s="69" t="e">
        <f t="shared" si="137"/>
        <v>#N/A</v>
      </c>
      <c r="G6331" s="69" t="e">
        <f t="shared" si="137"/>
        <v>#N/A</v>
      </c>
      <c r="H6331" s="69" t="e">
        <f t="shared" si="137"/>
        <v>#N/A</v>
      </c>
      <c r="I6331" s="69" t="e">
        <f t="shared" si="137"/>
        <v>#N/A</v>
      </c>
      <c r="J6331" s="70" t="e">
        <f t="shared" si="137"/>
        <v>#N/A</v>
      </c>
      <c r="K6331" s="118">
        <f>VLOOKUP(B6331,WB.GDP.1995,'WB (WDI)'!$AL$2,FALSE)</f>
        <v>4128.9066252546227</v>
      </c>
      <c r="L6331" s="112">
        <f>VLOOKUP($B6331,WB.UNEMP.1995,'WB (WDI)'!$AL$2,FALSE)</f>
        <v>6.1799998283386204</v>
      </c>
    </row>
    <row r="6332" spans="1:12" x14ac:dyDescent="0.25">
      <c r="A6332" s="93">
        <v>1995</v>
      </c>
      <c r="B6332" s="94" t="s">
        <v>258</v>
      </c>
      <c r="C6332" s="95" t="s">
        <v>652</v>
      </c>
      <c r="D6332" s="95" t="s">
        <v>240</v>
      </c>
      <c r="E6332" s="87">
        <f t="shared" si="137"/>
        <v>7.2810140845070421</v>
      </c>
      <c r="F6332" s="69">
        <f t="shared" si="137"/>
        <v>7.4537253881673511</v>
      </c>
      <c r="G6332" s="69">
        <f t="shared" si="137"/>
        <v>6.7061245326949876</v>
      </c>
      <c r="H6332" s="69">
        <f t="shared" si="137"/>
        <v>8.051165894262903</v>
      </c>
      <c r="I6332" s="69">
        <f t="shared" si="137"/>
        <v>8.325034766376465</v>
      </c>
      <c r="J6332" s="70">
        <f t="shared" si="137"/>
        <v>6.0463364304647458</v>
      </c>
      <c r="K6332" s="118">
        <f>VLOOKUP(B6332,WB.GDP.1995,'WB (WDI)'!$AL$2,FALSE)</f>
        <v>18188.284896620593</v>
      </c>
      <c r="L6332" s="112">
        <f>VLOOKUP($B6332,WB.UNEMP.1995,'WB (WDI)'!$AL$2,FALSE)</f>
        <v>2.0599999427795401</v>
      </c>
    </row>
    <row r="6333" spans="1:12" x14ac:dyDescent="0.25">
      <c r="A6333" s="93">
        <v>1995</v>
      </c>
      <c r="B6333" s="94" t="s">
        <v>259</v>
      </c>
      <c r="C6333" s="95" t="s">
        <v>260</v>
      </c>
      <c r="D6333" s="95" t="s">
        <v>240</v>
      </c>
      <c r="E6333" s="87" t="e">
        <f t="shared" si="137"/>
        <v>#N/A</v>
      </c>
      <c r="F6333" s="69" t="e">
        <f t="shared" si="137"/>
        <v>#N/A</v>
      </c>
      <c r="G6333" s="69" t="e">
        <f t="shared" si="137"/>
        <v>#N/A</v>
      </c>
      <c r="H6333" s="69" t="e">
        <f t="shared" si="137"/>
        <v>#N/A</v>
      </c>
      <c r="I6333" s="69" t="e">
        <f t="shared" si="137"/>
        <v>#N/A</v>
      </c>
      <c r="J6333" s="70" t="e">
        <f t="shared" si="137"/>
        <v>#N/A</v>
      </c>
      <c r="K6333" s="118">
        <f>VLOOKUP(B6333,WB.GDP.1995,'WB (WDI)'!$AL$2,FALSE)</f>
        <v>72446.413957856814</v>
      </c>
      <c r="L6333" s="112">
        <f>VLOOKUP($B6333,WB.UNEMP.1995,'WB (WDI)'!$AL$2,FALSE)</f>
        <v>4.9800000190734899</v>
      </c>
    </row>
    <row r="6334" spans="1:12" x14ac:dyDescent="0.25">
      <c r="A6334" s="93">
        <v>1995</v>
      </c>
      <c r="B6334" s="94" t="s">
        <v>261</v>
      </c>
      <c r="C6334" s="95" t="s">
        <v>262</v>
      </c>
      <c r="D6334" s="95" t="s">
        <v>240</v>
      </c>
      <c r="E6334" s="87" t="e">
        <f t="shared" ref="E6334:J6343" si="138">IF(ISNUMBER(VLOOKUP($B6334,EFW.1995,3,FALSE))=TRUE,VLOOKUP($B6334,EFW.1995,E$2,FALSE),NA())</f>
        <v>#N/A</v>
      </c>
      <c r="F6334" s="69" t="e">
        <f t="shared" si="138"/>
        <v>#N/A</v>
      </c>
      <c r="G6334" s="69" t="e">
        <f t="shared" si="138"/>
        <v>#N/A</v>
      </c>
      <c r="H6334" s="69" t="e">
        <f t="shared" si="138"/>
        <v>#N/A</v>
      </c>
      <c r="I6334" s="69" t="e">
        <f t="shared" si="138"/>
        <v>#N/A</v>
      </c>
      <c r="J6334" s="70" t="e">
        <f t="shared" si="138"/>
        <v>#N/A</v>
      </c>
      <c r="K6334" s="118">
        <f>VLOOKUP(B6334,WB.GDP.1995,'WB (WDI)'!$AL$2,FALSE)</f>
        <v>1182.4483259486474</v>
      </c>
      <c r="L6334" s="112">
        <f>VLOOKUP($B6334,WB.UNEMP.1995,'WB (WDI)'!$AL$2,FALSE)</f>
        <v>0.83999997377395597</v>
      </c>
    </row>
    <row r="6335" spans="1:12" x14ac:dyDescent="0.25">
      <c r="A6335" s="93">
        <v>1995</v>
      </c>
      <c r="B6335" s="94" t="s">
        <v>263</v>
      </c>
      <c r="C6335" s="95" t="s">
        <v>264</v>
      </c>
      <c r="D6335" s="95" t="s">
        <v>240</v>
      </c>
      <c r="E6335" s="87">
        <f t="shared" si="138"/>
        <v>6.2711148648648649</v>
      </c>
      <c r="F6335" s="69">
        <f t="shared" si="138"/>
        <v>7.3533735177388726</v>
      </c>
      <c r="G6335" s="69">
        <f t="shared" si="138"/>
        <v>3.1171958999492939</v>
      </c>
      <c r="H6335" s="69">
        <f t="shared" si="138"/>
        <v>9.0884433143836212</v>
      </c>
      <c r="I6335" s="69">
        <f t="shared" si="138"/>
        <v>6.4666789975931644</v>
      </c>
      <c r="J6335" s="70">
        <f t="shared" si="138"/>
        <v>5.3302456582181614</v>
      </c>
      <c r="K6335" s="118">
        <f>VLOOKUP(B6335,WB.GDP.1995,'WB (WDI)'!$AL$2,FALSE)</f>
        <v>5892.071663782599</v>
      </c>
      <c r="L6335" s="112">
        <f>VLOOKUP($B6335,WB.UNEMP.1995,'WB (WDI)'!$AL$2,FALSE)</f>
        <v>4.6100001335143999</v>
      </c>
    </row>
    <row r="6336" spans="1:12" x14ac:dyDescent="0.25">
      <c r="A6336" s="93">
        <v>1995</v>
      </c>
      <c r="B6336" s="94" t="s">
        <v>265</v>
      </c>
      <c r="C6336" s="95" t="s">
        <v>266</v>
      </c>
      <c r="D6336" s="95" t="s">
        <v>240</v>
      </c>
      <c r="E6336" s="87" t="e">
        <f t="shared" si="138"/>
        <v>#N/A</v>
      </c>
      <c r="F6336" s="69" t="e">
        <f t="shared" si="138"/>
        <v>#N/A</v>
      </c>
      <c r="G6336" s="69" t="e">
        <f t="shared" si="138"/>
        <v>#N/A</v>
      </c>
      <c r="H6336" s="69" t="e">
        <f t="shared" si="138"/>
        <v>#N/A</v>
      </c>
      <c r="I6336" s="69" t="e">
        <f t="shared" si="138"/>
        <v>#N/A</v>
      </c>
      <c r="J6336" s="70" t="e">
        <f t="shared" si="138"/>
        <v>#N/A</v>
      </c>
      <c r="K6336" s="118">
        <f>VLOOKUP(B6336,WB.GDP.1995,'WB (WDI)'!$AL$2,FALSE)</f>
        <v>2330.1547604616858</v>
      </c>
      <c r="L6336" s="112">
        <f>VLOOKUP($B6336,WB.UNEMP.1995,'WB (WDI)'!$AL$2,FALSE)</f>
        <v>2.5999999046325701</v>
      </c>
    </row>
    <row r="6337" spans="1:12" x14ac:dyDescent="0.25">
      <c r="A6337" s="93">
        <v>1995</v>
      </c>
      <c r="B6337" s="94" t="s">
        <v>267</v>
      </c>
      <c r="C6337" s="95" t="s">
        <v>268</v>
      </c>
      <c r="D6337" s="95" t="s">
        <v>240</v>
      </c>
      <c r="E6337" s="87">
        <f t="shared" si="138"/>
        <v>7.2569678407350695</v>
      </c>
      <c r="F6337" s="69">
        <f t="shared" si="138"/>
        <v>6.1817502920253435</v>
      </c>
      <c r="G6337" s="69">
        <f t="shared" si="138"/>
        <v>5.5952203666320921</v>
      </c>
      <c r="H6337" s="69">
        <f t="shared" si="138"/>
        <v>9.1070500459902117</v>
      </c>
      <c r="I6337" s="69">
        <f t="shared" si="138"/>
        <v>8.4705861514892824</v>
      </c>
      <c r="J6337" s="70">
        <f t="shared" si="138"/>
        <v>7.0558288720885294</v>
      </c>
      <c r="K6337" s="118">
        <f>VLOOKUP(B6337,WB.GDP.1995,'WB (WDI)'!$AL$2,FALSE)</f>
        <v>14260.094083970151</v>
      </c>
      <c r="L6337" s="112">
        <f>VLOOKUP($B6337,WB.UNEMP.1995,'WB (WDI)'!$AL$2,FALSE)</f>
        <v>3.1500000953674299</v>
      </c>
    </row>
    <row r="6338" spans="1:12" x14ac:dyDescent="0.25">
      <c r="A6338" s="93">
        <v>1995</v>
      </c>
      <c r="B6338" s="94" t="s">
        <v>269</v>
      </c>
      <c r="C6338" s="95" t="s">
        <v>270</v>
      </c>
      <c r="D6338" s="95" t="s">
        <v>240</v>
      </c>
      <c r="E6338" s="87">
        <f t="shared" si="138"/>
        <v>3.8734769230769226</v>
      </c>
      <c r="F6338" s="69" t="str">
        <f t="shared" si="138"/>
        <v/>
      </c>
      <c r="G6338" s="69">
        <f t="shared" si="138"/>
        <v>3.517542951742981</v>
      </c>
      <c r="H6338" s="69">
        <f t="shared" si="138"/>
        <v>4.8424627623612526</v>
      </c>
      <c r="I6338" s="69">
        <f t="shared" si="138"/>
        <v>10</v>
      </c>
      <c r="J6338" s="70">
        <f t="shared" si="138"/>
        <v>3.2684893003656881</v>
      </c>
      <c r="K6338" s="118">
        <f>VLOOKUP(B6338,WB.GDP.1995,'WB (WDI)'!$AL$2,FALSE)</f>
        <v>774.74626574431545</v>
      </c>
      <c r="L6338" s="112">
        <f>VLOOKUP($B6338,WB.UNEMP.1995,'WB (WDI)'!$AL$2,FALSE)</f>
        <v>0.81999999284744296</v>
      </c>
    </row>
    <row r="6339" spans="1:12" x14ac:dyDescent="0.25">
      <c r="A6339" s="93">
        <v>1995</v>
      </c>
      <c r="B6339" s="94" t="s">
        <v>271</v>
      </c>
      <c r="C6339" s="95" t="s">
        <v>272</v>
      </c>
      <c r="D6339" s="95" t="s">
        <v>240</v>
      </c>
      <c r="E6339" s="87">
        <f t="shared" si="138"/>
        <v>7.3123209169054446</v>
      </c>
      <c r="F6339" s="69">
        <f t="shared" si="138"/>
        <v>8.6672827822418412</v>
      </c>
      <c r="G6339" s="69">
        <f t="shared" si="138"/>
        <v>4.8081695618031368</v>
      </c>
      <c r="H6339" s="69">
        <f t="shared" si="138"/>
        <v>8.7955104118759788</v>
      </c>
      <c r="I6339" s="69">
        <f t="shared" si="138"/>
        <v>7.2479479465292149</v>
      </c>
      <c r="J6339" s="70">
        <f t="shared" si="138"/>
        <v>7.0891996373691919</v>
      </c>
      <c r="K6339" s="118">
        <f>VLOOKUP(B6339,WB.GDP.1995,'WB (WDI)'!$AL$2,FALSE)</f>
        <v>4178.0322375644455</v>
      </c>
      <c r="L6339" s="112">
        <f>VLOOKUP($B6339,WB.UNEMP.1995,'WB (WDI)'!$AL$2,FALSE)</f>
        <v>3.71000003814697</v>
      </c>
    </row>
    <row r="6340" spans="1:12" x14ac:dyDescent="0.25">
      <c r="A6340" s="93">
        <v>1995</v>
      </c>
      <c r="B6340" s="94" t="s">
        <v>273</v>
      </c>
      <c r="C6340" s="95" t="s">
        <v>274</v>
      </c>
      <c r="D6340" s="95" t="s">
        <v>240</v>
      </c>
      <c r="E6340" s="87">
        <f t="shared" si="138"/>
        <v>8.6089743589743577</v>
      </c>
      <c r="F6340" s="69">
        <f t="shared" si="138"/>
        <v>6.825950572523614</v>
      </c>
      <c r="G6340" s="69">
        <f t="shared" si="138"/>
        <v>7.9672773857662591</v>
      </c>
      <c r="H6340" s="69">
        <f t="shared" si="138"/>
        <v>9.686322046667815</v>
      </c>
      <c r="I6340" s="69">
        <f t="shared" si="138"/>
        <v>9.9465475077816858</v>
      </c>
      <c r="J6340" s="70">
        <f t="shared" si="138"/>
        <v>8.6695128153030669</v>
      </c>
      <c r="K6340" s="118">
        <f>VLOOKUP(B6340,WB.GDP.1995,'WB (WDI)'!$AL$2,FALSE)</f>
        <v>48767.718290190307</v>
      </c>
      <c r="L6340" s="112">
        <f>VLOOKUP($B6340,WB.UNEMP.1995,'WB (WDI)'!$AL$2,FALSE)</f>
        <v>3.2999999523162802</v>
      </c>
    </row>
    <row r="6341" spans="1:12" x14ac:dyDescent="0.25">
      <c r="A6341" s="93">
        <v>1995</v>
      </c>
      <c r="B6341" s="94" t="s">
        <v>275</v>
      </c>
      <c r="C6341" s="95" t="s">
        <v>276</v>
      </c>
      <c r="D6341" s="95" t="s">
        <v>240</v>
      </c>
      <c r="E6341" s="87">
        <f t="shared" si="138"/>
        <v>7.2722257053291548</v>
      </c>
      <c r="F6341" s="69">
        <f t="shared" si="138"/>
        <v>8.1207927428020064</v>
      </c>
      <c r="G6341" s="69">
        <f t="shared" si="138"/>
        <v>5.7372870623061161</v>
      </c>
      <c r="H6341" s="69">
        <f t="shared" si="138"/>
        <v>9.4541406866359115</v>
      </c>
      <c r="I6341" s="69">
        <f t="shared" si="138"/>
        <v>5.8669923621389435</v>
      </c>
      <c r="J6341" s="70">
        <f t="shared" si="138"/>
        <v>7.1420173474458934</v>
      </c>
      <c r="K6341" s="118">
        <f>VLOOKUP(B6341,WB.GDP.1995,'WB (WDI)'!$AL$2,FALSE)</f>
        <v>10027.886706667048</v>
      </c>
      <c r="L6341" s="112">
        <f>VLOOKUP($B6341,WB.UNEMP.1995,'WB (WDI)'!$AL$2,FALSE)</f>
        <v>1.1000000238418599</v>
      </c>
    </row>
    <row r="6342" spans="1:12" x14ac:dyDescent="0.25">
      <c r="A6342" s="93">
        <v>1995</v>
      </c>
      <c r="B6342" s="94" t="s">
        <v>277</v>
      </c>
      <c r="C6342" s="95" t="s">
        <v>278</v>
      </c>
      <c r="D6342" s="95" t="s">
        <v>240</v>
      </c>
      <c r="E6342" s="87" t="e">
        <f t="shared" si="138"/>
        <v>#N/A</v>
      </c>
      <c r="F6342" s="69" t="e">
        <f t="shared" si="138"/>
        <v>#N/A</v>
      </c>
      <c r="G6342" s="69" t="e">
        <f t="shared" si="138"/>
        <v>#N/A</v>
      </c>
      <c r="H6342" s="69" t="e">
        <f t="shared" si="138"/>
        <v>#N/A</v>
      </c>
      <c r="I6342" s="69" t="e">
        <f t="shared" si="138"/>
        <v>#N/A</v>
      </c>
      <c r="J6342" s="70" t="e">
        <f t="shared" si="138"/>
        <v>#N/A</v>
      </c>
      <c r="K6342" s="118" t="e">
        <f>VLOOKUP(B6342,WB.GDP.1995,'WB (WDI)'!$AL$2,FALSE)</f>
        <v>#N/A</v>
      </c>
      <c r="L6342" s="112">
        <f>VLOOKUP($B6342,WB.UNEMP.1995,'WB (WDI)'!$AL$2,FALSE)</f>
        <v>3.3599998950958301</v>
      </c>
    </row>
    <row r="6343" spans="1:12" x14ac:dyDescent="0.25">
      <c r="A6343" s="93">
        <v>1995</v>
      </c>
      <c r="B6343" s="94" t="s">
        <v>279</v>
      </c>
      <c r="C6343" s="95" t="s">
        <v>280</v>
      </c>
      <c r="D6343" s="95" t="s">
        <v>240</v>
      </c>
      <c r="E6343" s="87" t="e">
        <f t="shared" si="138"/>
        <v>#N/A</v>
      </c>
      <c r="F6343" s="69" t="e">
        <f t="shared" si="138"/>
        <v>#N/A</v>
      </c>
      <c r="G6343" s="69" t="e">
        <f t="shared" si="138"/>
        <v>#N/A</v>
      </c>
      <c r="H6343" s="69" t="e">
        <f t="shared" si="138"/>
        <v>#N/A</v>
      </c>
      <c r="I6343" s="69" t="e">
        <f t="shared" si="138"/>
        <v>#N/A</v>
      </c>
      <c r="J6343" s="70" t="e">
        <f t="shared" si="138"/>
        <v>#N/A</v>
      </c>
      <c r="K6343" s="118">
        <f>VLOOKUP(B6343,WB.GDP.1995,'WB (WDI)'!$AL$2,FALSE)</f>
        <v>2252.6338862535704</v>
      </c>
      <c r="L6343" s="112">
        <f>VLOOKUP($B6343,WB.UNEMP.1995,'WB (WDI)'!$AL$2,FALSE)</f>
        <v>1.9299999475479099</v>
      </c>
    </row>
    <row r="6344" spans="1:12" x14ac:dyDescent="0.25">
      <c r="A6344" s="93">
        <v>1995</v>
      </c>
      <c r="B6344" s="94" t="s">
        <v>281</v>
      </c>
      <c r="C6344" s="95" t="s">
        <v>282</v>
      </c>
      <c r="D6344" s="95" t="s">
        <v>240</v>
      </c>
      <c r="E6344" s="87" t="e">
        <f t="shared" ref="E6344:J6353" si="139">IF(ISNUMBER(VLOOKUP($B6344,EFW.1995,3,FALSE))=TRUE,VLOOKUP($B6344,EFW.1995,E$2,FALSE),NA())</f>
        <v>#N/A</v>
      </c>
      <c r="F6344" s="69" t="e">
        <f t="shared" si="139"/>
        <v>#N/A</v>
      </c>
      <c r="G6344" s="69" t="e">
        <f t="shared" si="139"/>
        <v>#N/A</v>
      </c>
      <c r="H6344" s="69" t="e">
        <f t="shared" si="139"/>
        <v>#N/A</v>
      </c>
      <c r="I6344" s="69" t="e">
        <f t="shared" si="139"/>
        <v>#N/A</v>
      </c>
      <c r="J6344" s="70" t="e">
        <f t="shared" si="139"/>
        <v>#N/A</v>
      </c>
      <c r="K6344" s="118" t="e">
        <f>VLOOKUP(B6344,WB.GDP.1995,'WB (WDI)'!$AL$2,FALSE)</f>
        <v>#N/A</v>
      </c>
      <c r="L6344" s="112">
        <f>VLOOKUP($B6344,WB.UNEMP.1995,'WB (WDI)'!$AL$2,FALSE)</f>
        <v>11.6499996185303</v>
      </c>
    </row>
    <row r="6345" spans="1:12" x14ac:dyDescent="0.25">
      <c r="A6345" s="93">
        <v>1995</v>
      </c>
      <c r="B6345" s="94" t="s">
        <v>283</v>
      </c>
      <c r="C6345" s="95" t="s">
        <v>284</v>
      </c>
      <c r="D6345" s="95" t="s">
        <v>240</v>
      </c>
      <c r="E6345" s="87">
        <f t="shared" si="139"/>
        <v>4.9316554054054054</v>
      </c>
      <c r="F6345" s="69">
        <f t="shared" si="139"/>
        <v>6.8270506849499242</v>
      </c>
      <c r="G6345" s="69">
        <f t="shared" si="139"/>
        <v>3.014756397553755</v>
      </c>
      <c r="H6345" s="69">
        <f t="shared" si="139"/>
        <v>6.4248248087629634</v>
      </c>
      <c r="I6345" s="69">
        <f t="shared" si="139"/>
        <v>2.6716687102013217</v>
      </c>
      <c r="J6345" s="70">
        <f t="shared" si="139"/>
        <v>5.7065855355955355</v>
      </c>
      <c r="K6345" s="118">
        <f>VLOOKUP(B6345,WB.GDP.1995,'WB (WDI)'!$AL$2,FALSE)</f>
        <v>1696.5678691624123</v>
      </c>
      <c r="L6345" s="112">
        <f>VLOOKUP($B6345,WB.UNEMP.1995,'WB (WDI)'!$AL$2,FALSE)</f>
        <v>2.4700000286102299</v>
      </c>
    </row>
    <row r="6346" spans="1:12" x14ac:dyDescent="0.25">
      <c r="A6346" s="93">
        <v>1995</v>
      </c>
      <c r="B6346" s="94" t="s">
        <v>285</v>
      </c>
      <c r="C6346" s="95" t="s">
        <v>286</v>
      </c>
      <c r="D6346" s="95" t="s">
        <v>240</v>
      </c>
      <c r="E6346" s="87" t="e">
        <f t="shared" si="139"/>
        <v>#N/A</v>
      </c>
      <c r="F6346" s="69" t="e">
        <f t="shared" si="139"/>
        <v>#N/A</v>
      </c>
      <c r="G6346" s="69" t="e">
        <f t="shared" si="139"/>
        <v>#N/A</v>
      </c>
      <c r="H6346" s="69" t="e">
        <f t="shared" si="139"/>
        <v>#N/A</v>
      </c>
      <c r="I6346" s="69" t="e">
        <f t="shared" si="139"/>
        <v>#N/A</v>
      </c>
      <c r="J6346" s="70" t="e">
        <f t="shared" si="139"/>
        <v>#N/A</v>
      </c>
      <c r="K6346" s="118">
        <f>VLOOKUP(B6346,WB.GDP.1995,'WB (WDI)'!$AL$2,FALSE)</f>
        <v>3300.3561792728406</v>
      </c>
      <c r="L6346" s="112">
        <f>VLOOKUP($B6346,WB.UNEMP.1995,'WB (WDI)'!$AL$2,FALSE)</f>
        <v>1.3999999761581401</v>
      </c>
    </row>
    <row r="6347" spans="1:12" x14ac:dyDescent="0.25">
      <c r="A6347" s="93">
        <v>1995</v>
      </c>
      <c r="B6347" s="94" t="s">
        <v>287</v>
      </c>
      <c r="C6347" s="95" t="s">
        <v>288</v>
      </c>
      <c r="D6347" s="95" t="s">
        <v>240</v>
      </c>
      <c r="E6347" s="87">
        <f t="shared" si="139"/>
        <v>5.786977491961415</v>
      </c>
      <c r="F6347" s="69">
        <f t="shared" si="139"/>
        <v>6.2760520824265589</v>
      </c>
      <c r="G6347" s="69">
        <f t="shared" si="139"/>
        <v>5.7517688435508365</v>
      </c>
      <c r="H6347" s="69">
        <f t="shared" si="139"/>
        <v>6.4974015411722492</v>
      </c>
      <c r="I6347" s="69">
        <f t="shared" si="139"/>
        <v>4.3383632023206085</v>
      </c>
      <c r="J6347" s="70">
        <f t="shared" si="139"/>
        <v>6.0488491187490769</v>
      </c>
      <c r="K6347" s="118">
        <f>VLOOKUP(B6347,WB.GDP.1995,'WB (WDI)'!$AL$2,FALSE)</f>
        <v>2100.6359288901454</v>
      </c>
      <c r="L6347" s="112">
        <f>VLOOKUP($B6347,WB.UNEMP.1995,'WB (WDI)'!$AL$2,FALSE)</f>
        <v>5.75</v>
      </c>
    </row>
    <row r="6348" spans="1:12" x14ac:dyDescent="0.25">
      <c r="A6348" s="93">
        <v>1995</v>
      </c>
      <c r="B6348" s="94" t="s">
        <v>289</v>
      </c>
      <c r="C6348" s="95" t="s">
        <v>290</v>
      </c>
      <c r="D6348" s="95" t="s">
        <v>240</v>
      </c>
      <c r="E6348" s="87">
        <f t="shared" si="139"/>
        <v>3.8438162544169607</v>
      </c>
      <c r="F6348" s="69">
        <f t="shared" si="139"/>
        <v>4.6051971452093898</v>
      </c>
      <c r="G6348" s="69">
        <f t="shared" si="139"/>
        <v>4.2175022243729581</v>
      </c>
      <c r="H6348" s="69">
        <f t="shared" si="139"/>
        <v>3.8831438617898568</v>
      </c>
      <c r="I6348" s="69">
        <f t="shared" si="139"/>
        <v>2.3699611259800539</v>
      </c>
      <c r="J6348" s="70">
        <f t="shared" si="139"/>
        <v>4.0829970241939453</v>
      </c>
      <c r="K6348" s="118">
        <f>VLOOKUP(B6348,WB.GDP.1995,'WB (WDI)'!$AL$2,FALSE)</f>
        <v>9333.9626760496176</v>
      </c>
      <c r="L6348" s="112">
        <f>VLOOKUP($B6348,WB.UNEMP.1995,'WB (WDI)'!$AL$2,FALSE)</f>
        <v>9.5299997329711896</v>
      </c>
    </row>
    <row r="6349" spans="1:12" x14ac:dyDescent="0.25">
      <c r="A6349" s="93">
        <v>1995</v>
      </c>
      <c r="B6349" s="94" t="s">
        <v>291</v>
      </c>
      <c r="C6349" s="95" t="s">
        <v>292</v>
      </c>
      <c r="D6349" s="95" t="s">
        <v>240</v>
      </c>
      <c r="E6349" s="87" t="e">
        <f t="shared" si="139"/>
        <v>#N/A</v>
      </c>
      <c r="F6349" s="69" t="e">
        <f t="shared" si="139"/>
        <v>#N/A</v>
      </c>
      <c r="G6349" s="69" t="e">
        <f t="shared" si="139"/>
        <v>#N/A</v>
      </c>
      <c r="H6349" s="69" t="e">
        <f t="shared" si="139"/>
        <v>#N/A</v>
      </c>
      <c r="I6349" s="69" t="e">
        <f t="shared" si="139"/>
        <v>#N/A</v>
      </c>
      <c r="J6349" s="70" t="e">
        <f t="shared" si="139"/>
        <v>#N/A</v>
      </c>
      <c r="K6349" s="118">
        <f>VLOOKUP(B6349,WB.GDP.1995,'WB (WDI)'!$AL$2,FALSE)</f>
        <v>10598.209008846967</v>
      </c>
      <c r="L6349" s="112">
        <f>VLOOKUP($B6349,WB.UNEMP.1995,'WB (WDI)'!$AL$2,FALSE)</f>
        <v>0.79000002145767201</v>
      </c>
    </row>
    <row r="6350" spans="1:12" x14ac:dyDescent="0.25">
      <c r="A6350" s="93">
        <v>1995</v>
      </c>
      <c r="B6350" s="94" t="s">
        <v>293</v>
      </c>
      <c r="C6350" s="95" t="s">
        <v>294</v>
      </c>
      <c r="D6350" s="95" t="s">
        <v>240</v>
      </c>
      <c r="E6350" s="87">
        <f t="shared" si="139"/>
        <v>5.5916666666666659</v>
      </c>
      <c r="F6350" s="69">
        <f t="shared" si="139"/>
        <v>6.7740048354765543</v>
      </c>
      <c r="G6350" s="69">
        <f t="shared" si="139"/>
        <v>4.1632914458625363</v>
      </c>
      <c r="H6350" s="69">
        <f t="shared" si="139"/>
        <v>6.2586921982615715</v>
      </c>
      <c r="I6350" s="69">
        <f t="shared" si="139"/>
        <v>4.9565843048396578</v>
      </c>
      <c r="J6350" s="70">
        <f t="shared" si="139"/>
        <v>5.7863614230192644</v>
      </c>
      <c r="K6350" s="118">
        <f>VLOOKUP(B6350,WB.GDP.1995,'WB (WDI)'!$AL$2,FALSE)</f>
        <v>1589.7985954911985</v>
      </c>
      <c r="L6350" s="112">
        <f>VLOOKUP($B6350,WB.UNEMP.1995,'WB (WDI)'!$AL$2,FALSE)</f>
        <v>1.8400000333786</v>
      </c>
    </row>
    <row r="6351" spans="1:12" x14ac:dyDescent="0.25">
      <c r="A6351" s="93">
        <v>1995</v>
      </c>
      <c r="B6351" s="94" t="s">
        <v>295</v>
      </c>
      <c r="C6351" s="95" t="s">
        <v>296</v>
      </c>
      <c r="D6351" s="95" t="s">
        <v>240</v>
      </c>
      <c r="E6351" s="87">
        <f t="shared" si="139"/>
        <v>5.3947244094488189</v>
      </c>
      <c r="F6351" s="69">
        <f t="shared" si="139"/>
        <v>5.5302697234436522</v>
      </c>
      <c r="G6351" s="69">
        <f t="shared" si="139"/>
        <v>3.6314871644993238</v>
      </c>
      <c r="H6351" s="69">
        <f t="shared" si="139"/>
        <v>7.6025024297409605</v>
      </c>
      <c r="I6351" s="69">
        <f t="shared" si="139"/>
        <v>5.4840748857282886</v>
      </c>
      <c r="J6351" s="70">
        <f t="shared" si="139"/>
        <v>5.098150926711936</v>
      </c>
      <c r="K6351" s="118">
        <f>VLOOKUP(B6351,WB.GDP.1995,'WB (WDI)'!$AL$2,FALSE)</f>
        <v>3179.5070274303653</v>
      </c>
      <c r="L6351" s="112">
        <f>VLOOKUP($B6351,WB.UNEMP.1995,'WB (WDI)'!$AL$2,FALSE)</f>
        <v>0.62999999523162797</v>
      </c>
    </row>
    <row r="6352" spans="1:12" x14ac:dyDescent="0.25">
      <c r="A6352" s="93">
        <v>1995</v>
      </c>
      <c r="B6352" s="94" t="s">
        <v>297</v>
      </c>
      <c r="C6352" s="95" t="s">
        <v>298</v>
      </c>
      <c r="D6352" s="95" t="s">
        <v>240</v>
      </c>
      <c r="E6352" s="87">
        <f t="shared" si="139"/>
        <v>6.4498170731707321</v>
      </c>
      <c r="F6352" s="69">
        <f t="shared" si="139"/>
        <v>7.0376376251251997</v>
      </c>
      <c r="G6352" s="69">
        <f t="shared" si="139"/>
        <v>5.3622766378079367</v>
      </c>
      <c r="H6352" s="69">
        <f t="shared" si="139"/>
        <v>6.6860117867190194</v>
      </c>
      <c r="I6352" s="69">
        <f t="shared" si="139"/>
        <v>6.6906978430345188</v>
      </c>
      <c r="J6352" s="70">
        <f t="shared" si="139"/>
        <v>6.5018572635642089</v>
      </c>
      <c r="K6352" s="118">
        <f>VLOOKUP(B6352,WB.GDP.1995,'WB (WDI)'!$AL$2,FALSE)</f>
        <v>4790.3499391601745</v>
      </c>
      <c r="L6352" s="112">
        <f>VLOOKUP($B6352,WB.UNEMP.1995,'WB (WDI)'!$AL$2,FALSE)</f>
        <v>12.2700004577637</v>
      </c>
    </row>
    <row r="6353" spans="1:12" x14ac:dyDescent="0.25">
      <c r="A6353" s="93">
        <v>1995</v>
      </c>
      <c r="B6353" s="94" t="s">
        <v>299</v>
      </c>
      <c r="C6353" s="95" t="s">
        <v>300</v>
      </c>
      <c r="D6353" s="95" t="s">
        <v>240</v>
      </c>
      <c r="E6353" s="87" t="e">
        <f t="shared" si="139"/>
        <v>#N/A</v>
      </c>
      <c r="F6353" s="69" t="e">
        <f t="shared" si="139"/>
        <v>#N/A</v>
      </c>
      <c r="G6353" s="69" t="e">
        <f t="shared" si="139"/>
        <v>#N/A</v>
      </c>
      <c r="H6353" s="69" t="e">
        <f t="shared" si="139"/>
        <v>#N/A</v>
      </c>
      <c r="I6353" s="69" t="e">
        <f t="shared" si="139"/>
        <v>#N/A</v>
      </c>
      <c r="J6353" s="70" t="e">
        <f t="shared" si="139"/>
        <v>#N/A</v>
      </c>
      <c r="K6353" s="118">
        <f>VLOOKUP(B6353,WB.GDP.1995,'WB (WDI)'!$AL$2,FALSE)</f>
        <v>3008.2342556902613</v>
      </c>
      <c r="L6353" s="112">
        <f>VLOOKUP($B6353,WB.UNEMP.1995,'WB (WDI)'!$AL$2,FALSE)</f>
        <v>6.6999998092651403</v>
      </c>
    </row>
    <row r="6354" spans="1:12" x14ac:dyDescent="0.25">
      <c r="A6354" s="93">
        <v>1995</v>
      </c>
      <c r="B6354" s="94" t="s">
        <v>301</v>
      </c>
      <c r="C6354" s="95" t="s">
        <v>302</v>
      </c>
      <c r="D6354" s="95" t="s">
        <v>240</v>
      </c>
      <c r="E6354" s="87" t="e">
        <f t="shared" ref="E6354:J6363" si="140">IF(ISNUMBER(VLOOKUP($B6354,EFW.1995,3,FALSE))=TRUE,VLOOKUP($B6354,EFW.1995,E$2,FALSE),NA())</f>
        <v>#N/A</v>
      </c>
      <c r="F6354" s="69" t="e">
        <f t="shared" si="140"/>
        <v>#N/A</v>
      </c>
      <c r="G6354" s="69" t="e">
        <f t="shared" si="140"/>
        <v>#N/A</v>
      </c>
      <c r="H6354" s="69" t="e">
        <f t="shared" si="140"/>
        <v>#N/A</v>
      </c>
      <c r="I6354" s="69" t="e">
        <f t="shared" si="140"/>
        <v>#N/A</v>
      </c>
      <c r="J6354" s="70" t="e">
        <f t="shared" si="140"/>
        <v>#N/A</v>
      </c>
      <c r="K6354" s="118">
        <f>VLOOKUP(B6354,WB.GDP.1995,'WB (WDI)'!$AL$2,FALSE)</f>
        <v>3025.2938768797312</v>
      </c>
      <c r="L6354" s="112">
        <f>VLOOKUP($B6354,WB.UNEMP.1995,'WB (WDI)'!$AL$2,FALSE)</f>
        <v>7.1999998092651403</v>
      </c>
    </row>
    <row r="6355" spans="1:12" x14ac:dyDescent="0.25">
      <c r="A6355" s="93">
        <v>1995</v>
      </c>
      <c r="B6355" s="94" t="s">
        <v>303</v>
      </c>
      <c r="C6355" s="95" t="s">
        <v>304</v>
      </c>
      <c r="D6355" s="95" t="s">
        <v>240</v>
      </c>
      <c r="E6355" s="87">
        <f t="shared" si="140"/>
        <v>6.8282608695652183</v>
      </c>
      <c r="F6355" s="69">
        <f t="shared" si="140"/>
        <v>5.1746610962034065</v>
      </c>
      <c r="G6355" s="69">
        <f t="shared" si="140"/>
        <v>4.8793956181229747</v>
      </c>
      <c r="H6355" s="69">
        <f t="shared" si="140"/>
        <v>9.4327092504463153</v>
      </c>
      <c r="I6355" s="69">
        <f t="shared" si="140"/>
        <v>7.4068202765721392</v>
      </c>
      <c r="J6355" s="70">
        <f t="shared" si="140"/>
        <v>7.5240675600096028</v>
      </c>
      <c r="K6355" s="118">
        <f>VLOOKUP(B6355,WB.GDP.1995,'WB (WDI)'!$AL$2,FALSE)</f>
        <v>47157.300417981918</v>
      </c>
      <c r="L6355" s="112">
        <f>VLOOKUP($B6355,WB.UNEMP.1995,'WB (WDI)'!$AL$2,FALSE)</f>
        <v>0.85000002384185802</v>
      </c>
    </row>
    <row r="6356" spans="1:12" x14ac:dyDescent="0.25">
      <c r="A6356" s="93">
        <v>1995</v>
      </c>
      <c r="B6356" s="94" t="s">
        <v>305</v>
      </c>
      <c r="C6356" s="95" t="s">
        <v>306</v>
      </c>
      <c r="D6356" s="95" t="s">
        <v>240</v>
      </c>
      <c r="E6356" s="87">
        <f t="shared" si="140"/>
        <v>6.6708463949843262</v>
      </c>
      <c r="F6356" s="69">
        <f t="shared" si="140"/>
        <v>6.7560781542241273</v>
      </c>
      <c r="G6356" s="69">
        <f t="shared" si="140"/>
        <v>5.8082574135389473</v>
      </c>
      <c r="H6356" s="69">
        <f t="shared" si="140"/>
        <v>7.2521001728297252</v>
      </c>
      <c r="I6356" s="69">
        <f t="shared" si="140"/>
        <v>7.0416651933605632</v>
      </c>
      <c r="J6356" s="70">
        <f t="shared" si="140"/>
        <v>6.4735474023715964</v>
      </c>
      <c r="K6356" s="118">
        <f>VLOOKUP(B6356,WB.GDP.1995,'WB (WDI)'!$AL$2,FALSE)</f>
        <v>28578.6779981033</v>
      </c>
      <c r="L6356" s="112">
        <f>VLOOKUP($B6356,WB.UNEMP.1995,'WB (WDI)'!$AL$2,FALSE)</f>
        <v>3.3599998950958301</v>
      </c>
    </row>
    <row r="6357" spans="1:12" x14ac:dyDescent="0.25">
      <c r="A6357" s="93">
        <v>1995</v>
      </c>
      <c r="B6357" s="94" t="s">
        <v>307</v>
      </c>
      <c r="C6357" s="95" t="s">
        <v>308</v>
      </c>
      <c r="D6357" s="95" t="s">
        <v>240</v>
      </c>
      <c r="E6357" s="87" t="e">
        <f t="shared" si="140"/>
        <v>#N/A</v>
      </c>
      <c r="F6357" s="69" t="e">
        <f t="shared" si="140"/>
        <v>#N/A</v>
      </c>
      <c r="G6357" s="69" t="e">
        <f t="shared" si="140"/>
        <v>#N/A</v>
      </c>
      <c r="H6357" s="69" t="e">
        <f t="shared" si="140"/>
        <v>#N/A</v>
      </c>
      <c r="I6357" s="69" t="e">
        <f t="shared" si="140"/>
        <v>#N/A</v>
      </c>
      <c r="J6357" s="70" t="e">
        <f t="shared" si="140"/>
        <v>#N/A</v>
      </c>
      <c r="K6357" s="118">
        <f>VLOOKUP(B6357,WB.GDP.1995,'WB (WDI)'!$AL$2,FALSE)</f>
        <v>3243.846213441805</v>
      </c>
      <c r="L6357" s="112">
        <f>VLOOKUP($B6357,WB.UNEMP.1995,'WB (WDI)'!$AL$2,FALSE)</f>
        <v>7.5999999046325701</v>
      </c>
    </row>
    <row r="6358" spans="1:12" x14ac:dyDescent="0.25">
      <c r="A6358" s="93">
        <v>1995</v>
      </c>
      <c r="B6358" s="94" t="s">
        <v>309</v>
      </c>
      <c r="C6358" s="95" t="s">
        <v>310</v>
      </c>
      <c r="D6358" s="95" t="s">
        <v>240</v>
      </c>
      <c r="E6358" s="87" t="e">
        <f t="shared" si="140"/>
        <v>#N/A</v>
      </c>
      <c r="F6358" s="69" t="e">
        <f t="shared" si="140"/>
        <v>#N/A</v>
      </c>
      <c r="G6358" s="69" t="e">
        <f t="shared" si="140"/>
        <v>#N/A</v>
      </c>
      <c r="H6358" s="69" t="e">
        <f t="shared" si="140"/>
        <v>#N/A</v>
      </c>
      <c r="I6358" s="69" t="e">
        <f t="shared" si="140"/>
        <v>#N/A</v>
      </c>
      <c r="J6358" s="70" t="e">
        <f t="shared" si="140"/>
        <v>#N/A</v>
      </c>
      <c r="K6358" s="118">
        <f>VLOOKUP(B6358,WB.GDP.1995,'WB (WDI)'!$AL$2,FALSE)</f>
        <v>4533.8101035030477</v>
      </c>
      <c r="L6358" s="112">
        <f>VLOOKUP($B6358,WB.UNEMP.1995,'WB (WDI)'!$AL$2,FALSE)</f>
        <v>9.0399999618530291</v>
      </c>
    </row>
    <row r="6359" spans="1:12" x14ac:dyDescent="0.25">
      <c r="A6359" s="93">
        <v>1995</v>
      </c>
      <c r="B6359" s="94" t="s">
        <v>311</v>
      </c>
      <c r="C6359" s="95" t="s">
        <v>312</v>
      </c>
      <c r="D6359" s="95" t="s">
        <v>240</v>
      </c>
      <c r="E6359" s="87">
        <f t="shared" si="140"/>
        <v>6.1345744680851055</v>
      </c>
      <c r="F6359" s="69">
        <f t="shared" si="140"/>
        <v>5.2699089056436232</v>
      </c>
      <c r="G6359" s="69">
        <f t="shared" si="140"/>
        <v>6.0248948272683016</v>
      </c>
      <c r="H6359" s="69">
        <f t="shared" si="140"/>
        <v>7.4309630960371829</v>
      </c>
      <c r="I6359" s="69">
        <f t="shared" si="140"/>
        <v>6.9336672760963252</v>
      </c>
      <c r="J6359" s="70">
        <f t="shared" si="140"/>
        <v>5.065625724889359</v>
      </c>
      <c r="K6359" s="118">
        <f>VLOOKUP(B6359,WB.GDP.1995,'WB (WDI)'!$AL$2,FALSE)</f>
        <v>28526.971153735973</v>
      </c>
      <c r="L6359" s="112">
        <f>VLOOKUP($B6359,WB.UNEMP.1995,'WB (WDI)'!$AL$2,FALSE)</f>
        <v>8.7799997329711896</v>
      </c>
    </row>
    <row r="6360" spans="1:12" x14ac:dyDescent="0.25">
      <c r="A6360" s="93">
        <v>1995</v>
      </c>
      <c r="B6360" s="94" t="s">
        <v>313</v>
      </c>
      <c r="C6360" s="95" t="s">
        <v>314</v>
      </c>
      <c r="D6360" s="95" t="s">
        <v>240</v>
      </c>
      <c r="E6360" s="87">
        <f t="shared" si="140"/>
        <v>5.8903051317614432</v>
      </c>
      <c r="F6360" s="69">
        <f t="shared" si="140"/>
        <v>4.6787145329753823</v>
      </c>
      <c r="G6360" s="69">
        <f t="shared" si="140"/>
        <v>4.5565830357906405</v>
      </c>
      <c r="H6360" s="69">
        <f t="shared" si="140"/>
        <v>7.1548885660347459</v>
      </c>
      <c r="I6360" s="69">
        <f t="shared" si="140"/>
        <v>5.9030756622571854</v>
      </c>
      <c r="J6360" s="70">
        <f t="shared" si="140"/>
        <v>7.4139364273717741</v>
      </c>
      <c r="K6360" s="118">
        <f>VLOOKUP(B6360,WB.GDP.1995,'WB (WDI)'!$AL$2,FALSE)</f>
        <v>8333.8524834667642</v>
      </c>
      <c r="L6360" s="112">
        <f>VLOOKUP($B6360,WB.UNEMP.1995,'WB (WDI)'!$AL$2,FALSE)</f>
        <v>14.6000003814697</v>
      </c>
    </row>
    <row r="6361" spans="1:12" x14ac:dyDescent="0.25">
      <c r="A6361" s="93">
        <v>1995</v>
      </c>
      <c r="B6361" s="94" t="s">
        <v>315</v>
      </c>
      <c r="C6361" s="95" t="s">
        <v>316</v>
      </c>
      <c r="D6361" s="95" t="s">
        <v>240</v>
      </c>
      <c r="E6361" s="87">
        <f t="shared" si="140"/>
        <v>6.4846919431279622</v>
      </c>
      <c r="F6361" s="69">
        <f t="shared" si="140"/>
        <v>3.5634811801568547</v>
      </c>
      <c r="G6361" s="69">
        <f t="shared" si="140"/>
        <v>5.2664941012179911</v>
      </c>
      <c r="H6361" s="69">
        <f t="shared" si="140"/>
        <v>8.8900292101251033</v>
      </c>
      <c r="I6361" s="69">
        <f t="shared" si="140"/>
        <v>7.8222627169470096</v>
      </c>
      <c r="J6361" s="70">
        <f t="shared" si="140"/>
        <v>6.7599655193505077</v>
      </c>
      <c r="K6361" s="118">
        <f>VLOOKUP(B6361,WB.GDP.1995,'WB (WDI)'!$AL$2,FALSE)</f>
        <v>63724.83041572514</v>
      </c>
      <c r="L6361" s="112">
        <f>VLOOKUP($B6361,WB.UNEMP.1995,'WB (WDI)'!$AL$2,FALSE)</f>
        <v>0.69999998807907104</v>
      </c>
    </row>
    <row r="6362" spans="1:12" x14ac:dyDescent="0.25">
      <c r="A6362" s="93">
        <v>1995</v>
      </c>
      <c r="B6362" s="94" t="s">
        <v>317</v>
      </c>
      <c r="C6362" s="95" t="s">
        <v>318</v>
      </c>
      <c r="D6362" s="95" t="s">
        <v>240</v>
      </c>
      <c r="E6362" s="87" t="e">
        <f t="shared" si="140"/>
        <v>#N/A</v>
      </c>
      <c r="F6362" s="69" t="e">
        <f t="shared" si="140"/>
        <v>#N/A</v>
      </c>
      <c r="G6362" s="69" t="e">
        <f t="shared" si="140"/>
        <v>#N/A</v>
      </c>
      <c r="H6362" s="69" t="e">
        <f t="shared" si="140"/>
        <v>#N/A</v>
      </c>
      <c r="I6362" s="69" t="e">
        <f t="shared" si="140"/>
        <v>#N/A</v>
      </c>
      <c r="J6362" s="70" t="e">
        <f t="shared" si="140"/>
        <v>#N/A</v>
      </c>
      <c r="K6362" s="118">
        <f>VLOOKUP(B6362,WB.GDP.1995,'WB (WDI)'!$AL$2,FALSE)</f>
        <v>13308.876156808188</v>
      </c>
      <c r="L6362" s="112">
        <f>VLOOKUP($B6362,WB.UNEMP.1995,'WB (WDI)'!$AL$2,FALSE)</f>
        <v>8.6300001144409197</v>
      </c>
    </row>
    <row r="6363" spans="1:12" x14ac:dyDescent="0.25">
      <c r="A6363" s="93">
        <v>1995</v>
      </c>
      <c r="B6363" s="94" t="s">
        <v>319</v>
      </c>
      <c r="C6363" s="95" t="s">
        <v>320</v>
      </c>
      <c r="D6363" s="95" t="s">
        <v>240</v>
      </c>
      <c r="E6363" s="87">
        <f t="shared" si="140"/>
        <v>6.4940493468795362</v>
      </c>
      <c r="F6363" s="69">
        <f t="shared" si="140"/>
        <v>4.2602154503344574</v>
      </c>
      <c r="G6363" s="69">
        <f t="shared" si="140"/>
        <v>4.7000901662954462</v>
      </c>
      <c r="H6363" s="69">
        <f t="shared" si="140"/>
        <v>9.1442242288886728</v>
      </c>
      <c r="I6363" s="69">
        <f t="shared" si="140"/>
        <v>7.5032390370537536</v>
      </c>
      <c r="J6363" s="70">
        <f t="shared" si="140"/>
        <v>6.8294736531396358</v>
      </c>
      <c r="K6363" s="118">
        <f>VLOOKUP(B6363,WB.GDP.1995,'WB (WDI)'!$AL$2,FALSE)</f>
        <v>29045.353096729592</v>
      </c>
      <c r="L6363" s="112">
        <f>VLOOKUP($B6363,WB.UNEMP.1995,'WB (WDI)'!$AL$2,FALSE)</f>
        <v>3.21000003814697</v>
      </c>
    </row>
    <row r="6364" spans="1:12" x14ac:dyDescent="0.25">
      <c r="A6364" s="93">
        <v>1995</v>
      </c>
      <c r="B6364" s="94" t="s">
        <v>321</v>
      </c>
      <c r="C6364" s="95" t="s">
        <v>322</v>
      </c>
      <c r="D6364" s="95" t="s">
        <v>240</v>
      </c>
      <c r="E6364" s="87" t="e">
        <f t="shared" ref="E6364:J6373" si="141">IF(ISNUMBER(VLOOKUP($B6364,EFW.1995,3,FALSE))=TRUE,VLOOKUP($B6364,EFW.1995,E$2,FALSE),NA())</f>
        <v>#N/A</v>
      </c>
      <c r="F6364" s="69" t="e">
        <f t="shared" si="141"/>
        <v>#N/A</v>
      </c>
      <c r="G6364" s="69" t="e">
        <f t="shared" si="141"/>
        <v>#N/A</v>
      </c>
      <c r="H6364" s="69" t="e">
        <f t="shared" si="141"/>
        <v>#N/A</v>
      </c>
      <c r="I6364" s="69" t="e">
        <f t="shared" si="141"/>
        <v>#N/A</v>
      </c>
      <c r="J6364" s="70" t="e">
        <f t="shared" si="141"/>
        <v>#N/A</v>
      </c>
      <c r="K6364" s="118" t="e">
        <f>VLOOKUP(B6364,WB.GDP.1995,'WB (WDI)'!$AL$2,FALSE)</f>
        <v>#N/A</v>
      </c>
      <c r="L6364" s="112">
        <f>VLOOKUP($B6364,WB.UNEMP.1995,'WB (WDI)'!$AL$2,FALSE)</f>
        <v>0.46000000834464999</v>
      </c>
    </row>
    <row r="6365" spans="1:12" x14ac:dyDescent="0.25">
      <c r="A6365" s="93">
        <v>1995</v>
      </c>
      <c r="B6365" s="94" t="s">
        <v>323</v>
      </c>
      <c r="C6365" s="95" t="s">
        <v>324</v>
      </c>
      <c r="D6365" s="95" t="s">
        <v>240</v>
      </c>
      <c r="E6365" s="87" t="e">
        <f t="shared" si="141"/>
        <v>#N/A</v>
      </c>
      <c r="F6365" s="69" t="e">
        <f t="shared" si="141"/>
        <v>#N/A</v>
      </c>
      <c r="G6365" s="69" t="e">
        <f t="shared" si="141"/>
        <v>#N/A</v>
      </c>
      <c r="H6365" s="69" t="e">
        <f t="shared" si="141"/>
        <v>#N/A</v>
      </c>
      <c r="I6365" s="69" t="e">
        <f t="shared" si="141"/>
        <v>#N/A</v>
      </c>
      <c r="J6365" s="70" t="e">
        <f t="shared" si="141"/>
        <v>#N/A</v>
      </c>
      <c r="K6365" s="118">
        <f>VLOOKUP(B6365,WB.GDP.1995,'WB (WDI)'!$AL$2,FALSE)</f>
        <v>42855.792734361319</v>
      </c>
      <c r="L6365" s="112">
        <f>VLOOKUP($B6365,WB.UNEMP.1995,'WB (WDI)'!$AL$2,FALSE)</f>
        <v>5.8600001335143999</v>
      </c>
    </row>
    <row r="6366" spans="1:12" x14ac:dyDescent="0.25">
      <c r="A6366" s="93">
        <v>1995</v>
      </c>
      <c r="B6366" s="94" t="s">
        <v>325</v>
      </c>
      <c r="C6366" s="95" t="s">
        <v>326</v>
      </c>
      <c r="D6366" s="95" t="s">
        <v>240</v>
      </c>
      <c r="E6366" s="87" t="e">
        <f t="shared" si="141"/>
        <v>#N/A</v>
      </c>
      <c r="F6366" s="69" t="e">
        <f t="shared" si="141"/>
        <v>#N/A</v>
      </c>
      <c r="G6366" s="69" t="e">
        <f t="shared" si="141"/>
        <v>#N/A</v>
      </c>
      <c r="H6366" s="69" t="e">
        <f t="shared" si="141"/>
        <v>#N/A</v>
      </c>
      <c r="I6366" s="69" t="e">
        <f t="shared" si="141"/>
        <v>#N/A</v>
      </c>
      <c r="J6366" s="70" t="e">
        <f t="shared" si="141"/>
        <v>#N/A</v>
      </c>
      <c r="K6366" s="118">
        <f>VLOOKUP(B6366,WB.GDP.1995,'WB (WDI)'!$AL$2,FALSE)</f>
        <v>4047.128464393315</v>
      </c>
      <c r="L6366" s="112">
        <f>VLOOKUP($B6366,WB.UNEMP.1995,'WB (WDI)'!$AL$2,FALSE)</f>
        <v>10.6199998855591</v>
      </c>
    </row>
    <row r="6367" spans="1:12" x14ac:dyDescent="0.25">
      <c r="A6367" s="93">
        <v>1995</v>
      </c>
      <c r="B6367" s="94" t="s">
        <v>327</v>
      </c>
      <c r="C6367" s="95" t="s">
        <v>328</v>
      </c>
      <c r="D6367" s="95" t="s">
        <v>240</v>
      </c>
      <c r="E6367" s="87">
        <f t="shared" si="141"/>
        <v>3.971159420289855</v>
      </c>
      <c r="F6367" s="69">
        <f t="shared" si="141"/>
        <v>4.7723680458109135</v>
      </c>
      <c r="G6367" s="69">
        <f t="shared" si="141"/>
        <v>3.1047480849050895</v>
      </c>
      <c r="H6367" s="69">
        <f t="shared" si="141"/>
        <v>6.5935338014873537</v>
      </c>
      <c r="I6367" s="69">
        <f t="shared" si="141"/>
        <v>2.0362393805354655</v>
      </c>
      <c r="J6367" s="70">
        <f t="shared" si="141"/>
        <v>3.7365339251639553</v>
      </c>
      <c r="K6367" s="118" t="e">
        <f>VLOOKUP(B6367,WB.GDP.1995,'WB (WDI)'!$AL$2,FALSE)</f>
        <v>#N/A</v>
      </c>
      <c r="L6367" s="112">
        <f>VLOOKUP($B6367,WB.UNEMP.1995,'WB (WDI)'!$AL$2,FALSE)</f>
        <v>7.1999998092651403</v>
      </c>
    </row>
    <row r="6368" spans="1:12" x14ac:dyDescent="0.25">
      <c r="A6368" s="93">
        <v>1995</v>
      </c>
      <c r="B6368" s="94" t="s">
        <v>329</v>
      </c>
      <c r="C6368" s="95" t="s">
        <v>330</v>
      </c>
      <c r="D6368" s="95" t="s">
        <v>240</v>
      </c>
      <c r="E6368" s="87">
        <f t="shared" si="141"/>
        <v>6.0590161001788907</v>
      </c>
      <c r="F6368" s="69">
        <f t="shared" si="141"/>
        <v>7.1437427953024963</v>
      </c>
      <c r="G6368" s="69">
        <f t="shared" si="141"/>
        <v>5.3779300200419025</v>
      </c>
      <c r="H6368" s="69">
        <f t="shared" si="141"/>
        <v>3.2119949575099436</v>
      </c>
      <c r="I6368" s="69">
        <f t="shared" si="141"/>
        <v>8.3128190521099494</v>
      </c>
      <c r="J6368" s="70">
        <f t="shared" si="141"/>
        <v>6.3272806187494766</v>
      </c>
      <c r="K6368" s="118">
        <f>VLOOKUP(B6368,WB.GDP.1995,'WB (WDI)'!$AL$2,FALSE)</f>
        <v>13681.161986901609</v>
      </c>
      <c r="L6368" s="112">
        <f>VLOOKUP($B6368,WB.UNEMP.1995,'WB (WDI)'!$AL$2,FALSE)</f>
        <v>7.6399998664856001</v>
      </c>
    </row>
    <row r="6369" spans="1:12" x14ac:dyDescent="0.25">
      <c r="A6369" s="93">
        <v>1995</v>
      </c>
      <c r="B6369" s="94" t="s">
        <v>331</v>
      </c>
      <c r="C6369" s="95" t="s">
        <v>332</v>
      </c>
      <c r="D6369" s="95" t="s">
        <v>240</v>
      </c>
      <c r="E6369" s="87">
        <f t="shared" si="141"/>
        <v>6.6726093088857548</v>
      </c>
      <c r="F6369" s="69">
        <f t="shared" si="141"/>
        <v>4.7226946215049956</v>
      </c>
      <c r="G6369" s="69">
        <f t="shared" si="141"/>
        <v>5.2759812607947305</v>
      </c>
      <c r="H6369" s="69">
        <f t="shared" si="141"/>
        <v>7.7595867658705941</v>
      </c>
      <c r="I6369" s="69" t="str">
        <f t="shared" si="141"/>
        <v/>
      </c>
      <c r="J6369" s="70">
        <f t="shared" si="141"/>
        <v>7.5815534999009078</v>
      </c>
      <c r="K6369" s="118">
        <f>VLOOKUP(B6369,WB.GDP.1995,'WB (WDI)'!$AL$2,FALSE)</f>
        <v>101571.37061150775</v>
      </c>
      <c r="L6369" s="112">
        <f>VLOOKUP($B6369,WB.UNEMP.1995,'WB (WDI)'!$AL$2,FALSE)</f>
        <v>1.79999995231628</v>
      </c>
    </row>
    <row r="6370" spans="1:12" x14ac:dyDescent="0.25">
      <c r="A6370" s="93">
        <v>1995</v>
      </c>
      <c r="B6370" s="94" t="s">
        <v>333</v>
      </c>
      <c r="C6370" s="95" t="s">
        <v>334</v>
      </c>
      <c r="D6370" s="95" t="s">
        <v>240</v>
      </c>
      <c r="E6370" s="87" t="e">
        <f t="shared" si="141"/>
        <v>#N/A</v>
      </c>
      <c r="F6370" s="69" t="e">
        <f t="shared" si="141"/>
        <v>#N/A</v>
      </c>
      <c r="G6370" s="69" t="e">
        <f t="shared" si="141"/>
        <v>#N/A</v>
      </c>
      <c r="H6370" s="69" t="e">
        <f t="shared" si="141"/>
        <v>#N/A</v>
      </c>
      <c r="I6370" s="69" t="e">
        <f t="shared" si="141"/>
        <v>#N/A</v>
      </c>
      <c r="J6370" s="70" t="e">
        <f t="shared" si="141"/>
        <v>#N/A</v>
      </c>
      <c r="K6370" s="118" t="e">
        <f>VLOOKUP(B6370,WB.GDP.1995,'WB (WDI)'!$AL$2,FALSE)</f>
        <v>#N/A</v>
      </c>
      <c r="L6370" s="112">
        <f>VLOOKUP($B6370,WB.UNEMP.1995,'WB (WDI)'!$AL$2,FALSE)</f>
        <v>8.9099998474121094</v>
      </c>
    </row>
    <row r="6371" spans="1:12" x14ac:dyDescent="0.25">
      <c r="A6371" s="93">
        <v>1995</v>
      </c>
      <c r="B6371" s="94" t="s">
        <v>335</v>
      </c>
      <c r="C6371" s="95" t="s">
        <v>336</v>
      </c>
      <c r="D6371" s="95" t="s">
        <v>337</v>
      </c>
      <c r="E6371" s="87" t="e">
        <f t="shared" si="141"/>
        <v>#N/A</v>
      </c>
      <c r="F6371" s="69" t="e">
        <f t="shared" si="141"/>
        <v>#N/A</v>
      </c>
      <c r="G6371" s="69" t="e">
        <f t="shared" si="141"/>
        <v>#N/A</v>
      </c>
      <c r="H6371" s="69" t="e">
        <f t="shared" si="141"/>
        <v>#N/A</v>
      </c>
      <c r="I6371" s="69" t="e">
        <f t="shared" si="141"/>
        <v>#N/A</v>
      </c>
      <c r="J6371" s="70" t="e">
        <f t="shared" si="141"/>
        <v>#N/A</v>
      </c>
      <c r="K6371" s="118">
        <f>VLOOKUP(B6371,WB.GDP.1995,'WB (WDI)'!$AL$2,FALSE)</f>
        <v>5805.2669125875918</v>
      </c>
      <c r="L6371" s="112">
        <f>VLOOKUP($B6371,WB.UNEMP.1995,'WB (WDI)'!$AL$2,FALSE)</f>
        <v>17.700000762939499</v>
      </c>
    </row>
    <row r="6372" spans="1:12" x14ac:dyDescent="0.25">
      <c r="A6372" s="93">
        <v>1995</v>
      </c>
      <c r="B6372" s="94" t="s">
        <v>338</v>
      </c>
      <c r="C6372" s="95" t="s">
        <v>339</v>
      </c>
      <c r="D6372" s="95" t="s">
        <v>337</v>
      </c>
      <c r="E6372" s="87">
        <f t="shared" si="141"/>
        <v>4.8608540925266901</v>
      </c>
      <c r="F6372" s="69">
        <f t="shared" si="141"/>
        <v>4.595786502135744</v>
      </c>
      <c r="G6372" s="69">
        <f t="shared" si="141"/>
        <v>5.7777960661563208</v>
      </c>
      <c r="H6372" s="69">
        <f t="shared" si="141"/>
        <v>1.9964467526899869</v>
      </c>
      <c r="I6372" s="69">
        <f t="shared" si="141"/>
        <v>6.4208000561772076</v>
      </c>
      <c r="J6372" s="70">
        <f t="shared" si="141"/>
        <v>5.4774717585374892</v>
      </c>
      <c r="K6372" s="118">
        <f>VLOOKUP(B6372,WB.GDP.1995,'WB (WDI)'!$AL$2,FALSE)</f>
        <v>11000.720623236639</v>
      </c>
      <c r="L6372" s="112">
        <f>VLOOKUP($B6372,WB.UNEMP.1995,'WB (WDI)'!$AL$2,FALSE)</f>
        <v>13.710000038146999</v>
      </c>
    </row>
    <row r="6373" spans="1:12" x14ac:dyDescent="0.25">
      <c r="A6373" s="93">
        <v>1995</v>
      </c>
      <c r="B6373" s="94" t="s">
        <v>340</v>
      </c>
      <c r="C6373" s="95" t="s">
        <v>341</v>
      </c>
      <c r="D6373" s="95" t="s">
        <v>337</v>
      </c>
      <c r="E6373" s="87">
        <f t="shared" si="141"/>
        <v>6.4568965517241379</v>
      </c>
      <c r="F6373" s="69">
        <f t="shared" si="141"/>
        <v>6.4102911568560463</v>
      </c>
      <c r="G6373" s="69">
        <f t="shared" si="141"/>
        <v>6.3915612236950636</v>
      </c>
      <c r="H6373" s="69">
        <f t="shared" si="141"/>
        <v>5.9531766081821873</v>
      </c>
      <c r="I6373" s="69">
        <f t="shared" si="141"/>
        <v>7.7922466059398294</v>
      </c>
      <c r="J6373" s="70">
        <f t="shared" si="141"/>
        <v>5.7884991037818638</v>
      </c>
      <c r="K6373" s="118">
        <f>VLOOKUP(B6373,WB.GDP.1995,'WB (WDI)'!$AL$2,FALSE)</f>
        <v>22831.269237150176</v>
      </c>
      <c r="L6373" s="112">
        <f>VLOOKUP($B6373,WB.UNEMP.1995,'WB (WDI)'!$AL$2,FALSE)</f>
        <v>4.0199999809265101</v>
      </c>
    </row>
    <row r="6374" spans="1:12" x14ac:dyDescent="0.25">
      <c r="A6374" s="93">
        <v>1995</v>
      </c>
      <c r="B6374" s="94" t="s">
        <v>342</v>
      </c>
      <c r="C6374" s="95" t="s">
        <v>343</v>
      </c>
      <c r="D6374" s="95" t="s">
        <v>337</v>
      </c>
      <c r="E6374" s="87">
        <f t="shared" ref="E6374:J6383" si="142">IF(ISNUMBER(VLOOKUP($B6374,EFW.1995,3,FALSE))=TRUE,VLOOKUP($B6374,EFW.1995,E$2,FALSE),NA())</f>
        <v>6.7335260115606923</v>
      </c>
      <c r="F6374" s="69">
        <f t="shared" si="142"/>
        <v>7.1991800555559538</v>
      </c>
      <c r="G6374" s="69">
        <f t="shared" si="142"/>
        <v>6.7279839524211358</v>
      </c>
      <c r="H6374" s="69">
        <f t="shared" si="142"/>
        <v>6.2413348592776998</v>
      </c>
      <c r="I6374" s="69">
        <f t="shared" si="142"/>
        <v>7.1759751218125771</v>
      </c>
      <c r="J6374" s="70">
        <f t="shared" si="142"/>
        <v>6.3876069003278673</v>
      </c>
      <c r="K6374" s="118">
        <f>VLOOKUP(B6374,WB.GDP.1995,'WB (WDI)'!$AL$2,FALSE)</f>
        <v>16663.356672426969</v>
      </c>
      <c r="L6374" s="112">
        <f>VLOOKUP($B6374,WB.UNEMP.1995,'WB (WDI)'!$AL$2,FALSE)</f>
        <v>10.170000076293899</v>
      </c>
    </row>
    <row r="6375" spans="1:12" x14ac:dyDescent="0.25">
      <c r="A6375" s="93">
        <v>1995</v>
      </c>
      <c r="B6375" s="94" t="s">
        <v>344</v>
      </c>
      <c r="C6375" s="95" t="s">
        <v>345</v>
      </c>
      <c r="D6375" s="95" t="s">
        <v>337</v>
      </c>
      <c r="E6375" s="87">
        <f t="shared" si="142"/>
        <v>5.6923557692307689</v>
      </c>
      <c r="F6375" s="69">
        <f t="shared" si="142"/>
        <v>4.2104749693968131</v>
      </c>
      <c r="G6375" s="69">
        <f t="shared" si="142"/>
        <v>6.2558268277371676</v>
      </c>
      <c r="H6375" s="69">
        <f t="shared" si="142"/>
        <v>6.0279518399081073</v>
      </c>
      <c r="I6375" s="69">
        <f t="shared" si="142"/>
        <v>7.3097796817295393</v>
      </c>
      <c r="J6375" s="70">
        <f t="shared" si="142"/>
        <v>4.7153470978014091</v>
      </c>
      <c r="K6375" s="118">
        <f>VLOOKUP(B6375,WB.GDP.1995,'WB (WDI)'!$AL$2,FALSE)</f>
        <v>12499.447905066969</v>
      </c>
      <c r="L6375" s="112">
        <f>VLOOKUP($B6375,WB.UNEMP.1995,'WB (WDI)'!$AL$2,FALSE)</f>
        <v>13.699999809265099</v>
      </c>
    </row>
    <row r="6376" spans="1:12" x14ac:dyDescent="0.25">
      <c r="A6376" s="93">
        <v>1995</v>
      </c>
      <c r="B6376" s="94" t="s">
        <v>346</v>
      </c>
      <c r="C6376" s="95" t="s">
        <v>347</v>
      </c>
      <c r="D6376" s="95" t="s">
        <v>337</v>
      </c>
      <c r="E6376" s="87" t="e">
        <f t="shared" si="142"/>
        <v>#N/A</v>
      </c>
      <c r="F6376" s="69" t="e">
        <f t="shared" si="142"/>
        <v>#N/A</v>
      </c>
      <c r="G6376" s="69" t="e">
        <f t="shared" si="142"/>
        <v>#N/A</v>
      </c>
      <c r="H6376" s="69" t="e">
        <f t="shared" si="142"/>
        <v>#N/A</v>
      </c>
      <c r="I6376" s="69" t="e">
        <f t="shared" si="142"/>
        <v>#N/A</v>
      </c>
      <c r="J6376" s="70" t="e">
        <f t="shared" si="142"/>
        <v>#N/A</v>
      </c>
      <c r="K6376" s="118">
        <f>VLOOKUP(B6376,WB.GDP.1995,'WB (WDI)'!$AL$2,FALSE)</f>
        <v>5696.1583587276382</v>
      </c>
      <c r="L6376" s="112">
        <f>VLOOKUP($B6376,WB.UNEMP.1995,'WB (WDI)'!$AL$2,FALSE)</f>
        <v>5.3000001907348597</v>
      </c>
    </row>
    <row r="6377" spans="1:12" x14ac:dyDescent="0.25">
      <c r="A6377" s="93">
        <v>1995</v>
      </c>
      <c r="B6377" s="94" t="s">
        <v>348</v>
      </c>
      <c r="C6377" s="95" t="s">
        <v>349</v>
      </c>
      <c r="D6377" s="95" t="s">
        <v>337</v>
      </c>
      <c r="E6377" s="87">
        <f t="shared" si="142"/>
        <v>4.355428571428571</v>
      </c>
      <c r="F6377" s="69">
        <f t="shared" si="142"/>
        <v>5.3420544874147557</v>
      </c>
      <c r="G6377" s="69">
        <f t="shared" si="142"/>
        <v>5.686569190011892</v>
      </c>
      <c r="H6377" s="69">
        <f t="shared" si="142"/>
        <v>0.74226181835373339</v>
      </c>
      <c r="I6377" s="69">
        <f t="shared" si="142"/>
        <v>5.6022797360043892</v>
      </c>
      <c r="J6377" s="70">
        <f t="shared" si="142"/>
        <v>4.1909434218006911</v>
      </c>
      <c r="K6377" s="118">
        <f>VLOOKUP(B6377,WB.GDP.1995,'WB (WDI)'!$AL$2,FALSE)</f>
        <v>12156.034583062437</v>
      </c>
      <c r="L6377" s="112">
        <f>VLOOKUP($B6377,WB.UNEMP.1995,'WB (WDI)'!$AL$2,FALSE)</f>
        <v>8.0100002288818395</v>
      </c>
    </row>
    <row r="6378" spans="1:12" x14ac:dyDescent="0.25">
      <c r="A6378" s="93">
        <v>1995</v>
      </c>
      <c r="B6378" s="94" t="s">
        <v>350</v>
      </c>
      <c r="C6378" s="95" t="s">
        <v>351</v>
      </c>
      <c r="D6378" s="95" t="s">
        <v>337</v>
      </c>
      <c r="E6378" s="87">
        <f t="shared" si="142"/>
        <v>4.6309727626459143</v>
      </c>
      <c r="F6378" s="69">
        <f t="shared" si="142"/>
        <v>6.0788789313148914</v>
      </c>
      <c r="G6378" s="69">
        <f t="shared" si="142"/>
        <v>4.9510996170846004</v>
      </c>
      <c r="H6378" s="69">
        <f t="shared" si="142"/>
        <v>1.256566641965897</v>
      </c>
      <c r="I6378" s="69">
        <f t="shared" si="142"/>
        <v>6.5915287670816554</v>
      </c>
      <c r="J6378" s="70">
        <f t="shared" si="142"/>
        <v>4.4629160261493919</v>
      </c>
      <c r="K6378" s="118">
        <f>VLOOKUP(B6378,WB.GDP.1995,'WB (WDI)'!$AL$2,FALSE)</f>
        <v>13349.031367527799</v>
      </c>
      <c r="L6378" s="112">
        <f>VLOOKUP($B6378,WB.UNEMP.1995,'WB (WDI)'!$AL$2,FALSE)</f>
        <v>9.4499998092651403</v>
      </c>
    </row>
    <row r="6379" spans="1:12" x14ac:dyDescent="0.25">
      <c r="A6379" s="93">
        <v>1995</v>
      </c>
      <c r="B6379" s="94" t="s">
        <v>352</v>
      </c>
      <c r="C6379" s="95" t="s">
        <v>353</v>
      </c>
      <c r="D6379" s="95" t="s">
        <v>337</v>
      </c>
      <c r="E6379" s="87">
        <f t="shared" si="142"/>
        <v>6.0995594713656391</v>
      </c>
      <c r="F6379" s="69">
        <f t="shared" si="142"/>
        <v>5.4277149130307478</v>
      </c>
      <c r="G6379" s="69">
        <f t="shared" si="142"/>
        <v>6.5937774400008227</v>
      </c>
      <c r="H6379" s="69">
        <f t="shared" si="142"/>
        <v>6.6920294060175181</v>
      </c>
      <c r="I6379" s="69">
        <f t="shared" si="142"/>
        <v>6.6782277629285147</v>
      </c>
      <c r="J6379" s="70">
        <f t="shared" si="142"/>
        <v>5.12379081399874</v>
      </c>
      <c r="K6379" s="118">
        <f>VLOOKUP(B6379,WB.GDP.1995,'WB (WDI)'!$AL$2,FALSE)</f>
        <v>13291.738889567743</v>
      </c>
      <c r="L6379" s="112">
        <f>VLOOKUP($B6379,WB.UNEMP.1995,'WB (WDI)'!$AL$2,FALSE)</f>
        <v>13.1099996566772</v>
      </c>
    </row>
    <row r="6380" spans="1:12" x14ac:dyDescent="0.25">
      <c r="A6380" s="93">
        <v>1995</v>
      </c>
      <c r="B6380" s="94" t="s">
        <v>354</v>
      </c>
      <c r="C6380" s="95" t="s">
        <v>355</v>
      </c>
      <c r="D6380" s="95" t="s">
        <v>337</v>
      </c>
      <c r="E6380" s="87">
        <f t="shared" si="142"/>
        <v>3.7109263157894734</v>
      </c>
      <c r="F6380" s="69">
        <f t="shared" si="142"/>
        <v>4.4446836283593125</v>
      </c>
      <c r="G6380" s="69">
        <f t="shared" si="142"/>
        <v>5.3375858396491136</v>
      </c>
      <c r="H6380" s="69">
        <f t="shared" si="142"/>
        <v>1.1535431428824182E-2</v>
      </c>
      <c r="I6380" s="69">
        <f t="shared" si="142"/>
        <v>6.1871612673058713</v>
      </c>
      <c r="J6380" s="70">
        <f t="shared" si="142"/>
        <v>2.8450688160726889</v>
      </c>
      <c r="K6380" s="118">
        <f>VLOOKUP(B6380,WB.GDP.1995,'WB (WDI)'!$AL$2,FALSE)</f>
        <v>7616.5457260790099</v>
      </c>
      <c r="L6380" s="112">
        <f>VLOOKUP($B6380,WB.UNEMP.1995,'WB (WDI)'!$AL$2,FALSE)</f>
        <v>5.6199998855590803</v>
      </c>
    </row>
    <row r="6381" spans="1:12" x14ac:dyDescent="0.25">
      <c r="A6381" s="93">
        <v>1995</v>
      </c>
      <c r="B6381" s="94" t="s">
        <v>356</v>
      </c>
      <c r="C6381" s="95" t="s">
        <v>357</v>
      </c>
      <c r="D6381" s="95" t="s">
        <v>337</v>
      </c>
      <c r="E6381" s="87" t="e">
        <f t="shared" si="142"/>
        <v>#N/A</v>
      </c>
      <c r="F6381" s="69" t="e">
        <f t="shared" si="142"/>
        <v>#N/A</v>
      </c>
      <c r="G6381" s="69" t="e">
        <f t="shared" si="142"/>
        <v>#N/A</v>
      </c>
      <c r="H6381" s="69" t="e">
        <f t="shared" si="142"/>
        <v>#N/A</v>
      </c>
      <c r="I6381" s="69" t="e">
        <f t="shared" si="142"/>
        <v>#N/A</v>
      </c>
      <c r="J6381" s="70" t="e">
        <f t="shared" si="142"/>
        <v>#N/A</v>
      </c>
      <c r="K6381" s="118" t="e">
        <f>VLOOKUP(B6381,WB.GDP.1995,'WB (WDI)'!$AL$2,FALSE)</f>
        <v>#N/A</v>
      </c>
      <c r="L6381" s="112" t="e">
        <f>VLOOKUP($B6381,WB.UNEMP.1995,'WB (WDI)'!$AL$2,FALSE)</f>
        <v>#N/A</v>
      </c>
    </row>
    <row r="6382" spans="1:12" x14ac:dyDescent="0.25">
      <c r="A6382" s="93">
        <v>1995</v>
      </c>
      <c r="B6382" s="94" t="s">
        <v>358</v>
      </c>
      <c r="C6382" s="95" t="s">
        <v>359</v>
      </c>
      <c r="D6382" s="95" t="s">
        <v>337</v>
      </c>
      <c r="E6382" s="87">
        <f t="shared" si="142"/>
        <v>7.89859296482412</v>
      </c>
      <c r="F6382" s="69">
        <f t="shared" si="142"/>
        <v>4.7003580408304142</v>
      </c>
      <c r="G6382" s="69">
        <f t="shared" si="142"/>
        <v>8.3479662091495683</v>
      </c>
      <c r="H6382" s="69">
        <f t="shared" si="142"/>
        <v>9.7696252132616017</v>
      </c>
      <c r="I6382" s="69">
        <f t="shared" si="142"/>
        <v>9.0234368544355572</v>
      </c>
      <c r="J6382" s="70">
        <f t="shared" si="142"/>
        <v>7.668374734168478</v>
      </c>
      <c r="K6382" s="118">
        <f>VLOOKUP(B6382,WB.GDP.1995,'WB (WDI)'!$AL$2,FALSE)</f>
        <v>43153.03642389211</v>
      </c>
      <c r="L6382" s="112">
        <f>VLOOKUP($B6382,WB.UNEMP.1995,'WB (WDI)'!$AL$2,FALSE)</f>
        <v>6.9899997711181596</v>
      </c>
    </row>
    <row r="6383" spans="1:12" x14ac:dyDescent="0.25">
      <c r="A6383" s="93">
        <v>1995</v>
      </c>
      <c r="B6383" s="94" t="s">
        <v>360</v>
      </c>
      <c r="C6383" s="95" t="s">
        <v>361</v>
      </c>
      <c r="D6383" s="95" t="s">
        <v>337</v>
      </c>
      <c r="E6383" s="87">
        <f t="shared" si="142"/>
        <v>6.2873806451612895</v>
      </c>
      <c r="F6383" s="69">
        <f t="shared" si="142"/>
        <v>6.9481184661634705</v>
      </c>
      <c r="G6383" s="69">
        <f t="shared" si="142"/>
        <v>6.8418287815996157</v>
      </c>
      <c r="H6383" s="69">
        <f t="shared" si="142"/>
        <v>2.3073374871651726</v>
      </c>
      <c r="I6383" s="69">
        <f t="shared" si="142"/>
        <v>9.775151684995036</v>
      </c>
      <c r="J6383" s="70">
        <f t="shared" si="142"/>
        <v>5.8026821199861809</v>
      </c>
      <c r="K6383" s="118">
        <f>VLOOKUP(B6383,WB.GDP.1995,'WB (WDI)'!$AL$2,FALSE)</f>
        <v>12774.860838351018</v>
      </c>
      <c r="L6383" s="112">
        <f>VLOOKUP($B6383,WB.UNEMP.1995,'WB (WDI)'!$AL$2,FALSE)</f>
        <v>9.6599998474121094</v>
      </c>
    </row>
    <row r="6384" spans="1:12" x14ac:dyDescent="0.25">
      <c r="A6384" s="93">
        <v>1995</v>
      </c>
      <c r="B6384" s="94" t="s">
        <v>362</v>
      </c>
      <c r="C6384" s="95" t="s">
        <v>363</v>
      </c>
      <c r="D6384" s="95" t="s">
        <v>337</v>
      </c>
      <c r="E6384" s="87" t="e">
        <f t="shared" ref="E6384:J6393" si="143">IF(ISNUMBER(VLOOKUP($B6384,EFW.1995,3,FALSE))=TRUE,VLOOKUP($B6384,EFW.1995,E$2,FALSE),NA())</f>
        <v>#N/A</v>
      </c>
      <c r="F6384" s="69" t="e">
        <f t="shared" si="143"/>
        <v>#N/A</v>
      </c>
      <c r="G6384" s="69" t="e">
        <f t="shared" si="143"/>
        <v>#N/A</v>
      </c>
      <c r="H6384" s="69" t="e">
        <f t="shared" si="143"/>
        <v>#N/A</v>
      </c>
      <c r="I6384" s="69" t="e">
        <f t="shared" si="143"/>
        <v>#N/A</v>
      </c>
      <c r="J6384" s="70" t="e">
        <f t="shared" si="143"/>
        <v>#N/A</v>
      </c>
      <c r="K6384" s="118" t="e">
        <f>VLOOKUP(B6384,WB.GDP.1995,'WB (WDI)'!$AL$2,FALSE)</f>
        <v>#N/A</v>
      </c>
      <c r="L6384" s="112" t="e">
        <f>VLOOKUP($B6384,WB.UNEMP.1995,'WB (WDI)'!$AL$2,FALSE)</f>
        <v>#N/A</v>
      </c>
    </row>
    <row r="6385" spans="1:12" x14ac:dyDescent="0.25">
      <c r="A6385" s="93">
        <v>1995</v>
      </c>
      <c r="B6385" s="94" t="s">
        <v>364</v>
      </c>
      <c r="C6385" s="95" t="s">
        <v>365</v>
      </c>
      <c r="D6385" s="95" t="s">
        <v>337</v>
      </c>
      <c r="E6385" s="87">
        <f t="shared" si="143"/>
        <v>7.8790188679245272</v>
      </c>
      <c r="F6385" s="69">
        <f t="shared" si="143"/>
        <v>5.3409801170296642</v>
      </c>
      <c r="G6385" s="69">
        <f t="shared" si="143"/>
        <v>8.3859159273158266</v>
      </c>
      <c r="H6385" s="69">
        <f t="shared" si="143"/>
        <v>9.5527969450348174</v>
      </c>
      <c r="I6385" s="69">
        <f t="shared" si="143"/>
        <v>9.1110217944682503</v>
      </c>
      <c r="J6385" s="70">
        <f t="shared" si="143"/>
        <v>6.9624187682558407</v>
      </c>
      <c r="K6385" s="118">
        <f>VLOOKUP(B6385,WB.GDP.1995,'WB (WDI)'!$AL$2,FALSE)</f>
        <v>31525.24555240478</v>
      </c>
      <c r="L6385" s="112">
        <f>VLOOKUP($B6385,WB.UNEMP.1995,'WB (WDI)'!$AL$2,FALSE)</f>
        <v>17.0100002288818</v>
      </c>
    </row>
    <row r="6386" spans="1:12" x14ac:dyDescent="0.25">
      <c r="A6386" s="93">
        <v>1995</v>
      </c>
      <c r="B6386" s="94" t="s">
        <v>366</v>
      </c>
      <c r="C6386" s="95" t="s">
        <v>367</v>
      </c>
      <c r="D6386" s="95" t="s">
        <v>337</v>
      </c>
      <c r="E6386" s="87" t="e">
        <f t="shared" si="143"/>
        <v>#N/A</v>
      </c>
      <c r="F6386" s="69" t="e">
        <f t="shared" si="143"/>
        <v>#N/A</v>
      </c>
      <c r="G6386" s="69" t="e">
        <f t="shared" si="143"/>
        <v>#N/A</v>
      </c>
      <c r="H6386" s="69" t="e">
        <f t="shared" si="143"/>
        <v>#N/A</v>
      </c>
      <c r="I6386" s="69" t="e">
        <f t="shared" si="143"/>
        <v>#N/A</v>
      </c>
      <c r="J6386" s="70" t="e">
        <f t="shared" si="143"/>
        <v>#N/A</v>
      </c>
      <c r="K6386" s="118" t="e">
        <f>VLOOKUP(B6386,WB.GDP.1995,'WB (WDI)'!$AL$2,FALSE)</f>
        <v>#N/A</v>
      </c>
      <c r="L6386" s="112" t="e">
        <f>VLOOKUP($B6386,WB.UNEMP.1995,'WB (WDI)'!$AL$2,FALSE)</f>
        <v>#N/A</v>
      </c>
    </row>
    <row r="6387" spans="1:12" x14ac:dyDescent="0.25">
      <c r="A6387" s="93">
        <v>1995</v>
      </c>
      <c r="B6387" s="94" t="s">
        <v>368</v>
      </c>
      <c r="C6387" s="95" t="s">
        <v>369</v>
      </c>
      <c r="D6387" s="95" t="s">
        <v>337</v>
      </c>
      <c r="E6387" s="87">
        <f t="shared" si="143"/>
        <v>7.7888020176544783</v>
      </c>
      <c r="F6387" s="69">
        <f t="shared" si="143"/>
        <v>6.2708389549596895</v>
      </c>
      <c r="G6387" s="69">
        <f t="shared" si="143"/>
        <v>8.0984452117048438</v>
      </c>
      <c r="H6387" s="69">
        <f t="shared" si="143"/>
        <v>9.4470993668525853</v>
      </c>
      <c r="I6387" s="69">
        <f t="shared" si="143"/>
        <v>7.9665636871807557</v>
      </c>
      <c r="J6387" s="70">
        <f t="shared" si="143"/>
        <v>7.1987878440897859</v>
      </c>
      <c r="K6387" s="118">
        <f>VLOOKUP(B6387,WB.GDP.1995,'WB (WDI)'!$AL$2,FALSE)</f>
        <v>32997.002581993685</v>
      </c>
      <c r="L6387" s="112">
        <f>VLOOKUP($B6387,WB.UNEMP.1995,'WB (WDI)'!$AL$2,FALSE)</f>
        <v>5.1999998092651403</v>
      </c>
    </row>
    <row r="6388" spans="1:12" x14ac:dyDescent="0.25">
      <c r="A6388" s="93">
        <v>1995</v>
      </c>
      <c r="B6388" s="94" t="s">
        <v>370</v>
      </c>
      <c r="C6388" s="95" t="s">
        <v>371</v>
      </c>
      <c r="D6388" s="95" t="s">
        <v>337</v>
      </c>
      <c r="E6388" s="87">
        <f t="shared" si="143"/>
        <v>8.1607874999999996</v>
      </c>
      <c r="F6388" s="69">
        <f t="shared" si="143"/>
        <v>6.5754834768568058</v>
      </c>
      <c r="G6388" s="69">
        <f t="shared" si="143"/>
        <v>7.5516740513833689</v>
      </c>
      <c r="H6388" s="69">
        <f t="shared" si="143"/>
        <v>9.6025658134628493</v>
      </c>
      <c r="I6388" s="69">
        <f t="shared" si="143"/>
        <v>9.0817973690505358</v>
      </c>
      <c r="J6388" s="70">
        <f t="shared" si="143"/>
        <v>7.9671545486937454</v>
      </c>
      <c r="K6388" s="118">
        <f>VLOOKUP(B6388,WB.GDP.1995,'WB (WDI)'!$AL$2,FALSE)</f>
        <v>32299.92510503489</v>
      </c>
      <c r="L6388" s="112">
        <f>VLOOKUP($B6388,WB.UNEMP.1995,'WB (WDI)'!$AL$2,FALSE)</f>
        <v>11.9799995422363</v>
      </c>
    </row>
    <row r="6389" spans="1:12" x14ac:dyDescent="0.25">
      <c r="A6389" s="93">
        <v>1995</v>
      </c>
      <c r="B6389" s="94" t="s">
        <v>372</v>
      </c>
      <c r="C6389" s="95" t="s">
        <v>373</v>
      </c>
      <c r="D6389" s="95" t="s">
        <v>337</v>
      </c>
      <c r="E6389" s="87" t="e">
        <f t="shared" si="143"/>
        <v>#N/A</v>
      </c>
      <c r="F6389" s="69" t="e">
        <f t="shared" si="143"/>
        <v>#N/A</v>
      </c>
      <c r="G6389" s="69" t="e">
        <f t="shared" si="143"/>
        <v>#N/A</v>
      </c>
      <c r="H6389" s="69" t="e">
        <f t="shared" si="143"/>
        <v>#N/A</v>
      </c>
      <c r="I6389" s="69" t="e">
        <f t="shared" si="143"/>
        <v>#N/A</v>
      </c>
      <c r="J6389" s="70" t="e">
        <f t="shared" si="143"/>
        <v>#N/A</v>
      </c>
      <c r="K6389" s="118" t="e">
        <f>VLOOKUP(B6389,WB.GDP.1995,'WB (WDI)'!$AL$2,FALSE)</f>
        <v>#N/A</v>
      </c>
      <c r="L6389" s="112" t="e">
        <f>VLOOKUP($B6389,WB.UNEMP.1995,'WB (WDI)'!$AL$2,FALSE)</f>
        <v>#N/A</v>
      </c>
    </row>
    <row r="6390" spans="1:12" x14ac:dyDescent="0.25">
      <c r="A6390" s="93">
        <v>1995</v>
      </c>
      <c r="B6390" s="94" t="s">
        <v>374</v>
      </c>
      <c r="C6390" s="95" t="s">
        <v>375</v>
      </c>
      <c r="D6390" s="95" t="s">
        <v>337</v>
      </c>
      <c r="E6390" s="87" t="e">
        <f t="shared" si="143"/>
        <v>#N/A</v>
      </c>
      <c r="F6390" s="69" t="e">
        <f t="shared" si="143"/>
        <v>#N/A</v>
      </c>
      <c r="G6390" s="69" t="e">
        <f t="shared" si="143"/>
        <v>#N/A</v>
      </c>
      <c r="H6390" s="69" t="e">
        <f t="shared" si="143"/>
        <v>#N/A</v>
      </c>
      <c r="I6390" s="69" t="e">
        <f t="shared" si="143"/>
        <v>#N/A</v>
      </c>
      <c r="J6390" s="70" t="e">
        <f t="shared" si="143"/>
        <v>#N/A</v>
      </c>
      <c r="K6390" s="118" t="e">
        <f>VLOOKUP(B6390,WB.GDP.1995,'WB (WDI)'!$AL$2,FALSE)</f>
        <v>#N/A</v>
      </c>
      <c r="L6390" s="112" t="e">
        <f>VLOOKUP($B6390,WB.UNEMP.1995,'WB (WDI)'!$AL$2,FALSE)</f>
        <v>#N/A</v>
      </c>
    </row>
    <row r="6391" spans="1:12" x14ac:dyDescent="0.25">
      <c r="A6391" s="93">
        <v>1995</v>
      </c>
      <c r="B6391" s="94" t="s">
        <v>376</v>
      </c>
      <c r="C6391" s="95" t="s">
        <v>377</v>
      </c>
      <c r="D6391" s="95" t="s">
        <v>337</v>
      </c>
      <c r="E6391" s="87">
        <f t="shared" si="143"/>
        <v>5.8777645502645512</v>
      </c>
      <c r="F6391" s="69">
        <f t="shared" si="143"/>
        <v>6.0350279187998517</v>
      </c>
      <c r="G6391" s="69">
        <f t="shared" si="143"/>
        <v>6.4951575514752866</v>
      </c>
      <c r="H6391" s="69">
        <f t="shared" si="143"/>
        <v>2.9815134256842741</v>
      </c>
      <c r="I6391" s="69">
        <f t="shared" si="143"/>
        <v>8.286970461579557</v>
      </c>
      <c r="J6391" s="70">
        <f t="shared" si="143"/>
        <v>5.2809547934888403</v>
      </c>
      <c r="K6391" s="118">
        <f>VLOOKUP(B6391,WB.GDP.1995,'WB (WDI)'!$AL$2,FALSE)</f>
        <v>9536.646920869829</v>
      </c>
      <c r="L6391" s="112">
        <f>VLOOKUP($B6391,WB.UNEMP.1995,'WB (WDI)'!$AL$2,FALSE)</f>
        <v>19</v>
      </c>
    </row>
    <row r="6392" spans="1:12" x14ac:dyDescent="0.25">
      <c r="A6392" s="93">
        <v>1995</v>
      </c>
      <c r="B6392" s="94" t="s">
        <v>378</v>
      </c>
      <c r="C6392" s="95" t="s">
        <v>379</v>
      </c>
      <c r="D6392" s="95" t="s">
        <v>337</v>
      </c>
      <c r="E6392" s="87">
        <f t="shared" si="143"/>
        <v>5.8499260355029579</v>
      </c>
      <c r="F6392" s="69">
        <f t="shared" si="143"/>
        <v>7.0329004365053898</v>
      </c>
      <c r="G6392" s="69">
        <f t="shared" si="143"/>
        <v>6.4319084458489115</v>
      </c>
      <c r="H6392" s="69">
        <f t="shared" si="143"/>
        <v>1.8548842107735732</v>
      </c>
      <c r="I6392" s="69">
        <f t="shared" si="143"/>
        <v>8.4823733640562846</v>
      </c>
      <c r="J6392" s="70">
        <f t="shared" si="143"/>
        <v>5.5761194803010543</v>
      </c>
      <c r="K6392" s="118">
        <f>VLOOKUP(B6392,WB.GDP.1995,'WB (WDI)'!$AL$2,FALSE)</f>
        <v>10674.356332574702</v>
      </c>
      <c r="L6392" s="112">
        <f>VLOOKUP($B6392,WB.UNEMP.1995,'WB (WDI)'!$AL$2,FALSE)</f>
        <v>17.540000915527301</v>
      </c>
    </row>
    <row r="6393" spans="1:12" x14ac:dyDescent="0.25">
      <c r="A6393" s="93">
        <v>1995</v>
      </c>
      <c r="B6393" s="94" t="s">
        <v>380</v>
      </c>
      <c r="C6393" s="95" t="s">
        <v>381</v>
      </c>
      <c r="D6393" s="95" t="s">
        <v>337</v>
      </c>
      <c r="E6393" s="87">
        <f t="shared" si="143"/>
        <v>7.8605859374999998</v>
      </c>
      <c r="F6393" s="69">
        <f t="shared" si="143"/>
        <v>5.5212374623732208</v>
      </c>
      <c r="G6393" s="69">
        <f t="shared" si="143"/>
        <v>8.4720157351794683</v>
      </c>
      <c r="H6393" s="69">
        <f t="shared" si="143"/>
        <v>9.4674820737863516</v>
      </c>
      <c r="I6393" s="69">
        <f t="shared" si="143"/>
        <v>8.7687443454405791</v>
      </c>
      <c r="J6393" s="70">
        <f t="shared" si="143"/>
        <v>7.0768224005358986</v>
      </c>
      <c r="K6393" s="118">
        <f>VLOOKUP(B6393,WB.GDP.1995,'WB (WDI)'!$AL$2,FALSE)</f>
        <v>49418.284707354149</v>
      </c>
      <c r="L6393" s="112">
        <f>VLOOKUP($B6393,WB.UNEMP.1995,'WB (WDI)'!$AL$2,FALSE)</f>
        <v>6.3099999427795401</v>
      </c>
    </row>
    <row r="6394" spans="1:12" x14ac:dyDescent="0.25">
      <c r="A6394" s="93">
        <v>1995</v>
      </c>
      <c r="B6394" s="94"/>
      <c r="C6394" s="95" t="s">
        <v>382</v>
      </c>
      <c r="D6394" s="95" t="s">
        <v>337</v>
      </c>
      <c r="E6394" s="87" t="e">
        <f t="shared" ref="E6394:J6403" si="144">IF(ISNUMBER(VLOOKUP($B6394,EFW.1995,3,FALSE))=TRUE,VLOOKUP($B6394,EFW.1995,E$2,FALSE),NA())</f>
        <v>#N/A</v>
      </c>
      <c r="F6394" s="69" t="e">
        <f t="shared" si="144"/>
        <v>#N/A</v>
      </c>
      <c r="G6394" s="69" t="e">
        <f t="shared" si="144"/>
        <v>#N/A</v>
      </c>
      <c r="H6394" s="69" t="e">
        <f t="shared" si="144"/>
        <v>#N/A</v>
      </c>
      <c r="I6394" s="69" t="e">
        <f t="shared" si="144"/>
        <v>#N/A</v>
      </c>
      <c r="J6394" s="70" t="e">
        <f t="shared" si="144"/>
        <v>#N/A</v>
      </c>
      <c r="K6394" s="118" t="e">
        <f>VLOOKUP(B6394,WB.GDP.1995,'WB (WDI)'!$AL$2,FALSE)</f>
        <v>#N/A</v>
      </c>
      <c r="L6394" s="112" t="e">
        <f>VLOOKUP($B6394,WB.UNEMP.1995,'WB (WDI)'!$AL$2,FALSE)</f>
        <v>#N/A</v>
      </c>
    </row>
    <row r="6395" spans="1:12" x14ac:dyDescent="0.25">
      <c r="A6395" s="93">
        <v>1995</v>
      </c>
      <c r="B6395" s="94" t="s">
        <v>383</v>
      </c>
      <c r="C6395" s="95" t="s">
        <v>384</v>
      </c>
      <c r="D6395" s="95" t="s">
        <v>337</v>
      </c>
      <c r="E6395" s="87" t="e">
        <f t="shared" si="144"/>
        <v>#N/A</v>
      </c>
      <c r="F6395" s="69" t="e">
        <f t="shared" si="144"/>
        <v>#N/A</v>
      </c>
      <c r="G6395" s="69" t="e">
        <f t="shared" si="144"/>
        <v>#N/A</v>
      </c>
      <c r="H6395" s="69" t="e">
        <f t="shared" si="144"/>
        <v>#N/A</v>
      </c>
      <c r="I6395" s="69" t="e">
        <f t="shared" si="144"/>
        <v>#N/A</v>
      </c>
      <c r="J6395" s="70" t="e">
        <f t="shared" si="144"/>
        <v>#N/A</v>
      </c>
      <c r="K6395" s="118" t="e">
        <f>VLOOKUP(B6395,WB.GDP.1995,'WB (WDI)'!$AL$2,FALSE)</f>
        <v>#N/A</v>
      </c>
      <c r="L6395" s="112" t="e">
        <f>VLOOKUP($B6395,WB.UNEMP.1995,'WB (WDI)'!$AL$2,FALSE)</f>
        <v>#N/A</v>
      </c>
    </row>
    <row r="6396" spans="1:12" x14ac:dyDescent="0.25">
      <c r="A6396" s="93">
        <v>1995</v>
      </c>
      <c r="B6396" s="94" t="s">
        <v>385</v>
      </c>
      <c r="C6396" s="95" t="s">
        <v>386</v>
      </c>
      <c r="D6396" s="95" t="s">
        <v>337</v>
      </c>
      <c r="E6396" s="87">
        <f t="shared" si="144"/>
        <v>7.6048235294117648</v>
      </c>
      <c r="F6396" s="69">
        <f t="shared" si="144"/>
        <v>4.7904082060270525</v>
      </c>
      <c r="G6396" s="69">
        <f t="shared" si="144"/>
        <v>7.9044254036379664</v>
      </c>
      <c r="H6396" s="69">
        <f t="shared" si="144"/>
        <v>9.5440772294292859</v>
      </c>
      <c r="I6396" s="69">
        <f t="shared" si="144"/>
        <v>9.3220640722679953</v>
      </c>
      <c r="J6396" s="70">
        <f t="shared" si="144"/>
        <v>6.4427155763327635</v>
      </c>
      <c r="K6396" s="118">
        <f>VLOOKUP(B6396,WB.GDP.1995,'WB (WDI)'!$AL$2,FALSE)</f>
        <v>34343.017758489688</v>
      </c>
      <c r="L6396" s="112">
        <f>VLOOKUP($B6396,WB.UNEMP.1995,'WB (WDI)'!$AL$2,FALSE)</f>
        <v>8.8999996185302699</v>
      </c>
    </row>
    <row r="6397" spans="1:12" x14ac:dyDescent="0.25">
      <c r="A6397" s="93">
        <v>1995</v>
      </c>
      <c r="B6397" s="94" t="s">
        <v>387</v>
      </c>
      <c r="C6397" s="95" t="s">
        <v>648</v>
      </c>
      <c r="D6397" s="95" t="s">
        <v>337</v>
      </c>
      <c r="E6397" s="87">
        <f t="shared" si="144"/>
        <v>8.3491124260355019</v>
      </c>
      <c r="F6397" s="69">
        <f t="shared" si="144"/>
        <v>6.837301524673058</v>
      </c>
      <c r="G6397" s="69">
        <f t="shared" si="144"/>
        <v>7.9299458879868814</v>
      </c>
      <c r="H6397" s="69">
        <f t="shared" si="144"/>
        <v>9.6008342296466509</v>
      </c>
      <c r="I6397" s="69">
        <f t="shared" si="144"/>
        <v>9.2096863196097623</v>
      </c>
      <c r="J6397" s="70">
        <f t="shared" si="144"/>
        <v>8.182665520103626</v>
      </c>
      <c r="K6397" s="118">
        <f>VLOOKUP(B6397,WB.GDP.1995,'WB (WDI)'!$AL$2,FALSE)</f>
        <v>32779.93492257507</v>
      </c>
      <c r="L6397" s="112">
        <f>VLOOKUP($B6397,WB.UNEMP.1995,'WB (WDI)'!$AL$2,FALSE)</f>
        <v>8.6899995803833008</v>
      </c>
    </row>
    <row r="6398" spans="1:12" x14ac:dyDescent="0.25">
      <c r="A6398" s="93">
        <v>1995</v>
      </c>
      <c r="B6398" s="94" t="s">
        <v>388</v>
      </c>
      <c r="C6398" s="95" t="s">
        <v>389</v>
      </c>
      <c r="D6398" s="95" t="s">
        <v>337</v>
      </c>
      <c r="E6398" s="87">
        <f t="shared" si="144"/>
        <v>5.2227863777089771</v>
      </c>
      <c r="F6398" s="69">
        <f t="shared" si="144"/>
        <v>6.5300660710603902</v>
      </c>
      <c r="G6398" s="69">
        <f t="shared" si="144"/>
        <v>5.1681139156413129</v>
      </c>
      <c r="H6398" s="69">
        <f t="shared" si="144"/>
        <v>3.2640868555756519</v>
      </c>
      <c r="I6398" s="69">
        <f t="shared" si="144"/>
        <v>6.0825339624092152</v>
      </c>
      <c r="J6398" s="70">
        <f t="shared" si="144"/>
        <v>5.0077849738395468</v>
      </c>
      <c r="K6398" s="118">
        <f>VLOOKUP(B6398,WB.GDP.1995,'WB (WDI)'!$AL$2,FALSE)</f>
        <v>4486.1520917482003</v>
      </c>
      <c r="L6398" s="112">
        <f>VLOOKUP($B6398,WB.UNEMP.1995,'WB (WDI)'!$AL$2,FALSE)</f>
        <v>16.569999694824201</v>
      </c>
    </row>
    <row r="6399" spans="1:12" x14ac:dyDescent="0.25">
      <c r="A6399" s="93">
        <v>1995</v>
      </c>
      <c r="B6399" s="94" t="s">
        <v>390</v>
      </c>
      <c r="C6399" s="95" t="s">
        <v>391</v>
      </c>
      <c r="D6399" s="95" t="s">
        <v>337</v>
      </c>
      <c r="E6399" s="87" t="e">
        <f t="shared" si="144"/>
        <v>#N/A</v>
      </c>
      <c r="F6399" s="69" t="e">
        <f t="shared" si="144"/>
        <v>#N/A</v>
      </c>
      <c r="G6399" s="69" t="e">
        <f t="shared" si="144"/>
        <v>#N/A</v>
      </c>
      <c r="H6399" s="69" t="e">
        <f t="shared" si="144"/>
        <v>#N/A</v>
      </c>
      <c r="I6399" s="69" t="e">
        <f t="shared" si="144"/>
        <v>#N/A</v>
      </c>
      <c r="J6399" s="70" t="e">
        <f t="shared" si="144"/>
        <v>#N/A</v>
      </c>
      <c r="K6399" s="118" t="e">
        <f>VLOOKUP(B6399,WB.GDP.1995,'WB (WDI)'!$AL$2,FALSE)</f>
        <v>#N/A</v>
      </c>
      <c r="L6399" s="112" t="e">
        <f>VLOOKUP($B6399,WB.UNEMP.1995,'WB (WDI)'!$AL$2,FALSE)</f>
        <v>#N/A</v>
      </c>
    </row>
    <row r="6400" spans="1:12" x14ac:dyDescent="0.25">
      <c r="A6400" s="93">
        <v>1995</v>
      </c>
      <c r="B6400" s="94" t="s">
        <v>392</v>
      </c>
      <c r="C6400" s="95" t="s">
        <v>393</v>
      </c>
      <c r="D6400" s="95" t="s">
        <v>337</v>
      </c>
      <c r="E6400" s="87" t="e">
        <f t="shared" si="144"/>
        <v>#N/A</v>
      </c>
      <c r="F6400" s="69" t="e">
        <f t="shared" si="144"/>
        <v>#N/A</v>
      </c>
      <c r="G6400" s="69" t="e">
        <f t="shared" si="144"/>
        <v>#N/A</v>
      </c>
      <c r="H6400" s="69" t="e">
        <f t="shared" si="144"/>
        <v>#N/A</v>
      </c>
      <c r="I6400" s="69" t="e">
        <f t="shared" si="144"/>
        <v>#N/A</v>
      </c>
      <c r="J6400" s="70" t="e">
        <f t="shared" si="144"/>
        <v>#N/A</v>
      </c>
      <c r="K6400" s="118">
        <f>VLOOKUP(B6400,WB.GDP.1995,'WB (WDI)'!$AL$2,FALSE)</f>
        <v>2059.9562239659799</v>
      </c>
      <c r="L6400" s="112">
        <f>VLOOKUP($B6400,WB.UNEMP.1995,'WB (WDI)'!$AL$2,FALSE)</f>
        <v>21.129999160766602</v>
      </c>
    </row>
    <row r="6401" spans="1:12" x14ac:dyDescent="0.25">
      <c r="A6401" s="93">
        <v>1995</v>
      </c>
      <c r="B6401" s="94" t="s">
        <v>394</v>
      </c>
      <c r="C6401" s="95" t="s">
        <v>395</v>
      </c>
      <c r="D6401" s="95" t="s">
        <v>337</v>
      </c>
      <c r="E6401" s="87">
        <f t="shared" si="144"/>
        <v>4.5391780821917802</v>
      </c>
      <c r="F6401" s="69">
        <f t="shared" si="144"/>
        <v>3.2404840398684129</v>
      </c>
      <c r="G6401" s="69">
        <f t="shared" si="144"/>
        <v>4.7952163878658185</v>
      </c>
      <c r="H6401" s="69">
        <f t="shared" si="144"/>
        <v>3.3557398189127321</v>
      </c>
      <c r="I6401" s="69">
        <f t="shared" si="144"/>
        <v>6.8175569559406872</v>
      </c>
      <c r="J6401" s="70">
        <f t="shared" si="144"/>
        <v>4.6822995459574939</v>
      </c>
      <c r="K6401" s="118">
        <f>VLOOKUP(B6401,WB.GDP.1995,'WB (WDI)'!$AL$2,FALSE)</f>
        <v>15050.5335397951</v>
      </c>
      <c r="L6401" s="112">
        <f>VLOOKUP($B6401,WB.UNEMP.1995,'WB (WDI)'!$AL$2,FALSE)</f>
        <v>9.9200000762939506</v>
      </c>
    </row>
    <row r="6402" spans="1:12" x14ac:dyDescent="0.25">
      <c r="A6402" s="93">
        <v>1995</v>
      </c>
      <c r="B6402" s="94" t="s">
        <v>396</v>
      </c>
      <c r="C6402" s="95" t="s">
        <v>397</v>
      </c>
      <c r="D6402" s="95" t="s">
        <v>337</v>
      </c>
      <c r="E6402" s="87" t="e">
        <f t="shared" si="144"/>
        <v>#N/A</v>
      </c>
      <c r="F6402" s="69" t="e">
        <f t="shared" si="144"/>
        <v>#N/A</v>
      </c>
      <c r="G6402" s="69" t="e">
        <f t="shared" si="144"/>
        <v>#N/A</v>
      </c>
      <c r="H6402" s="69" t="e">
        <f t="shared" si="144"/>
        <v>#N/A</v>
      </c>
      <c r="I6402" s="69" t="e">
        <f t="shared" si="144"/>
        <v>#N/A</v>
      </c>
      <c r="J6402" s="70" t="e">
        <f t="shared" si="144"/>
        <v>#N/A</v>
      </c>
      <c r="K6402" s="118" t="e">
        <f>VLOOKUP(B6402,WB.GDP.1995,'WB (WDI)'!$AL$2,FALSE)</f>
        <v>#N/A</v>
      </c>
      <c r="L6402" s="112" t="e">
        <f>VLOOKUP($B6402,WB.UNEMP.1995,'WB (WDI)'!$AL$2,FALSE)</f>
        <v>#N/A</v>
      </c>
    </row>
    <row r="6403" spans="1:12" x14ac:dyDescent="0.25">
      <c r="A6403" s="93">
        <v>1995</v>
      </c>
      <c r="B6403" s="94" t="s">
        <v>398</v>
      </c>
      <c r="C6403" s="95" t="s">
        <v>399</v>
      </c>
      <c r="D6403" s="95" t="s">
        <v>337</v>
      </c>
      <c r="E6403" s="87">
        <f t="shared" si="144"/>
        <v>6.6307073509015257</v>
      </c>
      <c r="F6403" s="69">
        <f t="shared" si="144"/>
        <v>6.5913069396039532</v>
      </c>
      <c r="G6403" s="69">
        <f t="shared" si="144"/>
        <v>6.3253612022562784</v>
      </c>
      <c r="H6403" s="69">
        <f t="shared" si="144"/>
        <v>7.3429903549654787</v>
      </c>
      <c r="I6403" s="69">
        <f t="shared" si="144"/>
        <v>7.4218121562637842</v>
      </c>
      <c r="J6403" s="70">
        <f t="shared" si="144"/>
        <v>5.4772742961460681</v>
      </c>
      <c r="K6403" s="118">
        <f>VLOOKUP(B6403,WB.GDP.1995,'WB (WDI)'!$AL$2,FALSE)</f>
        <v>25247.537651878665</v>
      </c>
      <c r="L6403" s="112">
        <f>VLOOKUP($B6403,WB.UNEMP.1995,'WB (WDI)'!$AL$2,FALSE)</f>
        <v>9.0600004196166992</v>
      </c>
    </row>
    <row r="6404" spans="1:12" x14ac:dyDescent="0.25">
      <c r="A6404" s="93">
        <v>1995</v>
      </c>
      <c r="B6404" s="94" t="s">
        <v>400</v>
      </c>
      <c r="C6404" s="95" t="s">
        <v>401</v>
      </c>
      <c r="D6404" s="95" t="s">
        <v>337</v>
      </c>
      <c r="E6404" s="87" t="e">
        <f t="shared" ref="E6404:J6413" si="145">IF(ISNUMBER(VLOOKUP($B6404,EFW.1995,3,FALSE))=TRUE,VLOOKUP($B6404,EFW.1995,E$2,FALSE),NA())</f>
        <v>#N/A</v>
      </c>
      <c r="F6404" s="69" t="e">
        <f t="shared" si="145"/>
        <v>#N/A</v>
      </c>
      <c r="G6404" s="69" t="e">
        <f t="shared" si="145"/>
        <v>#N/A</v>
      </c>
      <c r="H6404" s="69" t="e">
        <f t="shared" si="145"/>
        <v>#N/A</v>
      </c>
      <c r="I6404" s="69" t="e">
        <f t="shared" si="145"/>
        <v>#N/A</v>
      </c>
      <c r="J6404" s="70" t="e">
        <f t="shared" si="145"/>
        <v>#N/A</v>
      </c>
      <c r="K6404" s="118" t="e">
        <f>VLOOKUP(B6404,WB.GDP.1995,'WB (WDI)'!$AL$2,FALSE)</f>
        <v>#N/A</v>
      </c>
      <c r="L6404" s="112" t="e">
        <f>VLOOKUP($B6404,WB.UNEMP.1995,'WB (WDI)'!$AL$2,FALSE)</f>
        <v>#N/A</v>
      </c>
    </row>
    <row r="6405" spans="1:12" x14ac:dyDescent="0.25">
      <c r="A6405" s="93">
        <v>1995</v>
      </c>
      <c r="B6405" s="94" t="s">
        <v>402</v>
      </c>
      <c r="C6405" s="95" t="s">
        <v>403</v>
      </c>
      <c r="D6405" s="95" t="s">
        <v>337</v>
      </c>
      <c r="E6405" s="87">
        <f t="shared" si="145"/>
        <v>7.4341301460823379</v>
      </c>
      <c r="F6405" s="69">
        <f t="shared" si="145"/>
        <v>6.5429208436495925</v>
      </c>
      <c r="G6405" s="69">
        <f t="shared" si="145"/>
        <v>6.8943470615846696</v>
      </c>
      <c r="H6405" s="69">
        <f t="shared" si="145"/>
        <v>9.5770578650274594</v>
      </c>
      <c r="I6405" s="69">
        <f t="shared" si="145"/>
        <v>8.6510558780656446</v>
      </c>
      <c r="J6405" s="70">
        <f t="shared" si="145"/>
        <v>5.5263590028851208</v>
      </c>
      <c r="K6405" s="118">
        <f>VLOOKUP(B6405,WB.GDP.1995,'WB (WDI)'!$AL$2,FALSE)</f>
        <v>39071.569755137833</v>
      </c>
      <c r="L6405" s="112">
        <f>VLOOKUP($B6405,WB.UNEMP.1995,'WB (WDI)'!$AL$2,FALSE)</f>
        <v>11.670000076293899</v>
      </c>
    </row>
    <row r="6406" spans="1:12" x14ac:dyDescent="0.25">
      <c r="A6406" s="93">
        <v>1995</v>
      </c>
      <c r="B6406" s="94" t="s">
        <v>404</v>
      </c>
      <c r="C6406" s="95" t="s">
        <v>405</v>
      </c>
      <c r="D6406" s="95" t="s">
        <v>337</v>
      </c>
      <c r="E6406" s="87">
        <f t="shared" si="145"/>
        <v>7.05375</v>
      </c>
      <c r="F6406" s="69">
        <f t="shared" si="145"/>
        <v>6.966943601929243</v>
      </c>
      <c r="G6406" s="69">
        <f t="shared" si="145"/>
        <v>7.507076317046427</v>
      </c>
      <c r="H6406" s="69">
        <f t="shared" si="145"/>
        <v>7.0668587523433102</v>
      </c>
      <c r="I6406" s="69">
        <f t="shared" si="145"/>
        <v>7.4276813769966408</v>
      </c>
      <c r="J6406" s="70">
        <f t="shared" si="145"/>
        <v>6.3441156408699495</v>
      </c>
      <c r="K6406" s="118">
        <f>VLOOKUP(B6406,WB.GDP.1995,'WB (WDI)'!$AL$2,FALSE)</f>
        <v>22133.398349641961</v>
      </c>
      <c r="L6406" s="112">
        <f>VLOOKUP($B6406,WB.UNEMP.1995,'WB (WDI)'!$AL$2,FALSE)</f>
        <v>5.9499998092651403</v>
      </c>
    </row>
    <row r="6407" spans="1:12" x14ac:dyDescent="0.25">
      <c r="A6407" s="93">
        <v>1995</v>
      </c>
      <c r="B6407" s="94" t="s">
        <v>406</v>
      </c>
      <c r="C6407" s="95" t="s">
        <v>407</v>
      </c>
      <c r="D6407" s="95" t="s">
        <v>337</v>
      </c>
      <c r="E6407" s="87" t="e">
        <f t="shared" si="145"/>
        <v>#N/A</v>
      </c>
      <c r="F6407" s="69" t="e">
        <f t="shared" si="145"/>
        <v>#N/A</v>
      </c>
      <c r="G6407" s="69" t="e">
        <f t="shared" si="145"/>
        <v>#N/A</v>
      </c>
      <c r="H6407" s="69" t="e">
        <f t="shared" si="145"/>
        <v>#N/A</v>
      </c>
      <c r="I6407" s="69" t="e">
        <f t="shared" si="145"/>
        <v>#N/A</v>
      </c>
      <c r="J6407" s="70" t="e">
        <f t="shared" si="145"/>
        <v>#N/A</v>
      </c>
      <c r="K6407" s="118" t="e">
        <f>VLOOKUP(B6407,WB.GDP.1995,'WB (WDI)'!$AL$2,FALSE)</f>
        <v>#N/A</v>
      </c>
      <c r="L6407" s="112">
        <f>VLOOKUP($B6407,WB.UNEMP.1995,'WB (WDI)'!$AL$2,FALSE)</f>
        <v>30.569999694824201</v>
      </c>
    </row>
    <row r="6408" spans="1:12" x14ac:dyDescent="0.25">
      <c r="A6408" s="93">
        <v>1995</v>
      </c>
      <c r="B6408" s="94" t="s">
        <v>408</v>
      </c>
      <c r="C6408" s="95" t="s">
        <v>409</v>
      </c>
      <c r="D6408" s="95" t="s">
        <v>337</v>
      </c>
      <c r="E6408" s="87" t="e">
        <f t="shared" si="145"/>
        <v>#N/A</v>
      </c>
      <c r="F6408" s="69" t="e">
        <f t="shared" si="145"/>
        <v>#N/A</v>
      </c>
      <c r="G6408" s="69" t="e">
        <f t="shared" si="145"/>
        <v>#N/A</v>
      </c>
      <c r="H6408" s="69" t="e">
        <f t="shared" si="145"/>
        <v>#N/A</v>
      </c>
      <c r="I6408" s="69" t="e">
        <f t="shared" si="145"/>
        <v>#N/A</v>
      </c>
      <c r="J6408" s="70" t="e">
        <f t="shared" si="145"/>
        <v>#N/A</v>
      </c>
      <c r="K6408" s="118">
        <f>VLOOKUP(B6408,WB.GDP.1995,'WB (WDI)'!$AL$2,FALSE)</f>
        <v>9054.1443242597088</v>
      </c>
      <c r="L6408" s="112">
        <f>VLOOKUP($B6408,WB.UNEMP.1995,'WB (WDI)'!$AL$2,FALSE)</f>
        <v>36.0200004577637</v>
      </c>
    </row>
    <row r="6409" spans="1:12" x14ac:dyDescent="0.25">
      <c r="A6409" s="93">
        <v>1995</v>
      </c>
      <c r="B6409" s="94" t="s">
        <v>410</v>
      </c>
      <c r="C6409" s="95" t="s">
        <v>411</v>
      </c>
      <c r="D6409" s="95" t="s">
        <v>337</v>
      </c>
      <c r="E6409" s="87">
        <f t="shared" si="145"/>
        <v>7.3907874015748032</v>
      </c>
      <c r="F6409" s="69">
        <f t="shared" si="145"/>
        <v>6.5609878820929346</v>
      </c>
      <c r="G6409" s="69">
        <f t="shared" si="145"/>
        <v>6.9111835774182229</v>
      </c>
      <c r="H6409" s="69">
        <f t="shared" si="145"/>
        <v>9.1812735215139245</v>
      </c>
      <c r="I6409" s="69">
        <f t="shared" si="145"/>
        <v>8.8672370668762781</v>
      </c>
      <c r="J6409" s="70">
        <f t="shared" si="145"/>
        <v>5.4999446485484489</v>
      </c>
      <c r="K6409" s="118">
        <f>VLOOKUP(B6409,WB.GDP.1995,'WB (WDI)'!$AL$2,FALSE)</f>
        <v>25605.189019552956</v>
      </c>
      <c r="L6409" s="112">
        <f>VLOOKUP($B6409,WB.UNEMP.1995,'WB (WDI)'!$AL$2,FALSE)</f>
        <v>7.0599999427795401</v>
      </c>
    </row>
    <row r="6410" spans="1:12" x14ac:dyDescent="0.25">
      <c r="A6410" s="93">
        <v>1995</v>
      </c>
      <c r="B6410" s="94" t="s">
        <v>412</v>
      </c>
      <c r="C6410" s="95" t="s">
        <v>413</v>
      </c>
      <c r="D6410" s="95" t="s">
        <v>337</v>
      </c>
      <c r="E6410" s="87" t="e">
        <f t="shared" si="145"/>
        <v>#N/A</v>
      </c>
      <c r="F6410" s="69" t="e">
        <f t="shared" si="145"/>
        <v>#N/A</v>
      </c>
      <c r="G6410" s="69" t="e">
        <f t="shared" si="145"/>
        <v>#N/A</v>
      </c>
      <c r="H6410" s="69" t="e">
        <f t="shared" si="145"/>
        <v>#N/A</v>
      </c>
      <c r="I6410" s="69" t="e">
        <f t="shared" si="145"/>
        <v>#N/A</v>
      </c>
      <c r="J6410" s="70" t="e">
        <f t="shared" si="145"/>
        <v>#N/A</v>
      </c>
      <c r="K6410" s="118" t="e">
        <f>VLOOKUP(B6410,WB.GDP.1995,'WB (WDI)'!$AL$2,FALSE)</f>
        <v>#N/A</v>
      </c>
      <c r="L6410" s="112" t="e">
        <f>VLOOKUP($B6410,WB.UNEMP.1995,'WB (WDI)'!$AL$2,FALSE)</f>
        <v>#N/A</v>
      </c>
    </row>
    <row r="6411" spans="1:12" x14ac:dyDescent="0.25">
      <c r="A6411" s="93">
        <v>1995</v>
      </c>
      <c r="B6411" s="94" t="s">
        <v>414</v>
      </c>
      <c r="C6411" s="95" t="s">
        <v>415</v>
      </c>
      <c r="D6411" s="95" t="s">
        <v>337</v>
      </c>
      <c r="E6411" s="87" t="e">
        <f t="shared" si="145"/>
        <v>#N/A</v>
      </c>
      <c r="F6411" s="69" t="e">
        <f t="shared" si="145"/>
        <v>#N/A</v>
      </c>
      <c r="G6411" s="69" t="e">
        <f t="shared" si="145"/>
        <v>#N/A</v>
      </c>
      <c r="H6411" s="69" t="e">
        <f t="shared" si="145"/>
        <v>#N/A</v>
      </c>
      <c r="I6411" s="69" t="e">
        <f t="shared" si="145"/>
        <v>#N/A</v>
      </c>
      <c r="J6411" s="70" t="e">
        <f t="shared" si="145"/>
        <v>#N/A</v>
      </c>
      <c r="K6411" s="118">
        <f>VLOOKUP(B6411,WB.GDP.1995,'WB (WDI)'!$AL$2,FALSE)</f>
        <v>7776.9430863069238</v>
      </c>
      <c r="L6411" s="112">
        <f>VLOOKUP($B6411,WB.UNEMP.1995,'WB (WDI)'!$AL$2,FALSE)</f>
        <v>13.3999996185303</v>
      </c>
    </row>
    <row r="6412" spans="1:12" x14ac:dyDescent="0.25">
      <c r="A6412" s="93">
        <v>1995</v>
      </c>
      <c r="B6412" s="94" t="s">
        <v>416</v>
      </c>
      <c r="C6412" s="95" t="s">
        <v>417</v>
      </c>
      <c r="D6412" s="95" t="s">
        <v>337</v>
      </c>
      <c r="E6412" s="87">
        <f t="shared" si="145"/>
        <v>5.5834337349397591</v>
      </c>
      <c r="F6412" s="69">
        <f t="shared" si="145"/>
        <v>4.7798390561018005</v>
      </c>
      <c r="G6412" s="69">
        <f t="shared" si="145"/>
        <v>5.8020898652458808</v>
      </c>
      <c r="H6412" s="69">
        <f t="shared" si="145"/>
        <v>3.1258275966260465</v>
      </c>
      <c r="I6412" s="69">
        <f t="shared" si="145"/>
        <v>7.7642850563225014</v>
      </c>
      <c r="J6412" s="70">
        <f t="shared" si="145"/>
        <v>6.4636317088413797</v>
      </c>
      <c r="K6412" s="118">
        <f>VLOOKUP(B6412,WB.GDP.1995,'WB (WDI)'!$AL$2,FALSE)</f>
        <v>21552.270322426793</v>
      </c>
      <c r="L6412" s="112">
        <f>VLOOKUP($B6412,WB.UNEMP.1995,'WB (WDI)'!$AL$2,FALSE)</f>
        <v>7.1500000953674299</v>
      </c>
    </row>
    <row r="6413" spans="1:12" x14ac:dyDescent="0.25">
      <c r="A6413" s="93">
        <v>1995</v>
      </c>
      <c r="B6413" s="94" t="s">
        <v>418</v>
      </c>
      <c r="C6413" s="95" t="s">
        <v>419</v>
      </c>
      <c r="D6413" s="95" t="s">
        <v>337</v>
      </c>
      <c r="E6413" s="87">
        <f t="shared" si="145"/>
        <v>7.6286521181001286</v>
      </c>
      <c r="F6413" s="69">
        <f t="shared" si="145"/>
        <v>6.2502280284925646</v>
      </c>
      <c r="G6413" s="69">
        <f t="shared" si="145"/>
        <v>7.2226567681741924</v>
      </c>
      <c r="H6413" s="69">
        <f t="shared" si="145"/>
        <v>9.6106086055095385</v>
      </c>
      <c r="I6413" s="69">
        <f t="shared" si="145"/>
        <v>8.6329388321043119</v>
      </c>
      <c r="J6413" s="70">
        <f t="shared" si="145"/>
        <v>6.4120268317649458</v>
      </c>
      <c r="K6413" s="118">
        <f>VLOOKUP(B6413,WB.GDP.1995,'WB (WDI)'!$AL$2,FALSE)</f>
        <v>29135.082935960942</v>
      </c>
      <c r="L6413" s="112">
        <f>VLOOKUP($B6413,WB.UNEMP.1995,'WB (WDI)'!$AL$2,FALSE)</f>
        <v>22.680000305175799</v>
      </c>
    </row>
    <row r="6414" spans="1:12" x14ac:dyDescent="0.25">
      <c r="A6414" s="93">
        <v>1995</v>
      </c>
      <c r="B6414" s="94" t="s">
        <v>420</v>
      </c>
      <c r="C6414" s="95" t="s">
        <v>421</v>
      </c>
      <c r="D6414" s="95" t="s">
        <v>337</v>
      </c>
      <c r="E6414" s="87">
        <f t="shared" ref="E6414:J6423" si="146">IF(ISNUMBER(VLOOKUP($B6414,EFW.1995,3,FALSE))=TRUE,VLOOKUP($B6414,EFW.1995,E$2,FALSE),NA())</f>
        <v>7.6642455242966747</v>
      </c>
      <c r="F6414" s="69">
        <f t="shared" si="146"/>
        <v>5.8091776601125718</v>
      </c>
      <c r="G6414" s="69">
        <f t="shared" si="146"/>
        <v>8.0865844851260515</v>
      </c>
      <c r="H6414" s="69">
        <f t="shared" si="146"/>
        <v>9.5462094504357111</v>
      </c>
      <c r="I6414" s="69">
        <f t="shared" si="146"/>
        <v>8.8787993246338157</v>
      </c>
      <c r="J6414" s="70">
        <f t="shared" si="146"/>
        <v>6.0311874076046523</v>
      </c>
      <c r="K6414" s="118">
        <f>VLOOKUP(B6414,WB.GDP.1995,'WB (WDI)'!$AL$2,FALSE)</f>
        <v>40496.378666497891</v>
      </c>
      <c r="L6414" s="112">
        <f>VLOOKUP($B6414,WB.UNEMP.1995,'WB (WDI)'!$AL$2,FALSE)</f>
        <v>4.3499999046325701</v>
      </c>
    </row>
    <row r="6415" spans="1:12" x14ac:dyDescent="0.25">
      <c r="A6415" s="93">
        <v>1995</v>
      </c>
      <c r="B6415" s="94" t="s">
        <v>422</v>
      </c>
      <c r="C6415" s="95" t="s">
        <v>423</v>
      </c>
      <c r="D6415" s="95" t="s">
        <v>337</v>
      </c>
      <c r="E6415" s="87">
        <f t="shared" si="146"/>
        <v>7.8205490196078431</v>
      </c>
      <c r="F6415" s="69">
        <f t="shared" si="146"/>
        <v>6.5589154615832355</v>
      </c>
      <c r="G6415" s="69">
        <f t="shared" si="146"/>
        <v>6.9345531958049751</v>
      </c>
      <c r="H6415" s="69">
        <f t="shared" si="146"/>
        <v>9.7338775106015589</v>
      </c>
      <c r="I6415" s="69">
        <f t="shared" si="146"/>
        <v>9.2371709483659732</v>
      </c>
      <c r="J6415" s="70">
        <f t="shared" si="146"/>
        <v>6.7999462004212985</v>
      </c>
      <c r="K6415" s="118">
        <f>VLOOKUP(B6415,WB.GDP.1995,'WB (WDI)'!$AL$2,FALSE)</f>
        <v>37904.070599684266</v>
      </c>
      <c r="L6415" s="112">
        <f>VLOOKUP($B6415,WB.UNEMP.1995,'WB (WDI)'!$AL$2,FALSE)</f>
        <v>9.3400001525878906</v>
      </c>
    </row>
    <row r="6416" spans="1:12" x14ac:dyDescent="0.25">
      <c r="A6416" s="93">
        <v>1995</v>
      </c>
      <c r="B6416" s="94" t="s">
        <v>424</v>
      </c>
      <c r="C6416" s="95" t="s">
        <v>425</v>
      </c>
      <c r="D6416" s="95" t="s">
        <v>337</v>
      </c>
      <c r="E6416" s="87">
        <f t="shared" si="146"/>
        <v>7.4483199999999998</v>
      </c>
      <c r="F6416" s="69">
        <f t="shared" si="146"/>
        <v>5.8592099781215934</v>
      </c>
      <c r="G6416" s="69">
        <f t="shared" si="146"/>
        <v>7.1170434892946437</v>
      </c>
      <c r="H6416" s="69">
        <f t="shared" si="146"/>
        <v>9.8278949184259261</v>
      </c>
      <c r="I6416" s="69">
        <f t="shared" si="146"/>
        <v>8.3804342849570492</v>
      </c>
      <c r="J6416" s="70">
        <f t="shared" si="146"/>
        <v>6.29870808758292</v>
      </c>
      <c r="K6416" s="118">
        <f>VLOOKUP(B6416,WB.GDP.1995,'WB (WDI)'!$AL$2,FALSE)</f>
        <v>35290.024093390195</v>
      </c>
      <c r="L6416" s="112">
        <f>VLOOKUP($B6416,WB.UNEMP.1995,'WB (WDI)'!$AL$2,FALSE)</f>
        <v>11.8400001525879</v>
      </c>
    </row>
    <row r="6417" spans="1:12" x14ac:dyDescent="0.25">
      <c r="A6417" s="93">
        <v>1995</v>
      </c>
      <c r="B6417" s="94" t="s">
        <v>426</v>
      </c>
      <c r="C6417" s="95" t="s">
        <v>427</v>
      </c>
      <c r="D6417" s="95" t="s">
        <v>337</v>
      </c>
      <c r="E6417" s="87">
        <f t="shared" si="146"/>
        <v>8.0221649484536091</v>
      </c>
      <c r="F6417" s="69">
        <f t="shared" si="146"/>
        <v>7.3889401336065763</v>
      </c>
      <c r="G6417" s="69">
        <f t="shared" si="146"/>
        <v>8.283410058345984</v>
      </c>
      <c r="H6417" s="69">
        <f t="shared" si="146"/>
        <v>9.7547867354462685</v>
      </c>
      <c r="I6417" s="69">
        <f t="shared" si="146"/>
        <v>9.0969129768691843</v>
      </c>
      <c r="J6417" s="70">
        <f t="shared" si="146"/>
        <v>5.8519304517664352</v>
      </c>
      <c r="K6417" s="118">
        <f>VLOOKUP(B6417,WB.GDP.1995,'WB (WDI)'!$AL$2,FALSE)</f>
        <v>39433.624476432611</v>
      </c>
      <c r="L6417" s="112">
        <f>VLOOKUP($B6417,WB.UNEMP.1995,'WB (WDI)'!$AL$2,FALSE)</f>
        <v>8.1599998474121094</v>
      </c>
    </row>
    <row r="6418" spans="1:12" x14ac:dyDescent="0.25">
      <c r="A6418" s="93">
        <v>1995</v>
      </c>
      <c r="B6418" s="94" t="s">
        <v>428</v>
      </c>
      <c r="C6418" s="95" t="s">
        <v>429</v>
      </c>
      <c r="D6418" s="95" t="s">
        <v>337</v>
      </c>
      <c r="E6418" s="87" t="e">
        <f t="shared" si="146"/>
        <v>#N/A</v>
      </c>
      <c r="F6418" s="69" t="e">
        <f t="shared" si="146"/>
        <v>#N/A</v>
      </c>
      <c r="G6418" s="69" t="e">
        <f t="shared" si="146"/>
        <v>#N/A</v>
      </c>
      <c r="H6418" s="69" t="e">
        <f t="shared" si="146"/>
        <v>#N/A</v>
      </c>
      <c r="I6418" s="69" t="e">
        <f t="shared" si="146"/>
        <v>#N/A</v>
      </c>
      <c r="J6418" s="70" t="e">
        <f t="shared" si="146"/>
        <v>#N/A</v>
      </c>
      <c r="K6418" s="118" t="e">
        <f>VLOOKUP(B6418,WB.GDP.1995,'WB (WDI)'!$AL$2,FALSE)</f>
        <v>#N/A</v>
      </c>
      <c r="L6418" s="112" t="e">
        <f>VLOOKUP($B6418,WB.UNEMP.1995,'WB (WDI)'!$AL$2,FALSE)</f>
        <v>#N/A</v>
      </c>
    </row>
    <row r="6419" spans="1:12" x14ac:dyDescent="0.25">
      <c r="A6419" s="93">
        <v>1995</v>
      </c>
      <c r="B6419" s="94" t="s">
        <v>430</v>
      </c>
      <c r="C6419" s="95" t="s">
        <v>431</v>
      </c>
      <c r="D6419" s="95" t="s">
        <v>337</v>
      </c>
      <c r="E6419" s="87">
        <f t="shared" si="146"/>
        <v>7.9296954314720809</v>
      </c>
      <c r="F6419" s="69">
        <f t="shared" si="146"/>
        <v>6.0763818069807485</v>
      </c>
      <c r="G6419" s="69">
        <f t="shared" si="146"/>
        <v>7.6849232851645022</v>
      </c>
      <c r="H6419" s="69">
        <f t="shared" si="146"/>
        <v>9.7256040396031977</v>
      </c>
      <c r="I6419" s="69">
        <f t="shared" si="146"/>
        <v>9.1966854074226028</v>
      </c>
      <c r="J6419" s="70">
        <f t="shared" si="146"/>
        <v>7.0243757506153548</v>
      </c>
      <c r="K6419" s="118">
        <f>VLOOKUP(B6419,WB.GDP.1995,'WB (WDI)'!$AL$2,FALSE)</f>
        <v>76972.436619232685</v>
      </c>
      <c r="L6419" s="112">
        <f>VLOOKUP($B6419,WB.UNEMP.1995,'WB (WDI)'!$AL$2,FALSE)</f>
        <v>2.9200000762939502</v>
      </c>
    </row>
    <row r="6420" spans="1:12" x14ac:dyDescent="0.25">
      <c r="A6420" s="93">
        <v>1995</v>
      </c>
      <c r="B6420" s="94" t="s">
        <v>432</v>
      </c>
      <c r="C6420" s="95" t="s">
        <v>433</v>
      </c>
      <c r="D6420" s="95" t="s">
        <v>337</v>
      </c>
      <c r="E6420" s="87" t="e">
        <f t="shared" si="146"/>
        <v>#N/A</v>
      </c>
      <c r="F6420" s="69" t="e">
        <f t="shared" si="146"/>
        <v>#N/A</v>
      </c>
      <c r="G6420" s="69" t="e">
        <f t="shared" si="146"/>
        <v>#N/A</v>
      </c>
      <c r="H6420" s="69" t="e">
        <f t="shared" si="146"/>
        <v>#N/A</v>
      </c>
      <c r="I6420" s="69" t="e">
        <f t="shared" si="146"/>
        <v>#N/A</v>
      </c>
      <c r="J6420" s="70" t="e">
        <f t="shared" si="146"/>
        <v>#N/A</v>
      </c>
      <c r="K6420" s="118" t="e">
        <f>VLOOKUP(B6420,WB.GDP.1995,'WB (WDI)'!$AL$2,FALSE)</f>
        <v>#N/A</v>
      </c>
      <c r="L6420" s="112" t="e">
        <f>VLOOKUP($B6420,WB.UNEMP.1995,'WB (WDI)'!$AL$2,FALSE)</f>
        <v>#N/A</v>
      </c>
    </row>
    <row r="6421" spans="1:12" x14ac:dyDescent="0.25">
      <c r="A6421" s="93">
        <v>1995</v>
      </c>
      <c r="B6421" s="94" t="s">
        <v>434</v>
      </c>
      <c r="C6421" s="95" t="s">
        <v>435</v>
      </c>
      <c r="D6421" s="95" t="s">
        <v>337</v>
      </c>
      <c r="E6421" s="87">
        <f t="shared" si="146"/>
        <v>7.8797348484848486</v>
      </c>
      <c r="F6421" s="69">
        <f t="shared" si="146"/>
        <v>5.9738241247889432</v>
      </c>
      <c r="G6421" s="69">
        <f t="shared" si="146"/>
        <v>7.8689298509265937</v>
      </c>
      <c r="H6421" s="69">
        <f t="shared" si="146"/>
        <v>9.6986534508878304</v>
      </c>
      <c r="I6421" s="69">
        <f t="shared" si="146"/>
        <v>9.1079795802444323</v>
      </c>
      <c r="J6421" s="70">
        <f t="shared" si="146"/>
        <v>6.9349757489525299</v>
      </c>
      <c r="K6421" s="118">
        <f>VLOOKUP(B6421,WB.GDP.1995,'WB (WDI)'!$AL$2,FALSE)</f>
        <v>39624.282014505101</v>
      </c>
      <c r="L6421" s="112">
        <f>VLOOKUP($B6421,WB.UNEMP.1995,'WB (WDI)'!$AL$2,FALSE)</f>
        <v>7.1599998474121103</v>
      </c>
    </row>
    <row r="6422" spans="1:12" x14ac:dyDescent="0.25">
      <c r="A6422" s="93">
        <v>1995</v>
      </c>
      <c r="B6422" s="94" t="s">
        <v>436</v>
      </c>
      <c r="C6422" s="95" t="s">
        <v>437</v>
      </c>
      <c r="D6422" s="95" t="s">
        <v>337</v>
      </c>
      <c r="E6422" s="87">
        <f t="shared" si="146"/>
        <v>8.3375666280417153</v>
      </c>
      <c r="F6422" s="69">
        <f t="shared" si="146"/>
        <v>7.6496834219146894</v>
      </c>
      <c r="G6422" s="69">
        <f t="shared" si="146"/>
        <v>8.4030517100135409</v>
      </c>
      <c r="H6422" s="69">
        <f t="shared" si="146"/>
        <v>9.6327164305716124</v>
      </c>
      <c r="I6422" s="69">
        <f t="shared" si="146"/>
        <v>8.6176438502544741</v>
      </c>
      <c r="J6422" s="70">
        <f t="shared" si="146"/>
        <v>7.3450843716542966</v>
      </c>
      <c r="K6422" s="118">
        <f>VLOOKUP(B6422,WB.GDP.1995,'WB (WDI)'!$AL$2,FALSE)</f>
        <v>53206.204056299284</v>
      </c>
      <c r="L6422" s="112">
        <f>VLOOKUP($B6422,WB.UNEMP.1995,'WB (WDI)'!$AL$2,FALSE)</f>
        <v>3.3299999237060498</v>
      </c>
    </row>
    <row r="6423" spans="1:12" x14ac:dyDescent="0.25">
      <c r="A6423" s="93">
        <v>1995</v>
      </c>
      <c r="B6423" s="94" t="s">
        <v>438</v>
      </c>
      <c r="C6423" s="95" t="s">
        <v>439</v>
      </c>
      <c r="D6423" s="95" t="s">
        <v>440</v>
      </c>
      <c r="E6423" s="87">
        <f t="shared" si="146"/>
        <v>8.1610552763819086</v>
      </c>
      <c r="F6423" s="69">
        <f t="shared" si="146"/>
        <v>7.6496581895701485</v>
      </c>
      <c r="G6423" s="69">
        <f t="shared" si="146"/>
        <v>8.0503059617615484</v>
      </c>
      <c r="H6423" s="69">
        <f t="shared" si="146"/>
        <v>9.399646682774728</v>
      </c>
      <c r="I6423" s="69">
        <f t="shared" si="146"/>
        <v>8.0160511961025858</v>
      </c>
      <c r="J6423" s="70">
        <f t="shared" si="146"/>
        <v>7.7323972130286043</v>
      </c>
      <c r="K6423" s="118">
        <f>VLOOKUP(B6423,WB.GDP.1995,'WB (WDI)'!$AL$2,FALSE)</f>
        <v>33049.164877680021</v>
      </c>
      <c r="L6423" s="112">
        <f>VLOOKUP($B6423,WB.UNEMP.1995,'WB (WDI)'!$AL$2,FALSE)</f>
        <v>8.4700002670288104</v>
      </c>
    </row>
    <row r="6424" spans="1:12" x14ac:dyDescent="0.25">
      <c r="A6424" s="93">
        <v>1995</v>
      </c>
      <c r="B6424" s="94" t="s">
        <v>441</v>
      </c>
      <c r="C6424" s="95" t="s">
        <v>442</v>
      </c>
      <c r="D6424" s="95" t="s">
        <v>440</v>
      </c>
      <c r="E6424" s="87" t="e">
        <f t="shared" ref="E6424:J6433" si="147">IF(ISNUMBER(VLOOKUP($B6424,EFW.1995,3,FALSE))=TRUE,VLOOKUP($B6424,EFW.1995,E$2,FALSE),NA())</f>
        <v>#N/A</v>
      </c>
      <c r="F6424" s="69" t="e">
        <f t="shared" si="147"/>
        <v>#N/A</v>
      </c>
      <c r="G6424" s="69" t="e">
        <f t="shared" si="147"/>
        <v>#N/A</v>
      </c>
      <c r="H6424" s="69" t="e">
        <f t="shared" si="147"/>
        <v>#N/A</v>
      </c>
      <c r="I6424" s="69" t="e">
        <f t="shared" si="147"/>
        <v>#N/A</v>
      </c>
      <c r="J6424" s="70" t="e">
        <f t="shared" si="147"/>
        <v>#N/A</v>
      </c>
      <c r="K6424" s="118" t="e">
        <f>VLOOKUP(B6424,WB.GDP.1995,'WB (WDI)'!$AL$2,FALSE)</f>
        <v>#N/A</v>
      </c>
      <c r="L6424" s="112" t="e">
        <f>VLOOKUP($B6424,WB.UNEMP.1995,'WB (WDI)'!$AL$2,FALSE)</f>
        <v>#N/A</v>
      </c>
    </row>
    <row r="6425" spans="1:12" x14ac:dyDescent="0.25">
      <c r="A6425" s="93">
        <v>1995</v>
      </c>
      <c r="B6425" s="94" t="s">
        <v>443</v>
      </c>
      <c r="C6425" s="95" t="s">
        <v>444</v>
      </c>
      <c r="D6425" s="95" t="s">
        <v>440</v>
      </c>
      <c r="E6425" s="87" t="e">
        <f t="shared" si="147"/>
        <v>#N/A</v>
      </c>
      <c r="F6425" s="69" t="e">
        <f t="shared" si="147"/>
        <v>#N/A</v>
      </c>
      <c r="G6425" s="69" t="e">
        <f t="shared" si="147"/>
        <v>#N/A</v>
      </c>
      <c r="H6425" s="69" t="e">
        <f t="shared" si="147"/>
        <v>#N/A</v>
      </c>
      <c r="I6425" s="69" t="e">
        <f t="shared" si="147"/>
        <v>#N/A</v>
      </c>
      <c r="J6425" s="70" t="e">
        <f t="shared" si="147"/>
        <v>#N/A</v>
      </c>
      <c r="K6425" s="118" t="e">
        <f>VLOOKUP(B6425,WB.GDP.1995,'WB (WDI)'!$AL$2,FALSE)</f>
        <v>#N/A</v>
      </c>
      <c r="L6425" s="112" t="e">
        <f>VLOOKUP($B6425,WB.UNEMP.1995,'WB (WDI)'!$AL$2,FALSE)</f>
        <v>#N/A</v>
      </c>
    </row>
    <row r="6426" spans="1:12" x14ac:dyDescent="0.25">
      <c r="A6426" s="93">
        <v>1995</v>
      </c>
      <c r="B6426" s="94" t="s">
        <v>445</v>
      </c>
      <c r="C6426" s="95" t="s">
        <v>446</v>
      </c>
      <c r="D6426" s="95" t="s">
        <v>440</v>
      </c>
      <c r="E6426" s="87" t="e">
        <f t="shared" si="147"/>
        <v>#N/A</v>
      </c>
      <c r="F6426" s="69" t="e">
        <f t="shared" si="147"/>
        <v>#N/A</v>
      </c>
      <c r="G6426" s="69" t="e">
        <f t="shared" si="147"/>
        <v>#N/A</v>
      </c>
      <c r="H6426" s="69" t="e">
        <f t="shared" si="147"/>
        <v>#N/A</v>
      </c>
      <c r="I6426" s="69" t="e">
        <f t="shared" si="147"/>
        <v>#N/A</v>
      </c>
      <c r="J6426" s="70" t="e">
        <f t="shared" si="147"/>
        <v>#N/A</v>
      </c>
      <c r="K6426" s="118" t="e">
        <f>VLOOKUP(B6426,WB.GDP.1995,'WB (WDI)'!$AL$2,FALSE)</f>
        <v>#N/A</v>
      </c>
      <c r="L6426" s="112" t="e">
        <f>VLOOKUP($B6426,WB.UNEMP.1995,'WB (WDI)'!$AL$2,FALSE)</f>
        <v>#N/A</v>
      </c>
    </row>
    <row r="6427" spans="1:12" x14ac:dyDescent="0.25">
      <c r="A6427" s="93">
        <v>1995</v>
      </c>
      <c r="B6427" s="94" t="s">
        <v>447</v>
      </c>
      <c r="C6427" s="95" t="s">
        <v>448</v>
      </c>
      <c r="D6427" s="95" t="s">
        <v>440</v>
      </c>
      <c r="E6427" s="87">
        <f t="shared" si="147"/>
        <v>8.6603717026378888</v>
      </c>
      <c r="F6427" s="69">
        <f t="shared" si="147"/>
        <v>7.4753619530617419</v>
      </c>
      <c r="G6427" s="69">
        <f t="shared" si="147"/>
        <v>8.2282728475549529</v>
      </c>
      <c r="H6427" s="69">
        <f t="shared" si="147"/>
        <v>9.7486482942184729</v>
      </c>
      <c r="I6427" s="69">
        <f t="shared" si="147"/>
        <v>8.8626471157415985</v>
      </c>
      <c r="J6427" s="70">
        <f t="shared" si="147"/>
        <v>8.9994264733493061</v>
      </c>
      <c r="K6427" s="118">
        <f>VLOOKUP(B6427,WB.GDP.1995,'WB (WDI)'!$AL$2,FALSE)</f>
        <v>29867.463064288379</v>
      </c>
      <c r="L6427" s="112">
        <f>VLOOKUP($B6427,WB.UNEMP.1995,'WB (WDI)'!$AL$2,FALSE)</f>
        <v>6.46000003814697</v>
      </c>
    </row>
    <row r="6428" spans="1:12" x14ac:dyDescent="0.25">
      <c r="A6428" s="93">
        <v>1995</v>
      </c>
      <c r="B6428" s="94" t="s">
        <v>449</v>
      </c>
      <c r="C6428" s="95" t="s">
        <v>450</v>
      </c>
      <c r="D6428" s="95" t="s">
        <v>440</v>
      </c>
      <c r="E6428" s="87" t="e">
        <f t="shared" si="147"/>
        <v>#N/A</v>
      </c>
      <c r="F6428" s="69" t="e">
        <f t="shared" si="147"/>
        <v>#N/A</v>
      </c>
      <c r="G6428" s="69" t="e">
        <f t="shared" si="147"/>
        <v>#N/A</v>
      </c>
      <c r="H6428" s="69" t="e">
        <f t="shared" si="147"/>
        <v>#N/A</v>
      </c>
      <c r="I6428" s="69" t="e">
        <f t="shared" si="147"/>
        <v>#N/A</v>
      </c>
      <c r="J6428" s="70" t="e">
        <f t="shared" si="147"/>
        <v>#N/A</v>
      </c>
      <c r="K6428" s="118" t="e">
        <f>VLOOKUP(B6428,WB.GDP.1995,'WB (WDI)'!$AL$2,FALSE)</f>
        <v>#N/A</v>
      </c>
      <c r="L6428" s="112" t="e">
        <f>VLOOKUP($B6428,WB.UNEMP.1995,'WB (WDI)'!$AL$2,FALSE)</f>
        <v>#N/A</v>
      </c>
    </row>
    <row r="6429" spans="1:12" x14ac:dyDescent="0.25">
      <c r="A6429" s="93">
        <v>1995</v>
      </c>
      <c r="B6429" s="94" t="s">
        <v>451</v>
      </c>
      <c r="C6429" s="95" t="s">
        <v>452</v>
      </c>
      <c r="D6429" s="95" t="s">
        <v>440</v>
      </c>
      <c r="E6429" s="87">
        <f t="shared" si="147"/>
        <v>6.7887207488299524</v>
      </c>
      <c r="F6429" s="69">
        <f t="shared" si="147"/>
        <v>5.6339976210401206</v>
      </c>
      <c r="G6429" s="69">
        <f t="shared" si="147"/>
        <v>6.2066698137854655</v>
      </c>
      <c r="H6429" s="69">
        <f t="shared" si="147"/>
        <v>6.9383989685559859</v>
      </c>
      <c r="I6429" s="69">
        <f t="shared" si="147"/>
        <v>7.4832400975991593</v>
      </c>
      <c r="J6429" s="70">
        <f t="shared" si="147"/>
        <v>7.8361034252510846</v>
      </c>
      <c r="K6429" s="118">
        <f>VLOOKUP(B6429,WB.GDP.1995,'WB (WDI)'!$AL$2,FALSE)</f>
        <v>9019.3155986752845</v>
      </c>
      <c r="L6429" s="112">
        <f>VLOOKUP($B6429,WB.UNEMP.1995,'WB (WDI)'!$AL$2,FALSE)</f>
        <v>3.96000003814697</v>
      </c>
    </row>
    <row r="6430" spans="1:12" x14ac:dyDescent="0.25">
      <c r="A6430" s="93">
        <v>1995</v>
      </c>
      <c r="B6430" s="94" t="s">
        <v>453</v>
      </c>
      <c r="C6430" s="95" t="s">
        <v>454</v>
      </c>
      <c r="D6430" s="95" t="s">
        <v>440</v>
      </c>
      <c r="E6430" s="87" t="e">
        <f t="shared" si="147"/>
        <v>#N/A</v>
      </c>
      <c r="F6430" s="69" t="e">
        <f t="shared" si="147"/>
        <v>#N/A</v>
      </c>
      <c r="G6430" s="69" t="e">
        <f t="shared" si="147"/>
        <v>#N/A</v>
      </c>
      <c r="H6430" s="69" t="e">
        <f t="shared" si="147"/>
        <v>#N/A</v>
      </c>
      <c r="I6430" s="69" t="e">
        <f t="shared" si="147"/>
        <v>#N/A</v>
      </c>
      <c r="J6430" s="70" t="e">
        <f t="shared" si="147"/>
        <v>#N/A</v>
      </c>
      <c r="K6430" s="118" t="e">
        <f>VLOOKUP(B6430,WB.GDP.1995,'WB (WDI)'!$AL$2,FALSE)</f>
        <v>#N/A</v>
      </c>
      <c r="L6430" s="112">
        <f>VLOOKUP($B6430,WB.UNEMP.1995,'WB (WDI)'!$AL$2,FALSE)</f>
        <v>18.5</v>
      </c>
    </row>
    <row r="6431" spans="1:12" x14ac:dyDescent="0.25">
      <c r="A6431" s="93">
        <v>1995</v>
      </c>
      <c r="B6431" s="94" t="s">
        <v>455</v>
      </c>
      <c r="C6431" s="95" t="s">
        <v>456</v>
      </c>
      <c r="D6431" s="95" t="s">
        <v>440</v>
      </c>
      <c r="E6431" s="87">
        <f t="shared" si="147"/>
        <v>6.6513698630136986</v>
      </c>
      <c r="F6431" s="69">
        <f t="shared" si="147"/>
        <v>10</v>
      </c>
      <c r="G6431" s="69">
        <f t="shared" si="147"/>
        <v>4.6369756503531869</v>
      </c>
      <c r="H6431" s="69">
        <f t="shared" si="147"/>
        <v>5.5654295256566977</v>
      </c>
      <c r="I6431" s="69">
        <f t="shared" si="147"/>
        <v>6.0790608053444917</v>
      </c>
      <c r="J6431" s="70">
        <f t="shared" si="147"/>
        <v>7.1921745441396743</v>
      </c>
      <c r="K6431" s="118">
        <f>VLOOKUP(B6431,WB.GDP.1995,'WB (WDI)'!$AL$2,FALSE)</f>
        <v>3274.2186213682953</v>
      </c>
      <c r="L6431" s="112">
        <f>VLOOKUP($B6431,WB.UNEMP.1995,'WB (WDI)'!$AL$2,FALSE)</f>
        <v>2.9200000762939502</v>
      </c>
    </row>
    <row r="6432" spans="1:12" x14ac:dyDescent="0.25">
      <c r="A6432" s="93">
        <v>1995</v>
      </c>
      <c r="B6432" s="94" t="s">
        <v>457</v>
      </c>
      <c r="C6432" s="95" t="s">
        <v>458</v>
      </c>
      <c r="D6432" s="95" t="s">
        <v>440</v>
      </c>
      <c r="E6432" s="87" t="e">
        <f t="shared" si="147"/>
        <v>#N/A</v>
      </c>
      <c r="F6432" s="69" t="e">
        <f t="shared" si="147"/>
        <v>#N/A</v>
      </c>
      <c r="G6432" s="69" t="e">
        <f t="shared" si="147"/>
        <v>#N/A</v>
      </c>
      <c r="H6432" s="69" t="e">
        <f t="shared" si="147"/>
        <v>#N/A</v>
      </c>
      <c r="I6432" s="69" t="e">
        <f t="shared" si="147"/>
        <v>#N/A</v>
      </c>
      <c r="J6432" s="70" t="e">
        <f t="shared" si="147"/>
        <v>#N/A</v>
      </c>
      <c r="K6432" s="118">
        <f>VLOOKUP(B6432,WB.GDP.1995,'WB (WDI)'!$AL$2,FALSE)</f>
        <v>2977.5517532297713</v>
      </c>
      <c r="L6432" s="112">
        <f>VLOOKUP($B6432,WB.UNEMP.1995,'WB (WDI)'!$AL$2,FALSE)</f>
        <v>2.1199998855590798</v>
      </c>
    </row>
    <row r="6433" spans="1:12" x14ac:dyDescent="0.25">
      <c r="A6433" s="93">
        <v>1995</v>
      </c>
      <c r="B6433" s="94" t="s">
        <v>459</v>
      </c>
      <c r="C6433" s="95" t="s">
        <v>460</v>
      </c>
      <c r="D6433" s="95" t="s">
        <v>440</v>
      </c>
      <c r="E6433" s="87" t="e">
        <f t="shared" si="147"/>
        <v>#N/A</v>
      </c>
      <c r="F6433" s="69" t="e">
        <f t="shared" si="147"/>
        <v>#N/A</v>
      </c>
      <c r="G6433" s="69" t="e">
        <f t="shared" si="147"/>
        <v>#N/A</v>
      </c>
      <c r="H6433" s="69" t="e">
        <f t="shared" si="147"/>
        <v>#N/A</v>
      </c>
      <c r="I6433" s="69" t="e">
        <f t="shared" si="147"/>
        <v>#N/A</v>
      </c>
      <c r="J6433" s="70" t="e">
        <f t="shared" si="147"/>
        <v>#N/A</v>
      </c>
      <c r="K6433" s="118">
        <f>VLOOKUP(B6433,WB.GDP.1995,'WB (WDI)'!$AL$2,FALSE)</f>
        <v>2956.6279991157485</v>
      </c>
      <c r="L6433" s="112">
        <f>VLOOKUP($B6433,WB.UNEMP.1995,'WB (WDI)'!$AL$2,FALSE)</f>
        <v>4.71000003814697</v>
      </c>
    </row>
    <row r="6434" spans="1:12" x14ac:dyDescent="0.25">
      <c r="A6434" s="93">
        <v>1995</v>
      </c>
      <c r="B6434" s="94" t="s">
        <v>461</v>
      </c>
      <c r="C6434" s="95" t="s">
        <v>462</v>
      </c>
      <c r="D6434" s="95" t="s">
        <v>440</v>
      </c>
      <c r="E6434" s="87" t="e">
        <f t="shared" ref="E6434:J6443" si="148">IF(ISNUMBER(VLOOKUP($B6434,EFW.1995,3,FALSE))=TRUE,VLOOKUP($B6434,EFW.1995,E$2,FALSE),NA())</f>
        <v>#N/A</v>
      </c>
      <c r="F6434" s="69" t="e">
        <f t="shared" si="148"/>
        <v>#N/A</v>
      </c>
      <c r="G6434" s="69" t="e">
        <f t="shared" si="148"/>
        <v>#N/A</v>
      </c>
      <c r="H6434" s="69" t="e">
        <f t="shared" si="148"/>
        <v>#N/A</v>
      </c>
      <c r="I6434" s="69" t="e">
        <f t="shared" si="148"/>
        <v>#N/A</v>
      </c>
      <c r="J6434" s="70" t="e">
        <f t="shared" si="148"/>
        <v>#N/A</v>
      </c>
      <c r="K6434" s="118" t="e">
        <f>VLOOKUP(B6434,WB.GDP.1995,'WB (WDI)'!$AL$2,FALSE)</f>
        <v>#N/A</v>
      </c>
      <c r="L6434" s="112">
        <f>VLOOKUP($B6434,WB.UNEMP.1995,'WB (WDI)'!$AL$2,FALSE)</f>
        <v>7.9000000953674299</v>
      </c>
    </row>
    <row r="6435" spans="1:12" x14ac:dyDescent="0.25">
      <c r="A6435" s="93">
        <v>1995</v>
      </c>
      <c r="B6435" s="94" t="s">
        <v>463</v>
      </c>
      <c r="C6435" s="95" t="s">
        <v>464</v>
      </c>
      <c r="D6435" s="95" t="s">
        <v>440</v>
      </c>
      <c r="E6435" s="87" t="e">
        <f t="shared" si="148"/>
        <v>#N/A</v>
      </c>
      <c r="F6435" s="69" t="e">
        <f t="shared" si="148"/>
        <v>#N/A</v>
      </c>
      <c r="G6435" s="69" t="e">
        <f t="shared" si="148"/>
        <v>#N/A</v>
      </c>
      <c r="H6435" s="69" t="e">
        <f t="shared" si="148"/>
        <v>#N/A</v>
      </c>
      <c r="I6435" s="69" t="e">
        <f t="shared" si="148"/>
        <v>#N/A</v>
      </c>
      <c r="J6435" s="70" t="e">
        <f t="shared" si="148"/>
        <v>#N/A</v>
      </c>
      <c r="K6435" s="118">
        <f>VLOOKUP(B6435,WB.GDP.1995,'WB (WDI)'!$AL$2,FALSE)</f>
        <v>2059.1476337573799</v>
      </c>
      <c r="L6435" s="112" t="e">
        <f>VLOOKUP($B6435,WB.UNEMP.1995,'WB (WDI)'!$AL$2,FALSE)</f>
        <v>#N/A</v>
      </c>
    </row>
    <row r="6436" spans="1:12" x14ac:dyDescent="0.25">
      <c r="A6436" s="93">
        <v>1995</v>
      </c>
      <c r="B6436" s="94" t="s">
        <v>465</v>
      </c>
      <c r="C6436" s="95" t="s">
        <v>466</v>
      </c>
      <c r="D6436" s="95" t="s">
        <v>440</v>
      </c>
      <c r="E6436" s="87" t="e">
        <f t="shared" si="148"/>
        <v>#N/A</v>
      </c>
      <c r="F6436" s="69" t="e">
        <f t="shared" si="148"/>
        <v>#N/A</v>
      </c>
      <c r="G6436" s="69" t="e">
        <f t="shared" si="148"/>
        <v>#N/A</v>
      </c>
      <c r="H6436" s="69" t="e">
        <f t="shared" si="148"/>
        <v>#N/A</v>
      </c>
      <c r="I6436" s="69" t="e">
        <f t="shared" si="148"/>
        <v>#N/A</v>
      </c>
      <c r="J6436" s="70" t="e">
        <f t="shared" si="148"/>
        <v>#N/A</v>
      </c>
      <c r="K6436" s="118">
        <f>VLOOKUP(B6436,WB.GDP.1995,'WB (WDI)'!$AL$2,FALSE)</f>
        <v>4128.351512648781</v>
      </c>
      <c r="L6436" s="112" t="e">
        <f>VLOOKUP($B6436,WB.UNEMP.1995,'WB (WDI)'!$AL$2,FALSE)</f>
        <v>#N/A</v>
      </c>
    </row>
    <row r="6437" spans="1:12" x14ac:dyDescent="0.25">
      <c r="A6437" s="93">
        <v>1995</v>
      </c>
      <c r="B6437" s="94" t="s">
        <v>467</v>
      </c>
      <c r="C6437" s="95" t="s">
        <v>468</v>
      </c>
      <c r="D6437" s="95" t="s">
        <v>440</v>
      </c>
      <c r="E6437" s="87" t="e">
        <f t="shared" si="148"/>
        <v>#N/A</v>
      </c>
      <c r="F6437" s="69" t="e">
        <f t="shared" si="148"/>
        <v>#N/A</v>
      </c>
      <c r="G6437" s="69" t="e">
        <f t="shared" si="148"/>
        <v>#N/A</v>
      </c>
      <c r="H6437" s="69" t="e">
        <f t="shared" si="148"/>
        <v>#N/A</v>
      </c>
      <c r="I6437" s="69" t="e">
        <f t="shared" si="148"/>
        <v>#N/A</v>
      </c>
      <c r="J6437" s="70" t="e">
        <f t="shared" si="148"/>
        <v>#N/A</v>
      </c>
      <c r="K6437" s="118">
        <f>VLOOKUP(B6437,WB.GDP.1995,'WB (WDI)'!$AL$2,FALSE)</f>
        <v>3453.1225537930841</v>
      </c>
      <c r="L6437" s="112" t="e">
        <f>VLOOKUP($B6437,WB.UNEMP.1995,'WB (WDI)'!$AL$2,FALSE)</f>
        <v>#N/A</v>
      </c>
    </row>
    <row r="6438" spans="1:12" x14ac:dyDescent="0.25">
      <c r="A6438" s="93">
        <v>1995</v>
      </c>
      <c r="B6438" s="94" t="s">
        <v>469</v>
      </c>
      <c r="C6438" s="95" t="s">
        <v>470</v>
      </c>
      <c r="D6438" s="95" t="s">
        <v>440</v>
      </c>
      <c r="E6438" s="87" t="e">
        <f t="shared" si="148"/>
        <v>#N/A</v>
      </c>
      <c r="F6438" s="69" t="e">
        <f t="shared" si="148"/>
        <v>#N/A</v>
      </c>
      <c r="G6438" s="69" t="e">
        <f t="shared" si="148"/>
        <v>#N/A</v>
      </c>
      <c r="H6438" s="69" t="e">
        <f t="shared" si="148"/>
        <v>#N/A</v>
      </c>
      <c r="I6438" s="69" t="e">
        <f t="shared" si="148"/>
        <v>#N/A</v>
      </c>
      <c r="J6438" s="70" t="e">
        <f t="shared" si="148"/>
        <v>#N/A</v>
      </c>
      <c r="K6438" s="118" t="e">
        <f>VLOOKUP(B6438,WB.GDP.1995,'WB (WDI)'!$AL$2,FALSE)</f>
        <v>#N/A</v>
      </c>
      <c r="L6438" s="112" t="e">
        <f>VLOOKUP($B6438,WB.UNEMP.1995,'WB (WDI)'!$AL$2,FALSE)</f>
        <v>#N/A</v>
      </c>
    </row>
    <row r="6439" spans="1:12" x14ac:dyDescent="0.25">
      <c r="A6439" s="93">
        <v>1995</v>
      </c>
      <c r="B6439" s="94" t="s">
        <v>471</v>
      </c>
      <c r="C6439" s="95" t="s">
        <v>472</v>
      </c>
      <c r="D6439" s="95" t="s">
        <v>440</v>
      </c>
      <c r="E6439" s="87" t="e">
        <f t="shared" si="148"/>
        <v>#N/A</v>
      </c>
      <c r="F6439" s="69" t="e">
        <f t="shared" si="148"/>
        <v>#N/A</v>
      </c>
      <c r="G6439" s="69" t="e">
        <f t="shared" si="148"/>
        <v>#N/A</v>
      </c>
      <c r="H6439" s="69" t="e">
        <f t="shared" si="148"/>
        <v>#N/A</v>
      </c>
      <c r="I6439" s="69" t="e">
        <f t="shared" si="148"/>
        <v>#N/A</v>
      </c>
      <c r="J6439" s="70" t="e">
        <f t="shared" si="148"/>
        <v>#N/A</v>
      </c>
      <c r="K6439" s="118" t="e">
        <f>VLOOKUP(B6439,WB.GDP.1995,'WB (WDI)'!$AL$2,FALSE)</f>
        <v>#N/A</v>
      </c>
      <c r="L6439" s="112" t="e">
        <f>VLOOKUP($B6439,WB.UNEMP.1995,'WB (WDI)'!$AL$2,FALSE)</f>
        <v>#N/A</v>
      </c>
    </row>
    <row r="6440" spans="1:12" x14ac:dyDescent="0.25">
      <c r="A6440" s="93">
        <v>1995</v>
      </c>
      <c r="B6440" s="94" t="s">
        <v>473</v>
      </c>
      <c r="C6440" s="95" t="s">
        <v>474</v>
      </c>
      <c r="D6440" s="95" t="s">
        <v>440</v>
      </c>
      <c r="E6440" s="87" t="e">
        <f t="shared" si="148"/>
        <v>#N/A</v>
      </c>
      <c r="F6440" s="69" t="e">
        <f t="shared" si="148"/>
        <v>#N/A</v>
      </c>
      <c r="G6440" s="69" t="e">
        <f t="shared" si="148"/>
        <v>#N/A</v>
      </c>
      <c r="H6440" s="69" t="e">
        <f t="shared" si="148"/>
        <v>#N/A</v>
      </c>
      <c r="I6440" s="69" t="e">
        <f t="shared" si="148"/>
        <v>#N/A</v>
      </c>
      <c r="J6440" s="70" t="e">
        <f t="shared" si="148"/>
        <v>#N/A</v>
      </c>
      <c r="K6440" s="118" t="e">
        <f>VLOOKUP(B6440,WB.GDP.1995,'WB (WDI)'!$AL$2,FALSE)</f>
        <v>#N/A</v>
      </c>
      <c r="L6440" s="112" t="e">
        <f>VLOOKUP($B6440,WB.UNEMP.1995,'WB (WDI)'!$AL$2,FALSE)</f>
        <v>#N/A</v>
      </c>
    </row>
    <row r="6441" spans="1:12" x14ac:dyDescent="0.25">
      <c r="A6441" s="93">
        <v>1995</v>
      </c>
      <c r="B6441" s="94" t="s">
        <v>475</v>
      </c>
      <c r="C6441" s="95" t="s">
        <v>476</v>
      </c>
      <c r="D6441" s="95" t="s">
        <v>440</v>
      </c>
      <c r="E6441" s="87" t="e">
        <f t="shared" si="148"/>
        <v>#N/A</v>
      </c>
      <c r="F6441" s="69" t="e">
        <f t="shared" si="148"/>
        <v>#N/A</v>
      </c>
      <c r="G6441" s="69" t="e">
        <f t="shared" si="148"/>
        <v>#N/A</v>
      </c>
      <c r="H6441" s="69" t="e">
        <f t="shared" si="148"/>
        <v>#N/A</v>
      </c>
      <c r="I6441" s="69" t="e">
        <f t="shared" si="148"/>
        <v>#N/A</v>
      </c>
      <c r="J6441" s="70" t="e">
        <f t="shared" si="148"/>
        <v>#N/A</v>
      </c>
      <c r="K6441" s="118" t="e">
        <f>VLOOKUP(B6441,WB.GDP.1995,'WB (WDI)'!$AL$2,FALSE)</f>
        <v>#N/A</v>
      </c>
      <c r="L6441" s="112" t="e">
        <f>VLOOKUP($B6441,WB.UNEMP.1995,'WB (WDI)'!$AL$2,FALSE)</f>
        <v>#N/A</v>
      </c>
    </row>
    <row r="6442" spans="1:12" x14ac:dyDescent="0.25">
      <c r="A6442" s="93">
        <v>1995</v>
      </c>
      <c r="B6442" s="94" t="s">
        <v>477</v>
      </c>
      <c r="C6442" s="95" t="s">
        <v>478</v>
      </c>
      <c r="D6442" s="95" t="s">
        <v>440</v>
      </c>
      <c r="E6442" s="87" t="e">
        <f t="shared" si="148"/>
        <v>#N/A</v>
      </c>
      <c r="F6442" s="69" t="e">
        <f t="shared" si="148"/>
        <v>#N/A</v>
      </c>
      <c r="G6442" s="69" t="e">
        <f t="shared" si="148"/>
        <v>#N/A</v>
      </c>
      <c r="H6442" s="69" t="e">
        <f t="shared" si="148"/>
        <v>#N/A</v>
      </c>
      <c r="I6442" s="69" t="e">
        <f t="shared" si="148"/>
        <v>#N/A</v>
      </c>
      <c r="J6442" s="70" t="e">
        <f t="shared" si="148"/>
        <v>#N/A</v>
      </c>
      <c r="K6442" s="118" t="e">
        <f>VLOOKUP(B6442,WB.GDP.1995,'WB (WDI)'!$AL$2,FALSE)</f>
        <v>#N/A</v>
      </c>
      <c r="L6442" s="112" t="e">
        <f>VLOOKUP($B6442,WB.UNEMP.1995,'WB (WDI)'!$AL$2,FALSE)</f>
        <v>#N/A</v>
      </c>
    </row>
    <row r="6443" spans="1:12" x14ac:dyDescent="0.25">
      <c r="A6443" s="93">
        <v>1995</v>
      </c>
      <c r="B6443" s="94" t="s">
        <v>479</v>
      </c>
      <c r="C6443" s="95" t="s">
        <v>480</v>
      </c>
      <c r="D6443" s="95" t="s">
        <v>440</v>
      </c>
      <c r="E6443" s="87" t="e">
        <f t="shared" si="148"/>
        <v>#N/A</v>
      </c>
      <c r="F6443" s="69" t="e">
        <f t="shared" si="148"/>
        <v>#N/A</v>
      </c>
      <c r="G6443" s="69" t="e">
        <f t="shared" si="148"/>
        <v>#N/A</v>
      </c>
      <c r="H6443" s="69" t="e">
        <f t="shared" si="148"/>
        <v>#N/A</v>
      </c>
      <c r="I6443" s="69" t="e">
        <f t="shared" si="148"/>
        <v>#N/A</v>
      </c>
      <c r="J6443" s="70" t="e">
        <f t="shared" si="148"/>
        <v>#N/A</v>
      </c>
      <c r="K6443" s="118" t="e">
        <f>VLOOKUP(B6443,WB.GDP.1995,'WB (WDI)'!$AL$2,FALSE)</f>
        <v>#N/A</v>
      </c>
      <c r="L6443" s="112" t="e">
        <f>VLOOKUP($B6443,WB.UNEMP.1995,'WB (WDI)'!$AL$2,FALSE)</f>
        <v>#N/A</v>
      </c>
    </row>
    <row r="6444" spans="1:12" x14ac:dyDescent="0.25">
      <c r="A6444" s="93">
        <v>1995</v>
      </c>
      <c r="B6444" s="94" t="s">
        <v>481</v>
      </c>
      <c r="C6444" s="95" t="s">
        <v>482</v>
      </c>
      <c r="D6444" s="95" t="s">
        <v>440</v>
      </c>
      <c r="E6444" s="87" t="e">
        <f t="shared" ref="E6444:J6451" si="149">IF(ISNUMBER(VLOOKUP($B6444,EFW.1995,3,FALSE))=TRUE,VLOOKUP($B6444,EFW.1995,E$2,FALSE),NA())</f>
        <v>#N/A</v>
      </c>
      <c r="F6444" s="69" t="e">
        <f t="shared" si="149"/>
        <v>#N/A</v>
      </c>
      <c r="G6444" s="69" t="e">
        <f t="shared" si="149"/>
        <v>#N/A</v>
      </c>
      <c r="H6444" s="69" t="e">
        <f t="shared" si="149"/>
        <v>#N/A</v>
      </c>
      <c r="I6444" s="69" t="e">
        <f t="shared" si="149"/>
        <v>#N/A</v>
      </c>
      <c r="J6444" s="70" t="e">
        <f t="shared" si="149"/>
        <v>#N/A</v>
      </c>
      <c r="K6444" s="118" t="e">
        <f>VLOOKUP(B6444,WB.GDP.1995,'WB (WDI)'!$AL$2,FALSE)</f>
        <v>#N/A</v>
      </c>
      <c r="L6444" s="112">
        <f>VLOOKUP($B6444,WB.UNEMP.1995,'WB (WDI)'!$AL$2,FALSE)</f>
        <v>11.1099996566772</v>
      </c>
    </row>
    <row r="6445" spans="1:12" x14ac:dyDescent="0.25">
      <c r="A6445" s="93">
        <v>1995</v>
      </c>
      <c r="B6445" s="94" t="s">
        <v>483</v>
      </c>
      <c r="C6445" s="95" t="s">
        <v>484</v>
      </c>
      <c r="D6445" s="95" t="s">
        <v>440</v>
      </c>
      <c r="E6445" s="87" t="e">
        <f t="shared" si="149"/>
        <v>#N/A</v>
      </c>
      <c r="F6445" s="69" t="e">
        <f t="shared" si="149"/>
        <v>#N/A</v>
      </c>
      <c r="G6445" s="69" t="e">
        <f t="shared" si="149"/>
        <v>#N/A</v>
      </c>
      <c r="H6445" s="69" t="e">
        <f t="shared" si="149"/>
        <v>#N/A</v>
      </c>
      <c r="I6445" s="69" t="e">
        <f t="shared" si="149"/>
        <v>#N/A</v>
      </c>
      <c r="J6445" s="70" t="e">
        <f t="shared" si="149"/>
        <v>#N/A</v>
      </c>
      <c r="K6445" s="118" t="e">
        <f>VLOOKUP(B6445,WB.GDP.1995,'WB (WDI)'!$AL$2,FALSE)</f>
        <v>#N/A</v>
      </c>
      <c r="L6445" s="112" t="e">
        <f>VLOOKUP($B6445,WB.UNEMP.1995,'WB (WDI)'!$AL$2,FALSE)</f>
        <v>#N/A</v>
      </c>
    </row>
    <row r="6446" spans="1:12" x14ac:dyDescent="0.25">
      <c r="A6446" s="93">
        <v>1995</v>
      </c>
      <c r="B6446" s="94" t="s">
        <v>485</v>
      </c>
      <c r="C6446" s="95" t="s">
        <v>486</v>
      </c>
      <c r="D6446" s="95" t="s">
        <v>440</v>
      </c>
      <c r="E6446" s="87" t="e">
        <f t="shared" si="149"/>
        <v>#N/A</v>
      </c>
      <c r="F6446" s="69" t="e">
        <f t="shared" si="149"/>
        <v>#N/A</v>
      </c>
      <c r="G6446" s="69" t="e">
        <f t="shared" si="149"/>
        <v>#N/A</v>
      </c>
      <c r="H6446" s="69" t="e">
        <f t="shared" si="149"/>
        <v>#N/A</v>
      </c>
      <c r="I6446" s="69" t="e">
        <f t="shared" si="149"/>
        <v>#N/A</v>
      </c>
      <c r="J6446" s="70" t="e">
        <f t="shared" si="149"/>
        <v>#N/A</v>
      </c>
      <c r="K6446" s="118" t="e">
        <f>VLOOKUP(B6446,WB.GDP.1995,'WB (WDI)'!$AL$2,FALSE)</f>
        <v>#N/A</v>
      </c>
      <c r="L6446" s="112" t="e">
        <f>VLOOKUP($B6446,WB.UNEMP.1995,'WB (WDI)'!$AL$2,FALSE)</f>
        <v>#N/A</v>
      </c>
    </row>
    <row r="6447" spans="1:12" x14ac:dyDescent="0.25">
      <c r="A6447" s="93">
        <v>1995</v>
      </c>
      <c r="B6447" s="94" t="s">
        <v>487</v>
      </c>
      <c r="C6447" s="95" t="s">
        <v>488</v>
      </c>
      <c r="D6447" s="95" t="s">
        <v>440</v>
      </c>
      <c r="E6447" s="87" t="e">
        <f t="shared" si="149"/>
        <v>#N/A</v>
      </c>
      <c r="F6447" s="69" t="e">
        <f t="shared" si="149"/>
        <v>#N/A</v>
      </c>
      <c r="G6447" s="69" t="e">
        <f t="shared" si="149"/>
        <v>#N/A</v>
      </c>
      <c r="H6447" s="69" t="e">
        <f t="shared" si="149"/>
        <v>#N/A</v>
      </c>
      <c r="I6447" s="69" t="e">
        <f t="shared" si="149"/>
        <v>#N/A</v>
      </c>
      <c r="J6447" s="70" t="e">
        <f t="shared" si="149"/>
        <v>#N/A</v>
      </c>
      <c r="K6447" s="118">
        <f>VLOOKUP(B6447,WB.GDP.1995,'WB (WDI)'!$AL$2,FALSE)</f>
        <v>4099.5961447744312</v>
      </c>
      <c r="L6447" s="112">
        <f>VLOOKUP($B6447,WB.UNEMP.1995,'WB (WDI)'!$AL$2,FALSE)</f>
        <v>3.1500000953674299</v>
      </c>
    </row>
    <row r="6448" spans="1:12" x14ac:dyDescent="0.25">
      <c r="A6448" s="93">
        <v>1995</v>
      </c>
      <c r="B6448" s="94" t="s">
        <v>489</v>
      </c>
      <c r="C6448" s="95" t="s">
        <v>490</v>
      </c>
      <c r="D6448" s="95" t="s">
        <v>440</v>
      </c>
      <c r="E6448" s="87" t="e">
        <f t="shared" si="149"/>
        <v>#N/A</v>
      </c>
      <c r="F6448" s="69" t="e">
        <f t="shared" si="149"/>
        <v>#N/A</v>
      </c>
      <c r="G6448" s="69" t="e">
        <f t="shared" si="149"/>
        <v>#N/A</v>
      </c>
      <c r="H6448" s="69" t="e">
        <f t="shared" si="149"/>
        <v>#N/A</v>
      </c>
      <c r="I6448" s="69" t="e">
        <f t="shared" si="149"/>
        <v>#N/A</v>
      </c>
      <c r="J6448" s="70" t="e">
        <f t="shared" si="149"/>
        <v>#N/A</v>
      </c>
      <c r="K6448" s="118" t="e">
        <f>VLOOKUP(B6448,WB.GDP.1995,'WB (WDI)'!$AL$2,FALSE)</f>
        <v>#N/A</v>
      </c>
      <c r="L6448" s="112" t="e">
        <f>VLOOKUP($B6448,WB.UNEMP.1995,'WB (WDI)'!$AL$2,FALSE)</f>
        <v>#N/A</v>
      </c>
    </row>
    <row r="6449" spans="1:12" x14ac:dyDescent="0.25">
      <c r="A6449" s="93">
        <v>1995</v>
      </c>
      <c r="B6449" s="94" t="s">
        <v>491</v>
      </c>
      <c r="C6449" s="95" t="s">
        <v>492</v>
      </c>
      <c r="D6449" s="95" t="s">
        <v>440</v>
      </c>
      <c r="E6449" s="87" t="e">
        <f t="shared" si="149"/>
        <v>#N/A</v>
      </c>
      <c r="F6449" s="69" t="e">
        <f t="shared" si="149"/>
        <v>#N/A</v>
      </c>
      <c r="G6449" s="69" t="e">
        <f t="shared" si="149"/>
        <v>#N/A</v>
      </c>
      <c r="H6449" s="69" t="e">
        <f t="shared" si="149"/>
        <v>#N/A</v>
      </c>
      <c r="I6449" s="69" t="e">
        <f t="shared" si="149"/>
        <v>#N/A</v>
      </c>
      <c r="J6449" s="70" t="e">
        <f t="shared" si="149"/>
        <v>#N/A</v>
      </c>
      <c r="K6449" s="118">
        <f>VLOOKUP(B6449,WB.GDP.1995,'WB (WDI)'!$AL$2,FALSE)</f>
        <v>4655.5184320526223</v>
      </c>
      <c r="L6449" s="112">
        <f>VLOOKUP($B6449,WB.UNEMP.1995,'WB (WDI)'!$AL$2,FALSE)</f>
        <v>1.87999999523163</v>
      </c>
    </row>
    <row r="6450" spans="1:12" x14ac:dyDescent="0.25">
      <c r="A6450" s="93">
        <v>1995</v>
      </c>
      <c r="B6450" s="94" t="s">
        <v>493</v>
      </c>
      <c r="C6450" s="95" t="s">
        <v>494</v>
      </c>
      <c r="D6450" s="95" t="s">
        <v>440</v>
      </c>
      <c r="E6450" s="87" t="e">
        <f t="shared" si="149"/>
        <v>#N/A</v>
      </c>
      <c r="F6450" s="69" t="e">
        <f t="shared" si="149"/>
        <v>#N/A</v>
      </c>
      <c r="G6450" s="69" t="e">
        <f t="shared" si="149"/>
        <v>#N/A</v>
      </c>
      <c r="H6450" s="69" t="e">
        <f t="shared" si="149"/>
        <v>#N/A</v>
      </c>
      <c r="I6450" s="69" t="e">
        <f t="shared" si="149"/>
        <v>#N/A</v>
      </c>
      <c r="J6450" s="70" t="e">
        <f t="shared" si="149"/>
        <v>#N/A</v>
      </c>
      <c r="K6450" s="118">
        <f>VLOOKUP(B6450,WB.GDP.1995,'WB (WDI)'!$AL$2,FALSE)</f>
        <v>2908.3572333208754</v>
      </c>
      <c r="L6450" s="112" t="e">
        <f>VLOOKUP($B6450,WB.UNEMP.1995,'WB (WDI)'!$AL$2,FALSE)</f>
        <v>#N/A</v>
      </c>
    </row>
    <row r="6451" spans="1:12" ht="15.75" thickBot="1" x14ac:dyDescent="0.3">
      <c r="A6451" s="100">
        <v>1995</v>
      </c>
      <c r="B6451" s="101" t="s">
        <v>495</v>
      </c>
      <c r="C6451" s="102" t="s">
        <v>496</v>
      </c>
      <c r="D6451" s="102" t="s">
        <v>440</v>
      </c>
      <c r="E6451" s="88" t="e">
        <f t="shared" si="149"/>
        <v>#N/A</v>
      </c>
      <c r="F6451" s="56" t="e">
        <f t="shared" si="149"/>
        <v>#N/A</v>
      </c>
      <c r="G6451" s="56" t="e">
        <f t="shared" si="149"/>
        <v>#N/A</v>
      </c>
      <c r="H6451" s="56" t="e">
        <f t="shared" si="149"/>
        <v>#N/A</v>
      </c>
      <c r="I6451" s="56" t="e">
        <f t="shared" si="149"/>
        <v>#N/A</v>
      </c>
      <c r="J6451" s="71" t="e">
        <f t="shared" si="149"/>
        <v>#N/A</v>
      </c>
      <c r="K6451" s="119" t="e">
        <f>VLOOKUP(B6451,WB.GDP.1995,'WB (WDI)'!$AL$2,FALSE)</f>
        <v>#N/A</v>
      </c>
      <c r="L6451" s="113" t="e">
        <f>VLOOKUP($B6451,WB.UNEMP.1995,'WB (WDI)'!$AL$2,FALSE)</f>
        <v>#N/A</v>
      </c>
    </row>
    <row r="6452" spans="1:12" x14ac:dyDescent="0.25">
      <c r="A6452" s="103">
        <v>1996</v>
      </c>
      <c r="B6452" s="104" t="s">
        <v>4</v>
      </c>
      <c r="C6452" s="105" t="s">
        <v>5</v>
      </c>
      <c r="D6452" s="105" t="s">
        <v>6</v>
      </c>
      <c r="E6452" s="86"/>
      <c r="F6452" s="69"/>
      <c r="G6452" s="69"/>
      <c r="H6452" s="69"/>
      <c r="I6452" s="69"/>
      <c r="J6452" s="70"/>
      <c r="K6452" s="118">
        <f>VLOOKUP(B6452,WB.GDP.1996,'WB (WDI)'!$AM$2,FALSE)</f>
        <v>8116.9627205381885</v>
      </c>
      <c r="L6452" s="112">
        <f>VLOOKUP($B6452,WB.UNEMP.1996,'WB (WDI)'!$AM$2,FALSE)</f>
        <v>28.559999465942401</v>
      </c>
    </row>
    <row r="6453" spans="1:12" x14ac:dyDescent="0.25">
      <c r="A6453" s="103">
        <v>1996</v>
      </c>
      <c r="B6453" s="104" t="s">
        <v>7</v>
      </c>
      <c r="C6453" s="105" t="s">
        <v>8</v>
      </c>
      <c r="D6453" s="105" t="s">
        <v>6</v>
      </c>
      <c r="E6453" s="87"/>
      <c r="F6453" s="69"/>
      <c r="G6453" s="69"/>
      <c r="H6453" s="69"/>
      <c r="I6453" s="69"/>
      <c r="J6453" s="70"/>
      <c r="K6453" s="118">
        <f>VLOOKUP(B6453,WB.GDP.1996,'WB (WDI)'!$AM$2,FALSE)</f>
        <v>6671.0897073389078</v>
      </c>
      <c r="L6453" s="112">
        <f>VLOOKUP($B6453,WB.UNEMP.1996,'WB (WDI)'!$AM$2,FALSE)</f>
        <v>9</v>
      </c>
    </row>
    <row r="6454" spans="1:12" x14ac:dyDescent="0.25">
      <c r="A6454" s="103">
        <v>1996</v>
      </c>
      <c r="B6454" s="104" t="s">
        <v>9</v>
      </c>
      <c r="C6454" s="105" t="s">
        <v>10</v>
      </c>
      <c r="D6454" s="105" t="s">
        <v>6</v>
      </c>
      <c r="E6454" s="87"/>
      <c r="F6454" s="69"/>
      <c r="G6454" s="69"/>
      <c r="H6454" s="69"/>
      <c r="I6454" s="69"/>
      <c r="J6454" s="70"/>
      <c r="K6454" s="118" t="e">
        <f>VLOOKUP(B6454,WB.GDP.1996,'WB (WDI)'!$AM$2,FALSE)</f>
        <v>#N/A</v>
      </c>
      <c r="L6454" s="112">
        <f>VLOOKUP($B6454,WB.UNEMP.1996,'WB (WDI)'!$AM$2,FALSE)</f>
        <v>19.190000534057599</v>
      </c>
    </row>
    <row r="6455" spans="1:12" x14ac:dyDescent="0.25">
      <c r="A6455" s="103">
        <v>1996</v>
      </c>
      <c r="B6455" s="104" t="s">
        <v>11</v>
      </c>
      <c r="C6455" s="105" t="s">
        <v>12</v>
      </c>
      <c r="D6455" s="105" t="s">
        <v>6</v>
      </c>
      <c r="E6455" s="87"/>
      <c r="F6455" s="69"/>
      <c r="G6455" s="69"/>
      <c r="H6455" s="69"/>
      <c r="I6455" s="69"/>
      <c r="J6455" s="70"/>
      <c r="K6455" s="118">
        <f>VLOOKUP(B6455,WB.GDP.1996,'WB (WDI)'!$AM$2,FALSE)</f>
        <v>4233.2822822287098</v>
      </c>
      <c r="L6455" s="112">
        <f>VLOOKUP($B6455,WB.UNEMP.1996,'WB (WDI)'!$AM$2,FALSE)</f>
        <v>13.8900003433228</v>
      </c>
    </row>
    <row r="6456" spans="1:12" x14ac:dyDescent="0.25">
      <c r="A6456" s="103">
        <v>1996</v>
      </c>
      <c r="B6456" s="104" t="s">
        <v>13</v>
      </c>
      <c r="C6456" s="105" t="s">
        <v>14</v>
      </c>
      <c r="D6456" s="105" t="s">
        <v>6</v>
      </c>
      <c r="E6456" s="87"/>
      <c r="F6456" s="69"/>
      <c r="G6456" s="69"/>
      <c r="H6456" s="69"/>
      <c r="I6456" s="69"/>
      <c r="J6456" s="70"/>
      <c r="K6456" s="118">
        <f>VLOOKUP(B6456,WB.GDP.1996,'WB (WDI)'!$AM$2,FALSE)</f>
        <v>2012.3229739170899</v>
      </c>
      <c r="L6456" s="112">
        <f>VLOOKUP($B6456,WB.UNEMP.1996,'WB (WDI)'!$AM$2,FALSE)</f>
        <v>15.439999580383301</v>
      </c>
    </row>
    <row r="6457" spans="1:12" x14ac:dyDescent="0.25">
      <c r="A6457" s="103">
        <v>1996</v>
      </c>
      <c r="B6457" s="104" t="s">
        <v>15</v>
      </c>
      <c r="C6457" s="105" t="s">
        <v>16</v>
      </c>
      <c r="D6457" s="105" t="s">
        <v>6</v>
      </c>
      <c r="E6457" s="87"/>
      <c r="F6457" s="69"/>
      <c r="G6457" s="69"/>
      <c r="H6457" s="69"/>
      <c r="I6457" s="69"/>
      <c r="J6457" s="70"/>
      <c r="K6457" s="118">
        <f>VLOOKUP(B6457,WB.GDP.1996,'WB (WDI)'!$AM$2,FALSE)</f>
        <v>6258.0033550458538</v>
      </c>
      <c r="L6457" s="112">
        <f>VLOOKUP($B6457,WB.UNEMP.1996,'WB (WDI)'!$AM$2,FALSE)</f>
        <v>15.960000038146999</v>
      </c>
    </row>
    <row r="6458" spans="1:12" x14ac:dyDescent="0.25">
      <c r="A6458" s="103">
        <v>1996</v>
      </c>
      <c r="B6458" s="104" t="s">
        <v>17</v>
      </c>
      <c r="C6458" s="105" t="s">
        <v>18</v>
      </c>
      <c r="D6458" s="105" t="s">
        <v>6</v>
      </c>
      <c r="E6458" s="87"/>
      <c r="F6458" s="69"/>
      <c r="G6458" s="69"/>
      <c r="H6458" s="69"/>
      <c r="I6458" s="69"/>
      <c r="J6458" s="70"/>
      <c r="K6458" s="118" t="e">
        <f>VLOOKUP(B6458,WB.GDP.1996,'WB (WDI)'!$AM$2,FALSE)</f>
        <v>#N/A</v>
      </c>
      <c r="L6458" s="112" t="e">
        <f>VLOOKUP($B6458,WB.UNEMP.1996,'WB (WDI)'!$AM$2,FALSE)</f>
        <v>#N/A</v>
      </c>
    </row>
    <row r="6459" spans="1:12" x14ac:dyDescent="0.25">
      <c r="A6459" s="103">
        <v>1996</v>
      </c>
      <c r="B6459" s="104" t="s">
        <v>19</v>
      </c>
      <c r="C6459" s="105" t="s">
        <v>20</v>
      </c>
      <c r="D6459" s="105" t="s">
        <v>6</v>
      </c>
      <c r="E6459" s="87"/>
      <c r="F6459" s="69"/>
      <c r="G6459" s="69"/>
      <c r="H6459" s="69"/>
      <c r="I6459" s="69"/>
      <c r="J6459" s="70"/>
      <c r="K6459" s="118">
        <f>VLOOKUP(B6459,WB.GDP.1996,'WB (WDI)'!$AM$2,FALSE)</f>
        <v>4551.6513292183527</v>
      </c>
      <c r="L6459" s="112">
        <f>VLOOKUP($B6459,WB.UNEMP.1996,'WB (WDI)'!$AM$2,FALSE)</f>
        <v>3.8599998950958301</v>
      </c>
    </row>
    <row r="6460" spans="1:12" x14ac:dyDescent="0.25">
      <c r="A6460" s="103">
        <v>1996</v>
      </c>
      <c r="B6460" s="104" t="s">
        <v>21</v>
      </c>
      <c r="C6460" s="105" t="s">
        <v>22</v>
      </c>
      <c r="D6460" s="105" t="s">
        <v>6</v>
      </c>
      <c r="E6460" s="87"/>
      <c r="F6460" s="69"/>
      <c r="G6460" s="69"/>
      <c r="H6460" s="69"/>
      <c r="I6460" s="69"/>
      <c r="J6460" s="70"/>
      <c r="K6460" s="118">
        <f>VLOOKUP(B6460,WB.GDP.1996,'WB (WDI)'!$AM$2,FALSE)</f>
        <v>2277.7666747735561</v>
      </c>
      <c r="L6460" s="112">
        <f>VLOOKUP($B6460,WB.UNEMP.1996,'WB (WDI)'!$AM$2,FALSE)</f>
        <v>1.1799999475479099</v>
      </c>
    </row>
    <row r="6461" spans="1:12" x14ac:dyDescent="0.25">
      <c r="A6461" s="103">
        <v>1996</v>
      </c>
      <c r="B6461" s="104" t="s">
        <v>23</v>
      </c>
      <c r="C6461" s="105" t="s">
        <v>24</v>
      </c>
      <c r="D6461" s="105" t="s">
        <v>6</v>
      </c>
      <c r="E6461" s="87"/>
      <c r="F6461" s="69"/>
      <c r="G6461" s="69"/>
      <c r="H6461" s="69"/>
      <c r="I6461" s="69"/>
      <c r="J6461" s="70"/>
      <c r="K6461" s="118">
        <f>VLOOKUP(B6461,WB.GDP.1996,'WB (WDI)'!$AM$2,FALSE)</f>
        <v>10266.20738966363</v>
      </c>
      <c r="L6461" s="112">
        <f>VLOOKUP($B6461,WB.UNEMP.1996,'WB (WDI)'!$AM$2,FALSE)</f>
        <v>21.590000152587901</v>
      </c>
    </row>
    <row r="6462" spans="1:12" x14ac:dyDescent="0.25">
      <c r="A6462" s="103">
        <v>1996</v>
      </c>
      <c r="B6462" s="104" t="s">
        <v>25</v>
      </c>
      <c r="C6462" s="105" t="s">
        <v>26</v>
      </c>
      <c r="D6462" s="105" t="s">
        <v>6</v>
      </c>
      <c r="E6462" s="87"/>
      <c r="F6462" s="69"/>
      <c r="G6462" s="69"/>
      <c r="H6462" s="69"/>
      <c r="I6462" s="69"/>
      <c r="J6462" s="70"/>
      <c r="K6462" s="118" t="e">
        <f>VLOOKUP(B6462,WB.GDP.1996,'WB (WDI)'!$AM$2,FALSE)</f>
        <v>#N/A</v>
      </c>
      <c r="L6462" s="112" t="e">
        <f>VLOOKUP($B6462,WB.UNEMP.1996,'WB (WDI)'!$AM$2,FALSE)</f>
        <v>#N/A</v>
      </c>
    </row>
    <row r="6463" spans="1:12" x14ac:dyDescent="0.25">
      <c r="A6463" s="103">
        <v>1996</v>
      </c>
      <c r="B6463" s="104" t="s">
        <v>27</v>
      </c>
      <c r="C6463" s="105" t="s">
        <v>28</v>
      </c>
      <c r="D6463" s="105" t="s">
        <v>6</v>
      </c>
      <c r="E6463" s="87"/>
      <c r="F6463" s="69"/>
      <c r="G6463" s="69"/>
      <c r="H6463" s="69"/>
      <c r="I6463" s="69"/>
      <c r="J6463" s="70"/>
      <c r="K6463" s="118">
        <f>VLOOKUP(B6463,WB.GDP.1996,'WB (WDI)'!$AM$2,FALSE)</f>
        <v>1162.4501896252696</v>
      </c>
      <c r="L6463" s="112">
        <f>VLOOKUP($B6463,WB.UNEMP.1996,'WB (WDI)'!$AM$2,FALSE)</f>
        <v>2.5099999904632599</v>
      </c>
    </row>
    <row r="6464" spans="1:12" x14ac:dyDescent="0.25">
      <c r="A6464" s="103">
        <v>1996</v>
      </c>
      <c r="B6464" s="104" t="s">
        <v>29</v>
      </c>
      <c r="C6464" s="105" t="s">
        <v>30</v>
      </c>
      <c r="D6464" s="105" t="s">
        <v>6</v>
      </c>
      <c r="E6464" s="87"/>
      <c r="F6464" s="69"/>
      <c r="G6464" s="69"/>
      <c r="H6464" s="69"/>
      <c r="I6464" s="69"/>
      <c r="J6464" s="70"/>
      <c r="K6464" s="118">
        <f>VLOOKUP(B6464,WB.GDP.1996,'WB (WDI)'!$AM$2,FALSE)</f>
        <v>861.48273690343217</v>
      </c>
      <c r="L6464" s="112">
        <f>VLOOKUP($B6464,WB.UNEMP.1996,'WB (WDI)'!$AM$2,FALSE)</f>
        <v>1.87000000476837</v>
      </c>
    </row>
    <row r="6465" spans="1:12" x14ac:dyDescent="0.25">
      <c r="A6465" s="103">
        <v>1996</v>
      </c>
      <c r="B6465" s="104" t="s">
        <v>31</v>
      </c>
      <c r="C6465" s="105" t="s">
        <v>32</v>
      </c>
      <c r="D6465" s="105" t="s">
        <v>6</v>
      </c>
      <c r="E6465" s="87"/>
      <c r="F6465" s="69"/>
      <c r="G6465" s="69"/>
      <c r="H6465" s="69"/>
      <c r="I6465" s="69"/>
      <c r="J6465" s="70"/>
      <c r="K6465" s="118">
        <f>VLOOKUP(B6465,WB.GDP.1996,'WB (WDI)'!$AM$2,FALSE)</f>
        <v>2769.2750786680608</v>
      </c>
      <c r="L6465" s="112">
        <f>VLOOKUP($B6465,WB.UNEMP.1996,'WB (WDI)'!$AM$2,FALSE)</f>
        <v>10.7799997329712</v>
      </c>
    </row>
    <row r="6466" spans="1:12" x14ac:dyDescent="0.25">
      <c r="A6466" s="103">
        <v>1996</v>
      </c>
      <c r="B6466" s="104" t="s">
        <v>33</v>
      </c>
      <c r="C6466" s="105" t="s">
        <v>34</v>
      </c>
      <c r="D6466" s="105" t="s">
        <v>6</v>
      </c>
      <c r="E6466" s="87"/>
      <c r="F6466" s="69"/>
      <c r="G6466" s="69"/>
      <c r="H6466" s="69"/>
      <c r="I6466" s="69"/>
      <c r="J6466" s="70"/>
      <c r="K6466" s="118">
        <f>VLOOKUP(B6466,WB.GDP.1996,'WB (WDI)'!$AM$2,FALSE)</f>
        <v>2571.7443633125322</v>
      </c>
      <c r="L6466" s="112">
        <f>VLOOKUP($B6466,WB.UNEMP.1996,'WB (WDI)'!$AM$2,FALSE)</f>
        <v>8.0600004196166992</v>
      </c>
    </row>
    <row r="6467" spans="1:12" x14ac:dyDescent="0.25">
      <c r="A6467" s="103">
        <v>1996</v>
      </c>
      <c r="B6467" s="104" t="s">
        <v>35</v>
      </c>
      <c r="C6467" s="105" t="s">
        <v>36</v>
      </c>
      <c r="D6467" s="105" t="s">
        <v>6</v>
      </c>
      <c r="E6467" s="87"/>
      <c r="F6467" s="69"/>
      <c r="G6467" s="69"/>
      <c r="H6467" s="69"/>
      <c r="I6467" s="69"/>
      <c r="J6467" s="70"/>
      <c r="K6467" s="118">
        <f>VLOOKUP(B6467,WB.GDP.1996,'WB (WDI)'!$AM$2,FALSE)</f>
        <v>1027.6506587880297</v>
      </c>
      <c r="L6467" s="112">
        <f>VLOOKUP($B6467,WB.UNEMP.1996,'WB (WDI)'!$AM$2,FALSE)</f>
        <v>4.4699997901916504</v>
      </c>
    </row>
    <row r="6468" spans="1:12" x14ac:dyDescent="0.25">
      <c r="A6468" s="103">
        <v>1996</v>
      </c>
      <c r="B6468" s="104" t="s">
        <v>37</v>
      </c>
      <c r="C6468" s="105" t="s">
        <v>38</v>
      </c>
      <c r="D6468" s="105" t="s">
        <v>6</v>
      </c>
      <c r="E6468" s="87"/>
      <c r="F6468" s="69"/>
      <c r="G6468" s="69"/>
      <c r="H6468" s="69"/>
      <c r="I6468" s="69"/>
      <c r="J6468" s="70"/>
      <c r="K6468" s="118">
        <f>VLOOKUP(B6468,WB.GDP.1996,'WB (WDI)'!$AM$2,FALSE)</f>
        <v>929.58024235207927</v>
      </c>
      <c r="L6468" s="112">
        <f>VLOOKUP($B6468,WB.UNEMP.1996,'WB (WDI)'!$AM$2,FALSE)</f>
        <v>0.83999997377395597</v>
      </c>
    </row>
    <row r="6469" spans="1:12" x14ac:dyDescent="0.25">
      <c r="A6469" s="103">
        <v>1996</v>
      </c>
      <c r="B6469" s="104" t="s">
        <v>39</v>
      </c>
      <c r="C6469" s="105" t="s">
        <v>40</v>
      </c>
      <c r="D6469" s="105" t="s">
        <v>6</v>
      </c>
      <c r="E6469" s="87"/>
      <c r="F6469" s="69"/>
      <c r="G6469" s="69"/>
      <c r="H6469" s="69"/>
      <c r="I6469" s="69"/>
      <c r="J6469" s="70"/>
      <c r="K6469" s="118">
        <f>VLOOKUP(B6469,WB.GDP.1996,'WB (WDI)'!$AM$2,FALSE)</f>
        <v>2642.0829543740574</v>
      </c>
      <c r="L6469" s="112">
        <f>VLOOKUP($B6469,WB.UNEMP.1996,'WB (WDI)'!$AM$2,FALSE)</f>
        <v>4.5900001525878897</v>
      </c>
    </row>
    <row r="6470" spans="1:12" x14ac:dyDescent="0.25">
      <c r="A6470" s="103">
        <v>1996</v>
      </c>
      <c r="B6470" s="104" t="s">
        <v>41</v>
      </c>
      <c r="C6470" s="105" t="s">
        <v>42</v>
      </c>
      <c r="D6470" s="105" t="s">
        <v>6</v>
      </c>
      <c r="E6470" s="87"/>
      <c r="F6470" s="69"/>
      <c r="G6470" s="69"/>
      <c r="H6470" s="69"/>
      <c r="I6470" s="69"/>
      <c r="J6470" s="70"/>
      <c r="K6470" s="118">
        <f>VLOOKUP(B6470,WB.GDP.1996,'WB (WDI)'!$AM$2,FALSE)</f>
        <v>4614.3026635921788</v>
      </c>
      <c r="L6470" s="112">
        <f>VLOOKUP($B6470,WB.UNEMP.1996,'WB (WDI)'!$AM$2,FALSE)</f>
        <v>19.9899997711182</v>
      </c>
    </row>
    <row r="6471" spans="1:12" x14ac:dyDescent="0.25">
      <c r="A6471" s="103">
        <v>1996</v>
      </c>
      <c r="B6471" s="104" t="s">
        <v>43</v>
      </c>
      <c r="C6471" s="105" t="s">
        <v>44</v>
      </c>
      <c r="D6471" s="105" t="s">
        <v>6</v>
      </c>
      <c r="E6471" s="87"/>
      <c r="F6471" s="69"/>
      <c r="G6471" s="69"/>
      <c r="H6471" s="69"/>
      <c r="I6471" s="69"/>
      <c r="J6471" s="70"/>
      <c r="K6471" s="118">
        <f>VLOOKUP(B6471,WB.GDP.1996,'WB (WDI)'!$AM$2,FALSE)</f>
        <v>4240.1631007675278</v>
      </c>
      <c r="L6471" s="112">
        <f>VLOOKUP($B6471,WB.UNEMP.1996,'WB (WDI)'!$AM$2,FALSE)</f>
        <v>4.0999999046325701</v>
      </c>
    </row>
    <row r="6472" spans="1:12" x14ac:dyDescent="0.25">
      <c r="A6472" s="103">
        <v>1996</v>
      </c>
      <c r="B6472" s="104" t="s">
        <v>45</v>
      </c>
      <c r="C6472" s="105" t="s">
        <v>46</v>
      </c>
      <c r="D6472" s="105" t="s">
        <v>6</v>
      </c>
      <c r="E6472" s="87"/>
      <c r="F6472" s="69"/>
      <c r="G6472" s="69"/>
      <c r="H6472" s="69"/>
      <c r="I6472" s="69"/>
      <c r="J6472" s="70"/>
      <c r="K6472" s="118">
        <f>VLOOKUP(B6472,WB.GDP.1996,'WB (WDI)'!$AM$2,FALSE)</f>
        <v>1000.6890806137811</v>
      </c>
      <c r="L6472" s="112">
        <f>VLOOKUP($B6472,WB.UNEMP.1996,'WB (WDI)'!$AM$2,FALSE)</f>
        <v>2.9100000858306898</v>
      </c>
    </row>
    <row r="6473" spans="1:12" x14ac:dyDescent="0.25">
      <c r="A6473" s="103">
        <v>1996</v>
      </c>
      <c r="B6473" s="104" t="s">
        <v>47</v>
      </c>
      <c r="C6473" s="105" t="s">
        <v>48</v>
      </c>
      <c r="D6473" s="105" t="s">
        <v>6</v>
      </c>
      <c r="E6473" s="87"/>
      <c r="F6473" s="69"/>
      <c r="G6473" s="69"/>
      <c r="H6473" s="69"/>
      <c r="I6473" s="69"/>
      <c r="J6473" s="70"/>
      <c r="K6473" s="118" t="e">
        <f>VLOOKUP(B6473,WB.GDP.1996,'WB (WDI)'!$AM$2,FALSE)</f>
        <v>#N/A</v>
      </c>
      <c r="L6473" s="112">
        <f>VLOOKUP($B6473,WB.UNEMP.1996,'WB (WDI)'!$AM$2,FALSE)</f>
        <v>11.6599998474121</v>
      </c>
    </row>
    <row r="6474" spans="1:12" x14ac:dyDescent="0.25">
      <c r="A6474" s="103">
        <v>1996</v>
      </c>
      <c r="B6474" s="104" t="s">
        <v>49</v>
      </c>
      <c r="C6474" s="105" t="s">
        <v>50</v>
      </c>
      <c r="D6474" s="105" t="s">
        <v>6</v>
      </c>
      <c r="E6474" s="87"/>
      <c r="F6474" s="69"/>
      <c r="G6474" s="69"/>
      <c r="H6474" s="69"/>
      <c r="I6474" s="69"/>
      <c r="J6474" s="70"/>
      <c r="K6474" s="118">
        <f>VLOOKUP(B6474,WB.GDP.1996,'WB (WDI)'!$AM$2,FALSE)</f>
        <v>2857.4524167295021</v>
      </c>
      <c r="L6474" s="112">
        <f>VLOOKUP($B6474,WB.UNEMP.1996,'WB (WDI)'!$AM$2,FALSE)</f>
        <v>8.5399999618530291</v>
      </c>
    </row>
    <row r="6475" spans="1:12" x14ac:dyDescent="0.25">
      <c r="A6475" s="103">
        <v>1996</v>
      </c>
      <c r="B6475" s="104" t="s">
        <v>51</v>
      </c>
      <c r="C6475" s="105" t="s">
        <v>52</v>
      </c>
      <c r="D6475" s="105" t="s">
        <v>6</v>
      </c>
      <c r="E6475" s="87"/>
      <c r="F6475" s="69"/>
      <c r="G6475" s="69"/>
      <c r="H6475" s="69"/>
      <c r="I6475" s="69"/>
      <c r="J6475" s="70"/>
      <c r="K6475" s="118" t="e">
        <f>VLOOKUP(B6475,WB.GDP.1996,'WB (WDI)'!$AM$2,FALSE)</f>
        <v>#N/A</v>
      </c>
      <c r="L6475" s="112">
        <f>VLOOKUP($B6475,WB.UNEMP.1996,'WB (WDI)'!$AM$2,FALSE)</f>
        <v>6.8699998855590803</v>
      </c>
    </row>
    <row r="6476" spans="1:12" x14ac:dyDescent="0.25">
      <c r="A6476" s="103">
        <v>1996</v>
      </c>
      <c r="B6476" s="104" t="s">
        <v>53</v>
      </c>
      <c r="C6476" s="105" t="s">
        <v>54</v>
      </c>
      <c r="D6476" s="105" t="s">
        <v>6</v>
      </c>
      <c r="E6476" s="87"/>
      <c r="F6476" s="69"/>
      <c r="G6476" s="69"/>
      <c r="H6476" s="69"/>
      <c r="I6476" s="69"/>
      <c r="J6476" s="70"/>
      <c r="K6476" s="118">
        <f>VLOOKUP(B6476,WB.GDP.1996,'WB (WDI)'!$AM$2,FALSE)</f>
        <v>5353.1777402481084</v>
      </c>
      <c r="L6476" s="112">
        <f>VLOOKUP($B6476,WB.UNEMP.1996,'WB (WDI)'!$AM$2,FALSE)</f>
        <v>22.079999923706101</v>
      </c>
    </row>
    <row r="6477" spans="1:12" x14ac:dyDescent="0.25">
      <c r="A6477" s="103">
        <v>1996</v>
      </c>
      <c r="B6477" s="104" t="s">
        <v>55</v>
      </c>
      <c r="C6477" s="105" t="s">
        <v>56</v>
      </c>
      <c r="D6477" s="105" t="s">
        <v>6</v>
      </c>
      <c r="E6477" s="87"/>
      <c r="F6477" s="69"/>
      <c r="G6477" s="69"/>
      <c r="H6477" s="69"/>
      <c r="I6477" s="69"/>
      <c r="J6477" s="70"/>
      <c r="K6477" s="118">
        <f>VLOOKUP(B6477,WB.GDP.1996,'WB (WDI)'!$AM$2,FALSE)</f>
        <v>736.94780676485118</v>
      </c>
      <c r="L6477" s="112">
        <f>VLOOKUP($B6477,WB.UNEMP.1996,'WB (WDI)'!$AM$2,FALSE)</f>
        <v>3.3299999237060498</v>
      </c>
    </row>
    <row r="6478" spans="1:12" x14ac:dyDescent="0.25">
      <c r="A6478" s="103">
        <v>1996</v>
      </c>
      <c r="B6478" s="104" t="s">
        <v>57</v>
      </c>
      <c r="C6478" s="105" t="s">
        <v>58</v>
      </c>
      <c r="D6478" s="105" t="s">
        <v>6</v>
      </c>
      <c r="E6478" s="87"/>
      <c r="F6478" s="69"/>
      <c r="G6478" s="69"/>
      <c r="H6478" s="69"/>
      <c r="I6478" s="69"/>
      <c r="J6478" s="70"/>
      <c r="K6478" s="118" t="e">
        <f>VLOOKUP(B6478,WB.GDP.1996,'WB (WDI)'!$AM$2,FALSE)</f>
        <v>#N/A</v>
      </c>
      <c r="L6478" s="112" t="e">
        <f>VLOOKUP($B6478,WB.UNEMP.1996,'WB (WDI)'!$AM$2,FALSE)</f>
        <v>#N/A</v>
      </c>
    </row>
    <row r="6479" spans="1:12" x14ac:dyDescent="0.25">
      <c r="A6479" s="103">
        <v>1996</v>
      </c>
      <c r="B6479" s="104" t="s">
        <v>59</v>
      </c>
      <c r="C6479" s="105" t="s">
        <v>60</v>
      </c>
      <c r="D6479" s="105" t="s">
        <v>6</v>
      </c>
      <c r="E6479" s="87"/>
      <c r="F6479" s="69"/>
      <c r="G6479" s="69"/>
      <c r="H6479" s="69"/>
      <c r="I6479" s="69"/>
      <c r="J6479" s="70"/>
      <c r="K6479" s="118">
        <f>VLOOKUP(B6479,WB.GDP.1996,'WB (WDI)'!$AM$2,FALSE)</f>
        <v>18702.98179660286</v>
      </c>
      <c r="L6479" s="112">
        <f>VLOOKUP($B6479,WB.UNEMP.1996,'WB (WDI)'!$AM$2,FALSE)</f>
        <v>17.639999389648398</v>
      </c>
    </row>
    <row r="6480" spans="1:12" x14ac:dyDescent="0.25">
      <c r="A6480" s="103">
        <v>1996</v>
      </c>
      <c r="B6480" s="104" t="s">
        <v>61</v>
      </c>
      <c r="C6480" s="105" t="s">
        <v>62</v>
      </c>
      <c r="D6480" s="105" t="s">
        <v>6</v>
      </c>
      <c r="E6480" s="87"/>
      <c r="F6480" s="69"/>
      <c r="G6480" s="69"/>
      <c r="H6480" s="69"/>
      <c r="I6480" s="69"/>
      <c r="J6480" s="70"/>
      <c r="K6480" s="118">
        <f>VLOOKUP(B6480,WB.GDP.1996,'WB (WDI)'!$AM$2,FALSE)</f>
        <v>2108.8284921586296</v>
      </c>
      <c r="L6480" s="112">
        <f>VLOOKUP($B6480,WB.UNEMP.1996,'WB (WDI)'!$AM$2,FALSE)</f>
        <v>9.5299997329711896</v>
      </c>
    </row>
    <row r="6481" spans="1:12" x14ac:dyDescent="0.25">
      <c r="A6481" s="103">
        <v>1996</v>
      </c>
      <c r="B6481" s="104" t="s">
        <v>63</v>
      </c>
      <c r="C6481" s="105" t="s">
        <v>64</v>
      </c>
      <c r="D6481" s="105" t="s">
        <v>6</v>
      </c>
      <c r="E6481" s="87"/>
      <c r="F6481" s="69"/>
      <c r="G6481" s="69"/>
      <c r="H6481" s="69"/>
      <c r="I6481" s="69"/>
      <c r="J6481" s="70"/>
      <c r="K6481" s="118">
        <f>VLOOKUP(B6481,WB.GDP.1996,'WB (WDI)'!$AM$2,FALSE)</f>
        <v>2558.3487332532354</v>
      </c>
      <c r="L6481" s="112">
        <f>VLOOKUP($B6481,WB.UNEMP.1996,'WB (WDI)'!$AM$2,FALSE)</f>
        <v>6.9699997901916504</v>
      </c>
    </row>
    <row r="6482" spans="1:12" x14ac:dyDescent="0.25">
      <c r="A6482" s="103">
        <v>1996</v>
      </c>
      <c r="B6482" s="104" t="s">
        <v>65</v>
      </c>
      <c r="C6482" s="105" t="s">
        <v>66</v>
      </c>
      <c r="D6482" s="105" t="s">
        <v>6</v>
      </c>
      <c r="E6482" s="87"/>
      <c r="F6482" s="69"/>
      <c r="G6482" s="69"/>
      <c r="H6482" s="69"/>
      <c r="I6482" s="69"/>
      <c r="J6482" s="70"/>
      <c r="K6482" s="118">
        <f>VLOOKUP(B6482,WB.GDP.1996,'WB (WDI)'!$AM$2,FALSE)</f>
        <v>1622.7768479835893</v>
      </c>
      <c r="L6482" s="112">
        <f>VLOOKUP($B6482,WB.UNEMP.1996,'WB (WDI)'!$AM$2,FALSE)</f>
        <v>4.5300002098083496</v>
      </c>
    </row>
    <row r="6483" spans="1:12" x14ac:dyDescent="0.25">
      <c r="A6483" s="103">
        <v>1996</v>
      </c>
      <c r="B6483" s="104" t="s">
        <v>67</v>
      </c>
      <c r="C6483" s="105" t="s">
        <v>68</v>
      </c>
      <c r="D6483" s="105" t="s">
        <v>6</v>
      </c>
      <c r="E6483" s="87"/>
      <c r="F6483" s="69"/>
      <c r="G6483" s="69"/>
      <c r="H6483" s="69"/>
      <c r="I6483" s="69"/>
      <c r="J6483" s="70"/>
      <c r="K6483" s="118">
        <f>VLOOKUP(B6483,WB.GDP.1996,'WB (WDI)'!$AM$2,FALSE)</f>
        <v>2284.3732697385108</v>
      </c>
      <c r="L6483" s="112">
        <f>VLOOKUP($B6483,WB.UNEMP.1996,'WB (WDI)'!$AM$2,FALSE)</f>
        <v>3.1600000858306898</v>
      </c>
    </row>
    <row r="6484" spans="1:12" x14ac:dyDescent="0.25">
      <c r="A6484" s="103">
        <v>1996</v>
      </c>
      <c r="B6484" s="104" t="s">
        <v>69</v>
      </c>
      <c r="C6484" s="105" t="s">
        <v>70</v>
      </c>
      <c r="D6484" s="105" t="s">
        <v>6</v>
      </c>
      <c r="E6484" s="87"/>
      <c r="F6484" s="69"/>
      <c r="G6484" s="69"/>
      <c r="H6484" s="69"/>
      <c r="I6484" s="69"/>
      <c r="J6484" s="70"/>
      <c r="K6484" s="118">
        <f>VLOOKUP(B6484,WB.GDP.1996,'WB (WDI)'!$AM$2,FALSE)</f>
        <v>3001.8689042491274</v>
      </c>
      <c r="L6484" s="112">
        <f>VLOOKUP($B6484,WB.UNEMP.1996,'WB (WDI)'!$AM$2,FALSE)</f>
        <v>2.9300000667571999</v>
      </c>
    </row>
    <row r="6485" spans="1:12" x14ac:dyDescent="0.25">
      <c r="A6485" s="103">
        <v>1996</v>
      </c>
      <c r="B6485" s="104" t="s">
        <v>71</v>
      </c>
      <c r="C6485" s="105" t="s">
        <v>72</v>
      </c>
      <c r="D6485" s="105" t="s">
        <v>6</v>
      </c>
      <c r="E6485" s="87"/>
      <c r="F6485" s="69"/>
      <c r="G6485" s="69"/>
      <c r="H6485" s="69"/>
      <c r="I6485" s="69"/>
      <c r="J6485" s="70"/>
      <c r="K6485" s="118">
        <f>VLOOKUP(B6485,WB.GDP.1996,'WB (WDI)'!$AM$2,FALSE)</f>
        <v>1548.4806427951944</v>
      </c>
      <c r="L6485" s="112">
        <f>VLOOKUP($B6485,WB.UNEMP.1996,'WB (WDI)'!$AM$2,FALSE)</f>
        <v>37.959999084472699</v>
      </c>
    </row>
    <row r="6486" spans="1:12" x14ac:dyDescent="0.25">
      <c r="A6486" s="103">
        <v>1996</v>
      </c>
      <c r="B6486" s="104" t="s">
        <v>73</v>
      </c>
      <c r="C6486" s="105" t="s">
        <v>74</v>
      </c>
      <c r="D6486" s="105" t="s">
        <v>6</v>
      </c>
      <c r="E6486" s="87"/>
      <c r="F6486" s="69"/>
      <c r="G6486" s="69"/>
      <c r="H6486" s="69"/>
      <c r="I6486" s="69"/>
      <c r="J6486" s="70"/>
      <c r="K6486" s="118" t="e">
        <f>VLOOKUP(B6486,WB.GDP.1996,'WB (WDI)'!$AM$2,FALSE)</f>
        <v>#N/A</v>
      </c>
      <c r="L6486" s="112">
        <f>VLOOKUP($B6486,WB.UNEMP.1996,'WB (WDI)'!$AM$2,FALSE)</f>
        <v>2.3199999332428001</v>
      </c>
    </row>
    <row r="6487" spans="1:12" x14ac:dyDescent="0.25">
      <c r="A6487" s="103">
        <v>1996</v>
      </c>
      <c r="B6487" s="104" t="s">
        <v>75</v>
      </c>
      <c r="C6487" s="105" t="s">
        <v>76</v>
      </c>
      <c r="D6487" s="105" t="s">
        <v>6</v>
      </c>
      <c r="E6487" s="87"/>
      <c r="F6487" s="69"/>
      <c r="G6487" s="69"/>
      <c r="H6487" s="69"/>
      <c r="I6487" s="69"/>
      <c r="J6487" s="70"/>
      <c r="K6487" s="118">
        <f>VLOOKUP(B6487,WB.GDP.1996,'WB (WDI)'!$AM$2,FALSE)</f>
        <v>1553.5759059269365</v>
      </c>
      <c r="L6487" s="112">
        <f>VLOOKUP($B6487,WB.UNEMP.1996,'WB (WDI)'!$AM$2,FALSE)</f>
        <v>5.8000001907348597</v>
      </c>
    </row>
    <row r="6488" spans="1:12" x14ac:dyDescent="0.25">
      <c r="A6488" s="103">
        <v>1996</v>
      </c>
      <c r="B6488" s="104" t="s">
        <v>77</v>
      </c>
      <c r="C6488" s="105" t="s">
        <v>78</v>
      </c>
      <c r="D6488" s="105" t="s">
        <v>6</v>
      </c>
      <c r="E6488" s="87"/>
      <c r="F6488" s="69"/>
      <c r="G6488" s="69"/>
      <c r="H6488" s="69"/>
      <c r="I6488" s="69"/>
      <c r="J6488" s="70"/>
      <c r="K6488" s="118">
        <f>VLOOKUP(B6488,WB.GDP.1996,'WB (WDI)'!$AM$2,FALSE)</f>
        <v>782.93659212701414</v>
      </c>
      <c r="L6488" s="112">
        <f>VLOOKUP($B6488,WB.UNEMP.1996,'WB (WDI)'!$AM$2,FALSE)</f>
        <v>6.0300002098083496</v>
      </c>
    </row>
    <row r="6489" spans="1:12" x14ac:dyDescent="0.25">
      <c r="A6489" s="103">
        <v>1996</v>
      </c>
      <c r="B6489" s="104" t="s">
        <v>79</v>
      </c>
      <c r="C6489" s="105" t="s">
        <v>80</v>
      </c>
      <c r="D6489" s="105" t="s">
        <v>6</v>
      </c>
      <c r="E6489" s="87"/>
      <c r="F6489" s="69"/>
      <c r="G6489" s="69"/>
      <c r="H6489" s="69"/>
      <c r="I6489" s="69"/>
      <c r="J6489" s="70"/>
      <c r="K6489" s="118">
        <f>VLOOKUP(B6489,WB.GDP.1996,'WB (WDI)'!$AM$2,FALSE)</f>
        <v>1520.4575463945978</v>
      </c>
      <c r="L6489" s="112">
        <f>VLOOKUP($B6489,WB.UNEMP.1996,'WB (WDI)'!$AM$2,FALSE)</f>
        <v>3.2999999523162802</v>
      </c>
    </row>
    <row r="6490" spans="1:12" x14ac:dyDescent="0.25">
      <c r="A6490" s="103">
        <v>1996</v>
      </c>
      <c r="B6490" s="104" t="s">
        <v>81</v>
      </c>
      <c r="C6490" s="105" t="s">
        <v>82</v>
      </c>
      <c r="D6490" s="105" t="s">
        <v>6</v>
      </c>
      <c r="E6490" s="87"/>
      <c r="F6490" s="69"/>
      <c r="G6490" s="69"/>
      <c r="H6490" s="69"/>
      <c r="I6490" s="69"/>
      <c r="J6490" s="70"/>
      <c r="K6490" s="118">
        <f>VLOOKUP(B6490,WB.GDP.1996,'WB (WDI)'!$AM$2,FALSE)</f>
        <v>4920.8786889153025</v>
      </c>
      <c r="L6490" s="112">
        <f>VLOOKUP($B6490,WB.UNEMP.1996,'WB (WDI)'!$AM$2,FALSE)</f>
        <v>9.9799995422363299</v>
      </c>
    </row>
    <row r="6491" spans="1:12" x14ac:dyDescent="0.25">
      <c r="A6491" s="103">
        <v>1996</v>
      </c>
      <c r="B6491" s="104" t="s">
        <v>83</v>
      </c>
      <c r="C6491" s="105" t="s">
        <v>84</v>
      </c>
      <c r="D6491" s="105" t="s">
        <v>6</v>
      </c>
      <c r="E6491" s="87"/>
      <c r="F6491" s="69"/>
      <c r="G6491" s="69"/>
      <c r="H6491" s="69"/>
      <c r="I6491" s="69"/>
      <c r="J6491" s="70"/>
      <c r="K6491" s="118">
        <f>VLOOKUP(B6491,WB.GDP.1996,'WB (WDI)'!$AM$2,FALSE)</f>
        <v>9998.6171143494194</v>
      </c>
      <c r="L6491" s="112">
        <f>VLOOKUP($B6491,WB.UNEMP.1996,'WB (WDI)'!$AM$2,FALSE)</f>
        <v>9.5200004577636701</v>
      </c>
    </row>
    <row r="6492" spans="1:12" x14ac:dyDescent="0.25">
      <c r="A6492" s="103">
        <v>1996</v>
      </c>
      <c r="B6492" s="104" t="s">
        <v>85</v>
      </c>
      <c r="C6492" s="105" t="s">
        <v>86</v>
      </c>
      <c r="D6492" s="105" t="s">
        <v>6</v>
      </c>
      <c r="E6492" s="87"/>
      <c r="F6492" s="69"/>
      <c r="G6492" s="69"/>
      <c r="H6492" s="69"/>
      <c r="I6492" s="69"/>
      <c r="J6492" s="70"/>
      <c r="K6492" s="118" t="e">
        <f>VLOOKUP(B6492,WB.GDP.1996,'WB (WDI)'!$AM$2,FALSE)</f>
        <v>#N/A</v>
      </c>
      <c r="L6492" s="112" t="e">
        <f>VLOOKUP($B6492,WB.UNEMP.1996,'WB (WDI)'!$AM$2,FALSE)</f>
        <v>#N/A</v>
      </c>
    </row>
    <row r="6493" spans="1:12" x14ac:dyDescent="0.25">
      <c r="A6493" s="103">
        <v>1996</v>
      </c>
      <c r="B6493" s="104" t="s">
        <v>87</v>
      </c>
      <c r="C6493" s="105" t="s">
        <v>88</v>
      </c>
      <c r="D6493" s="105" t="s">
        <v>6</v>
      </c>
      <c r="E6493" s="87"/>
      <c r="F6493" s="69"/>
      <c r="G6493" s="69"/>
      <c r="H6493" s="69"/>
      <c r="I6493" s="69"/>
      <c r="J6493" s="70"/>
      <c r="K6493" s="118">
        <f>VLOOKUP(B6493,WB.GDP.1996,'WB (WDI)'!$AM$2,FALSE)</f>
        <v>506.15191562968852</v>
      </c>
      <c r="L6493" s="112">
        <f>VLOOKUP($B6493,WB.UNEMP.1996,'WB (WDI)'!$AM$2,FALSE)</f>
        <v>2.71000003814697</v>
      </c>
    </row>
    <row r="6494" spans="1:12" x14ac:dyDescent="0.25">
      <c r="A6494" s="103">
        <v>1996</v>
      </c>
      <c r="B6494" s="104" t="s">
        <v>89</v>
      </c>
      <c r="C6494" s="105" t="s">
        <v>90</v>
      </c>
      <c r="D6494" s="105" t="s">
        <v>6</v>
      </c>
      <c r="E6494" s="87"/>
      <c r="F6494" s="69"/>
      <c r="G6494" s="69"/>
      <c r="H6494" s="69"/>
      <c r="I6494" s="69"/>
      <c r="J6494" s="70"/>
      <c r="K6494" s="118">
        <f>VLOOKUP(B6494,WB.GDP.1996,'WB (WDI)'!$AM$2,FALSE)</f>
        <v>6274.1776006167984</v>
      </c>
      <c r="L6494" s="112">
        <f>VLOOKUP($B6494,WB.UNEMP.1996,'WB (WDI)'!$AM$2,FALSE)</f>
        <v>22.709999084472699</v>
      </c>
    </row>
    <row r="6495" spans="1:12" x14ac:dyDescent="0.25">
      <c r="A6495" s="103">
        <v>1996</v>
      </c>
      <c r="B6495" s="104" t="s">
        <v>91</v>
      </c>
      <c r="C6495" s="105" t="s">
        <v>92</v>
      </c>
      <c r="D6495" s="105" t="s">
        <v>6</v>
      </c>
      <c r="E6495" s="87"/>
      <c r="F6495" s="69"/>
      <c r="G6495" s="69"/>
      <c r="H6495" s="69"/>
      <c r="I6495" s="69"/>
      <c r="J6495" s="70"/>
      <c r="K6495" s="118">
        <f>VLOOKUP(B6495,WB.GDP.1996,'WB (WDI)'!$AM$2,FALSE)</f>
        <v>977.90389353853493</v>
      </c>
      <c r="L6495" s="112">
        <f>VLOOKUP($B6495,WB.UNEMP.1996,'WB (WDI)'!$AM$2,FALSE)</f>
        <v>1.4800000190734901</v>
      </c>
    </row>
    <row r="6496" spans="1:12" x14ac:dyDescent="0.25">
      <c r="A6496" s="103">
        <v>1996</v>
      </c>
      <c r="B6496" s="104" t="s">
        <v>93</v>
      </c>
      <c r="C6496" s="105" t="s">
        <v>94</v>
      </c>
      <c r="D6496" s="105" t="s">
        <v>6</v>
      </c>
      <c r="E6496" s="87"/>
      <c r="F6496" s="69"/>
      <c r="G6496" s="69"/>
      <c r="H6496" s="69"/>
      <c r="I6496" s="69"/>
      <c r="J6496" s="70"/>
      <c r="K6496" s="118">
        <f>VLOOKUP(B6496,WB.GDP.1996,'WB (WDI)'!$AM$2,FALSE)</f>
        <v>2949.2000902296122</v>
      </c>
      <c r="L6496" s="112">
        <f>VLOOKUP($B6496,WB.UNEMP.1996,'WB (WDI)'!$AM$2,FALSE)</f>
        <v>3.8299999237060498</v>
      </c>
    </row>
    <row r="6497" spans="1:12" x14ac:dyDescent="0.25">
      <c r="A6497" s="103">
        <v>1996</v>
      </c>
      <c r="B6497" s="104" t="s">
        <v>95</v>
      </c>
      <c r="C6497" s="105" t="s">
        <v>96</v>
      </c>
      <c r="D6497" s="105" t="s">
        <v>6</v>
      </c>
      <c r="E6497" s="87"/>
      <c r="F6497" s="69"/>
      <c r="G6497" s="69"/>
      <c r="H6497" s="69"/>
      <c r="I6497" s="69"/>
      <c r="J6497" s="70"/>
      <c r="K6497" s="118" t="e">
        <f>VLOOKUP(B6497,WB.GDP.1996,'WB (WDI)'!$AM$2,FALSE)</f>
        <v>#N/A</v>
      </c>
      <c r="L6497" s="112" t="e">
        <f>VLOOKUP($B6497,WB.UNEMP.1996,'WB (WDI)'!$AM$2,FALSE)</f>
        <v>#N/A</v>
      </c>
    </row>
    <row r="6498" spans="1:12" x14ac:dyDescent="0.25">
      <c r="A6498" s="103">
        <v>1996</v>
      </c>
      <c r="B6498" s="104" t="s">
        <v>97</v>
      </c>
      <c r="C6498" s="105" t="s">
        <v>98</v>
      </c>
      <c r="D6498" s="105" t="s">
        <v>6</v>
      </c>
      <c r="E6498" s="87"/>
      <c r="F6498" s="69"/>
      <c r="G6498" s="69"/>
      <c r="H6498" s="69"/>
      <c r="I6498" s="69"/>
      <c r="J6498" s="70"/>
      <c r="K6498" s="118">
        <f>VLOOKUP(B6498,WB.GDP.1996,'WB (WDI)'!$AM$2,FALSE)</f>
        <v>816.76130526367763</v>
      </c>
      <c r="L6498" s="112">
        <f>VLOOKUP($B6498,WB.UNEMP.1996,'WB (WDI)'!$AM$2,FALSE)</f>
        <v>0.56000000238418601</v>
      </c>
    </row>
    <row r="6499" spans="1:12" x14ac:dyDescent="0.25">
      <c r="A6499" s="103">
        <v>1996</v>
      </c>
      <c r="B6499" s="104" t="s">
        <v>99</v>
      </c>
      <c r="C6499" s="105" t="s">
        <v>100</v>
      </c>
      <c r="D6499" s="105" t="s">
        <v>6</v>
      </c>
      <c r="E6499" s="87"/>
      <c r="F6499" s="69"/>
      <c r="G6499" s="69"/>
      <c r="H6499" s="69"/>
      <c r="I6499" s="69"/>
      <c r="J6499" s="70"/>
      <c r="K6499" s="118" t="e">
        <f>VLOOKUP(B6499,WB.GDP.1996,'WB (WDI)'!$AM$2,FALSE)</f>
        <v>#N/A</v>
      </c>
      <c r="L6499" s="112" t="e">
        <f>VLOOKUP($B6499,WB.UNEMP.1996,'WB (WDI)'!$AM$2,FALSE)</f>
        <v>#N/A</v>
      </c>
    </row>
    <row r="6500" spans="1:12" x14ac:dyDescent="0.25">
      <c r="A6500" s="103">
        <v>1996</v>
      </c>
      <c r="B6500" s="104" t="s">
        <v>101</v>
      </c>
      <c r="C6500" s="105" t="s">
        <v>102</v>
      </c>
      <c r="D6500" s="105" t="s">
        <v>6</v>
      </c>
      <c r="E6500" s="87"/>
      <c r="F6500" s="69"/>
      <c r="G6500" s="69"/>
      <c r="H6500" s="69"/>
      <c r="I6500" s="69"/>
      <c r="J6500" s="70"/>
      <c r="K6500" s="118" t="e">
        <f>VLOOKUP(B6500,WB.GDP.1996,'WB (WDI)'!$AM$2,FALSE)</f>
        <v>#N/A</v>
      </c>
      <c r="L6500" s="112">
        <f>VLOOKUP($B6500,WB.UNEMP.1996,'WB (WDI)'!$AM$2,FALSE)</f>
        <v>14.3999996185303</v>
      </c>
    </row>
    <row r="6501" spans="1:12" x14ac:dyDescent="0.25">
      <c r="A6501" s="103">
        <v>1996</v>
      </c>
      <c r="B6501" s="104" t="s">
        <v>103</v>
      </c>
      <c r="C6501" s="105" t="s">
        <v>104</v>
      </c>
      <c r="D6501" s="105" t="s">
        <v>6</v>
      </c>
      <c r="E6501" s="87"/>
      <c r="F6501" s="69"/>
      <c r="G6501" s="69"/>
      <c r="H6501" s="69"/>
      <c r="I6501" s="69"/>
      <c r="J6501" s="70"/>
      <c r="K6501" s="118">
        <f>VLOOKUP(B6501,WB.GDP.1996,'WB (WDI)'!$AM$2,FALSE)</f>
        <v>2191.4626790261373</v>
      </c>
      <c r="L6501" s="112">
        <f>VLOOKUP($B6501,WB.UNEMP.1996,'WB (WDI)'!$AM$2,FALSE)</f>
        <v>5.6300001144409197</v>
      </c>
    </row>
    <row r="6502" spans="1:12" x14ac:dyDescent="0.25">
      <c r="A6502" s="103">
        <v>1996</v>
      </c>
      <c r="B6502" s="104" t="s">
        <v>105</v>
      </c>
      <c r="C6502" s="105" t="s">
        <v>106</v>
      </c>
      <c r="D6502" s="105" t="s">
        <v>6</v>
      </c>
      <c r="E6502" s="87"/>
      <c r="F6502" s="69"/>
      <c r="G6502" s="69"/>
      <c r="H6502" s="69"/>
      <c r="I6502" s="69"/>
      <c r="J6502" s="70"/>
      <c r="K6502" s="118">
        <f>VLOOKUP(B6502,WB.GDP.1996,'WB (WDI)'!$AM$2,FALSE)</f>
        <v>16081.584761818089</v>
      </c>
      <c r="L6502" s="112" t="e">
        <f>VLOOKUP($B6502,WB.UNEMP.1996,'WB (WDI)'!$AM$2,FALSE)</f>
        <v>#N/A</v>
      </c>
    </row>
    <row r="6503" spans="1:12" x14ac:dyDescent="0.25">
      <c r="A6503" s="103">
        <v>1996</v>
      </c>
      <c r="B6503" s="104" t="s">
        <v>107</v>
      </c>
      <c r="C6503" s="105" t="s">
        <v>108</v>
      </c>
      <c r="D6503" s="105" t="s">
        <v>6</v>
      </c>
      <c r="E6503" s="87"/>
      <c r="F6503" s="69"/>
      <c r="G6503" s="69"/>
      <c r="H6503" s="69"/>
      <c r="I6503" s="69"/>
      <c r="J6503" s="70"/>
      <c r="K6503" s="118">
        <f>VLOOKUP(B6503,WB.GDP.1996,'WB (WDI)'!$AM$2,FALSE)</f>
        <v>1128.5957138992555</v>
      </c>
      <c r="L6503" s="112">
        <f>VLOOKUP($B6503,WB.UNEMP.1996,'WB (WDI)'!$AM$2,FALSE)</f>
        <v>3.4400000572204599</v>
      </c>
    </row>
    <row r="6504" spans="1:12" x14ac:dyDescent="0.25">
      <c r="A6504" s="103">
        <v>1996</v>
      </c>
      <c r="B6504" s="104" t="s">
        <v>109</v>
      </c>
      <c r="C6504" s="105" t="s">
        <v>110</v>
      </c>
      <c r="D6504" s="105" t="s">
        <v>6</v>
      </c>
      <c r="E6504" s="87"/>
      <c r="F6504" s="69"/>
      <c r="G6504" s="69"/>
      <c r="H6504" s="69"/>
      <c r="I6504" s="69"/>
      <c r="J6504" s="70"/>
      <c r="K6504" s="118" t="e">
        <f>VLOOKUP(B6504,WB.GDP.1996,'WB (WDI)'!$AM$2,FALSE)</f>
        <v>#N/A</v>
      </c>
      <c r="L6504" s="112">
        <f>VLOOKUP($B6504,WB.UNEMP.1996,'WB (WDI)'!$AM$2,FALSE)</f>
        <v>13.5299997329712</v>
      </c>
    </row>
    <row r="6505" spans="1:12" x14ac:dyDescent="0.25">
      <c r="A6505" s="103">
        <v>1996</v>
      </c>
      <c r="B6505" s="104" t="s">
        <v>111</v>
      </c>
      <c r="C6505" s="105" t="s">
        <v>112</v>
      </c>
      <c r="D6505" s="105" t="s">
        <v>6</v>
      </c>
      <c r="E6505" s="87"/>
      <c r="F6505" s="69"/>
      <c r="G6505" s="69"/>
      <c r="H6505" s="69"/>
      <c r="I6505" s="69"/>
      <c r="J6505" s="70"/>
      <c r="K6505" s="118">
        <f>VLOOKUP(B6505,WB.GDP.1996,'WB (WDI)'!$AM$2,FALSE)</f>
        <v>9761.7389545102378</v>
      </c>
      <c r="L6505" s="112">
        <f>VLOOKUP($B6505,WB.UNEMP.1996,'WB (WDI)'!$AM$2,FALSE)</f>
        <v>29.870000839233398</v>
      </c>
    </row>
    <row r="6506" spans="1:12" x14ac:dyDescent="0.25">
      <c r="A6506" s="103">
        <v>1996</v>
      </c>
      <c r="B6506" s="104" t="s">
        <v>113</v>
      </c>
      <c r="C6506" s="105" t="s">
        <v>114</v>
      </c>
      <c r="D6506" s="105" t="s">
        <v>6</v>
      </c>
      <c r="E6506" s="87"/>
      <c r="F6506" s="69"/>
      <c r="G6506" s="69"/>
      <c r="H6506" s="69"/>
      <c r="I6506" s="69"/>
      <c r="J6506" s="70"/>
      <c r="K6506" s="118" t="e">
        <f>VLOOKUP(B6506,WB.GDP.1996,'WB (WDI)'!$AM$2,FALSE)</f>
        <v>#N/A</v>
      </c>
      <c r="L6506" s="112">
        <f>VLOOKUP($B6506,WB.UNEMP.1996,'WB (WDI)'!$AM$2,FALSE)</f>
        <v>12.7200002670288</v>
      </c>
    </row>
    <row r="6507" spans="1:12" x14ac:dyDescent="0.25">
      <c r="A6507" s="103">
        <v>1996</v>
      </c>
      <c r="B6507" s="104" t="s">
        <v>115</v>
      </c>
      <c r="C6507" s="105" t="s">
        <v>116</v>
      </c>
      <c r="D6507" s="105" t="s">
        <v>6</v>
      </c>
      <c r="E6507" s="87"/>
      <c r="F6507" s="69"/>
      <c r="G6507" s="69"/>
      <c r="H6507" s="69"/>
      <c r="I6507" s="69"/>
      <c r="J6507" s="70"/>
      <c r="K6507" s="118">
        <f>VLOOKUP(B6507,WB.GDP.1996,'WB (WDI)'!$AM$2,FALSE)</f>
        <v>1277.0546181336222</v>
      </c>
      <c r="L6507" s="112">
        <f>VLOOKUP($B6507,WB.UNEMP.1996,'WB (WDI)'!$AM$2,FALSE)</f>
        <v>4.46000003814697</v>
      </c>
    </row>
    <row r="6508" spans="1:12" x14ac:dyDescent="0.25">
      <c r="A6508" s="103">
        <v>1996</v>
      </c>
      <c r="B6508" s="104" t="s">
        <v>117</v>
      </c>
      <c r="C6508" s="105" t="s">
        <v>118</v>
      </c>
      <c r="D6508" s="105" t="s">
        <v>6</v>
      </c>
      <c r="E6508" s="87"/>
      <c r="F6508" s="69"/>
      <c r="G6508" s="69"/>
      <c r="H6508" s="69"/>
      <c r="I6508" s="69"/>
      <c r="J6508" s="70"/>
      <c r="K6508" s="118">
        <f>VLOOKUP(B6508,WB.GDP.1996,'WB (WDI)'!$AM$2,FALSE)</f>
        <v>1146.3728159006316</v>
      </c>
      <c r="L6508" s="112">
        <f>VLOOKUP($B6508,WB.UNEMP.1996,'WB (WDI)'!$AM$2,FALSE)</f>
        <v>1.7699999809265099</v>
      </c>
    </row>
    <row r="6509" spans="1:12" x14ac:dyDescent="0.25">
      <c r="A6509" s="103">
        <v>1996</v>
      </c>
      <c r="B6509" s="104" t="s">
        <v>119</v>
      </c>
      <c r="C6509" s="105" t="s">
        <v>120</v>
      </c>
      <c r="D6509" s="105" t="s">
        <v>6</v>
      </c>
      <c r="E6509" s="87"/>
      <c r="F6509" s="69"/>
      <c r="G6509" s="69"/>
      <c r="H6509" s="69"/>
      <c r="I6509" s="69"/>
      <c r="J6509" s="70"/>
      <c r="K6509" s="118">
        <f>VLOOKUP(B6509,WB.GDP.1996,'WB (WDI)'!$AM$2,FALSE)</f>
        <v>1317.5597242819199</v>
      </c>
      <c r="L6509" s="112">
        <f>VLOOKUP($B6509,WB.UNEMP.1996,'WB (WDI)'!$AM$2,FALSE)</f>
        <v>3.3800001144409202</v>
      </c>
    </row>
    <row r="6510" spans="1:12" x14ac:dyDescent="0.25">
      <c r="A6510" s="103">
        <v>1996</v>
      </c>
      <c r="B6510" s="104" t="s">
        <v>121</v>
      </c>
      <c r="C6510" s="105" t="s">
        <v>122</v>
      </c>
      <c r="D6510" s="105" t="s">
        <v>6</v>
      </c>
      <c r="E6510" s="87"/>
      <c r="F6510" s="69"/>
      <c r="G6510" s="69"/>
      <c r="H6510" s="69"/>
      <c r="I6510" s="69"/>
      <c r="J6510" s="70"/>
      <c r="K6510" s="118">
        <f>VLOOKUP(B6510,WB.GDP.1996,'WB (WDI)'!$AM$2,FALSE)</f>
        <v>1974.6165495804951</v>
      </c>
      <c r="L6510" s="112">
        <f>VLOOKUP($B6510,WB.UNEMP.1996,'WB (WDI)'!$AM$2,FALSE)</f>
        <v>15.300000190734901</v>
      </c>
    </row>
    <row r="6511" spans="1:12" x14ac:dyDescent="0.25">
      <c r="A6511" s="103">
        <v>1996</v>
      </c>
      <c r="B6511" s="104" t="s">
        <v>123</v>
      </c>
      <c r="C6511" s="105" t="s">
        <v>124</v>
      </c>
      <c r="D6511" s="105" t="s">
        <v>6</v>
      </c>
      <c r="E6511" s="87"/>
      <c r="F6511" s="69"/>
      <c r="G6511" s="69"/>
      <c r="H6511" s="69"/>
      <c r="I6511" s="69"/>
      <c r="J6511" s="70"/>
      <c r="K6511" s="118">
        <f>VLOOKUP(B6511,WB.GDP.1996,'WB (WDI)'!$AM$2,FALSE)</f>
        <v>3520.4301460225042</v>
      </c>
      <c r="L6511" s="112">
        <f>VLOOKUP($B6511,WB.UNEMP.1996,'WB (WDI)'!$AM$2,FALSE)</f>
        <v>6.2399997711181596</v>
      </c>
    </row>
    <row r="6512" spans="1:12" x14ac:dyDescent="0.25">
      <c r="A6512" s="103">
        <v>1996</v>
      </c>
      <c r="B6512" s="104" t="s">
        <v>125</v>
      </c>
      <c r="C6512" s="105" t="s">
        <v>126</v>
      </c>
      <c r="D6512" s="105" t="s">
        <v>647</v>
      </c>
      <c r="E6512" s="87"/>
      <c r="F6512" s="69"/>
      <c r="G6512" s="69"/>
      <c r="H6512" s="69"/>
      <c r="I6512" s="69"/>
      <c r="J6512" s="70"/>
      <c r="K6512" s="118" t="e">
        <f>VLOOKUP(B6512,WB.GDP.1996,'WB (WDI)'!$AM$2,FALSE)</f>
        <v>#N/A</v>
      </c>
      <c r="L6512" s="112" t="e">
        <f>VLOOKUP($B6512,WB.UNEMP.1996,'WB (WDI)'!$AM$2,FALSE)</f>
        <v>#N/A</v>
      </c>
    </row>
    <row r="6513" spans="1:12" x14ac:dyDescent="0.25">
      <c r="A6513" s="103">
        <v>1996</v>
      </c>
      <c r="B6513" s="104" t="s">
        <v>127</v>
      </c>
      <c r="C6513" s="105" t="s">
        <v>128</v>
      </c>
      <c r="D6513" s="105" t="s">
        <v>647</v>
      </c>
      <c r="E6513" s="87"/>
      <c r="F6513" s="69"/>
      <c r="G6513" s="69"/>
      <c r="H6513" s="69"/>
      <c r="I6513" s="69"/>
      <c r="J6513" s="70"/>
      <c r="K6513" s="118">
        <f>VLOOKUP(B6513,WB.GDP.1996,'WB (WDI)'!$AM$2,FALSE)</f>
        <v>16303.723892146503</v>
      </c>
      <c r="L6513" s="112" t="e">
        <f>VLOOKUP($B6513,WB.UNEMP.1996,'WB (WDI)'!$AM$2,FALSE)</f>
        <v>#N/A</v>
      </c>
    </row>
    <row r="6514" spans="1:12" x14ac:dyDescent="0.25">
      <c r="A6514" s="103">
        <v>1996</v>
      </c>
      <c r="B6514" s="104" t="s">
        <v>129</v>
      </c>
      <c r="C6514" s="105" t="s">
        <v>130</v>
      </c>
      <c r="D6514" s="105" t="s">
        <v>647</v>
      </c>
      <c r="E6514" s="87"/>
      <c r="F6514" s="69"/>
      <c r="G6514" s="69"/>
      <c r="H6514" s="69"/>
      <c r="I6514" s="69"/>
      <c r="J6514" s="70"/>
      <c r="K6514" s="118">
        <f>VLOOKUP(B6514,WB.GDP.1996,'WB (WDI)'!$AM$2,FALSE)</f>
        <v>18104.698837767246</v>
      </c>
      <c r="L6514" s="112">
        <f>VLOOKUP($B6514,WB.UNEMP.1996,'WB (WDI)'!$AM$2,FALSE)</f>
        <v>17.110000610351602</v>
      </c>
    </row>
    <row r="6515" spans="1:12" x14ac:dyDescent="0.25">
      <c r="A6515" s="103">
        <v>1996</v>
      </c>
      <c r="B6515" s="104" t="s">
        <v>131</v>
      </c>
      <c r="C6515" s="105" t="s">
        <v>132</v>
      </c>
      <c r="D6515" s="105" t="s">
        <v>647</v>
      </c>
      <c r="E6515" s="87"/>
      <c r="F6515" s="69"/>
      <c r="G6515" s="69"/>
      <c r="H6515" s="69"/>
      <c r="I6515" s="69"/>
      <c r="J6515" s="70"/>
      <c r="K6515" s="118">
        <f>VLOOKUP(B6515,WB.GDP.1996,'WB (WDI)'!$AM$2,FALSE)</f>
        <v>37659.381800122232</v>
      </c>
      <c r="L6515" s="112" t="e">
        <f>VLOOKUP($B6515,WB.UNEMP.1996,'WB (WDI)'!$AM$2,FALSE)</f>
        <v>#N/A</v>
      </c>
    </row>
    <row r="6516" spans="1:12" x14ac:dyDescent="0.25">
      <c r="A6516" s="103">
        <v>1996</v>
      </c>
      <c r="B6516" s="104" t="s">
        <v>133</v>
      </c>
      <c r="C6516" s="105" t="s">
        <v>134</v>
      </c>
      <c r="D6516" s="105" t="s">
        <v>647</v>
      </c>
      <c r="E6516" s="87"/>
      <c r="F6516" s="69"/>
      <c r="G6516" s="69"/>
      <c r="H6516" s="69"/>
      <c r="I6516" s="69"/>
      <c r="J6516" s="70"/>
      <c r="K6516" s="118">
        <f>VLOOKUP(B6516,WB.GDP.1996,'WB (WDI)'!$AM$2,FALSE)</f>
        <v>35656.736330827189</v>
      </c>
      <c r="L6516" s="112">
        <f>VLOOKUP($B6516,WB.UNEMP.1996,'WB (WDI)'!$AM$2,FALSE)</f>
        <v>11.460000038146999</v>
      </c>
    </row>
    <row r="6517" spans="1:12" x14ac:dyDescent="0.25">
      <c r="A6517" s="103">
        <v>1996</v>
      </c>
      <c r="B6517" s="104" t="s">
        <v>135</v>
      </c>
      <c r="C6517" s="105" t="s">
        <v>136</v>
      </c>
      <c r="D6517" s="105" t="s">
        <v>647</v>
      </c>
      <c r="E6517" s="87"/>
      <c r="F6517" s="69"/>
      <c r="G6517" s="69"/>
      <c r="H6517" s="69"/>
      <c r="I6517" s="69"/>
      <c r="J6517" s="70"/>
      <c r="K6517" s="118">
        <f>VLOOKUP(B6517,WB.GDP.1996,'WB (WDI)'!$AM$2,FALSE)</f>
        <v>13505.696984580745</v>
      </c>
      <c r="L6517" s="112">
        <f>VLOOKUP($B6517,WB.UNEMP.1996,'WB (WDI)'!$AM$2,FALSE)</f>
        <v>14.710000038146999</v>
      </c>
    </row>
    <row r="6518" spans="1:12" x14ac:dyDescent="0.25">
      <c r="A6518" s="103">
        <v>1996</v>
      </c>
      <c r="B6518" s="104" t="s">
        <v>137</v>
      </c>
      <c r="C6518" s="105" t="s">
        <v>138</v>
      </c>
      <c r="D6518" s="105" t="s">
        <v>647</v>
      </c>
      <c r="E6518" s="87"/>
      <c r="F6518" s="69"/>
      <c r="G6518" s="69"/>
      <c r="H6518" s="69"/>
      <c r="I6518" s="69"/>
      <c r="J6518" s="70"/>
      <c r="K6518" s="118">
        <f>VLOOKUP(B6518,WB.GDP.1996,'WB (WDI)'!$AM$2,FALSE)</f>
        <v>5714.5342615694108</v>
      </c>
      <c r="L6518" s="112">
        <f>VLOOKUP($B6518,WB.UNEMP.1996,'WB (WDI)'!$AM$2,FALSE)</f>
        <v>13.819999694824199</v>
      </c>
    </row>
    <row r="6519" spans="1:12" x14ac:dyDescent="0.25">
      <c r="A6519" s="103">
        <v>1996</v>
      </c>
      <c r="B6519" s="104" t="s">
        <v>139</v>
      </c>
      <c r="C6519" s="105" t="s">
        <v>140</v>
      </c>
      <c r="D6519" s="105" t="s">
        <v>647</v>
      </c>
      <c r="E6519" s="87"/>
      <c r="F6519" s="69"/>
      <c r="G6519" s="69"/>
      <c r="H6519" s="69"/>
      <c r="I6519" s="69"/>
      <c r="J6519" s="70"/>
      <c r="K6519" s="118">
        <f>VLOOKUP(B6519,WB.GDP.1996,'WB (WDI)'!$AM$2,FALSE)</f>
        <v>5164.250733288598</v>
      </c>
      <c r="L6519" s="112">
        <f>VLOOKUP($B6519,WB.UNEMP.1996,'WB (WDI)'!$AM$2,FALSE)</f>
        <v>2.8900001049041699</v>
      </c>
    </row>
    <row r="6520" spans="1:12" x14ac:dyDescent="0.25">
      <c r="A6520" s="103">
        <v>1996</v>
      </c>
      <c r="B6520" s="104" t="s">
        <v>141</v>
      </c>
      <c r="C6520" s="105" t="s">
        <v>142</v>
      </c>
      <c r="D6520" s="105" t="s">
        <v>647</v>
      </c>
      <c r="E6520" s="87"/>
      <c r="F6520" s="69"/>
      <c r="G6520" s="69"/>
      <c r="H6520" s="69"/>
      <c r="I6520" s="69"/>
      <c r="J6520" s="70"/>
      <c r="K6520" s="118" t="e">
        <f>VLOOKUP(B6520,WB.GDP.1996,'WB (WDI)'!$AM$2,FALSE)</f>
        <v>#N/A</v>
      </c>
      <c r="L6520" s="112" t="e">
        <f>VLOOKUP($B6520,WB.UNEMP.1996,'WB (WDI)'!$AM$2,FALSE)</f>
        <v>#N/A</v>
      </c>
    </row>
    <row r="6521" spans="1:12" x14ac:dyDescent="0.25">
      <c r="A6521" s="103">
        <v>1996</v>
      </c>
      <c r="B6521" s="104" t="s">
        <v>143</v>
      </c>
      <c r="C6521" s="105" t="s">
        <v>144</v>
      </c>
      <c r="D6521" s="105" t="s">
        <v>647</v>
      </c>
      <c r="E6521" s="87"/>
      <c r="F6521" s="69"/>
      <c r="G6521" s="69"/>
      <c r="H6521" s="69"/>
      <c r="I6521" s="69"/>
      <c r="J6521" s="70"/>
      <c r="K6521" s="118" t="e">
        <f>VLOOKUP(B6521,WB.GDP.1996,'WB (WDI)'!$AM$2,FALSE)</f>
        <v>#N/A</v>
      </c>
      <c r="L6521" s="112" t="e">
        <f>VLOOKUP($B6521,WB.UNEMP.1996,'WB (WDI)'!$AM$2,FALSE)</f>
        <v>#N/A</v>
      </c>
    </row>
    <row r="6522" spans="1:12" x14ac:dyDescent="0.25">
      <c r="A6522" s="103">
        <v>1996</v>
      </c>
      <c r="B6522" s="104" t="s">
        <v>145</v>
      </c>
      <c r="C6522" s="105" t="s">
        <v>146</v>
      </c>
      <c r="D6522" s="105" t="s">
        <v>647</v>
      </c>
      <c r="E6522" s="87"/>
      <c r="F6522" s="69"/>
      <c r="G6522" s="69"/>
      <c r="H6522" s="69"/>
      <c r="I6522" s="69"/>
      <c r="J6522" s="70"/>
      <c r="K6522" s="118">
        <f>VLOOKUP(B6522,WB.GDP.1996,'WB (WDI)'!$AM$2,FALSE)</f>
        <v>11317.676108567344</v>
      </c>
      <c r="L6522" s="112">
        <f>VLOOKUP($B6522,WB.UNEMP.1996,'WB (WDI)'!$AM$2,FALSE)</f>
        <v>7.25</v>
      </c>
    </row>
    <row r="6523" spans="1:12" x14ac:dyDescent="0.25">
      <c r="A6523" s="103">
        <v>1996</v>
      </c>
      <c r="B6523" s="104" t="s">
        <v>147</v>
      </c>
      <c r="C6523" s="105" t="s">
        <v>148</v>
      </c>
      <c r="D6523" s="105" t="s">
        <v>647</v>
      </c>
      <c r="E6523" s="87"/>
      <c r="F6523" s="69"/>
      <c r="G6523" s="69"/>
      <c r="H6523" s="69"/>
      <c r="I6523" s="69"/>
      <c r="J6523" s="70"/>
      <c r="K6523" s="118" t="e">
        <f>VLOOKUP(B6523,WB.GDP.1996,'WB (WDI)'!$AM$2,FALSE)</f>
        <v>#N/A</v>
      </c>
      <c r="L6523" s="112" t="e">
        <f>VLOOKUP($B6523,WB.UNEMP.1996,'WB (WDI)'!$AM$2,FALSE)</f>
        <v>#N/A</v>
      </c>
    </row>
    <row r="6524" spans="1:12" x14ac:dyDescent="0.25">
      <c r="A6524" s="103">
        <v>1996</v>
      </c>
      <c r="B6524" s="104" t="s">
        <v>149</v>
      </c>
      <c r="C6524" s="105" t="s">
        <v>150</v>
      </c>
      <c r="D6524" s="105" t="s">
        <v>647</v>
      </c>
      <c r="E6524" s="87"/>
      <c r="F6524" s="69"/>
      <c r="G6524" s="69"/>
      <c r="H6524" s="69"/>
      <c r="I6524" s="69"/>
      <c r="J6524" s="70"/>
      <c r="K6524" s="118" t="e">
        <f>VLOOKUP(B6524,WB.GDP.1996,'WB (WDI)'!$AM$2,FALSE)</f>
        <v>#N/A</v>
      </c>
      <c r="L6524" s="112" t="e">
        <f>VLOOKUP($B6524,WB.UNEMP.1996,'WB (WDI)'!$AM$2,FALSE)</f>
        <v>#N/A</v>
      </c>
    </row>
    <row r="6525" spans="1:12" x14ac:dyDescent="0.25">
      <c r="A6525" s="103">
        <v>1996</v>
      </c>
      <c r="B6525" s="104" t="s">
        <v>151</v>
      </c>
      <c r="C6525" s="105" t="s">
        <v>152</v>
      </c>
      <c r="D6525" s="105" t="s">
        <v>647</v>
      </c>
      <c r="E6525" s="87"/>
      <c r="F6525" s="69"/>
      <c r="G6525" s="69"/>
      <c r="H6525" s="69"/>
      <c r="I6525" s="69"/>
      <c r="J6525" s="70"/>
      <c r="K6525" s="118">
        <f>VLOOKUP(B6525,WB.GDP.1996,'WB (WDI)'!$AM$2,FALSE)</f>
        <v>14034.668759875576</v>
      </c>
      <c r="L6525" s="112">
        <f>VLOOKUP($B6525,WB.UNEMP.1996,'WB (WDI)'!$AM$2,FALSE)</f>
        <v>7.4099998474121103</v>
      </c>
    </row>
    <row r="6526" spans="1:12" x14ac:dyDescent="0.25">
      <c r="A6526" s="103">
        <v>1996</v>
      </c>
      <c r="B6526" s="104" t="s">
        <v>153</v>
      </c>
      <c r="C6526" s="105" t="s">
        <v>154</v>
      </c>
      <c r="D6526" s="105" t="s">
        <v>647</v>
      </c>
      <c r="E6526" s="87"/>
      <c r="F6526" s="69"/>
      <c r="G6526" s="69"/>
      <c r="H6526" s="69"/>
      <c r="I6526" s="69"/>
      <c r="J6526" s="70"/>
      <c r="K6526" s="118">
        <f>VLOOKUP(B6526,WB.GDP.1996,'WB (WDI)'!$AM$2,FALSE)</f>
        <v>9456.1587123111603</v>
      </c>
      <c r="L6526" s="112">
        <f>VLOOKUP($B6526,WB.UNEMP.1996,'WB (WDI)'!$AM$2,FALSE)</f>
        <v>11.810000419616699</v>
      </c>
    </row>
    <row r="6527" spans="1:12" x14ac:dyDescent="0.25">
      <c r="A6527" s="103">
        <v>1996</v>
      </c>
      <c r="B6527" s="104" t="s">
        <v>155</v>
      </c>
      <c r="C6527" s="105" t="s">
        <v>156</v>
      </c>
      <c r="D6527" s="105" t="s">
        <v>647</v>
      </c>
      <c r="E6527" s="87"/>
      <c r="F6527" s="69"/>
      <c r="G6527" s="69"/>
      <c r="H6527" s="69"/>
      <c r="I6527" s="69"/>
      <c r="J6527" s="70"/>
      <c r="K6527" s="118">
        <f>VLOOKUP(B6527,WB.GDP.1996,'WB (WDI)'!$AM$2,FALSE)</f>
        <v>11161.797709383818</v>
      </c>
      <c r="L6527" s="112">
        <f>VLOOKUP($B6527,WB.UNEMP.1996,'WB (WDI)'!$AM$2,FALSE)</f>
        <v>6.1599998474121103</v>
      </c>
    </row>
    <row r="6528" spans="1:12" x14ac:dyDescent="0.25">
      <c r="A6528" s="103">
        <v>1996</v>
      </c>
      <c r="B6528" s="104" t="s">
        <v>157</v>
      </c>
      <c r="C6528" s="105" t="s">
        <v>158</v>
      </c>
      <c r="D6528" s="105" t="s">
        <v>647</v>
      </c>
      <c r="E6528" s="87"/>
      <c r="F6528" s="69"/>
      <c r="G6528" s="69"/>
      <c r="H6528" s="69"/>
      <c r="I6528" s="69"/>
      <c r="J6528" s="70"/>
      <c r="K6528" s="118" t="e">
        <f>VLOOKUP(B6528,WB.GDP.1996,'WB (WDI)'!$AM$2,FALSE)</f>
        <v>#N/A</v>
      </c>
      <c r="L6528" s="112">
        <f>VLOOKUP($B6528,WB.UNEMP.1996,'WB (WDI)'!$AM$2,FALSE)</f>
        <v>7.6100001335143999</v>
      </c>
    </row>
    <row r="6529" spans="1:12" x14ac:dyDescent="0.25">
      <c r="A6529" s="103">
        <v>1996</v>
      </c>
      <c r="B6529" s="104" t="s">
        <v>159</v>
      </c>
      <c r="C6529" s="105" t="s">
        <v>160</v>
      </c>
      <c r="D6529" s="105" t="s">
        <v>647</v>
      </c>
      <c r="E6529" s="87"/>
      <c r="F6529" s="69"/>
      <c r="G6529" s="69"/>
      <c r="H6529" s="69"/>
      <c r="I6529" s="69"/>
      <c r="J6529" s="70"/>
      <c r="K6529" s="118" t="e">
        <f>VLOOKUP(B6529,WB.GDP.1996,'WB (WDI)'!$AM$2,FALSE)</f>
        <v>#N/A</v>
      </c>
      <c r="L6529" s="112" t="e">
        <f>VLOOKUP($B6529,WB.UNEMP.1996,'WB (WDI)'!$AM$2,FALSE)</f>
        <v>#N/A</v>
      </c>
    </row>
    <row r="6530" spans="1:12" x14ac:dyDescent="0.25">
      <c r="A6530" s="103">
        <v>1996</v>
      </c>
      <c r="B6530" s="104" t="s">
        <v>161</v>
      </c>
      <c r="C6530" s="105" t="s">
        <v>162</v>
      </c>
      <c r="D6530" s="105" t="s">
        <v>647</v>
      </c>
      <c r="E6530" s="87"/>
      <c r="F6530" s="69"/>
      <c r="G6530" s="69"/>
      <c r="H6530" s="69"/>
      <c r="I6530" s="69"/>
      <c r="J6530" s="70"/>
      <c r="K6530" s="118">
        <f>VLOOKUP(B6530,WB.GDP.1996,'WB (WDI)'!$AM$2,FALSE)</f>
        <v>8665.3700075509223</v>
      </c>
      <c r="L6530" s="112" t="e">
        <f>VLOOKUP($B6530,WB.UNEMP.1996,'WB (WDI)'!$AM$2,FALSE)</f>
        <v>#N/A</v>
      </c>
    </row>
    <row r="6531" spans="1:12" x14ac:dyDescent="0.25">
      <c r="A6531" s="103">
        <v>1996</v>
      </c>
      <c r="B6531" s="104" t="s">
        <v>163</v>
      </c>
      <c r="C6531" s="105" t="s">
        <v>164</v>
      </c>
      <c r="D6531" s="105" t="s">
        <v>647</v>
      </c>
      <c r="E6531" s="87"/>
      <c r="F6531" s="69"/>
      <c r="G6531" s="69"/>
      <c r="H6531" s="69"/>
      <c r="I6531" s="69"/>
      <c r="J6531" s="70"/>
      <c r="K6531" s="118">
        <f>VLOOKUP(B6531,WB.GDP.1996,'WB (WDI)'!$AM$2,FALSE)</f>
        <v>7707.3981035456964</v>
      </c>
      <c r="L6531" s="112">
        <f>VLOOKUP($B6531,WB.UNEMP.1996,'WB (WDI)'!$AM$2,FALSE)</f>
        <v>6.4299998283386204</v>
      </c>
    </row>
    <row r="6532" spans="1:12" x14ac:dyDescent="0.25">
      <c r="A6532" s="103">
        <v>1996</v>
      </c>
      <c r="B6532" s="104" t="s">
        <v>165</v>
      </c>
      <c r="C6532" s="105" t="s">
        <v>166</v>
      </c>
      <c r="D6532" s="105" t="s">
        <v>647</v>
      </c>
      <c r="E6532" s="87"/>
      <c r="F6532" s="69"/>
      <c r="G6532" s="69"/>
      <c r="H6532" s="69"/>
      <c r="I6532" s="69"/>
      <c r="J6532" s="70"/>
      <c r="K6532" s="118">
        <f>VLOOKUP(B6532,WB.GDP.1996,'WB (WDI)'!$AM$2,FALSE)</f>
        <v>8539.3343404524749</v>
      </c>
      <c r="L6532" s="112">
        <f>VLOOKUP($B6532,WB.UNEMP.1996,'WB (WDI)'!$AM$2,FALSE)</f>
        <v>4.8000001907348597</v>
      </c>
    </row>
    <row r="6533" spans="1:12" x14ac:dyDescent="0.25">
      <c r="A6533" s="103">
        <v>1996</v>
      </c>
      <c r="B6533" s="104" t="s">
        <v>167</v>
      </c>
      <c r="C6533" s="105" t="s">
        <v>168</v>
      </c>
      <c r="D6533" s="105" t="s">
        <v>647</v>
      </c>
      <c r="E6533" s="87"/>
      <c r="F6533" s="69"/>
      <c r="G6533" s="69"/>
      <c r="H6533" s="69"/>
      <c r="I6533" s="69"/>
      <c r="J6533" s="70"/>
      <c r="K6533" s="118">
        <f>VLOOKUP(B6533,WB.GDP.1996,'WB (WDI)'!$AM$2,FALSE)</f>
        <v>6195.5023363716518</v>
      </c>
      <c r="L6533" s="112">
        <f>VLOOKUP($B6533,WB.UNEMP.1996,'WB (WDI)'!$AM$2,FALSE)</f>
        <v>7.6799998283386204</v>
      </c>
    </row>
    <row r="6534" spans="1:12" x14ac:dyDescent="0.25">
      <c r="A6534" s="103">
        <v>1996</v>
      </c>
      <c r="B6534" s="104" t="s">
        <v>169</v>
      </c>
      <c r="C6534" s="105" t="s">
        <v>170</v>
      </c>
      <c r="D6534" s="105" t="s">
        <v>647</v>
      </c>
      <c r="E6534" s="87"/>
      <c r="F6534" s="69"/>
      <c r="G6534" s="69"/>
      <c r="H6534" s="69"/>
      <c r="I6534" s="69"/>
      <c r="J6534" s="70"/>
      <c r="K6534" s="118" t="e">
        <f>VLOOKUP(B6534,WB.GDP.1996,'WB (WDI)'!$AM$2,FALSE)</f>
        <v>#N/A</v>
      </c>
      <c r="L6534" s="112" t="e">
        <f>VLOOKUP($B6534,WB.UNEMP.1996,'WB (WDI)'!$AM$2,FALSE)</f>
        <v>#N/A</v>
      </c>
    </row>
    <row r="6535" spans="1:12" x14ac:dyDescent="0.25">
      <c r="A6535" s="103">
        <v>1996</v>
      </c>
      <c r="B6535" s="104" t="s">
        <v>171</v>
      </c>
      <c r="C6535" s="105" t="s">
        <v>172</v>
      </c>
      <c r="D6535" s="105" t="s">
        <v>647</v>
      </c>
      <c r="E6535" s="87"/>
      <c r="F6535" s="69"/>
      <c r="G6535" s="69"/>
      <c r="H6535" s="69"/>
      <c r="I6535" s="69"/>
      <c r="J6535" s="70"/>
      <c r="K6535" s="118" t="e">
        <f>VLOOKUP(B6535,WB.GDP.1996,'WB (WDI)'!$AM$2,FALSE)</f>
        <v>#N/A</v>
      </c>
      <c r="L6535" s="112" t="e">
        <f>VLOOKUP($B6535,WB.UNEMP.1996,'WB (WDI)'!$AM$2,FALSE)</f>
        <v>#N/A</v>
      </c>
    </row>
    <row r="6536" spans="1:12" x14ac:dyDescent="0.25">
      <c r="A6536" s="103">
        <v>1996</v>
      </c>
      <c r="B6536" s="104" t="s">
        <v>173</v>
      </c>
      <c r="C6536" s="105" t="s">
        <v>174</v>
      </c>
      <c r="D6536" s="105" t="s">
        <v>647</v>
      </c>
      <c r="E6536" s="87"/>
      <c r="F6536" s="69"/>
      <c r="G6536" s="69"/>
      <c r="H6536" s="69"/>
      <c r="I6536" s="69"/>
      <c r="J6536" s="70"/>
      <c r="K6536" s="118">
        <f>VLOOKUP(B6536,WB.GDP.1996,'WB (WDI)'!$AM$2,FALSE)</f>
        <v>8986.1259050574317</v>
      </c>
      <c r="L6536" s="112" t="e">
        <f>VLOOKUP($B6536,WB.UNEMP.1996,'WB (WDI)'!$AM$2,FALSE)</f>
        <v>#N/A</v>
      </c>
    </row>
    <row r="6537" spans="1:12" x14ac:dyDescent="0.25">
      <c r="A6537" s="103">
        <v>1996</v>
      </c>
      <c r="B6537" s="104" t="s">
        <v>175</v>
      </c>
      <c r="C6537" s="105" t="s">
        <v>176</v>
      </c>
      <c r="D6537" s="105" t="s">
        <v>647</v>
      </c>
      <c r="E6537" s="87"/>
      <c r="F6537" s="69"/>
      <c r="G6537" s="69"/>
      <c r="H6537" s="69"/>
      <c r="I6537" s="69"/>
      <c r="J6537" s="70"/>
      <c r="K6537" s="118" t="e">
        <f>VLOOKUP(B6537,WB.GDP.1996,'WB (WDI)'!$AM$2,FALSE)</f>
        <v>#N/A</v>
      </c>
      <c r="L6537" s="112" t="e">
        <f>VLOOKUP($B6537,WB.UNEMP.1996,'WB (WDI)'!$AM$2,FALSE)</f>
        <v>#N/A</v>
      </c>
    </row>
    <row r="6538" spans="1:12" x14ac:dyDescent="0.25">
      <c r="A6538" s="103">
        <v>1996</v>
      </c>
      <c r="B6538" s="104" t="s">
        <v>177</v>
      </c>
      <c r="C6538" s="105" t="s">
        <v>178</v>
      </c>
      <c r="D6538" s="105" t="s">
        <v>647</v>
      </c>
      <c r="E6538" s="87"/>
      <c r="F6538" s="69"/>
      <c r="G6538" s="69"/>
      <c r="H6538" s="69"/>
      <c r="I6538" s="69"/>
      <c r="J6538" s="70"/>
      <c r="K6538" s="118">
        <f>VLOOKUP(B6538,WB.GDP.1996,'WB (WDI)'!$AM$2,FALSE)</f>
        <v>6063.2088759679291</v>
      </c>
      <c r="L6538" s="112">
        <f>VLOOKUP($B6538,WB.UNEMP.1996,'WB (WDI)'!$AM$2,FALSE)</f>
        <v>2.78999996185303</v>
      </c>
    </row>
    <row r="6539" spans="1:12" x14ac:dyDescent="0.25">
      <c r="A6539" s="103">
        <v>1996</v>
      </c>
      <c r="B6539" s="104" t="s">
        <v>179</v>
      </c>
      <c r="C6539" s="105" t="s">
        <v>180</v>
      </c>
      <c r="D6539" s="105" t="s">
        <v>647</v>
      </c>
      <c r="E6539" s="87"/>
      <c r="F6539" s="69"/>
      <c r="G6539" s="69"/>
      <c r="H6539" s="69"/>
      <c r="I6539" s="69"/>
      <c r="J6539" s="70"/>
      <c r="K6539" s="118">
        <f>VLOOKUP(B6539,WB.GDP.1996,'WB (WDI)'!$AM$2,FALSE)</f>
        <v>7198.8926398979384</v>
      </c>
      <c r="L6539" s="112">
        <f>VLOOKUP($B6539,WB.UNEMP.1996,'WB (WDI)'!$AM$2,FALSE)</f>
        <v>11.960000038146999</v>
      </c>
    </row>
    <row r="6540" spans="1:12" x14ac:dyDescent="0.25">
      <c r="A6540" s="103">
        <v>1996</v>
      </c>
      <c r="B6540" s="104" t="s">
        <v>181</v>
      </c>
      <c r="C6540" s="105" t="s">
        <v>182</v>
      </c>
      <c r="D6540" s="105" t="s">
        <v>647</v>
      </c>
      <c r="E6540" s="87"/>
      <c r="F6540" s="69"/>
      <c r="G6540" s="69"/>
      <c r="H6540" s="69"/>
      <c r="I6540" s="69"/>
      <c r="J6540" s="70"/>
      <c r="K6540" s="118">
        <f>VLOOKUP(B6540,WB.GDP.1996,'WB (WDI)'!$AM$2,FALSE)</f>
        <v>2649.5283587432268</v>
      </c>
      <c r="L6540" s="112">
        <f>VLOOKUP($B6540,WB.UNEMP.1996,'WB (WDI)'!$AM$2,FALSE)</f>
        <v>7.1799998283386204</v>
      </c>
    </row>
    <row r="6541" spans="1:12" x14ac:dyDescent="0.25">
      <c r="A6541" s="103">
        <v>1996</v>
      </c>
      <c r="B6541" s="104" t="s">
        <v>183</v>
      </c>
      <c r="C6541" s="105" t="s">
        <v>184</v>
      </c>
      <c r="D6541" s="105" t="s">
        <v>647</v>
      </c>
      <c r="E6541" s="87"/>
      <c r="F6541" s="69"/>
      <c r="G6541" s="69"/>
      <c r="H6541" s="69"/>
      <c r="I6541" s="69"/>
      <c r="J6541" s="70"/>
      <c r="K6541" s="118">
        <f>VLOOKUP(B6541,WB.GDP.1996,'WB (WDI)'!$AM$2,FALSE)</f>
        <v>3984.5722181095593</v>
      </c>
      <c r="L6541" s="112">
        <f>VLOOKUP($B6541,WB.UNEMP.1996,'WB (WDI)'!$AM$2,FALSE)</f>
        <v>4.3699998855590803</v>
      </c>
    </row>
    <row r="6542" spans="1:12" x14ac:dyDescent="0.25">
      <c r="A6542" s="103">
        <v>1996</v>
      </c>
      <c r="B6542" s="104" t="s">
        <v>185</v>
      </c>
      <c r="C6542" s="105" t="s">
        <v>186</v>
      </c>
      <c r="D6542" s="105" t="s">
        <v>647</v>
      </c>
      <c r="E6542" s="87"/>
      <c r="F6542" s="69"/>
      <c r="G6542" s="69"/>
      <c r="H6542" s="69"/>
      <c r="I6542" s="69"/>
      <c r="J6542" s="70"/>
      <c r="K6542" s="118">
        <f>VLOOKUP(B6542,WB.GDP.1996,'WB (WDI)'!$AM$2,FALSE)</f>
        <v>9849.8555165183861</v>
      </c>
      <c r="L6542" s="112">
        <f>VLOOKUP($B6542,WB.UNEMP.1996,'WB (WDI)'!$AM$2,FALSE)</f>
        <v>16.0100002288818</v>
      </c>
    </row>
    <row r="6543" spans="1:12" x14ac:dyDescent="0.25">
      <c r="A6543" s="103">
        <v>1996</v>
      </c>
      <c r="B6543" s="104" t="s">
        <v>187</v>
      </c>
      <c r="C6543" s="105" t="s">
        <v>188</v>
      </c>
      <c r="D6543" s="105" t="s">
        <v>647</v>
      </c>
      <c r="E6543" s="87"/>
      <c r="F6543" s="69"/>
      <c r="G6543" s="69"/>
      <c r="H6543" s="69"/>
      <c r="I6543" s="69"/>
      <c r="J6543" s="70"/>
      <c r="K6543" s="118" t="e">
        <f>VLOOKUP(B6543,WB.GDP.1996,'WB (WDI)'!$AM$2,FALSE)</f>
        <v>#N/A</v>
      </c>
      <c r="L6543" s="112" t="e">
        <f>VLOOKUP($B6543,WB.UNEMP.1996,'WB (WDI)'!$AM$2,FALSE)</f>
        <v>#N/A</v>
      </c>
    </row>
    <row r="6544" spans="1:12" x14ac:dyDescent="0.25">
      <c r="A6544" s="103">
        <v>1996</v>
      </c>
      <c r="B6544" s="104" t="s">
        <v>189</v>
      </c>
      <c r="C6544" s="105" t="s">
        <v>190</v>
      </c>
      <c r="D6544" s="105" t="s">
        <v>647</v>
      </c>
      <c r="E6544" s="87"/>
      <c r="F6544" s="69"/>
      <c r="G6544" s="69"/>
      <c r="H6544" s="69"/>
      <c r="I6544" s="69"/>
      <c r="J6544" s="70"/>
      <c r="K6544" s="118">
        <f>VLOOKUP(B6544,WB.GDP.1996,'WB (WDI)'!$AM$2,FALSE)</f>
        <v>15610.980107656991</v>
      </c>
      <c r="L6544" s="112">
        <f>VLOOKUP($B6544,WB.UNEMP.1996,'WB (WDI)'!$AM$2,FALSE)</f>
        <v>5.4699997901916504</v>
      </c>
    </row>
    <row r="6545" spans="1:12" x14ac:dyDescent="0.25">
      <c r="A6545" s="103">
        <v>1996</v>
      </c>
      <c r="B6545" s="104" t="s">
        <v>191</v>
      </c>
      <c r="C6545" s="105" t="s">
        <v>192</v>
      </c>
      <c r="D6545" s="105" t="s">
        <v>647</v>
      </c>
      <c r="E6545" s="87"/>
      <c r="F6545" s="69"/>
      <c r="G6545" s="69"/>
      <c r="H6545" s="69"/>
      <c r="I6545" s="69"/>
      <c r="J6545" s="70"/>
      <c r="K6545" s="118" t="e">
        <f>VLOOKUP(B6545,WB.GDP.1996,'WB (WDI)'!$AM$2,FALSE)</f>
        <v>#N/A</v>
      </c>
      <c r="L6545" s="112" t="e">
        <f>VLOOKUP($B6545,WB.UNEMP.1996,'WB (WDI)'!$AM$2,FALSE)</f>
        <v>#N/A</v>
      </c>
    </row>
    <row r="6546" spans="1:12" x14ac:dyDescent="0.25">
      <c r="A6546" s="103">
        <v>1996</v>
      </c>
      <c r="B6546" s="104" t="s">
        <v>193</v>
      </c>
      <c r="C6546" s="105" t="s">
        <v>194</v>
      </c>
      <c r="D6546" s="105" t="s">
        <v>647</v>
      </c>
      <c r="E6546" s="87"/>
      <c r="F6546" s="69"/>
      <c r="G6546" s="69"/>
      <c r="H6546" s="69"/>
      <c r="I6546" s="69"/>
      <c r="J6546" s="70"/>
      <c r="K6546" s="118">
        <f>VLOOKUP(B6546,WB.GDP.1996,'WB (WDI)'!$AM$2,FALSE)</f>
        <v>3531.7408041287913</v>
      </c>
      <c r="L6546" s="112">
        <f>VLOOKUP($B6546,WB.UNEMP.1996,'WB (WDI)'!$AM$2,FALSE)</f>
        <v>7.5700001716613796</v>
      </c>
    </row>
    <row r="6547" spans="1:12" x14ac:dyDescent="0.25">
      <c r="A6547" s="103">
        <v>1996</v>
      </c>
      <c r="B6547" s="104" t="s">
        <v>195</v>
      </c>
      <c r="C6547" s="105" t="s">
        <v>196</v>
      </c>
      <c r="D6547" s="105" t="s">
        <v>647</v>
      </c>
      <c r="E6547" s="87"/>
      <c r="F6547" s="69"/>
      <c r="G6547" s="69"/>
      <c r="H6547" s="69"/>
      <c r="I6547" s="69"/>
      <c r="J6547" s="70"/>
      <c r="K6547" s="118">
        <f>VLOOKUP(B6547,WB.GDP.1996,'WB (WDI)'!$AM$2,FALSE)</f>
        <v>12891.689020625898</v>
      </c>
      <c r="L6547" s="112">
        <f>VLOOKUP($B6547,WB.UNEMP.1996,'WB (WDI)'!$AM$2,FALSE)</f>
        <v>3.78999996185303</v>
      </c>
    </row>
    <row r="6548" spans="1:12" x14ac:dyDescent="0.25">
      <c r="A6548" s="103">
        <v>1996</v>
      </c>
      <c r="B6548" s="104" t="s">
        <v>197</v>
      </c>
      <c r="C6548" s="105" t="s">
        <v>198</v>
      </c>
      <c r="D6548" s="105" t="s">
        <v>647</v>
      </c>
      <c r="E6548" s="87"/>
      <c r="F6548" s="69"/>
      <c r="G6548" s="69"/>
      <c r="H6548" s="69"/>
      <c r="I6548" s="69"/>
      <c r="J6548" s="70"/>
      <c r="K6548" s="118">
        <f>VLOOKUP(B6548,WB.GDP.1996,'WB (WDI)'!$AM$2,FALSE)</f>
        <v>9241.8194253197289</v>
      </c>
      <c r="L6548" s="112">
        <f>VLOOKUP($B6548,WB.UNEMP.1996,'WB (WDI)'!$AM$2,FALSE)</f>
        <v>9.3599996566772496</v>
      </c>
    </row>
    <row r="6549" spans="1:12" x14ac:dyDescent="0.25">
      <c r="A6549" s="103">
        <v>1996</v>
      </c>
      <c r="B6549" s="104" t="s">
        <v>199</v>
      </c>
      <c r="C6549" s="105" t="s">
        <v>200</v>
      </c>
      <c r="D6549" s="105" t="s">
        <v>647</v>
      </c>
      <c r="E6549" s="87"/>
      <c r="F6549" s="69"/>
      <c r="G6549" s="69"/>
      <c r="H6549" s="69"/>
      <c r="I6549" s="69"/>
      <c r="J6549" s="70"/>
      <c r="K6549" s="118">
        <f>VLOOKUP(B6549,WB.GDP.1996,'WB (WDI)'!$AM$2,FALSE)</f>
        <v>6210.2228930439142</v>
      </c>
      <c r="L6549" s="112">
        <f>VLOOKUP($B6549,WB.UNEMP.1996,'WB (WDI)'!$AM$2,FALSE)</f>
        <v>5.7699999809265101</v>
      </c>
    </row>
    <row r="6550" spans="1:12" x14ac:dyDescent="0.25">
      <c r="A6550" s="103">
        <v>1996</v>
      </c>
      <c r="B6550" s="104" t="s">
        <v>201</v>
      </c>
      <c r="C6550" s="105" t="s">
        <v>202</v>
      </c>
      <c r="D6550" s="105" t="s">
        <v>647</v>
      </c>
      <c r="E6550" s="87"/>
      <c r="F6550" s="69"/>
      <c r="G6550" s="69"/>
      <c r="H6550" s="69"/>
      <c r="I6550" s="69"/>
      <c r="J6550" s="70"/>
      <c r="K6550" s="118">
        <f>VLOOKUP(B6550,WB.GDP.1996,'WB (WDI)'!$AM$2,FALSE)</f>
        <v>25584.559372760294</v>
      </c>
      <c r="L6550" s="112">
        <f>VLOOKUP($B6550,WB.UNEMP.1996,'WB (WDI)'!$AM$2,FALSE)</f>
        <v>13.6400003433228</v>
      </c>
    </row>
    <row r="6551" spans="1:12" x14ac:dyDescent="0.25">
      <c r="A6551" s="103">
        <v>1996</v>
      </c>
      <c r="B6551" s="104" t="s">
        <v>203</v>
      </c>
      <c r="C6551" s="105" t="s">
        <v>204</v>
      </c>
      <c r="D6551" s="105" t="s">
        <v>647</v>
      </c>
      <c r="E6551" s="87"/>
      <c r="F6551" s="69"/>
      <c r="G6551" s="69"/>
      <c r="H6551" s="69"/>
      <c r="I6551" s="69"/>
      <c r="J6551" s="70"/>
      <c r="K6551" s="118" t="e">
        <f>VLOOKUP(B6551,WB.GDP.1996,'WB (WDI)'!$AM$2,FALSE)</f>
        <v>#N/A</v>
      </c>
      <c r="L6551" s="112" t="e">
        <f>VLOOKUP($B6551,WB.UNEMP.1996,'WB (WDI)'!$AM$2,FALSE)</f>
        <v>#N/A</v>
      </c>
    </row>
    <row r="6552" spans="1:12" x14ac:dyDescent="0.25">
      <c r="A6552" s="103">
        <v>1996</v>
      </c>
      <c r="B6552" s="104" t="s">
        <v>205</v>
      </c>
      <c r="C6552" s="105" t="s">
        <v>206</v>
      </c>
      <c r="D6552" s="105" t="s">
        <v>647</v>
      </c>
      <c r="E6552" s="87"/>
      <c r="F6552" s="69"/>
      <c r="G6552" s="69"/>
      <c r="H6552" s="69"/>
      <c r="I6552" s="69"/>
      <c r="J6552" s="70"/>
      <c r="K6552" s="118">
        <f>VLOOKUP(B6552,WB.GDP.1996,'WB (WDI)'!$AM$2,FALSE)</f>
        <v>18446.584533233108</v>
      </c>
      <c r="L6552" s="112" t="e">
        <f>VLOOKUP($B6552,WB.UNEMP.1996,'WB (WDI)'!$AM$2,FALSE)</f>
        <v>#N/A</v>
      </c>
    </row>
    <row r="6553" spans="1:12" x14ac:dyDescent="0.25">
      <c r="A6553" s="103">
        <v>1996</v>
      </c>
      <c r="B6553" s="104" t="s">
        <v>207</v>
      </c>
      <c r="C6553" s="105" t="s">
        <v>208</v>
      </c>
      <c r="D6553" s="105" t="s">
        <v>647</v>
      </c>
      <c r="E6553" s="87"/>
      <c r="F6553" s="69"/>
      <c r="G6553" s="69"/>
      <c r="H6553" s="69"/>
      <c r="I6553" s="69"/>
      <c r="J6553" s="70"/>
      <c r="K6553" s="118">
        <f>VLOOKUP(B6553,WB.GDP.1996,'WB (WDI)'!$AM$2,FALSE)</f>
        <v>12591.945037538984</v>
      </c>
      <c r="L6553" s="112">
        <f>VLOOKUP($B6553,WB.UNEMP.1996,'WB (WDI)'!$AM$2,FALSE)</f>
        <v>16.329999923706101</v>
      </c>
    </row>
    <row r="6554" spans="1:12" x14ac:dyDescent="0.25">
      <c r="A6554" s="103">
        <v>1996</v>
      </c>
      <c r="B6554" s="104" t="s">
        <v>209</v>
      </c>
      <c r="C6554" s="105" t="s">
        <v>210</v>
      </c>
      <c r="D6554" s="105" t="s">
        <v>647</v>
      </c>
      <c r="E6554" s="87"/>
      <c r="F6554" s="69"/>
      <c r="G6554" s="69"/>
      <c r="H6554" s="69"/>
      <c r="I6554" s="69"/>
      <c r="J6554" s="70"/>
      <c r="K6554" s="118" t="e">
        <f>VLOOKUP(B6554,WB.GDP.1996,'WB (WDI)'!$AM$2,FALSE)</f>
        <v>#N/A</v>
      </c>
      <c r="L6554" s="112" t="e">
        <f>VLOOKUP($B6554,WB.UNEMP.1996,'WB (WDI)'!$AM$2,FALSE)</f>
        <v>#N/A</v>
      </c>
    </row>
    <row r="6555" spans="1:12" x14ac:dyDescent="0.25">
      <c r="A6555" s="103">
        <v>1996</v>
      </c>
      <c r="B6555" s="104" t="s">
        <v>211</v>
      </c>
      <c r="C6555" s="105" t="s">
        <v>212</v>
      </c>
      <c r="D6555" s="105" t="s">
        <v>647</v>
      </c>
      <c r="E6555" s="87"/>
      <c r="F6555" s="69"/>
      <c r="G6555" s="69"/>
      <c r="H6555" s="69"/>
      <c r="I6555" s="69"/>
      <c r="J6555" s="70"/>
      <c r="K6555" s="118">
        <f>VLOOKUP(B6555,WB.GDP.1996,'WB (WDI)'!$AM$2,FALSE)</f>
        <v>7674.2676221364891</v>
      </c>
      <c r="L6555" s="112">
        <f>VLOOKUP($B6555,WB.UNEMP.1996,'WB (WDI)'!$AM$2,FALSE)</f>
        <v>20.620000839233398</v>
      </c>
    </row>
    <row r="6556" spans="1:12" x14ac:dyDescent="0.25">
      <c r="A6556" s="103">
        <v>1996</v>
      </c>
      <c r="B6556" s="104" t="s">
        <v>213</v>
      </c>
      <c r="C6556" s="105" t="s">
        <v>214</v>
      </c>
      <c r="D6556" s="105" t="s">
        <v>647</v>
      </c>
      <c r="E6556" s="87"/>
      <c r="F6556" s="69"/>
      <c r="G6556" s="69"/>
      <c r="H6556" s="69"/>
      <c r="I6556" s="69"/>
      <c r="J6556" s="70"/>
      <c r="K6556" s="118" t="e">
        <f>VLOOKUP(B6556,WB.GDP.1996,'WB (WDI)'!$AM$2,FALSE)</f>
        <v>#N/A</v>
      </c>
      <c r="L6556" s="112" t="e">
        <f>VLOOKUP($B6556,WB.UNEMP.1996,'WB (WDI)'!$AM$2,FALSE)</f>
        <v>#N/A</v>
      </c>
    </row>
    <row r="6557" spans="1:12" x14ac:dyDescent="0.25">
      <c r="A6557" s="103">
        <v>1996</v>
      </c>
      <c r="B6557" s="104" t="s">
        <v>215</v>
      </c>
      <c r="C6557" s="105" t="s">
        <v>651</v>
      </c>
      <c r="D6557" s="105" t="s">
        <v>647</v>
      </c>
      <c r="E6557" s="87"/>
      <c r="F6557" s="69"/>
      <c r="G6557" s="69"/>
      <c r="H6557" s="69"/>
      <c r="I6557" s="69"/>
      <c r="J6557" s="70"/>
      <c r="K6557" s="118" t="e">
        <f>VLOOKUP(B6557,WB.GDP.1996,'WB (WDI)'!$AM$2,FALSE)</f>
        <v>#N/A</v>
      </c>
      <c r="L6557" s="112" t="e">
        <f>VLOOKUP($B6557,WB.UNEMP.1996,'WB (WDI)'!$AM$2,FALSE)</f>
        <v>#N/A</v>
      </c>
    </row>
    <row r="6558" spans="1:12" x14ac:dyDescent="0.25">
      <c r="A6558" s="103">
        <v>1996</v>
      </c>
      <c r="B6558" s="104" t="s">
        <v>216</v>
      </c>
      <c r="C6558" s="105" t="s">
        <v>217</v>
      </c>
      <c r="D6558" s="105" t="s">
        <v>647</v>
      </c>
      <c r="E6558" s="87"/>
      <c r="F6558" s="69"/>
      <c r="G6558" s="69"/>
      <c r="H6558" s="69"/>
      <c r="I6558" s="69"/>
      <c r="J6558" s="70"/>
      <c r="K6558" s="118">
        <f>VLOOKUP(B6558,WB.GDP.1996,'WB (WDI)'!$AM$2,FALSE)</f>
        <v>11350.920395084358</v>
      </c>
      <c r="L6558" s="112">
        <f>VLOOKUP($B6558,WB.UNEMP.1996,'WB (WDI)'!$AM$2,FALSE)</f>
        <v>10.8800001144409</v>
      </c>
    </row>
    <row r="6559" spans="1:12" x14ac:dyDescent="0.25">
      <c r="A6559" s="103">
        <v>1996</v>
      </c>
      <c r="B6559" s="104" t="s">
        <v>218</v>
      </c>
      <c r="C6559" s="105" t="s">
        <v>219</v>
      </c>
      <c r="D6559" s="105" t="s">
        <v>647</v>
      </c>
      <c r="E6559" s="87"/>
      <c r="F6559" s="69"/>
      <c r="G6559" s="69"/>
      <c r="H6559" s="69"/>
      <c r="I6559" s="69"/>
      <c r="J6559" s="70"/>
      <c r="K6559" s="118">
        <f>VLOOKUP(B6559,WB.GDP.1996,'WB (WDI)'!$AM$2,FALSE)</f>
        <v>12727.753726737159</v>
      </c>
      <c r="L6559" s="112">
        <f>VLOOKUP($B6559,WB.UNEMP.1996,'WB (WDI)'!$AM$2,FALSE)</f>
        <v>3.4000000953674299</v>
      </c>
    </row>
    <row r="6560" spans="1:12" x14ac:dyDescent="0.25">
      <c r="A6560" s="103">
        <v>1996</v>
      </c>
      <c r="B6560" s="104" t="s">
        <v>220</v>
      </c>
      <c r="C6560" s="105" t="s">
        <v>221</v>
      </c>
      <c r="D6560" s="105" t="s">
        <v>647</v>
      </c>
      <c r="E6560" s="87"/>
      <c r="F6560" s="69"/>
      <c r="G6560" s="69"/>
      <c r="H6560" s="69"/>
      <c r="I6560" s="69"/>
      <c r="J6560" s="70"/>
      <c r="K6560" s="118" t="e">
        <f>VLOOKUP(B6560,WB.GDP.1996,'WB (WDI)'!$AM$2,FALSE)</f>
        <v>#N/A</v>
      </c>
      <c r="L6560" s="112" t="e">
        <f>VLOOKUP($B6560,WB.UNEMP.1996,'WB (WDI)'!$AM$2,FALSE)</f>
        <v>#N/A</v>
      </c>
    </row>
    <row r="6561" spans="1:12" x14ac:dyDescent="0.25">
      <c r="A6561" s="103">
        <v>1996</v>
      </c>
      <c r="B6561" s="104" t="s">
        <v>222</v>
      </c>
      <c r="C6561" s="105" t="s">
        <v>223</v>
      </c>
      <c r="D6561" s="105" t="s">
        <v>647</v>
      </c>
      <c r="E6561" s="87"/>
      <c r="F6561" s="69"/>
      <c r="G6561" s="69"/>
      <c r="H6561" s="69"/>
      <c r="I6561" s="69"/>
      <c r="J6561" s="70"/>
      <c r="K6561" s="118" t="e">
        <f>VLOOKUP(B6561,WB.GDP.1996,'WB (WDI)'!$AM$2,FALSE)</f>
        <v>#N/A</v>
      </c>
      <c r="L6561" s="112">
        <f>VLOOKUP($B6561,WB.UNEMP.1996,'WB (WDI)'!$AM$2,FALSE)</f>
        <v>6.5300002098083496</v>
      </c>
    </row>
    <row r="6562" spans="1:12" x14ac:dyDescent="0.25">
      <c r="A6562" s="103">
        <v>1996</v>
      </c>
      <c r="B6562" s="104" t="s">
        <v>224</v>
      </c>
      <c r="C6562" s="105" t="s">
        <v>225</v>
      </c>
      <c r="D6562" s="105" t="s">
        <v>647</v>
      </c>
      <c r="E6562" s="87"/>
      <c r="F6562" s="69"/>
      <c r="G6562" s="69"/>
      <c r="H6562" s="69"/>
      <c r="I6562" s="69"/>
      <c r="J6562" s="70"/>
      <c r="K6562" s="118">
        <f>VLOOKUP(B6562,WB.GDP.1996,'WB (WDI)'!$AM$2,FALSE)</f>
        <v>12457.973965276356</v>
      </c>
      <c r="L6562" s="112">
        <f>VLOOKUP($B6562,WB.UNEMP.1996,'WB (WDI)'!$AM$2,FALSE)</f>
        <v>9.1700000762939506</v>
      </c>
    </row>
    <row r="6563" spans="1:12" x14ac:dyDescent="0.25">
      <c r="A6563" s="103">
        <v>1996</v>
      </c>
      <c r="B6563" s="104" t="s">
        <v>226</v>
      </c>
      <c r="C6563" s="105" t="s">
        <v>227</v>
      </c>
      <c r="D6563" s="105" t="s">
        <v>647</v>
      </c>
      <c r="E6563" s="87"/>
      <c r="F6563" s="69"/>
      <c r="G6563" s="69"/>
      <c r="H6563" s="69"/>
      <c r="I6563" s="69"/>
      <c r="J6563" s="70"/>
      <c r="K6563" s="118" t="e">
        <f>VLOOKUP(B6563,WB.GDP.1996,'WB (WDI)'!$AM$2,FALSE)</f>
        <v>#N/A</v>
      </c>
      <c r="L6563" s="112">
        <f>VLOOKUP($B6563,WB.UNEMP.1996,'WB (WDI)'!$AM$2,FALSE)</f>
        <v>11.7700004577637</v>
      </c>
    </row>
    <row r="6564" spans="1:12" x14ac:dyDescent="0.25">
      <c r="A6564" s="103">
        <v>1996</v>
      </c>
      <c r="B6564" s="104" t="s">
        <v>228</v>
      </c>
      <c r="C6564" s="105" t="s">
        <v>229</v>
      </c>
      <c r="D6564" s="105" t="s">
        <v>616</v>
      </c>
      <c r="E6564" s="87"/>
      <c r="F6564" s="69"/>
      <c r="G6564" s="69"/>
      <c r="H6564" s="69"/>
      <c r="I6564" s="69"/>
      <c r="J6564" s="70"/>
      <c r="K6564" s="118">
        <f>VLOOKUP(B6564,WB.GDP.1996,'WB (WDI)'!$AM$2,FALSE)</f>
        <v>69643.40734112708</v>
      </c>
      <c r="L6564" s="112" t="e">
        <f>VLOOKUP($B6564,WB.UNEMP.1996,'WB (WDI)'!$AM$2,FALSE)</f>
        <v>#N/A</v>
      </c>
    </row>
    <row r="6565" spans="1:12" x14ac:dyDescent="0.25">
      <c r="A6565" s="103">
        <v>1996</v>
      </c>
      <c r="B6565" s="104" t="s">
        <v>230</v>
      </c>
      <c r="C6565" s="105" t="s">
        <v>231</v>
      </c>
      <c r="D6565" s="105" t="s">
        <v>616</v>
      </c>
      <c r="E6565" s="87"/>
      <c r="F6565" s="69"/>
      <c r="G6565" s="69"/>
      <c r="H6565" s="69"/>
      <c r="I6565" s="69"/>
      <c r="J6565" s="70"/>
      <c r="K6565" s="118">
        <f>VLOOKUP(B6565,WB.GDP.1996,'WB (WDI)'!$AM$2,FALSE)</f>
        <v>35829.798536498645</v>
      </c>
      <c r="L6565" s="112">
        <f>VLOOKUP($B6565,WB.UNEMP.1996,'WB (WDI)'!$AM$2,FALSE)</f>
        <v>9.6199998855590803</v>
      </c>
    </row>
    <row r="6566" spans="1:12" x14ac:dyDescent="0.25">
      <c r="A6566" s="103">
        <v>1996</v>
      </c>
      <c r="B6566" s="104" t="s">
        <v>232</v>
      </c>
      <c r="C6566" s="105" t="s">
        <v>233</v>
      </c>
      <c r="D6566" s="105" t="s">
        <v>616</v>
      </c>
      <c r="E6566" s="87"/>
      <c r="F6566" s="69"/>
      <c r="G6566" s="69"/>
      <c r="H6566" s="69"/>
      <c r="I6566" s="69"/>
      <c r="J6566" s="70"/>
      <c r="K6566" s="118" t="e">
        <f>VLOOKUP(B6566,WB.GDP.1996,'WB (WDI)'!$AM$2,FALSE)</f>
        <v>#N/A</v>
      </c>
      <c r="L6566" s="112" t="e">
        <f>VLOOKUP($B6566,WB.UNEMP.1996,'WB (WDI)'!$AM$2,FALSE)</f>
        <v>#N/A</v>
      </c>
    </row>
    <row r="6567" spans="1:12" x14ac:dyDescent="0.25">
      <c r="A6567" s="103">
        <v>1996</v>
      </c>
      <c r="B6567" s="104" t="s">
        <v>234</v>
      </c>
      <c r="C6567" s="105" t="s">
        <v>235</v>
      </c>
      <c r="D6567" s="105" t="s">
        <v>616</v>
      </c>
      <c r="E6567" s="87"/>
      <c r="F6567" s="69"/>
      <c r="G6567" s="69"/>
      <c r="H6567" s="69"/>
      <c r="I6567" s="69"/>
      <c r="J6567" s="70"/>
      <c r="K6567" s="118" t="e">
        <f>VLOOKUP(B6567,WB.GDP.1996,'WB (WDI)'!$AM$2,FALSE)</f>
        <v>#N/A</v>
      </c>
      <c r="L6567" s="112" t="e">
        <f>VLOOKUP($B6567,WB.UNEMP.1996,'WB (WDI)'!$AM$2,FALSE)</f>
        <v>#N/A</v>
      </c>
    </row>
    <row r="6568" spans="1:12" x14ac:dyDescent="0.25">
      <c r="A6568" s="103">
        <v>1996</v>
      </c>
      <c r="B6568" s="104" t="s">
        <v>236</v>
      </c>
      <c r="C6568" s="105" t="s">
        <v>237</v>
      </c>
      <c r="D6568" s="105" t="s">
        <v>616</v>
      </c>
      <c r="E6568" s="87"/>
      <c r="F6568" s="69"/>
      <c r="G6568" s="69"/>
      <c r="H6568" s="69"/>
      <c r="I6568" s="69"/>
      <c r="J6568" s="70"/>
      <c r="K6568" s="118">
        <f>VLOOKUP(B6568,WB.GDP.1996,'WB (WDI)'!$AM$2,FALSE)</f>
        <v>44140.14278593647</v>
      </c>
      <c r="L6568" s="112">
        <f>VLOOKUP($B6568,WB.UNEMP.1996,'WB (WDI)'!$AM$2,FALSE)</f>
        <v>5.4499998092651403</v>
      </c>
    </row>
    <row r="6569" spans="1:12" x14ac:dyDescent="0.25">
      <c r="A6569" s="103">
        <v>1996</v>
      </c>
      <c r="B6569" s="104" t="s">
        <v>238</v>
      </c>
      <c r="C6569" s="105" t="s">
        <v>239</v>
      </c>
      <c r="D6569" s="105" t="s">
        <v>240</v>
      </c>
      <c r="E6569" s="87"/>
      <c r="F6569" s="69"/>
      <c r="G6569" s="69"/>
      <c r="H6569" s="69"/>
      <c r="I6569" s="69"/>
      <c r="J6569" s="70"/>
      <c r="K6569" s="118">
        <f>VLOOKUP(B6569,WB.GDP.1996,'WB (WDI)'!$AM$2,FALSE)</f>
        <v>8726.5384771196968</v>
      </c>
      <c r="L6569" s="112">
        <f>VLOOKUP($B6569,WB.UNEMP.1996,'WB (WDI)'!$AM$2,FALSE)</f>
        <v>12.960000038146999</v>
      </c>
    </row>
    <row r="6570" spans="1:12" x14ac:dyDescent="0.25">
      <c r="A6570" s="103">
        <v>1996</v>
      </c>
      <c r="B6570" s="104" t="s">
        <v>241</v>
      </c>
      <c r="C6570" s="105" t="s">
        <v>242</v>
      </c>
      <c r="D6570" s="105" t="s">
        <v>240</v>
      </c>
      <c r="E6570" s="87"/>
      <c r="F6570" s="69"/>
      <c r="G6570" s="69"/>
      <c r="H6570" s="69"/>
      <c r="I6570" s="69"/>
      <c r="J6570" s="70"/>
      <c r="K6570" s="118">
        <f>VLOOKUP(B6570,WB.GDP.1996,'WB (WDI)'!$AM$2,FALSE)</f>
        <v>2656.0177200901353</v>
      </c>
      <c r="L6570" s="112">
        <f>VLOOKUP($B6570,WB.UNEMP.1996,'WB (WDI)'!$AM$2,FALSE)</f>
        <v>7.3000001907348597</v>
      </c>
    </row>
    <row r="6571" spans="1:12" x14ac:dyDescent="0.25">
      <c r="A6571" s="103">
        <v>1996</v>
      </c>
      <c r="B6571" s="104" t="s">
        <v>243</v>
      </c>
      <c r="C6571" s="105" t="s">
        <v>244</v>
      </c>
      <c r="D6571" s="105" t="s">
        <v>240</v>
      </c>
      <c r="E6571" s="87"/>
      <c r="F6571" s="69"/>
      <c r="G6571" s="69"/>
      <c r="H6571" s="69"/>
      <c r="I6571" s="69"/>
      <c r="J6571" s="70"/>
      <c r="K6571" s="118">
        <f>VLOOKUP(B6571,WB.GDP.1996,'WB (WDI)'!$AM$2,FALSE)</f>
        <v>1106.1600544347589</v>
      </c>
      <c r="L6571" s="112">
        <f>VLOOKUP($B6571,WB.UNEMP.1996,'WB (WDI)'!$AM$2,FALSE)</f>
        <v>13.3999996185303</v>
      </c>
    </row>
    <row r="6572" spans="1:12" x14ac:dyDescent="0.25">
      <c r="A6572" s="103">
        <v>1996</v>
      </c>
      <c r="B6572" s="104" t="s">
        <v>245</v>
      </c>
      <c r="C6572" s="105" t="s">
        <v>246</v>
      </c>
      <c r="D6572" s="105" t="s">
        <v>240</v>
      </c>
      <c r="E6572" s="87"/>
      <c r="F6572" s="69"/>
      <c r="G6572" s="69"/>
      <c r="H6572" s="69"/>
      <c r="I6572" s="69"/>
      <c r="J6572" s="70"/>
      <c r="K6572" s="118">
        <f>VLOOKUP(B6572,WB.GDP.1996,'WB (WDI)'!$AM$2,FALSE)</f>
        <v>4175.8110708012955</v>
      </c>
      <c r="L6572" s="112">
        <f>VLOOKUP($B6572,WB.UNEMP.1996,'WB (WDI)'!$AM$2,FALSE)</f>
        <v>10.300000190734901</v>
      </c>
    </row>
    <row r="6573" spans="1:12" x14ac:dyDescent="0.25">
      <c r="A6573" s="103">
        <v>1996</v>
      </c>
      <c r="B6573" s="104" t="s">
        <v>247</v>
      </c>
      <c r="C6573" s="105" t="s">
        <v>248</v>
      </c>
      <c r="D6573" s="105" t="s">
        <v>240</v>
      </c>
      <c r="E6573" s="87"/>
      <c r="F6573" s="69"/>
      <c r="G6573" s="69"/>
      <c r="H6573" s="69"/>
      <c r="I6573" s="69"/>
      <c r="J6573" s="70"/>
      <c r="K6573" s="118">
        <f>VLOOKUP(B6573,WB.GDP.1996,'WB (WDI)'!$AM$2,FALSE)</f>
        <v>2488.7903831728318</v>
      </c>
      <c r="L6573" s="112">
        <f>VLOOKUP($B6573,WB.UNEMP.1996,'WB (WDI)'!$AM$2,FALSE)</f>
        <v>10.699999809265099</v>
      </c>
    </row>
    <row r="6574" spans="1:12" x14ac:dyDescent="0.25">
      <c r="A6574" s="103">
        <v>1996</v>
      </c>
      <c r="B6574" s="104" t="s">
        <v>249</v>
      </c>
      <c r="C6574" s="105" t="s">
        <v>250</v>
      </c>
      <c r="D6574" s="105" t="s">
        <v>240</v>
      </c>
      <c r="E6574" s="87"/>
      <c r="F6574" s="69"/>
      <c r="G6574" s="69"/>
      <c r="H6574" s="69"/>
      <c r="I6574" s="69"/>
      <c r="J6574" s="70"/>
      <c r="K6574" s="118">
        <f>VLOOKUP(B6574,WB.GDP.1996,'WB (WDI)'!$AM$2,FALSE)</f>
        <v>2601.3634260793015</v>
      </c>
      <c r="L6574" s="112">
        <f>VLOOKUP($B6574,WB.UNEMP.1996,'WB (WDI)'!$AM$2,FALSE)</f>
        <v>3.0999999046325701</v>
      </c>
    </row>
    <row r="6575" spans="1:12" x14ac:dyDescent="0.25">
      <c r="A6575" s="103">
        <v>1996</v>
      </c>
      <c r="B6575" s="104" t="s">
        <v>251</v>
      </c>
      <c r="C6575" s="105" t="s">
        <v>649</v>
      </c>
      <c r="D6575" s="105" t="s">
        <v>240</v>
      </c>
      <c r="E6575" s="87"/>
      <c r="F6575" s="69"/>
      <c r="G6575" s="69"/>
      <c r="H6575" s="69"/>
      <c r="I6575" s="69"/>
      <c r="J6575" s="70"/>
      <c r="K6575" s="118">
        <f>VLOOKUP(B6575,WB.GDP.1996,'WB (WDI)'!$AM$2,FALSE)</f>
        <v>34453.726351590354</v>
      </c>
      <c r="L6575" s="112">
        <f>VLOOKUP($B6575,WB.UNEMP.1996,'WB (WDI)'!$AM$2,FALSE)</f>
        <v>2.8299999237060498</v>
      </c>
    </row>
    <row r="6576" spans="1:12" x14ac:dyDescent="0.25">
      <c r="A6576" s="103">
        <v>1996</v>
      </c>
      <c r="B6576" s="104" t="s">
        <v>252</v>
      </c>
      <c r="C6576" s="105" t="s">
        <v>650</v>
      </c>
      <c r="D6576" s="105" t="s">
        <v>240</v>
      </c>
      <c r="E6576" s="87"/>
      <c r="F6576" s="69"/>
      <c r="G6576" s="69"/>
      <c r="H6576" s="69"/>
      <c r="I6576" s="69"/>
      <c r="J6576" s="70"/>
      <c r="K6576" s="118">
        <f>VLOOKUP(B6576,WB.GDP.1996,'WB (WDI)'!$AM$2,FALSE)</f>
        <v>56101.058281095058</v>
      </c>
      <c r="L6576" s="112">
        <f>VLOOKUP($B6576,WB.UNEMP.1996,'WB (WDI)'!$AM$2,FALSE)</f>
        <v>4.1999998092651403</v>
      </c>
    </row>
    <row r="6577" spans="1:12" x14ac:dyDescent="0.25">
      <c r="A6577" s="103">
        <v>1996</v>
      </c>
      <c r="B6577" s="104" t="s">
        <v>253</v>
      </c>
      <c r="C6577" s="105" t="s">
        <v>653</v>
      </c>
      <c r="D6577" s="105" t="s">
        <v>240</v>
      </c>
      <c r="E6577" s="87"/>
      <c r="F6577" s="69"/>
      <c r="G6577" s="69"/>
      <c r="H6577" s="69"/>
      <c r="I6577" s="69"/>
      <c r="J6577" s="70"/>
      <c r="K6577" s="118" t="e">
        <f>VLOOKUP(B6577,WB.GDP.1996,'WB (WDI)'!$AM$2,FALSE)</f>
        <v>#N/A</v>
      </c>
      <c r="L6577" s="112">
        <f>VLOOKUP($B6577,WB.UNEMP.1996,'WB (WDI)'!$AM$2,FALSE)</f>
        <v>2.9700000286102299</v>
      </c>
    </row>
    <row r="6578" spans="1:12" x14ac:dyDescent="0.25">
      <c r="A6578" s="103">
        <v>1996</v>
      </c>
      <c r="B6578" s="104" t="s">
        <v>254</v>
      </c>
      <c r="C6578" s="105" t="s">
        <v>255</v>
      </c>
      <c r="D6578" s="105" t="s">
        <v>240</v>
      </c>
      <c r="E6578" s="87"/>
      <c r="F6578" s="69"/>
      <c r="G6578" s="69"/>
      <c r="H6578" s="69"/>
      <c r="I6578" s="69"/>
      <c r="J6578" s="70"/>
      <c r="K6578" s="118">
        <f>VLOOKUP(B6578,WB.GDP.1996,'WB (WDI)'!$AM$2,FALSE)</f>
        <v>35167.409761667324</v>
      </c>
      <c r="L6578" s="112">
        <f>VLOOKUP($B6578,WB.UNEMP.1996,'WB (WDI)'!$AM$2,FALSE)</f>
        <v>3.4000000953674299</v>
      </c>
    </row>
    <row r="6579" spans="1:12" x14ac:dyDescent="0.25">
      <c r="A6579" s="103">
        <v>1996</v>
      </c>
      <c r="B6579" s="104" t="s">
        <v>256</v>
      </c>
      <c r="C6579" s="105" t="s">
        <v>257</v>
      </c>
      <c r="D6579" s="105" t="s">
        <v>240</v>
      </c>
      <c r="E6579" s="87"/>
      <c r="F6579" s="69"/>
      <c r="G6579" s="69"/>
      <c r="H6579" s="69"/>
      <c r="I6579" s="69"/>
      <c r="J6579" s="70"/>
      <c r="K6579" s="118">
        <f>VLOOKUP(B6579,WB.GDP.1996,'WB (WDI)'!$AM$2,FALSE)</f>
        <v>4187.3938670071493</v>
      </c>
      <c r="L6579" s="112">
        <f>VLOOKUP($B6579,WB.UNEMP.1996,'WB (WDI)'!$AM$2,FALSE)</f>
        <v>6.1799998283386204</v>
      </c>
    </row>
    <row r="6580" spans="1:12" x14ac:dyDescent="0.25">
      <c r="A6580" s="103">
        <v>1996</v>
      </c>
      <c r="B6580" s="104" t="s">
        <v>258</v>
      </c>
      <c r="C6580" s="105" t="s">
        <v>652</v>
      </c>
      <c r="D6580" s="105" t="s">
        <v>240</v>
      </c>
      <c r="E6580" s="87"/>
      <c r="F6580" s="69"/>
      <c r="G6580" s="69"/>
      <c r="H6580" s="69"/>
      <c r="I6580" s="69"/>
      <c r="J6580" s="70"/>
      <c r="K6580" s="118">
        <f>VLOOKUP(B6580,WB.GDP.1996,'WB (WDI)'!$AM$2,FALSE)</f>
        <v>19437.388004205222</v>
      </c>
      <c r="L6580" s="112">
        <f>VLOOKUP($B6580,WB.UNEMP.1996,'WB (WDI)'!$AM$2,FALSE)</f>
        <v>2.0499999523162802</v>
      </c>
    </row>
    <row r="6581" spans="1:12" x14ac:dyDescent="0.25">
      <c r="A6581" s="103">
        <v>1996</v>
      </c>
      <c r="B6581" s="104" t="s">
        <v>259</v>
      </c>
      <c r="C6581" s="105" t="s">
        <v>260</v>
      </c>
      <c r="D6581" s="105" t="s">
        <v>240</v>
      </c>
      <c r="E6581" s="87"/>
      <c r="F6581" s="69"/>
      <c r="G6581" s="69"/>
      <c r="H6581" s="69"/>
      <c r="I6581" s="69"/>
      <c r="J6581" s="70"/>
      <c r="K6581" s="118">
        <f>VLOOKUP(B6581,WB.GDP.1996,'WB (WDI)'!$AM$2,FALSE)</f>
        <v>72694.674832695659</v>
      </c>
      <c r="L6581" s="112">
        <f>VLOOKUP($B6581,WB.UNEMP.1996,'WB (WDI)'!$AM$2,FALSE)</f>
        <v>5.0900001525878897</v>
      </c>
    </row>
    <row r="6582" spans="1:12" x14ac:dyDescent="0.25">
      <c r="A6582" s="103">
        <v>1996</v>
      </c>
      <c r="B6582" s="104" t="s">
        <v>261</v>
      </c>
      <c r="C6582" s="105" t="s">
        <v>262</v>
      </c>
      <c r="D6582" s="105" t="s">
        <v>240</v>
      </c>
      <c r="E6582" s="87"/>
      <c r="F6582" s="69"/>
      <c r="G6582" s="69"/>
      <c r="H6582" s="69"/>
      <c r="I6582" s="69"/>
      <c r="J6582" s="70"/>
      <c r="K6582" s="118">
        <f>VLOOKUP(B6582,WB.GDP.1996,'WB (WDI)'!$AM$2,FALSE)</f>
        <v>1214.926586218033</v>
      </c>
      <c r="L6582" s="112">
        <f>VLOOKUP($B6582,WB.UNEMP.1996,'WB (WDI)'!$AM$2,FALSE)</f>
        <v>0.83999997377395597</v>
      </c>
    </row>
    <row r="6583" spans="1:12" x14ac:dyDescent="0.25">
      <c r="A6583" s="103">
        <v>1996</v>
      </c>
      <c r="B6583" s="104" t="s">
        <v>263</v>
      </c>
      <c r="C6583" s="105" t="s">
        <v>264</v>
      </c>
      <c r="D6583" s="105" t="s">
        <v>240</v>
      </c>
      <c r="E6583" s="87"/>
      <c r="F6583" s="69"/>
      <c r="G6583" s="69"/>
      <c r="H6583" s="69"/>
      <c r="I6583" s="69"/>
      <c r="J6583" s="70"/>
      <c r="K6583" s="118">
        <f>VLOOKUP(B6583,WB.GDP.1996,'WB (WDI)'!$AM$2,FALSE)</f>
        <v>6258.4366272684274</v>
      </c>
      <c r="L6583" s="112">
        <f>VLOOKUP($B6583,WB.UNEMP.1996,'WB (WDI)'!$AM$2,FALSE)</f>
        <v>4.8600001335143999</v>
      </c>
    </row>
    <row r="6584" spans="1:12" x14ac:dyDescent="0.25">
      <c r="A6584" s="103">
        <v>1996</v>
      </c>
      <c r="B6584" s="104" t="s">
        <v>265</v>
      </c>
      <c r="C6584" s="105" t="s">
        <v>266</v>
      </c>
      <c r="D6584" s="105" t="s">
        <v>240</v>
      </c>
      <c r="E6584" s="87"/>
      <c r="F6584" s="69"/>
      <c r="G6584" s="69"/>
      <c r="H6584" s="69"/>
      <c r="I6584" s="69"/>
      <c r="J6584" s="70"/>
      <c r="K6584" s="118">
        <f>VLOOKUP(B6584,WB.GDP.1996,'WB (WDI)'!$AM$2,FALSE)</f>
        <v>2438.9010880958422</v>
      </c>
      <c r="L6584" s="112">
        <f>VLOOKUP($B6584,WB.UNEMP.1996,'WB (WDI)'!$AM$2,FALSE)</f>
        <v>2.46000003814697</v>
      </c>
    </row>
    <row r="6585" spans="1:12" x14ac:dyDescent="0.25">
      <c r="A6585" s="103">
        <v>1996</v>
      </c>
      <c r="B6585" s="104" t="s">
        <v>267</v>
      </c>
      <c r="C6585" s="105" t="s">
        <v>268</v>
      </c>
      <c r="D6585" s="105" t="s">
        <v>240</v>
      </c>
      <c r="E6585" s="87"/>
      <c r="F6585" s="69"/>
      <c r="G6585" s="69"/>
      <c r="H6585" s="69"/>
      <c r="I6585" s="69"/>
      <c r="J6585" s="70"/>
      <c r="K6585" s="118">
        <f>VLOOKUP(B6585,WB.GDP.1996,'WB (WDI)'!$AM$2,FALSE)</f>
        <v>15290.918807390763</v>
      </c>
      <c r="L6585" s="112">
        <f>VLOOKUP($B6585,WB.UNEMP.1996,'WB (WDI)'!$AM$2,FALSE)</f>
        <v>2.5199999809265101</v>
      </c>
    </row>
    <row r="6586" spans="1:12" x14ac:dyDescent="0.25">
      <c r="A6586" s="103">
        <v>1996</v>
      </c>
      <c r="B6586" s="104" t="s">
        <v>269</v>
      </c>
      <c r="C6586" s="105" t="s">
        <v>270</v>
      </c>
      <c r="D6586" s="105" t="s">
        <v>240</v>
      </c>
      <c r="E6586" s="87"/>
      <c r="F6586" s="69"/>
      <c r="G6586" s="69"/>
      <c r="H6586" s="69"/>
      <c r="I6586" s="69"/>
      <c r="J6586" s="70"/>
      <c r="K6586" s="118">
        <f>VLOOKUP(B6586,WB.GDP.1996,'WB (WDI)'!$AM$2,FALSE)</f>
        <v>814.44628538075995</v>
      </c>
      <c r="L6586" s="112">
        <f>VLOOKUP($B6586,WB.UNEMP.1996,'WB (WDI)'!$AM$2,FALSE)</f>
        <v>0.81999999284744296</v>
      </c>
    </row>
    <row r="6587" spans="1:12" x14ac:dyDescent="0.25">
      <c r="A6587" s="103">
        <v>1996</v>
      </c>
      <c r="B6587" s="104" t="s">
        <v>271</v>
      </c>
      <c r="C6587" s="105" t="s">
        <v>272</v>
      </c>
      <c r="D6587" s="105" t="s">
        <v>240</v>
      </c>
      <c r="E6587" s="87"/>
      <c r="F6587" s="69"/>
      <c r="G6587" s="69"/>
      <c r="H6587" s="69"/>
      <c r="I6587" s="69"/>
      <c r="J6587" s="70"/>
      <c r="K6587" s="118">
        <f>VLOOKUP(B6587,WB.GDP.1996,'WB (WDI)'!$AM$2,FALSE)</f>
        <v>4322.0847143311994</v>
      </c>
      <c r="L6587" s="112">
        <f>VLOOKUP($B6587,WB.UNEMP.1996,'WB (WDI)'!$AM$2,FALSE)</f>
        <v>3.71000003814697</v>
      </c>
    </row>
    <row r="6588" spans="1:12" x14ac:dyDescent="0.25">
      <c r="A6588" s="103">
        <v>1996</v>
      </c>
      <c r="B6588" s="104" t="s">
        <v>273</v>
      </c>
      <c r="C6588" s="105" t="s">
        <v>274</v>
      </c>
      <c r="D6588" s="105" t="s">
        <v>240</v>
      </c>
      <c r="E6588" s="87"/>
      <c r="F6588" s="69"/>
      <c r="G6588" s="69"/>
      <c r="H6588" s="69"/>
      <c r="I6588" s="69"/>
      <c r="J6588" s="70"/>
      <c r="K6588" s="118">
        <f>VLOOKUP(B6588,WB.GDP.1996,'WB (WDI)'!$AM$2,FALSE)</f>
        <v>50323.883656523059</v>
      </c>
      <c r="L6588" s="112">
        <f>VLOOKUP($B6588,WB.UNEMP.1996,'WB (WDI)'!$AM$2,FALSE)</f>
        <v>3.5699999332428001</v>
      </c>
    </row>
    <row r="6589" spans="1:12" x14ac:dyDescent="0.25">
      <c r="A6589" s="103">
        <v>1996</v>
      </c>
      <c r="B6589" s="104" t="s">
        <v>275</v>
      </c>
      <c r="C6589" s="105" t="s">
        <v>276</v>
      </c>
      <c r="D6589" s="105" t="s">
        <v>240</v>
      </c>
      <c r="E6589" s="87"/>
      <c r="F6589" s="69"/>
      <c r="G6589" s="69"/>
      <c r="H6589" s="69"/>
      <c r="I6589" s="69"/>
      <c r="J6589" s="70"/>
      <c r="K6589" s="118">
        <f>VLOOKUP(B6589,WB.GDP.1996,'WB (WDI)'!$AM$2,FALSE)</f>
        <v>10477.855303135808</v>
      </c>
      <c r="L6589" s="112">
        <f>VLOOKUP($B6589,WB.UNEMP.1996,'WB (WDI)'!$AM$2,FALSE)</f>
        <v>1.0700000524520901</v>
      </c>
    </row>
    <row r="6590" spans="1:12" x14ac:dyDescent="0.25">
      <c r="A6590" s="103">
        <v>1996</v>
      </c>
      <c r="B6590" s="104" t="s">
        <v>277</v>
      </c>
      <c r="C6590" s="105" t="s">
        <v>278</v>
      </c>
      <c r="D6590" s="105" t="s">
        <v>240</v>
      </c>
      <c r="E6590" s="87"/>
      <c r="F6590" s="69"/>
      <c r="G6590" s="69"/>
      <c r="H6590" s="69"/>
      <c r="I6590" s="69"/>
      <c r="J6590" s="70"/>
      <c r="K6590" s="118" t="e">
        <f>VLOOKUP(B6590,WB.GDP.1996,'WB (WDI)'!$AM$2,FALSE)</f>
        <v>#N/A</v>
      </c>
      <c r="L6590" s="112">
        <f>VLOOKUP($B6590,WB.UNEMP.1996,'WB (WDI)'!$AM$2,FALSE)</f>
        <v>3.3599998950958301</v>
      </c>
    </row>
    <row r="6591" spans="1:12" x14ac:dyDescent="0.25">
      <c r="A6591" s="103">
        <v>1996</v>
      </c>
      <c r="B6591" s="104" t="s">
        <v>279</v>
      </c>
      <c r="C6591" s="105" t="s">
        <v>280</v>
      </c>
      <c r="D6591" s="105" t="s">
        <v>240</v>
      </c>
      <c r="E6591" s="87"/>
      <c r="F6591" s="69"/>
      <c r="G6591" s="69"/>
      <c r="H6591" s="69"/>
      <c r="I6591" s="69"/>
      <c r="J6591" s="70"/>
      <c r="K6591" s="118">
        <f>VLOOKUP(B6591,WB.GDP.1996,'WB (WDI)'!$AM$2,FALSE)</f>
        <v>2425.5262655326278</v>
      </c>
      <c r="L6591" s="112">
        <f>VLOOKUP($B6591,WB.UNEMP.1996,'WB (WDI)'!$AM$2,FALSE)</f>
        <v>1.9299999475479099</v>
      </c>
    </row>
    <row r="6592" spans="1:12" x14ac:dyDescent="0.25">
      <c r="A6592" s="103">
        <v>1996</v>
      </c>
      <c r="B6592" s="104" t="s">
        <v>281</v>
      </c>
      <c r="C6592" s="105" t="s">
        <v>282</v>
      </c>
      <c r="D6592" s="105" t="s">
        <v>240</v>
      </c>
      <c r="E6592" s="87"/>
      <c r="F6592" s="69"/>
      <c r="G6592" s="69"/>
      <c r="H6592" s="69"/>
      <c r="I6592" s="69"/>
      <c r="J6592" s="70"/>
      <c r="K6592" s="118" t="e">
        <f>VLOOKUP(B6592,WB.GDP.1996,'WB (WDI)'!$AM$2,FALSE)</f>
        <v>#N/A</v>
      </c>
      <c r="L6592" s="112">
        <f>VLOOKUP($B6592,WB.UNEMP.1996,'WB (WDI)'!$AM$2,FALSE)</f>
        <v>11.6499996185303</v>
      </c>
    </row>
    <row r="6593" spans="1:12" x14ac:dyDescent="0.25">
      <c r="A6593" s="103">
        <v>1996</v>
      </c>
      <c r="B6593" s="104" t="s">
        <v>283</v>
      </c>
      <c r="C6593" s="105" t="s">
        <v>284</v>
      </c>
      <c r="D6593" s="105" t="s">
        <v>240</v>
      </c>
      <c r="E6593" s="87"/>
      <c r="F6593" s="69"/>
      <c r="G6593" s="69"/>
      <c r="H6593" s="69"/>
      <c r="I6593" s="69"/>
      <c r="J6593" s="70"/>
      <c r="K6593" s="118">
        <f>VLOOKUP(B6593,WB.GDP.1996,'WB (WDI)'!$AM$2,FALSE)</f>
        <v>1735.9219344014782</v>
      </c>
      <c r="L6593" s="112">
        <f>VLOOKUP($B6593,WB.UNEMP.1996,'WB (WDI)'!$AM$2,FALSE)</f>
        <v>2.5099999904632599</v>
      </c>
    </row>
    <row r="6594" spans="1:12" x14ac:dyDescent="0.25">
      <c r="A6594" s="103">
        <v>1996</v>
      </c>
      <c r="B6594" s="104" t="s">
        <v>285</v>
      </c>
      <c r="C6594" s="105" t="s">
        <v>286</v>
      </c>
      <c r="D6594" s="105" t="s">
        <v>240</v>
      </c>
      <c r="E6594" s="87"/>
      <c r="F6594" s="69"/>
      <c r="G6594" s="69"/>
      <c r="H6594" s="69"/>
      <c r="I6594" s="69"/>
      <c r="J6594" s="70"/>
      <c r="K6594" s="118">
        <f>VLOOKUP(B6594,WB.GDP.1996,'WB (WDI)'!$AM$2,FALSE)</f>
        <v>3439.9829340450883</v>
      </c>
      <c r="L6594" s="112">
        <f>VLOOKUP($B6594,WB.UNEMP.1996,'WB (WDI)'!$AM$2,FALSE)</f>
        <v>1.3999999761581401</v>
      </c>
    </row>
    <row r="6595" spans="1:12" x14ac:dyDescent="0.25">
      <c r="A6595" s="103">
        <v>1996</v>
      </c>
      <c r="B6595" s="104" t="s">
        <v>287</v>
      </c>
      <c r="C6595" s="105" t="s">
        <v>288</v>
      </c>
      <c r="D6595" s="105" t="s">
        <v>240</v>
      </c>
      <c r="E6595" s="87"/>
      <c r="F6595" s="69"/>
      <c r="G6595" s="69"/>
      <c r="H6595" s="69"/>
      <c r="I6595" s="69"/>
      <c r="J6595" s="70"/>
      <c r="K6595" s="118">
        <f>VLOOKUP(B6595,WB.GDP.1996,'WB (WDI)'!$AM$2,FALSE)</f>
        <v>2216.8098572090034</v>
      </c>
      <c r="L6595" s="112">
        <f>VLOOKUP($B6595,WB.UNEMP.1996,'WB (WDI)'!$AM$2,FALSE)</f>
        <v>5.75</v>
      </c>
    </row>
    <row r="6596" spans="1:12" x14ac:dyDescent="0.25">
      <c r="A6596" s="103">
        <v>1996</v>
      </c>
      <c r="B6596" s="104" t="s">
        <v>289</v>
      </c>
      <c r="C6596" s="105" t="s">
        <v>290</v>
      </c>
      <c r="D6596" s="105" t="s">
        <v>240</v>
      </c>
      <c r="E6596" s="87"/>
      <c r="F6596" s="69"/>
      <c r="G6596" s="69"/>
      <c r="H6596" s="69"/>
      <c r="I6596" s="69"/>
      <c r="J6596" s="70"/>
      <c r="K6596" s="118">
        <f>VLOOKUP(B6596,WB.GDP.1996,'WB (WDI)'!$AM$2,FALSE)</f>
        <v>9682.5310319446307</v>
      </c>
      <c r="L6596" s="112">
        <f>VLOOKUP($B6596,WB.UNEMP.1996,'WB (WDI)'!$AM$2,FALSE)</f>
        <v>9.1000003814697301</v>
      </c>
    </row>
    <row r="6597" spans="1:12" x14ac:dyDescent="0.25">
      <c r="A6597" s="103">
        <v>1996</v>
      </c>
      <c r="B6597" s="104" t="s">
        <v>291</v>
      </c>
      <c r="C6597" s="105" t="s">
        <v>292</v>
      </c>
      <c r="D6597" s="105" t="s">
        <v>240</v>
      </c>
      <c r="E6597" s="87"/>
      <c r="F6597" s="69"/>
      <c r="G6597" s="69"/>
      <c r="H6597" s="69"/>
      <c r="I6597" s="69"/>
      <c r="J6597" s="70"/>
      <c r="K6597" s="118">
        <f>VLOOKUP(B6597,WB.GDP.1996,'WB (WDI)'!$AM$2,FALSE)</f>
        <v>11208.62274532439</v>
      </c>
      <c r="L6597" s="112">
        <f>VLOOKUP($B6597,WB.UNEMP.1996,'WB (WDI)'!$AM$2,FALSE)</f>
        <v>0.980000019073486</v>
      </c>
    </row>
    <row r="6598" spans="1:12" x14ac:dyDescent="0.25">
      <c r="A6598" s="103">
        <v>1996</v>
      </c>
      <c r="B6598" s="104" t="s">
        <v>293</v>
      </c>
      <c r="C6598" s="105" t="s">
        <v>294</v>
      </c>
      <c r="D6598" s="105" t="s">
        <v>240</v>
      </c>
      <c r="E6598" s="87"/>
      <c r="F6598" s="69"/>
      <c r="G6598" s="69"/>
      <c r="H6598" s="69"/>
      <c r="I6598" s="69"/>
      <c r="J6598" s="70"/>
      <c r="K6598" s="118">
        <f>VLOOKUP(B6598,WB.GDP.1996,'WB (WDI)'!$AM$2,FALSE)</f>
        <v>1635.5237114023369</v>
      </c>
      <c r="L6598" s="112">
        <f>VLOOKUP($B6598,WB.UNEMP.1996,'WB (WDI)'!$AM$2,FALSE)</f>
        <v>1.8400000333786</v>
      </c>
    </row>
    <row r="6599" spans="1:12" x14ac:dyDescent="0.25">
      <c r="A6599" s="103">
        <v>1996</v>
      </c>
      <c r="B6599" s="104" t="s">
        <v>295</v>
      </c>
      <c r="C6599" s="105" t="s">
        <v>296</v>
      </c>
      <c r="D6599" s="105" t="s">
        <v>240</v>
      </c>
      <c r="E6599" s="87"/>
      <c r="F6599" s="69"/>
      <c r="G6599" s="69"/>
      <c r="H6599" s="69"/>
      <c r="I6599" s="69"/>
      <c r="J6599" s="70"/>
      <c r="K6599" s="118">
        <f>VLOOKUP(B6599,WB.GDP.1996,'WB (WDI)'!$AM$2,FALSE)</f>
        <v>3240.0888735090475</v>
      </c>
      <c r="L6599" s="112">
        <f>VLOOKUP($B6599,WB.UNEMP.1996,'WB (WDI)'!$AM$2,FALSE)</f>
        <v>0.62999999523162797</v>
      </c>
    </row>
    <row r="6600" spans="1:12" x14ac:dyDescent="0.25">
      <c r="A6600" s="103">
        <v>1996</v>
      </c>
      <c r="B6600" s="104" t="s">
        <v>297</v>
      </c>
      <c r="C6600" s="105" t="s">
        <v>298</v>
      </c>
      <c r="D6600" s="105" t="s">
        <v>240</v>
      </c>
      <c r="E6600" s="87"/>
      <c r="F6600" s="69"/>
      <c r="G6600" s="69"/>
      <c r="H6600" s="69"/>
      <c r="I6600" s="69"/>
      <c r="J6600" s="70"/>
      <c r="K6600" s="118">
        <f>VLOOKUP(B6600,WB.GDP.1996,'WB (WDI)'!$AM$2,FALSE)</f>
        <v>4938.7106665268911</v>
      </c>
      <c r="L6600" s="112">
        <f>VLOOKUP($B6600,WB.UNEMP.1996,'WB (WDI)'!$AM$2,FALSE)</f>
        <v>11.3500003814697</v>
      </c>
    </row>
    <row r="6601" spans="1:12" x14ac:dyDescent="0.25">
      <c r="A6601" s="103">
        <v>1996</v>
      </c>
      <c r="B6601" s="104" t="s">
        <v>299</v>
      </c>
      <c r="C6601" s="105" t="s">
        <v>300</v>
      </c>
      <c r="D6601" s="105" t="s">
        <v>240</v>
      </c>
      <c r="E6601" s="87"/>
      <c r="F6601" s="69"/>
      <c r="G6601" s="69"/>
      <c r="H6601" s="69"/>
      <c r="I6601" s="69"/>
      <c r="J6601" s="70"/>
      <c r="K6601" s="118">
        <f>VLOOKUP(B6601,WB.GDP.1996,'WB (WDI)'!$AM$2,FALSE)</f>
        <v>3234.0614548329199</v>
      </c>
      <c r="L6601" s="112">
        <f>VLOOKUP($B6601,WB.UNEMP.1996,'WB (WDI)'!$AM$2,FALSE)</f>
        <v>9.3000001907348597</v>
      </c>
    </row>
    <row r="6602" spans="1:12" x14ac:dyDescent="0.25">
      <c r="A6602" s="103">
        <v>1996</v>
      </c>
      <c r="B6602" s="104" t="s">
        <v>301</v>
      </c>
      <c r="C6602" s="105" t="s">
        <v>302</v>
      </c>
      <c r="D6602" s="105" t="s">
        <v>240</v>
      </c>
      <c r="E6602" s="87"/>
      <c r="F6602" s="69"/>
      <c r="G6602" s="69"/>
      <c r="H6602" s="69"/>
      <c r="I6602" s="69"/>
      <c r="J6602" s="70"/>
      <c r="K6602" s="118">
        <f>VLOOKUP(B6602,WB.GDP.1996,'WB (WDI)'!$AM$2,FALSE)</f>
        <v>3033.8303882789955</v>
      </c>
      <c r="L6602" s="112">
        <f>VLOOKUP($B6602,WB.UNEMP.1996,'WB (WDI)'!$AM$2,FALSE)</f>
        <v>8.1000003814697301</v>
      </c>
    </row>
    <row r="6603" spans="1:12" x14ac:dyDescent="0.25">
      <c r="A6603" s="103">
        <v>1996</v>
      </c>
      <c r="B6603" s="104" t="s">
        <v>303</v>
      </c>
      <c r="C6603" s="105" t="s">
        <v>304</v>
      </c>
      <c r="D6603" s="105" t="s">
        <v>240</v>
      </c>
      <c r="E6603" s="87"/>
      <c r="F6603" s="69"/>
      <c r="G6603" s="69"/>
      <c r="H6603" s="69"/>
      <c r="I6603" s="69"/>
      <c r="J6603" s="70"/>
      <c r="K6603" s="118">
        <f>VLOOKUP(B6603,WB.GDP.1996,'WB (WDI)'!$AM$2,FALSE)</f>
        <v>47825.461011814346</v>
      </c>
      <c r="L6603" s="112">
        <f>VLOOKUP($B6603,WB.UNEMP.1996,'WB (WDI)'!$AM$2,FALSE)</f>
        <v>0.87000000476837203</v>
      </c>
    </row>
    <row r="6604" spans="1:12" x14ac:dyDescent="0.25">
      <c r="A6604" s="103">
        <v>1996</v>
      </c>
      <c r="B6604" s="104" t="s">
        <v>305</v>
      </c>
      <c r="C6604" s="105" t="s">
        <v>306</v>
      </c>
      <c r="D6604" s="105" t="s">
        <v>240</v>
      </c>
      <c r="E6604" s="87"/>
      <c r="F6604" s="69"/>
      <c r="G6604" s="69"/>
      <c r="H6604" s="69"/>
      <c r="I6604" s="69"/>
      <c r="J6604" s="70"/>
      <c r="K6604" s="118">
        <f>VLOOKUP(B6604,WB.GDP.1996,'WB (WDI)'!$AM$2,FALSE)</f>
        <v>28477.960816787301</v>
      </c>
      <c r="L6604" s="112">
        <f>VLOOKUP($B6604,WB.UNEMP.1996,'WB (WDI)'!$AM$2,FALSE)</f>
        <v>3.8900001049041699</v>
      </c>
    </row>
    <row r="6605" spans="1:12" x14ac:dyDescent="0.25">
      <c r="A6605" s="103">
        <v>1996</v>
      </c>
      <c r="B6605" s="104" t="s">
        <v>307</v>
      </c>
      <c r="C6605" s="105" t="s">
        <v>308</v>
      </c>
      <c r="D6605" s="105" t="s">
        <v>240</v>
      </c>
      <c r="E6605" s="87"/>
      <c r="F6605" s="69"/>
      <c r="G6605" s="69"/>
      <c r="H6605" s="69"/>
      <c r="I6605" s="69"/>
      <c r="J6605" s="70"/>
      <c r="K6605" s="118">
        <f>VLOOKUP(B6605,WB.GDP.1996,'WB (WDI)'!$AM$2,FALSE)</f>
        <v>3740.4854532895183</v>
      </c>
      <c r="L6605" s="112">
        <f>VLOOKUP($B6605,WB.UNEMP.1996,'WB (WDI)'!$AM$2,FALSE)</f>
        <v>11.5</v>
      </c>
    </row>
    <row r="6606" spans="1:12" x14ac:dyDescent="0.25">
      <c r="A6606" s="103">
        <v>1996</v>
      </c>
      <c r="B6606" s="104" t="s">
        <v>309</v>
      </c>
      <c r="C6606" s="105" t="s">
        <v>310</v>
      </c>
      <c r="D6606" s="105" t="s">
        <v>240</v>
      </c>
      <c r="E6606" s="87"/>
      <c r="F6606" s="69"/>
      <c r="G6606" s="69"/>
      <c r="H6606" s="69"/>
      <c r="I6606" s="69"/>
      <c r="J6606" s="70"/>
      <c r="K6606" s="118">
        <f>VLOOKUP(B6606,WB.GDP.1996,'WB (WDI)'!$AM$2,FALSE)</f>
        <v>4879.9868105397254</v>
      </c>
      <c r="L6606" s="112">
        <f>VLOOKUP($B6606,WB.UNEMP.1996,'WB (WDI)'!$AM$2,FALSE)</f>
        <v>9.0399999618530291</v>
      </c>
    </row>
    <row r="6607" spans="1:12" x14ac:dyDescent="0.25">
      <c r="A6607" s="103">
        <v>1996</v>
      </c>
      <c r="B6607" s="104" t="s">
        <v>311</v>
      </c>
      <c r="C6607" s="105" t="s">
        <v>312</v>
      </c>
      <c r="D6607" s="105" t="s">
        <v>240</v>
      </c>
      <c r="E6607" s="87"/>
      <c r="F6607" s="69"/>
      <c r="G6607" s="69"/>
      <c r="H6607" s="69"/>
      <c r="I6607" s="69"/>
      <c r="J6607" s="70"/>
      <c r="K6607" s="118">
        <f>VLOOKUP(B6607,WB.GDP.1996,'WB (WDI)'!$AM$2,FALSE)</f>
        <v>29188.873596544599</v>
      </c>
      <c r="L6607" s="112">
        <f>VLOOKUP($B6607,WB.UNEMP.1996,'WB (WDI)'!$AM$2,FALSE)</f>
        <v>8.4600000381469709</v>
      </c>
    </row>
    <row r="6608" spans="1:12" x14ac:dyDescent="0.25">
      <c r="A6608" s="103">
        <v>1996</v>
      </c>
      <c r="B6608" s="104" t="s">
        <v>313</v>
      </c>
      <c r="C6608" s="105" t="s">
        <v>314</v>
      </c>
      <c r="D6608" s="105" t="s">
        <v>240</v>
      </c>
      <c r="E6608" s="87"/>
      <c r="F6608" s="69"/>
      <c r="G6608" s="69"/>
      <c r="H6608" s="69"/>
      <c r="I6608" s="69"/>
      <c r="J6608" s="70"/>
      <c r="K6608" s="118">
        <f>VLOOKUP(B6608,WB.GDP.1996,'WB (WDI)'!$AM$2,FALSE)</f>
        <v>8248.9074106426997</v>
      </c>
      <c r="L6608" s="112">
        <f>VLOOKUP($B6608,WB.UNEMP.1996,'WB (WDI)'!$AM$2,FALSE)</f>
        <v>13.699999809265099</v>
      </c>
    </row>
    <row r="6609" spans="1:12" x14ac:dyDescent="0.25">
      <c r="A6609" s="103">
        <v>1996</v>
      </c>
      <c r="B6609" s="104" t="s">
        <v>315</v>
      </c>
      <c r="C6609" s="105" t="s">
        <v>316</v>
      </c>
      <c r="D6609" s="105" t="s">
        <v>240</v>
      </c>
      <c r="E6609" s="87"/>
      <c r="F6609" s="69"/>
      <c r="G6609" s="69"/>
      <c r="H6609" s="69"/>
      <c r="I6609" s="69"/>
      <c r="J6609" s="70"/>
      <c r="K6609" s="118">
        <f>VLOOKUP(B6609,WB.GDP.1996,'WB (WDI)'!$AM$2,FALSE)</f>
        <v>63284.622078134387</v>
      </c>
      <c r="L6609" s="112">
        <f>VLOOKUP($B6609,WB.UNEMP.1996,'WB (WDI)'!$AM$2,FALSE)</f>
        <v>0.69999998807907104</v>
      </c>
    </row>
    <row r="6610" spans="1:12" x14ac:dyDescent="0.25">
      <c r="A6610" s="103">
        <v>1996</v>
      </c>
      <c r="B6610" s="104" t="s">
        <v>317</v>
      </c>
      <c r="C6610" s="105" t="s">
        <v>318</v>
      </c>
      <c r="D6610" s="105" t="s">
        <v>240</v>
      </c>
      <c r="E6610" s="87"/>
      <c r="F6610" s="69"/>
      <c r="G6610" s="69"/>
      <c r="H6610" s="69"/>
      <c r="I6610" s="69"/>
      <c r="J6610" s="70"/>
      <c r="K6610" s="118">
        <f>VLOOKUP(B6610,WB.GDP.1996,'WB (WDI)'!$AM$2,FALSE)</f>
        <v>14473.375216756878</v>
      </c>
      <c r="L6610" s="112">
        <f>VLOOKUP($B6610,WB.UNEMP.1996,'WB (WDI)'!$AM$2,FALSE)</f>
        <v>8.6300001144409197</v>
      </c>
    </row>
    <row r="6611" spans="1:12" x14ac:dyDescent="0.25">
      <c r="A6611" s="103">
        <v>1996</v>
      </c>
      <c r="B6611" s="104" t="s">
        <v>319</v>
      </c>
      <c r="C6611" s="105" t="s">
        <v>320</v>
      </c>
      <c r="D6611" s="105" t="s">
        <v>240</v>
      </c>
      <c r="E6611" s="87"/>
      <c r="F6611" s="69"/>
      <c r="G6611" s="69"/>
      <c r="H6611" s="69"/>
      <c r="I6611" s="69"/>
      <c r="J6611" s="70"/>
      <c r="K6611" s="118">
        <f>VLOOKUP(B6611,WB.GDP.1996,'WB (WDI)'!$AM$2,FALSE)</f>
        <v>29496.800368892273</v>
      </c>
      <c r="L6611" s="112">
        <f>VLOOKUP($B6611,WB.UNEMP.1996,'WB (WDI)'!$AM$2,FALSE)</f>
        <v>3.2599999904632599</v>
      </c>
    </row>
    <row r="6612" spans="1:12" x14ac:dyDescent="0.25">
      <c r="A6612" s="103">
        <v>1996</v>
      </c>
      <c r="B6612" s="104" t="s">
        <v>321</v>
      </c>
      <c r="C6612" s="105" t="s">
        <v>322</v>
      </c>
      <c r="D6612" s="105" t="s">
        <v>240</v>
      </c>
      <c r="E6612" s="87"/>
      <c r="F6612" s="69"/>
      <c r="G6612" s="69"/>
      <c r="H6612" s="69"/>
      <c r="I6612" s="69"/>
      <c r="J6612" s="70"/>
      <c r="K6612" s="118" t="e">
        <f>VLOOKUP(B6612,WB.GDP.1996,'WB (WDI)'!$AM$2,FALSE)</f>
        <v>#N/A</v>
      </c>
      <c r="L6612" s="112">
        <f>VLOOKUP($B6612,WB.UNEMP.1996,'WB (WDI)'!$AM$2,FALSE)</f>
        <v>0.479999989271164</v>
      </c>
    </row>
    <row r="6613" spans="1:12" x14ac:dyDescent="0.25">
      <c r="A6613" s="103">
        <v>1996</v>
      </c>
      <c r="B6613" s="104" t="s">
        <v>323</v>
      </c>
      <c r="C6613" s="105" t="s">
        <v>324</v>
      </c>
      <c r="D6613" s="105" t="s">
        <v>240</v>
      </c>
      <c r="E6613" s="87"/>
      <c r="F6613" s="69"/>
      <c r="G6613" s="69"/>
      <c r="H6613" s="69"/>
      <c r="I6613" s="69"/>
      <c r="J6613" s="70"/>
      <c r="K6613" s="118">
        <f>VLOOKUP(B6613,WB.GDP.1996,'WB (WDI)'!$AM$2,FALSE)</f>
        <v>43073.126288525651</v>
      </c>
      <c r="L6613" s="112">
        <f>VLOOKUP($B6613,WB.UNEMP.1996,'WB (WDI)'!$AM$2,FALSE)</f>
        <v>5.4800000190734899</v>
      </c>
    </row>
    <row r="6614" spans="1:12" x14ac:dyDescent="0.25">
      <c r="A6614" s="103">
        <v>1996</v>
      </c>
      <c r="B6614" s="104" t="s">
        <v>325</v>
      </c>
      <c r="C6614" s="105" t="s">
        <v>326</v>
      </c>
      <c r="D6614" s="105" t="s">
        <v>240</v>
      </c>
      <c r="E6614" s="87"/>
      <c r="F6614" s="69"/>
      <c r="G6614" s="69"/>
      <c r="H6614" s="69"/>
      <c r="I6614" s="69"/>
      <c r="J6614" s="70"/>
      <c r="K6614" s="118">
        <f>VLOOKUP(B6614,WB.GDP.1996,'WB (WDI)'!$AM$2,FALSE)</f>
        <v>3916.9257813408867</v>
      </c>
      <c r="L6614" s="112">
        <f>VLOOKUP($B6614,WB.UNEMP.1996,'WB (WDI)'!$AM$2,FALSE)</f>
        <v>10.6199998855591</v>
      </c>
    </row>
    <row r="6615" spans="1:12" x14ac:dyDescent="0.25">
      <c r="A6615" s="103">
        <v>1996</v>
      </c>
      <c r="B6615" s="104" t="s">
        <v>327</v>
      </c>
      <c r="C6615" s="105" t="s">
        <v>328</v>
      </c>
      <c r="D6615" s="105" t="s">
        <v>240</v>
      </c>
      <c r="E6615" s="87"/>
      <c r="F6615" s="69"/>
      <c r="G6615" s="69"/>
      <c r="H6615" s="69"/>
      <c r="I6615" s="69"/>
      <c r="J6615" s="70"/>
      <c r="K6615" s="118" t="e">
        <f>VLOOKUP(B6615,WB.GDP.1996,'WB (WDI)'!$AM$2,FALSE)</f>
        <v>#N/A</v>
      </c>
      <c r="L6615" s="112">
        <f>VLOOKUP($B6615,WB.UNEMP.1996,'WB (WDI)'!$AM$2,FALSE)</f>
        <v>7.28999996185303</v>
      </c>
    </row>
    <row r="6616" spans="1:12" x14ac:dyDescent="0.25">
      <c r="A6616" s="103">
        <v>1996</v>
      </c>
      <c r="B6616" s="104" t="s">
        <v>329</v>
      </c>
      <c r="C6616" s="105" t="s">
        <v>330</v>
      </c>
      <c r="D6616" s="105" t="s">
        <v>240</v>
      </c>
      <c r="E6616" s="87"/>
      <c r="F6616" s="69"/>
      <c r="G6616" s="69"/>
      <c r="H6616" s="69"/>
      <c r="I6616" s="69"/>
      <c r="J6616" s="70"/>
      <c r="K6616" s="118">
        <f>VLOOKUP(B6616,WB.GDP.1996,'WB (WDI)'!$AM$2,FALSE)</f>
        <v>14459.181158975913</v>
      </c>
      <c r="L6616" s="112">
        <f>VLOOKUP($B6616,WB.UNEMP.1996,'WB (WDI)'!$AM$2,FALSE)</f>
        <v>6.6300001144409197</v>
      </c>
    </row>
    <row r="6617" spans="1:12" x14ac:dyDescent="0.25">
      <c r="A6617" s="103">
        <v>1996</v>
      </c>
      <c r="B6617" s="104" t="s">
        <v>331</v>
      </c>
      <c r="C6617" s="105" t="s">
        <v>332</v>
      </c>
      <c r="D6617" s="105" t="s">
        <v>240</v>
      </c>
      <c r="E6617" s="87"/>
      <c r="F6617" s="69"/>
      <c r="G6617" s="69"/>
      <c r="H6617" s="69"/>
      <c r="I6617" s="69"/>
      <c r="J6617" s="70"/>
      <c r="K6617" s="118">
        <f>VLOOKUP(B6617,WB.GDP.1996,'WB (WDI)'!$AM$2,FALSE)</f>
        <v>102211.43757057188</v>
      </c>
      <c r="L6617" s="112">
        <f>VLOOKUP($B6617,WB.UNEMP.1996,'WB (WDI)'!$AM$2,FALSE)</f>
        <v>1.8899999856948899</v>
      </c>
    </row>
    <row r="6618" spans="1:12" x14ac:dyDescent="0.25">
      <c r="A6618" s="103">
        <v>1996</v>
      </c>
      <c r="B6618" s="104" t="s">
        <v>333</v>
      </c>
      <c r="C6618" s="105" t="s">
        <v>334</v>
      </c>
      <c r="D6618" s="105" t="s">
        <v>240</v>
      </c>
      <c r="E6618" s="87"/>
      <c r="F6618" s="69"/>
      <c r="G6618" s="69"/>
      <c r="H6618" s="69"/>
      <c r="I6618" s="69"/>
      <c r="J6618" s="70"/>
      <c r="K6618" s="118" t="e">
        <f>VLOOKUP(B6618,WB.GDP.1996,'WB (WDI)'!$AM$2,FALSE)</f>
        <v>#N/A</v>
      </c>
      <c r="L6618" s="112">
        <f>VLOOKUP($B6618,WB.UNEMP.1996,'WB (WDI)'!$AM$2,FALSE)</f>
        <v>9.5100002288818395</v>
      </c>
    </row>
    <row r="6619" spans="1:12" x14ac:dyDescent="0.25">
      <c r="A6619" s="103">
        <v>1996</v>
      </c>
      <c r="B6619" s="104" t="s">
        <v>335</v>
      </c>
      <c r="C6619" s="105" t="s">
        <v>336</v>
      </c>
      <c r="D6619" s="105" t="s">
        <v>337</v>
      </c>
      <c r="E6619" s="87"/>
      <c r="F6619" s="69"/>
      <c r="G6619" s="69"/>
      <c r="H6619" s="69"/>
      <c r="I6619" s="69"/>
      <c r="J6619" s="70"/>
      <c r="K6619" s="118">
        <f>VLOOKUP(B6619,WB.GDP.1996,'WB (WDI)'!$AM$2,FALSE)</f>
        <v>5987.7856894142924</v>
      </c>
      <c r="L6619" s="112">
        <f>VLOOKUP($B6619,WB.UNEMP.1996,'WB (WDI)'!$AM$2,FALSE)</f>
        <v>24.399999618530298</v>
      </c>
    </row>
    <row r="6620" spans="1:12" x14ac:dyDescent="0.25">
      <c r="A6620" s="103">
        <v>1996</v>
      </c>
      <c r="B6620" s="104" t="s">
        <v>338</v>
      </c>
      <c r="C6620" s="105" t="s">
        <v>339</v>
      </c>
      <c r="D6620" s="105" t="s">
        <v>337</v>
      </c>
      <c r="E6620" s="87"/>
      <c r="F6620" s="69"/>
      <c r="G6620" s="69"/>
      <c r="H6620" s="69"/>
      <c r="I6620" s="69"/>
      <c r="J6620" s="70"/>
      <c r="K6620" s="118">
        <f>VLOOKUP(B6620,WB.GDP.1996,'WB (WDI)'!$AM$2,FALSE)</f>
        <v>11625.841957276214</v>
      </c>
      <c r="L6620" s="112">
        <f>VLOOKUP($B6620,WB.UNEMP.1996,'WB (WDI)'!$AM$2,FALSE)</f>
        <v>13.7200002670288</v>
      </c>
    </row>
    <row r="6621" spans="1:12" x14ac:dyDescent="0.25">
      <c r="A6621" s="103">
        <v>1996</v>
      </c>
      <c r="B6621" s="104" t="s">
        <v>340</v>
      </c>
      <c r="C6621" s="105" t="s">
        <v>341</v>
      </c>
      <c r="D6621" s="105" t="s">
        <v>337</v>
      </c>
      <c r="E6621" s="87"/>
      <c r="F6621" s="69"/>
      <c r="G6621" s="69"/>
      <c r="H6621" s="69"/>
      <c r="I6621" s="69"/>
      <c r="J6621" s="70"/>
      <c r="K6621" s="118">
        <f>VLOOKUP(B6621,WB.GDP.1996,'WB (WDI)'!$AM$2,FALSE)</f>
        <v>23832.838828975022</v>
      </c>
      <c r="L6621" s="112">
        <f>VLOOKUP($B6621,WB.UNEMP.1996,'WB (WDI)'!$AM$2,FALSE)</f>
        <v>3.8900001049041699</v>
      </c>
    </row>
    <row r="6622" spans="1:12" x14ac:dyDescent="0.25">
      <c r="A6622" s="103">
        <v>1996</v>
      </c>
      <c r="B6622" s="104" t="s">
        <v>342</v>
      </c>
      <c r="C6622" s="105" t="s">
        <v>343</v>
      </c>
      <c r="D6622" s="105" t="s">
        <v>337</v>
      </c>
      <c r="E6622" s="87"/>
      <c r="F6622" s="69"/>
      <c r="G6622" s="69"/>
      <c r="H6622" s="69"/>
      <c r="I6622" s="69"/>
      <c r="J6622" s="70"/>
      <c r="K6622" s="118">
        <f>VLOOKUP(B6622,WB.GDP.1996,'WB (WDI)'!$AM$2,FALSE)</f>
        <v>16705.760366454615</v>
      </c>
      <c r="L6622" s="112">
        <f>VLOOKUP($B6622,WB.UNEMP.1996,'WB (WDI)'!$AM$2,FALSE)</f>
        <v>10.0200004577637</v>
      </c>
    </row>
    <row r="6623" spans="1:12" x14ac:dyDescent="0.25">
      <c r="A6623" s="103">
        <v>1996</v>
      </c>
      <c r="B6623" s="104" t="s">
        <v>344</v>
      </c>
      <c r="C6623" s="105" t="s">
        <v>345</v>
      </c>
      <c r="D6623" s="105" t="s">
        <v>337</v>
      </c>
      <c r="E6623" s="87"/>
      <c r="F6623" s="69"/>
      <c r="G6623" s="69"/>
      <c r="H6623" s="69"/>
      <c r="I6623" s="69"/>
      <c r="J6623" s="70"/>
      <c r="K6623" s="118">
        <f>VLOOKUP(B6623,WB.GDP.1996,'WB (WDI)'!$AM$2,FALSE)</f>
        <v>13253.750212805508</v>
      </c>
      <c r="L6623" s="112">
        <f>VLOOKUP($B6623,WB.UNEMP.1996,'WB (WDI)'!$AM$2,FALSE)</f>
        <v>12.680000305175801</v>
      </c>
    </row>
    <row r="6624" spans="1:12" x14ac:dyDescent="0.25">
      <c r="A6624" s="103">
        <v>1996</v>
      </c>
      <c r="B6624" s="104" t="s">
        <v>346</v>
      </c>
      <c r="C6624" s="105" t="s">
        <v>347</v>
      </c>
      <c r="D6624" s="105" t="s">
        <v>337</v>
      </c>
      <c r="E6624" s="87"/>
      <c r="F6624" s="69"/>
      <c r="G6624" s="69"/>
      <c r="H6624" s="69"/>
      <c r="I6624" s="69"/>
      <c r="J6624" s="70"/>
      <c r="K6624" s="118">
        <f>VLOOKUP(B6624,WB.GDP.1996,'WB (WDI)'!$AM$2,FALSE)</f>
        <v>5372.1385016289814</v>
      </c>
      <c r="L6624" s="112">
        <f>VLOOKUP($B6624,WB.UNEMP.1996,'WB (WDI)'!$AM$2,FALSE)</f>
        <v>7.9000000953674299</v>
      </c>
    </row>
    <row r="6625" spans="1:12" x14ac:dyDescent="0.25">
      <c r="A6625" s="103">
        <v>1996</v>
      </c>
      <c r="B6625" s="104" t="s">
        <v>348</v>
      </c>
      <c r="C6625" s="105" t="s">
        <v>349</v>
      </c>
      <c r="D6625" s="105" t="s">
        <v>337</v>
      </c>
      <c r="E6625" s="87"/>
      <c r="F6625" s="69"/>
      <c r="G6625" s="69"/>
      <c r="H6625" s="69"/>
      <c r="I6625" s="69"/>
      <c r="J6625" s="70"/>
      <c r="K6625" s="118">
        <f>VLOOKUP(B6625,WB.GDP.1996,'WB (WDI)'!$AM$2,FALSE)</f>
        <v>12667.502478572174</v>
      </c>
      <c r="L6625" s="112">
        <f>VLOOKUP($B6625,WB.UNEMP.1996,'WB (WDI)'!$AM$2,FALSE)</f>
        <v>6.7399997711181596</v>
      </c>
    </row>
    <row r="6626" spans="1:12" x14ac:dyDescent="0.25">
      <c r="A6626" s="103">
        <v>1996</v>
      </c>
      <c r="B6626" s="104" t="s">
        <v>350</v>
      </c>
      <c r="C6626" s="105" t="s">
        <v>351</v>
      </c>
      <c r="D6626" s="105" t="s">
        <v>337</v>
      </c>
      <c r="E6626" s="87"/>
      <c r="F6626" s="69"/>
      <c r="G6626" s="69"/>
      <c r="H6626" s="69"/>
      <c r="I6626" s="69"/>
      <c r="J6626" s="70"/>
      <c r="K6626" s="118">
        <f>VLOOKUP(B6626,WB.GDP.1996,'WB (WDI)'!$AM$2,FALSE)</f>
        <v>12866.466841596</v>
      </c>
      <c r="L6626" s="112">
        <f>VLOOKUP($B6626,WB.UNEMP.1996,'WB (WDI)'!$AM$2,FALSE)</f>
        <v>9.6700000762939506</v>
      </c>
    </row>
    <row r="6627" spans="1:12" x14ac:dyDescent="0.25">
      <c r="A6627" s="103">
        <v>1996</v>
      </c>
      <c r="B6627" s="104" t="s">
        <v>352</v>
      </c>
      <c r="C6627" s="105" t="s">
        <v>353</v>
      </c>
      <c r="D6627" s="105" t="s">
        <v>337</v>
      </c>
      <c r="E6627" s="87"/>
      <c r="F6627" s="69"/>
      <c r="G6627" s="69"/>
      <c r="H6627" s="69"/>
      <c r="I6627" s="69"/>
      <c r="J6627" s="70"/>
      <c r="K6627" s="118">
        <f>VLOOKUP(B6627,WB.GDP.1996,'WB (WDI)'!$AM$2,FALSE)</f>
        <v>14141.672092160945</v>
      </c>
      <c r="L6627" s="112">
        <f>VLOOKUP($B6627,WB.UNEMP.1996,'WB (WDI)'!$AM$2,FALSE)</f>
        <v>11.3400001525879</v>
      </c>
    </row>
    <row r="6628" spans="1:12" x14ac:dyDescent="0.25">
      <c r="A6628" s="103">
        <v>1996</v>
      </c>
      <c r="B6628" s="104" t="s">
        <v>354</v>
      </c>
      <c r="C6628" s="105" t="s">
        <v>355</v>
      </c>
      <c r="D6628" s="105" t="s">
        <v>337</v>
      </c>
      <c r="E6628" s="87"/>
      <c r="F6628" s="69"/>
      <c r="G6628" s="69"/>
      <c r="H6628" s="69"/>
      <c r="I6628" s="69"/>
      <c r="J6628" s="70"/>
      <c r="K6628" s="118">
        <f>VLOOKUP(B6628,WB.GDP.1996,'WB (WDI)'!$AM$2,FALSE)</f>
        <v>6915.9783051882196</v>
      </c>
      <c r="L6628" s="112">
        <f>VLOOKUP($B6628,WB.UNEMP.1996,'WB (WDI)'!$AM$2,FALSE)</f>
        <v>7.6500000953674299</v>
      </c>
    </row>
    <row r="6629" spans="1:12" x14ac:dyDescent="0.25">
      <c r="A6629" s="103">
        <v>1996</v>
      </c>
      <c r="B6629" s="104" t="s">
        <v>356</v>
      </c>
      <c r="C6629" s="105" t="s">
        <v>357</v>
      </c>
      <c r="D6629" s="105" t="s">
        <v>337</v>
      </c>
      <c r="E6629" s="87"/>
      <c r="F6629" s="69"/>
      <c r="G6629" s="69"/>
      <c r="H6629" s="69"/>
      <c r="I6629" s="69"/>
      <c r="J6629" s="70"/>
      <c r="K6629" s="118" t="e">
        <f>VLOOKUP(B6629,WB.GDP.1996,'WB (WDI)'!$AM$2,FALSE)</f>
        <v>#N/A</v>
      </c>
      <c r="L6629" s="112" t="e">
        <f>VLOOKUP($B6629,WB.UNEMP.1996,'WB (WDI)'!$AM$2,FALSE)</f>
        <v>#N/A</v>
      </c>
    </row>
    <row r="6630" spans="1:12" x14ac:dyDescent="0.25">
      <c r="A6630" s="103">
        <v>1996</v>
      </c>
      <c r="B6630" s="104" t="s">
        <v>358</v>
      </c>
      <c r="C6630" s="105" t="s">
        <v>359</v>
      </c>
      <c r="D6630" s="105" t="s">
        <v>337</v>
      </c>
      <c r="E6630" s="87"/>
      <c r="F6630" s="69"/>
      <c r="G6630" s="69"/>
      <c r="H6630" s="69"/>
      <c r="I6630" s="69"/>
      <c r="J6630" s="70"/>
      <c r="K6630" s="118">
        <f>VLOOKUP(B6630,WB.GDP.1996,'WB (WDI)'!$AM$2,FALSE)</f>
        <v>44153.930409767519</v>
      </c>
      <c r="L6630" s="112">
        <f>VLOOKUP($B6630,WB.UNEMP.1996,'WB (WDI)'!$AM$2,FALSE)</f>
        <v>6.8400001525878897</v>
      </c>
    </row>
    <row r="6631" spans="1:12" x14ac:dyDescent="0.25">
      <c r="A6631" s="103">
        <v>1996</v>
      </c>
      <c r="B6631" s="104" t="s">
        <v>360</v>
      </c>
      <c r="C6631" s="105" t="s">
        <v>361</v>
      </c>
      <c r="D6631" s="105" t="s">
        <v>337</v>
      </c>
      <c r="E6631" s="87"/>
      <c r="F6631" s="69"/>
      <c r="G6631" s="69"/>
      <c r="H6631" s="69"/>
      <c r="I6631" s="69"/>
      <c r="J6631" s="70"/>
      <c r="K6631" s="118">
        <f>VLOOKUP(B6631,WB.GDP.1996,'WB (WDI)'!$AM$2,FALSE)</f>
        <v>13604.669589210105</v>
      </c>
      <c r="L6631" s="112">
        <f>VLOOKUP($B6631,WB.UNEMP.1996,'WB (WDI)'!$AM$2,FALSE)</f>
        <v>9.9200000762939506</v>
      </c>
    </row>
    <row r="6632" spans="1:12" x14ac:dyDescent="0.25">
      <c r="A6632" s="103">
        <v>1996</v>
      </c>
      <c r="B6632" s="104" t="s">
        <v>362</v>
      </c>
      <c r="C6632" s="105" t="s">
        <v>363</v>
      </c>
      <c r="D6632" s="105" t="s">
        <v>337</v>
      </c>
      <c r="E6632" s="87"/>
      <c r="F6632" s="69"/>
      <c r="G6632" s="69"/>
      <c r="H6632" s="69"/>
      <c r="I6632" s="69"/>
      <c r="J6632" s="70"/>
      <c r="K6632" s="118" t="e">
        <f>VLOOKUP(B6632,WB.GDP.1996,'WB (WDI)'!$AM$2,FALSE)</f>
        <v>#N/A</v>
      </c>
      <c r="L6632" s="112" t="e">
        <f>VLOOKUP($B6632,WB.UNEMP.1996,'WB (WDI)'!$AM$2,FALSE)</f>
        <v>#N/A</v>
      </c>
    </row>
    <row r="6633" spans="1:12" x14ac:dyDescent="0.25">
      <c r="A6633" s="103">
        <v>1996</v>
      </c>
      <c r="B6633" s="104" t="s">
        <v>364</v>
      </c>
      <c r="C6633" s="105" t="s">
        <v>365</v>
      </c>
      <c r="D6633" s="105" t="s">
        <v>337</v>
      </c>
      <c r="E6633" s="87"/>
      <c r="F6633" s="69"/>
      <c r="G6633" s="69"/>
      <c r="H6633" s="69"/>
      <c r="I6633" s="69"/>
      <c r="J6633" s="70"/>
      <c r="K6633" s="118">
        <f>VLOOKUP(B6633,WB.GDP.1996,'WB (WDI)'!$AM$2,FALSE)</f>
        <v>32574.301483632244</v>
      </c>
      <c r="L6633" s="112">
        <f>VLOOKUP($B6633,WB.UNEMP.1996,'WB (WDI)'!$AM$2,FALSE)</f>
        <v>15.569999694824199</v>
      </c>
    </row>
    <row r="6634" spans="1:12" x14ac:dyDescent="0.25">
      <c r="A6634" s="103">
        <v>1996</v>
      </c>
      <c r="B6634" s="104" t="s">
        <v>366</v>
      </c>
      <c r="C6634" s="105" t="s">
        <v>367</v>
      </c>
      <c r="D6634" s="105" t="s">
        <v>337</v>
      </c>
      <c r="E6634" s="87"/>
      <c r="F6634" s="69"/>
      <c r="G6634" s="69"/>
      <c r="H6634" s="69"/>
      <c r="I6634" s="69"/>
      <c r="J6634" s="70"/>
      <c r="K6634" s="118" t="e">
        <f>VLOOKUP(B6634,WB.GDP.1996,'WB (WDI)'!$AM$2,FALSE)</f>
        <v>#N/A</v>
      </c>
      <c r="L6634" s="112" t="e">
        <f>VLOOKUP($B6634,WB.UNEMP.1996,'WB (WDI)'!$AM$2,FALSE)</f>
        <v>#N/A</v>
      </c>
    </row>
    <row r="6635" spans="1:12" x14ac:dyDescent="0.25">
      <c r="A6635" s="103">
        <v>1996</v>
      </c>
      <c r="B6635" s="104" t="s">
        <v>368</v>
      </c>
      <c r="C6635" s="105" t="s">
        <v>369</v>
      </c>
      <c r="D6635" s="105" t="s">
        <v>337</v>
      </c>
      <c r="E6635" s="87"/>
      <c r="F6635" s="69"/>
      <c r="G6635" s="69"/>
      <c r="H6635" s="69"/>
      <c r="I6635" s="69"/>
      <c r="J6635" s="70"/>
      <c r="K6635" s="118">
        <f>VLOOKUP(B6635,WB.GDP.1996,'WB (WDI)'!$AM$2,FALSE)</f>
        <v>34320.209145939247</v>
      </c>
      <c r="L6635" s="112">
        <f>VLOOKUP($B6635,WB.UNEMP.1996,'WB (WDI)'!$AM$2,FALSE)</f>
        <v>3.5999999046325701</v>
      </c>
    </row>
    <row r="6636" spans="1:12" x14ac:dyDescent="0.25">
      <c r="A6636" s="103">
        <v>1996</v>
      </c>
      <c r="B6636" s="104" t="s">
        <v>370</v>
      </c>
      <c r="C6636" s="105" t="s">
        <v>371</v>
      </c>
      <c r="D6636" s="105" t="s">
        <v>337</v>
      </c>
      <c r="E6636" s="87"/>
      <c r="F6636" s="69"/>
      <c r="G6636" s="69"/>
      <c r="H6636" s="69"/>
      <c r="I6636" s="69"/>
      <c r="J6636" s="70"/>
      <c r="K6636" s="118">
        <f>VLOOKUP(B6636,WB.GDP.1996,'WB (WDI)'!$AM$2,FALSE)</f>
        <v>34421.269616946287</v>
      </c>
      <c r="L6636" s="112">
        <f>VLOOKUP($B6636,WB.UNEMP.1996,'WB (WDI)'!$AM$2,FALSE)</f>
        <v>11.7200002670288</v>
      </c>
    </row>
    <row r="6637" spans="1:12" x14ac:dyDescent="0.25">
      <c r="A6637" s="103">
        <v>1996</v>
      </c>
      <c r="B6637" s="104" t="s">
        <v>372</v>
      </c>
      <c r="C6637" s="105" t="s">
        <v>373</v>
      </c>
      <c r="D6637" s="105" t="s">
        <v>337</v>
      </c>
      <c r="E6637" s="87"/>
      <c r="F6637" s="69"/>
      <c r="G6637" s="69"/>
      <c r="H6637" s="69"/>
      <c r="I6637" s="69"/>
      <c r="J6637" s="70"/>
      <c r="K6637" s="118" t="e">
        <f>VLOOKUP(B6637,WB.GDP.1996,'WB (WDI)'!$AM$2,FALSE)</f>
        <v>#N/A</v>
      </c>
      <c r="L6637" s="112" t="e">
        <f>VLOOKUP($B6637,WB.UNEMP.1996,'WB (WDI)'!$AM$2,FALSE)</f>
        <v>#N/A</v>
      </c>
    </row>
    <row r="6638" spans="1:12" x14ac:dyDescent="0.25">
      <c r="A6638" s="103">
        <v>1996</v>
      </c>
      <c r="B6638" s="104" t="s">
        <v>374</v>
      </c>
      <c r="C6638" s="105" t="s">
        <v>375</v>
      </c>
      <c r="D6638" s="105" t="s">
        <v>337</v>
      </c>
      <c r="E6638" s="87"/>
      <c r="F6638" s="69"/>
      <c r="G6638" s="69"/>
      <c r="H6638" s="69"/>
      <c r="I6638" s="69"/>
      <c r="J6638" s="70"/>
      <c r="K6638" s="118" t="e">
        <f>VLOOKUP(B6638,WB.GDP.1996,'WB (WDI)'!$AM$2,FALSE)</f>
        <v>#N/A</v>
      </c>
      <c r="L6638" s="112" t="e">
        <f>VLOOKUP($B6638,WB.UNEMP.1996,'WB (WDI)'!$AM$2,FALSE)</f>
        <v>#N/A</v>
      </c>
    </row>
    <row r="6639" spans="1:12" x14ac:dyDescent="0.25">
      <c r="A6639" s="103">
        <v>1996</v>
      </c>
      <c r="B6639" s="104" t="s">
        <v>376</v>
      </c>
      <c r="C6639" s="105" t="s">
        <v>377</v>
      </c>
      <c r="D6639" s="105" t="s">
        <v>337</v>
      </c>
      <c r="E6639" s="87"/>
      <c r="F6639" s="69"/>
      <c r="G6639" s="69"/>
      <c r="H6639" s="69"/>
      <c r="I6639" s="69"/>
      <c r="J6639" s="70"/>
      <c r="K6639" s="118">
        <f>VLOOKUP(B6639,WB.GDP.1996,'WB (WDI)'!$AM$2,FALSE)</f>
        <v>9892.4853256705701</v>
      </c>
      <c r="L6639" s="112">
        <f>VLOOKUP($B6639,WB.UNEMP.1996,'WB (WDI)'!$AM$2,FALSE)</f>
        <v>20.700000762939499</v>
      </c>
    </row>
    <row r="6640" spans="1:12" x14ac:dyDescent="0.25">
      <c r="A6640" s="103">
        <v>1996</v>
      </c>
      <c r="B6640" s="104" t="s">
        <v>378</v>
      </c>
      <c r="C6640" s="105" t="s">
        <v>379</v>
      </c>
      <c r="D6640" s="105" t="s">
        <v>337</v>
      </c>
      <c r="E6640" s="87"/>
      <c r="F6640" s="69"/>
      <c r="G6640" s="69"/>
      <c r="H6640" s="69"/>
      <c r="I6640" s="69"/>
      <c r="J6640" s="70"/>
      <c r="K6640" s="118">
        <f>VLOOKUP(B6640,WB.GDP.1996,'WB (WDI)'!$AM$2,FALSE)</f>
        <v>11310.662955168415</v>
      </c>
      <c r="L6640" s="112">
        <f>VLOOKUP($B6640,WB.UNEMP.1996,'WB (WDI)'!$AM$2,FALSE)</f>
        <v>16.399999618530298</v>
      </c>
    </row>
    <row r="6641" spans="1:12" x14ac:dyDescent="0.25">
      <c r="A6641" s="103">
        <v>1996</v>
      </c>
      <c r="B6641" s="104" t="s">
        <v>380</v>
      </c>
      <c r="C6641" s="105" t="s">
        <v>381</v>
      </c>
      <c r="D6641" s="105" t="s">
        <v>337</v>
      </c>
      <c r="E6641" s="87"/>
      <c r="F6641" s="69"/>
      <c r="G6641" s="69"/>
      <c r="H6641" s="69"/>
      <c r="I6641" s="69"/>
      <c r="J6641" s="70"/>
      <c r="K6641" s="118">
        <f>VLOOKUP(B6641,WB.GDP.1996,'WB (WDI)'!$AM$2,FALSE)</f>
        <v>51640.588749792863</v>
      </c>
      <c r="L6641" s="112">
        <f>VLOOKUP($B6641,WB.UNEMP.1996,'WB (WDI)'!$AM$2,FALSE)</f>
        <v>5.03999996185303</v>
      </c>
    </row>
    <row r="6642" spans="1:12" x14ac:dyDescent="0.25">
      <c r="A6642" s="103">
        <v>1996</v>
      </c>
      <c r="B6642" s="104"/>
      <c r="C6642" s="105" t="s">
        <v>382</v>
      </c>
      <c r="D6642" s="105" t="s">
        <v>337</v>
      </c>
      <c r="E6642" s="87"/>
      <c r="F6642" s="69"/>
      <c r="G6642" s="69"/>
      <c r="H6642" s="69"/>
      <c r="I6642" s="69"/>
      <c r="J6642" s="70"/>
      <c r="K6642" s="118" t="e">
        <f>VLOOKUP(B6642,WB.GDP.1996,'WB (WDI)'!$AM$2,FALSE)</f>
        <v>#N/A</v>
      </c>
      <c r="L6642" s="112" t="e">
        <f>VLOOKUP($B6642,WB.UNEMP.1996,'WB (WDI)'!$AM$2,FALSE)</f>
        <v>#N/A</v>
      </c>
    </row>
    <row r="6643" spans="1:12" x14ac:dyDescent="0.25">
      <c r="A6643" s="103">
        <v>1996</v>
      </c>
      <c r="B6643" s="104" t="s">
        <v>383</v>
      </c>
      <c r="C6643" s="105" t="s">
        <v>384</v>
      </c>
      <c r="D6643" s="105" t="s">
        <v>337</v>
      </c>
      <c r="E6643" s="87"/>
      <c r="F6643" s="69"/>
      <c r="G6643" s="69"/>
      <c r="H6643" s="69"/>
      <c r="I6643" s="69"/>
      <c r="J6643" s="70"/>
      <c r="K6643" s="118" t="e">
        <f>VLOOKUP(B6643,WB.GDP.1996,'WB (WDI)'!$AM$2,FALSE)</f>
        <v>#N/A</v>
      </c>
      <c r="L6643" s="112" t="e">
        <f>VLOOKUP($B6643,WB.UNEMP.1996,'WB (WDI)'!$AM$2,FALSE)</f>
        <v>#N/A</v>
      </c>
    </row>
    <row r="6644" spans="1:12" x14ac:dyDescent="0.25">
      <c r="A6644" s="103">
        <v>1996</v>
      </c>
      <c r="B6644" s="104" t="s">
        <v>385</v>
      </c>
      <c r="C6644" s="105" t="s">
        <v>386</v>
      </c>
      <c r="D6644" s="105" t="s">
        <v>337</v>
      </c>
      <c r="E6644" s="87"/>
      <c r="F6644" s="69"/>
      <c r="G6644" s="69"/>
      <c r="H6644" s="69"/>
      <c r="I6644" s="69"/>
      <c r="J6644" s="70"/>
      <c r="K6644" s="118">
        <f>VLOOKUP(B6644,WB.GDP.1996,'WB (WDI)'!$AM$2,FALSE)</f>
        <v>34829.975731387531</v>
      </c>
      <c r="L6644" s="112">
        <f>VLOOKUP($B6644,WB.UNEMP.1996,'WB (WDI)'!$AM$2,FALSE)</f>
        <v>9.5500001907348597</v>
      </c>
    </row>
    <row r="6645" spans="1:12" x14ac:dyDescent="0.25">
      <c r="A6645" s="103">
        <v>1996</v>
      </c>
      <c r="B6645" s="104" t="s">
        <v>387</v>
      </c>
      <c r="C6645" s="105" t="s">
        <v>648</v>
      </c>
      <c r="D6645" s="105" t="s">
        <v>337</v>
      </c>
      <c r="E6645" s="87"/>
      <c r="F6645" s="69"/>
      <c r="G6645" s="69"/>
      <c r="H6645" s="69"/>
      <c r="I6645" s="69"/>
      <c r="J6645" s="70"/>
      <c r="K6645" s="118">
        <f>VLOOKUP(B6645,WB.GDP.1996,'WB (WDI)'!$AM$2,FALSE)</f>
        <v>33511.220741208665</v>
      </c>
      <c r="L6645" s="112">
        <f>VLOOKUP($B6645,WB.UNEMP.1996,'WB (WDI)'!$AM$2,FALSE)</f>
        <v>8.1899995803833008</v>
      </c>
    </row>
    <row r="6646" spans="1:12" x14ac:dyDescent="0.25">
      <c r="A6646" s="103">
        <v>1996</v>
      </c>
      <c r="B6646" s="104" t="s">
        <v>388</v>
      </c>
      <c r="C6646" s="105" t="s">
        <v>389</v>
      </c>
      <c r="D6646" s="105" t="s">
        <v>337</v>
      </c>
      <c r="E6646" s="87"/>
      <c r="F6646" s="69"/>
      <c r="G6646" s="69"/>
      <c r="H6646" s="69"/>
      <c r="I6646" s="69"/>
      <c r="J6646" s="70"/>
      <c r="K6646" s="118">
        <f>VLOOKUP(B6646,WB.GDP.1996,'WB (WDI)'!$AM$2,FALSE)</f>
        <v>4924.9058363025351</v>
      </c>
      <c r="L6646" s="112">
        <f>VLOOKUP($B6646,WB.UNEMP.1996,'WB (WDI)'!$AM$2,FALSE)</f>
        <v>16.569999694824201</v>
      </c>
    </row>
    <row r="6647" spans="1:12" x14ac:dyDescent="0.25">
      <c r="A6647" s="103">
        <v>1996</v>
      </c>
      <c r="B6647" s="104" t="s">
        <v>390</v>
      </c>
      <c r="C6647" s="105" t="s">
        <v>391</v>
      </c>
      <c r="D6647" s="105" t="s">
        <v>337</v>
      </c>
      <c r="E6647" s="87"/>
      <c r="F6647" s="69"/>
      <c r="G6647" s="69"/>
      <c r="H6647" s="69"/>
      <c r="I6647" s="69"/>
      <c r="J6647" s="70"/>
      <c r="K6647" s="118" t="e">
        <f>VLOOKUP(B6647,WB.GDP.1996,'WB (WDI)'!$AM$2,FALSE)</f>
        <v>#N/A</v>
      </c>
      <c r="L6647" s="112" t="e">
        <f>VLOOKUP($B6647,WB.UNEMP.1996,'WB (WDI)'!$AM$2,FALSE)</f>
        <v>#N/A</v>
      </c>
    </row>
    <row r="6648" spans="1:12" x14ac:dyDescent="0.25">
      <c r="A6648" s="103">
        <v>1996</v>
      </c>
      <c r="B6648" s="104" t="s">
        <v>392</v>
      </c>
      <c r="C6648" s="105" t="s">
        <v>393</v>
      </c>
      <c r="D6648" s="105" t="s">
        <v>337</v>
      </c>
      <c r="E6648" s="87"/>
      <c r="F6648" s="69"/>
      <c r="G6648" s="69"/>
      <c r="H6648" s="69"/>
      <c r="I6648" s="69"/>
      <c r="J6648" s="70"/>
      <c r="K6648" s="118">
        <f>VLOOKUP(B6648,WB.GDP.1996,'WB (WDI)'!$AM$2,FALSE)</f>
        <v>3959.2679792584022</v>
      </c>
      <c r="L6648" s="112">
        <f>VLOOKUP($B6648,WB.UNEMP.1996,'WB (WDI)'!$AM$2,FALSE)</f>
        <v>22.0100002288818</v>
      </c>
    </row>
    <row r="6649" spans="1:12" x14ac:dyDescent="0.25">
      <c r="A6649" s="103">
        <v>1996</v>
      </c>
      <c r="B6649" s="104" t="s">
        <v>394</v>
      </c>
      <c r="C6649" s="105" t="s">
        <v>395</v>
      </c>
      <c r="D6649" s="105" t="s">
        <v>337</v>
      </c>
      <c r="E6649" s="87"/>
      <c r="F6649" s="69"/>
      <c r="G6649" s="69"/>
      <c r="H6649" s="69"/>
      <c r="I6649" s="69"/>
      <c r="J6649" s="70"/>
      <c r="K6649" s="118">
        <f>VLOOKUP(B6649,WB.GDP.1996,'WB (WDI)'!$AM$2,FALSE)</f>
        <v>16159.438882118106</v>
      </c>
      <c r="L6649" s="112">
        <f>VLOOKUP($B6649,WB.UNEMP.1996,'WB (WDI)'!$AM$2,FALSE)</f>
        <v>9.6800003051757795</v>
      </c>
    </row>
    <row r="6650" spans="1:12" x14ac:dyDescent="0.25">
      <c r="A6650" s="103">
        <v>1996</v>
      </c>
      <c r="B6650" s="104" t="s">
        <v>396</v>
      </c>
      <c r="C6650" s="105" t="s">
        <v>397</v>
      </c>
      <c r="D6650" s="105" t="s">
        <v>337</v>
      </c>
      <c r="E6650" s="87"/>
      <c r="F6650" s="69"/>
      <c r="G6650" s="69"/>
      <c r="H6650" s="69"/>
      <c r="I6650" s="69"/>
      <c r="J6650" s="70"/>
      <c r="K6650" s="118" t="e">
        <f>VLOOKUP(B6650,WB.GDP.1996,'WB (WDI)'!$AM$2,FALSE)</f>
        <v>#N/A</v>
      </c>
      <c r="L6650" s="112" t="e">
        <f>VLOOKUP($B6650,WB.UNEMP.1996,'WB (WDI)'!$AM$2,FALSE)</f>
        <v>#N/A</v>
      </c>
    </row>
    <row r="6651" spans="1:12" x14ac:dyDescent="0.25">
      <c r="A6651" s="103">
        <v>1996</v>
      </c>
      <c r="B6651" s="104" t="s">
        <v>398</v>
      </c>
      <c r="C6651" s="105" t="s">
        <v>399</v>
      </c>
      <c r="D6651" s="105" t="s">
        <v>337</v>
      </c>
      <c r="E6651" s="87"/>
      <c r="F6651" s="69"/>
      <c r="G6651" s="69"/>
      <c r="H6651" s="69"/>
      <c r="I6651" s="69"/>
      <c r="J6651" s="70"/>
      <c r="K6651" s="118">
        <f>VLOOKUP(B6651,WB.GDP.1996,'WB (WDI)'!$AM$2,FALSE)</f>
        <v>25855.963812087328</v>
      </c>
      <c r="L6651" s="112">
        <f>VLOOKUP($B6651,WB.UNEMP.1996,'WB (WDI)'!$AM$2,FALSE)</f>
        <v>9.6599998474121094</v>
      </c>
    </row>
    <row r="6652" spans="1:12" x14ac:dyDescent="0.25">
      <c r="A6652" s="103">
        <v>1996</v>
      </c>
      <c r="B6652" s="104" t="s">
        <v>400</v>
      </c>
      <c r="C6652" s="105" t="s">
        <v>401</v>
      </c>
      <c r="D6652" s="105" t="s">
        <v>337</v>
      </c>
      <c r="E6652" s="87"/>
      <c r="F6652" s="69"/>
      <c r="G6652" s="69"/>
      <c r="H6652" s="69"/>
      <c r="I6652" s="69"/>
      <c r="J6652" s="70"/>
      <c r="K6652" s="118" t="e">
        <f>VLOOKUP(B6652,WB.GDP.1996,'WB (WDI)'!$AM$2,FALSE)</f>
        <v>#N/A</v>
      </c>
      <c r="L6652" s="112" t="e">
        <f>VLOOKUP($B6652,WB.UNEMP.1996,'WB (WDI)'!$AM$2,FALSE)</f>
        <v>#N/A</v>
      </c>
    </row>
    <row r="6653" spans="1:12" x14ac:dyDescent="0.25">
      <c r="A6653" s="103">
        <v>1996</v>
      </c>
      <c r="B6653" s="104" t="s">
        <v>402</v>
      </c>
      <c r="C6653" s="105" t="s">
        <v>403</v>
      </c>
      <c r="D6653" s="105" t="s">
        <v>337</v>
      </c>
      <c r="E6653" s="87"/>
      <c r="F6653" s="69"/>
      <c r="G6653" s="69"/>
      <c r="H6653" s="69"/>
      <c r="I6653" s="69"/>
      <c r="J6653" s="70"/>
      <c r="K6653" s="118">
        <f>VLOOKUP(B6653,WB.GDP.1996,'WB (WDI)'!$AM$2,FALSE)</f>
        <v>39555.404088209034</v>
      </c>
      <c r="L6653" s="112">
        <f>VLOOKUP($B6653,WB.UNEMP.1996,'WB (WDI)'!$AM$2,FALSE)</f>
        <v>11.8699998855591</v>
      </c>
    </row>
    <row r="6654" spans="1:12" x14ac:dyDescent="0.25">
      <c r="A6654" s="103">
        <v>1996</v>
      </c>
      <c r="B6654" s="104" t="s">
        <v>404</v>
      </c>
      <c r="C6654" s="105" t="s">
        <v>405</v>
      </c>
      <c r="D6654" s="105" t="s">
        <v>337</v>
      </c>
      <c r="E6654" s="87"/>
      <c r="F6654" s="69"/>
      <c r="G6654" s="69"/>
      <c r="H6654" s="69"/>
      <c r="I6654" s="69"/>
      <c r="J6654" s="70"/>
      <c r="K6654" s="118">
        <f>VLOOKUP(B6654,WB.GDP.1996,'WB (WDI)'!$AM$2,FALSE)</f>
        <v>22819.144977151813</v>
      </c>
      <c r="L6654" s="112">
        <f>VLOOKUP($B6654,WB.UNEMP.1996,'WB (WDI)'!$AM$2,FALSE)</f>
        <v>6.0300002098083496</v>
      </c>
    </row>
    <row r="6655" spans="1:12" x14ac:dyDescent="0.25">
      <c r="A6655" s="103">
        <v>1996</v>
      </c>
      <c r="B6655" s="104" t="s">
        <v>406</v>
      </c>
      <c r="C6655" s="105" t="s">
        <v>407</v>
      </c>
      <c r="D6655" s="105" t="s">
        <v>337</v>
      </c>
      <c r="E6655" s="87"/>
      <c r="F6655" s="69"/>
      <c r="G6655" s="69"/>
      <c r="H6655" s="69"/>
      <c r="I6655" s="69"/>
      <c r="J6655" s="70"/>
      <c r="K6655" s="118" t="e">
        <f>VLOOKUP(B6655,WB.GDP.1996,'WB (WDI)'!$AM$2,FALSE)</f>
        <v>#N/A</v>
      </c>
      <c r="L6655" s="112">
        <f>VLOOKUP($B6655,WB.UNEMP.1996,'WB (WDI)'!$AM$2,FALSE)</f>
        <v>30.569999694824201</v>
      </c>
    </row>
    <row r="6656" spans="1:12" x14ac:dyDescent="0.25">
      <c r="A6656" s="103">
        <v>1996</v>
      </c>
      <c r="B6656" s="104" t="s">
        <v>408</v>
      </c>
      <c r="C6656" s="105" t="s">
        <v>409</v>
      </c>
      <c r="D6656" s="105" t="s">
        <v>337</v>
      </c>
      <c r="E6656" s="87"/>
      <c r="F6656" s="69"/>
      <c r="G6656" s="69"/>
      <c r="H6656" s="69"/>
      <c r="I6656" s="69"/>
      <c r="J6656" s="70"/>
      <c r="K6656" s="118">
        <f>VLOOKUP(B6656,WB.GDP.1996,'WB (WDI)'!$AM$2,FALSE)</f>
        <v>9132.9355980086966</v>
      </c>
      <c r="L6656" s="112">
        <f>VLOOKUP($B6656,WB.UNEMP.1996,'WB (WDI)'!$AM$2,FALSE)</f>
        <v>36.0200004577637</v>
      </c>
    </row>
    <row r="6657" spans="1:12" x14ac:dyDescent="0.25">
      <c r="A6657" s="103">
        <v>1996</v>
      </c>
      <c r="B6657" s="104" t="s">
        <v>410</v>
      </c>
      <c r="C6657" s="105" t="s">
        <v>411</v>
      </c>
      <c r="D6657" s="105" t="s">
        <v>337</v>
      </c>
      <c r="E6657" s="87"/>
      <c r="F6657" s="69"/>
      <c r="G6657" s="69"/>
      <c r="H6657" s="69"/>
      <c r="I6657" s="69"/>
      <c r="J6657" s="70"/>
      <c r="K6657" s="118">
        <f>VLOOKUP(B6657,WB.GDP.1996,'WB (WDI)'!$AM$2,FALSE)</f>
        <v>26402.996975501526</v>
      </c>
      <c r="L6657" s="112">
        <f>VLOOKUP($B6657,WB.UNEMP.1996,'WB (WDI)'!$AM$2,FALSE)</f>
        <v>7.3000001907348597</v>
      </c>
    </row>
    <row r="6658" spans="1:12" x14ac:dyDescent="0.25">
      <c r="A6658" s="103">
        <v>1996</v>
      </c>
      <c r="B6658" s="104" t="s">
        <v>412</v>
      </c>
      <c r="C6658" s="105" t="s">
        <v>413</v>
      </c>
      <c r="D6658" s="105" t="s">
        <v>337</v>
      </c>
      <c r="E6658" s="87"/>
      <c r="F6658" s="69"/>
      <c r="G6658" s="69"/>
      <c r="H6658" s="69"/>
      <c r="I6658" s="69"/>
      <c r="J6658" s="70"/>
      <c r="K6658" s="118" t="e">
        <f>VLOOKUP(B6658,WB.GDP.1996,'WB (WDI)'!$AM$2,FALSE)</f>
        <v>#N/A</v>
      </c>
      <c r="L6658" s="112" t="e">
        <f>VLOOKUP($B6658,WB.UNEMP.1996,'WB (WDI)'!$AM$2,FALSE)</f>
        <v>#N/A</v>
      </c>
    </row>
    <row r="6659" spans="1:12" x14ac:dyDescent="0.25">
      <c r="A6659" s="103">
        <v>1996</v>
      </c>
      <c r="B6659" s="104" t="s">
        <v>414</v>
      </c>
      <c r="C6659" s="105" t="s">
        <v>415</v>
      </c>
      <c r="D6659" s="105" t="s">
        <v>337</v>
      </c>
      <c r="E6659" s="87"/>
      <c r="F6659" s="69"/>
      <c r="G6659" s="69"/>
      <c r="H6659" s="69"/>
      <c r="I6659" s="69"/>
      <c r="J6659" s="70"/>
      <c r="K6659" s="118">
        <f>VLOOKUP(B6659,WB.GDP.1996,'WB (WDI)'!$AM$2,FALSE)</f>
        <v>8272.3018827632277</v>
      </c>
      <c r="L6659" s="112">
        <f>VLOOKUP($B6659,WB.UNEMP.1996,'WB (WDI)'!$AM$2,FALSE)</f>
        <v>13.199999809265099</v>
      </c>
    </row>
    <row r="6660" spans="1:12" x14ac:dyDescent="0.25">
      <c r="A6660" s="103">
        <v>1996</v>
      </c>
      <c r="B6660" s="104" t="s">
        <v>416</v>
      </c>
      <c r="C6660" s="105" t="s">
        <v>417</v>
      </c>
      <c r="D6660" s="105" t="s">
        <v>337</v>
      </c>
      <c r="E6660" s="87"/>
      <c r="F6660" s="69"/>
      <c r="G6660" s="69"/>
      <c r="H6660" s="69"/>
      <c r="I6660" s="69"/>
      <c r="J6660" s="70"/>
      <c r="K6660" s="118">
        <f>VLOOKUP(B6660,WB.GDP.1996,'WB (WDI)'!$AM$2,FALSE)</f>
        <v>22256.504799237744</v>
      </c>
      <c r="L6660" s="112">
        <f>VLOOKUP($B6660,WB.UNEMP.1996,'WB (WDI)'!$AM$2,FALSE)</f>
        <v>6.9099998474121103</v>
      </c>
    </row>
    <row r="6661" spans="1:12" x14ac:dyDescent="0.25">
      <c r="A6661" s="103">
        <v>1996</v>
      </c>
      <c r="B6661" s="104" t="s">
        <v>418</v>
      </c>
      <c r="C6661" s="105" t="s">
        <v>419</v>
      </c>
      <c r="D6661" s="105" t="s">
        <v>337</v>
      </c>
      <c r="E6661" s="87"/>
      <c r="F6661" s="69"/>
      <c r="G6661" s="69"/>
      <c r="H6661" s="69"/>
      <c r="I6661" s="69"/>
      <c r="J6661" s="70"/>
      <c r="K6661" s="118">
        <f>VLOOKUP(B6661,WB.GDP.1996,'WB (WDI)'!$AM$2,FALSE)</f>
        <v>29785.907202544884</v>
      </c>
      <c r="L6661" s="112">
        <f>VLOOKUP($B6661,WB.UNEMP.1996,'WB (WDI)'!$AM$2,FALSE)</f>
        <v>22.139999389648398</v>
      </c>
    </row>
    <row r="6662" spans="1:12" x14ac:dyDescent="0.25">
      <c r="A6662" s="103">
        <v>1996</v>
      </c>
      <c r="B6662" s="104" t="s">
        <v>420</v>
      </c>
      <c r="C6662" s="105" t="s">
        <v>421</v>
      </c>
      <c r="D6662" s="105" t="s">
        <v>337</v>
      </c>
      <c r="E6662" s="87"/>
      <c r="F6662" s="69"/>
      <c r="G6662" s="69"/>
      <c r="H6662" s="69"/>
      <c r="I6662" s="69"/>
      <c r="J6662" s="70"/>
      <c r="K6662" s="118">
        <f>VLOOKUP(B6662,WB.GDP.1996,'WB (WDI)'!$AM$2,FALSE)</f>
        <v>41391.92973080463</v>
      </c>
      <c r="L6662" s="112">
        <f>VLOOKUP($B6662,WB.UNEMP.1996,'WB (WDI)'!$AM$2,FALSE)</f>
        <v>5.2800002098083496</v>
      </c>
    </row>
    <row r="6663" spans="1:12" x14ac:dyDescent="0.25">
      <c r="A6663" s="103">
        <v>1996</v>
      </c>
      <c r="B6663" s="104" t="s">
        <v>422</v>
      </c>
      <c r="C6663" s="105" t="s">
        <v>423</v>
      </c>
      <c r="D6663" s="105" t="s">
        <v>337</v>
      </c>
      <c r="E6663" s="87"/>
      <c r="F6663" s="69"/>
      <c r="G6663" s="69"/>
      <c r="H6663" s="69"/>
      <c r="I6663" s="69"/>
      <c r="J6663" s="70"/>
      <c r="K6663" s="118">
        <f>VLOOKUP(B6663,WB.GDP.1996,'WB (WDI)'!$AM$2,FALSE)</f>
        <v>38329.986897700677</v>
      </c>
      <c r="L6663" s="112">
        <f>VLOOKUP($B6663,WB.UNEMP.1996,'WB (WDI)'!$AM$2,FALSE)</f>
        <v>9.4799995422363299</v>
      </c>
    </row>
    <row r="6664" spans="1:12" x14ac:dyDescent="0.25">
      <c r="A6664" s="103">
        <v>1996</v>
      </c>
      <c r="B6664" s="104" t="s">
        <v>424</v>
      </c>
      <c r="C6664" s="105" t="s">
        <v>425</v>
      </c>
      <c r="D6664" s="105" t="s">
        <v>337</v>
      </c>
      <c r="E6664" s="87"/>
      <c r="F6664" s="69"/>
      <c r="G6664" s="69"/>
      <c r="H6664" s="69"/>
      <c r="I6664" s="69"/>
      <c r="J6664" s="70"/>
      <c r="K6664" s="118">
        <f>VLOOKUP(B6664,WB.GDP.1996,'WB (WDI)'!$AM$2,FALSE)</f>
        <v>35662.172650138004</v>
      </c>
      <c r="L6664" s="112">
        <f>VLOOKUP($B6664,WB.UNEMP.1996,'WB (WDI)'!$AM$2,FALSE)</f>
        <v>12.3699998855591</v>
      </c>
    </row>
    <row r="6665" spans="1:12" x14ac:dyDescent="0.25">
      <c r="A6665" s="103">
        <v>1996</v>
      </c>
      <c r="B6665" s="104" t="s">
        <v>426</v>
      </c>
      <c r="C6665" s="105" t="s">
        <v>427</v>
      </c>
      <c r="D6665" s="105" t="s">
        <v>337</v>
      </c>
      <c r="E6665" s="87"/>
      <c r="F6665" s="69"/>
      <c r="G6665" s="69"/>
      <c r="H6665" s="69"/>
      <c r="I6665" s="69"/>
      <c r="J6665" s="70"/>
      <c r="K6665" s="118">
        <f>VLOOKUP(B6665,WB.GDP.1996,'WB (WDI)'!$AM$2,FALSE)</f>
        <v>39636.485743408433</v>
      </c>
      <c r="L6665" s="112">
        <f>VLOOKUP($B6665,WB.UNEMP.1996,'WB (WDI)'!$AM$2,FALSE)</f>
        <v>8.8299999237060494</v>
      </c>
    </row>
    <row r="6666" spans="1:12" x14ac:dyDescent="0.25">
      <c r="A6666" s="103">
        <v>1996</v>
      </c>
      <c r="B6666" s="104" t="s">
        <v>428</v>
      </c>
      <c r="C6666" s="105" t="s">
        <v>429</v>
      </c>
      <c r="D6666" s="105" t="s">
        <v>337</v>
      </c>
      <c r="E6666" s="87"/>
      <c r="F6666" s="69"/>
      <c r="G6666" s="69"/>
      <c r="H6666" s="69"/>
      <c r="I6666" s="69"/>
      <c r="J6666" s="70"/>
      <c r="K6666" s="118" t="e">
        <f>VLOOKUP(B6666,WB.GDP.1996,'WB (WDI)'!$AM$2,FALSE)</f>
        <v>#N/A</v>
      </c>
      <c r="L6666" s="112" t="e">
        <f>VLOOKUP($B6666,WB.UNEMP.1996,'WB (WDI)'!$AM$2,FALSE)</f>
        <v>#N/A</v>
      </c>
    </row>
    <row r="6667" spans="1:12" x14ac:dyDescent="0.25">
      <c r="A6667" s="103">
        <v>1996</v>
      </c>
      <c r="B6667" s="104" t="s">
        <v>430</v>
      </c>
      <c r="C6667" s="105" t="s">
        <v>431</v>
      </c>
      <c r="D6667" s="105" t="s">
        <v>337</v>
      </c>
      <c r="E6667" s="87"/>
      <c r="F6667" s="69"/>
      <c r="G6667" s="69"/>
      <c r="H6667" s="69"/>
      <c r="I6667" s="69"/>
      <c r="J6667" s="70"/>
      <c r="K6667" s="118">
        <f>VLOOKUP(B6667,WB.GDP.1996,'WB (WDI)'!$AM$2,FALSE)</f>
        <v>76986.090309901556</v>
      </c>
      <c r="L6667" s="112">
        <f>VLOOKUP($B6667,WB.UNEMP.1996,'WB (WDI)'!$AM$2,FALSE)</f>
        <v>3.28999996185303</v>
      </c>
    </row>
    <row r="6668" spans="1:12" x14ac:dyDescent="0.25">
      <c r="A6668" s="103">
        <v>1996</v>
      </c>
      <c r="B6668" s="104" t="s">
        <v>432</v>
      </c>
      <c r="C6668" s="105" t="s">
        <v>433</v>
      </c>
      <c r="D6668" s="105" t="s">
        <v>337</v>
      </c>
      <c r="E6668" s="87"/>
      <c r="F6668" s="69"/>
      <c r="G6668" s="69"/>
      <c r="H6668" s="69"/>
      <c r="I6668" s="69"/>
      <c r="J6668" s="70"/>
      <c r="K6668" s="118" t="e">
        <f>VLOOKUP(B6668,WB.GDP.1996,'WB (WDI)'!$AM$2,FALSE)</f>
        <v>#N/A</v>
      </c>
      <c r="L6668" s="112" t="e">
        <f>VLOOKUP($B6668,WB.UNEMP.1996,'WB (WDI)'!$AM$2,FALSE)</f>
        <v>#N/A</v>
      </c>
    </row>
    <row r="6669" spans="1:12" x14ac:dyDescent="0.25">
      <c r="A6669" s="103">
        <v>1996</v>
      </c>
      <c r="B6669" s="104" t="s">
        <v>434</v>
      </c>
      <c r="C6669" s="105" t="s">
        <v>435</v>
      </c>
      <c r="D6669" s="105" t="s">
        <v>337</v>
      </c>
      <c r="E6669" s="87"/>
      <c r="F6669" s="69"/>
      <c r="G6669" s="69"/>
      <c r="H6669" s="69"/>
      <c r="I6669" s="69"/>
      <c r="J6669" s="70"/>
      <c r="K6669" s="118">
        <f>VLOOKUP(B6669,WB.GDP.1996,'WB (WDI)'!$AM$2,FALSE)</f>
        <v>40821.847999432219</v>
      </c>
      <c r="L6669" s="112">
        <f>VLOOKUP($B6669,WB.UNEMP.1996,'WB (WDI)'!$AM$2,FALSE)</f>
        <v>6.4200000762939498</v>
      </c>
    </row>
    <row r="6670" spans="1:12" x14ac:dyDescent="0.25">
      <c r="A6670" s="103">
        <v>1996</v>
      </c>
      <c r="B6670" s="104" t="s">
        <v>436</v>
      </c>
      <c r="C6670" s="105" t="s">
        <v>437</v>
      </c>
      <c r="D6670" s="105" t="s">
        <v>337</v>
      </c>
      <c r="E6670" s="87"/>
      <c r="F6670" s="69"/>
      <c r="G6670" s="69"/>
      <c r="H6670" s="69"/>
      <c r="I6670" s="69"/>
      <c r="J6670" s="70"/>
      <c r="K6670" s="118">
        <f>VLOOKUP(B6670,WB.GDP.1996,'WB (WDI)'!$AM$2,FALSE)</f>
        <v>53257.806221453917</v>
      </c>
      <c r="L6670" s="112">
        <f>VLOOKUP($B6670,WB.UNEMP.1996,'WB (WDI)'!$AM$2,FALSE)</f>
        <v>3.71000003814697</v>
      </c>
    </row>
    <row r="6671" spans="1:12" x14ac:dyDescent="0.25">
      <c r="A6671" s="103">
        <v>1996</v>
      </c>
      <c r="B6671" s="104" t="s">
        <v>438</v>
      </c>
      <c r="C6671" s="105" t="s">
        <v>439</v>
      </c>
      <c r="D6671" s="105" t="s">
        <v>440</v>
      </c>
      <c r="E6671" s="87"/>
      <c r="F6671" s="69"/>
      <c r="G6671" s="69"/>
      <c r="H6671" s="69"/>
      <c r="I6671" s="69"/>
      <c r="J6671" s="70"/>
      <c r="K6671" s="118">
        <f>VLOOKUP(B6671,WB.GDP.1996,'WB (WDI)'!$AM$2,FALSE)</f>
        <v>33882.907597972146</v>
      </c>
      <c r="L6671" s="112">
        <f>VLOOKUP($B6671,WB.UNEMP.1996,'WB (WDI)'!$AM$2,FALSE)</f>
        <v>8.5100002288818395</v>
      </c>
    </row>
    <row r="6672" spans="1:12" x14ac:dyDescent="0.25">
      <c r="A6672" s="103">
        <v>1996</v>
      </c>
      <c r="B6672" s="104" t="s">
        <v>441</v>
      </c>
      <c r="C6672" s="105" t="s">
        <v>442</v>
      </c>
      <c r="D6672" s="105" t="s">
        <v>440</v>
      </c>
      <c r="E6672" s="87"/>
      <c r="F6672" s="69"/>
      <c r="G6672" s="69"/>
      <c r="H6672" s="69"/>
      <c r="I6672" s="69"/>
      <c r="J6672" s="70"/>
      <c r="K6672" s="118" t="e">
        <f>VLOOKUP(B6672,WB.GDP.1996,'WB (WDI)'!$AM$2,FALSE)</f>
        <v>#N/A</v>
      </c>
      <c r="L6672" s="112" t="e">
        <f>VLOOKUP($B6672,WB.UNEMP.1996,'WB (WDI)'!$AM$2,FALSE)</f>
        <v>#N/A</v>
      </c>
    </row>
    <row r="6673" spans="1:12" x14ac:dyDescent="0.25">
      <c r="A6673" s="103">
        <v>1996</v>
      </c>
      <c r="B6673" s="104" t="s">
        <v>443</v>
      </c>
      <c r="C6673" s="105" t="s">
        <v>444</v>
      </c>
      <c r="D6673" s="105" t="s">
        <v>440</v>
      </c>
      <c r="E6673" s="87"/>
      <c r="F6673" s="69"/>
      <c r="G6673" s="69"/>
      <c r="H6673" s="69"/>
      <c r="I6673" s="69"/>
      <c r="J6673" s="70"/>
      <c r="K6673" s="118" t="e">
        <f>VLOOKUP(B6673,WB.GDP.1996,'WB (WDI)'!$AM$2,FALSE)</f>
        <v>#N/A</v>
      </c>
      <c r="L6673" s="112" t="e">
        <f>VLOOKUP($B6673,WB.UNEMP.1996,'WB (WDI)'!$AM$2,FALSE)</f>
        <v>#N/A</v>
      </c>
    </row>
    <row r="6674" spans="1:12" x14ac:dyDescent="0.25">
      <c r="A6674" s="103">
        <v>1996</v>
      </c>
      <c r="B6674" s="104" t="s">
        <v>445</v>
      </c>
      <c r="C6674" s="105" t="s">
        <v>446</v>
      </c>
      <c r="D6674" s="105" t="s">
        <v>440</v>
      </c>
      <c r="E6674" s="87"/>
      <c r="F6674" s="69"/>
      <c r="G6674" s="69"/>
      <c r="H6674" s="69"/>
      <c r="I6674" s="69"/>
      <c r="J6674" s="70"/>
      <c r="K6674" s="118" t="e">
        <f>VLOOKUP(B6674,WB.GDP.1996,'WB (WDI)'!$AM$2,FALSE)</f>
        <v>#N/A</v>
      </c>
      <c r="L6674" s="112" t="e">
        <f>VLOOKUP($B6674,WB.UNEMP.1996,'WB (WDI)'!$AM$2,FALSE)</f>
        <v>#N/A</v>
      </c>
    </row>
    <row r="6675" spans="1:12" x14ac:dyDescent="0.25">
      <c r="A6675" s="103">
        <v>1996</v>
      </c>
      <c r="B6675" s="104" t="s">
        <v>447</v>
      </c>
      <c r="C6675" s="105" t="s">
        <v>448</v>
      </c>
      <c r="D6675" s="105" t="s">
        <v>440</v>
      </c>
      <c r="E6675" s="87"/>
      <c r="F6675" s="69"/>
      <c r="G6675" s="69"/>
      <c r="H6675" s="69"/>
      <c r="I6675" s="69"/>
      <c r="J6675" s="70"/>
      <c r="K6675" s="118">
        <f>VLOOKUP(B6675,WB.GDP.1996,'WB (WDI)'!$AM$2,FALSE)</f>
        <v>30461.92033265482</v>
      </c>
      <c r="L6675" s="112">
        <f>VLOOKUP($B6675,WB.UNEMP.1996,'WB (WDI)'!$AM$2,FALSE)</f>
        <v>6.28999996185303</v>
      </c>
    </row>
    <row r="6676" spans="1:12" x14ac:dyDescent="0.25">
      <c r="A6676" s="103">
        <v>1996</v>
      </c>
      <c r="B6676" s="104" t="s">
        <v>449</v>
      </c>
      <c r="C6676" s="105" t="s">
        <v>450</v>
      </c>
      <c r="D6676" s="105" t="s">
        <v>440</v>
      </c>
      <c r="E6676" s="87"/>
      <c r="F6676" s="69"/>
      <c r="G6676" s="69"/>
      <c r="H6676" s="69"/>
      <c r="I6676" s="69"/>
      <c r="J6676" s="70"/>
      <c r="K6676" s="118" t="e">
        <f>VLOOKUP(B6676,WB.GDP.1996,'WB (WDI)'!$AM$2,FALSE)</f>
        <v>#N/A</v>
      </c>
      <c r="L6676" s="112" t="e">
        <f>VLOOKUP($B6676,WB.UNEMP.1996,'WB (WDI)'!$AM$2,FALSE)</f>
        <v>#N/A</v>
      </c>
    </row>
    <row r="6677" spans="1:12" x14ac:dyDescent="0.25">
      <c r="A6677" s="103">
        <v>1996</v>
      </c>
      <c r="B6677" s="104" t="s">
        <v>451</v>
      </c>
      <c r="C6677" s="105" t="s">
        <v>452</v>
      </c>
      <c r="D6677" s="105" t="s">
        <v>440</v>
      </c>
      <c r="E6677" s="87"/>
      <c r="F6677" s="69"/>
      <c r="G6677" s="69"/>
      <c r="H6677" s="69"/>
      <c r="I6677" s="69"/>
      <c r="J6677" s="70"/>
      <c r="K6677" s="118">
        <f>VLOOKUP(B6677,WB.GDP.1996,'WB (WDI)'!$AM$2,FALSE)</f>
        <v>9344.258263788146</v>
      </c>
      <c r="L6677" s="112">
        <f>VLOOKUP($B6677,WB.UNEMP.1996,'WB (WDI)'!$AM$2,FALSE)</f>
        <v>3.96000003814697</v>
      </c>
    </row>
    <row r="6678" spans="1:12" x14ac:dyDescent="0.25">
      <c r="A6678" s="103">
        <v>1996</v>
      </c>
      <c r="B6678" s="104" t="s">
        <v>453</v>
      </c>
      <c r="C6678" s="105" t="s">
        <v>454</v>
      </c>
      <c r="D6678" s="105" t="s">
        <v>440</v>
      </c>
      <c r="E6678" s="87"/>
      <c r="F6678" s="69"/>
      <c r="G6678" s="69"/>
      <c r="H6678" s="69"/>
      <c r="I6678" s="69"/>
      <c r="J6678" s="70"/>
      <c r="K6678" s="118" t="e">
        <f>VLOOKUP(B6678,WB.GDP.1996,'WB (WDI)'!$AM$2,FALSE)</f>
        <v>#N/A</v>
      </c>
      <c r="L6678" s="112">
        <f>VLOOKUP($B6678,WB.UNEMP.1996,'WB (WDI)'!$AM$2,FALSE)</f>
        <v>18.639999389648398</v>
      </c>
    </row>
    <row r="6679" spans="1:12" x14ac:dyDescent="0.25">
      <c r="A6679" s="103">
        <v>1996</v>
      </c>
      <c r="B6679" s="104" t="s">
        <v>455</v>
      </c>
      <c r="C6679" s="105" t="s">
        <v>456</v>
      </c>
      <c r="D6679" s="105" t="s">
        <v>440</v>
      </c>
      <c r="E6679" s="87"/>
      <c r="F6679" s="69"/>
      <c r="G6679" s="69"/>
      <c r="H6679" s="69"/>
      <c r="I6679" s="69"/>
      <c r="J6679" s="70"/>
      <c r="K6679" s="118">
        <f>VLOOKUP(B6679,WB.GDP.1996,'WB (WDI)'!$AM$2,FALSE)</f>
        <v>3443.0131904099844</v>
      </c>
      <c r="L6679" s="112">
        <f>VLOOKUP($B6679,WB.UNEMP.1996,'WB (WDI)'!$AM$2,FALSE)</f>
        <v>2.9200000762939502</v>
      </c>
    </row>
    <row r="6680" spans="1:12" x14ac:dyDescent="0.25">
      <c r="A6680" s="103">
        <v>1996</v>
      </c>
      <c r="B6680" s="104" t="s">
        <v>457</v>
      </c>
      <c r="C6680" s="105" t="s">
        <v>458</v>
      </c>
      <c r="D6680" s="105" t="s">
        <v>440</v>
      </c>
      <c r="E6680" s="87"/>
      <c r="F6680" s="69"/>
      <c r="G6680" s="69"/>
      <c r="H6680" s="69"/>
      <c r="I6680" s="69"/>
      <c r="J6680" s="70"/>
      <c r="K6680" s="118">
        <f>VLOOKUP(B6680,WB.GDP.1996,'WB (WDI)'!$AM$2,FALSE)</f>
        <v>2941.577086293802</v>
      </c>
      <c r="L6680" s="112">
        <f>VLOOKUP($B6680,WB.UNEMP.1996,'WB (WDI)'!$AM$2,FALSE)</f>
        <v>2.1199998855590798</v>
      </c>
    </row>
    <row r="6681" spans="1:12" x14ac:dyDescent="0.25">
      <c r="A6681" s="103">
        <v>1996</v>
      </c>
      <c r="B6681" s="104" t="s">
        <v>459</v>
      </c>
      <c r="C6681" s="105" t="s">
        <v>460</v>
      </c>
      <c r="D6681" s="105" t="s">
        <v>440</v>
      </c>
      <c r="E6681" s="87"/>
      <c r="F6681" s="69"/>
      <c r="G6681" s="69"/>
      <c r="H6681" s="69"/>
      <c r="I6681" s="69"/>
      <c r="J6681" s="70"/>
      <c r="K6681" s="118">
        <f>VLOOKUP(B6681,WB.GDP.1996,'WB (WDI)'!$AM$2,FALSE)</f>
        <v>2962.6472580768886</v>
      </c>
      <c r="L6681" s="112">
        <f>VLOOKUP($B6681,WB.UNEMP.1996,'WB (WDI)'!$AM$2,FALSE)</f>
        <v>4.71000003814697</v>
      </c>
    </row>
    <row r="6682" spans="1:12" x14ac:dyDescent="0.25">
      <c r="A6682" s="103">
        <v>1996</v>
      </c>
      <c r="B6682" s="104" t="s">
        <v>461</v>
      </c>
      <c r="C6682" s="105" t="s">
        <v>462</v>
      </c>
      <c r="D6682" s="105" t="s">
        <v>440</v>
      </c>
      <c r="E6682" s="87"/>
      <c r="F6682" s="69"/>
      <c r="G6682" s="69"/>
      <c r="H6682" s="69"/>
      <c r="I6682" s="69"/>
      <c r="J6682" s="70"/>
      <c r="K6682" s="118" t="e">
        <f>VLOOKUP(B6682,WB.GDP.1996,'WB (WDI)'!$AM$2,FALSE)</f>
        <v>#N/A</v>
      </c>
      <c r="L6682" s="112">
        <f>VLOOKUP($B6682,WB.UNEMP.1996,'WB (WDI)'!$AM$2,FALSE)</f>
        <v>8.2799997329711896</v>
      </c>
    </row>
    <row r="6683" spans="1:12" x14ac:dyDescent="0.25">
      <c r="A6683" s="103">
        <v>1996</v>
      </c>
      <c r="B6683" s="104" t="s">
        <v>463</v>
      </c>
      <c r="C6683" s="105" t="s">
        <v>464</v>
      </c>
      <c r="D6683" s="105" t="s">
        <v>440</v>
      </c>
      <c r="E6683" s="87"/>
      <c r="F6683" s="69"/>
      <c r="G6683" s="69"/>
      <c r="H6683" s="69"/>
      <c r="I6683" s="69"/>
      <c r="J6683" s="70"/>
      <c r="K6683" s="118">
        <f>VLOOKUP(B6683,WB.GDP.1996,'WB (WDI)'!$AM$2,FALSE)</f>
        <v>2062.7317971221673</v>
      </c>
      <c r="L6683" s="112" t="e">
        <f>VLOOKUP($B6683,WB.UNEMP.1996,'WB (WDI)'!$AM$2,FALSE)</f>
        <v>#N/A</v>
      </c>
    </row>
    <row r="6684" spans="1:12" x14ac:dyDescent="0.25">
      <c r="A6684" s="103">
        <v>1996</v>
      </c>
      <c r="B6684" s="104" t="s">
        <v>465</v>
      </c>
      <c r="C6684" s="105" t="s">
        <v>466</v>
      </c>
      <c r="D6684" s="105" t="s">
        <v>440</v>
      </c>
      <c r="E6684" s="87"/>
      <c r="F6684" s="69"/>
      <c r="G6684" s="69"/>
      <c r="H6684" s="69"/>
      <c r="I6684" s="69"/>
      <c r="J6684" s="70"/>
      <c r="K6684" s="118">
        <f>VLOOKUP(B6684,WB.GDP.1996,'WB (WDI)'!$AM$2,FALSE)</f>
        <v>3697.440367428525</v>
      </c>
      <c r="L6684" s="112" t="e">
        <f>VLOOKUP($B6684,WB.UNEMP.1996,'WB (WDI)'!$AM$2,FALSE)</f>
        <v>#N/A</v>
      </c>
    </row>
    <row r="6685" spans="1:12" x14ac:dyDescent="0.25">
      <c r="A6685" s="103">
        <v>1996</v>
      </c>
      <c r="B6685" s="104" t="s">
        <v>467</v>
      </c>
      <c r="C6685" s="105" t="s">
        <v>468</v>
      </c>
      <c r="D6685" s="105" t="s">
        <v>440</v>
      </c>
      <c r="E6685" s="87"/>
      <c r="F6685" s="69"/>
      <c r="G6685" s="69"/>
      <c r="H6685" s="69"/>
      <c r="I6685" s="69"/>
      <c r="J6685" s="70"/>
      <c r="K6685" s="118">
        <f>VLOOKUP(B6685,WB.GDP.1996,'WB (WDI)'!$AM$2,FALSE)</f>
        <v>3318.7869892322278</v>
      </c>
      <c r="L6685" s="112" t="e">
        <f>VLOOKUP($B6685,WB.UNEMP.1996,'WB (WDI)'!$AM$2,FALSE)</f>
        <v>#N/A</v>
      </c>
    </row>
    <row r="6686" spans="1:12" x14ac:dyDescent="0.25">
      <c r="A6686" s="103">
        <v>1996</v>
      </c>
      <c r="B6686" s="104" t="s">
        <v>469</v>
      </c>
      <c r="C6686" s="105" t="s">
        <v>470</v>
      </c>
      <c r="D6686" s="105" t="s">
        <v>440</v>
      </c>
      <c r="E6686" s="87"/>
      <c r="F6686" s="69"/>
      <c r="G6686" s="69"/>
      <c r="H6686" s="69"/>
      <c r="I6686" s="69"/>
      <c r="J6686" s="70"/>
      <c r="K6686" s="118" t="e">
        <f>VLOOKUP(B6686,WB.GDP.1996,'WB (WDI)'!$AM$2,FALSE)</f>
        <v>#N/A</v>
      </c>
      <c r="L6686" s="112" t="e">
        <f>VLOOKUP($B6686,WB.UNEMP.1996,'WB (WDI)'!$AM$2,FALSE)</f>
        <v>#N/A</v>
      </c>
    </row>
    <row r="6687" spans="1:12" x14ac:dyDescent="0.25">
      <c r="A6687" s="103">
        <v>1996</v>
      </c>
      <c r="B6687" s="104" t="s">
        <v>471</v>
      </c>
      <c r="C6687" s="105" t="s">
        <v>472</v>
      </c>
      <c r="D6687" s="105" t="s">
        <v>440</v>
      </c>
      <c r="E6687" s="87"/>
      <c r="F6687" s="69"/>
      <c r="G6687" s="69"/>
      <c r="H6687" s="69"/>
      <c r="I6687" s="69"/>
      <c r="J6687" s="70"/>
      <c r="K6687" s="118" t="e">
        <f>VLOOKUP(B6687,WB.GDP.1996,'WB (WDI)'!$AM$2,FALSE)</f>
        <v>#N/A</v>
      </c>
      <c r="L6687" s="112" t="e">
        <f>VLOOKUP($B6687,WB.UNEMP.1996,'WB (WDI)'!$AM$2,FALSE)</f>
        <v>#N/A</v>
      </c>
    </row>
    <row r="6688" spans="1:12" x14ac:dyDescent="0.25">
      <c r="A6688" s="103">
        <v>1996</v>
      </c>
      <c r="B6688" s="104" t="s">
        <v>473</v>
      </c>
      <c r="C6688" s="105" t="s">
        <v>474</v>
      </c>
      <c r="D6688" s="105" t="s">
        <v>440</v>
      </c>
      <c r="E6688" s="87"/>
      <c r="F6688" s="69"/>
      <c r="G6688" s="69"/>
      <c r="H6688" s="69"/>
      <c r="I6688" s="69"/>
      <c r="J6688" s="70"/>
      <c r="K6688" s="118" t="e">
        <f>VLOOKUP(B6688,WB.GDP.1996,'WB (WDI)'!$AM$2,FALSE)</f>
        <v>#N/A</v>
      </c>
      <c r="L6688" s="112" t="e">
        <f>VLOOKUP($B6688,WB.UNEMP.1996,'WB (WDI)'!$AM$2,FALSE)</f>
        <v>#N/A</v>
      </c>
    </row>
    <row r="6689" spans="1:12" x14ac:dyDescent="0.25">
      <c r="A6689" s="103">
        <v>1996</v>
      </c>
      <c r="B6689" s="104" t="s">
        <v>475</v>
      </c>
      <c r="C6689" s="105" t="s">
        <v>476</v>
      </c>
      <c r="D6689" s="105" t="s">
        <v>440</v>
      </c>
      <c r="E6689" s="87"/>
      <c r="F6689" s="69"/>
      <c r="G6689" s="69"/>
      <c r="H6689" s="69"/>
      <c r="I6689" s="69"/>
      <c r="J6689" s="70"/>
      <c r="K6689" s="118" t="e">
        <f>VLOOKUP(B6689,WB.GDP.1996,'WB (WDI)'!$AM$2,FALSE)</f>
        <v>#N/A</v>
      </c>
      <c r="L6689" s="112" t="e">
        <f>VLOOKUP($B6689,WB.UNEMP.1996,'WB (WDI)'!$AM$2,FALSE)</f>
        <v>#N/A</v>
      </c>
    </row>
    <row r="6690" spans="1:12" x14ac:dyDescent="0.25">
      <c r="A6690" s="103">
        <v>1996</v>
      </c>
      <c r="B6690" s="104" t="s">
        <v>477</v>
      </c>
      <c r="C6690" s="105" t="s">
        <v>478</v>
      </c>
      <c r="D6690" s="105" t="s">
        <v>440</v>
      </c>
      <c r="E6690" s="87"/>
      <c r="F6690" s="69"/>
      <c r="G6690" s="69"/>
      <c r="H6690" s="69"/>
      <c r="I6690" s="69"/>
      <c r="J6690" s="70"/>
      <c r="K6690" s="118" t="e">
        <f>VLOOKUP(B6690,WB.GDP.1996,'WB (WDI)'!$AM$2,FALSE)</f>
        <v>#N/A</v>
      </c>
      <c r="L6690" s="112" t="e">
        <f>VLOOKUP($B6690,WB.UNEMP.1996,'WB (WDI)'!$AM$2,FALSE)</f>
        <v>#N/A</v>
      </c>
    </row>
    <row r="6691" spans="1:12" x14ac:dyDescent="0.25">
      <c r="A6691" s="103">
        <v>1996</v>
      </c>
      <c r="B6691" s="104" t="s">
        <v>479</v>
      </c>
      <c r="C6691" s="105" t="s">
        <v>480</v>
      </c>
      <c r="D6691" s="105" t="s">
        <v>440</v>
      </c>
      <c r="E6691" s="87"/>
      <c r="F6691" s="69"/>
      <c r="G6691" s="69"/>
      <c r="H6691" s="69"/>
      <c r="I6691" s="69"/>
      <c r="J6691" s="70"/>
      <c r="K6691" s="118" t="e">
        <f>VLOOKUP(B6691,WB.GDP.1996,'WB (WDI)'!$AM$2,FALSE)</f>
        <v>#N/A</v>
      </c>
      <c r="L6691" s="112" t="e">
        <f>VLOOKUP($B6691,WB.UNEMP.1996,'WB (WDI)'!$AM$2,FALSE)</f>
        <v>#N/A</v>
      </c>
    </row>
    <row r="6692" spans="1:12" x14ac:dyDescent="0.25">
      <c r="A6692" s="103">
        <v>1996</v>
      </c>
      <c r="B6692" s="104" t="s">
        <v>481</v>
      </c>
      <c r="C6692" s="105" t="s">
        <v>482</v>
      </c>
      <c r="D6692" s="105" t="s">
        <v>440</v>
      </c>
      <c r="E6692" s="87"/>
      <c r="F6692" s="69"/>
      <c r="G6692" s="69"/>
      <c r="H6692" s="69"/>
      <c r="I6692" s="69"/>
      <c r="J6692" s="70"/>
      <c r="K6692" s="118" t="e">
        <f>VLOOKUP(B6692,WB.GDP.1996,'WB (WDI)'!$AM$2,FALSE)</f>
        <v>#N/A</v>
      </c>
      <c r="L6692" s="112">
        <f>VLOOKUP($B6692,WB.UNEMP.1996,'WB (WDI)'!$AM$2,FALSE)</f>
        <v>11.210000038146999</v>
      </c>
    </row>
    <row r="6693" spans="1:12" x14ac:dyDescent="0.25">
      <c r="A6693" s="103">
        <v>1996</v>
      </c>
      <c r="B6693" s="104" t="s">
        <v>483</v>
      </c>
      <c r="C6693" s="105" t="s">
        <v>484</v>
      </c>
      <c r="D6693" s="105" t="s">
        <v>440</v>
      </c>
      <c r="E6693" s="87"/>
      <c r="F6693" s="69"/>
      <c r="G6693" s="69"/>
      <c r="H6693" s="69"/>
      <c r="I6693" s="69"/>
      <c r="J6693" s="70"/>
      <c r="K6693" s="118" t="e">
        <f>VLOOKUP(B6693,WB.GDP.1996,'WB (WDI)'!$AM$2,FALSE)</f>
        <v>#N/A</v>
      </c>
      <c r="L6693" s="112" t="e">
        <f>VLOOKUP($B6693,WB.UNEMP.1996,'WB (WDI)'!$AM$2,FALSE)</f>
        <v>#N/A</v>
      </c>
    </row>
    <row r="6694" spans="1:12" x14ac:dyDescent="0.25">
      <c r="A6694" s="103">
        <v>1996</v>
      </c>
      <c r="B6694" s="104" t="s">
        <v>485</v>
      </c>
      <c r="C6694" s="105" t="s">
        <v>486</v>
      </c>
      <c r="D6694" s="105" t="s">
        <v>440</v>
      </c>
      <c r="E6694" s="87"/>
      <c r="F6694" s="69"/>
      <c r="G6694" s="69"/>
      <c r="H6694" s="69"/>
      <c r="I6694" s="69"/>
      <c r="J6694" s="70"/>
      <c r="K6694" s="118" t="e">
        <f>VLOOKUP(B6694,WB.GDP.1996,'WB (WDI)'!$AM$2,FALSE)</f>
        <v>#N/A</v>
      </c>
      <c r="L6694" s="112" t="e">
        <f>VLOOKUP($B6694,WB.UNEMP.1996,'WB (WDI)'!$AM$2,FALSE)</f>
        <v>#N/A</v>
      </c>
    </row>
    <row r="6695" spans="1:12" x14ac:dyDescent="0.25">
      <c r="A6695" s="103">
        <v>1996</v>
      </c>
      <c r="B6695" s="104" t="s">
        <v>487</v>
      </c>
      <c r="C6695" s="105" t="s">
        <v>488</v>
      </c>
      <c r="D6695" s="105" t="s">
        <v>440</v>
      </c>
      <c r="E6695" s="87"/>
      <c r="F6695" s="69"/>
      <c r="G6695" s="69"/>
      <c r="H6695" s="69"/>
      <c r="I6695" s="69"/>
      <c r="J6695" s="70"/>
      <c r="K6695" s="118">
        <f>VLOOKUP(B6695,WB.GDP.1996,'WB (WDI)'!$AM$2,FALSE)</f>
        <v>4365.3849962781687</v>
      </c>
      <c r="L6695" s="112">
        <f>VLOOKUP($B6695,WB.UNEMP.1996,'WB (WDI)'!$AM$2,FALSE)</f>
        <v>3.4300000667571999</v>
      </c>
    </row>
    <row r="6696" spans="1:12" x14ac:dyDescent="0.25">
      <c r="A6696" s="103">
        <v>1996</v>
      </c>
      <c r="B6696" s="104" t="s">
        <v>489</v>
      </c>
      <c r="C6696" s="105" t="s">
        <v>490</v>
      </c>
      <c r="D6696" s="105" t="s">
        <v>440</v>
      </c>
      <c r="E6696" s="87"/>
      <c r="F6696" s="69"/>
      <c r="G6696" s="69"/>
      <c r="H6696" s="69"/>
      <c r="I6696" s="69"/>
      <c r="J6696" s="70"/>
      <c r="K6696" s="118" t="e">
        <f>VLOOKUP(B6696,WB.GDP.1996,'WB (WDI)'!$AM$2,FALSE)</f>
        <v>#N/A</v>
      </c>
      <c r="L6696" s="112" t="e">
        <f>VLOOKUP($B6696,WB.UNEMP.1996,'WB (WDI)'!$AM$2,FALSE)</f>
        <v>#N/A</v>
      </c>
    </row>
    <row r="6697" spans="1:12" x14ac:dyDescent="0.25">
      <c r="A6697" s="103">
        <v>1996</v>
      </c>
      <c r="B6697" s="104" t="s">
        <v>491</v>
      </c>
      <c r="C6697" s="105" t="s">
        <v>492</v>
      </c>
      <c r="D6697" s="105" t="s">
        <v>440</v>
      </c>
      <c r="E6697" s="87"/>
      <c r="F6697" s="69"/>
      <c r="G6697" s="69"/>
      <c r="H6697" s="69"/>
      <c r="I6697" s="69"/>
      <c r="J6697" s="70"/>
      <c r="K6697" s="118">
        <f>VLOOKUP(B6697,WB.GDP.1996,'WB (WDI)'!$AM$2,FALSE)</f>
        <v>4724.9537894979649</v>
      </c>
      <c r="L6697" s="112">
        <f>VLOOKUP($B6697,WB.UNEMP.1996,'WB (WDI)'!$AM$2,FALSE)</f>
        <v>2.2000000476837198</v>
      </c>
    </row>
    <row r="6698" spans="1:12" x14ac:dyDescent="0.25">
      <c r="A6698" s="103">
        <v>1996</v>
      </c>
      <c r="B6698" s="104" t="s">
        <v>493</v>
      </c>
      <c r="C6698" s="105" t="s">
        <v>494</v>
      </c>
      <c r="D6698" s="105" t="s">
        <v>440</v>
      </c>
      <c r="E6698" s="87"/>
      <c r="F6698" s="69"/>
      <c r="G6698" s="69"/>
      <c r="H6698" s="69"/>
      <c r="I6698" s="69"/>
      <c r="J6698" s="70"/>
      <c r="K6698" s="118">
        <f>VLOOKUP(B6698,WB.GDP.1996,'WB (WDI)'!$AM$2,FALSE)</f>
        <v>2727.645596738209</v>
      </c>
      <c r="L6698" s="112" t="e">
        <f>VLOOKUP($B6698,WB.UNEMP.1996,'WB (WDI)'!$AM$2,FALSE)</f>
        <v>#N/A</v>
      </c>
    </row>
    <row r="6699" spans="1:12" ht="15.75" thickBot="1" x14ac:dyDescent="0.3">
      <c r="A6699" s="106">
        <v>1996</v>
      </c>
      <c r="B6699" s="107" t="s">
        <v>495</v>
      </c>
      <c r="C6699" s="108" t="s">
        <v>496</v>
      </c>
      <c r="D6699" s="108" t="s">
        <v>440</v>
      </c>
      <c r="E6699" s="89"/>
      <c r="F6699" s="57"/>
      <c r="G6699" s="56"/>
      <c r="H6699" s="56"/>
      <c r="I6699" s="56"/>
      <c r="J6699" s="71"/>
      <c r="K6699" s="119" t="e">
        <f>VLOOKUP(B6699,WB.GDP.1996,'WB (WDI)'!$AM$2,FALSE)</f>
        <v>#N/A</v>
      </c>
      <c r="L6699" s="113" t="e">
        <f>VLOOKUP($B6699,WB.UNEMP.1996,'WB (WDI)'!$AM$2,FALSE)</f>
        <v>#N/A</v>
      </c>
    </row>
    <row r="6700" spans="1:12" x14ac:dyDescent="0.25">
      <c r="A6700" s="103">
        <v>1997</v>
      </c>
      <c r="B6700" s="104" t="s">
        <v>4</v>
      </c>
      <c r="C6700" s="105" t="s">
        <v>5</v>
      </c>
      <c r="D6700" s="105" t="s">
        <v>6</v>
      </c>
      <c r="E6700" s="86"/>
      <c r="F6700" s="69"/>
      <c r="G6700" s="69"/>
      <c r="H6700" s="69"/>
      <c r="I6700" s="69"/>
      <c r="J6700" s="70"/>
      <c r="K6700" s="118">
        <f>VLOOKUP(B6700,WB.GDP.1997,'WB (WDI)'!$AN$2,FALSE)</f>
        <v>8074.7599528076726</v>
      </c>
      <c r="L6700" s="112">
        <f>VLOOKUP($B6700,WB.UNEMP.1997,'WB (WDI)'!$AN$2,FALSE)</f>
        <v>25.430000305175799</v>
      </c>
    </row>
    <row r="6701" spans="1:12" x14ac:dyDescent="0.25">
      <c r="A6701" s="103">
        <v>1997</v>
      </c>
      <c r="B6701" s="104" t="s">
        <v>7</v>
      </c>
      <c r="C6701" s="105" t="s">
        <v>8</v>
      </c>
      <c r="D6701" s="105" t="s">
        <v>6</v>
      </c>
      <c r="E6701" s="87"/>
      <c r="F6701" s="69"/>
      <c r="G6701" s="69"/>
      <c r="H6701" s="69"/>
      <c r="I6701" s="69"/>
      <c r="J6701" s="70"/>
      <c r="K6701" s="118">
        <f>VLOOKUP(B6701,WB.GDP.1997,'WB (WDI)'!$AN$2,FALSE)</f>
        <v>6897.5211353396598</v>
      </c>
      <c r="L6701" s="112">
        <f>VLOOKUP($B6701,WB.UNEMP.1997,'WB (WDI)'!$AN$2,FALSE)</f>
        <v>8.3699998855590803</v>
      </c>
    </row>
    <row r="6702" spans="1:12" x14ac:dyDescent="0.25">
      <c r="A6702" s="103">
        <v>1997</v>
      </c>
      <c r="B6702" s="104" t="s">
        <v>9</v>
      </c>
      <c r="C6702" s="105" t="s">
        <v>10</v>
      </c>
      <c r="D6702" s="105" t="s">
        <v>6</v>
      </c>
      <c r="E6702" s="87"/>
      <c r="F6702" s="69"/>
      <c r="G6702" s="69"/>
      <c r="H6702" s="69"/>
      <c r="I6702" s="69"/>
      <c r="J6702" s="70"/>
      <c r="K6702" s="118" t="e">
        <f>VLOOKUP(B6702,WB.GDP.1997,'WB (WDI)'!$AN$2,FALSE)</f>
        <v>#N/A</v>
      </c>
      <c r="L6702" s="112">
        <f>VLOOKUP($B6702,WB.UNEMP.1997,'WB (WDI)'!$AN$2,FALSE)</f>
        <v>19.170000076293899</v>
      </c>
    </row>
    <row r="6703" spans="1:12" x14ac:dyDescent="0.25">
      <c r="A6703" s="103">
        <v>1997</v>
      </c>
      <c r="B6703" s="104" t="s">
        <v>11</v>
      </c>
      <c r="C6703" s="105" t="s">
        <v>12</v>
      </c>
      <c r="D6703" s="105" t="s">
        <v>6</v>
      </c>
      <c r="E6703" s="87"/>
      <c r="F6703" s="69"/>
      <c r="G6703" s="69"/>
      <c r="H6703" s="69"/>
      <c r="I6703" s="69"/>
      <c r="J6703" s="70"/>
      <c r="K6703" s="118">
        <f>VLOOKUP(B6703,WB.GDP.1997,'WB (WDI)'!$AN$2,FALSE)</f>
        <v>4110.7388950537697</v>
      </c>
      <c r="L6703" s="112">
        <f>VLOOKUP($B6703,WB.UNEMP.1997,'WB (WDI)'!$AN$2,FALSE)</f>
        <v>13.8800001144409</v>
      </c>
    </row>
    <row r="6704" spans="1:12" x14ac:dyDescent="0.25">
      <c r="A6704" s="103">
        <v>1997</v>
      </c>
      <c r="B6704" s="104" t="s">
        <v>13</v>
      </c>
      <c r="C6704" s="105" t="s">
        <v>14</v>
      </c>
      <c r="D6704" s="105" t="s">
        <v>6</v>
      </c>
      <c r="E6704" s="87"/>
      <c r="F6704" s="69"/>
      <c r="G6704" s="69"/>
      <c r="H6704" s="69"/>
      <c r="I6704" s="69"/>
      <c r="J6704" s="70"/>
      <c r="K6704" s="118">
        <f>VLOOKUP(B6704,WB.GDP.1997,'WB (WDI)'!$AN$2,FALSE)</f>
        <v>2165.6818708822002</v>
      </c>
      <c r="L6704" s="112">
        <f>VLOOKUP($B6704,WB.UNEMP.1997,'WB (WDI)'!$AN$2,FALSE)</f>
        <v>15.430000305175801</v>
      </c>
    </row>
    <row r="6705" spans="1:12" x14ac:dyDescent="0.25">
      <c r="A6705" s="103">
        <v>1997</v>
      </c>
      <c r="B6705" s="104" t="s">
        <v>15</v>
      </c>
      <c r="C6705" s="105" t="s">
        <v>16</v>
      </c>
      <c r="D6705" s="105" t="s">
        <v>6</v>
      </c>
      <c r="E6705" s="87"/>
      <c r="F6705" s="69"/>
      <c r="G6705" s="69"/>
      <c r="H6705" s="69"/>
      <c r="I6705" s="69"/>
      <c r="J6705" s="70"/>
      <c r="K6705" s="118">
        <f>VLOOKUP(B6705,WB.GDP.1997,'WB (WDI)'!$AN$2,FALSE)</f>
        <v>6508.7516572745408</v>
      </c>
      <c r="L6705" s="112">
        <f>VLOOKUP($B6705,WB.UNEMP.1997,'WB (WDI)'!$AN$2,FALSE)</f>
        <v>15.939999580383301</v>
      </c>
    </row>
    <row r="6706" spans="1:12" x14ac:dyDescent="0.25">
      <c r="A6706" s="103">
        <v>1997</v>
      </c>
      <c r="B6706" s="104" t="s">
        <v>17</v>
      </c>
      <c r="C6706" s="105" t="s">
        <v>18</v>
      </c>
      <c r="D6706" s="105" t="s">
        <v>6</v>
      </c>
      <c r="E6706" s="87"/>
      <c r="F6706" s="69"/>
      <c r="G6706" s="69"/>
      <c r="H6706" s="69"/>
      <c r="I6706" s="69"/>
      <c r="J6706" s="70"/>
      <c r="K6706" s="118" t="e">
        <f>VLOOKUP(B6706,WB.GDP.1997,'WB (WDI)'!$AN$2,FALSE)</f>
        <v>#N/A</v>
      </c>
      <c r="L6706" s="112" t="e">
        <f>VLOOKUP($B6706,WB.UNEMP.1997,'WB (WDI)'!$AN$2,FALSE)</f>
        <v>#N/A</v>
      </c>
    </row>
    <row r="6707" spans="1:12" x14ac:dyDescent="0.25">
      <c r="A6707" s="103">
        <v>1997</v>
      </c>
      <c r="B6707" s="104" t="s">
        <v>19</v>
      </c>
      <c r="C6707" s="105" t="s">
        <v>20</v>
      </c>
      <c r="D6707" s="105" t="s">
        <v>6</v>
      </c>
      <c r="E6707" s="87"/>
      <c r="F6707" s="69"/>
      <c r="G6707" s="69"/>
      <c r="H6707" s="69"/>
      <c r="I6707" s="69"/>
      <c r="J6707" s="70"/>
      <c r="K6707" s="118">
        <f>VLOOKUP(B6707,WB.GDP.1997,'WB (WDI)'!$AN$2,FALSE)</f>
        <v>4728.1575598373984</v>
      </c>
      <c r="L6707" s="112">
        <f>VLOOKUP($B6707,WB.UNEMP.1997,'WB (WDI)'!$AN$2,FALSE)</f>
        <v>3.8599998950958301</v>
      </c>
    </row>
    <row r="6708" spans="1:12" x14ac:dyDescent="0.25">
      <c r="A6708" s="103">
        <v>1997</v>
      </c>
      <c r="B6708" s="104" t="s">
        <v>21</v>
      </c>
      <c r="C6708" s="105" t="s">
        <v>22</v>
      </c>
      <c r="D6708" s="105" t="s">
        <v>6</v>
      </c>
      <c r="E6708" s="87"/>
      <c r="F6708" s="69"/>
      <c r="G6708" s="69"/>
      <c r="H6708" s="69"/>
      <c r="I6708" s="69"/>
      <c r="J6708" s="70"/>
      <c r="K6708" s="118">
        <f>VLOOKUP(B6708,WB.GDP.1997,'WB (WDI)'!$AN$2,FALSE)</f>
        <v>2336.5477319824995</v>
      </c>
      <c r="L6708" s="112">
        <f>VLOOKUP($B6708,WB.UNEMP.1997,'WB (WDI)'!$AN$2,FALSE)</f>
        <v>1.08000004291534</v>
      </c>
    </row>
    <row r="6709" spans="1:12" x14ac:dyDescent="0.25">
      <c r="A6709" s="103">
        <v>1997</v>
      </c>
      <c r="B6709" s="104" t="s">
        <v>23</v>
      </c>
      <c r="C6709" s="105" t="s">
        <v>24</v>
      </c>
      <c r="D6709" s="105" t="s">
        <v>6</v>
      </c>
      <c r="E6709" s="87"/>
      <c r="F6709" s="69"/>
      <c r="G6709" s="69"/>
      <c r="H6709" s="69"/>
      <c r="I6709" s="69"/>
      <c r="J6709" s="70"/>
      <c r="K6709" s="118">
        <f>VLOOKUP(B6709,WB.GDP.1997,'WB (WDI)'!$AN$2,FALSE)</f>
        <v>10863.263753974015</v>
      </c>
      <c r="L6709" s="112">
        <f>VLOOKUP($B6709,WB.UNEMP.1997,'WB (WDI)'!$AN$2,FALSE)</f>
        <v>21.219999313354499</v>
      </c>
    </row>
    <row r="6710" spans="1:12" x14ac:dyDescent="0.25">
      <c r="A6710" s="103">
        <v>1997</v>
      </c>
      <c r="B6710" s="104" t="s">
        <v>25</v>
      </c>
      <c r="C6710" s="105" t="s">
        <v>26</v>
      </c>
      <c r="D6710" s="105" t="s">
        <v>6</v>
      </c>
      <c r="E6710" s="87"/>
      <c r="F6710" s="69"/>
      <c r="G6710" s="69"/>
      <c r="H6710" s="69"/>
      <c r="I6710" s="69"/>
      <c r="J6710" s="70"/>
      <c r="K6710" s="118" t="e">
        <f>VLOOKUP(B6710,WB.GDP.1997,'WB (WDI)'!$AN$2,FALSE)</f>
        <v>#N/A</v>
      </c>
      <c r="L6710" s="112" t="e">
        <f>VLOOKUP($B6710,WB.UNEMP.1997,'WB (WDI)'!$AN$2,FALSE)</f>
        <v>#N/A</v>
      </c>
    </row>
    <row r="6711" spans="1:12" x14ac:dyDescent="0.25">
      <c r="A6711" s="103">
        <v>1997</v>
      </c>
      <c r="B6711" s="104" t="s">
        <v>27</v>
      </c>
      <c r="C6711" s="105" t="s">
        <v>28</v>
      </c>
      <c r="D6711" s="105" t="s">
        <v>6</v>
      </c>
      <c r="E6711" s="87"/>
      <c r="F6711" s="69"/>
      <c r="G6711" s="69"/>
      <c r="H6711" s="69"/>
      <c r="I6711" s="69"/>
      <c r="J6711" s="70"/>
      <c r="K6711" s="118">
        <f>VLOOKUP(B6711,WB.GDP.1997,'WB (WDI)'!$AN$2,FALSE)</f>
        <v>1201.9516537125364</v>
      </c>
      <c r="L6711" s="112">
        <f>VLOOKUP($B6711,WB.UNEMP.1997,'WB (WDI)'!$AN$2,FALSE)</f>
        <v>2.4700000286102299</v>
      </c>
    </row>
    <row r="6712" spans="1:12" x14ac:dyDescent="0.25">
      <c r="A6712" s="103">
        <v>1997</v>
      </c>
      <c r="B6712" s="104" t="s">
        <v>29</v>
      </c>
      <c r="C6712" s="105" t="s">
        <v>30</v>
      </c>
      <c r="D6712" s="105" t="s">
        <v>6</v>
      </c>
      <c r="E6712" s="87"/>
      <c r="F6712" s="69"/>
      <c r="G6712" s="69"/>
      <c r="H6712" s="69"/>
      <c r="I6712" s="69"/>
      <c r="J6712" s="70"/>
      <c r="K6712" s="118">
        <f>VLOOKUP(B6712,WB.GDP.1997,'WB (WDI)'!$AN$2,FALSE)</f>
        <v>839.19684526792787</v>
      </c>
      <c r="L6712" s="112">
        <f>VLOOKUP($B6712,WB.UNEMP.1997,'WB (WDI)'!$AN$2,FALSE)</f>
        <v>1.87000000476837</v>
      </c>
    </row>
    <row r="6713" spans="1:12" x14ac:dyDescent="0.25">
      <c r="A6713" s="103">
        <v>1997</v>
      </c>
      <c r="B6713" s="104" t="s">
        <v>31</v>
      </c>
      <c r="C6713" s="105" t="s">
        <v>32</v>
      </c>
      <c r="D6713" s="105" t="s">
        <v>6</v>
      </c>
      <c r="E6713" s="87"/>
      <c r="F6713" s="69"/>
      <c r="G6713" s="69"/>
      <c r="H6713" s="69"/>
      <c r="I6713" s="69"/>
      <c r="J6713" s="70"/>
      <c r="K6713" s="118">
        <f>VLOOKUP(B6713,WB.GDP.1997,'WB (WDI)'!$AN$2,FALSE)</f>
        <v>3010.7535313179324</v>
      </c>
      <c r="L6713" s="112">
        <f>VLOOKUP($B6713,WB.UNEMP.1997,'WB (WDI)'!$AN$2,FALSE)</f>
        <v>10.7700004577637</v>
      </c>
    </row>
    <row r="6714" spans="1:12" x14ac:dyDescent="0.25">
      <c r="A6714" s="103">
        <v>1997</v>
      </c>
      <c r="B6714" s="104" t="s">
        <v>33</v>
      </c>
      <c r="C6714" s="105" t="s">
        <v>34</v>
      </c>
      <c r="D6714" s="105" t="s">
        <v>6</v>
      </c>
      <c r="E6714" s="87"/>
      <c r="F6714" s="69"/>
      <c r="G6714" s="69"/>
      <c r="H6714" s="69"/>
      <c r="I6714" s="69"/>
      <c r="J6714" s="70"/>
      <c r="K6714" s="118">
        <f>VLOOKUP(B6714,WB.GDP.1997,'WB (WDI)'!$AN$2,FALSE)</f>
        <v>2635.7889112395342</v>
      </c>
      <c r="L6714" s="112">
        <f>VLOOKUP($B6714,WB.UNEMP.1997,'WB (WDI)'!$AN$2,FALSE)</f>
        <v>7.9299998283386204</v>
      </c>
    </row>
    <row r="6715" spans="1:12" x14ac:dyDescent="0.25">
      <c r="A6715" s="103">
        <v>1997</v>
      </c>
      <c r="B6715" s="104" t="s">
        <v>35</v>
      </c>
      <c r="C6715" s="105" t="s">
        <v>36</v>
      </c>
      <c r="D6715" s="105" t="s">
        <v>6</v>
      </c>
      <c r="E6715" s="87"/>
      <c r="F6715" s="69"/>
      <c r="G6715" s="69"/>
      <c r="H6715" s="69"/>
      <c r="I6715" s="69"/>
      <c r="J6715" s="70"/>
      <c r="K6715" s="118">
        <f>VLOOKUP(B6715,WB.GDP.1997,'WB (WDI)'!$AN$2,FALSE)</f>
        <v>1055.2565063103455</v>
      </c>
      <c r="L6715" s="112">
        <f>VLOOKUP($B6715,WB.UNEMP.1997,'WB (WDI)'!$AN$2,FALSE)</f>
        <v>4.46000003814697</v>
      </c>
    </row>
    <row r="6716" spans="1:12" x14ac:dyDescent="0.25">
      <c r="A6716" s="103">
        <v>1997</v>
      </c>
      <c r="B6716" s="104" t="s">
        <v>37</v>
      </c>
      <c r="C6716" s="105" t="s">
        <v>38</v>
      </c>
      <c r="D6716" s="105" t="s">
        <v>6</v>
      </c>
      <c r="E6716" s="87"/>
      <c r="F6716" s="69"/>
      <c r="G6716" s="69"/>
      <c r="H6716" s="69"/>
      <c r="I6716" s="69"/>
      <c r="J6716" s="70"/>
      <c r="K6716" s="118">
        <f>VLOOKUP(B6716,WB.GDP.1997,'WB (WDI)'!$AN$2,FALSE)</f>
        <v>949.08095043611809</v>
      </c>
      <c r="L6716" s="112">
        <f>VLOOKUP($B6716,WB.UNEMP.1997,'WB (WDI)'!$AN$2,FALSE)</f>
        <v>0.88999998569488503</v>
      </c>
    </row>
    <row r="6717" spans="1:12" x14ac:dyDescent="0.25">
      <c r="A6717" s="103">
        <v>1997</v>
      </c>
      <c r="B6717" s="104" t="s">
        <v>39</v>
      </c>
      <c r="C6717" s="105" t="s">
        <v>40</v>
      </c>
      <c r="D6717" s="105" t="s">
        <v>6</v>
      </c>
      <c r="E6717" s="87"/>
      <c r="F6717" s="69"/>
      <c r="G6717" s="69"/>
      <c r="H6717" s="69"/>
      <c r="I6717" s="69"/>
      <c r="J6717" s="70"/>
      <c r="K6717" s="118">
        <f>VLOOKUP(B6717,WB.GDP.1997,'WB (WDI)'!$AN$2,FALSE)</f>
        <v>2675.5932770934191</v>
      </c>
      <c r="L6717" s="112">
        <f>VLOOKUP($B6717,WB.UNEMP.1997,'WB (WDI)'!$AN$2,FALSE)</f>
        <v>4.5799999237060502</v>
      </c>
    </row>
    <row r="6718" spans="1:12" x14ac:dyDescent="0.25">
      <c r="A6718" s="103">
        <v>1997</v>
      </c>
      <c r="B6718" s="104" t="s">
        <v>41</v>
      </c>
      <c r="C6718" s="105" t="s">
        <v>42</v>
      </c>
      <c r="D6718" s="105" t="s">
        <v>6</v>
      </c>
      <c r="E6718" s="87"/>
      <c r="F6718" s="69"/>
      <c r="G6718" s="69"/>
      <c r="H6718" s="69"/>
      <c r="I6718" s="69"/>
      <c r="J6718" s="70"/>
      <c r="K6718" s="118">
        <f>VLOOKUP(B6718,WB.GDP.1997,'WB (WDI)'!$AN$2,FALSE)</f>
        <v>4455.1817698273417</v>
      </c>
      <c r="L6718" s="112">
        <f>VLOOKUP($B6718,WB.UNEMP.1997,'WB (WDI)'!$AN$2,FALSE)</f>
        <v>19.969999313354499</v>
      </c>
    </row>
    <row r="6719" spans="1:12" x14ac:dyDescent="0.25">
      <c r="A6719" s="103">
        <v>1997</v>
      </c>
      <c r="B6719" s="104" t="s">
        <v>43</v>
      </c>
      <c r="C6719" s="105" t="s">
        <v>44</v>
      </c>
      <c r="D6719" s="105" t="s">
        <v>6</v>
      </c>
      <c r="E6719" s="87"/>
      <c r="F6719" s="69"/>
      <c r="G6719" s="69"/>
      <c r="H6719" s="69"/>
      <c r="I6719" s="69"/>
      <c r="J6719" s="70"/>
      <c r="K6719" s="118">
        <f>VLOOKUP(B6719,WB.GDP.1997,'WB (WDI)'!$AN$2,FALSE)</f>
        <v>4263.5518644821914</v>
      </c>
      <c r="L6719" s="112">
        <f>VLOOKUP($B6719,WB.UNEMP.1997,'WB (WDI)'!$AN$2,FALSE)</f>
        <v>4.0999999046325701</v>
      </c>
    </row>
    <row r="6720" spans="1:12" x14ac:dyDescent="0.25">
      <c r="A6720" s="103">
        <v>1997</v>
      </c>
      <c r="B6720" s="104" t="s">
        <v>45</v>
      </c>
      <c r="C6720" s="105" t="s">
        <v>46</v>
      </c>
      <c r="D6720" s="105" t="s">
        <v>6</v>
      </c>
      <c r="E6720" s="87"/>
      <c r="F6720" s="69"/>
      <c r="G6720" s="69"/>
      <c r="H6720" s="69"/>
      <c r="I6720" s="69"/>
      <c r="J6720" s="70"/>
      <c r="K6720" s="118">
        <f>VLOOKUP(B6720,WB.GDP.1997,'WB (WDI)'!$AN$2,FALSE)</f>
        <v>921.42266426137758</v>
      </c>
      <c r="L6720" s="112">
        <f>VLOOKUP($B6720,WB.UNEMP.1997,'WB (WDI)'!$AN$2,FALSE)</f>
        <v>2.9000000953674299</v>
      </c>
    </row>
    <row r="6721" spans="1:12" x14ac:dyDescent="0.25">
      <c r="A6721" s="103">
        <v>1997</v>
      </c>
      <c r="B6721" s="104" t="s">
        <v>47</v>
      </c>
      <c r="C6721" s="105" t="s">
        <v>48</v>
      </c>
      <c r="D6721" s="105" t="s">
        <v>6</v>
      </c>
      <c r="E6721" s="87"/>
      <c r="F6721" s="69"/>
      <c r="G6721" s="69"/>
      <c r="H6721" s="69"/>
      <c r="I6721" s="69"/>
      <c r="J6721" s="70"/>
      <c r="K6721" s="118" t="e">
        <f>VLOOKUP(B6721,WB.GDP.1997,'WB (WDI)'!$AN$2,FALSE)</f>
        <v>#N/A</v>
      </c>
      <c r="L6721" s="112">
        <f>VLOOKUP($B6721,WB.UNEMP.1997,'WB (WDI)'!$AN$2,FALSE)</f>
        <v>11.6400003433228</v>
      </c>
    </row>
    <row r="6722" spans="1:12" x14ac:dyDescent="0.25">
      <c r="A6722" s="103">
        <v>1997</v>
      </c>
      <c r="B6722" s="104" t="s">
        <v>49</v>
      </c>
      <c r="C6722" s="105" t="s">
        <v>50</v>
      </c>
      <c r="D6722" s="105" t="s">
        <v>6</v>
      </c>
      <c r="E6722" s="87"/>
      <c r="F6722" s="69"/>
      <c r="G6722" s="69"/>
      <c r="H6722" s="69"/>
      <c r="I6722" s="69"/>
      <c r="J6722" s="70"/>
      <c r="K6722" s="118">
        <f>VLOOKUP(B6722,WB.GDP.1997,'WB (WDI)'!$AN$2,FALSE)</f>
        <v>6868.4803690169438</v>
      </c>
      <c r="L6722" s="112">
        <f>VLOOKUP($B6722,WB.UNEMP.1997,'WB (WDI)'!$AN$2,FALSE)</f>
        <v>8.5299997329711896</v>
      </c>
    </row>
    <row r="6723" spans="1:12" x14ac:dyDescent="0.25">
      <c r="A6723" s="103">
        <v>1997</v>
      </c>
      <c r="B6723" s="104" t="s">
        <v>51</v>
      </c>
      <c r="C6723" s="105" t="s">
        <v>52</v>
      </c>
      <c r="D6723" s="105" t="s">
        <v>6</v>
      </c>
      <c r="E6723" s="87"/>
      <c r="F6723" s="69"/>
      <c r="G6723" s="69"/>
      <c r="H6723" s="69"/>
      <c r="I6723" s="69"/>
      <c r="J6723" s="70"/>
      <c r="K6723" s="118" t="e">
        <f>VLOOKUP(B6723,WB.GDP.1997,'WB (WDI)'!$AN$2,FALSE)</f>
        <v>#N/A</v>
      </c>
      <c r="L6723" s="112">
        <f>VLOOKUP($B6723,WB.UNEMP.1997,'WB (WDI)'!$AN$2,FALSE)</f>
        <v>6.8600001335143999</v>
      </c>
    </row>
    <row r="6724" spans="1:12" x14ac:dyDescent="0.25">
      <c r="A6724" s="103">
        <v>1997</v>
      </c>
      <c r="B6724" s="104" t="s">
        <v>53</v>
      </c>
      <c r="C6724" s="105" t="s">
        <v>54</v>
      </c>
      <c r="D6724" s="105" t="s">
        <v>6</v>
      </c>
      <c r="E6724" s="87"/>
      <c r="F6724" s="69"/>
      <c r="G6724" s="69"/>
      <c r="H6724" s="69"/>
      <c r="I6724" s="69"/>
      <c r="J6724" s="70"/>
      <c r="K6724" s="118">
        <f>VLOOKUP(B6724,WB.GDP.1997,'WB (WDI)'!$AN$2,FALSE)</f>
        <v>5416.6277582352614</v>
      </c>
      <c r="L6724" s="112">
        <f>VLOOKUP($B6724,WB.UNEMP.1997,'WB (WDI)'!$AN$2,FALSE)</f>
        <v>22.5</v>
      </c>
    </row>
    <row r="6725" spans="1:12" x14ac:dyDescent="0.25">
      <c r="A6725" s="103">
        <v>1997</v>
      </c>
      <c r="B6725" s="104" t="s">
        <v>55</v>
      </c>
      <c r="C6725" s="105" t="s">
        <v>56</v>
      </c>
      <c r="D6725" s="105" t="s">
        <v>6</v>
      </c>
      <c r="E6725" s="87"/>
      <c r="F6725" s="69"/>
      <c r="G6725" s="69"/>
      <c r="H6725" s="69"/>
      <c r="I6725" s="69"/>
      <c r="J6725" s="70"/>
      <c r="K6725" s="118">
        <f>VLOOKUP(B6725,WB.GDP.1997,'WB (WDI)'!$AN$2,FALSE)</f>
        <v>737.32955429123058</v>
      </c>
      <c r="L6725" s="112">
        <f>VLOOKUP($B6725,WB.UNEMP.1997,'WB (WDI)'!$AN$2,FALSE)</f>
        <v>3.4400000572204599</v>
      </c>
    </row>
    <row r="6726" spans="1:12" x14ac:dyDescent="0.25">
      <c r="A6726" s="103">
        <v>1997</v>
      </c>
      <c r="B6726" s="104" t="s">
        <v>57</v>
      </c>
      <c r="C6726" s="105" t="s">
        <v>58</v>
      </c>
      <c r="D6726" s="105" t="s">
        <v>6</v>
      </c>
      <c r="E6726" s="87"/>
      <c r="F6726" s="69"/>
      <c r="G6726" s="69"/>
      <c r="H6726" s="69"/>
      <c r="I6726" s="69"/>
      <c r="J6726" s="70"/>
      <c r="K6726" s="118" t="e">
        <f>VLOOKUP(B6726,WB.GDP.1997,'WB (WDI)'!$AN$2,FALSE)</f>
        <v>#N/A</v>
      </c>
      <c r="L6726" s="112" t="e">
        <f>VLOOKUP($B6726,WB.UNEMP.1997,'WB (WDI)'!$AN$2,FALSE)</f>
        <v>#N/A</v>
      </c>
    </row>
    <row r="6727" spans="1:12" x14ac:dyDescent="0.25">
      <c r="A6727" s="103">
        <v>1997</v>
      </c>
      <c r="B6727" s="104" t="s">
        <v>59</v>
      </c>
      <c r="C6727" s="105" t="s">
        <v>60</v>
      </c>
      <c r="D6727" s="105" t="s">
        <v>6</v>
      </c>
      <c r="E6727" s="87"/>
      <c r="F6727" s="69"/>
      <c r="G6727" s="69"/>
      <c r="H6727" s="69"/>
      <c r="I6727" s="69"/>
      <c r="J6727" s="70"/>
      <c r="K6727" s="118">
        <f>VLOOKUP(B6727,WB.GDP.1997,'WB (WDI)'!$AN$2,FALSE)</f>
        <v>19284.428797695382</v>
      </c>
      <c r="L6727" s="112">
        <f>VLOOKUP($B6727,WB.UNEMP.1997,'WB (WDI)'!$AN$2,FALSE)</f>
        <v>17.559999465942401</v>
      </c>
    </row>
    <row r="6728" spans="1:12" x14ac:dyDescent="0.25">
      <c r="A6728" s="103">
        <v>1997</v>
      </c>
      <c r="B6728" s="104" t="s">
        <v>61</v>
      </c>
      <c r="C6728" s="105" t="s">
        <v>62</v>
      </c>
      <c r="D6728" s="105" t="s">
        <v>6</v>
      </c>
      <c r="E6728" s="87"/>
      <c r="F6728" s="69"/>
      <c r="G6728" s="69"/>
      <c r="H6728" s="69"/>
      <c r="I6728" s="69"/>
      <c r="J6728" s="70"/>
      <c r="K6728" s="118">
        <f>VLOOKUP(B6728,WB.GDP.1997,'WB (WDI)'!$AN$2,FALSE)</f>
        <v>2145.0237575546316</v>
      </c>
      <c r="L6728" s="112">
        <f>VLOOKUP($B6728,WB.UNEMP.1997,'WB (WDI)'!$AN$2,FALSE)</f>
        <v>9.5200004577636701</v>
      </c>
    </row>
    <row r="6729" spans="1:12" x14ac:dyDescent="0.25">
      <c r="A6729" s="103">
        <v>1997</v>
      </c>
      <c r="B6729" s="104" t="s">
        <v>63</v>
      </c>
      <c r="C6729" s="105" t="s">
        <v>64</v>
      </c>
      <c r="D6729" s="105" t="s">
        <v>6</v>
      </c>
      <c r="E6729" s="87"/>
      <c r="F6729" s="69"/>
      <c r="G6729" s="69"/>
      <c r="H6729" s="69"/>
      <c r="I6729" s="69"/>
      <c r="J6729" s="70"/>
      <c r="K6729" s="118">
        <f>VLOOKUP(B6729,WB.GDP.1997,'WB (WDI)'!$AN$2,FALSE)</f>
        <v>2599.2474559368502</v>
      </c>
      <c r="L6729" s="112">
        <f>VLOOKUP($B6729,WB.UNEMP.1997,'WB (WDI)'!$AN$2,FALSE)</f>
        <v>7.5700001716613796</v>
      </c>
    </row>
    <row r="6730" spans="1:12" x14ac:dyDescent="0.25">
      <c r="A6730" s="103">
        <v>1997</v>
      </c>
      <c r="B6730" s="104" t="s">
        <v>65</v>
      </c>
      <c r="C6730" s="105" t="s">
        <v>66</v>
      </c>
      <c r="D6730" s="105" t="s">
        <v>6</v>
      </c>
      <c r="E6730" s="87"/>
      <c r="F6730" s="69"/>
      <c r="G6730" s="69"/>
      <c r="H6730" s="69"/>
      <c r="I6730" s="69"/>
      <c r="J6730" s="70"/>
      <c r="K6730" s="118">
        <f>VLOOKUP(B6730,WB.GDP.1997,'WB (WDI)'!$AN$2,FALSE)</f>
        <v>1662.6894367229727</v>
      </c>
      <c r="L6730" s="112">
        <f>VLOOKUP($B6730,WB.UNEMP.1997,'WB (WDI)'!$AN$2,FALSE)</f>
        <v>4.5199999809265101</v>
      </c>
    </row>
    <row r="6731" spans="1:12" x14ac:dyDescent="0.25">
      <c r="A6731" s="103">
        <v>1997</v>
      </c>
      <c r="B6731" s="104" t="s">
        <v>67</v>
      </c>
      <c r="C6731" s="105" t="s">
        <v>68</v>
      </c>
      <c r="D6731" s="105" t="s">
        <v>6</v>
      </c>
      <c r="E6731" s="87"/>
      <c r="F6731" s="69"/>
      <c r="G6731" s="69"/>
      <c r="H6731" s="69"/>
      <c r="I6731" s="69"/>
      <c r="J6731" s="70"/>
      <c r="K6731" s="118">
        <f>VLOOKUP(B6731,WB.GDP.1997,'WB (WDI)'!$AN$2,FALSE)</f>
        <v>2386.2910094796189</v>
      </c>
      <c r="L6731" s="112">
        <f>VLOOKUP($B6731,WB.UNEMP.1997,'WB (WDI)'!$AN$2,FALSE)</f>
        <v>3.1500000953674299</v>
      </c>
    </row>
    <row r="6732" spans="1:12" x14ac:dyDescent="0.25">
      <c r="A6732" s="103">
        <v>1997</v>
      </c>
      <c r="B6732" s="104" t="s">
        <v>69</v>
      </c>
      <c r="C6732" s="105" t="s">
        <v>70</v>
      </c>
      <c r="D6732" s="105" t="s">
        <v>6</v>
      </c>
      <c r="E6732" s="87"/>
      <c r="F6732" s="69"/>
      <c r="G6732" s="69"/>
      <c r="H6732" s="69"/>
      <c r="I6732" s="69"/>
      <c r="J6732" s="70"/>
      <c r="K6732" s="118">
        <f>VLOOKUP(B6732,WB.GDP.1997,'WB (WDI)'!$AN$2,FALSE)</f>
        <v>2931.4098741289299</v>
      </c>
      <c r="L6732" s="112">
        <f>VLOOKUP($B6732,WB.UNEMP.1997,'WB (WDI)'!$AN$2,FALSE)</f>
        <v>2.9200000762939502</v>
      </c>
    </row>
    <row r="6733" spans="1:12" x14ac:dyDescent="0.25">
      <c r="A6733" s="103">
        <v>1997</v>
      </c>
      <c r="B6733" s="104" t="s">
        <v>71</v>
      </c>
      <c r="C6733" s="105" t="s">
        <v>72</v>
      </c>
      <c r="D6733" s="105" t="s">
        <v>6</v>
      </c>
      <c r="E6733" s="87"/>
      <c r="F6733" s="69"/>
      <c r="G6733" s="69"/>
      <c r="H6733" s="69"/>
      <c r="I6733" s="69"/>
      <c r="J6733" s="70"/>
      <c r="K6733" s="118">
        <f>VLOOKUP(B6733,WB.GDP.1997,'WB (WDI)'!$AN$2,FALSE)</f>
        <v>1578.2893861638961</v>
      </c>
      <c r="L6733" s="112">
        <f>VLOOKUP($B6733,WB.UNEMP.1997,'WB (WDI)'!$AN$2,FALSE)</f>
        <v>37.939998626708999</v>
      </c>
    </row>
    <row r="6734" spans="1:12" x14ac:dyDescent="0.25">
      <c r="A6734" s="103">
        <v>1997</v>
      </c>
      <c r="B6734" s="104" t="s">
        <v>73</v>
      </c>
      <c r="C6734" s="105" t="s">
        <v>74</v>
      </c>
      <c r="D6734" s="105" t="s">
        <v>6</v>
      </c>
      <c r="E6734" s="87"/>
      <c r="F6734" s="69"/>
      <c r="G6734" s="69"/>
      <c r="H6734" s="69"/>
      <c r="I6734" s="69"/>
      <c r="J6734" s="70"/>
      <c r="K6734" s="118" t="e">
        <f>VLOOKUP(B6734,WB.GDP.1997,'WB (WDI)'!$AN$2,FALSE)</f>
        <v>#N/A</v>
      </c>
      <c r="L6734" s="112">
        <f>VLOOKUP($B6734,WB.UNEMP.1997,'WB (WDI)'!$AN$2,FALSE)</f>
        <v>2.3099999427795401</v>
      </c>
    </row>
    <row r="6735" spans="1:12" x14ac:dyDescent="0.25">
      <c r="A6735" s="103">
        <v>1997</v>
      </c>
      <c r="B6735" s="104" t="s">
        <v>75</v>
      </c>
      <c r="C6735" s="105" t="s">
        <v>76</v>
      </c>
      <c r="D6735" s="105" t="s">
        <v>6</v>
      </c>
      <c r="E6735" s="87"/>
      <c r="F6735" s="69"/>
      <c r="G6735" s="69"/>
      <c r="H6735" s="69"/>
      <c r="I6735" s="69"/>
      <c r="J6735" s="70"/>
      <c r="K6735" s="118">
        <f>VLOOKUP(B6735,WB.GDP.1997,'WB (WDI)'!$AN$2,FALSE)</f>
        <v>1560.9744971700425</v>
      </c>
      <c r="L6735" s="112">
        <f>VLOOKUP($B6735,WB.UNEMP.1997,'WB (WDI)'!$AN$2,FALSE)</f>
        <v>5.78999996185303</v>
      </c>
    </row>
    <row r="6736" spans="1:12" x14ac:dyDescent="0.25">
      <c r="A6736" s="103">
        <v>1997</v>
      </c>
      <c r="B6736" s="104" t="s">
        <v>77</v>
      </c>
      <c r="C6736" s="105" t="s">
        <v>78</v>
      </c>
      <c r="D6736" s="105" t="s">
        <v>6</v>
      </c>
      <c r="E6736" s="87"/>
      <c r="F6736" s="69"/>
      <c r="G6736" s="69"/>
      <c r="H6736" s="69"/>
      <c r="I6736" s="69"/>
      <c r="J6736" s="70"/>
      <c r="K6736" s="118">
        <f>VLOOKUP(B6736,WB.GDP.1997,'WB (WDI)'!$AN$2,FALSE)</f>
        <v>793.46145870012674</v>
      </c>
      <c r="L6736" s="112">
        <f>VLOOKUP($B6736,WB.UNEMP.1997,'WB (WDI)'!$AN$2,FALSE)</f>
        <v>6.0199999809265101</v>
      </c>
    </row>
    <row r="6737" spans="1:12" x14ac:dyDescent="0.25">
      <c r="A6737" s="103">
        <v>1997</v>
      </c>
      <c r="B6737" s="104" t="s">
        <v>79</v>
      </c>
      <c r="C6737" s="105" t="s">
        <v>80</v>
      </c>
      <c r="D6737" s="105" t="s">
        <v>6</v>
      </c>
      <c r="E6737" s="87"/>
      <c r="F6737" s="69"/>
      <c r="G6737" s="69"/>
      <c r="H6737" s="69"/>
      <c r="I6737" s="69"/>
      <c r="J6737" s="70"/>
      <c r="K6737" s="118">
        <f>VLOOKUP(B6737,WB.GDP.1997,'WB (WDI)'!$AN$2,FALSE)</f>
        <v>1553.333071221786</v>
      </c>
      <c r="L6737" s="112">
        <f>VLOOKUP($B6737,WB.UNEMP.1997,'WB (WDI)'!$AN$2,FALSE)</f>
        <v>3.2999999523162802</v>
      </c>
    </row>
    <row r="6738" spans="1:12" x14ac:dyDescent="0.25">
      <c r="A6738" s="103">
        <v>1997</v>
      </c>
      <c r="B6738" s="104" t="s">
        <v>81</v>
      </c>
      <c r="C6738" s="105" t="s">
        <v>82</v>
      </c>
      <c r="D6738" s="105" t="s">
        <v>6</v>
      </c>
      <c r="E6738" s="87"/>
      <c r="F6738" s="69"/>
      <c r="G6738" s="69"/>
      <c r="H6738" s="69"/>
      <c r="I6738" s="69"/>
      <c r="J6738" s="70"/>
      <c r="K6738" s="118">
        <f>VLOOKUP(B6738,WB.GDP.1997,'WB (WDI)'!$AN$2,FALSE)</f>
        <v>4604.1415563703158</v>
      </c>
      <c r="L6738" s="112">
        <f>VLOOKUP($B6738,WB.UNEMP.1997,'WB (WDI)'!$AN$2,FALSE)</f>
        <v>9.9600000381469709</v>
      </c>
    </row>
    <row r="6739" spans="1:12" x14ac:dyDescent="0.25">
      <c r="A6739" s="103">
        <v>1997</v>
      </c>
      <c r="B6739" s="104" t="s">
        <v>83</v>
      </c>
      <c r="C6739" s="105" t="s">
        <v>84</v>
      </c>
      <c r="D6739" s="105" t="s">
        <v>6</v>
      </c>
      <c r="E6739" s="87"/>
      <c r="F6739" s="69"/>
      <c r="G6739" s="69"/>
      <c r="H6739" s="69"/>
      <c r="I6739" s="69"/>
      <c r="J6739" s="70"/>
      <c r="K6739" s="118">
        <f>VLOOKUP(B6739,WB.GDP.1997,'WB (WDI)'!$AN$2,FALSE)</f>
        <v>10435.798365315379</v>
      </c>
      <c r="L6739" s="112">
        <f>VLOOKUP($B6739,WB.UNEMP.1997,'WB (WDI)'!$AN$2,FALSE)</f>
        <v>9.4399995803833008</v>
      </c>
    </row>
    <row r="6740" spans="1:12" x14ac:dyDescent="0.25">
      <c r="A6740" s="103">
        <v>1997</v>
      </c>
      <c r="B6740" s="104" t="s">
        <v>85</v>
      </c>
      <c r="C6740" s="105" t="s">
        <v>86</v>
      </c>
      <c r="D6740" s="105" t="s">
        <v>6</v>
      </c>
      <c r="E6740" s="87"/>
      <c r="F6740" s="69"/>
      <c r="G6740" s="69"/>
      <c r="H6740" s="69"/>
      <c r="I6740" s="69"/>
      <c r="J6740" s="70"/>
      <c r="K6740" s="118" t="e">
        <f>VLOOKUP(B6740,WB.GDP.1997,'WB (WDI)'!$AN$2,FALSE)</f>
        <v>#N/A</v>
      </c>
      <c r="L6740" s="112" t="e">
        <f>VLOOKUP($B6740,WB.UNEMP.1997,'WB (WDI)'!$AN$2,FALSE)</f>
        <v>#N/A</v>
      </c>
    </row>
    <row r="6741" spans="1:12" x14ac:dyDescent="0.25">
      <c r="A6741" s="103">
        <v>1997</v>
      </c>
      <c r="B6741" s="104" t="s">
        <v>87</v>
      </c>
      <c r="C6741" s="105" t="s">
        <v>88</v>
      </c>
      <c r="D6741" s="105" t="s">
        <v>6</v>
      </c>
      <c r="E6741" s="87"/>
      <c r="F6741" s="69"/>
      <c r="G6741" s="69"/>
      <c r="H6741" s="69"/>
      <c r="I6741" s="69"/>
      <c r="J6741" s="70"/>
      <c r="K6741" s="118">
        <f>VLOOKUP(B6741,WB.GDP.1997,'WB (WDI)'!$AN$2,FALSE)</f>
        <v>548.34752770798946</v>
      </c>
      <c r="L6741" s="112">
        <f>VLOOKUP($B6741,WB.UNEMP.1997,'WB (WDI)'!$AN$2,FALSE)</f>
        <v>2.7000000476837198</v>
      </c>
    </row>
    <row r="6742" spans="1:12" x14ac:dyDescent="0.25">
      <c r="A6742" s="103">
        <v>1997</v>
      </c>
      <c r="B6742" s="104" t="s">
        <v>89</v>
      </c>
      <c r="C6742" s="105" t="s">
        <v>90</v>
      </c>
      <c r="D6742" s="105" t="s">
        <v>6</v>
      </c>
      <c r="E6742" s="87"/>
      <c r="F6742" s="69"/>
      <c r="G6742" s="69"/>
      <c r="H6742" s="69"/>
      <c r="I6742" s="69"/>
      <c r="J6742" s="70"/>
      <c r="K6742" s="118">
        <f>VLOOKUP(B6742,WB.GDP.1997,'WB (WDI)'!$AN$2,FALSE)</f>
        <v>6405.5050559468918</v>
      </c>
      <c r="L6742" s="112">
        <f>VLOOKUP($B6742,WB.UNEMP.1997,'WB (WDI)'!$AN$2,FALSE)</f>
        <v>24.450000762939499</v>
      </c>
    </row>
    <row r="6743" spans="1:12" x14ac:dyDescent="0.25">
      <c r="A6743" s="103">
        <v>1997</v>
      </c>
      <c r="B6743" s="104" t="s">
        <v>91</v>
      </c>
      <c r="C6743" s="105" t="s">
        <v>92</v>
      </c>
      <c r="D6743" s="105" t="s">
        <v>6</v>
      </c>
      <c r="E6743" s="87"/>
      <c r="F6743" s="69"/>
      <c r="G6743" s="69"/>
      <c r="H6743" s="69"/>
      <c r="I6743" s="69"/>
      <c r="J6743" s="70"/>
      <c r="K6743" s="118">
        <f>VLOOKUP(B6743,WB.GDP.1997,'WB (WDI)'!$AN$2,FALSE)</f>
        <v>958.54372898996871</v>
      </c>
      <c r="L6743" s="112">
        <f>VLOOKUP($B6743,WB.UNEMP.1997,'WB (WDI)'!$AN$2,FALSE)</f>
        <v>1.4700000286102299</v>
      </c>
    </row>
    <row r="6744" spans="1:12" x14ac:dyDescent="0.25">
      <c r="A6744" s="103">
        <v>1997</v>
      </c>
      <c r="B6744" s="104" t="s">
        <v>93</v>
      </c>
      <c r="C6744" s="105" t="s">
        <v>94</v>
      </c>
      <c r="D6744" s="105" t="s">
        <v>6</v>
      </c>
      <c r="E6744" s="87"/>
      <c r="F6744" s="69"/>
      <c r="G6744" s="69"/>
      <c r="H6744" s="69"/>
      <c r="I6744" s="69"/>
      <c r="J6744" s="70"/>
      <c r="K6744" s="118">
        <f>VLOOKUP(B6744,WB.GDP.1997,'WB (WDI)'!$AN$2,FALSE)</f>
        <v>2961.1984170308961</v>
      </c>
      <c r="L6744" s="112">
        <f>VLOOKUP($B6744,WB.UNEMP.1997,'WB (WDI)'!$AN$2,FALSE)</f>
        <v>3.8299999237060498</v>
      </c>
    </row>
    <row r="6745" spans="1:12" x14ac:dyDescent="0.25">
      <c r="A6745" s="103">
        <v>1997</v>
      </c>
      <c r="B6745" s="104" t="s">
        <v>95</v>
      </c>
      <c r="C6745" s="105" t="s">
        <v>96</v>
      </c>
      <c r="D6745" s="105" t="s">
        <v>6</v>
      </c>
      <c r="E6745" s="87"/>
      <c r="F6745" s="69"/>
      <c r="G6745" s="69"/>
      <c r="H6745" s="69"/>
      <c r="I6745" s="69"/>
      <c r="J6745" s="70"/>
      <c r="K6745" s="118" t="e">
        <f>VLOOKUP(B6745,WB.GDP.1997,'WB (WDI)'!$AN$2,FALSE)</f>
        <v>#N/A</v>
      </c>
      <c r="L6745" s="112" t="e">
        <f>VLOOKUP($B6745,WB.UNEMP.1997,'WB (WDI)'!$AN$2,FALSE)</f>
        <v>#N/A</v>
      </c>
    </row>
    <row r="6746" spans="1:12" x14ac:dyDescent="0.25">
      <c r="A6746" s="103">
        <v>1997</v>
      </c>
      <c r="B6746" s="104" t="s">
        <v>97</v>
      </c>
      <c r="C6746" s="105" t="s">
        <v>98</v>
      </c>
      <c r="D6746" s="105" t="s">
        <v>6</v>
      </c>
      <c r="E6746" s="87"/>
      <c r="F6746" s="69"/>
      <c r="G6746" s="69"/>
      <c r="H6746" s="69"/>
      <c r="I6746" s="69"/>
      <c r="J6746" s="70"/>
      <c r="K6746" s="118">
        <f>VLOOKUP(B6746,WB.GDP.1997,'WB (WDI)'!$AN$2,FALSE)</f>
        <v>870.95927076451824</v>
      </c>
      <c r="L6746" s="112">
        <f>VLOOKUP($B6746,WB.UNEMP.1997,'WB (WDI)'!$AN$2,FALSE)</f>
        <v>0.61000001430511497</v>
      </c>
    </row>
    <row r="6747" spans="1:12" x14ac:dyDescent="0.25">
      <c r="A6747" s="103">
        <v>1997</v>
      </c>
      <c r="B6747" s="104" t="s">
        <v>99</v>
      </c>
      <c r="C6747" s="105" t="s">
        <v>100</v>
      </c>
      <c r="D6747" s="105" t="s">
        <v>6</v>
      </c>
      <c r="E6747" s="87"/>
      <c r="F6747" s="69"/>
      <c r="G6747" s="69"/>
      <c r="H6747" s="69"/>
      <c r="I6747" s="69"/>
      <c r="J6747" s="70"/>
      <c r="K6747" s="118" t="e">
        <f>VLOOKUP(B6747,WB.GDP.1997,'WB (WDI)'!$AN$2,FALSE)</f>
        <v>#N/A</v>
      </c>
      <c r="L6747" s="112" t="e">
        <f>VLOOKUP($B6747,WB.UNEMP.1997,'WB (WDI)'!$AN$2,FALSE)</f>
        <v>#N/A</v>
      </c>
    </row>
    <row r="6748" spans="1:12" x14ac:dyDescent="0.25">
      <c r="A6748" s="103">
        <v>1997</v>
      </c>
      <c r="B6748" s="104" t="s">
        <v>101</v>
      </c>
      <c r="C6748" s="105" t="s">
        <v>102</v>
      </c>
      <c r="D6748" s="105" t="s">
        <v>6</v>
      </c>
      <c r="E6748" s="87"/>
      <c r="F6748" s="69"/>
      <c r="G6748" s="69"/>
      <c r="H6748" s="69"/>
      <c r="I6748" s="69"/>
      <c r="J6748" s="70"/>
      <c r="K6748" s="118" t="e">
        <f>VLOOKUP(B6748,WB.GDP.1997,'WB (WDI)'!$AN$2,FALSE)</f>
        <v>#N/A</v>
      </c>
      <c r="L6748" s="112">
        <f>VLOOKUP($B6748,WB.UNEMP.1997,'WB (WDI)'!$AN$2,FALSE)</f>
        <v>14.3800001144409</v>
      </c>
    </row>
    <row r="6749" spans="1:12" x14ac:dyDescent="0.25">
      <c r="A6749" s="103">
        <v>1997</v>
      </c>
      <c r="B6749" s="104" t="s">
        <v>103</v>
      </c>
      <c r="C6749" s="105" t="s">
        <v>104</v>
      </c>
      <c r="D6749" s="105" t="s">
        <v>6</v>
      </c>
      <c r="E6749" s="87"/>
      <c r="F6749" s="69"/>
      <c r="G6749" s="69"/>
      <c r="H6749" s="69"/>
      <c r="I6749" s="69"/>
      <c r="J6749" s="70"/>
      <c r="K6749" s="118">
        <f>VLOOKUP(B6749,WB.GDP.1997,'WB (WDI)'!$AN$2,FALSE)</f>
        <v>2205.9649630306717</v>
      </c>
      <c r="L6749" s="112">
        <f>VLOOKUP($B6749,WB.UNEMP.1997,'WB (WDI)'!$AN$2,FALSE)</f>
        <v>5.6300001144409197</v>
      </c>
    </row>
    <row r="6750" spans="1:12" x14ac:dyDescent="0.25">
      <c r="A6750" s="103">
        <v>1997</v>
      </c>
      <c r="B6750" s="104" t="s">
        <v>105</v>
      </c>
      <c r="C6750" s="105" t="s">
        <v>106</v>
      </c>
      <c r="D6750" s="105" t="s">
        <v>6</v>
      </c>
      <c r="E6750" s="87"/>
      <c r="F6750" s="69"/>
      <c r="G6750" s="69"/>
      <c r="H6750" s="69"/>
      <c r="I6750" s="69"/>
      <c r="J6750" s="70"/>
      <c r="K6750" s="118">
        <f>VLOOKUP(B6750,WB.GDP.1997,'WB (WDI)'!$AN$2,FALSE)</f>
        <v>17795.144754547939</v>
      </c>
      <c r="L6750" s="112" t="e">
        <f>VLOOKUP($B6750,WB.UNEMP.1997,'WB (WDI)'!$AN$2,FALSE)</f>
        <v>#N/A</v>
      </c>
    </row>
    <row r="6751" spans="1:12" x14ac:dyDescent="0.25">
      <c r="A6751" s="103">
        <v>1997</v>
      </c>
      <c r="B6751" s="104" t="s">
        <v>107</v>
      </c>
      <c r="C6751" s="105" t="s">
        <v>108</v>
      </c>
      <c r="D6751" s="105" t="s">
        <v>6</v>
      </c>
      <c r="E6751" s="87"/>
      <c r="F6751" s="69"/>
      <c r="G6751" s="69"/>
      <c r="H6751" s="69"/>
      <c r="I6751" s="69"/>
      <c r="J6751" s="70"/>
      <c r="K6751" s="118">
        <f>VLOOKUP(B6751,WB.GDP.1997,'WB (WDI)'!$AN$2,FALSE)</f>
        <v>1056.7210246179839</v>
      </c>
      <c r="L6751" s="112">
        <f>VLOOKUP($B6751,WB.UNEMP.1997,'WB (WDI)'!$AN$2,FALSE)</f>
        <v>3.4300000667571999</v>
      </c>
    </row>
    <row r="6752" spans="1:12" x14ac:dyDescent="0.25">
      <c r="A6752" s="103">
        <v>1997</v>
      </c>
      <c r="B6752" s="104" t="s">
        <v>109</v>
      </c>
      <c r="C6752" s="105" t="s">
        <v>110</v>
      </c>
      <c r="D6752" s="105" t="s">
        <v>6</v>
      </c>
      <c r="E6752" s="87"/>
      <c r="F6752" s="69"/>
      <c r="G6752" s="69"/>
      <c r="H6752" s="69"/>
      <c r="I6752" s="69"/>
      <c r="J6752" s="70"/>
      <c r="K6752" s="118" t="e">
        <f>VLOOKUP(B6752,WB.GDP.1997,'WB (WDI)'!$AN$2,FALSE)</f>
        <v>#N/A</v>
      </c>
      <c r="L6752" s="112">
        <f>VLOOKUP($B6752,WB.UNEMP.1997,'WB (WDI)'!$AN$2,FALSE)</f>
        <v>13.5200004577637</v>
      </c>
    </row>
    <row r="6753" spans="1:12" x14ac:dyDescent="0.25">
      <c r="A6753" s="103">
        <v>1997</v>
      </c>
      <c r="B6753" s="104" t="s">
        <v>111</v>
      </c>
      <c r="C6753" s="105" t="s">
        <v>112</v>
      </c>
      <c r="D6753" s="105" t="s">
        <v>6</v>
      </c>
      <c r="E6753" s="87"/>
      <c r="F6753" s="69"/>
      <c r="G6753" s="69"/>
      <c r="H6753" s="69"/>
      <c r="I6753" s="69"/>
      <c r="J6753" s="70"/>
      <c r="K6753" s="118">
        <f>VLOOKUP(B6753,WB.GDP.1997,'WB (WDI)'!$AN$2,FALSE)</f>
        <v>9841.6310099225229</v>
      </c>
      <c r="L6753" s="112">
        <f>VLOOKUP($B6753,WB.UNEMP.1997,'WB (WDI)'!$AN$2,FALSE)</f>
        <v>29.850000381469702</v>
      </c>
    </row>
    <row r="6754" spans="1:12" x14ac:dyDescent="0.25">
      <c r="A6754" s="103">
        <v>1997</v>
      </c>
      <c r="B6754" s="104" t="s">
        <v>113</v>
      </c>
      <c r="C6754" s="105" t="s">
        <v>114</v>
      </c>
      <c r="D6754" s="105" t="s">
        <v>6</v>
      </c>
      <c r="E6754" s="87"/>
      <c r="F6754" s="69"/>
      <c r="G6754" s="69"/>
      <c r="H6754" s="69"/>
      <c r="I6754" s="69"/>
      <c r="J6754" s="70"/>
      <c r="K6754" s="118" t="e">
        <f>VLOOKUP(B6754,WB.GDP.1997,'WB (WDI)'!$AN$2,FALSE)</f>
        <v>#N/A</v>
      </c>
      <c r="L6754" s="112">
        <f>VLOOKUP($B6754,WB.UNEMP.1997,'WB (WDI)'!$AN$2,FALSE)</f>
        <v>12.710000038146999</v>
      </c>
    </row>
    <row r="6755" spans="1:12" x14ac:dyDescent="0.25">
      <c r="A6755" s="103">
        <v>1997</v>
      </c>
      <c r="B6755" s="104" t="s">
        <v>115</v>
      </c>
      <c r="C6755" s="105" t="s">
        <v>116</v>
      </c>
      <c r="D6755" s="105" t="s">
        <v>6</v>
      </c>
      <c r="E6755" s="87"/>
      <c r="F6755" s="69"/>
      <c r="G6755" s="69"/>
      <c r="H6755" s="69"/>
      <c r="I6755" s="69"/>
      <c r="J6755" s="70"/>
      <c r="K6755" s="118">
        <f>VLOOKUP(B6755,WB.GDP.1997,'WB (WDI)'!$AN$2,FALSE)</f>
        <v>1416.0057461400531</v>
      </c>
      <c r="L6755" s="112">
        <f>VLOOKUP($B6755,WB.UNEMP.1997,'WB (WDI)'!$AN$2,FALSE)</f>
        <v>4.4499998092651403</v>
      </c>
    </row>
    <row r="6756" spans="1:12" x14ac:dyDescent="0.25">
      <c r="A6756" s="103">
        <v>1997</v>
      </c>
      <c r="B6756" s="104" t="s">
        <v>117</v>
      </c>
      <c r="C6756" s="105" t="s">
        <v>118</v>
      </c>
      <c r="D6756" s="105" t="s">
        <v>6</v>
      </c>
      <c r="E6756" s="87"/>
      <c r="F6756" s="69"/>
      <c r="G6756" s="69"/>
      <c r="H6756" s="69"/>
      <c r="I6756" s="69"/>
      <c r="J6756" s="70"/>
      <c r="K6756" s="118">
        <f>VLOOKUP(B6756,WB.GDP.1997,'WB (WDI)'!$AN$2,FALSE)</f>
        <v>1170.1996357424255</v>
      </c>
      <c r="L6756" s="112">
        <f>VLOOKUP($B6756,WB.UNEMP.1997,'WB (WDI)'!$AN$2,FALSE)</f>
        <v>2.0099999904632599</v>
      </c>
    </row>
    <row r="6757" spans="1:12" x14ac:dyDescent="0.25">
      <c r="A6757" s="103">
        <v>1997</v>
      </c>
      <c r="B6757" s="104" t="s">
        <v>119</v>
      </c>
      <c r="C6757" s="105" t="s">
        <v>120</v>
      </c>
      <c r="D6757" s="105" t="s">
        <v>6</v>
      </c>
      <c r="E6757" s="87"/>
      <c r="F6757" s="69"/>
      <c r="G6757" s="69"/>
      <c r="H6757" s="69"/>
      <c r="I6757" s="69"/>
      <c r="J6757" s="70"/>
      <c r="K6757" s="118">
        <f>VLOOKUP(B6757,WB.GDP.1997,'WB (WDI)'!$AN$2,FALSE)</f>
        <v>1331.37294458619</v>
      </c>
      <c r="L6757" s="112">
        <f>VLOOKUP($B6757,WB.UNEMP.1997,'WB (WDI)'!$AN$2,FALSE)</f>
        <v>3.28999996185303</v>
      </c>
    </row>
    <row r="6758" spans="1:12" x14ac:dyDescent="0.25">
      <c r="A6758" s="103">
        <v>1997</v>
      </c>
      <c r="B6758" s="104" t="s">
        <v>121</v>
      </c>
      <c r="C6758" s="105" t="s">
        <v>122</v>
      </c>
      <c r="D6758" s="105" t="s">
        <v>6</v>
      </c>
      <c r="E6758" s="87"/>
      <c r="F6758" s="69"/>
      <c r="G6758" s="69"/>
      <c r="H6758" s="69"/>
      <c r="I6758" s="69"/>
      <c r="J6758" s="70"/>
      <c r="K6758" s="118">
        <f>VLOOKUP(B6758,WB.GDP.1997,'WB (WDI)'!$AN$2,FALSE)</f>
        <v>1994.849502540651</v>
      </c>
      <c r="L6758" s="112">
        <f>VLOOKUP($B6758,WB.UNEMP.1997,'WB (WDI)'!$AN$2,FALSE)</f>
        <v>13.5900001525879</v>
      </c>
    </row>
    <row r="6759" spans="1:12" x14ac:dyDescent="0.25">
      <c r="A6759" s="103">
        <v>1997</v>
      </c>
      <c r="B6759" s="104" t="s">
        <v>123</v>
      </c>
      <c r="C6759" s="105" t="s">
        <v>124</v>
      </c>
      <c r="D6759" s="105" t="s">
        <v>6</v>
      </c>
      <c r="E6759" s="87"/>
      <c r="F6759" s="69"/>
      <c r="G6759" s="69"/>
      <c r="H6759" s="69"/>
      <c r="I6759" s="69"/>
      <c r="J6759" s="70"/>
      <c r="K6759" s="118">
        <f>VLOOKUP(B6759,WB.GDP.1997,'WB (WDI)'!$AN$2,FALSE)</f>
        <v>3580.0487928360799</v>
      </c>
      <c r="L6759" s="112">
        <f>VLOOKUP($B6759,WB.UNEMP.1997,'WB (WDI)'!$AN$2,FALSE)</f>
        <v>6.9299998283386204</v>
      </c>
    </row>
    <row r="6760" spans="1:12" x14ac:dyDescent="0.25">
      <c r="A6760" s="103">
        <v>1997</v>
      </c>
      <c r="B6760" s="104" t="s">
        <v>125</v>
      </c>
      <c r="C6760" s="105" t="s">
        <v>126</v>
      </c>
      <c r="D6760" s="105" t="s">
        <v>647</v>
      </c>
      <c r="E6760" s="87"/>
      <c r="F6760" s="69"/>
      <c r="G6760" s="69"/>
      <c r="H6760" s="69"/>
      <c r="I6760" s="69"/>
      <c r="J6760" s="70"/>
      <c r="K6760" s="118" t="e">
        <f>VLOOKUP(B6760,WB.GDP.1997,'WB (WDI)'!$AN$2,FALSE)</f>
        <v>#N/A</v>
      </c>
      <c r="L6760" s="112" t="e">
        <f>VLOOKUP($B6760,WB.UNEMP.1997,'WB (WDI)'!$AN$2,FALSE)</f>
        <v>#N/A</v>
      </c>
    </row>
    <row r="6761" spans="1:12" x14ac:dyDescent="0.25">
      <c r="A6761" s="103">
        <v>1997</v>
      </c>
      <c r="B6761" s="104" t="s">
        <v>127</v>
      </c>
      <c r="C6761" s="105" t="s">
        <v>128</v>
      </c>
      <c r="D6761" s="105" t="s">
        <v>647</v>
      </c>
      <c r="E6761" s="87"/>
      <c r="F6761" s="69"/>
      <c r="G6761" s="69"/>
      <c r="H6761" s="69"/>
      <c r="I6761" s="69"/>
      <c r="J6761" s="70"/>
      <c r="K6761" s="118">
        <f>VLOOKUP(B6761,WB.GDP.1997,'WB (WDI)'!$AN$2,FALSE)</f>
        <v>16828.640823071753</v>
      </c>
      <c r="L6761" s="112" t="e">
        <f>VLOOKUP($B6761,WB.UNEMP.1997,'WB (WDI)'!$AN$2,FALSE)</f>
        <v>#N/A</v>
      </c>
    </row>
    <row r="6762" spans="1:12" x14ac:dyDescent="0.25">
      <c r="A6762" s="103">
        <v>1997</v>
      </c>
      <c r="B6762" s="104" t="s">
        <v>129</v>
      </c>
      <c r="C6762" s="105" t="s">
        <v>130</v>
      </c>
      <c r="D6762" s="105" t="s">
        <v>647</v>
      </c>
      <c r="E6762" s="87"/>
      <c r="F6762" s="69"/>
      <c r="G6762" s="69"/>
      <c r="H6762" s="69"/>
      <c r="I6762" s="69"/>
      <c r="J6762" s="70"/>
      <c r="K6762" s="118">
        <f>VLOOKUP(B6762,WB.GDP.1997,'WB (WDI)'!$AN$2,FALSE)</f>
        <v>19347.541924446821</v>
      </c>
      <c r="L6762" s="112">
        <f>VLOOKUP($B6762,WB.UNEMP.1997,'WB (WDI)'!$AN$2,FALSE)</f>
        <v>14.819999694824199</v>
      </c>
    </row>
    <row r="6763" spans="1:12" x14ac:dyDescent="0.25">
      <c r="A6763" s="103">
        <v>1997</v>
      </c>
      <c r="B6763" s="104" t="s">
        <v>131</v>
      </c>
      <c r="C6763" s="105" t="s">
        <v>132</v>
      </c>
      <c r="D6763" s="105" t="s">
        <v>647</v>
      </c>
      <c r="E6763" s="87"/>
      <c r="F6763" s="69"/>
      <c r="G6763" s="69"/>
      <c r="H6763" s="69"/>
      <c r="I6763" s="69"/>
      <c r="J6763" s="70"/>
      <c r="K6763" s="118">
        <f>VLOOKUP(B6763,WB.GDP.1997,'WB (WDI)'!$AN$2,FALSE)</f>
        <v>39251.237425455067</v>
      </c>
      <c r="L6763" s="112" t="e">
        <f>VLOOKUP($B6763,WB.UNEMP.1997,'WB (WDI)'!$AN$2,FALSE)</f>
        <v>#N/A</v>
      </c>
    </row>
    <row r="6764" spans="1:12" x14ac:dyDescent="0.25">
      <c r="A6764" s="103">
        <v>1997</v>
      </c>
      <c r="B6764" s="104" t="s">
        <v>133</v>
      </c>
      <c r="C6764" s="105" t="s">
        <v>134</v>
      </c>
      <c r="D6764" s="105" t="s">
        <v>647</v>
      </c>
      <c r="E6764" s="87"/>
      <c r="F6764" s="69"/>
      <c r="G6764" s="69"/>
      <c r="H6764" s="69"/>
      <c r="I6764" s="69"/>
      <c r="J6764" s="70"/>
      <c r="K6764" s="118">
        <f>VLOOKUP(B6764,WB.GDP.1997,'WB (WDI)'!$AN$2,FALSE)</f>
        <v>35964.095415694552</v>
      </c>
      <c r="L6764" s="112">
        <f>VLOOKUP($B6764,WB.UNEMP.1997,'WB (WDI)'!$AN$2,FALSE)</f>
        <v>9.7600002288818395</v>
      </c>
    </row>
    <row r="6765" spans="1:12" x14ac:dyDescent="0.25">
      <c r="A6765" s="103">
        <v>1997</v>
      </c>
      <c r="B6765" s="104" t="s">
        <v>135</v>
      </c>
      <c r="C6765" s="105" t="s">
        <v>136</v>
      </c>
      <c r="D6765" s="105" t="s">
        <v>647</v>
      </c>
      <c r="E6765" s="87"/>
      <c r="F6765" s="69"/>
      <c r="G6765" s="69"/>
      <c r="H6765" s="69"/>
      <c r="I6765" s="69"/>
      <c r="J6765" s="70"/>
      <c r="K6765" s="118">
        <f>VLOOKUP(B6765,WB.GDP.1997,'WB (WDI)'!$AN$2,FALSE)</f>
        <v>14085.855516696613</v>
      </c>
      <c r="L6765" s="112">
        <f>VLOOKUP($B6765,WB.UNEMP.1997,'WB (WDI)'!$AN$2,FALSE)</f>
        <v>14.6099996566772</v>
      </c>
    </row>
    <row r="6766" spans="1:12" x14ac:dyDescent="0.25">
      <c r="A6766" s="103">
        <v>1997</v>
      </c>
      <c r="B6766" s="104" t="s">
        <v>137</v>
      </c>
      <c r="C6766" s="105" t="s">
        <v>138</v>
      </c>
      <c r="D6766" s="105" t="s">
        <v>647</v>
      </c>
      <c r="E6766" s="87"/>
      <c r="F6766" s="69"/>
      <c r="G6766" s="69"/>
      <c r="H6766" s="69"/>
      <c r="I6766" s="69"/>
      <c r="J6766" s="70"/>
      <c r="K6766" s="118">
        <f>VLOOKUP(B6766,WB.GDP.1997,'WB (WDI)'!$AN$2,FALSE)</f>
        <v>5707.6490894315903</v>
      </c>
      <c r="L6766" s="112">
        <f>VLOOKUP($B6766,WB.UNEMP.1997,'WB (WDI)'!$AN$2,FALSE)</f>
        <v>12.680000305175801</v>
      </c>
    </row>
    <row r="6767" spans="1:12" x14ac:dyDescent="0.25">
      <c r="A6767" s="103">
        <v>1997</v>
      </c>
      <c r="B6767" s="104" t="s">
        <v>139</v>
      </c>
      <c r="C6767" s="105" t="s">
        <v>140</v>
      </c>
      <c r="D6767" s="105" t="s">
        <v>647</v>
      </c>
      <c r="E6767" s="87"/>
      <c r="F6767" s="69"/>
      <c r="G6767" s="69"/>
      <c r="H6767" s="69"/>
      <c r="I6767" s="69"/>
      <c r="J6767" s="70"/>
      <c r="K6767" s="118">
        <f>VLOOKUP(B6767,WB.GDP.1997,'WB (WDI)'!$AN$2,FALSE)</f>
        <v>5312.0776646635768</v>
      </c>
      <c r="L6767" s="112">
        <f>VLOOKUP($B6767,WB.UNEMP.1997,'WB (WDI)'!$AN$2,FALSE)</f>
        <v>2.8800001144409202</v>
      </c>
    </row>
    <row r="6768" spans="1:12" x14ac:dyDescent="0.25">
      <c r="A6768" s="103">
        <v>1997</v>
      </c>
      <c r="B6768" s="104" t="s">
        <v>141</v>
      </c>
      <c r="C6768" s="105" t="s">
        <v>142</v>
      </c>
      <c r="D6768" s="105" t="s">
        <v>647</v>
      </c>
      <c r="E6768" s="87"/>
      <c r="F6768" s="69"/>
      <c r="G6768" s="69"/>
      <c r="H6768" s="69"/>
      <c r="I6768" s="69"/>
      <c r="J6768" s="70"/>
      <c r="K6768" s="118" t="e">
        <f>VLOOKUP(B6768,WB.GDP.1997,'WB (WDI)'!$AN$2,FALSE)</f>
        <v>#N/A</v>
      </c>
      <c r="L6768" s="112" t="e">
        <f>VLOOKUP($B6768,WB.UNEMP.1997,'WB (WDI)'!$AN$2,FALSE)</f>
        <v>#N/A</v>
      </c>
    </row>
    <row r="6769" spans="1:12" x14ac:dyDescent="0.25">
      <c r="A6769" s="103">
        <v>1997</v>
      </c>
      <c r="B6769" s="104" t="s">
        <v>143</v>
      </c>
      <c r="C6769" s="105" t="s">
        <v>144</v>
      </c>
      <c r="D6769" s="105" t="s">
        <v>647</v>
      </c>
      <c r="E6769" s="87"/>
      <c r="F6769" s="69"/>
      <c r="G6769" s="69"/>
      <c r="H6769" s="69"/>
      <c r="I6769" s="69"/>
      <c r="J6769" s="70"/>
      <c r="K6769" s="118" t="e">
        <f>VLOOKUP(B6769,WB.GDP.1997,'WB (WDI)'!$AN$2,FALSE)</f>
        <v>#N/A</v>
      </c>
      <c r="L6769" s="112" t="e">
        <f>VLOOKUP($B6769,WB.UNEMP.1997,'WB (WDI)'!$AN$2,FALSE)</f>
        <v>#N/A</v>
      </c>
    </row>
    <row r="6770" spans="1:12" x14ac:dyDescent="0.25">
      <c r="A6770" s="103">
        <v>1997</v>
      </c>
      <c r="B6770" s="104" t="s">
        <v>145</v>
      </c>
      <c r="C6770" s="105" t="s">
        <v>146</v>
      </c>
      <c r="D6770" s="105" t="s">
        <v>647</v>
      </c>
      <c r="E6770" s="87"/>
      <c r="F6770" s="69"/>
      <c r="G6770" s="69"/>
      <c r="H6770" s="69"/>
      <c r="I6770" s="69"/>
      <c r="J6770" s="70"/>
      <c r="K6770" s="118">
        <f>VLOOKUP(B6770,WB.GDP.1997,'WB (WDI)'!$AN$2,FALSE)</f>
        <v>11520.331639087897</v>
      </c>
      <c r="L6770" s="112">
        <f>VLOOKUP($B6770,WB.UNEMP.1997,'WB (WDI)'!$AN$2,FALSE)</f>
        <v>8.1599998474121094</v>
      </c>
    </row>
    <row r="6771" spans="1:12" x14ac:dyDescent="0.25">
      <c r="A6771" s="103">
        <v>1997</v>
      </c>
      <c r="B6771" s="104" t="s">
        <v>147</v>
      </c>
      <c r="C6771" s="105" t="s">
        <v>148</v>
      </c>
      <c r="D6771" s="105" t="s">
        <v>647</v>
      </c>
      <c r="E6771" s="87"/>
      <c r="F6771" s="69"/>
      <c r="G6771" s="69"/>
      <c r="H6771" s="69"/>
      <c r="I6771" s="69"/>
      <c r="J6771" s="70"/>
      <c r="K6771" s="118" t="e">
        <f>VLOOKUP(B6771,WB.GDP.1997,'WB (WDI)'!$AN$2,FALSE)</f>
        <v>#N/A</v>
      </c>
      <c r="L6771" s="112" t="e">
        <f>VLOOKUP($B6771,WB.UNEMP.1997,'WB (WDI)'!$AN$2,FALSE)</f>
        <v>#N/A</v>
      </c>
    </row>
    <row r="6772" spans="1:12" x14ac:dyDescent="0.25">
      <c r="A6772" s="103">
        <v>1997</v>
      </c>
      <c r="B6772" s="104" t="s">
        <v>149</v>
      </c>
      <c r="C6772" s="105" t="s">
        <v>150</v>
      </c>
      <c r="D6772" s="105" t="s">
        <v>647</v>
      </c>
      <c r="E6772" s="87"/>
      <c r="F6772" s="69"/>
      <c r="G6772" s="69"/>
      <c r="H6772" s="69"/>
      <c r="I6772" s="69"/>
      <c r="J6772" s="70"/>
      <c r="K6772" s="118" t="e">
        <f>VLOOKUP(B6772,WB.GDP.1997,'WB (WDI)'!$AN$2,FALSE)</f>
        <v>#N/A</v>
      </c>
      <c r="L6772" s="112" t="e">
        <f>VLOOKUP($B6772,WB.UNEMP.1997,'WB (WDI)'!$AN$2,FALSE)</f>
        <v>#N/A</v>
      </c>
    </row>
    <row r="6773" spans="1:12" x14ac:dyDescent="0.25">
      <c r="A6773" s="103">
        <v>1997</v>
      </c>
      <c r="B6773" s="104" t="s">
        <v>151</v>
      </c>
      <c r="C6773" s="105" t="s">
        <v>152</v>
      </c>
      <c r="D6773" s="105" t="s">
        <v>647</v>
      </c>
      <c r="E6773" s="87"/>
      <c r="F6773" s="69"/>
      <c r="G6773" s="69"/>
      <c r="H6773" s="69"/>
      <c r="I6773" s="69"/>
      <c r="J6773" s="70"/>
      <c r="K6773" s="118">
        <f>VLOOKUP(B6773,WB.GDP.1997,'WB (WDI)'!$AN$2,FALSE)</f>
        <v>14874.385987249354</v>
      </c>
      <c r="L6773" s="112">
        <f>VLOOKUP($B6773,WB.UNEMP.1997,'WB (WDI)'!$AN$2,FALSE)</f>
        <v>7.1399998664856001</v>
      </c>
    </row>
    <row r="6774" spans="1:12" x14ac:dyDescent="0.25">
      <c r="A6774" s="103">
        <v>1997</v>
      </c>
      <c r="B6774" s="104" t="s">
        <v>153</v>
      </c>
      <c r="C6774" s="105" t="s">
        <v>154</v>
      </c>
      <c r="D6774" s="105" t="s">
        <v>647</v>
      </c>
      <c r="E6774" s="87"/>
      <c r="F6774" s="69"/>
      <c r="G6774" s="69"/>
      <c r="H6774" s="69"/>
      <c r="I6774" s="69"/>
      <c r="J6774" s="70"/>
      <c r="K6774" s="118">
        <f>VLOOKUP(B6774,WB.GDP.1997,'WB (WDI)'!$AN$2,FALSE)</f>
        <v>9612.6792000800033</v>
      </c>
      <c r="L6774" s="112">
        <f>VLOOKUP($B6774,WB.UNEMP.1997,'WB (WDI)'!$AN$2,FALSE)</f>
        <v>12.1400003433228</v>
      </c>
    </row>
    <row r="6775" spans="1:12" x14ac:dyDescent="0.25">
      <c r="A6775" s="103">
        <v>1997</v>
      </c>
      <c r="B6775" s="104" t="s">
        <v>155</v>
      </c>
      <c r="C6775" s="105" t="s">
        <v>156</v>
      </c>
      <c r="D6775" s="105" t="s">
        <v>647</v>
      </c>
      <c r="E6775" s="87"/>
      <c r="F6775" s="69"/>
      <c r="G6775" s="69"/>
      <c r="H6775" s="69"/>
      <c r="I6775" s="69"/>
      <c r="J6775" s="70"/>
      <c r="K6775" s="118">
        <f>VLOOKUP(B6775,WB.GDP.1997,'WB (WDI)'!$AN$2,FALSE)</f>
        <v>11508.607435607961</v>
      </c>
      <c r="L6775" s="112">
        <f>VLOOKUP($B6775,WB.UNEMP.1997,'WB (WDI)'!$AN$2,FALSE)</f>
        <v>5.6799998283386204</v>
      </c>
    </row>
    <row r="6776" spans="1:12" x14ac:dyDescent="0.25">
      <c r="A6776" s="103">
        <v>1997</v>
      </c>
      <c r="B6776" s="104" t="s">
        <v>157</v>
      </c>
      <c r="C6776" s="105" t="s">
        <v>158</v>
      </c>
      <c r="D6776" s="105" t="s">
        <v>647</v>
      </c>
      <c r="E6776" s="87"/>
      <c r="F6776" s="69"/>
      <c r="G6776" s="69"/>
      <c r="H6776" s="69"/>
      <c r="I6776" s="69"/>
      <c r="J6776" s="70"/>
      <c r="K6776" s="118" t="e">
        <f>VLOOKUP(B6776,WB.GDP.1997,'WB (WDI)'!$AN$2,FALSE)</f>
        <v>#N/A</v>
      </c>
      <c r="L6776" s="112">
        <f>VLOOKUP($B6776,WB.UNEMP.1997,'WB (WDI)'!$AN$2,FALSE)</f>
        <v>7.0999999046325701</v>
      </c>
    </row>
    <row r="6777" spans="1:12" x14ac:dyDescent="0.25">
      <c r="A6777" s="103">
        <v>1997</v>
      </c>
      <c r="B6777" s="104" t="s">
        <v>159</v>
      </c>
      <c r="C6777" s="105" t="s">
        <v>160</v>
      </c>
      <c r="D6777" s="105" t="s">
        <v>647</v>
      </c>
      <c r="E6777" s="87"/>
      <c r="F6777" s="69"/>
      <c r="G6777" s="69"/>
      <c r="H6777" s="69"/>
      <c r="I6777" s="69"/>
      <c r="J6777" s="70"/>
      <c r="K6777" s="118" t="e">
        <f>VLOOKUP(B6777,WB.GDP.1997,'WB (WDI)'!$AN$2,FALSE)</f>
        <v>#N/A</v>
      </c>
      <c r="L6777" s="112" t="e">
        <f>VLOOKUP($B6777,WB.UNEMP.1997,'WB (WDI)'!$AN$2,FALSE)</f>
        <v>#N/A</v>
      </c>
    </row>
    <row r="6778" spans="1:12" x14ac:dyDescent="0.25">
      <c r="A6778" s="103">
        <v>1997</v>
      </c>
      <c r="B6778" s="104" t="s">
        <v>161</v>
      </c>
      <c r="C6778" s="105" t="s">
        <v>162</v>
      </c>
      <c r="D6778" s="105" t="s">
        <v>647</v>
      </c>
      <c r="E6778" s="87"/>
      <c r="F6778" s="69"/>
      <c r="G6778" s="69"/>
      <c r="H6778" s="69"/>
      <c r="I6778" s="69"/>
      <c r="J6778" s="70"/>
      <c r="K6778" s="118">
        <f>VLOOKUP(B6778,WB.GDP.1997,'WB (WDI)'!$AN$2,FALSE)</f>
        <v>8897.0018415515297</v>
      </c>
      <c r="L6778" s="112" t="e">
        <f>VLOOKUP($B6778,WB.UNEMP.1997,'WB (WDI)'!$AN$2,FALSE)</f>
        <v>#N/A</v>
      </c>
    </row>
    <row r="6779" spans="1:12" x14ac:dyDescent="0.25">
      <c r="A6779" s="103">
        <v>1997</v>
      </c>
      <c r="B6779" s="104" t="s">
        <v>163</v>
      </c>
      <c r="C6779" s="105" t="s">
        <v>164</v>
      </c>
      <c r="D6779" s="105" t="s">
        <v>647</v>
      </c>
      <c r="E6779" s="87"/>
      <c r="F6779" s="69"/>
      <c r="G6779" s="69"/>
      <c r="H6779" s="69"/>
      <c r="I6779" s="69"/>
      <c r="J6779" s="70"/>
      <c r="K6779" s="118">
        <f>VLOOKUP(B6779,WB.GDP.1997,'WB (WDI)'!$AN$2,FALSE)</f>
        <v>8255.5648112377912</v>
      </c>
      <c r="L6779" s="112">
        <f>VLOOKUP($B6779,WB.UNEMP.1997,'WB (WDI)'!$AN$2,FALSE)</f>
        <v>6.4200000762939498</v>
      </c>
    </row>
    <row r="6780" spans="1:12" x14ac:dyDescent="0.25">
      <c r="A6780" s="103">
        <v>1997</v>
      </c>
      <c r="B6780" s="104" t="s">
        <v>165</v>
      </c>
      <c r="C6780" s="105" t="s">
        <v>166</v>
      </c>
      <c r="D6780" s="105" t="s">
        <v>647</v>
      </c>
      <c r="E6780" s="87"/>
      <c r="F6780" s="69"/>
      <c r="G6780" s="69"/>
      <c r="H6780" s="69"/>
      <c r="I6780" s="69"/>
      <c r="J6780" s="70"/>
      <c r="K6780" s="118">
        <f>VLOOKUP(B6780,WB.GDP.1997,'WB (WDI)'!$AN$2,FALSE)</f>
        <v>8723.8326774079087</v>
      </c>
      <c r="L6780" s="112">
        <f>VLOOKUP($B6780,WB.UNEMP.1997,'WB (WDI)'!$AN$2,FALSE)</f>
        <v>4.78999996185303</v>
      </c>
    </row>
    <row r="6781" spans="1:12" x14ac:dyDescent="0.25">
      <c r="A6781" s="103">
        <v>1997</v>
      </c>
      <c r="B6781" s="104" t="s">
        <v>167</v>
      </c>
      <c r="C6781" s="105" t="s">
        <v>168</v>
      </c>
      <c r="D6781" s="105" t="s">
        <v>647</v>
      </c>
      <c r="E6781" s="87"/>
      <c r="F6781" s="69"/>
      <c r="G6781" s="69"/>
      <c r="H6781" s="69"/>
      <c r="I6781" s="69"/>
      <c r="J6781" s="70"/>
      <c r="K6781" s="118">
        <f>VLOOKUP(B6781,WB.GDP.1997,'WB (WDI)'!$AN$2,FALSE)</f>
        <v>6327.0722147288343</v>
      </c>
      <c r="L6781" s="112">
        <f>VLOOKUP($B6781,WB.UNEMP.1997,'WB (WDI)'!$AN$2,FALSE)</f>
        <v>7.9800000190734899</v>
      </c>
    </row>
    <row r="6782" spans="1:12" x14ac:dyDescent="0.25">
      <c r="A6782" s="103">
        <v>1997</v>
      </c>
      <c r="B6782" s="104" t="s">
        <v>169</v>
      </c>
      <c r="C6782" s="105" t="s">
        <v>170</v>
      </c>
      <c r="D6782" s="105" t="s">
        <v>647</v>
      </c>
      <c r="E6782" s="87"/>
      <c r="F6782" s="69"/>
      <c r="G6782" s="69"/>
      <c r="H6782" s="69"/>
      <c r="I6782" s="69"/>
      <c r="J6782" s="70"/>
      <c r="K6782" s="118" t="e">
        <f>VLOOKUP(B6782,WB.GDP.1997,'WB (WDI)'!$AN$2,FALSE)</f>
        <v>#N/A</v>
      </c>
      <c r="L6782" s="112" t="e">
        <f>VLOOKUP($B6782,WB.UNEMP.1997,'WB (WDI)'!$AN$2,FALSE)</f>
        <v>#N/A</v>
      </c>
    </row>
    <row r="6783" spans="1:12" x14ac:dyDescent="0.25">
      <c r="A6783" s="103">
        <v>1997</v>
      </c>
      <c r="B6783" s="104" t="s">
        <v>171</v>
      </c>
      <c r="C6783" s="105" t="s">
        <v>172</v>
      </c>
      <c r="D6783" s="105" t="s">
        <v>647</v>
      </c>
      <c r="E6783" s="87"/>
      <c r="F6783" s="69"/>
      <c r="G6783" s="69"/>
      <c r="H6783" s="69"/>
      <c r="I6783" s="69"/>
      <c r="J6783" s="70"/>
      <c r="K6783" s="118" t="e">
        <f>VLOOKUP(B6783,WB.GDP.1997,'WB (WDI)'!$AN$2,FALSE)</f>
        <v>#N/A</v>
      </c>
      <c r="L6783" s="112" t="e">
        <f>VLOOKUP($B6783,WB.UNEMP.1997,'WB (WDI)'!$AN$2,FALSE)</f>
        <v>#N/A</v>
      </c>
    </row>
    <row r="6784" spans="1:12" x14ac:dyDescent="0.25">
      <c r="A6784" s="103">
        <v>1997</v>
      </c>
      <c r="B6784" s="104" t="s">
        <v>173</v>
      </c>
      <c r="C6784" s="105" t="s">
        <v>174</v>
      </c>
      <c r="D6784" s="105" t="s">
        <v>647</v>
      </c>
      <c r="E6784" s="87"/>
      <c r="F6784" s="69"/>
      <c r="G6784" s="69"/>
      <c r="H6784" s="69"/>
      <c r="I6784" s="69"/>
      <c r="J6784" s="70"/>
      <c r="K6784" s="118">
        <f>VLOOKUP(B6784,WB.GDP.1997,'WB (WDI)'!$AN$2,FALSE)</f>
        <v>9384.2361980922724</v>
      </c>
      <c r="L6784" s="112" t="e">
        <f>VLOOKUP($B6784,WB.UNEMP.1997,'WB (WDI)'!$AN$2,FALSE)</f>
        <v>#N/A</v>
      </c>
    </row>
    <row r="6785" spans="1:12" x14ac:dyDescent="0.25">
      <c r="A6785" s="103">
        <v>1997</v>
      </c>
      <c r="B6785" s="104" t="s">
        <v>175</v>
      </c>
      <c r="C6785" s="105" t="s">
        <v>176</v>
      </c>
      <c r="D6785" s="105" t="s">
        <v>647</v>
      </c>
      <c r="E6785" s="87"/>
      <c r="F6785" s="69"/>
      <c r="G6785" s="69"/>
      <c r="H6785" s="69"/>
      <c r="I6785" s="69"/>
      <c r="J6785" s="70"/>
      <c r="K6785" s="118" t="e">
        <f>VLOOKUP(B6785,WB.GDP.1997,'WB (WDI)'!$AN$2,FALSE)</f>
        <v>#N/A</v>
      </c>
      <c r="L6785" s="112" t="e">
        <f>VLOOKUP($B6785,WB.UNEMP.1997,'WB (WDI)'!$AN$2,FALSE)</f>
        <v>#N/A</v>
      </c>
    </row>
    <row r="6786" spans="1:12" x14ac:dyDescent="0.25">
      <c r="A6786" s="103">
        <v>1997</v>
      </c>
      <c r="B6786" s="104" t="s">
        <v>177</v>
      </c>
      <c r="C6786" s="105" t="s">
        <v>178</v>
      </c>
      <c r="D6786" s="105" t="s">
        <v>647</v>
      </c>
      <c r="E6786" s="87"/>
      <c r="F6786" s="69"/>
      <c r="G6786" s="69"/>
      <c r="H6786" s="69"/>
      <c r="I6786" s="69"/>
      <c r="J6786" s="70"/>
      <c r="K6786" s="118">
        <f>VLOOKUP(B6786,WB.GDP.1997,'WB (WDI)'!$AN$2,FALSE)</f>
        <v>6180.3447150907041</v>
      </c>
      <c r="L6786" s="112">
        <f>VLOOKUP($B6786,WB.UNEMP.1997,'WB (WDI)'!$AN$2,FALSE)</f>
        <v>2.78999996185303</v>
      </c>
    </row>
    <row r="6787" spans="1:12" x14ac:dyDescent="0.25">
      <c r="A6787" s="103">
        <v>1997</v>
      </c>
      <c r="B6787" s="104" t="s">
        <v>179</v>
      </c>
      <c r="C6787" s="105" t="s">
        <v>180</v>
      </c>
      <c r="D6787" s="105" t="s">
        <v>647</v>
      </c>
      <c r="E6787" s="87"/>
      <c r="F6787" s="69"/>
      <c r="G6787" s="69"/>
      <c r="H6787" s="69"/>
      <c r="I6787" s="69"/>
      <c r="J6787" s="70"/>
      <c r="K6787" s="118">
        <f>VLOOKUP(B6787,WB.GDP.1997,'WB (WDI)'!$AN$2,FALSE)</f>
        <v>7672.32114677342</v>
      </c>
      <c r="L6787" s="112">
        <f>VLOOKUP($B6787,WB.UNEMP.1997,'WB (WDI)'!$AN$2,FALSE)</f>
        <v>11.920000076293899</v>
      </c>
    </row>
    <row r="6788" spans="1:12" x14ac:dyDescent="0.25">
      <c r="A6788" s="103">
        <v>1997</v>
      </c>
      <c r="B6788" s="104" t="s">
        <v>181</v>
      </c>
      <c r="C6788" s="105" t="s">
        <v>182</v>
      </c>
      <c r="D6788" s="105" t="s">
        <v>647</v>
      </c>
      <c r="E6788" s="87"/>
      <c r="F6788" s="69"/>
      <c r="G6788" s="69"/>
      <c r="H6788" s="69"/>
      <c r="I6788" s="69"/>
      <c r="J6788" s="70"/>
      <c r="K6788" s="118">
        <f>VLOOKUP(B6788,WB.GDP.1997,'WB (WDI)'!$AN$2,FALSE)</f>
        <v>2672.5923509587824</v>
      </c>
      <c r="L6788" s="112">
        <f>VLOOKUP($B6788,WB.UNEMP.1997,'WB (WDI)'!$AN$2,FALSE)</f>
        <v>7.1700000762939498</v>
      </c>
    </row>
    <row r="6789" spans="1:12" x14ac:dyDescent="0.25">
      <c r="A6789" s="103">
        <v>1997</v>
      </c>
      <c r="B6789" s="104" t="s">
        <v>183</v>
      </c>
      <c r="C6789" s="105" t="s">
        <v>184</v>
      </c>
      <c r="D6789" s="105" t="s">
        <v>647</v>
      </c>
      <c r="E6789" s="87"/>
      <c r="F6789" s="69"/>
      <c r="G6789" s="69"/>
      <c r="H6789" s="69"/>
      <c r="I6789" s="69"/>
      <c r="J6789" s="70"/>
      <c r="K6789" s="118">
        <f>VLOOKUP(B6789,WB.GDP.1997,'WB (WDI)'!$AN$2,FALSE)</f>
        <v>4049.9779485124218</v>
      </c>
      <c r="L6789" s="112">
        <f>VLOOKUP($B6789,WB.UNEMP.1997,'WB (WDI)'!$AN$2,FALSE)</f>
        <v>3.3199999332428001</v>
      </c>
    </row>
    <row r="6790" spans="1:12" x14ac:dyDescent="0.25">
      <c r="A6790" s="103">
        <v>1997</v>
      </c>
      <c r="B6790" s="104" t="s">
        <v>185</v>
      </c>
      <c r="C6790" s="105" t="s">
        <v>186</v>
      </c>
      <c r="D6790" s="105" t="s">
        <v>647</v>
      </c>
      <c r="E6790" s="87"/>
      <c r="F6790" s="69"/>
      <c r="G6790" s="69"/>
      <c r="H6790" s="69"/>
      <c r="I6790" s="69"/>
      <c r="J6790" s="70"/>
      <c r="K6790" s="118">
        <f>VLOOKUP(B6790,WB.GDP.1997,'WB (WDI)'!$AN$2,FALSE)</f>
        <v>9642.2576186209135</v>
      </c>
      <c r="L6790" s="112">
        <f>VLOOKUP($B6790,WB.UNEMP.1997,'WB (WDI)'!$AN$2,FALSE)</f>
        <v>16.350000381469702</v>
      </c>
    </row>
    <row r="6791" spans="1:12" x14ac:dyDescent="0.25">
      <c r="A6791" s="103">
        <v>1997</v>
      </c>
      <c r="B6791" s="104" t="s">
        <v>187</v>
      </c>
      <c r="C6791" s="105" t="s">
        <v>188</v>
      </c>
      <c r="D6791" s="105" t="s">
        <v>647</v>
      </c>
      <c r="E6791" s="87"/>
      <c r="F6791" s="69"/>
      <c r="G6791" s="69"/>
      <c r="H6791" s="69"/>
      <c r="I6791" s="69"/>
      <c r="J6791" s="70"/>
      <c r="K6791" s="118" t="e">
        <f>VLOOKUP(B6791,WB.GDP.1997,'WB (WDI)'!$AN$2,FALSE)</f>
        <v>#N/A</v>
      </c>
      <c r="L6791" s="112" t="e">
        <f>VLOOKUP($B6791,WB.UNEMP.1997,'WB (WDI)'!$AN$2,FALSE)</f>
        <v>#N/A</v>
      </c>
    </row>
    <row r="6792" spans="1:12" x14ac:dyDescent="0.25">
      <c r="A6792" s="103">
        <v>1997</v>
      </c>
      <c r="B6792" s="104" t="s">
        <v>189</v>
      </c>
      <c r="C6792" s="105" t="s">
        <v>190</v>
      </c>
      <c r="D6792" s="105" t="s">
        <v>647</v>
      </c>
      <c r="E6792" s="87"/>
      <c r="F6792" s="69"/>
      <c r="G6792" s="69"/>
      <c r="H6792" s="69"/>
      <c r="I6792" s="69"/>
      <c r="J6792" s="70"/>
      <c r="K6792" s="118">
        <f>VLOOKUP(B6792,WB.GDP.1997,'WB (WDI)'!$AN$2,FALSE)</f>
        <v>16421.746278745857</v>
      </c>
      <c r="L6792" s="112">
        <f>VLOOKUP($B6792,WB.UNEMP.1997,'WB (WDI)'!$AN$2,FALSE)</f>
        <v>4.2399997711181596</v>
      </c>
    </row>
    <row r="6793" spans="1:12" x14ac:dyDescent="0.25">
      <c r="A6793" s="103">
        <v>1997</v>
      </c>
      <c r="B6793" s="104" t="s">
        <v>191</v>
      </c>
      <c r="C6793" s="105" t="s">
        <v>192</v>
      </c>
      <c r="D6793" s="105" t="s">
        <v>647</v>
      </c>
      <c r="E6793" s="87"/>
      <c r="F6793" s="69"/>
      <c r="G6793" s="69"/>
      <c r="H6793" s="69"/>
      <c r="I6793" s="69"/>
      <c r="J6793" s="70"/>
      <c r="K6793" s="118" t="e">
        <f>VLOOKUP(B6793,WB.GDP.1997,'WB (WDI)'!$AN$2,FALSE)</f>
        <v>#N/A</v>
      </c>
      <c r="L6793" s="112" t="e">
        <f>VLOOKUP($B6793,WB.UNEMP.1997,'WB (WDI)'!$AN$2,FALSE)</f>
        <v>#N/A</v>
      </c>
    </row>
    <row r="6794" spans="1:12" x14ac:dyDescent="0.25">
      <c r="A6794" s="103">
        <v>1997</v>
      </c>
      <c r="B6794" s="104" t="s">
        <v>193</v>
      </c>
      <c r="C6794" s="105" t="s">
        <v>194</v>
      </c>
      <c r="D6794" s="105" t="s">
        <v>647</v>
      </c>
      <c r="E6794" s="87"/>
      <c r="F6794" s="69"/>
      <c r="G6794" s="69"/>
      <c r="H6794" s="69"/>
      <c r="I6794" s="69"/>
      <c r="J6794" s="70"/>
      <c r="K6794" s="118">
        <f>VLOOKUP(B6794,WB.GDP.1997,'WB (WDI)'!$AN$2,FALSE)</f>
        <v>3606.359441242198</v>
      </c>
      <c r="L6794" s="112">
        <f>VLOOKUP($B6794,WB.UNEMP.1997,'WB (WDI)'!$AN$2,FALSE)</f>
        <v>7.5599999427795401</v>
      </c>
    </row>
    <row r="6795" spans="1:12" x14ac:dyDescent="0.25">
      <c r="A6795" s="103">
        <v>1997</v>
      </c>
      <c r="B6795" s="104" t="s">
        <v>195</v>
      </c>
      <c r="C6795" s="105" t="s">
        <v>196</v>
      </c>
      <c r="D6795" s="105" t="s">
        <v>647</v>
      </c>
      <c r="E6795" s="87"/>
      <c r="F6795" s="69"/>
      <c r="G6795" s="69"/>
      <c r="H6795" s="69"/>
      <c r="I6795" s="69"/>
      <c r="J6795" s="70"/>
      <c r="K6795" s="118">
        <f>VLOOKUP(B6795,WB.GDP.1997,'WB (WDI)'!$AN$2,FALSE)</f>
        <v>13447.512544833087</v>
      </c>
      <c r="L6795" s="112">
        <f>VLOOKUP($B6795,WB.UNEMP.1997,'WB (WDI)'!$AN$2,FALSE)</f>
        <v>3.7799999713897701</v>
      </c>
    </row>
    <row r="6796" spans="1:12" x14ac:dyDescent="0.25">
      <c r="A6796" s="103">
        <v>1997</v>
      </c>
      <c r="B6796" s="104" t="s">
        <v>197</v>
      </c>
      <c r="C6796" s="105" t="s">
        <v>198</v>
      </c>
      <c r="D6796" s="105" t="s">
        <v>647</v>
      </c>
      <c r="E6796" s="87"/>
      <c r="F6796" s="69"/>
      <c r="G6796" s="69"/>
      <c r="H6796" s="69"/>
      <c r="I6796" s="69"/>
      <c r="J6796" s="70"/>
      <c r="K6796" s="118">
        <f>VLOOKUP(B6796,WB.GDP.1997,'WB (WDI)'!$AN$2,FALSE)</f>
        <v>9420.9765439936946</v>
      </c>
      <c r="L6796" s="112">
        <f>VLOOKUP($B6796,WB.UNEMP.1997,'WB (WDI)'!$AN$2,FALSE)</f>
        <v>9.3400001525878906</v>
      </c>
    </row>
    <row r="6797" spans="1:12" x14ac:dyDescent="0.25">
      <c r="A6797" s="103">
        <v>1997</v>
      </c>
      <c r="B6797" s="104" t="s">
        <v>199</v>
      </c>
      <c r="C6797" s="105" t="s">
        <v>200</v>
      </c>
      <c r="D6797" s="105" t="s">
        <v>647</v>
      </c>
      <c r="E6797" s="87"/>
      <c r="F6797" s="69"/>
      <c r="G6797" s="69"/>
      <c r="H6797" s="69"/>
      <c r="I6797" s="69"/>
      <c r="J6797" s="70"/>
      <c r="K6797" s="118">
        <f>VLOOKUP(B6797,WB.GDP.1997,'WB (WDI)'!$AN$2,FALSE)</f>
        <v>6492.5499098251066</v>
      </c>
      <c r="L6797" s="112">
        <f>VLOOKUP($B6797,WB.UNEMP.1997,'WB (WDI)'!$AN$2,FALSE)</f>
        <v>5.7600002288818404</v>
      </c>
    </row>
    <row r="6798" spans="1:12" x14ac:dyDescent="0.25">
      <c r="A6798" s="103">
        <v>1997</v>
      </c>
      <c r="B6798" s="104" t="s">
        <v>201</v>
      </c>
      <c r="C6798" s="105" t="s">
        <v>202</v>
      </c>
      <c r="D6798" s="105" t="s">
        <v>647</v>
      </c>
      <c r="E6798" s="87"/>
      <c r="F6798" s="69"/>
      <c r="G6798" s="69"/>
      <c r="H6798" s="69"/>
      <c r="I6798" s="69"/>
      <c r="J6798" s="70"/>
      <c r="K6798" s="118">
        <f>VLOOKUP(B6798,WB.GDP.1997,'WB (WDI)'!$AN$2,FALSE)</f>
        <v>26584.899986599212</v>
      </c>
      <c r="L6798" s="112">
        <f>VLOOKUP($B6798,WB.UNEMP.1997,'WB (WDI)'!$AN$2,FALSE)</f>
        <v>13.800000190734901</v>
      </c>
    </row>
    <row r="6799" spans="1:12" x14ac:dyDescent="0.25">
      <c r="A6799" s="103">
        <v>1997</v>
      </c>
      <c r="B6799" s="104" t="s">
        <v>203</v>
      </c>
      <c r="C6799" s="105" t="s">
        <v>204</v>
      </c>
      <c r="D6799" s="105" t="s">
        <v>647</v>
      </c>
      <c r="E6799" s="87"/>
      <c r="F6799" s="69"/>
      <c r="G6799" s="69"/>
      <c r="H6799" s="69"/>
      <c r="I6799" s="69"/>
      <c r="J6799" s="70"/>
      <c r="K6799" s="118" t="e">
        <f>VLOOKUP(B6799,WB.GDP.1997,'WB (WDI)'!$AN$2,FALSE)</f>
        <v>#N/A</v>
      </c>
      <c r="L6799" s="112" t="e">
        <f>VLOOKUP($B6799,WB.UNEMP.1997,'WB (WDI)'!$AN$2,FALSE)</f>
        <v>#N/A</v>
      </c>
    </row>
    <row r="6800" spans="1:12" x14ac:dyDescent="0.25">
      <c r="A6800" s="103">
        <v>1997</v>
      </c>
      <c r="B6800" s="104" t="s">
        <v>205</v>
      </c>
      <c r="C6800" s="105" t="s">
        <v>206</v>
      </c>
      <c r="D6800" s="105" t="s">
        <v>647</v>
      </c>
      <c r="E6800" s="87"/>
      <c r="F6800" s="69"/>
      <c r="G6800" s="69"/>
      <c r="H6800" s="69"/>
      <c r="I6800" s="69"/>
      <c r="J6800" s="70"/>
      <c r="K6800" s="118">
        <f>VLOOKUP(B6800,WB.GDP.1997,'WB (WDI)'!$AN$2,FALSE)</f>
        <v>19528.35280592378</v>
      </c>
      <c r="L6800" s="112" t="e">
        <f>VLOOKUP($B6800,WB.UNEMP.1997,'WB (WDI)'!$AN$2,FALSE)</f>
        <v>#N/A</v>
      </c>
    </row>
    <row r="6801" spans="1:12" x14ac:dyDescent="0.25">
      <c r="A6801" s="103">
        <v>1997</v>
      </c>
      <c r="B6801" s="104" t="s">
        <v>207</v>
      </c>
      <c r="C6801" s="105" t="s">
        <v>208</v>
      </c>
      <c r="D6801" s="105" t="s">
        <v>647</v>
      </c>
      <c r="E6801" s="87"/>
      <c r="F6801" s="69"/>
      <c r="G6801" s="69"/>
      <c r="H6801" s="69"/>
      <c r="I6801" s="69"/>
      <c r="J6801" s="70"/>
      <c r="K6801" s="118">
        <f>VLOOKUP(B6801,WB.GDP.1997,'WB (WDI)'!$AN$2,FALSE)</f>
        <v>12332.276135595752</v>
      </c>
      <c r="L6801" s="112">
        <f>VLOOKUP($B6801,WB.UNEMP.1997,'WB (WDI)'!$AN$2,FALSE)</f>
        <v>20.469999313354499</v>
      </c>
    </row>
    <row r="6802" spans="1:12" x14ac:dyDescent="0.25">
      <c r="A6802" s="103">
        <v>1997</v>
      </c>
      <c r="B6802" s="104" t="s">
        <v>209</v>
      </c>
      <c r="C6802" s="105" t="s">
        <v>210</v>
      </c>
      <c r="D6802" s="105" t="s">
        <v>647</v>
      </c>
      <c r="E6802" s="87"/>
      <c r="F6802" s="69"/>
      <c r="G6802" s="69"/>
      <c r="H6802" s="69"/>
      <c r="I6802" s="69"/>
      <c r="J6802" s="70"/>
      <c r="K6802" s="118" t="e">
        <f>VLOOKUP(B6802,WB.GDP.1997,'WB (WDI)'!$AN$2,FALSE)</f>
        <v>#N/A</v>
      </c>
      <c r="L6802" s="112" t="e">
        <f>VLOOKUP($B6802,WB.UNEMP.1997,'WB (WDI)'!$AN$2,FALSE)</f>
        <v>#N/A</v>
      </c>
    </row>
    <row r="6803" spans="1:12" x14ac:dyDescent="0.25">
      <c r="A6803" s="103">
        <v>1997</v>
      </c>
      <c r="B6803" s="104" t="s">
        <v>211</v>
      </c>
      <c r="C6803" s="105" t="s">
        <v>212</v>
      </c>
      <c r="D6803" s="105" t="s">
        <v>647</v>
      </c>
      <c r="E6803" s="87"/>
      <c r="F6803" s="69"/>
      <c r="G6803" s="69"/>
      <c r="H6803" s="69"/>
      <c r="I6803" s="69"/>
      <c r="J6803" s="70"/>
      <c r="K6803" s="118">
        <f>VLOOKUP(B6803,WB.GDP.1997,'WB (WDI)'!$AN$2,FALSE)</f>
        <v>7949.2771763229348</v>
      </c>
      <c r="L6803" s="112">
        <f>VLOOKUP($B6803,WB.UNEMP.1997,'WB (WDI)'!$AN$2,FALSE)</f>
        <v>20.709999084472699</v>
      </c>
    </row>
    <row r="6804" spans="1:12" x14ac:dyDescent="0.25">
      <c r="A6804" s="103">
        <v>1997</v>
      </c>
      <c r="B6804" s="104" t="s">
        <v>213</v>
      </c>
      <c r="C6804" s="105" t="s">
        <v>214</v>
      </c>
      <c r="D6804" s="105" t="s">
        <v>647</v>
      </c>
      <c r="E6804" s="87"/>
      <c r="F6804" s="69"/>
      <c r="G6804" s="69"/>
      <c r="H6804" s="69"/>
      <c r="I6804" s="69"/>
      <c r="J6804" s="70"/>
      <c r="K6804" s="118" t="e">
        <f>VLOOKUP(B6804,WB.GDP.1997,'WB (WDI)'!$AN$2,FALSE)</f>
        <v>#N/A</v>
      </c>
      <c r="L6804" s="112" t="e">
        <f>VLOOKUP($B6804,WB.UNEMP.1997,'WB (WDI)'!$AN$2,FALSE)</f>
        <v>#N/A</v>
      </c>
    </row>
    <row r="6805" spans="1:12" x14ac:dyDescent="0.25">
      <c r="A6805" s="103">
        <v>1997</v>
      </c>
      <c r="B6805" s="104" t="s">
        <v>215</v>
      </c>
      <c r="C6805" s="105" t="s">
        <v>651</v>
      </c>
      <c r="D6805" s="105" t="s">
        <v>647</v>
      </c>
      <c r="E6805" s="87"/>
      <c r="F6805" s="69"/>
      <c r="G6805" s="69"/>
      <c r="H6805" s="69"/>
      <c r="I6805" s="69"/>
      <c r="J6805" s="70"/>
      <c r="K6805" s="118" t="e">
        <f>VLOOKUP(B6805,WB.GDP.1997,'WB (WDI)'!$AN$2,FALSE)</f>
        <v>#N/A</v>
      </c>
      <c r="L6805" s="112" t="e">
        <f>VLOOKUP($B6805,WB.UNEMP.1997,'WB (WDI)'!$AN$2,FALSE)</f>
        <v>#N/A</v>
      </c>
    </row>
    <row r="6806" spans="1:12" x14ac:dyDescent="0.25">
      <c r="A6806" s="103">
        <v>1997</v>
      </c>
      <c r="B6806" s="104" t="s">
        <v>216</v>
      </c>
      <c r="C6806" s="105" t="s">
        <v>217</v>
      </c>
      <c r="D6806" s="105" t="s">
        <v>647</v>
      </c>
      <c r="E6806" s="87"/>
      <c r="F6806" s="69"/>
      <c r="G6806" s="69"/>
      <c r="H6806" s="69"/>
      <c r="I6806" s="69"/>
      <c r="J6806" s="70"/>
      <c r="K6806" s="118">
        <f>VLOOKUP(B6806,WB.GDP.1997,'WB (WDI)'!$AN$2,FALSE)</f>
        <v>11840.526987811665</v>
      </c>
      <c r="L6806" s="112">
        <f>VLOOKUP($B6806,WB.UNEMP.1997,'WB (WDI)'!$AN$2,FALSE)</f>
        <v>10.560000419616699</v>
      </c>
    </row>
    <row r="6807" spans="1:12" x14ac:dyDescent="0.25">
      <c r="A6807" s="103">
        <v>1997</v>
      </c>
      <c r="B6807" s="104" t="s">
        <v>218</v>
      </c>
      <c r="C6807" s="105" t="s">
        <v>219</v>
      </c>
      <c r="D6807" s="105" t="s">
        <v>647</v>
      </c>
      <c r="E6807" s="87"/>
      <c r="F6807" s="69"/>
      <c r="G6807" s="69"/>
      <c r="H6807" s="69"/>
      <c r="I6807" s="69"/>
      <c r="J6807" s="70"/>
      <c r="K6807" s="118">
        <f>VLOOKUP(B6807,WB.GDP.1997,'WB (WDI)'!$AN$2,FALSE)</f>
        <v>13660.270984258435</v>
      </c>
      <c r="L6807" s="112">
        <f>VLOOKUP($B6807,WB.UNEMP.1997,'WB (WDI)'!$AN$2,FALSE)</f>
        <v>3.46000003814697</v>
      </c>
    </row>
    <row r="6808" spans="1:12" x14ac:dyDescent="0.25">
      <c r="A6808" s="103">
        <v>1997</v>
      </c>
      <c r="B6808" s="104" t="s">
        <v>220</v>
      </c>
      <c r="C6808" s="105" t="s">
        <v>221</v>
      </c>
      <c r="D6808" s="105" t="s">
        <v>647</v>
      </c>
      <c r="E6808" s="87"/>
      <c r="F6808" s="69"/>
      <c r="G6808" s="69"/>
      <c r="H6808" s="69"/>
      <c r="I6808" s="69"/>
      <c r="J6808" s="70"/>
      <c r="K6808" s="118" t="e">
        <f>VLOOKUP(B6808,WB.GDP.1997,'WB (WDI)'!$AN$2,FALSE)</f>
        <v>#N/A</v>
      </c>
      <c r="L6808" s="112" t="e">
        <f>VLOOKUP($B6808,WB.UNEMP.1997,'WB (WDI)'!$AN$2,FALSE)</f>
        <v>#N/A</v>
      </c>
    </row>
    <row r="6809" spans="1:12" x14ac:dyDescent="0.25">
      <c r="A6809" s="103">
        <v>1997</v>
      </c>
      <c r="B6809" s="104" t="s">
        <v>222</v>
      </c>
      <c r="C6809" s="105" t="s">
        <v>223</v>
      </c>
      <c r="D6809" s="105" t="s">
        <v>647</v>
      </c>
      <c r="E6809" s="87"/>
      <c r="F6809" s="69"/>
      <c r="G6809" s="69"/>
      <c r="H6809" s="69"/>
      <c r="I6809" s="69"/>
      <c r="J6809" s="70"/>
      <c r="K6809" s="118" t="e">
        <f>VLOOKUP(B6809,WB.GDP.1997,'WB (WDI)'!$AN$2,FALSE)</f>
        <v>#N/A</v>
      </c>
      <c r="L6809" s="112">
        <f>VLOOKUP($B6809,WB.UNEMP.1997,'WB (WDI)'!$AN$2,FALSE)</f>
        <v>6.5999999046325701</v>
      </c>
    </row>
    <row r="6810" spans="1:12" x14ac:dyDescent="0.25">
      <c r="A6810" s="103">
        <v>1997</v>
      </c>
      <c r="B6810" s="104" t="s">
        <v>224</v>
      </c>
      <c r="C6810" s="105" t="s">
        <v>225</v>
      </c>
      <c r="D6810" s="105" t="s">
        <v>647</v>
      </c>
      <c r="E6810" s="87"/>
      <c r="F6810" s="69"/>
      <c r="G6810" s="69"/>
      <c r="H6810" s="69"/>
      <c r="I6810" s="69"/>
      <c r="J6810" s="70"/>
      <c r="K6810" s="118">
        <f>VLOOKUP(B6810,WB.GDP.1997,'WB (WDI)'!$AN$2,FALSE)</f>
        <v>13428.629434987326</v>
      </c>
      <c r="L6810" s="112">
        <f>VLOOKUP($B6810,WB.UNEMP.1997,'WB (WDI)'!$AN$2,FALSE)</f>
        <v>9.2700004577636701</v>
      </c>
    </row>
    <row r="6811" spans="1:12" x14ac:dyDescent="0.25">
      <c r="A6811" s="103">
        <v>1997</v>
      </c>
      <c r="B6811" s="104" t="s">
        <v>226</v>
      </c>
      <c r="C6811" s="105" t="s">
        <v>227</v>
      </c>
      <c r="D6811" s="105" t="s">
        <v>647</v>
      </c>
      <c r="E6811" s="87"/>
      <c r="F6811" s="69"/>
      <c r="G6811" s="69"/>
      <c r="H6811" s="69"/>
      <c r="I6811" s="69"/>
      <c r="J6811" s="70"/>
      <c r="K6811" s="118" t="e">
        <f>VLOOKUP(B6811,WB.GDP.1997,'WB (WDI)'!$AN$2,FALSE)</f>
        <v>#N/A</v>
      </c>
      <c r="L6811" s="112">
        <f>VLOOKUP($B6811,WB.UNEMP.1997,'WB (WDI)'!$AN$2,FALSE)</f>
        <v>11.1599998474121</v>
      </c>
    </row>
    <row r="6812" spans="1:12" x14ac:dyDescent="0.25">
      <c r="A6812" s="103">
        <v>1997</v>
      </c>
      <c r="B6812" s="104" t="s">
        <v>228</v>
      </c>
      <c r="C6812" s="105" t="s">
        <v>229</v>
      </c>
      <c r="D6812" s="105" t="s">
        <v>616</v>
      </c>
      <c r="E6812" s="87"/>
      <c r="F6812" s="69"/>
      <c r="G6812" s="69"/>
      <c r="H6812" s="69"/>
      <c r="I6812" s="69"/>
      <c r="J6812" s="70"/>
      <c r="K6812" s="118">
        <f>VLOOKUP(B6812,WB.GDP.1997,'WB (WDI)'!$AN$2,FALSE)</f>
        <v>72403.879773150635</v>
      </c>
      <c r="L6812" s="112" t="e">
        <f>VLOOKUP($B6812,WB.UNEMP.1997,'WB (WDI)'!$AN$2,FALSE)</f>
        <v>#N/A</v>
      </c>
    </row>
    <row r="6813" spans="1:12" x14ac:dyDescent="0.25">
      <c r="A6813" s="103">
        <v>1997</v>
      </c>
      <c r="B6813" s="104" t="s">
        <v>230</v>
      </c>
      <c r="C6813" s="105" t="s">
        <v>231</v>
      </c>
      <c r="D6813" s="105" t="s">
        <v>616</v>
      </c>
      <c r="E6813" s="87"/>
      <c r="F6813" s="69"/>
      <c r="G6813" s="69"/>
      <c r="H6813" s="69"/>
      <c r="I6813" s="69"/>
      <c r="J6813" s="70"/>
      <c r="K6813" s="118">
        <f>VLOOKUP(B6813,WB.GDP.1997,'WB (WDI)'!$AN$2,FALSE)</f>
        <v>34111.352524874776</v>
      </c>
      <c r="L6813" s="112">
        <f>VLOOKUP($B6813,WB.UNEMP.1997,'WB (WDI)'!$AN$2,FALSE)</f>
        <v>9.1000003814697301</v>
      </c>
    </row>
    <row r="6814" spans="1:12" x14ac:dyDescent="0.25">
      <c r="A6814" s="103">
        <v>1997</v>
      </c>
      <c r="B6814" s="104" t="s">
        <v>232</v>
      </c>
      <c r="C6814" s="105" t="s">
        <v>233</v>
      </c>
      <c r="D6814" s="105" t="s">
        <v>616</v>
      </c>
      <c r="E6814" s="87"/>
      <c r="F6814" s="69"/>
      <c r="G6814" s="69"/>
      <c r="H6814" s="69"/>
      <c r="I6814" s="69"/>
      <c r="J6814" s="70"/>
      <c r="K6814" s="118" t="e">
        <f>VLOOKUP(B6814,WB.GDP.1997,'WB (WDI)'!$AN$2,FALSE)</f>
        <v>#N/A</v>
      </c>
      <c r="L6814" s="112" t="e">
        <f>VLOOKUP($B6814,WB.UNEMP.1997,'WB (WDI)'!$AN$2,FALSE)</f>
        <v>#N/A</v>
      </c>
    </row>
    <row r="6815" spans="1:12" x14ac:dyDescent="0.25">
      <c r="A6815" s="103">
        <v>1997</v>
      </c>
      <c r="B6815" s="104" t="s">
        <v>234</v>
      </c>
      <c r="C6815" s="105" t="s">
        <v>235</v>
      </c>
      <c r="D6815" s="105" t="s">
        <v>616</v>
      </c>
      <c r="E6815" s="87"/>
      <c r="F6815" s="69"/>
      <c r="G6815" s="69"/>
      <c r="H6815" s="69"/>
      <c r="I6815" s="69"/>
      <c r="J6815" s="70"/>
      <c r="K6815" s="118" t="e">
        <f>VLOOKUP(B6815,WB.GDP.1997,'WB (WDI)'!$AN$2,FALSE)</f>
        <v>#N/A</v>
      </c>
      <c r="L6815" s="112" t="e">
        <f>VLOOKUP($B6815,WB.UNEMP.1997,'WB (WDI)'!$AN$2,FALSE)</f>
        <v>#N/A</v>
      </c>
    </row>
    <row r="6816" spans="1:12" x14ac:dyDescent="0.25">
      <c r="A6816" s="103">
        <v>1997</v>
      </c>
      <c r="B6816" s="104" t="s">
        <v>236</v>
      </c>
      <c r="C6816" s="105" t="s">
        <v>237</v>
      </c>
      <c r="D6816" s="105" t="s">
        <v>616</v>
      </c>
      <c r="E6816" s="87"/>
      <c r="F6816" s="69"/>
      <c r="G6816" s="69"/>
      <c r="H6816" s="69"/>
      <c r="I6816" s="69"/>
      <c r="J6816" s="70"/>
      <c r="K6816" s="118">
        <f>VLOOKUP(B6816,WB.GDP.1997,'WB (WDI)'!$AN$2,FALSE)</f>
        <v>45551.414804900705</v>
      </c>
      <c r="L6816" s="112">
        <f>VLOOKUP($B6816,WB.UNEMP.1997,'WB (WDI)'!$AN$2,FALSE)</f>
        <v>5</v>
      </c>
    </row>
    <row r="6817" spans="1:12" x14ac:dyDescent="0.25">
      <c r="A6817" s="103">
        <v>1997</v>
      </c>
      <c r="B6817" s="104" t="s">
        <v>238</v>
      </c>
      <c r="C6817" s="105" t="s">
        <v>239</v>
      </c>
      <c r="D6817" s="105" t="s">
        <v>240</v>
      </c>
      <c r="E6817" s="87"/>
      <c r="F6817" s="69"/>
      <c r="G6817" s="69"/>
      <c r="H6817" s="69"/>
      <c r="I6817" s="69"/>
      <c r="J6817" s="70"/>
      <c r="K6817" s="118">
        <f>VLOOKUP(B6817,WB.GDP.1997,'WB (WDI)'!$AN$2,FALSE)</f>
        <v>9016.0032472451512</v>
      </c>
      <c r="L6817" s="112">
        <f>VLOOKUP($B6817,WB.UNEMP.1997,'WB (WDI)'!$AN$2,FALSE)</f>
        <v>13.0100002288818</v>
      </c>
    </row>
    <row r="6818" spans="1:12" x14ac:dyDescent="0.25">
      <c r="A6818" s="103">
        <v>1997</v>
      </c>
      <c r="B6818" s="104" t="s">
        <v>241</v>
      </c>
      <c r="C6818" s="105" t="s">
        <v>242</v>
      </c>
      <c r="D6818" s="105" t="s">
        <v>240</v>
      </c>
      <c r="E6818" s="87"/>
      <c r="F6818" s="69"/>
      <c r="G6818" s="69"/>
      <c r="H6818" s="69"/>
      <c r="I6818" s="69"/>
      <c r="J6818" s="70"/>
      <c r="K6818" s="118">
        <f>VLOOKUP(B6818,WB.GDP.1997,'WB (WDI)'!$AN$2,FALSE)</f>
        <v>2877.0985692938825</v>
      </c>
      <c r="L6818" s="112">
        <f>VLOOKUP($B6818,WB.UNEMP.1997,'WB (WDI)'!$AN$2,FALSE)</f>
        <v>7.5</v>
      </c>
    </row>
    <row r="6819" spans="1:12" x14ac:dyDescent="0.25">
      <c r="A6819" s="103">
        <v>1997</v>
      </c>
      <c r="B6819" s="104" t="s">
        <v>243</v>
      </c>
      <c r="C6819" s="105" t="s">
        <v>244</v>
      </c>
      <c r="D6819" s="105" t="s">
        <v>240</v>
      </c>
      <c r="E6819" s="87"/>
      <c r="F6819" s="69"/>
      <c r="G6819" s="69"/>
      <c r="H6819" s="69"/>
      <c r="I6819" s="69"/>
      <c r="J6819" s="70"/>
      <c r="K6819" s="118">
        <f>VLOOKUP(B6819,WB.GDP.1997,'WB (WDI)'!$AN$2,FALSE)</f>
        <v>1108.263479802466</v>
      </c>
      <c r="L6819" s="112">
        <f>VLOOKUP($B6819,WB.UNEMP.1997,'WB (WDI)'!$AN$2,FALSE)</f>
        <v>13.8999996185303</v>
      </c>
    </row>
    <row r="6820" spans="1:12" x14ac:dyDescent="0.25">
      <c r="A6820" s="103">
        <v>1997</v>
      </c>
      <c r="B6820" s="104" t="s">
        <v>245</v>
      </c>
      <c r="C6820" s="105" t="s">
        <v>246</v>
      </c>
      <c r="D6820" s="105" t="s">
        <v>240</v>
      </c>
      <c r="E6820" s="87"/>
      <c r="F6820" s="69"/>
      <c r="G6820" s="69"/>
      <c r="H6820" s="69"/>
      <c r="I6820" s="69"/>
      <c r="J6820" s="70"/>
      <c r="K6820" s="118">
        <f>VLOOKUP(B6820,WB.GDP.1997,'WB (WDI)'!$AN$2,FALSE)</f>
        <v>3642.1964661343982</v>
      </c>
      <c r="L6820" s="112">
        <f>VLOOKUP($B6820,WB.UNEMP.1997,'WB (WDI)'!$AN$2,FALSE)</f>
        <v>11</v>
      </c>
    </row>
    <row r="6821" spans="1:12" x14ac:dyDescent="0.25">
      <c r="A6821" s="103">
        <v>1997</v>
      </c>
      <c r="B6821" s="104" t="s">
        <v>247</v>
      </c>
      <c r="C6821" s="105" t="s">
        <v>248</v>
      </c>
      <c r="D6821" s="105" t="s">
        <v>240</v>
      </c>
      <c r="E6821" s="87"/>
      <c r="F6821" s="69"/>
      <c r="G6821" s="69"/>
      <c r="H6821" s="69"/>
      <c r="I6821" s="69"/>
      <c r="J6821" s="70"/>
      <c r="K6821" s="118">
        <f>VLOOKUP(B6821,WB.GDP.1997,'WB (WDI)'!$AN$2,FALSE)</f>
        <v>2569.3103812628428</v>
      </c>
      <c r="L6821" s="112">
        <f>VLOOKUP($B6821,WB.UNEMP.1997,'WB (WDI)'!$AN$2,FALSE)</f>
        <v>10.8999996185303</v>
      </c>
    </row>
    <row r="6822" spans="1:12" x14ac:dyDescent="0.25">
      <c r="A6822" s="103">
        <v>1997</v>
      </c>
      <c r="B6822" s="104" t="s">
        <v>249</v>
      </c>
      <c r="C6822" s="105" t="s">
        <v>250</v>
      </c>
      <c r="D6822" s="105" t="s">
        <v>240</v>
      </c>
      <c r="E6822" s="87"/>
      <c r="F6822" s="69"/>
      <c r="G6822" s="69"/>
      <c r="H6822" s="69"/>
      <c r="I6822" s="69"/>
      <c r="J6822" s="70"/>
      <c r="K6822" s="118">
        <f>VLOOKUP(B6822,WB.GDP.1997,'WB (WDI)'!$AN$2,FALSE)</f>
        <v>2812.7111346022011</v>
      </c>
      <c r="L6822" s="112">
        <f>VLOOKUP($B6822,WB.UNEMP.1997,'WB (WDI)'!$AN$2,FALSE)</f>
        <v>3.2000000476837198</v>
      </c>
    </row>
    <row r="6823" spans="1:12" x14ac:dyDescent="0.25">
      <c r="A6823" s="103">
        <v>1997</v>
      </c>
      <c r="B6823" s="104" t="s">
        <v>251</v>
      </c>
      <c r="C6823" s="105" t="s">
        <v>649</v>
      </c>
      <c r="D6823" s="105" t="s">
        <v>240</v>
      </c>
      <c r="E6823" s="87"/>
      <c r="F6823" s="69"/>
      <c r="G6823" s="69"/>
      <c r="H6823" s="69"/>
      <c r="I6823" s="69"/>
      <c r="J6823" s="70"/>
      <c r="K6823" s="118">
        <f>VLOOKUP(B6823,WB.GDP.1997,'WB (WDI)'!$AN$2,FALSE)</f>
        <v>35910.573444984453</v>
      </c>
      <c r="L6823" s="112">
        <f>VLOOKUP($B6823,WB.UNEMP.1997,'WB (WDI)'!$AN$2,FALSE)</f>
        <v>2.2200000286102299</v>
      </c>
    </row>
    <row r="6824" spans="1:12" x14ac:dyDescent="0.25">
      <c r="A6824" s="103">
        <v>1997</v>
      </c>
      <c r="B6824" s="104" t="s">
        <v>252</v>
      </c>
      <c r="C6824" s="105" t="s">
        <v>650</v>
      </c>
      <c r="D6824" s="105" t="s">
        <v>240</v>
      </c>
      <c r="E6824" s="87"/>
      <c r="F6824" s="69"/>
      <c r="G6824" s="69"/>
      <c r="H6824" s="69"/>
      <c r="I6824" s="69"/>
      <c r="J6824" s="70"/>
      <c r="K6824" s="118">
        <f>VLOOKUP(B6824,WB.GDP.1997,'WB (WDI)'!$AN$2,FALSE)</f>
        <v>54832.049960051554</v>
      </c>
      <c r="L6824" s="112">
        <f>VLOOKUP($B6824,WB.UNEMP.1997,'WB (WDI)'!$AN$2,FALSE)</f>
        <v>3.2000000476837198</v>
      </c>
    </row>
    <row r="6825" spans="1:12" x14ac:dyDescent="0.25">
      <c r="A6825" s="103">
        <v>1997</v>
      </c>
      <c r="B6825" s="104" t="s">
        <v>253</v>
      </c>
      <c r="C6825" s="105" t="s">
        <v>653</v>
      </c>
      <c r="D6825" s="105" t="s">
        <v>240</v>
      </c>
      <c r="E6825" s="87"/>
      <c r="F6825" s="69"/>
      <c r="G6825" s="69"/>
      <c r="H6825" s="69"/>
      <c r="I6825" s="69"/>
      <c r="J6825" s="70"/>
      <c r="K6825" s="118" t="e">
        <f>VLOOKUP(B6825,WB.GDP.1997,'WB (WDI)'!$AN$2,FALSE)</f>
        <v>#N/A</v>
      </c>
      <c r="L6825" s="112">
        <f>VLOOKUP($B6825,WB.UNEMP.1997,'WB (WDI)'!$AN$2,FALSE)</f>
        <v>2.96000003814697</v>
      </c>
    </row>
    <row r="6826" spans="1:12" x14ac:dyDescent="0.25">
      <c r="A6826" s="103">
        <v>1997</v>
      </c>
      <c r="B6826" s="104" t="s">
        <v>254</v>
      </c>
      <c r="C6826" s="105" t="s">
        <v>255</v>
      </c>
      <c r="D6826" s="105" t="s">
        <v>240</v>
      </c>
      <c r="E6826" s="87"/>
      <c r="F6826" s="69"/>
      <c r="G6826" s="69"/>
      <c r="H6826" s="69"/>
      <c r="I6826" s="69"/>
      <c r="J6826" s="70"/>
      <c r="K6826" s="118">
        <f>VLOOKUP(B6826,WB.GDP.1997,'WB (WDI)'!$AN$2,FALSE)</f>
        <v>35461.232346004741</v>
      </c>
      <c r="L6826" s="112">
        <f>VLOOKUP($B6826,WB.UNEMP.1997,'WB (WDI)'!$AN$2,FALSE)</f>
        <v>3.4000000953674299</v>
      </c>
    </row>
    <row r="6827" spans="1:12" x14ac:dyDescent="0.25">
      <c r="A6827" s="103">
        <v>1997</v>
      </c>
      <c r="B6827" s="104" t="s">
        <v>256</v>
      </c>
      <c r="C6827" s="105" t="s">
        <v>257</v>
      </c>
      <c r="D6827" s="105" t="s">
        <v>240</v>
      </c>
      <c r="E6827" s="87"/>
      <c r="F6827" s="69"/>
      <c r="G6827" s="69"/>
      <c r="H6827" s="69"/>
      <c r="I6827" s="69"/>
      <c r="J6827" s="70"/>
      <c r="K6827" s="118">
        <f>VLOOKUP(B6827,WB.GDP.1997,'WB (WDI)'!$AN$2,FALSE)</f>
        <v>4314.8658038633912</v>
      </c>
      <c r="L6827" s="112">
        <f>VLOOKUP($B6827,WB.UNEMP.1997,'WB (WDI)'!$AN$2,FALSE)</f>
        <v>6.1700000762939498</v>
      </c>
    </row>
    <row r="6828" spans="1:12" x14ac:dyDescent="0.25">
      <c r="A6828" s="103">
        <v>1997</v>
      </c>
      <c r="B6828" s="104" t="s">
        <v>258</v>
      </c>
      <c r="C6828" s="105" t="s">
        <v>652</v>
      </c>
      <c r="D6828" s="105" t="s">
        <v>240</v>
      </c>
      <c r="E6828" s="87"/>
      <c r="F6828" s="69"/>
      <c r="G6828" s="69"/>
      <c r="H6828" s="69"/>
      <c r="I6828" s="69"/>
      <c r="J6828" s="70"/>
      <c r="K6828" s="118">
        <f>VLOOKUP(B6828,WB.GDP.1997,'WB (WDI)'!$AN$2,FALSE)</f>
        <v>20444.172738970166</v>
      </c>
      <c r="L6828" s="112">
        <f>VLOOKUP($B6828,WB.UNEMP.1997,'WB (WDI)'!$AN$2,FALSE)</f>
        <v>2.6099998950958301</v>
      </c>
    </row>
    <row r="6829" spans="1:12" x14ac:dyDescent="0.25">
      <c r="A6829" s="103">
        <v>1997</v>
      </c>
      <c r="B6829" s="104" t="s">
        <v>259</v>
      </c>
      <c r="C6829" s="105" t="s">
        <v>260</v>
      </c>
      <c r="D6829" s="105" t="s">
        <v>240</v>
      </c>
      <c r="E6829" s="87"/>
      <c r="F6829" s="69"/>
      <c r="G6829" s="69"/>
      <c r="H6829" s="69"/>
      <c r="I6829" s="69"/>
      <c r="J6829" s="70"/>
      <c r="K6829" s="118">
        <f>VLOOKUP(B6829,WB.GDP.1997,'WB (WDI)'!$AN$2,FALSE)</f>
        <v>69940.87396349886</v>
      </c>
      <c r="L6829" s="112">
        <f>VLOOKUP($B6829,WB.UNEMP.1997,'WB (WDI)'!$AN$2,FALSE)</f>
        <v>5.1999998092651403</v>
      </c>
    </row>
    <row r="6830" spans="1:12" x14ac:dyDescent="0.25">
      <c r="A6830" s="103">
        <v>1997</v>
      </c>
      <c r="B6830" s="104" t="s">
        <v>261</v>
      </c>
      <c r="C6830" s="105" t="s">
        <v>262</v>
      </c>
      <c r="D6830" s="105" t="s">
        <v>240</v>
      </c>
      <c r="E6830" s="87"/>
      <c r="F6830" s="69"/>
      <c r="G6830" s="69"/>
      <c r="H6830" s="69"/>
      <c r="I6830" s="69"/>
      <c r="J6830" s="70"/>
      <c r="K6830" s="118">
        <f>VLOOKUP(B6830,WB.GDP.1997,'WB (WDI)'!$AN$2,FALSE)</f>
        <v>1228.2989795730168</v>
      </c>
      <c r="L6830" s="112">
        <f>VLOOKUP($B6830,WB.UNEMP.1997,'WB (WDI)'!$AN$2,FALSE)</f>
        <v>0.88999998569488503</v>
      </c>
    </row>
    <row r="6831" spans="1:12" x14ac:dyDescent="0.25">
      <c r="A6831" s="103">
        <v>1997</v>
      </c>
      <c r="B6831" s="104" t="s">
        <v>263</v>
      </c>
      <c r="C6831" s="105" t="s">
        <v>264</v>
      </c>
      <c r="D6831" s="105" t="s">
        <v>240</v>
      </c>
      <c r="E6831" s="87"/>
      <c r="F6831" s="69"/>
      <c r="G6831" s="69"/>
      <c r="H6831" s="69"/>
      <c r="I6831" s="69"/>
      <c r="J6831" s="70"/>
      <c r="K6831" s="118">
        <f>VLOOKUP(B6831,WB.GDP.1997,'WB (WDI)'!$AN$2,FALSE)</f>
        <v>6458.0725453611985</v>
      </c>
      <c r="L6831" s="112">
        <f>VLOOKUP($B6831,WB.UNEMP.1997,'WB (WDI)'!$AN$2,FALSE)</f>
        <v>4.6799998283386204</v>
      </c>
    </row>
    <row r="6832" spans="1:12" x14ac:dyDescent="0.25">
      <c r="A6832" s="103">
        <v>1997</v>
      </c>
      <c r="B6832" s="104" t="s">
        <v>265</v>
      </c>
      <c r="C6832" s="105" t="s">
        <v>266</v>
      </c>
      <c r="D6832" s="105" t="s">
        <v>240</v>
      </c>
      <c r="E6832" s="87"/>
      <c r="F6832" s="69"/>
      <c r="G6832" s="69"/>
      <c r="H6832" s="69"/>
      <c r="I6832" s="69"/>
      <c r="J6832" s="70"/>
      <c r="K6832" s="118">
        <f>VLOOKUP(B6832,WB.GDP.1997,'WB (WDI)'!$AN$2,FALSE)</f>
        <v>2555.3480382514608</v>
      </c>
      <c r="L6832" s="112">
        <f>VLOOKUP($B6832,WB.UNEMP.1997,'WB (WDI)'!$AN$2,FALSE)</f>
        <v>2.3199999332428001</v>
      </c>
    </row>
    <row r="6833" spans="1:12" x14ac:dyDescent="0.25">
      <c r="A6833" s="103">
        <v>1997</v>
      </c>
      <c r="B6833" s="104" t="s">
        <v>267</v>
      </c>
      <c r="C6833" s="105" t="s">
        <v>268</v>
      </c>
      <c r="D6833" s="105" t="s">
        <v>240</v>
      </c>
      <c r="E6833" s="87"/>
      <c r="F6833" s="69"/>
      <c r="G6833" s="69"/>
      <c r="H6833" s="69"/>
      <c r="I6833" s="69"/>
      <c r="J6833" s="70"/>
      <c r="K6833" s="118">
        <f>VLOOKUP(B6833,WB.GDP.1997,'WB (WDI)'!$AN$2,FALSE)</f>
        <v>15995.717260139627</v>
      </c>
      <c r="L6833" s="112">
        <f>VLOOKUP($B6833,WB.UNEMP.1997,'WB (WDI)'!$AN$2,FALSE)</f>
        <v>2.4500000476837198</v>
      </c>
    </row>
    <row r="6834" spans="1:12" x14ac:dyDescent="0.25">
      <c r="A6834" s="103">
        <v>1997</v>
      </c>
      <c r="B6834" s="104" t="s">
        <v>269</v>
      </c>
      <c r="C6834" s="105" t="s">
        <v>270</v>
      </c>
      <c r="D6834" s="105" t="s">
        <v>240</v>
      </c>
      <c r="E6834" s="87"/>
      <c r="F6834" s="69"/>
      <c r="G6834" s="69"/>
      <c r="H6834" s="69"/>
      <c r="I6834" s="69"/>
      <c r="J6834" s="70"/>
      <c r="K6834" s="118">
        <f>VLOOKUP(B6834,WB.GDP.1997,'WB (WDI)'!$AN$2,FALSE)</f>
        <v>849.48656344612039</v>
      </c>
      <c r="L6834" s="112">
        <f>VLOOKUP($B6834,WB.UNEMP.1997,'WB (WDI)'!$AN$2,FALSE)</f>
        <v>0.81999999284744296</v>
      </c>
    </row>
    <row r="6835" spans="1:12" x14ac:dyDescent="0.25">
      <c r="A6835" s="103">
        <v>1997</v>
      </c>
      <c r="B6835" s="104" t="s">
        <v>271</v>
      </c>
      <c r="C6835" s="105" t="s">
        <v>272</v>
      </c>
      <c r="D6835" s="105" t="s">
        <v>240</v>
      </c>
      <c r="E6835" s="87"/>
      <c r="F6835" s="69"/>
      <c r="G6835" s="69"/>
      <c r="H6835" s="69"/>
      <c r="I6835" s="69"/>
      <c r="J6835" s="70"/>
      <c r="K6835" s="118">
        <f>VLOOKUP(B6835,WB.GDP.1997,'WB (WDI)'!$AN$2,FALSE)</f>
        <v>4444.7861877058722</v>
      </c>
      <c r="L6835" s="112">
        <f>VLOOKUP($B6835,WB.UNEMP.1997,'WB (WDI)'!$AN$2,FALSE)</f>
        <v>3.7000000476837198</v>
      </c>
    </row>
    <row r="6836" spans="1:12" x14ac:dyDescent="0.25">
      <c r="A6836" s="103">
        <v>1997</v>
      </c>
      <c r="B6836" s="104" t="s">
        <v>273</v>
      </c>
      <c r="C6836" s="105" t="s">
        <v>274</v>
      </c>
      <c r="D6836" s="105" t="s">
        <v>240</v>
      </c>
      <c r="E6836" s="87"/>
      <c r="F6836" s="69"/>
      <c r="G6836" s="69"/>
      <c r="H6836" s="69"/>
      <c r="I6836" s="69"/>
      <c r="J6836" s="70"/>
      <c r="K6836" s="118">
        <f>VLOOKUP(B6836,WB.GDP.1997,'WB (WDI)'!$AN$2,FALSE)</f>
        <v>52711.00299333805</v>
      </c>
      <c r="L6836" s="112">
        <f>VLOOKUP($B6836,WB.UNEMP.1997,'WB (WDI)'!$AN$2,FALSE)</f>
        <v>2.5</v>
      </c>
    </row>
    <row r="6837" spans="1:12" x14ac:dyDescent="0.25">
      <c r="A6837" s="103">
        <v>1997</v>
      </c>
      <c r="B6837" s="104" t="s">
        <v>275</v>
      </c>
      <c r="C6837" s="105" t="s">
        <v>276</v>
      </c>
      <c r="D6837" s="105" t="s">
        <v>240</v>
      </c>
      <c r="E6837" s="87"/>
      <c r="F6837" s="69"/>
      <c r="G6837" s="69"/>
      <c r="H6837" s="69"/>
      <c r="I6837" s="69"/>
      <c r="J6837" s="70"/>
      <c r="K6837" s="118">
        <f>VLOOKUP(B6837,WB.GDP.1997,'WB (WDI)'!$AN$2,FALSE)</f>
        <v>10069.372349486421</v>
      </c>
      <c r="L6837" s="112">
        <f>VLOOKUP($B6837,WB.UNEMP.1997,'WB (WDI)'!$AN$2,FALSE)</f>
        <v>0.87000000476837203</v>
      </c>
    </row>
    <row r="6838" spans="1:12" x14ac:dyDescent="0.25">
      <c r="A6838" s="103">
        <v>1997</v>
      </c>
      <c r="B6838" s="104" t="s">
        <v>277</v>
      </c>
      <c r="C6838" s="105" t="s">
        <v>278</v>
      </c>
      <c r="D6838" s="105" t="s">
        <v>240</v>
      </c>
      <c r="E6838" s="87"/>
      <c r="F6838" s="69"/>
      <c r="G6838" s="69"/>
      <c r="H6838" s="69"/>
      <c r="I6838" s="69"/>
      <c r="J6838" s="70"/>
      <c r="K6838" s="118" t="e">
        <f>VLOOKUP(B6838,WB.GDP.1997,'WB (WDI)'!$AN$2,FALSE)</f>
        <v>#N/A</v>
      </c>
      <c r="L6838" s="112">
        <f>VLOOKUP($B6838,WB.UNEMP.1997,'WB (WDI)'!$AN$2,FALSE)</f>
        <v>3.3599998950958301</v>
      </c>
    </row>
    <row r="6839" spans="1:12" x14ac:dyDescent="0.25">
      <c r="A6839" s="103">
        <v>1997</v>
      </c>
      <c r="B6839" s="104" t="s">
        <v>279</v>
      </c>
      <c r="C6839" s="105" t="s">
        <v>280</v>
      </c>
      <c r="D6839" s="105" t="s">
        <v>240</v>
      </c>
      <c r="E6839" s="87"/>
      <c r="F6839" s="69"/>
      <c r="G6839" s="69"/>
      <c r="H6839" s="69"/>
      <c r="I6839" s="69"/>
      <c r="J6839" s="70"/>
      <c r="K6839" s="118">
        <f>VLOOKUP(B6839,WB.GDP.1997,'WB (WDI)'!$AN$2,FALSE)</f>
        <v>2587.0551478521579</v>
      </c>
      <c r="L6839" s="112">
        <f>VLOOKUP($B6839,WB.UNEMP.1997,'WB (WDI)'!$AN$2,FALSE)</f>
        <v>2.8699998855590798</v>
      </c>
    </row>
    <row r="6840" spans="1:12" x14ac:dyDescent="0.25">
      <c r="A6840" s="103">
        <v>1997</v>
      </c>
      <c r="B6840" s="104" t="s">
        <v>281</v>
      </c>
      <c r="C6840" s="105" t="s">
        <v>282</v>
      </c>
      <c r="D6840" s="105" t="s">
        <v>240</v>
      </c>
      <c r="E6840" s="87"/>
      <c r="F6840" s="69"/>
      <c r="G6840" s="69"/>
      <c r="H6840" s="69"/>
      <c r="I6840" s="69"/>
      <c r="J6840" s="70"/>
      <c r="K6840" s="118" t="e">
        <f>VLOOKUP(B6840,WB.GDP.1997,'WB (WDI)'!$AN$2,FALSE)</f>
        <v>#N/A</v>
      </c>
      <c r="L6840" s="112">
        <f>VLOOKUP($B6840,WB.UNEMP.1997,'WB (WDI)'!$AN$2,FALSE)</f>
        <v>11.6400003433228</v>
      </c>
    </row>
    <row r="6841" spans="1:12" x14ac:dyDescent="0.25">
      <c r="A6841" s="103">
        <v>1997</v>
      </c>
      <c r="B6841" s="104" t="s">
        <v>283</v>
      </c>
      <c r="C6841" s="105" t="s">
        <v>284</v>
      </c>
      <c r="D6841" s="105" t="s">
        <v>240</v>
      </c>
      <c r="E6841" s="87"/>
      <c r="F6841" s="69"/>
      <c r="G6841" s="69"/>
      <c r="H6841" s="69"/>
      <c r="I6841" s="69"/>
      <c r="J6841" s="70"/>
      <c r="K6841" s="118">
        <f>VLOOKUP(B6841,WB.GDP.1997,'WB (WDI)'!$AN$2,FALSE)</f>
        <v>1775.9642209617718</v>
      </c>
      <c r="L6841" s="112">
        <f>VLOOKUP($B6841,WB.UNEMP.1997,'WB (WDI)'!$AN$2,FALSE)</f>
        <v>2.6900000572204599</v>
      </c>
    </row>
    <row r="6842" spans="1:12" x14ac:dyDescent="0.25">
      <c r="A6842" s="103">
        <v>1997</v>
      </c>
      <c r="B6842" s="104" t="s">
        <v>285</v>
      </c>
      <c r="C6842" s="105" t="s">
        <v>286</v>
      </c>
      <c r="D6842" s="105" t="s">
        <v>240</v>
      </c>
      <c r="E6842" s="87"/>
      <c r="F6842" s="69"/>
      <c r="G6842" s="69"/>
      <c r="H6842" s="69"/>
      <c r="I6842" s="69"/>
      <c r="J6842" s="70"/>
      <c r="K6842" s="118">
        <f>VLOOKUP(B6842,WB.GDP.1997,'WB (WDI)'!$AN$2,FALSE)</f>
        <v>3557.5368736267128</v>
      </c>
      <c r="L6842" s="112">
        <f>VLOOKUP($B6842,WB.UNEMP.1997,'WB (WDI)'!$AN$2,FALSE)</f>
        <v>1.3999999761581401</v>
      </c>
    </row>
    <row r="6843" spans="1:12" x14ac:dyDescent="0.25">
      <c r="A6843" s="103">
        <v>1997</v>
      </c>
      <c r="B6843" s="104" t="s">
        <v>287</v>
      </c>
      <c r="C6843" s="105" t="s">
        <v>288</v>
      </c>
      <c r="D6843" s="105" t="s">
        <v>240</v>
      </c>
      <c r="E6843" s="87"/>
      <c r="F6843" s="69"/>
      <c r="G6843" s="69"/>
      <c r="H6843" s="69"/>
      <c r="I6843" s="69"/>
      <c r="J6843" s="70"/>
      <c r="K6843" s="118">
        <f>VLOOKUP(B6843,WB.GDP.1997,'WB (WDI)'!$AN$2,FALSE)</f>
        <v>2263.8730356534625</v>
      </c>
      <c r="L6843" s="112">
        <f>VLOOKUP($B6843,WB.UNEMP.1997,'WB (WDI)'!$AN$2,FALSE)</f>
        <v>5.7399997711181596</v>
      </c>
    </row>
    <row r="6844" spans="1:12" x14ac:dyDescent="0.25">
      <c r="A6844" s="103">
        <v>1997</v>
      </c>
      <c r="B6844" s="104" t="s">
        <v>289</v>
      </c>
      <c r="C6844" s="105" t="s">
        <v>290</v>
      </c>
      <c r="D6844" s="105" t="s">
        <v>240</v>
      </c>
      <c r="E6844" s="87"/>
      <c r="F6844" s="69"/>
      <c r="G6844" s="69"/>
      <c r="H6844" s="69"/>
      <c r="I6844" s="69"/>
      <c r="J6844" s="70"/>
      <c r="K6844" s="118">
        <f>VLOOKUP(B6844,WB.GDP.1997,'WB (WDI)'!$AN$2,FALSE)</f>
        <v>9599.5481993527828</v>
      </c>
      <c r="L6844" s="112">
        <f>VLOOKUP($B6844,WB.UNEMP.1997,'WB (WDI)'!$AN$2,FALSE)</f>
        <v>9.6599998474121094</v>
      </c>
    </row>
    <row r="6845" spans="1:12" x14ac:dyDescent="0.25">
      <c r="A6845" s="103">
        <v>1997</v>
      </c>
      <c r="B6845" s="104" t="s">
        <v>291</v>
      </c>
      <c r="C6845" s="105" t="s">
        <v>292</v>
      </c>
      <c r="D6845" s="105" t="s">
        <v>240</v>
      </c>
      <c r="E6845" s="87"/>
      <c r="F6845" s="69"/>
      <c r="G6845" s="69"/>
      <c r="H6845" s="69"/>
      <c r="I6845" s="69"/>
      <c r="J6845" s="70"/>
      <c r="K6845" s="118">
        <f>VLOOKUP(B6845,WB.GDP.1997,'WB (WDI)'!$AN$2,FALSE)</f>
        <v>11935.369439914433</v>
      </c>
      <c r="L6845" s="112">
        <f>VLOOKUP($B6845,WB.UNEMP.1997,'WB (WDI)'!$AN$2,FALSE)</f>
        <v>1.20000004768372</v>
      </c>
    </row>
    <row r="6846" spans="1:12" x14ac:dyDescent="0.25">
      <c r="A6846" s="103">
        <v>1997</v>
      </c>
      <c r="B6846" s="104" t="s">
        <v>293</v>
      </c>
      <c r="C6846" s="105" t="s">
        <v>294</v>
      </c>
      <c r="D6846" s="105" t="s">
        <v>240</v>
      </c>
      <c r="E6846" s="87"/>
      <c r="F6846" s="69"/>
      <c r="G6846" s="69"/>
      <c r="H6846" s="69"/>
      <c r="I6846" s="69"/>
      <c r="J6846" s="70"/>
      <c r="K6846" s="118">
        <f>VLOOKUP(B6846,WB.GDP.1997,'WB (WDI)'!$AN$2,FALSE)</f>
        <v>1680.4826516952278</v>
      </c>
      <c r="L6846" s="112">
        <f>VLOOKUP($B6846,WB.UNEMP.1997,'WB (WDI)'!$AN$2,FALSE)</f>
        <v>1.83000004291534</v>
      </c>
    </row>
    <row r="6847" spans="1:12" x14ac:dyDescent="0.25">
      <c r="A6847" s="103">
        <v>1997</v>
      </c>
      <c r="B6847" s="104" t="s">
        <v>295</v>
      </c>
      <c r="C6847" s="105" t="s">
        <v>296</v>
      </c>
      <c r="D6847" s="105" t="s">
        <v>240</v>
      </c>
      <c r="E6847" s="87"/>
      <c r="F6847" s="69"/>
      <c r="G6847" s="69"/>
      <c r="H6847" s="69"/>
      <c r="I6847" s="69"/>
      <c r="J6847" s="70"/>
      <c r="K6847" s="118">
        <f>VLOOKUP(B6847,WB.GDP.1997,'WB (WDI)'!$AN$2,FALSE)</f>
        <v>3180.3511318625733</v>
      </c>
      <c r="L6847" s="112">
        <f>VLOOKUP($B6847,WB.UNEMP.1997,'WB (WDI)'!$AN$2,FALSE)</f>
        <v>0.62999999523162797</v>
      </c>
    </row>
    <row r="6848" spans="1:12" x14ac:dyDescent="0.25">
      <c r="A6848" s="103">
        <v>1997</v>
      </c>
      <c r="B6848" s="104" t="s">
        <v>297</v>
      </c>
      <c r="C6848" s="105" t="s">
        <v>298</v>
      </c>
      <c r="D6848" s="105" t="s">
        <v>240</v>
      </c>
      <c r="E6848" s="87"/>
      <c r="F6848" s="69"/>
      <c r="G6848" s="69"/>
      <c r="H6848" s="69"/>
      <c r="I6848" s="69"/>
      <c r="J6848" s="70"/>
      <c r="K6848" s="118">
        <f>VLOOKUP(B6848,WB.GDP.1997,'WB (WDI)'!$AN$2,FALSE)</f>
        <v>5225.5767407007988</v>
      </c>
      <c r="L6848" s="112">
        <f>VLOOKUP($B6848,WB.UNEMP.1997,'WB (WDI)'!$AN$2,FALSE)</f>
        <v>10.6000003814697</v>
      </c>
    </row>
    <row r="6849" spans="1:12" x14ac:dyDescent="0.25">
      <c r="A6849" s="103">
        <v>1997</v>
      </c>
      <c r="B6849" s="104" t="s">
        <v>299</v>
      </c>
      <c r="C6849" s="105" t="s">
        <v>300</v>
      </c>
      <c r="D6849" s="105" t="s">
        <v>240</v>
      </c>
      <c r="E6849" s="87"/>
      <c r="F6849" s="69"/>
      <c r="G6849" s="69"/>
      <c r="H6849" s="69"/>
      <c r="I6849" s="69"/>
      <c r="J6849" s="70"/>
      <c r="K6849" s="118">
        <f>VLOOKUP(B6849,WB.GDP.1997,'WB (WDI)'!$AN$2,FALSE)</f>
        <v>3378.9358029792625</v>
      </c>
      <c r="L6849" s="112">
        <f>VLOOKUP($B6849,WB.UNEMP.1997,'WB (WDI)'!$AN$2,FALSE)</f>
        <v>10.800000190734901</v>
      </c>
    </row>
    <row r="6850" spans="1:12" x14ac:dyDescent="0.25">
      <c r="A6850" s="103">
        <v>1997</v>
      </c>
      <c r="B6850" s="104" t="s">
        <v>301</v>
      </c>
      <c r="C6850" s="105" t="s">
        <v>302</v>
      </c>
      <c r="D6850" s="105" t="s">
        <v>240</v>
      </c>
      <c r="E6850" s="87"/>
      <c r="F6850" s="69"/>
      <c r="G6850" s="69"/>
      <c r="H6850" s="69"/>
      <c r="I6850" s="69"/>
      <c r="J6850" s="70"/>
      <c r="K6850" s="118">
        <f>VLOOKUP(B6850,WB.GDP.1997,'WB (WDI)'!$AN$2,FALSE)</f>
        <v>3178.977396071552</v>
      </c>
      <c r="L6850" s="112">
        <f>VLOOKUP($B6850,WB.UNEMP.1997,'WB (WDI)'!$AN$2,FALSE)</f>
        <v>9.1000003814697301</v>
      </c>
    </row>
    <row r="6851" spans="1:12" x14ac:dyDescent="0.25">
      <c r="A6851" s="103">
        <v>1997</v>
      </c>
      <c r="B6851" s="104" t="s">
        <v>303</v>
      </c>
      <c r="C6851" s="105" t="s">
        <v>304</v>
      </c>
      <c r="D6851" s="105" t="s">
        <v>240</v>
      </c>
      <c r="E6851" s="87"/>
      <c r="F6851" s="69"/>
      <c r="G6851" s="69"/>
      <c r="H6851" s="69"/>
      <c r="I6851" s="69"/>
      <c r="J6851" s="70"/>
      <c r="K6851" s="118">
        <f>VLOOKUP(B6851,WB.GDP.1997,'WB (WDI)'!$AN$2,FALSE)</f>
        <v>47956.746126765844</v>
      </c>
      <c r="L6851" s="112">
        <f>VLOOKUP($B6851,WB.UNEMP.1997,'WB (WDI)'!$AN$2,FALSE)</f>
        <v>0.89999997615814198</v>
      </c>
    </row>
    <row r="6852" spans="1:12" x14ac:dyDescent="0.25">
      <c r="A6852" s="103">
        <v>1997</v>
      </c>
      <c r="B6852" s="104" t="s">
        <v>305</v>
      </c>
      <c r="C6852" s="105" t="s">
        <v>306</v>
      </c>
      <c r="D6852" s="105" t="s">
        <v>240</v>
      </c>
      <c r="E6852" s="87"/>
      <c r="F6852" s="69"/>
      <c r="G6852" s="69"/>
      <c r="H6852" s="69"/>
      <c r="I6852" s="69"/>
      <c r="J6852" s="70"/>
      <c r="K6852" s="118">
        <f>VLOOKUP(B6852,WB.GDP.1997,'WB (WDI)'!$AN$2,FALSE)</f>
        <v>28818.635723970099</v>
      </c>
      <c r="L6852" s="112">
        <f>VLOOKUP($B6852,WB.UNEMP.1997,'WB (WDI)'!$AN$2,FALSE)</f>
        <v>4.46000003814697</v>
      </c>
    </row>
    <row r="6853" spans="1:12" x14ac:dyDescent="0.25">
      <c r="A6853" s="103">
        <v>1997</v>
      </c>
      <c r="B6853" s="104" t="s">
        <v>307</v>
      </c>
      <c r="C6853" s="105" t="s">
        <v>308</v>
      </c>
      <c r="D6853" s="105" t="s">
        <v>240</v>
      </c>
      <c r="E6853" s="87"/>
      <c r="F6853" s="69"/>
      <c r="G6853" s="69"/>
      <c r="H6853" s="69"/>
      <c r="I6853" s="69"/>
      <c r="J6853" s="70"/>
      <c r="K6853" s="118">
        <f>VLOOKUP(B6853,WB.GDP.1997,'WB (WDI)'!$AN$2,FALSE)</f>
        <v>4268.695273272042</v>
      </c>
      <c r="L6853" s="112">
        <f>VLOOKUP($B6853,WB.UNEMP.1997,'WB (WDI)'!$AN$2,FALSE)</f>
        <v>11.5</v>
      </c>
    </row>
    <row r="6854" spans="1:12" x14ac:dyDescent="0.25">
      <c r="A6854" s="103">
        <v>1997</v>
      </c>
      <c r="B6854" s="104" t="s">
        <v>309</v>
      </c>
      <c r="C6854" s="105" t="s">
        <v>310</v>
      </c>
      <c r="D6854" s="105" t="s">
        <v>240</v>
      </c>
      <c r="E6854" s="87"/>
      <c r="F6854" s="69"/>
      <c r="G6854" s="69"/>
      <c r="H6854" s="69"/>
      <c r="I6854" s="69"/>
      <c r="J6854" s="70"/>
      <c r="K6854" s="118">
        <f>VLOOKUP(B6854,WB.GDP.1997,'WB (WDI)'!$AN$2,FALSE)</f>
        <v>5735.2293699780812</v>
      </c>
      <c r="L6854" s="112">
        <f>VLOOKUP($B6854,WB.UNEMP.1997,'WB (WDI)'!$AN$2,FALSE)</f>
        <v>9.0299997329711896</v>
      </c>
    </row>
    <row r="6855" spans="1:12" x14ac:dyDescent="0.25">
      <c r="A6855" s="103">
        <v>1997</v>
      </c>
      <c r="B6855" s="104" t="s">
        <v>311</v>
      </c>
      <c r="C6855" s="105" t="s">
        <v>312</v>
      </c>
      <c r="D6855" s="105" t="s">
        <v>240</v>
      </c>
      <c r="E6855" s="87"/>
      <c r="F6855" s="69"/>
      <c r="G6855" s="69"/>
      <c r="H6855" s="69"/>
      <c r="I6855" s="69"/>
      <c r="J6855" s="70"/>
      <c r="K6855" s="118">
        <f>VLOOKUP(B6855,WB.GDP.1997,'WB (WDI)'!$AN$2,FALSE)</f>
        <v>29587.379579202036</v>
      </c>
      <c r="L6855" s="112">
        <f>VLOOKUP($B6855,WB.UNEMP.1997,'WB (WDI)'!$AN$2,FALSE)</f>
        <v>9.75</v>
      </c>
    </row>
    <row r="6856" spans="1:12" x14ac:dyDescent="0.25">
      <c r="A6856" s="103">
        <v>1997</v>
      </c>
      <c r="B6856" s="104" t="s">
        <v>313</v>
      </c>
      <c r="C6856" s="105" t="s">
        <v>314</v>
      </c>
      <c r="D6856" s="105" t="s">
        <v>240</v>
      </c>
      <c r="E6856" s="87"/>
      <c r="F6856" s="69"/>
      <c r="G6856" s="69"/>
      <c r="H6856" s="69"/>
      <c r="I6856" s="69"/>
      <c r="J6856" s="70"/>
      <c r="K6856" s="118">
        <f>VLOOKUP(B6856,WB.GDP.1997,'WB (WDI)'!$AN$2,FALSE)</f>
        <v>8318.4884411414187</v>
      </c>
      <c r="L6856" s="112">
        <f>VLOOKUP($B6856,WB.UNEMP.1997,'WB (WDI)'!$AN$2,FALSE)</f>
        <v>13.689999580383301</v>
      </c>
    </row>
    <row r="6857" spans="1:12" x14ac:dyDescent="0.25">
      <c r="A6857" s="103">
        <v>1997</v>
      </c>
      <c r="B6857" s="104" t="s">
        <v>315</v>
      </c>
      <c r="C6857" s="105" t="s">
        <v>316</v>
      </c>
      <c r="D6857" s="105" t="s">
        <v>240</v>
      </c>
      <c r="E6857" s="87"/>
      <c r="F6857" s="69"/>
      <c r="G6857" s="69"/>
      <c r="H6857" s="69"/>
      <c r="I6857" s="69"/>
      <c r="J6857" s="70"/>
      <c r="K6857" s="118">
        <f>VLOOKUP(B6857,WB.GDP.1997,'WB (WDI)'!$AN$2,FALSE)</f>
        <v>61687.515314650642</v>
      </c>
      <c r="L6857" s="112">
        <f>VLOOKUP($B6857,WB.UNEMP.1997,'WB (WDI)'!$AN$2,FALSE)</f>
        <v>0.69999998807907104</v>
      </c>
    </row>
    <row r="6858" spans="1:12" x14ac:dyDescent="0.25">
      <c r="A6858" s="103">
        <v>1997</v>
      </c>
      <c r="B6858" s="104" t="s">
        <v>317</v>
      </c>
      <c r="C6858" s="105" t="s">
        <v>318</v>
      </c>
      <c r="D6858" s="105" t="s">
        <v>240</v>
      </c>
      <c r="E6858" s="87"/>
      <c r="F6858" s="69"/>
      <c r="G6858" s="69"/>
      <c r="H6858" s="69"/>
      <c r="I6858" s="69"/>
      <c r="J6858" s="70"/>
      <c r="K6858" s="118">
        <f>VLOOKUP(B6858,WB.GDP.1997,'WB (WDI)'!$AN$2,FALSE)</f>
        <v>14435.128126746218</v>
      </c>
      <c r="L6858" s="112">
        <f>VLOOKUP($B6858,WB.UNEMP.1997,'WB (WDI)'!$AN$2,FALSE)</f>
        <v>8.6199998855590803</v>
      </c>
    </row>
    <row r="6859" spans="1:12" x14ac:dyDescent="0.25">
      <c r="A6859" s="103">
        <v>1997</v>
      </c>
      <c r="B6859" s="104" t="s">
        <v>319</v>
      </c>
      <c r="C6859" s="105" t="s">
        <v>320</v>
      </c>
      <c r="D6859" s="105" t="s">
        <v>240</v>
      </c>
      <c r="E6859" s="87"/>
      <c r="F6859" s="69"/>
      <c r="G6859" s="69"/>
      <c r="H6859" s="69"/>
      <c r="I6859" s="69"/>
      <c r="J6859" s="70"/>
      <c r="K6859" s="118">
        <f>VLOOKUP(B6859,WB.GDP.1997,'WB (WDI)'!$AN$2,FALSE)</f>
        <v>31094.264272982979</v>
      </c>
      <c r="L6859" s="112">
        <f>VLOOKUP($B6859,WB.UNEMP.1997,'WB (WDI)'!$AN$2,FALSE)</f>
        <v>3.3299999237060498</v>
      </c>
    </row>
    <row r="6860" spans="1:12" x14ac:dyDescent="0.25">
      <c r="A6860" s="103">
        <v>1997</v>
      </c>
      <c r="B6860" s="104" t="s">
        <v>321</v>
      </c>
      <c r="C6860" s="105" t="s">
        <v>322</v>
      </c>
      <c r="D6860" s="105" t="s">
        <v>240</v>
      </c>
      <c r="E6860" s="87"/>
      <c r="F6860" s="69"/>
      <c r="G6860" s="69"/>
      <c r="H6860" s="69"/>
      <c r="I6860" s="69"/>
      <c r="J6860" s="70"/>
      <c r="K6860" s="118" t="e">
        <f>VLOOKUP(B6860,WB.GDP.1997,'WB (WDI)'!$AN$2,FALSE)</f>
        <v>#N/A</v>
      </c>
      <c r="L6860" s="112">
        <f>VLOOKUP($B6860,WB.UNEMP.1997,'WB (WDI)'!$AN$2,FALSE)</f>
        <v>0.5</v>
      </c>
    </row>
    <row r="6861" spans="1:12" x14ac:dyDescent="0.25">
      <c r="A6861" s="103">
        <v>1997</v>
      </c>
      <c r="B6861" s="104" t="s">
        <v>323</v>
      </c>
      <c r="C6861" s="105" t="s">
        <v>324</v>
      </c>
      <c r="D6861" s="105" t="s">
        <v>240</v>
      </c>
      <c r="E6861" s="87"/>
      <c r="F6861" s="69"/>
      <c r="G6861" s="69"/>
      <c r="H6861" s="69"/>
      <c r="I6861" s="69"/>
      <c r="J6861" s="70"/>
      <c r="K6861" s="118">
        <f>VLOOKUP(B6861,WB.GDP.1997,'WB (WDI)'!$AN$2,FALSE)</f>
        <v>42710.901780134926</v>
      </c>
      <c r="L6861" s="112">
        <f>VLOOKUP($B6861,WB.UNEMP.1997,'WB (WDI)'!$AN$2,FALSE)</f>
        <v>5.0999999046325701</v>
      </c>
    </row>
    <row r="6862" spans="1:12" x14ac:dyDescent="0.25">
      <c r="A6862" s="103">
        <v>1997</v>
      </c>
      <c r="B6862" s="104" t="s">
        <v>325</v>
      </c>
      <c r="C6862" s="105" t="s">
        <v>326</v>
      </c>
      <c r="D6862" s="105" t="s">
        <v>240</v>
      </c>
      <c r="E6862" s="87"/>
      <c r="F6862" s="69"/>
      <c r="G6862" s="69"/>
      <c r="H6862" s="69"/>
      <c r="I6862" s="69"/>
      <c r="J6862" s="70"/>
      <c r="K6862" s="118">
        <f>VLOOKUP(B6862,WB.GDP.1997,'WB (WDI)'!$AN$2,FALSE)</f>
        <v>4294.7461185481279</v>
      </c>
      <c r="L6862" s="112">
        <f>VLOOKUP($B6862,WB.UNEMP.1997,'WB (WDI)'!$AN$2,FALSE)</f>
        <v>10.6099996566772</v>
      </c>
    </row>
    <row r="6863" spans="1:12" x14ac:dyDescent="0.25">
      <c r="A6863" s="103">
        <v>1997</v>
      </c>
      <c r="B6863" s="104" t="s">
        <v>327</v>
      </c>
      <c r="C6863" s="105" t="s">
        <v>328</v>
      </c>
      <c r="D6863" s="105" t="s">
        <v>240</v>
      </c>
      <c r="E6863" s="87"/>
      <c r="F6863" s="69"/>
      <c r="G6863" s="69"/>
      <c r="H6863" s="69"/>
      <c r="I6863" s="69"/>
      <c r="J6863" s="70"/>
      <c r="K6863" s="118" t="e">
        <f>VLOOKUP(B6863,WB.GDP.1997,'WB (WDI)'!$AN$2,FALSE)</f>
        <v>#N/A</v>
      </c>
      <c r="L6863" s="112">
        <f>VLOOKUP($B6863,WB.UNEMP.1997,'WB (WDI)'!$AN$2,FALSE)</f>
        <v>7.3800001144409197</v>
      </c>
    </row>
    <row r="6864" spans="1:12" x14ac:dyDescent="0.25">
      <c r="A6864" s="103">
        <v>1997</v>
      </c>
      <c r="B6864" s="104" t="s">
        <v>329</v>
      </c>
      <c r="C6864" s="105" t="s">
        <v>330</v>
      </c>
      <c r="D6864" s="105" t="s">
        <v>240</v>
      </c>
      <c r="E6864" s="87"/>
      <c r="F6864" s="69"/>
      <c r="G6864" s="69"/>
      <c r="H6864" s="69"/>
      <c r="I6864" s="69"/>
      <c r="J6864" s="70"/>
      <c r="K6864" s="118">
        <f>VLOOKUP(B6864,WB.GDP.1997,'WB (WDI)'!$AN$2,FALSE)</f>
        <v>15310.267981485909</v>
      </c>
      <c r="L6864" s="112">
        <f>VLOOKUP($B6864,WB.UNEMP.1997,'WB (WDI)'!$AN$2,FALSE)</f>
        <v>6.8400001525878897</v>
      </c>
    </row>
    <row r="6865" spans="1:12" x14ac:dyDescent="0.25">
      <c r="A6865" s="103">
        <v>1997</v>
      </c>
      <c r="B6865" s="104" t="s">
        <v>331</v>
      </c>
      <c r="C6865" s="105" t="s">
        <v>332</v>
      </c>
      <c r="D6865" s="105" t="s">
        <v>240</v>
      </c>
      <c r="E6865" s="87"/>
      <c r="F6865" s="69"/>
      <c r="G6865" s="69"/>
      <c r="H6865" s="69"/>
      <c r="I6865" s="69"/>
      <c r="J6865" s="70"/>
      <c r="K6865" s="118">
        <f>VLOOKUP(B6865,WB.GDP.1997,'WB (WDI)'!$AN$2,FALSE)</f>
        <v>105108.95691865825</v>
      </c>
      <c r="L6865" s="112">
        <f>VLOOKUP($B6865,WB.UNEMP.1997,'WB (WDI)'!$AN$2,FALSE)</f>
        <v>1.9800000190734901</v>
      </c>
    </row>
    <row r="6866" spans="1:12" x14ac:dyDescent="0.25">
      <c r="A6866" s="103">
        <v>1997</v>
      </c>
      <c r="B6866" s="104" t="s">
        <v>333</v>
      </c>
      <c r="C6866" s="105" t="s">
        <v>334</v>
      </c>
      <c r="D6866" s="105" t="s">
        <v>240</v>
      </c>
      <c r="E6866" s="87"/>
      <c r="F6866" s="69"/>
      <c r="G6866" s="69"/>
      <c r="H6866" s="69"/>
      <c r="I6866" s="69"/>
      <c r="J6866" s="70"/>
      <c r="K6866" s="118" t="e">
        <f>VLOOKUP(B6866,WB.GDP.1997,'WB (WDI)'!$AN$2,FALSE)</f>
        <v>#N/A</v>
      </c>
      <c r="L6866" s="112">
        <f>VLOOKUP($B6866,WB.UNEMP.1997,'WB (WDI)'!$AN$2,FALSE)</f>
        <v>10.1199998855591</v>
      </c>
    </row>
    <row r="6867" spans="1:12" x14ac:dyDescent="0.25">
      <c r="A6867" s="103">
        <v>1997</v>
      </c>
      <c r="B6867" s="104" t="s">
        <v>335</v>
      </c>
      <c r="C6867" s="105" t="s">
        <v>336</v>
      </c>
      <c r="D6867" s="105" t="s">
        <v>337</v>
      </c>
      <c r="E6867" s="87"/>
      <c r="F6867" s="69"/>
      <c r="G6867" s="69"/>
      <c r="H6867" s="69"/>
      <c r="I6867" s="69"/>
      <c r="J6867" s="70"/>
      <c r="K6867" s="118">
        <f>VLOOKUP(B6867,WB.GDP.1997,'WB (WDI)'!$AN$2,FALSE)</f>
        <v>6698.7445675351228</v>
      </c>
      <c r="L6867" s="112">
        <f>VLOOKUP($B6867,WB.UNEMP.1997,'WB (WDI)'!$AN$2,FALSE)</f>
        <v>17.100000381469702</v>
      </c>
    </row>
    <row r="6868" spans="1:12" x14ac:dyDescent="0.25">
      <c r="A6868" s="103">
        <v>1997</v>
      </c>
      <c r="B6868" s="104" t="s">
        <v>338</v>
      </c>
      <c r="C6868" s="105" t="s">
        <v>339</v>
      </c>
      <c r="D6868" s="105" t="s">
        <v>337</v>
      </c>
      <c r="E6868" s="87"/>
      <c r="F6868" s="69"/>
      <c r="G6868" s="69"/>
      <c r="H6868" s="69"/>
      <c r="I6868" s="69"/>
      <c r="J6868" s="70"/>
      <c r="K6868" s="118">
        <f>VLOOKUP(B6868,WB.GDP.1997,'WB (WDI)'!$AN$2,FALSE)</f>
        <v>10036.725436359788</v>
      </c>
      <c r="L6868" s="112">
        <f>VLOOKUP($B6868,WB.UNEMP.1997,'WB (WDI)'!$AN$2,FALSE)</f>
        <v>13.699999809265099</v>
      </c>
    </row>
    <row r="6869" spans="1:12" x14ac:dyDescent="0.25">
      <c r="A6869" s="103">
        <v>1997</v>
      </c>
      <c r="B6869" s="104" t="s">
        <v>340</v>
      </c>
      <c r="C6869" s="105" t="s">
        <v>341</v>
      </c>
      <c r="D6869" s="105" t="s">
        <v>337</v>
      </c>
      <c r="E6869" s="87"/>
      <c r="F6869" s="69"/>
      <c r="G6869" s="69"/>
      <c r="H6869" s="69"/>
      <c r="I6869" s="69"/>
      <c r="J6869" s="70"/>
      <c r="K6869" s="118">
        <f>VLOOKUP(B6869,WB.GDP.1997,'WB (WDI)'!$AN$2,FALSE)</f>
        <v>23734.869398132589</v>
      </c>
      <c r="L6869" s="112">
        <f>VLOOKUP($B6869,WB.UNEMP.1997,'WB (WDI)'!$AN$2,FALSE)</f>
        <v>4.2699999809265101</v>
      </c>
    </row>
    <row r="6870" spans="1:12" x14ac:dyDescent="0.25">
      <c r="A6870" s="103">
        <v>1997</v>
      </c>
      <c r="B6870" s="104" t="s">
        <v>342</v>
      </c>
      <c r="C6870" s="105" t="s">
        <v>343</v>
      </c>
      <c r="D6870" s="105" t="s">
        <v>337</v>
      </c>
      <c r="E6870" s="87"/>
      <c r="F6870" s="69"/>
      <c r="G6870" s="69"/>
      <c r="H6870" s="69"/>
      <c r="I6870" s="69"/>
      <c r="J6870" s="70"/>
      <c r="K6870" s="118">
        <f>VLOOKUP(B6870,WB.GDP.1997,'WB (WDI)'!$AN$2,FALSE)</f>
        <v>17265.592040270218</v>
      </c>
      <c r="L6870" s="112">
        <f>VLOOKUP($B6870,WB.UNEMP.1997,'WB (WDI)'!$AN$2,FALSE)</f>
        <v>8.9899997711181605</v>
      </c>
    </row>
    <row r="6871" spans="1:12" x14ac:dyDescent="0.25">
      <c r="A6871" s="103">
        <v>1997</v>
      </c>
      <c r="B6871" s="104" t="s">
        <v>344</v>
      </c>
      <c r="C6871" s="105" t="s">
        <v>345</v>
      </c>
      <c r="D6871" s="105" t="s">
        <v>337</v>
      </c>
      <c r="E6871" s="87"/>
      <c r="F6871" s="69"/>
      <c r="G6871" s="69"/>
      <c r="H6871" s="69"/>
      <c r="I6871" s="69"/>
      <c r="J6871" s="70"/>
      <c r="K6871" s="118">
        <f>VLOOKUP(B6871,WB.GDP.1997,'WB (WDI)'!$AN$2,FALSE)</f>
        <v>14099.260750177114</v>
      </c>
      <c r="L6871" s="112">
        <f>VLOOKUP($B6871,WB.UNEMP.1997,'WB (WDI)'!$AN$2,FALSE)</f>
        <v>10.960000038146999</v>
      </c>
    </row>
    <row r="6872" spans="1:12" x14ac:dyDescent="0.25">
      <c r="A6872" s="103">
        <v>1997</v>
      </c>
      <c r="B6872" s="104" t="s">
        <v>346</v>
      </c>
      <c r="C6872" s="105" t="s">
        <v>347</v>
      </c>
      <c r="D6872" s="105" t="s">
        <v>337</v>
      </c>
      <c r="E6872" s="87"/>
      <c r="F6872" s="69"/>
      <c r="G6872" s="69"/>
      <c r="H6872" s="69"/>
      <c r="I6872" s="69"/>
      <c r="J6872" s="70"/>
      <c r="K6872" s="118">
        <f>VLOOKUP(B6872,WB.GDP.1997,'WB (WDI)'!$AN$2,FALSE)</f>
        <v>5480.8543327011666</v>
      </c>
      <c r="L6872" s="112">
        <f>VLOOKUP($B6872,WB.UNEMP.1997,'WB (WDI)'!$AN$2,FALSE)</f>
        <v>7.9000000953674299</v>
      </c>
    </row>
    <row r="6873" spans="1:12" x14ac:dyDescent="0.25">
      <c r="A6873" s="103">
        <v>1997</v>
      </c>
      <c r="B6873" s="104" t="s">
        <v>348</v>
      </c>
      <c r="C6873" s="105" t="s">
        <v>349</v>
      </c>
      <c r="D6873" s="105" t="s">
        <v>337</v>
      </c>
      <c r="E6873" s="87"/>
      <c r="F6873" s="69"/>
      <c r="G6873" s="69"/>
      <c r="H6873" s="69"/>
      <c r="I6873" s="69"/>
      <c r="J6873" s="70"/>
      <c r="K6873" s="118">
        <f>VLOOKUP(B6873,WB.GDP.1997,'WB (WDI)'!$AN$2,FALSE)</f>
        <v>12087.998388007456</v>
      </c>
      <c r="L6873" s="112">
        <f>VLOOKUP($B6873,WB.UNEMP.1997,'WB (WDI)'!$AN$2,FALSE)</f>
        <v>5.5100002288818404</v>
      </c>
    </row>
    <row r="6874" spans="1:12" x14ac:dyDescent="0.25">
      <c r="A6874" s="103">
        <v>1997</v>
      </c>
      <c r="B6874" s="104" t="s">
        <v>350</v>
      </c>
      <c r="C6874" s="105" t="s">
        <v>351</v>
      </c>
      <c r="D6874" s="105" t="s">
        <v>337</v>
      </c>
      <c r="E6874" s="87"/>
      <c r="F6874" s="69"/>
      <c r="G6874" s="69"/>
      <c r="H6874" s="69"/>
      <c r="I6874" s="69"/>
      <c r="J6874" s="70"/>
      <c r="K6874" s="118">
        <f>VLOOKUP(B6874,WB.GDP.1997,'WB (WDI)'!$AN$2,FALSE)</f>
        <v>13068.175829493301</v>
      </c>
      <c r="L6874" s="112">
        <f>VLOOKUP($B6874,WB.UNEMP.1997,'WB (WDI)'!$AN$2,FALSE)</f>
        <v>11.810000419616699</v>
      </c>
    </row>
    <row r="6875" spans="1:12" x14ac:dyDescent="0.25">
      <c r="A6875" s="103">
        <v>1997</v>
      </c>
      <c r="B6875" s="104" t="s">
        <v>352</v>
      </c>
      <c r="C6875" s="105" t="s">
        <v>353</v>
      </c>
      <c r="D6875" s="105" t="s">
        <v>337</v>
      </c>
      <c r="E6875" s="87"/>
      <c r="F6875" s="69"/>
      <c r="G6875" s="69"/>
      <c r="H6875" s="69"/>
      <c r="I6875" s="69"/>
      <c r="J6875" s="70"/>
      <c r="K6875" s="118">
        <f>VLOOKUP(B6875,WB.GDP.1997,'WB (WDI)'!$AN$2,FALSE)</f>
        <v>14952.053274849857</v>
      </c>
      <c r="L6875" s="112">
        <f>VLOOKUP($B6875,WB.UNEMP.1997,'WB (WDI)'!$AN$2,FALSE)</f>
        <v>11.8900003433228</v>
      </c>
    </row>
    <row r="6876" spans="1:12" x14ac:dyDescent="0.25">
      <c r="A6876" s="103">
        <v>1997</v>
      </c>
      <c r="B6876" s="104" t="s">
        <v>354</v>
      </c>
      <c r="C6876" s="105" t="s">
        <v>355</v>
      </c>
      <c r="D6876" s="105" t="s">
        <v>337</v>
      </c>
      <c r="E6876" s="87"/>
      <c r="F6876" s="69"/>
      <c r="G6876" s="69"/>
      <c r="H6876" s="69"/>
      <c r="I6876" s="69"/>
      <c r="J6876" s="70"/>
      <c r="K6876" s="118">
        <f>VLOOKUP(B6876,WB.GDP.1997,'WB (WDI)'!$AN$2,FALSE)</f>
        <v>6769.91611558767</v>
      </c>
      <c r="L6876" s="112">
        <f>VLOOKUP($B6876,WB.UNEMP.1997,'WB (WDI)'!$AN$2,FALSE)</f>
        <v>8.9300003051757795</v>
      </c>
    </row>
    <row r="6877" spans="1:12" x14ac:dyDescent="0.25">
      <c r="A6877" s="103">
        <v>1997</v>
      </c>
      <c r="B6877" s="104" t="s">
        <v>356</v>
      </c>
      <c r="C6877" s="105" t="s">
        <v>357</v>
      </c>
      <c r="D6877" s="105" t="s">
        <v>337</v>
      </c>
      <c r="E6877" s="87"/>
      <c r="F6877" s="69"/>
      <c r="G6877" s="69"/>
      <c r="H6877" s="69"/>
      <c r="I6877" s="69"/>
      <c r="J6877" s="70"/>
      <c r="K6877" s="118" t="e">
        <f>VLOOKUP(B6877,WB.GDP.1997,'WB (WDI)'!$AN$2,FALSE)</f>
        <v>#N/A</v>
      </c>
      <c r="L6877" s="112" t="e">
        <f>VLOOKUP($B6877,WB.UNEMP.1997,'WB (WDI)'!$AN$2,FALSE)</f>
        <v>#N/A</v>
      </c>
    </row>
    <row r="6878" spans="1:12" x14ac:dyDescent="0.25">
      <c r="A6878" s="103">
        <v>1997</v>
      </c>
      <c r="B6878" s="104" t="s">
        <v>358</v>
      </c>
      <c r="C6878" s="105" t="s">
        <v>359</v>
      </c>
      <c r="D6878" s="105" t="s">
        <v>337</v>
      </c>
      <c r="E6878" s="87"/>
      <c r="F6878" s="69"/>
      <c r="G6878" s="69"/>
      <c r="H6878" s="69"/>
      <c r="I6878" s="69"/>
      <c r="J6878" s="70"/>
      <c r="K6878" s="118">
        <f>VLOOKUP(B6878,WB.GDP.1997,'WB (WDI)'!$AN$2,FALSE)</f>
        <v>45404.663106599241</v>
      </c>
      <c r="L6878" s="112">
        <f>VLOOKUP($B6878,WB.UNEMP.1997,'WB (WDI)'!$AN$2,FALSE)</f>
        <v>5.4000000953674299</v>
      </c>
    </row>
    <row r="6879" spans="1:12" x14ac:dyDescent="0.25">
      <c r="A6879" s="103">
        <v>1997</v>
      </c>
      <c r="B6879" s="104" t="s">
        <v>360</v>
      </c>
      <c r="C6879" s="105" t="s">
        <v>361</v>
      </c>
      <c r="D6879" s="105" t="s">
        <v>337</v>
      </c>
      <c r="E6879" s="87"/>
      <c r="F6879" s="69"/>
      <c r="G6879" s="69"/>
      <c r="H6879" s="69"/>
      <c r="I6879" s="69"/>
      <c r="J6879" s="70"/>
      <c r="K6879" s="118">
        <f>VLOOKUP(B6879,WB.GDP.1997,'WB (WDI)'!$AN$2,FALSE)</f>
        <v>15556.081134927779</v>
      </c>
      <c r="L6879" s="112">
        <f>VLOOKUP($B6879,WB.UNEMP.1997,'WB (WDI)'!$AN$2,FALSE)</f>
        <v>10.3699998855591</v>
      </c>
    </row>
    <row r="6880" spans="1:12" x14ac:dyDescent="0.25">
      <c r="A6880" s="103">
        <v>1997</v>
      </c>
      <c r="B6880" s="104" t="s">
        <v>362</v>
      </c>
      <c r="C6880" s="105" t="s">
        <v>363</v>
      </c>
      <c r="D6880" s="105" t="s">
        <v>337</v>
      </c>
      <c r="E6880" s="87"/>
      <c r="F6880" s="69"/>
      <c r="G6880" s="69"/>
      <c r="H6880" s="69"/>
      <c r="I6880" s="69"/>
      <c r="J6880" s="70"/>
      <c r="K6880" s="118" t="e">
        <f>VLOOKUP(B6880,WB.GDP.1997,'WB (WDI)'!$AN$2,FALSE)</f>
        <v>#N/A</v>
      </c>
      <c r="L6880" s="112" t="e">
        <f>VLOOKUP($B6880,WB.UNEMP.1997,'WB (WDI)'!$AN$2,FALSE)</f>
        <v>#N/A</v>
      </c>
    </row>
    <row r="6881" spans="1:12" x14ac:dyDescent="0.25">
      <c r="A6881" s="103">
        <v>1997</v>
      </c>
      <c r="B6881" s="104" t="s">
        <v>364</v>
      </c>
      <c r="C6881" s="105" t="s">
        <v>365</v>
      </c>
      <c r="D6881" s="105" t="s">
        <v>337</v>
      </c>
      <c r="E6881" s="87"/>
      <c r="F6881" s="69"/>
      <c r="G6881" s="69"/>
      <c r="H6881" s="69"/>
      <c r="I6881" s="69"/>
      <c r="J6881" s="70"/>
      <c r="K6881" s="118">
        <f>VLOOKUP(B6881,WB.GDP.1997,'WB (WDI)'!$AN$2,FALSE)</f>
        <v>34534.640132437664</v>
      </c>
      <c r="L6881" s="112">
        <f>VLOOKUP($B6881,WB.UNEMP.1997,'WB (WDI)'!$AN$2,FALSE)</f>
        <v>14.9700002670288</v>
      </c>
    </row>
    <row r="6882" spans="1:12" x14ac:dyDescent="0.25">
      <c r="A6882" s="103">
        <v>1997</v>
      </c>
      <c r="B6882" s="104" t="s">
        <v>366</v>
      </c>
      <c r="C6882" s="105" t="s">
        <v>367</v>
      </c>
      <c r="D6882" s="105" t="s">
        <v>337</v>
      </c>
      <c r="E6882" s="87"/>
      <c r="F6882" s="69"/>
      <c r="G6882" s="69"/>
      <c r="H6882" s="69"/>
      <c r="I6882" s="69"/>
      <c r="J6882" s="70"/>
      <c r="K6882" s="118" t="e">
        <f>VLOOKUP(B6882,WB.GDP.1997,'WB (WDI)'!$AN$2,FALSE)</f>
        <v>#N/A</v>
      </c>
      <c r="L6882" s="112" t="e">
        <f>VLOOKUP($B6882,WB.UNEMP.1997,'WB (WDI)'!$AN$2,FALSE)</f>
        <v>#N/A</v>
      </c>
    </row>
    <row r="6883" spans="1:12" x14ac:dyDescent="0.25">
      <c r="A6883" s="103">
        <v>1997</v>
      </c>
      <c r="B6883" s="104" t="s">
        <v>368</v>
      </c>
      <c r="C6883" s="105" t="s">
        <v>369</v>
      </c>
      <c r="D6883" s="105" t="s">
        <v>337</v>
      </c>
      <c r="E6883" s="87"/>
      <c r="F6883" s="69"/>
      <c r="G6883" s="69"/>
      <c r="H6883" s="69"/>
      <c r="I6883" s="69"/>
      <c r="J6883" s="70"/>
      <c r="K6883" s="118">
        <f>VLOOKUP(B6883,WB.GDP.1997,'WB (WDI)'!$AN$2,FALSE)</f>
        <v>36001.085138767863</v>
      </c>
      <c r="L6883" s="112">
        <f>VLOOKUP($B6883,WB.UNEMP.1997,'WB (WDI)'!$AN$2,FALSE)</f>
        <v>3.7200000286102299</v>
      </c>
    </row>
    <row r="6884" spans="1:12" x14ac:dyDescent="0.25">
      <c r="A6884" s="103">
        <v>1997</v>
      </c>
      <c r="B6884" s="104" t="s">
        <v>370</v>
      </c>
      <c r="C6884" s="105" t="s">
        <v>371</v>
      </c>
      <c r="D6884" s="105" t="s">
        <v>337</v>
      </c>
      <c r="E6884" s="87"/>
      <c r="F6884" s="69"/>
      <c r="G6884" s="69"/>
      <c r="H6884" s="69"/>
      <c r="I6884" s="69"/>
      <c r="J6884" s="70"/>
      <c r="K6884" s="118">
        <f>VLOOKUP(B6884,WB.GDP.1997,'WB (WDI)'!$AN$2,FALSE)</f>
        <v>37793.565899083253</v>
      </c>
      <c r="L6884" s="112">
        <f>VLOOKUP($B6884,WB.UNEMP.1997,'WB (WDI)'!$AN$2,FALSE)</f>
        <v>10.199999809265099</v>
      </c>
    </row>
    <row r="6885" spans="1:12" x14ac:dyDescent="0.25">
      <c r="A6885" s="103">
        <v>1997</v>
      </c>
      <c r="B6885" s="104" t="s">
        <v>372</v>
      </c>
      <c r="C6885" s="105" t="s">
        <v>373</v>
      </c>
      <c r="D6885" s="105" t="s">
        <v>337</v>
      </c>
      <c r="E6885" s="87"/>
      <c r="F6885" s="69"/>
      <c r="G6885" s="69"/>
      <c r="H6885" s="69"/>
      <c r="I6885" s="69"/>
      <c r="J6885" s="70"/>
      <c r="K6885" s="118" t="e">
        <f>VLOOKUP(B6885,WB.GDP.1997,'WB (WDI)'!$AN$2,FALSE)</f>
        <v>#N/A</v>
      </c>
      <c r="L6885" s="112" t="e">
        <f>VLOOKUP($B6885,WB.UNEMP.1997,'WB (WDI)'!$AN$2,FALSE)</f>
        <v>#N/A</v>
      </c>
    </row>
    <row r="6886" spans="1:12" x14ac:dyDescent="0.25">
      <c r="A6886" s="103">
        <v>1997</v>
      </c>
      <c r="B6886" s="104" t="s">
        <v>374</v>
      </c>
      <c r="C6886" s="105" t="s">
        <v>375</v>
      </c>
      <c r="D6886" s="105" t="s">
        <v>337</v>
      </c>
      <c r="E6886" s="87"/>
      <c r="F6886" s="69"/>
      <c r="G6886" s="69"/>
      <c r="H6886" s="69"/>
      <c r="I6886" s="69"/>
      <c r="J6886" s="70"/>
      <c r="K6886" s="118" t="e">
        <f>VLOOKUP(B6886,WB.GDP.1997,'WB (WDI)'!$AN$2,FALSE)</f>
        <v>#N/A</v>
      </c>
      <c r="L6886" s="112" t="e">
        <f>VLOOKUP($B6886,WB.UNEMP.1997,'WB (WDI)'!$AN$2,FALSE)</f>
        <v>#N/A</v>
      </c>
    </row>
    <row r="6887" spans="1:12" x14ac:dyDescent="0.25">
      <c r="A6887" s="103">
        <v>1997</v>
      </c>
      <c r="B6887" s="104" t="s">
        <v>376</v>
      </c>
      <c r="C6887" s="105" t="s">
        <v>377</v>
      </c>
      <c r="D6887" s="105" t="s">
        <v>337</v>
      </c>
      <c r="E6887" s="87"/>
      <c r="F6887" s="69"/>
      <c r="G6887" s="69"/>
      <c r="H6887" s="69"/>
      <c r="I6887" s="69"/>
      <c r="J6887" s="70"/>
      <c r="K6887" s="118">
        <f>VLOOKUP(B6887,WB.GDP.1997,'WB (WDI)'!$AN$2,FALSE)</f>
        <v>10877.19658893216</v>
      </c>
      <c r="L6887" s="112">
        <f>VLOOKUP($B6887,WB.UNEMP.1997,'WB (WDI)'!$AN$2,FALSE)</f>
        <v>14.8999996185303</v>
      </c>
    </row>
    <row r="6888" spans="1:12" x14ac:dyDescent="0.25">
      <c r="A6888" s="103">
        <v>1997</v>
      </c>
      <c r="B6888" s="104" t="s">
        <v>378</v>
      </c>
      <c r="C6888" s="105" t="s">
        <v>379</v>
      </c>
      <c r="D6888" s="105" t="s">
        <v>337</v>
      </c>
      <c r="E6888" s="87"/>
      <c r="F6888" s="69"/>
      <c r="G6888" s="69"/>
      <c r="H6888" s="69"/>
      <c r="I6888" s="69"/>
      <c r="J6888" s="70"/>
      <c r="K6888" s="118">
        <f>VLOOKUP(B6888,WB.GDP.1997,'WB (WDI)'!$AN$2,FALSE)</f>
        <v>12341.406823160591</v>
      </c>
      <c r="L6888" s="112">
        <f>VLOOKUP($B6888,WB.UNEMP.1997,'WB (WDI)'!$AN$2,FALSE)</f>
        <v>14.1300001144409</v>
      </c>
    </row>
    <row r="6889" spans="1:12" x14ac:dyDescent="0.25">
      <c r="A6889" s="103">
        <v>1997</v>
      </c>
      <c r="B6889" s="104" t="s">
        <v>380</v>
      </c>
      <c r="C6889" s="105" t="s">
        <v>381</v>
      </c>
      <c r="D6889" s="105" t="s">
        <v>337</v>
      </c>
      <c r="E6889" s="87"/>
      <c r="F6889" s="69"/>
      <c r="G6889" s="69"/>
      <c r="H6889" s="69"/>
      <c r="I6889" s="69"/>
      <c r="J6889" s="70"/>
      <c r="K6889" s="118">
        <f>VLOOKUP(B6889,WB.GDP.1997,'WB (WDI)'!$AN$2,FALSE)</f>
        <v>54075.578755300849</v>
      </c>
      <c r="L6889" s="112">
        <f>VLOOKUP($B6889,WB.UNEMP.1997,'WB (WDI)'!$AN$2,FALSE)</f>
        <v>4.6900000572204599</v>
      </c>
    </row>
    <row r="6890" spans="1:12" x14ac:dyDescent="0.25">
      <c r="A6890" s="103">
        <v>1997</v>
      </c>
      <c r="B6890" s="104"/>
      <c r="C6890" s="105" t="s">
        <v>382</v>
      </c>
      <c r="D6890" s="105" t="s">
        <v>337</v>
      </c>
      <c r="E6890" s="87"/>
      <c r="F6890" s="69"/>
      <c r="G6890" s="69"/>
      <c r="H6890" s="69"/>
      <c r="I6890" s="69"/>
      <c r="J6890" s="70"/>
      <c r="K6890" s="118" t="e">
        <f>VLOOKUP(B6890,WB.GDP.1997,'WB (WDI)'!$AN$2,FALSE)</f>
        <v>#N/A</v>
      </c>
      <c r="L6890" s="112" t="e">
        <f>VLOOKUP($B6890,WB.UNEMP.1997,'WB (WDI)'!$AN$2,FALSE)</f>
        <v>#N/A</v>
      </c>
    </row>
    <row r="6891" spans="1:12" x14ac:dyDescent="0.25">
      <c r="A6891" s="103">
        <v>1997</v>
      </c>
      <c r="B6891" s="104" t="s">
        <v>383</v>
      </c>
      <c r="C6891" s="105" t="s">
        <v>384</v>
      </c>
      <c r="D6891" s="105" t="s">
        <v>337</v>
      </c>
      <c r="E6891" s="87"/>
      <c r="F6891" s="69"/>
      <c r="G6891" s="69"/>
      <c r="H6891" s="69"/>
      <c r="I6891" s="69"/>
      <c r="J6891" s="70"/>
      <c r="K6891" s="118" t="e">
        <f>VLOOKUP(B6891,WB.GDP.1997,'WB (WDI)'!$AN$2,FALSE)</f>
        <v>#N/A</v>
      </c>
      <c r="L6891" s="112" t="e">
        <f>VLOOKUP($B6891,WB.UNEMP.1997,'WB (WDI)'!$AN$2,FALSE)</f>
        <v>#N/A</v>
      </c>
    </row>
    <row r="6892" spans="1:12" x14ac:dyDescent="0.25">
      <c r="A6892" s="103">
        <v>1997</v>
      </c>
      <c r="B6892" s="104" t="s">
        <v>385</v>
      </c>
      <c r="C6892" s="105" t="s">
        <v>386</v>
      </c>
      <c r="D6892" s="105" t="s">
        <v>337</v>
      </c>
      <c r="E6892" s="87"/>
      <c r="F6892" s="69"/>
      <c r="G6892" s="69"/>
      <c r="H6892" s="69"/>
      <c r="I6892" s="69"/>
      <c r="J6892" s="70"/>
      <c r="K6892" s="118">
        <f>VLOOKUP(B6892,WB.GDP.1997,'WB (WDI)'!$AN$2,FALSE)</f>
        <v>35878.888473044426</v>
      </c>
      <c r="L6892" s="112">
        <f>VLOOKUP($B6892,WB.UNEMP.1997,'WB (WDI)'!$AN$2,FALSE)</f>
        <v>10.3599996566772</v>
      </c>
    </row>
    <row r="6893" spans="1:12" x14ac:dyDescent="0.25">
      <c r="A6893" s="103">
        <v>1997</v>
      </c>
      <c r="B6893" s="104" t="s">
        <v>387</v>
      </c>
      <c r="C6893" s="105" t="s">
        <v>648</v>
      </c>
      <c r="D6893" s="105" t="s">
        <v>337</v>
      </c>
      <c r="E6893" s="87"/>
      <c r="F6893" s="69"/>
      <c r="G6893" s="69"/>
      <c r="H6893" s="69"/>
      <c r="I6893" s="69"/>
      <c r="J6893" s="70"/>
      <c r="K6893" s="118">
        <f>VLOOKUP(B6893,WB.GDP.1997,'WB (WDI)'!$AN$2,FALSE)</f>
        <v>34713.500322375236</v>
      </c>
      <c r="L6893" s="112">
        <f>VLOOKUP($B6893,WB.UNEMP.1997,'WB (WDI)'!$AN$2,FALSE)</f>
        <v>7.0700001716613796</v>
      </c>
    </row>
    <row r="6894" spans="1:12" x14ac:dyDescent="0.25">
      <c r="A6894" s="103">
        <v>1997</v>
      </c>
      <c r="B6894" s="104" t="s">
        <v>388</v>
      </c>
      <c r="C6894" s="105" t="s">
        <v>389</v>
      </c>
      <c r="D6894" s="105" t="s">
        <v>337</v>
      </c>
      <c r="E6894" s="87"/>
      <c r="F6894" s="69"/>
      <c r="G6894" s="69"/>
      <c r="H6894" s="69"/>
      <c r="I6894" s="69"/>
      <c r="J6894" s="70"/>
      <c r="K6894" s="118">
        <f>VLOOKUP(B6894,WB.GDP.1997,'WB (WDI)'!$AN$2,FALSE)</f>
        <v>4414.6311725380838</v>
      </c>
      <c r="L6894" s="112">
        <f>VLOOKUP($B6894,WB.UNEMP.1997,'WB (WDI)'!$AN$2,FALSE)</f>
        <v>16.549999237060501</v>
      </c>
    </row>
    <row r="6895" spans="1:12" x14ac:dyDescent="0.25">
      <c r="A6895" s="103">
        <v>1997</v>
      </c>
      <c r="B6895" s="104" t="s">
        <v>390</v>
      </c>
      <c r="C6895" s="105" t="s">
        <v>391</v>
      </c>
      <c r="D6895" s="105" t="s">
        <v>337</v>
      </c>
      <c r="E6895" s="87"/>
      <c r="F6895" s="69"/>
      <c r="G6895" s="69"/>
      <c r="H6895" s="69"/>
      <c r="I6895" s="69"/>
      <c r="J6895" s="70"/>
      <c r="K6895" s="118" t="e">
        <f>VLOOKUP(B6895,WB.GDP.1997,'WB (WDI)'!$AN$2,FALSE)</f>
        <v>#N/A</v>
      </c>
      <c r="L6895" s="112" t="e">
        <f>VLOOKUP($B6895,WB.UNEMP.1997,'WB (WDI)'!$AN$2,FALSE)</f>
        <v>#N/A</v>
      </c>
    </row>
    <row r="6896" spans="1:12" x14ac:dyDescent="0.25">
      <c r="A6896" s="103">
        <v>1997</v>
      </c>
      <c r="B6896" s="104" t="s">
        <v>392</v>
      </c>
      <c r="C6896" s="105" t="s">
        <v>393</v>
      </c>
      <c r="D6896" s="105" t="s">
        <v>337</v>
      </c>
      <c r="E6896" s="87"/>
      <c r="F6896" s="69"/>
      <c r="G6896" s="69"/>
      <c r="H6896" s="69"/>
      <c r="I6896" s="69"/>
      <c r="J6896" s="70"/>
      <c r="K6896" s="118">
        <f>VLOOKUP(B6896,WB.GDP.1997,'WB (WDI)'!$AN$2,FALSE)</f>
        <v>5361.2260420556713</v>
      </c>
      <c r="L6896" s="112">
        <f>VLOOKUP($B6896,WB.UNEMP.1997,'WB (WDI)'!$AN$2,FALSE)</f>
        <v>22.879999160766602</v>
      </c>
    </row>
    <row r="6897" spans="1:12" x14ac:dyDescent="0.25">
      <c r="A6897" s="103">
        <v>1997</v>
      </c>
      <c r="B6897" s="104" t="s">
        <v>394</v>
      </c>
      <c r="C6897" s="105" t="s">
        <v>395</v>
      </c>
      <c r="D6897" s="105" t="s">
        <v>337</v>
      </c>
      <c r="E6897" s="87"/>
      <c r="F6897" s="69"/>
      <c r="G6897" s="69"/>
      <c r="H6897" s="69"/>
      <c r="I6897" s="69"/>
      <c r="J6897" s="70"/>
      <c r="K6897" s="118">
        <f>VLOOKUP(B6897,WB.GDP.1997,'WB (WDI)'!$AN$2,FALSE)</f>
        <v>17245.790286382671</v>
      </c>
      <c r="L6897" s="112">
        <f>VLOOKUP($B6897,WB.UNEMP.1997,'WB (WDI)'!$AN$2,FALSE)</f>
        <v>9.7100000381469709</v>
      </c>
    </row>
    <row r="6898" spans="1:12" x14ac:dyDescent="0.25">
      <c r="A6898" s="103">
        <v>1997</v>
      </c>
      <c r="B6898" s="104" t="s">
        <v>396</v>
      </c>
      <c r="C6898" s="105" t="s">
        <v>397</v>
      </c>
      <c r="D6898" s="105" t="s">
        <v>337</v>
      </c>
      <c r="E6898" s="87"/>
      <c r="F6898" s="69"/>
      <c r="G6898" s="69"/>
      <c r="H6898" s="69"/>
      <c r="I6898" s="69"/>
      <c r="J6898" s="70"/>
      <c r="K6898" s="118" t="e">
        <f>VLOOKUP(B6898,WB.GDP.1997,'WB (WDI)'!$AN$2,FALSE)</f>
        <v>#N/A</v>
      </c>
      <c r="L6898" s="112" t="e">
        <f>VLOOKUP($B6898,WB.UNEMP.1997,'WB (WDI)'!$AN$2,FALSE)</f>
        <v>#N/A</v>
      </c>
    </row>
    <row r="6899" spans="1:12" x14ac:dyDescent="0.25">
      <c r="A6899" s="103">
        <v>1997</v>
      </c>
      <c r="B6899" s="104" t="s">
        <v>398</v>
      </c>
      <c r="C6899" s="105" t="s">
        <v>399</v>
      </c>
      <c r="D6899" s="105" t="s">
        <v>337</v>
      </c>
      <c r="E6899" s="87"/>
      <c r="F6899" s="69"/>
      <c r="G6899" s="69"/>
      <c r="H6899" s="69"/>
      <c r="I6899" s="69"/>
      <c r="J6899" s="70"/>
      <c r="K6899" s="118">
        <f>VLOOKUP(B6899,WB.GDP.1997,'WB (WDI)'!$AN$2,FALSE)</f>
        <v>26882.466711692585</v>
      </c>
      <c r="L6899" s="112">
        <f>VLOOKUP($B6899,WB.UNEMP.1997,'WB (WDI)'!$AN$2,FALSE)</f>
        <v>9.5799999237060494</v>
      </c>
    </row>
    <row r="6900" spans="1:12" x14ac:dyDescent="0.25">
      <c r="A6900" s="103">
        <v>1997</v>
      </c>
      <c r="B6900" s="104" t="s">
        <v>400</v>
      </c>
      <c r="C6900" s="105" t="s">
        <v>401</v>
      </c>
      <c r="D6900" s="105" t="s">
        <v>337</v>
      </c>
      <c r="E6900" s="87"/>
      <c r="F6900" s="69"/>
      <c r="G6900" s="69"/>
      <c r="H6900" s="69"/>
      <c r="I6900" s="69"/>
      <c r="J6900" s="70"/>
      <c r="K6900" s="118" t="e">
        <f>VLOOKUP(B6900,WB.GDP.1997,'WB (WDI)'!$AN$2,FALSE)</f>
        <v>#N/A</v>
      </c>
      <c r="L6900" s="112" t="e">
        <f>VLOOKUP($B6900,WB.UNEMP.1997,'WB (WDI)'!$AN$2,FALSE)</f>
        <v>#N/A</v>
      </c>
    </row>
    <row r="6901" spans="1:12" x14ac:dyDescent="0.25">
      <c r="A6901" s="103">
        <v>1997</v>
      </c>
      <c r="B6901" s="104" t="s">
        <v>402</v>
      </c>
      <c r="C6901" s="105" t="s">
        <v>403</v>
      </c>
      <c r="D6901" s="105" t="s">
        <v>337</v>
      </c>
      <c r="E6901" s="87"/>
      <c r="F6901" s="69"/>
      <c r="G6901" s="69"/>
      <c r="H6901" s="69"/>
      <c r="I6901" s="69"/>
      <c r="J6901" s="70"/>
      <c r="K6901" s="118">
        <f>VLOOKUP(B6901,WB.GDP.1997,'WB (WDI)'!$AN$2,FALSE)</f>
        <v>40258.046992695396</v>
      </c>
      <c r="L6901" s="112">
        <f>VLOOKUP($B6901,WB.UNEMP.1997,'WB (WDI)'!$AN$2,FALSE)</f>
        <v>12</v>
      </c>
    </row>
    <row r="6902" spans="1:12" x14ac:dyDescent="0.25">
      <c r="A6902" s="103">
        <v>1997</v>
      </c>
      <c r="B6902" s="104" t="s">
        <v>404</v>
      </c>
      <c r="C6902" s="105" t="s">
        <v>405</v>
      </c>
      <c r="D6902" s="105" t="s">
        <v>337</v>
      </c>
      <c r="E6902" s="87"/>
      <c r="F6902" s="69"/>
      <c r="G6902" s="69"/>
      <c r="H6902" s="69"/>
      <c r="I6902" s="69"/>
      <c r="J6902" s="70"/>
      <c r="K6902" s="118">
        <f>VLOOKUP(B6902,WB.GDP.1997,'WB (WDI)'!$AN$2,FALSE)</f>
        <v>23837.656895300992</v>
      </c>
      <c r="L6902" s="112">
        <f>VLOOKUP($B6902,WB.UNEMP.1997,'WB (WDI)'!$AN$2,FALSE)</f>
        <v>6.1100001335143999</v>
      </c>
    </row>
    <row r="6903" spans="1:12" x14ac:dyDescent="0.25">
      <c r="A6903" s="103">
        <v>1997</v>
      </c>
      <c r="B6903" s="104" t="s">
        <v>406</v>
      </c>
      <c r="C6903" s="105" t="s">
        <v>407</v>
      </c>
      <c r="D6903" s="105" t="s">
        <v>337</v>
      </c>
      <c r="E6903" s="87"/>
      <c r="F6903" s="69"/>
      <c r="G6903" s="69"/>
      <c r="H6903" s="69"/>
      <c r="I6903" s="69"/>
      <c r="J6903" s="70"/>
      <c r="K6903" s="118">
        <f>VLOOKUP(B6903,WB.GDP.1997,'WB (WDI)'!$AN$2,FALSE)</f>
        <v>12619.422812034669</v>
      </c>
      <c r="L6903" s="112">
        <f>VLOOKUP($B6903,WB.UNEMP.1997,'WB (WDI)'!$AN$2,FALSE)</f>
        <v>30.549999237060501</v>
      </c>
    </row>
    <row r="6904" spans="1:12" x14ac:dyDescent="0.25">
      <c r="A6904" s="103">
        <v>1997</v>
      </c>
      <c r="B6904" s="104" t="s">
        <v>408</v>
      </c>
      <c r="C6904" s="105" t="s">
        <v>409</v>
      </c>
      <c r="D6904" s="105" t="s">
        <v>337</v>
      </c>
      <c r="E6904" s="87"/>
      <c r="F6904" s="69"/>
      <c r="G6904" s="69"/>
      <c r="H6904" s="69"/>
      <c r="I6904" s="69"/>
      <c r="J6904" s="70"/>
      <c r="K6904" s="118">
        <f>VLOOKUP(B6904,WB.GDP.1997,'WB (WDI)'!$AN$2,FALSE)</f>
        <v>9217.3984735513295</v>
      </c>
      <c r="L6904" s="112">
        <f>VLOOKUP($B6904,WB.UNEMP.1997,'WB (WDI)'!$AN$2,FALSE)</f>
        <v>36</v>
      </c>
    </row>
    <row r="6905" spans="1:12" x14ac:dyDescent="0.25">
      <c r="A6905" s="103">
        <v>1997</v>
      </c>
      <c r="B6905" s="104" t="s">
        <v>410</v>
      </c>
      <c r="C6905" s="105" t="s">
        <v>411</v>
      </c>
      <c r="D6905" s="105" t="s">
        <v>337</v>
      </c>
      <c r="E6905" s="87"/>
      <c r="F6905" s="69"/>
      <c r="G6905" s="69"/>
      <c r="H6905" s="69"/>
      <c r="I6905" s="69"/>
      <c r="J6905" s="70"/>
      <c r="K6905" s="118">
        <f>VLOOKUP(B6905,WB.GDP.1997,'WB (WDI)'!$AN$2,FALSE)</f>
        <v>27442.165591120138</v>
      </c>
      <c r="L6905" s="112">
        <f>VLOOKUP($B6905,WB.UNEMP.1997,'WB (WDI)'!$AN$2,FALSE)</f>
        <v>6.5700001716613796</v>
      </c>
    </row>
    <row r="6906" spans="1:12" x14ac:dyDescent="0.25">
      <c r="A6906" s="103">
        <v>1997</v>
      </c>
      <c r="B6906" s="104" t="s">
        <v>412</v>
      </c>
      <c r="C6906" s="105" t="s">
        <v>413</v>
      </c>
      <c r="D6906" s="105" t="s">
        <v>337</v>
      </c>
      <c r="E6906" s="87"/>
      <c r="F6906" s="69"/>
      <c r="G6906" s="69"/>
      <c r="H6906" s="69"/>
      <c r="I6906" s="69"/>
      <c r="J6906" s="70"/>
      <c r="K6906" s="118">
        <f>VLOOKUP(B6906,WB.GDP.1997,'WB (WDI)'!$AN$2,FALSE)</f>
        <v>63598.873847258859</v>
      </c>
      <c r="L6906" s="112" t="e">
        <f>VLOOKUP($B6906,WB.UNEMP.1997,'WB (WDI)'!$AN$2,FALSE)</f>
        <v>#N/A</v>
      </c>
    </row>
    <row r="6907" spans="1:12" x14ac:dyDescent="0.25">
      <c r="A6907" s="103">
        <v>1997</v>
      </c>
      <c r="B6907" s="104" t="s">
        <v>414</v>
      </c>
      <c r="C6907" s="105" t="s">
        <v>415</v>
      </c>
      <c r="D6907" s="105" t="s">
        <v>337</v>
      </c>
      <c r="E6907" s="87"/>
      <c r="F6907" s="69"/>
      <c r="G6907" s="69"/>
      <c r="H6907" s="69"/>
      <c r="I6907" s="69"/>
      <c r="J6907" s="70"/>
      <c r="K6907" s="118">
        <f>VLOOKUP(B6907,WB.GDP.1997,'WB (WDI)'!$AN$2,FALSE)</f>
        <v>8893.3765661399993</v>
      </c>
      <c r="L6907" s="112">
        <f>VLOOKUP($B6907,WB.UNEMP.1997,'WB (WDI)'!$AN$2,FALSE)</f>
        <v>13.800000190734901</v>
      </c>
    </row>
    <row r="6908" spans="1:12" x14ac:dyDescent="0.25">
      <c r="A6908" s="103">
        <v>1997</v>
      </c>
      <c r="B6908" s="104" t="s">
        <v>416</v>
      </c>
      <c r="C6908" s="105" t="s">
        <v>417</v>
      </c>
      <c r="D6908" s="105" t="s">
        <v>337</v>
      </c>
      <c r="E6908" s="87"/>
      <c r="F6908" s="69"/>
      <c r="G6908" s="69"/>
      <c r="H6908" s="69"/>
      <c r="I6908" s="69"/>
      <c r="J6908" s="70"/>
      <c r="K6908" s="118">
        <f>VLOOKUP(B6908,WB.GDP.1997,'WB (WDI)'!$AN$2,FALSE)</f>
        <v>23411.869445046232</v>
      </c>
      <c r="L6908" s="112">
        <f>VLOOKUP($B6908,WB.UNEMP.1997,'WB (WDI)'!$AN$2,FALSE)</f>
        <v>6.6500000953674299</v>
      </c>
    </row>
    <row r="6909" spans="1:12" x14ac:dyDescent="0.25">
      <c r="A6909" s="103">
        <v>1997</v>
      </c>
      <c r="B6909" s="104" t="s">
        <v>418</v>
      </c>
      <c r="C6909" s="105" t="s">
        <v>419</v>
      </c>
      <c r="D6909" s="105" t="s">
        <v>337</v>
      </c>
      <c r="E6909" s="87"/>
      <c r="F6909" s="69"/>
      <c r="G6909" s="69"/>
      <c r="H6909" s="69"/>
      <c r="I6909" s="69"/>
      <c r="J6909" s="70"/>
      <c r="K6909" s="118">
        <f>VLOOKUP(B6909,WB.GDP.1997,'WB (WDI)'!$AN$2,FALSE)</f>
        <v>30759.564451536964</v>
      </c>
      <c r="L6909" s="112">
        <f>VLOOKUP($B6909,WB.UNEMP.1997,'WB (WDI)'!$AN$2,FALSE)</f>
        <v>20.700000762939499</v>
      </c>
    </row>
    <row r="6910" spans="1:12" x14ac:dyDescent="0.25">
      <c r="A6910" s="103">
        <v>1997</v>
      </c>
      <c r="B6910" s="104" t="s">
        <v>420</v>
      </c>
      <c r="C6910" s="105" t="s">
        <v>421</v>
      </c>
      <c r="D6910" s="105" t="s">
        <v>337</v>
      </c>
      <c r="E6910" s="87"/>
      <c r="F6910" s="69"/>
      <c r="G6910" s="69"/>
      <c r="H6910" s="69"/>
      <c r="I6910" s="69"/>
      <c r="J6910" s="70"/>
      <c r="K6910" s="118">
        <f>VLOOKUP(B6910,WB.GDP.1997,'WB (WDI)'!$AN$2,FALSE)</f>
        <v>42210.652128759837</v>
      </c>
      <c r="L6910" s="112">
        <f>VLOOKUP($B6910,WB.UNEMP.1997,'WB (WDI)'!$AN$2,FALSE)</f>
        <v>5.1500000953674299</v>
      </c>
    </row>
    <row r="6911" spans="1:12" x14ac:dyDescent="0.25">
      <c r="A6911" s="103">
        <v>1997</v>
      </c>
      <c r="B6911" s="104" t="s">
        <v>422</v>
      </c>
      <c r="C6911" s="105" t="s">
        <v>423</v>
      </c>
      <c r="D6911" s="105" t="s">
        <v>337</v>
      </c>
      <c r="E6911" s="87"/>
      <c r="F6911" s="69"/>
      <c r="G6911" s="69"/>
      <c r="H6911" s="69"/>
      <c r="I6911" s="69"/>
      <c r="J6911" s="70"/>
      <c r="K6911" s="118">
        <f>VLOOKUP(B6911,WB.GDP.1997,'WB (WDI)'!$AN$2,FALSE)</f>
        <v>39687.937481791218</v>
      </c>
      <c r="L6911" s="112">
        <f>VLOOKUP($B6911,WB.UNEMP.1997,'WB (WDI)'!$AN$2,FALSE)</f>
        <v>8.9600000381469709</v>
      </c>
    </row>
    <row r="6912" spans="1:12" x14ac:dyDescent="0.25">
      <c r="A6912" s="103">
        <v>1997</v>
      </c>
      <c r="B6912" s="104" t="s">
        <v>424</v>
      </c>
      <c r="C6912" s="105" t="s">
        <v>425</v>
      </c>
      <c r="D6912" s="105" t="s">
        <v>337</v>
      </c>
      <c r="E6912" s="87"/>
      <c r="F6912" s="69"/>
      <c r="G6912" s="69"/>
      <c r="H6912" s="69"/>
      <c r="I6912" s="69"/>
      <c r="J6912" s="70"/>
      <c r="K6912" s="118">
        <f>VLOOKUP(B6912,WB.GDP.1997,'WB (WDI)'!$AN$2,FALSE)</f>
        <v>36366.472485869832</v>
      </c>
      <c r="L6912" s="112">
        <f>VLOOKUP($B6912,WB.UNEMP.1997,'WB (WDI)'!$AN$2,FALSE)</f>
        <v>12.569999694824199</v>
      </c>
    </row>
    <row r="6913" spans="1:12" x14ac:dyDescent="0.25">
      <c r="A6913" s="103">
        <v>1997</v>
      </c>
      <c r="B6913" s="104" t="s">
        <v>426</v>
      </c>
      <c r="C6913" s="105" t="s">
        <v>427</v>
      </c>
      <c r="D6913" s="105" t="s">
        <v>337</v>
      </c>
      <c r="E6913" s="87"/>
      <c r="F6913" s="69"/>
      <c r="G6913" s="69"/>
      <c r="H6913" s="69"/>
      <c r="I6913" s="69"/>
      <c r="J6913" s="70"/>
      <c r="K6913" s="118">
        <f>VLOOKUP(B6913,WB.GDP.1997,'WB (WDI)'!$AN$2,FALSE)</f>
        <v>40287.84569829383</v>
      </c>
      <c r="L6913" s="112">
        <f>VLOOKUP($B6913,WB.UNEMP.1997,'WB (WDI)'!$AN$2,FALSE)</f>
        <v>9.8599996566772496</v>
      </c>
    </row>
    <row r="6914" spans="1:12" x14ac:dyDescent="0.25">
      <c r="A6914" s="103">
        <v>1997</v>
      </c>
      <c r="B6914" s="104" t="s">
        <v>428</v>
      </c>
      <c r="C6914" s="105" t="s">
        <v>429</v>
      </c>
      <c r="D6914" s="105" t="s">
        <v>337</v>
      </c>
      <c r="E6914" s="87"/>
      <c r="F6914" s="69"/>
      <c r="G6914" s="69"/>
      <c r="H6914" s="69"/>
      <c r="I6914" s="69"/>
      <c r="J6914" s="70"/>
      <c r="K6914" s="118" t="e">
        <f>VLOOKUP(B6914,WB.GDP.1997,'WB (WDI)'!$AN$2,FALSE)</f>
        <v>#N/A</v>
      </c>
      <c r="L6914" s="112" t="e">
        <f>VLOOKUP($B6914,WB.UNEMP.1997,'WB (WDI)'!$AN$2,FALSE)</f>
        <v>#N/A</v>
      </c>
    </row>
    <row r="6915" spans="1:12" x14ac:dyDescent="0.25">
      <c r="A6915" s="103">
        <v>1997</v>
      </c>
      <c r="B6915" s="104" t="s">
        <v>430</v>
      </c>
      <c r="C6915" s="105" t="s">
        <v>431</v>
      </c>
      <c r="D6915" s="105" t="s">
        <v>337</v>
      </c>
      <c r="E6915" s="87"/>
      <c r="F6915" s="69"/>
      <c r="G6915" s="69"/>
      <c r="H6915" s="69"/>
      <c r="I6915" s="69"/>
      <c r="J6915" s="70"/>
      <c r="K6915" s="118">
        <f>VLOOKUP(B6915,WB.GDP.1997,'WB (WDI)'!$AN$2,FALSE)</f>
        <v>80368.021374554985</v>
      </c>
      <c r="L6915" s="112">
        <f>VLOOKUP($B6915,WB.UNEMP.1997,'WB (WDI)'!$AN$2,FALSE)</f>
        <v>2.5299999713897701</v>
      </c>
    </row>
    <row r="6916" spans="1:12" x14ac:dyDescent="0.25">
      <c r="A6916" s="103">
        <v>1997</v>
      </c>
      <c r="B6916" s="104" t="s">
        <v>432</v>
      </c>
      <c r="C6916" s="105" t="s">
        <v>433</v>
      </c>
      <c r="D6916" s="105" t="s">
        <v>337</v>
      </c>
      <c r="E6916" s="87"/>
      <c r="F6916" s="69"/>
      <c r="G6916" s="69"/>
      <c r="H6916" s="69"/>
      <c r="I6916" s="69"/>
      <c r="J6916" s="70"/>
      <c r="K6916" s="118" t="e">
        <f>VLOOKUP(B6916,WB.GDP.1997,'WB (WDI)'!$AN$2,FALSE)</f>
        <v>#N/A</v>
      </c>
      <c r="L6916" s="112" t="e">
        <f>VLOOKUP($B6916,WB.UNEMP.1997,'WB (WDI)'!$AN$2,FALSE)</f>
        <v>#N/A</v>
      </c>
    </row>
    <row r="6917" spans="1:12" x14ac:dyDescent="0.25">
      <c r="A6917" s="103">
        <v>1997</v>
      </c>
      <c r="B6917" s="104" t="s">
        <v>434</v>
      </c>
      <c r="C6917" s="105" t="s">
        <v>435</v>
      </c>
      <c r="D6917" s="105" t="s">
        <v>337</v>
      </c>
      <c r="E6917" s="87"/>
      <c r="F6917" s="69"/>
      <c r="G6917" s="69"/>
      <c r="H6917" s="69"/>
      <c r="I6917" s="69"/>
      <c r="J6917" s="70"/>
      <c r="K6917" s="118">
        <f>VLOOKUP(B6917,WB.GDP.1997,'WB (WDI)'!$AN$2,FALSE)</f>
        <v>42370.376542575425</v>
      </c>
      <c r="L6917" s="112">
        <f>VLOOKUP($B6917,WB.UNEMP.1997,'WB (WDI)'!$AN$2,FALSE)</f>
        <v>5.5100002288818404</v>
      </c>
    </row>
    <row r="6918" spans="1:12" x14ac:dyDescent="0.25">
      <c r="A6918" s="103">
        <v>1997</v>
      </c>
      <c r="B6918" s="104" t="s">
        <v>436</v>
      </c>
      <c r="C6918" s="105" t="s">
        <v>437</v>
      </c>
      <c r="D6918" s="105" t="s">
        <v>337</v>
      </c>
      <c r="E6918" s="87"/>
      <c r="F6918" s="69"/>
      <c r="G6918" s="69"/>
      <c r="H6918" s="69"/>
      <c r="I6918" s="69"/>
      <c r="J6918" s="70"/>
      <c r="K6918" s="118">
        <f>VLOOKUP(B6918,WB.GDP.1997,'WB (WDI)'!$AN$2,FALSE)</f>
        <v>54372.981067210065</v>
      </c>
      <c r="L6918" s="112">
        <f>VLOOKUP($B6918,WB.UNEMP.1997,'WB (WDI)'!$AN$2,FALSE)</f>
        <v>4.1999998092651403</v>
      </c>
    </row>
    <row r="6919" spans="1:12" x14ac:dyDescent="0.25">
      <c r="A6919" s="103">
        <v>1997</v>
      </c>
      <c r="B6919" s="104" t="s">
        <v>438</v>
      </c>
      <c r="C6919" s="105" t="s">
        <v>439</v>
      </c>
      <c r="D6919" s="105" t="s">
        <v>440</v>
      </c>
      <c r="E6919" s="87"/>
      <c r="F6919" s="69"/>
      <c r="G6919" s="69"/>
      <c r="H6919" s="69"/>
      <c r="I6919" s="69"/>
      <c r="J6919" s="70"/>
      <c r="K6919" s="118">
        <f>VLOOKUP(B6919,WB.GDP.1997,'WB (WDI)'!$AN$2,FALSE)</f>
        <v>34834.989874641986</v>
      </c>
      <c r="L6919" s="112">
        <f>VLOOKUP($B6919,WB.UNEMP.1997,'WB (WDI)'!$AN$2,FALSE)</f>
        <v>8.3599996566772496</v>
      </c>
    </row>
    <row r="6920" spans="1:12" x14ac:dyDescent="0.25">
      <c r="A6920" s="103">
        <v>1997</v>
      </c>
      <c r="B6920" s="104" t="s">
        <v>441</v>
      </c>
      <c r="C6920" s="105" t="s">
        <v>442</v>
      </c>
      <c r="D6920" s="105" t="s">
        <v>440</v>
      </c>
      <c r="E6920" s="87"/>
      <c r="F6920" s="69"/>
      <c r="G6920" s="69"/>
      <c r="H6920" s="69"/>
      <c r="I6920" s="69"/>
      <c r="J6920" s="70"/>
      <c r="K6920" s="118" t="e">
        <f>VLOOKUP(B6920,WB.GDP.1997,'WB (WDI)'!$AN$2,FALSE)</f>
        <v>#N/A</v>
      </c>
      <c r="L6920" s="112" t="e">
        <f>VLOOKUP($B6920,WB.UNEMP.1997,'WB (WDI)'!$AN$2,FALSE)</f>
        <v>#N/A</v>
      </c>
    </row>
    <row r="6921" spans="1:12" x14ac:dyDescent="0.25">
      <c r="A6921" s="103">
        <v>1997</v>
      </c>
      <c r="B6921" s="104" t="s">
        <v>443</v>
      </c>
      <c r="C6921" s="105" t="s">
        <v>444</v>
      </c>
      <c r="D6921" s="105" t="s">
        <v>440</v>
      </c>
      <c r="E6921" s="87"/>
      <c r="F6921" s="69"/>
      <c r="G6921" s="69"/>
      <c r="H6921" s="69"/>
      <c r="I6921" s="69"/>
      <c r="J6921" s="70"/>
      <c r="K6921" s="118" t="e">
        <f>VLOOKUP(B6921,WB.GDP.1997,'WB (WDI)'!$AN$2,FALSE)</f>
        <v>#N/A</v>
      </c>
      <c r="L6921" s="112" t="e">
        <f>VLOOKUP($B6921,WB.UNEMP.1997,'WB (WDI)'!$AN$2,FALSE)</f>
        <v>#N/A</v>
      </c>
    </row>
    <row r="6922" spans="1:12" x14ac:dyDescent="0.25">
      <c r="A6922" s="103">
        <v>1997</v>
      </c>
      <c r="B6922" s="104" t="s">
        <v>445</v>
      </c>
      <c r="C6922" s="105" t="s">
        <v>446</v>
      </c>
      <c r="D6922" s="105" t="s">
        <v>440</v>
      </c>
      <c r="E6922" s="87"/>
      <c r="F6922" s="69"/>
      <c r="G6922" s="69"/>
      <c r="H6922" s="69"/>
      <c r="I6922" s="69"/>
      <c r="J6922" s="70"/>
      <c r="K6922" s="118" t="e">
        <f>VLOOKUP(B6922,WB.GDP.1997,'WB (WDI)'!$AN$2,FALSE)</f>
        <v>#N/A</v>
      </c>
      <c r="L6922" s="112" t="e">
        <f>VLOOKUP($B6922,WB.UNEMP.1997,'WB (WDI)'!$AN$2,FALSE)</f>
        <v>#N/A</v>
      </c>
    </row>
    <row r="6923" spans="1:12" x14ac:dyDescent="0.25">
      <c r="A6923" s="103">
        <v>1997</v>
      </c>
      <c r="B6923" s="104" t="s">
        <v>447</v>
      </c>
      <c r="C6923" s="105" t="s">
        <v>448</v>
      </c>
      <c r="D6923" s="105" t="s">
        <v>440</v>
      </c>
      <c r="E6923" s="87"/>
      <c r="F6923" s="69"/>
      <c r="G6923" s="69"/>
      <c r="H6923" s="69"/>
      <c r="I6923" s="69"/>
      <c r="J6923" s="70"/>
      <c r="K6923" s="118">
        <f>VLOOKUP(B6923,WB.GDP.1997,'WB (WDI)'!$AN$2,FALSE)</f>
        <v>30680.940268581897</v>
      </c>
      <c r="L6923" s="112">
        <f>VLOOKUP($B6923,WB.UNEMP.1997,'WB (WDI)'!$AN$2,FALSE)</f>
        <v>6.8600001335143999</v>
      </c>
    </row>
    <row r="6924" spans="1:12" x14ac:dyDescent="0.25">
      <c r="A6924" s="103">
        <v>1997</v>
      </c>
      <c r="B6924" s="104" t="s">
        <v>449</v>
      </c>
      <c r="C6924" s="105" t="s">
        <v>450</v>
      </c>
      <c r="D6924" s="105" t="s">
        <v>440</v>
      </c>
      <c r="E6924" s="87"/>
      <c r="F6924" s="69"/>
      <c r="G6924" s="69"/>
      <c r="H6924" s="69"/>
      <c r="I6924" s="69"/>
      <c r="J6924" s="70"/>
      <c r="K6924" s="118" t="e">
        <f>VLOOKUP(B6924,WB.GDP.1997,'WB (WDI)'!$AN$2,FALSE)</f>
        <v>#N/A</v>
      </c>
      <c r="L6924" s="112" t="e">
        <f>VLOOKUP($B6924,WB.UNEMP.1997,'WB (WDI)'!$AN$2,FALSE)</f>
        <v>#N/A</v>
      </c>
    </row>
    <row r="6925" spans="1:12" x14ac:dyDescent="0.25">
      <c r="A6925" s="103">
        <v>1997</v>
      </c>
      <c r="B6925" s="104" t="s">
        <v>451</v>
      </c>
      <c r="C6925" s="105" t="s">
        <v>452</v>
      </c>
      <c r="D6925" s="105" t="s">
        <v>440</v>
      </c>
      <c r="E6925" s="87"/>
      <c r="F6925" s="69"/>
      <c r="G6925" s="69"/>
      <c r="H6925" s="69"/>
      <c r="I6925" s="69"/>
      <c r="J6925" s="70"/>
      <c r="K6925" s="118">
        <f>VLOOKUP(B6925,WB.GDP.1997,'WB (WDI)'!$AN$2,FALSE)</f>
        <v>9042.4255878330896</v>
      </c>
      <c r="L6925" s="112">
        <f>VLOOKUP($B6925,WB.UNEMP.1997,'WB (WDI)'!$AN$2,FALSE)</f>
        <v>3.9500000476837198</v>
      </c>
    </row>
    <row r="6926" spans="1:12" x14ac:dyDescent="0.25">
      <c r="A6926" s="103">
        <v>1997</v>
      </c>
      <c r="B6926" s="104" t="s">
        <v>453</v>
      </c>
      <c r="C6926" s="105" t="s">
        <v>454</v>
      </c>
      <c r="D6926" s="105" t="s">
        <v>440</v>
      </c>
      <c r="E6926" s="87"/>
      <c r="F6926" s="69"/>
      <c r="G6926" s="69"/>
      <c r="H6926" s="69"/>
      <c r="I6926" s="69"/>
      <c r="J6926" s="70"/>
      <c r="K6926" s="118" t="e">
        <f>VLOOKUP(B6926,WB.GDP.1997,'WB (WDI)'!$AN$2,FALSE)</f>
        <v>#N/A</v>
      </c>
      <c r="L6926" s="112">
        <f>VLOOKUP($B6926,WB.UNEMP.1997,'WB (WDI)'!$AN$2,FALSE)</f>
        <v>18.379999160766602</v>
      </c>
    </row>
    <row r="6927" spans="1:12" x14ac:dyDescent="0.25">
      <c r="A6927" s="103">
        <v>1997</v>
      </c>
      <c r="B6927" s="104" t="s">
        <v>455</v>
      </c>
      <c r="C6927" s="105" t="s">
        <v>456</v>
      </c>
      <c r="D6927" s="105" t="s">
        <v>440</v>
      </c>
      <c r="E6927" s="87"/>
      <c r="F6927" s="69"/>
      <c r="G6927" s="69"/>
      <c r="H6927" s="69"/>
      <c r="I6927" s="69"/>
      <c r="J6927" s="70"/>
      <c r="K6927" s="118">
        <f>VLOOKUP(B6927,WB.GDP.1997,'WB (WDI)'!$AN$2,FALSE)</f>
        <v>3228.1618656446526</v>
      </c>
      <c r="L6927" s="112">
        <f>VLOOKUP($B6927,WB.UNEMP.1997,'WB (WDI)'!$AN$2,FALSE)</f>
        <v>2.9100000858306898</v>
      </c>
    </row>
    <row r="6928" spans="1:12" x14ac:dyDescent="0.25">
      <c r="A6928" s="103">
        <v>1997</v>
      </c>
      <c r="B6928" s="104" t="s">
        <v>457</v>
      </c>
      <c r="C6928" s="105" t="s">
        <v>458</v>
      </c>
      <c r="D6928" s="105" t="s">
        <v>440</v>
      </c>
      <c r="E6928" s="87"/>
      <c r="F6928" s="69"/>
      <c r="G6928" s="69"/>
      <c r="H6928" s="69"/>
      <c r="I6928" s="69"/>
      <c r="J6928" s="70"/>
      <c r="K6928" s="118">
        <f>VLOOKUP(B6928,WB.GDP.1997,'WB (WDI)'!$AN$2,FALSE)</f>
        <v>2834.2509254676966</v>
      </c>
      <c r="L6928" s="112">
        <f>VLOOKUP($B6928,WB.UNEMP.1997,'WB (WDI)'!$AN$2,FALSE)</f>
        <v>2.1199998855590798</v>
      </c>
    </row>
    <row r="6929" spans="1:12" x14ac:dyDescent="0.25">
      <c r="A6929" s="103">
        <v>1997</v>
      </c>
      <c r="B6929" s="104" t="s">
        <v>459</v>
      </c>
      <c r="C6929" s="105" t="s">
        <v>460</v>
      </c>
      <c r="D6929" s="105" t="s">
        <v>440</v>
      </c>
      <c r="E6929" s="87"/>
      <c r="F6929" s="69"/>
      <c r="G6929" s="69"/>
      <c r="H6929" s="69"/>
      <c r="I6929" s="69"/>
      <c r="J6929" s="70"/>
      <c r="K6929" s="118">
        <f>VLOOKUP(B6929,WB.GDP.1997,'WB (WDI)'!$AN$2,FALSE)</f>
        <v>3051.1785661870331</v>
      </c>
      <c r="L6929" s="112">
        <f>VLOOKUP($B6929,WB.UNEMP.1997,'WB (WDI)'!$AN$2,FALSE)</f>
        <v>4.6999998092651403</v>
      </c>
    </row>
    <row r="6930" spans="1:12" x14ac:dyDescent="0.25">
      <c r="A6930" s="103">
        <v>1997</v>
      </c>
      <c r="B6930" s="104" t="s">
        <v>461</v>
      </c>
      <c r="C6930" s="105" t="s">
        <v>462</v>
      </c>
      <c r="D6930" s="105" t="s">
        <v>440</v>
      </c>
      <c r="E6930" s="87"/>
      <c r="F6930" s="69"/>
      <c r="G6930" s="69"/>
      <c r="H6930" s="69"/>
      <c r="I6930" s="69"/>
      <c r="J6930" s="70"/>
      <c r="K6930" s="118" t="e">
        <f>VLOOKUP(B6930,WB.GDP.1997,'WB (WDI)'!$AN$2,FALSE)</f>
        <v>#N/A</v>
      </c>
      <c r="L6930" s="112">
        <f>VLOOKUP($B6930,WB.UNEMP.1997,'WB (WDI)'!$AN$2,FALSE)</f>
        <v>9.6700000762939506</v>
      </c>
    </row>
    <row r="6931" spans="1:12" x14ac:dyDescent="0.25">
      <c r="A6931" s="103">
        <v>1997</v>
      </c>
      <c r="B6931" s="104" t="s">
        <v>463</v>
      </c>
      <c r="C6931" s="105" t="s">
        <v>464</v>
      </c>
      <c r="D6931" s="105" t="s">
        <v>440</v>
      </c>
      <c r="E6931" s="87"/>
      <c r="F6931" s="69"/>
      <c r="G6931" s="69"/>
      <c r="H6931" s="69"/>
      <c r="I6931" s="69"/>
      <c r="J6931" s="70"/>
      <c r="K6931" s="118">
        <f>VLOOKUP(B6931,WB.GDP.1997,'WB (WDI)'!$AN$2,FALSE)</f>
        <v>2063.5305278678075</v>
      </c>
      <c r="L6931" s="112" t="e">
        <f>VLOOKUP($B6931,WB.UNEMP.1997,'WB (WDI)'!$AN$2,FALSE)</f>
        <v>#N/A</v>
      </c>
    </row>
    <row r="6932" spans="1:12" x14ac:dyDescent="0.25">
      <c r="A6932" s="103">
        <v>1997</v>
      </c>
      <c r="B6932" s="104" t="s">
        <v>465</v>
      </c>
      <c r="C6932" s="105" t="s">
        <v>466</v>
      </c>
      <c r="D6932" s="105" t="s">
        <v>440</v>
      </c>
      <c r="E6932" s="87"/>
      <c r="F6932" s="69"/>
      <c r="G6932" s="69"/>
      <c r="H6932" s="69"/>
      <c r="I6932" s="69"/>
      <c r="J6932" s="70"/>
      <c r="K6932" s="118">
        <f>VLOOKUP(B6932,WB.GDP.1997,'WB (WDI)'!$AN$2,FALSE)</f>
        <v>3464.806917553452</v>
      </c>
      <c r="L6932" s="112" t="e">
        <f>VLOOKUP($B6932,WB.UNEMP.1997,'WB (WDI)'!$AN$2,FALSE)</f>
        <v>#N/A</v>
      </c>
    </row>
    <row r="6933" spans="1:12" x14ac:dyDescent="0.25">
      <c r="A6933" s="103">
        <v>1997</v>
      </c>
      <c r="B6933" s="104" t="s">
        <v>467</v>
      </c>
      <c r="C6933" s="105" t="s">
        <v>468</v>
      </c>
      <c r="D6933" s="105" t="s">
        <v>440</v>
      </c>
      <c r="E6933" s="87"/>
      <c r="F6933" s="69"/>
      <c r="G6933" s="69"/>
      <c r="H6933" s="69"/>
      <c r="I6933" s="69"/>
      <c r="J6933" s="70"/>
      <c r="K6933" s="118">
        <f>VLOOKUP(B6933,WB.GDP.1997,'WB (WDI)'!$AN$2,FALSE)</f>
        <v>3113.0678402159792</v>
      </c>
      <c r="L6933" s="112" t="e">
        <f>VLOOKUP($B6933,WB.UNEMP.1997,'WB (WDI)'!$AN$2,FALSE)</f>
        <v>#N/A</v>
      </c>
    </row>
    <row r="6934" spans="1:12" x14ac:dyDescent="0.25">
      <c r="A6934" s="103">
        <v>1997</v>
      </c>
      <c r="B6934" s="104" t="s">
        <v>469</v>
      </c>
      <c r="C6934" s="105" t="s">
        <v>470</v>
      </c>
      <c r="D6934" s="105" t="s">
        <v>440</v>
      </c>
      <c r="E6934" s="87"/>
      <c r="F6934" s="69"/>
      <c r="G6934" s="69"/>
      <c r="H6934" s="69"/>
      <c r="I6934" s="69"/>
      <c r="J6934" s="70"/>
      <c r="K6934" s="118" t="e">
        <f>VLOOKUP(B6934,WB.GDP.1997,'WB (WDI)'!$AN$2,FALSE)</f>
        <v>#N/A</v>
      </c>
      <c r="L6934" s="112" t="e">
        <f>VLOOKUP($B6934,WB.UNEMP.1997,'WB (WDI)'!$AN$2,FALSE)</f>
        <v>#N/A</v>
      </c>
    </row>
    <row r="6935" spans="1:12" x14ac:dyDescent="0.25">
      <c r="A6935" s="103">
        <v>1997</v>
      </c>
      <c r="B6935" s="104" t="s">
        <v>471</v>
      </c>
      <c r="C6935" s="105" t="s">
        <v>472</v>
      </c>
      <c r="D6935" s="105" t="s">
        <v>440</v>
      </c>
      <c r="E6935" s="87"/>
      <c r="F6935" s="69"/>
      <c r="G6935" s="69"/>
      <c r="H6935" s="69"/>
      <c r="I6935" s="69"/>
      <c r="J6935" s="70"/>
      <c r="K6935" s="118" t="e">
        <f>VLOOKUP(B6935,WB.GDP.1997,'WB (WDI)'!$AN$2,FALSE)</f>
        <v>#N/A</v>
      </c>
      <c r="L6935" s="112" t="e">
        <f>VLOOKUP($B6935,WB.UNEMP.1997,'WB (WDI)'!$AN$2,FALSE)</f>
        <v>#N/A</v>
      </c>
    </row>
    <row r="6936" spans="1:12" x14ac:dyDescent="0.25">
      <c r="A6936" s="103">
        <v>1997</v>
      </c>
      <c r="B6936" s="104" t="s">
        <v>473</v>
      </c>
      <c r="C6936" s="105" t="s">
        <v>474</v>
      </c>
      <c r="D6936" s="105" t="s">
        <v>440</v>
      </c>
      <c r="E6936" s="87"/>
      <c r="F6936" s="69"/>
      <c r="G6936" s="69"/>
      <c r="H6936" s="69"/>
      <c r="I6936" s="69"/>
      <c r="J6936" s="70"/>
      <c r="K6936" s="118" t="e">
        <f>VLOOKUP(B6936,WB.GDP.1997,'WB (WDI)'!$AN$2,FALSE)</f>
        <v>#N/A</v>
      </c>
      <c r="L6936" s="112" t="e">
        <f>VLOOKUP($B6936,WB.UNEMP.1997,'WB (WDI)'!$AN$2,FALSE)</f>
        <v>#N/A</v>
      </c>
    </row>
    <row r="6937" spans="1:12" x14ac:dyDescent="0.25">
      <c r="A6937" s="103">
        <v>1997</v>
      </c>
      <c r="B6937" s="104" t="s">
        <v>475</v>
      </c>
      <c r="C6937" s="105" t="s">
        <v>476</v>
      </c>
      <c r="D6937" s="105" t="s">
        <v>440</v>
      </c>
      <c r="E6937" s="87"/>
      <c r="F6937" s="69"/>
      <c r="G6937" s="69"/>
      <c r="H6937" s="69"/>
      <c r="I6937" s="69"/>
      <c r="J6937" s="70"/>
      <c r="K6937" s="118" t="e">
        <f>VLOOKUP(B6937,WB.GDP.1997,'WB (WDI)'!$AN$2,FALSE)</f>
        <v>#N/A</v>
      </c>
      <c r="L6937" s="112" t="e">
        <f>VLOOKUP($B6937,WB.UNEMP.1997,'WB (WDI)'!$AN$2,FALSE)</f>
        <v>#N/A</v>
      </c>
    </row>
    <row r="6938" spans="1:12" x14ac:dyDescent="0.25">
      <c r="A6938" s="103">
        <v>1997</v>
      </c>
      <c r="B6938" s="104" t="s">
        <v>477</v>
      </c>
      <c r="C6938" s="105" t="s">
        <v>478</v>
      </c>
      <c r="D6938" s="105" t="s">
        <v>440</v>
      </c>
      <c r="E6938" s="87"/>
      <c r="F6938" s="69"/>
      <c r="G6938" s="69"/>
      <c r="H6938" s="69"/>
      <c r="I6938" s="69"/>
      <c r="J6938" s="70"/>
      <c r="K6938" s="118" t="e">
        <f>VLOOKUP(B6938,WB.GDP.1997,'WB (WDI)'!$AN$2,FALSE)</f>
        <v>#N/A</v>
      </c>
      <c r="L6938" s="112" t="e">
        <f>VLOOKUP($B6938,WB.UNEMP.1997,'WB (WDI)'!$AN$2,FALSE)</f>
        <v>#N/A</v>
      </c>
    </row>
    <row r="6939" spans="1:12" x14ac:dyDescent="0.25">
      <c r="A6939" s="103">
        <v>1997</v>
      </c>
      <c r="B6939" s="104" t="s">
        <v>479</v>
      </c>
      <c r="C6939" s="105" t="s">
        <v>480</v>
      </c>
      <c r="D6939" s="105" t="s">
        <v>440</v>
      </c>
      <c r="E6939" s="87"/>
      <c r="F6939" s="69"/>
      <c r="G6939" s="69"/>
      <c r="H6939" s="69"/>
      <c r="I6939" s="69"/>
      <c r="J6939" s="70"/>
      <c r="K6939" s="118" t="e">
        <f>VLOOKUP(B6939,WB.GDP.1997,'WB (WDI)'!$AN$2,FALSE)</f>
        <v>#N/A</v>
      </c>
      <c r="L6939" s="112" t="e">
        <f>VLOOKUP($B6939,WB.UNEMP.1997,'WB (WDI)'!$AN$2,FALSE)</f>
        <v>#N/A</v>
      </c>
    </row>
    <row r="6940" spans="1:12" x14ac:dyDescent="0.25">
      <c r="A6940" s="103">
        <v>1997</v>
      </c>
      <c r="B6940" s="104" t="s">
        <v>481</v>
      </c>
      <c r="C6940" s="105" t="s">
        <v>482</v>
      </c>
      <c r="D6940" s="105" t="s">
        <v>440</v>
      </c>
      <c r="E6940" s="87"/>
      <c r="F6940" s="69"/>
      <c r="G6940" s="69"/>
      <c r="H6940" s="69"/>
      <c r="I6940" s="69"/>
      <c r="J6940" s="70"/>
      <c r="K6940" s="118" t="e">
        <f>VLOOKUP(B6940,WB.GDP.1997,'WB (WDI)'!$AN$2,FALSE)</f>
        <v>#N/A</v>
      </c>
      <c r="L6940" s="112">
        <f>VLOOKUP($B6940,WB.UNEMP.1997,'WB (WDI)'!$AN$2,FALSE)</f>
        <v>11.310000419616699</v>
      </c>
    </row>
    <row r="6941" spans="1:12" x14ac:dyDescent="0.25">
      <c r="A6941" s="103">
        <v>1997</v>
      </c>
      <c r="B6941" s="104" t="s">
        <v>483</v>
      </c>
      <c r="C6941" s="105" t="s">
        <v>484</v>
      </c>
      <c r="D6941" s="105" t="s">
        <v>440</v>
      </c>
      <c r="E6941" s="87"/>
      <c r="F6941" s="69"/>
      <c r="G6941" s="69"/>
      <c r="H6941" s="69"/>
      <c r="I6941" s="69"/>
      <c r="J6941" s="70"/>
      <c r="K6941" s="118" t="e">
        <f>VLOOKUP(B6941,WB.GDP.1997,'WB (WDI)'!$AN$2,FALSE)</f>
        <v>#N/A</v>
      </c>
      <c r="L6941" s="112" t="e">
        <f>VLOOKUP($B6941,WB.UNEMP.1997,'WB (WDI)'!$AN$2,FALSE)</f>
        <v>#N/A</v>
      </c>
    </row>
    <row r="6942" spans="1:12" x14ac:dyDescent="0.25">
      <c r="A6942" s="103">
        <v>1997</v>
      </c>
      <c r="B6942" s="104" t="s">
        <v>485</v>
      </c>
      <c r="C6942" s="105" t="s">
        <v>486</v>
      </c>
      <c r="D6942" s="105" t="s">
        <v>440</v>
      </c>
      <c r="E6942" s="87"/>
      <c r="F6942" s="69"/>
      <c r="G6942" s="69"/>
      <c r="H6942" s="69"/>
      <c r="I6942" s="69"/>
      <c r="J6942" s="70"/>
      <c r="K6942" s="118" t="e">
        <f>VLOOKUP(B6942,WB.GDP.1997,'WB (WDI)'!$AN$2,FALSE)</f>
        <v>#N/A</v>
      </c>
      <c r="L6942" s="112" t="e">
        <f>VLOOKUP($B6942,WB.UNEMP.1997,'WB (WDI)'!$AN$2,FALSE)</f>
        <v>#N/A</v>
      </c>
    </row>
    <row r="6943" spans="1:12" x14ac:dyDescent="0.25">
      <c r="A6943" s="103">
        <v>1997</v>
      </c>
      <c r="B6943" s="104" t="s">
        <v>487</v>
      </c>
      <c r="C6943" s="105" t="s">
        <v>488</v>
      </c>
      <c r="D6943" s="105" t="s">
        <v>440</v>
      </c>
      <c r="E6943" s="87"/>
      <c r="F6943" s="69"/>
      <c r="G6943" s="69"/>
      <c r="H6943" s="69"/>
      <c r="I6943" s="69"/>
      <c r="J6943" s="70"/>
      <c r="K6943" s="118">
        <f>VLOOKUP(B6943,WB.GDP.1997,'WB (WDI)'!$AN$2,FALSE)</f>
        <v>4370.416230474103</v>
      </c>
      <c r="L6943" s="112">
        <f>VLOOKUP($B6943,WB.UNEMP.1997,'WB (WDI)'!$AN$2,FALSE)</f>
        <v>3.71000003814697</v>
      </c>
    </row>
    <row r="6944" spans="1:12" x14ac:dyDescent="0.25">
      <c r="A6944" s="103">
        <v>1997</v>
      </c>
      <c r="B6944" s="104" t="s">
        <v>489</v>
      </c>
      <c r="C6944" s="105" t="s">
        <v>490</v>
      </c>
      <c r="D6944" s="105" t="s">
        <v>440</v>
      </c>
      <c r="E6944" s="87"/>
      <c r="F6944" s="69"/>
      <c r="G6944" s="69"/>
      <c r="H6944" s="69"/>
      <c r="I6944" s="69"/>
      <c r="J6944" s="70"/>
      <c r="K6944" s="118" t="e">
        <f>VLOOKUP(B6944,WB.GDP.1997,'WB (WDI)'!$AN$2,FALSE)</f>
        <v>#N/A</v>
      </c>
      <c r="L6944" s="112" t="e">
        <f>VLOOKUP($B6944,WB.UNEMP.1997,'WB (WDI)'!$AN$2,FALSE)</f>
        <v>#N/A</v>
      </c>
    </row>
    <row r="6945" spans="1:12" x14ac:dyDescent="0.25">
      <c r="A6945" s="103">
        <v>1997</v>
      </c>
      <c r="B6945" s="104" t="s">
        <v>491</v>
      </c>
      <c r="C6945" s="105" t="s">
        <v>492</v>
      </c>
      <c r="D6945" s="105" t="s">
        <v>440</v>
      </c>
      <c r="E6945" s="87"/>
      <c r="F6945" s="69"/>
      <c r="G6945" s="69"/>
      <c r="H6945" s="69"/>
      <c r="I6945" s="69"/>
      <c r="J6945" s="70"/>
      <c r="K6945" s="118">
        <f>VLOOKUP(B6945,WB.GDP.1997,'WB (WDI)'!$AN$2,FALSE)</f>
        <v>4765.6337862545097</v>
      </c>
      <c r="L6945" s="112">
        <f>VLOOKUP($B6945,WB.UNEMP.1997,'WB (WDI)'!$AN$2,FALSE)</f>
        <v>2.53999996185303</v>
      </c>
    </row>
    <row r="6946" spans="1:12" x14ac:dyDescent="0.25">
      <c r="A6946" s="103">
        <v>1997</v>
      </c>
      <c r="B6946" s="104" t="s">
        <v>493</v>
      </c>
      <c r="C6946" s="105" t="s">
        <v>494</v>
      </c>
      <c r="D6946" s="105" t="s">
        <v>440</v>
      </c>
      <c r="E6946" s="87"/>
      <c r="F6946" s="69"/>
      <c r="G6946" s="69"/>
      <c r="H6946" s="69"/>
      <c r="I6946" s="69"/>
      <c r="J6946" s="70"/>
      <c r="K6946" s="118">
        <f>VLOOKUP(B6946,WB.GDP.1997,'WB (WDI)'!$AN$2,FALSE)</f>
        <v>3000.498104341129</v>
      </c>
      <c r="L6946" s="112" t="e">
        <f>VLOOKUP($B6946,WB.UNEMP.1997,'WB (WDI)'!$AN$2,FALSE)</f>
        <v>#N/A</v>
      </c>
    </row>
    <row r="6947" spans="1:12" ht="15.75" thickBot="1" x14ac:dyDescent="0.3">
      <c r="A6947" s="106">
        <v>1997</v>
      </c>
      <c r="B6947" s="107" t="s">
        <v>495</v>
      </c>
      <c r="C6947" s="108" t="s">
        <v>496</v>
      </c>
      <c r="D6947" s="108" t="s">
        <v>440</v>
      </c>
      <c r="E6947" s="89"/>
      <c r="F6947" s="57"/>
      <c r="G6947" s="57"/>
      <c r="H6947" s="56"/>
      <c r="I6947" s="56"/>
      <c r="J6947" s="71"/>
      <c r="K6947" s="119" t="e">
        <f>VLOOKUP(B6947,WB.GDP.1997,'WB (WDI)'!$AN$2,FALSE)</f>
        <v>#N/A</v>
      </c>
      <c r="L6947" s="113" t="e">
        <f>VLOOKUP($B6947,WB.UNEMP.1997,'WB (WDI)'!$AN$2,FALSE)</f>
        <v>#N/A</v>
      </c>
    </row>
    <row r="6948" spans="1:12" x14ac:dyDescent="0.25">
      <c r="A6948" s="103">
        <v>1998</v>
      </c>
      <c r="B6948" s="104" t="s">
        <v>4</v>
      </c>
      <c r="C6948" s="105" t="s">
        <v>5</v>
      </c>
      <c r="D6948" s="105" t="s">
        <v>6</v>
      </c>
      <c r="E6948" s="86"/>
      <c r="F6948" s="69"/>
      <c r="G6948" s="69"/>
      <c r="H6948" s="69"/>
      <c r="I6948" s="69"/>
      <c r="J6948" s="70"/>
      <c r="K6948" s="118">
        <f>VLOOKUP(B6948,WB.GDP.1998,'WB (WDI)'!$AO$2,FALSE)</f>
        <v>8360.1503386165987</v>
      </c>
      <c r="L6948" s="112">
        <f>VLOOKUP($B6948,WB.UNEMP.1998,'WB (WDI)'!$AO$2,FALSE)</f>
        <v>26.829999923706101</v>
      </c>
    </row>
    <row r="6949" spans="1:12" x14ac:dyDescent="0.25">
      <c r="A6949" s="103">
        <v>1998</v>
      </c>
      <c r="B6949" s="104" t="s">
        <v>7</v>
      </c>
      <c r="C6949" s="105" t="s">
        <v>8</v>
      </c>
      <c r="D6949" s="105" t="s">
        <v>6</v>
      </c>
      <c r="E6949" s="87"/>
      <c r="F6949" s="69"/>
      <c r="G6949" s="69"/>
      <c r="H6949" s="69"/>
      <c r="I6949" s="69"/>
      <c r="J6949" s="70"/>
      <c r="K6949" s="118">
        <f>VLOOKUP(B6949,WB.GDP.1998,'WB (WDI)'!$AO$2,FALSE)</f>
        <v>7138.2111230516584</v>
      </c>
      <c r="L6949" s="112">
        <f>VLOOKUP($B6949,WB.UNEMP.1998,'WB (WDI)'!$AO$2,FALSE)</f>
        <v>8.0299997329711896</v>
      </c>
    </row>
    <row r="6950" spans="1:12" x14ac:dyDescent="0.25">
      <c r="A6950" s="103">
        <v>1998</v>
      </c>
      <c r="B6950" s="104" t="s">
        <v>9</v>
      </c>
      <c r="C6950" s="105" t="s">
        <v>10</v>
      </c>
      <c r="D6950" s="105" t="s">
        <v>6</v>
      </c>
      <c r="E6950" s="87"/>
      <c r="F6950" s="69"/>
      <c r="G6950" s="69"/>
      <c r="H6950" s="69"/>
      <c r="I6950" s="69"/>
      <c r="J6950" s="70"/>
      <c r="K6950" s="118" t="e">
        <f>VLOOKUP(B6950,WB.GDP.1998,'WB (WDI)'!$AO$2,FALSE)</f>
        <v>#N/A</v>
      </c>
      <c r="L6950" s="112">
        <f>VLOOKUP($B6950,WB.UNEMP.1998,'WB (WDI)'!$AO$2,FALSE)</f>
        <v>19.170000076293899</v>
      </c>
    </row>
    <row r="6951" spans="1:12" x14ac:dyDescent="0.25">
      <c r="A6951" s="103">
        <v>1998</v>
      </c>
      <c r="B6951" s="104" t="s">
        <v>11</v>
      </c>
      <c r="C6951" s="105" t="s">
        <v>12</v>
      </c>
      <c r="D6951" s="105" t="s">
        <v>6</v>
      </c>
      <c r="E6951" s="87"/>
      <c r="F6951" s="69"/>
      <c r="G6951" s="69"/>
      <c r="H6951" s="69"/>
      <c r="I6951" s="69"/>
      <c r="J6951" s="70"/>
      <c r="K6951" s="118">
        <f>VLOOKUP(B6951,WB.GDP.1998,'WB (WDI)'!$AO$2,FALSE)</f>
        <v>4351.4549377062604</v>
      </c>
      <c r="L6951" s="112">
        <f>VLOOKUP($B6951,WB.UNEMP.1998,'WB (WDI)'!$AO$2,FALSE)</f>
        <v>13.8800001144409</v>
      </c>
    </row>
    <row r="6952" spans="1:12" x14ac:dyDescent="0.25">
      <c r="A6952" s="103">
        <v>1998</v>
      </c>
      <c r="B6952" s="104" t="s">
        <v>13</v>
      </c>
      <c r="C6952" s="105" t="s">
        <v>14</v>
      </c>
      <c r="D6952" s="105" t="s">
        <v>6</v>
      </c>
      <c r="E6952" s="87"/>
      <c r="F6952" s="69"/>
      <c r="G6952" s="69"/>
      <c r="H6952" s="69"/>
      <c r="I6952" s="69"/>
      <c r="J6952" s="70"/>
      <c r="K6952" s="118">
        <f>VLOOKUP(B6952,WB.GDP.1998,'WB (WDI)'!$AO$2,FALSE)</f>
        <v>2198.24012064727</v>
      </c>
      <c r="L6952" s="112">
        <f>VLOOKUP($B6952,WB.UNEMP.1998,'WB (WDI)'!$AO$2,FALSE)</f>
        <v>15.430000305175801</v>
      </c>
    </row>
    <row r="6953" spans="1:12" x14ac:dyDescent="0.25">
      <c r="A6953" s="103">
        <v>1998</v>
      </c>
      <c r="B6953" s="104" t="s">
        <v>15</v>
      </c>
      <c r="C6953" s="105" t="s">
        <v>16</v>
      </c>
      <c r="D6953" s="105" t="s">
        <v>6</v>
      </c>
      <c r="E6953" s="87"/>
      <c r="F6953" s="69"/>
      <c r="G6953" s="69"/>
      <c r="H6953" s="69"/>
      <c r="I6953" s="69"/>
      <c r="J6953" s="70"/>
      <c r="K6953" s="118">
        <f>VLOOKUP(B6953,WB.GDP.1998,'WB (WDI)'!$AO$2,FALSE)</f>
        <v>6737.8319357987293</v>
      </c>
      <c r="L6953" s="112">
        <f>VLOOKUP($B6953,WB.UNEMP.1998,'WB (WDI)'!$AO$2,FALSE)</f>
        <v>15.539999961853001</v>
      </c>
    </row>
    <row r="6954" spans="1:12" x14ac:dyDescent="0.25">
      <c r="A6954" s="103">
        <v>1998</v>
      </c>
      <c r="B6954" s="104" t="s">
        <v>17</v>
      </c>
      <c r="C6954" s="105" t="s">
        <v>18</v>
      </c>
      <c r="D6954" s="105" t="s">
        <v>6</v>
      </c>
      <c r="E6954" s="87"/>
      <c r="F6954" s="69"/>
      <c r="G6954" s="69"/>
      <c r="H6954" s="69"/>
      <c r="I6954" s="69"/>
      <c r="J6954" s="70"/>
      <c r="K6954" s="118" t="e">
        <f>VLOOKUP(B6954,WB.GDP.1998,'WB (WDI)'!$AO$2,FALSE)</f>
        <v>#N/A</v>
      </c>
      <c r="L6954" s="112" t="e">
        <f>VLOOKUP($B6954,WB.UNEMP.1998,'WB (WDI)'!$AO$2,FALSE)</f>
        <v>#N/A</v>
      </c>
    </row>
    <row r="6955" spans="1:12" x14ac:dyDescent="0.25">
      <c r="A6955" s="103">
        <v>1998</v>
      </c>
      <c r="B6955" s="104" t="s">
        <v>19</v>
      </c>
      <c r="C6955" s="105" t="s">
        <v>20</v>
      </c>
      <c r="D6955" s="105" t="s">
        <v>6</v>
      </c>
      <c r="E6955" s="87"/>
      <c r="F6955" s="69"/>
      <c r="G6955" s="69"/>
      <c r="H6955" s="69"/>
      <c r="I6955" s="69"/>
      <c r="J6955" s="70"/>
      <c r="K6955" s="118">
        <f>VLOOKUP(B6955,WB.GDP.1998,'WB (WDI)'!$AO$2,FALSE)</f>
        <v>4792.6838506873446</v>
      </c>
      <c r="L6955" s="112">
        <f>VLOOKUP($B6955,WB.UNEMP.1998,'WB (WDI)'!$AO$2,FALSE)</f>
        <v>3.8599998950958301</v>
      </c>
    </row>
    <row r="6956" spans="1:12" x14ac:dyDescent="0.25">
      <c r="A6956" s="103">
        <v>1998</v>
      </c>
      <c r="B6956" s="104" t="s">
        <v>21</v>
      </c>
      <c r="C6956" s="105" t="s">
        <v>22</v>
      </c>
      <c r="D6956" s="105" t="s">
        <v>6</v>
      </c>
      <c r="E6956" s="87"/>
      <c r="F6956" s="69"/>
      <c r="G6956" s="69"/>
      <c r="H6956" s="69"/>
      <c r="I6956" s="69"/>
      <c r="J6956" s="70"/>
      <c r="K6956" s="118">
        <f>VLOOKUP(B6956,WB.GDP.1998,'WB (WDI)'!$AO$2,FALSE)</f>
        <v>2358.2837717180432</v>
      </c>
      <c r="L6956" s="112">
        <f>VLOOKUP($B6956,WB.UNEMP.1998,'WB (WDI)'!$AO$2,FALSE)</f>
        <v>1</v>
      </c>
    </row>
    <row r="6957" spans="1:12" x14ac:dyDescent="0.25">
      <c r="A6957" s="103">
        <v>1998</v>
      </c>
      <c r="B6957" s="104" t="s">
        <v>23</v>
      </c>
      <c r="C6957" s="105" t="s">
        <v>24</v>
      </c>
      <c r="D6957" s="105" t="s">
        <v>6</v>
      </c>
      <c r="E6957" s="87"/>
      <c r="F6957" s="69"/>
      <c r="G6957" s="69"/>
      <c r="H6957" s="69"/>
      <c r="I6957" s="69"/>
      <c r="J6957" s="70"/>
      <c r="K6957" s="118">
        <f>VLOOKUP(B6957,WB.GDP.1998,'WB (WDI)'!$AO$2,FALSE)</f>
        <v>10666.347197461877</v>
      </c>
      <c r="L6957" s="112">
        <f>VLOOKUP($B6957,WB.UNEMP.1998,'WB (WDI)'!$AO$2,FALSE)</f>
        <v>20.860000610351602</v>
      </c>
    </row>
    <row r="6958" spans="1:12" x14ac:dyDescent="0.25">
      <c r="A6958" s="103">
        <v>1998</v>
      </c>
      <c r="B6958" s="104" t="s">
        <v>25</v>
      </c>
      <c r="C6958" s="105" t="s">
        <v>26</v>
      </c>
      <c r="D6958" s="105" t="s">
        <v>6</v>
      </c>
      <c r="E6958" s="87"/>
      <c r="F6958" s="69"/>
      <c r="G6958" s="69"/>
      <c r="H6958" s="69"/>
      <c r="I6958" s="69"/>
      <c r="J6958" s="70"/>
      <c r="K6958" s="118" t="e">
        <f>VLOOKUP(B6958,WB.GDP.1998,'WB (WDI)'!$AO$2,FALSE)</f>
        <v>#N/A</v>
      </c>
      <c r="L6958" s="112" t="e">
        <f>VLOOKUP($B6958,WB.UNEMP.1998,'WB (WDI)'!$AO$2,FALSE)</f>
        <v>#N/A</v>
      </c>
    </row>
    <row r="6959" spans="1:12" x14ac:dyDescent="0.25">
      <c r="A6959" s="103">
        <v>1998</v>
      </c>
      <c r="B6959" s="104" t="s">
        <v>27</v>
      </c>
      <c r="C6959" s="105" t="s">
        <v>28</v>
      </c>
      <c r="D6959" s="105" t="s">
        <v>6</v>
      </c>
      <c r="E6959" s="87"/>
      <c r="F6959" s="69"/>
      <c r="G6959" s="69"/>
      <c r="H6959" s="69"/>
      <c r="I6959" s="69"/>
      <c r="J6959" s="70"/>
      <c r="K6959" s="118">
        <f>VLOOKUP(B6959,WB.GDP.1998,'WB (WDI)'!$AO$2,FALSE)</f>
        <v>1254.1369102199212</v>
      </c>
      <c r="L6959" s="112">
        <f>VLOOKUP($B6959,WB.UNEMP.1998,'WB (WDI)'!$AO$2,FALSE)</f>
        <v>2.4400000572204599</v>
      </c>
    </row>
    <row r="6960" spans="1:12" x14ac:dyDescent="0.25">
      <c r="A6960" s="103">
        <v>1998</v>
      </c>
      <c r="B6960" s="104" t="s">
        <v>29</v>
      </c>
      <c r="C6960" s="105" t="s">
        <v>30</v>
      </c>
      <c r="D6960" s="105" t="s">
        <v>6</v>
      </c>
      <c r="E6960" s="87"/>
      <c r="F6960" s="69"/>
      <c r="G6960" s="69"/>
      <c r="H6960" s="69"/>
      <c r="I6960" s="69"/>
      <c r="J6960" s="70"/>
      <c r="K6960" s="118">
        <f>VLOOKUP(B6960,WB.GDP.1998,'WB (WDI)'!$AO$2,FALSE)</f>
        <v>870.04408180346445</v>
      </c>
      <c r="L6960" s="112">
        <f>VLOOKUP($B6960,WB.UNEMP.1998,'WB (WDI)'!$AO$2,FALSE)</f>
        <v>1.87000000476837</v>
      </c>
    </row>
    <row r="6961" spans="1:12" x14ac:dyDescent="0.25">
      <c r="A6961" s="103">
        <v>1998</v>
      </c>
      <c r="B6961" s="104" t="s">
        <v>31</v>
      </c>
      <c r="C6961" s="105" t="s">
        <v>32</v>
      </c>
      <c r="D6961" s="105" t="s">
        <v>6</v>
      </c>
      <c r="E6961" s="87"/>
      <c r="F6961" s="69"/>
      <c r="G6961" s="69"/>
      <c r="H6961" s="69"/>
      <c r="I6961" s="69"/>
      <c r="J6961" s="70"/>
      <c r="K6961" s="118">
        <f>VLOOKUP(B6961,WB.GDP.1998,'WB (WDI)'!$AO$2,FALSE)</f>
        <v>3319.8270273034777</v>
      </c>
      <c r="L6961" s="112">
        <f>VLOOKUP($B6961,WB.UNEMP.1998,'WB (WDI)'!$AO$2,FALSE)</f>
        <v>10.7700004577637</v>
      </c>
    </row>
    <row r="6962" spans="1:12" x14ac:dyDescent="0.25">
      <c r="A6962" s="103">
        <v>1998</v>
      </c>
      <c r="B6962" s="104" t="s">
        <v>33</v>
      </c>
      <c r="C6962" s="105" t="s">
        <v>34</v>
      </c>
      <c r="D6962" s="105" t="s">
        <v>6</v>
      </c>
      <c r="E6962" s="87"/>
      <c r="F6962" s="69"/>
      <c r="G6962" s="69"/>
      <c r="H6962" s="69"/>
      <c r="I6962" s="69"/>
      <c r="J6962" s="70"/>
      <c r="K6962" s="118">
        <f>VLOOKUP(B6962,WB.GDP.1998,'WB (WDI)'!$AO$2,FALSE)</f>
        <v>2683.4984216347248</v>
      </c>
      <c r="L6962" s="112">
        <f>VLOOKUP($B6962,WB.UNEMP.1998,'WB (WDI)'!$AO$2,FALSE)</f>
        <v>7.8099999427795401</v>
      </c>
    </row>
    <row r="6963" spans="1:12" x14ac:dyDescent="0.25">
      <c r="A6963" s="103">
        <v>1998</v>
      </c>
      <c r="B6963" s="104" t="s">
        <v>35</v>
      </c>
      <c r="C6963" s="105" t="s">
        <v>36</v>
      </c>
      <c r="D6963" s="105" t="s">
        <v>6</v>
      </c>
      <c r="E6963" s="87"/>
      <c r="F6963" s="69"/>
      <c r="G6963" s="69"/>
      <c r="H6963" s="69"/>
      <c r="I6963" s="69"/>
      <c r="J6963" s="70"/>
      <c r="K6963" s="118">
        <f>VLOOKUP(B6963,WB.GDP.1998,'WB (WDI)'!$AO$2,FALSE)</f>
        <v>1078.451653988616</v>
      </c>
      <c r="L6963" s="112">
        <f>VLOOKUP($B6963,WB.UNEMP.1998,'WB (WDI)'!$AO$2,FALSE)</f>
        <v>4.46000003814697</v>
      </c>
    </row>
    <row r="6964" spans="1:12" x14ac:dyDescent="0.25">
      <c r="A6964" s="103">
        <v>1998</v>
      </c>
      <c r="B6964" s="104" t="s">
        <v>37</v>
      </c>
      <c r="C6964" s="105" t="s">
        <v>38</v>
      </c>
      <c r="D6964" s="105" t="s">
        <v>6</v>
      </c>
      <c r="E6964" s="87"/>
      <c r="F6964" s="69"/>
      <c r="G6964" s="69"/>
      <c r="H6964" s="69"/>
      <c r="I6964" s="69"/>
      <c r="J6964" s="70"/>
      <c r="K6964" s="118">
        <f>VLOOKUP(B6964,WB.GDP.1998,'WB (WDI)'!$AO$2,FALSE)</f>
        <v>980.23508065504291</v>
      </c>
      <c r="L6964" s="112">
        <f>VLOOKUP($B6964,WB.UNEMP.1998,'WB (WDI)'!$AO$2,FALSE)</f>
        <v>0.93999999761581399</v>
      </c>
    </row>
    <row r="6965" spans="1:12" x14ac:dyDescent="0.25">
      <c r="A6965" s="103">
        <v>1998</v>
      </c>
      <c r="B6965" s="104" t="s">
        <v>39</v>
      </c>
      <c r="C6965" s="105" t="s">
        <v>40</v>
      </c>
      <c r="D6965" s="105" t="s">
        <v>6</v>
      </c>
      <c r="E6965" s="87"/>
      <c r="F6965" s="69"/>
      <c r="G6965" s="69"/>
      <c r="H6965" s="69"/>
      <c r="I6965" s="69"/>
      <c r="J6965" s="70"/>
      <c r="K6965" s="118">
        <f>VLOOKUP(B6965,WB.GDP.1998,'WB (WDI)'!$AO$2,FALSE)</f>
        <v>2639.2823663896029</v>
      </c>
      <c r="L6965" s="112">
        <f>VLOOKUP($B6965,WB.UNEMP.1998,'WB (WDI)'!$AO$2,FALSE)</f>
        <v>4.5799999237060502</v>
      </c>
    </row>
    <row r="6966" spans="1:12" x14ac:dyDescent="0.25">
      <c r="A6966" s="103">
        <v>1998</v>
      </c>
      <c r="B6966" s="104" t="s">
        <v>41</v>
      </c>
      <c r="C6966" s="105" t="s">
        <v>42</v>
      </c>
      <c r="D6966" s="105" t="s">
        <v>6</v>
      </c>
      <c r="E6966" s="87"/>
      <c r="F6966" s="69"/>
      <c r="G6966" s="69"/>
      <c r="H6966" s="69"/>
      <c r="I6966" s="69"/>
      <c r="J6966" s="70"/>
      <c r="K6966" s="118">
        <f>VLOOKUP(B6966,WB.GDP.1998,'WB (WDI)'!$AO$2,FALSE)</f>
        <v>4489.5944717255816</v>
      </c>
      <c r="L6966" s="112">
        <f>VLOOKUP($B6966,WB.UNEMP.1998,'WB (WDI)'!$AO$2,FALSE)</f>
        <v>19.969999313354499</v>
      </c>
    </row>
    <row r="6967" spans="1:12" x14ac:dyDescent="0.25">
      <c r="A6967" s="103">
        <v>1998</v>
      </c>
      <c r="B6967" s="104" t="s">
        <v>43</v>
      </c>
      <c r="C6967" s="105" t="s">
        <v>44</v>
      </c>
      <c r="D6967" s="105" t="s">
        <v>6</v>
      </c>
      <c r="E6967" s="87"/>
      <c r="F6967" s="69"/>
      <c r="G6967" s="69"/>
      <c r="H6967" s="69"/>
      <c r="I6967" s="69"/>
      <c r="J6967" s="70"/>
      <c r="K6967" s="118">
        <f>VLOOKUP(B6967,WB.GDP.1998,'WB (WDI)'!$AO$2,FALSE)</f>
        <v>4342.1238245750146</v>
      </c>
      <c r="L6967" s="112">
        <f>VLOOKUP($B6967,WB.UNEMP.1998,'WB (WDI)'!$AO$2,FALSE)</f>
        <v>4.0999999046325701</v>
      </c>
    </row>
    <row r="6968" spans="1:12" x14ac:dyDescent="0.25">
      <c r="A6968" s="103">
        <v>1998</v>
      </c>
      <c r="B6968" s="104" t="s">
        <v>45</v>
      </c>
      <c r="C6968" s="105" t="s">
        <v>46</v>
      </c>
      <c r="D6968" s="105" t="s">
        <v>6</v>
      </c>
      <c r="E6968" s="87"/>
      <c r="F6968" s="69"/>
      <c r="G6968" s="69"/>
      <c r="H6968" s="69"/>
      <c r="I6968" s="69"/>
      <c r="J6968" s="70"/>
      <c r="K6968" s="118">
        <f>VLOOKUP(B6968,WB.GDP.1998,'WB (WDI)'!$AO$2,FALSE)</f>
        <v>885.78591456113975</v>
      </c>
      <c r="L6968" s="112">
        <f>VLOOKUP($B6968,WB.UNEMP.1998,'WB (WDI)'!$AO$2,FALSE)</f>
        <v>2.9000000953674299</v>
      </c>
    </row>
    <row r="6969" spans="1:12" x14ac:dyDescent="0.25">
      <c r="A6969" s="103">
        <v>1998</v>
      </c>
      <c r="B6969" s="104" t="s">
        <v>47</v>
      </c>
      <c r="C6969" s="105" t="s">
        <v>48</v>
      </c>
      <c r="D6969" s="105" t="s">
        <v>6</v>
      </c>
      <c r="E6969" s="87"/>
      <c r="F6969" s="69"/>
      <c r="G6969" s="69"/>
      <c r="H6969" s="69"/>
      <c r="I6969" s="69"/>
      <c r="J6969" s="70"/>
      <c r="K6969" s="118" t="e">
        <f>VLOOKUP(B6969,WB.GDP.1998,'WB (WDI)'!$AO$2,FALSE)</f>
        <v>#N/A</v>
      </c>
      <c r="L6969" s="112">
        <f>VLOOKUP($B6969,WB.UNEMP.1998,'WB (WDI)'!$AO$2,FALSE)</f>
        <v>11.6400003433228</v>
      </c>
    </row>
    <row r="6970" spans="1:12" x14ac:dyDescent="0.25">
      <c r="A6970" s="103">
        <v>1998</v>
      </c>
      <c r="B6970" s="104" t="s">
        <v>49</v>
      </c>
      <c r="C6970" s="105" t="s">
        <v>50</v>
      </c>
      <c r="D6970" s="105" t="s">
        <v>6</v>
      </c>
      <c r="E6970" s="87"/>
      <c r="F6970" s="69"/>
      <c r="G6970" s="69"/>
      <c r="H6970" s="69"/>
      <c r="I6970" s="69"/>
      <c r="J6970" s="70"/>
      <c r="K6970" s="118">
        <f>VLOOKUP(B6970,WB.GDP.1998,'WB (WDI)'!$AO$2,FALSE)</f>
        <v>8166.0525183118953</v>
      </c>
      <c r="L6970" s="112">
        <f>VLOOKUP($B6970,WB.UNEMP.1998,'WB (WDI)'!$AO$2,FALSE)</f>
        <v>8.5299997329711896</v>
      </c>
    </row>
    <row r="6971" spans="1:12" x14ac:dyDescent="0.25">
      <c r="A6971" s="103">
        <v>1998</v>
      </c>
      <c r="B6971" s="104" t="s">
        <v>51</v>
      </c>
      <c r="C6971" s="105" t="s">
        <v>52</v>
      </c>
      <c r="D6971" s="105" t="s">
        <v>6</v>
      </c>
      <c r="E6971" s="87"/>
      <c r="F6971" s="69"/>
      <c r="G6971" s="69"/>
      <c r="H6971" s="69"/>
      <c r="I6971" s="69"/>
      <c r="J6971" s="70"/>
      <c r="K6971" s="118" t="e">
        <f>VLOOKUP(B6971,WB.GDP.1998,'WB (WDI)'!$AO$2,FALSE)</f>
        <v>#N/A</v>
      </c>
      <c r="L6971" s="112">
        <f>VLOOKUP($B6971,WB.UNEMP.1998,'WB (WDI)'!$AO$2,FALSE)</f>
        <v>6.8600001335143999</v>
      </c>
    </row>
    <row r="6972" spans="1:12" x14ac:dyDescent="0.25">
      <c r="A6972" s="103">
        <v>1998</v>
      </c>
      <c r="B6972" s="104" t="s">
        <v>53</v>
      </c>
      <c r="C6972" s="105" t="s">
        <v>54</v>
      </c>
      <c r="D6972" s="105" t="s">
        <v>6</v>
      </c>
      <c r="E6972" s="87"/>
      <c r="F6972" s="69"/>
      <c r="G6972" s="69"/>
      <c r="H6972" s="69"/>
      <c r="I6972" s="69"/>
      <c r="J6972" s="70"/>
      <c r="K6972" s="118">
        <f>VLOOKUP(B6972,WB.GDP.1998,'WB (WDI)'!$AO$2,FALSE)</f>
        <v>5464.1432568359396</v>
      </c>
      <c r="L6972" s="112">
        <f>VLOOKUP($B6972,WB.UNEMP.1998,'WB (WDI)'!$AO$2,FALSE)</f>
        <v>23.120000839233398</v>
      </c>
    </row>
    <row r="6973" spans="1:12" x14ac:dyDescent="0.25">
      <c r="A6973" s="103">
        <v>1998</v>
      </c>
      <c r="B6973" s="104" t="s">
        <v>55</v>
      </c>
      <c r="C6973" s="105" t="s">
        <v>56</v>
      </c>
      <c r="D6973" s="105" t="s">
        <v>6</v>
      </c>
      <c r="E6973" s="87"/>
      <c r="F6973" s="69"/>
      <c r="G6973" s="69"/>
      <c r="H6973" s="69"/>
      <c r="I6973" s="69"/>
      <c r="J6973" s="70"/>
      <c r="K6973" s="118">
        <f>VLOOKUP(B6973,WB.GDP.1998,'WB (WDI)'!$AO$2,FALSE)</f>
        <v>691.21637452203106</v>
      </c>
      <c r="L6973" s="112">
        <f>VLOOKUP($B6973,WB.UNEMP.1998,'WB (WDI)'!$AO$2,FALSE)</f>
        <v>3.5599999427795401</v>
      </c>
    </row>
    <row r="6974" spans="1:12" x14ac:dyDescent="0.25">
      <c r="A6974" s="103">
        <v>1998</v>
      </c>
      <c r="B6974" s="104" t="s">
        <v>57</v>
      </c>
      <c r="C6974" s="105" t="s">
        <v>58</v>
      </c>
      <c r="D6974" s="105" t="s">
        <v>6</v>
      </c>
      <c r="E6974" s="87"/>
      <c r="F6974" s="69"/>
      <c r="G6974" s="69"/>
      <c r="H6974" s="69"/>
      <c r="I6974" s="69"/>
      <c r="J6974" s="70"/>
      <c r="K6974" s="118" t="e">
        <f>VLOOKUP(B6974,WB.GDP.1998,'WB (WDI)'!$AO$2,FALSE)</f>
        <v>#N/A</v>
      </c>
      <c r="L6974" s="112" t="e">
        <f>VLOOKUP($B6974,WB.UNEMP.1998,'WB (WDI)'!$AO$2,FALSE)</f>
        <v>#N/A</v>
      </c>
    </row>
    <row r="6975" spans="1:12" x14ac:dyDescent="0.25">
      <c r="A6975" s="103">
        <v>1998</v>
      </c>
      <c r="B6975" s="104" t="s">
        <v>59</v>
      </c>
      <c r="C6975" s="105" t="s">
        <v>60</v>
      </c>
      <c r="D6975" s="105" t="s">
        <v>6</v>
      </c>
      <c r="E6975" s="87"/>
      <c r="F6975" s="69"/>
      <c r="G6975" s="69"/>
      <c r="H6975" s="69"/>
      <c r="I6975" s="69"/>
      <c r="J6975" s="70"/>
      <c r="K6975" s="118">
        <f>VLOOKUP(B6975,WB.GDP.1998,'WB (WDI)'!$AO$2,FALSE)</f>
        <v>19465.245277879141</v>
      </c>
      <c r="L6975" s="112">
        <f>VLOOKUP($B6975,WB.UNEMP.1998,'WB (WDI)'!$AO$2,FALSE)</f>
        <v>17.4899997711182</v>
      </c>
    </row>
    <row r="6976" spans="1:12" x14ac:dyDescent="0.25">
      <c r="A6976" s="103">
        <v>1998</v>
      </c>
      <c r="B6976" s="104" t="s">
        <v>61</v>
      </c>
      <c r="C6976" s="105" t="s">
        <v>62</v>
      </c>
      <c r="D6976" s="105" t="s">
        <v>6</v>
      </c>
      <c r="E6976" s="87"/>
      <c r="F6976" s="69"/>
      <c r="G6976" s="69"/>
      <c r="H6976" s="69"/>
      <c r="I6976" s="69"/>
      <c r="J6976" s="70"/>
      <c r="K6976" s="118">
        <f>VLOOKUP(B6976,WB.GDP.1998,'WB (WDI)'!$AO$2,FALSE)</f>
        <v>2152.6802591358173</v>
      </c>
      <c r="L6976" s="112">
        <f>VLOOKUP($B6976,WB.UNEMP.1998,'WB (WDI)'!$AO$2,FALSE)</f>
        <v>9.5200004577636701</v>
      </c>
    </row>
    <row r="6977" spans="1:12" x14ac:dyDescent="0.25">
      <c r="A6977" s="103">
        <v>1998</v>
      </c>
      <c r="B6977" s="104" t="s">
        <v>63</v>
      </c>
      <c r="C6977" s="105" t="s">
        <v>64</v>
      </c>
      <c r="D6977" s="105" t="s">
        <v>6</v>
      </c>
      <c r="E6977" s="87"/>
      <c r="F6977" s="69"/>
      <c r="G6977" s="69"/>
      <c r="H6977" s="69"/>
      <c r="I6977" s="69"/>
      <c r="J6977" s="70"/>
      <c r="K6977" s="118">
        <f>VLOOKUP(B6977,WB.GDP.1998,'WB (WDI)'!$AO$2,FALSE)</f>
        <v>2654.9815325849536</v>
      </c>
      <c r="L6977" s="112">
        <f>VLOOKUP($B6977,WB.UNEMP.1998,'WB (WDI)'!$AO$2,FALSE)</f>
        <v>8.1999998092651403</v>
      </c>
    </row>
    <row r="6978" spans="1:12" x14ac:dyDescent="0.25">
      <c r="A6978" s="103">
        <v>1998</v>
      </c>
      <c r="B6978" s="104" t="s">
        <v>65</v>
      </c>
      <c r="C6978" s="105" t="s">
        <v>66</v>
      </c>
      <c r="D6978" s="105" t="s">
        <v>6</v>
      </c>
      <c r="E6978" s="87"/>
      <c r="F6978" s="69"/>
      <c r="G6978" s="69"/>
      <c r="H6978" s="69"/>
      <c r="I6978" s="69"/>
      <c r="J6978" s="70"/>
      <c r="K6978" s="118">
        <f>VLOOKUP(B6978,WB.GDP.1998,'WB (WDI)'!$AO$2,FALSE)</f>
        <v>1679.7185292697297</v>
      </c>
      <c r="L6978" s="112">
        <f>VLOOKUP($B6978,WB.UNEMP.1998,'WB (WDI)'!$AO$2,FALSE)</f>
        <v>4.5199999809265101</v>
      </c>
    </row>
    <row r="6979" spans="1:12" x14ac:dyDescent="0.25">
      <c r="A6979" s="103">
        <v>1998</v>
      </c>
      <c r="B6979" s="104" t="s">
        <v>67</v>
      </c>
      <c r="C6979" s="105" t="s">
        <v>68</v>
      </c>
      <c r="D6979" s="105" t="s">
        <v>6</v>
      </c>
      <c r="E6979" s="87"/>
      <c r="F6979" s="69"/>
      <c r="G6979" s="69"/>
      <c r="H6979" s="69"/>
      <c r="I6979" s="69"/>
      <c r="J6979" s="70"/>
      <c r="K6979" s="118">
        <f>VLOOKUP(B6979,WB.GDP.1998,'WB (WDI)'!$AO$2,FALSE)</f>
        <v>1683.251675421159</v>
      </c>
      <c r="L6979" s="112">
        <f>VLOOKUP($B6979,WB.UNEMP.1998,'WB (WDI)'!$AO$2,FALSE)</f>
        <v>3.1500000953674299</v>
      </c>
    </row>
    <row r="6980" spans="1:12" x14ac:dyDescent="0.25">
      <c r="A6980" s="103">
        <v>1998</v>
      </c>
      <c r="B6980" s="104" t="s">
        <v>69</v>
      </c>
      <c r="C6980" s="105" t="s">
        <v>70</v>
      </c>
      <c r="D6980" s="105" t="s">
        <v>6</v>
      </c>
      <c r="E6980" s="87"/>
      <c r="F6980" s="69"/>
      <c r="G6980" s="69"/>
      <c r="H6980" s="69"/>
      <c r="I6980" s="69"/>
      <c r="J6980" s="70"/>
      <c r="K6980" s="118">
        <f>VLOOKUP(B6980,WB.GDP.1998,'WB (WDI)'!$AO$2,FALSE)</f>
        <v>2944.2990559512368</v>
      </c>
      <c r="L6980" s="112">
        <f>VLOOKUP($B6980,WB.UNEMP.1998,'WB (WDI)'!$AO$2,FALSE)</f>
        <v>2.9200000762939502</v>
      </c>
    </row>
    <row r="6981" spans="1:12" x14ac:dyDescent="0.25">
      <c r="A6981" s="103">
        <v>1998</v>
      </c>
      <c r="B6981" s="104" t="s">
        <v>71</v>
      </c>
      <c r="C6981" s="105" t="s">
        <v>72</v>
      </c>
      <c r="D6981" s="105" t="s">
        <v>6</v>
      </c>
      <c r="E6981" s="87"/>
      <c r="F6981" s="69"/>
      <c r="G6981" s="69"/>
      <c r="H6981" s="69"/>
      <c r="I6981" s="69"/>
      <c r="J6981" s="70"/>
      <c r="K6981" s="118">
        <f>VLOOKUP(B6981,WB.GDP.1998,'WB (WDI)'!$AO$2,FALSE)</f>
        <v>1578.9133799421438</v>
      </c>
      <c r="L6981" s="112">
        <f>VLOOKUP($B6981,WB.UNEMP.1998,'WB (WDI)'!$AO$2,FALSE)</f>
        <v>37.029998779296903</v>
      </c>
    </row>
    <row r="6982" spans="1:12" x14ac:dyDescent="0.25">
      <c r="A6982" s="103">
        <v>1998</v>
      </c>
      <c r="B6982" s="104" t="s">
        <v>73</v>
      </c>
      <c r="C6982" s="105" t="s">
        <v>74</v>
      </c>
      <c r="D6982" s="105" t="s">
        <v>6</v>
      </c>
      <c r="E6982" s="87"/>
      <c r="F6982" s="69"/>
      <c r="G6982" s="69"/>
      <c r="H6982" s="69"/>
      <c r="I6982" s="69"/>
      <c r="J6982" s="70"/>
      <c r="K6982" s="118" t="e">
        <f>VLOOKUP(B6982,WB.GDP.1998,'WB (WDI)'!$AO$2,FALSE)</f>
        <v>#N/A</v>
      </c>
      <c r="L6982" s="112">
        <f>VLOOKUP($B6982,WB.UNEMP.1998,'WB (WDI)'!$AO$2,FALSE)</f>
        <v>2.3099999427795401</v>
      </c>
    </row>
    <row r="6983" spans="1:12" x14ac:dyDescent="0.25">
      <c r="A6983" s="103">
        <v>1998</v>
      </c>
      <c r="B6983" s="104" t="s">
        <v>75</v>
      </c>
      <c r="C6983" s="105" t="s">
        <v>76</v>
      </c>
      <c r="D6983" s="105" t="s">
        <v>6</v>
      </c>
      <c r="E6983" s="87"/>
      <c r="F6983" s="69"/>
      <c r="G6983" s="69"/>
      <c r="H6983" s="69"/>
      <c r="I6983" s="69"/>
      <c r="J6983" s="70"/>
      <c r="K6983" s="118">
        <f>VLOOKUP(B6983,WB.GDP.1998,'WB (WDI)'!$AO$2,FALSE)</f>
        <v>1571.6291121738832</v>
      </c>
      <c r="L6983" s="112">
        <f>VLOOKUP($B6983,WB.UNEMP.1998,'WB (WDI)'!$AO$2,FALSE)</f>
        <v>5.78999996185303</v>
      </c>
    </row>
    <row r="6984" spans="1:12" x14ac:dyDescent="0.25">
      <c r="A6984" s="103">
        <v>1998</v>
      </c>
      <c r="B6984" s="104" t="s">
        <v>77</v>
      </c>
      <c r="C6984" s="105" t="s">
        <v>78</v>
      </c>
      <c r="D6984" s="105" t="s">
        <v>6</v>
      </c>
      <c r="E6984" s="87"/>
      <c r="F6984" s="69"/>
      <c r="G6984" s="69"/>
      <c r="H6984" s="69"/>
      <c r="I6984" s="69"/>
      <c r="J6984" s="70"/>
      <c r="K6984" s="118">
        <f>VLOOKUP(B6984,WB.GDP.1998,'WB (WDI)'!$AO$2,FALSE)</f>
        <v>801.91405825888546</v>
      </c>
      <c r="L6984" s="112">
        <f>VLOOKUP($B6984,WB.UNEMP.1998,'WB (WDI)'!$AO$2,FALSE)</f>
        <v>6.0199999809265101</v>
      </c>
    </row>
    <row r="6985" spans="1:12" x14ac:dyDescent="0.25">
      <c r="A6985" s="103">
        <v>1998</v>
      </c>
      <c r="B6985" s="104" t="s">
        <v>79</v>
      </c>
      <c r="C6985" s="105" t="s">
        <v>80</v>
      </c>
      <c r="D6985" s="105" t="s">
        <v>6</v>
      </c>
      <c r="E6985" s="87"/>
      <c r="F6985" s="69"/>
      <c r="G6985" s="69"/>
      <c r="H6985" s="69"/>
      <c r="I6985" s="69"/>
      <c r="J6985" s="70"/>
      <c r="K6985" s="118">
        <f>VLOOKUP(B6985,WB.GDP.1998,'WB (WDI)'!$AO$2,FALSE)</f>
        <v>1628.0148098667094</v>
      </c>
      <c r="L6985" s="112">
        <f>VLOOKUP($B6985,WB.UNEMP.1998,'WB (WDI)'!$AO$2,FALSE)</f>
        <v>3.9200000762939502</v>
      </c>
    </row>
    <row r="6986" spans="1:12" x14ac:dyDescent="0.25">
      <c r="A6986" s="103">
        <v>1998</v>
      </c>
      <c r="B6986" s="104" t="s">
        <v>81</v>
      </c>
      <c r="C6986" s="105" t="s">
        <v>82</v>
      </c>
      <c r="D6986" s="105" t="s">
        <v>6</v>
      </c>
      <c r="E6986" s="87"/>
      <c r="F6986" s="69"/>
      <c r="G6986" s="69"/>
      <c r="H6986" s="69"/>
      <c r="I6986" s="69"/>
      <c r="J6986" s="70"/>
      <c r="K6986" s="118">
        <f>VLOOKUP(B6986,WB.GDP.1998,'WB (WDI)'!$AO$2,FALSE)</f>
        <v>4613.2653590302016</v>
      </c>
      <c r="L6986" s="112">
        <f>VLOOKUP($B6986,WB.UNEMP.1998,'WB (WDI)'!$AO$2,FALSE)</f>
        <v>9.9600000381469709</v>
      </c>
    </row>
    <row r="6987" spans="1:12" x14ac:dyDescent="0.25">
      <c r="A6987" s="103">
        <v>1998</v>
      </c>
      <c r="B6987" s="104" t="s">
        <v>83</v>
      </c>
      <c r="C6987" s="105" t="s">
        <v>84</v>
      </c>
      <c r="D6987" s="105" t="s">
        <v>6</v>
      </c>
      <c r="E6987" s="87"/>
      <c r="F6987" s="69"/>
      <c r="G6987" s="69"/>
      <c r="H6987" s="69"/>
      <c r="I6987" s="69"/>
      <c r="J6987" s="70"/>
      <c r="K6987" s="118">
        <f>VLOOKUP(B6987,WB.GDP.1998,'WB (WDI)'!$AO$2,FALSE)</f>
        <v>10953.676884783341</v>
      </c>
      <c r="L6987" s="112">
        <f>VLOOKUP($B6987,WB.UNEMP.1998,'WB (WDI)'!$AO$2,FALSE)</f>
        <v>9.3599996566772496</v>
      </c>
    </row>
    <row r="6988" spans="1:12" x14ac:dyDescent="0.25">
      <c r="A6988" s="103">
        <v>1998</v>
      </c>
      <c r="B6988" s="104" t="s">
        <v>85</v>
      </c>
      <c r="C6988" s="105" t="s">
        <v>86</v>
      </c>
      <c r="D6988" s="105" t="s">
        <v>6</v>
      </c>
      <c r="E6988" s="87"/>
      <c r="F6988" s="69"/>
      <c r="G6988" s="69"/>
      <c r="H6988" s="69"/>
      <c r="I6988" s="69"/>
      <c r="J6988" s="70"/>
      <c r="K6988" s="118" t="e">
        <f>VLOOKUP(B6988,WB.GDP.1998,'WB (WDI)'!$AO$2,FALSE)</f>
        <v>#N/A</v>
      </c>
      <c r="L6988" s="112" t="e">
        <f>VLOOKUP($B6988,WB.UNEMP.1998,'WB (WDI)'!$AO$2,FALSE)</f>
        <v>#N/A</v>
      </c>
    </row>
    <row r="6989" spans="1:12" x14ac:dyDescent="0.25">
      <c r="A6989" s="103">
        <v>1998</v>
      </c>
      <c r="B6989" s="104" t="s">
        <v>87</v>
      </c>
      <c r="C6989" s="105" t="s">
        <v>88</v>
      </c>
      <c r="D6989" s="105" t="s">
        <v>6</v>
      </c>
      <c r="E6989" s="87"/>
      <c r="F6989" s="69"/>
      <c r="G6989" s="69"/>
      <c r="H6989" s="69"/>
      <c r="I6989" s="69"/>
      <c r="J6989" s="70"/>
      <c r="K6989" s="118">
        <f>VLOOKUP(B6989,WB.GDP.1998,'WB (WDI)'!$AO$2,FALSE)</f>
        <v>587.86361575421097</v>
      </c>
      <c r="L6989" s="112">
        <f>VLOOKUP($B6989,WB.UNEMP.1998,'WB (WDI)'!$AO$2,FALSE)</f>
        <v>2.75</v>
      </c>
    </row>
    <row r="6990" spans="1:12" x14ac:dyDescent="0.25">
      <c r="A6990" s="103">
        <v>1998</v>
      </c>
      <c r="B6990" s="104" t="s">
        <v>89</v>
      </c>
      <c r="C6990" s="105" t="s">
        <v>90</v>
      </c>
      <c r="D6990" s="105" t="s">
        <v>6</v>
      </c>
      <c r="E6990" s="87"/>
      <c r="F6990" s="69"/>
      <c r="G6990" s="69"/>
      <c r="H6990" s="69"/>
      <c r="I6990" s="69"/>
      <c r="J6990" s="70"/>
      <c r="K6990" s="118">
        <f>VLOOKUP(B6990,WB.GDP.1998,'WB (WDI)'!$AO$2,FALSE)</f>
        <v>6487.9401335906741</v>
      </c>
      <c r="L6990" s="112">
        <f>VLOOKUP($B6990,WB.UNEMP.1998,'WB (WDI)'!$AO$2,FALSE)</f>
        <v>23.0200004577637</v>
      </c>
    </row>
    <row r="6991" spans="1:12" x14ac:dyDescent="0.25">
      <c r="A6991" s="103">
        <v>1998</v>
      </c>
      <c r="B6991" s="104" t="s">
        <v>91</v>
      </c>
      <c r="C6991" s="105" t="s">
        <v>92</v>
      </c>
      <c r="D6991" s="105" t="s">
        <v>6</v>
      </c>
      <c r="E6991" s="87"/>
      <c r="F6991" s="69"/>
      <c r="G6991" s="69"/>
      <c r="H6991" s="69"/>
      <c r="I6991" s="69"/>
      <c r="J6991" s="70"/>
      <c r="K6991" s="118">
        <f>VLOOKUP(B6991,WB.GDP.1998,'WB (WDI)'!$AO$2,FALSE)</f>
        <v>1017.3992985986949</v>
      </c>
      <c r="L6991" s="112">
        <f>VLOOKUP($B6991,WB.UNEMP.1998,'WB (WDI)'!$AO$2,FALSE)</f>
        <v>1.4700000286102299</v>
      </c>
    </row>
    <row r="6992" spans="1:12" x14ac:dyDescent="0.25">
      <c r="A6992" s="103">
        <v>1998</v>
      </c>
      <c r="B6992" s="104" t="s">
        <v>93</v>
      </c>
      <c r="C6992" s="105" t="s">
        <v>94</v>
      </c>
      <c r="D6992" s="105" t="s">
        <v>6</v>
      </c>
      <c r="E6992" s="87"/>
      <c r="F6992" s="69"/>
      <c r="G6992" s="69"/>
      <c r="H6992" s="69"/>
      <c r="I6992" s="69"/>
      <c r="J6992" s="70"/>
      <c r="K6992" s="118">
        <f>VLOOKUP(B6992,WB.GDP.1998,'WB (WDI)'!$AO$2,FALSE)</f>
        <v>2962.8922143538539</v>
      </c>
      <c r="L6992" s="112">
        <f>VLOOKUP($B6992,WB.UNEMP.1998,'WB (WDI)'!$AO$2,FALSE)</f>
        <v>3.8299999237060498</v>
      </c>
    </row>
    <row r="6993" spans="1:12" x14ac:dyDescent="0.25">
      <c r="A6993" s="103">
        <v>1998</v>
      </c>
      <c r="B6993" s="104" t="s">
        <v>95</v>
      </c>
      <c r="C6993" s="105" t="s">
        <v>96</v>
      </c>
      <c r="D6993" s="105" t="s">
        <v>6</v>
      </c>
      <c r="E6993" s="87"/>
      <c r="F6993" s="69"/>
      <c r="G6993" s="69"/>
      <c r="H6993" s="69"/>
      <c r="I6993" s="69"/>
      <c r="J6993" s="70"/>
      <c r="K6993" s="118" t="e">
        <f>VLOOKUP(B6993,WB.GDP.1998,'WB (WDI)'!$AO$2,FALSE)</f>
        <v>#N/A</v>
      </c>
      <c r="L6993" s="112" t="e">
        <f>VLOOKUP($B6993,WB.UNEMP.1998,'WB (WDI)'!$AO$2,FALSE)</f>
        <v>#N/A</v>
      </c>
    </row>
    <row r="6994" spans="1:12" x14ac:dyDescent="0.25">
      <c r="A6994" s="103">
        <v>1998</v>
      </c>
      <c r="B6994" s="104" t="s">
        <v>97</v>
      </c>
      <c r="C6994" s="105" t="s">
        <v>98</v>
      </c>
      <c r="D6994" s="105" t="s">
        <v>6</v>
      </c>
      <c r="E6994" s="87"/>
      <c r="F6994" s="69"/>
      <c r="G6994" s="69"/>
      <c r="H6994" s="69"/>
      <c r="I6994" s="69"/>
      <c r="J6994" s="70"/>
      <c r="K6994" s="118">
        <f>VLOOKUP(B6994,WB.GDP.1998,'WB (WDI)'!$AO$2,FALSE)</f>
        <v>874.18863030602836</v>
      </c>
      <c r="L6994" s="112">
        <f>VLOOKUP($B6994,WB.UNEMP.1998,'WB (WDI)'!$AO$2,FALSE)</f>
        <v>0.66000002622604403</v>
      </c>
    </row>
    <row r="6995" spans="1:12" x14ac:dyDescent="0.25">
      <c r="A6995" s="103">
        <v>1998</v>
      </c>
      <c r="B6995" s="104" t="s">
        <v>99</v>
      </c>
      <c r="C6995" s="105" t="s">
        <v>100</v>
      </c>
      <c r="D6995" s="105" t="s">
        <v>6</v>
      </c>
      <c r="E6995" s="87"/>
      <c r="F6995" s="69"/>
      <c r="G6995" s="69"/>
      <c r="H6995" s="69"/>
      <c r="I6995" s="69"/>
      <c r="J6995" s="70"/>
      <c r="K6995" s="118" t="e">
        <f>VLOOKUP(B6995,WB.GDP.1998,'WB (WDI)'!$AO$2,FALSE)</f>
        <v>#N/A</v>
      </c>
      <c r="L6995" s="112" t="e">
        <f>VLOOKUP($B6995,WB.UNEMP.1998,'WB (WDI)'!$AO$2,FALSE)</f>
        <v>#N/A</v>
      </c>
    </row>
    <row r="6996" spans="1:12" x14ac:dyDescent="0.25">
      <c r="A6996" s="103">
        <v>1998</v>
      </c>
      <c r="B6996" s="104" t="s">
        <v>101</v>
      </c>
      <c r="C6996" s="105" t="s">
        <v>102</v>
      </c>
      <c r="D6996" s="105" t="s">
        <v>6</v>
      </c>
      <c r="E6996" s="87"/>
      <c r="F6996" s="69"/>
      <c r="G6996" s="69"/>
      <c r="H6996" s="69"/>
      <c r="I6996" s="69"/>
      <c r="J6996" s="70"/>
      <c r="K6996" s="118" t="e">
        <f>VLOOKUP(B6996,WB.GDP.1998,'WB (WDI)'!$AO$2,FALSE)</f>
        <v>#N/A</v>
      </c>
      <c r="L6996" s="112">
        <f>VLOOKUP($B6996,WB.UNEMP.1998,'WB (WDI)'!$AO$2,FALSE)</f>
        <v>14.3800001144409</v>
      </c>
    </row>
    <row r="6997" spans="1:12" x14ac:dyDescent="0.25">
      <c r="A6997" s="103">
        <v>1998</v>
      </c>
      <c r="B6997" s="104" t="s">
        <v>103</v>
      </c>
      <c r="C6997" s="105" t="s">
        <v>104</v>
      </c>
      <c r="D6997" s="105" t="s">
        <v>6</v>
      </c>
      <c r="E6997" s="87"/>
      <c r="F6997" s="69"/>
      <c r="G6997" s="69"/>
      <c r="H6997" s="69"/>
      <c r="I6997" s="69"/>
      <c r="J6997" s="70"/>
      <c r="K6997" s="118">
        <f>VLOOKUP(B6997,WB.GDP.1998,'WB (WDI)'!$AO$2,FALSE)</f>
        <v>2281.8832222639094</v>
      </c>
      <c r="L6997" s="112">
        <f>VLOOKUP($B6997,WB.UNEMP.1998,'WB (WDI)'!$AO$2,FALSE)</f>
        <v>5.6300001144409197</v>
      </c>
    </row>
    <row r="6998" spans="1:12" x14ac:dyDescent="0.25">
      <c r="A6998" s="103">
        <v>1998</v>
      </c>
      <c r="B6998" s="104" t="s">
        <v>105</v>
      </c>
      <c r="C6998" s="105" t="s">
        <v>106</v>
      </c>
      <c r="D6998" s="105" t="s">
        <v>6</v>
      </c>
      <c r="E6998" s="87"/>
      <c r="F6998" s="69"/>
      <c r="G6998" s="69"/>
      <c r="H6998" s="69"/>
      <c r="I6998" s="69"/>
      <c r="J6998" s="70"/>
      <c r="K6998" s="118">
        <f>VLOOKUP(B6998,WB.GDP.1998,'WB (WDI)'!$AO$2,FALSE)</f>
        <v>18916.94433012437</v>
      </c>
      <c r="L6998" s="112" t="e">
        <f>VLOOKUP($B6998,WB.UNEMP.1998,'WB (WDI)'!$AO$2,FALSE)</f>
        <v>#N/A</v>
      </c>
    </row>
    <row r="6999" spans="1:12" x14ac:dyDescent="0.25">
      <c r="A6999" s="103">
        <v>1998</v>
      </c>
      <c r="B6999" s="104" t="s">
        <v>107</v>
      </c>
      <c r="C6999" s="105" t="s">
        <v>108</v>
      </c>
      <c r="D6999" s="105" t="s">
        <v>6</v>
      </c>
      <c r="E6999" s="87"/>
      <c r="F6999" s="69"/>
      <c r="G6999" s="69"/>
      <c r="H6999" s="69"/>
      <c r="I6999" s="69"/>
      <c r="J6999" s="70"/>
      <c r="K6999" s="118">
        <f>VLOOKUP(B6999,WB.GDP.1998,'WB (WDI)'!$AO$2,FALSE)</f>
        <v>1064.2467071790375</v>
      </c>
      <c r="L6999" s="112">
        <f>VLOOKUP($B6999,WB.UNEMP.1998,'WB (WDI)'!$AO$2,FALSE)</f>
        <v>3.4300000667571999</v>
      </c>
    </row>
    <row r="7000" spans="1:12" x14ac:dyDescent="0.25">
      <c r="A7000" s="103">
        <v>1998</v>
      </c>
      <c r="B7000" s="104" t="s">
        <v>109</v>
      </c>
      <c r="C7000" s="105" t="s">
        <v>110</v>
      </c>
      <c r="D7000" s="105" t="s">
        <v>6</v>
      </c>
      <c r="E7000" s="87"/>
      <c r="F7000" s="69"/>
      <c r="G7000" s="69"/>
      <c r="H7000" s="69"/>
      <c r="I7000" s="69"/>
      <c r="J7000" s="70"/>
      <c r="K7000" s="118" t="e">
        <f>VLOOKUP(B7000,WB.GDP.1998,'WB (WDI)'!$AO$2,FALSE)</f>
        <v>#N/A</v>
      </c>
      <c r="L7000" s="112">
        <f>VLOOKUP($B7000,WB.UNEMP.1998,'WB (WDI)'!$AO$2,FALSE)</f>
        <v>13.5200004577637</v>
      </c>
    </row>
    <row r="7001" spans="1:12" x14ac:dyDescent="0.25">
      <c r="A7001" s="103">
        <v>1998</v>
      </c>
      <c r="B7001" s="104" t="s">
        <v>111</v>
      </c>
      <c r="C7001" s="105" t="s">
        <v>112</v>
      </c>
      <c r="D7001" s="105" t="s">
        <v>6</v>
      </c>
      <c r="E7001" s="87"/>
      <c r="F7001" s="69"/>
      <c r="G7001" s="69"/>
      <c r="H7001" s="69"/>
      <c r="I7001" s="69"/>
      <c r="J7001" s="70"/>
      <c r="K7001" s="118">
        <f>VLOOKUP(B7001,WB.GDP.1998,'WB (WDI)'!$AO$2,FALSE)</f>
        <v>9733.5171525061523</v>
      </c>
      <c r="L7001" s="112">
        <f>VLOOKUP($B7001,WB.UNEMP.1998,'WB (WDI)'!$AO$2,FALSE)</f>
        <v>29.850000381469702</v>
      </c>
    </row>
    <row r="7002" spans="1:12" x14ac:dyDescent="0.25">
      <c r="A7002" s="103">
        <v>1998</v>
      </c>
      <c r="B7002" s="104" t="s">
        <v>113</v>
      </c>
      <c r="C7002" s="105" t="s">
        <v>114</v>
      </c>
      <c r="D7002" s="105" t="s">
        <v>6</v>
      </c>
      <c r="E7002" s="87"/>
      <c r="F7002" s="69"/>
      <c r="G7002" s="69"/>
      <c r="H7002" s="69"/>
      <c r="I7002" s="69"/>
      <c r="J7002" s="70"/>
      <c r="K7002" s="118" t="e">
        <f>VLOOKUP(B7002,WB.GDP.1998,'WB (WDI)'!$AO$2,FALSE)</f>
        <v>#N/A</v>
      </c>
      <c r="L7002" s="112">
        <f>VLOOKUP($B7002,WB.UNEMP.1998,'WB (WDI)'!$AO$2,FALSE)</f>
        <v>12.710000038146999</v>
      </c>
    </row>
    <row r="7003" spans="1:12" x14ac:dyDescent="0.25">
      <c r="A7003" s="103">
        <v>1998</v>
      </c>
      <c r="B7003" s="104" t="s">
        <v>115</v>
      </c>
      <c r="C7003" s="105" t="s">
        <v>116</v>
      </c>
      <c r="D7003" s="105" t="s">
        <v>6</v>
      </c>
      <c r="E7003" s="87"/>
      <c r="F7003" s="69"/>
      <c r="G7003" s="69"/>
      <c r="H7003" s="69"/>
      <c r="I7003" s="69"/>
      <c r="J7003" s="70"/>
      <c r="K7003" s="118">
        <f>VLOOKUP(B7003,WB.GDP.1998,'WB (WDI)'!$AO$2,FALSE)</f>
        <v>1339.6899151068321</v>
      </c>
      <c r="L7003" s="112">
        <f>VLOOKUP($B7003,WB.UNEMP.1998,'WB (WDI)'!$AO$2,FALSE)</f>
        <v>4.4499998092651403</v>
      </c>
    </row>
    <row r="7004" spans="1:12" x14ac:dyDescent="0.25">
      <c r="A7004" s="103">
        <v>1998</v>
      </c>
      <c r="B7004" s="104" t="s">
        <v>117</v>
      </c>
      <c r="C7004" s="105" t="s">
        <v>118</v>
      </c>
      <c r="D7004" s="105" t="s">
        <v>6</v>
      </c>
      <c r="E7004" s="87"/>
      <c r="F7004" s="69"/>
      <c r="G7004" s="69"/>
      <c r="H7004" s="69"/>
      <c r="I7004" s="69"/>
      <c r="J7004" s="70"/>
      <c r="K7004" s="118">
        <f>VLOOKUP(B7004,WB.GDP.1998,'WB (WDI)'!$AO$2,FALSE)</f>
        <v>1192.6091858946525</v>
      </c>
      <c r="L7004" s="112">
        <f>VLOOKUP($B7004,WB.UNEMP.1998,'WB (WDI)'!$AO$2,FALSE)</f>
        <v>2.2699999809265101</v>
      </c>
    </row>
    <row r="7005" spans="1:12" x14ac:dyDescent="0.25">
      <c r="A7005" s="103">
        <v>1998</v>
      </c>
      <c r="B7005" s="104" t="s">
        <v>119</v>
      </c>
      <c r="C7005" s="105" t="s">
        <v>120</v>
      </c>
      <c r="D7005" s="105" t="s">
        <v>6</v>
      </c>
      <c r="E7005" s="87"/>
      <c r="F7005" s="69"/>
      <c r="G7005" s="69"/>
      <c r="H7005" s="69"/>
      <c r="I7005" s="69"/>
      <c r="J7005" s="70"/>
      <c r="K7005" s="118">
        <f>VLOOKUP(B7005,WB.GDP.1998,'WB (WDI)'!$AO$2,FALSE)</f>
        <v>1349.2061718971299</v>
      </c>
      <c r="L7005" s="112">
        <f>VLOOKUP($B7005,WB.UNEMP.1998,'WB (WDI)'!$AO$2,FALSE)</f>
        <v>3.2200000286102299</v>
      </c>
    </row>
    <row r="7006" spans="1:12" x14ac:dyDescent="0.25">
      <c r="A7006" s="103">
        <v>1998</v>
      </c>
      <c r="B7006" s="104" t="s">
        <v>121</v>
      </c>
      <c r="C7006" s="105" t="s">
        <v>122</v>
      </c>
      <c r="D7006" s="105" t="s">
        <v>6</v>
      </c>
      <c r="E7006" s="87"/>
      <c r="F7006" s="69"/>
      <c r="G7006" s="69"/>
      <c r="H7006" s="69"/>
      <c r="I7006" s="69"/>
      <c r="J7006" s="70"/>
      <c r="K7006" s="118">
        <f>VLOOKUP(B7006,WB.GDP.1998,'WB (WDI)'!$AO$2,FALSE)</f>
        <v>1933.0033752102386</v>
      </c>
      <c r="L7006" s="112">
        <f>VLOOKUP($B7006,WB.UNEMP.1998,'WB (WDI)'!$AO$2,FALSE)</f>
        <v>12</v>
      </c>
    </row>
    <row r="7007" spans="1:12" x14ac:dyDescent="0.25">
      <c r="A7007" s="103">
        <v>1998</v>
      </c>
      <c r="B7007" s="104" t="s">
        <v>123</v>
      </c>
      <c r="C7007" s="105" t="s">
        <v>124</v>
      </c>
      <c r="D7007" s="105" t="s">
        <v>6</v>
      </c>
      <c r="E7007" s="87"/>
      <c r="F7007" s="69"/>
      <c r="G7007" s="69"/>
      <c r="H7007" s="69"/>
      <c r="I7007" s="69"/>
      <c r="J7007" s="70"/>
      <c r="K7007" s="118">
        <f>VLOOKUP(B7007,WB.GDP.1998,'WB (WDI)'!$AO$2,FALSE)</f>
        <v>3653.9200164945491</v>
      </c>
      <c r="L7007" s="112">
        <f>VLOOKUP($B7007,WB.UNEMP.1998,'WB (WDI)'!$AO$2,FALSE)</f>
        <v>6.4400000572204599</v>
      </c>
    </row>
    <row r="7008" spans="1:12" x14ac:dyDescent="0.25">
      <c r="A7008" s="103">
        <v>1998</v>
      </c>
      <c r="B7008" s="104" t="s">
        <v>125</v>
      </c>
      <c r="C7008" s="105" t="s">
        <v>126</v>
      </c>
      <c r="D7008" s="105" t="s">
        <v>647</v>
      </c>
      <c r="E7008" s="87"/>
      <c r="F7008" s="69"/>
      <c r="G7008" s="69"/>
      <c r="H7008" s="69"/>
      <c r="I7008" s="69"/>
      <c r="J7008" s="70"/>
      <c r="K7008" s="118" t="e">
        <f>VLOOKUP(B7008,WB.GDP.1998,'WB (WDI)'!$AO$2,FALSE)</f>
        <v>#N/A</v>
      </c>
      <c r="L7008" s="112" t="e">
        <f>VLOOKUP($B7008,WB.UNEMP.1998,'WB (WDI)'!$AO$2,FALSE)</f>
        <v>#N/A</v>
      </c>
    </row>
    <row r="7009" spans="1:12" x14ac:dyDescent="0.25">
      <c r="A7009" s="103">
        <v>1998</v>
      </c>
      <c r="B7009" s="104" t="s">
        <v>127</v>
      </c>
      <c r="C7009" s="105" t="s">
        <v>128</v>
      </c>
      <c r="D7009" s="105" t="s">
        <v>647</v>
      </c>
      <c r="E7009" s="87"/>
      <c r="F7009" s="69"/>
      <c r="G7009" s="69"/>
      <c r="H7009" s="69"/>
      <c r="I7009" s="69"/>
      <c r="J7009" s="70"/>
      <c r="K7009" s="118">
        <f>VLOOKUP(B7009,WB.GDP.1998,'WB (WDI)'!$AO$2,FALSE)</f>
        <v>17258.964855725146</v>
      </c>
      <c r="L7009" s="112" t="e">
        <f>VLOOKUP($B7009,WB.UNEMP.1998,'WB (WDI)'!$AO$2,FALSE)</f>
        <v>#N/A</v>
      </c>
    </row>
    <row r="7010" spans="1:12" x14ac:dyDescent="0.25">
      <c r="A7010" s="103">
        <v>1998</v>
      </c>
      <c r="B7010" s="104" t="s">
        <v>129</v>
      </c>
      <c r="C7010" s="105" t="s">
        <v>130</v>
      </c>
      <c r="D7010" s="105" t="s">
        <v>647</v>
      </c>
      <c r="E7010" s="87"/>
      <c r="F7010" s="69"/>
      <c r="G7010" s="69"/>
      <c r="H7010" s="69"/>
      <c r="I7010" s="69"/>
      <c r="J7010" s="70"/>
      <c r="K7010" s="118">
        <f>VLOOKUP(B7010,WB.GDP.1998,'WB (WDI)'!$AO$2,FALSE)</f>
        <v>19866.240647053932</v>
      </c>
      <c r="L7010" s="112">
        <f>VLOOKUP($B7010,WB.UNEMP.1998,'WB (WDI)'!$AO$2,FALSE)</f>
        <v>12.6499996185303</v>
      </c>
    </row>
    <row r="7011" spans="1:12" x14ac:dyDescent="0.25">
      <c r="A7011" s="103">
        <v>1998</v>
      </c>
      <c r="B7011" s="104" t="s">
        <v>131</v>
      </c>
      <c r="C7011" s="105" t="s">
        <v>132</v>
      </c>
      <c r="D7011" s="105" t="s">
        <v>647</v>
      </c>
      <c r="E7011" s="87"/>
      <c r="F7011" s="69"/>
      <c r="G7011" s="69"/>
      <c r="H7011" s="69"/>
      <c r="I7011" s="69"/>
      <c r="J7011" s="70"/>
      <c r="K7011" s="118">
        <f>VLOOKUP(B7011,WB.GDP.1998,'WB (WDI)'!$AO$2,FALSE)</f>
        <v>39195.547966957463</v>
      </c>
      <c r="L7011" s="112" t="e">
        <f>VLOOKUP($B7011,WB.UNEMP.1998,'WB (WDI)'!$AO$2,FALSE)</f>
        <v>#N/A</v>
      </c>
    </row>
    <row r="7012" spans="1:12" x14ac:dyDescent="0.25">
      <c r="A7012" s="103">
        <v>1998</v>
      </c>
      <c r="B7012" s="104" t="s">
        <v>133</v>
      </c>
      <c r="C7012" s="105" t="s">
        <v>134</v>
      </c>
      <c r="D7012" s="105" t="s">
        <v>647</v>
      </c>
      <c r="E7012" s="87"/>
      <c r="F7012" s="69"/>
      <c r="G7012" s="69"/>
      <c r="H7012" s="69"/>
      <c r="I7012" s="69"/>
      <c r="J7012" s="70"/>
      <c r="K7012" s="118">
        <f>VLOOKUP(B7012,WB.GDP.1998,'WB (WDI)'!$AO$2,FALSE)</f>
        <v>37240.396106885943</v>
      </c>
      <c r="L7012" s="112">
        <f>VLOOKUP($B7012,WB.UNEMP.1998,'WB (WDI)'!$AO$2,FALSE)</f>
        <v>7.6500000953674299</v>
      </c>
    </row>
    <row r="7013" spans="1:12" x14ac:dyDescent="0.25">
      <c r="A7013" s="103">
        <v>1998</v>
      </c>
      <c r="B7013" s="104" t="s">
        <v>135</v>
      </c>
      <c r="C7013" s="105" t="s">
        <v>136</v>
      </c>
      <c r="D7013" s="105" t="s">
        <v>647</v>
      </c>
      <c r="E7013" s="87"/>
      <c r="F7013" s="69"/>
      <c r="G7013" s="69"/>
      <c r="H7013" s="69"/>
      <c r="I7013" s="69"/>
      <c r="J7013" s="70"/>
      <c r="K7013" s="118">
        <f>VLOOKUP(B7013,WB.GDP.1998,'WB (WDI)'!$AO$2,FALSE)</f>
        <v>14548.710306937455</v>
      </c>
      <c r="L7013" s="112">
        <f>VLOOKUP($B7013,WB.UNEMP.1998,'WB (WDI)'!$AO$2,FALSE)</f>
        <v>12.3999996185303</v>
      </c>
    </row>
    <row r="7014" spans="1:12" x14ac:dyDescent="0.25">
      <c r="A7014" s="103">
        <v>1998</v>
      </c>
      <c r="B7014" s="104" t="s">
        <v>137</v>
      </c>
      <c r="C7014" s="105" t="s">
        <v>138</v>
      </c>
      <c r="D7014" s="105" t="s">
        <v>647</v>
      </c>
      <c r="E7014" s="87"/>
      <c r="F7014" s="69"/>
      <c r="G7014" s="69"/>
      <c r="H7014" s="69"/>
      <c r="I7014" s="69"/>
      <c r="J7014" s="70"/>
      <c r="K7014" s="118">
        <f>VLOOKUP(B7014,WB.GDP.1998,'WB (WDI)'!$AO$2,FALSE)</f>
        <v>5697.45009654349</v>
      </c>
      <c r="L7014" s="112">
        <f>VLOOKUP($B7014,WB.UNEMP.1998,'WB (WDI)'!$AO$2,FALSE)</f>
        <v>14.310000419616699</v>
      </c>
    </row>
    <row r="7015" spans="1:12" x14ac:dyDescent="0.25">
      <c r="A7015" s="103">
        <v>1998</v>
      </c>
      <c r="B7015" s="104" t="s">
        <v>139</v>
      </c>
      <c r="C7015" s="105" t="s">
        <v>140</v>
      </c>
      <c r="D7015" s="105" t="s">
        <v>647</v>
      </c>
      <c r="E7015" s="87"/>
      <c r="F7015" s="69"/>
      <c r="G7015" s="69"/>
      <c r="H7015" s="69"/>
      <c r="I7015" s="69"/>
      <c r="J7015" s="70"/>
      <c r="K7015" s="118">
        <f>VLOOKUP(B7015,WB.GDP.1998,'WB (WDI)'!$AO$2,FALSE)</f>
        <v>5469.4697371879438</v>
      </c>
      <c r="L7015" s="112">
        <f>VLOOKUP($B7015,WB.UNEMP.1998,'WB (WDI)'!$AO$2,FALSE)</f>
        <v>2.8800001144409202</v>
      </c>
    </row>
    <row r="7016" spans="1:12" x14ac:dyDescent="0.25">
      <c r="A7016" s="103">
        <v>1998</v>
      </c>
      <c r="B7016" s="104" t="s">
        <v>141</v>
      </c>
      <c r="C7016" s="105" t="s">
        <v>142</v>
      </c>
      <c r="D7016" s="105" t="s">
        <v>647</v>
      </c>
      <c r="E7016" s="87"/>
      <c r="F7016" s="69"/>
      <c r="G7016" s="69"/>
      <c r="H7016" s="69"/>
      <c r="I7016" s="69"/>
      <c r="J7016" s="70"/>
      <c r="K7016" s="118" t="e">
        <f>VLOOKUP(B7016,WB.GDP.1998,'WB (WDI)'!$AO$2,FALSE)</f>
        <v>#N/A</v>
      </c>
      <c r="L7016" s="112" t="e">
        <f>VLOOKUP($B7016,WB.UNEMP.1998,'WB (WDI)'!$AO$2,FALSE)</f>
        <v>#N/A</v>
      </c>
    </row>
    <row r="7017" spans="1:12" x14ac:dyDescent="0.25">
      <c r="A7017" s="103">
        <v>1998</v>
      </c>
      <c r="B7017" s="104" t="s">
        <v>143</v>
      </c>
      <c r="C7017" s="105" t="s">
        <v>144</v>
      </c>
      <c r="D7017" s="105" t="s">
        <v>647</v>
      </c>
      <c r="E7017" s="87"/>
      <c r="F7017" s="69"/>
      <c r="G7017" s="69"/>
      <c r="H7017" s="69"/>
      <c r="I7017" s="69"/>
      <c r="J7017" s="70"/>
      <c r="K7017" s="118" t="e">
        <f>VLOOKUP(B7017,WB.GDP.1998,'WB (WDI)'!$AO$2,FALSE)</f>
        <v>#N/A</v>
      </c>
      <c r="L7017" s="112" t="e">
        <f>VLOOKUP($B7017,WB.UNEMP.1998,'WB (WDI)'!$AO$2,FALSE)</f>
        <v>#N/A</v>
      </c>
    </row>
    <row r="7018" spans="1:12" x14ac:dyDescent="0.25">
      <c r="A7018" s="103">
        <v>1998</v>
      </c>
      <c r="B7018" s="104" t="s">
        <v>145</v>
      </c>
      <c r="C7018" s="105" t="s">
        <v>146</v>
      </c>
      <c r="D7018" s="105" t="s">
        <v>647</v>
      </c>
      <c r="E7018" s="87"/>
      <c r="F7018" s="69"/>
      <c r="G7018" s="69"/>
      <c r="H7018" s="69"/>
      <c r="I7018" s="69"/>
      <c r="J7018" s="70"/>
      <c r="K7018" s="118">
        <f>VLOOKUP(B7018,WB.GDP.1998,'WB (WDI)'!$AO$2,FALSE)</f>
        <v>11383.888682372763</v>
      </c>
      <c r="L7018" s="112">
        <f>VLOOKUP($B7018,WB.UNEMP.1998,'WB (WDI)'!$AO$2,FALSE)</f>
        <v>9.4200000762939506</v>
      </c>
    </row>
    <row r="7019" spans="1:12" x14ac:dyDescent="0.25">
      <c r="A7019" s="103">
        <v>1998</v>
      </c>
      <c r="B7019" s="104" t="s">
        <v>147</v>
      </c>
      <c r="C7019" s="105" t="s">
        <v>148</v>
      </c>
      <c r="D7019" s="105" t="s">
        <v>647</v>
      </c>
      <c r="E7019" s="87"/>
      <c r="F7019" s="69"/>
      <c r="G7019" s="69"/>
      <c r="H7019" s="69"/>
      <c r="I7019" s="69"/>
      <c r="J7019" s="70"/>
      <c r="K7019" s="118" t="e">
        <f>VLOOKUP(B7019,WB.GDP.1998,'WB (WDI)'!$AO$2,FALSE)</f>
        <v>#N/A</v>
      </c>
      <c r="L7019" s="112" t="e">
        <f>VLOOKUP($B7019,WB.UNEMP.1998,'WB (WDI)'!$AO$2,FALSE)</f>
        <v>#N/A</v>
      </c>
    </row>
    <row r="7020" spans="1:12" x14ac:dyDescent="0.25">
      <c r="A7020" s="103">
        <v>1998</v>
      </c>
      <c r="B7020" s="104" t="s">
        <v>149</v>
      </c>
      <c r="C7020" s="105" t="s">
        <v>150</v>
      </c>
      <c r="D7020" s="105" t="s">
        <v>647</v>
      </c>
      <c r="E7020" s="87"/>
      <c r="F7020" s="69"/>
      <c r="G7020" s="69"/>
      <c r="H7020" s="69"/>
      <c r="I7020" s="69"/>
      <c r="J7020" s="70"/>
      <c r="K7020" s="118" t="e">
        <f>VLOOKUP(B7020,WB.GDP.1998,'WB (WDI)'!$AO$2,FALSE)</f>
        <v>#N/A</v>
      </c>
      <c r="L7020" s="112" t="e">
        <f>VLOOKUP($B7020,WB.UNEMP.1998,'WB (WDI)'!$AO$2,FALSE)</f>
        <v>#N/A</v>
      </c>
    </row>
    <row r="7021" spans="1:12" x14ac:dyDescent="0.25">
      <c r="A7021" s="103">
        <v>1998</v>
      </c>
      <c r="B7021" s="104" t="s">
        <v>151</v>
      </c>
      <c r="C7021" s="105" t="s">
        <v>152</v>
      </c>
      <c r="D7021" s="105" t="s">
        <v>647</v>
      </c>
      <c r="E7021" s="87"/>
      <c r="F7021" s="69"/>
      <c r="G7021" s="69"/>
      <c r="H7021" s="69"/>
      <c r="I7021" s="69"/>
      <c r="J7021" s="70"/>
      <c r="K7021" s="118">
        <f>VLOOKUP(B7021,WB.GDP.1998,'WB (WDI)'!$AO$2,FALSE)</f>
        <v>15319.224097153761</v>
      </c>
      <c r="L7021" s="112">
        <f>VLOOKUP($B7021,WB.UNEMP.1998,'WB (WDI)'!$AO$2,FALSE)</f>
        <v>7.3099999427795401</v>
      </c>
    </row>
    <row r="7022" spans="1:12" x14ac:dyDescent="0.25">
      <c r="A7022" s="103">
        <v>1998</v>
      </c>
      <c r="B7022" s="104" t="s">
        <v>153</v>
      </c>
      <c r="C7022" s="105" t="s">
        <v>154</v>
      </c>
      <c r="D7022" s="105" t="s">
        <v>647</v>
      </c>
      <c r="E7022" s="87"/>
      <c r="F7022" s="69"/>
      <c r="G7022" s="69"/>
      <c r="H7022" s="69"/>
      <c r="I7022" s="69"/>
      <c r="J7022" s="70"/>
      <c r="K7022" s="118">
        <f>VLOOKUP(B7022,WB.GDP.1998,'WB (WDI)'!$AO$2,FALSE)</f>
        <v>9506.0496297173704</v>
      </c>
      <c r="L7022" s="112">
        <f>VLOOKUP($B7022,WB.UNEMP.1998,'WB (WDI)'!$AO$2,FALSE)</f>
        <v>15</v>
      </c>
    </row>
    <row r="7023" spans="1:12" x14ac:dyDescent="0.25">
      <c r="A7023" s="103">
        <v>1998</v>
      </c>
      <c r="B7023" s="104" t="s">
        <v>155</v>
      </c>
      <c r="C7023" s="105" t="s">
        <v>156</v>
      </c>
      <c r="D7023" s="105" t="s">
        <v>647</v>
      </c>
      <c r="E7023" s="87"/>
      <c r="F7023" s="69"/>
      <c r="G7023" s="69"/>
      <c r="H7023" s="69"/>
      <c r="I7023" s="69"/>
      <c r="J7023" s="70"/>
      <c r="K7023" s="118">
        <f>VLOOKUP(B7023,WB.GDP.1998,'WB (WDI)'!$AO$2,FALSE)</f>
        <v>12034.933356368552</v>
      </c>
      <c r="L7023" s="112">
        <f>VLOOKUP($B7023,WB.UNEMP.1998,'WB (WDI)'!$AO$2,FALSE)</f>
        <v>5.3299999237060502</v>
      </c>
    </row>
    <row r="7024" spans="1:12" x14ac:dyDescent="0.25">
      <c r="A7024" s="103">
        <v>1998</v>
      </c>
      <c r="B7024" s="104" t="s">
        <v>157</v>
      </c>
      <c r="C7024" s="105" t="s">
        <v>158</v>
      </c>
      <c r="D7024" s="105" t="s">
        <v>647</v>
      </c>
      <c r="E7024" s="87"/>
      <c r="F7024" s="69"/>
      <c r="G7024" s="69"/>
      <c r="H7024" s="69"/>
      <c r="I7024" s="69"/>
      <c r="J7024" s="70"/>
      <c r="K7024" s="118" t="e">
        <f>VLOOKUP(B7024,WB.GDP.1998,'WB (WDI)'!$AO$2,FALSE)</f>
        <v>#N/A</v>
      </c>
      <c r="L7024" s="112">
        <f>VLOOKUP($B7024,WB.UNEMP.1998,'WB (WDI)'!$AO$2,FALSE)</f>
        <v>6.2300000190734899</v>
      </c>
    </row>
    <row r="7025" spans="1:12" x14ac:dyDescent="0.25">
      <c r="A7025" s="103">
        <v>1998</v>
      </c>
      <c r="B7025" s="104" t="s">
        <v>159</v>
      </c>
      <c r="C7025" s="105" t="s">
        <v>160</v>
      </c>
      <c r="D7025" s="105" t="s">
        <v>647</v>
      </c>
      <c r="E7025" s="87"/>
      <c r="F7025" s="69"/>
      <c r="G7025" s="69"/>
      <c r="H7025" s="69"/>
      <c r="I7025" s="69"/>
      <c r="J7025" s="70"/>
      <c r="K7025" s="118" t="e">
        <f>VLOOKUP(B7025,WB.GDP.1998,'WB (WDI)'!$AO$2,FALSE)</f>
        <v>#N/A</v>
      </c>
      <c r="L7025" s="112" t="e">
        <f>VLOOKUP($B7025,WB.UNEMP.1998,'WB (WDI)'!$AO$2,FALSE)</f>
        <v>#N/A</v>
      </c>
    </row>
    <row r="7026" spans="1:12" x14ac:dyDescent="0.25">
      <c r="A7026" s="103">
        <v>1998</v>
      </c>
      <c r="B7026" s="104" t="s">
        <v>161</v>
      </c>
      <c r="C7026" s="105" t="s">
        <v>162</v>
      </c>
      <c r="D7026" s="105" t="s">
        <v>647</v>
      </c>
      <c r="E7026" s="87"/>
      <c r="F7026" s="69"/>
      <c r="G7026" s="69"/>
      <c r="H7026" s="69"/>
      <c r="I7026" s="69"/>
      <c r="J7026" s="70"/>
      <c r="K7026" s="118">
        <f>VLOOKUP(B7026,WB.GDP.1998,'WB (WDI)'!$AO$2,FALSE)</f>
        <v>9287.2223540162231</v>
      </c>
      <c r="L7026" s="112" t="e">
        <f>VLOOKUP($B7026,WB.UNEMP.1998,'WB (WDI)'!$AO$2,FALSE)</f>
        <v>#N/A</v>
      </c>
    </row>
    <row r="7027" spans="1:12" x14ac:dyDescent="0.25">
      <c r="A7027" s="103">
        <v>1998</v>
      </c>
      <c r="B7027" s="104" t="s">
        <v>163</v>
      </c>
      <c r="C7027" s="105" t="s">
        <v>164</v>
      </c>
      <c r="D7027" s="105" t="s">
        <v>647</v>
      </c>
      <c r="E7027" s="87"/>
      <c r="F7027" s="69"/>
      <c r="G7027" s="69"/>
      <c r="H7027" s="69"/>
      <c r="I7027" s="69"/>
      <c r="J7027" s="70"/>
      <c r="K7027" s="118">
        <f>VLOOKUP(B7027,WB.GDP.1998,'WB (WDI)'!$AO$2,FALSE)</f>
        <v>8670.4389023030726</v>
      </c>
      <c r="L7027" s="112">
        <f>VLOOKUP($B7027,WB.UNEMP.1998,'WB (WDI)'!$AO$2,FALSE)</f>
        <v>6.4200000762939498</v>
      </c>
    </row>
    <row r="7028" spans="1:12" x14ac:dyDescent="0.25">
      <c r="A7028" s="103">
        <v>1998</v>
      </c>
      <c r="B7028" s="104" t="s">
        <v>165</v>
      </c>
      <c r="C7028" s="105" t="s">
        <v>166</v>
      </c>
      <c r="D7028" s="105" t="s">
        <v>647</v>
      </c>
      <c r="E7028" s="87"/>
      <c r="F7028" s="69"/>
      <c r="G7028" s="69"/>
      <c r="H7028" s="69"/>
      <c r="I7028" s="69"/>
      <c r="J7028" s="70"/>
      <c r="K7028" s="118">
        <f>VLOOKUP(B7028,WB.GDP.1998,'WB (WDI)'!$AO$2,FALSE)</f>
        <v>8826.3869987105554</v>
      </c>
      <c r="L7028" s="112">
        <f>VLOOKUP($B7028,WB.UNEMP.1998,'WB (WDI)'!$AO$2,FALSE)</f>
        <v>4.78999996185303</v>
      </c>
    </row>
    <row r="7029" spans="1:12" x14ac:dyDescent="0.25">
      <c r="A7029" s="103">
        <v>1998</v>
      </c>
      <c r="B7029" s="104" t="s">
        <v>167</v>
      </c>
      <c r="C7029" s="105" t="s">
        <v>168</v>
      </c>
      <c r="D7029" s="105" t="s">
        <v>647</v>
      </c>
      <c r="E7029" s="87"/>
      <c r="F7029" s="69"/>
      <c r="G7029" s="69"/>
      <c r="H7029" s="69"/>
      <c r="I7029" s="69"/>
      <c r="J7029" s="70"/>
      <c r="K7029" s="118">
        <f>VLOOKUP(B7029,WB.GDP.1998,'WB (WDI)'!$AO$2,FALSE)</f>
        <v>6437.3316154399017</v>
      </c>
      <c r="L7029" s="112">
        <f>VLOOKUP($B7029,WB.UNEMP.1998,'WB (WDI)'!$AO$2,FALSE)</f>
        <v>7.0999999046325701</v>
      </c>
    </row>
    <row r="7030" spans="1:12" x14ac:dyDescent="0.25">
      <c r="A7030" s="103">
        <v>1998</v>
      </c>
      <c r="B7030" s="104" t="s">
        <v>169</v>
      </c>
      <c r="C7030" s="105" t="s">
        <v>170</v>
      </c>
      <c r="D7030" s="105" t="s">
        <v>647</v>
      </c>
      <c r="E7030" s="87"/>
      <c r="F7030" s="69"/>
      <c r="G7030" s="69"/>
      <c r="H7030" s="69"/>
      <c r="I7030" s="69"/>
      <c r="J7030" s="70"/>
      <c r="K7030" s="118" t="e">
        <f>VLOOKUP(B7030,WB.GDP.1998,'WB (WDI)'!$AO$2,FALSE)</f>
        <v>#N/A</v>
      </c>
      <c r="L7030" s="112" t="e">
        <f>VLOOKUP($B7030,WB.UNEMP.1998,'WB (WDI)'!$AO$2,FALSE)</f>
        <v>#N/A</v>
      </c>
    </row>
    <row r="7031" spans="1:12" x14ac:dyDescent="0.25">
      <c r="A7031" s="103">
        <v>1998</v>
      </c>
      <c r="B7031" s="104" t="s">
        <v>171</v>
      </c>
      <c r="C7031" s="105" t="s">
        <v>172</v>
      </c>
      <c r="D7031" s="105" t="s">
        <v>647</v>
      </c>
      <c r="E7031" s="87"/>
      <c r="F7031" s="69"/>
      <c r="G7031" s="69"/>
      <c r="H7031" s="69"/>
      <c r="I7031" s="69"/>
      <c r="J7031" s="70"/>
      <c r="K7031" s="118" t="e">
        <f>VLOOKUP(B7031,WB.GDP.1998,'WB (WDI)'!$AO$2,FALSE)</f>
        <v>#N/A</v>
      </c>
      <c r="L7031" s="112" t="e">
        <f>VLOOKUP($B7031,WB.UNEMP.1998,'WB (WDI)'!$AO$2,FALSE)</f>
        <v>#N/A</v>
      </c>
    </row>
    <row r="7032" spans="1:12" x14ac:dyDescent="0.25">
      <c r="A7032" s="103">
        <v>1998</v>
      </c>
      <c r="B7032" s="104" t="s">
        <v>173</v>
      </c>
      <c r="C7032" s="105" t="s">
        <v>174</v>
      </c>
      <c r="D7032" s="105" t="s">
        <v>647</v>
      </c>
      <c r="E7032" s="87"/>
      <c r="F7032" s="69"/>
      <c r="G7032" s="69"/>
      <c r="H7032" s="69"/>
      <c r="I7032" s="69"/>
      <c r="J7032" s="70"/>
      <c r="K7032" s="118">
        <f>VLOOKUP(B7032,WB.GDP.1998,'WB (WDI)'!$AO$2,FALSE)</f>
        <v>10440.543910671076</v>
      </c>
      <c r="L7032" s="112" t="e">
        <f>VLOOKUP($B7032,WB.UNEMP.1998,'WB (WDI)'!$AO$2,FALSE)</f>
        <v>#N/A</v>
      </c>
    </row>
    <row r="7033" spans="1:12" x14ac:dyDescent="0.25">
      <c r="A7033" s="103">
        <v>1998</v>
      </c>
      <c r="B7033" s="104" t="s">
        <v>175</v>
      </c>
      <c r="C7033" s="105" t="s">
        <v>176</v>
      </c>
      <c r="D7033" s="105" t="s">
        <v>647</v>
      </c>
      <c r="E7033" s="87"/>
      <c r="F7033" s="69"/>
      <c r="G7033" s="69"/>
      <c r="H7033" s="69"/>
      <c r="I7033" s="69"/>
      <c r="J7033" s="70"/>
      <c r="K7033" s="118" t="e">
        <f>VLOOKUP(B7033,WB.GDP.1998,'WB (WDI)'!$AO$2,FALSE)</f>
        <v>#N/A</v>
      </c>
      <c r="L7033" s="112" t="e">
        <f>VLOOKUP($B7033,WB.UNEMP.1998,'WB (WDI)'!$AO$2,FALSE)</f>
        <v>#N/A</v>
      </c>
    </row>
    <row r="7034" spans="1:12" x14ac:dyDescent="0.25">
      <c r="A7034" s="103">
        <v>1998</v>
      </c>
      <c r="B7034" s="104" t="s">
        <v>177</v>
      </c>
      <c r="C7034" s="105" t="s">
        <v>178</v>
      </c>
      <c r="D7034" s="105" t="s">
        <v>647</v>
      </c>
      <c r="E7034" s="87"/>
      <c r="F7034" s="69"/>
      <c r="G7034" s="69"/>
      <c r="H7034" s="69"/>
      <c r="I7034" s="69"/>
      <c r="J7034" s="70"/>
      <c r="K7034" s="118">
        <f>VLOOKUP(B7034,WB.GDP.1998,'WB (WDI)'!$AO$2,FALSE)</f>
        <v>6337.4894028313129</v>
      </c>
      <c r="L7034" s="112">
        <f>VLOOKUP($B7034,WB.UNEMP.1998,'WB (WDI)'!$AO$2,FALSE)</f>
        <v>2.78999996185303</v>
      </c>
    </row>
    <row r="7035" spans="1:12" x14ac:dyDescent="0.25">
      <c r="A7035" s="103">
        <v>1998</v>
      </c>
      <c r="B7035" s="104" t="s">
        <v>179</v>
      </c>
      <c r="C7035" s="105" t="s">
        <v>180</v>
      </c>
      <c r="D7035" s="105" t="s">
        <v>647</v>
      </c>
      <c r="E7035" s="87"/>
      <c r="F7035" s="69"/>
      <c r="G7035" s="69"/>
      <c r="H7035" s="69"/>
      <c r="I7035" s="69"/>
      <c r="J7035" s="70"/>
      <c r="K7035" s="118">
        <f>VLOOKUP(B7035,WB.GDP.1998,'WB (WDI)'!$AO$2,FALSE)</f>
        <v>7585.4466395742575</v>
      </c>
      <c r="L7035" s="112">
        <f>VLOOKUP($B7035,WB.UNEMP.1998,'WB (WDI)'!$AO$2,FALSE)</f>
        <v>11.8900003433228</v>
      </c>
    </row>
    <row r="7036" spans="1:12" x14ac:dyDescent="0.25">
      <c r="A7036" s="103">
        <v>1998</v>
      </c>
      <c r="B7036" s="104" t="s">
        <v>181</v>
      </c>
      <c r="C7036" s="105" t="s">
        <v>182</v>
      </c>
      <c r="D7036" s="105" t="s">
        <v>647</v>
      </c>
      <c r="E7036" s="87"/>
      <c r="F7036" s="69"/>
      <c r="G7036" s="69"/>
      <c r="H7036" s="69"/>
      <c r="I7036" s="69"/>
      <c r="J7036" s="70"/>
      <c r="K7036" s="118">
        <f>VLOOKUP(B7036,WB.GDP.1998,'WB (WDI)'!$AO$2,FALSE)</f>
        <v>2682.8135354351866</v>
      </c>
      <c r="L7036" s="112">
        <f>VLOOKUP($B7036,WB.UNEMP.1998,'WB (WDI)'!$AO$2,FALSE)</f>
        <v>7.1700000762939498</v>
      </c>
    </row>
    <row r="7037" spans="1:12" x14ac:dyDescent="0.25">
      <c r="A7037" s="103">
        <v>1998</v>
      </c>
      <c r="B7037" s="104" t="s">
        <v>183</v>
      </c>
      <c r="C7037" s="105" t="s">
        <v>184</v>
      </c>
      <c r="D7037" s="105" t="s">
        <v>647</v>
      </c>
      <c r="E7037" s="87"/>
      <c r="F7037" s="69"/>
      <c r="G7037" s="69"/>
      <c r="H7037" s="69"/>
      <c r="I7037" s="69"/>
      <c r="J7037" s="70"/>
      <c r="K7037" s="118">
        <f>VLOOKUP(B7037,WB.GDP.1998,'WB (WDI)'!$AO$2,FALSE)</f>
        <v>4077.5496505421752</v>
      </c>
      <c r="L7037" s="112">
        <f>VLOOKUP($B7037,WB.UNEMP.1998,'WB (WDI)'!$AO$2,FALSE)</f>
        <v>4.0199999809265101</v>
      </c>
    </row>
    <row r="7038" spans="1:12" x14ac:dyDescent="0.25">
      <c r="A7038" s="103">
        <v>1998</v>
      </c>
      <c r="B7038" s="104" t="s">
        <v>185</v>
      </c>
      <c r="C7038" s="105" t="s">
        <v>186</v>
      </c>
      <c r="D7038" s="105" t="s">
        <v>647</v>
      </c>
      <c r="E7038" s="87"/>
      <c r="F7038" s="69"/>
      <c r="G7038" s="69"/>
      <c r="H7038" s="69"/>
      <c r="I7038" s="69"/>
      <c r="J7038" s="70"/>
      <c r="K7038" s="118">
        <f>VLOOKUP(B7038,WB.GDP.1998,'WB (WDI)'!$AO$2,FALSE)</f>
        <v>9327.0675768127549</v>
      </c>
      <c r="L7038" s="112">
        <f>VLOOKUP($B7038,WB.UNEMP.1998,'WB (WDI)'!$AO$2,FALSE)</f>
        <v>15.5</v>
      </c>
    </row>
    <row r="7039" spans="1:12" x14ac:dyDescent="0.25">
      <c r="A7039" s="103">
        <v>1998</v>
      </c>
      <c r="B7039" s="104" t="s">
        <v>187</v>
      </c>
      <c r="C7039" s="105" t="s">
        <v>188</v>
      </c>
      <c r="D7039" s="105" t="s">
        <v>647</v>
      </c>
      <c r="E7039" s="87"/>
      <c r="F7039" s="69"/>
      <c r="G7039" s="69"/>
      <c r="H7039" s="69"/>
      <c r="I7039" s="69"/>
      <c r="J7039" s="70"/>
      <c r="K7039" s="118" t="e">
        <f>VLOOKUP(B7039,WB.GDP.1998,'WB (WDI)'!$AO$2,FALSE)</f>
        <v>#N/A</v>
      </c>
      <c r="L7039" s="112" t="e">
        <f>VLOOKUP($B7039,WB.UNEMP.1998,'WB (WDI)'!$AO$2,FALSE)</f>
        <v>#N/A</v>
      </c>
    </row>
    <row r="7040" spans="1:12" x14ac:dyDescent="0.25">
      <c r="A7040" s="103">
        <v>1998</v>
      </c>
      <c r="B7040" s="104" t="s">
        <v>189</v>
      </c>
      <c r="C7040" s="105" t="s">
        <v>190</v>
      </c>
      <c r="D7040" s="105" t="s">
        <v>647</v>
      </c>
      <c r="E7040" s="87"/>
      <c r="F7040" s="69"/>
      <c r="G7040" s="69"/>
      <c r="H7040" s="69"/>
      <c r="I7040" s="69"/>
      <c r="J7040" s="70"/>
      <c r="K7040" s="118">
        <f>VLOOKUP(B7040,WB.GDP.1998,'WB (WDI)'!$AO$2,FALSE)</f>
        <v>17009.902269532795</v>
      </c>
      <c r="L7040" s="112">
        <f>VLOOKUP($B7040,WB.UNEMP.1998,'WB (WDI)'!$AO$2,FALSE)</f>
        <v>3.7300000190734899</v>
      </c>
    </row>
    <row r="7041" spans="1:12" x14ac:dyDescent="0.25">
      <c r="A7041" s="103">
        <v>1998</v>
      </c>
      <c r="B7041" s="104" t="s">
        <v>191</v>
      </c>
      <c r="C7041" s="105" t="s">
        <v>192</v>
      </c>
      <c r="D7041" s="105" t="s">
        <v>647</v>
      </c>
      <c r="E7041" s="87"/>
      <c r="F7041" s="69"/>
      <c r="G7041" s="69"/>
      <c r="H7041" s="69"/>
      <c r="I7041" s="69"/>
      <c r="J7041" s="70"/>
      <c r="K7041" s="118" t="e">
        <f>VLOOKUP(B7041,WB.GDP.1998,'WB (WDI)'!$AO$2,FALSE)</f>
        <v>#N/A</v>
      </c>
      <c r="L7041" s="112" t="e">
        <f>VLOOKUP($B7041,WB.UNEMP.1998,'WB (WDI)'!$AO$2,FALSE)</f>
        <v>#N/A</v>
      </c>
    </row>
    <row r="7042" spans="1:12" x14ac:dyDescent="0.25">
      <c r="A7042" s="103">
        <v>1998</v>
      </c>
      <c r="B7042" s="104" t="s">
        <v>193</v>
      </c>
      <c r="C7042" s="105" t="s">
        <v>194</v>
      </c>
      <c r="D7042" s="105" t="s">
        <v>647</v>
      </c>
      <c r="E7042" s="87"/>
      <c r="F7042" s="69"/>
      <c r="G7042" s="69"/>
      <c r="H7042" s="69"/>
      <c r="I7042" s="69"/>
      <c r="J7042" s="70"/>
      <c r="K7042" s="118">
        <f>VLOOKUP(B7042,WB.GDP.1998,'WB (WDI)'!$AO$2,FALSE)</f>
        <v>3677.0093620010093</v>
      </c>
      <c r="L7042" s="112">
        <f>VLOOKUP($B7042,WB.UNEMP.1998,'WB (WDI)'!$AO$2,FALSE)</f>
        <v>7.5599999427795401</v>
      </c>
    </row>
    <row r="7043" spans="1:12" x14ac:dyDescent="0.25">
      <c r="A7043" s="103">
        <v>1998</v>
      </c>
      <c r="B7043" s="104" t="s">
        <v>195</v>
      </c>
      <c r="C7043" s="105" t="s">
        <v>196</v>
      </c>
      <c r="D7043" s="105" t="s">
        <v>647</v>
      </c>
      <c r="E7043" s="87"/>
      <c r="F7043" s="69"/>
      <c r="G7043" s="69"/>
      <c r="H7043" s="69"/>
      <c r="I7043" s="69"/>
      <c r="J7043" s="70"/>
      <c r="K7043" s="118">
        <f>VLOOKUP(B7043,WB.GDP.1998,'WB (WDI)'!$AO$2,FALSE)</f>
        <v>14145.289960083388</v>
      </c>
      <c r="L7043" s="112">
        <f>VLOOKUP($B7043,WB.UNEMP.1998,'WB (WDI)'!$AO$2,FALSE)</f>
        <v>3.7799999713897701</v>
      </c>
    </row>
    <row r="7044" spans="1:12" x14ac:dyDescent="0.25">
      <c r="A7044" s="103">
        <v>1998</v>
      </c>
      <c r="B7044" s="104" t="s">
        <v>197</v>
      </c>
      <c r="C7044" s="105" t="s">
        <v>198</v>
      </c>
      <c r="D7044" s="105" t="s">
        <v>647</v>
      </c>
      <c r="E7044" s="87"/>
      <c r="F7044" s="69"/>
      <c r="G7044" s="69"/>
      <c r="H7044" s="69"/>
      <c r="I7044" s="69"/>
      <c r="J7044" s="70"/>
      <c r="K7044" s="118">
        <f>VLOOKUP(B7044,WB.GDP.1998,'WB (WDI)'!$AO$2,FALSE)</f>
        <v>9224.8443600030514</v>
      </c>
      <c r="L7044" s="112">
        <f>VLOOKUP($B7044,WB.UNEMP.1998,'WB (WDI)'!$AO$2,FALSE)</f>
        <v>9.3400001525878906</v>
      </c>
    </row>
    <row r="7045" spans="1:12" x14ac:dyDescent="0.25">
      <c r="A7045" s="103">
        <v>1998</v>
      </c>
      <c r="B7045" s="104" t="s">
        <v>199</v>
      </c>
      <c r="C7045" s="105" t="s">
        <v>200</v>
      </c>
      <c r="D7045" s="105" t="s">
        <v>647</v>
      </c>
      <c r="E7045" s="87"/>
      <c r="F7045" s="69"/>
      <c r="G7045" s="69"/>
      <c r="H7045" s="69"/>
      <c r="I7045" s="69"/>
      <c r="J7045" s="70"/>
      <c r="K7045" s="118">
        <f>VLOOKUP(B7045,WB.GDP.1998,'WB (WDI)'!$AO$2,FALSE)</f>
        <v>6354.4353125822872</v>
      </c>
      <c r="L7045" s="112">
        <f>VLOOKUP($B7045,WB.UNEMP.1998,'WB (WDI)'!$AO$2,FALSE)</f>
        <v>5.7600002288818404</v>
      </c>
    </row>
    <row r="7046" spans="1:12" x14ac:dyDescent="0.25">
      <c r="A7046" s="103">
        <v>1998</v>
      </c>
      <c r="B7046" s="104" t="s">
        <v>201</v>
      </c>
      <c r="C7046" s="105" t="s">
        <v>202</v>
      </c>
      <c r="D7046" s="105" t="s">
        <v>647</v>
      </c>
      <c r="E7046" s="87"/>
      <c r="F7046" s="69"/>
      <c r="G7046" s="69"/>
      <c r="H7046" s="69"/>
      <c r="I7046" s="69"/>
      <c r="J7046" s="70"/>
      <c r="K7046" s="118">
        <f>VLOOKUP(B7046,WB.GDP.1998,'WB (WDI)'!$AO$2,FALSE)</f>
        <v>27894.44208561724</v>
      </c>
      <c r="L7046" s="112">
        <f>VLOOKUP($B7046,WB.UNEMP.1998,'WB (WDI)'!$AO$2,FALSE)</f>
        <v>13.460000038146999</v>
      </c>
    </row>
    <row r="7047" spans="1:12" x14ac:dyDescent="0.25">
      <c r="A7047" s="103">
        <v>1998</v>
      </c>
      <c r="B7047" s="104" t="s">
        <v>203</v>
      </c>
      <c r="C7047" s="105" t="s">
        <v>204</v>
      </c>
      <c r="D7047" s="105" t="s">
        <v>647</v>
      </c>
      <c r="E7047" s="87"/>
      <c r="F7047" s="69"/>
      <c r="G7047" s="69"/>
      <c r="H7047" s="69"/>
      <c r="I7047" s="69"/>
      <c r="J7047" s="70"/>
      <c r="K7047" s="118" t="e">
        <f>VLOOKUP(B7047,WB.GDP.1998,'WB (WDI)'!$AO$2,FALSE)</f>
        <v>#N/A</v>
      </c>
      <c r="L7047" s="112" t="e">
        <f>VLOOKUP($B7047,WB.UNEMP.1998,'WB (WDI)'!$AO$2,FALSE)</f>
        <v>#N/A</v>
      </c>
    </row>
    <row r="7048" spans="1:12" x14ac:dyDescent="0.25">
      <c r="A7048" s="103">
        <v>1998</v>
      </c>
      <c r="B7048" s="104" t="s">
        <v>205</v>
      </c>
      <c r="C7048" s="105" t="s">
        <v>206</v>
      </c>
      <c r="D7048" s="105" t="s">
        <v>647</v>
      </c>
      <c r="E7048" s="87"/>
      <c r="F7048" s="69"/>
      <c r="G7048" s="69"/>
      <c r="H7048" s="69"/>
      <c r="I7048" s="69"/>
      <c r="J7048" s="70"/>
      <c r="K7048" s="118">
        <f>VLOOKUP(B7048,WB.GDP.1998,'WB (WDI)'!$AO$2,FALSE)</f>
        <v>19267.852197205968</v>
      </c>
      <c r="L7048" s="112" t="e">
        <f>VLOOKUP($B7048,WB.UNEMP.1998,'WB (WDI)'!$AO$2,FALSE)</f>
        <v>#N/A</v>
      </c>
    </row>
    <row r="7049" spans="1:12" x14ac:dyDescent="0.25">
      <c r="A7049" s="103">
        <v>1998</v>
      </c>
      <c r="B7049" s="104" t="s">
        <v>207</v>
      </c>
      <c r="C7049" s="105" t="s">
        <v>208</v>
      </c>
      <c r="D7049" s="105" t="s">
        <v>647</v>
      </c>
      <c r="E7049" s="87"/>
      <c r="F7049" s="69"/>
      <c r="G7049" s="69"/>
      <c r="H7049" s="69"/>
      <c r="I7049" s="69"/>
      <c r="J7049" s="70"/>
      <c r="K7049" s="118">
        <f>VLOOKUP(B7049,WB.GDP.1998,'WB (WDI)'!$AO$2,FALSE)</f>
        <v>12926.973120039012</v>
      </c>
      <c r="L7049" s="112">
        <f>VLOOKUP($B7049,WB.UNEMP.1998,'WB (WDI)'!$AO$2,FALSE)</f>
        <v>21.600000381469702</v>
      </c>
    </row>
    <row r="7050" spans="1:12" x14ac:dyDescent="0.25">
      <c r="A7050" s="103">
        <v>1998</v>
      </c>
      <c r="B7050" s="104" t="s">
        <v>209</v>
      </c>
      <c r="C7050" s="105" t="s">
        <v>210</v>
      </c>
      <c r="D7050" s="105" t="s">
        <v>647</v>
      </c>
      <c r="E7050" s="87"/>
      <c r="F7050" s="69"/>
      <c r="G7050" s="69"/>
      <c r="H7050" s="69"/>
      <c r="I7050" s="69"/>
      <c r="J7050" s="70"/>
      <c r="K7050" s="118" t="e">
        <f>VLOOKUP(B7050,WB.GDP.1998,'WB (WDI)'!$AO$2,FALSE)</f>
        <v>#N/A</v>
      </c>
      <c r="L7050" s="112" t="e">
        <f>VLOOKUP($B7050,WB.UNEMP.1998,'WB (WDI)'!$AO$2,FALSE)</f>
        <v>#N/A</v>
      </c>
    </row>
    <row r="7051" spans="1:12" x14ac:dyDescent="0.25">
      <c r="A7051" s="103">
        <v>1998</v>
      </c>
      <c r="B7051" s="104" t="s">
        <v>211</v>
      </c>
      <c r="C7051" s="105" t="s">
        <v>212</v>
      </c>
      <c r="D7051" s="105" t="s">
        <v>647</v>
      </c>
      <c r="E7051" s="87"/>
      <c r="F7051" s="69"/>
      <c r="G7051" s="69"/>
      <c r="H7051" s="69"/>
      <c r="I7051" s="69"/>
      <c r="J7051" s="70"/>
      <c r="K7051" s="118">
        <f>VLOOKUP(B7051,WB.GDP.1998,'WB (WDI)'!$AO$2,FALSE)</f>
        <v>8281.5765877524245</v>
      </c>
      <c r="L7051" s="112">
        <f>VLOOKUP($B7051,WB.UNEMP.1998,'WB (WDI)'!$AO$2,FALSE)</f>
        <v>20.809999465942401</v>
      </c>
    </row>
    <row r="7052" spans="1:12" x14ac:dyDescent="0.25">
      <c r="A7052" s="103">
        <v>1998</v>
      </c>
      <c r="B7052" s="104" t="s">
        <v>213</v>
      </c>
      <c r="C7052" s="105" t="s">
        <v>214</v>
      </c>
      <c r="D7052" s="105" t="s">
        <v>647</v>
      </c>
      <c r="E7052" s="87"/>
      <c r="F7052" s="69"/>
      <c r="G7052" s="69"/>
      <c r="H7052" s="69"/>
      <c r="I7052" s="69"/>
      <c r="J7052" s="70"/>
      <c r="K7052" s="118" t="e">
        <f>VLOOKUP(B7052,WB.GDP.1998,'WB (WDI)'!$AO$2,FALSE)</f>
        <v>#N/A</v>
      </c>
      <c r="L7052" s="112" t="e">
        <f>VLOOKUP($B7052,WB.UNEMP.1998,'WB (WDI)'!$AO$2,FALSE)</f>
        <v>#N/A</v>
      </c>
    </row>
    <row r="7053" spans="1:12" x14ac:dyDescent="0.25">
      <c r="A7053" s="103">
        <v>1998</v>
      </c>
      <c r="B7053" s="104" t="s">
        <v>215</v>
      </c>
      <c r="C7053" s="105" t="s">
        <v>651</v>
      </c>
      <c r="D7053" s="105" t="s">
        <v>647</v>
      </c>
      <c r="E7053" s="87"/>
      <c r="F7053" s="69"/>
      <c r="G7053" s="69"/>
      <c r="H7053" s="69"/>
      <c r="I7053" s="69"/>
      <c r="J7053" s="70"/>
      <c r="K7053" s="118" t="e">
        <f>VLOOKUP(B7053,WB.GDP.1998,'WB (WDI)'!$AO$2,FALSE)</f>
        <v>#N/A</v>
      </c>
      <c r="L7053" s="112" t="e">
        <f>VLOOKUP($B7053,WB.UNEMP.1998,'WB (WDI)'!$AO$2,FALSE)</f>
        <v>#N/A</v>
      </c>
    </row>
    <row r="7054" spans="1:12" x14ac:dyDescent="0.25">
      <c r="A7054" s="103">
        <v>1998</v>
      </c>
      <c r="B7054" s="104" t="s">
        <v>216</v>
      </c>
      <c r="C7054" s="105" t="s">
        <v>217</v>
      </c>
      <c r="D7054" s="105" t="s">
        <v>647</v>
      </c>
      <c r="E7054" s="87"/>
      <c r="F7054" s="69"/>
      <c r="G7054" s="69"/>
      <c r="H7054" s="69"/>
      <c r="I7054" s="69"/>
      <c r="J7054" s="70"/>
      <c r="K7054" s="118">
        <f>VLOOKUP(B7054,WB.GDP.1998,'WB (WDI)'!$AO$2,FALSE)</f>
        <v>11963.423475863327</v>
      </c>
      <c r="L7054" s="112">
        <f>VLOOKUP($B7054,WB.UNEMP.1998,'WB (WDI)'!$AO$2,FALSE)</f>
        <v>10.6300001144409</v>
      </c>
    </row>
    <row r="7055" spans="1:12" x14ac:dyDescent="0.25">
      <c r="A7055" s="103">
        <v>1998</v>
      </c>
      <c r="B7055" s="104" t="s">
        <v>218</v>
      </c>
      <c r="C7055" s="105" t="s">
        <v>219</v>
      </c>
      <c r="D7055" s="105" t="s">
        <v>647</v>
      </c>
      <c r="E7055" s="87"/>
      <c r="F7055" s="69"/>
      <c r="G7055" s="69"/>
      <c r="H7055" s="69"/>
      <c r="I7055" s="69"/>
      <c r="J7055" s="70"/>
      <c r="K7055" s="118">
        <f>VLOOKUP(B7055,WB.GDP.1998,'WB (WDI)'!$AO$2,FALSE)</f>
        <v>14748.486425829233</v>
      </c>
      <c r="L7055" s="112">
        <f>VLOOKUP($B7055,WB.UNEMP.1998,'WB (WDI)'!$AO$2,FALSE)</f>
        <v>3.5099999904632599</v>
      </c>
    </row>
    <row r="7056" spans="1:12" x14ac:dyDescent="0.25">
      <c r="A7056" s="103">
        <v>1998</v>
      </c>
      <c r="B7056" s="104" t="s">
        <v>220</v>
      </c>
      <c r="C7056" s="105" t="s">
        <v>221</v>
      </c>
      <c r="D7056" s="105" t="s">
        <v>647</v>
      </c>
      <c r="E7056" s="87"/>
      <c r="F7056" s="69"/>
      <c r="G7056" s="69"/>
      <c r="H7056" s="69"/>
      <c r="I7056" s="69"/>
      <c r="J7056" s="70"/>
      <c r="K7056" s="118" t="e">
        <f>VLOOKUP(B7056,WB.GDP.1998,'WB (WDI)'!$AO$2,FALSE)</f>
        <v>#N/A</v>
      </c>
      <c r="L7056" s="112" t="e">
        <f>VLOOKUP($B7056,WB.UNEMP.1998,'WB (WDI)'!$AO$2,FALSE)</f>
        <v>#N/A</v>
      </c>
    </row>
    <row r="7057" spans="1:12" x14ac:dyDescent="0.25">
      <c r="A7057" s="103">
        <v>1998</v>
      </c>
      <c r="B7057" s="104" t="s">
        <v>222</v>
      </c>
      <c r="C7057" s="105" t="s">
        <v>223</v>
      </c>
      <c r="D7057" s="105" t="s">
        <v>647</v>
      </c>
      <c r="E7057" s="87"/>
      <c r="F7057" s="69"/>
      <c r="G7057" s="69"/>
      <c r="H7057" s="69"/>
      <c r="I7057" s="69"/>
      <c r="J7057" s="70"/>
      <c r="K7057" s="118" t="e">
        <f>VLOOKUP(B7057,WB.GDP.1998,'WB (WDI)'!$AO$2,FALSE)</f>
        <v>#N/A</v>
      </c>
      <c r="L7057" s="112">
        <f>VLOOKUP($B7057,WB.UNEMP.1998,'WB (WDI)'!$AO$2,FALSE)</f>
        <v>6.6599998474121103</v>
      </c>
    </row>
    <row r="7058" spans="1:12" x14ac:dyDescent="0.25">
      <c r="A7058" s="103">
        <v>1998</v>
      </c>
      <c r="B7058" s="104" t="s">
        <v>224</v>
      </c>
      <c r="C7058" s="105" t="s">
        <v>225</v>
      </c>
      <c r="D7058" s="105" t="s">
        <v>647</v>
      </c>
      <c r="E7058" s="87"/>
      <c r="F7058" s="69"/>
      <c r="G7058" s="69"/>
      <c r="H7058" s="69"/>
      <c r="I7058" s="69"/>
      <c r="J7058" s="70"/>
      <c r="K7058" s="118">
        <f>VLOOKUP(B7058,WB.GDP.1998,'WB (WDI)'!$AO$2,FALSE)</f>
        <v>13946.368482466205</v>
      </c>
      <c r="L7058" s="112">
        <f>VLOOKUP($B7058,WB.UNEMP.1998,'WB (WDI)'!$AO$2,FALSE)</f>
        <v>9.3599996566772496</v>
      </c>
    </row>
    <row r="7059" spans="1:12" x14ac:dyDescent="0.25">
      <c r="A7059" s="103">
        <v>1998</v>
      </c>
      <c r="B7059" s="104" t="s">
        <v>226</v>
      </c>
      <c r="C7059" s="105" t="s">
        <v>227</v>
      </c>
      <c r="D7059" s="105" t="s">
        <v>647</v>
      </c>
      <c r="E7059" s="87"/>
      <c r="F7059" s="69"/>
      <c r="G7059" s="69"/>
      <c r="H7059" s="69"/>
      <c r="I7059" s="69"/>
      <c r="J7059" s="70"/>
      <c r="K7059" s="118" t="e">
        <f>VLOOKUP(B7059,WB.GDP.1998,'WB (WDI)'!$AO$2,FALSE)</f>
        <v>#N/A</v>
      </c>
      <c r="L7059" s="112">
        <f>VLOOKUP($B7059,WB.UNEMP.1998,'WB (WDI)'!$AO$2,FALSE)</f>
        <v>11.1499996185303</v>
      </c>
    </row>
    <row r="7060" spans="1:12" x14ac:dyDescent="0.25">
      <c r="A7060" s="103">
        <v>1998</v>
      </c>
      <c r="B7060" s="104" t="s">
        <v>228</v>
      </c>
      <c r="C7060" s="105" t="s">
        <v>229</v>
      </c>
      <c r="D7060" s="105" t="s">
        <v>616</v>
      </c>
      <c r="E7060" s="87"/>
      <c r="F7060" s="69"/>
      <c r="G7060" s="69"/>
      <c r="H7060" s="69"/>
      <c r="I7060" s="69"/>
      <c r="J7060" s="70"/>
      <c r="K7060" s="118">
        <f>VLOOKUP(B7060,WB.GDP.1998,'WB (WDI)'!$AO$2,FALSE)</f>
        <v>74677.092587184175</v>
      </c>
      <c r="L7060" s="112" t="e">
        <f>VLOOKUP($B7060,WB.UNEMP.1998,'WB (WDI)'!$AO$2,FALSE)</f>
        <v>#N/A</v>
      </c>
    </row>
    <row r="7061" spans="1:12" x14ac:dyDescent="0.25">
      <c r="A7061" s="103">
        <v>1998</v>
      </c>
      <c r="B7061" s="104" t="s">
        <v>230</v>
      </c>
      <c r="C7061" s="105" t="s">
        <v>231</v>
      </c>
      <c r="D7061" s="105" t="s">
        <v>616</v>
      </c>
      <c r="E7061" s="87"/>
      <c r="F7061" s="69"/>
      <c r="G7061" s="69"/>
      <c r="H7061" s="69"/>
      <c r="I7061" s="69"/>
      <c r="J7061" s="70"/>
      <c r="K7061" s="118">
        <f>VLOOKUP(B7061,WB.GDP.1998,'WB (WDI)'!$AO$2,FALSE)</f>
        <v>34775.485085538116</v>
      </c>
      <c r="L7061" s="112">
        <f>VLOOKUP($B7061,WB.UNEMP.1998,'WB (WDI)'!$AO$2,FALSE)</f>
        <v>8.2799997329711896</v>
      </c>
    </row>
    <row r="7062" spans="1:12" x14ac:dyDescent="0.25">
      <c r="A7062" s="103">
        <v>1998</v>
      </c>
      <c r="B7062" s="104" t="s">
        <v>232</v>
      </c>
      <c r="C7062" s="105" t="s">
        <v>233</v>
      </c>
      <c r="D7062" s="105" t="s">
        <v>616</v>
      </c>
      <c r="E7062" s="87"/>
      <c r="F7062" s="69"/>
      <c r="G7062" s="69"/>
      <c r="H7062" s="69"/>
      <c r="I7062" s="69"/>
      <c r="J7062" s="70"/>
      <c r="K7062" s="118" t="e">
        <f>VLOOKUP(B7062,WB.GDP.1998,'WB (WDI)'!$AO$2,FALSE)</f>
        <v>#N/A</v>
      </c>
      <c r="L7062" s="112" t="e">
        <f>VLOOKUP($B7062,WB.UNEMP.1998,'WB (WDI)'!$AO$2,FALSE)</f>
        <v>#N/A</v>
      </c>
    </row>
    <row r="7063" spans="1:12" x14ac:dyDescent="0.25">
      <c r="A7063" s="103">
        <v>1998</v>
      </c>
      <c r="B7063" s="104" t="s">
        <v>234</v>
      </c>
      <c r="C7063" s="105" t="s">
        <v>235</v>
      </c>
      <c r="D7063" s="105" t="s">
        <v>616</v>
      </c>
      <c r="E7063" s="87"/>
      <c r="F7063" s="69"/>
      <c r="G7063" s="69"/>
      <c r="H7063" s="69"/>
      <c r="I7063" s="69"/>
      <c r="J7063" s="70"/>
      <c r="K7063" s="118" t="e">
        <f>VLOOKUP(B7063,WB.GDP.1998,'WB (WDI)'!$AO$2,FALSE)</f>
        <v>#N/A</v>
      </c>
      <c r="L7063" s="112" t="e">
        <f>VLOOKUP($B7063,WB.UNEMP.1998,'WB (WDI)'!$AO$2,FALSE)</f>
        <v>#N/A</v>
      </c>
    </row>
    <row r="7064" spans="1:12" x14ac:dyDescent="0.25">
      <c r="A7064" s="103">
        <v>1998</v>
      </c>
      <c r="B7064" s="104" t="s">
        <v>236</v>
      </c>
      <c r="C7064" s="105" t="s">
        <v>237</v>
      </c>
      <c r="D7064" s="105" t="s">
        <v>616</v>
      </c>
      <c r="E7064" s="87"/>
      <c r="F7064" s="69"/>
      <c r="G7064" s="69"/>
      <c r="H7064" s="69"/>
      <c r="I7064" s="69"/>
      <c r="J7064" s="70"/>
      <c r="K7064" s="118">
        <f>VLOOKUP(B7064,WB.GDP.1998,'WB (WDI)'!$AO$2,FALSE)</f>
        <v>47041.184777765535</v>
      </c>
      <c r="L7064" s="112">
        <f>VLOOKUP($B7064,WB.UNEMP.1998,'WB (WDI)'!$AO$2,FALSE)</f>
        <v>4.5100002288818404</v>
      </c>
    </row>
    <row r="7065" spans="1:12" x14ac:dyDescent="0.25">
      <c r="A7065" s="103">
        <v>1998</v>
      </c>
      <c r="B7065" s="104" t="s">
        <v>238</v>
      </c>
      <c r="C7065" s="105" t="s">
        <v>239</v>
      </c>
      <c r="D7065" s="105" t="s">
        <v>240</v>
      </c>
      <c r="E7065" s="87"/>
      <c r="F7065" s="69"/>
      <c r="G7065" s="69"/>
      <c r="H7065" s="69"/>
      <c r="I7065" s="69"/>
      <c r="J7065" s="70"/>
      <c r="K7065" s="118">
        <f>VLOOKUP(B7065,WB.GDP.1998,'WB (WDI)'!$AO$2,FALSE)</f>
        <v>8998.9012088366399</v>
      </c>
      <c r="L7065" s="112">
        <f>VLOOKUP($B7065,WB.UNEMP.1998,'WB (WDI)'!$AO$2,FALSE)</f>
        <v>13.1300001144409</v>
      </c>
    </row>
    <row r="7066" spans="1:12" x14ac:dyDescent="0.25">
      <c r="A7066" s="103">
        <v>1998</v>
      </c>
      <c r="B7066" s="104" t="s">
        <v>241</v>
      </c>
      <c r="C7066" s="105" t="s">
        <v>242</v>
      </c>
      <c r="D7066" s="105" t="s">
        <v>240</v>
      </c>
      <c r="E7066" s="87"/>
      <c r="F7066" s="69"/>
      <c r="G7066" s="69"/>
      <c r="H7066" s="69"/>
      <c r="I7066" s="69"/>
      <c r="J7066" s="70"/>
      <c r="K7066" s="118">
        <f>VLOOKUP(B7066,WB.GDP.1998,'WB (WDI)'!$AO$2,FALSE)</f>
        <v>2893.4175343893098</v>
      </c>
      <c r="L7066" s="112">
        <f>VLOOKUP($B7066,WB.UNEMP.1998,'WB (WDI)'!$AO$2,FALSE)</f>
        <v>8.8999996185302699</v>
      </c>
    </row>
    <row r="7067" spans="1:12" x14ac:dyDescent="0.25">
      <c r="A7067" s="103">
        <v>1998</v>
      </c>
      <c r="B7067" s="104" t="s">
        <v>243</v>
      </c>
      <c r="C7067" s="105" t="s">
        <v>244</v>
      </c>
      <c r="D7067" s="105" t="s">
        <v>240</v>
      </c>
      <c r="E7067" s="87"/>
      <c r="F7067" s="69"/>
      <c r="G7067" s="69"/>
      <c r="H7067" s="69"/>
      <c r="I7067" s="69"/>
      <c r="J7067" s="70"/>
      <c r="K7067" s="118">
        <f>VLOOKUP(B7067,WB.GDP.1998,'WB (WDI)'!$AO$2,FALSE)</f>
        <v>1149.9133742410957</v>
      </c>
      <c r="L7067" s="112">
        <f>VLOOKUP($B7067,WB.UNEMP.1998,'WB (WDI)'!$AO$2,FALSE)</f>
        <v>16.5</v>
      </c>
    </row>
    <row r="7068" spans="1:12" x14ac:dyDescent="0.25">
      <c r="A7068" s="103">
        <v>1998</v>
      </c>
      <c r="B7068" s="104" t="s">
        <v>245</v>
      </c>
      <c r="C7068" s="105" t="s">
        <v>246</v>
      </c>
      <c r="D7068" s="105" t="s">
        <v>240</v>
      </c>
      <c r="E7068" s="87"/>
      <c r="F7068" s="69"/>
      <c r="G7068" s="69"/>
      <c r="H7068" s="69"/>
      <c r="I7068" s="69"/>
      <c r="J7068" s="70"/>
      <c r="K7068" s="118">
        <f>VLOOKUP(B7068,WB.GDP.1998,'WB (WDI)'!$AO$2,FALSE)</f>
        <v>3849.2090966765809</v>
      </c>
      <c r="L7068" s="112">
        <f>VLOOKUP($B7068,WB.UNEMP.1998,'WB (WDI)'!$AO$2,FALSE)</f>
        <v>12.199999809265099</v>
      </c>
    </row>
    <row r="7069" spans="1:12" x14ac:dyDescent="0.25">
      <c r="A7069" s="103">
        <v>1998</v>
      </c>
      <c r="B7069" s="104" t="s">
        <v>247</v>
      </c>
      <c r="C7069" s="105" t="s">
        <v>248</v>
      </c>
      <c r="D7069" s="105" t="s">
        <v>240</v>
      </c>
      <c r="E7069" s="87"/>
      <c r="F7069" s="69"/>
      <c r="G7069" s="69"/>
      <c r="H7069" s="69"/>
      <c r="I7069" s="69"/>
      <c r="J7069" s="70"/>
      <c r="K7069" s="118">
        <f>VLOOKUP(B7069,WB.GDP.1998,'WB (WDI)'!$AO$2,FALSE)</f>
        <v>2637.0049957003553</v>
      </c>
      <c r="L7069" s="112">
        <f>VLOOKUP($B7069,WB.UNEMP.1998,'WB (WDI)'!$AO$2,FALSE)</f>
        <v>13.300000190734901</v>
      </c>
    </row>
    <row r="7070" spans="1:12" x14ac:dyDescent="0.25">
      <c r="A7070" s="103">
        <v>1998</v>
      </c>
      <c r="B7070" s="104" t="s">
        <v>249</v>
      </c>
      <c r="C7070" s="105" t="s">
        <v>250</v>
      </c>
      <c r="D7070" s="105" t="s">
        <v>240</v>
      </c>
      <c r="E7070" s="87"/>
      <c r="F7070" s="69"/>
      <c r="G7070" s="69"/>
      <c r="H7070" s="69"/>
      <c r="I7070" s="69"/>
      <c r="J7070" s="70"/>
      <c r="K7070" s="118">
        <f>VLOOKUP(B7070,WB.GDP.1998,'WB (WDI)'!$AO$2,FALSE)</f>
        <v>3004.427341547284</v>
      </c>
      <c r="L7070" s="112">
        <f>VLOOKUP($B7070,WB.UNEMP.1998,'WB (WDI)'!$AO$2,FALSE)</f>
        <v>3.2000000476837198</v>
      </c>
    </row>
    <row r="7071" spans="1:12" x14ac:dyDescent="0.25">
      <c r="A7071" s="103">
        <v>1998</v>
      </c>
      <c r="B7071" s="104" t="s">
        <v>251</v>
      </c>
      <c r="C7071" s="105" t="s">
        <v>649</v>
      </c>
      <c r="D7071" s="105" t="s">
        <v>240</v>
      </c>
      <c r="E7071" s="87"/>
      <c r="F7071" s="69"/>
      <c r="G7071" s="69"/>
      <c r="H7071" s="69"/>
      <c r="I7071" s="69"/>
      <c r="J7071" s="70"/>
      <c r="K7071" s="118">
        <f>VLOOKUP(B7071,WB.GDP.1998,'WB (WDI)'!$AO$2,FALSE)</f>
        <v>33517.102773848688</v>
      </c>
      <c r="L7071" s="112">
        <f>VLOOKUP($B7071,WB.UNEMP.1998,'WB (WDI)'!$AO$2,FALSE)</f>
        <v>4.5799999237060502</v>
      </c>
    </row>
    <row r="7072" spans="1:12" x14ac:dyDescent="0.25">
      <c r="A7072" s="103">
        <v>1998</v>
      </c>
      <c r="B7072" s="104" t="s">
        <v>252</v>
      </c>
      <c r="C7072" s="105" t="s">
        <v>650</v>
      </c>
      <c r="D7072" s="105" t="s">
        <v>240</v>
      </c>
      <c r="E7072" s="87"/>
      <c r="F7072" s="69"/>
      <c r="G7072" s="69"/>
      <c r="H7072" s="69"/>
      <c r="I7072" s="69"/>
      <c r="J7072" s="70"/>
      <c r="K7072" s="118">
        <f>VLOOKUP(B7072,WB.GDP.1998,'WB (WDI)'!$AO$2,FALSE)</f>
        <v>51270.255529272392</v>
      </c>
      <c r="L7072" s="112">
        <f>VLOOKUP($B7072,WB.UNEMP.1998,'WB (WDI)'!$AO$2,FALSE)</f>
        <v>4.5999999046325701</v>
      </c>
    </row>
    <row r="7073" spans="1:12" x14ac:dyDescent="0.25">
      <c r="A7073" s="103">
        <v>1998</v>
      </c>
      <c r="B7073" s="104" t="s">
        <v>253</v>
      </c>
      <c r="C7073" s="105" t="s">
        <v>653</v>
      </c>
      <c r="D7073" s="105" t="s">
        <v>240</v>
      </c>
      <c r="E7073" s="87"/>
      <c r="F7073" s="69"/>
      <c r="G7073" s="69"/>
      <c r="H7073" s="69"/>
      <c r="I7073" s="69"/>
      <c r="J7073" s="70"/>
      <c r="K7073" s="118" t="e">
        <f>VLOOKUP(B7073,WB.GDP.1998,'WB (WDI)'!$AO$2,FALSE)</f>
        <v>#N/A</v>
      </c>
      <c r="L7073" s="112">
        <f>VLOOKUP($B7073,WB.UNEMP.1998,'WB (WDI)'!$AO$2,FALSE)</f>
        <v>2.96000003814697</v>
      </c>
    </row>
    <row r="7074" spans="1:12" x14ac:dyDescent="0.25">
      <c r="A7074" s="103">
        <v>1998</v>
      </c>
      <c r="B7074" s="104" t="s">
        <v>254</v>
      </c>
      <c r="C7074" s="105" t="s">
        <v>255</v>
      </c>
      <c r="D7074" s="105" t="s">
        <v>240</v>
      </c>
      <c r="E7074" s="87"/>
      <c r="F7074" s="69"/>
      <c r="G7074" s="69"/>
      <c r="H7074" s="69"/>
      <c r="I7074" s="69"/>
      <c r="J7074" s="70"/>
      <c r="K7074" s="118">
        <f>VLOOKUP(B7074,WB.GDP.1998,'WB (WDI)'!$AO$2,FALSE)</f>
        <v>34965.942290124942</v>
      </c>
      <c r="L7074" s="112">
        <f>VLOOKUP($B7074,WB.UNEMP.1998,'WB (WDI)'!$AO$2,FALSE)</f>
        <v>4.0999999046325701</v>
      </c>
    </row>
    <row r="7075" spans="1:12" x14ac:dyDescent="0.25">
      <c r="A7075" s="103">
        <v>1998</v>
      </c>
      <c r="B7075" s="104" t="s">
        <v>256</v>
      </c>
      <c r="C7075" s="105" t="s">
        <v>257</v>
      </c>
      <c r="D7075" s="105" t="s">
        <v>240</v>
      </c>
      <c r="E7075" s="87"/>
      <c r="F7075" s="69"/>
      <c r="G7075" s="69"/>
      <c r="H7075" s="69"/>
      <c r="I7075" s="69"/>
      <c r="J7075" s="70"/>
      <c r="K7075" s="118">
        <f>VLOOKUP(B7075,WB.GDP.1998,'WB (WDI)'!$AO$2,FALSE)</f>
        <v>4421.2545696316574</v>
      </c>
      <c r="L7075" s="112">
        <f>VLOOKUP($B7075,WB.UNEMP.1998,'WB (WDI)'!$AO$2,FALSE)</f>
        <v>6.1700000762939498</v>
      </c>
    </row>
    <row r="7076" spans="1:12" x14ac:dyDescent="0.25">
      <c r="A7076" s="103">
        <v>1998</v>
      </c>
      <c r="B7076" s="104" t="s">
        <v>258</v>
      </c>
      <c r="C7076" s="105" t="s">
        <v>652</v>
      </c>
      <c r="D7076" s="105" t="s">
        <v>240</v>
      </c>
      <c r="E7076" s="87"/>
      <c r="F7076" s="69"/>
      <c r="G7076" s="69"/>
      <c r="H7076" s="69"/>
      <c r="I7076" s="69"/>
      <c r="J7076" s="70"/>
      <c r="K7076" s="118">
        <f>VLOOKUP(B7076,WB.GDP.1998,'WB (WDI)'!$AO$2,FALSE)</f>
        <v>19255.994295081691</v>
      </c>
      <c r="L7076" s="112">
        <f>VLOOKUP($B7076,WB.UNEMP.1998,'WB (WDI)'!$AO$2,FALSE)</f>
        <v>6.96000003814697</v>
      </c>
    </row>
    <row r="7077" spans="1:12" x14ac:dyDescent="0.25">
      <c r="A7077" s="103">
        <v>1998</v>
      </c>
      <c r="B7077" s="104" t="s">
        <v>259</v>
      </c>
      <c r="C7077" s="105" t="s">
        <v>260</v>
      </c>
      <c r="D7077" s="105" t="s">
        <v>240</v>
      </c>
      <c r="E7077" s="87"/>
      <c r="F7077" s="69"/>
      <c r="G7077" s="69"/>
      <c r="H7077" s="69"/>
      <c r="I7077" s="69"/>
      <c r="J7077" s="70"/>
      <c r="K7077" s="118">
        <f>VLOOKUP(B7077,WB.GDP.1998,'WB (WDI)'!$AO$2,FALSE)</f>
        <v>67984.221113510546</v>
      </c>
      <c r="L7077" s="112">
        <f>VLOOKUP($B7077,WB.UNEMP.1998,'WB (WDI)'!$AO$2,FALSE)</f>
        <v>5.3200001716613796</v>
      </c>
    </row>
    <row r="7078" spans="1:12" x14ac:dyDescent="0.25">
      <c r="A7078" s="103">
        <v>1998</v>
      </c>
      <c r="B7078" s="104" t="s">
        <v>261</v>
      </c>
      <c r="C7078" s="105" t="s">
        <v>262</v>
      </c>
      <c r="D7078" s="105" t="s">
        <v>240</v>
      </c>
      <c r="E7078" s="87"/>
      <c r="F7078" s="69"/>
      <c r="G7078" s="69"/>
      <c r="H7078" s="69"/>
      <c r="I7078" s="69"/>
      <c r="J7078" s="70"/>
      <c r="K7078" s="118">
        <f>VLOOKUP(B7078,WB.GDP.1998,'WB (WDI)'!$AO$2,FALSE)</f>
        <v>1252.3398552657143</v>
      </c>
      <c r="L7078" s="112">
        <f>VLOOKUP($B7078,WB.UNEMP.1998,'WB (WDI)'!$AO$2,FALSE)</f>
        <v>0.94999998807907104</v>
      </c>
    </row>
    <row r="7079" spans="1:12" x14ac:dyDescent="0.25">
      <c r="A7079" s="103">
        <v>1998</v>
      </c>
      <c r="B7079" s="104" t="s">
        <v>263</v>
      </c>
      <c r="C7079" s="105" t="s">
        <v>264</v>
      </c>
      <c r="D7079" s="105" t="s">
        <v>240</v>
      </c>
      <c r="E7079" s="87"/>
      <c r="F7079" s="69"/>
      <c r="G7079" s="69"/>
      <c r="H7079" s="69"/>
      <c r="I7079" s="69"/>
      <c r="J7079" s="70"/>
      <c r="K7079" s="118">
        <f>VLOOKUP(B7079,WB.GDP.1998,'WB (WDI)'!$AO$2,FALSE)</f>
        <v>5531.3034162040467</v>
      </c>
      <c r="L7079" s="112">
        <f>VLOOKUP($B7079,WB.UNEMP.1998,'WB (WDI)'!$AO$2,FALSE)</f>
        <v>5.7800002098083496</v>
      </c>
    </row>
    <row r="7080" spans="1:12" x14ac:dyDescent="0.25">
      <c r="A7080" s="103">
        <v>1998</v>
      </c>
      <c r="B7080" s="104" t="s">
        <v>265</v>
      </c>
      <c r="C7080" s="105" t="s">
        <v>266</v>
      </c>
      <c r="D7080" s="105" t="s">
        <v>240</v>
      </c>
      <c r="E7080" s="87"/>
      <c r="F7080" s="69"/>
      <c r="G7080" s="69"/>
      <c r="H7080" s="69"/>
      <c r="I7080" s="69"/>
      <c r="J7080" s="70"/>
      <c r="K7080" s="118">
        <f>VLOOKUP(B7080,WB.GDP.1998,'WB (WDI)'!$AO$2,FALSE)</f>
        <v>2608.0432950621298</v>
      </c>
      <c r="L7080" s="112">
        <f>VLOOKUP($B7080,WB.UNEMP.1998,'WB (WDI)'!$AO$2,FALSE)</f>
        <v>2.1900000572204599</v>
      </c>
    </row>
    <row r="7081" spans="1:12" x14ac:dyDescent="0.25">
      <c r="A7081" s="103">
        <v>1998</v>
      </c>
      <c r="B7081" s="104" t="s">
        <v>267</v>
      </c>
      <c r="C7081" s="105" t="s">
        <v>268</v>
      </c>
      <c r="D7081" s="105" t="s">
        <v>240</v>
      </c>
      <c r="E7081" s="87"/>
      <c r="F7081" s="69"/>
      <c r="G7081" s="69"/>
      <c r="H7081" s="69"/>
      <c r="I7081" s="69"/>
      <c r="J7081" s="70"/>
      <c r="K7081" s="118">
        <f>VLOOKUP(B7081,WB.GDP.1998,'WB (WDI)'!$AO$2,FALSE)</f>
        <v>14448.736526412849</v>
      </c>
      <c r="L7081" s="112">
        <f>VLOOKUP($B7081,WB.UNEMP.1998,'WB (WDI)'!$AO$2,FALSE)</f>
        <v>3.2000000476837198</v>
      </c>
    </row>
    <row r="7082" spans="1:12" x14ac:dyDescent="0.25">
      <c r="A7082" s="103">
        <v>1998</v>
      </c>
      <c r="B7082" s="104" t="s">
        <v>269</v>
      </c>
      <c r="C7082" s="105" t="s">
        <v>270</v>
      </c>
      <c r="D7082" s="105" t="s">
        <v>240</v>
      </c>
      <c r="E7082" s="87"/>
      <c r="F7082" s="69"/>
      <c r="G7082" s="69"/>
      <c r="H7082" s="69"/>
      <c r="I7082" s="69"/>
      <c r="J7082" s="70"/>
      <c r="K7082" s="118">
        <f>VLOOKUP(B7082,WB.GDP.1998,'WB (WDI)'!$AO$2,FALSE)</f>
        <v>887.80474803509185</v>
      </c>
      <c r="L7082" s="112">
        <f>VLOOKUP($B7082,WB.UNEMP.1998,'WB (WDI)'!$AO$2,FALSE)</f>
        <v>0.81999999284744296</v>
      </c>
    </row>
    <row r="7083" spans="1:12" x14ac:dyDescent="0.25">
      <c r="A7083" s="103">
        <v>1998</v>
      </c>
      <c r="B7083" s="104" t="s">
        <v>271</v>
      </c>
      <c r="C7083" s="105" t="s">
        <v>272</v>
      </c>
      <c r="D7083" s="105" t="s">
        <v>240</v>
      </c>
      <c r="E7083" s="87"/>
      <c r="F7083" s="69"/>
      <c r="G7083" s="69"/>
      <c r="H7083" s="69"/>
      <c r="I7083" s="69"/>
      <c r="J7083" s="70"/>
      <c r="K7083" s="118">
        <f>VLOOKUP(B7083,WB.GDP.1998,'WB (WDI)'!$AO$2,FALSE)</f>
        <v>4322.0288519105379</v>
      </c>
      <c r="L7083" s="112">
        <f>VLOOKUP($B7083,WB.UNEMP.1998,'WB (WDI)'!$AO$2,FALSE)</f>
        <v>3.7000000476837198</v>
      </c>
    </row>
    <row r="7084" spans="1:12" x14ac:dyDescent="0.25">
      <c r="A7084" s="103">
        <v>1998</v>
      </c>
      <c r="B7084" s="104" t="s">
        <v>273</v>
      </c>
      <c r="C7084" s="105" t="s">
        <v>274</v>
      </c>
      <c r="D7084" s="105" t="s">
        <v>240</v>
      </c>
      <c r="E7084" s="87"/>
      <c r="F7084" s="69"/>
      <c r="G7084" s="69"/>
      <c r="H7084" s="69"/>
      <c r="I7084" s="69"/>
      <c r="J7084" s="70"/>
      <c r="K7084" s="118">
        <f>VLOOKUP(B7084,WB.GDP.1998,'WB (WDI)'!$AO$2,FALSE)</f>
        <v>49831.820600819759</v>
      </c>
      <c r="L7084" s="112">
        <f>VLOOKUP($B7084,WB.UNEMP.1998,'WB (WDI)'!$AO$2,FALSE)</f>
        <v>3.4100000858306898</v>
      </c>
    </row>
    <row r="7085" spans="1:12" x14ac:dyDescent="0.25">
      <c r="A7085" s="103">
        <v>1998</v>
      </c>
      <c r="B7085" s="104" t="s">
        <v>275</v>
      </c>
      <c r="C7085" s="105" t="s">
        <v>276</v>
      </c>
      <c r="D7085" s="105" t="s">
        <v>240</v>
      </c>
      <c r="E7085" s="87"/>
      <c r="F7085" s="69"/>
      <c r="G7085" s="69"/>
      <c r="H7085" s="69"/>
      <c r="I7085" s="69"/>
      <c r="J7085" s="70"/>
      <c r="K7085" s="118">
        <f>VLOOKUP(B7085,WB.GDP.1998,'WB (WDI)'!$AO$2,FALSE)</f>
        <v>9189.140382689915</v>
      </c>
      <c r="L7085" s="112">
        <f>VLOOKUP($B7085,WB.UNEMP.1998,'WB (WDI)'!$AO$2,FALSE)</f>
        <v>3.4000000953674299</v>
      </c>
    </row>
    <row r="7086" spans="1:12" x14ac:dyDescent="0.25">
      <c r="A7086" s="103">
        <v>1998</v>
      </c>
      <c r="B7086" s="104" t="s">
        <v>277</v>
      </c>
      <c r="C7086" s="105" t="s">
        <v>278</v>
      </c>
      <c r="D7086" s="105" t="s">
        <v>240</v>
      </c>
      <c r="E7086" s="87"/>
      <c r="F7086" s="69"/>
      <c r="G7086" s="69"/>
      <c r="H7086" s="69"/>
      <c r="I7086" s="69"/>
      <c r="J7086" s="70"/>
      <c r="K7086" s="118" t="e">
        <f>VLOOKUP(B7086,WB.GDP.1998,'WB (WDI)'!$AO$2,FALSE)</f>
        <v>#N/A</v>
      </c>
      <c r="L7086" s="112">
        <f>VLOOKUP($B7086,WB.UNEMP.1998,'WB (WDI)'!$AO$2,FALSE)</f>
        <v>3.3599998950958301</v>
      </c>
    </row>
    <row r="7087" spans="1:12" x14ac:dyDescent="0.25">
      <c r="A7087" s="103">
        <v>1998</v>
      </c>
      <c r="B7087" s="104" t="s">
        <v>279</v>
      </c>
      <c r="C7087" s="105" t="s">
        <v>280</v>
      </c>
      <c r="D7087" s="105" t="s">
        <v>240</v>
      </c>
      <c r="E7087" s="87"/>
      <c r="F7087" s="69"/>
      <c r="G7087" s="69"/>
      <c r="H7087" s="69"/>
      <c r="I7087" s="69"/>
      <c r="J7087" s="70"/>
      <c r="K7087" s="118">
        <f>VLOOKUP(B7087,WB.GDP.1998,'WB (WDI)'!$AO$2,FALSE)</f>
        <v>2701.7705775928143</v>
      </c>
      <c r="L7087" s="112">
        <f>VLOOKUP($B7087,WB.UNEMP.1998,'WB (WDI)'!$AO$2,FALSE)</f>
        <v>2.28999996185303</v>
      </c>
    </row>
    <row r="7088" spans="1:12" x14ac:dyDescent="0.25">
      <c r="A7088" s="103">
        <v>1998</v>
      </c>
      <c r="B7088" s="104" t="s">
        <v>281</v>
      </c>
      <c r="C7088" s="105" t="s">
        <v>282</v>
      </c>
      <c r="D7088" s="105" t="s">
        <v>240</v>
      </c>
      <c r="E7088" s="87"/>
      <c r="F7088" s="69"/>
      <c r="G7088" s="69"/>
      <c r="H7088" s="69"/>
      <c r="I7088" s="69"/>
      <c r="J7088" s="70"/>
      <c r="K7088" s="118" t="e">
        <f>VLOOKUP(B7088,WB.GDP.1998,'WB (WDI)'!$AO$2,FALSE)</f>
        <v>#N/A</v>
      </c>
      <c r="L7088" s="112">
        <f>VLOOKUP($B7088,WB.UNEMP.1998,'WB (WDI)'!$AO$2,FALSE)</f>
        <v>11.6400003433228</v>
      </c>
    </row>
    <row r="7089" spans="1:12" x14ac:dyDescent="0.25">
      <c r="A7089" s="103">
        <v>1998</v>
      </c>
      <c r="B7089" s="104" t="s">
        <v>283</v>
      </c>
      <c r="C7089" s="105" t="s">
        <v>284</v>
      </c>
      <c r="D7089" s="105" t="s">
        <v>240</v>
      </c>
      <c r="E7089" s="87"/>
      <c r="F7089" s="69"/>
      <c r="G7089" s="69"/>
      <c r="H7089" s="69"/>
      <c r="I7089" s="69"/>
      <c r="J7089" s="70"/>
      <c r="K7089" s="118">
        <f>VLOOKUP(B7089,WB.GDP.1998,'WB (WDI)'!$AO$2,FALSE)</f>
        <v>1829.503850486356</v>
      </c>
      <c r="L7089" s="112">
        <f>VLOOKUP($B7089,WB.UNEMP.1998,'WB (WDI)'!$AO$2,FALSE)</f>
        <v>2.8699998855590798</v>
      </c>
    </row>
    <row r="7090" spans="1:12" x14ac:dyDescent="0.25">
      <c r="A7090" s="103">
        <v>1998</v>
      </c>
      <c r="B7090" s="104" t="s">
        <v>285</v>
      </c>
      <c r="C7090" s="105" t="s">
        <v>286</v>
      </c>
      <c r="D7090" s="105" t="s">
        <v>240</v>
      </c>
      <c r="E7090" s="87"/>
      <c r="F7090" s="69"/>
      <c r="G7090" s="69"/>
      <c r="H7090" s="69"/>
      <c r="I7090" s="69"/>
      <c r="J7090" s="70"/>
      <c r="K7090" s="118">
        <f>VLOOKUP(B7090,WB.GDP.1998,'WB (WDI)'!$AO$2,FALSE)</f>
        <v>3683.3557573818503</v>
      </c>
      <c r="L7090" s="112">
        <f>VLOOKUP($B7090,WB.UNEMP.1998,'WB (WDI)'!$AO$2,FALSE)</f>
        <v>1.3999999761581401</v>
      </c>
    </row>
    <row r="7091" spans="1:12" x14ac:dyDescent="0.25">
      <c r="A7091" s="103">
        <v>1998</v>
      </c>
      <c r="B7091" s="104" t="s">
        <v>287</v>
      </c>
      <c r="C7091" s="105" t="s">
        <v>288</v>
      </c>
      <c r="D7091" s="105" t="s">
        <v>240</v>
      </c>
      <c r="E7091" s="87"/>
      <c r="F7091" s="69"/>
      <c r="G7091" s="69"/>
      <c r="H7091" s="69"/>
      <c r="I7091" s="69"/>
      <c r="J7091" s="70"/>
      <c r="K7091" s="118">
        <f>VLOOKUP(B7091,WB.GDP.1998,'WB (WDI)'!$AO$2,FALSE)</f>
        <v>2360.0614733922894</v>
      </c>
      <c r="L7091" s="112">
        <f>VLOOKUP($B7091,WB.UNEMP.1998,'WB (WDI)'!$AO$2,FALSE)</f>
        <v>5.7399997711181596</v>
      </c>
    </row>
    <row r="7092" spans="1:12" x14ac:dyDescent="0.25">
      <c r="A7092" s="103">
        <v>1998</v>
      </c>
      <c r="B7092" s="104" t="s">
        <v>289</v>
      </c>
      <c r="C7092" s="105" t="s">
        <v>290</v>
      </c>
      <c r="D7092" s="105" t="s">
        <v>240</v>
      </c>
      <c r="E7092" s="87"/>
      <c r="F7092" s="69"/>
      <c r="G7092" s="69"/>
      <c r="H7092" s="69"/>
      <c r="I7092" s="69"/>
      <c r="J7092" s="70"/>
      <c r="K7092" s="118">
        <f>VLOOKUP(B7092,WB.GDP.1998,'WB (WDI)'!$AO$2,FALSE)</f>
        <v>9680.5009964973851</v>
      </c>
      <c r="L7092" s="112">
        <f>VLOOKUP($B7092,WB.UNEMP.1998,'WB (WDI)'!$AO$2,FALSE)</f>
        <v>10.2399997711182</v>
      </c>
    </row>
    <row r="7093" spans="1:12" x14ac:dyDescent="0.25">
      <c r="A7093" s="103">
        <v>1998</v>
      </c>
      <c r="B7093" s="104" t="s">
        <v>291</v>
      </c>
      <c r="C7093" s="105" t="s">
        <v>292</v>
      </c>
      <c r="D7093" s="105" t="s">
        <v>240</v>
      </c>
      <c r="E7093" s="87"/>
      <c r="F7093" s="69"/>
      <c r="G7093" s="69"/>
      <c r="H7093" s="69"/>
      <c r="I7093" s="69"/>
      <c r="J7093" s="70"/>
      <c r="K7093" s="118">
        <f>VLOOKUP(B7093,WB.GDP.1998,'WB (WDI)'!$AO$2,FALSE)</f>
        <v>12609.425006960331</v>
      </c>
      <c r="L7093" s="112">
        <f>VLOOKUP($B7093,WB.UNEMP.1998,'WB (WDI)'!$AO$2,FALSE)</f>
        <v>1.4299999475479099</v>
      </c>
    </row>
    <row r="7094" spans="1:12" x14ac:dyDescent="0.25">
      <c r="A7094" s="103">
        <v>1998</v>
      </c>
      <c r="B7094" s="104" t="s">
        <v>293</v>
      </c>
      <c r="C7094" s="105" t="s">
        <v>294</v>
      </c>
      <c r="D7094" s="105" t="s">
        <v>240</v>
      </c>
      <c r="E7094" s="87"/>
      <c r="F7094" s="69"/>
      <c r="G7094" s="69"/>
      <c r="H7094" s="69"/>
      <c r="I7094" s="69"/>
      <c r="J7094" s="70"/>
      <c r="K7094" s="118">
        <f>VLOOKUP(B7094,WB.GDP.1998,'WB (WDI)'!$AO$2,FALSE)</f>
        <v>1695.6518779365638</v>
      </c>
      <c r="L7094" s="112">
        <f>VLOOKUP($B7094,WB.UNEMP.1998,'WB (WDI)'!$AO$2,FALSE)</f>
        <v>1.83000004291534</v>
      </c>
    </row>
    <row r="7095" spans="1:12" x14ac:dyDescent="0.25">
      <c r="A7095" s="103">
        <v>1998</v>
      </c>
      <c r="B7095" s="104" t="s">
        <v>295</v>
      </c>
      <c r="C7095" s="105" t="s">
        <v>296</v>
      </c>
      <c r="D7095" s="105" t="s">
        <v>240</v>
      </c>
      <c r="E7095" s="87"/>
      <c r="F7095" s="69"/>
      <c r="G7095" s="69"/>
      <c r="H7095" s="69"/>
      <c r="I7095" s="69"/>
      <c r="J7095" s="70"/>
      <c r="K7095" s="118">
        <f>VLOOKUP(B7095,WB.GDP.1998,'WB (WDI)'!$AO$2,FALSE)</f>
        <v>3169.8902245564695</v>
      </c>
      <c r="L7095" s="112">
        <f>VLOOKUP($B7095,WB.UNEMP.1998,'WB (WDI)'!$AO$2,FALSE)</f>
        <v>0.62999999523162797</v>
      </c>
    </row>
    <row r="7096" spans="1:12" x14ac:dyDescent="0.25">
      <c r="A7096" s="103">
        <v>1998</v>
      </c>
      <c r="B7096" s="104" t="s">
        <v>297</v>
      </c>
      <c r="C7096" s="105" t="s">
        <v>298</v>
      </c>
      <c r="D7096" s="105" t="s">
        <v>240</v>
      </c>
      <c r="E7096" s="87"/>
      <c r="F7096" s="69"/>
      <c r="G7096" s="69"/>
      <c r="H7096" s="69"/>
      <c r="I7096" s="69"/>
      <c r="J7096" s="70"/>
      <c r="K7096" s="118">
        <f>VLOOKUP(B7096,WB.GDP.1998,'WB (WDI)'!$AO$2,FALSE)</f>
        <v>5443.4827965491313</v>
      </c>
      <c r="L7096" s="112">
        <f>VLOOKUP($B7096,WB.UNEMP.1998,'WB (WDI)'!$AO$2,FALSE)</f>
        <v>9.1700000762939506</v>
      </c>
    </row>
    <row r="7097" spans="1:12" x14ac:dyDescent="0.25">
      <c r="A7097" s="103">
        <v>1998</v>
      </c>
      <c r="B7097" s="104" t="s">
        <v>299</v>
      </c>
      <c r="C7097" s="105" t="s">
        <v>300</v>
      </c>
      <c r="D7097" s="105" t="s">
        <v>240</v>
      </c>
      <c r="E7097" s="87"/>
      <c r="F7097" s="69"/>
      <c r="G7097" s="69"/>
      <c r="H7097" s="69"/>
      <c r="I7097" s="69"/>
      <c r="J7097" s="70"/>
      <c r="K7097" s="118">
        <f>VLOOKUP(B7097,WB.GDP.1998,'WB (WDI)'!$AO$2,FALSE)</f>
        <v>3654.0576700802972</v>
      </c>
      <c r="L7097" s="112">
        <f>VLOOKUP($B7097,WB.UNEMP.1998,'WB (WDI)'!$AO$2,FALSE)</f>
        <v>9.3999996185302699</v>
      </c>
    </row>
    <row r="7098" spans="1:12" x14ac:dyDescent="0.25">
      <c r="A7098" s="103">
        <v>1998</v>
      </c>
      <c r="B7098" s="104" t="s">
        <v>301</v>
      </c>
      <c r="C7098" s="105" t="s">
        <v>302</v>
      </c>
      <c r="D7098" s="105" t="s">
        <v>240</v>
      </c>
      <c r="E7098" s="87"/>
      <c r="F7098" s="69"/>
      <c r="G7098" s="69"/>
      <c r="H7098" s="69"/>
      <c r="I7098" s="69"/>
      <c r="J7098" s="70"/>
      <c r="K7098" s="118">
        <f>VLOOKUP(B7098,WB.GDP.1998,'WB (WDI)'!$AO$2,FALSE)</f>
        <v>3463.8420096823279</v>
      </c>
      <c r="L7098" s="112">
        <f>VLOOKUP($B7098,WB.UNEMP.1998,'WB (WDI)'!$AO$2,FALSE)</f>
        <v>10</v>
      </c>
    </row>
    <row r="7099" spans="1:12" x14ac:dyDescent="0.25">
      <c r="A7099" s="103">
        <v>1998</v>
      </c>
      <c r="B7099" s="104" t="s">
        <v>303</v>
      </c>
      <c r="C7099" s="105" t="s">
        <v>304</v>
      </c>
      <c r="D7099" s="105" t="s">
        <v>240</v>
      </c>
      <c r="E7099" s="87"/>
      <c r="F7099" s="69"/>
      <c r="G7099" s="69"/>
      <c r="H7099" s="69"/>
      <c r="I7099" s="69"/>
      <c r="J7099" s="70"/>
      <c r="K7099" s="118">
        <f>VLOOKUP(B7099,WB.GDP.1998,'WB (WDI)'!$AO$2,FALSE)</f>
        <v>48716.943892274023</v>
      </c>
      <c r="L7099" s="112">
        <f>VLOOKUP($B7099,WB.UNEMP.1998,'WB (WDI)'!$AO$2,FALSE)</f>
        <v>0.92000001668930098</v>
      </c>
    </row>
    <row r="7100" spans="1:12" x14ac:dyDescent="0.25">
      <c r="A7100" s="103">
        <v>1998</v>
      </c>
      <c r="B7100" s="104" t="s">
        <v>305</v>
      </c>
      <c r="C7100" s="105" t="s">
        <v>306</v>
      </c>
      <c r="D7100" s="105" t="s">
        <v>240</v>
      </c>
      <c r="E7100" s="87"/>
      <c r="F7100" s="69"/>
      <c r="G7100" s="69"/>
      <c r="H7100" s="69"/>
      <c r="I7100" s="69"/>
      <c r="J7100" s="70"/>
      <c r="K7100" s="118">
        <f>VLOOKUP(B7100,WB.GDP.1998,'WB (WDI)'!$AO$2,FALSE)</f>
        <v>30207.054790923499</v>
      </c>
      <c r="L7100" s="112">
        <f>VLOOKUP($B7100,WB.UNEMP.1998,'WB (WDI)'!$AO$2,FALSE)</f>
        <v>5.0700001716613796</v>
      </c>
    </row>
    <row r="7101" spans="1:12" x14ac:dyDescent="0.25">
      <c r="A7101" s="103">
        <v>1998</v>
      </c>
      <c r="B7101" s="104" t="s">
        <v>307</v>
      </c>
      <c r="C7101" s="105" t="s">
        <v>308</v>
      </c>
      <c r="D7101" s="105" t="s">
        <v>240</v>
      </c>
      <c r="E7101" s="87"/>
      <c r="F7101" s="69"/>
      <c r="G7101" s="69"/>
      <c r="H7101" s="69"/>
      <c r="I7101" s="69"/>
      <c r="J7101" s="70"/>
      <c r="K7101" s="118">
        <f>VLOOKUP(B7101,WB.GDP.1998,'WB (WDI)'!$AO$2,FALSE)</f>
        <v>4511.4888032807066</v>
      </c>
      <c r="L7101" s="112">
        <f>VLOOKUP($B7101,WB.UNEMP.1998,'WB (WDI)'!$AO$2,FALSE)</f>
        <v>14.5299997329712</v>
      </c>
    </row>
    <row r="7102" spans="1:12" x14ac:dyDescent="0.25">
      <c r="A7102" s="103">
        <v>1998</v>
      </c>
      <c r="B7102" s="104" t="s">
        <v>309</v>
      </c>
      <c r="C7102" s="105" t="s">
        <v>310</v>
      </c>
      <c r="D7102" s="105" t="s">
        <v>240</v>
      </c>
      <c r="E7102" s="87"/>
      <c r="F7102" s="69"/>
      <c r="G7102" s="69"/>
      <c r="H7102" s="69"/>
      <c r="I7102" s="69"/>
      <c r="J7102" s="70"/>
      <c r="K7102" s="118">
        <f>VLOOKUP(B7102,WB.GDP.1998,'WB (WDI)'!$AO$2,FALSE)</f>
        <v>7498.373586059517</v>
      </c>
      <c r="L7102" s="112">
        <f>VLOOKUP($B7102,WB.UNEMP.1998,'WB (WDI)'!$AO$2,FALSE)</f>
        <v>9.0299997329711896</v>
      </c>
    </row>
    <row r="7103" spans="1:12" x14ac:dyDescent="0.25">
      <c r="A7103" s="103">
        <v>1998</v>
      </c>
      <c r="B7103" s="104" t="s">
        <v>311</v>
      </c>
      <c r="C7103" s="105" t="s">
        <v>312</v>
      </c>
      <c r="D7103" s="105" t="s">
        <v>240</v>
      </c>
      <c r="E7103" s="87"/>
      <c r="F7103" s="69"/>
      <c r="G7103" s="69"/>
      <c r="H7103" s="69"/>
      <c r="I7103" s="69"/>
      <c r="J7103" s="70"/>
      <c r="K7103" s="118">
        <f>VLOOKUP(B7103,WB.GDP.1998,'WB (WDI)'!$AO$2,FALSE)</f>
        <v>30051.134406767349</v>
      </c>
      <c r="L7103" s="112">
        <f>VLOOKUP($B7103,WB.UNEMP.1998,'WB (WDI)'!$AO$2,FALSE)</f>
        <v>10.75</v>
      </c>
    </row>
    <row r="7104" spans="1:12" x14ac:dyDescent="0.25">
      <c r="A7104" s="103">
        <v>1998</v>
      </c>
      <c r="B7104" s="104" t="s">
        <v>313</v>
      </c>
      <c r="C7104" s="105" t="s">
        <v>314</v>
      </c>
      <c r="D7104" s="105" t="s">
        <v>240</v>
      </c>
      <c r="E7104" s="87"/>
      <c r="F7104" s="69"/>
      <c r="G7104" s="69"/>
      <c r="H7104" s="69"/>
      <c r="I7104" s="69"/>
      <c r="J7104" s="70"/>
      <c r="K7104" s="118">
        <f>VLOOKUP(B7104,WB.GDP.1998,'WB (WDI)'!$AO$2,FALSE)</f>
        <v>8403.6464292070377</v>
      </c>
      <c r="L7104" s="112">
        <f>VLOOKUP($B7104,WB.UNEMP.1998,'WB (WDI)'!$AO$2,FALSE)</f>
        <v>13.689999580383301</v>
      </c>
    </row>
    <row r="7105" spans="1:12" x14ac:dyDescent="0.25">
      <c r="A7105" s="103">
        <v>1998</v>
      </c>
      <c r="B7105" s="104" t="s">
        <v>315</v>
      </c>
      <c r="C7105" s="105" t="s">
        <v>316</v>
      </c>
      <c r="D7105" s="105" t="s">
        <v>240</v>
      </c>
      <c r="E7105" s="87"/>
      <c r="F7105" s="69"/>
      <c r="G7105" s="69"/>
      <c r="H7105" s="69"/>
      <c r="I7105" s="69"/>
      <c r="J7105" s="70"/>
      <c r="K7105" s="118">
        <f>VLOOKUP(B7105,WB.GDP.1998,'WB (WDI)'!$AO$2,FALSE)</f>
        <v>59725.754459674623</v>
      </c>
      <c r="L7105" s="112">
        <f>VLOOKUP($B7105,WB.UNEMP.1998,'WB (WDI)'!$AO$2,FALSE)</f>
        <v>0.69999998807907104</v>
      </c>
    </row>
    <row r="7106" spans="1:12" x14ac:dyDescent="0.25">
      <c r="A7106" s="103">
        <v>1998</v>
      </c>
      <c r="B7106" s="104" t="s">
        <v>317</v>
      </c>
      <c r="C7106" s="105" t="s">
        <v>318</v>
      </c>
      <c r="D7106" s="105" t="s">
        <v>240</v>
      </c>
      <c r="E7106" s="87"/>
      <c r="F7106" s="69"/>
      <c r="G7106" s="69"/>
      <c r="H7106" s="69"/>
      <c r="I7106" s="69"/>
      <c r="J7106" s="70"/>
      <c r="K7106" s="118">
        <f>VLOOKUP(B7106,WB.GDP.1998,'WB (WDI)'!$AO$2,FALSE)</f>
        <v>14822.088761906587</v>
      </c>
      <c r="L7106" s="112">
        <f>VLOOKUP($B7106,WB.UNEMP.1998,'WB (WDI)'!$AO$2,FALSE)</f>
        <v>8.5100002288818395</v>
      </c>
    </row>
    <row r="7107" spans="1:12" x14ac:dyDescent="0.25">
      <c r="A7107" s="103">
        <v>1998</v>
      </c>
      <c r="B7107" s="104" t="s">
        <v>319</v>
      </c>
      <c r="C7107" s="105" t="s">
        <v>320</v>
      </c>
      <c r="D7107" s="105" t="s">
        <v>240</v>
      </c>
      <c r="E7107" s="87"/>
      <c r="F7107" s="69"/>
      <c r="G7107" s="69"/>
      <c r="H7107" s="69"/>
      <c r="I7107" s="69"/>
      <c r="J7107" s="70"/>
      <c r="K7107" s="118">
        <f>VLOOKUP(B7107,WB.GDP.1998,'WB (WDI)'!$AO$2,FALSE)</f>
        <v>31886.087982432527</v>
      </c>
      <c r="L7107" s="112">
        <f>VLOOKUP($B7107,WB.UNEMP.1998,'WB (WDI)'!$AO$2,FALSE)</f>
        <v>3.3900001049041699</v>
      </c>
    </row>
    <row r="7108" spans="1:12" x14ac:dyDescent="0.25">
      <c r="A7108" s="103">
        <v>1998</v>
      </c>
      <c r="B7108" s="104" t="s">
        <v>321</v>
      </c>
      <c r="C7108" s="105" t="s">
        <v>322</v>
      </c>
      <c r="D7108" s="105" t="s">
        <v>240</v>
      </c>
      <c r="E7108" s="87"/>
      <c r="F7108" s="69"/>
      <c r="G7108" s="69"/>
      <c r="H7108" s="69"/>
      <c r="I7108" s="69"/>
      <c r="J7108" s="70"/>
      <c r="K7108" s="118" t="e">
        <f>VLOOKUP(B7108,WB.GDP.1998,'WB (WDI)'!$AO$2,FALSE)</f>
        <v>#N/A</v>
      </c>
      <c r="L7108" s="112">
        <f>VLOOKUP($B7108,WB.UNEMP.1998,'WB (WDI)'!$AO$2,FALSE)</f>
        <v>0.519999980926514</v>
      </c>
    </row>
    <row r="7109" spans="1:12" x14ac:dyDescent="0.25">
      <c r="A7109" s="103">
        <v>1998</v>
      </c>
      <c r="B7109" s="104" t="s">
        <v>323</v>
      </c>
      <c r="C7109" s="105" t="s">
        <v>324</v>
      </c>
      <c r="D7109" s="105" t="s">
        <v>240</v>
      </c>
      <c r="E7109" s="87"/>
      <c r="F7109" s="69"/>
      <c r="G7109" s="69"/>
      <c r="H7109" s="69"/>
      <c r="I7109" s="69"/>
      <c r="J7109" s="70"/>
      <c r="K7109" s="118">
        <f>VLOOKUP(B7109,WB.GDP.1998,'WB (WDI)'!$AO$2,FALSE)</f>
        <v>43111.075758562336</v>
      </c>
      <c r="L7109" s="112">
        <f>VLOOKUP($B7109,WB.UNEMP.1998,'WB (WDI)'!$AO$2,FALSE)</f>
        <v>4.7300000190734899</v>
      </c>
    </row>
    <row r="7110" spans="1:12" x14ac:dyDescent="0.25">
      <c r="A7110" s="103">
        <v>1998</v>
      </c>
      <c r="B7110" s="104" t="s">
        <v>325</v>
      </c>
      <c r="C7110" s="105" t="s">
        <v>326</v>
      </c>
      <c r="D7110" s="105" t="s">
        <v>240</v>
      </c>
      <c r="E7110" s="87"/>
      <c r="F7110" s="69"/>
      <c r="G7110" s="69"/>
      <c r="H7110" s="69"/>
      <c r="I7110" s="69"/>
      <c r="J7110" s="70"/>
      <c r="K7110" s="118">
        <f>VLOOKUP(B7110,WB.GDP.1998,'WB (WDI)'!$AO$2,FALSE)</f>
        <v>4786.4802662718366</v>
      </c>
      <c r="L7110" s="112">
        <f>VLOOKUP($B7110,WB.UNEMP.1998,'WB (WDI)'!$AO$2,FALSE)</f>
        <v>10.6099996566772</v>
      </c>
    </row>
    <row r="7111" spans="1:12" x14ac:dyDescent="0.25">
      <c r="A7111" s="103">
        <v>1998</v>
      </c>
      <c r="B7111" s="104" t="s">
        <v>327</v>
      </c>
      <c r="C7111" s="105" t="s">
        <v>328</v>
      </c>
      <c r="D7111" s="105" t="s">
        <v>240</v>
      </c>
      <c r="E7111" s="87"/>
      <c r="F7111" s="69"/>
      <c r="G7111" s="69"/>
      <c r="H7111" s="69"/>
      <c r="I7111" s="69"/>
      <c r="J7111" s="70"/>
      <c r="K7111" s="118" t="e">
        <f>VLOOKUP(B7111,WB.GDP.1998,'WB (WDI)'!$AO$2,FALSE)</f>
        <v>#N/A</v>
      </c>
      <c r="L7111" s="112">
        <f>VLOOKUP($B7111,WB.UNEMP.1998,'WB (WDI)'!$AO$2,FALSE)</f>
        <v>7.4699997901916504</v>
      </c>
    </row>
    <row r="7112" spans="1:12" x14ac:dyDescent="0.25">
      <c r="A7112" s="103">
        <v>1998</v>
      </c>
      <c r="B7112" s="104" t="s">
        <v>329</v>
      </c>
      <c r="C7112" s="105" t="s">
        <v>330</v>
      </c>
      <c r="D7112" s="105" t="s">
        <v>240</v>
      </c>
      <c r="E7112" s="87"/>
      <c r="F7112" s="69"/>
      <c r="G7112" s="69"/>
      <c r="H7112" s="69"/>
      <c r="I7112" s="69"/>
      <c r="J7112" s="70"/>
      <c r="K7112" s="118">
        <f>VLOOKUP(B7112,WB.GDP.1998,'WB (WDI)'!$AO$2,FALSE)</f>
        <v>15433.674248965459</v>
      </c>
      <c r="L7112" s="112">
        <f>VLOOKUP($B7112,WB.UNEMP.1998,'WB (WDI)'!$AO$2,FALSE)</f>
        <v>6.8899998664856001</v>
      </c>
    </row>
    <row r="7113" spans="1:12" x14ac:dyDescent="0.25">
      <c r="A7113" s="103">
        <v>1998</v>
      </c>
      <c r="B7113" s="104" t="s">
        <v>331</v>
      </c>
      <c r="C7113" s="105" t="s">
        <v>332</v>
      </c>
      <c r="D7113" s="105" t="s">
        <v>240</v>
      </c>
      <c r="E7113" s="87"/>
      <c r="F7113" s="69"/>
      <c r="G7113" s="69"/>
      <c r="H7113" s="69"/>
      <c r="I7113" s="69"/>
      <c r="J7113" s="70"/>
      <c r="K7113" s="118">
        <f>VLOOKUP(B7113,WB.GDP.1998,'WB (WDI)'!$AO$2,FALSE)</f>
        <v>100100.43565771967</v>
      </c>
      <c r="L7113" s="112">
        <f>VLOOKUP($B7113,WB.UNEMP.1998,'WB (WDI)'!$AO$2,FALSE)</f>
        <v>2.0699999332428001</v>
      </c>
    </row>
    <row r="7114" spans="1:12" x14ac:dyDescent="0.25">
      <c r="A7114" s="103">
        <v>1998</v>
      </c>
      <c r="B7114" s="104" t="s">
        <v>333</v>
      </c>
      <c r="C7114" s="105" t="s">
        <v>334</v>
      </c>
      <c r="D7114" s="105" t="s">
        <v>240</v>
      </c>
      <c r="E7114" s="87"/>
      <c r="F7114" s="69"/>
      <c r="G7114" s="69"/>
      <c r="H7114" s="69"/>
      <c r="I7114" s="69"/>
      <c r="J7114" s="70"/>
      <c r="K7114" s="118" t="e">
        <f>VLOOKUP(B7114,WB.GDP.1998,'WB (WDI)'!$AO$2,FALSE)</f>
        <v>#N/A</v>
      </c>
      <c r="L7114" s="112">
        <f>VLOOKUP($B7114,WB.UNEMP.1998,'WB (WDI)'!$AO$2,FALSE)</f>
        <v>10.75</v>
      </c>
    </row>
    <row r="7115" spans="1:12" x14ac:dyDescent="0.25">
      <c r="A7115" s="103">
        <v>1998</v>
      </c>
      <c r="B7115" s="104" t="s">
        <v>335</v>
      </c>
      <c r="C7115" s="105" t="s">
        <v>336</v>
      </c>
      <c r="D7115" s="105" t="s">
        <v>337</v>
      </c>
      <c r="E7115" s="87"/>
      <c r="F7115" s="69"/>
      <c r="G7115" s="69"/>
      <c r="H7115" s="69"/>
      <c r="I7115" s="69"/>
      <c r="J7115" s="70"/>
      <c r="K7115" s="118">
        <f>VLOOKUP(B7115,WB.GDP.1998,'WB (WDI)'!$AO$2,FALSE)</f>
        <v>7296.0545906783218</v>
      </c>
      <c r="L7115" s="112">
        <f>VLOOKUP($B7115,WB.UNEMP.1998,'WB (WDI)'!$AO$2,FALSE)</f>
        <v>14</v>
      </c>
    </row>
    <row r="7116" spans="1:12" x14ac:dyDescent="0.25">
      <c r="A7116" s="103">
        <v>1998</v>
      </c>
      <c r="B7116" s="104" t="s">
        <v>338</v>
      </c>
      <c r="C7116" s="105" t="s">
        <v>339</v>
      </c>
      <c r="D7116" s="105" t="s">
        <v>337</v>
      </c>
      <c r="E7116" s="87"/>
      <c r="F7116" s="69"/>
      <c r="G7116" s="69"/>
      <c r="H7116" s="69"/>
      <c r="I7116" s="69"/>
      <c r="J7116" s="70"/>
      <c r="K7116" s="118">
        <f>VLOOKUP(B7116,WB.GDP.1998,'WB (WDI)'!$AO$2,FALSE)</f>
        <v>10536.906388427949</v>
      </c>
      <c r="L7116" s="112">
        <f>VLOOKUP($B7116,WB.UNEMP.1998,'WB (WDI)'!$AO$2,FALSE)</f>
        <v>12.199999809265099</v>
      </c>
    </row>
    <row r="7117" spans="1:12" x14ac:dyDescent="0.25">
      <c r="A7117" s="103">
        <v>1998</v>
      </c>
      <c r="B7117" s="104" t="s">
        <v>340</v>
      </c>
      <c r="C7117" s="105" t="s">
        <v>341</v>
      </c>
      <c r="D7117" s="105" t="s">
        <v>337</v>
      </c>
      <c r="E7117" s="87"/>
      <c r="F7117" s="69"/>
      <c r="G7117" s="69"/>
      <c r="H7117" s="69"/>
      <c r="I7117" s="69"/>
      <c r="J7117" s="70"/>
      <c r="K7117" s="118">
        <f>VLOOKUP(B7117,WB.GDP.1998,'WB (WDI)'!$AO$2,FALSE)</f>
        <v>23672.656760460926</v>
      </c>
      <c r="L7117" s="112">
        <f>VLOOKUP($B7117,WB.UNEMP.1998,'WB (WDI)'!$AO$2,FALSE)</f>
        <v>5.9000000953674299</v>
      </c>
    </row>
    <row r="7118" spans="1:12" x14ac:dyDescent="0.25">
      <c r="A7118" s="103">
        <v>1998</v>
      </c>
      <c r="B7118" s="104" t="s">
        <v>342</v>
      </c>
      <c r="C7118" s="105" t="s">
        <v>343</v>
      </c>
      <c r="D7118" s="105" t="s">
        <v>337</v>
      </c>
      <c r="E7118" s="87"/>
      <c r="F7118" s="69"/>
      <c r="G7118" s="69"/>
      <c r="H7118" s="69"/>
      <c r="I7118" s="69"/>
      <c r="J7118" s="70"/>
      <c r="K7118" s="118">
        <f>VLOOKUP(B7118,WB.GDP.1998,'WB (WDI)'!$AO$2,FALSE)</f>
        <v>17980.738680339673</v>
      </c>
      <c r="L7118" s="112">
        <f>VLOOKUP($B7118,WB.UNEMP.1998,'WB (WDI)'!$AO$2,FALSE)</f>
        <v>8.9300003051757795</v>
      </c>
    </row>
    <row r="7119" spans="1:12" x14ac:dyDescent="0.25">
      <c r="A7119" s="103">
        <v>1998</v>
      </c>
      <c r="B7119" s="104" t="s">
        <v>344</v>
      </c>
      <c r="C7119" s="105" t="s">
        <v>345</v>
      </c>
      <c r="D7119" s="105" t="s">
        <v>337</v>
      </c>
      <c r="E7119" s="87"/>
      <c r="F7119" s="69"/>
      <c r="G7119" s="69"/>
      <c r="H7119" s="69"/>
      <c r="I7119" s="69"/>
      <c r="J7119" s="70"/>
      <c r="K7119" s="118">
        <f>VLOOKUP(B7119,WB.GDP.1998,'WB (WDI)'!$AO$2,FALSE)</f>
        <v>14748.281949822678</v>
      </c>
      <c r="L7119" s="112">
        <f>VLOOKUP($B7119,WB.UNEMP.1998,'WB (WDI)'!$AO$2,FALSE)</f>
        <v>9.9399995803833008</v>
      </c>
    </row>
    <row r="7120" spans="1:12" x14ac:dyDescent="0.25">
      <c r="A7120" s="103">
        <v>1998</v>
      </c>
      <c r="B7120" s="104" t="s">
        <v>346</v>
      </c>
      <c r="C7120" s="105" t="s">
        <v>347</v>
      </c>
      <c r="D7120" s="105" t="s">
        <v>337</v>
      </c>
      <c r="E7120" s="87"/>
      <c r="F7120" s="69"/>
      <c r="G7120" s="69"/>
      <c r="H7120" s="69"/>
      <c r="I7120" s="69"/>
      <c r="J7120" s="70"/>
      <c r="K7120" s="118">
        <f>VLOOKUP(B7120,WB.GDP.1998,'WB (WDI)'!$AO$2,FALSE)</f>
        <v>5124.3548958134397</v>
      </c>
      <c r="L7120" s="112">
        <f>VLOOKUP($B7120,WB.UNEMP.1998,'WB (WDI)'!$AO$2,FALSE)</f>
        <v>10</v>
      </c>
    </row>
    <row r="7121" spans="1:12" x14ac:dyDescent="0.25">
      <c r="A7121" s="103">
        <v>1998</v>
      </c>
      <c r="B7121" s="104" t="s">
        <v>348</v>
      </c>
      <c r="C7121" s="105" t="s">
        <v>349</v>
      </c>
      <c r="D7121" s="105" t="s">
        <v>337</v>
      </c>
      <c r="E7121" s="87"/>
      <c r="F7121" s="69"/>
      <c r="G7121" s="69"/>
      <c r="H7121" s="69"/>
      <c r="I7121" s="69"/>
      <c r="J7121" s="70"/>
      <c r="K7121" s="118">
        <f>VLOOKUP(B7121,WB.GDP.1998,'WB (WDI)'!$AO$2,FALSE)</f>
        <v>11867.171935428134</v>
      </c>
      <c r="L7121" s="112">
        <f>VLOOKUP($B7121,WB.UNEMP.1998,'WB (WDI)'!$AO$2,FALSE)</f>
        <v>5.6300001144409197</v>
      </c>
    </row>
    <row r="7122" spans="1:12" x14ac:dyDescent="0.25">
      <c r="A7122" s="103">
        <v>1998</v>
      </c>
      <c r="B7122" s="104" t="s">
        <v>350</v>
      </c>
      <c r="C7122" s="105" t="s">
        <v>351</v>
      </c>
      <c r="D7122" s="105" t="s">
        <v>337</v>
      </c>
      <c r="E7122" s="87"/>
      <c r="F7122" s="69"/>
      <c r="G7122" s="69"/>
      <c r="H7122" s="69"/>
      <c r="I7122" s="69"/>
      <c r="J7122" s="70"/>
      <c r="K7122" s="118">
        <f>VLOOKUP(B7122,WB.GDP.1998,'WB (WDI)'!$AO$2,FALSE)</f>
        <v>12396.064329815799</v>
      </c>
      <c r="L7122" s="112">
        <f>VLOOKUP($B7122,WB.UNEMP.1998,'WB (WDI)'!$AO$2,FALSE)</f>
        <v>13.2600002288818</v>
      </c>
    </row>
    <row r="7123" spans="1:12" x14ac:dyDescent="0.25">
      <c r="A7123" s="103">
        <v>1998</v>
      </c>
      <c r="B7123" s="104" t="s">
        <v>352</v>
      </c>
      <c r="C7123" s="105" t="s">
        <v>353</v>
      </c>
      <c r="D7123" s="105" t="s">
        <v>337</v>
      </c>
      <c r="E7123" s="87"/>
      <c r="F7123" s="69"/>
      <c r="G7123" s="69"/>
      <c r="H7123" s="69"/>
      <c r="I7123" s="69"/>
      <c r="J7123" s="70"/>
      <c r="K7123" s="118">
        <f>VLOOKUP(B7123,WB.GDP.1998,'WB (WDI)'!$AO$2,FALSE)</f>
        <v>15540.656009959783</v>
      </c>
      <c r="L7123" s="112">
        <f>VLOOKUP($B7123,WB.UNEMP.1998,'WB (WDI)'!$AO$2,FALSE)</f>
        <v>12.189999580383301</v>
      </c>
    </row>
    <row r="7124" spans="1:12" x14ac:dyDescent="0.25">
      <c r="A7124" s="103">
        <v>1998</v>
      </c>
      <c r="B7124" s="104" t="s">
        <v>354</v>
      </c>
      <c r="C7124" s="105" t="s">
        <v>355</v>
      </c>
      <c r="D7124" s="105" t="s">
        <v>337</v>
      </c>
      <c r="E7124" s="87"/>
      <c r="F7124" s="69"/>
      <c r="G7124" s="69"/>
      <c r="H7124" s="69"/>
      <c r="I7124" s="69"/>
      <c r="J7124" s="70"/>
      <c r="K7124" s="118">
        <f>VLOOKUP(B7124,WB.GDP.1998,'WB (WDI)'!$AO$2,FALSE)</f>
        <v>6700.9003020349001</v>
      </c>
      <c r="L7124" s="112">
        <f>VLOOKUP($B7124,WB.UNEMP.1998,'WB (WDI)'!$AO$2,FALSE)</f>
        <v>11.319999694824199</v>
      </c>
    </row>
    <row r="7125" spans="1:12" x14ac:dyDescent="0.25">
      <c r="A7125" s="103">
        <v>1998</v>
      </c>
      <c r="B7125" s="104" t="s">
        <v>356</v>
      </c>
      <c r="C7125" s="105" t="s">
        <v>357</v>
      </c>
      <c r="D7125" s="105" t="s">
        <v>337</v>
      </c>
      <c r="E7125" s="87"/>
      <c r="F7125" s="69"/>
      <c r="G7125" s="69"/>
      <c r="H7125" s="69"/>
      <c r="I7125" s="69"/>
      <c r="J7125" s="70"/>
      <c r="K7125" s="118" t="e">
        <f>VLOOKUP(B7125,WB.GDP.1998,'WB (WDI)'!$AO$2,FALSE)</f>
        <v>#N/A</v>
      </c>
      <c r="L7125" s="112" t="e">
        <f>VLOOKUP($B7125,WB.UNEMP.1998,'WB (WDI)'!$AO$2,FALSE)</f>
        <v>#N/A</v>
      </c>
    </row>
    <row r="7126" spans="1:12" x14ac:dyDescent="0.25">
      <c r="A7126" s="103">
        <v>1998</v>
      </c>
      <c r="B7126" s="104" t="s">
        <v>358</v>
      </c>
      <c r="C7126" s="105" t="s">
        <v>359</v>
      </c>
      <c r="D7126" s="105" t="s">
        <v>337</v>
      </c>
      <c r="E7126" s="87"/>
      <c r="F7126" s="69"/>
      <c r="G7126" s="69"/>
      <c r="H7126" s="69"/>
      <c r="I7126" s="69"/>
      <c r="J7126" s="70"/>
      <c r="K7126" s="118">
        <f>VLOOKUP(B7126,WB.GDP.1998,'WB (WDI)'!$AO$2,FALSE)</f>
        <v>46243.56599362845</v>
      </c>
      <c r="L7126" s="112">
        <f>VLOOKUP($B7126,WB.UNEMP.1998,'WB (WDI)'!$AO$2,FALSE)</f>
        <v>5.03999996185303</v>
      </c>
    </row>
    <row r="7127" spans="1:12" x14ac:dyDescent="0.25">
      <c r="A7127" s="103">
        <v>1998</v>
      </c>
      <c r="B7127" s="104" t="s">
        <v>360</v>
      </c>
      <c r="C7127" s="105" t="s">
        <v>361</v>
      </c>
      <c r="D7127" s="105" t="s">
        <v>337</v>
      </c>
      <c r="E7127" s="87"/>
      <c r="F7127" s="69"/>
      <c r="G7127" s="69"/>
      <c r="H7127" s="69"/>
      <c r="I7127" s="69"/>
      <c r="J7127" s="70"/>
      <c r="K7127" s="118">
        <f>VLOOKUP(B7127,WB.GDP.1998,'WB (WDI)'!$AO$2,FALSE)</f>
        <v>16386.353296951802</v>
      </c>
      <c r="L7127" s="112">
        <f>VLOOKUP($B7127,WB.UNEMP.1998,'WB (WDI)'!$AO$2,FALSE)</f>
        <v>9.5100002288818395</v>
      </c>
    </row>
    <row r="7128" spans="1:12" x14ac:dyDescent="0.25">
      <c r="A7128" s="103">
        <v>1998</v>
      </c>
      <c r="B7128" s="104" t="s">
        <v>362</v>
      </c>
      <c r="C7128" s="105" t="s">
        <v>363</v>
      </c>
      <c r="D7128" s="105" t="s">
        <v>337</v>
      </c>
      <c r="E7128" s="87"/>
      <c r="F7128" s="69"/>
      <c r="G7128" s="69"/>
      <c r="H7128" s="69"/>
      <c r="I7128" s="69"/>
      <c r="J7128" s="70"/>
      <c r="K7128" s="118" t="e">
        <f>VLOOKUP(B7128,WB.GDP.1998,'WB (WDI)'!$AO$2,FALSE)</f>
        <v>#N/A</v>
      </c>
      <c r="L7128" s="112" t="e">
        <f>VLOOKUP($B7128,WB.UNEMP.1998,'WB (WDI)'!$AO$2,FALSE)</f>
        <v>#N/A</v>
      </c>
    </row>
    <row r="7129" spans="1:12" x14ac:dyDescent="0.25">
      <c r="A7129" s="103">
        <v>1998</v>
      </c>
      <c r="B7129" s="104" t="s">
        <v>364</v>
      </c>
      <c r="C7129" s="105" t="s">
        <v>365</v>
      </c>
      <c r="D7129" s="105" t="s">
        <v>337</v>
      </c>
      <c r="E7129" s="87"/>
      <c r="F7129" s="69"/>
      <c r="G7129" s="69"/>
      <c r="H7129" s="69"/>
      <c r="I7129" s="69"/>
      <c r="J7129" s="70"/>
      <c r="K7129" s="118">
        <f>VLOOKUP(B7129,WB.GDP.1998,'WB (WDI)'!$AO$2,FALSE)</f>
        <v>36322.702717691056</v>
      </c>
      <c r="L7129" s="112">
        <f>VLOOKUP($B7129,WB.UNEMP.1998,'WB (WDI)'!$AO$2,FALSE)</f>
        <v>13.210000038146999</v>
      </c>
    </row>
    <row r="7130" spans="1:12" x14ac:dyDescent="0.25">
      <c r="A7130" s="103">
        <v>1998</v>
      </c>
      <c r="B7130" s="104" t="s">
        <v>366</v>
      </c>
      <c r="C7130" s="105" t="s">
        <v>367</v>
      </c>
      <c r="D7130" s="105" t="s">
        <v>337</v>
      </c>
      <c r="E7130" s="87"/>
      <c r="F7130" s="69"/>
      <c r="G7130" s="69"/>
      <c r="H7130" s="69"/>
      <c r="I7130" s="69"/>
      <c r="J7130" s="70"/>
      <c r="K7130" s="118" t="e">
        <f>VLOOKUP(B7130,WB.GDP.1998,'WB (WDI)'!$AO$2,FALSE)</f>
        <v>#N/A</v>
      </c>
      <c r="L7130" s="112" t="e">
        <f>VLOOKUP($B7130,WB.UNEMP.1998,'WB (WDI)'!$AO$2,FALSE)</f>
        <v>#N/A</v>
      </c>
    </row>
    <row r="7131" spans="1:12" x14ac:dyDescent="0.25">
      <c r="A7131" s="103">
        <v>1998</v>
      </c>
      <c r="B7131" s="104" t="s">
        <v>368</v>
      </c>
      <c r="C7131" s="105" t="s">
        <v>369</v>
      </c>
      <c r="D7131" s="105" t="s">
        <v>337</v>
      </c>
      <c r="E7131" s="87"/>
      <c r="F7131" s="69"/>
      <c r="G7131" s="69"/>
      <c r="H7131" s="69"/>
      <c r="I7131" s="69"/>
      <c r="J7131" s="70"/>
      <c r="K7131" s="118">
        <f>VLOOKUP(B7131,WB.GDP.1998,'WB (WDI)'!$AO$2,FALSE)</f>
        <v>38144.890990734108</v>
      </c>
      <c r="L7131" s="112">
        <f>VLOOKUP($B7131,WB.UNEMP.1998,'WB (WDI)'!$AO$2,FALSE)</f>
        <v>3.0699999332428001</v>
      </c>
    </row>
    <row r="7132" spans="1:12" x14ac:dyDescent="0.25">
      <c r="A7132" s="103">
        <v>1998</v>
      </c>
      <c r="B7132" s="104" t="s">
        <v>370</v>
      </c>
      <c r="C7132" s="105" t="s">
        <v>371</v>
      </c>
      <c r="D7132" s="105" t="s">
        <v>337</v>
      </c>
      <c r="E7132" s="87"/>
      <c r="F7132" s="69"/>
      <c r="G7132" s="69"/>
      <c r="H7132" s="69"/>
      <c r="I7132" s="69"/>
      <c r="J7132" s="70"/>
      <c r="K7132" s="118">
        <f>VLOOKUP(B7132,WB.GDP.1998,'WB (WDI)'!$AO$2,FALSE)</f>
        <v>40652.082658258769</v>
      </c>
      <c r="L7132" s="112">
        <f>VLOOKUP($B7132,WB.UNEMP.1998,'WB (WDI)'!$AO$2,FALSE)</f>
        <v>7.6999998092651403</v>
      </c>
    </row>
    <row r="7133" spans="1:12" x14ac:dyDescent="0.25">
      <c r="A7133" s="103">
        <v>1998</v>
      </c>
      <c r="B7133" s="104" t="s">
        <v>372</v>
      </c>
      <c r="C7133" s="105" t="s">
        <v>373</v>
      </c>
      <c r="D7133" s="105" t="s">
        <v>337</v>
      </c>
      <c r="E7133" s="87"/>
      <c r="F7133" s="69"/>
      <c r="G7133" s="69"/>
      <c r="H7133" s="69"/>
      <c r="I7133" s="69"/>
      <c r="J7133" s="70"/>
      <c r="K7133" s="118" t="e">
        <f>VLOOKUP(B7133,WB.GDP.1998,'WB (WDI)'!$AO$2,FALSE)</f>
        <v>#N/A</v>
      </c>
      <c r="L7133" s="112" t="e">
        <f>VLOOKUP($B7133,WB.UNEMP.1998,'WB (WDI)'!$AO$2,FALSE)</f>
        <v>#N/A</v>
      </c>
    </row>
    <row r="7134" spans="1:12" x14ac:dyDescent="0.25">
      <c r="A7134" s="103">
        <v>1998</v>
      </c>
      <c r="B7134" s="104" t="s">
        <v>374</v>
      </c>
      <c r="C7134" s="105" t="s">
        <v>375</v>
      </c>
      <c r="D7134" s="105" t="s">
        <v>337</v>
      </c>
      <c r="E7134" s="87"/>
      <c r="F7134" s="69"/>
      <c r="G7134" s="69"/>
      <c r="H7134" s="69"/>
      <c r="I7134" s="69"/>
      <c r="J7134" s="70"/>
      <c r="K7134" s="118" t="e">
        <f>VLOOKUP(B7134,WB.GDP.1998,'WB (WDI)'!$AO$2,FALSE)</f>
        <v>#N/A</v>
      </c>
      <c r="L7134" s="112" t="e">
        <f>VLOOKUP($B7134,WB.UNEMP.1998,'WB (WDI)'!$AO$2,FALSE)</f>
        <v>#N/A</v>
      </c>
    </row>
    <row r="7135" spans="1:12" x14ac:dyDescent="0.25">
      <c r="A7135" s="103">
        <v>1998</v>
      </c>
      <c r="B7135" s="104" t="s">
        <v>376</v>
      </c>
      <c r="C7135" s="105" t="s">
        <v>377</v>
      </c>
      <c r="D7135" s="105" t="s">
        <v>337</v>
      </c>
      <c r="E7135" s="87"/>
      <c r="F7135" s="69"/>
      <c r="G7135" s="69"/>
      <c r="H7135" s="69"/>
      <c r="I7135" s="69"/>
      <c r="J7135" s="70"/>
      <c r="K7135" s="118">
        <f>VLOOKUP(B7135,WB.GDP.1998,'WB (WDI)'!$AO$2,FALSE)</f>
        <v>11676.479416658758</v>
      </c>
      <c r="L7135" s="112">
        <f>VLOOKUP($B7135,WB.UNEMP.1998,'WB (WDI)'!$AO$2,FALSE)</f>
        <v>14.460000038146999</v>
      </c>
    </row>
    <row r="7136" spans="1:12" x14ac:dyDescent="0.25">
      <c r="A7136" s="103">
        <v>1998</v>
      </c>
      <c r="B7136" s="104" t="s">
        <v>378</v>
      </c>
      <c r="C7136" s="105" t="s">
        <v>379</v>
      </c>
      <c r="D7136" s="105" t="s">
        <v>337</v>
      </c>
      <c r="E7136" s="87"/>
      <c r="F7136" s="69"/>
      <c r="G7136" s="69"/>
      <c r="H7136" s="69"/>
      <c r="I7136" s="69"/>
      <c r="J7136" s="70"/>
      <c r="K7136" s="118">
        <f>VLOOKUP(B7136,WB.GDP.1998,'WB (WDI)'!$AO$2,FALSE)</f>
        <v>13360.458883357773</v>
      </c>
      <c r="L7136" s="112">
        <f>VLOOKUP($B7136,WB.UNEMP.1998,'WB (WDI)'!$AO$2,FALSE)</f>
        <v>13.710000038146999</v>
      </c>
    </row>
    <row r="7137" spans="1:12" x14ac:dyDescent="0.25">
      <c r="A7137" s="103">
        <v>1998</v>
      </c>
      <c r="B7137" s="104" t="s">
        <v>380</v>
      </c>
      <c r="C7137" s="105" t="s">
        <v>381</v>
      </c>
      <c r="D7137" s="105" t="s">
        <v>337</v>
      </c>
      <c r="E7137" s="87"/>
      <c r="F7137" s="69"/>
      <c r="G7137" s="69"/>
      <c r="H7137" s="69"/>
      <c r="I7137" s="69"/>
      <c r="J7137" s="70"/>
      <c r="K7137" s="118">
        <f>VLOOKUP(B7137,WB.GDP.1998,'WB (WDI)'!$AO$2,FALSE)</f>
        <v>55165.312660358431</v>
      </c>
      <c r="L7137" s="112">
        <f>VLOOKUP($B7137,WB.UNEMP.1998,'WB (WDI)'!$AO$2,FALSE)</f>
        <v>3.7400000095367401</v>
      </c>
    </row>
    <row r="7138" spans="1:12" x14ac:dyDescent="0.25">
      <c r="A7138" s="103">
        <v>1998</v>
      </c>
      <c r="B7138" s="104"/>
      <c r="C7138" s="105" t="s">
        <v>382</v>
      </c>
      <c r="D7138" s="105" t="s">
        <v>337</v>
      </c>
      <c r="E7138" s="87"/>
      <c r="F7138" s="69"/>
      <c r="G7138" s="69"/>
      <c r="H7138" s="69"/>
      <c r="I7138" s="69"/>
      <c r="J7138" s="70"/>
      <c r="K7138" s="118" t="e">
        <f>VLOOKUP(B7138,WB.GDP.1998,'WB (WDI)'!$AO$2,FALSE)</f>
        <v>#N/A</v>
      </c>
      <c r="L7138" s="112" t="e">
        <f>VLOOKUP($B7138,WB.UNEMP.1998,'WB (WDI)'!$AO$2,FALSE)</f>
        <v>#N/A</v>
      </c>
    </row>
    <row r="7139" spans="1:12" x14ac:dyDescent="0.25">
      <c r="A7139" s="103">
        <v>1998</v>
      </c>
      <c r="B7139" s="104" t="s">
        <v>383</v>
      </c>
      <c r="C7139" s="105" t="s">
        <v>384</v>
      </c>
      <c r="D7139" s="105" t="s">
        <v>337</v>
      </c>
      <c r="E7139" s="87"/>
      <c r="F7139" s="69"/>
      <c r="G7139" s="69"/>
      <c r="H7139" s="69"/>
      <c r="I7139" s="69"/>
      <c r="J7139" s="70"/>
      <c r="K7139" s="118" t="e">
        <f>VLOOKUP(B7139,WB.GDP.1998,'WB (WDI)'!$AO$2,FALSE)</f>
        <v>#N/A</v>
      </c>
      <c r="L7139" s="112" t="e">
        <f>VLOOKUP($B7139,WB.UNEMP.1998,'WB (WDI)'!$AO$2,FALSE)</f>
        <v>#N/A</v>
      </c>
    </row>
    <row r="7140" spans="1:12" x14ac:dyDescent="0.25">
      <c r="A7140" s="103">
        <v>1998</v>
      </c>
      <c r="B7140" s="104" t="s">
        <v>385</v>
      </c>
      <c r="C7140" s="105" t="s">
        <v>386</v>
      </c>
      <c r="D7140" s="105" t="s">
        <v>337</v>
      </c>
      <c r="E7140" s="87"/>
      <c r="F7140" s="69"/>
      <c r="G7140" s="69"/>
      <c r="H7140" s="69"/>
      <c r="I7140" s="69"/>
      <c r="J7140" s="70"/>
      <c r="K7140" s="118">
        <f>VLOOKUP(B7140,WB.GDP.1998,'WB (WDI)'!$AO$2,FALSE)</f>
        <v>37405.157268310017</v>
      </c>
      <c r="L7140" s="112">
        <f>VLOOKUP($B7140,WB.UNEMP.1998,'WB (WDI)'!$AO$2,FALSE)</f>
        <v>8.9399995803833008</v>
      </c>
    </row>
    <row r="7141" spans="1:12" x14ac:dyDescent="0.25">
      <c r="A7141" s="103">
        <v>1998</v>
      </c>
      <c r="B7141" s="104" t="s">
        <v>387</v>
      </c>
      <c r="C7141" s="105" t="s">
        <v>648</v>
      </c>
      <c r="D7141" s="105" t="s">
        <v>337</v>
      </c>
      <c r="E7141" s="87"/>
      <c r="F7141" s="69"/>
      <c r="G7141" s="69"/>
      <c r="H7141" s="69"/>
      <c r="I7141" s="69"/>
      <c r="J7141" s="70"/>
      <c r="K7141" s="118">
        <f>VLOOKUP(B7141,WB.GDP.1998,'WB (WDI)'!$AO$2,FALSE)</f>
        <v>35874.06484475833</v>
      </c>
      <c r="L7141" s="112">
        <f>VLOOKUP($B7141,WB.UNEMP.1998,'WB (WDI)'!$AO$2,FALSE)</f>
        <v>6.1999998092651403</v>
      </c>
    </row>
    <row r="7142" spans="1:12" x14ac:dyDescent="0.25">
      <c r="A7142" s="103">
        <v>1998</v>
      </c>
      <c r="B7142" s="104" t="s">
        <v>388</v>
      </c>
      <c r="C7142" s="105" t="s">
        <v>389</v>
      </c>
      <c r="D7142" s="105" t="s">
        <v>337</v>
      </c>
      <c r="E7142" s="87"/>
      <c r="F7142" s="69"/>
      <c r="G7142" s="69"/>
      <c r="H7142" s="69"/>
      <c r="I7142" s="69"/>
      <c r="J7142" s="70"/>
      <c r="K7142" s="118">
        <f>VLOOKUP(B7142,WB.GDP.1998,'WB (WDI)'!$AO$2,FALSE)</f>
        <v>4834.7783570801002</v>
      </c>
      <c r="L7142" s="112">
        <f>VLOOKUP($B7142,WB.UNEMP.1998,'WB (WDI)'!$AO$2,FALSE)</f>
        <v>16.549999237060501</v>
      </c>
    </row>
    <row r="7143" spans="1:12" x14ac:dyDescent="0.25">
      <c r="A7143" s="103">
        <v>1998</v>
      </c>
      <c r="B7143" s="104" t="s">
        <v>390</v>
      </c>
      <c r="C7143" s="105" t="s">
        <v>391</v>
      </c>
      <c r="D7143" s="105" t="s">
        <v>337</v>
      </c>
      <c r="E7143" s="87"/>
      <c r="F7143" s="69"/>
      <c r="G7143" s="69"/>
      <c r="H7143" s="69"/>
      <c r="I7143" s="69"/>
      <c r="J7143" s="70"/>
      <c r="K7143" s="118" t="e">
        <f>VLOOKUP(B7143,WB.GDP.1998,'WB (WDI)'!$AO$2,FALSE)</f>
        <v>#N/A</v>
      </c>
      <c r="L7143" s="112" t="e">
        <f>VLOOKUP($B7143,WB.UNEMP.1998,'WB (WDI)'!$AO$2,FALSE)</f>
        <v>#N/A</v>
      </c>
    </row>
    <row r="7144" spans="1:12" x14ac:dyDescent="0.25">
      <c r="A7144" s="103">
        <v>1998</v>
      </c>
      <c r="B7144" s="104" t="s">
        <v>392</v>
      </c>
      <c r="C7144" s="105" t="s">
        <v>393</v>
      </c>
      <c r="D7144" s="105" t="s">
        <v>337</v>
      </c>
      <c r="E7144" s="87"/>
      <c r="F7144" s="69"/>
      <c r="G7144" s="69"/>
      <c r="H7144" s="69"/>
      <c r="I7144" s="69"/>
      <c r="J7144" s="70"/>
      <c r="K7144" s="118">
        <f>VLOOKUP(B7144,WB.GDP.1998,'WB (WDI)'!$AO$2,FALSE)</f>
        <v>6200.4532541062781</v>
      </c>
      <c r="L7144" s="112">
        <f>VLOOKUP($B7144,WB.UNEMP.1998,'WB (WDI)'!$AO$2,FALSE)</f>
        <v>23.780000686645501</v>
      </c>
    </row>
    <row r="7145" spans="1:12" x14ac:dyDescent="0.25">
      <c r="A7145" s="103">
        <v>1998</v>
      </c>
      <c r="B7145" s="104" t="s">
        <v>394</v>
      </c>
      <c r="C7145" s="105" t="s">
        <v>395</v>
      </c>
      <c r="D7145" s="105" t="s">
        <v>337</v>
      </c>
      <c r="E7145" s="87"/>
      <c r="F7145" s="69"/>
      <c r="G7145" s="69"/>
      <c r="H7145" s="69"/>
      <c r="I7145" s="69"/>
      <c r="J7145" s="70"/>
      <c r="K7145" s="118">
        <f>VLOOKUP(B7145,WB.GDP.1998,'WB (WDI)'!$AO$2,FALSE)</f>
        <v>17651.690747185672</v>
      </c>
      <c r="L7145" s="112">
        <f>VLOOKUP($B7145,WB.UNEMP.1998,'WB (WDI)'!$AO$2,FALSE)</f>
        <v>11.3900003433228</v>
      </c>
    </row>
    <row r="7146" spans="1:12" x14ac:dyDescent="0.25">
      <c r="A7146" s="103">
        <v>1998</v>
      </c>
      <c r="B7146" s="104" t="s">
        <v>396</v>
      </c>
      <c r="C7146" s="105" t="s">
        <v>397</v>
      </c>
      <c r="D7146" s="105" t="s">
        <v>337</v>
      </c>
      <c r="E7146" s="87"/>
      <c r="F7146" s="69"/>
      <c r="G7146" s="69"/>
      <c r="H7146" s="69"/>
      <c r="I7146" s="69"/>
      <c r="J7146" s="70"/>
      <c r="K7146" s="118" t="e">
        <f>VLOOKUP(B7146,WB.GDP.1998,'WB (WDI)'!$AO$2,FALSE)</f>
        <v>#N/A</v>
      </c>
      <c r="L7146" s="112" t="e">
        <f>VLOOKUP($B7146,WB.UNEMP.1998,'WB (WDI)'!$AO$2,FALSE)</f>
        <v>#N/A</v>
      </c>
    </row>
    <row r="7147" spans="1:12" x14ac:dyDescent="0.25">
      <c r="A7147" s="103">
        <v>1998</v>
      </c>
      <c r="B7147" s="104" t="s">
        <v>398</v>
      </c>
      <c r="C7147" s="105" t="s">
        <v>399</v>
      </c>
      <c r="D7147" s="105" t="s">
        <v>337</v>
      </c>
      <c r="E7147" s="87"/>
      <c r="F7147" s="69"/>
      <c r="G7147" s="69"/>
      <c r="H7147" s="69"/>
      <c r="I7147" s="69"/>
      <c r="J7147" s="70"/>
      <c r="K7147" s="118">
        <f>VLOOKUP(B7147,WB.GDP.1998,'WB (WDI)'!$AO$2,FALSE)</f>
        <v>27775.15265856792</v>
      </c>
      <c r="L7147" s="112">
        <f>VLOOKUP($B7147,WB.UNEMP.1998,'WB (WDI)'!$AO$2,FALSE)</f>
        <v>10.8400001525879</v>
      </c>
    </row>
    <row r="7148" spans="1:12" x14ac:dyDescent="0.25">
      <c r="A7148" s="103">
        <v>1998</v>
      </c>
      <c r="B7148" s="104" t="s">
        <v>400</v>
      </c>
      <c r="C7148" s="105" t="s">
        <v>401</v>
      </c>
      <c r="D7148" s="105" t="s">
        <v>337</v>
      </c>
      <c r="E7148" s="87"/>
      <c r="F7148" s="69"/>
      <c r="G7148" s="69"/>
      <c r="H7148" s="69"/>
      <c r="I7148" s="69"/>
      <c r="J7148" s="70"/>
      <c r="K7148" s="118" t="e">
        <f>VLOOKUP(B7148,WB.GDP.1998,'WB (WDI)'!$AO$2,FALSE)</f>
        <v>#N/A</v>
      </c>
      <c r="L7148" s="112" t="e">
        <f>VLOOKUP($B7148,WB.UNEMP.1998,'WB (WDI)'!$AO$2,FALSE)</f>
        <v>#N/A</v>
      </c>
    </row>
    <row r="7149" spans="1:12" x14ac:dyDescent="0.25">
      <c r="A7149" s="103">
        <v>1998</v>
      </c>
      <c r="B7149" s="104" t="s">
        <v>402</v>
      </c>
      <c r="C7149" s="105" t="s">
        <v>403</v>
      </c>
      <c r="D7149" s="105" t="s">
        <v>337</v>
      </c>
      <c r="E7149" s="87"/>
      <c r="F7149" s="69"/>
      <c r="G7149" s="69"/>
      <c r="H7149" s="69"/>
      <c r="I7149" s="69"/>
      <c r="J7149" s="70"/>
      <c r="K7149" s="118">
        <f>VLOOKUP(B7149,WB.GDP.1998,'WB (WDI)'!$AO$2,FALSE)</f>
        <v>40975.173396141698</v>
      </c>
      <c r="L7149" s="112">
        <f>VLOOKUP($B7149,WB.UNEMP.1998,'WB (WDI)'!$AO$2,FALSE)</f>
        <v>12.1199998855591</v>
      </c>
    </row>
    <row r="7150" spans="1:12" x14ac:dyDescent="0.25">
      <c r="A7150" s="103">
        <v>1998</v>
      </c>
      <c r="B7150" s="104" t="s">
        <v>404</v>
      </c>
      <c r="C7150" s="105" t="s">
        <v>405</v>
      </c>
      <c r="D7150" s="105" t="s">
        <v>337</v>
      </c>
      <c r="E7150" s="87"/>
      <c r="F7150" s="69"/>
      <c r="G7150" s="69"/>
      <c r="H7150" s="69"/>
      <c r="I7150" s="69"/>
      <c r="J7150" s="70"/>
      <c r="K7150" s="118">
        <f>VLOOKUP(B7150,WB.GDP.1998,'WB (WDI)'!$AO$2,FALSE)</f>
        <v>24897.137610710812</v>
      </c>
      <c r="L7150" s="112">
        <f>VLOOKUP($B7150,WB.UNEMP.1998,'WB (WDI)'!$AO$2,FALSE)</f>
        <v>6.1900000572204599</v>
      </c>
    </row>
    <row r="7151" spans="1:12" x14ac:dyDescent="0.25">
      <c r="A7151" s="103">
        <v>1998</v>
      </c>
      <c r="B7151" s="104" t="s">
        <v>406</v>
      </c>
      <c r="C7151" s="105" t="s">
        <v>407</v>
      </c>
      <c r="D7151" s="105" t="s">
        <v>337</v>
      </c>
      <c r="E7151" s="87"/>
      <c r="F7151" s="69"/>
      <c r="G7151" s="69"/>
      <c r="H7151" s="69"/>
      <c r="I7151" s="69"/>
      <c r="J7151" s="70"/>
      <c r="K7151" s="118">
        <f>VLOOKUP(B7151,WB.GDP.1998,'WB (WDI)'!$AO$2,FALSE)</f>
        <v>13278.251474983963</v>
      </c>
      <c r="L7151" s="112">
        <f>VLOOKUP($B7151,WB.UNEMP.1998,'WB (WDI)'!$AO$2,FALSE)</f>
        <v>30.549999237060501</v>
      </c>
    </row>
    <row r="7152" spans="1:12" x14ac:dyDescent="0.25">
      <c r="A7152" s="103">
        <v>1998</v>
      </c>
      <c r="B7152" s="104" t="s">
        <v>408</v>
      </c>
      <c r="C7152" s="105" t="s">
        <v>409</v>
      </c>
      <c r="D7152" s="105" t="s">
        <v>337</v>
      </c>
      <c r="E7152" s="87"/>
      <c r="F7152" s="69"/>
      <c r="G7152" s="69"/>
      <c r="H7152" s="69"/>
      <c r="I7152" s="69"/>
      <c r="J7152" s="70"/>
      <c r="K7152" s="118">
        <f>VLOOKUP(B7152,WB.GDP.1998,'WB (WDI)'!$AO$2,FALSE)</f>
        <v>9469.8258614838451</v>
      </c>
      <c r="L7152" s="112">
        <f>VLOOKUP($B7152,WB.UNEMP.1998,'WB (WDI)'!$AO$2,FALSE)</f>
        <v>34.5</v>
      </c>
    </row>
    <row r="7153" spans="1:12" x14ac:dyDescent="0.25">
      <c r="A7153" s="103">
        <v>1998</v>
      </c>
      <c r="B7153" s="104" t="s">
        <v>410</v>
      </c>
      <c r="C7153" s="105" t="s">
        <v>411</v>
      </c>
      <c r="D7153" s="105" t="s">
        <v>337</v>
      </c>
      <c r="E7153" s="87"/>
      <c r="F7153" s="69"/>
      <c r="G7153" s="69"/>
      <c r="H7153" s="69"/>
      <c r="I7153" s="69"/>
      <c r="J7153" s="70"/>
      <c r="K7153" s="118">
        <f>VLOOKUP(B7153,WB.GDP.1998,'WB (WDI)'!$AO$2,FALSE)</f>
        <v>28616.58354392054</v>
      </c>
      <c r="L7153" s="112">
        <f>VLOOKUP($B7153,WB.UNEMP.1998,'WB (WDI)'!$AO$2,FALSE)</f>
        <v>4.6500000953674299</v>
      </c>
    </row>
    <row r="7154" spans="1:12" x14ac:dyDescent="0.25">
      <c r="A7154" s="103">
        <v>1998</v>
      </c>
      <c r="B7154" s="104" t="s">
        <v>412</v>
      </c>
      <c r="C7154" s="105" t="s">
        <v>413</v>
      </c>
      <c r="D7154" s="105" t="s">
        <v>337</v>
      </c>
      <c r="E7154" s="87"/>
      <c r="F7154" s="69"/>
      <c r="G7154" s="69"/>
      <c r="H7154" s="69"/>
      <c r="I7154" s="69"/>
      <c r="J7154" s="70"/>
      <c r="K7154" s="118">
        <f>VLOOKUP(B7154,WB.GDP.1998,'WB (WDI)'!$AO$2,FALSE)</f>
        <v>67639.008141134444</v>
      </c>
      <c r="L7154" s="112" t="e">
        <f>VLOOKUP($B7154,WB.UNEMP.1998,'WB (WDI)'!$AO$2,FALSE)</f>
        <v>#N/A</v>
      </c>
    </row>
    <row r="7155" spans="1:12" x14ac:dyDescent="0.25">
      <c r="A7155" s="103">
        <v>1998</v>
      </c>
      <c r="B7155" s="104" t="s">
        <v>414</v>
      </c>
      <c r="C7155" s="105" t="s">
        <v>415</v>
      </c>
      <c r="D7155" s="105" t="s">
        <v>337</v>
      </c>
      <c r="E7155" s="87"/>
      <c r="F7155" s="69"/>
      <c r="G7155" s="69"/>
      <c r="H7155" s="69"/>
      <c r="I7155" s="69"/>
      <c r="J7155" s="70"/>
      <c r="K7155" s="118">
        <f>VLOOKUP(B7155,WB.GDP.1998,'WB (WDI)'!$AO$2,FALSE)</f>
        <v>9225.4155071512851</v>
      </c>
      <c r="L7155" s="112">
        <f>VLOOKUP($B7155,WB.UNEMP.1998,'WB (WDI)'!$AO$2,FALSE)</f>
        <v>13.699999809265099</v>
      </c>
    </row>
    <row r="7156" spans="1:12" x14ac:dyDescent="0.25">
      <c r="A7156" s="103">
        <v>1998</v>
      </c>
      <c r="B7156" s="104" t="s">
        <v>416</v>
      </c>
      <c r="C7156" s="105" t="s">
        <v>417</v>
      </c>
      <c r="D7156" s="105" t="s">
        <v>337</v>
      </c>
      <c r="E7156" s="87"/>
      <c r="F7156" s="69"/>
      <c r="G7156" s="69"/>
      <c r="H7156" s="69"/>
      <c r="I7156" s="69"/>
      <c r="J7156" s="70"/>
      <c r="K7156" s="118">
        <f>VLOOKUP(B7156,WB.GDP.1998,'WB (WDI)'!$AO$2,FALSE)</f>
        <v>24232.427803624076</v>
      </c>
      <c r="L7156" s="112">
        <f>VLOOKUP($B7156,WB.UNEMP.1998,'WB (WDI)'!$AO$2,FALSE)</f>
        <v>7.3899998664856001</v>
      </c>
    </row>
    <row r="7157" spans="1:12" x14ac:dyDescent="0.25">
      <c r="A7157" s="103">
        <v>1998</v>
      </c>
      <c r="B7157" s="104" t="s">
        <v>418</v>
      </c>
      <c r="C7157" s="105" t="s">
        <v>419</v>
      </c>
      <c r="D7157" s="105" t="s">
        <v>337</v>
      </c>
      <c r="E7157" s="87"/>
      <c r="F7157" s="69"/>
      <c r="G7157" s="69"/>
      <c r="H7157" s="69"/>
      <c r="I7157" s="69"/>
      <c r="J7157" s="70"/>
      <c r="K7157" s="118">
        <f>VLOOKUP(B7157,WB.GDP.1998,'WB (WDI)'!$AO$2,FALSE)</f>
        <v>31978.228291387764</v>
      </c>
      <c r="L7157" s="112">
        <f>VLOOKUP($B7157,WB.UNEMP.1998,'WB (WDI)'!$AO$2,FALSE)</f>
        <v>18.670000076293899</v>
      </c>
    </row>
    <row r="7158" spans="1:12" x14ac:dyDescent="0.25">
      <c r="A7158" s="103">
        <v>1998</v>
      </c>
      <c r="B7158" s="104" t="s">
        <v>420</v>
      </c>
      <c r="C7158" s="105" t="s">
        <v>421</v>
      </c>
      <c r="D7158" s="105" t="s">
        <v>337</v>
      </c>
      <c r="E7158" s="87"/>
      <c r="F7158" s="69"/>
      <c r="G7158" s="69"/>
      <c r="H7158" s="69"/>
      <c r="I7158" s="69"/>
      <c r="J7158" s="70"/>
      <c r="K7158" s="118">
        <f>VLOOKUP(B7158,WB.GDP.1998,'WB (WDI)'!$AO$2,FALSE)</f>
        <v>43674.445761677482</v>
      </c>
      <c r="L7158" s="112">
        <f>VLOOKUP($B7158,WB.UNEMP.1998,'WB (WDI)'!$AO$2,FALSE)</f>
        <v>5.5199999809265101</v>
      </c>
    </row>
    <row r="7159" spans="1:12" x14ac:dyDescent="0.25">
      <c r="A7159" s="103">
        <v>1998</v>
      </c>
      <c r="B7159" s="104" t="s">
        <v>422</v>
      </c>
      <c r="C7159" s="105" t="s">
        <v>423</v>
      </c>
      <c r="D7159" s="105" t="s">
        <v>337</v>
      </c>
      <c r="E7159" s="87"/>
      <c r="F7159" s="69"/>
      <c r="G7159" s="69"/>
      <c r="H7159" s="69"/>
      <c r="I7159" s="69"/>
      <c r="J7159" s="70"/>
      <c r="K7159" s="118">
        <f>VLOOKUP(B7159,WB.GDP.1998,'WB (WDI)'!$AO$2,FALSE)</f>
        <v>40380.22365890634</v>
      </c>
      <c r="L7159" s="112">
        <f>VLOOKUP($B7159,WB.UNEMP.1998,'WB (WDI)'!$AO$2,FALSE)</f>
        <v>9.3199996948242205</v>
      </c>
    </row>
    <row r="7160" spans="1:12" x14ac:dyDescent="0.25">
      <c r="A7160" s="103">
        <v>1998</v>
      </c>
      <c r="B7160" s="104" t="s">
        <v>424</v>
      </c>
      <c r="C7160" s="105" t="s">
        <v>425</v>
      </c>
      <c r="D7160" s="105" t="s">
        <v>337</v>
      </c>
      <c r="E7160" s="87"/>
      <c r="F7160" s="69"/>
      <c r="G7160" s="69"/>
      <c r="H7160" s="69"/>
      <c r="I7160" s="69"/>
      <c r="J7160" s="70"/>
      <c r="K7160" s="118">
        <f>VLOOKUP(B7160,WB.GDP.1998,'WB (WDI)'!$AO$2,FALSE)</f>
        <v>37532.940438161255</v>
      </c>
      <c r="L7160" s="112">
        <f>VLOOKUP($B7160,WB.UNEMP.1998,'WB (WDI)'!$AO$2,FALSE)</f>
        <v>12.079999923706101</v>
      </c>
    </row>
    <row r="7161" spans="1:12" x14ac:dyDescent="0.25">
      <c r="A7161" s="103">
        <v>1998</v>
      </c>
      <c r="B7161" s="104" t="s">
        <v>426</v>
      </c>
      <c r="C7161" s="105" t="s">
        <v>427</v>
      </c>
      <c r="D7161" s="105" t="s">
        <v>337</v>
      </c>
      <c r="E7161" s="87"/>
      <c r="F7161" s="69"/>
      <c r="G7161" s="69"/>
      <c r="H7161" s="69"/>
      <c r="I7161" s="69"/>
      <c r="J7161" s="70"/>
      <c r="K7161" s="118">
        <f>VLOOKUP(B7161,WB.GDP.1998,'WB (WDI)'!$AO$2,FALSE)</f>
        <v>41092.992380750802</v>
      </c>
      <c r="L7161" s="112">
        <f>VLOOKUP($B7161,WB.UNEMP.1998,'WB (WDI)'!$AO$2,FALSE)</f>
        <v>9.7899999618530291</v>
      </c>
    </row>
    <row r="7162" spans="1:12" x14ac:dyDescent="0.25">
      <c r="A7162" s="103">
        <v>1998</v>
      </c>
      <c r="B7162" s="104" t="s">
        <v>428</v>
      </c>
      <c r="C7162" s="105" t="s">
        <v>429</v>
      </c>
      <c r="D7162" s="105" t="s">
        <v>337</v>
      </c>
      <c r="E7162" s="87"/>
      <c r="F7162" s="69"/>
      <c r="G7162" s="69"/>
      <c r="H7162" s="69"/>
      <c r="I7162" s="69"/>
      <c r="J7162" s="70"/>
      <c r="K7162" s="118" t="e">
        <f>VLOOKUP(B7162,WB.GDP.1998,'WB (WDI)'!$AO$2,FALSE)</f>
        <v>#N/A</v>
      </c>
      <c r="L7162" s="112" t="e">
        <f>VLOOKUP($B7162,WB.UNEMP.1998,'WB (WDI)'!$AO$2,FALSE)</f>
        <v>#N/A</v>
      </c>
    </row>
    <row r="7163" spans="1:12" x14ac:dyDescent="0.25">
      <c r="A7163" s="103">
        <v>1998</v>
      </c>
      <c r="B7163" s="104" t="s">
        <v>430</v>
      </c>
      <c r="C7163" s="105" t="s">
        <v>431</v>
      </c>
      <c r="D7163" s="105" t="s">
        <v>337</v>
      </c>
      <c r="E7163" s="87"/>
      <c r="F7163" s="69"/>
      <c r="G7163" s="69"/>
      <c r="H7163" s="69"/>
      <c r="I7163" s="69"/>
      <c r="J7163" s="70"/>
      <c r="K7163" s="118">
        <f>VLOOKUP(B7163,WB.GDP.1998,'WB (WDI)'!$AO$2,FALSE)</f>
        <v>84172.453778785872</v>
      </c>
      <c r="L7163" s="112">
        <f>VLOOKUP($B7163,WB.UNEMP.1998,'WB (WDI)'!$AO$2,FALSE)</f>
        <v>2.7599999904632599</v>
      </c>
    </row>
    <row r="7164" spans="1:12" x14ac:dyDescent="0.25">
      <c r="A7164" s="103">
        <v>1998</v>
      </c>
      <c r="B7164" s="104" t="s">
        <v>432</v>
      </c>
      <c r="C7164" s="105" t="s">
        <v>433</v>
      </c>
      <c r="D7164" s="105" t="s">
        <v>337</v>
      </c>
      <c r="E7164" s="87"/>
      <c r="F7164" s="69"/>
      <c r="G7164" s="69"/>
      <c r="H7164" s="69"/>
      <c r="I7164" s="69"/>
      <c r="J7164" s="70"/>
      <c r="K7164" s="118" t="e">
        <f>VLOOKUP(B7164,WB.GDP.1998,'WB (WDI)'!$AO$2,FALSE)</f>
        <v>#N/A</v>
      </c>
      <c r="L7164" s="112" t="e">
        <f>VLOOKUP($B7164,WB.UNEMP.1998,'WB (WDI)'!$AO$2,FALSE)</f>
        <v>#N/A</v>
      </c>
    </row>
    <row r="7165" spans="1:12" x14ac:dyDescent="0.25">
      <c r="A7165" s="103">
        <v>1998</v>
      </c>
      <c r="B7165" s="104" t="s">
        <v>434</v>
      </c>
      <c r="C7165" s="105" t="s">
        <v>435</v>
      </c>
      <c r="D7165" s="105" t="s">
        <v>337</v>
      </c>
      <c r="E7165" s="87"/>
      <c r="F7165" s="69"/>
      <c r="G7165" s="69"/>
      <c r="H7165" s="69"/>
      <c r="I7165" s="69"/>
      <c r="J7165" s="70"/>
      <c r="K7165" s="118">
        <f>VLOOKUP(B7165,WB.GDP.1998,'WB (WDI)'!$AO$2,FALSE)</f>
        <v>44073.87873541312</v>
      </c>
      <c r="L7165" s="112">
        <f>VLOOKUP($B7165,WB.UNEMP.1998,'WB (WDI)'!$AO$2,FALSE)</f>
        <v>4.3899998664856001</v>
      </c>
    </row>
    <row r="7166" spans="1:12" x14ac:dyDescent="0.25">
      <c r="A7166" s="103">
        <v>1998</v>
      </c>
      <c r="B7166" s="104" t="s">
        <v>436</v>
      </c>
      <c r="C7166" s="105" t="s">
        <v>437</v>
      </c>
      <c r="D7166" s="105" t="s">
        <v>337</v>
      </c>
      <c r="E7166" s="87"/>
      <c r="F7166" s="69"/>
      <c r="G7166" s="69"/>
      <c r="H7166" s="69"/>
      <c r="I7166" s="69"/>
      <c r="J7166" s="70"/>
      <c r="K7166" s="118">
        <f>VLOOKUP(B7166,WB.GDP.1998,'WB (WDI)'!$AO$2,FALSE)</f>
        <v>55832.529241177304</v>
      </c>
      <c r="L7166" s="112">
        <f>VLOOKUP($B7166,WB.UNEMP.1998,'WB (WDI)'!$AO$2,FALSE)</f>
        <v>3.5999999046325701</v>
      </c>
    </row>
    <row r="7167" spans="1:12" x14ac:dyDescent="0.25">
      <c r="A7167" s="103">
        <v>1998</v>
      </c>
      <c r="B7167" s="104" t="s">
        <v>438</v>
      </c>
      <c r="C7167" s="105" t="s">
        <v>439</v>
      </c>
      <c r="D7167" s="105" t="s">
        <v>440</v>
      </c>
      <c r="E7167" s="87"/>
      <c r="F7167" s="69"/>
      <c r="G7167" s="69"/>
      <c r="H7167" s="69"/>
      <c r="I7167" s="69"/>
      <c r="J7167" s="70"/>
      <c r="K7167" s="118">
        <f>VLOOKUP(B7167,WB.GDP.1998,'WB (WDI)'!$AO$2,FALSE)</f>
        <v>36051.571703341637</v>
      </c>
      <c r="L7167" s="112">
        <f>VLOOKUP($B7167,WB.UNEMP.1998,'WB (WDI)'!$AO$2,FALSE)</f>
        <v>7.6799998283386204</v>
      </c>
    </row>
    <row r="7168" spans="1:12" x14ac:dyDescent="0.25">
      <c r="A7168" s="103">
        <v>1998</v>
      </c>
      <c r="B7168" s="104" t="s">
        <v>441</v>
      </c>
      <c r="C7168" s="105" t="s">
        <v>442</v>
      </c>
      <c r="D7168" s="105" t="s">
        <v>440</v>
      </c>
      <c r="E7168" s="87"/>
      <c r="F7168" s="69"/>
      <c r="G7168" s="69"/>
      <c r="H7168" s="69"/>
      <c r="I7168" s="69"/>
      <c r="J7168" s="70"/>
      <c r="K7168" s="118" t="e">
        <f>VLOOKUP(B7168,WB.GDP.1998,'WB (WDI)'!$AO$2,FALSE)</f>
        <v>#N/A</v>
      </c>
      <c r="L7168" s="112" t="e">
        <f>VLOOKUP($B7168,WB.UNEMP.1998,'WB (WDI)'!$AO$2,FALSE)</f>
        <v>#N/A</v>
      </c>
    </row>
    <row r="7169" spans="1:12" x14ac:dyDescent="0.25">
      <c r="A7169" s="103">
        <v>1998</v>
      </c>
      <c r="B7169" s="104" t="s">
        <v>443</v>
      </c>
      <c r="C7169" s="105" t="s">
        <v>444</v>
      </c>
      <c r="D7169" s="105" t="s">
        <v>440</v>
      </c>
      <c r="E7169" s="87"/>
      <c r="F7169" s="69"/>
      <c r="G7169" s="69"/>
      <c r="H7169" s="69"/>
      <c r="I7169" s="69"/>
      <c r="J7169" s="70"/>
      <c r="K7169" s="118" t="e">
        <f>VLOOKUP(B7169,WB.GDP.1998,'WB (WDI)'!$AO$2,FALSE)</f>
        <v>#N/A</v>
      </c>
      <c r="L7169" s="112" t="e">
        <f>VLOOKUP($B7169,WB.UNEMP.1998,'WB (WDI)'!$AO$2,FALSE)</f>
        <v>#N/A</v>
      </c>
    </row>
    <row r="7170" spans="1:12" x14ac:dyDescent="0.25">
      <c r="A7170" s="103">
        <v>1998</v>
      </c>
      <c r="B7170" s="104" t="s">
        <v>445</v>
      </c>
      <c r="C7170" s="105" t="s">
        <v>446</v>
      </c>
      <c r="D7170" s="105" t="s">
        <v>440</v>
      </c>
      <c r="E7170" s="87"/>
      <c r="F7170" s="69"/>
      <c r="G7170" s="69"/>
      <c r="H7170" s="69"/>
      <c r="I7170" s="69"/>
      <c r="J7170" s="70"/>
      <c r="K7170" s="118" t="e">
        <f>VLOOKUP(B7170,WB.GDP.1998,'WB (WDI)'!$AO$2,FALSE)</f>
        <v>#N/A</v>
      </c>
      <c r="L7170" s="112" t="e">
        <f>VLOOKUP($B7170,WB.UNEMP.1998,'WB (WDI)'!$AO$2,FALSE)</f>
        <v>#N/A</v>
      </c>
    </row>
    <row r="7171" spans="1:12" x14ac:dyDescent="0.25">
      <c r="A7171" s="103">
        <v>1998</v>
      </c>
      <c r="B7171" s="104" t="s">
        <v>447</v>
      </c>
      <c r="C7171" s="105" t="s">
        <v>448</v>
      </c>
      <c r="D7171" s="105" t="s">
        <v>440</v>
      </c>
      <c r="E7171" s="87"/>
      <c r="F7171" s="69"/>
      <c r="G7171" s="69"/>
      <c r="H7171" s="69"/>
      <c r="I7171" s="69"/>
      <c r="J7171" s="70"/>
      <c r="K7171" s="118">
        <f>VLOOKUP(B7171,WB.GDP.1998,'WB (WDI)'!$AO$2,FALSE)</f>
        <v>30652.640952848127</v>
      </c>
      <c r="L7171" s="112">
        <f>VLOOKUP($B7171,WB.UNEMP.1998,'WB (WDI)'!$AO$2,FALSE)</f>
        <v>7.7199997901916504</v>
      </c>
    </row>
    <row r="7172" spans="1:12" x14ac:dyDescent="0.25">
      <c r="A7172" s="103">
        <v>1998</v>
      </c>
      <c r="B7172" s="104" t="s">
        <v>449</v>
      </c>
      <c r="C7172" s="105" t="s">
        <v>450</v>
      </c>
      <c r="D7172" s="105" t="s">
        <v>440</v>
      </c>
      <c r="E7172" s="87"/>
      <c r="F7172" s="69"/>
      <c r="G7172" s="69"/>
      <c r="H7172" s="69"/>
      <c r="I7172" s="69"/>
      <c r="J7172" s="70"/>
      <c r="K7172" s="118" t="e">
        <f>VLOOKUP(B7172,WB.GDP.1998,'WB (WDI)'!$AO$2,FALSE)</f>
        <v>#N/A</v>
      </c>
      <c r="L7172" s="112" t="e">
        <f>VLOOKUP($B7172,WB.UNEMP.1998,'WB (WDI)'!$AO$2,FALSE)</f>
        <v>#N/A</v>
      </c>
    </row>
    <row r="7173" spans="1:12" x14ac:dyDescent="0.25">
      <c r="A7173" s="103">
        <v>1998</v>
      </c>
      <c r="B7173" s="104" t="s">
        <v>451</v>
      </c>
      <c r="C7173" s="105" t="s">
        <v>452</v>
      </c>
      <c r="D7173" s="105" t="s">
        <v>440</v>
      </c>
      <c r="E7173" s="87"/>
      <c r="F7173" s="69"/>
      <c r="G7173" s="69"/>
      <c r="H7173" s="69"/>
      <c r="I7173" s="69"/>
      <c r="J7173" s="70"/>
      <c r="K7173" s="118">
        <f>VLOOKUP(B7173,WB.GDP.1998,'WB (WDI)'!$AO$2,FALSE)</f>
        <v>9075.0235952996918</v>
      </c>
      <c r="L7173" s="112">
        <f>VLOOKUP($B7173,WB.UNEMP.1998,'WB (WDI)'!$AO$2,FALSE)</f>
        <v>3.9500000476837198</v>
      </c>
    </row>
    <row r="7174" spans="1:12" x14ac:dyDescent="0.25">
      <c r="A7174" s="103">
        <v>1998</v>
      </c>
      <c r="B7174" s="104" t="s">
        <v>453</v>
      </c>
      <c r="C7174" s="105" t="s">
        <v>454</v>
      </c>
      <c r="D7174" s="105" t="s">
        <v>440</v>
      </c>
      <c r="E7174" s="87"/>
      <c r="F7174" s="69"/>
      <c r="G7174" s="69"/>
      <c r="H7174" s="69"/>
      <c r="I7174" s="69"/>
      <c r="J7174" s="70"/>
      <c r="K7174" s="118" t="e">
        <f>VLOOKUP(B7174,WB.GDP.1998,'WB (WDI)'!$AO$2,FALSE)</f>
        <v>#N/A</v>
      </c>
      <c r="L7174" s="112">
        <f>VLOOKUP($B7174,WB.UNEMP.1998,'WB (WDI)'!$AO$2,FALSE)</f>
        <v>18.100000381469702</v>
      </c>
    </row>
    <row r="7175" spans="1:12" x14ac:dyDescent="0.25">
      <c r="A7175" s="103">
        <v>1998</v>
      </c>
      <c r="B7175" s="104" t="s">
        <v>455</v>
      </c>
      <c r="C7175" s="105" t="s">
        <v>456</v>
      </c>
      <c r="D7175" s="105" t="s">
        <v>440</v>
      </c>
      <c r="E7175" s="87"/>
      <c r="F7175" s="69"/>
      <c r="G7175" s="69"/>
      <c r="H7175" s="69"/>
      <c r="I7175" s="69"/>
      <c r="J7175" s="70"/>
      <c r="K7175" s="118">
        <f>VLOOKUP(B7175,WB.GDP.1998,'WB (WDI)'!$AO$2,FALSE)</f>
        <v>3031.2881864284009</v>
      </c>
      <c r="L7175" s="112">
        <f>VLOOKUP($B7175,WB.UNEMP.1998,'WB (WDI)'!$AO$2,FALSE)</f>
        <v>2.9100000858306898</v>
      </c>
    </row>
    <row r="7176" spans="1:12" x14ac:dyDescent="0.25">
      <c r="A7176" s="103">
        <v>1998</v>
      </c>
      <c r="B7176" s="104" t="s">
        <v>457</v>
      </c>
      <c r="C7176" s="105" t="s">
        <v>458</v>
      </c>
      <c r="D7176" s="105" t="s">
        <v>440</v>
      </c>
      <c r="E7176" s="87"/>
      <c r="F7176" s="69"/>
      <c r="G7176" s="69"/>
      <c r="H7176" s="69"/>
      <c r="I7176" s="69"/>
      <c r="J7176" s="70"/>
      <c r="K7176" s="118">
        <f>VLOOKUP(B7176,WB.GDP.1998,'WB (WDI)'!$AO$2,FALSE)</f>
        <v>2792.4731003058578</v>
      </c>
      <c r="L7176" s="112">
        <f>VLOOKUP($B7176,WB.UNEMP.1998,'WB (WDI)'!$AO$2,FALSE)</f>
        <v>2.1199998855590798</v>
      </c>
    </row>
    <row r="7177" spans="1:12" x14ac:dyDescent="0.25">
      <c r="A7177" s="103">
        <v>1998</v>
      </c>
      <c r="B7177" s="104" t="s">
        <v>459</v>
      </c>
      <c r="C7177" s="105" t="s">
        <v>460</v>
      </c>
      <c r="D7177" s="105" t="s">
        <v>440</v>
      </c>
      <c r="E7177" s="87"/>
      <c r="F7177" s="69"/>
      <c r="G7177" s="69"/>
      <c r="H7177" s="69"/>
      <c r="I7177" s="69"/>
      <c r="J7177" s="70"/>
      <c r="K7177" s="118">
        <f>VLOOKUP(B7177,WB.GDP.1998,'WB (WDI)'!$AO$2,FALSE)</f>
        <v>3033.9084127131619</v>
      </c>
      <c r="L7177" s="112">
        <f>VLOOKUP($B7177,WB.UNEMP.1998,'WB (WDI)'!$AO$2,FALSE)</f>
        <v>4.6999998092651403</v>
      </c>
    </row>
    <row r="7178" spans="1:12" x14ac:dyDescent="0.25">
      <c r="A7178" s="103">
        <v>1998</v>
      </c>
      <c r="B7178" s="104" t="s">
        <v>461</v>
      </c>
      <c r="C7178" s="105" t="s">
        <v>462</v>
      </c>
      <c r="D7178" s="105" t="s">
        <v>440</v>
      </c>
      <c r="E7178" s="87"/>
      <c r="F7178" s="69"/>
      <c r="G7178" s="69"/>
      <c r="H7178" s="69"/>
      <c r="I7178" s="69"/>
      <c r="J7178" s="70"/>
      <c r="K7178" s="118" t="e">
        <f>VLOOKUP(B7178,WB.GDP.1998,'WB (WDI)'!$AO$2,FALSE)</f>
        <v>#N/A</v>
      </c>
      <c r="L7178" s="112">
        <f>VLOOKUP($B7178,WB.UNEMP.1998,'WB (WDI)'!$AO$2,FALSE)</f>
        <v>7.7399997711181596</v>
      </c>
    </row>
    <row r="7179" spans="1:12" x14ac:dyDescent="0.25">
      <c r="A7179" s="103">
        <v>1998</v>
      </c>
      <c r="B7179" s="104" t="s">
        <v>463</v>
      </c>
      <c r="C7179" s="105" t="s">
        <v>464</v>
      </c>
      <c r="D7179" s="105" t="s">
        <v>440</v>
      </c>
      <c r="E7179" s="87"/>
      <c r="F7179" s="69"/>
      <c r="G7179" s="69"/>
      <c r="H7179" s="69"/>
      <c r="I7179" s="69"/>
      <c r="J7179" s="70"/>
      <c r="K7179" s="118">
        <f>VLOOKUP(B7179,WB.GDP.1998,'WB (WDI)'!$AO$2,FALSE)</f>
        <v>2161.9341831055699</v>
      </c>
      <c r="L7179" s="112" t="e">
        <f>VLOOKUP($B7179,WB.UNEMP.1998,'WB (WDI)'!$AO$2,FALSE)</f>
        <v>#N/A</v>
      </c>
    </row>
    <row r="7180" spans="1:12" x14ac:dyDescent="0.25">
      <c r="A7180" s="103">
        <v>1998</v>
      </c>
      <c r="B7180" s="104" t="s">
        <v>465</v>
      </c>
      <c r="C7180" s="105" t="s">
        <v>466</v>
      </c>
      <c r="D7180" s="105" t="s">
        <v>440</v>
      </c>
      <c r="E7180" s="87"/>
      <c r="F7180" s="69"/>
      <c r="G7180" s="69"/>
      <c r="H7180" s="69"/>
      <c r="I7180" s="69"/>
      <c r="J7180" s="70"/>
      <c r="K7180" s="118">
        <f>VLOOKUP(B7180,WB.GDP.1998,'WB (WDI)'!$AO$2,FALSE)</f>
        <v>3442.8323220988191</v>
      </c>
      <c r="L7180" s="112" t="e">
        <f>VLOOKUP($B7180,WB.UNEMP.1998,'WB (WDI)'!$AO$2,FALSE)</f>
        <v>#N/A</v>
      </c>
    </row>
    <row r="7181" spans="1:12" x14ac:dyDescent="0.25">
      <c r="A7181" s="103">
        <v>1998</v>
      </c>
      <c r="B7181" s="104" t="s">
        <v>467</v>
      </c>
      <c r="C7181" s="105" t="s">
        <v>468</v>
      </c>
      <c r="D7181" s="105" t="s">
        <v>440</v>
      </c>
      <c r="E7181" s="87"/>
      <c r="F7181" s="69"/>
      <c r="G7181" s="69"/>
      <c r="H7181" s="69"/>
      <c r="I7181" s="69"/>
      <c r="J7181" s="70"/>
      <c r="K7181" s="118">
        <f>VLOOKUP(B7181,WB.GDP.1998,'WB (WDI)'!$AO$2,FALSE)</f>
        <v>3209.8546408302941</v>
      </c>
      <c r="L7181" s="112" t="e">
        <f>VLOOKUP($B7181,WB.UNEMP.1998,'WB (WDI)'!$AO$2,FALSE)</f>
        <v>#N/A</v>
      </c>
    </row>
    <row r="7182" spans="1:12" x14ac:dyDescent="0.25">
      <c r="A7182" s="103">
        <v>1998</v>
      </c>
      <c r="B7182" s="104" t="s">
        <v>469</v>
      </c>
      <c r="C7182" s="105" t="s">
        <v>470</v>
      </c>
      <c r="D7182" s="105" t="s">
        <v>440</v>
      </c>
      <c r="E7182" s="87"/>
      <c r="F7182" s="69"/>
      <c r="G7182" s="69"/>
      <c r="H7182" s="69"/>
      <c r="I7182" s="69"/>
      <c r="J7182" s="70"/>
      <c r="K7182" s="118" t="e">
        <f>VLOOKUP(B7182,WB.GDP.1998,'WB (WDI)'!$AO$2,FALSE)</f>
        <v>#N/A</v>
      </c>
      <c r="L7182" s="112" t="e">
        <f>VLOOKUP($B7182,WB.UNEMP.1998,'WB (WDI)'!$AO$2,FALSE)</f>
        <v>#N/A</v>
      </c>
    </row>
    <row r="7183" spans="1:12" x14ac:dyDescent="0.25">
      <c r="A7183" s="103">
        <v>1998</v>
      </c>
      <c r="B7183" s="104" t="s">
        <v>471</v>
      </c>
      <c r="C7183" s="105" t="s">
        <v>472</v>
      </c>
      <c r="D7183" s="105" t="s">
        <v>440</v>
      </c>
      <c r="E7183" s="87"/>
      <c r="F7183" s="69"/>
      <c r="G7183" s="69"/>
      <c r="H7183" s="69"/>
      <c r="I7183" s="69"/>
      <c r="J7183" s="70"/>
      <c r="K7183" s="118" t="e">
        <f>VLOOKUP(B7183,WB.GDP.1998,'WB (WDI)'!$AO$2,FALSE)</f>
        <v>#N/A</v>
      </c>
      <c r="L7183" s="112" t="e">
        <f>VLOOKUP($B7183,WB.UNEMP.1998,'WB (WDI)'!$AO$2,FALSE)</f>
        <v>#N/A</v>
      </c>
    </row>
    <row r="7184" spans="1:12" x14ac:dyDescent="0.25">
      <c r="A7184" s="103">
        <v>1998</v>
      </c>
      <c r="B7184" s="104" t="s">
        <v>473</v>
      </c>
      <c r="C7184" s="105" t="s">
        <v>474</v>
      </c>
      <c r="D7184" s="105" t="s">
        <v>440</v>
      </c>
      <c r="E7184" s="87"/>
      <c r="F7184" s="69"/>
      <c r="G7184" s="69"/>
      <c r="H7184" s="69"/>
      <c r="I7184" s="69"/>
      <c r="J7184" s="70"/>
      <c r="K7184" s="118" t="e">
        <f>VLOOKUP(B7184,WB.GDP.1998,'WB (WDI)'!$AO$2,FALSE)</f>
        <v>#N/A</v>
      </c>
      <c r="L7184" s="112" t="e">
        <f>VLOOKUP($B7184,WB.UNEMP.1998,'WB (WDI)'!$AO$2,FALSE)</f>
        <v>#N/A</v>
      </c>
    </row>
    <row r="7185" spans="1:12" x14ac:dyDescent="0.25">
      <c r="A7185" s="103">
        <v>1998</v>
      </c>
      <c r="B7185" s="104" t="s">
        <v>475</v>
      </c>
      <c r="C7185" s="105" t="s">
        <v>476</v>
      </c>
      <c r="D7185" s="105" t="s">
        <v>440</v>
      </c>
      <c r="E7185" s="87"/>
      <c r="F7185" s="69"/>
      <c r="G7185" s="69"/>
      <c r="H7185" s="69"/>
      <c r="I7185" s="69"/>
      <c r="J7185" s="70"/>
      <c r="K7185" s="118" t="e">
        <f>VLOOKUP(B7185,WB.GDP.1998,'WB (WDI)'!$AO$2,FALSE)</f>
        <v>#N/A</v>
      </c>
      <c r="L7185" s="112" t="e">
        <f>VLOOKUP($B7185,WB.UNEMP.1998,'WB (WDI)'!$AO$2,FALSE)</f>
        <v>#N/A</v>
      </c>
    </row>
    <row r="7186" spans="1:12" x14ac:dyDescent="0.25">
      <c r="A7186" s="103">
        <v>1998</v>
      </c>
      <c r="B7186" s="104" t="s">
        <v>477</v>
      </c>
      <c r="C7186" s="105" t="s">
        <v>478</v>
      </c>
      <c r="D7186" s="105" t="s">
        <v>440</v>
      </c>
      <c r="E7186" s="87"/>
      <c r="F7186" s="69"/>
      <c r="G7186" s="69"/>
      <c r="H7186" s="69"/>
      <c r="I7186" s="69"/>
      <c r="J7186" s="70"/>
      <c r="K7186" s="118" t="e">
        <f>VLOOKUP(B7186,WB.GDP.1998,'WB (WDI)'!$AO$2,FALSE)</f>
        <v>#N/A</v>
      </c>
      <c r="L7186" s="112" t="e">
        <f>VLOOKUP($B7186,WB.UNEMP.1998,'WB (WDI)'!$AO$2,FALSE)</f>
        <v>#N/A</v>
      </c>
    </row>
    <row r="7187" spans="1:12" x14ac:dyDescent="0.25">
      <c r="A7187" s="103">
        <v>1998</v>
      </c>
      <c r="B7187" s="104" t="s">
        <v>479</v>
      </c>
      <c r="C7187" s="105" t="s">
        <v>480</v>
      </c>
      <c r="D7187" s="105" t="s">
        <v>440</v>
      </c>
      <c r="E7187" s="87"/>
      <c r="F7187" s="69"/>
      <c r="G7187" s="69"/>
      <c r="H7187" s="69"/>
      <c r="I7187" s="69"/>
      <c r="J7187" s="70"/>
      <c r="K7187" s="118" t="e">
        <f>VLOOKUP(B7187,WB.GDP.1998,'WB (WDI)'!$AO$2,FALSE)</f>
        <v>#N/A</v>
      </c>
      <c r="L7187" s="112" t="e">
        <f>VLOOKUP($B7187,WB.UNEMP.1998,'WB (WDI)'!$AO$2,FALSE)</f>
        <v>#N/A</v>
      </c>
    </row>
    <row r="7188" spans="1:12" x14ac:dyDescent="0.25">
      <c r="A7188" s="103">
        <v>1998</v>
      </c>
      <c r="B7188" s="104" t="s">
        <v>481</v>
      </c>
      <c r="C7188" s="105" t="s">
        <v>482</v>
      </c>
      <c r="D7188" s="105" t="s">
        <v>440</v>
      </c>
      <c r="E7188" s="87"/>
      <c r="F7188" s="69"/>
      <c r="G7188" s="69"/>
      <c r="H7188" s="69"/>
      <c r="I7188" s="69"/>
      <c r="J7188" s="70"/>
      <c r="K7188" s="118" t="e">
        <f>VLOOKUP(B7188,WB.GDP.1998,'WB (WDI)'!$AO$2,FALSE)</f>
        <v>#N/A</v>
      </c>
      <c r="L7188" s="112">
        <f>VLOOKUP($B7188,WB.UNEMP.1998,'WB (WDI)'!$AO$2,FALSE)</f>
        <v>11.4099998474121</v>
      </c>
    </row>
    <row r="7189" spans="1:12" x14ac:dyDescent="0.25">
      <c r="A7189" s="103">
        <v>1998</v>
      </c>
      <c r="B7189" s="104" t="s">
        <v>483</v>
      </c>
      <c r="C7189" s="105" t="s">
        <v>484</v>
      </c>
      <c r="D7189" s="105" t="s">
        <v>440</v>
      </c>
      <c r="E7189" s="87"/>
      <c r="F7189" s="69"/>
      <c r="G7189" s="69"/>
      <c r="H7189" s="69"/>
      <c r="I7189" s="69"/>
      <c r="J7189" s="70"/>
      <c r="K7189" s="118" t="e">
        <f>VLOOKUP(B7189,WB.GDP.1998,'WB (WDI)'!$AO$2,FALSE)</f>
        <v>#N/A</v>
      </c>
      <c r="L7189" s="112" t="e">
        <f>VLOOKUP($B7189,WB.UNEMP.1998,'WB (WDI)'!$AO$2,FALSE)</f>
        <v>#N/A</v>
      </c>
    </row>
    <row r="7190" spans="1:12" x14ac:dyDescent="0.25">
      <c r="A7190" s="103">
        <v>1998</v>
      </c>
      <c r="B7190" s="104" t="s">
        <v>485</v>
      </c>
      <c r="C7190" s="105" t="s">
        <v>486</v>
      </c>
      <c r="D7190" s="105" t="s">
        <v>440</v>
      </c>
      <c r="E7190" s="87"/>
      <c r="F7190" s="69"/>
      <c r="G7190" s="69"/>
      <c r="H7190" s="69"/>
      <c r="I7190" s="69"/>
      <c r="J7190" s="70"/>
      <c r="K7190" s="118" t="e">
        <f>VLOOKUP(B7190,WB.GDP.1998,'WB (WDI)'!$AO$2,FALSE)</f>
        <v>#N/A</v>
      </c>
      <c r="L7190" s="112" t="e">
        <f>VLOOKUP($B7190,WB.UNEMP.1998,'WB (WDI)'!$AO$2,FALSE)</f>
        <v>#N/A</v>
      </c>
    </row>
    <row r="7191" spans="1:12" x14ac:dyDescent="0.25">
      <c r="A7191" s="103">
        <v>1998</v>
      </c>
      <c r="B7191" s="104" t="s">
        <v>487</v>
      </c>
      <c r="C7191" s="105" t="s">
        <v>488</v>
      </c>
      <c r="D7191" s="105" t="s">
        <v>440</v>
      </c>
      <c r="E7191" s="87"/>
      <c r="F7191" s="69"/>
      <c r="G7191" s="69"/>
      <c r="H7191" s="69"/>
      <c r="I7191" s="69"/>
      <c r="J7191" s="70"/>
      <c r="K7191" s="118">
        <f>VLOOKUP(B7191,WB.GDP.1998,'WB (WDI)'!$AO$2,FALSE)</f>
        <v>4446.4185722145867</v>
      </c>
      <c r="L7191" s="112">
        <f>VLOOKUP($B7191,WB.UNEMP.1998,'WB (WDI)'!$AO$2,FALSE)</f>
        <v>4.0100002288818404</v>
      </c>
    </row>
    <row r="7192" spans="1:12" x14ac:dyDescent="0.25">
      <c r="A7192" s="103">
        <v>1998</v>
      </c>
      <c r="B7192" s="104" t="s">
        <v>489</v>
      </c>
      <c r="C7192" s="105" t="s">
        <v>490</v>
      </c>
      <c r="D7192" s="105" t="s">
        <v>440</v>
      </c>
      <c r="E7192" s="87"/>
      <c r="F7192" s="69"/>
      <c r="G7192" s="69"/>
      <c r="H7192" s="69"/>
      <c r="I7192" s="69"/>
      <c r="J7192" s="70"/>
      <c r="K7192" s="118" t="e">
        <f>VLOOKUP(B7192,WB.GDP.1998,'WB (WDI)'!$AO$2,FALSE)</f>
        <v>#N/A</v>
      </c>
      <c r="L7192" s="112" t="e">
        <f>VLOOKUP($B7192,WB.UNEMP.1998,'WB (WDI)'!$AO$2,FALSE)</f>
        <v>#N/A</v>
      </c>
    </row>
    <row r="7193" spans="1:12" x14ac:dyDescent="0.25">
      <c r="A7193" s="103">
        <v>1998</v>
      </c>
      <c r="B7193" s="104" t="s">
        <v>491</v>
      </c>
      <c r="C7193" s="105" t="s">
        <v>492</v>
      </c>
      <c r="D7193" s="105" t="s">
        <v>440</v>
      </c>
      <c r="E7193" s="87"/>
      <c r="F7193" s="69"/>
      <c r="G7193" s="69"/>
      <c r="H7193" s="69"/>
      <c r="I7193" s="69"/>
      <c r="J7193" s="70"/>
      <c r="K7193" s="118">
        <f>VLOOKUP(B7193,WB.GDP.1998,'WB (WDI)'!$AO$2,FALSE)</f>
        <v>4862.0264040304919</v>
      </c>
      <c r="L7193" s="112">
        <f>VLOOKUP($B7193,WB.UNEMP.1998,'WB (WDI)'!$AO$2,FALSE)</f>
        <v>2.9100000858306898</v>
      </c>
    </row>
    <row r="7194" spans="1:12" x14ac:dyDescent="0.25">
      <c r="A7194" s="103">
        <v>1998</v>
      </c>
      <c r="B7194" s="104" t="s">
        <v>493</v>
      </c>
      <c r="C7194" s="105" t="s">
        <v>494</v>
      </c>
      <c r="D7194" s="105" t="s">
        <v>440</v>
      </c>
      <c r="E7194" s="87"/>
      <c r="F7194" s="69"/>
      <c r="G7194" s="69"/>
      <c r="H7194" s="69"/>
      <c r="I7194" s="69"/>
      <c r="J7194" s="70"/>
      <c r="K7194" s="118">
        <f>VLOOKUP(B7194,WB.GDP.1998,'WB (WDI)'!$AO$2,FALSE)</f>
        <v>3462.2695983326139</v>
      </c>
      <c r="L7194" s="112" t="e">
        <f>VLOOKUP($B7194,WB.UNEMP.1998,'WB (WDI)'!$AO$2,FALSE)</f>
        <v>#N/A</v>
      </c>
    </row>
    <row r="7195" spans="1:12" ht="15.75" thickBot="1" x14ac:dyDescent="0.3">
      <c r="A7195" s="106">
        <v>1998</v>
      </c>
      <c r="B7195" s="107" t="s">
        <v>495</v>
      </c>
      <c r="C7195" s="108" t="s">
        <v>496</v>
      </c>
      <c r="D7195" s="108" t="s">
        <v>440</v>
      </c>
      <c r="E7195" s="88"/>
      <c r="F7195" s="56"/>
      <c r="G7195" s="56"/>
      <c r="H7195" s="56"/>
      <c r="I7195" s="56"/>
      <c r="J7195" s="71"/>
      <c r="K7195" s="119" t="e">
        <f>VLOOKUP(B7195,WB.GDP.1998,'WB (WDI)'!$AO$2,FALSE)</f>
        <v>#N/A</v>
      </c>
      <c r="L7195" s="113" t="e">
        <f>VLOOKUP($B7195,WB.UNEMP.1998,'WB (WDI)'!$AO$2,FALSE)</f>
        <v>#N/A</v>
      </c>
    </row>
    <row r="7196" spans="1:12" x14ac:dyDescent="0.25">
      <c r="A7196" s="103">
        <v>1999</v>
      </c>
      <c r="B7196" s="104" t="s">
        <v>4</v>
      </c>
      <c r="C7196" s="105" t="s">
        <v>5</v>
      </c>
      <c r="D7196" s="105" t="s">
        <v>6</v>
      </c>
      <c r="E7196" s="86"/>
      <c r="F7196" s="69"/>
      <c r="G7196" s="69"/>
      <c r="H7196" s="69"/>
      <c r="I7196" s="69"/>
      <c r="J7196" s="70"/>
      <c r="K7196" s="118">
        <f>VLOOKUP(B7196,WB.GDP.1999,'WB (WDI)'!$AP$2,FALSE)</f>
        <v>8506.3456787156447</v>
      </c>
      <c r="L7196" s="112">
        <f>VLOOKUP($B7196,WB.UNEMP.1999,'WB (WDI)'!$AP$2,FALSE)</f>
        <v>28.370000839233398</v>
      </c>
    </row>
    <row r="7197" spans="1:12" x14ac:dyDescent="0.25">
      <c r="A7197" s="103">
        <v>1999</v>
      </c>
      <c r="B7197" s="104" t="s">
        <v>7</v>
      </c>
      <c r="C7197" s="105" t="s">
        <v>8</v>
      </c>
      <c r="D7197" s="105" t="s">
        <v>6</v>
      </c>
      <c r="E7197" s="87"/>
      <c r="F7197" s="69"/>
      <c r="G7197" s="69"/>
      <c r="H7197" s="69"/>
      <c r="I7197" s="69"/>
      <c r="J7197" s="70"/>
      <c r="K7197" s="118">
        <f>VLOOKUP(B7197,WB.GDP.1999,'WB (WDI)'!$AP$2,FALSE)</f>
        <v>7422.8352986380642</v>
      </c>
      <c r="L7197" s="112">
        <f>VLOOKUP($B7197,WB.UNEMP.1999,'WB (WDI)'!$AP$2,FALSE)</f>
        <v>7.9499998092651403</v>
      </c>
    </row>
    <row r="7198" spans="1:12" x14ac:dyDescent="0.25">
      <c r="A7198" s="103">
        <v>1999</v>
      </c>
      <c r="B7198" s="104" t="s">
        <v>9</v>
      </c>
      <c r="C7198" s="105" t="s">
        <v>10</v>
      </c>
      <c r="D7198" s="105" t="s">
        <v>6</v>
      </c>
      <c r="E7198" s="87"/>
      <c r="F7198" s="69"/>
      <c r="G7198" s="69"/>
      <c r="H7198" s="69"/>
      <c r="I7198" s="69"/>
      <c r="J7198" s="70"/>
      <c r="K7198" s="118">
        <f>VLOOKUP(B7198,WB.GDP.1999,'WB (WDI)'!$AP$2,FALSE)</f>
        <v>16402.94531535836</v>
      </c>
      <c r="L7198" s="112">
        <f>VLOOKUP($B7198,WB.UNEMP.1999,'WB (WDI)'!$AP$2,FALSE)</f>
        <v>19.2399997711182</v>
      </c>
    </row>
    <row r="7199" spans="1:12" x14ac:dyDescent="0.25">
      <c r="A7199" s="103">
        <v>1999</v>
      </c>
      <c r="B7199" s="104" t="s">
        <v>11</v>
      </c>
      <c r="C7199" s="105" t="s">
        <v>12</v>
      </c>
      <c r="D7199" s="105" t="s">
        <v>6</v>
      </c>
      <c r="E7199" s="87"/>
      <c r="F7199" s="69"/>
      <c r="G7199" s="69"/>
      <c r="H7199" s="69"/>
      <c r="I7199" s="69"/>
      <c r="J7199" s="70"/>
      <c r="K7199" s="118">
        <f>VLOOKUP(B7199,WB.GDP.1999,'WB (WDI)'!$AP$2,FALSE)</f>
        <v>4343.6657667238396</v>
      </c>
      <c r="L7199" s="112">
        <f>VLOOKUP($B7199,WB.UNEMP.1999,'WB (WDI)'!$AP$2,FALSE)</f>
        <v>13.939999580383301</v>
      </c>
    </row>
    <row r="7200" spans="1:12" x14ac:dyDescent="0.25">
      <c r="A7200" s="103">
        <v>1999</v>
      </c>
      <c r="B7200" s="104" t="s">
        <v>13</v>
      </c>
      <c r="C7200" s="105" t="s">
        <v>14</v>
      </c>
      <c r="D7200" s="105" t="s">
        <v>6</v>
      </c>
      <c r="E7200" s="87"/>
      <c r="F7200" s="69"/>
      <c r="G7200" s="69"/>
      <c r="H7200" s="69"/>
      <c r="I7200" s="69"/>
      <c r="J7200" s="70"/>
      <c r="K7200" s="118">
        <f>VLOOKUP(B7200,WB.GDP.1999,'WB (WDI)'!$AP$2,FALSE)</f>
        <v>2205.0156774122302</v>
      </c>
      <c r="L7200" s="112">
        <f>VLOOKUP($B7200,WB.UNEMP.1999,'WB (WDI)'!$AP$2,FALSE)</f>
        <v>15.4899997711182</v>
      </c>
    </row>
    <row r="7201" spans="1:12" x14ac:dyDescent="0.25">
      <c r="A7201" s="103">
        <v>1999</v>
      </c>
      <c r="B7201" s="104" t="s">
        <v>15</v>
      </c>
      <c r="C7201" s="105" t="s">
        <v>16</v>
      </c>
      <c r="D7201" s="105" t="s">
        <v>6</v>
      </c>
      <c r="E7201" s="87"/>
      <c r="F7201" s="69"/>
      <c r="G7201" s="69"/>
      <c r="H7201" s="69"/>
      <c r="I7201" s="69"/>
      <c r="J7201" s="70"/>
      <c r="K7201" s="118">
        <f>VLOOKUP(B7201,WB.GDP.1999,'WB (WDI)'!$AP$2,FALSE)</f>
        <v>7068.6797483149458</v>
      </c>
      <c r="L7201" s="112">
        <f>VLOOKUP($B7201,WB.UNEMP.1999,'WB (WDI)'!$AP$2,FALSE)</f>
        <v>15.210000038146999</v>
      </c>
    </row>
    <row r="7202" spans="1:12" x14ac:dyDescent="0.25">
      <c r="A7202" s="103">
        <v>1999</v>
      </c>
      <c r="B7202" s="104" t="s">
        <v>17</v>
      </c>
      <c r="C7202" s="105" t="s">
        <v>18</v>
      </c>
      <c r="D7202" s="105" t="s">
        <v>6</v>
      </c>
      <c r="E7202" s="87"/>
      <c r="F7202" s="69"/>
      <c r="G7202" s="69"/>
      <c r="H7202" s="69"/>
      <c r="I7202" s="69"/>
      <c r="J7202" s="70"/>
      <c r="K7202" s="118" t="e">
        <f>VLOOKUP(B7202,WB.GDP.1999,'WB (WDI)'!$AP$2,FALSE)</f>
        <v>#N/A</v>
      </c>
      <c r="L7202" s="112" t="e">
        <f>VLOOKUP($B7202,WB.UNEMP.1999,'WB (WDI)'!$AP$2,FALSE)</f>
        <v>#N/A</v>
      </c>
    </row>
    <row r="7203" spans="1:12" x14ac:dyDescent="0.25">
      <c r="A7203" s="103">
        <v>1999</v>
      </c>
      <c r="B7203" s="104" t="s">
        <v>19</v>
      </c>
      <c r="C7203" s="105" t="s">
        <v>20</v>
      </c>
      <c r="D7203" s="105" t="s">
        <v>6</v>
      </c>
      <c r="E7203" s="87"/>
      <c r="F7203" s="69"/>
      <c r="G7203" s="69"/>
      <c r="H7203" s="69"/>
      <c r="I7203" s="69"/>
      <c r="J7203" s="70"/>
      <c r="K7203" s="118">
        <f>VLOOKUP(B7203,WB.GDP.1999,'WB (WDI)'!$AP$2,FALSE)</f>
        <v>4740.6698332874903</v>
      </c>
      <c r="L7203" s="112">
        <f>VLOOKUP($B7203,WB.UNEMP.1999,'WB (WDI)'!$AP$2,FALSE)</f>
        <v>3.8800001144409202</v>
      </c>
    </row>
    <row r="7204" spans="1:12" x14ac:dyDescent="0.25">
      <c r="A7204" s="103">
        <v>1999</v>
      </c>
      <c r="B7204" s="104" t="s">
        <v>21</v>
      </c>
      <c r="C7204" s="105" t="s">
        <v>22</v>
      </c>
      <c r="D7204" s="105" t="s">
        <v>6</v>
      </c>
      <c r="E7204" s="87"/>
      <c r="F7204" s="69"/>
      <c r="G7204" s="69"/>
      <c r="H7204" s="69"/>
      <c r="I7204" s="69"/>
      <c r="J7204" s="70"/>
      <c r="K7204" s="118">
        <f>VLOOKUP(B7204,WB.GDP.1999,'WB (WDI)'!$AP$2,FALSE)</f>
        <v>2411.993011279686</v>
      </c>
      <c r="L7204" s="112">
        <f>VLOOKUP($B7204,WB.UNEMP.1999,'WB (WDI)'!$AP$2,FALSE)</f>
        <v>0.92000001668930098</v>
      </c>
    </row>
    <row r="7205" spans="1:12" x14ac:dyDescent="0.25">
      <c r="A7205" s="103">
        <v>1999</v>
      </c>
      <c r="B7205" s="104" t="s">
        <v>23</v>
      </c>
      <c r="C7205" s="105" t="s">
        <v>24</v>
      </c>
      <c r="D7205" s="105" t="s">
        <v>6</v>
      </c>
      <c r="E7205" s="87"/>
      <c r="F7205" s="69"/>
      <c r="G7205" s="69"/>
      <c r="H7205" s="69"/>
      <c r="I7205" s="69"/>
      <c r="J7205" s="70"/>
      <c r="K7205" s="118">
        <f>VLOOKUP(B7205,WB.GDP.1999,'WB (WDI)'!$AP$2,FALSE)</f>
        <v>11447.305143229196</v>
      </c>
      <c r="L7205" s="112">
        <f>VLOOKUP($B7205,WB.UNEMP.1999,'WB (WDI)'!$AP$2,FALSE)</f>
        <v>18.340000152587901</v>
      </c>
    </row>
    <row r="7206" spans="1:12" x14ac:dyDescent="0.25">
      <c r="A7206" s="103">
        <v>1999</v>
      </c>
      <c r="B7206" s="104" t="s">
        <v>25</v>
      </c>
      <c r="C7206" s="105" t="s">
        <v>26</v>
      </c>
      <c r="D7206" s="105" t="s">
        <v>6</v>
      </c>
      <c r="E7206" s="87"/>
      <c r="F7206" s="69"/>
      <c r="G7206" s="69"/>
      <c r="H7206" s="69"/>
      <c r="I7206" s="69"/>
      <c r="J7206" s="70"/>
      <c r="K7206" s="118" t="e">
        <f>VLOOKUP(B7206,WB.GDP.1999,'WB (WDI)'!$AP$2,FALSE)</f>
        <v>#N/A</v>
      </c>
      <c r="L7206" s="112" t="e">
        <f>VLOOKUP($B7206,WB.UNEMP.1999,'WB (WDI)'!$AP$2,FALSE)</f>
        <v>#N/A</v>
      </c>
    </row>
    <row r="7207" spans="1:12" x14ac:dyDescent="0.25">
      <c r="A7207" s="103">
        <v>1999</v>
      </c>
      <c r="B7207" s="104" t="s">
        <v>27</v>
      </c>
      <c r="C7207" s="105" t="s">
        <v>28</v>
      </c>
      <c r="D7207" s="105" t="s">
        <v>6</v>
      </c>
      <c r="E7207" s="87"/>
      <c r="F7207" s="69"/>
      <c r="G7207" s="69"/>
      <c r="H7207" s="69"/>
      <c r="I7207" s="69"/>
      <c r="J7207" s="70"/>
      <c r="K7207" s="118">
        <f>VLOOKUP(B7207,WB.GDP.1999,'WB (WDI)'!$AP$2,FALSE)</f>
        <v>1309.4020097918194</v>
      </c>
      <c r="L7207" s="112">
        <f>VLOOKUP($B7207,WB.UNEMP.1999,'WB (WDI)'!$AP$2,FALSE)</f>
        <v>2.5199999809265101</v>
      </c>
    </row>
    <row r="7208" spans="1:12" x14ac:dyDescent="0.25">
      <c r="A7208" s="103">
        <v>1999</v>
      </c>
      <c r="B7208" s="104" t="s">
        <v>29</v>
      </c>
      <c r="C7208" s="105" t="s">
        <v>30</v>
      </c>
      <c r="D7208" s="105" t="s">
        <v>6</v>
      </c>
      <c r="E7208" s="87"/>
      <c r="F7208" s="69"/>
      <c r="G7208" s="69"/>
      <c r="H7208" s="69"/>
      <c r="I7208" s="69"/>
      <c r="J7208" s="70"/>
      <c r="K7208" s="118">
        <f>VLOOKUP(B7208,WB.GDP.1999,'WB (WDI)'!$AP$2,FALSE)</f>
        <v>850.04801622698119</v>
      </c>
      <c r="L7208" s="112">
        <f>VLOOKUP($B7208,WB.UNEMP.1999,'WB (WDI)'!$AP$2,FALSE)</f>
        <v>1.8899999856948899</v>
      </c>
    </row>
    <row r="7209" spans="1:12" x14ac:dyDescent="0.25">
      <c r="A7209" s="103">
        <v>1999</v>
      </c>
      <c r="B7209" s="104" t="s">
        <v>31</v>
      </c>
      <c r="C7209" s="105" t="s">
        <v>32</v>
      </c>
      <c r="D7209" s="105" t="s">
        <v>6</v>
      </c>
      <c r="E7209" s="87"/>
      <c r="F7209" s="69"/>
      <c r="G7209" s="69"/>
      <c r="H7209" s="69"/>
      <c r="I7209" s="69"/>
      <c r="J7209" s="70"/>
      <c r="K7209" s="118">
        <f>VLOOKUP(B7209,WB.GDP.1999,'WB (WDI)'!$AP$2,FALSE)</f>
        <v>3622.6882176935947</v>
      </c>
      <c r="L7209" s="112">
        <f>VLOOKUP($B7209,WB.UNEMP.1999,'WB (WDI)'!$AP$2,FALSE)</f>
        <v>10.819999694824199</v>
      </c>
    </row>
    <row r="7210" spans="1:12" x14ac:dyDescent="0.25">
      <c r="A7210" s="103">
        <v>1999</v>
      </c>
      <c r="B7210" s="104" t="s">
        <v>33</v>
      </c>
      <c r="C7210" s="105" t="s">
        <v>34</v>
      </c>
      <c r="D7210" s="105" t="s">
        <v>6</v>
      </c>
      <c r="E7210" s="87"/>
      <c r="F7210" s="69"/>
      <c r="G7210" s="69"/>
      <c r="H7210" s="69"/>
      <c r="I7210" s="69"/>
      <c r="J7210" s="70"/>
      <c r="K7210" s="118">
        <f>VLOOKUP(B7210,WB.GDP.1999,'WB (WDI)'!$AP$2,FALSE)</f>
        <v>2726.6689883006165</v>
      </c>
      <c r="L7210" s="112">
        <f>VLOOKUP($B7210,WB.UNEMP.1999,'WB (WDI)'!$AP$2,FALSE)</f>
        <v>7.75</v>
      </c>
    </row>
    <row r="7211" spans="1:12" x14ac:dyDescent="0.25">
      <c r="A7211" s="103">
        <v>1999</v>
      </c>
      <c r="B7211" s="104" t="s">
        <v>35</v>
      </c>
      <c r="C7211" s="105" t="s">
        <v>36</v>
      </c>
      <c r="D7211" s="105" t="s">
        <v>6</v>
      </c>
      <c r="E7211" s="87"/>
      <c r="F7211" s="69"/>
      <c r="G7211" s="69"/>
      <c r="H7211" s="69"/>
      <c r="I7211" s="69"/>
      <c r="J7211" s="70"/>
      <c r="K7211" s="118">
        <f>VLOOKUP(B7211,WB.GDP.1999,'WB (WDI)'!$AP$2,FALSE)</f>
        <v>1091.3623607580585</v>
      </c>
      <c r="L7211" s="112">
        <f>VLOOKUP($B7211,WB.UNEMP.1999,'WB (WDI)'!$AP$2,FALSE)</f>
        <v>4.5</v>
      </c>
    </row>
    <row r="7212" spans="1:12" x14ac:dyDescent="0.25">
      <c r="A7212" s="103">
        <v>1999</v>
      </c>
      <c r="B7212" s="104" t="s">
        <v>37</v>
      </c>
      <c r="C7212" s="105" t="s">
        <v>38</v>
      </c>
      <c r="D7212" s="105" t="s">
        <v>6</v>
      </c>
      <c r="E7212" s="87"/>
      <c r="F7212" s="69"/>
      <c r="G7212" s="69"/>
      <c r="H7212" s="69"/>
      <c r="I7212" s="69"/>
      <c r="J7212" s="70"/>
      <c r="K7212" s="118">
        <f>VLOOKUP(B7212,WB.GDP.1999,'WB (WDI)'!$AP$2,FALSE)</f>
        <v>939.27245389534653</v>
      </c>
      <c r="L7212" s="112">
        <f>VLOOKUP($B7212,WB.UNEMP.1999,'WB (WDI)'!$AP$2,FALSE)</f>
        <v>1</v>
      </c>
    </row>
    <row r="7213" spans="1:12" x14ac:dyDescent="0.25">
      <c r="A7213" s="103">
        <v>1999</v>
      </c>
      <c r="B7213" s="104" t="s">
        <v>39</v>
      </c>
      <c r="C7213" s="105" t="s">
        <v>40</v>
      </c>
      <c r="D7213" s="105" t="s">
        <v>6</v>
      </c>
      <c r="E7213" s="87"/>
      <c r="F7213" s="69"/>
      <c r="G7213" s="69"/>
      <c r="H7213" s="69"/>
      <c r="I7213" s="69"/>
      <c r="J7213" s="70"/>
      <c r="K7213" s="118">
        <f>VLOOKUP(B7213,WB.GDP.1999,'WB (WDI)'!$AP$2,FALSE)</f>
        <v>2621.591166781448</v>
      </c>
      <c r="L7213" s="112">
        <f>VLOOKUP($B7213,WB.UNEMP.1999,'WB (WDI)'!$AP$2,FALSE)</f>
        <v>4.6100001335143999</v>
      </c>
    </row>
    <row r="7214" spans="1:12" x14ac:dyDescent="0.25">
      <c r="A7214" s="103">
        <v>1999</v>
      </c>
      <c r="B7214" s="104" t="s">
        <v>41</v>
      </c>
      <c r="C7214" s="105" t="s">
        <v>42</v>
      </c>
      <c r="D7214" s="105" t="s">
        <v>6</v>
      </c>
      <c r="E7214" s="87"/>
      <c r="F7214" s="69"/>
      <c r="G7214" s="69"/>
      <c r="H7214" s="69"/>
      <c r="I7214" s="69"/>
      <c r="J7214" s="70"/>
      <c r="K7214" s="118">
        <f>VLOOKUP(B7214,WB.GDP.1999,'WB (WDI)'!$AP$2,FALSE)</f>
        <v>4248.7403183446813</v>
      </c>
      <c r="L7214" s="112">
        <f>VLOOKUP($B7214,WB.UNEMP.1999,'WB (WDI)'!$AP$2,FALSE)</f>
        <v>20.049999237060501</v>
      </c>
    </row>
    <row r="7215" spans="1:12" x14ac:dyDescent="0.25">
      <c r="A7215" s="103">
        <v>1999</v>
      </c>
      <c r="B7215" s="104" t="s">
        <v>43</v>
      </c>
      <c r="C7215" s="105" t="s">
        <v>44</v>
      </c>
      <c r="D7215" s="105" t="s">
        <v>6</v>
      </c>
      <c r="E7215" s="87"/>
      <c r="F7215" s="69"/>
      <c r="G7215" s="69"/>
      <c r="H7215" s="69"/>
      <c r="I7215" s="69"/>
      <c r="J7215" s="70"/>
      <c r="K7215" s="118">
        <f>VLOOKUP(B7215,WB.GDP.1999,'WB (WDI)'!$AP$2,FALSE)</f>
        <v>4290.3961283192029</v>
      </c>
      <c r="L7215" s="112">
        <f>VLOOKUP($B7215,WB.UNEMP.1999,'WB (WDI)'!$AP$2,FALSE)</f>
        <v>4.3299999237060502</v>
      </c>
    </row>
    <row r="7216" spans="1:12" x14ac:dyDescent="0.25">
      <c r="A7216" s="103">
        <v>1999</v>
      </c>
      <c r="B7216" s="104" t="s">
        <v>45</v>
      </c>
      <c r="C7216" s="105" t="s">
        <v>46</v>
      </c>
      <c r="D7216" s="105" t="s">
        <v>6</v>
      </c>
      <c r="E7216" s="87"/>
      <c r="F7216" s="69"/>
      <c r="G7216" s="69"/>
      <c r="H7216" s="69"/>
      <c r="I7216" s="69"/>
      <c r="J7216" s="70"/>
      <c r="K7216" s="118">
        <f>VLOOKUP(B7216,WB.GDP.1999,'WB (WDI)'!$AP$2,FALSE)</f>
        <v>828.20929175952415</v>
      </c>
      <c r="L7216" s="112">
        <f>VLOOKUP($B7216,WB.UNEMP.1999,'WB (WDI)'!$AP$2,FALSE)</f>
        <v>2.9300000667571999</v>
      </c>
    </row>
    <row r="7217" spans="1:12" x14ac:dyDescent="0.25">
      <c r="A7217" s="103">
        <v>1999</v>
      </c>
      <c r="B7217" s="104" t="s">
        <v>47</v>
      </c>
      <c r="C7217" s="105" t="s">
        <v>48</v>
      </c>
      <c r="D7217" s="105" t="s">
        <v>6</v>
      </c>
      <c r="E7217" s="87"/>
      <c r="F7217" s="69"/>
      <c r="G7217" s="69"/>
      <c r="H7217" s="69"/>
      <c r="I7217" s="69"/>
      <c r="J7217" s="70"/>
      <c r="K7217" s="118" t="e">
        <f>VLOOKUP(B7217,WB.GDP.1999,'WB (WDI)'!$AP$2,FALSE)</f>
        <v>#N/A</v>
      </c>
      <c r="L7217" s="112">
        <f>VLOOKUP($B7217,WB.UNEMP.1999,'WB (WDI)'!$AP$2,FALSE)</f>
        <v>11.699999809265099</v>
      </c>
    </row>
    <row r="7218" spans="1:12" x14ac:dyDescent="0.25">
      <c r="A7218" s="103">
        <v>1999</v>
      </c>
      <c r="B7218" s="104" t="s">
        <v>49</v>
      </c>
      <c r="C7218" s="105" t="s">
        <v>50</v>
      </c>
      <c r="D7218" s="105" t="s">
        <v>6</v>
      </c>
      <c r="E7218" s="87"/>
      <c r="F7218" s="69"/>
      <c r="G7218" s="69"/>
      <c r="H7218" s="69"/>
      <c r="I7218" s="69"/>
      <c r="J7218" s="70"/>
      <c r="K7218" s="118">
        <f>VLOOKUP(B7218,WB.GDP.1999,'WB (WDI)'!$AP$2,FALSE)</f>
        <v>9851.190917471411</v>
      </c>
      <c r="L7218" s="112">
        <f>VLOOKUP($B7218,WB.UNEMP.1999,'WB (WDI)'!$AP$2,FALSE)</f>
        <v>8.5699996948242205</v>
      </c>
    </row>
    <row r="7219" spans="1:12" x14ac:dyDescent="0.25">
      <c r="A7219" s="103">
        <v>1999</v>
      </c>
      <c r="B7219" s="104" t="s">
        <v>51</v>
      </c>
      <c r="C7219" s="105" t="s">
        <v>52</v>
      </c>
      <c r="D7219" s="105" t="s">
        <v>6</v>
      </c>
      <c r="E7219" s="87"/>
      <c r="F7219" s="69"/>
      <c r="G7219" s="69"/>
      <c r="H7219" s="69"/>
      <c r="I7219" s="69"/>
      <c r="J7219" s="70"/>
      <c r="K7219" s="118" t="e">
        <f>VLOOKUP(B7219,WB.GDP.1999,'WB (WDI)'!$AP$2,FALSE)</f>
        <v>#N/A</v>
      </c>
      <c r="L7219" s="112">
        <f>VLOOKUP($B7219,WB.UNEMP.1999,'WB (WDI)'!$AP$2,FALSE)</f>
        <v>6.9000000953674299</v>
      </c>
    </row>
    <row r="7220" spans="1:12" x14ac:dyDescent="0.25">
      <c r="A7220" s="103">
        <v>1999</v>
      </c>
      <c r="B7220" s="104" t="s">
        <v>53</v>
      </c>
      <c r="C7220" s="105" t="s">
        <v>54</v>
      </c>
      <c r="D7220" s="105" t="s">
        <v>6</v>
      </c>
      <c r="E7220" s="87"/>
      <c r="F7220" s="69"/>
      <c r="G7220" s="69"/>
      <c r="H7220" s="69"/>
      <c r="I7220" s="69"/>
      <c r="J7220" s="70"/>
      <c r="K7220" s="118">
        <f>VLOOKUP(B7220,WB.GDP.1999,'WB (WDI)'!$AP$2,FALSE)</f>
        <v>5545.0860049174271</v>
      </c>
      <c r="L7220" s="112">
        <f>VLOOKUP($B7220,WB.UNEMP.1999,'WB (WDI)'!$AP$2,FALSE)</f>
        <v>23.819999694824201</v>
      </c>
    </row>
    <row r="7221" spans="1:12" x14ac:dyDescent="0.25">
      <c r="A7221" s="103">
        <v>1999</v>
      </c>
      <c r="B7221" s="104" t="s">
        <v>55</v>
      </c>
      <c r="C7221" s="105" t="s">
        <v>56</v>
      </c>
      <c r="D7221" s="105" t="s">
        <v>6</v>
      </c>
      <c r="E7221" s="87"/>
      <c r="F7221" s="69"/>
      <c r="G7221" s="69"/>
      <c r="H7221" s="69"/>
      <c r="I7221" s="69"/>
      <c r="J7221" s="70"/>
      <c r="K7221" s="118">
        <f>VLOOKUP(B7221,WB.GDP.1999,'WB (WDI)'!$AP$2,FALSE)</f>
        <v>706.16428534439956</v>
      </c>
      <c r="L7221" s="112">
        <f>VLOOKUP($B7221,WB.UNEMP.1999,'WB (WDI)'!$AP$2,FALSE)</f>
        <v>3.71000003814697</v>
      </c>
    </row>
    <row r="7222" spans="1:12" x14ac:dyDescent="0.25">
      <c r="A7222" s="103">
        <v>1999</v>
      </c>
      <c r="B7222" s="104" t="s">
        <v>57</v>
      </c>
      <c r="C7222" s="105" t="s">
        <v>58</v>
      </c>
      <c r="D7222" s="105" t="s">
        <v>6</v>
      </c>
      <c r="E7222" s="87"/>
      <c r="F7222" s="69"/>
      <c r="G7222" s="69"/>
      <c r="H7222" s="69"/>
      <c r="I7222" s="69"/>
      <c r="J7222" s="70"/>
      <c r="K7222" s="118" t="e">
        <f>VLOOKUP(B7222,WB.GDP.1999,'WB (WDI)'!$AP$2,FALSE)</f>
        <v>#N/A</v>
      </c>
      <c r="L7222" s="112" t="e">
        <f>VLOOKUP($B7222,WB.UNEMP.1999,'WB (WDI)'!$AP$2,FALSE)</f>
        <v>#N/A</v>
      </c>
    </row>
    <row r="7223" spans="1:12" x14ac:dyDescent="0.25">
      <c r="A7223" s="103">
        <v>1999</v>
      </c>
      <c r="B7223" s="104" t="s">
        <v>59</v>
      </c>
      <c r="C7223" s="105" t="s">
        <v>60</v>
      </c>
      <c r="D7223" s="105" t="s">
        <v>6</v>
      </c>
      <c r="E7223" s="87"/>
      <c r="F7223" s="69"/>
      <c r="G7223" s="69"/>
      <c r="H7223" s="69"/>
      <c r="I7223" s="69"/>
      <c r="J7223" s="70"/>
      <c r="K7223" s="118">
        <f>VLOOKUP(B7223,WB.GDP.1999,'WB (WDI)'!$AP$2,FALSE)</f>
        <v>17297.892562787096</v>
      </c>
      <c r="L7223" s="112">
        <f>VLOOKUP($B7223,WB.UNEMP.1999,'WB (WDI)'!$AP$2,FALSE)</f>
        <v>17.4899997711182</v>
      </c>
    </row>
    <row r="7224" spans="1:12" x14ac:dyDescent="0.25">
      <c r="A7224" s="103">
        <v>1999</v>
      </c>
      <c r="B7224" s="104" t="s">
        <v>61</v>
      </c>
      <c r="C7224" s="105" t="s">
        <v>62</v>
      </c>
      <c r="D7224" s="105" t="s">
        <v>6</v>
      </c>
      <c r="E7224" s="87"/>
      <c r="F7224" s="69"/>
      <c r="G7224" s="69"/>
      <c r="H7224" s="69"/>
      <c r="I7224" s="69"/>
      <c r="J7224" s="70"/>
      <c r="K7224" s="118">
        <f>VLOOKUP(B7224,WB.GDP.1999,'WB (WDI)'!$AP$2,FALSE)</f>
        <v>2220.4935619537714</v>
      </c>
      <c r="L7224" s="112">
        <f>VLOOKUP($B7224,WB.UNEMP.1999,'WB (WDI)'!$AP$2,FALSE)</f>
        <v>9.5699996948242205</v>
      </c>
    </row>
    <row r="7225" spans="1:12" x14ac:dyDescent="0.25">
      <c r="A7225" s="103">
        <v>1999</v>
      </c>
      <c r="B7225" s="104" t="s">
        <v>63</v>
      </c>
      <c r="C7225" s="105" t="s">
        <v>64</v>
      </c>
      <c r="D7225" s="105" t="s">
        <v>6</v>
      </c>
      <c r="E7225" s="87"/>
      <c r="F7225" s="69"/>
      <c r="G7225" s="69"/>
      <c r="H7225" s="69"/>
      <c r="I7225" s="69"/>
      <c r="J7225" s="70"/>
      <c r="K7225" s="118">
        <f>VLOOKUP(B7225,WB.GDP.1999,'WB (WDI)'!$AP$2,FALSE)</f>
        <v>2704.7313258667855</v>
      </c>
      <c r="L7225" s="112">
        <f>VLOOKUP($B7225,WB.UNEMP.1999,'WB (WDI)'!$AP$2,FALSE)</f>
        <v>10.1000003814697</v>
      </c>
    </row>
    <row r="7226" spans="1:12" x14ac:dyDescent="0.25">
      <c r="A7226" s="103">
        <v>1999</v>
      </c>
      <c r="B7226" s="104" t="s">
        <v>65</v>
      </c>
      <c r="C7226" s="105" t="s">
        <v>66</v>
      </c>
      <c r="D7226" s="105" t="s">
        <v>6</v>
      </c>
      <c r="E7226" s="87"/>
      <c r="F7226" s="69"/>
      <c r="G7226" s="69"/>
      <c r="H7226" s="69"/>
      <c r="I7226" s="69"/>
      <c r="J7226" s="70"/>
      <c r="K7226" s="118">
        <f>VLOOKUP(B7226,WB.GDP.1999,'WB (WDI)'!$AP$2,FALSE)</f>
        <v>1701.7591600257722</v>
      </c>
      <c r="L7226" s="112">
        <f>VLOOKUP($B7226,WB.UNEMP.1999,'WB (WDI)'!$AP$2,FALSE)</f>
        <v>4.5500001907348597</v>
      </c>
    </row>
    <row r="7227" spans="1:12" x14ac:dyDescent="0.25">
      <c r="A7227" s="103">
        <v>1999</v>
      </c>
      <c r="B7227" s="104" t="s">
        <v>67</v>
      </c>
      <c r="C7227" s="105" t="s">
        <v>68</v>
      </c>
      <c r="D7227" s="105" t="s">
        <v>6</v>
      </c>
      <c r="E7227" s="87"/>
      <c r="F7227" s="69"/>
      <c r="G7227" s="69"/>
      <c r="H7227" s="69"/>
      <c r="I7227" s="69"/>
      <c r="J7227" s="70"/>
      <c r="K7227" s="118">
        <f>VLOOKUP(B7227,WB.GDP.1999,'WB (WDI)'!$AP$2,FALSE)</f>
        <v>1667.6343632148362</v>
      </c>
      <c r="L7227" s="112">
        <f>VLOOKUP($B7227,WB.UNEMP.1999,'WB (WDI)'!$AP$2,FALSE)</f>
        <v>3.1800000667571999</v>
      </c>
    </row>
    <row r="7228" spans="1:12" x14ac:dyDescent="0.25">
      <c r="A7228" s="103">
        <v>1999</v>
      </c>
      <c r="B7228" s="104" t="s">
        <v>69</v>
      </c>
      <c r="C7228" s="105" t="s">
        <v>70</v>
      </c>
      <c r="D7228" s="105" t="s">
        <v>6</v>
      </c>
      <c r="E7228" s="87"/>
      <c r="F7228" s="69"/>
      <c r="G7228" s="69"/>
      <c r="H7228" s="69"/>
      <c r="I7228" s="69"/>
      <c r="J7228" s="70"/>
      <c r="K7228" s="118">
        <f>VLOOKUP(B7228,WB.GDP.1999,'WB (WDI)'!$AP$2,FALSE)</f>
        <v>2930.0145921696108</v>
      </c>
      <c r="L7228" s="112">
        <f>VLOOKUP($B7228,WB.UNEMP.1999,'WB (WDI)'!$AP$2,FALSE)</f>
        <v>2.9500000476837198</v>
      </c>
    </row>
    <row r="7229" spans="1:12" x14ac:dyDescent="0.25">
      <c r="A7229" s="103">
        <v>1999</v>
      </c>
      <c r="B7229" s="104" t="s">
        <v>71</v>
      </c>
      <c r="C7229" s="105" t="s">
        <v>72</v>
      </c>
      <c r="D7229" s="105" t="s">
        <v>6</v>
      </c>
      <c r="E7229" s="87"/>
      <c r="F7229" s="69"/>
      <c r="G7229" s="69"/>
      <c r="H7229" s="69"/>
      <c r="I7229" s="69"/>
      <c r="J7229" s="70"/>
      <c r="K7229" s="118">
        <f>VLOOKUP(B7229,WB.GDP.1999,'WB (WDI)'!$AP$2,FALSE)</f>
        <v>1568.9802836623317</v>
      </c>
      <c r="L7229" s="112">
        <f>VLOOKUP($B7229,WB.UNEMP.1999,'WB (WDI)'!$AP$2,FALSE)</f>
        <v>36.2299995422363</v>
      </c>
    </row>
    <row r="7230" spans="1:12" x14ac:dyDescent="0.25">
      <c r="A7230" s="103">
        <v>1999</v>
      </c>
      <c r="B7230" s="104" t="s">
        <v>73</v>
      </c>
      <c r="C7230" s="105" t="s">
        <v>74</v>
      </c>
      <c r="D7230" s="105" t="s">
        <v>6</v>
      </c>
      <c r="E7230" s="87"/>
      <c r="F7230" s="69"/>
      <c r="G7230" s="69"/>
      <c r="H7230" s="69"/>
      <c r="I7230" s="69"/>
      <c r="J7230" s="70"/>
      <c r="K7230" s="118" t="e">
        <f>VLOOKUP(B7230,WB.GDP.1999,'WB (WDI)'!$AP$2,FALSE)</f>
        <v>#N/A</v>
      </c>
      <c r="L7230" s="112">
        <f>VLOOKUP($B7230,WB.UNEMP.1999,'WB (WDI)'!$AP$2,FALSE)</f>
        <v>2.3399999141693102</v>
      </c>
    </row>
    <row r="7231" spans="1:12" x14ac:dyDescent="0.25">
      <c r="A7231" s="103">
        <v>1999</v>
      </c>
      <c r="B7231" s="104" t="s">
        <v>75</v>
      </c>
      <c r="C7231" s="105" t="s">
        <v>76</v>
      </c>
      <c r="D7231" s="105" t="s">
        <v>6</v>
      </c>
      <c r="E7231" s="87"/>
      <c r="F7231" s="69"/>
      <c r="G7231" s="69"/>
      <c r="H7231" s="69"/>
      <c r="I7231" s="69"/>
      <c r="J7231" s="70"/>
      <c r="K7231" s="118">
        <f>VLOOKUP(B7231,WB.GDP.1999,'WB (WDI)'!$AP$2,FALSE)</f>
        <v>1594.4765739809457</v>
      </c>
      <c r="L7231" s="112">
        <f>VLOOKUP($B7231,WB.UNEMP.1999,'WB (WDI)'!$AP$2,FALSE)</f>
        <v>5.8299999237060502</v>
      </c>
    </row>
    <row r="7232" spans="1:12" x14ac:dyDescent="0.25">
      <c r="A7232" s="103">
        <v>1999</v>
      </c>
      <c r="B7232" s="104" t="s">
        <v>77</v>
      </c>
      <c r="C7232" s="105" t="s">
        <v>78</v>
      </c>
      <c r="D7232" s="105" t="s">
        <v>6</v>
      </c>
      <c r="E7232" s="87"/>
      <c r="F7232" s="69"/>
      <c r="G7232" s="69"/>
      <c r="H7232" s="69"/>
      <c r="I7232" s="69"/>
      <c r="J7232" s="70"/>
      <c r="K7232" s="118">
        <f>VLOOKUP(B7232,WB.GDP.1999,'WB (WDI)'!$AP$2,FALSE)</f>
        <v>803.32127942297359</v>
      </c>
      <c r="L7232" s="112">
        <f>VLOOKUP($B7232,WB.UNEMP.1999,'WB (WDI)'!$AP$2,FALSE)</f>
        <v>6.0599999427795401</v>
      </c>
    </row>
    <row r="7233" spans="1:12" x14ac:dyDescent="0.25">
      <c r="A7233" s="103">
        <v>1999</v>
      </c>
      <c r="B7233" s="104" t="s">
        <v>79</v>
      </c>
      <c r="C7233" s="105" t="s">
        <v>80</v>
      </c>
      <c r="D7233" s="105" t="s">
        <v>6</v>
      </c>
      <c r="E7233" s="87"/>
      <c r="F7233" s="69"/>
      <c r="G7233" s="69"/>
      <c r="H7233" s="69"/>
      <c r="I7233" s="69"/>
      <c r="J7233" s="70"/>
      <c r="K7233" s="118">
        <f>VLOOKUP(B7233,WB.GDP.1999,'WB (WDI)'!$AP$2,FALSE)</f>
        <v>1675.1705806195544</v>
      </c>
      <c r="L7233" s="112">
        <f>VLOOKUP($B7233,WB.UNEMP.1999,'WB (WDI)'!$AP$2,FALSE)</f>
        <v>4.6199998855590803</v>
      </c>
    </row>
    <row r="7234" spans="1:12" x14ac:dyDescent="0.25">
      <c r="A7234" s="103">
        <v>1999</v>
      </c>
      <c r="B7234" s="104" t="s">
        <v>81</v>
      </c>
      <c r="C7234" s="105" t="s">
        <v>82</v>
      </c>
      <c r="D7234" s="105" t="s">
        <v>6</v>
      </c>
      <c r="E7234" s="87"/>
      <c r="F7234" s="69"/>
      <c r="G7234" s="69"/>
      <c r="H7234" s="69"/>
      <c r="I7234" s="69"/>
      <c r="J7234" s="70"/>
      <c r="K7234" s="118">
        <f>VLOOKUP(B7234,WB.GDP.1999,'WB (WDI)'!$AP$2,FALSE)</f>
        <v>4660.6687841528137</v>
      </c>
      <c r="L7234" s="112">
        <f>VLOOKUP($B7234,WB.UNEMP.1999,'WB (WDI)'!$AP$2,FALSE)</f>
        <v>10.0100002288818</v>
      </c>
    </row>
    <row r="7235" spans="1:12" x14ac:dyDescent="0.25">
      <c r="A7235" s="103">
        <v>1999</v>
      </c>
      <c r="B7235" s="104" t="s">
        <v>83</v>
      </c>
      <c r="C7235" s="105" t="s">
        <v>84</v>
      </c>
      <c r="D7235" s="105" t="s">
        <v>6</v>
      </c>
      <c r="E7235" s="87"/>
      <c r="F7235" s="69"/>
      <c r="G7235" s="69"/>
      <c r="H7235" s="69"/>
      <c r="I7235" s="69"/>
      <c r="J7235" s="70"/>
      <c r="K7235" s="118">
        <f>VLOOKUP(B7235,WB.GDP.1999,'WB (WDI)'!$AP$2,FALSE)</f>
        <v>11097.690202874117</v>
      </c>
      <c r="L7235" s="112">
        <f>VLOOKUP($B7235,WB.UNEMP.1999,'WB (WDI)'!$AP$2,FALSE)</f>
        <v>9.3400001525878906</v>
      </c>
    </row>
    <row r="7236" spans="1:12" x14ac:dyDescent="0.25">
      <c r="A7236" s="103">
        <v>1999</v>
      </c>
      <c r="B7236" s="104" t="s">
        <v>85</v>
      </c>
      <c r="C7236" s="105" t="s">
        <v>86</v>
      </c>
      <c r="D7236" s="105" t="s">
        <v>6</v>
      </c>
      <c r="E7236" s="87"/>
      <c r="F7236" s="69"/>
      <c r="G7236" s="69"/>
      <c r="H7236" s="69"/>
      <c r="I7236" s="69"/>
      <c r="J7236" s="70"/>
      <c r="K7236" s="118" t="e">
        <f>VLOOKUP(B7236,WB.GDP.1999,'WB (WDI)'!$AP$2,FALSE)</f>
        <v>#N/A</v>
      </c>
      <c r="L7236" s="112" t="e">
        <f>VLOOKUP($B7236,WB.UNEMP.1999,'WB (WDI)'!$AP$2,FALSE)</f>
        <v>#N/A</v>
      </c>
    </row>
    <row r="7237" spans="1:12" x14ac:dyDescent="0.25">
      <c r="A7237" s="103">
        <v>1999</v>
      </c>
      <c r="B7237" s="104" t="s">
        <v>87</v>
      </c>
      <c r="C7237" s="105" t="s">
        <v>88</v>
      </c>
      <c r="D7237" s="105" t="s">
        <v>6</v>
      </c>
      <c r="E7237" s="87"/>
      <c r="F7237" s="69"/>
      <c r="G7237" s="69"/>
      <c r="H7237" s="69"/>
      <c r="I7237" s="69"/>
      <c r="J7237" s="70"/>
      <c r="K7237" s="118">
        <f>VLOOKUP(B7237,WB.GDP.1999,'WB (WDI)'!$AP$2,FALSE)</f>
        <v>640.25207042012619</v>
      </c>
      <c r="L7237" s="112">
        <f>VLOOKUP($B7237,WB.UNEMP.1999,'WB (WDI)'!$AP$2,FALSE)</f>
        <v>2.8199999332428001</v>
      </c>
    </row>
    <row r="7238" spans="1:12" x14ac:dyDescent="0.25">
      <c r="A7238" s="103">
        <v>1999</v>
      </c>
      <c r="B7238" s="104" t="s">
        <v>89</v>
      </c>
      <c r="C7238" s="105" t="s">
        <v>90</v>
      </c>
      <c r="D7238" s="105" t="s">
        <v>6</v>
      </c>
      <c r="E7238" s="87"/>
      <c r="F7238" s="69"/>
      <c r="G7238" s="69"/>
      <c r="H7238" s="69"/>
      <c r="I7238" s="69"/>
      <c r="J7238" s="70"/>
      <c r="K7238" s="118">
        <f>VLOOKUP(B7238,WB.GDP.1999,'WB (WDI)'!$AP$2,FALSE)</f>
        <v>6584.0301667458298</v>
      </c>
      <c r="L7238" s="112">
        <f>VLOOKUP($B7238,WB.UNEMP.1999,'WB (WDI)'!$AP$2,FALSE)</f>
        <v>21.700000762939499</v>
      </c>
    </row>
    <row r="7239" spans="1:12" x14ac:dyDescent="0.25">
      <c r="A7239" s="103">
        <v>1999</v>
      </c>
      <c r="B7239" s="104" t="s">
        <v>91</v>
      </c>
      <c r="C7239" s="105" t="s">
        <v>92</v>
      </c>
      <c r="D7239" s="105" t="s">
        <v>6</v>
      </c>
      <c r="E7239" s="87"/>
      <c r="F7239" s="69"/>
      <c r="G7239" s="69"/>
      <c r="H7239" s="69"/>
      <c r="I7239" s="69"/>
      <c r="J7239" s="70"/>
      <c r="K7239" s="118">
        <f>VLOOKUP(B7239,WB.GDP.1999,'WB (WDI)'!$AP$2,FALSE)</f>
        <v>979.48097606074793</v>
      </c>
      <c r="L7239" s="112">
        <f>VLOOKUP($B7239,WB.UNEMP.1999,'WB (WDI)'!$AP$2,FALSE)</f>
        <v>1.4900000095367401</v>
      </c>
    </row>
    <row r="7240" spans="1:12" x14ac:dyDescent="0.25">
      <c r="A7240" s="103">
        <v>1999</v>
      </c>
      <c r="B7240" s="104" t="s">
        <v>93</v>
      </c>
      <c r="C7240" s="105" t="s">
        <v>94</v>
      </c>
      <c r="D7240" s="105" t="s">
        <v>6</v>
      </c>
      <c r="E7240" s="87"/>
      <c r="F7240" s="69"/>
      <c r="G7240" s="69"/>
      <c r="H7240" s="69"/>
      <c r="I7240" s="69"/>
      <c r="J7240" s="70"/>
      <c r="K7240" s="118">
        <f>VLOOKUP(B7240,WB.GDP.1999,'WB (WDI)'!$AP$2,FALSE)</f>
        <v>2906.7237725203508</v>
      </c>
      <c r="L7240" s="112">
        <f>VLOOKUP($B7240,WB.UNEMP.1999,'WB (WDI)'!$AP$2,FALSE)</f>
        <v>3.8499999046325701</v>
      </c>
    </row>
    <row r="7241" spans="1:12" x14ac:dyDescent="0.25">
      <c r="A7241" s="103">
        <v>1999</v>
      </c>
      <c r="B7241" s="104" t="s">
        <v>95</v>
      </c>
      <c r="C7241" s="105" t="s">
        <v>96</v>
      </c>
      <c r="D7241" s="105" t="s">
        <v>6</v>
      </c>
      <c r="E7241" s="87"/>
      <c r="F7241" s="69"/>
      <c r="G7241" s="69"/>
      <c r="H7241" s="69"/>
      <c r="I7241" s="69"/>
      <c r="J7241" s="70"/>
      <c r="K7241" s="118" t="e">
        <f>VLOOKUP(B7241,WB.GDP.1999,'WB (WDI)'!$AP$2,FALSE)</f>
        <v>#N/A</v>
      </c>
      <c r="L7241" s="112" t="e">
        <f>VLOOKUP($B7241,WB.UNEMP.1999,'WB (WDI)'!$AP$2,FALSE)</f>
        <v>#N/A</v>
      </c>
    </row>
    <row r="7242" spans="1:12" x14ac:dyDescent="0.25">
      <c r="A7242" s="103">
        <v>1999</v>
      </c>
      <c r="B7242" s="104" t="s">
        <v>97</v>
      </c>
      <c r="C7242" s="105" t="s">
        <v>98</v>
      </c>
      <c r="D7242" s="105" t="s">
        <v>6</v>
      </c>
      <c r="E7242" s="87"/>
      <c r="F7242" s="69"/>
      <c r="G7242" s="69"/>
      <c r="H7242" s="69"/>
      <c r="I7242" s="69"/>
      <c r="J7242" s="70"/>
      <c r="K7242" s="118">
        <f>VLOOKUP(B7242,WB.GDP.1999,'WB (WDI)'!$AP$2,FALSE)</f>
        <v>846.75310543070373</v>
      </c>
      <c r="L7242" s="112">
        <f>VLOOKUP($B7242,WB.UNEMP.1999,'WB (WDI)'!$AP$2,FALSE)</f>
        <v>0.72000002861022905</v>
      </c>
    </row>
    <row r="7243" spans="1:12" x14ac:dyDescent="0.25">
      <c r="A7243" s="103">
        <v>1999</v>
      </c>
      <c r="B7243" s="104" t="s">
        <v>99</v>
      </c>
      <c r="C7243" s="105" t="s">
        <v>100</v>
      </c>
      <c r="D7243" s="105" t="s">
        <v>6</v>
      </c>
      <c r="E7243" s="87"/>
      <c r="F7243" s="69"/>
      <c r="G7243" s="69"/>
      <c r="H7243" s="69"/>
      <c r="I7243" s="69"/>
      <c r="J7243" s="70"/>
      <c r="K7243" s="118" t="e">
        <f>VLOOKUP(B7243,WB.GDP.1999,'WB (WDI)'!$AP$2,FALSE)</f>
        <v>#N/A</v>
      </c>
      <c r="L7243" s="112" t="e">
        <f>VLOOKUP($B7243,WB.UNEMP.1999,'WB (WDI)'!$AP$2,FALSE)</f>
        <v>#N/A</v>
      </c>
    </row>
    <row r="7244" spans="1:12" x14ac:dyDescent="0.25">
      <c r="A7244" s="103">
        <v>1999</v>
      </c>
      <c r="B7244" s="104" t="s">
        <v>101</v>
      </c>
      <c r="C7244" s="105" t="s">
        <v>102</v>
      </c>
      <c r="D7244" s="105" t="s">
        <v>6</v>
      </c>
      <c r="E7244" s="87"/>
      <c r="F7244" s="69"/>
      <c r="G7244" s="69"/>
      <c r="H7244" s="69"/>
      <c r="I7244" s="69"/>
      <c r="J7244" s="70"/>
      <c r="K7244" s="118" t="e">
        <f>VLOOKUP(B7244,WB.GDP.1999,'WB (WDI)'!$AP$2,FALSE)</f>
        <v>#N/A</v>
      </c>
      <c r="L7244" s="112">
        <f>VLOOKUP($B7244,WB.UNEMP.1999,'WB (WDI)'!$AP$2,FALSE)</f>
        <v>14.439999580383301</v>
      </c>
    </row>
    <row r="7245" spans="1:12" x14ac:dyDescent="0.25">
      <c r="A7245" s="103">
        <v>1999</v>
      </c>
      <c r="B7245" s="104" t="s">
        <v>103</v>
      </c>
      <c r="C7245" s="105" t="s">
        <v>104</v>
      </c>
      <c r="D7245" s="105" t="s">
        <v>6</v>
      </c>
      <c r="E7245" s="87"/>
      <c r="F7245" s="69"/>
      <c r="G7245" s="69"/>
      <c r="H7245" s="69"/>
      <c r="I7245" s="69"/>
      <c r="J7245" s="70"/>
      <c r="K7245" s="118">
        <f>VLOOKUP(B7245,WB.GDP.1999,'WB (WDI)'!$AP$2,FALSE)</f>
        <v>2370.6825226533156</v>
      </c>
      <c r="L7245" s="112">
        <f>VLOOKUP($B7245,WB.UNEMP.1999,'WB (WDI)'!$AP$2,FALSE)</f>
        <v>5.6599998474121103</v>
      </c>
    </row>
    <row r="7246" spans="1:12" x14ac:dyDescent="0.25">
      <c r="A7246" s="103">
        <v>1999</v>
      </c>
      <c r="B7246" s="104" t="s">
        <v>105</v>
      </c>
      <c r="C7246" s="105" t="s">
        <v>106</v>
      </c>
      <c r="D7246" s="105" t="s">
        <v>6</v>
      </c>
      <c r="E7246" s="87"/>
      <c r="F7246" s="69"/>
      <c r="G7246" s="69"/>
      <c r="H7246" s="69"/>
      <c r="I7246" s="69"/>
      <c r="J7246" s="70"/>
      <c r="K7246" s="118">
        <f>VLOOKUP(B7246,WB.GDP.1999,'WB (WDI)'!$AP$2,FALSE)</f>
        <v>18896.242336225358</v>
      </c>
      <c r="L7246" s="112" t="e">
        <f>VLOOKUP($B7246,WB.UNEMP.1999,'WB (WDI)'!$AP$2,FALSE)</f>
        <v>#N/A</v>
      </c>
    </row>
    <row r="7247" spans="1:12" x14ac:dyDescent="0.25">
      <c r="A7247" s="103">
        <v>1999</v>
      </c>
      <c r="B7247" s="104" t="s">
        <v>107</v>
      </c>
      <c r="C7247" s="105" t="s">
        <v>108</v>
      </c>
      <c r="D7247" s="105" t="s">
        <v>6</v>
      </c>
      <c r="E7247" s="87"/>
      <c r="F7247" s="69"/>
      <c r="G7247" s="69"/>
      <c r="H7247" s="69"/>
      <c r="I7247" s="69"/>
      <c r="J7247" s="70"/>
      <c r="K7247" s="118">
        <f>VLOOKUP(B7247,WB.GDP.1999,'WB (WDI)'!$AP$2,FALSE)</f>
        <v>1024.271181608015</v>
      </c>
      <c r="L7247" s="112">
        <f>VLOOKUP($B7247,WB.UNEMP.1999,'WB (WDI)'!$AP$2,FALSE)</f>
        <v>3.46000003814697</v>
      </c>
    </row>
    <row r="7248" spans="1:12" x14ac:dyDescent="0.25">
      <c r="A7248" s="103">
        <v>1999</v>
      </c>
      <c r="B7248" s="104" t="s">
        <v>109</v>
      </c>
      <c r="C7248" s="105" t="s">
        <v>110</v>
      </c>
      <c r="D7248" s="105" t="s">
        <v>6</v>
      </c>
      <c r="E7248" s="87"/>
      <c r="F7248" s="69"/>
      <c r="G7248" s="69"/>
      <c r="H7248" s="69"/>
      <c r="I7248" s="69"/>
      <c r="J7248" s="70"/>
      <c r="K7248" s="118" t="e">
        <f>VLOOKUP(B7248,WB.GDP.1999,'WB (WDI)'!$AP$2,FALSE)</f>
        <v>#N/A</v>
      </c>
      <c r="L7248" s="112">
        <f>VLOOKUP($B7248,WB.UNEMP.1999,'WB (WDI)'!$AP$2,FALSE)</f>
        <v>13.579999923706101</v>
      </c>
    </row>
    <row r="7249" spans="1:12" x14ac:dyDescent="0.25">
      <c r="A7249" s="103">
        <v>1999</v>
      </c>
      <c r="B7249" s="104" t="s">
        <v>111</v>
      </c>
      <c r="C7249" s="105" t="s">
        <v>112</v>
      </c>
      <c r="D7249" s="105" t="s">
        <v>6</v>
      </c>
      <c r="E7249" s="87"/>
      <c r="F7249" s="69"/>
      <c r="G7249" s="69"/>
      <c r="H7249" s="69"/>
      <c r="I7249" s="69"/>
      <c r="J7249" s="70"/>
      <c r="K7249" s="118">
        <f>VLOOKUP(B7249,WB.GDP.1999,'WB (WDI)'!$AP$2,FALSE)</f>
        <v>9819.5894963495939</v>
      </c>
      <c r="L7249" s="112">
        <f>VLOOKUP($B7249,WB.UNEMP.1999,'WB (WDI)'!$AP$2,FALSE)</f>
        <v>29.940000534057599</v>
      </c>
    </row>
    <row r="7250" spans="1:12" x14ac:dyDescent="0.25">
      <c r="A7250" s="103">
        <v>1999</v>
      </c>
      <c r="B7250" s="104" t="s">
        <v>113</v>
      </c>
      <c r="C7250" s="105" t="s">
        <v>114</v>
      </c>
      <c r="D7250" s="105" t="s">
        <v>6</v>
      </c>
      <c r="E7250" s="87"/>
      <c r="F7250" s="69"/>
      <c r="G7250" s="69"/>
      <c r="H7250" s="69"/>
      <c r="I7250" s="69"/>
      <c r="J7250" s="70"/>
      <c r="K7250" s="118" t="e">
        <f>VLOOKUP(B7250,WB.GDP.1999,'WB (WDI)'!$AP$2,FALSE)</f>
        <v>#N/A</v>
      </c>
      <c r="L7250" s="112">
        <f>VLOOKUP($B7250,WB.UNEMP.1999,'WB (WDI)'!$AP$2,FALSE)</f>
        <v>12.7600002288818</v>
      </c>
    </row>
    <row r="7251" spans="1:12" x14ac:dyDescent="0.25">
      <c r="A7251" s="103">
        <v>1999</v>
      </c>
      <c r="B7251" s="104" t="s">
        <v>115</v>
      </c>
      <c r="C7251" s="105" t="s">
        <v>116</v>
      </c>
      <c r="D7251" s="105" t="s">
        <v>6</v>
      </c>
      <c r="E7251" s="87"/>
      <c r="F7251" s="69"/>
      <c r="G7251" s="69"/>
      <c r="H7251" s="69"/>
      <c r="I7251" s="69"/>
      <c r="J7251" s="70"/>
      <c r="K7251" s="118">
        <f>VLOOKUP(B7251,WB.GDP.1999,'WB (WDI)'!$AP$2,FALSE)</f>
        <v>1330.4317304168856</v>
      </c>
      <c r="L7251" s="112">
        <f>VLOOKUP($B7251,WB.UNEMP.1999,'WB (WDI)'!$AP$2,FALSE)</f>
        <v>4.4899997711181596</v>
      </c>
    </row>
    <row r="7252" spans="1:12" x14ac:dyDescent="0.25">
      <c r="A7252" s="103">
        <v>1999</v>
      </c>
      <c r="B7252" s="104" t="s">
        <v>117</v>
      </c>
      <c r="C7252" s="105" t="s">
        <v>118</v>
      </c>
      <c r="D7252" s="105" t="s">
        <v>6</v>
      </c>
      <c r="E7252" s="87"/>
      <c r="F7252" s="69"/>
      <c r="G7252" s="69"/>
      <c r="H7252" s="69"/>
      <c r="I7252" s="69"/>
      <c r="J7252" s="70"/>
      <c r="K7252" s="118">
        <f>VLOOKUP(B7252,WB.GDP.1999,'WB (WDI)'!$AP$2,FALSE)</f>
        <v>1251.5141480246104</v>
      </c>
      <c r="L7252" s="112">
        <f>VLOOKUP($B7252,WB.UNEMP.1999,'WB (WDI)'!$AP$2,FALSE)</f>
        <v>2.5799999237060498</v>
      </c>
    </row>
    <row r="7253" spans="1:12" x14ac:dyDescent="0.25">
      <c r="A7253" s="103">
        <v>1999</v>
      </c>
      <c r="B7253" s="104" t="s">
        <v>119</v>
      </c>
      <c r="C7253" s="105" t="s">
        <v>120</v>
      </c>
      <c r="D7253" s="105" t="s">
        <v>6</v>
      </c>
      <c r="E7253" s="87"/>
      <c r="F7253" s="69"/>
      <c r="G7253" s="69"/>
      <c r="H7253" s="69"/>
      <c r="I7253" s="69"/>
      <c r="J7253" s="70"/>
      <c r="K7253" s="118">
        <f>VLOOKUP(B7253,WB.GDP.1999,'WB (WDI)'!$AP$2,FALSE)</f>
        <v>1382.10621179089</v>
      </c>
      <c r="L7253" s="112">
        <f>VLOOKUP($B7253,WB.UNEMP.1999,'WB (WDI)'!$AP$2,FALSE)</f>
        <v>3.1700000762939502</v>
      </c>
    </row>
    <row r="7254" spans="1:12" x14ac:dyDescent="0.25">
      <c r="A7254" s="103">
        <v>1999</v>
      </c>
      <c r="B7254" s="104" t="s">
        <v>121</v>
      </c>
      <c r="C7254" s="105" t="s">
        <v>122</v>
      </c>
      <c r="D7254" s="105" t="s">
        <v>6</v>
      </c>
      <c r="E7254" s="87"/>
      <c r="F7254" s="69"/>
      <c r="G7254" s="69"/>
      <c r="H7254" s="69"/>
      <c r="I7254" s="69"/>
      <c r="J7254" s="70"/>
      <c r="K7254" s="118">
        <f>VLOOKUP(B7254,WB.GDP.1999,'WB (WDI)'!$AP$2,FALSE)</f>
        <v>1968.2158026826785</v>
      </c>
      <c r="L7254" s="112">
        <f>VLOOKUP($B7254,WB.UNEMP.1999,'WB (WDI)'!$AP$2,FALSE)</f>
        <v>12.5</v>
      </c>
    </row>
    <row r="7255" spans="1:12" x14ac:dyDescent="0.25">
      <c r="A7255" s="103">
        <v>1999</v>
      </c>
      <c r="B7255" s="104" t="s">
        <v>123</v>
      </c>
      <c r="C7255" s="105" t="s">
        <v>124</v>
      </c>
      <c r="D7255" s="105" t="s">
        <v>6</v>
      </c>
      <c r="E7255" s="87"/>
      <c r="F7255" s="69"/>
      <c r="G7255" s="69"/>
      <c r="H7255" s="69"/>
      <c r="I7255" s="69"/>
      <c r="J7255" s="70"/>
      <c r="K7255" s="118">
        <f>VLOOKUP(B7255,WB.GDP.1999,'WB (WDI)'!$AP$2,FALSE)</f>
        <v>3600.849291413826</v>
      </c>
      <c r="L7255" s="112">
        <f>VLOOKUP($B7255,WB.UNEMP.1999,'WB (WDI)'!$AP$2,FALSE)</f>
        <v>6</v>
      </c>
    </row>
    <row r="7256" spans="1:12" x14ac:dyDescent="0.25">
      <c r="A7256" s="103">
        <v>1999</v>
      </c>
      <c r="B7256" s="104" t="s">
        <v>125</v>
      </c>
      <c r="C7256" s="105" t="s">
        <v>126</v>
      </c>
      <c r="D7256" s="105" t="s">
        <v>647</v>
      </c>
      <c r="E7256" s="87"/>
      <c r="F7256" s="69"/>
      <c r="G7256" s="69"/>
      <c r="H7256" s="69"/>
      <c r="I7256" s="69"/>
      <c r="J7256" s="70"/>
      <c r="K7256" s="118" t="e">
        <f>VLOOKUP(B7256,WB.GDP.1999,'WB (WDI)'!$AP$2,FALSE)</f>
        <v>#N/A</v>
      </c>
      <c r="L7256" s="112" t="e">
        <f>VLOOKUP($B7256,WB.UNEMP.1999,'WB (WDI)'!$AP$2,FALSE)</f>
        <v>#N/A</v>
      </c>
    </row>
    <row r="7257" spans="1:12" x14ac:dyDescent="0.25">
      <c r="A7257" s="103">
        <v>1999</v>
      </c>
      <c r="B7257" s="104" t="s">
        <v>127</v>
      </c>
      <c r="C7257" s="105" t="s">
        <v>128</v>
      </c>
      <c r="D7257" s="105" t="s">
        <v>647</v>
      </c>
      <c r="E7257" s="87"/>
      <c r="F7257" s="69"/>
      <c r="G7257" s="69"/>
      <c r="H7257" s="69"/>
      <c r="I7257" s="69"/>
      <c r="J7257" s="70"/>
      <c r="K7257" s="118">
        <f>VLOOKUP(B7257,WB.GDP.1999,'WB (WDI)'!$AP$2,FALSE)</f>
        <v>17551.305968229204</v>
      </c>
      <c r="L7257" s="112" t="e">
        <f>VLOOKUP($B7257,WB.UNEMP.1999,'WB (WDI)'!$AP$2,FALSE)</f>
        <v>#N/A</v>
      </c>
    </row>
    <row r="7258" spans="1:12" x14ac:dyDescent="0.25">
      <c r="A7258" s="103">
        <v>1999</v>
      </c>
      <c r="B7258" s="104" t="s">
        <v>129</v>
      </c>
      <c r="C7258" s="105" t="s">
        <v>130</v>
      </c>
      <c r="D7258" s="105" t="s">
        <v>647</v>
      </c>
      <c r="E7258" s="87"/>
      <c r="F7258" s="69"/>
      <c r="G7258" s="69"/>
      <c r="H7258" s="69"/>
      <c r="I7258" s="69"/>
      <c r="J7258" s="70"/>
      <c r="K7258" s="118">
        <f>VLOOKUP(B7258,WB.GDP.1999,'WB (WDI)'!$AP$2,FALSE)</f>
        <v>18981.168383725533</v>
      </c>
      <c r="L7258" s="112">
        <f>VLOOKUP($B7258,WB.UNEMP.1999,'WB (WDI)'!$AP$2,FALSE)</f>
        <v>14.050000190734901</v>
      </c>
    </row>
    <row r="7259" spans="1:12" x14ac:dyDescent="0.25">
      <c r="A7259" s="103">
        <v>1999</v>
      </c>
      <c r="B7259" s="104" t="s">
        <v>131</v>
      </c>
      <c r="C7259" s="105" t="s">
        <v>132</v>
      </c>
      <c r="D7259" s="105" t="s">
        <v>647</v>
      </c>
      <c r="E7259" s="87"/>
      <c r="F7259" s="69"/>
      <c r="G7259" s="69"/>
      <c r="H7259" s="69"/>
      <c r="I7259" s="69"/>
      <c r="J7259" s="70"/>
      <c r="K7259" s="118">
        <f>VLOOKUP(B7259,WB.GDP.1999,'WB (WDI)'!$AP$2,FALSE)</f>
        <v>38910.4168183121</v>
      </c>
      <c r="L7259" s="112" t="e">
        <f>VLOOKUP($B7259,WB.UNEMP.1999,'WB (WDI)'!$AP$2,FALSE)</f>
        <v>#N/A</v>
      </c>
    </row>
    <row r="7260" spans="1:12" x14ac:dyDescent="0.25">
      <c r="A7260" s="103">
        <v>1999</v>
      </c>
      <c r="B7260" s="104" t="s">
        <v>133</v>
      </c>
      <c r="C7260" s="105" t="s">
        <v>134</v>
      </c>
      <c r="D7260" s="105" t="s">
        <v>647</v>
      </c>
      <c r="E7260" s="87"/>
      <c r="F7260" s="69"/>
      <c r="G7260" s="69"/>
      <c r="H7260" s="69"/>
      <c r="I7260" s="69"/>
      <c r="J7260" s="70"/>
      <c r="K7260" s="118">
        <f>VLOOKUP(B7260,WB.GDP.1999,'WB (WDI)'!$AP$2,FALSE)</f>
        <v>39430.907973930356</v>
      </c>
      <c r="L7260" s="112">
        <f>VLOOKUP($B7260,WB.UNEMP.1999,'WB (WDI)'!$AP$2,FALSE)</f>
        <v>7.4499998092651403</v>
      </c>
    </row>
    <row r="7261" spans="1:12" x14ac:dyDescent="0.25">
      <c r="A7261" s="103">
        <v>1999</v>
      </c>
      <c r="B7261" s="104" t="s">
        <v>135</v>
      </c>
      <c r="C7261" s="105" t="s">
        <v>136</v>
      </c>
      <c r="D7261" s="105" t="s">
        <v>647</v>
      </c>
      <c r="E7261" s="87"/>
      <c r="F7261" s="69"/>
      <c r="G7261" s="69"/>
      <c r="H7261" s="69"/>
      <c r="I7261" s="69"/>
      <c r="J7261" s="70"/>
      <c r="K7261" s="118">
        <f>VLOOKUP(B7261,WB.GDP.1999,'WB (WDI)'!$AP$2,FALSE)</f>
        <v>14537.21703214222</v>
      </c>
      <c r="L7261" s="112">
        <f>VLOOKUP($B7261,WB.UNEMP.1999,'WB (WDI)'!$AP$2,FALSE)</f>
        <v>10.6099996566772</v>
      </c>
    </row>
    <row r="7262" spans="1:12" x14ac:dyDescent="0.25">
      <c r="A7262" s="103">
        <v>1999</v>
      </c>
      <c r="B7262" s="104" t="s">
        <v>137</v>
      </c>
      <c r="C7262" s="105" t="s">
        <v>138</v>
      </c>
      <c r="D7262" s="105" t="s">
        <v>647</v>
      </c>
      <c r="E7262" s="87"/>
      <c r="F7262" s="69"/>
      <c r="G7262" s="69"/>
      <c r="H7262" s="69"/>
      <c r="I7262" s="69"/>
      <c r="J7262" s="70"/>
      <c r="K7262" s="118">
        <f>VLOOKUP(B7262,WB.GDP.1999,'WB (WDI)'!$AP$2,FALSE)</f>
        <v>5971.1819561539123</v>
      </c>
      <c r="L7262" s="112">
        <f>VLOOKUP($B7262,WB.UNEMP.1999,'WB (WDI)'!$AP$2,FALSE)</f>
        <v>12.8400001525879</v>
      </c>
    </row>
    <row r="7263" spans="1:12" x14ac:dyDescent="0.25">
      <c r="A7263" s="103">
        <v>1999</v>
      </c>
      <c r="B7263" s="104" t="s">
        <v>139</v>
      </c>
      <c r="C7263" s="105" t="s">
        <v>140</v>
      </c>
      <c r="D7263" s="105" t="s">
        <v>647</v>
      </c>
      <c r="E7263" s="87"/>
      <c r="F7263" s="69"/>
      <c r="G7263" s="69"/>
      <c r="H7263" s="69"/>
      <c r="I7263" s="69"/>
      <c r="J7263" s="70"/>
      <c r="K7263" s="118">
        <f>VLOOKUP(B7263,WB.GDP.1999,'WB (WDI)'!$AP$2,FALSE)</f>
        <v>5386.1792144976771</v>
      </c>
      <c r="L7263" s="112">
        <f>VLOOKUP($B7263,WB.UNEMP.1999,'WB (WDI)'!$AP$2,FALSE)</f>
        <v>2.9100000858306898</v>
      </c>
    </row>
    <row r="7264" spans="1:12" x14ac:dyDescent="0.25">
      <c r="A7264" s="103">
        <v>1999</v>
      </c>
      <c r="B7264" s="104" t="s">
        <v>141</v>
      </c>
      <c r="C7264" s="105" t="s">
        <v>142</v>
      </c>
      <c r="D7264" s="105" t="s">
        <v>647</v>
      </c>
      <c r="E7264" s="87"/>
      <c r="F7264" s="69"/>
      <c r="G7264" s="69"/>
      <c r="H7264" s="69"/>
      <c r="I7264" s="69"/>
      <c r="J7264" s="70"/>
      <c r="K7264" s="118" t="e">
        <f>VLOOKUP(B7264,WB.GDP.1999,'WB (WDI)'!$AP$2,FALSE)</f>
        <v>#N/A</v>
      </c>
      <c r="L7264" s="112" t="e">
        <f>VLOOKUP($B7264,WB.UNEMP.1999,'WB (WDI)'!$AP$2,FALSE)</f>
        <v>#N/A</v>
      </c>
    </row>
    <row r="7265" spans="1:12" x14ac:dyDescent="0.25">
      <c r="A7265" s="103">
        <v>1999</v>
      </c>
      <c r="B7265" s="104" t="s">
        <v>143</v>
      </c>
      <c r="C7265" s="105" t="s">
        <v>144</v>
      </c>
      <c r="D7265" s="105" t="s">
        <v>647</v>
      </c>
      <c r="E7265" s="87"/>
      <c r="F7265" s="69"/>
      <c r="G7265" s="69"/>
      <c r="H7265" s="69"/>
      <c r="I7265" s="69"/>
      <c r="J7265" s="70"/>
      <c r="K7265" s="118" t="e">
        <f>VLOOKUP(B7265,WB.GDP.1999,'WB (WDI)'!$AP$2,FALSE)</f>
        <v>#N/A</v>
      </c>
      <c r="L7265" s="112" t="e">
        <f>VLOOKUP($B7265,WB.UNEMP.1999,'WB (WDI)'!$AP$2,FALSE)</f>
        <v>#N/A</v>
      </c>
    </row>
    <row r="7266" spans="1:12" x14ac:dyDescent="0.25">
      <c r="A7266" s="103">
        <v>1999</v>
      </c>
      <c r="B7266" s="104" t="s">
        <v>145</v>
      </c>
      <c r="C7266" s="105" t="s">
        <v>146</v>
      </c>
      <c r="D7266" s="105" t="s">
        <v>647</v>
      </c>
      <c r="E7266" s="87"/>
      <c r="F7266" s="69"/>
      <c r="G7266" s="69"/>
      <c r="H7266" s="69"/>
      <c r="I7266" s="69"/>
      <c r="J7266" s="70"/>
      <c r="K7266" s="118">
        <f>VLOOKUP(B7266,WB.GDP.1999,'WB (WDI)'!$AP$2,FALSE)</f>
        <v>11269.009350767932</v>
      </c>
      <c r="L7266" s="112">
        <f>VLOOKUP($B7266,WB.UNEMP.1999,'WB (WDI)'!$AP$2,FALSE)</f>
        <v>10.210000038146999</v>
      </c>
    </row>
    <row r="7267" spans="1:12" x14ac:dyDescent="0.25">
      <c r="A7267" s="103">
        <v>1999</v>
      </c>
      <c r="B7267" s="104" t="s">
        <v>147</v>
      </c>
      <c r="C7267" s="105" t="s">
        <v>148</v>
      </c>
      <c r="D7267" s="105" t="s">
        <v>647</v>
      </c>
      <c r="E7267" s="87"/>
      <c r="F7267" s="69"/>
      <c r="G7267" s="69"/>
      <c r="H7267" s="69"/>
      <c r="I7267" s="69"/>
      <c r="J7267" s="70"/>
      <c r="K7267" s="118" t="e">
        <f>VLOOKUP(B7267,WB.GDP.1999,'WB (WDI)'!$AP$2,FALSE)</f>
        <v>#N/A</v>
      </c>
      <c r="L7267" s="112" t="e">
        <f>VLOOKUP($B7267,WB.UNEMP.1999,'WB (WDI)'!$AP$2,FALSE)</f>
        <v>#N/A</v>
      </c>
    </row>
    <row r="7268" spans="1:12" x14ac:dyDescent="0.25">
      <c r="A7268" s="103">
        <v>1999</v>
      </c>
      <c r="B7268" s="104" t="s">
        <v>149</v>
      </c>
      <c r="C7268" s="105" t="s">
        <v>150</v>
      </c>
      <c r="D7268" s="105" t="s">
        <v>647</v>
      </c>
      <c r="E7268" s="87"/>
      <c r="F7268" s="69"/>
      <c r="G7268" s="69"/>
      <c r="H7268" s="69"/>
      <c r="I7268" s="69"/>
      <c r="J7268" s="70"/>
      <c r="K7268" s="118" t="e">
        <f>VLOOKUP(B7268,WB.GDP.1999,'WB (WDI)'!$AP$2,FALSE)</f>
        <v>#N/A</v>
      </c>
      <c r="L7268" s="112" t="e">
        <f>VLOOKUP($B7268,WB.UNEMP.1999,'WB (WDI)'!$AP$2,FALSE)</f>
        <v>#N/A</v>
      </c>
    </row>
    <row r="7269" spans="1:12" x14ac:dyDescent="0.25">
      <c r="A7269" s="103">
        <v>1999</v>
      </c>
      <c r="B7269" s="104" t="s">
        <v>151</v>
      </c>
      <c r="C7269" s="105" t="s">
        <v>152</v>
      </c>
      <c r="D7269" s="105" t="s">
        <v>647</v>
      </c>
      <c r="E7269" s="87"/>
      <c r="F7269" s="69"/>
      <c r="G7269" s="69"/>
      <c r="H7269" s="69"/>
      <c r="I7269" s="69"/>
      <c r="J7269" s="70"/>
      <c r="K7269" s="118">
        <f>VLOOKUP(B7269,WB.GDP.1999,'WB (WDI)'!$AP$2,FALSE)</f>
        <v>15069.88847566091</v>
      </c>
      <c r="L7269" s="112">
        <f>VLOOKUP($B7269,WB.UNEMP.1999,'WB (WDI)'!$AP$2,FALSE)</f>
        <v>11.1599998474121</v>
      </c>
    </row>
    <row r="7270" spans="1:12" x14ac:dyDescent="0.25">
      <c r="A7270" s="103">
        <v>1999</v>
      </c>
      <c r="B7270" s="104" t="s">
        <v>153</v>
      </c>
      <c r="C7270" s="105" t="s">
        <v>154</v>
      </c>
      <c r="D7270" s="105" t="s">
        <v>647</v>
      </c>
      <c r="E7270" s="87"/>
      <c r="F7270" s="69"/>
      <c r="G7270" s="69"/>
      <c r="H7270" s="69"/>
      <c r="I7270" s="69"/>
      <c r="J7270" s="70"/>
      <c r="K7270" s="118">
        <f>VLOOKUP(B7270,WB.GDP.1999,'WB (WDI)'!$AP$2,FALSE)</f>
        <v>8958.1031405859758</v>
      </c>
      <c r="L7270" s="112">
        <f>VLOOKUP($B7270,WB.UNEMP.1999,'WB (WDI)'!$AP$2,FALSE)</f>
        <v>20.059999465942401</v>
      </c>
    </row>
    <row r="7271" spans="1:12" x14ac:dyDescent="0.25">
      <c r="A7271" s="103">
        <v>1999</v>
      </c>
      <c r="B7271" s="104" t="s">
        <v>155</v>
      </c>
      <c r="C7271" s="105" t="s">
        <v>156</v>
      </c>
      <c r="D7271" s="105" t="s">
        <v>647</v>
      </c>
      <c r="E7271" s="87"/>
      <c r="F7271" s="69"/>
      <c r="G7271" s="69"/>
      <c r="H7271" s="69"/>
      <c r="I7271" s="69"/>
      <c r="J7271" s="70"/>
      <c r="K7271" s="118">
        <f>VLOOKUP(B7271,WB.GDP.1999,'WB (WDI)'!$AP$2,FALSE)</f>
        <v>12246.977848600462</v>
      </c>
      <c r="L7271" s="112">
        <f>VLOOKUP($B7271,WB.UNEMP.1999,'WB (WDI)'!$AP$2,FALSE)</f>
        <v>5.9000000953674299</v>
      </c>
    </row>
    <row r="7272" spans="1:12" x14ac:dyDescent="0.25">
      <c r="A7272" s="103">
        <v>1999</v>
      </c>
      <c r="B7272" s="104" t="s">
        <v>157</v>
      </c>
      <c r="C7272" s="105" t="s">
        <v>158</v>
      </c>
      <c r="D7272" s="105" t="s">
        <v>647</v>
      </c>
      <c r="E7272" s="87"/>
      <c r="F7272" s="69"/>
      <c r="G7272" s="69"/>
      <c r="H7272" s="69"/>
      <c r="I7272" s="69"/>
      <c r="J7272" s="70"/>
      <c r="K7272" s="118" t="e">
        <f>VLOOKUP(B7272,WB.GDP.1999,'WB (WDI)'!$AP$2,FALSE)</f>
        <v>#N/A</v>
      </c>
      <c r="L7272" s="112">
        <f>VLOOKUP($B7272,WB.UNEMP.1999,'WB (WDI)'!$AP$2,FALSE)</f>
        <v>6.2600002288818404</v>
      </c>
    </row>
    <row r="7273" spans="1:12" x14ac:dyDescent="0.25">
      <c r="A7273" s="103">
        <v>1999</v>
      </c>
      <c r="B7273" s="104" t="s">
        <v>159</v>
      </c>
      <c r="C7273" s="105" t="s">
        <v>160</v>
      </c>
      <c r="D7273" s="105" t="s">
        <v>647</v>
      </c>
      <c r="E7273" s="87"/>
      <c r="F7273" s="69"/>
      <c r="G7273" s="69"/>
      <c r="H7273" s="69"/>
      <c r="I7273" s="69"/>
      <c r="J7273" s="70"/>
      <c r="K7273" s="118" t="e">
        <f>VLOOKUP(B7273,WB.GDP.1999,'WB (WDI)'!$AP$2,FALSE)</f>
        <v>#N/A</v>
      </c>
      <c r="L7273" s="112" t="e">
        <f>VLOOKUP($B7273,WB.UNEMP.1999,'WB (WDI)'!$AP$2,FALSE)</f>
        <v>#N/A</v>
      </c>
    </row>
    <row r="7274" spans="1:12" x14ac:dyDescent="0.25">
      <c r="A7274" s="103">
        <v>1999</v>
      </c>
      <c r="B7274" s="104" t="s">
        <v>161</v>
      </c>
      <c r="C7274" s="105" t="s">
        <v>162</v>
      </c>
      <c r="D7274" s="105" t="s">
        <v>647</v>
      </c>
      <c r="E7274" s="87"/>
      <c r="F7274" s="69"/>
      <c r="G7274" s="69"/>
      <c r="H7274" s="69"/>
      <c r="I7274" s="69"/>
      <c r="J7274" s="70"/>
      <c r="K7274" s="118">
        <f>VLOOKUP(B7274,WB.GDP.1999,'WB (WDI)'!$AP$2,FALSE)</f>
        <v>9366.8825506253379</v>
      </c>
      <c r="L7274" s="112" t="e">
        <f>VLOOKUP($B7274,WB.UNEMP.1999,'WB (WDI)'!$AP$2,FALSE)</f>
        <v>#N/A</v>
      </c>
    </row>
    <row r="7275" spans="1:12" x14ac:dyDescent="0.25">
      <c r="A7275" s="103">
        <v>1999</v>
      </c>
      <c r="B7275" s="104" t="s">
        <v>163</v>
      </c>
      <c r="C7275" s="105" t="s">
        <v>164</v>
      </c>
      <c r="D7275" s="105" t="s">
        <v>647</v>
      </c>
      <c r="E7275" s="87"/>
      <c r="F7275" s="69"/>
      <c r="G7275" s="69"/>
      <c r="H7275" s="69"/>
      <c r="I7275" s="69"/>
      <c r="J7275" s="70"/>
      <c r="K7275" s="118">
        <f>VLOOKUP(B7275,WB.GDP.1999,'WB (WDI)'!$AP$2,FALSE)</f>
        <v>9043.603203210052</v>
      </c>
      <c r="L7275" s="112">
        <f>VLOOKUP($B7275,WB.UNEMP.1999,'WB (WDI)'!$AP$2,FALSE)</f>
        <v>6.46000003814697</v>
      </c>
    </row>
    <row r="7276" spans="1:12" x14ac:dyDescent="0.25">
      <c r="A7276" s="103">
        <v>1999</v>
      </c>
      <c r="B7276" s="104" t="s">
        <v>165</v>
      </c>
      <c r="C7276" s="105" t="s">
        <v>166</v>
      </c>
      <c r="D7276" s="105" t="s">
        <v>647</v>
      </c>
      <c r="E7276" s="87"/>
      <c r="F7276" s="69"/>
      <c r="G7276" s="69"/>
      <c r="H7276" s="69"/>
      <c r="I7276" s="69"/>
      <c r="J7276" s="70"/>
      <c r="K7276" s="118">
        <f>VLOOKUP(B7276,WB.GDP.1999,'WB (WDI)'!$AP$2,FALSE)</f>
        <v>8243.4070723158493</v>
      </c>
      <c r="L7276" s="112">
        <f>VLOOKUP($B7276,WB.UNEMP.1999,'WB (WDI)'!$AP$2,FALSE)</f>
        <v>4.8200001716613796</v>
      </c>
    </row>
    <row r="7277" spans="1:12" x14ac:dyDescent="0.25">
      <c r="A7277" s="103">
        <v>1999</v>
      </c>
      <c r="B7277" s="104" t="s">
        <v>167</v>
      </c>
      <c r="C7277" s="105" t="s">
        <v>168</v>
      </c>
      <c r="D7277" s="105" t="s">
        <v>647</v>
      </c>
      <c r="E7277" s="87"/>
      <c r="F7277" s="69"/>
      <c r="G7277" s="69"/>
      <c r="H7277" s="69"/>
      <c r="I7277" s="69"/>
      <c r="J7277" s="70"/>
      <c r="K7277" s="118">
        <f>VLOOKUP(B7277,WB.GDP.1999,'WB (WDI)'!$AP$2,FALSE)</f>
        <v>6523.4373846375929</v>
      </c>
      <c r="L7277" s="112">
        <f>VLOOKUP($B7277,WB.UNEMP.1999,'WB (WDI)'!$AP$2,FALSE)</f>
        <v>6.6799998283386204</v>
      </c>
    </row>
    <row r="7278" spans="1:12" x14ac:dyDescent="0.25">
      <c r="A7278" s="103">
        <v>1999</v>
      </c>
      <c r="B7278" s="104" t="s">
        <v>169</v>
      </c>
      <c r="C7278" s="105" t="s">
        <v>170</v>
      </c>
      <c r="D7278" s="105" t="s">
        <v>647</v>
      </c>
      <c r="E7278" s="87"/>
      <c r="F7278" s="69"/>
      <c r="G7278" s="69"/>
      <c r="H7278" s="69"/>
      <c r="I7278" s="69"/>
      <c r="J7278" s="70"/>
      <c r="K7278" s="118" t="e">
        <f>VLOOKUP(B7278,WB.GDP.1999,'WB (WDI)'!$AP$2,FALSE)</f>
        <v>#N/A</v>
      </c>
      <c r="L7278" s="112" t="e">
        <f>VLOOKUP($B7278,WB.UNEMP.1999,'WB (WDI)'!$AP$2,FALSE)</f>
        <v>#N/A</v>
      </c>
    </row>
    <row r="7279" spans="1:12" x14ac:dyDescent="0.25">
      <c r="A7279" s="103">
        <v>1999</v>
      </c>
      <c r="B7279" s="104" t="s">
        <v>171</v>
      </c>
      <c r="C7279" s="105" t="s">
        <v>172</v>
      </c>
      <c r="D7279" s="105" t="s">
        <v>647</v>
      </c>
      <c r="E7279" s="87"/>
      <c r="F7279" s="69"/>
      <c r="G7279" s="69"/>
      <c r="H7279" s="69"/>
      <c r="I7279" s="69"/>
      <c r="J7279" s="70"/>
      <c r="K7279" s="118" t="e">
        <f>VLOOKUP(B7279,WB.GDP.1999,'WB (WDI)'!$AP$2,FALSE)</f>
        <v>#N/A</v>
      </c>
      <c r="L7279" s="112" t="e">
        <f>VLOOKUP($B7279,WB.UNEMP.1999,'WB (WDI)'!$AP$2,FALSE)</f>
        <v>#N/A</v>
      </c>
    </row>
    <row r="7280" spans="1:12" x14ac:dyDescent="0.25">
      <c r="A7280" s="103">
        <v>1999</v>
      </c>
      <c r="B7280" s="104" t="s">
        <v>173</v>
      </c>
      <c r="C7280" s="105" t="s">
        <v>174</v>
      </c>
      <c r="D7280" s="105" t="s">
        <v>647</v>
      </c>
      <c r="E7280" s="87"/>
      <c r="F7280" s="69"/>
      <c r="G7280" s="69"/>
      <c r="H7280" s="69"/>
      <c r="I7280" s="69"/>
      <c r="J7280" s="70"/>
      <c r="K7280" s="118">
        <f>VLOOKUP(B7280,WB.GDP.1999,'WB (WDI)'!$AP$2,FALSE)</f>
        <v>11115.98879341374</v>
      </c>
      <c r="L7280" s="112" t="e">
        <f>VLOOKUP($B7280,WB.UNEMP.1999,'WB (WDI)'!$AP$2,FALSE)</f>
        <v>#N/A</v>
      </c>
    </row>
    <row r="7281" spans="1:12" x14ac:dyDescent="0.25">
      <c r="A7281" s="103">
        <v>1999</v>
      </c>
      <c r="B7281" s="104" t="s">
        <v>175</v>
      </c>
      <c r="C7281" s="105" t="s">
        <v>176</v>
      </c>
      <c r="D7281" s="105" t="s">
        <v>647</v>
      </c>
      <c r="E7281" s="87"/>
      <c r="F7281" s="69"/>
      <c r="G7281" s="69"/>
      <c r="H7281" s="69"/>
      <c r="I7281" s="69"/>
      <c r="J7281" s="70"/>
      <c r="K7281" s="118" t="e">
        <f>VLOOKUP(B7281,WB.GDP.1999,'WB (WDI)'!$AP$2,FALSE)</f>
        <v>#N/A</v>
      </c>
      <c r="L7281" s="112" t="e">
        <f>VLOOKUP($B7281,WB.UNEMP.1999,'WB (WDI)'!$AP$2,FALSE)</f>
        <v>#N/A</v>
      </c>
    </row>
    <row r="7282" spans="1:12" x14ac:dyDescent="0.25">
      <c r="A7282" s="103">
        <v>1999</v>
      </c>
      <c r="B7282" s="104" t="s">
        <v>177</v>
      </c>
      <c r="C7282" s="105" t="s">
        <v>178</v>
      </c>
      <c r="D7282" s="105" t="s">
        <v>647</v>
      </c>
      <c r="E7282" s="87"/>
      <c r="F7282" s="69"/>
      <c r="G7282" s="69"/>
      <c r="H7282" s="69"/>
      <c r="I7282" s="69"/>
      <c r="J7282" s="70"/>
      <c r="K7282" s="118">
        <f>VLOOKUP(B7282,WB.GDP.1999,'WB (WDI)'!$AP$2,FALSE)</f>
        <v>6427.1872926913857</v>
      </c>
      <c r="L7282" s="112">
        <f>VLOOKUP($B7282,WB.UNEMP.1999,'WB (WDI)'!$AP$2,FALSE)</f>
        <v>2.8099999427795401</v>
      </c>
    </row>
    <row r="7283" spans="1:12" x14ac:dyDescent="0.25">
      <c r="A7283" s="103">
        <v>1999</v>
      </c>
      <c r="B7283" s="104" t="s">
        <v>179</v>
      </c>
      <c r="C7283" s="105" t="s">
        <v>180</v>
      </c>
      <c r="D7283" s="105" t="s">
        <v>647</v>
      </c>
      <c r="E7283" s="87"/>
      <c r="F7283" s="69"/>
      <c r="G7283" s="69"/>
      <c r="H7283" s="69"/>
      <c r="I7283" s="69"/>
      <c r="J7283" s="70"/>
      <c r="K7283" s="118">
        <f>VLOOKUP(B7283,WB.GDP.1999,'WB (WDI)'!$AP$2,FALSE)</f>
        <v>7852.7422104932984</v>
      </c>
      <c r="L7283" s="112">
        <f>VLOOKUP($B7283,WB.UNEMP.1999,'WB (WDI)'!$AP$2,FALSE)</f>
        <v>11.9099998474121</v>
      </c>
    </row>
    <row r="7284" spans="1:12" x14ac:dyDescent="0.25">
      <c r="A7284" s="103">
        <v>1999</v>
      </c>
      <c r="B7284" s="104" t="s">
        <v>181</v>
      </c>
      <c r="C7284" s="105" t="s">
        <v>182</v>
      </c>
      <c r="D7284" s="105" t="s">
        <v>647</v>
      </c>
      <c r="E7284" s="87"/>
      <c r="F7284" s="69"/>
      <c r="G7284" s="69"/>
      <c r="H7284" s="69"/>
      <c r="I7284" s="69"/>
      <c r="J7284" s="70"/>
      <c r="K7284" s="118">
        <f>VLOOKUP(B7284,WB.GDP.1999,'WB (WDI)'!$AP$2,FALSE)</f>
        <v>2707.7023866699669</v>
      </c>
      <c r="L7284" s="112">
        <f>VLOOKUP($B7284,WB.UNEMP.1999,'WB (WDI)'!$AP$2,FALSE)</f>
        <v>7.1999998092651403</v>
      </c>
    </row>
    <row r="7285" spans="1:12" x14ac:dyDescent="0.25">
      <c r="A7285" s="103">
        <v>1999</v>
      </c>
      <c r="B7285" s="104" t="s">
        <v>183</v>
      </c>
      <c r="C7285" s="105" t="s">
        <v>184</v>
      </c>
      <c r="D7285" s="105" t="s">
        <v>647</v>
      </c>
      <c r="E7285" s="87"/>
      <c r="F7285" s="69"/>
      <c r="G7285" s="69"/>
      <c r="H7285" s="69"/>
      <c r="I7285" s="69"/>
      <c r="J7285" s="70"/>
      <c r="K7285" s="118">
        <f>VLOOKUP(B7285,WB.GDP.1999,'WB (WDI)'!$AP$2,FALSE)</f>
        <v>3935.7244599876676</v>
      </c>
      <c r="L7285" s="112">
        <f>VLOOKUP($B7285,WB.UNEMP.1999,'WB (WDI)'!$AP$2,FALSE)</f>
        <v>3.8499999046325701</v>
      </c>
    </row>
    <row r="7286" spans="1:12" x14ac:dyDescent="0.25">
      <c r="A7286" s="103">
        <v>1999</v>
      </c>
      <c r="B7286" s="104" t="s">
        <v>185</v>
      </c>
      <c r="C7286" s="105" t="s">
        <v>186</v>
      </c>
      <c r="D7286" s="105" t="s">
        <v>647</v>
      </c>
      <c r="E7286" s="87"/>
      <c r="F7286" s="69"/>
      <c r="G7286" s="69"/>
      <c r="H7286" s="69"/>
      <c r="I7286" s="69"/>
      <c r="J7286" s="70"/>
      <c r="K7286" s="118">
        <f>VLOOKUP(B7286,WB.GDP.1999,'WB (WDI)'!$AP$2,FALSE)</f>
        <v>9339.5753996381372</v>
      </c>
      <c r="L7286" s="112">
        <f>VLOOKUP($B7286,WB.UNEMP.1999,'WB (WDI)'!$AP$2,FALSE)</f>
        <v>15.7399997711182</v>
      </c>
    </row>
    <row r="7287" spans="1:12" x14ac:dyDescent="0.25">
      <c r="A7287" s="103">
        <v>1999</v>
      </c>
      <c r="B7287" s="104" t="s">
        <v>187</v>
      </c>
      <c r="C7287" s="105" t="s">
        <v>188</v>
      </c>
      <c r="D7287" s="105" t="s">
        <v>647</v>
      </c>
      <c r="E7287" s="87"/>
      <c r="F7287" s="69"/>
      <c r="G7287" s="69"/>
      <c r="H7287" s="69"/>
      <c r="I7287" s="69"/>
      <c r="J7287" s="70"/>
      <c r="K7287" s="118" t="e">
        <f>VLOOKUP(B7287,WB.GDP.1999,'WB (WDI)'!$AP$2,FALSE)</f>
        <v>#N/A</v>
      </c>
      <c r="L7287" s="112" t="e">
        <f>VLOOKUP($B7287,WB.UNEMP.1999,'WB (WDI)'!$AP$2,FALSE)</f>
        <v>#N/A</v>
      </c>
    </row>
    <row r="7288" spans="1:12" x14ac:dyDescent="0.25">
      <c r="A7288" s="103">
        <v>1999</v>
      </c>
      <c r="B7288" s="104" t="s">
        <v>189</v>
      </c>
      <c r="C7288" s="105" t="s">
        <v>190</v>
      </c>
      <c r="D7288" s="105" t="s">
        <v>647</v>
      </c>
      <c r="E7288" s="87"/>
      <c r="F7288" s="69"/>
      <c r="G7288" s="69"/>
      <c r="H7288" s="69"/>
      <c r="I7288" s="69"/>
      <c r="J7288" s="70"/>
      <c r="K7288" s="118">
        <f>VLOOKUP(B7288,WB.GDP.1999,'WB (WDI)'!$AP$2,FALSE)</f>
        <v>17222.15814182541</v>
      </c>
      <c r="L7288" s="112">
        <f>VLOOKUP($B7288,WB.UNEMP.1999,'WB (WDI)'!$AP$2,FALSE)</f>
        <v>2.5999999046325701</v>
      </c>
    </row>
    <row r="7289" spans="1:12" x14ac:dyDescent="0.25">
      <c r="A7289" s="103">
        <v>1999</v>
      </c>
      <c r="B7289" s="104" t="s">
        <v>191</v>
      </c>
      <c r="C7289" s="105" t="s">
        <v>192</v>
      </c>
      <c r="D7289" s="105" t="s">
        <v>647</v>
      </c>
      <c r="E7289" s="87"/>
      <c r="F7289" s="69"/>
      <c r="G7289" s="69"/>
      <c r="H7289" s="69"/>
      <c r="I7289" s="69"/>
      <c r="J7289" s="70"/>
      <c r="K7289" s="118" t="e">
        <f>VLOOKUP(B7289,WB.GDP.1999,'WB (WDI)'!$AP$2,FALSE)</f>
        <v>#N/A</v>
      </c>
      <c r="L7289" s="112" t="e">
        <f>VLOOKUP($B7289,WB.UNEMP.1999,'WB (WDI)'!$AP$2,FALSE)</f>
        <v>#N/A</v>
      </c>
    </row>
    <row r="7290" spans="1:12" x14ac:dyDescent="0.25">
      <c r="A7290" s="103">
        <v>1999</v>
      </c>
      <c r="B7290" s="104" t="s">
        <v>193</v>
      </c>
      <c r="C7290" s="105" t="s">
        <v>194</v>
      </c>
      <c r="D7290" s="105" t="s">
        <v>647</v>
      </c>
      <c r="E7290" s="87"/>
      <c r="F7290" s="69"/>
      <c r="G7290" s="69"/>
      <c r="H7290" s="69"/>
      <c r="I7290" s="69"/>
      <c r="J7290" s="70"/>
      <c r="K7290" s="118">
        <f>VLOOKUP(B7290,WB.GDP.1999,'WB (WDI)'!$AP$2,FALSE)</f>
        <v>3872.3281453555896</v>
      </c>
      <c r="L7290" s="112">
        <f>VLOOKUP($B7290,WB.UNEMP.1999,'WB (WDI)'!$AP$2,FALSE)</f>
        <v>7.6100001335143999</v>
      </c>
    </row>
    <row r="7291" spans="1:12" x14ac:dyDescent="0.25">
      <c r="A7291" s="103">
        <v>1999</v>
      </c>
      <c r="B7291" s="104" t="s">
        <v>195</v>
      </c>
      <c r="C7291" s="105" t="s">
        <v>196</v>
      </c>
      <c r="D7291" s="105" t="s">
        <v>647</v>
      </c>
      <c r="E7291" s="87"/>
      <c r="F7291" s="69"/>
      <c r="G7291" s="69"/>
      <c r="H7291" s="69"/>
      <c r="I7291" s="69"/>
      <c r="J7291" s="70"/>
      <c r="K7291" s="118">
        <f>VLOOKUP(B7291,WB.GDP.1999,'WB (WDI)'!$AP$2,FALSE)</f>
        <v>14408.093320578319</v>
      </c>
      <c r="L7291" s="112">
        <f>VLOOKUP($B7291,WB.UNEMP.1999,'WB (WDI)'!$AP$2,FALSE)</f>
        <v>3.8099999427795401</v>
      </c>
    </row>
    <row r="7292" spans="1:12" x14ac:dyDescent="0.25">
      <c r="A7292" s="103">
        <v>1999</v>
      </c>
      <c r="B7292" s="104" t="s">
        <v>197</v>
      </c>
      <c r="C7292" s="105" t="s">
        <v>198</v>
      </c>
      <c r="D7292" s="105" t="s">
        <v>647</v>
      </c>
      <c r="E7292" s="87"/>
      <c r="F7292" s="69"/>
      <c r="G7292" s="69"/>
      <c r="H7292" s="69"/>
      <c r="I7292" s="69"/>
      <c r="J7292" s="70"/>
      <c r="K7292" s="118">
        <f>VLOOKUP(B7292,WB.GDP.1999,'WB (WDI)'!$AP$2,FALSE)</f>
        <v>8909.5527199018507</v>
      </c>
      <c r="L7292" s="112">
        <f>VLOOKUP($B7292,WB.UNEMP.1999,'WB (WDI)'!$AP$2,FALSE)</f>
        <v>9.3999996185302699</v>
      </c>
    </row>
    <row r="7293" spans="1:12" x14ac:dyDescent="0.25">
      <c r="A7293" s="103">
        <v>1999</v>
      </c>
      <c r="B7293" s="104" t="s">
        <v>199</v>
      </c>
      <c r="C7293" s="105" t="s">
        <v>200</v>
      </c>
      <c r="D7293" s="105" t="s">
        <v>647</v>
      </c>
      <c r="E7293" s="87"/>
      <c r="F7293" s="69"/>
      <c r="G7293" s="69"/>
      <c r="H7293" s="69"/>
      <c r="I7293" s="69"/>
      <c r="J7293" s="70"/>
      <c r="K7293" s="118">
        <f>VLOOKUP(B7293,WB.GDP.1999,'WB (WDI)'!$AP$2,FALSE)</f>
        <v>6345.5010202970107</v>
      </c>
      <c r="L7293" s="112">
        <f>VLOOKUP($B7293,WB.UNEMP.1999,'WB (WDI)'!$AP$2,FALSE)</f>
        <v>5.8099999427795401</v>
      </c>
    </row>
    <row r="7294" spans="1:12" x14ac:dyDescent="0.25">
      <c r="A7294" s="103">
        <v>1999</v>
      </c>
      <c r="B7294" s="104" t="s">
        <v>201</v>
      </c>
      <c r="C7294" s="105" t="s">
        <v>202</v>
      </c>
      <c r="D7294" s="105" t="s">
        <v>647</v>
      </c>
      <c r="E7294" s="87"/>
      <c r="F7294" s="69"/>
      <c r="G7294" s="69"/>
      <c r="H7294" s="69"/>
      <c r="I7294" s="69"/>
      <c r="J7294" s="70"/>
      <c r="K7294" s="118">
        <f>VLOOKUP(B7294,WB.GDP.1999,'WB (WDI)'!$AP$2,FALSE)</f>
        <v>29251.037321959928</v>
      </c>
      <c r="L7294" s="112">
        <f>VLOOKUP($B7294,WB.UNEMP.1999,'WB (WDI)'!$AP$2,FALSE)</f>
        <v>11.810000419616699</v>
      </c>
    </row>
    <row r="7295" spans="1:12" x14ac:dyDescent="0.25">
      <c r="A7295" s="103">
        <v>1999</v>
      </c>
      <c r="B7295" s="104" t="s">
        <v>203</v>
      </c>
      <c r="C7295" s="105" t="s">
        <v>204</v>
      </c>
      <c r="D7295" s="105" t="s">
        <v>647</v>
      </c>
      <c r="E7295" s="87"/>
      <c r="F7295" s="69"/>
      <c r="G7295" s="69"/>
      <c r="H7295" s="69"/>
      <c r="I7295" s="69"/>
      <c r="J7295" s="70"/>
      <c r="K7295" s="118" t="e">
        <f>VLOOKUP(B7295,WB.GDP.1999,'WB (WDI)'!$AP$2,FALSE)</f>
        <v>#N/A</v>
      </c>
      <c r="L7295" s="112" t="e">
        <f>VLOOKUP($B7295,WB.UNEMP.1999,'WB (WDI)'!$AP$2,FALSE)</f>
        <v>#N/A</v>
      </c>
    </row>
    <row r="7296" spans="1:12" x14ac:dyDescent="0.25">
      <c r="A7296" s="103">
        <v>1999</v>
      </c>
      <c r="B7296" s="104" t="s">
        <v>205</v>
      </c>
      <c r="C7296" s="105" t="s">
        <v>206</v>
      </c>
      <c r="D7296" s="105" t="s">
        <v>647</v>
      </c>
      <c r="E7296" s="87"/>
      <c r="F7296" s="69"/>
      <c r="G7296" s="69"/>
      <c r="H7296" s="69"/>
      <c r="I7296" s="69"/>
      <c r="J7296" s="70"/>
      <c r="K7296" s="118">
        <f>VLOOKUP(B7296,WB.GDP.1999,'WB (WDI)'!$AP$2,FALSE)</f>
        <v>19707.253886259783</v>
      </c>
      <c r="L7296" s="112" t="e">
        <f>VLOOKUP($B7296,WB.UNEMP.1999,'WB (WDI)'!$AP$2,FALSE)</f>
        <v>#N/A</v>
      </c>
    </row>
    <row r="7297" spans="1:12" x14ac:dyDescent="0.25">
      <c r="A7297" s="103">
        <v>1999</v>
      </c>
      <c r="B7297" s="104" t="s">
        <v>207</v>
      </c>
      <c r="C7297" s="105" t="s">
        <v>208</v>
      </c>
      <c r="D7297" s="105" t="s">
        <v>647</v>
      </c>
      <c r="E7297" s="87"/>
      <c r="F7297" s="69"/>
      <c r="G7297" s="69"/>
      <c r="H7297" s="69"/>
      <c r="I7297" s="69"/>
      <c r="J7297" s="70"/>
      <c r="K7297" s="118">
        <f>VLOOKUP(B7297,WB.GDP.1999,'WB (WDI)'!$AP$2,FALSE)</f>
        <v>13103.16795957656</v>
      </c>
      <c r="L7297" s="112">
        <f>VLOOKUP($B7297,WB.UNEMP.1999,'WB (WDI)'!$AP$2,FALSE)</f>
        <v>18.090000152587901</v>
      </c>
    </row>
    <row r="7298" spans="1:12" x14ac:dyDescent="0.25">
      <c r="A7298" s="103">
        <v>1999</v>
      </c>
      <c r="B7298" s="104" t="s">
        <v>209</v>
      </c>
      <c r="C7298" s="105" t="s">
        <v>210</v>
      </c>
      <c r="D7298" s="105" t="s">
        <v>647</v>
      </c>
      <c r="E7298" s="87"/>
      <c r="F7298" s="69"/>
      <c r="G7298" s="69"/>
      <c r="H7298" s="69"/>
      <c r="I7298" s="69"/>
      <c r="J7298" s="70"/>
      <c r="K7298" s="118" t="e">
        <f>VLOOKUP(B7298,WB.GDP.1999,'WB (WDI)'!$AP$2,FALSE)</f>
        <v>#N/A</v>
      </c>
      <c r="L7298" s="112" t="e">
        <f>VLOOKUP($B7298,WB.UNEMP.1999,'WB (WDI)'!$AP$2,FALSE)</f>
        <v>#N/A</v>
      </c>
    </row>
    <row r="7299" spans="1:12" x14ac:dyDescent="0.25">
      <c r="A7299" s="103">
        <v>1999</v>
      </c>
      <c r="B7299" s="104" t="s">
        <v>211</v>
      </c>
      <c r="C7299" s="105" t="s">
        <v>212</v>
      </c>
      <c r="D7299" s="105" t="s">
        <v>647</v>
      </c>
      <c r="E7299" s="87"/>
      <c r="F7299" s="69"/>
      <c r="G7299" s="69"/>
      <c r="H7299" s="69"/>
      <c r="I7299" s="69"/>
      <c r="J7299" s="70"/>
      <c r="K7299" s="118">
        <f>VLOOKUP(B7299,WB.GDP.1999,'WB (WDI)'!$AP$2,FALSE)</f>
        <v>8509.4776202871526</v>
      </c>
      <c r="L7299" s="112">
        <f>VLOOKUP($B7299,WB.UNEMP.1999,'WB (WDI)'!$AP$2,FALSE)</f>
        <v>20.9799995422363</v>
      </c>
    </row>
    <row r="7300" spans="1:12" x14ac:dyDescent="0.25">
      <c r="A7300" s="103">
        <v>1999</v>
      </c>
      <c r="B7300" s="104" t="s">
        <v>213</v>
      </c>
      <c r="C7300" s="105" t="s">
        <v>214</v>
      </c>
      <c r="D7300" s="105" t="s">
        <v>647</v>
      </c>
      <c r="E7300" s="87"/>
      <c r="F7300" s="69"/>
      <c r="G7300" s="69"/>
      <c r="H7300" s="69"/>
      <c r="I7300" s="69"/>
      <c r="J7300" s="70"/>
      <c r="K7300" s="118" t="e">
        <f>VLOOKUP(B7300,WB.GDP.1999,'WB (WDI)'!$AP$2,FALSE)</f>
        <v>#N/A</v>
      </c>
      <c r="L7300" s="112" t="e">
        <f>VLOOKUP($B7300,WB.UNEMP.1999,'WB (WDI)'!$AP$2,FALSE)</f>
        <v>#N/A</v>
      </c>
    </row>
    <row r="7301" spans="1:12" x14ac:dyDescent="0.25">
      <c r="A7301" s="103">
        <v>1999</v>
      </c>
      <c r="B7301" s="104" t="s">
        <v>215</v>
      </c>
      <c r="C7301" s="105" t="s">
        <v>651</v>
      </c>
      <c r="D7301" s="105" t="s">
        <v>647</v>
      </c>
      <c r="E7301" s="87"/>
      <c r="F7301" s="69"/>
      <c r="G7301" s="69"/>
      <c r="H7301" s="69"/>
      <c r="I7301" s="69"/>
      <c r="J7301" s="70"/>
      <c r="K7301" s="118" t="e">
        <f>VLOOKUP(B7301,WB.GDP.1999,'WB (WDI)'!$AP$2,FALSE)</f>
        <v>#N/A</v>
      </c>
      <c r="L7301" s="112" t="e">
        <f>VLOOKUP($B7301,WB.UNEMP.1999,'WB (WDI)'!$AP$2,FALSE)</f>
        <v>#N/A</v>
      </c>
    </row>
    <row r="7302" spans="1:12" x14ac:dyDescent="0.25">
      <c r="A7302" s="103">
        <v>1999</v>
      </c>
      <c r="B7302" s="104" t="s">
        <v>216</v>
      </c>
      <c r="C7302" s="105" t="s">
        <v>217</v>
      </c>
      <c r="D7302" s="105" t="s">
        <v>647</v>
      </c>
      <c r="E7302" s="87"/>
      <c r="F7302" s="69"/>
      <c r="G7302" s="69"/>
      <c r="H7302" s="69"/>
      <c r="I7302" s="69"/>
      <c r="J7302" s="70"/>
      <c r="K7302" s="118">
        <f>VLOOKUP(B7302,WB.GDP.1999,'WB (WDI)'!$AP$2,FALSE)</f>
        <v>11655.463081718863</v>
      </c>
      <c r="L7302" s="112">
        <f>VLOOKUP($B7302,WB.UNEMP.1999,'WB (WDI)'!$AP$2,FALSE)</f>
        <v>13.6000003814697</v>
      </c>
    </row>
    <row r="7303" spans="1:12" x14ac:dyDescent="0.25">
      <c r="A7303" s="103">
        <v>1999</v>
      </c>
      <c r="B7303" s="104" t="s">
        <v>218</v>
      </c>
      <c r="C7303" s="105" t="s">
        <v>219</v>
      </c>
      <c r="D7303" s="105" t="s">
        <v>647</v>
      </c>
      <c r="E7303" s="87"/>
      <c r="F7303" s="69"/>
      <c r="G7303" s="69"/>
      <c r="H7303" s="69"/>
      <c r="I7303" s="69"/>
      <c r="J7303" s="70"/>
      <c r="K7303" s="118">
        <f>VLOOKUP(B7303,WB.GDP.1999,'WB (WDI)'!$AP$2,FALSE)</f>
        <v>15903.815310898912</v>
      </c>
      <c r="L7303" s="112">
        <f>VLOOKUP($B7303,WB.UNEMP.1999,'WB (WDI)'!$AP$2,FALSE)</f>
        <v>3.53999996185303</v>
      </c>
    </row>
    <row r="7304" spans="1:12" x14ac:dyDescent="0.25">
      <c r="A7304" s="103">
        <v>1999</v>
      </c>
      <c r="B7304" s="104" t="s">
        <v>220</v>
      </c>
      <c r="C7304" s="105" t="s">
        <v>221</v>
      </c>
      <c r="D7304" s="105" t="s">
        <v>647</v>
      </c>
      <c r="E7304" s="87"/>
      <c r="F7304" s="69"/>
      <c r="G7304" s="69"/>
      <c r="H7304" s="69"/>
      <c r="I7304" s="69"/>
      <c r="J7304" s="70"/>
      <c r="K7304" s="118" t="e">
        <f>VLOOKUP(B7304,WB.GDP.1999,'WB (WDI)'!$AP$2,FALSE)</f>
        <v>#N/A</v>
      </c>
      <c r="L7304" s="112" t="e">
        <f>VLOOKUP($B7304,WB.UNEMP.1999,'WB (WDI)'!$AP$2,FALSE)</f>
        <v>#N/A</v>
      </c>
    </row>
    <row r="7305" spans="1:12" x14ac:dyDescent="0.25">
      <c r="A7305" s="103">
        <v>1999</v>
      </c>
      <c r="B7305" s="104" t="s">
        <v>222</v>
      </c>
      <c r="C7305" s="105" t="s">
        <v>223</v>
      </c>
      <c r="D7305" s="105" t="s">
        <v>647</v>
      </c>
      <c r="E7305" s="87"/>
      <c r="F7305" s="69"/>
      <c r="G7305" s="69"/>
      <c r="H7305" s="69"/>
      <c r="I7305" s="69"/>
      <c r="J7305" s="70"/>
      <c r="K7305" s="118" t="e">
        <f>VLOOKUP(B7305,WB.GDP.1999,'WB (WDI)'!$AP$2,FALSE)</f>
        <v>#N/A</v>
      </c>
      <c r="L7305" s="112">
        <f>VLOOKUP($B7305,WB.UNEMP.1999,'WB (WDI)'!$AP$2,FALSE)</f>
        <v>6.6900000572204599</v>
      </c>
    </row>
    <row r="7306" spans="1:12" x14ac:dyDescent="0.25">
      <c r="A7306" s="103">
        <v>1999</v>
      </c>
      <c r="B7306" s="104" t="s">
        <v>224</v>
      </c>
      <c r="C7306" s="105" t="s">
        <v>225</v>
      </c>
      <c r="D7306" s="105" t="s">
        <v>647</v>
      </c>
      <c r="E7306" s="87"/>
      <c r="F7306" s="69"/>
      <c r="G7306" s="69"/>
      <c r="H7306" s="69"/>
      <c r="I7306" s="69"/>
      <c r="J7306" s="70"/>
      <c r="K7306" s="118">
        <f>VLOOKUP(B7306,WB.GDP.1999,'WB (WDI)'!$AP$2,FALSE)</f>
        <v>13605.807241981653</v>
      </c>
      <c r="L7306" s="112">
        <f>VLOOKUP($B7306,WB.UNEMP.1999,'WB (WDI)'!$AP$2,FALSE)</f>
        <v>10.4700002670288</v>
      </c>
    </row>
    <row r="7307" spans="1:12" x14ac:dyDescent="0.25">
      <c r="A7307" s="103">
        <v>1999</v>
      </c>
      <c r="B7307" s="104" t="s">
        <v>226</v>
      </c>
      <c r="C7307" s="105" t="s">
        <v>227</v>
      </c>
      <c r="D7307" s="105" t="s">
        <v>647</v>
      </c>
      <c r="E7307" s="87"/>
      <c r="F7307" s="69"/>
      <c r="G7307" s="69"/>
      <c r="H7307" s="69"/>
      <c r="I7307" s="69"/>
      <c r="J7307" s="70"/>
      <c r="K7307" s="118" t="e">
        <f>VLOOKUP(B7307,WB.GDP.1999,'WB (WDI)'!$AP$2,FALSE)</f>
        <v>#N/A</v>
      </c>
      <c r="L7307" s="112">
        <f>VLOOKUP($B7307,WB.UNEMP.1999,'WB (WDI)'!$AP$2,FALSE)</f>
        <v>14.5299997329712</v>
      </c>
    </row>
    <row r="7308" spans="1:12" x14ac:dyDescent="0.25">
      <c r="A7308" s="103">
        <v>1999</v>
      </c>
      <c r="B7308" s="104" t="s">
        <v>228</v>
      </c>
      <c r="C7308" s="105" t="s">
        <v>229</v>
      </c>
      <c r="D7308" s="105" t="s">
        <v>616</v>
      </c>
      <c r="E7308" s="87"/>
      <c r="F7308" s="69"/>
      <c r="G7308" s="69"/>
      <c r="H7308" s="69"/>
      <c r="I7308" s="69"/>
      <c r="J7308" s="70"/>
      <c r="K7308" s="118">
        <f>VLOOKUP(B7308,WB.GDP.1999,'WB (WDI)'!$AP$2,FALSE)</f>
        <v>76772.323771381853</v>
      </c>
      <c r="L7308" s="112" t="e">
        <f>VLOOKUP($B7308,WB.UNEMP.1999,'WB (WDI)'!$AP$2,FALSE)</f>
        <v>#N/A</v>
      </c>
    </row>
    <row r="7309" spans="1:12" x14ac:dyDescent="0.25">
      <c r="A7309" s="103">
        <v>1999</v>
      </c>
      <c r="B7309" s="104" t="s">
        <v>230</v>
      </c>
      <c r="C7309" s="105" t="s">
        <v>231</v>
      </c>
      <c r="D7309" s="105" t="s">
        <v>616</v>
      </c>
      <c r="E7309" s="87"/>
      <c r="F7309" s="69"/>
      <c r="G7309" s="69"/>
      <c r="H7309" s="69"/>
      <c r="I7309" s="69"/>
      <c r="J7309" s="70"/>
      <c r="K7309" s="118">
        <f>VLOOKUP(B7309,WB.GDP.1999,'WB (WDI)'!$AP$2,FALSE)</f>
        <v>35863.537570843102</v>
      </c>
      <c r="L7309" s="112">
        <f>VLOOKUP($B7309,WB.UNEMP.1999,'WB (WDI)'!$AP$2,FALSE)</f>
        <v>7.5799999237060502</v>
      </c>
    </row>
    <row r="7310" spans="1:12" x14ac:dyDescent="0.25">
      <c r="A7310" s="103">
        <v>1999</v>
      </c>
      <c r="B7310" s="104" t="s">
        <v>232</v>
      </c>
      <c r="C7310" s="105" t="s">
        <v>233</v>
      </c>
      <c r="D7310" s="105" t="s">
        <v>616</v>
      </c>
      <c r="E7310" s="87"/>
      <c r="F7310" s="69"/>
      <c r="G7310" s="69"/>
      <c r="H7310" s="69"/>
      <c r="I7310" s="69"/>
      <c r="J7310" s="70"/>
      <c r="K7310" s="118" t="e">
        <f>VLOOKUP(B7310,WB.GDP.1999,'WB (WDI)'!$AP$2,FALSE)</f>
        <v>#N/A</v>
      </c>
      <c r="L7310" s="112" t="e">
        <f>VLOOKUP($B7310,WB.UNEMP.1999,'WB (WDI)'!$AP$2,FALSE)</f>
        <v>#N/A</v>
      </c>
    </row>
    <row r="7311" spans="1:12" x14ac:dyDescent="0.25">
      <c r="A7311" s="103">
        <v>1999</v>
      </c>
      <c r="B7311" s="104" t="s">
        <v>234</v>
      </c>
      <c r="C7311" s="105" t="s">
        <v>235</v>
      </c>
      <c r="D7311" s="105" t="s">
        <v>616</v>
      </c>
      <c r="E7311" s="87"/>
      <c r="F7311" s="69"/>
      <c r="G7311" s="69"/>
      <c r="H7311" s="69"/>
      <c r="I7311" s="69"/>
      <c r="J7311" s="70"/>
      <c r="K7311" s="118" t="e">
        <f>VLOOKUP(B7311,WB.GDP.1999,'WB (WDI)'!$AP$2,FALSE)</f>
        <v>#N/A</v>
      </c>
      <c r="L7311" s="112" t="e">
        <f>VLOOKUP($B7311,WB.UNEMP.1999,'WB (WDI)'!$AP$2,FALSE)</f>
        <v>#N/A</v>
      </c>
    </row>
    <row r="7312" spans="1:12" x14ac:dyDescent="0.25">
      <c r="A7312" s="103">
        <v>1999</v>
      </c>
      <c r="B7312" s="104" t="s">
        <v>236</v>
      </c>
      <c r="C7312" s="105" t="s">
        <v>237</v>
      </c>
      <c r="D7312" s="105" t="s">
        <v>616</v>
      </c>
      <c r="E7312" s="87"/>
      <c r="F7312" s="69"/>
      <c r="G7312" s="69"/>
      <c r="H7312" s="69"/>
      <c r="I7312" s="69"/>
      <c r="J7312" s="70"/>
      <c r="K7312" s="118">
        <f>VLOOKUP(B7312,WB.GDP.1999,'WB (WDI)'!$AP$2,FALSE)</f>
        <v>48714.530554103367</v>
      </c>
      <c r="L7312" s="112">
        <f>VLOOKUP($B7312,WB.UNEMP.1999,'WB (WDI)'!$AP$2,FALSE)</f>
        <v>4.2199997901916504</v>
      </c>
    </row>
    <row r="7313" spans="1:12" x14ac:dyDescent="0.25">
      <c r="A7313" s="103">
        <v>1999</v>
      </c>
      <c r="B7313" s="104" t="s">
        <v>238</v>
      </c>
      <c r="C7313" s="105" t="s">
        <v>239</v>
      </c>
      <c r="D7313" s="105" t="s">
        <v>240</v>
      </c>
      <c r="E7313" s="87"/>
      <c r="F7313" s="69"/>
      <c r="G7313" s="69"/>
      <c r="H7313" s="69"/>
      <c r="I7313" s="69"/>
      <c r="J7313" s="70"/>
      <c r="K7313" s="118">
        <f>VLOOKUP(B7313,WB.GDP.1999,'WB (WDI)'!$AP$2,FALSE)</f>
        <v>9330.5647886657207</v>
      </c>
      <c r="L7313" s="112">
        <f>VLOOKUP($B7313,WB.UNEMP.1999,'WB (WDI)'!$AP$2,FALSE)</f>
        <v>13.460000038146999</v>
      </c>
    </row>
    <row r="7314" spans="1:12" x14ac:dyDescent="0.25">
      <c r="A7314" s="103">
        <v>1999</v>
      </c>
      <c r="B7314" s="104" t="s">
        <v>241</v>
      </c>
      <c r="C7314" s="105" t="s">
        <v>242</v>
      </c>
      <c r="D7314" s="105" t="s">
        <v>240</v>
      </c>
      <c r="E7314" s="87"/>
      <c r="F7314" s="69"/>
      <c r="G7314" s="69"/>
      <c r="H7314" s="69"/>
      <c r="I7314" s="69"/>
      <c r="J7314" s="70"/>
      <c r="K7314" s="118">
        <f>VLOOKUP(B7314,WB.GDP.1999,'WB (WDI)'!$AP$2,FALSE)</f>
        <v>2954.9541225559933</v>
      </c>
      <c r="L7314" s="112">
        <f>VLOOKUP($B7314,WB.UNEMP.1999,'WB (WDI)'!$AP$2,FALSE)</f>
        <v>8.3999996185302699</v>
      </c>
    </row>
    <row r="7315" spans="1:12" x14ac:dyDescent="0.25">
      <c r="A7315" s="103">
        <v>1999</v>
      </c>
      <c r="B7315" s="104" t="s">
        <v>243</v>
      </c>
      <c r="C7315" s="105" t="s">
        <v>244</v>
      </c>
      <c r="D7315" s="105" t="s">
        <v>240</v>
      </c>
      <c r="E7315" s="87"/>
      <c r="F7315" s="69"/>
      <c r="G7315" s="69"/>
      <c r="H7315" s="69"/>
      <c r="I7315" s="69"/>
      <c r="J7315" s="70"/>
      <c r="K7315" s="118">
        <f>VLOOKUP(B7315,WB.GDP.1999,'WB (WDI)'!$AP$2,FALSE)</f>
        <v>1174.4750197645208</v>
      </c>
      <c r="L7315" s="112">
        <f>VLOOKUP($B7315,WB.UNEMP.1999,'WB (WDI)'!$AP$2,FALSE)</f>
        <v>15.3999996185303</v>
      </c>
    </row>
    <row r="7316" spans="1:12" x14ac:dyDescent="0.25">
      <c r="A7316" s="103">
        <v>1999</v>
      </c>
      <c r="B7316" s="104" t="s">
        <v>245</v>
      </c>
      <c r="C7316" s="105" t="s">
        <v>246</v>
      </c>
      <c r="D7316" s="105" t="s">
        <v>240</v>
      </c>
      <c r="E7316" s="87"/>
      <c r="F7316" s="69"/>
      <c r="G7316" s="69"/>
      <c r="H7316" s="69"/>
      <c r="I7316" s="69"/>
      <c r="J7316" s="70"/>
      <c r="K7316" s="118">
        <f>VLOOKUP(B7316,WB.GDP.1999,'WB (WDI)'!$AP$2,FALSE)</f>
        <v>4431.4580748943972</v>
      </c>
      <c r="L7316" s="112">
        <f>VLOOKUP($B7316,WB.UNEMP.1999,'WB (WDI)'!$AP$2,FALSE)</f>
        <v>12.699999809265099</v>
      </c>
    </row>
    <row r="7317" spans="1:12" x14ac:dyDescent="0.25">
      <c r="A7317" s="103">
        <v>1999</v>
      </c>
      <c r="B7317" s="104" t="s">
        <v>247</v>
      </c>
      <c r="C7317" s="105" t="s">
        <v>248</v>
      </c>
      <c r="D7317" s="105" t="s">
        <v>240</v>
      </c>
      <c r="E7317" s="87"/>
      <c r="F7317" s="69"/>
      <c r="G7317" s="69"/>
      <c r="H7317" s="69"/>
      <c r="I7317" s="69"/>
      <c r="J7317" s="70"/>
      <c r="K7317" s="118">
        <f>VLOOKUP(B7317,WB.GDP.1999,'WB (WDI)'!$AP$2,FALSE)</f>
        <v>2720.9086697484358</v>
      </c>
      <c r="L7317" s="112">
        <f>VLOOKUP($B7317,WB.UNEMP.1999,'WB (WDI)'!$AP$2,FALSE)</f>
        <v>13.300000190734901</v>
      </c>
    </row>
    <row r="7318" spans="1:12" x14ac:dyDescent="0.25">
      <c r="A7318" s="103">
        <v>1999</v>
      </c>
      <c r="B7318" s="104" t="s">
        <v>249</v>
      </c>
      <c r="C7318" s="105" t="s">
        <v>250</v>
      </c>
      <c r="D7318" s="105" t="s">
        <v>240</v>
      </c>
      <c r="E7318" s="87"/>
      <c r="F7318" s="69"/>
      <c r="G7318" s="69"/>
      <c r="H7318" s="69"/>
      <c r="I7318" s="69"/>
      <c r="J7318" s="70"/>
      <c r="K7318" s="118">
        <f>VLOOKUP(B7318,WB.GDP.1999,'WB (WDI)'!$AP$2,FALSE)</f>
        <v>3206.7300257058755</v>
      </c>
      <c r="L7318" s="112">
        <f>VLOOKUP($B7318,WB.UNEMP.1999,'WB (WDI)'!$AP$2,FALSE)</f>
        <v>3.2999999523162802</v>
      </c>
    </row>
    <row r="7319" spans="1:12" x14ac:dyDescent="0.25">
      <c r="A7319" s="103">
        <v>1999</v>
      </c>
      <c r="B7319" s="104" t="s">
        <v>251</v>
      </c>
      <c r="C7319" s="105" t="s">
        <v>649</v>
      </c>
      <c r="D7319" s="105" t="s">
        <v>240</v>
      </c>
      <c r="E7319" s="87"/>
      <c r="F7319" s="69"/>
      <c r="G7319" s="69"/>
      <c r="H7319" s="69"/>
      <c r="I7319" s="69"/>
      <c r="J7319" s="70"/>
      <c r="K7319" s="118">
        <f>VLOOKUP(B7319,WB.GDP.1999,'WB (WDI)'!$AP$2,FALSE)</f>
        <v>34030.685535739154</v>
      </c>
      <c r="L7319" s="112">
        <f>VLOOKUP($B7319,WB.UNEMP.1999,'WB (WDI)'!$AP$2,FALSE)</f>
        <v>6.25</v>
      </c>
    </row>
    <row r="7320" spans="1:12" x14ac:dyDescent="0.25">
      <c r="A7320" s="103">
        <v>1999</v>
      </c>
      <c r="B7320" s="104" t="s">
        <v>252</v>
      </c>
      <c r="C7320" s="105" t="s">
        <v>650</v>
      </c>
      <c r="D7320" s="105" t="s">
        <v>240</v>
      </c>
      <c r="E7320" s="87"/>
      <c r="F7320" s="69"/>
      <c r="G7320" s="69"/>
      <c r="H7320" s="69"/>
      <c r="I7320" s="69"/>
      <c r="J7320" s="70"/>
      <c r="K7320" s="118">
        <f>VLOOKUP(B7320,WB.GDP.1999,'WB (WDI)'!$AP$2,FALSE)</f>
        <v>49011.713248448614</v>
      </c>
      <c r="L7320" s="112">
        <f>VLOOKUP($B7320,WB.UNEMP.1999,'WB (WDI)'!$AP$2,FALSE)</f>
        <v>6.3000001907348597</v>
      </c>
    </row>
    <row r="7321" spans="1:12" x14ac:dyDescent="0.25">
      <c r="A7321" s="103">
        <v>1999</v>
      </c>
      <c r="B7321" s="104" t="s">
        <v>253</v>
      </c>
      <c r="C7321" s="105" t="s">
        <v>653</v>
      </c>
      <c r="D7321" s="105" t="s">
        <v>240</v>
      </c>
      <c r="E7321" s="87"/>
      <c r="F7321" s="69"/>
      <c r="G7321" s="69"/>
      <c r="H7321" s="69"/>
      <c r="I7321" s="69"/>
      <c r="J7321" s="70"/>
      <c r="K7321" s="118" t="e">
        <f>VLOOKUP(B7321,WB.GDP.1999,'WB (WDI)'!$AP$2,FALSE)</f>
        <v>#N/A</v>
      </c>
      <c r="L7321" s="112">
        <f>VLOOKUP($B7321,WB.UNEMP.1999,'WB (WDI)'!$AP$2,FALSE)</f>
        <v>2.9900000095367401</v>
      </c>
    </row>
    <row r="7322" spans="1:12" x14ac:dyDescent="0.25">
      <c r="A7322" s="103">
        <v>1999</v>
      </c>
      <c r="B7322" s="104" t="s">
        <v>254</v>
      </c>
      <c r="C7322" s="105" t="s">
        <v>255</v>
      </c>
      <c r="D7322" s="105" t="s">
        <v>240</v>
      </c>
      <c r="E7322" s="87"/>
      <c r="F7322" s="69"/>
      <c r="G7322" s="69"/>
      <c r="H7322" s="69"/>
      <c r="I7322" s="69"/>
      <c r="J7322" s="70"/>
      <c r="K7322" s="118">
        <f>VLOOKUP(B7322,WB.GDP.1999,'WB (WDI)'!$AP$2,FALSE)</f>
        <v>34814.220015961851</v>
      </c>
      <c r="L7322" s="112">
        <f>VLOOKUP($B7322,WB.UNEMP.1999,'WB (WDI)'!$AP$2,FALSE)</f>
        <v>4.6999998092651403</v>
      </c>
    </row>
    <row r="7323" spans="1:12" x14ac:dyDescent="0.25">
      <c r="A7323" s="103">
        <v>1999</v>
      </c>
      <c r="B7323" s="104" t="s">
        <v>256</v>
      </c>
      <c r="C7323" s="105" t="s">
        <v>257</v>
      </c>
      <c r="D7323" s="105" t="s">
        <v>240</v>
      </c>
      <c r="E7323" s="87"/>
      <c r="F7323" s="69"/>
      <c r="G7323" s="69"/>
      <c r="H7323" s="69"/>
      <c r="I7323" s="69"/>
      <c r="J7323" s="70"/>
      <c r="K7323" s="118">
        <f>VLOOKUP(B7323,WB.GDP.1999,'WB (WDI)'!$AP$2,FALSE)</f>
        <v>4517.5725601766408</v>
      </c>
      <c r="L7323" s="112">
        <f>VLOOKUP($B7323,WB.UNEMP.1999,'WB (WDI)'!$AP$2,FALSE)</f>
        <v>6.21000003814697</v>
      </c>
    </row>
    <row r="7324" spans="1:12" x14ac:dyDescent="0.25">
      <c r="A7324" s="103">
        <v>1999</v>
      </c>
      <c r="B7324" s="104" t="s">
        <v>258</v>
      </c>
      <c r="C7324" s="105" t="s">
        <v>652</v>
      </c>
      <c r="D7324" s="105" t="s">
        <v>240</v>
      </c>
      <c r="E7324" s="87"/>
      <c r="F7324" s="69"/>
      <c r="G7324" s="69"/>
      <c r="H7324" s="69"/>
      <c r="I7324" s="69"/>
      <c r="J7324" s="70"/>
      <c r="K7324" s="118">
        <f>VLOOKUP(B7324,WB.GDP.1999,'WB (WDI)'!$AP$2,FALSE)</f>
        <v>21312.043570307898</v>
      </c>
      <c r="L7324" s="112">
        <f>VLOOKUP($B7324,WB.UNEMP.1999,'WB (WDI)'!$AP$2,FALSE)</f>
        <v>6.3400001525878897</v>
      </c>
    </row>
    <row r="7325" spans="1:12" x14ac:dyDescent="0.25">
      <c r="A7325" s="103">
        <v>1999</v>
      </c>
      <c r="B7325" s="104" t="s">
        <v>259</v>
      </c>
      <c r="C7325" s="105" t="s">
        <v>260</v>
      </c>
      <c r="D7325" s="105" t="s">
        <v>240</v>
      </c>
      <c r="E7325" s="87"/>
      <c r="F7325" s="69"/>
      <c r="G7325" s="69"/>
      <c r="H7325" s="69"/>
      <c r="I7325" s="69"/>
      <c r="J7325" s="70"/>
      <c r="K7325" s="118">
        <f>VLOOKUP(B7325,WB.GDP.1999,'WB (WDI)'!$AP$2,FALSE)</f>
        <v>68541.661380181147</v>
      </c>
      <c r="L7325" s="112">
        <f>VLOOKUP($B7325,WB.UNEMP.1999,'WB (WDI)'!$AP$2,FALSE)</f>
        <v>5.4099998474121103</v>
      </c>
    </row>
    <row r="7326" spans="1:12" x14ac:dyDescent="0.25">
      <c r="A7326" s="103">
        <v>1999</v>
      </c>
      <c r="B7326" s="104" t="s">
        <v>261</v>
      </c>
      <c r="C7326" s="105" t="s">
        <v>262</v>
      </c>
      <c r="D7326" s="105" t="s">
        <v>240</v>
      </c>
      <c r="E7326" s="87"/>
      <c r="F7326" s="69"/>
      <c r="G7326" s="69"/>
      <c r="H7326" s="69"/>
      <c r="I7326" s="69"/>
      <c r="J7326" s="70"/>
      <c r="K7326" s="118">
        <f>VLOOKUP(B7326,WB.GDP.1999,'WB (WDI)'!$AP$2,FALSE)</f>
        <v>1377.4993475553938</v>
      </c>
      <c r="L7326" s="112">
        <f>VLOOKUP($B7326,WB.UNEMP.1999,'WB (WDI)'!$AP$2,FALSE)</f>
        <v>1.0199999809265099</v>
      </c>
    </row>
    <row r="7327" spans="1:12" x14ac:dyDescent="0.25">
      <c r="A7327" s="103">
        <v>1999</v>
      </c>
      <c r="B7327" s="104" t="s">
        <v>263</v>
      </c>
      <c r="C7327" s="105" t="s">
        <v>264</v>
      </c>
      <c r="D7327" s="105" t="s">
        <v>240</v>
      </c>
      <c r="E7327" s="87"/>
      <c r="F7327" s="69"/>
      <c r="G7327" s="69"/>
      <c r="H7327" s="69"/>
      <c r="I7327" s="69"/>
      <c r="J7327" s="70"/>
      <c r="K7327" s="118">
        <f>VLOOKUP(B7327,WB.GDP.1999,'WB (WDI)'!$AP$2,FALSE)</f>
        <v>5497.8147878176906</v>
      </c>
      <c r="L7327" s="112">
        <f>VLOOKUP($B7327,WB.UNEMP.1999,'WB (WDI)'!$AP$2,FALSE)</f>
        <v>6.3600001335143999</v>
      </c>
    </row>
    <row r="7328" spans="1:12" x14ac:dyDescent="0.25">
      <c r="A7328" s="103">
        <v>1999</v>
      </c>
      <c r="B7328" s="104" t="s">
        <v>265</v>
      </c>
      <c r="C7328" s="105" t="s">
        <v>266</v>
      </c>
      <c r="D7328" s="105" t="s">
        <v>240</v>
      </c>
      <c r="E7328" s="87"/>
      <c r="F7328" s="69"/>
      <c r="G7328" s="69"/>
      <c r="H7328" s="69"/>
      <c r="I7328" s="69"/>
      <c r="J7328" s="70"/>
      <c r="K7328" s="118">
        <f>VLOOKUP(B7328,WB.GDP.1999,'WB (WDI)'!$AP$2,FALSE)</f>
        <v>2750.0888037679279</v>
      </c>
      <c r="L7328" s="112">
        <f>VLOOKUP($B7328,WB.UNEMP.1999,'WB (WDI)'!$AP$2,FALSE)</f>
        <v>2.0899999141693102</v>
      </c>
    </row>
    <row r="7329" spans="1:12" x14ac:dyDescent="0.25">
      <c r="A7329" s="103">
        <v>1999</v>
      </c>
      <c r="B7329" s="104" t="s">
        <v>267</v>
      </c>
      <c r="C7329" s="105" t="s">
        <v>268</v>
      </c>
      <c r="D7329" s="105" t="s">
        <v>240</v>
      </c>
      <c r="E7329" s="87"/>
      <c r="F7329" s="69"/>
      <c r="G7329" s="69"/>
      <c r="H7329" s="69"/>
      <c r="I7329" s="69"/>
      <c r="J7329" s="70"/>
      <c r="K7329" s="118">
        <f>VLOOKUP(B7329,WB.GDP.1999,'WB (WDI)'!$AP$2,FALSE)</f>
        <v>14965.614395890836</v>
      </c>
      <c r="L7329" s="112">
        <f>VLOOKUP($B7329,WB.UNEMP.1999,'WB (WDI)'!$AP$2,FALSE)</f>
        <v>3.4300000667571999</v>
      </c>
    </row>
    <row r="7330" spans="1:12" x14ac:dyDescent="0.25">
      <c r="A7330" s="103">
        <v>1999</v>
      </c>
      <c r="B7330" s="104" t="s">
        <v>269</v>
      </c>
      <c r="C7330" s="105" t="s">
        <v>270</v>
      </c>
      <c r="D7330" s="105" t="s">
        <v>240</v>
      </c>
      <c r="E7330" s="87"/>
      <c r="F7330" s="69"/>
      <c r="G7330" s="69"/>
      <c r="H7330" s="69"/>
      <c r="I7330" s="69"/>
      <c r="J7330" s="70"/>
      <c r="K7330" s="118">
        <f>VLOOKUP(B7330,WB.GDP.1999,'WB (WDI)'!$AP$2,FALSE)</f>
        <v>972.82189926947228</v>
      </c>
      <c r="L7330" s="112">
        <f>VLOOKUP($B7330,WB.UNEMP.1999,'WB (WDI)'!$AP$2,FALSE)</f>
        <v>0.82999998331069902</v>
      </c>
    </row>
    <row r="7331" spans="1:12" x14ac:dyDescent="0.25">
      <c r="A7331" s="103">
        <v>1999</v>
      </c>
      <c r="B7331" s="104" t="s">
        <v>271</v>
      </c>
      <c r="C7331" s="105" t="s">
        <v>272</v>
      </c>
      <c r="D7331" s="105" t="s">
        <v>240</v>
      </c>
      <c r="E7331" s="87"/>
      <c r="F7331" s="69"/>
      <c r="G7331" s="69"/>
      <c r="H7331" s="69"/>
      <c r="I7331" s="69"/>
      <c r="J7331" s="70"/>
      <c r="K7331" s="118">
        <f>VLOOKUP(B7331,WB.GDP.1999,'WB (WDI)'!$AP$2,FALSE)</f>
        <v>4358.6894091880904</v>
      </c>
      <c r="L7331" s="112">
        <f>VLOOKUP($B7331,WB.UNEMP.1999,'WB (WDI)'!$AP$2,FALSE)</f>
        <v>3.7300000190734899</v>
      </c>
    </row>
    <row r="7332" spans="1:12" x14ac:dyDescent="0.25">
      <c r="A7332" s="103">
        <v>1999</v>
      </c>
      <c r="B7332" s="104" t="s">
        <v>273</v>
      </c>
      <c r="C7332" s="105" t="s">
        <v>274</v>
      </c>
      <c r="D7332" s="105" t="s">
        <v>240</v>
      </c>
      <c r="E7332" s="87"/>
      <c r="F7332" s="69"/>
      <c r="G7332" s="69"/>
      <c r="H7332" s="69"/>
      <c r="I7332" s="69"/>
      <c r="J7332" s="70"/>
      <c r="K7332" s="118">
        <f>VLOOKUP(B7332,WB.GDP.1999,'WB (WDI)'!$AP$2,FALSE)</f>
        <v>52264.851090441436</v>
      </c>
      <c r="L7332" s="112">
        <f>VLOOKUP($B7332,WB.UNEMP.1999,'WB (WDI)'!$AP$2,FALSE)</f>
        <v>4.8499999046325701</v>
      </c>
    </row>
    <row r="7333" spans="1:12" x14ac:dyDescent="0.25">
      <c r="A7333" s="103">
        <v>1999</v>
      </c>
      <c r="B7333" s="104" t="s">
        <v>275</v>
      </c>
      <c r="C7333" s="105" t="s">
        <v>276</v>
      </c>
      <c r="D7333" s="105" t="s">
        <v>240</v>
      </c>
      <c r="E7333" s="87"/>
      <c r="F7333" s="69"/>
      <c r="G7333" s="69"/>
      <c r="H7333" s="69"/>
      <c r="I7333" s="69"/>
      <c r="J7333" s="70"/>
      <c r="K7333" s="118">
        <f>VLOOKUP(B7333,WB.GDP.1999,'WB (WDI)'!$AP$2,FALSE)</f>
        <v>9499.2466811558497</v>
      </c>
      <c r="L7333" s="112">
        <f>VLOOKUP($B7333,WB.UNEMP.1999,'WB (WDI)'!$AP$2,FALSE)</f>
        <v>2.9700000286102299</v>
      </c>
    </row>
    <row r="7334" spans="1:12" x14ac:dyDescent="0.25">
      <c r="A7334" s="103">
        <v>1999</v>
      </c>
      <c r="B7334" s="104" t="s">
        <v>277</v>
      </c>
      <c r="C7334" s="105" t="s">
        <v>278</v>
      </c>
      <c r="D7334" s="105" t="s">
        <v>240</v>
      </c>
      <c r="E7334" s="87"/>
      <c r="F7334" s="69"/>
      <c r="G7334" s="69"/>
      <c r="H7334" s="69"/>
      <c r="I7334" s="69"/>
      <c r="J7334" s="70"/>
      <c r="K7334" s="118" t="e">
        <f>VLOOKUP(B7334,WB.GDP.1999,'WB (WDI)'!$AP$2,FALSE)</f>
        <v>#N/A</v>
      </c>
      <c r="L7334" s="112">
        <f>VLOOKUP($B7334,WB.UNEMP.1999,'WB (WDI)'!$AP$2,FALSE)</f>
        <v>3.3800001144409202</v>
      </c>
    </row>
    <row r="7335" spans="1:12" x14ac:dyDescent="0.25">
      <c r="A7335" s="103">
        <v>1999</v>
      </c>
      <c r="B7335" s="104" t="s">
        <v>279</v>
      </c>
      <c r="C7335" s="105" t="s">
        <v>280</v>
      </c>
      <c r="D7335" s="105" t="s">
        <v>240</v>
      </c>
      <c r="E7335" s="87"/>
      <c r="F7335" s="69"/>
      <c r="G7335" s="69"/>
      <c r="H7335" s="69"/>
      <c r="I7335" s="69"/>
      <c r="J7335" s="70"/>
      <c r="K7335" s="118">
        <f>VLOOKUP(B7335,WB.GDP.1999,'WB (WDI)'!$AP$2,FALSE)</f>
        <v>2797.7855363630297</v>
      </c>
      <c r="L7335" s="112">
        <f>VLOOKUP($B7335,WB.UNEMP.1999,'WB (WDI)'!$AP$2,FALSE)</f>
        <v>2.3299999237060498</v>
      </c>
    </row>
    <row r="7336" spans="1:12" x14ac:dyDescent="0.25">
      <c r="A7336" s="103">
        <v>1999</v>
      </c>
      <c r="B7336" s="104" t="s">
        <v>281</v>
      </c>
      <c r="C7336" s="105" t="s">
        <v>282</v>
      </c>
      <c r="D7336" s="105" t="s">
        <v>240</v>
      </c>
      <c r="E7336" s="87"/>
      <c r="F7336" s="69"/>
      <c r="G7336" s="69"/>
      <c r="H7336" s="69"/>
      <c r="I7336" s="69"/>
      <c r="J7336" s="70"/>
      <c r="K7336" s="118" t="e">
        <f>VLOOKUP(B7336,WB.GDP.1999,'WB (WDI)'!$AP$2,FALSE)</f>
        <v>#N/A</v>
      </c>
      <c r="L7336" s="112">
        <f>VLOOKUP($B7336,WB.UNEMP.1999,'WB (WDI)'!$AP$2,FALSE)</f>
        <v>11.689999580383301</v>
      </c>
    </row>
    <row r="7337" spans="1:12" x14ac:dyDescent="0.25">
      <c r="A7337" s="103">
        <v>1999</v>
      </c>
      <c r="B7337" s="104" t="s">
        <v>283</v>
      </c>
      <c r="C7337" s="105" t="s">
        <v>284</v>
      </c>
      <c r="D7337" s="105" t="s">
        <v>240</v>
      </c>
      <c r="E7337" s="87"/>
      <c r="F7337" s="69"/>
      <c r="G7337" s="69"/>
      <c r="H7337" s="69"/>
      <c r="I7337" s="69"/>
      <c r="J7337" s="70"/>
      <c r="K7337" s="118">
        <f>VLOOKUP(B7337,WB.GDP.1999,'WB (WDI)'!$AP$2,FALSE)</f>
        <v>1876.599103763572</v>
      </c>
      <c r="L7337" s="112">
        <f>VLOOKUP($B7337,WB.UNEMP.1999,'WB (WDI)'!$AP$2,FALSE)</f>
        <v>3.0899999141693102</v>
      </c>
    </row>
    <row r="7338" spans="1:12" x14ac:dyDescent="0.25">
      <c r="A7338" s="103">
        <v>1999</v>
      </c>
      <c r="B7338" s="104" t="s">
        <v>285</v>
      </c>
      <c r="C7338" s="105" t="s">
        <v>286</v>
      </c>
      <c r="D7338" s="105" t="s">
        <v>240</v>
      </c>
      <c r="E7338" s="87"/>
      <c r="F7338" s="69"/>
      <c r="G7338" s="69"/>
      <c r="H7338" s="69"/>
      <c r="I7338" s="69"/>
      <c r="J7338" s="70"/>
      <c r="K7338" s="118">
        <f>VLOOKUP(B7338,WB.GDP.1999,'WB (WDI)'!$AP$2,FALSE)</f>
        <v>3884.4886640693339</v>
      </c>
      <c r="L7338" s="112">
        <f>VLOOKUP($B7338,WB.UNEMP.1999,'WB (WDI)'!$AP$2,FALSE)</f>
        <v>1.3999999761581401</v>
      </c>
    </row>
    <row r="7339" spans="1:12" x14ac:dyDescent="0.25">
      <c r="A7339" s="103">
        <v>1999</v>
      </c>
      <c r="B7339" s="104" t="s">
        <v>287</v>
      </c>
      <c r="C7339" s="105" t="s">
        <v>288</v>
      </c>
      <c r="D7339" s="105" t="s">
        <v>240</v>
      </c>
      <c r="E7339" s="87"/>
      <c r="F7339" s="69"/>
      <c r="G7339" s="69"/>
      <c r="H7339" s="69"/>
      <c r="I7339" s="69"/>
      <c r="J7339" s="70"/>
      <c r="K7339" s="118">
        <f>VLOOKUP(B7339,WB.GDP.1999,'WB (WDI)'!$AP$2,FALSE)</f>
        <v>2522.8612397031225</v>
      </c>
      <c r="L7339" s="112">
        <f>VLOOKUP($B7339,WB.UNEMP.1999,'WB (WDI)'!$AP$2,FALSE)</f>
        <v>5.7800002098083496</v>
      </c>
    </row>
    <row r="7340" spans="1:12" x14ac:dyDescent="0.25">
      <c r="A7340" s="103">
        <v>1999</v>
      </c>
      <c r="B7340" s="104" t="s">
        <v>289</v>
      </c>
      <c r="C7340" s="105" t="s">
        <v>290</v>
      </c>
      <c r="D7340" s="105" t="s">
        <v>240</v>
      </c>
      <c r="E7340" s="87"/>
      <c r="F7340" s="69"/>
      <c r="G7340" s="69"/>
      <c r="H7340" s="69"/>
      <c r="I7340" s="69"/>
      <c r="J7340" s="70"/>
      <c r="K7340" s="118">
        <f>VLOOKUP(B7340,WB.GDP.1999,'WB (WDI)'!$AP$2,FALSE)</f>
        <v>9638.4046214452974</v>
      </c>
      <c r="L7340" s="112">
        <f>VLOOKUP($B7340,WB.UNEMP.1999,'WB (WDI)'!$AP$2,FALSE)</f>
        <v>10.8900003433228</v>
      </c>
    </row>
    <row r="7341" spans="1:12" x14ac:dyDescent="0.25">
      <c r="A7341" s="103">
        <v>1999</v>
      </c>
      <c r="B7341" s="104" t="s">
        <v>291</v>
      </c>
      <c r="C7341" s="105" t="s">
        <v>292</v>
      </c>
      <c r="D7341" s="105" t="s">
        <v>240</v>
      </c>
      <c r="E7341" s="87"/>
      <c r="F7341" s="69"/>
      <c r="G7341" s="69"/>
      <c r="H7341" s="69"/>
      <c r="I7341" s="69"/>
      <c r="J7341" s="70"/>
      <c r="K7341" s="118">
        <f>VLOOKUP(B7341,WB.GDP.1999,'WB (WDI)'!$AP$2,FALSE)</f>
        <v>13139.883969157981</v>
      </c>
      <c r="L7341" s="112">
        <f>VLOOKUP($B7341,WB.UNEMP.1999,'WB (WDI)'!$AP$2,FALSE)</f>
        <v>1.70000004768372</v>
      </c>
    </row>
    <row r="7342" spans="1:12" x14ac:dyDescent="0.25">
      <c r="A7342" s="103">
        <v>1999</v>
      </c>
      <c r="B7342" s="104" t="s">
        <v>293</v>
      </c>
      <c r="C7342" s="105" t="s">
        <v>294</v>
      </c>
      <c r="D7342" s="105" t="s">
        <v>240</v>
      </c>
      <c r="E7342" s="87"/>
      <c r="F7342" s="69"/>
      <c r="G7342" s="69"/>
      <c r="H7342" s="69"/>
      <c r="I7342" s="69"/>
      <c r="J7342" s="70"/>
      <c r="K7342" s="118">
        <f>VLOOKUP(B7342,WB.GDP.1999,'WB (WDI)'!$AP$2,FALSE)</f>
        <v>1736.428724452971</v>
      </c>
      <c r="L7342" s="112">
        <f>VLOOKUP($B7342,WB.UNEMP.1999,'WB (WDI)'!$AP$2,FALSE)</f>
        <v>1.8500000238418599</v>
      </c>
    </row>
    <row r="7343" spans="1:12" x14ac:dyDescent="0.25">
      <c r="A7343" s="103">
        <v>1999</v>
      </c>
      <c r="B7343" s="104" t="s">
        <v>295</v>
      </c>
      <c r="C7343" s="105" t="s">
        <v>296</v>
      </c>
      <c r="D7343" s="105" t="s">
        <v>240</v>
      </c>
      <c r="E7343" s="87"/>
      <c r="F7343" s="69"/>
      <c r="G7343" s="69"/>
      <c r="H7343" s="69"/>
      <c r="I7343" s="69"/>
      <c r="J7343" s="70"/>
      <c r="K7343" s="118">
        <f>VLOOKUP(B7343,WB.GDP.1999,'WB (WDI)'!$AP$2,FALSE)</f>
        <v>3196.2796373585984</v>
      </c>
      <c r="L7343" s="112">
        <f>VLOOKUP($B7343,WB.UNEMP.1999,'WB (WDI)'!$AP$2,FALSE)</f>
        <v>0.63999998569488503</v>
      </c>
    </row>
    <row r="7344" spans="1:12" x14ac:dyDescent="0.25">
      <c r="A7344" s="103">
        <v>1999</v>
      </c>
      <c r="B7344" s="104" t="s">
        <v>297</v>
      </c>
      <c r="C7344" s="105" t="s">
        <v>298</v>
      </c>
      <c r="D7344" s="105" t="s">
        <v>240</v>
      </c>
      <c r="E7344" s="87"/>
      <c r="F7344" s="69"/>
      <c r="G7344" s="69"/>
      <c r="H7344" s="69"/>
      <c r="I7344" s="69"/>
      <c r="J7344" s="70"/>
      <c r="K7344" s="118">
        <f>VLOOKUP(B7344,WB.GDP.1999,'WB (WDI)'!$AP$2,FALSE)</f>
        <v>5647.5608860916036</v>
      </c>
      <c r="L7344" s="112">
        <f>VLOOKUP($B7344,WB.UNEMP.1999,'WB (WDI)'!$AP$2,FALSE)</f>
        <v>8.8800001144409197</v>
      </c>
    </row>
    <row r="7345" spans="1:12" x14ac:dyDescent="0.25">
      <c r="A7345" s="103">
        <v>1999</v>
      </c>
      <c r="B7345" s="104" t="s">
        <v>299</v>
      </c>
      <c r="C7345" s="105" t="s">
        <v>300</v>
      </c>
      <c r="D7345" s="105" t="s">
        <v>240</v>
      </c>
      <c r="E7345" s="87"/>
      <c r="F7345" s="69"/>
      <c r="G7345" s="69"/>
      <c r="H7345" s="69"/>
      <c r="I7345" s="69"/>
      <c r="J7345" s="70"/>
      <c r="K7345" s="118">
        <f>VLOOKUP(B7345,WB.GDP.1999,'WB (WDI)'!$AP$2,FALSE)</f>
        <v>3798.671290884472</v>
      </c>
      <c r="L7345" s="112">
        <f>VLOOKUP($B7345,WB.UNEMP.1999,'WB (WDI)'!$AP$2,FALSE)</f>
        <v>11.199999809265099</v>
      </c>
    </row>
    <row r="7346" spans="1:12" x14ac:dyDescent="0.25">
      <c r="A7346" s="103">
        <v>1999</v>
      </c>
      <c r="B7346" s="104" t="s">
        <v>301</v>
      </c>
      <c r="C7346" s="105" t="s">
        <v>302</v>
      </c>
      <c r="D7346" s="105" t="s">
        <v>240</v>
      </c>
      <c r="E7346" s="87"/>
      <c r="F7346" s="69"/>
      <c r="G7346" s="69"/>
      <c r="H7346" s="69"/>
      <c r="I7346" s="69"/>
      <c r="J7346" s="70"/>
      <c r="K7346" s="118">
        <f>VLOOKUP(B7346,WB.GDP.1999,'WB (WDI)'!$AP$2,FALSE)</f>
        <v>3687.6610145927957</v>
      </c>
      <c r="L7346" s="112">
        <f>VLOOKUP($B7346,WB.UNEMP.1999,'WB (WDI)'!$AP$2,FALSE)</f>
        <v>10.8999996185303</v>
      </c>
    </row>
    <row r="7347" spans="1:12" x14ac:dyDescent="0.25">
      <c r="A7347" s="103">
        <v>1999</v>
      </c>
      <c r="B7347" s="104" t="s">
        <v>303</v>
      </c>
      <c r="C7347" s="105" t="s">
        <v>304</v>
      </c>
      <c r="D7347" s="105" t="s">
        <v>240</v>
      </c>
      <c r="E7347" s="87"/>
      <c r="F7347" s="69"/>
      <c r="G7347" s="69"/>
      <c r="H7347" s="69"/>
      <c r="I7347" s="69"/>
      <c r="J7347" s="70"/>
      <c r="K7347" s="118">
        <f>VLOOKUP(B7347,WB.GDP.1999,'WB (WDI)'!$AP$2,FALSE)</f>
        <v>48988.493215573144</v>
      </c>
      <c r="L7347" s="112">
        <f>VLOOKUP($B7347,WB.UNEMP.1999,'WB (WDI)'!$AP$2,FALSE)</f>
        <v>0.93000000715255704</v>
      </c>
    </row>
    <row r="7348" spans="1:12" x14ac:dyDescent="0.25">
      <c r="A7348" s="103">
        <v>1999</v>
      </c>
      <c r="B7348" s="104" t="s">
        <v>305</v>
      </c>
      <c r="C7348" s="105" t="s">
        <v>306</v>
      </c>
      <c r="D7348" s="105" t="s">
        <v>240</v>
      </c>
      <c r="E7348" s="87"/>
      <c r="F7348" s="69"/>
      <c r="G7348" s="69"/>
      <c r="H7348" s="69"/>
      <c r="I7348" s="69"/>
      <c r="J7348" s="70"/>
      <c r="K7348" s="118">
        <f>VLOOKUP(B7348,WB.GDP.1999,'WB (WDI)'!$AP$2,FALSE)</f>
        <v>31363.860495984001</v>
      </c>
      <c r="L7348" s="112">
        <f>VLOOKUP($B7348,WB.UNEMP.1999,'WB (WDI)'!$AP$2,FALSE)</f>
        <v>5.6999998092651403</v>
      </c>
    </row>
    <row r="7349" spans="1:12" x14ac:dyDescent="0.25">
      <c r="A7349" s="103">
        <v>1999</v>
      </c>
      <c r="B7349" s="104" t="s">
        <v>307</v>
      </c>
      <c r="C7349" s="105" t="s">
        <v>308</v>
      </c>
      <c r="D7349" s="105" t="s">
        <v>240</v>
      </c>
      <c r="E7349" s="87"/>
      <c r="F7349" s="69"/>
      <c r="G7349" s="69"/>
      <c r="H7349" s="69"/>
      <c r="I7349" s="69"/>
      <c r="J7349" s="70"/>
      <c r="K7349" s="118">
        <f>VLOOKUP(B7349,WB.GDP.1999,'WB (WDI)'!$AP$2,FALSE)</f>
        <v>4737.4055155819988</v>
      </c>
      <c r="L7349" s="112">
        <f>VLOOKUP($B7349,WB.UNEMP.1999,'WB (WDI)'!$AP$2,FALSE)</f>
        <v>13.800000190734901</v>
      </c>
    </row>
    <row r="7350" spans="1:12" x14ac:dyDescent="0.25">
      <c r="A7350" s="103">
        <v>1999</v>
      </c>
      <c r="B7350" s="104" t="s">
        <v>309</v>
      </c>
      <c r="C7350" s="105" t="s">
        <v>310</v>
      </c>
      <c r="D7350" s="105" t="s">
        <v>240</v>
      </c>
      <c r="E7350" s="87"/>
      <c r="F7350" s="69"/>
      <c r="G7350" s="69"/>
      <c r="H7350" s="69"/>
      <c r="I7350" s="69"/>
      <c r="J7350" s="70"/>
      <c r="K7350" s="118">
        <f>VLOOKUP(B7350,WB.GDP.1999,'WB (WDI)'!$AP$2,FALSE)</f>
        <v>8550.832694077988</v>
      </c>
      <c r="L7350" s="112">
        <f>VLOOKUP($B7350,WB.UNEMP.1999,'WB (WDI)'!$AP$2,FALSE)</f>
        <v>9.0699996948242205</v>
      </c>
    </row>
    <row r="7351" spans="1:12" x14ac:dyDescent="0.25">
      <c r="A7351" s="103">
        <v>1999</v>
      </c>
      <c r="B7351" s="104" t="s">
        <v>311</v>
      </c>
      <c r="C7351" s="105" t="s">
        <v>312</v>
      </c>
      <c r="D7351" s="105" t="s">
        <v>240</v>
      </c>
      <c r="E7351" s="87"/>
      <c r="F7351" s="69"/>
      <c r="G7351" s="69"/>
      <c r="H7351" s="69"/>
      <c r="I7351" s="69"/>
      <c r="J7351" s="70"/>
      <c r="K7351" s="118">
        <f>VLOOKUP(B7351,WB.GDP.1999,'WB (WDI)'!$AP$2,FALSE)</f>
        <v>30208.001774851731</v>
      </c>
      <c r="L7351" s="112">
        <f>VLOOKUP($B7351,WB.UNEMP.1999,'WB (WDI)'!$AP$2,FALSE)</f>
        <v>11.180000305175801</v>
      </c>
    </row>
    <row r="7352" spans="1:12" x14ac:dyDescent="0.25">
      <c r="A7352" s="103">
        <v>1999</v>
      </c>
      <c r="B7352" s="104" t="s">
        <v>313</v>
      </c>
      <c r="C7352" s="105" t="s">
        <v>314</v>
      </c>
      <c r="D7352" s="105" t="s">
        <v>240</v>
      </c>
      <c r="E7352" s="87"/>
      <c r="F7352" s="69"/>
      <c r="G7352" s="69"/>
      <c r="H7352" s="69"/>
      <c r="I7352" s="69"/>
      <c r="J7352" s="70"/>
      <c r="K7352" s="118">
        <f>VLOOKUP(B7352,WB.GDP.1999,'WB (WDI)'!$AP$2,FALSE)</f>
        <v>8536.9062052109439</v>
      </c>
      <c r="L7352" s="112">
        <f>VLOOKUP($B7352,WB.UNEMP.1999,'WB (WDI)'!$AP$2,FALSE)</f>
        <v>13.7399997711182</v>
      </c>
    </row>
    <row r="7353" spans="1:12" x14ac:dyDescent="0.25">
      <c r="A7353" s="103">
        <v>1999</v>
      </c>
      <c r="B7353" s="104" t="s">
        <v>315</v>
      </c>
      <c r="C7353" s="105" t="s">
        <v>316</v>
      </c>
      <c r="D7353" s="105" t="s">
        <v>240</v>
      </c>
      <c r="E7353" s="87"/>
      <c r="F7353" s="69"/>
      <c r="G7353" s="69"/>
      <c r="H7353" s="69"/>
      <c r="I7353" s="69"/>
      <c r="J7353" s="70"/>
      <c r="K7353" s="118">
        <f>VLOOKUP(B7353,WB.GDP.1999,'WB (WDI)'!$AP$2,FALSE)</f>
        <v>55035.065247518367</v>
      </c>
      <c r="L7353" s="112">
        <f>VLOOKUP($B7353,WB.UNEMP.1999,'WB (WDI)'!$AP$2,FALSE)</f>
        <v>0.69999998807907104</v>
      </c>
    </row>
    <row r="7354" spans="1:12" x14ac:dyDescent="0.25">
      <c r="A7354" s="103">
        <v>1999</v>
      </c>
      <c r="B7354" s="104" t="s">
        <v>317</v>
      </c>
      <c r="C7354" s="105" t="s">
        <v>318</v>
      </c>
      <c r="D7354" s="105" t="s">
        <v>240</v>
      </c>
      <c r="E7354" s="87"/>
      <c r="F7354" s="69"/>
      <c r="G7354" s="69"/>
      <c r="H7354" s="69"/>
      <c r="I7354" s="69"/>
      <c r="J7354" s="70"/>
      <c r="K7354" s="118">
        <f>VLOOKUP(B7354,WB.GDP.1999,'WB (WDI)'!$AP$2,FALSE)</f>
        <v>14530.775505996802</v>
      </c>
      <c r="L7354" s="112">
        <f>VLOOKUP($B7354,WB.UNEMP.1999,'WB (WDI)'!$AP$2,FALSE)</f>
        <v>8.4499998092651403</v>
      </c>
    </row>
    <row r="7355" spans="1:12" x14ac:dyDescent="0.25">
      <c r="A7355" s="103">
        <v>1999</v>
      </c>
      <c r="B7355" s="104" t="s">
        <v>319</v>
      </c>
      <c r="C7355" s="105" t="s">
        <v>320</v>
      </c>
      <c r="D7355" s="105" t="s">
        <v>240</v>
      </c>
      <c r="E7355" s="87"/>
      <c r="F7355" s="69"/>
      <c r="G7355" s="69"/>
      <c r="H7355" s="69"/>
      <c r="I7355" s="69"/>
      <c r="J7355" s="70"/>
      <c r="K7355" s="118">
        <f>VLOOKUP(B7355,WB.GDP.1999,'WB (WDI)'!$AP$2,FALSE)</f>
        <v>31948.658726855483</v>
      </c>
      <c r="L7355" s="112">
        <f>VLOOKUP($B7355,WB.UNEMP.1999,'WB (WDI)'!$AP$2,FALSE)</f>
        <v>3.4200000762939502</v>
      </c>
    </row>
    <row r="7356" spans="1:12" x14ac:dyDescent="0.25">
      <c r="A7356" s="103">
        <v>1999</v>
      </c>
      <c r="B7356" s="104" t="s">
        <v>321</v>
      </c>
      <c r="C7356" s="105" t="s">
        <v>322</v>
      </c>
      <c r="D7356" s="105" t="s">
        <v>240</v>
      </c>
      <c r="E7356" s="87"/>
      <c r="F7356" s="69"/>
      <c r="G7356" s="69"/>
      <c r="H7356" s="69"/>
      <c r="I7356" s="69"/>
      <c r="J7356" s="70"/>
      <c r="K7356" s="118" t="e">
        <f>VLOOKUP(B7356,WB.GDP.1999,'WB (WDI)'!$AP$2,FALSE)</f>
        <v>#N/A</v>
      </c>
      <c r="L7356" s="112">
        <f>VLOOKUP($B7356,WB.UNEMP.1999,'WB (WDI)'!$AP$2,FALSE)</f>
        <v>0.52999997138977095</v>
      </c>
    </row>
    <row r="7357" spans="1:12" x14ac:dyDescent="0.25">
      <c r="A7357" s="103">
        <v>1999</v>
      </c>
      <c r="B7357" s="104" t="s">
        <v>323</v>
      </c>
      <c r="C7357" s="105" t="s">
        <v>324</v>
      </c>
      <c r="D7357" s="105" t="s">
        <v>240</v>
      </c>
      <c r="E7357" s="87"/>
      <c r="F7357" s="69"/>
      <c r="G7357" s="69"/>
      <c r="H7357" s="69"/>
      <c r="I7357" s="69"/>
      <c r="J7357" s="70"/>
      <c r="K7357" s="118">
        <f>VLOOKUP(B7357,WB.GDP.1999,'WB (WDI)'!$AP$2,FALSE)</f>
        <v>40643.845170946355</v>
      </c>
      <c r="L7357" s="112">
        <f>VLOOKUP($B7357,WB.UNEMP.1999,'WB (WDI)'!$AP$2,FALSE)</f>
        <v>4.3499999046325701</v>
      </c>
    </row>
    <row r="7358" spans="1:12" x14ac:dyDescent="0.25">
      <c r="A7358" s="103">
        <v>1999</v>
      </c>
      <c r="B7358" s="104" t="s">
        <v>325</v>
      </c>
      <c r="C7358" s="105" t="s">
        <v>326</v>
      </c>
      <c r="D7358" s="105" t="s">
        <v>240</v>
      </c>
      <c r="E7358" s="87"/>
      <c r="F7358" s="69"/>
      <c r="G7358" s="69"/>
      <c r="H7358" s="69"/>
      <c r="I7358" s="69"/>
      <c r="J7358" s="70"/>
      <c r="K7358" s="118">
        <f>VLOOKUP(B7358,WB.GDP.1999,'WB (WDI)'!$AP$2,FALSE)</f>
        <v>5052.0641006228425</v>
      </c>
      <c r="L7358" s="112">
        <f>VLOOKUP($B7358,WB.UNEMP.1999,'WB (WDI)'!$AP$2,FALSE)</f>
        <v>10.6499996185303</v>
      </c>
    </row>
    <row r="7359" spans="1:12" x14ac:dyDescent="0.25">
      <c r="A7359" s="103">
        <v>1999</v>
      </c>
      <c r="B7359" s="104" t="s">
        <v>327</v>
      </c>
      <c r="C7359" s="105" t="s">
        <v>328</v>
      </c>
      <c r="D7359" s="105" t="s">
        <v>240</v>
      </c>
      <c r="E7359" s="87"/>
      <c r="F7359" s="69"/>
      <c r="G7359" s="69"/>
      <c r="H7359" s="69"/>
      <c r="I7359" s="69"/>
      <c r="J7359" s="70"/>
      <c r="K7359" s="118" t="e">
        <f>VLOOKUP(B7359,WB.GDP.1999,'WB (WDI)'!$AP$2,FALSE)</f>
        <v>#N/A</v>
      </c>
      <c r="L7359" s="112">
        <f>VLOOKUP($B7359,WB.UNEMP.1999,'WB (WDI)'!$AP$2,FALSE)</f>
        <v>7.5999999046325701</v>
      </c>
    </row>
    <row r="7360" spans="1:12" x14ac:dyDescent="0.25">
      <c r="A7360" s="103">
        <v>1999</v>
      </c>
      <c r="B7360" s="104" t="s">
        <v>329</v>
      </c>
      <c r="C7360" s="105" t="s">
        <v>330</v>
      </c>
      <c r="D7360" s="105" t="s">
        <v>240</v>
      </c>
      <c r="E7360" s="87"/>
      <c r="F7360" s="69"/>
      <c r="G7360" s="69"/>
      <c r="H7360" s="69"/>
      <c r="I7360" s="69"/>
      <c r="J7360" s="70"/>
      <c r="K7360" s="118">
        <f>VLOOKUP(B7360,WB.GDP.1999,'WB (WDI)'!$AP$2,FALSE)</f>
        <v>14700.485456832284</v>
      </c>
      <c r="L7360" s="112">
        <f>VLOOKUP($B7360,WB.UNEMP.1999,'WB (WDI)'!$AP$2,FALSE)</f>
        <v>7.6900000572204599</v>
      </c>
    </row>
    <row r="7361" spans="1:12" x14ac:dyDescent="0.25">
      <c r="A7361" s="103">
        <v>1999</v>
      </c>
      <c r="B7361" s="104" t="s">
        <v>331</v>
      </c>
      <c r="C7361" s="105" t="s">
        <v>332</v>
      </c>
      <c r="D7361" s="105" t="s">
        <v>240</v>
      </c>
      <c r="E7361" s="87"/>
      <c r="F7361" s="69"/>
      <c r="G7361" s="69"/>
      <c r="H7361" s="69"/>
      <c r="I7361" s="69"/>
      <c r="J7361" s="70"/>
      <c r="K7361" s="118">
        <f>VLOOKUP(B7361,WB.GDP.1999,'WB (WDI)'!$AP$2,FALSE)</f>
        <v>97698.372699721338</v>
      </c>
      <c r="L7361" s="112">
        <f>VLOOKUP($B7361,WB.UNEMP.1999,'WB (WDI)'!$AP$2,FALSE)</f>
        <v>2.1500000953674299</v>
      </c>
    </row>
    <row r="7362" spans="1:12" x14ac:dyDescent="0.25">
      <c r="A7362" s="103">
        <v>1999</v>
      </c>
      <c r="B7362" s="104" t="s">
        <v>333</v>
      </c>
      <c r="C7362" s="105" t="s">
        <v>334</v>
      </c>
      <c r="D7362" s="105" t="s">
        <v>240</v>
      </c>
      <c r="E7362" s="87"/>
      <c r="F7362" s="69"/>
      <c r="G7362" s="69"/>
      <c r="H7362" s="69"/>
      <c r="I7362" s="69"/>
      <c r="J7362" s="70"/>
      <c r="K7362" s="118" t="e">
        <f>VLOOKUP(B7362,WB.GDP.1999,'WB (WDI)'!$AP$2,FALSE)</f>
        <v>#N/A</v>
      </c>
      <c r="L7362" s="112">
        <f>VLOOKUP($B7362,WB.UNEMP.1999,'WB (WDI)'!$AP$2,FALSE)</f>
        <v>11.460000038146999</v>
      </c>
    </row>
    <row r="7363" spans="1:12" x14ac:dyDescent="0.25">
      <c r="A7363" s="103">
        <v>1999</v>
      </c>
      <c r="B7363" s="104" t="s">
        <v>335</v>
      </c>
      <c r="C7363" s="105" t="s">
        <v>336</v>
      </c>
      <c r="D7363" s="105" t="s">
        <v>337</v>
      </c>
      <c r="E7363" s="87"/>
      <c r="F7363" s="69"/>
      <c r="G7363" s="69"/>
      <c r="H7363" s="69"/>
      <c r="I7363" s="69"/>
      <c r="J7363" s="70"/>
      <c r="K7363" s="118">
        <f>VLOOKUP(B7363,WB.GDP.1999,'WB (WDI)'!$AP$2,FALSE)</f>
        <v>7575.9183259516312</v>
      </c>
      <c r="L7363" s="112">
        <f>VLOOKUP($B7363,WB.UNEMP.1999,'WB (WDI)'!$AP$2,FALSE)</f>
        <v>12.800000190734901</v>
      </c>
    </row>
    <row r="7364" spans="1:12" x14ac:dyDescent="0.25">
      <c r="A7364" s="103">
        <v>1999</v>
      </c>
      <c r="B7364" s="104" t="s">
        <v>338</v>
      </c>
      <c r="C7364" s="105" t="s">
        <v>339</v>
      </c>
      <c r="D7364" s="105" t="s">
        <v>337</v>
      </c>
      <c r="E7364" s="87"/>
      <c r="F7364" s="69"/>
      <c r="G7364" s="69"/>
      <c r="H7364" s="69"/>
      <c r="I7364" s="69"/>
      <c r="J7364" s="70"/>
      <c r="K7364" s="118">
        <f>VLOOKUP(B7364,WB.GDP.1999,'WB (WDI)'!$AP$2,FALSE)</f>
        <v>9718.6784770504182</v>
      </c>
      <c r="L7364" s="112">
        <f>VLOOKUP($B7364,WB.UNEMP.1999,'WB (WDI)'!$AP$2,FALSE)</f>
        <v>14.1000003814697</v>
      </c>
    </row>
    <row r="7365" spans="1:12" x14ac:dyDescent="0.25">
      <c r="A7365" s="103">
        <v>1999</v>
      </c>
      <c r="B7365" s="104" t="s">
        <v>340</v>
      </c>
      <c r="C7365" s="105" t="s">
        <v>341</v>
      </c>
      <c r="D7365" s="105" t="s">
        <v>337</v>
      </c>
      <c r="E7365" s="87"/>
      <c r="F7365" s="69"/>
      <c r="G7365" s="69"/>
      <c r="H7365" s="69"/>
      <c r="I7365" s="69"/>
      <c r="J7365" s="70"/>
      <c r="K7365" s="118">
        <f>VLOOKUP(B7365,WB.GDP.1999,'WB (WDI)'!$AP$2,FALSE)</f>
        <v>24024.856674051553</v>
      </c>
      <c r="L7365" s="112">
        <f>VLOOKUP($B7365,WB.UNEMP.1999,'WB (WDI)'!$AP$2,FALSE)</f>
        <v>8.4899997711181605</v>
      </c>
    </row>
    <row r="7366" spans="1:12" x14ac:dyDescent="0.25">
      <c r="A7366" s="103">
        <v>1999</v>
      </c>
      <c r="B7366" s="104" t="s">
        <v>342</v>
      </c>
      <c r="C7366" s="105" t="s">
        <v>343</v>
      </c>
      <c r="D7366" s="105" t="s">
        <v>337</v>
      </c>
      <c r="E7366" s="87"/>
      <c r="F7366" s="69"/>
      <c r="G7366" s="69"/>
      <c r="H7366" s="69"/>
      <c r="I7366" s="69"/>
      <c r="J7366" s="70"/>
      <c r="K7366" s="118">
        <f>VLOOKUP(B7366,WB.GDP.1999,'WB (WDI)'!$AP$2,FALSE)</f>
        <v>18585.503458567448</v>
      </c>
      <c r="L7366" s="112">
        <f>VLOOKUP($B7366,WB.UNEMP.1999,'WB (WDI)'!$AP$2,FALSE)</f>
        <v>6.9299998283386204</v>
      </c>
    </row>
    <row r="7367" spans="1:12" x14ac:dyDescent="0.25">
      <c r="A7367" s="103">
        <v>1999</v>
      </c>
      <c r="B7367" s="104" t="s">
        <v>344</v>
      </c>
      <c r="C7367" s="105" t="s">
        <v>345</v>
      </c>
      <c r="D7367" s="105" t="s">
        <v>337</v>
      </c>
      <c r="E7367" s="87"/>
      <c r="F7367" s="69"/>
      <c r="G7367" s="69"/>
      <c r="H7367" s="69"/>
      <c r="I7367" s="69"/>
      <c r="J7367" s="70"/>
      <c r="K7367" s="118">
        <f>VLOOKUP(B7367,WB.GDP.1999,'WB (WDI)'!$AP$2,FALSE)</f>
        <v>15436.070475351255</v>
      </c>
      <c r="L7367" s="112">
        <f>VLOOKUP($B7367,WB.UNEMP.1999,'WB (WDI)'!$AP$2,FALSE)</f>
        <v>12.289999961853001</v>
      </c>
    </row>
    <row r="7368" spans="1:12" x14ac:dyDescent="0.25">
      <c r="A7368" s="103">
        <v>1999</v>
      </c>
      <c r="B7368" s="104" t="s">
        <v>346</v>
      </c>
      <c r="C7368" s="105" t="s">
        <v>347</v>
      </c>
      <c r="D7368" s="105" t="s">
        <v>337</v>
      </c>
      <c r="E7368" s="87"/>
      <c r="F7368" s="69"/>
      <c r="G7368" s="69"/>
      <c r="H7368" s="69"/>
      <c r="I7368" s="69"/>
      <c r="J7368" s="70"/>
      <c r="K7368" s="118">
        <f>VLOOKUP(B7368,WB.GDP.1999,'WB (WDI)'!$AP$2,FALSE)</f>
        <v>4959.5351279271754</v>
      </c>
      <c r="L7368" s="112">
        <f>VLOOKUP($B7368,WB.UNEMP.1999,'WB (WDI)'!$AP$2,FALSE)</f>
        <v>11.1400003433228</v>
      </c>
    </row>
    <row r="7369" spans="1:12" x14ac:dyDescent="0.25">
      <c r="A7369" s="103">
        <v>1999</v>
      </c>
      <c r="B7369" s="104" t="s">
        <v>348</v>
      </c>
      <c r="C7369" s="105" t="s">
        <v>349</v>
      </c>
      <c r="D7369" s="105" t="s">
        <v>337</v>
      </c>
      <c r="E7369" s="87"/>
      <c r="F7369" s="69"/>
      <c r="G7369" s="69"/>
      <c r="H7369" s="69"/>
      <c r="I7369" s="69"/>
      <c r="J7369" s="70"/>
      <c r="K7369" s="118">
        <f>VLOOKUP(B7369,WB.GDP.1999,'WB (WDI)'!$AP$2,FALSE)</f>
        <v>11841.046290561006</v>
      </c>
      <c r="L7369" s="112">
        <f>VLOOKUP($B7369,WB.UNEMP.1999,'WB (WDI)'!$AP$2,FALSE)</f>
        <v>6.2399997711181596</v>
      </c>
    </row>
    <row r="7370" spans="1:12" x14ac:dyDescent="0.25">
      <c r="A7370" s="103">
        <v>1999</v>
      </c>
      <c r="B7370" s="104" t="s">
        <v>350</v>
      </c>
      <c r="C7370" s="105" t="s">
        <v>351</v>
      </c>
      <c r="D7370" s="105" t="s">
        <v>337</v>
      </c>
      <c r="E7370" s="87"/>
      <c r="F7370" s="69"/>
      <c r="G7370" s="69"/>
      <c r="H7370" s="69"/>
      <c r="I7370" s="69"/>
      <c r="J7370" s="70"/>
      <c r="K7370" s="118">
        <f>VLOOKUP(B7370,WB.GDP.1999,'WB (WDI)'!$AP$2,FALSE)</f>
        <v>13230.256960774799</v>
      </c>
      <c r="L7370" s="112">
        <f>VLOOKUP($B7370,WB.UNEMP.1999,'WB (WDI)'!$AP$2,FALSE)</f>
        <v>13.039999961853001</v>
      </c>
    </row>
    <row r="7371" spans="1:12" x14ac:dyDescent="0.25">
      <c r="A7371" s="103">
        <v>1999</v>
      </c>
      <c r="B7371" s="104" t="s">
        <v>352</v>
      </c>
      <c r="C7371" s="105" t="s">
        <v>353</v>
      </c>
      <c r="D7371" s="105" t="s">
        <v>337</v>
      </c>
      <c r="E7371" s="87"/>
      <c r="F7371" s="69"/>
      <c r="G7371" s="69"/>
      <c r="H7371" s="69"/>
      <c r="I7371" s="69"/>
      <c r="J7371" s="70"/>
      <c r="K7371" s="118">
        <f>VLOOKUP(B7371,WB.GDP.1999,'WB (WDI)'!$AP$2,FALSE)</f>
        <v>15508.361387019793</v>
      </c>
      <c r="L7371" s="112">
        <f>VLOOKUP($B7371,WB.UNEMP.1999,'WB (WDI)'!$AP$2,FALSE)</f>
        <v>15.949999809265099</v>
      </c>
    </row>
    <row r="7372" spans="1:12" x14ac:dyDescent="0.25">
      <c r="A7372" s="103">
        <v>1999</v>
      </c>
      <c r="B7372" s="104" t="s">
        <v>354</v>
      </c>
      <c r="C7372" s="105" t="s">
        <v>355</v>
      </c>
      <c r="D7372" s="105" t="s">
        <v>337</v>
      </c>
      <c r="E7372" s="87"/>
      <c r="F7372" s="69"/>
      <c r="G7372" s="69"/>
      <c r="H7372" s="69"/>
      <c r="I7372" s="69"/>
      <c r="J7372" s="70"/>
      <c r="K7372" s="118">
        <f>VLOOKUP(B7372,WB.GDP.1999,'WB (WDI)'!$AP$2,FALSE)</f>
        <v>6750.8408546444598</v>
      </c>
      <c r="L7372" s="112">
        <f>VLOOKUP($B7372,WB.UNEMP.1999,'WB (WDI)'!$AP$2,FALSE)</f>
        <v>11.8599996566772</v>
      </c>
    </row>
    <row r="7373" spans="1:12" x14ac:dyDescent="0.25">
      <c r="A7373" s="103">
        <v>1999</v>
      </c>
      <c r="B7373" s="104" t="s">
        <v>356</v>
      </c>
      <c r="C7373" s="105" t="s">
        <v>357</v>
      </c>
      <c r="D7373" s="105" t="s">
        <v>337</v>
      </c>
      <c r="E7373" s="87"/>
      <c r="F7373" s="69"/>
      <c r="G7373" s="69"/>
      <c r="H7373" s="69"/>
      <c r="I7373" s="69"/>
      <c r="J7373" s="70"/>
      <c r="K7373" s="118" t="e">
        <f>VLOOKUP(B7373,WB.GDP.1999,'WB (WDI)'!$AP$2,FALSE)</f>
        <v>#N/A</v>
      </c>
      <c r="L7373" s="112" t="e">
        <f>VLOOKUP($B7373,WB.UNEMP.1999,'WB (WDI)'!$AP$2,FALSE)</f>
        <v>#N/A</v>
      </c>
    </row>
    <row r="7374" spans="1:12" x14ac:dyDescent="0.25">
      <c r="A7374" s="103">
        <v>1999</v>
      </c>
      <c r="B7374" s="104" t="s">
        <v>358</v>
      </c>
      <c r="C7374" s="105" t="s">
        <v>359</v>
      </c>
      <c r="D7374" s="105" t="s">
        <v>337</v>
      </c>
      <c r="E7374" s="87"/>
      <c r="F7374" s="69"/>
      <c r="G7374" s="69"/>
      <c r="H7374" s="69"/>
      <c r="I7374" s="69"/>
      <c r="J7374" s="70"/>
      <c r="K7374" s="118">
        <f>VLOOKUP(B7374,WB.GDP.1999,'WB (WDI)'!$AP$2,FALSE)</f>
        <v>47449.572418748794</v>
      </c>
      <c r="L7374" s="112">
        <f>VLOOKUP($B7374,WB.UNEMP.1999,'WB (WDI)'!$AP$2,FALSE)</f>
        <v>5.1399998664856001</v>
      </c>
    </row>
    <row r="7375" spans="1:12" x14ac:dyDescent="0.25">
      <c r="A7375" s="103">
        <v>1999</v>
      </c>
      <c r="B7375" s="104" t="s">
        <v>360</v>
      </c>
      <c r="C7375" s="105" t="s">
        <v>361</v>
      </c>
      <c r="D7375" s="105" t="s">
        <v>337</v>
      </c>
      <c r="E7375" s="87"/>
      <c r="F7375" s="69"/>
      <c r="G7375" s="69"/>
      <c r="H7375" s="69"/>
      <c r="I7375" s="69"/>
      <c r="J7375" s="70"/>
      <c r="K7375" s="118">
        <f>VLOOKUP(B7375,WB.GDP.1999,'WB (WDI)'!$AP$2,FALSE)</f>
        <v>16272.255813490836</v>
      </c>
      <c r="L7375" s="112">
        <f>VLOOKUP($B7375,WB.UNEMP.1999,'WB (WDI)'!$AP$2,FALSE)</f>
        <v>11.569999694824199</v>
      </c>
    </row>
    <row r="7376" spans="1:12" x14ac:dyDescent="0.25">
      <c r="A7376" s="103">
        <v>1999</v>
      </c>
      <c r="B7376" s="104" t="s">
        <v>362</v>
      </c>
      <c r="C7376" s="105" t="s">
        <v>363</v>
      </c>
      <c r="D7376" s="105" t="s">
        <v>337</v>
      </c>
      <c r="E7376" s="87"/>
      <c r="F7376" s="69"/>
      <c r="G7376" s="69"/>
      <c r="H7376" s="69"/>
      <c r="I7376" s="69"/>
      <c r="J7376" s="70"/>
      <c r="K7376" s="118" t="e">
        <f>VLOOKUP(B7376,WB.GDP.1999,'WB (WDI)'!$AP$2,FALSE)</f>
        <v>#N/A</v>
      </c>
      <c r="L7376" s="112" t="e">
        <f>VLOOKUP($B7376,WB.UNEMP.1999,'WB (WDI)'!$AP$2,FALSE)</f>
        <v>#N/A</v>
      </c>
    </row>
    <row r="7377" spans="1:12" x14ac:dyDescent="0.25">
      <c r="A7377" s="103">
        <v>1999</v>
      </c>
      <c r="B7377" s="104" t="s">
        <v>364</v>
      </c>
      <c r="C7377" s="105" t="s">
        <v>365</v>
      </c>
      <c r="D7377" s="105" t="s">
        <v>337</v>
      </c>
      <c r="E7377" s="87"/>
      <c r="F7377" s="69"/>
      <c r="G7377" s="69"/>
      <c r="H7377" s="69"/>
      <c r="I7377" s="69"/>
      <c r="J7377" s="70"/>
      <c r="K7377" s="118">
        <f>VLOOKUP(B7377,WB.GDP.1999,'WB (WDI)'!$AP$2,FALSE)</f>
        <v>37825.581689203289</v>
      </c>
      <c r="L7377" s="112">
        <f>VLOOKUP($B7377,WB.UNEMP.1999,'WB (WDI)'!$AP$2,FALSE)</f>
        <v>11.689999580383301</v>
      </c>
    </row>
    <row r="7378" spans="1:12" x14ac:dyDescent="0.25">
      <c r="A7378" s="103">
        <v>1999</v>
      </c>
      <c r="B7378" s="104" t="s">
        <v>366</v>
      </c>
      <c r="C7378" s="105" t="s">
        <v>367</v>
      </c>
      <c r="D7378" s="105" t="s">
        <v>337</v>
      </c>
      <c r="E7378" s="87"/>
      <c r="F7378" s="69"/>
      <c r="G7378" s="69"/>
      <c r="H7378" s="69"/>
      <c r="I7378" s="69"/>
      <c r="J7378" s="70"/>
      <c r="K7378" s="118" t="e">
        <f>VLOOKUP(B7378,WB.GDP.1999,'WB (WDI)'!$AP$2,FALSE)</f>
        <v>#N/A</v>
      </c>
      <c r="L7378" s="112" t="e">
        <f>VLOOKUP($B7378,WB.UNEMP.1999,'WB (WDI)'!$AP$2,FALSE)</f>
        <v>#N/A</v>
      </c>
    </row>
    <row r="7379" spans="1:12" x14ac:dyDescent="0.25">
      <c r="A7379" s="103">
        <v>1999</v>
      </c>
      <c r="B7379" s="104" t="s">
        <v>368</v>
      </c>
      <c r="C7379" s="105" t="s">
        <v>369</v>
      </c>
      <c r="D7379" s="105" t="s">
        <v>337</v>
      </c>
      <c r="E7379" s="87"/>
      <c r="F7379" s="69"/>
      <c r="G7379" s="69"/>
      <c r="H7379" s="69"/>
      <c r="I7379" s="69"/>
      <c r="J7379" s="70"/>
      <c r="K7379" s="118">
        <f>VLOOKUP(B7379,WB.GDP.1999,'WB (WDI)'!$AP$2,FALSE)</f>
        <v>39210.086110748998</v>
      </c>
      <c r="L7379" s="112">
        <f>VLOOKUP($B7379,WB.UNEMP.1999,'WB (WDI)'!$AP$2,FALSE)</f>
        <v>2.1800000667571999</v>
      </c>
    </row>
    <row r="7380" spans="1:12" x14ac:dyDescent="0.25">
      <c r="A7380" s="103">
        <v>1999</v>
      </c>
      <c r="B7380" s="104" t="s">
        <v>370</v>
      </c>
      <c r="C7380" s="105" t="s">
        <v>371</v>
      </c>
      <c r="D7380" s="105" t="s">
        <v>337</v>
      </c>
      <c r="E7380" s="87"/>
      <c r="F7380" s="69"/>
      <c r="G7380" s="69"/>
      <c r="H7380" s="69"/>
      <c r="I7380" s="69"/>
      <c r="J7380" s="70"/>
      <c r="K7380" s="118">
        <f>VLOOKUP(B7380,WB.GDP.1999,'WB (WDI)'!$AP$2,FALSE)</f>
        <v>44418.436837849011</v>
      </c>
      <c r="L7380" s="112">
        <f>VLOOKUP($B7380,WB.UNEMP.1999,'WB (WDI)'!$AP$2,FALSE)</f>
        <v>5.8000001907348597</v>
      </c>
    </row>
    <row r="7381" spans="1:12" x14ac:dyDescent="0.25">
      <c r="A7381" s="103">
        <v>1999</v>
      </c>
      <c r="B7381" s="104" t="s">
        <v>372</v>
      </c>
      <c r="C7381" s="105" t="s">
        <v>373</v>
      </c>
      <c r="D7381" s="105" t="s">
        <v>337</v>
      </c>
      <c r="E7381" s="87"/>
      <c r="F7381" s="69"/>
      <c r="G7381" s="69"/>
      <c r="H7381" s="69"/>
      <c r="I7381" s="69"/>
      <c r="J7381" s="70"/>
      <c r="K7381" s="118" t="e">
        <f>VLOOKUP(B7381,WB.GDP.1999,'WB (WDI)'!$AP$2,FALSE)</f>
        <v>#N/A</v>
      </c>
      <c r="L7381" s="112" t="e">
        <f>VLOOKUP($B7381,WB.UNEMP.1999,'WB (WDI)'!$AP$2,FALSE)</f>
        <v>#N/A</v>
      </c>
    </row>
    <row r="7382" spans="1:12" x14ac:dyDescent="0.25">
      <c r="A7382" s="103">
        <v>1999</v>
      </c>
      <c r="B7382" s="104" t="s">
        <v>374</v>
      </c>
      <c r="C7382" s="105" t="s">
        <v>375</v>
      </c>
      <c r="D7382" s="105" t="s">
        <v>337</v>
      </c>
      <c r="E7382" s="87"/>
      <c r="F7382" s="69"/>
      <c r="G7382" s="69"/>
      <c r="H7382" s="69"/>
      <c r="I7382" s="69"/>
      <c r="J7382" s="70"/>
      <c r="K7382" s="118" t="e">
        <f>VLOOKUP(B7382,WB.GDP.1999,'WB (WDI)'!$AP$2,FALSE)</f>
        <v>#N/A</v>
      </c>
      <c r="L7382" s="112" t="e">
        <f>VLOOKUP($B7382,WB.UNEMP.1999,'WB (WDI)'!$AP$2,FALSE)</f>
        <v>#N/A</v>
      </c>
    </row>
    <row r="7383" spans="1:12" x14ac:dyDescent="0.25">
      <c r="A7383" s="103">
        <v>1999</v>
      </c>
      <c r="B7383" s="104" t="s">
        <v>376</v>
      </c>
      <c r="C7383" s="105" t="s">
        <v>377</v>
      </c>
      <c r="D7383" s="105" t="s">
        <v>337</v>
      </c>
      <c r="E7383" s="87"/>
      <c r="F7383" s="69"/>
      <c r="G7383" s="69"/>
      <c r="H7383" s="69"/>
      <c r="I7383" s="69"/>
      <c r="J7383" s="70"/>
      <c r="K7383" s="118">
        <f>VLOOKUP(B7383,WB.GDP.1999,'WB (WDI)'!$AP$2,FALSE)</f>
        <v>12094.58254215474</v>
      </c>
      <c r="L7383" s="112">
        <f>VLOOKUP($B7383,WB.UNEMP.1999,'WB (WDI)'!$AP$2,FALSE)</f>
        <v>13.789999961853001</v>
      </c>
    </row>
    <row r="7384" spans="1:12" x14ac:dyDescent="0.25">
      <c r="A7384" s="103">
        <v>1999</v>
      </c>
      <c r="B7384" s="104" t="s">
        <v>378</v>
      </c>
      <c r="C7384" s="105" t="s">
        <v>379</v>
      </c>
      <c r="D7384" s="105" t="s">
        <v>337</v>
      </c>
      <c r="E7384" s="87"/>
      <c r="F7384" s="69"/>
      <c r="G7384" s="69"/>
      <c r="H7384" s="69"/>
      <c r="I7384" s="69"/>
      <c r="J7384" s="70"/>
      <c r="K7384" s="118">
        <f>VLOOKUP(B7384,WB.GDP.1999,'WB (WDI)'!$AP$2,FALSE)</f>
        <v>13301.981863779351</v>
      </c>
      <c r="L7384" s="112">
        <f>VLOOKUP($B7384,WB.UNEMP.1999,'WB (WDI)'!$AP$2,FALSE)</f>
        <v>13.3900003433228</v>
      </c>
    </row>
    <row r="7385" spans="1:12" x14ac:dyDescent="0.25">
      <c r="A7385" s="103">
        <v>1999</v>
      </c>
      <c r="B7385" s="104" t="s">
        <v>380</v>
      </c>
      <c r="C7385" s="105" t="s">
        <v>381</v>
      </c>
      <c r="D7385" s="105" t="s">
        <v>337</v>
      </c>
      <c r="E7385" s="87"/>
      <c r="F7385" s="69"/>
      <c r="G7385" s="69"/>
      <c r="H7385" s="69"/>
      <c r="I7385" s="69"/>
      <c r="J7385" s="70"/>
      <c r="K7385" s="118">
        <f>VLOOKUP(B7385,WB.GDP.1999,'WB (WDI)'!$AP$2,FALSE)</f>
        <v>55891.678085000189</v>
      </c>
      <c r="L7385" s="112">
        <f>VLOOKUP($B7385,WB.UNEMP.1999,'WB (WDI)'!$AP$2,FALSE)</f>
        <v>3.25</v>
      </c>
    </row>
    <row r="7386" spans="1:12" x14ac:dyDescent="0.25">
      <c r="A7386" s="103">
        <v>1999</v>
      </c>
      <c r="B7386" s="104"/>
      <c r="C7386" s="105" t="s">
        <v>382</v>
      </c>
      <c r="D7386" s="105" t="s">
        <v>337</v>
      </c>
      <c r="E7386" s="87"/>
      <c r="F7386" s="69"/>
      <c r="G7386" s="69"/>
      <c r="H7386" s="69"/>
      <c r="I7386" s="69"/>
      <c r="J7386" s="70"/>
      <c r="K7386" s="118" t="e">
        <f>VLOOKUP(B7386,WB.GDP.1999,'WB (WDI)'!$AP$2,FALSE)</f>
        <v>#N/A</v>
      </c>
      <c r="L7386" s="112" t="e">
        <f>VLOOKUP($B7386,WB.UNEMP.1999,'WB (WDI)'!$AP$2,FALSE)</f>
        <v>#N/A</v>
      </c>
    </row>
    <row r="7387" spans="1:12" x14ac:dyDescent="0.25">
      <c r="A7387" s="103">
        <v>1999</v>
      </c>
      <c r="B7387" s="104" t="s">
        <v>383</v>
      </c>
      <c r="C7387" s="105" t="s">
        <v>384</v>
      </c>
      <c r="D7387" s="105" t="s">
        <v>337</v>
      </c>
      <c r="E7387" s="87"/>
      <c r="F7387" s="69"/>
      <c r="G7387" s="69"/>
      <c r="H7387" s="69"/>
      <c r="I7387" s="69"/>
      <c r="J7387" s="70"/>
      <c r="K7387" s="118" t="e">
        <f>VLOOKUP(B7387,WB.GDP.1999,'WB (WDI)'!$AP$2,FALSE)</f>
        <v>#N/A</v>
      </c>
      <c r="L7387" s="112" t="e">
        <f>VLOOKUP($B7387,WB.UNEMP.1999,'WB (WDI)'!$AP$2,FALSE)</f>
        <v>#N/A</v>
      </c>
    </row>
    <row r="7388" spans="1:12" x14ac:dyDescent="0.25">
      <c r="A7388" s="103">
        <v>1999</v>
      </c>
      <c r="B7388" s="104" t="s">
        <v>385</v>
      </c>
      <c r="C7388" s="105" t="s">
        <v>386</v>
      </c>
      <c r="D7388" s="105" t="s">
        <v>337</v>
      </c>
      <c r="E7388" s="87"/>
      <c r="F7388" s="69"/>
      <c r="G7388" s="69"/>
      <c r="H7388" s="69"/>
      <c r="I7388" s="69"/>
      <c r="J7388" s="70"/>
      <c r="K7388" s="118">
        <f>VLOOKUP(B7388,WB.GDP.1999,'WB (WDI)'!$AP$2,FALSE)</f>
        <v>38963.448238008823</v>
      </c>
      <c r="L7388" s="112">
        <f>VLOOKUP($B7388,WB.UNEMP.1999,'WB (WDI)'!$AP$2,FALSE)</f>
        <v>7.6100001335143999</v>
      </c>
    </row>
    <row r="7389" spans="1:12" x14ac:dyDescent="0.25">
      <c r="A7389" s="103">
        <v>1999</v>
      </c>
      <c r="B7389" s="104" t="s">
        <v>387</v>
      </c>
      <c r="C7389" s="105" t="s">
        <v>648</v>
      </c>
      <c r="D7389" s="105" t="s">
        <v>337</v>
      </c>
      <c r="E7389" s="87"/>
      <c r="F7389" s="69"/>
      <c r="G7389" s="69"/>
      <c r="H7389" s="69"/>
      <c r="I7389" s="69"/>
      <c r="J7389" s="70"/>
      <c r="K7389" s="118">
        <f>VLOOKUP(B7389,WB.GDP.1999,'WB (WDI)'!$AP$2,FALSE)</f>
        <v>36980.40728644382</v>
      </c>
      <c r="L7389" s="112">
        <f>VLOOKUP($B7389,WB.UNEMP.1999,'WB (WDI)'!$AP$2,FALSE)</f>
        <v>6.03999996185303</v>
      </c>
    </row>
    <row r="7390" spans="1:12" x14ac:dyDescent="0.25">
      <c r="A7390" s="103">
        <v>1999</v>
      </c>
      <c r="B7390" s="104" t="s">
        <v>388</v>
      </c>
      <c r="C7390" s="105" t="s">
        <v>389</v>
      </c>
      <c r="D7390" s="105" t="s">
        <v>337</v>
      </c>
      <c r="E7390" s="87"/>
      <c r="F7390" s="69"/>
      <c r="G7390" s="69"/>
      <c r="H7390" s="69"/>
      <c r="I7390" s="69"/>
      <c r="J7390" s="70"/>
      <c r="K7390" s="118">
        <f>VLOOKUP(B7390,WB.GDP.1999,'WB (WDI)'!$AP$2,FALSE)</f>
        <v>5492.6542123310364</v>
      </c>
      <c r="L7390" s="112">
        <f>VLOOKUP($B7390,WB.UNEMP.1999,'WB (WDI)'!$AP$2,FALSE)</f>
        <v>16.620000839233398</v>
      </c>
    </row>
    <row r="7391" spans="1:12" x14ac:dyDescent="0.25">
      <c r="A7391" s="103">
        <v>1999</v>
      </c>
      <c r="B7391" s="104" t="s">
        <v>390</v>
      </c>
      <c r="C7391" s="105" t="s">
        <v>391</v>
      </c>
      <c r="D7391" s="105" t="s">
        <v>337</v>
      </c>
      <c r="E7391" s="87"/>
      <c r="F7391" s="69"/>
      <c r="G7391" s="69"/>
      <c r="H7391" s="69"/>
      <c r="I7391" s="69"/>
      <c r="J7391" s="70"/>
      <c r="K7391" s="118" t="e">
        <f>VLOOKUP(B7391,WB.GDP.1999,'WB (WDI)'!$AP$2,FALSE)</f>
        <v>#N/A</v>
      </c>
      <c r="L7391" s="112" t="e">
        <f>VLOOKUP($B7391,WB.UNEMP.1999,'WB (WDI)'!$AP$2,FALSE)</f>
        <v>#N/A</v>
      </c>
    </row>
    <row r="7392" spans="1:12" x14ac:dyDescent="0.25">
      <c r="A7392" s="103">
        <v>1999</v>
      </c>
      <c r="B7392" s="104" t="s">
        <v>392</v>
      </c>
      <c r="C7392" s="105" t="s">
        <v>393</v>
      </c>
      <c r="D7392" s="105" t="s">
        <v>337</v>
      </c>
      <c r="E7392" s="87"/>
      <c r="F7392" s="69"/>
      <c r="G7392" s="69"/>
      <c r="H7392" s="69"/>
      <c r="I7392" s="69"/>
      <c r="J7392" s="70"/>
      <c r="K7392" s="118">
        <f>VLOOKUP(B7392,WB.GDP.1999,'WB (WDI)'!$AP$2,FALSE)</f>
        <v>6779.3272571680091</v>
      </c>
      <c r="L7392" s="112">
        <f>VLOOKUP($B7392,WB.UNEMP.1999,'WB (WDI)'!$AP$2,FALSE)</f>
        <v>24.780000686645501</v>
      </c>
    </row>
    <row r="7393" spans="1:12" x14ac:dyDescent="0.25">
      <c r="A7393" s="103">
        <v>1999</v>
      </c>
      <c r="B7393" s="104" t="s">
        <v>394</v>
      </c>
      <c r="C7393" s="105" t="s">
        <v>395</v>
      </c>
      <c r="D7393" s="105" t="s">
        <v>337</v>
      </c>
      <c r="E7393" s="87"/>
      <c r="F7393" s="69"/>
      <c r="G7393" s="69"/>
      <c r="H7393" s="69"/>
      <c r="I7393" s="69"/>
      <c r="J7393" s="70"/>
      <c r="K7393" s="118">
        <f>VLOOKUP(B7393,WB.GDP.1999,'WB (WDI)'!$AP$2,FALSE)</f>
        <v>17560.044503400666</v>
      </c>
      <c r="L7393" s="112">
        <f>VLOOKUP($B7393,WB.UNEMP.1999,'WB (WDI)'!$AP$2,FALSE)</f>
        <v>13.560000419616699</v>
      </c>
    </row>
    <row r="7394" spans="1:12" x14ac:dyDescent="0.25">
      <c r="A7394" s="103">
        <v>1999</v>
      </c>
      <c r="B7394" s="104" t="s">
        <v>396</v>
      </c>
      <c r="C7394" s="105" t="s">
        <v>397</v>
      </c>
      <c r="D7394" s="105" t="s">
        <v>337</v>
      </c>
      <c r="E7394" s="87"/>
      <c r="F7394" s="69"/>
      <c r="G7394" s="69"/>
      <c r="H7394" s="69"/>
      <c r="I7394" s="69"/>
      <c r="J7394" s="70"/>
      <c r="K7394" s="118" t="e">
        <f>VLOOKUP(B7394,WB.GDP.1999,'WB (WDI)'!$AP$2,FALSE)</f>
        <v>#N/A</v>
      </c>
      <c r="L7394" s="112" t="e">
        <f>VLOOKUP($B7394,WB.UNEMP.1999,'WB (WDI)'!$AP$2,FALSE)</f>
        <v>#N/A</v>
      </c>
    </row>
    <row r="7395" spans="1:12" x14ac:dyDescent="0.25">
      <c r="A7395" s="103">
        <v>1999</v>
      </c>
      <c r="B7395" s="104" t="s">
        <v>398</v>
      </c>
      <c r="C7395" s="105" t="s">
        <v>399</v>
      </c>
      <c r="D7395" s="105" t="s">
        <v>337</v>
      </c>
      <c r="E7395" s="87"/>
      <c r="F7395" s="69"/>
      <c r="G7395" s="69"/>
      <c r="H7395" s="69"/>
      <c r="I7395" s="69"/>
      <c r="J7395" s="70"/>
      <c r="K7395" s="118">
        <f>VLOOKUP(B7395,WB.GDP.1999,'WB (WDI)'!$AP$2,FALSE)</f>
        <v>28518.998846289338</v>
      </c>
      <c r="L7395" s="112">
        <f>VLOOKUP($B7395,WB.UNEMP.1999,'WB (WDI)'!$AP$2,FALSE)</f>
        <v>11.8500003814697</v>
      </c>
    </row>
    <row r="7396" spans="1:12" x14ac:dyDescent="0.25">
      <c r="A7396" s="103">
        <v>1999</v>
      </c>
      <c r="B7396" s="104" t="s">
        <v>400</v>
      </c>
      <c r="C7396" s="105" t="s">
        <v>401</v>
      </c>
      <c r="D7396" s="105" t="s">
        <v>337</v>
      </c>
      <c r="E7396" s="87"/>
      <c r="F7396" s="69"/>
      <c r="G7396" s="69"/>
      <c r="H7396" s="69"/>
      <c r="I7396" s="69"/>
      <c r="J7396" s="70"/>
      <c r="K7396" s="118" t="e">
        <f>VLOOKUP(B7396,WB.GDP.1999,'WB (WDI)'!$AP$2,FALSE)</f>
        <v>#N/A</v>
      </c>
      <c r="L7396" s="112" t="e">
        <f>VLOOKUP($B7396,WB.UNEMP.1999,'WB (WDI)'!$AP$2,FALSE)</f>
        <v>#N/A</v>
      </c>
    </row>
    <row r="7397" spans="1:12" x14ac:dyDescent="0.25">
      <c r="A7397" s="103">
        <v>1999</v>
      </c>
      <c r="B7397" s="104" t="s">
        <v>402</v>
      </c>
      <c r="C7397" s="105" t="s">
        <v>403</v>
      </c>
      <c r="D7397" s="105" t="s">
        <v>337</v>
      </c>
      <c r="E7397" s="87"/>
      <c r="F7397" s="69"/>
      <c r="G7397" s="69"/>
      <c r="H7397" s="69"/>
      <c r="I7397" s="69"/>
      <c r="J7397" s="70"/>
      <c r="K7397" s="118">
        <f>VLOOKUP(B7397,WB.GDP.1999,'WB (WDI)'!$AP$2,FALSE)</f>
        <v>41634.314266647976</v>
      </c>
      <c r="L7397" s="112">
        <f>VLOOKUP($B7397,WB.UNEMP.1999,'WB (WDI)'!$AP$2,FALSE)</f>
        <v>11.689999580383301</v>
      </c>
    </row>
    <row r="7398" spans="1:12" x14ac:dyDescent="0.25">
      <c r="A7398" s="103">
        <v>1999</v>
      </c>
      <c r="B7398" s="104" t="s">
        <v>404</v>
      </c>
      <c r="C7398" s="105" t="s">
        <v>405</v>
      </c>
      <c r="D7398" s="105" t="s">
        <v>337</v>
      </c>
      <c r="E7398" s="87"/>
      <c r="F7398" s="69"/>
      <c r="G7398" s="69"/>
      <c r="H7398" s="69"/>
      <c r="I7398" s="69"/>
      <c r="J7398" s="70"/>
      <c r="K7398" s="118">
        <f>VLOOKUP(B7398,WB.GDP.1999,'WB (WDI)'!$AP$2,FALSE)</f>
        <v>25918.161248703818</v>
      </c>
      <c r="L7398" s="112">
        <f>VLOOKUP($B7398,WB.UNEMP.1999,'WB (WDI)'!$AP$2,FALSE)</f>
        <v>6.2399997711181596</v>
      </c>
    </row>
    <row r="7399" spans="1:12" x14ac:dyDescent="0.25">
      <c r="A7399" s="103">
        <v>1999</v>
      </c>
      <c r="B7399" s="104" t="s">
        <v>406</v>
      </c>
      <c r="C7399" s="105" t="s">
        <v>407</v>
      </c>
      <c r="D7399" s="105" t="s">
        <v>337</v>
      </c>
      <c r="E7399" s="87"/>
      <c r="F7399" s="69"/>
      <c r="G7399" s="69"/>
      <c r="H7399" s="69"/>
      <c r="I7399" s="69"/>
      <c r="J7399" s="70"/>
      <c r="K7399" s="118">
        <f>VLOOKUP(B7399,WB.GDP.1999,'WB (WDI)'!$AP$2,FALSE)</f>
        <v>12063.069174145188</v>
      </c>
      <c r="L7399" s="112">
        <f>VLOOKUP($B7399,WB.UNEMP.1999,'WB (WDI)'!$AP$2,FALSE)</f>
        <v>30.649999618530298</v>
      </c>
    </row>
    <row r="7400" spans="1:12" x14ac:dyDescent="0.25">
      <c r="A7400" s="103">
        <v>1999</v>
      </c>
      <c r="B7400" s="104" t="s">
        <v>408</v>
      </c>
      <c r="C7400" s="105" t="s">
        <v>409</v>
      </c>
      <c r="D7400" s="105" t="s">
        <v>337</v>
      </c>
      <c r="E7400" s="87"/>
      <c r="F7400" s="69"/>
      <c r="G7400" s="69"/>
      <c r="H7400" s="69"/>
      <c r="I7400" s="69"/>
      <c r="J7400" s="70"/>
      <c r="K7400" s="118">
        <f>VLOOKUP(B7400,WB.GDP.1999,'WB (WDI)'!$AP$2,FALSE)</f>
        <v>9820.5094414111099</v>
      </c>
      <c r="L7400" s="112">
        <f>VLOOKUP($B7400,WB.UNEMP.1999,'WB (WDI)'!$AP$2,FALSE)</f>
        <v>32.400001525878899</v>
      </c>
    </row>
    <row r="7401" spans="1:12" x14ac:dyDescent="0.25">
      <c r="A7401" s="103">
        <v>1999</v>
      </c>
      <c r="B7401" s="104" t="s">
        <v>410</v>
      </c>
      <c r="C7401" s="105" t="s">
        <v>411</v>
      </c>
      <c r="D7401" s="105" t="s">
        <v>337</v>
      </c>
      <c r="E7401" s="87"/>
      <c r="F7401" s="69"/>
      <c r="G7401" s="69"/>
      <c r="H7401" s="69"/>
      <c r="I7401" s="69"/>
      <c r="J7401" s="70"/>
      <c r="K7401" s="118">
        <f>VLOOKUP(B7401,WB.GDP.1999,'WB (WDI)'!$AP$2,FALSE)</f>
        <v>29566.799850077066</v>
      </c>
      <c r="L7401" s="112">
        <f>VLOOKUP($B7401,WB.UNEMP.1999,'WB (WDI)'!$AP$2,FALSE)</f>
        <v>4.5799999237060502</v>
      </c>
    </row>
    <row r="7402" spans="1:12" x14ac:dyDescent="0.25">
      <c r="A7402" s="103">
        <v>1999</v>
      </c>
      <c r="B7402" s="104" t="s">
        <v>412</v>
      </c>
      <c r="C7402" s="105" t="s">
        <v>413</v>
      </c>
      <c r="D7402" s="105" t="s">
        <v>337</v>
      </c>
      <c r="E7402" s="87"/>
      <c r="F7402" s="69"/>
      <c r="G7402" s="69"/>
      <c r="H7402" s="69"/>
      <c r="I7402" s="69"/>
      <c r="J7402" s="70"/>
      <c r="K7402" s="118">
        <f>VLOOKUP(B7402,WB.GDP.1999,'WB (WDI)'!$AP$2,FALSE)</f>
        <v>72931.142603053013</v>
      </c>
      <c r="L7402" s="112" t="e">
        <f>VLOOKUP($B7402,WB.UNEMP.1999,'WB (WDI)'!$AP$2,FALSE)</f>
        <v>#N/A</v>
      </c>
    </row>
    <row r="7403" spans="1:12" x14ac:dyDescent="0.25">
      <c r="A7403" s="103">
        <v>1999</v>
      </c>
      <c r="B7403" s="104" t="s">
        <v>414</v>
      </c>
      <c r="C7403" s="105" t="s">
        <v>415</v>
      </c>
      <c r="D7403" s="105" t="s">
        <v>337</v>
      </c>
      <c r="E7403" s="87"/>
      <c r="F7403" s="69"/>
      <c r="G7403" s="69"/>
      <c r="H7403" s="69"/>
      <c r="I7403" s="69"/>
      <c r="J7403" s="70"/>
      <c r="K7403" s="118">
        <f>VLOOKUP(B7403,WB.GDP.1999,'WB (WDI)'!$AP$2,FALSE)</f>
        <v>8386.2990646743801</v>
      </c>
      <c r="L7403" s="112">
        <f>VLOOKUP($B7403,WB.UNEMP.1999,'WB (WDI)'!$AP$2,FALSE)</f>
        <v>13.699999809265099</v>
      </c>
    </row>
    <row r="7404" spans="1:12" x14ac:dyDescent="0.25">
      <c r="A7404" s="103">
        <v>1999</v>
      </c>
      <c r="B7404" s="104" t="s">
        <v>416</v>
      </c>
      <c r="C7404" s="105" t="s">
        <v>417</v>
      </c>
      <c r="D7404" s="105" t="s">
        <v>337</v>
      </c>
      <c r="E7404" s="87"/>
      <c r="F7404" s="69"/>
      <c r="G7404" s="69"/>
      <c r="H7404" s="69"/>
      <c r="I7404" s="69"/>
      <c r="J7404" s="70"/>
      <c r="K7404" s="118">
        <f>VLOOKUP(B7404,WB.GDP.1999,'WB (WDI)'!$AP$2,FALSE)</f>
        <v>25506.436409014015</v>
      </c>
      <c r="L7404" s="112">
        <f>VLOOKUP($B7404,WB.UNEMP.1999,'WB (WDI)'!$AP$2,FALSE)</f>
        <v>7.3200001716613796</v>
      </c>
    </row>
    <row r="7405" spans="1:12" x14ac:dyDescent="0.25">
      <c r="A7405" s="103">
        <v>1999</v>
      </c>
      <c r="B7405" s="104" t="s">
        <v>418</v>
      </c>
      <c r="C7405" s="105" t="s">
        <v>419</v>
      </c>
      <c r="D7405" s="105" t="s">
        <v>337</v>
      </c>
      <c r="E7405" s="87"/>
      <c r="F7405" s="69"/>
      <c r="G7405" s="69"/>
      <c r="H7405" s="69"/>
      <c r="I7405" s="69"/>
      <c r="J7405" s="70"/>
      <c r="K7405" s="118">
        <f>VLOOKUP(B7405,WB.GDP.1999,'WB (WDI)'!$AP$2,FALSE)</f>
        <v>33279.046482566438</v>
      </c>
      <c r="L7405" s="112">
        <f>VLOOKUP($B7405,WB.UNEMP.1999,'WB (WDI)'!$AP$2,FALSE)</f>
        <v>15.4799995422363</v>
      </c>
    </row>
    <row r="7406" spans="1:12" x14ac:dyDescent="0.25">
      <c r="A7406" s="103">
        <v>1999</v>
      </c>
      <c r="B7406" s="104" t="s">
        <v>420</v>
      </c>
      <c r="C7406" s="105" t="s">
        <v>421</v>
      </c>
      <c r="D7406" s="105" t="s">
        <v>337</v>
      </c>
      <c r="E7406" s="87"/>
      <c r="F7406" s="69"/>
      <c r="G7406" s="69"/>
      <c r="H7406" s="69"/>
      <c r="I7406" s="69"/>
      <c r="J7406" s="70"/>
      <c r="K7406" s="118">
        <f>VLOOKUP(B7406,WB.GDP.1999,'WB (WDI)'!$AP$2,FALSE)</f>
        <v>45139.742922611003</v>
      </c>
      <c r="L7406" s="112">
        <f>VLOOKUP($B7406,WB.UNEMP.1999,'WB (WDI)'!$AP$2,FALSE)</f>
        <v>4.6999998092651403</v>
      </c>
    </row>
    <row r="7407" spans="1:12" x14ac:dyDescent="0.25">
      <c r="A7407" s="103">
        <v>1999</v>
      </c>
      <c r="B7407" s="104" t="s">
        <v>422</v>
      </c>
      <c r="C7407" s="105" t="s">
        <v>423</v>
      </c>
      <c r="D7407" s="105" t="s">
        <v>337</v>
      </c>
      <c r="E7407" s="87"/>
      <c r="F7407" s="69"/>
      <c r="G7407" s="69"/>
      <c r="H7407" s="69"/>
      <c r="I7407" s="69"/>
      <c r="J7407" s="70"/>
      <c r="K7407" s="118">
        <f>VLOOKUP(B7407,WB.GDP.1999,'WB (WDI)'!$AP$2,FALSE)</f>
        <v>41715.075342694625</v>
      </c>
      <c r="L7407" s="112">
        <f>VLOOKUP($B7407,WB.UNEMP.1999,'WB (WDI)'!$AP$2,FALSE)</f>
        <v>8.6499996185302699</v>
      </c>
    </row>
    <row r="7408" spans="1:12" x14ac:dyDescent="0.25">
      <c r="A7408" s="103">
        <v>1999</v>
      </c>
      <c r="B7408" s="104" t="s">
        <v>424</v>
      </c>
      <c r="C7408" s="105" t="s">
        <v>425</v>
      </c>
      <c r="D7408" s="105" t="s">
        <v>337</v>
      </c>
      <c r="E7408" s="87"/>
      <c r="F7408" s="69"/>
      <c r="G7408" s="69"/>
      <c r="H7408" s="69"/>
      <c r="I7408" s="69"/>
      <c r="J7408" s="70"/>
      <c r="K7408" s="118">
        <f>VLOOKUP(B7408,WB.GDP.1999,'WB (WDI)'!$AP$2,FALSE)</f>
        <v>38617.898484726153</v>
      </c>
      <c r="L7408" s="112">
        <f>VLOOKUP($B7408,WB.UNEMP.1999,'WB (WDI)'!$AP$2,FALSE)</f>
        <v>11.9799995422363</v>
      </c>
    </row>
    <row r="7409" spans="1:12" x14ac:dyDescent="0.25">
      <c r="A7409" s="103">
        <v>1999</v>
      </c>
      <c r="B7409" s="104" t="s">
        <v>426</v>
      </c>
      <c r="C7409" s="105" t="s">
        <v>427</v>
      </c>
      <c r="D7409" s="105" t="s">
        <v>337</v>
      </c>
      <c r="E7409" s="87"/>
      <c r="F7409" s="69"/>
      <c r="G7409" s="69"/>
      <c r="H7409" s="69"/>
      <c r="I7409" s="69"/>
      <c r="J7409" s="70"/>
      <c r="K7409" s="118">
        <f>VLOOKUP(B7409,WB.GDP.1999,'WB (WDI)'!$AP$2,FALSE)</f>
        <v>41841.471662578304</v>
      </c>
      <c r="L7409" s="112">
        <f>VLOOKUP($B7409,WB.UNEMP.1999,'WB (WDI)'!$AP$2,FALSE)</f>
        <v>8.8599996566772496</v>
      </c>
    </row>
    <row r="7410" spans="1:12" x14ac:dyDescent="0.25">
      <c r="A7410" s="103">
        <v>1999</v>
      </c>
      <c r="B7410" s="104" t="s">
        <v>428</v>
      </c>
      <c r="C7410" s="105" t="s">
        <v>429</v>
      </c>
      <c r="D7410" s="105" t="s">
        <v>337</v>
      </c>
      <c r="E7410" s="87"/>
      <c r="F7410" s="69"/>
      <c r="G7410" s="69"/>
      <c r="H7410" s="69"/>
      <c r="I7410" s="69"/>
      <c r="J7410" s="70"/>
      <c r="K7410" s="118" t="e">
        <f>VLOOKUP(B7410,WB.GDP.1999,'WB (WDI)'!$AP$2,FALSE)</f>
        <v>#N/A</v>
      </c>
      <c r="L7410" s="112" t="e">
        <f>VLOOKUP($B7410,WB.UNEMP.1999,'WB (WDI)'!$AP$2,FALSE)</f>
        <v>#N/A</v>
      </c>
    </row>
    <row r="7411" spans="1:12" x14ac:dyDescent="0.25">
      <c r="A7411" s="103">
        <v>1999</v>
      </c>
      <c r="B7411" s="104" t="s">
        <v>430</v>
      </c>
      <c r="C7411" s="105" t="s">
        <v>431</v>
      </c>
      <c r="D7411" s="105" t="s">
        <v>337</v>
      </c>
      <c r="E7411" s="87"/>
      <c r="F7411" s="69"/>
      <c r="G7411" s="69"/>
      <c r="H7411" s="69"/>
      <c r="I7411" s="69"/>
      <c r="J7411" s="70"/>
      <c r="K7411" s="118">
        <f>VLOOKUP(B7411,WB.GDP.1999,'WB (WDI)'!$AP$2,FALSE)</f>
        <v>90086.143049308128</v>
      </c>
      <c r="L7411" s="112">
        <f>VLOOKUP($B7411,WB.UNEMP.1999,'WB (WDI)'!$AP$2,FALSE)</f>
        <v>2.3900001049041699</v>
      </c>
    </row>
    <row r="7412" spans="1:12" x14ac:dyDescent="0.25">
      <c r="A7412" s="103">
        <v>1999</v>
      </c>
      <c r="B7412" s="104" t="s">
        <v>432</v>
      </c>
      <c r="C7412" s="105" t="s">
        <v>433</v>
      </c>
      <c r="D7412" s="105" t="s">
        <v>337</v>
      </c>
      <c r="E7412" s="87"/>
      <c r="F7412" s="69"/>
      <c r="G7412" s="69"/>
      <c r="H7412" s="69"/>
      <c r="I7412" s="69"/>
      <c r="J7412" s="70"/>
      <c r="K7412" s="118" t="e">
        <f>VLOOKUP(B7412,WB.GDP.1999,'WB (WDI)'!$AP$2,FALSE)</f>
        <v>#N/A</v>
      </c>
      <c r="L7412" s="112" t="e">
        <f>VLOOKUP($B7412,WB.UNEMP.1999,'WB (WDI)'!$AP$2,FALSE)</f>
        <v>#N/A</v>
      </c>
    </row>
    <row r="7413" spans="1:12" x14ac:dyDescent="0.25">
      <c r="A7413" s="103">
        <v>1999</v>
      </c>
      <c r="B7413" s="104" t="s">
        <v>434</v>
      </c>
      <c r="C7413" s="105" t="s">
        <v>435</v>
      </c>
      <c r="D7413" s="105" t="s">
        <v>337</v>
      </c>
      <c r="E7413" s="87"/>
      <c r="F7413" s="69"/>
      <c r="G7413" s="69"/>
      <c r="H7413" s="69"/>
      <c r="I7413" s="69"/>
      <c r="J7413" s="70"/>
      <c r="K7413" s="118">
        <f>VLOOKUP(B7413,WB.GDP.1999,'WB (WDI)'!$AP$2,FALSE)</f>
        <v>45985.527889255005</v>
      </c>
      <c r="L7413" s="112">
        <f>VLOOKUP($B7413,WB.UNEMP.1999,'WB (WDI)'!$AP$2,FALSE)</f>
        <v>3.6199998855590798</v>
      </c>
    </row>
    <row r="7414" spans="1:12" x14ac:dyDescent="0.25">
      <c r="A7414" s="103">
        <v>1999</v>
      </c>
      <c r="B7414" s="104" t="s">
        <v>436</v>
      </c>
      <c r="C7414" s="105" t="s">
        <v>437</v>
      </c>
      <c r="D7414" s="105" t="s">
        <v>337</v>
      </c>
      <c r="E7414" s="87"/>
      <c r="F7414" s="69"/>
      <c r="G7414" s="69"/>
      <c r="H7414" s="69"/>
      <c r="I7414" s="69"/>
      <c r="J7414" s="70"/>
      <c r="K7414" s="118">
        <f>VLOOKUP(B7414,WB.GDP.1999,'WB (WDI)'!$AP$2,FALSE)</f>
        <v>56508.589781018149</v>
      </c>
      <c r="L7414" s="112">
        <f>VLOOKUP($B7414,WB.UNEMP.1999,'WB (WDI)'!$AP$2,FALSE)</f>
        <v>3.1500000953674299</v>
      </c>
    </row>
    <row r="7415" spans="1:12" x14ac:dyDescent="0.25">
      <c r="A7415" s="103">
        <v>1999</v>
      </c>
      <c r="B7415" s="104" t="s">
        <v>438</v>
      </c>
      <c r="C7415" s="105" t="s">
        <v>439</v>
      </c>
      <c r="D7415" s="105" t="s">
        <v>440</v>
      </c>
      <c r="E7415" s="87"/>
      <c r="F7415" s="69"/>
      <c r="G7415" s="69"/>
      <c r="H7415" s="69"/>
      <c r="I7415" s="69"/>
      <c r="J7415" s="70"/>
      <c r="K7415" s="118">
        <f>VLOOKUP(B7415,WB.GDP.1999,'WB (WDI)'!$AP$2,FALSE)</f>
        <v>37450.358068763315</v>
      </c>
      <c r="L7415" s="112">
        <f>VLOOKUP($B7415,WB.UNEMP.1999,'WB (WDI)'!$AP$2,FALSE)</f>
        <v>6.8699998855590803</v>
      </c>
    </row>
    <row r="7416" spans="1:12" x14ac:dyDescent="0.25">
      <c r="A7416" s="103">
        <v>1999</v>
      </c>
      <c r="B7416" s="104" t="s">
        <v>441</v>
      </c>
      <c r="C7416" s="105" t="s">
        <v>442</v>
      </c>
      <c r="D7416" s="105" t="s">
        <v>440</v>
      </c>
      <c r="E7416" s="87"/>
      <c r="F7416" s="69"/>
      <c r="G7416" s="69"/>
      <c r="H7416" s="69"/>
      <c r="I7416" s="69"/>
      <c r="J7416" s="70"/>
      <c r="K7416" s="118" t="e">
        <f>VLOOKUP(B7416,WB.GDP.1999,'WB (WDI)'!$AP$2,FALSE)</f>
        <v>#N/A</v>
      </c>
      <c r="L7416" s="112" t="e">
        <f>VLOOKUP($B7416,WB.UNEMP.1999,'WB (WDI)'!$AP$2,FALSE)</f>
        <v>#N/A</v>
      </c>
    </row>
    <row r="7417" spans="1:12" x14ac:dyDescent="0.25">
      <c r="A7417" s="103">
        <v>1999</v>
      </c>
      <c r="B7417" s="104" t="s">
        <v>443</v>
      </c>
      <c r="C7417" s="105" t="s">
        <v>444</v>
      </c>
      <c r="D7417" s="105" t="s">
        <v>440</v>
      </c>
      <c r="E7417" s="87"/>
      <c r="F7417" s="69"/>
      <c r="G7417" s="69"/>
      <c r="H7417" s="69"/>
      <c r="I7417" s="69"/>
      <c r="J7417" s="70"/>
      <c r="K7417" s="118" t="e">
        <f>VLOOKUP(B7417,WB.GDP.1999,'WB (WDI)'!$AP$2,FALSE)</f>
        <v>#N/A</v>
      </c>
      <c r="L7417" s="112" t="e">
        <f>VLOOKUP($B7417,WB.UNEMP.1999,'WB (WDI)'!$AP$2,FALSE)</f>
        <v>#N/A</v>
      </c>
    </row>
    <row r="7418" spans="1:12" x14ac:dyDescent="0.25">
      <c r="A7418" s="103">
        <v>1999</v>
      </c>
      <c r="B7418" s="104" t="s">
        <v>445</v>
      </c>
      <c r="C7418" s="105" t="s">
        <v>446</v>
      </c>
      <c r="D7418" s="105" t="s">
        <v>440</v>
      </c>
      <c r="E7418" s="87"/>
      <c r="F7418" s="69"/>
      <c r="G7418" s="69"/>
      <c r="H7418" s="69"/>
      <c r="I7418" s="69"/>
      <c r="J7418" s="70"/>
      <c r="K7418" s="118" t="e">
        <f>VLOOKUP(B7418,WB.GDP.1999,'WB (WDI)'!$AP$2,FALSE)</f>
        <v>#N/A</v>
      </c>
      <c r="L7418" s="112" t="e">
        <f>VLOOKUP($B7418,WB.UNEMP.1999,'WB (WDI)'!$AP$2,FALSE)</f>
        <v>#N/A</v>
      </c>
    </row>
    <row r="7419" spans="1:12" x14ac:dyDescent="0.25">
      <c r="A7419" s="103">
        <v>1999</v>
      </c>
      <c r="B7419" s="104" t="s">
        <v>447</v>
      </c>
      <c r="C7419" s="105" t="s">
        <v>448</v>
      </c>
      <c r="D7419" s="105" t="s">
        <v>440</v>
      </c>
      <c r="E7419" s="87"/>
      <c r="F7419" s="69"/>
      <c r="G7419" s="69"/>
      <c r="H7419" s="69"/>
      <c r="I7419" s="69"/>
      <c r="J7419" s="70"/>
      <c r="K7419" s="118">
        <f>VLOOKUP(B7419,WB.GDP.1999,'WB (WDI)'!$AP$2,FALSE)</f>
        <v>32154.129923936802</v>
      </c>
      <c r="L7419" s="112">
        <f>VLOOKUP($B7419,WB.UNEMP.1999,'WB (WDI)'!$AP$2,FALSE)</f>
        <v>7.0199999809265101</v>
      </c>
    </row>
    <row r="7420" spans="1:12" x14ac:dyDescent="0.25">
      <c r="A7420" s="103">
        <v>1999</v>
      </c>
      <c r="B7420" s="104" t="s">
        <v>449</v>
      </c>
      <c r="C7420" s="105" t="s">
        <v>450</v>
      </c>
      <c r="D7420" s="105" t="s">
        <v>440</v>
      </c>
      <c r="E7420" s="87"/>
      <c r="F7420" s="69"/>
      <c r="G7420" s="69"/>
      <c r="H7420" s="69"/>
      <c r="I7420" s="69"/>
      <c r="J7420" s="70"/>
      <c r="K7420" s="118" t="e">
        <f>VLOOKUP(B7420,WB.GDP.1999,'WB (WDI)'!$AP$2,FALSE)</f>
        <v>#N/A</v>
      </c>
      <c r="L7420" s="112" t="e">
        <f>VLOOKUP($B7420,WB.UNEMP.1999,'WB (WDI)'!$AP$2,FALSE)</f>
        <v>#N/A</v>
      </c>
    </row>
    <row r="7421" spans="1:12" x14ac:dyDescent="0.25">
      <c r="A7421" s="103">
        <v>1999</v>
      </c>
      <c r="B7421" s="104" t="s">
        <v>451</v>
      </c>
      <c r="C7421" s="105" t="s">
        <v>452</v>
      </c>
      <c r="D7421" s="105" t="s">
        <v>440</v>
      </c>
      <c r="E7421" s="87"/>
      <c r="F7421" s="69"/>
      <c r="G7421" s="69"/>
      <c r="H7421" s="69"/>
      <c r="I7421" s="69"/>
      <c r="J7421" s="70"/>
      <c r="K7421" s="118">
        <f>VLOOKUP(B7421,WB.GDP.1999,'WB (WDI)'!$AP$2,FALSE)</f>
        <v>9798.3643910291685</v>
      </c>
      <c r="L7421" s="112">
        <f>VLOOKUP($B7421,WB.UNEMP.1999,'WB (WDI)'!$AP$2,FALSE)</f>
        <v>3.9800000190734899</v>
      </c>
    </row>
    <row r="7422" spans="1:12" x14ac:dyDescent="0.25">
      <c r="A7422" s="103">
        <v>1999</v>
      </c>
      <c r="B7422" s="104" t="s">
        <v>453</v>
      </c>
      <c r="C7422" s="105" t="s">
        <v>454</v>
      </c>
      <c r="D7422" s="105" t="s">
        <v>440</v>
      </c>
      <c r="E7422" s="87"/>
      <c r="F7422" s="69"/>
      <c r="G7422" s="69"/>
      <c r="H7422" s="69"/>
      <c r="I7422" s="69"/>
      <c r="J7422" s="70"/>
      <c r="K7422" s="118" t="e">
        <f>VLOOKUP(B7422,WB.GDP.1999,'WB (WDI)'!$AP$2,FALSE)</f>
        <v>#N/A</v>
      </c>
      <c r="L7422" s="112">
        <f>VLOOKUP($B7422,WB.UNEMP.1999,'WB (WDI)'!$AP$2,FALSE)</f>
        <v>17.780000686645501</v>
      </c>
    </row>
    <row r="7423" spans="1:12" x14ac:dyDescent="0.25">
      <c r="A7423" s="103">
        <v>1999</v>
      </c>
      <c r="B7423" s="104" t="s">
        <v>455</v>
      </c>
      <c r="C7423" s="105" t="s">
        <v>456</v>
      </c>
      <c r="D7423" s="105" t="s">
        <v>440</v>
      </c>
      <c r="E7423" s="87"/>
      <c r="F7423" s="69"/>
      <c r="G7423" s="69"/>
      <c r="H7423" s="69"/>
      <c r="I7423" s="69"/>
      <c r="J7423" s="70"/>
      <c r="K7423" s="118">
        <f>VLOOKUP(B7423,WB.GDP.1999,'WB (WDI)'!$AP$2,FALSE)</f>
        <v>3014.9409074217861</v>
      </c>
      <c r="L7423" s="112">
        <f>VLOOKUP($B7423,WB.UNEMP.1999,'WB (WDI)'!$AP$2,FALSE)</f>
        <v>2.9400000572204599</v>
      </c>
    </row>
    <row r="7424" spans="1:12" x14ac:dyDescent="0.25">
      <c r="A7424" s="103">
        <v>1999</v>
      </c>
      <c r="B7424" s="104" t="s">
        <v>457</v>
      </c>
      <c r="C7424" s="105" t="s">
        <v>458</v>
      </c>
      <c r="D7424" s="105" t="s">
        <v>440</v>
      </c>
      <c r="E7424" s="87"/>
      <c r="F7424" s="69"/>
      <c r="G7424" s="69"/>
      <c r="H7424" s="69"/>
      <c r="I7424" s="69"/>
      <c r="J7424" s="70"/>
      <c r="K7424" s="118">
        <f>VLOOKUP(B7424,WB.GDP.1999,'WB (WDI)'!$AP$2,FALSE)</f>
        <v>2703.5160901933427</v>
      </c>
      <c r="L7424" s="112">
        <f>VLOOKUP($B7424,WB.UNEMP.1999,'WB (WDI)'!$AP$2,FALSE)</f>
        <v>2.1500000953674299</v>
      </c>
    </row>
    <row r="7425" spans="1:12" x14ac:dyDescent="0.25">
      <c r="A7425" s="103">
        <v>1999</v>
      </c>
      <c r="B7425" s="104" t="s">
        <v>459</v>
      </c>
      <c r="C7425" s="105" t="s">
        <v>460</v>
      </c>
      <c r="D7425" s="105" t="s">
        <v>440</v>
      </c>
      <c r="E7425" s="87"/>
      <c r="F7425" s="69"/>
      <c r="G7425" s="69"/>
      <c r="H7425" s="69"/>
      <c r="I7425" s="69"/>
      <c r="J7425" s="70"/>
      <c r="K7425" s="118">
        <f>VLOOKUP(B7425,WB.GDP.1999,'WB (WDI)'!$AP$2,FALSE)</f>
        <v>2989.0912610032447</v>
      </c>
      <c r="L7425" s="112">
        <f>VLOOKUP($B7425,WB.UNEMP.1999,'WB (WDI)'!$AP$2,FALSE)</f>
        <v>4.7399997711181596</v>
      </c>
    </row>
    <row r="7426" spans="1:12" x14ac:dyDescent="0.25">
      <c r="A7426" s="103">
        <v>1999</v>
      </c>
      <c r="B7426" s="104" t="s">
        <v>461</v>
      </c>
      <c r="C7426" s="105" t="s">
        <v>462</v>
      </c>
      <c r="D7426" s="105" t="s">
        <v>440</v>
      </c>
      <c r="E7426" s="87"/>
      <c r="F7426" s="69"/>
      <c r="G7426" s="69"/>
      <c r="H7426" s="69"/>
      <c r="I7426" s="69"/>
      <c r="J7426" s="70"/>
      <c r="K7426" s="118" t="e">
        <f>VLOOKUP(B7426,WB.GDP.1999,'WB (WDI)'!$AP$2,FALSE)</f>
        <v>#N/A</v>
      </c>
      <c r="L7426" s="112">
        <f>VLOOKUP($B7426,WB.UNEMP.1999,'WB (WDI)'!$AP$2,FALSE)</f>
        <v>13.949999809265099</v>
      </c>
    </row>
    <row r="7427" spans="1:12" x14ac:dyDescent="0.25">
      <c r="A7427" s="103">
        <v>1999</v>
      </c>
      <c r="B7427" s="104" t="s">
        <v>463</v>
      </c>
      <c r="C7427" s="105" t="s">
        <v>464</v>
      </c>
      <c r="D7427" s="105" t="s">
        <v>440</v>
      </c>
      <c r="E7427" s="87"/>
      <c r="F7427" s="69"/>
      <c r="G7427" s="69"/>
      <c r="H7427" s="69"/>
      <c r="I7427" s="69"/>
      <c r="J7427" s="70"/>
      <c r="K7427" s="118">
        <f>VLOOKUP(B7427,WB.GDP.1999,'WB (WDI)'!$AP$2,FALSE)</f>
        <v>2092.3457164772735</v>
      </c>
      <c r="L7427" s="112" t="e">
        <f>VLOOKUP($B7427,WB.UNEMP.1999,'WB (WDI)'!$AP$2,FALSE)</f>
        <v>#N/A</v>
      </c>
    </row>
    <row r="7428" spans="1:12" x14ac:dyDescent="0.25">
      <c r="A7428" s="103">
        <v>1999</v>
      </c>
      <c r="B7428" s="104" t="s">
        <v>465</v>
      </c>
      <c r="C7428" s="105" t="s">
        <v>466</v>
      </c>
      <c r="D7428" s="105" t="s">
        <v>440</v>
      </c>
      <c r="E7428" s="87"/>
      <c r="F7428" s="69"/>
      <c r="G7428" s="69"/>
      <c r="H7428" s="69"/>
      <c r="I7428" s="69"/>
      <c r="J7428" s="70"/>
      <c r="K7428" s="118">
        <f>VLOOKUP(B7428,WB.GDP.1999,'WB (WDI)'!$AP$2,FALSE)</f>
        <v>3395.1023124815188</v>
      </c>
      <c r="L7428" s="112" t="e">
        <f>VLOOKUP($B7428,WB.UNEMP.1999,'WB (WDI)'!$AP$2,FALSE)</f>
        <v>#N/A</v>
      </c>
    </row>
    <row r="7429" spans="1:12" x14ac:dyDescent="0.25">
      <c r="A7429" s="103">
        <v>1999</v>
      </c>
      <c r="B7429" s="104" t="s">
        <v>467</v>
      </c>
      <c r="C7429" s="105" t="s">
        <v>468</v>
      </c>
      <c r="D7429" s="105" t="s">
        <v>440</v>
      </c>
      <c r="E7429" s="87"/>
      <c r="F7429" s="69"/>
      <c r="G7429" s="69"/>
      <c r="H7429" s="69"/>
      <c r="I7429" s="69"/>
      <c r="J7429" s="70"/>
      <c r="K7429" s="118">
        <f>VLOOKUP(B7429,WB.GDP.1999,'WB (WDI)'!$AP$2,FALSE)</f>
        <v>3266.8634977273787</v>
      </c>
      <c r="L7429" s="112" t="e">
        <f>VLOOKUP($B7429,WB.UNEMP.1999,'WB (WDI)'!$AP$2,FALSE)</f>
        <v>#N/A</v>
      </c>
    </row>
    <row r="7430" spans="1:12" x14ac:dyDescent="0.25">
      <c r="A7430" s="103">
        <v>1999</v>
      </c>
      <c r="B7430" s="104" t="s">
        <v>469</v>
      </c>
      <c r="C7430" s="105" t="s">
        <v>470</v>
      </c>
      <c r="D7430" s="105" t="s">
        <v>440</v>
      </c>
      <c r="E7430" s="87"/>
      <c r="F7430" s="69"/>
      <c r="G7430" s="69"/>
      <c r="H7430" s="69"/>
      <c r="I7430" s="69"/>
      <c r="J7430" s="70"/>
      <c r="K7430" s="118" t="e">
        <f>VLOOKUP(B7430,WB.GDP.1999,'WB (WDI)'!$AP$2,FALSE)</f>
        <v>#N/A</v>
      </c>
      <c r="L7430" s="112" t="e">
        <f>VLOOKUP($B7430,WB.UNEMP.1999,'WB (WDI)'!$AP$2,FALSE)</f>
        <v>#N/A</v>
      </c>
    </row>
    <row r="7431" spans="1:12" x14ac:dyDescent="0.25">
      <c r="A7431" s="103">
        <v>1999</v>
      </c>
      <c r="B7431" s="104" t="s">
        <v>471</v>
      </c>
      <c r="C7431" s="105" t="s">
        <v>472</v>
      </c>
      <c r="D7431" s="105" t="s">
        <v>440</v>
      </c>
      <c r="E7431" s="87"/>
      <c r="F7431" s="69"/>
      <c r="G7431" s="69"/>
      <c r="H7431" s="69"/>
      <c r="I7431" s="69"/>
      <c r="J7431" s="70"/>
      <c r="K7431" s="118" t="e">
        <f>VLOOKUP(B7431,WB.GDP.1999,'WB (WDI)'!$AP$2,FALSE)</f>
        <v>#N/A</v>
      </c>
      <c r="L7431" s="112" t="e">
        <f>VLOOKUP($B7431,WB.UNEMP.1999,'WB (WDI)'!$AP$2,FALSE)</f>
        <v>#N/A</v>
      </c>
    </row>
    <row r="7432" spans="1:12" x14ac:dyDescent="0.25">
      <c r="A7432" s="103">
        <v>1999</v>
      </c>
      <c r="B7432" s="104" t="s">
        <v>473</v>
      </c>
      <c r="C7432" s="105" t="s">
        <v>474</v>
      </c>
      <c r="D7432" s="105" t="s">
        <v>440</v>
      </c>
      <c r="E7432" s="87"/>
      <c r="F7432" s="69"/>
      <c r="G7432" s="69"/>
      <c r="H7432" s="69"/>
      <c r="I7432" s="69"/>
      <c r="J7432" s="70"/>
      <c r="K7432" s="118" t="e">
        <f>VLOOKUP(B7432,WB.GDP.1999,'WB (WDI)'!$AP$2,FALSE)</f>
        <v>#N/A</v>
      </c>
      <c r="L7432" s="112" t="e">
        <f>VLOOKUP($B7432,WB.UNEMP.1999,'WB (WDI)'!$AP$2,FALSE)</f>
        <v>#N/A</v>
      </c>
    </row>
    <row r="7433" spans="1:12" x14ac:dyDescent="0.25">
      <c r="A7433" s="103">
        <v>1999</v>
      </c>
      <c r="B7433" s="104" t="s">
        <v>475</v>
      </c>
      <c r="C7433" s="105" t="s">
        <v>476</v>
      </c>
      <c r="D7433" s="105" t="s">
        <v>440</v>
      </c>
      <c r="E7433" s="87"/>
      <c r="F7433" s="69"/>
      <c r="G7433" s="69"/>
      <c r="H7433" s="69"/>
      <c r="I7433" s="69"/>
      <c r="J7433" s="70"/>
      <c r="K7433" s="118" t="e">
        <f>VLOOKUP(B7433,WB.GDP.1999,'WB (WDI)'!$AP$2,FALSE)</f>
        <v>#N/A</v>
      </c>
      <c r="L7433" s="112" t="e">
        <f>VLOOKUP($B7433,WB.UNEMP.1999,'WB (WDI)'!$AP$2,FALSE)</f>
        <v>#N/A</v>
      </c>
    </row>
    <row r="7434" spans="1:12" x14ac:dyDescent="0.25">
      <c r="A7434" s="103">
        <v>1999</v>
      </c>
      <c r="B7434" s="104" t="s">
        <v>477</v>
      </c>
      <c r="C7434" s="105" t="s">
        <v>478</v>
      </c>
      <c r="D7434" s="105" t="s">
        <v>440</v>
      </c>
      <c r="E7434" s="87"/>
      <c r="F7434" s="69"/>
      <c r="G7434" s="69"/>
      <c r="H7434" s="69"/>
      <c r="I7434" s="69"/>
      <c r="J7434" s="70"/>
      <c r="K7434" s="118" t="e">
        <f>VLOOKUP(B7434,WB.GDP.1999,'WB (WDI)'!$AP$2,FALSE)</f>
        <v>#N/A</v>
      </c>
      <c r="L7434" s="112" t="e">
        <f>VLOOKUP($B7434,WB.UNEMP.1999,'WB (WDI)'!$AP$2,FALSE)</f>
        <v>#N/A</v>
      </c>
    </row>
    <row r="7435" spans="1:12" x14ac:dyDescent="0.25">
      <c r="A7435" s="103">
        <v>1999</v>
      </c>
      <c r="B7435" s="104" t="s">
        <v>479</v>
      </c>
      <c r="C7435" s="105" t="s">
        <v>480</v>
      </c>
      <c r="D7435" s="105" t="s">
        <v>440</v>
      </c>
      <c r="E7435" s="87"/>
      <c r="F7435" s="69"/>
      <c r="G7435" s="69"/>
      <c r="H7435" s="69"/>
      <c r="I7435" s="69"/>
      <c r="J7435" s="70"/>
      <c r="K7435" s="118" t="e">
        <f>VLOOKUP(B7435,WB.GDP.1999,'WB (WDI)'!$AP$2,FALSE)</f>
        <v>#N/A</v>
      </c>
      <c r="L7435" s="112" t="e">
        <f>VLOOKUP($B7435,WB.UNEMP.1999,'WB (WDI)'!$AP$2,FALSE)</f>
        <v>#N/A</v>
      </c>
    </row>
    <row r="7436" spans="1:12" x14ac:dyDescent="0.25">
      <c r="A7436" s="103">
        <v>1999</v>
      </c>
      <c r="B7436" s="104" t="s">
        <v>481</v>
      </c>
      <c r="C7436" s="105" t="s">
        <v>482</v>
      </c>
      <c r="D7436" s="105" t="s">
        <v>440</v>
      </c>
      <c r="E7436" s="87"/>
      <c r="F7436" s="69"/>
      <c r="G7436" s="69"/>
      <c r="H7436" s="69"/>
      <c r="I7436" s="69"/>
      <c r="J7436" s="70"/>
      <c r="K7436" s="118" t="e">
        <f>VLOOKUP(B7436,WB.GDP.1999,'WB (WDI)'!$AP$2,FALSE)</f>
        <v>#N/A</v>
      </c>
      <c r="L7436" s="112">
        <f>VLOOKUP($B7436,WB.UNEMP.1999,'WB (WDI)'!$AP$2,FALSE)</f>
        <v>11.460000038146999</v>
      </c>
    </row>
    <row r="7437" spans="1:12" x14ac:dyDescent="0.25">
      <c r="A7437" s="103">
        <v>1999</v>
      </c>
      <c r="B7437" s="104" t="s">
        <v>483</v>
      </c>
      <c r="C7437" s="105" t="s">
        <v>484</v>
      </c>
      <c r="D7437" s="105" t="s">
        <v>440</v>
      </c>
      <c r="E7437" s="87"/>
      <c r="F7437" s="69"/>
      <c r="G7437" s="69"/>
      <c r="H7437" s="69"/>
      <c r="I7437" s="69"/>
      <c r="J7437" s="70"/>
      <c r="K7437" s="118" t="e">
        <f>VLOOKUP(B7437,WB.GDP.1999,'WB (WDI)'!$AP$2,FALSE)</f>
        <v>#N/A</v>
      </c>
      <c r="L7437" s="112" t="e">
        <f>VLOOKUP($B7437,WB.UNEMP.1999,'WB (WDI)'!$AP$2,FALSE)</f>
        <v>#N/A</v>
      </c>
    </row>
    <row r="7438" spans="1:12" x14ac:dyDescent="0.25">
      <c r="A7438" s="103">
        <v>1999</v>
      </c>
      <c r="B7438" s="104" t="s">
        <v>485</v>
      </c>
      <c r="C7438" s="105" t="s">
        <v>486</v>
      </c>
      <c r="D7438" s="105" t="s">
        <v>440</v>
      </c>
      <c r="E7438" s="87"/>
      <c r="F7438" s="69"/>
      <c r="G7438" s="69"/>
      <c r="H7438" s="69"/>
      <c r="I7438" s="69"/>
      <c r="J7438" s="70"/>
      <c r="K7438" s="118" t="e">
        <f>VLOOKUP(B7438,WB.GDP.1999,'WB (WDI)'!$AP$2,FALSE)</f>
        <v>#N/A</v>
      </c>
      <c r="L7438" s="112" t="e">
        <f>VLOOKUP($B7438,WB.UNEMP.1999,'WB (WDI)'!$AP$2,FALSE)</f>
        <v>#N/A</v>
      </c>
    </row>
    <row r="7439" spans="1:12" x14ac:dyDescent="0.25">
      <c r="A7439" s="103">
        <v>1999</v>
      </c>
      <c r="B7439" s="104" t="s">
        <v>487</v>
      </c>
      <c r="C7439" s="105" t="s">
        <v>488</v>
      </c>
      <c r="D7439" s="105" t="s">
        <v>440</v>
      </c>
      <c r="E7439" s="87"/>
      <c r="F7439" s="69"/>
      <c r="G7439" s="69"/>
      <c r="H7439" s="69"/>
      <c r="I7439" s="69"/>
      <c r="J7439" s="70"/>
      <c r="K7439" s="118">
        <f>VLOOKUP(B7439,WB.GDP.1999,'WB (WDI)'!$AP$2,FALSE)</f>
        <v>4523.4400886283702</v>
      </c>
      <c r="L7439" s="112">
        <f>VLOOKUP($B7439,WB.UNEMP.1999,'WB (WDI)'!$AP$2,FALSE)</f>
        <v>4.3400001525878897</v>
      </c>
    </row>
    <row r="7440" spans="1:12" x14ac:dyDescent="0.25">
      <c r="A7440" s="103">
        <v>1999</v>
      </c>
      <c r="B7440" s="104" t="s">
        <v>489</v>
      </c>
      <c r="C7440" s="105" t="s">
        <v>490</v>
      </c>
      <c r="D7440" s="105" t="s">
        <v>440</v>
      </c>
      <c r="E7440" s="87"/>
      <c r="F7440" s="69"/>
      <c r="G7440" s="69"/>
      <c r="H7440" s="69"/>
      <c r="I7440" s="69"/>
      <c r="J7440" s="70"/>
      <c r="K7440" s="118" t="e">
        <f>VLOOKUP(B7440,WB.GDP.1999,'WB (WDI)'!$AP$2,FALSE)</f>
        <v>#N/A</v>
      </c>
      <c r="L7440" s="112" t="e">
        <f>VLOOKUP($B7440,WB.UNEMP.1999,'WB (WDI)'!$AP$2,FALSE)</f>
        <v>#N/A</v>
      </c>
    </row>
    <row r="7441" spans="1:12" x14ac:dyDescent="0.25">
      <c r="A7441" s="103">
        <v>1999</v>
      </c>
      <c r="B7441" s="104" t="s">
        <v>491</v>
      </c>
      <c r="C7441" s="105" t="s">
        <v>492</v>
      </c>
      <c r="D7441" s="105" t="s">
        <v>440</v>
      </c>
      <c r="E7441" s="87"/>
      <c r="F7441" s="69"/>
      <c r="G7441" s="69"/>
      <c r="H7441" s="69"/>
      <c r="I7441" s="69"/>
      <c r="J7441" s="70"/>
      <c r="K7441" s="118">
        <f>VLOOKUP(B7441,WB.GDP.1999,'WB (WDI)'!$AP$2,FALSE)</f>
        <v>5019.1732710774077</v>
      </c>
      <c r="L7441" s="112">
        <f>VLOOKUP($B7441,WB.UNEMP.1999,'WB (WDI)'!$AP$2,FALSE)</f>
        <v>3.3399999141693102</v>
      </c>
    </row>
    <row r="7442" spans="1:12" x14ac:dyDescent="0.25">
      <c r="A7442" s="103">
        <v>1999</v>
      </c>
      <c r="B7442" s="104" t="s">
        <v>493</v>
      </c>
      <c r="C7442" s="105" t="s">
        <v>494</v>
      </c>
      <c r="D7442" s="105" t="s">
        <v>440</v>
      </c>
      <c r="E7442" s="87"/>
      <c r="F7442" s="69"/>
      <c r="G7442" s="69"/>
      <c r="H7442" s="69"/>
      <c r="I7442" s="69"/>
      <c r="J7442" s="70"/>
      <c r="K7442" s="118">
        <f>VLOOKUP(B7442,WB.GDP.1999,'WB (WDI)'!$AP$2,FALSE)</f>
        <v>3403.0216632941515</v>
      </c>
      <c r="L7442" s="112" t="e">
        <f>VLOOKUP($B7442,WB.UNEMP.1999,'WB (WDI)'!$AP$2,FALSE)</f>
        <v>#N/A</v>
      </c>
    </row>
    <row r="7443" spans="1:12" ht="15.75" thickBot="1" x14ac:dyDescent="0.3">
      <c r="A7443" s="106">
        <v>1999</v>
      </c>
      <c r="B7443" s="107" t="s">
        <v>495</v>
      </c>
      <c r="C7443" s="108" t="s">
        <v>496</v>
      </c>
      <c r="D7443" s="108" t="s">
        <v>440</v>
      </c>
      <c r="E7443" s="88"/>
      <c r="F7443" s="56"/>
      <c r="G7443" s="56"/>
      <c r="H7443" s="56"/>
      <c r="I7443" s="56"/>
      <c r="J7443" s="71"/>
      <c r="K7443" s="119" t="e">
        <f>VLOOKUP(B7443,WB.GDP.1999,'WB (WDI)'!$AP$2,FALSE)</f>
        <v>#N/A</v>
      </c>
      <c r="L7443" s="113" t="e">
        <f>VLOOKUP($B7443,WB.UNEMP.1999,'WB (WDI)'!$AP$2,FALSE)</f>
        <v>#N/A</v>
      </c>
    </row>
    <row r="7444" spans="1:12" x14ac:dyDescent="0.25">
      <c r="A7444" s="109">
        <v>2000</v>
      </c>
      <c r="B7444" s="110" t="s">
        <v>4</v>
      </c>
      <c r="C7444" s="111" t="s">
        <v>5</v>
      </c>
      <c r="D7444" s="111" t="s">
        <v>6</v>
      </c>
      <c r="E7444" s="86">
        <f t="shared" ref="E7444:J7453" si="150">IF(ISNUMBER(VLOOKUP($B7444,EFW.2000,3,FALSE))=TRUE,VLOOKUP($B7444,EFW.2000,E$2,FALSE),NA())</f>
        <v>4.7699999999999996</v>
      </c>
      <c r="F7444" s="69">
        <f t="shared" si="150"/>
        <v>4.1365844933941593</v>
      </c>
      <c r="G7444" s="69">
        <f t="shared" si="150"/>
        <v>3.5937865677205623</v>
      </c>
      <c r="H7444" s="69">
        <f t="shared" si="150"/>
        <v>7.0037100861376222</v>
      </c>
      <c r="I7444" s="69">
        <f t="shared" si="150"/>
        <v>4.9983949445080764</v>
      </c>
      <c r="J7444" s="70">
        <f t="shared" si="150"/>
        <v>4.1259491763550669</v>
      </c>
      <c r="K7444" s="118">
        <f>VLOOKUP(B7444,WB.GDP.2000,'WB (WDI)'!$AQ$2,FALSE)</f>
        <v>8710.4559911002489</v>
      </c>
      <c r="L7444" s="112">
        <f>VLOOKUP($B7444,WB.UNEMP.2000,'WB (WDI)'!$AQ$2,FALSE)</f>
        <v>29.7700004577637</v>
      </c>
    </row>
    <row r="7445" spans="1:12" x14ac:dyDescent="0.25">
      <c r="A7445" s="103">
        <v>2000</v>
      </c>
      <c r="B7445" s="104" t="s">
        <v>7</v>
      </c>
      <c r="C7445" s="105" t="s">
        <v>8</v>
      </c>
      <c r="D7445" s="105" t="s">
        <v>6</v>
      </c>
      <c r="E7445" s="87">
        <f t="shared" si="150"/>
        <v>6.27</v>
      </c>
      <c r="F7445" s="69">
        <f t="shared" si="150"/>
        <v>5.8655708323595013</v>
      </c>
      <c r="G7445" s="69">
        <f t="shared" si="150"/>
        <v>4.4835107894489843</v>
      </c>
      <c r="H7445" s="69">
        <f t="shared" si="150"/>
        <v>9.5305267479902138</v>
      </c>
      <c r="I7445" s="69">
        <f t="shared" si="150"/>
        <v>6.0851879956976607</v>
      </c>
      <c r="J7445" s="70">
        <f t="shared" si="150"/>
        <v>5.3941951223783144</v>
      </c>
      <c r="K7445" s="118">
        <f>VLOOKUP(B7445,WB.GDP.2000,'WB (WDI)'!$AQ$2,FALSE)</f>
        <v>7744.7152380931111</v>
      </c>
      <c r="L7445" s="112">
        <f>VLOOKUP($B7445,WB.UNEMP.2000,'WB (WDI)'!$AQ$2,FALSE)</f>
        <v>8.9799995422363299</v>
      </c>
    </row>
    <row r="7446" spans="1:12" x14ac:dyDescent="0.25">
      <c r="A7446" s="103">
        <v>2000</v>
      </c>
      <c r="B7446" s="104" t="s">
        <v>9</v>
      </c>
      <c r="C7446" s="105" t="s">
        <v>10</v>
      </c>
      <c r="D7446" s="105" t="s">
        <v>6</v>
      </c>
      <c r="E7446" s="87" t="e">
        <f t="shared" si="150"/>
        <v>#N/A</v>
      </c>
      <c r="F7446" s="69" t="e">
        <f t="shared" si="150"/>
        <v>#N/A</v>
      </c>
      <c r="G7446" s="69" t="e">
        <f t="shared" si="150"/>
        <v>#N/A</v>
      </c>
      <c r="H7446" s="69" t="e">
        <f t="shared" si="150"/>
        <v>#N/A</v>
      </c>
      <c r="I7446" s="69" t="e">
        <f t="shared" si="150"/>
        <v>#N/A</v>
      </c>
      <c r="J7446" s="70" t="e">
        <f t="shared" si="150"/>
        <v>#N/A</v>
      </c>
      <c r="K7446" s="118">
        <f>VLOOKUP(B7446,WB.GDP.2000,'WB (WDI)'!$AQ$2,FALSE)</f>
        <v>16746.280121810018</v>
      </c>
      <c r="L7446" s="112">
        <f>VLOOKUP($B7446,WB.UNEMP.2000,'WB (WDI)'!$AQ$2,FALSE)</f>
        <v>19.190000534057599</v>
      </c>
    </row>
    <row r="7447" spans="1:12" x14ac:dyDescent="0.25">
      <c r="A7447" s="103">
        <v>2000</v>
      </c>
      <c r="B7447" s="104" t="s">
        <v>11</v>
      </c>
      <c r="C7447" s="105" t="s">
        <v>12</v>
      </c>
      <c r="D7447" s="105" t="s">
        <v>6</v>
      </c>
      <c r="E7447" s="87">
        <f t="shared" si="150"/>
        <v>5.98</v>
      </c>
      <c r="F7447" s="69">
        <f t="shared" si="150"/>
        <v>6.8926098432091454</v>
      </c>
      <c r="G7447" s="69">
        <f t="shared" si="150"/>
        <v>4.9086215304701613</v>
      </c>
      <c r="H7447" s="69">
        <f t="shared" si="150"/>
        <v>6.9638886934475428</v>
      </c>
      <c r="I7447" s="69">
        <f t="shared" si="150"/>
        <v>5.5939310070850503</v>
      </c>
      <c r="J7447" s="70">
        <f t="shared" si="150"/>
        <v>5.5640805073095407</v>
      </c>
      <c r="K7447" s="118">
        <f>VLOOKUP(B7447,WB.GDP.2000,'WB (WDI)'!$AQ$2,FALSE)</f>
        <v>4372.64766268323</v>
      </c>
      <c r="L7447" s="112">
        <f>VLOOKUP($B7447,WB.UNEMP.2000,'WB (WDI)'!$AQ$2,FALSE)</f>
        <v>13.579999923706101</v>
      </c>
    </row>
    <row r="7448" spans="1:12" x14ac:dyDescent="0.25">
      <c r="A7448" s="103">
        <v>2000</v>
      </c>
      <c r="B7448" s="104" t="s">
        <v>13</v>
      </c>
      <c r="C7448" s="105" t="s">
        <v>14</v>
      </c>
      <c r="D7448" s="105" t="s">
        <v>6</v>
      </c>
      <c r="E7448" s="87" t="e">
        <f t="shared" si="150"/>
        <v>#N/A</v>
      </c>
      <c r="F7448" s="69" t="e">
        <f t="shared" si="150"/>
        <v>#N/A</v>
      </c>
      <c r="G7448" s="69" t="e">
        <f t="shared" si="150"/>
        <v>#N/A</v>
      </c>
      <c r="H7448" s="69" t="e">
        <f t="shared" si="150"/>
        <v>#N/A</v>
      </c>
      <c r="I7448" s="69" t="e">
        <f t="shared" si="150"/>
        <v>#N/A</v>
      </c>
      <c r="J7448" s="70" t="e">
        <f t="shared" si="150"/>
        <v>#N/A</v>
      </c>
      <c r="K7448" s="118">
        <f>VLOOKUP(B7448,WB.GDP.2000,'WB (WDI)'!$AQ$2,FALSE)</f>
        <v>2280.9152086703202</v>
      </c>
      <c r="L7448" s="112">
        <f>VLOOKUP($B7448,WB.UNEMP.2000,'WB (WDI)'!$AQ$2,FALSE)</f>
        <v>15.449999809265099</v>
      </c>
    </row>
    <row r="7449" spans="1:12" x14ac:dyDescent="0.25">
      <c r="A7449" s="103">
        <v>2000</v>
      </c>
      <c r="B7449" s="104" t="s">
        <v>15</v>
      </c>
      <c r="C7449" s="105" t="s">
        <v>16</v>
      </c>
      <c r="D7449" s="105" t="s">
        <v>6</v>
      </c>
      <c r="E7449" s="87">
        <f t="shared" si="150"/>
        <v>6.46</v>
      </c>
      <c r="F7449" s="69">
        <f t="shared" si="150"/>
        <v>6.9444991789346115</v>
      </c>
      <c r="G7449" s="69">
        <f t="shared" si="150"/>
        <v>5.0846732833464428</v>
      </c>
      <c r="H7449" s="69">
        <f t="shared" si="150"/>
        <v>7.0507810406274904</v>
      </c>
      <c r="I7449" s="69">
        <f t="shared" si="150"/>
        <v>6.4452650966669642</v>
      </c>
      <c r="J7449" s="70">
        <f t="shared" si="150"/>
        <v>6.7569141772969594</v>
      </c>
      <c r="K7449" s="118">
        <f>VLOOKUP(B7449,WB.GDP.2000,'WB (WDI)'!$AQ$2,FALSE)</f>
        <v>7329.3585195109617</v>
      </c>
      <c r="L7449" s="112">
        <f>VLOOKUP($B7449,WB.UNEMP.2000,'WB (WDI)'!$AQ$2,FALSE)</f>
        <v>14.939999580383301</v>
      </c>
    </row>
    <row r="7450" spans="1:12" x14ac:dyDescent="0.25">
      <c r="A7450" s="103">
        <v>2000</v>
      </c>
      <c r="B7450" s="104" t="s">
        <v>17</v>
      </c>
      <c r="C7450" s="105" t="s">
        <v>18</v>
      </c>
      <c r="D7450" s="105" t="s">
        <v>6</v>
      </c>
      <c r="E7450" s="87" t="e">
        <f t="shared" si="150"/>
        <v>#N/A</v>
      </c>
      <c r="F7450" s="69" t="e">
        <f t="shared" si="150"/>
        <v>#N/A</v>
      </c>
      <c r="G7450" s="69" t="e">
        <f t="shared" si="150"/>
        <v>#N/A</v>
      </c>
      <c r="H7450" s="69" t="e">
        <f t="shared" si="150"/>
        <v>#N/A</v>
      </c>
      <c r="I7450" s="69" t="e">
        <f t="shared" si="150"/>
        <v>#N/A</v>
      </c>
      <c r="J7450" s="70" t="e">
        <f t="shared" si="150"/>
        <v>#N/A</v>
      </c>
      <c r="K7450" s="118" t="e">
        <f>VLOOKUP(B7450,WB.GDP.2000,'WB (WDI)'!$AQ$2,FALSE)</f>
        <v>#N/A</v>
      </c>
      <c r="L7450" s="112" t="e">
        <f>VLOOKUP($B7450,WB.UNEMP.2000,'WB (WDI)'!$AQ$2,FALSE)</f>
        <v>#N/A</v>
      </c>
    </row>
    <row r="7451" spans="1:12" x14ac:dyDescent="0.25">
      <c r="A7451" s="103">
        <v>2000</v>
      </c>
      <c r="B7451" s="104" t="s">
        <v>19</v>
      </c>
      <c r="C7451" s="105" t="s">
        <v>20</v>
      </c>
      <c r="D7451" s="105" t="s">
        <v>6</v>
      </c>
      <c r="E7451" s="87" t="e">
        <f t="shared" si="150"/>
        <v>#N/A</v>
      </c>
      <c r="F7451" s="69" t="e">
        <f t="shared" si="150"/>
        <v>#N/A</v>
      </c>
      <c r="G7451" s="69" t="e">
        <f t="shared" si="150"/>
        <v>#N/A</v>
      </c>
      <c r="H7451" s="69" t="e">
        <f t="shared" si="150"/>
        <v>#N/A</v>
      </c>
      <c r="I7451" s="69" t="e">
        <f t="shared" si="150"/>
        <v>#N/A</v>
      </c>
      <c r="J7451" s="70" t="e">
        <f t="shared" si="150"/>
        <v>#N/A</v>
      </c>
      <c r="K7451" s="118">
        <f>VLOOKUP(B7451,WB.GDP.2000,'WB (WDI)'!$AQ$2,FALSE)</f>
        <v>4727.967467428477</v>
      </c>
      <c r="L7451" s="112">
        <f>VLOOKUP($B7451,WB.UNEMP.2000,'WB (WDI)'!$AQ$2,FALSE)</f>
        <v>3.8699998855590798</v>
      </c>
    </row>
    <row r="7452" spans="1:12" x14ac:dyDescent="0.25">
      <c r="A7452" s="103">
        <v>2000</v>
      </c>
      <c r="B7452" s="104" t="s">
        <v>21</v>
      </c>
      <c r="C7452" s="105" t="s">
        <v>22</v>
      </c>
      <c r="D7452" s="105" t="s">
        <v>6</v>
      </c>
      <c r="E7452" s="87">
        <f t="shared" si="150"/>
        <v>5.66</v>
      </c>
      <c r="F7452" s="69">
        <f t="shared" si="150"/>
        <v>7.5474935639346885</v>
      </c>
      <c r="G7452" s="69">
        <f t="shared" si="150"/>
        <v>2.1780464334359606</v>
      </c>
      <c r="H7452" s="69">
        <f t="shared" si="150"/>
        <v>6.6177563140457707</v>
      </c>
      <c r="I7452" s="69">
        <f t="shared" si="150"/>
        <v>5.5453785608483832</v>
      </c>
      <c r="J7452" s="70">
        <f t="shared" si="150"/>
        <v>6.3975329314430667</v>
      </c>
      <c r="K7452" s="118">
        <f>VLOOKUP(B7452,WB.GDP.2000,'WB (WDI)'!$AQ$2,FALSE)</f>
        <v>2478.2164330368537</v>
      </c>
      <c r="L7452" s="112">
        <f>VLOOKUP($B7452,WB.UNEMP.2000,'WB (WDI)'!$AQ$2,FALSE)</f>
        <v>0.83999997377395597</v>
      </c>
    </row>
    <row r="7453" spans="1:12" x14ac:dyDescent="0.25">
      <c r="A7453" s="103">
        <v>2000</v>
      </c>
      <c r="B7453" s="104" t="s">
        <v>23</v>
      </c>
      <c r="C7453" s="105" t="s">
        <v>24</v>
      </c>
      <c r="D7453" s="105" t="s">
        <v>6</v>
      </c>
      <c r="E7453" s="87">
        <f t="shared" si="150"/>
        <v>7.28</v>
      </c>
      <c r="F7453" s="69">
        <f t="shared" si="150"/>
        <v>4.8886130946126833</v>
      </c>
      <c r="G7453" s="69">
        <f t="shared" si="150"/>
        <v>6.5163369775871098</v>
      </c>
      <c r="H7453" s="69">
        <f t="shared" si="150"/>
        <v>9.0935569657794346</v>
      </c>
      <c r="I7453" s="69">
        <f t="shared" si="150"/>
        <v>7.8223885918562912</v>
      </c>
      <c r="J7453" s="70">
        <f t="shared" si="150"/>
        <v>8.0714302926064576</v>
      </c>
      <c r="K7453" s="118">
        <f>VLOOKUP(B7453,WB.GDP.2000,'WB (WDI)'!$AQ$2,FALSE)</f>
        <v>11439.901438671142</v>
      </c>
      <c r="L7453" s="112">
        <f>VLOOKUP($B7453,WB.UNEMP.2000,'WB (WDI)'!$AQ$2,FALSE)</f>
        <v>15.8800001144409</v>
      </c>
    </row>
    <row r="7454" spans="1:12" x14ac:dyDescent="0.25">
      <c r="A7454" s="103">
        <v>2000</v>
      </c>
      <c r="B7454" s="104" t="s">
        <v>25</v>
      </c>
      <c r="C7454" s="105" t="s">
        <v>26</v>
      </c>
      <c r="D7454" s="105" t="s">
        <v>6</v>
      </c>
      <c r="E7454" s="87" t="e">
        <f t="shared" ref="E7454:J7463" si="151">IF(ISNUMBER(VLOOKUP($B7454,EFW.2000,3,FALSE))=TRUE,VLOOKUP($B7454,EFW.2000,E$2,FALSE),NA())</f>
        <v>#N/A</v>
      </c>
      <c r="F7454" s="69" t="e">
        <f t="shared" si="151"/>
        <v>#N/A</v>
      </c>
      <c r="G7454" s="69" t="e">
        <f t="shared" si="151"/>
        <v>#N/A</v>
      </c>
      <c r="H7454" s="69" t="e">
        <f t="shared" si="151"/>
        <v>#N/A</v>
      </c>
      <c r="I7454" s="69" t="e">
        <f t="shared" si="151"/>
        <v>#N/A</v>
      </c>
      <c r="J7454" s="70" t="e">
        <f t="shared" si="151"/>
        <v>#N/A</v>
      </c>
      <c r="K7454" s="118" t="e">
        <f>VLOOKUP(B7454,WB.GDP.2000,'WB (WDI)'!$AQ$2,FALSE)</f>
        <v>#N/A</v>
      </c>
      <c r="L7454" s="112" t="e">
        <f>VLOOKUP($B7454,WB.UNEMP.2000,'WB (WDI)'!$AQ$2,FALSE)</f>
        <v>#N/A</v>
      </c>
    </row>
    <row r="7455" spans="1:12" x14ac:dyDescent="0.25">
      <c r="A7455" s="103">
        <v>2000</v>
      </c>
      <c r="B7455" s="104" t="s">
        <v>27</v>
      </c>
      <c r="C7455" s="105" t="s">
        <v>28</v>
      </c>
      <c r="D7455" s="105" t="s">
        <v>6</v>
      </c>
      <c r="E7455" s="87" t="e">
        <f t="shared" si="151"/>
        <v>#N/A</v>
      </c>
      <c r="F7455" s="69" t="e">
        <f t="shared" si="151"/>
        <v>#N/A</v>
      </c>
      <c r="G7455" s="69" t="e">
        <f t="shared" si="151"/>
        <v>#N/A</v>
      </c>
      <c r="H7455" s="69" t="e">
        <f t="shared" si="151"/>
        <v>#N/A</v>
      </c>
      <c r="I7455" s="69" t="e">
        <f t="shared" si="151"/>
        <v>#N/A</v>
      </c>
      <c r="J7455" s="70" t="e">
        <f t="shared" si="151"/>
        <v>#N/A</v>
      </c>
      <c r="K7455" s="118">
        <f>VLOOKUP(B7455,WB.GDP.2000,'WB (WDI)'!$AQ$2,FALSE)</f>
        <v>1296.7489655522647</v>
      </c>
      <c r="L7455" s="112">
        <f>VLOOKUP($B7455,WB.UNEMP.2000,'WB (WDI)'!$AQ$2,FALSE)</f>
        <v>2.5699999332428001</v>
      </c>
    </row>
    <row r="7456" spans="1:12" x14ac:dyDescent="0.25">
      <c r="A7456" s="103">
        <v>2000</v>
      </c>
      <c r="B7456" s="104" t="s">
        <v>29</v>
      </c>
      <c r="C7456" s="105" t="s">
        <v>30</v>
      </c>
      <c r="D7456" s="105" t="s">
        <v>6</v>
      </c>
      <c r="E7456" s="87">
        <f t="shared" si="151"/>
        <v>5.15</v>
      </c>
      <c r="F7456" s="69">
        <f t="shared" si="151"/>
        <v>6.7210388896532693</v>
      </c>
      <c r="G7456" s="69">
        <f t="shared" si="151"/>
        <v>3.3126412449406391</v>
      </c>
      <c r="H7456" s="69">
        <f t="shared" si="151"/>
        <v>6.1896607736584368</v>
      </c>
      <c r="I7456" s="69">
        <f t="shared" si="151"/>
        <v>4.8445320049656058</v>
      </c>
      <c r="J7456" s="70">
        <f t="shared" si="151"/>
        <v>4.70478161969538</v>
      </c>
      <c r="K7456" s="118">
        <f>VLOOKUP(B7456,WB.GDP.2000,'WB (WDI)'!$AQ$2,FALSE)</f>
        <v>828.00045996336553</v>
      </c>
      <c r="L7456" s="112">
        <f>VLOOKUP($B7456,WB.UNEMP.2000,'WB (WDI)'!$AQ$2,FALSE)</f>
        <v>1.87000000476837</v>
      </c>
    </row>
    <row r="7457" spans="1:12" x14ac:dyDescent="0.25">
      <c r="A7457" s="103">
        <v>2000</v>
      </c>
      <c r="B7457" s="104" t="s">
        <v>31</v>
      </c>
      <c r="C7457" s="105" t="s">
        <v>32</v>
      </c>
      <c r="D7457" s="105" t="s">
        <v>6</v>
      </c>
      <c r="E7457" s="87" t="e">
        <f t="shared" si="151"/>
        <v>#N/A</v>
      </c>
      <c r="F7457" s="69" t="e">
        <f t="shared" si="151"/>
        <v>#N/A</v>
      </c>
      <c r="G7457" s="69" t="e">
        <f t="shared" si="151"/>
        <v>#N/A</v>
      </c>
      <c r="H7457" s="69" t="e">
        <f t="shared" si="151"/>
        <v>#N/A</v>
      </c>
      <c r="I7457" s="69" t="e">
        <f t="shared" si="151"/>
        <v>#N/A</v>
      </c>
      <c r="J7457" s="70" t="e">
        <f t="shared" si="151"/>
        <v>#N/A</v>
      </c>
      <c r="K7457" s="118">
        <f>VLOOKUP(B7457,WB.GDP.2000,'WB (WDI)'!$AQ$2,FALSE)</f>
        <v>4065.3844667642952</v>
      </c>
      <c r="L7457" s="112">
        <f>VLOOKUP($B7457,WB.UNEMP.2000,'WB (WDI)'!$AQ$2,FALSE)</f>
        <v>10.789999961853001</v>
      </c>
    </row>
    <row r="7458" spans="1:12" x14ac:dyDescent="0.25">
      <c r="A7458" s="103">
        <v>2000</v>
      </c>
      <c r="B7458" s="104" t="s">
        <v>33</v>
      </c>
      <c r="C7458" s="105" t="s">
        <v>34</v>
      </c>
      <c r="D7458" s="105" t="s">
        <v>6</v>
      </c>
      <c r="E7458" s="87">
        <f t="shared" si="151"/>
        <v>5.4</v>
      </c>
      <c r="F7458" s="69">
        <f t="shared" si="151"/>
        <v>6.7362935014773457</v>
      </c>
      <c r="G7458" s="69">
        <f t="shared" si="151"/>
        <v>3.2611178819819169</v>
      </c>
      <c r="H7458" s="69">
        <f t="shared" si="151"/>
        <v>6.603313525797379</v>
      </c>
      <c r="I7458" s="69">
        <f t="shared" si="151"/>
        <v>4.8728459914769573</v>
      </c>
      <c r="J7458" s="70">
        <f t="shared" si="151"/>
        <v>5.5433206225388743</v>
      </c>
      <c r="K7458" s="118">
        <f>VLOOKUP(B7458,WB.GDP.2000,'WB (WDI)'!$AQ$2,FALSE)</f>
        <v>2750.5109880520827</v>
      </c>
      <c r="L7458" s="112">
        <f>VLOOKUP($B7458,WB.UNEMP.2000,'WB (WDI)'!$AQ$2,FALSE)</f>
        <v>7.5999999046325701</v>
      </c>
    </row>
    <row r="7459" spans="1:12" x14ac:dyDescent="0.25">
      <c r="A7459" s="103">
        <v>2000</v>
      </c>
      <c r="B7459" s="104" t="s">
        <v>35</v>
      </c>
      <c r="C7459" s="105" t="s">
        <v>36</v>
      </c>
      <c r="D7459" s="105" t="s">
        <v>6</v>
      </c>
      <c r="E7459" s="87">
        <f t="shared" si="151"/>
        <v>5.1100000000000003</v>
      </c>
      <c r="F7459" s="69">
        <f t="shared" si="151"/>
        <v>6.0903675645786493</v>
      </c>
      <c r="G7459" s="69">
        <f t="shared" si="151"/>
        <v>2.9127369631209561</v>
      </c>
      <c r="H7459" s="69">
        <f t="shared" si="151"/>
        <v>7.0329101907615907</v>
      </c>
      <c r="I7459" s="69">
        <f t="shared" si="151"/>
        <v>4.6271775502278034</v>
      </c>
      <c r="J7459" s="70">
        <f t="shared" si="151"/>
        <v>4.8803122484419736</v>
      </c>
      <c r="K7459" s="118">
        <f>VLOOKUP(B7459,WB.GDP.2000,'WB (WDI)'!$AQ$2,FALSE)</f>
        <v>1040.1021203699429</v>
      </c>
      <c r="L7459" s="112">
        <f>VLOOKUP($B7459,WB.UNEMP.2000,'WB (WDI)'!$AQ$2,FALSE)</f>
        <v>4.4699997901916504</v>
      </c>
    </row>
    <row r="7460" spans="1:12" x14ac:dyDescent="0.25">
      <c r="A7460" s="103">
        <v>2000</v>
      </c>
      <c r="B7460" s="104" t="s">
        <v>37</v>
      </c>
      <c r="C7460" s="105" t="s">
        <v>38</v>
      </c>
      <c r="D7460" s="105" t="s">
        <v>6</v>
      </c>
      <c r="E7460" s="87">
        <f t="shared" si="151"/>
        <v>5.49</v>
      </c>
      <c r="F7460" s="69">
        <f t="shared" si="151"/>
        <v>7.3425766316549019</v>
      </c>
      <c r="G7460" s="69">
        <f t="shared" si="151"/>
        <v>3.5484526529820677</v>
      </c>
      <c r="H7460" s="69">
        <f t="shared" si="151"/>
        <v>6.6393794697224688</v>
      </c>
      <c r="I7460" s="69">
        <f t="shared" si="151"/>
        <v>5.1872167636243933</v>
      </c>
      <c r="J7460" s="70">
        <f t="shared" si="151"/>
        <v>4.7089848456674153</v>
      </c>
      <c r="K7460" s="118">
        <f>VLOOKUP(B7460,WB.GDP.2000,'WB (WDI)'!$AQ$2,FALSE)</f>
        <v>897.34703736949018</v>
      </c>
      <c r="L7460" s="112">
        <f>VLOOKUP($B7460,WB.UNEMP.2000,'WB (WDI)'!$AQ$2,FALSE)</f>
        <v>1.04999995231628</v>
      </c>
    </row>
    <row r="7461" spans="1:12" x14ac:dyDescent="0.25">
      <c r="A7461" s="103">
        <v>2000</v>
      </c>
      <c r="B7461" s="104" t="s">
        <v>39</v>
      </c>
      <c r="C7461" s="105" t="s">
        <v>40</v>
      </c>
      <c r="D7461" s="105" t="s">
        <v>6</v>
      </c>
      <c r="E7461" s="87" t="e">
        <f t="shared" si="151"/>
        <v>#N/A</v>
      </c>
      <c r="F7461" s="69" t="e">
        <f t="shared" si="151"/>
        <v>#N/A</v>
      </c>
      <c r="G7461" s="69" t="e">
        <f t="shared" si="151"/>
        <v>#N/A</v>
      </c>
      <c r="H7461" s="69" t="e">
        <f t="shared" si="151"/>
        <v>#N/A</v>
      </c>
      <c r="I7461" s="69" t="e">
        <f t="shared" si="151"/>
        <v>#N/A</v>
      </c>
      <c r="J7461" s="70" t="e">
        <f t="shared" si="151"/>
        <v>#N/A</v>
      </c>
      <c r="K7461" s="118">
        <f>VLOOKUP(B7461,WB.GDP.2000,'WB (WDI)'!$AQ$2,FALSE)</f>
        <v>2833.5962403597314</v>
      </c>
      <c r="L7461" s="112">
        <f>VLOOKUP($B7461,WB.UNEMP.2000,'WB (WDI)'!$AQ$2,FALSE)</f>
        <v>4.5900001525878897</v>
      </c>
    </row>
    <row r="7462" spans="1:12" x14ac:dyDescent="0.25">
      <c r="A7462" s="103">
        <v>2000</v>
      </c>
      <c r="B7462" s="104" t="s">
        <v>41</v>
      </c>
      <c r="C7462" s="105" t="s">
        <v>42</v>
      </c>
      <c r="D7462" s="105" t="s">
        <v>6</v>
      </c>
      <c r="E7462" s="87">
        <f t="shared" si="151"/>
        <v>4.62</v>
      </c>
      <c r="F7462" s="69">
        <f t="shared" si="151"/>
        <v>4.5599809832292326</v>
      </c>
      <c r="G7462" s="69">
        <f t="shared" si="151"/>
        <v>4.2117701455606378</v>
      </c>
      <c r="H7462" s="69">
        <f t="shared" si="151"/>
        <v>4.2925961930780625</v>
      </c>
      <c r="I7462" s="69">
        <f t="shared" si="151"/>
        <v>5.258653130770095</v>
      </c>
      <c r="J7462" s="70">
        <f t="shared" si="151"/>
        <v>4.7619099778507383</v>
      </c>
      <c r="K7462" s="118">
        <f>VLOOKUP(B7462,WB.GDP.2000,'WB (WDI)'!$AQ$2,FALSE)</f>
        <v>4440.5851835624844</v>
      </c>
      <c r="L7462" s="112">
        <f>VLOOKUP($B7462,WB.UNEMP.2000,'WB (WDI)'!$AQ$2,FALSE)</f>
        <v>20</v>
      </c>
    </row>
    <row r="7463" spans="1:12" x14ac:dyDescent="0.25">
      <c r="A7463" s="103">
        <v>2000</v>
      </c>
      <c r="B7463" s="104" t="s">
        <v>43</v>
      </c>
      <c r="C7463" s="105" t="s">
        <v>44</v>
      </c>
      <c r="D7463" s="105" t="s">
        <v>6</v>
      </c>
      <c r="E7463" s="87">
        <f t="shared" si="151"/>
        <v>5.7</v>
      </c>
      <c r="F7463" s="69">
        <f t="shared" si="151"/>
        <v>7.87020506354723</v>
      </c>
      <c r="G7463" s="69">
        <f t="shared" si="151"/>
        <v>2.2302565021775034</v>
      </c>
      <c r="H7463" s="69">
        <f t="shared" si="151"/>
        <v>6.6945139853725752</v>
      </c>
      <c r="I7463" s="69">
        <f t="shared" si="151"/>
        <v>5.7057753176082437</v>
      </c>
      <c r="J7463" s="70">
        <f t="shared" si="151"/>
        <v>5.9790135152903865</v>
      </c>
      <c r="K7463" s="118">
        <f>VLOOKUP(B7463,WB.GDP.2000,'WB (WDI)'!$AQ$2,FALSE)</f>
        <v>4093.8727915595446</v>
      </c>
      <c r="L7463" s="112">
        <f>VLOOKUP($B7463,WB.UNEMP.2000,'WB (WDI)'!$AQ$2,FALSE)</f>
        <v>4.5199999809265101</v>
      </c>
    </row>
    <row r="7464" spans="1:12" x14ac:dyDescent="0.25">
      <c r="A7464" s="103">
        <v>2000</v>
      </c>
      <c r="B7464" s="104" t="s">
        <v>45</v>
      </c>
      <c r="C7464" s="105" t="s">
        <v>46</v>
      </c>
      <c r="D7464" s="105" t="s">
        <v>6</v>
      </c>
      <c r="E7464" s="87">
        <f t="shared" ref="E7464:J7473" si="152">IF(ISNUMBER(VLOOKUP($B7464,EFW.2000,3,FALSE))=TRUE,VLOOKUP($B7464,EFW.2000,E$2,FALSE),NA())</f>
        <v>3.65</v>
      </c>
      <c r="F7464" s="69">
        <f t="shared" si="152"/>
        <v>6.7508538645233376</v>
      </c>
      <c r="G7464" s="69">
        <f t="shared" si="152"/>
        <v>1.9878771140384648</v>
      </c>
      <c r="H7464" s="69">
        <f t="shared" si="152"/>
        <v>1.25</v>
      </c>
      <c r="I7464" s="69">
        <f t="shared" si="152"/>
        <v>3.432074152667691</v>
      </c>
      <c r="J7464" s="70">
        <f t="shared" si="152"/>
        <v>4.841034149417502</v>
      </c>
      <c r="K7464" s="118">
        <f>VLOOKUP(B7464,WB.GDP.2000,'WB (WDI)'!$AQ$2,FALSE)</f>
        <v>751.55782060360502</v>
      </c>
      <c r="L7464" s="112">
        <f>VLOOKUP($B7464,WB.UNEMP.2000,'WB (WDI)'!$AQ$2,FALSE)</f>
        <v>2.9100000858306898</v>
      </c>
    </row>
    <row r="7465" spans="1:12" x14ac:dyDescent="0.25">
      <c r="A7465" s="103">
        <v>2000</v>
      </c>
      <c r="B7465" s="104" t="s">
        <v>47</v>
      </c>
      <c r="C7465" s="105" t="s">
        <v>48</v>
      </c>
      <c r="D7465" s="105" t="s">
        <v>6</v>
      </c>
      <c r="E7465" s="87" t="e">
        <f t="shared" si="152"/>
        <v>#N/A</v>
      </c>
      <c r="F7465" s="69" t="e">
        <f t="shared" si="152"/>
        <v>#N/A</v>
      </c>
      <c r="G7465" s="69" t="e">
        <f t="shared" si="152"/>
        <v>#N/A</v>
      </c>
      <c r="H7465" s="69" t="e">
        <f t="shared" si="152"/>
        <v>#N/A</v>
      </c>
      <c r="I7465" s="69" t="e">
        <f t="shared" si="152"/>
        <v>#N/A</v>
      </c>
      <c r="J7465" s="70" t="e">
        <f t="shared" si="152"/>
        <v>#N/A</v>
      </c>
      <c r="K7465" s="118" t="e">
        <f>VLOOKUP(B7465,WB.GDP.2000,'WB (WDI)'!$AQ$2,FALSE)</f>
        <v>#N/A</v>
      </c>
      <c r="L7465" s="112">
        <f>VLOOKUP($B7465,WB.UNEMP.2000,'WB (WDI)'!$AQ$2,FALSE)</f>
        <v>11.6599998474121</v>
      </c>
    </row>
    <row r="7466" spans="1:12" x14ac:dyDescent="0.25">
      <c r="A7466" s="103">
        <v>2000</v>
      </c>
      <c r="B7466" s="104" t="s">
        <v>49</v>
      </c>
      <c r="C7466" s="105" t="s">
        <v>50</v>
      </c>
      <c r="D7466" s="105" t="s">
        <v>6</v>
      </c>
      <c r="E7466" s="87" t="e">
        <f t="shared" si="152"/>
        <v>#N/A</v>
      </c>
      <c r="F7466" s="69" t="e">
        <f t="shared" si="152"/>
        <v>#N/A</v>
      </c>
      <c r="G7466" s="69" t="e">
        <f t="shared" si="152"/>
        <v>#N/A</v>
      </c>
      <c r="H7466" s="69" t="e">
        <f t="shared" si="152"/>
        <v>#N/A</v>
      </c>
      <c r="I7466" s="69" t="e">
        <f t="shared" si="152"/>
        <v>#N/A</v>
      </c>
      <c r="J7466" s="70" t="e">
        <f t="shared" si="152"/>
        <v>#N/A</v>
      </c>
      <c r="K7466" s="118">
        <f>VLOOKUP(B7466,WB.GDP.2000,'WB (WDI)'!$AQ$2,FALSE)</f>
        <v>11176.500521839163</v>
      </c>
      <c r="L7466" s="112">
        <f>VLOOKUP($B7466,WB.UNEMP.2000,'WB (WDI)'!$AQ$2,FALSE)</f>
        <v>8.5399999618530291</v>
      </c>
    </row>
    <row r="7467" spans="1:12" x14ac:dyDescent="0.25">
      <c r="A7467" s="103">
        <v>2000</v>
      </c>
      <c r="B7467" s="104" t="s">
        <v>51</v>
      </c>
      <c r="C7467" s="105" t="s">
        <v>52</v>
      </c>
      <c r="D7467" s="105" t="s">
        <v>6</v>
      </c>
      <c r="E7467" s="87" t="e">
        <f t="shared" si="152"/>
        <v>#N/A</v>
      </c>
      <c r="F7467" s="69" t="e">
        <f t="shared" si="152"/>
        <v>#N/A</v>
      </c>
      <c r="G7467" s="69" t="e">
        <f t="shared" si="152"/>
        <v>#N/A</v>
      </c>
      <c r="H7467" s="69" t="e">
        <f t="shared" si="152"/>
        <v>#N/A</v>
      </c>
      <c r="I7467" s="69" t="e">
        <f t="shared" si="152"/>
        <v>#N/A</v>
      </c>
      <c r="J7467" s="70" t="e">
        <f t="shared" si="152"/>
        <v>#N/A</v>
      </c>
      <c r="K7467" s="118" t="e">
        <f>VLOOKUP(B7467,WB.GDP.2000,'WB (WDI)'!$AQ$2,FALSE)</f>
        <v>#N/A</v>
      </c>
      <c r="L7467" s="112">
        <f>VLOOKUP($B7467,WB.UNEMP.2000,'WB (WDI)'!$AQ$2,FALSE)</f>
        <v>6.8699998855590803</v>
      </c>
    </row>
    <row r="7468" spans="1:12" x14ac:dyDescent="0.25">
      <c r="A7468" s="103">
        <v>2000</v>
      </c>
      <c r="B7468" s="104" t="s">
        <v>53</v>
      </c>
      <c r="C7468" s="105" t="s">
        <v>54</v>
      </c>
      <c r="D7468" s="105" t="s">
        <v>6</v>
      </c>
      <c r="E7468" s="87" t="e">
        <f t="shared" si="152"/>
        <v>#N/A</v>
      </c>
      <c r="F7468" s="69" t="e">
        <f t="shared" si="152"/>
        <v>#N/A</v>
      </c>
      <c r="G7468" s="69" t="e">
        <f t="shared" si="152"/>
        <v>#N/A</v>
      </c>
      <c r="H7468" s="69" t="e">
        <f t="shared" si="152"/>
        <v>#N/A</v>
      </c>
      <c r="I7468" s="69" t="e">
        <f t="shared" si="152"/>
        <v>#N/A</v>
      </c>
      <c r="J7468" s="70" t="e">
        <f t="shared" si="152"/>
        <v>#N/A</v>
      </c>
      <c r="K7468" s="118">
        <f>VLOOKUP(B7468,WB.GDP.2000,'WB (WDI)'!$AQ$2,FALSE)</f>
        <v>5579.1199125391495</v>
      </c>
      <c r="L7468" s="112">
        <f>VLOOKUP($B7468,WB.UNEMP.2000,'WB (WDI)'!$AQ$2,FALSE)</f>
        <v>24.399999618530298</v>
      </c>
    </row>
    <row r="7469" spans="1:12" x14ac:dyDescent="0.25">
      <c r="A7469" s="103">
        <v>2000</v>
      </c>
      <c r="B7469" s="104" t="s">
        <v>55</v>
      </c>
      <c r="C7469" s="105" t="s">
        <v>56</v>
      </c>
      <c r="D7469" s="105" t="s">
        <v>6</v>
      </c>
      <c r="E7469" s="87" t="e">
        <f t="shared" si="152"/>
        <v>#N/A</v>
      </c>
      <c r="F7469" s="69" t="e">
        <f t="shared" si="152"/>
        <v>#N/A</v>
      </c>
      <c r="G7469" s="69" t="e">
        <f t="shared" si="152"/>
        <v>#N/A</v>
      </c>
      <c r="H7469" s="69" t="e">
        <f t="shared" si="152"/>
        <v>#N/A</v>
      </c>
      <c r="I7469" s="69" t="e">
        <f t="shared" si="152"/>
        <v>#N/A</v>
      </c>
      <c r="J7469" s="70" t="e">
        <f t="shared" si="152"/>
        <v>#N/A</v>
      </c>
      <c r="K7469" s="118">
        <f>VLOOKUP(B7469,WB.GDP.2000,'WB (WDI)'!$AQ$2,FALSE)</f>
        <v>727.76673969148999</v>
      </c>
      <c r="L7469" s="112">
        <f>VLOOKUP($B7469,WB.UNEMP.2000,'WB (WDI)'!$AQ$2,FALSE)</f>
        <v>3.4900000095367401</v>
      </c>
    </row>
    <row r="7470" spans="1:12" x14ac:dyDescent="0.25">
      <c r="A7470" s="103">
        <v>2000</v>
      </c>
      <c r="B7470" s="104" t="s">
        <v>57</v>
      </c>
      <c r="C7470" s="105" t="s">
        <v>58</v>
      </c>
      <c r="D7470" s="105" t="s">
        <v>6</v>
      </c>
      <c r="E7470" s="87" t="e">
        <f t="shared" si="152"/>
        <v>#N/A</v>
      </c>
      <c r="F7470" s="69" t="e">
        <f t="shared" si="152"/>
        <v>#N/A</v>
      </c>
      <c r="G7470" s="69" t="e">
        <f t="shared" si="152"/>
        <v>#N/A</v>
      </c>
      <c r="H7470" s="69" t="e">
        <f t="shared" si="152"/>
        <v>#N/A</v>
      </c>
      <c r="I7470" s="69" t="e">
        <f t="shared" si="152"/>
        <v>#N/A</v>
      </c>
      <c r="J7470" s="70" t="e">
        <f t="shared" si="152"/>
        <v>#N/A</v>
      </c>
      <c r="K7470" s="118" t="e">
        <f>VLOOKUP(B7470,WB.GDP.2000,'WB (WDI)'!$AQ$2,FALSE)</f>
        <v>#N/A</v>
      </c>
      <c r="L7470" s="112" t="e">
        <f>VLOOKUP($B7470,WB.UNEMP.2000,'WB (WDI)'!$AQ$2,FALSE)</f>
        <v>#N/A</v>
      </c>
    </row>
    <row r="7471" spans="1:12" x14ac:dyDescent="0.25">
      <c r="A7471" s="103">
        <v>2000</v>
      </c>
      <c r="B7471" s="104" t="s">
        <v>59</v>
      </c>
      <c r="C7471" s="105" t="s">
        <v>60</v>
      </c>
      <c r="D7471" s="105" t="s">
        <v>6</v>
      </c>
      <c r="E7471" s="87">
        <f t="shared" si="152"/>
        <v>5.69</v>
      </c>
      <c r="F7471" s="69">
        <f t="shared" si="152"/>
        <v>6.9429700070127591</v>
      </c>
      <c r="G7471" s="69">
        <f t="shared" si="152"/>
        <v>3.8552538521157809</v>
      </c>
      <c r="H7471" s="69">
        <f t="shared" si="152"/>
        <v>5.8110524267871329</v>
      </c>
      <c r="I7471" s="69">
        <f t="shared" si="152"/>
        <v>5.6046383983273751</v>
      </c>
      <c r="J7471" s="70">
        <f t="shared" si="152"/>
        <v>6.2358104374419794</v>
      </c>
      <c r="K7471" s="118">
        <f>VLOOKUP(B7471,WB.GDP.2000,'WB (WDI)'!$AQ$2,FALSE)</f>
        <v>16567.232117827894</v>
      </c>
      <c r="L7471" s="112">
        <f>VLOOKUP($B7471,WB.UNEMP.2000,'WB (WDI)'!$AQ$2,FALSE)</f>
        <v>17.389999389648398</v>
      </c>
    </row>
    <row r="7472" spans="1:12" x14ac:dyDescent="0.25">
      <c r="A7472" s="103">
        <v>2000</v>
      </c>
      <c r="B7472" s="104" t="s">
        <v>61</v>
      </c>
      <c r="C7472" s="105" t="s">
        <v>62</v>
      </c>
      <c r="D7472" s="105" t="s">
        <v>6</v>
      </c>
      <c r="E7472" s="87" t="e">
        <f t="shared" si="152"/>
        <v>#N/A</v>
      </c>
      <c r="F7472" s="69" t="e">
        <f t="shared" si="152"/>
        <v>#N/A</v>
      </c>
      <c r="G7472" s="69" t="e">
        <f t="shared" si="152"/>
        <v>#N/A</v>
      </c>
      <c r="H7472" s="69" t="e">
        <f t="shared" si="152"/>
        <v>#N/A</v>
      </c>
      <c r="I7472" s="69" t="e">
        <f t="shared" si="152"/>
        <v>#N/A</v>
      </c>
      <c r="J7472" s="70" t="e">
        <f t="shared" si="152"/>
        <v>#N/A</v>
      </c>
      <c r="K7472" s="118">
        <f>VLOOKUP(B7472,WB.GDP.2000,'WB (WDI)'!$AQ$2,FALSE)</f>
        <v>2270.4951105277523</v>
      </c>
      <c r="L7472" s="112">
        <f>VLOOKUP($B7472,WB.UNEMP.2000,'WB (WDI)'!$AQ$2,FALSE)</f>
        <v>9.5299997329711896</v>
      </c>
    </row>
    <row r="7473" spans="1:12" x14ac:dyDescent="0.25">
      <c r="A7473" s="103">
        <v>2000</v>
      </c>
      <c r="B7473" s="104" t="s">
        <v>63</v>
      </c>
      <c r="C7473" s="105" t="s">
        <v>64</v>
      </c>
      <c r="D7473" s="105" t="s">
        <v>6</v>
      </c>
      <c r="E7473" s="87">
        <f t="shared" si="152"/>
        <v>5.79</v>
      </c>
      <c r="F7473" s="69">
        <f t="shared" si="152"/>
        <v>5.9471131212047181</v>
      </c>
      <c r="G7473" s="69">
        <f t="shared" si="152"/>
        <v>5.0521656483753068</v>
      </c>
      <c r="H7473" s="69">
        <f t="shared" si="152"/>
        <v>5.8177581699840584</v>
      </c>
      <c r="I7473" s="69">
        <f t="shared" si="152"/>
        <v>6.1483488711423622</v>
      </c>
      <c r="J7473" s="70">
        <f t="shared" si="152"/>
        <v>5.9621285921520526</v>
      </c>
      <c r="K7473" s="118">
        <f>VLOOKUP(B7473,WB.GDP.2000,'WB (WDI)'!$AQ$2,FALSE)</f>
        <v>2736.9375371126653</v>
      </c>
      <c r="L7473" s="112">
        <f>VLOOKUP($B7473,WB.UNEMP.2000,'WB (WDI)'!$AQ$2,FALSE)</f>
        <v>10.3599996566772</v>
      </c>
    </row>
    <row r="7474" spans="1:12" x14ac:dyDescent="0.25">
      <c r="A7474" s="103">
        <v>2000</v>
      </c>
      <c r="B7474" s="104" t="s">
        <v>65</v>
      </c>
      <c r="C7474" s="105" t="s">
        <v>66</v>
      </c>
      <c r="D7474" s="105" t="s">
        <v>6</v>
      </c>
      <c r="E7474" s="87" t="e">
        <f t="shared" ref="E7474:J7483" si="153">IF(ISNUMBER(VLOOKUP($B7474,EFW.2000,3,FALSE))=TRUE,VLOOKUP($B7474,EFW.2000,E$2,FALSE),NA())</f>
        <v>#N/A</v>
      </c>
      <c r="F7474" s="69" t="e">
        <f t="shared" si="153"/>
        <v>#N/A</v>
      </c>
      <c r="G7474" s="69" t="e">
        <f t="shared" si="153"/>
        <v>#N/A</v>
      </c>
      <c r="H7474" s="69" t="e">
        <f t="shared" si="153"/>
        <v>#N/A</v>
      </c>
      <c r="I7474" s="69" t="e">
        <f t="shared" si="153"/>
        <v>#N/A</v>
      </c>
      <c r="J7474" s="70" t="e">
        <f t="shared" si="153"/>
        <v>#N/A</v>
      </c>
      <c r="K7474" s="118">
        <f>VLOOKUP(B7474,WB.GDP.2000,'WB (WDI)'!$AQ$2,FALSE)</f>
        <v>1704.9864535357324</v>
      </c>
      <c r="L7474" s="112">
        <f>VLOOKUP($B7474,WB.UNEMP.2000,'WB (WDI)'!$AQ$2,FALSE)</f>
        <v>4.5300002098083496</v>
      </c>
    </row>
    <row r="7475" spans="1:12" x14ac:dyDescent="0.25">
      <c r="A7475" s="103">
        <v>2000</v>
      </c>
      <c r="B7475" s="104" t="s">
        <v>67</v>
      </c>
      <c r="C7475" s="105" t="s">
        <v>68</v>
      </c>
      <c r="D7475" s="105" t="s">
        <v>6</v>
      </c>
      <c r="E7475" s="87">
        <f t="shared" si="153"/>
        <v>4.53</v>
      </c>
      <c r="F7475" s="69">
        <f t="shared" si="153"/>
        <v>5.6821128701591617</v>
      </c>
      <c r="G7475" s="69">
        <f t="shared" si="153"/>
        <v>2.7894876520780962</v>
      </c>
      <c r="H7475" s="69">
        <f t="shared" si="153"/>
        <v>3.2559662637226934</v>
      </c>
      <c r="I7475" s="69">
        <f t="shared" si="153"/>
        <v>6.2023563034860594</v>
      </c>
      <c r="J7475" s="70">
        <f t="shared" si="153"/>
        <v>4.7368030248216719</v>
      </c>
      <c r="K7475" s="118">
        <f>VLOOKUP(B7475,WB.GDP.2000,'WB (WDI)'!$AQ$2,FALSE)</f>
        <v>1722.7632173994846</v>
      </c>
      <c r="L7475" s="112">
        <f>VLOOKUP($B7475,WB.UNEMP.2000,'WB (WDI)'!$AQ$2,FALSE)</f>
        <v>3.1600000858306898</v>
      </c>
    </row>
    <row r="7476" spans="1:12" x14ac:dyDescent="0.25">
      <c r="A7476" s="103">
        <v>2000</v>
      </c>
      <c r="B7476" s="104" t="s">
        <v>69</v>
      </c>
      <c r="C7476" s="105" t="s">
        <v>70</v>
      </c>
      <c r="D7476" s="105" t="s">
        <v>6</v>
      </c>
      <c r="E7476" s="87">
        <f t="shared" si="153"/>
        <v>6.55</v>
      </c>
      <c r="F7476" s="69">
        <f t="shared" si="153"/>
        <v>5.9468765883759858</v>
      </c>
      <c r="G7476" s="69">
        <f t="shared" si="153"/>
        <v>4.3066582163271674</v>
      </c>
      <c r="H7476" s="69">
        <f t="shared" si="153"/>
        <v>8.7619686374712664</v>
      </c>
      <c r="I7476" s="69">
        <f t="shared" si="153"/>
        <v>6.6919930852981668</v>
      </c>
      <c r="J7476" s="70">
        <f t="shared" si="153"/>
        <v>7.0457174545506236</v>
      </c>
      <c r="K7476" s="118">
        <f>VLOOKUP(B7476,WB.GDP.2000,'WB (WDI)'!$AQ$2,FALSE)</f>
        <v>2867.7467083494525</v>
      </c>
      <c r="L7476" s="112">
        <f>VLOOKUP($B7476,WB.UNEMP.2000,'WB (WDI)'!$AQ$2,FALSE)</f>
        <v>2.9300000667571999</v>
      </c>
    </row>
    <row r="7477" spans="1:12" x14ac:dyDescent="0.25">
      <c r="A7477" s="103">
        <v>2000</v>
      </c>
      <c r="B7477" s="104" t="s">
        <v>71</v>
      </c>
      <c r="C7477" s="105" t="s">
        <v>72</v>
      </c>
      <c r="D7477" s="105" t="s">
        <v>6</v>
      </c>
      <c r="E7477" s="87" t="e">
        <f t="shared" si="153"/>
        <v>#N/A</v>
      </c>
      <c r="F7477" s="69" t="e">
        <f t="shared" si="153"/>
        <v>#N/A</v>
      </c>
      <c r="G7477" s="69" t="e">
        <f t="shared" si="153"/>
        <v>#N/A</v>
      </c>
      <c r="H7477" s="69" t="e">
        <f t="shared" si="153"/>
        <v>#N/A</v>
      </c>
      <c r="I7477" s="69" t="e">
        <f t="shared" si="153"/>
        <v>#N/A</v>
      </c>
      <c r="J7477" s="70" t="e">
        <f t="shared" si="153"/>
        <v>#N/A</v>
      </c>
      <c r="K7477" s="118">
        <f>VLOOKUP(B7477,WB.GDP.2000,'WB (WDI)'!$AQ$2,FALSE)</f>
        <v>1619.3056597896609</v>
      </c>
      <c r="L7477" s="112">
        <f>VLOOKUP($B7477,WB.UNEMP.2000,'WB (WDI)'!$AQ$2,FALSE)</f>
        <v>35.2700004577637</v>
      </c>
    </row>
    <row r="7478" spans="1:12" x14ac:dyDescent="0.25">
      <c r="A7478" s="103">
        <v>2000</v>
      </c>
      <c r="B7478" s="104" t="s">
        <v>73</v>
      </c>
      <c r="C7478" s="105" t="s">
        <v>74</v>
      </c>
      <c r="D7478" s="105" t="s">
        <v>6</v>
      </c>
      <c r="E7478" s="87" t="e">
        <f t="shared" si="153"/>
        <v>#N/A</v>
      </c>
      <c r="F7478" s="69" t="e">
        <f t="shared" si="153"/>
        <v>#N/A</v>
      </c>
      <c r="G7478" s="69" t="e">
        <f t="shared" si="153"/>
        <v>#N/A</v>
      </c>
      <c r="H7478" s="69" t="e">
        <f t="shared" si="153"/>
        <v>#N/A</v>
      </c>
      <c r="I7478" s="69" t="e">
        <f t="shared" si="153"/>
        <v>#N/A</v>
      </c>
      <c r="J7478" s="70" t="e">
        <f t="shared" si="153"/>
        <v>#N/A</v>
      </c>
      <c r="K7478" s="118">
        <f>VLOOKUP(B7478,WB.GDP.2000,'WB (WDI)'!$AQ$2,FALSE)</f>
        <v>1699.0154676226016</v>
      </c>
      <c r="L7478" s="112">
        <f>VLOOKUP($B7478,WB.UNEMP.2000,'WB (WDI)'!$AQ$2,FALSE)</f>
        <v>2.3199999332428001</v>
      </c>
    </row>
    <row r="7479" spans="1:12" x14ac:dyDescent="0.25">
      <c r="A7479" s="103">
        <v>2000</v>
      </c>
      <c r="B7479" s="104" t="s">
        <v>75</v>
      </c>
      <c r="C7479" s="105" t="s">
        <v>76</v>
      </c>
      <c r="D7479" s="105" t="s">
        <v>6</v>
      </c>
      <c r="E7479" s="87">
        <f t="shared" si="153"/>
        <v>5.7</v>
      </c>
      <c r="F7479" s="69">
        <f t="shared" si="153"/>
        <v>6.7567088955999237</v>
      </c>
      <c r="G7479" s="69">
        <f t="shared" si="153"/>
        <v>3.1331715536224967</v>
      </c>
      <c r="H7479" s="69">
        <f t="shared" si="153"/>
        <v>7.1674557063016096</v>
      </c>
      <c r="I7479" s="69">
        <f t="shared" si="153"/>
        <v>6.1153998887652961</v>
      </c>
      <c r="J7479" s="70">
        <f t="shared" si="153"/>
        <v>5.3408530967345653</v>
      </c>
      <c r="K7479" s="118">
        <f>VLOOKUP(B7479,WB.GDP.2000,'WB (WDI)'!$AQ$2,FALSE)</f>
        <v>1614.3822821621116</v>
      </c>
      <c r="L7479" s="112">
        <f>VLOOKUP($B7479,WB.UNEMP.2000,'WB (WDI)'!$AQ$2,FALSE)</f>
        <v>5.8000001907348597</v>
      </c>
    </row>
    <row r="7480" spans="1:12" x14ac:dyDescent="0.25">
      <c r="A7480" s="103">
        <v>2000</v>
      </c>
      <c r="B7480" s="104" t="s">
        <v>77</v>
      </c>
      <c r="C7480" s="105" t="s">
        <v>78</v>
      </c>
      <c r="D7480" s="105" t="s">
        <v>6</v>
      </c>
      <c r="E7480" s="87">
        <f t="shared" si="153"/>
        <v>5.16</v>
      </c>
      <c r="F7480" s="69">
        <f t="shared" si="153"/>
        <v>5.6493518414665429</v>
      </c>
      <c r="G7480" s="69">
        <f t="shared" si="153"/>
        <v>5.3505407172267807</v>
      </c>
      <c r="H7480" s="69">
        <f t="shared" si="153"/>
        <v>2.8770100393132507</v>
      </c>
      <c r="I7480" s="69">
        <f t="shared" si="153"/>
        <v>6.1290078175685307</v>
      </c>
      <c r="J7480" s="70">
        <f t="shared" si="153"/>
        <v>5.7743662849063329</v>
      </c>
      <c r="K7480" s="118">
        <f>VLOOKUP(B7480,WB.GDP.2000,'WB (WDI)'!$AQ$2,FALSE)</f>
        <v>794.43235442393666</v>
      </c>
      <c r="L7480" s="112">
        <f>VLOOKUP($B7480,WB.UNEMP.2000,'WB (WDI)'!$AQ$2,FALSE)</f>
        <v>6.0300002098083496</v>
      </c>
    </row>
    <row r="7481" spans="1:12" x14ac:dyDescent="0.25">
      <c r="A7481" s="103">
        <v>2000</v>
      </c>
      <c r="B7481" s="104" t="s">
        <v>79</v>
      </c>
      <c r="C7481" s="105" t="s">
        <v>80</v>
      </c>
      <c r="D7481" s="105" t="s">
        <v>6</v>
      </c>
      <c r="E7481" s="87">
        <f t="shared" si="153"/>
        <v>5.76</v>
      </c>
      <c r="F7481" s="69">
        <f t="shared" si="153"/>
        <v>5.6869831813467728</v>
      </c>
      <c r="G7481" s="69">
        <f t="shared" si="153"/>
        <v>3.5826247956058292</v>
      </c>
      <c r="H7481" s="69">
        <f t="shared" si="153"/>
        <v>8.3955388513910911</v>
      </c>
      <c r="I7481" s="69">
        <f t="shared" si="153"/>
        <v>6.0179558910670972</v>
      </c>
      <c r="J7481" s="70">
        <f t="shared" si="153"/>
        <v>5.112572757295724</v>
      </c>
      <c r="K7481" s="118">
        <f>VLOOKUP(B7481,WB.GDP.2000,'WB (WDI)'!$AQ$2,FALSE)</f>
        <v>1627.7327638107231</v>
      </c>
      <c r="L7481" s="112">
        <f>VLOOKUP($B7481,WB.UNEMP.2000,'WB (WDI)'!$AQ$2,FALSE)</f>
        <v>5.3299999237060502</v>
      </c>
    </row>
    <row r="7482" spans="1:12" x14ac:dyDescent="0.25">
      <c r="A7482" s="103">
        <v>2000</v>
      </c>
      <c r="B7482" s="104" t="s">
        <v>81</v>
      </c>
      <c r="C7482" s="105" t="s">
        <v>82</v>
      </c>
      <c r="D7482" s="105" t="s">
        <v>6</v>
      </c>
      <c r="E7482" s="87" t="e">
        <f t="shared" si="153"/>
        <v>#N/A</v>
      </c>
      <c r="F7482" s="69" t="e">
        <f t="shared" si="153"/>
        <v>#N/A</v>
      </c>
      <c r="G7482" s="69" t="e">
        <f t="shared" si="153"/>
        <v>#N/A</v>
      </c>
      <c r="H7482" s="69" t="e">
        <f t="shared" si="153"/>
        <v>#N/A</v>
      </c>
      <c r="I7482" s="69" t="e">
        <f t="shared" si="153"/>
        <v>#N/A</v>
      </c>
      <c r="J7482" s="70" t="e">
        <f t="shared" si="153"/>
        <v>#N/A</v>
      </c>
      <c r="K7482" s="118">
        <f>VLOOKUP(B7482,WB.GDP.2000,'WB (WDI)'!$AQ$2,FALSE)</f>
        <v>4361.2101962973611</v>
      </c>
      <c r="L7482" s="112">
        <f>VLOOKUP($B7482,WB.UNEMP.2000,'WB (WDI)'!$AQ$2,FALSE)</f>
        <v>9.9799995422363299</v>
      </c>
    </row>
    <row r="7483" spans="1:12" x14ac:dyDescent="0.25">
      <c r="A7483" s="103">
        <v>2000</v>
      </c>
      <c r="B7483" s="104" t="s">
        <v>83</v>
      </c>
      <c r="C7483" s="105" t="s">
        <v>84</v>
      </c>
      <c r="D7483" s="105" t="s">
        <v>6</v>
      </c>
      <c r="E7483" s="87">
        <f t="shared" si="153"/>
        <v>7.35</v>
      </c>
      <c r="F7483" s="69">
        <f t="shared" si="153"/>
        <v>7.6926046969071056</v>
      </c>
      <c r="G7483" s="69">
        <f t="shared" si="153"/>
        <v>5.0374314003553016</v>
      </c>
      <c r="H7483" s="69">
        <f t="shared" si="153"/>
        <v>9.5784988787381184</v>
      </c>
      <c r="I7483" s="69">
        <f t="shared" si="153"/>
        <v>7.1617134289519351</v>
      </c>
      <c r="J7483" s="70">
        <f t="shared" si="153"/>
        <v>7.3047487470024066</v>
      </c>
      <c r="K7483" s="118">
        <f>VLOOKUP(B7483,WB.GDP.2000,'WB (WDI)'!$AQ$2,FALSE)</f>
        <v>11890.588648367069</v>
      </c>
      <c r="L7483" s="112">
        <f>VLOOKUP($B7483,WB.UNEMP.2000,'WB (WDI)'!$AQ$2,FALSE)</f>
        <v>9.2399997711181605</v>
      </c>
    </row>
    <row r="7484" spans="1:12" x14ac:dyDescent="0.25">
      <c r="A7484" s="103">
        <v>2000</v>
      </c>
      <c r="B7484" s="104" t="s">
        <v>85</v>
      </c>
      <c r="C7484" s="105" t="s">
        <v>86</v>
      </c>
      <c r="D7484" s="105" t="s">
        <v>6</v>
      </c>
      <c r="E7484" s="87" t="e">
        <f t="shared" ref="E7484:J7493" si="154">IF(ISNUMBER(VLOOKUP($B7484,EFW.2000,3,FALSE))=TRUE,VLOOKUP($B7484,EFW.2000,E$2,FALSE),NA())</f>
        <v>#N/A</v>
      </c>
      <c r="F7484" s="69" t="e">
        <f t="shared" si="154"/>
        <v>#N/A</v>
      </c>
      <c r="G7484" s="69" t="e">
        <f t="shared" si="154"/>
        <v>#N/A</v>
      </c>
      <c r="H7484" s="69" t="e">
        <f t="shared" si="154"/>
        <v>#N/A</v>
      </c>
      <c r="I7484" s="69" t="e">
        <f t="shared" si="154"/>
        <v>#N/A</v>
      </c>
      <c r="J7484" s="70" t="e">
        <f t="shared" si="154"/>
        <v>#N/A</v>
      </c>
      <c r="K7484" s="118" t="e">
        <f>VLOOKUP(B7484,WB.GDP.2000,'WB (WDI)'!$AQ$2,FALSE)</f>
        <v>#N/A</v>
      </c>
      <c r="L7484" s="112" t="e">
        <f>VLOOKUP($B7484,WB.UNEMP.2000,'WB (WDI)'!$AQ$2,FALSE)</f>
        <v>#N/A</v>
      </c>
    </row>
    <row r="7485" spans="1:12" x14ac:dyDescent="0.25">
      <c r="A7485" s="103">
        <v>2000</v>
      </c>
      <c r="B7485" s="104" t="s">
        <v>87</v>
      </c>
      <c r="C7485" s="105" t="s">
        <v>88</v>
      </c>
      <c r="D7485" s="105" t="s">
        <v>6</v>
      </c>
      <c r="E7485" s="87" t="e">
        <f t="shared" si="154"/>
        <v>#N/A</v>
      </c>
      <c r="F7485" s="69" t="e">
        <f t="shared" si="154"/>
        <v>#N/A</v>
      </c>
      <c r="G7485" s="69" t="e">
        <f t="shared" si="154"/>
        <v>#N/A</v>
      </c>
      <c r="H7485" s="69" t="e">
        <f t="shared" si="154"/>
        <v>#N/A</v>
      </c>
      <c r="I7485" s="69" t="e">
        <f t="shared" si="154"/>
        <v>#N/A</v>
      </c>
      <c r="J7485" s="70" t="e">
        <f t="shared" si="154"/>
        <v>#N/A</v>
      </c>
      <c r="K7485" s="118">
        <f>VLOOKUP(B7485,WB.GDP.2000,'WB (WDI)'!$AQ$2,FALSE)</f>
        <v>630.70154241935495</v>
      </c>
      <c r="L7485" s="112">
        <f>VLOOKUP($B7485,WB.UNEMP.2000,'WB (WDI)'!$AQ$2,FALSE)</f>
        <v>2.8499999046325701</v>
      </c>
    </row>
    <row r="7486" spans="1:12" x14ac:dyDescent="0.25">
      <c r="A7486" s="103">
        <v>2000</v>
      </c>
      <c r="B7486" s="104" t="s">
        <v>89</v>
      </c>
      <c r="C7486" s="105" t="s">
        <v>90</v>
      </c>
      <c r="D7486" s="105" t="s">
        <v>6</v>
      </c>
      <c r="E7486" s="87">
        <f t="shared" si="154"/>
        <v>6.42</v>
      </c>
      <c r="F7486" s="69">
        <f t="shared" si="154"/>
        <v>5.4160625407497394</v>
      </c>
      <c r="G7486" s="69">
        <f t="shared" si="154"/>
        <v>6.5552737335104272</v>
      </c>
      <c r="H7486" s="69">
        <f t="shared" si="154"/>
        <v>6.0658807901546457</v>
      </c>
      <c r="I7486" s="69">
        <f t="shared" si="154"/>
        <v>6.111237296872523</v>
      </c>
      <c r="J7486" s="70">
        <f t="shared" si="154"/>
        <v>7.9564131406299907</v>
      </c>
      <c r="K7486" s="118">
        <f>VLOOKUP(B7486,WB.GDP.2000,'WB (WDI)'!$AQ$2,FALSE)</f>
        <v>6697.3436046915922</v>
      </c>
      <c r="L7486" s="112">
        <f>VLOOKUP($B7486,WB.UNEMP.2000,'WB (WDI)'!$AQ$2,FALSE)</f>
        <v>20.299999237060501</v>
      </c>
    </row>
    <row r="7487" spans="1:12" x14ac:dyDescent="0.25">
      <c r="A7487" s="103">
        <v>2000</v>
      </c>
      <c r="B7487" s="104" t="s">
        <v>91</v>
      </c>
      <c r="C7487" s="105" t="s">
        <v>92</v>
      </c>
      <c r="D7487" s="105" t="s">
        <v>6</v>
      </c>
      <c r="E7487" s="87">
        <f t="shared" si="154"/>
        <v>5.16</v>
      </c>
      <c r="F7487" s="69">
        <f t="shared" si="154"/>
        <v>5.793212192020361</v>
      </c>
      <c r="G7487" s="69">
        <f t="shared" si="154"/>
        <v>2.800308908196147</v>
      </c>
      <c r="H7487" s="69">
        <f t="shared" si="154"/>
        <v>8.2520354560893043</v>
      </c>
      <c r="I7487" s="69">
        <f t="shared" si="154"/>
        <v>4.5779923326683356</v>
      </c>
      <c r="J7487" s="70">
        <f t="shared" si="154"/>
        <v>4.3891936885222043</v>
      </c>
      <c r="K7487" s="118">
        <f>VLOOKUP(B7487,WB.GDP.2000,'WB (WDI)'!$AQ$2,FALSE)</f>
        <v>933.34670537193506</v>
      </c>
      <c r="L7487" s="112">
        <f>VLOOKUP($B7487,WB.UNEMP.2000,'WB (WDI)'!$AQ$2,FALSE)</f>
        <v>1.4800000190734901</v>
      </c>
    </row>
    <row r="7488" spans="1:12" x14ac:dyDescent="0.25">
      <c r="A7488" s="103">
        <v>2000</v>
      </c>
      <c r="B7488" s="104" t="s">
        <v>93</v>
      </c>
      <c r="C7488" s="105" t="s">
        <v>94</v>
      </c>
      <c r="D7488" s="105" t="s">
        <v>6</v>
      </c>
      <c r="E7488" s="87">
        <f t="shared" si="154"/>
        <v>5.0999999999999996</v>
      </c>
      <c r="F7488" s="69">
        <f t="shared" si="154"/>
        <v>6.374175493541907</v>
      </c>
      <c r="G7488" s="69">
        <f t="shared" si="154"/>
        <v>3.1808403044156144</v>
      </c>
      <c r="H7488" s="69">
        <f t="shared" si="154"/>
        <v>5.3739102366369291</v>
      </c>
      <c r="I7488" s="69">
        <f t="shared" si="154"/>
        <v>4.3385605671752367</v>
      </c>
      <c r="J7488" s="70">
        <f t="shared" si="154"/>
        <v>6.2408656876888173</v>
      </c>
      <c r="K7488" s="118">
        <f>VLOOKUP(B7488,WB.GDP.2000,'WB (WDI)'!$AQ$2,FALSE)</f>
        <v>2977.0415475766395</v>
      </c>
      <c r="L7488" s="112">
        <f>VLOOKUP($B7488,WB.UNEMP.2000,'WB (WDI)'!$AQ$2,FALSE)</f>
        <v>3.8299999237060498</v>
      </c>
    </row>
    <row r="7489" spans="1:12" x14ac:dyDescent="0.25">
      <c r="A7489" s="103">
        <v>2000</v>
      </c>
      <c r="B7489" s="104" t="s">
        <v>95</v>
      </c>
      <c r="C7489" s="105" t="s">
        <v>96</v>
      </c>
      <c r="D7489" s="105" t="s">
        <v>6</v>
      </c>
      <c r="E7489" s="87" t="e">
        <f t="shared" si="154"/>
        <v>#N/A</v>
      </c>
      <c r="F7489" s="69" t="e">
        <f t="shared" si="154"/>
        <v>#N/A</v>
      </c>
      <c r="G7489" s="69" t="e">
        <f t="shared" si="154"/>
        <v>#N/A</v>
      </c>
      <c r="H7489" s="69" t="e">
        <f t="shared" si="154"/>
        <v>#N/A</v>
      </c>
      <c r="I7489" s="69" t="e">
        <f t="shared" si="154"/>
        <v>#N/A</v>
      </c>
      <c r="J7489" s="70" t="e">
        <f t="shared" si="154"/>
        <v>#N/A</v>
      </c>
      <c r="K7489" s="118" t="e">
        <f>VLOOKUP(B7489,WB.GDP.2000,'WB (WDI)'!$AQ$2,FALSE)</f>
        <v>#N/A</v>
      </c>
      <c r="L7489" s="112" t="e">
        <f>VLOOKUP($B7489,WB.UNEMP.2000,'WB (WDI)'!$AQ$2,FALSE)</f>
        <v>#N/A</v>
      </c>
    </row>
    <row r="7490" spans="1:12" x14ac:dyDescent="0.25">
      <c r="A7490" s="103">
        <v>2000</v>
      </c>
      <c r="B7490" s="104" t="s">
        <v>97</v>
      </c>
      <c r="C7490" s="105" t="s">
        <v>98</v>
      </c>
      <c r="D7490" s="105" t="s">
        <v>6</v>
      </c>
      <c r="E7490" s="87">
        <f t="shared" si="154"/>
        <v>5.94</v>
      </c>
      <c r="F7490" s="69">
        <f t="shared" si="154"/>
        <v>5.73296126440228</v>
      </c>
      <c r="G7490" s="69">
        <f t="shared" si="154"/>
        <v>4.7314857347227663</v>
      </c>
      <c r="H7490" s="69">
        <f t="shared" si="154"/>
        <v>7.435199321169204</v>
      </c>
      <c r="I7490" s="69">
        <f t="shared" si="154"/>
        <v>5.485395465816973</v>
      </c>
      <c r="J7490" s="70">
        <f t="shared" si="154"/>
        <v>6.3107260671737508</v>
      </c>
      <c r="K7490" s="118">
        <f>VLOOKUP(B7490,WB.GDP.2000,'WB (WDI)'!$AQ$2,FALSE)</f>
        <v>867.61595624762833</v>
      </c>
      <c r="L7490" s="112">
        <f>VLOOKUP($B7490,WB.UNEMP.2000,'WB (WDI)'!$AQ$2,FALSE)</f>
        <v>0.769999980926514</v>
      </c>
    </row>
    <row r="7491" spans="1:12" x14ac:dyDescent="0.25">
      <c r="A7491" s="103">
        <v>2000</v>
      </c>
      <c r="B7491" s="104" t="s">
        <v>99</v>
      </c>
      <c r="C7491" s="105" t="s">
        <v>100</v>
      </c>
      <c r="D7491" s="105" t="s">
        <v>6</v>
      </c>
      <c r="E7491" s="87" t="e">
        <f t="shared" si="154"/>
        <v>#N/A</v>
      </c>
      <c r="F7491" s="69" t="e">
        <f t="shared" si="154"/>
        <v>#N/A</v>
      </c>
      <c r="G7491" s="69" t="e">
        <f t="shared" si="154"/>
        <v>#N/A</v>
      </c>
      <c r="H7491" s="69" t="e">
        <f t="shared" si="154"/>
        <v>#N/A</v>
      </c>
      <c r="I7491" s="69" t="e">
        <f t="shared" si="154"/>
        <v>#N/A</v>
      </c>
      <c r="J7491" s="70" t="e">
        <f t="shared" si="154"/>
        <v>#N/A</v>
      </c>
      <c r="K7491" s="118" t="e">
        <f>VLOOKUP(B7491,WB.GDP.2000,'WB (WDI)'!$AQ$2,FALSE)</f>
        <v>#N/A</v>
      </c>
      <c r="L7491" s="112" t="e">
        <f>VLOOKUP($B7491,WB.UNEMP.2000,'WB (WDI)'!$AQ$2,FALSE)</f>
        <v>#N/A</v>
      </c>
    </row>
    <row r="7492" spans="1:12" x14ac:dyDescent="0.25">
      <c r="A7492" s="103">
        <v>2000</v>
      </c>
      <c r="B7492" s="104" t="s">
        <v>101</v>
      </c>
      <c r="C7492" s="105" t="s">
        <v>102</v>
      </c>
      <c r="D7492" s="105" t="s">
        <v>6</v>
      </c>
      <c r="E7492" s="87" t="e">
        <f t="shared" si="154"/>
        <v>#N/A</v>
      </c>
      <c r="F7492" s="69" t="e">
        <f t="shared" si="154"/>
        <v>#N/A</v>
      </c>
      <c r="G7492" s="69" t="e">
        <f t="shared" si="154"/>
        <v>#N/A</v>
      </c>
      <c r="H7492" s="69" t="e">
        <f t="shared" si="154"/>
        <v>#N/A</v>
      </c>
      <c r="I7492" s="69" t="e">
        <f t="shared" si="154"/>
        <v>#N/A</v>
      </c>
      <c r="J7492" s="70" t="e">
        <f t="shared" si="154"/>
        <v>#N/A</v>
      </c>
      <c r="K7492" s="118" t="e">
        <f>VLOOKUP(B7492,WB.GDP.2000,'WB (WDI)'!$AQ$2,FALSE)</f>
        <v>#N/A</v>
      </c>
      <c r="L7492" s="112">
        <f>VLOOKUP($B7492,WB.UNEMP.2000,'WB (WDI)'!$AQ$2,FALSE)</f>
        <v>14.3999996185303</v>
      </c>
    </row>
    <row r="7493" spans="1:12" x14ac:dyDescent="0.25">
      <c r="A7493" s="103">
        <v>2000</v>
      </c>
      <c r="B7493" s="104" t="s">
        <v>103</v>
      </c>
      <c r="C7493" s="105" t="s">
        <v>104</v>
      </c>
      <c r="D7493" s="105" t="s">
        <v>6</v>
      </c>
      <c r="E7493" s="87">
        <f t="shared" si="154"/>
        <v>5.81</v>
      </c>
      <c r="F7493" s="69">
        <f t="shared" si="154"/>
        <v>7.3479913681449771</v>
      </c>
      <c r="G7493" s="69">
        <f t="shared" si="154"/>
        <v>3.4804137998878506</v>
      </c>
      <c r="H7493" s="69">
        <f t="shared" si="154"/>
        <v>7.2823164585920264</v>
      </c>
      <c r="I7493" s="69">
        <f t="shared" si="154"/>
        <v>6.0804021059297444</v>
      </c>
      <c r="J7493" s="70">
        <f t="shared" si="154"/>
        <v>4.8421142338799319</v>
      </c>
      <c r="K7493" s="118">
        <f>VLOOKUP(B7493,WB.GDP.2000,'WB (WDI)'!$AQ$2,FALSE)</f>
        <v>2389.3354642773029</v>
      </c>
      <c r="L7493" s="112">
        <f>VLOOKUP($B7493,WB.UNEMP.2000,'WB (WDI)'!$AQ$2,FALSE)</f>
        <v>5.6399998664856001</v>
      </c>
    </row>
    <row r="7494" spans="1:12" x14ac:dyDescent="0.25">
      <c r="A7494" s="103">
        <v>2000</v>
      </c>
      <c r="B7494" s="104" t="s">
        <v>105</v>
      </c>
      <c r="C7494" s="105" t="s">
        <v>106</v>
      </c>
      <c r="D7494" s="105" t="s">
        <v>6</v>
      </c>
      <c r="E7494" s="87" t="e">
        <f t="shared" ref="E7494:J7503" si="155">IF(ISNUMBER(VLOOKUP($B7494,EFW.2000,3,FALSE))=TRUE,VLOOKUP($B7494,EFW.2000,E$2,FALSE),NA())</f>
        <v>#N/A</v>
      </c>
      <c r="F7494" s="69" t="e">
        <f t="shared" si="155"/>
        <v>#N/A</v>
      </c>
      <c r="G7494" s="69" t="e">
        <f t="shared" si="155"/>
        <v>#N/A</v>
      </c>
      <c r="H7494" s="69" t="e">
        <f t="shared" si="155"/>
        <v>#N/A</v>
      </c>
      <c r="I7494" s="69" t="e">
        <f t="shared" si="155"/>
        <v>#N/A</v>
      </c>
      <c r="J7494" s="70" t="e">
        <f t="shared" si="155"/>
        <v>#N/A</v>
      </c>
      <c r="K7494" s="118">
        <f>VLOOKUP(B7494,WB.GDP.2000,'WB (WDI)'!$AQ$2,FALSE)</f>
        <v>19011.924167307563</v>
      </c>
      <c r="L7494" s="112" t="e">
        <f>VLOOKUP($B7494,WB.UNEMP.2000,'WB (WDI)'!$AQ$2,FALSE)</f>
        <v>#N/A</v>
      </c>
    </row>
    <row r="7495" spans="1:12" x14ac:dyDescent="0.25">
      <c r="A7495" s="103">
        <v>2000</v>
      </c>
      <c r="B7495" s="104" t="s">
        <v>107</v>
      </c>
      <c r="C7495" s="105" t="s">
        <v>108</v>
      </c>
      <c r="D7495" s="105" t="s">
        <v>6</v>
      </c>
      <c r="E7495" s="87">
        <f t="shared" si="155"/>
        <v>5.14</v>
      </c>
      <c r="F7495" s="69">
        <f t="shared" si="155"/>
        <v>6.0414515369307393</v>
      </c>
      <c r="G7495" s="69">
        <f t="shared" si="155"/>
        <v>4.3540137806223447</v>
      </c>
      <c r="H7495" s="69">
        <f t="shared" si="155"/>
        <v>6.4672796628554083</v>
      </c>
      <c r="I7495" s="69">
        <f t="shared" si="155"/>
        <v>4.5871552695292852</v>
      </c>
      <c r="J7495" s="70">
        <f t="shared" si="155"/>
        <v>4.2681151613072901</v>
      </c>
      <c r="K7495" s="118">
        <f>VLOOKUP(B7495,WB.GDP.2000,'WB (WDI)'!$AQ$2,FALSE)</f>
        <v>1063.2969660168192</v>
      </c>
      <c r="L7495" s="112">
        <f>VLOOKUP($B7495,WB.UNEMP.2000,'WB (WDI)'!$AQ$2,FALSE)</f>
        <v>3.4400000572204599</v>
      </c>
    </row>
    <row r="7496" spans="1:12" x14ac:dyDescent="0.25">
      <c r="A7496" s="103">
        <v>2000</v>
      </c>
      <c r="B7496" s="104" t="s">
        <v>109</v>
      </c>
      <c r="C7496" s="105" t="s">
        <v>110</v>
      </c>
      <c r="D7496" s="105" t="s">
        <v>6</v>
      </c>
      <c r="E7496" s="87" t="e">
        <f t="shared" si="155"/>
        <v>#N/A</v>
      </c>
      <c r="F7496" s="69" t="e">
        <f t="shared" si="155"/>
        <v>#N/A</v>
      </c>
      <c r="G7496" s="69" t="e">
        <f t="shared" si="155"/>
        <v>#N/A</v>
      </c>
      <c r="H7496" s="69" t="e">
        <f t="shared" si="155"/>
        <v>#N/A</v>
      </c>
      <c r="I7496" s="69" t="e">
        <f t="shared" si="155"/>
        <v>#N/A</v>
      </c>
      <c r="J7496" s="70" t="e">
        <f t="shared" si="155"/>
        <v>#N/A</v>
      </c>
      <c r="K7496" s="118" t="e">
        <f>VLOOKUP(B7496,WB.GDP.2000,'WB (WDI)'!$AQ$2,FALSE)</f>
        <v>#N/A</v>
      </c>
      <c r="L7496" s="112">
        <f>VLOOKUP($B7496,WB.UNEMP.2000,'WB (WDI)'!$AQ$2,FALSE)</f>
        <v>13.539999961853001</v>
      </c>
    </row>
    <row r="7497" spans="1:12" x14ac:dyDescent="0.25">
      <c r="A7497" s="103">
        <v>2000</v>
      </c>
      <c r="B7497" s="104" t="s">
        <v>111</v>
      </c>
      <c r="C7497" s="105" t="s">
        <v>112</v>
      </c>
      <c r="D7497" s="105" t="s">
        <v>6</v>
      </c>
      <c r="E7497" s="87">
        <f t="shared" si="155"/>
        <v>6.99</v>
      </c>
      <c r="F7497" s="69">
        <f t="shared" si="155"/>
        <v>6.5067480215185753</v>
      </c>
      <c r="G7497" s="69">
        <f t="shared" si="155"/>
        <v>5.760629456361583</v>
      </c>
      <c r="H7497" s="69">
        <f t="shared" si="155"/>
        <v>7.8509786879896186</v>
      </c>
      <c r="I7497" s="69">
        <f t="shared" si="155"/>
        <v>7.2124909421563199</v>
      </c>
      <c r="J7497" s="70">
        <f t="shared" si="155"/>
        <v>7.594694436817119</v>
      </c>
      <c r="K7497" s="118">
        <f>VLOOKUP(B7497,WB.GDP.2000,'WB (WDI)'!$AQ$2,FALSE)</f>
        <v>10088.852246979435</v>
      </c>
      <c r="L7497" s="112">
        <f>VLOOKUP($B7497,WB.UNEMP.2000,'WB (WDI)'!$AQ$2,FALSE)</f>
        <v>29.879999160766602</v>
      </c>
    </row>
    <row r="7498" spans="1:12" x14ac:dyDescent="0.25">
      <c r="A7498" s="103">
        <v>2000</v>
      </c>
      <c r="B7498" s="104" t="s">
        <v>113</v>
      </c>
      <c r="C7498" s="105" t="s">
        <v>114</v>
      </c>
      <c r="D7498" s="105" t="s">
        <v>6</v>
      </c>
      <c r="E7498" s="87" t="e">
        <f t="shared" si="155"/>
        <v>#N/A</v>
      </c>
      <c r="F7498" s="69" t="e">
        <f t="shared" si="155"/>
        <v>#N/A</v>
      </c>
      <c r="G7498" s="69" t="e">
        <f t="shared" si="155"/>
        <v>#N/A</v>
      </c>
      <c r="H7498" s="69" t="e">
        <f t="shared" si="155"/>
        <v>#N/A</v>
      </c>
      <c r="I7498" s="69" t="e">
        <f t="shared" si="155"/>
        <v>#N/A</v>
      </c>
      <c r="J7498" s="70" t="e">
        <f t="shared" si="155"/>
        <v>#N/A</v>
      </c>
      <c r="K7498" s="118" t="e">
        <f>VLOOKUP(B7498,WB.GDP.2000,'WB (WDI)'!$AQ$2,FALSE)</f>
        <v>#N/A</v>
      </c>
      <c r="L7498" s="112">
        <f>VLOOKUP($B7498,WB.UNEMP.2000,'WB (WDI)'!$AQ$2,FALSE)</f>
        <v>12.7200002670288</v>
      </c>
    </row>
    <row r="7499" spans="1:12" x14ac:dyDescent="0.25">
      <c r="A7499" s="103">
        <v>2000</v>
      </c>
      <c r="B7499" s="104" t="s">
        <v>115</v>
      </c>
      <c r="C7499" s="105" t="s">
        <v>116</v>
      </c>
      <c r="D7499" s="105" t="s">
        <v>6</v>
      </c>
      <c r="E7499" s="87">
        <f t="shared" si="155"/>
        <v>5.46</v>
      </c>
      <c r="F7499" s="69">
        <f t="shared" si="155"/>
        <v>7.3630036869135269</v>
      </c>
      <c r="G7499" s="69">
        <f t="shared" si="155"/>
        <v>2.8731193169398246</v>
      </c>
      <c r="H7499" s="69">
        <f t="shared" si="155"/>
        <v>6.483501871218122</v>
      </c>
      <c r="I7499" s="69">
        <f t="shared" si="155"/>
        <v>5.8143536799892805</v>
      </c>
      <c r="J7499" s="70">
        <f t="shared" si="155"/>
        <v>4.7471581103927303</v>
      </c>
      <c r="K7499" s="118">
        <f>VLOOKUP(B7499,WB.GDP.2000,'WB (WDI)'!$AQ$2,FALSE)</f>
        <v>1281.4205529599706</v>
      </c>
      <c r="L7499" s="112">
        <f>VLOOKUP($B7499,WB.UNEMP.2000,'WB (WDI)'!$AQ$2,FALSE)</f>
        <v>4.46000003814697</v>
      </c>
    </row>
    <row r="7500" spans="1:12" x14ac:dyDescent="0.25">
      <c r="A7500" s="103">
        <v>2000</v>
      </c>
      <c r="B7500" s="104" t="s">
        <v>117</v>
      </c>
      <c r="C7500" s="105" t="s">
        <v>118</v>
      </c>
      <c r="D7500" s="105" t="s">
        <v>6</v>
      </c>
      <c r="E7500" s="87">
        <f t="shared" si="155"/>
        <v>6.89</v>
      </c>
      <c r="F7500" s="69">
        <f t="shared" si="155"/>
        <v>6.9986046883408521</v>
      </c>
      <c r="G7500" s="69">
        <f t="shared" si="155"/>
        <v>4.0568221173614676</v>
      </c>
      <c r="H7500" s="69">
        <f t="shared" si="155"/>
        <v>9.3029166906051302</v>
      </c>
      <c r="I7500" s="69">
        <f t="shared" si="155"/>
        <v>7.13929631051335</v>
      </c>
      <c r="J7500" s="70">
        <f t="shared" si="155"/>
        <v>6.9463977802790779</v>
      </c>
      <c r="K7500" s="118">
        <f>VLOOKUP(B7500,WB.GDP.2000,'WB (WDI)'!$AQ$2,FALSE)</f>
        <v>1252.7514422226866</v>
      </c>
      <c r="L7500" s="112">
        <f>VLOOKUP($B7500,WB.UNEMP.2000,'WB (WDI)'!$AQ$2,FALSE)</f>
        <v>2.8499999046325701</v>
      </c>
    </row>
    <row r="7501" spans="1:12" x14ac:dyDescent="0.25">
      <c r="A7501" s="103">
        <v>2000</v>
      </c>
      <c r="B7501" s="104" t="s">
        <v>119</v>
      </c>
      <c r="C7501" s="105" t="s">
        <v>120</v>
      </c>
      <c r="D7501" s="105" t="s">
        <v>6</v>
      </c>
      <c r="E7501" s="87">
        <f t="shared" si="155"/>
        <v>6.27</v>
      </c>
      <c r="F7501" s="69">
        <f t="shared" si="155"/>
        <v>7.6393809585857877</v>
      </c>
      <c r="G7501" s="69">
        <f t="shared" si="155"/>
        <v>5.1855800327342019</v>
      </c>
      <c r="H7501" s="69">
        <f t="shared" si="155"/>
        <v>7.5906484737012452</v>
      </c>
      <c r="I7501" s="69">
        <f t="shared" si="155"/>
        <v>5.7913163910686336</v>
      </c>
      <c r="J7501" s="70">
        <f t="shared" si="155"/>
        <v>5.1464978185066608</v>
      </c>
      <c r="K7501" s="118">
        <f>VLOOKUP(B7501,WB.GDP.2000,'WB (WDI)'!$AQ$2,FALSE)</f>
        <v>1409.4538340947699</v>
      </c>
      <c r="L7501" s="112">
        <f>VLOOKUP($B7501,WB.UNEMP.2000,'WB (WDI)'!$AQ$2,FALSE)</f>
        <v>3.0799999237060498</v>
      </c>
    </row>
    <row r="7502" spans="1:12" x14ac:dyDescent="0.25">
      <c r="A7502" s="103">
        <v>2000</v>
      </c>
      <c r="B7502" s="104" t="s">
        <v>121</v>
      </c>
      <c r="C7502" s="105" t="s">
        <v>122</v>
      </c>
      <c r="D7502" s="105" t="s">
        <v>6</v>
      </c>
      <c r="E7502" s="87">
        <f t="shared" si="155"/>
        <v>6.77</v>
      </c>
      <c r="F7502" s="69">
        <f t="shared" si="155"/>
        <v>7.621523307604245</v>
      </c>
      <c r="G7502" s="69">
        <f t="shared" si="155"/>
        <v>5.4982204433358381</v>
      </c>
      <c r="H7502" s="69">
        <f t="shared" si="155"/>
        <v>7.1504255465763116</v>
      </c>
      <c r="I7502" s="69">
        <f t="shared" si="155"/>
        <v>7.4828910705945937</v>
      </c>
      <c r="J7502" s="70">
        <f t="shared" si="155"/>
        <v>6.1188776869101895</v>
      </c>
      <c r="K7502" s="118">
        <f>VLOOKUP(B7502,WB.GDP.2000,'WB (WDI)'!$AQ$2,FALSE)</f>
        <v>1990.8586090218066</v>
      </c>
      <c r="L7502" s="112">
        <f>VLOOKUP($B7502,WB.UNEMP.2000,'WB (WDI)'!$AQ$2,FALSE)</f>
        <v>12.930000305175801</v>
      </c>
    </row>
    <row r="7503" spans="1:12" x14ac:dyDescent="0.25">
      <c r="A7503" s="103">
        <v>2000</v>
      </c>
      <c r="B7503" s="104" t="s">
        <v>123</v>
      </c>
      <c r="C7503" s="105" t="s">
        <v>124</v>
      </c>
      <c r="D7503" s="105" t="s">
        <v>6</v>
      </c>
      <c r="E7503" s="87">
        <f t="shared" si="155"/>
        <v>4.22</v>
      </c>
      <c r="F7503" s="69">
        <f t="shared" si="155"/>
        <v>5.3650577134073458</v>
      </c>
      <c r="G7503" s="69">
        <f t="shared" si="155"/>
        <v>4.5369549087619108</v>
      </c>
      <c r="H7503" s="69">
        <f t="shared" si="155"/>
        <v>2.8911661084318956</v>
      </c>
      <c r="I7503" s="69">
        <f t="shared" si="155"/>
        <v>2.9461504841675445</v>
      </c>
      <c r="J7503" s="70">
        <f t="shared" si="155"/>
        <v>5.3820685405805291</v>
      </c>
      <c r="K7503" s="118">
        <f>VLOOKUP(B7503,WB.GDP.2000,'WB (WDI)'!$AQ$2,FALSE)</f>
        <v>3473.4298008020874</v>
      </c>
      <c r="L7503" s="112">
        <f>VLOOKUP($B7503,WB.UNEMP.2000,'WB (WDI)'!$AQ$2,FALSE)</f>
        <v>5.6399998664856001</v>
      </c>
    </row>
    <row r="7504" spans="1:12" x14ac:dyDescent="0.25">
      <c r="A7504" s="103">
        <v>2000</v>
      </c>
      <c r="B7504" s="104" t="s">
        <v>125</v>
      </c>
      <c r="C7504" s="105" t="s">
        <v>126</v>
      </c>
      <c r="D7504" s="105" t="s">
        <v>647</v>
      </c>
      <c r="E7504" s="87" t="e">
        <f t="shared" ref="E7504:J7513" si="156">IF(ISNUMBER(VLOOKUP($B7504,EFW.2000,3,FALSE))=TRUE,VLOOKUP($B7504,EFW.2000,E$2,FALSE),NA())</f>
        <v>#N/A</v>
      </c>
      <c r="F7504" s="69" t="e">
        <f t="shared" si="156"/>
        <v>#N/A</v>
      </c>
      <c r="G7504" s="69" t="e">
        <f t="shared" si="156"/>
        <v>#N/A</v>
      </c>
      <c r="H7504" s="69" t="e">
        <f t="shared" si="156"/>
        <v>#N/A</v>
      </c>
      <c r="I7504" s="69" t="e">
        <f t="shared" si="156"/>
        <v>#N/A</v>
      </c>
      <c r="J7504" s="70" t="e">
        <f t="shared" si="156"/>
        <v>#N/A</v>
      </c>
      <c r="K7504" s="118" t="e">
        <f>VLOOKUP(B7504,WB.GDP.2000,'WB (WDI)'!$AQ$2,FALSE)</f>
        <v>#N/A</v>
      </c>
      <c r="L7504" s="112" t="e">
        <f>VLOOKUP($B7504,WB.UNEMP.2000,'WB (WDI)'!$AQ$2,FALSE)</f>
        <v>#N/A</v>
      </c>
    </row>
    <row r="7505" spans="1:12" x14ac:dyDescent="0.25">
      <c r="A7505" s="103">
        <v>2000</v>
      </c>
      <c r="B7505" s="104" t="s">
        <v>127</v>
      </c>
      <c r="C7505" s="105" t="s">
        <v>128</v>
      </c>
      <c r="D7505" s="105" t="s">
        <v>647</v>
      </c>
      <c r="E7505" s="87" t="e">
        <f t="shared" si="156"/>
        <v>#N/A</v>
      </c>
      <c r="F7505" s="69" t="e">
        <f t="shared" si="156"/>
        <v>#N/A</v>
      </c>
      <c r="G7505" s="69" t="e">
        <f t="shared" si="156"/>
        <v>#N/A</v>
      </c>
      <c r="H7505" s="69" t="e">
        <f t="shared" si="156"/>
        <v>#N/A</v>
      </c>
      <c r="I7505" s="69" t="e">
        <f t="shared" si="156"/>
        <v>#N/A</v>
      </c>
      <c r="J7505" s="70" t="e">
        <f t="shared" si="156"/>
        <v>#N/A</v>
      </c>
      <c r="K7505" s="118">
        <f>VLOOKUP(B7505,WB.GDP.2000,'WB (WDI)'!$AQ$2,FALSE)</f>
        <v>18311.013714706911</v>
      </c>
      <c r="L7505" s="112" t="e">
        <f>VLOOKUP($B7505,WB.UNEMP.2000,'WB (WDI)'!$AQ$2,FALSE)</f>
        <v>#N/A</v>
      </c>
    </row>
    <row r="7506" spans="1:12" x14ac:dyDescent="0.25">
      <c r="A7506" s="103">
        <v>2000</v>
      </c>
      <c r="B7506" s="104" t="s">
        <v>129</v>
      </c>
      <c r="C7506" s="105" t="s">
        <v>130</v>
      </c>
      <c r="D7506" s="105" t="s">
        <v>647</v>
      </c>
      <c r="E7506" s="87">
        <f t="shared" si="156"/>
        <v>7.25</v>
      </c>
      <c r="F7506" s="69">
        <f t="shared" si="156"/>
        <v>8.0014211031011815</v>
      </c>
      <c r="G7506" s="69">
        <f t="shared" si="156"/>
        <v>4.9883819501070157</v>
      </c>
      <c r="H7506" s="69">
        <f t="shared" si="156"/>
        <v>9.7091594372545114</v>
      </c>
      <c r="I7506" s="69">
        <f t="shared" si="156"/>
        <v>7.3090135888692336</v>
      </c>
      <c r="J7506" s="70">
        <f t="shared" si="156"/>
        <v>6.2663837933569164</v>
      </c>
      <c r="K7506" s="118">
        <f>VLOOKUP(B7506,WB.GDP.2000,'WB (WDI)'!$AQ$2,FALSE)</f>
        <v>18625.28810110857</v>
      </c>
      <c r="L7506" s="112">
        <f>VLOOKUP($B7506,WB.UNEMP.2000,'WB (WDI)'!$AQ$2,FALSE)</f>
        <v>15</v>
      </c>
    </row>
    <row r="7507" spans="1:12" x14ac:dyDescent="0.25">
      <c r="A7507" s="103">
        <v>2000</v>
      </c>
      <c r="B7507" s="104" t="s">
        <v>131</v>
      </c>
      <c r="C7507" s="105" t="s">
        <v>132</v>
      </c>
      <c r="D7507" s="105" t="s">
        <v>647</v>
      </c>
      <c r="E7507" s="87" t="e">
        <f t="shared" si="156"/>
        <v>#N/A</v>
      </c>
      <c r="F7507" s="69" t="e">
        <f t="shared" si="156"/>
        <v>#N/A</v>
      </c>
      <c r="G7507" s="69" t="e">
        <f t="shared" si="156"/>
        <v>#N/A</v>
      </c>
      <c r="H7507" s="69" t="e">
        <f t="shared" si="156"/>
        <v>#N/A</v>
      </c>
      <c r="I7507" s="69" t="e">
        <f t="shared" si="156"/>
        <v>#N/A</v>
      </c>
      <c r="J7507" s="70" t="e">
        <f t="shared" si="156"/>
        <v>#N/A</v>
      </c>
      <c r="K7507" s="118">
        <f>VLOOKUP(B7507,WB.GDP.2000,'WB (WDI)'!$AQ$2,FALSE)</f>
        <v>41022.321554113463</v>
      </c>
      <c r="L7507" s="112" t="e">
        <f>VLOOKUP($B7507,WB.UNEMP.2000,'WB (WDI)'!$AQ$2,FALSE)</f>
        <v>#N/A</v>
      </c>
    </row>
    <row r="7508" spans="1:12" x14ac:dyDescent="0.25">
      <c r="A7508" s="103">
        <v>2000</v>
      </c>
      <c r="B7508" s="104" t="s">
        <v>133</v>
      </c>
      <c r="C7508" s="105" t="s">
        <v>134</v>
      </c>
      <c r="D7508" s="105" t="s">
        <v>647</v>
      </c>
      <c r="E7508" s="87">
        <f t="shared" si="156"/>
        <v>7.24</v>
      </c>
      <c r="F7508" s="69">
        <f t="shared" si="156"/>
        <v>8.5359432601378415</v>
      </c>
      <c r="G7508" s="69">
        <f t="shared" si="156"/>
        <v>6.0544356577896048</v>
      </c>
      <c r="H7508" s="69">
        <f t="shared" si="156"/>
        <v>6.8706328573056989</v>
      </c>
      <c r="I7508" s="69">
        <f t="shared" si="156"/>
        <v>6.2404425893481186</v>
      </c>
      <c r="J7508" s="70">
        <f t="shared" si="156"/>
        <v>8.5215593886582877</v>
      </c>
      <c r="K7508" s="118">
        <f>VLOOKUP(B7508,WB.GDP.2000,'WB (WDI)'!$AQ$2,FALSE)</f>
        <v>40517.363844258274</v>
      </c>
      <c r="L7508" s="112">
        <f>VLOOKUP($B7508,WB.UNEMP.2000,'WB (WDI)'!$AQ$2,FALSE)</f>
        <v>7.1599998474121103</v>
      </c>
    </row>
    <row r="7509" spans="1:12" x14ac:dyDescent="0.25">
      <c r="A7509" s="103">
        <v>2000</v>
      </c>
      <c r="B7509" s="104" t="s">
        <v>135</v>
      </c>
      <c r="C7509" s="105" t="s">
        <v>136</v>
      </c>
      <c r="D7509" s="105" t="s">
        <v>647</v>
      </c>
      <c r="E7509" s="87">
        <f t="shared" si="156"/>
        <v>6.48</v>
      </c>
      <c r="F7509" s="69">
        <f t="shared" si="156"/>
        <v>6.8436097481520246</v>
      </c>
      <c r="G7509" s="69">
        <f t="shared" si="156"/>
        <v>5.3358595517670091</v>
      </c>
      <c r="H7509" s="69">
        <f t="shared" si="156"/>
        <v>6.7004637042324173</v>
      </c>
      <c r="I7509" s="69">
        <f t="shared" si="156"/>
        <v>6.5631650594972006</v>
      </c>
      <c r="J7509" s="70">
        <f t="shared" si="156"/>
        <v>6.9717403906535225</v>
      </c>
      <c r="K7509" s="118">
        <f>VLOOKUP(B7509,WB.GDP.2000,'WB (WDI)'!$AQ$2,FALSE)</f>
        <v>15124.213424553882</v>
      </c>
      <c r="L7509" s="112">
        <f>VLOOKUP($B7509,WB.UNEMP.2000,'WB (WDI)'!$AQ$2,FALSE)</f>
        <v>9.3500003814697301</v>
      </c>
    </row>
    <row r="7510" spans="1:12" x14ac:dyDescent="0.25">
      <c r="A7510" s="103">
        <v>2000</v>
      </c>
      <c r="B7510" s="104" t="s">
        <v>137</v>
      </c>
      <c r="C7510" s="105" t="s">
        <v>138</v>
      </c>
      <c r="D7510" s="105" t="s">
        <v>647</v>
      </c>
      <c r="E7510" s="87">
        <f t="shared" si="156"/>
        <v>6.22</v>
      </c>
      <c r="F7510" s="69">
        <f t="shared" si="156"/>
        <v>6.0324976259272649</v>
      </c>
      <c r="G7510" s="69">
        <f t="shared" si="156"/>
        <v>4.922628304823883</v>
      </c>
      <c r="H7510" s="69">
        <f t="shared" si="156"/>
        <v>6.6541142626109213</v>
      </c>
      <c r="I7510" s="69">
        <f t="shared" si="156"/>
        <v>5.943214461589502</v>
      </c>
      <c r="J7510" s="70">
        <f t="shared" si="156"/>
        <v>7.5373180245951845</v>
      </c>
      <c r="K7510" s="118">
        <f>VLOOKUP(B7510,WB.GDP.2000,'WB (WDI)'!$AQ$2,FALSE)</f>
        <v>6521.3807066394011</v>
      </c>
      <c r="L7510" s="112">
        <f>VLOOKUP($B7510,WB.UNEMP.2000,'WB (WDI)'!$AQ$2,FALSE)</f>
        <v>10.8699998855591</v>
      </c>
    </row>
    <row r="7511" spans="1:12" x14ac:dyDescent="0.25">
      <c r="A7511" s="103">
        <v>2000</v>
      </c>
      <c r="B7511" s="104" t="s">
        <v>139</v>
      </c>
      <c r="C7511" s="105" t="s">
        <v>140</v>
      </c>
      <c r="D7511" s="105" t="s">
        <v>647</v>
      </c>
      <c r="E7511" s="87">
        <f t="shared" si="156"/>
        <v>6.98</v>
      </c>
      <c r="F7511" s="69">
        <f t="shared" si="156"/>
        <v>7.9135582813120973</v>
      </c>
      <c r="G7511" s="69">
        <f t="shared" si="156"/>
        <v>4.036372769060053</v>
      </c>
      <c r="H7511" s="69">
        <f t="shared" si="156"/>
        <v>9.319934376012327</v>
      </c>
      <c r="I7511" s="69">
        <f t="shared" si="156"/>
        <v>7.6920591841686958</v>
      </c>
      <c r="J7511" s="70">
        <f t="shared" si="156"/>
        <v>5.914531958919933</v>
      </c>
      <c r="K7511" s="118">
        <f>VLOOKUP(B7511,WB.GDP.2000,'WB (WDI)'!$AQ$2,FALSE)</f>
        <v>5415.5299153930318</v>
      </c>
      <c r="L7511" s="112">
        <f>VLOOKUP($B7511,WB.UNEMP.2000,'WB (WDI)'!$AQ$2,FALSE)</f>
        <v>2.8900001049041699</v>
      </c>
    </row>
    <row r="7512" spans="1:12" x14ac:dyDescent="0.25">
      <c r="A7512" s="103">
        <v>2000</v>
      </c>
      <c r="B7512" s="104" t="s">
        <v>141</v>
      </c>
      <c r="C7512" s="105" t="s">
        <v>142</v>
      </c>
      <c r="D7512" s="105" t="s">
        <v>647</v>
      </c>
      <c r="E7512" s="87" t="e">
        <f t="shared" si="156"/>
        <v>#N/A</v>
      </c>
      <c r="F7512" s="69" t="e">
        <f t="shared" si="156"/>
        <v>#N/A</v>
      </c>
      <c r="G7512" s="69" t="e">
        <f t="shared" si="156"/>
        <v>#N/A</v>
      </c>
      <c r="H7512" s="69" t="e">
        <f t="shared" si="156"/>
        <v>#N/A</v>
      </c>
      <c r="I7512" s="69" t="e">
        <f t="shared" si="156"/>
        <v>#N/A</v>
      </c>
      <c r="J7512" s="70" t="e">
        <f t="shared" si="156"/>
        <v>#N/A</v>
      </c>
      <c r="K7512" s="118" t="e">
        <f>VLOOKUP(B7512,WB.GDP.2000,'WB (WDI)'!$AQ$2,FALSE)</f>
        <v>#N/A</v>
      </c>
      <c r="L7512" s="112" t="e">
        <f>VLOOKUP($B7512,WB.UNEMP.2000,'WB (WDI)'!$AQ$2,FALSE)</f>
        <v>#N/A</v>
      </c>
    </row>
    <row r="7513" spans="1:12" x14ac:dyDescent="0.25">
      <c r="A7513" s="103">
        <v>2000</v>
      </c>
      <c r="B7513" s="104" t="s">
        <v>143</v>
      </c>
      <c r="C7513" s="105" t="s">
        <v>144</v>
      </c>
      <c r="D7513" s="105" t="s">
        <v>647</v>
      </c>
      <c r="E7513" s="87" t="e">
        <f t="shared" si="156"/>
        <v>#N/A</v>
      </c>
      <c r="F7513" s="69" t="e">
        <f t="shared" si="156"/>
        <v>#N/A</v>
      </c>
      <c r="G7513" s="69" t="e">
        <f t="shared" si="156"/>
        <v>#N/A</v>
      </c>
      <c r="H7513" s="69" t="e">
        <f t="shared" si="156"/>
        <v>#N/A</v>
      </c>
      <c r="I7513" s="69" t="e">
        <f t="shared" si="156"/>
        <v>#N/A</v>
      </c>
      <c r="J7513" s="70" t="e">
        <f t="shared" si="156"/>
        <v>#N/A</v>
      </c>
      <c r="K7513" s="118" t="e">
        <f>VLOOKUP(B7513,WB.GDP.2000,'WB (WDI)'!$AQ$2,FALSE)</f>
        <v>#N/A</v>
      </c>
      <c r="L7513" s="112" t="e">
        <f>VLOOKUP($B7513,WB.UNEMP.2000,'WB (WDI)'!$AQ$2,FALSE)</f>
        <v>#N/A</v>
      </c>
    </row>
    <row r="7514" spans="1:12" x14ac:dyDescent="0.25">
      <c r="A7514" s="103">
        <v>2000</v>
      </c>
      <c r="B7514" s="104" t="s">
        <v>145</v>
      </c>
      <c r="C7514" s="105" t="s">
        <v>146</v>
      </c>
      <c r="D7514" s="105" t="s">
        <v>647</v>
      </c>
      <c r="E7514" s="87">
        <f t="shared" ref="E7514:J7523" si="157">IF(ISNUMBER(VLOOKUP($B7514,EFW.2000,3,FALSE))=TRUE,VLOOKUP($B7514,EFW.2000,E$2,FALSE),NA())</f>
        <v>6</v>
      </c>
      <c r="F7514" s="69">
        <f t="shared" si="157"/>
        <v>6.5912048531024308</v>
      </c>
      <c r="G7514" s="69">
        <f t="shared" si="157"/>
        <v>5.4508355757821985</v>
      </c>
      <c r="H7514" s="69">
        <f t="shared" si="157"/>
        <v>6.1370619103006323</v>
      </c>
      <c r="I7514" s="69">
        <f t="shared" si="157"/>
        <v>6.3134243284260094</v>
      </c>
      <c r="J7514" s="70">
        <f t="shared" si="157"/>
        <v>5.5190770755392542</v>
      </c>
      <c r="K7514" s="118">
        <f>VLOOKUP(B7514,WB.GDP.2000,'WB (WDI)'!$AQ$2,FALSE)</f>
        <v>11597.143344866201</v>
      </c>
      <c r="L7514" s="112">
        <f>VLOOKUP($B7514,WB.UNEMP.2000,'WB (WDI)'!$AQ$2,FALSE)</f>
        <v>9.8999996185302699</v>
      </c>
    </row>
    <row r="7515" spans="1:12" x14ac:dyDescent="0.25">
      <c r="A7515" s="103">
        <v>2000</v>
      </c>
      <c r="B7515" s="104" t="s">
        <v>147</v>
      </c>
      <c r="C7515" s="105" t="s">
        <v>148</v>
      </c>
      <c r="D7515" s="105" t="s">
        <v>647</v>
      </c>
      <c r="E7515" s="87" t="e">
        <f t="shared" si="157"/>
        <v>#N/A</v>
      </c>
      <c r="F7515" s="69" t="e">
        <f t="shared" si="157"/>
        <v>#N/A</v>
      </c>
      <c r="G7515" s="69" t="e">
        <f t="shared" si="157"/>
        <v>#N/A</v>
      </c>
      <c r="H7515" s="69" t="e">
        <f t="shared" si="157"/>
        <v>#N/A</v>
      </c>
      <c r="I7515" s="69" t="e">
        <f t="shared" si="157"/>
        <v>#N/A</v>
      </c>
      <c r="J7515" s="70" t="e">
        <f t="shared" si="157"/>
        <v>#N/A</v>
      </c>
      <c r="K7515" s="118" t="e">
        <f>VLOOKUP(B7515,WB.GDP.2000,'WB (WDI)'!$AQ$2,FALSE)</f>
        <v>#N/A</v>
      </c>
      <c r="L7515" s="112" t="e">
        <f>VLOOKUP($B7515,WB.UNEMP.2000,'WB (WDI)'!$AQ$2,FALSE)</f>
        <v>#N/A</v>
      </c>
    </row>
    <row r="7516" spans="1:12" x14ac:dyDescent="0.25">
      <c r="A7516" s="103">
        <v>2000</v>
      </c>
      <c r="B7516" s="104" t="s">
        <v>149</v>
      </c>
      <c r="C7516" s="105" t="s">
        <v>150</v>
      </c>
      <c r="D7516" s="105" t="s">
        <v>647</v>
      </c>
      <c r="E7516" s="87" t="e">
        <f t="shared" si="157"/>
        <v>#N/A</v>
      </c>
      <c r="F7516" s="69" t="e">
        <f t="shared" si="157"/>
        <v>#N/A</v>
      </c>
      <c r="G7516" s="69" t="e">
        <f t="shared" si="157"/>
        <v>#N/A</v>
      </c>
      <c r="H7516" s="69" t="e">
        <f t="shared" si="157"/>
        <v>#N/A</v>
      </c>
      <c r="I7516" s="69" t="e">
        <f t="shared" si="157"/>
        <v>#N/A</v>
      </c>
      <c r="J7516" s="70" t="e">
        <f t="shared" si="157"/>
        <v>#N/A</v>
      </c>
      <c r="K7516" s="118" t="e">
        <f>VLOOKUP(B7516,WB.GDP.2000,'WB (WDI)'!$AQ$2,FALSE)</f>
        <v>#N/A</v>
      </c>
      <c r="L7516" s="112" t="e">
        <f>VLOOKUP($B7516,WB.UNEMP.2000,'WB (WDI)'!$AQ$2,FALSE)</f>
        <v>#N/A</v>
      </c>
    </row>
    <row r="7517" spans="1:12" x14ac:dyDescent="0.25">
      <c r="A7517" s="103">
        <v>2000</v>
      </c>
      <c r="B7517" s="104" t="s">
        <v>151</v>
      </c>
      <c r="C7517" s="105" t="s">
        <v>152</v>
      </c>
      <c r="D7517" s="105" t="s">
        <v>647</v>
      </c>
      <c r="E7517" s="87">
        <f t="shared" si="157"/>
        <v>7.51</v>
      </c>
      <c r="F7517" s="69">
        <f t="shared" si="157"/>
        <v>7.3903951247390838</v>
      </c>
      <c r="G7517" s="69">
        <f t="shared" si="157"/>
        <v>5.9234121757898466</v>
      </c>
      <c r="H7517" s="69">
        <f t="shared" si="157"/>
        <v>9.3027204049422636</v>
      </c>
      <c r="I7517" s="69">
        <f t="shared" si="157"/>
        <v>7.5665669143880265</v>
      </c>
      <c r="J7517" s="70">
        <f t="shared" si="157"/>
        <v>7.3562917460868578</v>
      </c>
      <c r="K7517" s="118">
        <f>VLOOKUP(B7517,WB.GDP.2000,'WB (WDI)'!$AQ$2,FALSE)</f>
        <v>15686.893013712877</v>
      </c>
      <c r="L7517" s="112">
        <f>VLOOKUP($B7517,WB.UNEMP.2000,'WB (WDI)'!$AQ$2,FALSE)</f>
        <v>10.4899997711182</v>
      </c>
    </row>
    <row r="7518" spans="1:12" x14ac:dyDescent="0.25">
      <c r="A7518" s="103">
        <v>2000</v>
      </c>
      <c r="B7518" s="104" t="s">
        <v>153</v>
      </c>
      <c r="C7518" s="105" t="s">
        <v>154</v>
      </c>
      <c r="D7518" s="105" t="s">
        <v>647</v>
      </c>
      <c r="E7518" s="87">
        <f t="shared" si="157"/>
        <v>6.02</v>
      </c>
      <c r="F7518" s="69">
        <f t="shared" si="157"/>
        <v>5.9025698447451402</v>
      </c>
      <c r="G7518" s="69">
        <f t="shared" si="157"/>
        <v>4.753188994358843</v>
      </c>
      <c r="H7518" s="69">
        <f t="shared" si="157"/>
        <v>6.311183572974584</v>
      </c>
      <c r="I7518" s="69">
        <f t="shared" si="157"/>
        <v>6.8064241211325918</v>
      </c>
      <c r="J7518" s="70">
        <f t="shared" si="157"/>
        <v>6.3116150181774131</v>
      </c>
      <c r="K7518" s="118">
        <f>VLOOKUP(B7518,WB.GDP.2000,'WB (WDI)'!$AQ$2,FALSE)</f>
        <v>9073.4268780792645</v>
      </c>
      <c r="L7518" s="112">
        <f>VLOOKUP($B7518,WB.UNEMP.2000,'WB (WDI)'!$AQ$2,FALSE)</f>
        <v>20.5200004577637</v>
      </c>
    </row>
    <row r="7519" spans="1:12" x14ac:dyDescent="0.25">
      <c r="A7519" s="103">
        <v>2000</v>
      </c>
      <c r="B7519" s="104" t="s">
        <v>155</v>
      </c>
      <c r="C7519" s="105" t="s">
        <v>156</v>
      </c>
      <c r="D7519" s="105" t="s">
        <v>647</v>
      </c>
      <c r="E7519" s="87">
        <f t="shared" si="157"/>
        <v>7.61</v>
      </c>
      <c r="F7519" s="69">
        <f t="shared" si="157"/>
        <v>7.9308754757220203</v>
      </c>
      <c r="G7519" s="69">
        <f t="shared" si="157"/>
        <v>6.2946120061022057</v>
      </c>
      <c r="H7519" s="69">
        <f t="shared" si="157"/>
        <v>7.8767320035969144</v>
      </c>
      <c r="I7519" s="69">
        <f t="shared" si="157"/>
        <v>8.4188935095311574</v>
      </c>
      <c r="J7519" s="70">
        <f t="shared" si="157"/>
        <v>7.5078075760880525</v>
      </c>
      <c r="K7519" s="118">
        <f>VLOOKUP(B7519,WB.GDP.2000,'WB (WDI)'!$AQ$2,FALSE)</f>
        <v>12469.495261639797</v>
      </c>
      <c r="L7519" s="112">
        <f>VLOOKUP($B7519,WB.UNEMP.2000,'WB (WDI)'!$AQ$2,FALSE)</f>
        <v>5.0799999237060502</v>
      </c>
    </row>
    <row r="7520" spans="1:12" x14ac:dyDescent="0.25">
      <c r="A7520" s="103">
        <v>2000</v>
      </c>
      <c r="B7520" s="104" t="s">
        <v>157</v>
      </c>
      <c r="C7520" s="105" t="s">
        <v>158</v>
      </c>
      <c r="D7520" s="105" t="s">
        <v>647</v>
      </c>
      <c r="E7520" s="87" t="e">
        <f t="shared" si="157"/>
        <v>#N/A</v>
      </c>
      <c r="F7520" s="69" t="e">
        <f t="shared" si="157"/>
        <v>#N/A</v>
      </c>
      <c r="G7520" s="69" t="e">
        <f t="shared" si="157"/>
        <v>#N/A</v>
      </c>
      <c r="H7520" s="69" t="e">
        <f t="shared" si="157"/>
        <v>#N/A</v>
      </c>
      <c r="I7520" s="69" t="e">
        <f t="shared" si="157"/>
        <v>#N/A</v>
      </c>
      <c r="J7520" s="70" t="e">
        <f t="shared" si="157"/>
        <v>#N/A</v>
      </c>
      <c r="K7520" s="118" t="e">
        <f>VLOOKUP(B7520,WB.GDP.2000,'WB (WDI)'!$AQ$2,FALSE)</f>
        <v>#N/A</v>
      </c>
      <c r="L7520" s="112">
        <f>VLOOKUP($B7520,WB.UNEMP.2000,'WB (WDI)'!$AQ$2,FALSE)</f>
        <v>5.4499998092651403</v>
      </c>
    </row>
    <row r="7521" spans="1:12" x14ac:dyDescent="0.25">
      <c r="A7521" s="103">
        <v>2000</v>
      </c>
      <c r="B7521" s="104" t="s">
        <v>159</v>
      </c>
      <c r="C7521" s="105" t="s">
        <v>160</v>
      </c>
      <c r="D7521" s="105" t="s">
        <v>647</v>
      </c>
      <c r="E7521" s="87" t="e">
        <f t="shared" si="157"/>
        <v>#N/A</v>
      </c>
      <c r="F7521" s="69" t="e">
        <f t="shared" si="157"/>
        <v>#N/A</v>
      </c>
      <c r="G7521" s="69" t="e">
        <f t="shared" si="157"/>
        <v>#N/A</v>
      </c>
      <c r="H7521" s="69" t="e">
        <f t="shared" si="157"/>
        <v>#N/A</v>
      </c>
      <c r="I7521" s="69" t="e">
        <f t="shared" si="157"/>
        <v>#N/A</v>
      </c>
      <c r="J7521" s="70" t="e">
        <f t="shared" si="157"/>
        <v>#N/A</v>
      </c>
      <c r="K7521" s="118">
        <f>VLOOKUP(B7521,WB.GDP.2000,'WB (WDI)'!$AQ$2,FALSE)</f>
        <v>29669.864606782066</v>
      </c>
      <c r="L7521" s="112" t="e">
        <f>VLOOKUP($B7521,WB.UNEMP.2000,'WB (WDI)'!$AQ$2,FALSE)</f>
        <v>#N/A</v>
      </c>
    </row>
    <row r="7522" spans="1:12" x14ac:dyDescent="0.25">
      <c r="A7522" s="103">
        <v>2000</v>
      </c>
      <c r="B7522" s="104" t="s">
        <v>161</v>
      </c>
      <c r="C7522" s="105" t="s">
        <v>162</v>
      </c>
      <c r="D7522" s="105" t="s">
        <v>647</v>
      </c>
      <c r="E7522" s="87" t="e">
        <f t="shared" si="157"/>
        <v>#N/A</v>
      </c>
      <c r="F7522" s="69" t="e">
        <f t="shared" si="157"/>
        <v>#N/A</v>
      </c>
      <c r="G7522" s="69" t="e">
        <f t="shared" si="157"/>
        <v>#N/A</v>
      </c>
      <c r="H7522" s="69" t="e">
        <f t="shared" si="157"/>
        <v>#N/A</v>
      </c>
      <c r="I7522" s="69" t="e">
        <f t="shared" si="157"/>
        <v>#N/A</v>
      </c>
      <c r="J7522" s="70" t="e">
        <f t="shared" si="157"/>
        <v>#N/A</v>
      </c>
      <c r="K7522" s="118">
        <f>VLOOKUP(B7522,WB.GDP.2000,'WB (WDI)'!$AQ$2,FALSE)</f>
        <v>9611.4832559666102</v>
      </c>
      <c r="L7522" s="112" t="e">
        <f>VLOOKUP($B7522,WB.UNEMP.2000,'WB (WDI)'!$AQ$2,FALSE)</f>
        <v>#N/A</v>
      </c>
    </row>
    <row r="7523" spans="1:12" x14ac:dyDescent="0.25">
      <c r="A7523" s="103">
        <v>2000</v>
      </c>
      <c r="B7523" s="104" t="s">
        <v>163</v>
      </c>
      <c r="C7523" s="105" t="s">
        <v>164</v>
      </c>
      <c r="D7523" s="105" t="s">
        <v>647</v>
      </c>
      <c r="E7523" s="87">
        <f t="shared" si="157"/>
        <v>6.73</v>
      </c>
      <c r="F7523" s="69">
        <f t="shared" si="157"/>
        <v>9.1507579234527139</v>
      </c>
      <c r="G7523" s="69">
        <f t="shared" si="157"/>
        <v>4.3003956008737587</v>
      </c>
      <c r="H7523" s="69">
        <f t="shared" si="157"/>
        <v>6.8156321284482111</v>
      </c>
      <c r="I7523" s="69">
        <f t="shared" si="157"/>
        <v>6.1808119145706639</v>
      </c>
      <c r="J7523" s="70">
        <f t="shared" si="157"/>
        <v>7.2056563882709073</v>
      </c>
      <c r="K7523" s="118">
        <f>VLOOKUP(B7523,WB.GDP.2000,'WB (WDI)'!$AQ$2,FALSE)</f>
        <v>9322.1347944647587</v>
      </c>
      <c r="L7523" s="112">
        <f>VLOOKUP($B7523,WB.UNEMP.2000,'WB (WDI)'!$AQ$2,FALSE)</f>
        <v>6.4299998283386204</v>
      </c>
    </row>
    <row r="7524" spans="1:12" x14ac:dyDescent="0.25">
      <c r="A7524" s="103">
        <v>2000</v>
      </c>
      <c r="B7524" s="104" t="s">
        <v>165</v>
      </c>
      <c r="C7524" s="105" t="s">
        <v>166</v>
      </c>
      <c r="D7524" s="105" t="s">
        <v>647</v>
      </c>
      <c r="E7524" s="87">
        <f t="shared" ref="E7524:J7533" si="158">IF(ISNUMBER(VLOOKUP($B7524,EFW.2000,3,FALSE))=TRUE,VLOOKUP($B7524,EFW.2000,E$2,FALSE),NA())</f>
        <v>5.8</v>
      </c>
      <c r="F7524" s="69">
        <f t="shared" si="158"/>
        <v>8.4307085486167885</v>
      </c>
      <c r="G7524" s="69">
        <f t="shared" si="158"/>
        <v>4.0761612434916001</v>
      </c>
      <c r="H7524" s="69">
        <f t="shared" si="158"/>
        <v>4.9028809290749074</v>
      </c>
      <c r="I7524" s="69">
        <f t="shared" si="158"/>
        <v>7.2626525976934397</v>
      </c>
      <c r="J7524" s="70">
        <f t="shared" si="158"/>
        <v>4.3120811764454459</v>
      </c>
      <c r="K7524" s="118">
        <f>VLOOKUP(B7524,WB.GDP.2000,'WB (WDI)'!$AQ$2,FALSE)</f>
        <v>8176.3444477557614</v>
      </c>
      <c r="L7524" s="112">
        <f>VLOOKUP($B7524,WB.UNEMP.2000,'WB (WDI)'!$AQ$2,FALSE)</f>
        <v>4.8000001907348597</v>
      </c>
    </row>
    <row r="7525" spans="1:12" x14ac:dyDescent="0.25">
      <c r="A7525" s="103">
        <v>2000</v>
      </c>
      <c r="B7525" s="104" t="s">
        <v>167</v>
      </c>
      <c r="C7525" s="105" t="s">
        <v>168</v>
      </c>
      <c r="D7525" s="105" t="s">
        <v>647</v>
      </c>
      <c r="E7525" s="87">
        <f t="shared" si="158"/>
        <v>7.58</v>
      </c>
      <c r="F7525" s="69">
        <f t="shared" si="158"/>
        <v>8.8626630295291928</v>
      </c>
      <c r="G7525" s="69">
        <f t="shared" si="158"/>
        <v>4.8876244988550965</v>
      </c>
      <c r="H7525" s="69">
        <f t="shared" si="158"/>
        <v>9.4161000753335422</v>
      </c>
      <c r="I7525" s="69">
        <f t="shared" si="158"/>
        <v>8.2020138351591942</v>
      </c>
      <c r="J7525" s="70">
        <f t="shared" si="158"/>
        <v>6.5370680990231129</v>
      </c>
      <c r="K7525" s="118">
        <f>VLOOKUP(B7525,WB.GDP.2000,'WB (WDI)'!$AQ$2,FALSE)</f>
        <v>6548.6165982107532</v>
      </c>
      <c r="L7525" s="112">
        <f>VLOOKUP($B7525,WB.UNEMP.2000,'WB (WDI)'!$AQ$2,FALSE)</f>
        <v>6.96000003814697</v>
      </c>
    </row>
    <row r="7526" spans="1:12" x14ac:dyDescent="0.25">
      <c r="A7526" s="103">
        <v>2000</v>
      </c>
      <c r="B7526" s="104" t="s">
        <v>169</v>
      </c>
      <c r="C7526" s="105" t="s">
        <v>170</v>
      </c>
      <c r="D7526" s="105" t="s">
        <v>647</v>
      </c>
      <c r="E7526" s="87" t="e">
        <f t="shared" si="158"/>
        <v>#N/A</v>
      </c>
      <c r="F7526" s="69" t="e">
        <f t="shared" si="158"/>
        <v>#N/A</v>
      </c>
      <c r="G7526" s="69" t="e">
        <f t="shared" si="158"/>
        <v>#N/A</v>
      </c>
      <c r="H7526" s="69" t="e">
        <f t="shared" si="158"/>
        <v>#N/A</v>
      </c>
      <c r="I7526" s="69" t="e">
        <f t="shared" si="158"/>
        <v>#N/A</v>
      </c>
      <c r="J7526" s="70" t="e">
        <f t="shared" si="158"/>
        <v>#N/A</v>
      </c>
      <c r="K7526" s="118" t="e">
        <f>VLOOKUP(B7526,WB.GDP.2000,'WB (WDI)'!$AQ$2,FALSE)</f>
        <v>#N/A</v>
      </c>
      <c r="L7526" s="112" t="e">
        <f>VLOOKUP($B7526,WB.UNEMP.2000,'WB (WDI)'!$AQ$2,FALSE)</f>
        <v>#N/A</v>
      </c>
    </row>
    <row r="7527" spans="1:12" x14ac:dyDescent="0.25">
      <c r="A7527" s="103">
        <v>2000</v>
      </c>
      <c r="B7527" s="104" t="s">
        <v>171</v>
      </c>
      <c r="C7527" s="105" t="s">
        <v>172</v>
      </c>
      <c r="D7527" s="105" t="s">
        <v>647</v>
      </c>
      <c r="E7527" s="87" t="e">
        <f t="shared" si="158"/>
        <v>#N/A</v>
      </c>
      <c r="F7527" s="69" t="e">
        <f t="shared" si="158"/>
        <v>#N/A</v>
      </c>
      <c r="G7527" s="69" t="e">
        <f t="shared" si="158"/>
        <v>#N/A</v>
      </c>
      <c r="H7527" s="69" t="e">
        <f t="shared" si="158"/>
        <v>#N/A</v>
      </c>
      <c r="I7527" s="69" t="e">
        <f t="shared" si="158"/>
        <v>#N/A</v>
      </c>
      <c r="J7527" s="70" t="e">
        <f t="shared" si="158"/>
        <v>#N/A</v>
      </c>
      <c r="K7527" s="118" t="e">
        <f>VLOOKUP(B7527,WB.GDP.2000,'WB (WDI)'!$AQ$2,FALSE)</f>
        <v>#N/A</v>
      </c>
      <c r="L7527" s="112" t="e">
        <f>VLOOKUP($B7527,WB.UNEMP.2000,'WB (WDI)'!$AQ$2,FALSE)</f>
        <v>#N/A</v>
      </c>
    </row>
    <row r="7528" spans="1:12" x14ac:dyDescent="0.25">
      <c r="A7528" s="103">
        <v>2000</v>
      </c>
      <c r="B7528" s="104" t="s">
        <v>173</v>
      </c>
      <c r="C7528" s="105" t="s">
        <v>174</v>
      </c>
      <c r="D7528" s="105" t="s">
        <v>647</v>
      </c>
      <c r="E7528" s="87" t="e">
        <f t="shared" si="158"/>
        <v>#N/A</v>
      </c>
      <c r="F7528" s="69" t="e">
        <f t="shared" si="158"/>
        <v>#N/A</v>
      </c>
      <c r="G7528" s="69" t="e">
        <f t="shared" si="158"/>
        <v>#N/A</v>
      </c>
      <c r="H7528" s="69" t="e">
        <f t="shared" si="158"/>
        <v>#N/A</v>
      </c>
      <c r="I7528" s="69" t="e">
        <f t="shared" si="158"/>
        <v>#N/A</v>
      </c>
      <c r="J7528" s="70" t="e">
        <f t="shared" si="158"/>
        <v>#N/A</v>
      </c>
      <c r="K7528" s="118">
        <f>VLOOKUP(B7528,WB.GDP.2000,'WB (WDI)'!$AQ$2,FALSE)</f>
        <v>11613.867128081471</v>
      </c>
      <c r="L7528" s="112" t="e">
        <f>VLOOKUP($B7528,WB.UNEMP.2000,'WB (WDI)'!$AQ$2,FALSE)</f>
        <v>#N/A</v>
      </c>
    </row>
    <row r="7529" spans="1:12" x14ac:dyDescent="0.25">
      <c r="A7529" s="103">
        <v>2000</v>
      </c>
      <c r="B7529" s="104" t="s">
        <v>175</v>
      </c>
      <c r="C7529" s="105" t="s">
        <v>176</v>
      </c>
      <c r="D7529" s="105" t="s">
        <v>647</v>
      </c>
      <c r="E7529" s="87" t="e">
        <f t="shared" si="158"/>
        <v>#N/A</v>
      </c>
      <c r="F7529" s="69" t="e">
        <f t="shared" si="158"/>
        <v>#N/A</v>
      </c>
      <c r="G7529" s="69" t="e">
        <f t="shared" si="158"/>
        <v>#N/A</v>
      </c>
      <c r="H7529" s="69" t="e">
        <f t="shared" si="158"/>
        <v>#N/A</v>
      </c>
      <c r="I7529" s="69" t="e">
        <f t="shared" si="158"/>
        <v>#N/A</v>
      </c>
      <c r="J7529" s="70" t="e">
        <f t="shared" si="158"/>
        <v>#N/A</v>
      </c>
      <c r="K7529" s="118" t="e">
        <f>VLOOKUP(B7529,WB.GDP.2000,'WB (WDI)'!$AQ$2,FALSE)</f>
        <v>#N/A</v>
      </c>
      <c r="L7529" s="112" t="e">
        <f>VLOOKUP($B7529,WB.UNEMP.2000,'WB (WDI)'!$AQ$2,FALSE)</f>
        <v>#N/A</v>
      </c>
    </row>
    <row r="7530" spans="1:12" x14ac:dyDescent="0.25">
      <c r="A7530" s="103">
        <v>2000</v>
      </c>
      <c r="B7530" s="104" t="s">
        <v>177</v>
      </c>
      <c r="C7530" s="105" t="s">
        <v>178</v>
      </c>
      <c r="D7530" s="105" t="s">
        <v>647</v>
      </c>
      <c r="E7530" s="87">
        <f t="shared" si="158"/>
        <v>6.9</v>
      </c>
      <c r="F7530" s="69">
        <f t="shared" si="158"/>
        <v>8.6922705784883085</v>
      </c>
      <c r="G7530" s="69">
        <f t="shared" si="158"/>
        <v>4.1353503501512456</v>
      </c>
      <c r="H7530" s="69">
        <f t="shared" si="158"/>
        <v>7.6403049131625362</v>
      </c>
      <c r="I7530" s="69">
        <f t="shared" si="158"/>
        <v>7.9022508118501538</v>
      </c>
      <c r="J7530" s="70">
        <f t="shared" si="158"/>
        <v>6.1459577774990244</v>
      </c>
      <c r="K7530" s="118">
        <f>VLOOKUP(B7530,WB.GDP.2000,'WB (WDI)'!$AQ$2,FALSE)</f>
        <v>6499.012984172804</v>
      </c>
      <c r="L7530" s="112">
        <f>VLOOKUP($B7530,WB.UNEMP.2000,'WB (WDI)'!$AQ$2,FALSE)</f>
        <v>2.7999999523162802</v>
      </c>
    </row>
    <row r="7531" spans="1:12" x14ac:dyDescent="0.25">
      <c r="A7531" s="103">
        <v>2000</v>
      </c>
      <c r="B7531" s="104" t="s">
        <v>179</v>
      </c>
      <c r="C7531" s="105" t="s">
        <v>180</v>
      </c>
      <c r="D7531" s="105" t="s">
        <v>647</v>
      </c>
      <c r="E7531" s="87">
        <f t="shared" si="158"/>
        <v>6.25</v>
      </c>
      <c r="F7531" s="69">
        <f t="shared" si="158"/>
        <v>4.4994405751148916</v>
      </c>
      <c r="G7531" s="69">
        <f t="shared" si="158"/>
        <v>4.999087005031126</v>
      </c>
      <c r="H7531" s="69">
        <f t="shared" si="158"/>
        <v>7.8723634256552195</v>
      </c>
      <c r="I7531" s="69">
        <f t="shared" si="158"/>
        <v>7.1452764966236257</v>
      </c>
      <c r="J7531" s="70">
        <f t="shared" si="158"/>
        <v>6.7502008229757848</v>
      </c>
      <c r="K7531" s="118">
        <f>VLOOKUP(B7531,WB.GDP.2000,'WB (WDI)'!$AQ$2,FALSE)</f>
        <v>7776.3397997068059</v>
      </c>
      <c r="L7531" s="112">
        <f>VLOOKUP($B7531,WB.UNEMP.2000,'WB (WDI)'!$AQ$2,FALSE)</f>
        <v>11.8400001525879</v>
      </c>
    </row>
    <row r="7532" spans="1:12" x14ac:dyDescent="0.25">
      <c r="A7532" s="103">
        <v>2000</v>
      </c>
      <c r="B7532" s="104" t="s">
        <v>181</v>
      </c>
      <c r="C7532" s="105" t="s">
        <v>182</v>
      </c>
      <c r="D7532" s="105" t="s">
        <v>647</v>
      </c>
      <c r="E7532" s="87">
        <f t="shared" si="158"/>
        <v>6.66</v>
      </c>
      <c r="F7532" s="69">
        <f t="shared" si="158"/>
        <v>8.0588406307027203</v>
      </c>
      <c r="G7532" s="69">
        <f t="shared" si="158"/>
        <v>3.3401215567345743</v>
      </c>
      <c r="H7532" s="69">
        <f t="shared" si="158"/>
        <v>8.3748410894365755</v>
      </c>
      <c r="I7532" s="69">
        <f t="shared" si="158"/>
        <v>6.3839273535196028</v>
      </c>
      <c r="J7532" s="70">
        <f t="shared" si="158"/>
        <v>7.1437220014099241</v>
      </c>
      <c r="K7532" s="118">
        <f>VLOOKUP(B7532,WB.GDP.2000,'WB (WDI)'!$AQ$2,FALSE)</f>
        <v>2684.5506568733931</v>
      </c>
      <c r="L7532" s="112">
        <f>VLOOKUP($B7532,WB.UNEMP.2000,'WB (WDI)'!$AQ$2,FALSE)</f>
        <v>8.2200002670288104</v>
      </c>
    </row>
    <row r="7533" spans="1:12" x14ac:dyDescent="0.25">
      <c r="A7533" s="103">
        <v>2000</v>
      </c>
      <c r="B7533" s="104" t="s">
        <v>183</v>
      </c>
      <c r="C7533" s="105" t="s">
        <v>184</v>
      </c>
      <c r="D7533" s="105" t="s">
        <v>647</v>
      </c>
      <c r="E7533" s="87">
        <f t="shared" si="158"/>
        <v>6.92</v>
      </c>
      <c r="F7533" s="69">
        <f t="shared" si="158"/>
        <v>8.1720906592885836</v>
      </c>
      <c r="G7533" s="69">
        <f t="shared" si="158"/>
        <v>3.9398727154396571</v>
      </c>
      <c r="H7533" s="69">
        <f t="shared" si="158"/>
        <v>8.2177611145864073</v>
      </c>
      <c r="I7533" s="69">
        <f t="shared" si="158"/>
        <v>7.258934048920251</v>
      </c>
      <c r="J7533" s="70">
        <f t="shared" si="158"/>
        <v>6.9866636518017096</v>
      </c>
      <c r="K7533" s="118">
        <f>VLOOKUP(B7533,WB.GDP.2000,'WB (WDI)'!$AQ$2,FALSE)</f>
        <v>4108.775602144693</v>
      </c>
      <c r="L7533" s="112">
        <f>VLOOKUP($B7533,WB.UNEMP.2000,'WB (WDI)'!$AQ$2,FALSE)</f>
        <v>3.9200000762939502</v>
      </c>
    </row>
    <row r="7534" spans="1:12" x14ac:dyDescent="0.25">
      <c r="A7534" s="103">
        <v>2000</v>
      </c>
      <c r="B7534" s="104" t="s">
        <v>185</v>
      </c>
      <c r="C7534" s="105" t="s">
        <v>186</v>
      </c>
      <c r="D7534" s="105" t="s">
        <v>647</v>
      </c>
      <c r="E7534" s="87">
        <f t="shared" ref="E7534:J7543" si="159">IF(ISNUMBER(VLOOKUP($B7534,EFW.2000,3,FALSE))=TRUE,VLOOKUP($B7534,EFW.2000,E$2,FALSE),NA())</f>
        <v>7.37</v>
      </c>
      <c r="F7534" s="69">
        <f t="shared" si="159"/>
        <v>7.2509191358835281</v>
      </c>
      <c r="G7534" s="69">
        <f t="shared" si="159"/>
        <v>5.4561513123466039</v>
      </c>
      <c r="H7534" s="69">
        <f t="shared" si="159"/>
        <v>8.7208417543897969</v>
      </c>
      <c r="I7534" s="69">
        <f t="shared" si="159"/>
        <v>8.0001773150421105</v>
      </c>
      <c r="J7534" s="70">
        <f t="shared" si="159"/>
        <v>7.4368975333925258</v>
      </c>
      <c r="K7534" s="118">
        <f>VLOOKUP(B7534,WB.GDP.2000,'WB (WDI)'!$AQ$2,FALSE)</f>
        <v>9343.4714039001628</v>
      </c>
      <c r="L7534" s="112">
        <f>VLOOKUP($B7534,WB.UNEMP.2000,'WB (WDI)'!$AQ$2,FALSE)</f>
        <v>15.539999961853001</v>
      </c>
    </row>
    <row r="7535" spans="1:12" x14ac:dyDescent="0.25">
      <c r="A7535" s="103">
        <v>2000</v>
      </c>
      <c r="B7535" s="104" t="s">
        <v>187</v>
      </c>
      <c r="C7535" s="105" t="s">
        <v>188</v>
      </c>
      <c r="D7535" s="105" t="s">
        <v>647</v>
      </c>
      <c r="E7535" s="87" t="e">
        <f t="shared" si="159"/>
        <v>#N/A</v>
      </c>
      <c r="F7535" s="69" t="e">
        <f t="shared" si="159"/>
        <v>#N/A</v>
      </c>
      <c r="G7535" s="69" t="e">
        <f t="shared" si="159"/>
        <v>#N/A</v>
      </c>
      <c r="H7535" s="69" t="e">
        <f t="shared" si="159"/>
        <v>#N/A</v>
      </c>
      <c r="I7535" s="69" t="e">
        <f t="shared" si="159"/>
        <v>#N/A</v>
      </c>
      <c r="J7535" s="70" t="e">
        <f t="shared" si="159"/>
        <v>#N/A</v>
      </c>
      <c r="K7535" s="118" t="e">
        <f>VLOOKUP(B7535,WB.GDP.2000,'WB (WDI)'!$AQ$2,FALSE)</f>
        <v>#N/A</v>
      </c>
      <c r="L7535" s="112" t="e">
        <f>VLOOKUP($B7535,WB.UNEMP.2000,'WB (WDI)'!$AQ$2,FALSE)</f>
        <v>#N/A</v>
      </c>
    </row>
    <row r="7536" spans="1:12" x14ac:dyDescent="0.25">
      <c r="A7536" s="103">
        <v>2000</v>
      </c>
      <c r="B7536" s="104" t="s">
        <v>189</v>
      </c>
      <c r="C7536" s="105" t="s">
        <v>190</v>
      </c>
      <c r="D7536" s="105" t="s">
        <v>647</v>
      </c>
      <c r="E7536" s="87">
        <f t="shared" si="159"/>
        <v>6.65</v>
      </c>
      <c r="F7536" s="69">
        <f t="shared" si="159"/>
        <v>7.5081651683575883</v>
      </c>
      <c r="G7536" s="69">
        <f t="shared" si="159"/>
        <v>4.7795414305980257</v>
      </c>
      <c r="H7536" s="69">
        <f t="shared" si="159"/>
        <v>6.8533807049614923</v>
      </c>
      <c r="I7536" s="69">
        <f t="shared" si="159"/>
        <v>7.285635421403529</v>
      </c>
      <c r="J7536" s="70">
        <f t="shared" si="159"/>
        <v>6.8026367012495212</v>
      </c>
      <c r="K7536" s="118">
        <f>VLOOKUP(B7536,WB.GDP.2000,'WB (WDI)'!$AQ$2,FALSE)</f>
        <v>17814.770171479377</v>
      </c>
      <c r="L7536" s="112">
        <f>VLOOKUP($B7536,WB.UNEMP.2000,'WB (WDI)'!$AQ$2,FALSE)</f>
        <v>2.6500000953674299</v>
      </c>
    </row>
    <row r="7537" spans="1:12" x14ac:dyDescent="0.25">
      <c r="A7537" s="103">
        <v>2000</v>
      </c>
      <c r="B7537" s="104" t="s">
        <v>191</v>
      </c>
      <c r="C7537" s="105" t="s">
        <v>192</v>
      </c>
      <c r="D7537" s="105" t="s">
        <v>647</v>
      </c>
      <c r="E7537" s="87" t="e">
        <f t="shared" si="159"/>
        <v>#N/A</v>
      </c>
      <c r="F7537" s="69" t="e">
        <f t="shared" si="159"/>
        <v>#N/A</v>
      </c>
      <c r="G7537" s="69" t="e">
        <f t="shared" si="159"/>
        <v>#N/A</v>
      </c>
      <c r="H7537" s="69" t="e">
        <f t="shared" si="159"/>
        <v>#N/A</v>
      </c>
      <c r="I7537" s="69" t="e">
        <f t="shared" si="159"/>
        <v>#N/A</v>
      </c>
      <c r="J7537" s="70" t="e">
        <f t="shared" si="159"/>
        <v>#N/A</v>
      </c>
      <c r="K7537" s="118" t="e">
        <f>VLOOKUP(B7537,WB.GDP.2000,'WB (WDI)'!$AQ$2,FALSE)</f>
        <v>#N/A</v>
      </c>
      <c r="L7537" s="112" t="e">
        <f>VLOOKUP($B7537,WB.UNEMP.2000,'WB (WDI)'!$AQ$2,FALSE)</f>
        <v>#N/A</v>
      </c>
    </row>
    <row r="7538" spans="1:12" x14ac:dyDescent="0.25">
      <c r="A7538" s="103">
        <v>2000</v>
      </c>
      <c r="B7538" s="104" t="s">
        <v>193</v>
      </c>
      <c r="C7538" s="105" t="s">
        <v>194</v>
      </c>
      <c r="D7538" s="105" t="s">
        <v>647</v>
      </c>
      <c r="E7538" s="87">
        <f t="shared" si="159"/>
        <v>7.16</v>
      </c>
      <c r="F7538" s="69">
        <f t="shared" si="159"/>
        <v>7.7994652194889253</v>
      </c>
      <c r="G7538" s="69">
        <f t="shared" si="159"/>
        <v>4.115490531668609</v>
      </c>
      <c r="H7538" s="69">
        <f t="shared" si="159"/>
        <v>8.6623200311333264</v>
      </c>
      <c r="I7538" s="69">
        <f t="shared" si="159"/>
        <v>8.3654522925789543</v>
      </c>
      <c r="J7538" s="70">
        <f t="shared" si="159"/>
        <v>6.8409621527040594</v>
      </c>
      <c r="K7538" s="118">
        <f>VLOOKUP(B7538,WB.GDP.2000,'WB (WDI)'!$AQ$2,FALSE)</f>
        <v>3968.9205192778927</v>
      </c>
      <c r="L7538" s="112">
        <f>VLOOKUP($B7538,WB.UNEMP.2000,'WB (WDI)'!$AQ$2,FALSE)</f>
        <v>7.5799999237060502</v>
      </c>
    </row>
    <row r="7539" spans="1:12" x14ac:dyDescent="0.25">
      <c r="A7539" s="103">
        <v>2000</v>
      </c>
      <c r="B7539" s="104" t="s">
        <v>195</v>
      </c>
      <c r="C7539" s="105" t="s">
        <v>196</v>
      </c>
      <c r="D7539" s="105" t="s">
        <v>647</v>
      </c>
      <c r="E7539" s="87">
        <f t="shared" si="159"/>
        <v>7.59</v>
      </c>
      <c r="F7539" s="69">
        <f t="shared" si="159"/>
        <v>7.8245995170961198</v>
      </c>
      <c r="G7539" s="69">
        <f t="shared" si="159"/>
        <v>5.3067406886352666</v>
      </c>
      <c r="H7539" s="69">
        <f t="shared" si="159"/>
        <v>9.5756945113463559</v>
      </c>
      <c r="I7539" s="69">
        <f t="shared" si="159"/>
        <v>8.1609882430724632</v>
      </c>
      <c r="J7539" s="70">
        <f t="shared" si="159"/>
        <v>7.085000239589422</v>
      </c>
      <c r="K7539" s="118">
        <f>VLOOKUP(B7539,WB.GDP.2000,'WB (WDI)'!$AQ$2,FALSE)</f>
        <v>14510.541787750288</v>
      </c>
      <c r="L7539" s="112">
        <f>VLOOKUP($B7539,WB.UNEMP.2000,'WB (WDI)'!$AQ$2,FALSE)</f>
        <v>3.78999996185303</v>
      </c>
    </row>
    <row r="7540" spans="1:12" x14ac:dyDescent="0.25">
      <c r="A7540" s="103">
        <v>2000</v>
      </c>
      <c r="B7540" s="104" t="s">
        <v>197</v>
      </c>
      <c r="C7540" s="105" t="s">
        <v>198</v>
      </c>
      <c r="D7540" s="105" t="s">
        <v>647</v>
      </c>
      <c r="E7540" s="87">
        <f t="shared" si="159"/>
        <v>6.87</v>
      </c>
      <c r="F7540" s="69">
        <f t="shared" si="159"/>
        <v>8.2731809035628441</v>
      </c>
      <c r="G7540" s="69">
        <f t="shared" si="159"/>
        <v>4.3516101463712751</v>
      </c>
      <c r="H7540" s="69">
        <f t="shared" si="159"/>
        <v>8.7211064072546023</v>
      </c>
      <c r="I7540" s="69">
        <f t="shared" si="159"/>
        <v>7.477169739431563</v>
      </c>
      <c r="J7540" s="70">
        <f t="shared" si="159"/>
        <v>5.5406576867959423</v>
      </c>
      <c r="K7540" s="118">
        <f>VLOOKUP(B7540,WB.GDP.2000,'WB (WDI)'!$AQ$2,FALSE)</f>
        <v>8528.6713401556863</v>
      </c>
      <c r="L7540" s="112">
        <f>VLOOKUP($B7540,WB.UNEMP.2000,'WB (WDI)'!$AQ$2,FALSE)</f>
        <v>9.3599996566772496</v>
      </c>
    </row>
    <row r="7541" spans="1:12" x14ac:dyDescent="0.25">
      <c r="A7541" s="103">
        <v>2000</v>
      </c>
      <c r="B7541" s="104" t="s">
        <v>199</v>
      </c>
      <c r="C7541" s="105" t="s">
        <v>200</v>
      </c>
      <c r="D7541" s="105" t="s">
        <v>647</v>
      </c>
      <c r="E7541" s="87">
        <f t="shared" si="159"/>
        <v>7.46</v>
      </c>
      <c r="F7541" s="69">
        <f t="shared" si="159"/>
        <v>8.3166431954063036</v>
      </c>
      <c r="G7541" s="69">
        <f t="shared" si="159"/>
        <v>4.3027193607987462</v>
      </c>
      <c r="H7541" s="69">
        <f t="shared" si="159"/>
        <v>8.786208445564899</v>
      </c>
      <c r="I7541" s="69">
        <f t="shared" si="159"/>
        <v>8.6481163448409912</v>
      </c>
      <c r="J7541" s="70">
        <f t="shared" si="159"/>
        <v>7.256210178105472</v>
      </c>
      <c r="K7541" s="118">
        <f>VLOOKUP(B7541,WB.GDP.2000,'WB (WDI)'!$AQ$2,FALSE)</f>
        <v>6422.480568310395</v>
      </c>
      <c r="L7541" s="112">
        <f>VLOOKUP($B7541,WB.UNEMP.2000,'WB (WDI)'!$AQ$2,FALSE)</f>
        <v>5.7800002098083496</v>
      </c>
    </row>
    <row r="7542" spans="1:12" x14ac:dyDescent="0.25">
      <c r="A7542" s="103">
        <v>2000</v>
      </c>
      <c r="B7542" s="104" t="s">
        <v>201</v>
      </c>
      <c r="C7542" s="105" t="s">
        <v>202</v>
      </c>
      <c r="D7542" s="105" t="s">
        <v>647</v>
      </c>
      <c r="E7542" s="87" t="e">
        <f t="shared" si="159"/>
        <v>#N/A</v>
      </c>
      <c r="F7542" s="69" t="e">
        <f t="shared" si="159"/>
        <v>#N/A</v>
      </c>
      <c r="G7542" s="69" t="e">
        <f t="shared" si="159"/>
        <v>#N/A</v>
      </c>
      <c r="H7542" s="69" t="e">
        <f t="shared" si="159"/>
        <v>#N/A</v>
      </c>
      <c r="I7542" s="69" t="e">
        <f t="shared" si="159"/>
        <v>#N/A</v>
      </c>
      <c r="J7542" s="70" t="e">
        <f t="shared" si="159"/>
        <v>#N/A</v>
      </c>
      <c r="K7542" s="118">
        <f>VLOOKUP(B7542,WB.GDP.2000,'WB (WDI)'!$AQ$2,FALSE)</f>
        <v>30124.693120874326</v>
      </c>
      <c r="L7542" s="112">
        <f>VLOOKUP($B7542,WB.UNEMP.2000,'WB (WDI)'!$AQ$2,FALSE)</f>
        <v>10.079999923706101</v>
      </c>
    </row>
    <row r="7543" spans="1:12" x14ac:dyDescent="0.25">
      <c r="A7543" s="103">
        <v>2000</v>
      </c>
      <c r="B7543" s="104" t="s">
        <v>203</v>
      </c>
      <c r="C7543" s="105" t="s">
        <v>204</v>
      </c>
      <c r="D7543" s="105" t="s">
        <v>647</v>
      </c>
      <c r="E7543" s="87" t="e">
        <f t="shared" si="159"/>
        <v>#N/A</v>
      </c>
      <c r="F7543" s="69" t="e">
        <f t="shared" si="159"/>
        <v>#N/A</v>
      </c>
      <c r="G7543" s="69" t="e">
        <f t="shared" si="159"/>
        <v>#N/A</v>
      </c>
      <c r="H7543" s="69" t="e">
        <f t="shared" si="159"/>
        <v>#N/A</v>
      </c>
      <c r="I7543" s="69" t="e">
        <f t="shared" si="159"/>
        <v>#N/A</v>
      </c>
      <c r="J7543" s="70" t="e">
        <f t="shared" si="159"/>
        <v>#N/A</v>
      </c>
      <c r="K7543" s="118" t="e">
        <f>VLOOKUP(B7543,WB.GDP.2000,'WB (WDI)'!$AQ$2,FALSE)</f>
        <v>#N/A</v>
      </c>
      <c r="L7543" s="112" t="e">
        <f>VLOOKUP($B7543,WB.UNEMP.2000,'WB (WDI)'!$AQ$2,FALSE)</f>
        <v>#N/A</v>
      </c>
    </row>
    <row r="7544" spans="1:12" x14ac:dyDescent="0.25">
      <c r="A7544" s="103">
        <v>2000</v>
      </c>
      <c r="B7544" s="104" t="s">
        <v>205</v>
      </c>
      <c r="C7544" s="105" t="s">
        <v>206</v>
      </c>
      <c r="D7544" s="105" t="s">
        <v>647</v>
      </c>
      <c r="E7544" s="87" t="e">
        <f t="shared" ref="E7544:J7553" si="160">IF(ISNUMBER(VLOOKUP($B7544,EFW.2000,3,FALSE))=TRUE,VLOOKUP($B7544,EFW.2000,E$2,FALSE),NA())</f>
        <v>#N/A</v>
      </c>
      <c r="F7544" s="69" t="e">
        <f t="shared" si="160"/>
        <v>#N/A</v>
      </c>
      <c r="G7544" s="69" t="e">
        <f t="shared" si="160"/>
        <v>#N/A</v>
      </c>
      <c r="H7544" s="69" t="e">
        <f t="shared" si="160"/>
        <v>#N/A</v>
      </c>
      <c r="I7544" s="69" t="e">
        <f t="shared" si="160"/>
        <v>#N/A</v>
      </c>
      <c r="J7544" s="70" t="e">
        <f t="shared" si="160"/>
        <v>#N/A</v>
      </c>
      <c r="K7544" s="118">
        <f>VLOOKUP(B7544,WB.GDP.2000,'WB (WDI)'!$AQ$2,FALSE)</f>
        <v>21448.170718435944</v>
      </c>
      <c r="L7544" s="112" t="e">
        <f>VLOOKUP($B7544,WB.UNEMP.2000,'WB (WDI)'!$AQ$2,FALSE)</f>
        <v>#N/A</v>
      </c>
    </row>
    <row r="7545" spans="1:12" x14ac:dyDescent="0.25">
      <c r="A7545" s="103">
        <v>2000</v>
      </c>
      <c r="B7545" s="104" t="s">
        <v>207</v>
      </c>
      <c r="C7545" s="105" t="s">
        <v>208</v>
      </c>
      <c r="D7545" s="105" t="s">
        <v>647</v>
      </c>
      <c r="E7545" s="87" t="e">
        <f t="shared" si="160"/>
        <v>#N/A</v>
      </c>
      <c r="F7545" s="69" t="e">
        <f t="shared" si="160"/>
        <v>#N/A</v>
      </c>
      <c r="G7545" s="69" t="e">
        <f t="shared" si="160"/>
        <v>#N/A</v>
      </c>
      <c r="H7545" s="69" t="e">
        <f t="shared" si="160"/>
        <v>#N/A</v>
      </c>
      <c r="I7545" s="69" t="e">
        <f t="shared" si="160"/>
        <v>#N/A</v>
      </c>
      <c r="J7545" s="70" t="e">
        <f t="shared" si="160"/>
        <v>#N/A</v>
      </c>
      <c r="K7545" s="118">
        <f>VLOOKUP(B7545,WB.GDP.2000,'WB (WDI)'!$AQ$2,FALSE)</f>
        <v>12964.515595120323</v>
      </c>
      <c r="L7545" s="112">
        <f>VLOOKUP($B7545,WB.UNEMP.2000,'WB (WDI)'!$AQ$2,FALSE)</f>
        <v>16.4899997711182</v>
      </c>
    </row>
    <row r="7546" spans="1:12" x14ac:dyDescent="0.25">
      <c r="A7546" s="103">
        <v>2000</v>
      </c>
      <c r="B7546" s="104" t="s">
        <v>209</v>
      </c>
      <c r="C7546" s="105" t="s">
        <v>210</v>
      </c>
      <c r="D7546" s="105" t="s">
        <v>647</v>
      </c>
      <c r="E7546" s="87" t="e">
        <f t="shared" si="160"/>
        <v>#N/A</v>
      </c>
      <c r="F7546" s="69" t="e">
        <f t="shared" si="160"/>
        <v>#N/A</v>
      </c>
      <c r="G7546" s="69" t="e">
        <f t="shared" si="160"/>
        <v>#N/A</v>
      </c>
      <c r="H7546" s="69" t="e">
        <f t="shared" si="160"/>
        <v>#N/A</v>
      </c>
      <c r="I7546" s="69" t="e">
        <f t="shared" si="160"/>
        <v>#N/A</v>
      </c>
      <c r="J7546" s="70" t="e">
        <f t="shared" si="160"/>
        <v>#N/A</v>
      </c>
      <c r="K7546" s="118" t="e">
        <f>VLOOKUP(B7546,WB.GDP.2000,'WB (WDI)'!$AQ$2,FALSE)</f>
        <v>#N/A</v>
      </c>
      <c r="L7546" s="112" t="e">
        <f>VLOOKUP($B7546,WB.UNEMP.2000,'WB (WDI)'!$AQ$2,FALSE)</f>
        <v>#N/A</v>
      </c>
    </row>
    <row r="7547" spans="1:12" x14ac:dyDescent="0.25">
      <c r="A7547" s="103">
        <v>2000</v>
      </c>
      <c r="B7547" s="104" t="s">
        <v>211</v>
      </c>
      <c r="C7547" s="105" t="s">
        <v>212</v>
      </c>
      <c r="D7547" s="105" t="s">
        <v>647</v>
      </c>
      <c r="E7547" s="87" t="e">
        <f t="shared" si="160"/>
        <v>#N/A</v>
      </c>
      <c r="F7547" s="69" t="e">
        <f t="shared" si="160"/>
        <v>#N/A</v>
      </c>
      <c r="G7547" s="69" t="e">
        <f t="shared" si="160"/>
        <v>#N/A</v>
      </c>
      <c r="H7547" s="69" t="e">
        <f t="shared" si="160"/>
        <v>#N/A</v>
      </c>
      <c r="I7547" s="69" t="e">
        <f t="shared" si="160"/>
        <v>#N/A</v>
      </c>
      <c r="J7547" s="70" t="e">
        <f t="shared" si="160"/>
        <v>#N/A</v>
      </c>
      <c r="K7547" s="118">
        <f>VLOOKUP(B7547,WB.GDP.2000,'WB (WDI)'!$AQ$2,FALSE)</f>
        <v>8646.8768498789377</v>
      </c>
      <c r="L7547" s="112">
        <f>VLOOKUP($B7547,WB.UNEMP.2000,'WB (WDI)'!$AQ$2,FALSE)</f>
        <v>21.030000686645501</v>
      </c>
    </row>
    <row r="7548" spans="1:12" x14ac:dyDescent="0.25">
      <c r="A7548" s="103">
        <v>2000</v>
      </c>
      <c r="B7548" s="104" t="s">
        <v>213</v>
      </c>
      <c r="C7548" s="105" t="s">
        <v>214</v>
      </c>
      <c r="D7548" s="105" t="s">
        <v>647</v>
      </c>
      <c r="E7548" s="87" t="e">
        <f t="shared" si="160"/>
        <v>#N/A</v>
      </c>
      <c r="F7548" s="69" t="e">
        <f t="shared" si="160"/>
        <v>#N/A</v>
      </c>
      <c r="G7548" s="69" t="e">
        <f t="shared" si="160"/>
        <v>#N/A</v>
      </c>
      <c r="H7548" s="69" t="e">
        <f t="shared" si="160"/>
        <v>#N/A</v>
      </c>
      <c r="I7548" s="69" t="e">
        <f t="shared" si="160"/>
        <v>#N/A</v>
      </c>
      <c r="J7548" s="70" t="e">
        <f t="shared" si="160"/>
        <v>#N/A</v>
      </c>
      <c r="K7548" s="118" t="e">
        <f>VLOOKUP(B7548,WB.GDP.2000,'WB (WDI)'!$AQ$2,FALSE)</f>
        <v>#N/A</v>
      </c>
      <c r="L7548" s="112" t="e">
        <f>VLOOKUP($B7548,WB.UNEMP.2000,'WB (WDI)'!$AQ$2,FALSE)</f>
        <v>#N/A</v>
      </c>
    </row>
    <row r="7549" spans="1:12" x14ac:dyDescent="0.25">
      <c r="A7549" s="103">
        <v>2000</v>
      </c>
      <c r="B7549" s="104" t="s">
        <v>215</v>
      </c>
      <c r="C7549" s="105" t="s">
        <v>651</v>
      </c>
      <c r="D7549" s="105" t="s">
        <v>647</v>
      </c>
      <c r="E7549" s="87" t="e">
        <f t="shared" si="160"/>
        <v>#N/A</v>
      </c>
      <c r="F7549" s="69" t="e">
        <f t="shared" si="160"/>
        <v>#N/A</v>
      </c>
      <c r="G7549" s="69" t="e">
        <f t="shared" si="160"/>
        <v>#N/A</v>
      </c>
      <c r="H7549" s="69" t="e">
        <f t="shared" si="160"/>
        <v>#N/A</v>
      </c>
      <c r="I7549" s="69" t="e">
        <f t="shared" si="160"/>
        <v>#N/A</v>
      </c>
      <c r="J7549" s="70" t="e">
        <f t="shared" si="160"/>
        <v>#N/A</v>
      </c>
      <c r="K7549" s="118" t="e">
        <f>VLOOKUP(B7549,WB.GDP.2000,'WB (WDI)'!$AQ$2,FALSE)</f>
        <v>#N/A</v>
      </c>
      <c r="L7549" s="112" t="e">
        <f>VLOOKUP($B7549,WB.UNEMP.2000,'WB (WDI)'!$AQ$2,FALSE)</f>
        <v>#N/A</v>
      </c>
    </row>
    <row r="7550" spans="1:12" x14ac:dyDescent="0.25">
      <c r="A7550" s="103">
        <v>2000</v>
      </c>
      <c r="B7550" s="104" t="s">
        <v>216</v>
      </c>
      <c r="C7550" s="105" t="s">
        <v>217</v>
      </c>
      <c r="D7550" s="105" t="s">
        <v>647</v>
      </c>
      <c r="E7550" s="87" t="e">
        <f t="shared" si="160"/>
        <v>#N/A</v>
      </c>
      <c r="F7550" s="69" t="e">
        <f t="shared" si="160"/>
        <v>#N/A</v>
      </c>
      <c r="G7550" s="69" t="e">
        <f t="shared" si="160"/>
        <v>#N/A</v>
      </c>
      <c r="H7550" s="69" t="e">
        <f t="shared" si="160"/>
        <v>#N/A</v>
      </c>
      <c r="I7550" s="69" t="e">
        <f t="shared" si="160"/>
        <v>#N/A</v>
      </c>
      <c r="J7550" s="70" t="e">
        <f t="shared" si="160"/>
        <v>#N/A</v>
      </c>
      <c r="K7550" s="118">
        <f>VLOOKUP(B7550,WB.GDP.2000,'WB (WDI)'!$AQ$2,FALSE)</f>
        <v>11759.631599226155</v>
      </c>
      <c r="L7550" s="112">
        <f>VLOOKUP($B7550,WB.UNEMP.2000,'WB (WDI)'!$AQ$2,FALSE)</f>
        <v>12.689999580383301</v>
      </c>
    </row>
    <row r="7551" spans="1:12" x14ac:dyDescent="0.25">
      <c r="A7551" s="103">
        <v>2000</v>
      </c>
      <c r="B7551" s="104" t="s">
        <v>218</v>
      </c>
      <c r="C7551" s="105" t="s">
        <v>219</v>
      </c>
      <c r="D7551" s="105" t="s">
        <v>647</v>
      </c>
      <c r="E7551" s="87">
        <f t="shared" si="160"/>
        <v>7.21</v>
      </c>
      <c r="F7551" s="69">
        <f t="shared" si="160"/>
        <v>6.7308451250185577</v>
      </c>
      <c r="G7551" s="69">
        <f t="shared" si="160"/>
        <v>5.2316060610535828</v>
      </c>
      <c r="H7551" s="69">
        <f t="shared" si="160"/>
        <v>9.0342715327927827</v>
      </c>
      <c r="I7551" s="69">
        <f t="shared" si="160"/>
        <v>7.4711322096802988</v>
      </c>
      <c r="J7551" s="70">
        <f t="shared" si="160"/>
        <v>7.5730201019462973</v>
      </c>
      <c r="K7551" s="118">
        <f>VLOOKUP(B7551,WB.GDP.2000,'WB (WDI)'!$AQ$2,FALSE)</f>
        <v>16958.192046543325</v>
      </c>
      <c r="L7551" s="112">
        <f>VLOOKUP($B7551,WB.UNEMP.2000,'WB (WDI)'!$AQ$2,FALSE)</f>
        <v>3.6099998950958301</v>
      </c>
    </row>
    <row r="7552" spans="1:12" x14ac:dyDescent="0.25">
      <c r="A7552" s="103">
        <v>2000</v>
      </c>
      <c r="B7552" s="104" t="s">
        <v>220</v>
      </c>
      <c r="C7552" s="105" t="s">
        <v>221</v>
      </c>
      <c r="D7552" s="105" t="s">
        <v>647</v>
      </c>
      <c r="E7552" s="87" t="e">
        <f t="shared" si="160"/>
        <v>#N/A</v>
      </c>
      <c r="F7552" s="69" t="e">
        <f t="shared" si="160"/>
        <v>#N/A</v>
      </c>
      <c r="G7552" s="69" t="e">
        <f t="shared" si="160"/>
        <v>#N/A</v>
      </c>
      <c r="H7552" s="69" t="e">
        <f t="shared" si="160"/>
        <v>#N/A</v>
      </c>
      <c r="I7552" s="69" t="e">
        <f t="shared" si="160"/>
        <v>#N/A</v>
      </c>
      <c r="J7552" s="70" t="e">
        <f t="shared" si="160"/>
        <v>#N/A</v>
      </c>
      <c r="K7552" s="118" t="e">
        <f>VLOOKUP(B7552,WB.GDP.2000,'WB (WDI)'!$AQ$2,FALSE)</f>
        <v>#N/A</v>
      </c>
      <c r="L7552" s="112" t="e">
        <f>VLOOKUP($B7552,WB.UNEMP.2000,'WB (WDI)'!$AQ$2,FALSE)</f>
        <v>#N/A</v>
      </c>
    </row>
    <row r="7553" spans="1:12" x14ac:dyDescent="0.25">
      <c r="A7553" s="103">
        <v>2000</v>
      </c>
      <c r="B7553" s="104" t="s">
        <v>222</v>
      </c>
      <c r="C7553" s="105" t="s">
        <v>223</v>
      </c>
      <c r="D7553" s="105" t="s">
        <v>647</v>
      </c>
      <c r="E7553" s="87" t="e">
        <f t="shared" si="160"/>
        <v>#N/A</v>
      </c>
      <c r="F7553" s="69" t="e">
        <f t="shared" si="160"/>
        <v>#N/A</v>
      </c>
      <c r="G7553" s="69" t="e">
        <f t="shared" si="160"/>
        <v>#N/A</v>
      </c>
      <c r="H7553" s="69" t="e">
        <f t="shared" si="160"/>
        <v>#N/A</v>
      </c>
      <c r="I7553" s="69" t="e">
        <f t="shared" si="160"/>
        <v>#N/A</v>
      </c>
      <c r="J7553" s="70" t="e">
        <f t="shared" si="160"/>
        <v>#N/A</v>
      </c>
      <c r="K7553" s="118" t="e">
        <f>VLOOKUP(B7553,WB.GDP.2000,'WB (WDI)'!$AQ$2,FALSE)</f>
        <v>#N/A</v>
      </c>
      <c r="L7553" s="112">
        <f>VLOOKUP($B7553,WB.UNEMP.2000,'WB (WDI)'!$AQ$2,FALSE)</f>
        <v>6.7600002288818404</v>
      </c>
    </row>
    <row r="7554" spans="1:12" x14ac:dyDescent="0.25">
      <c r="A7554" s="103">
        <v>2000</v>
      </c>
      <c r="B7554" s="104" t="s">
        <v>224</v>
      </c>
      <c r="C7554" s="105" t="s">
        <v>225</v>
      </c>
      <c r="D7554" s="105" t="s">
        <v>647</v>
      </c>
      <c r="E7554" s="87">
        <f t="shared" ref="E7554:J7563" si="161">IF(ISNUMBER(VLOOKUP($B7554,EFW.2000,3,FALSE))=TRUE,VLOOKUP($B7554,EFW.2000,E$2,FALSE),NA())</f>
        <v>7.13</v>
      </c>
      <c r="F7554" s="69">
        <f t="shared" si="161"/>
        <v>6.5683036705835871</v>
      </c>
      <c r="G7554" s="69">
        <f t="shared" si="161"/>
        <v>5.9522173038193031</v>
      </c>
      <c r="H7554" s="69">
        <f t="shared" si="161"/>
        <v>8.3938937659193282</v>
      </c>
      <c r="I7554" s="69">
        <f t="shared" si="161"/>
        <v>8.248272356802774</v>
      </c>
      <c r="J7554" s="70">
        <f t="shared" si="161"/>
        <v>6.4928561028323095</v>
      </c>
      <c r="K7554" s="118">
        <f>VLOOKUP(B7554,WB.GDP.2000,'WB (WDI)'!$AQ$2,FALSE)</f>
        <v>13296.101586583945</v>
      </c>
      <c r="L7554" s="112">
        <f>VLOOKUP($B7554,WB.UNEMP.2000,'WB (WDI)'!$AQ$2,FALSE)</f>
        <v>12.6300001144409</v>
      </c>
    </row>
    <row r="7555" spans="1:12" x14ac:dyDescent="0.25">
      <c r="A7555" s="103">
        <v>2000</v>
      </c>
      <c r="B7555" s="104" t="s">
        <v>226</v>
      </c>
      <c r="C7555" s="105" t="s">
        <v>227</v>
      </c>
      <c r="D7555" s="105" t="s">
        <v>647</v>
      </c>
      <c r="E7555" s="87">
        <f t="shared" si="161"/>
        <v>5.89</v>
      </c>
      <c r="F7555" s="69">
        <f t="shared" si="161"/>
        <v>6.3277285498079765</v>
      </c>
      <c r="G7555" s="69">
        <f t="shared" si="161"/>
        <v>4.2492244812170661</v>
      </c>
      <c r="H7555" s="69">
        <f t="shared" si="161"/>
        <v>5.5595162942104448</v>
      </c>
      <c r="I7555" s="69">
        <f t="shared" si="161"/>
        <v>7.7941286651124404</v>
      </c>
      <c r="J7555" s="70">
        <f t="shared" si="161"/>
        <v>5.5182405674922519</v>
      </c>
      <c r="K7555" s="118" t="e">
        <f>VLOOKUP(B7555,WB.GDP.2000,'WB (WDI)'!$AQ$2,FALSE)</f>
        <v>#N/A</v>
      </c>
      <c r="L7555" s="112">
        <f>VLOOKUP($B7555,WB.UNEMP.2000,'WB (WDI)'!$AQ$2,FALSE)</f>
        <v>13.9899997711182</v>
      </c>
    </row>
    <row r="7556" spans="1:12" x14ac:dyDescent="0.25">
      <c r="A7556" s="103">
        <v>2000</v>
      </c>
      <c r="B7556" s="104" t="s">
        <v>228</v>
      </c>
      <c r="C7556" s="105" t="s">
        <v>229</v>
      </c>
      <c r="D7556" s="105" t="s">
        <v>616</v>
      </c>
      <c r="E7556" s="87" t="e">
        <f t="shared" si="161"/>
        <v>#N/A</v>
      </c>
      <c r="F7556" s="69" t="e">
        <f t="shared" si="161"/>
        <v>#N/A</v>
      </c>
      <c r="G7556" s="69" t="e">
        <f t="shared" si="161"/>
        <v>#N/A</v>
      </c>
      <c r="H7556" s="69" t="e">
        <f t="shared" si="161"/>
        <v>#N/A</v>
      </c>
      <c r="I7556" s="69" t="e">
        <f t="shared" si="161"/>
        <v>#N/A</v>
      </c>
      <c r="J7556" s="70" t="e">
        <f t="shared" si="161"/>
        <v>#N/A</v>
      </c>
      <c r="K7556" s="118">
        <f>VLOOKUP(B7556,WB.GDP.2000,'WB (WDI)'!$AQ$2,FALSE)</f>
        <v>83181.526285173983</v>
      </c>
      <c r="L7556" s="112" t="e">
        <f>VLOOKUP($B7556,WB.UNEMP.2000,'WB (WDI)'!$AQ$2,FALSE)</f>
        <v>#N/A</v>
      </c>
    </row>
    <row r="7557" spans="1:12" x14ac:dyDescent="0.25">
      <c r="A7557" s="103">
        <v>2000</v>
      </c>
      <c r="B7557" s="104" t="s">
        <v>230</v>
      </c>
      <c r="C7557" s="105" t="s">
        <v>231</v>
      </c>
      <c r="D7557" s="105" t="s">
        <v>616</v>
      </c>
      <c r="E7557" s="87">
        <f t="shared" si="161"/>
        <v>8.2100000000000009</v>
      </c>
      <c r="F7557" s="69">
        <f t="shared" si="161"/>
        <v>6.2893989511700905</v>
      </c>
      <c r="G7557" s="69">
        <f t="shared" si="161"/>
        <v>8.0596594799720638</v>
      </c>
      <c r="H7557" s="69">
        <f t="shared" si="161"/>
        <v>9.5253673615050438</v>
      </c>
      <c r="I7557" s="69">
        <f t="shared" si="161"/>
        <v>8.7751352685157542</v>
      </c>
      <c r="J7557" s="70">
        <f t="shared" si="161"/>
        <v>8.3843401950858993</v>
      </c>
      <c r="K7557" s="118">
        <f>VLOOKUP(B7557,WB.GDP.2000,'WB (WDI)'!$AQ$2,FALSE)</f>
        <v>37278.432512810177</v>
      </c>
      <c r="L7557" s="112">
        <f>VLOOKUP($B7557,WB.UNEMP.2000,'WB (WDI)'!$AQ$2,FALSE)</f>
        <v>6.8299999237060502</v>
      </c>
    </row>
    <row r="7558" spans="1:12" x14ac:dyDescent="0.25">
      <c r="A7558" s="103">
        <v>2000</v>
      </c>
      <c r="B7558" s="104" t="s">
        <v>232</v>
      </c>
      <c r="C7558" s="105" t="s">
        <v>233</v>
      </c>
      <c r="D7558" s="105" t="s">
        <v>616</v>
      </c>
      <c r="E7558" s="87" t="e">
        <f t="shared" si="161"/>
        <v>#N/A</v>
      </c>
      <c r="F7558" s="69" t="e">
        <f t="shared" si="161"/>
        <v>#N/A</v>
      </c>
      <c r="G7558" s="69" t="e">
        <f t="shared" si="161"/>
        <v>#N/A</v>
      </c>
      <c r="H7558" s="69" t="e">
        <f t="shared" si="161"/>
        <v>#N/A</v>
      </c>
      <c r="I7558" s="69" t="e">
        <f t="shared" si="161"/>
        <v>#N/A</v>
      </c>
      <c r="J7558" s="70" t="e">
        <f t="shared" si="161"/>
        <v>#N/A</v>
      </c>
      <c r="K7558" s="118" t="e">
        <f>VLOOKUP(B7558,WB.GDP.2000,'WB (WDI)'!$AQ$2,FALSE)</f>
        <v>#N/A</v>
      </c>
      <c r="L7558" s="112" t="e">
        <f>VLOOKUP($B7558,WB.UNEMP.2000,'WB (WDI)'!$AQ$2,FALSE)</f>
        <v>#N/A</v>
      </c>
    </row>
    <row r="7559" spans="1:12" x14ac:dyDescent="0.25">
      <c r="A7559" s="103">
        <v>2000</v>
      </c>
      <c r="B7559" s="104" t="s">
        <v>234</v>
      </c>
      <c r="C7559" s="105" t="s">
        <v>235</v>
      </c>
      <c r="D7559" s="105" t="s">
        <v>616</v>
      </c>
      <c r="E7559" s="87" t="e">
        <f t="shared" si="161"/>
        <v>#N/A</v>
      </c>
      <c r="F7559" s="69" t="e">
        <f t="shared" si="161"/>
        <v>#N/A</v>
      </c>
      <c r="G7559" s="69" t="e">
        <f t="shared" si="161"/>
        <v>#N/A</v>
      </c>
      <c r="H7559" s="69" t="e">
        <f t="shared" si="161"/>
        <v>#N/A</v>
      </c>
      <c r="I7559" s="69" t="e">
        <f t="shared" si="161"/>
        <v>#N/A</v>
      </c>
      <c r="J7559" s="70" t="e">
        <f t="shared" si="161"/>
        <v>#N/A</v>
      </c>
      <c r="K7559" s="118" t="e">
        <f>VLOOKUP(B7559,WB.GDP.2000,'WB (WDI)'!$AQ$2,FALSE)</f>
        <v>#N/A</v>
      </c>
      <c r="L7559" s="112" t="e">
        <f>VLOOKUP($B7559,WB.UNEMP.2000,'WB (WDI)'!$AQ$2,FALSE)</f>
        <v>#N/A</v>
      </c>
    </row>
    <row r="7560" spans="1:12" x14ac:dyDescent="0.25">
      <c r="A7560" s="103">
        <v>2000</v>
      </c>
      <c r="B7560" s="104" t="s">
        <v>236</v>
      </c>
      <c r="C7560" s="105" t="s">
        <v>237</v>
      </c>
      <c r="D7560" s="105" t="s">
        <v>616</v>
      </c>
      <c r="E7560" s="87">
        <f t="shared" si="161"/>
        <v>8.6</v>
      </c>
      <c r="F7560" s="69">
        <f t="shared" si="161"/>
        <v>7.7768621687799442</v>
      </c>
      <c r="G7560" s="69">
        <f t="shared" si="161"/>
        <v>8.3473866547083144</v>
      </c>
      <c r="H7560" s="69">
        <f t="shared" si="161"/>
        <v>9.777078604865622</v>
      </c>
      <c r="I7560" s="69">
        <f t="shared" si="161"/>
        <v>8.4417989366818134</v>
      </c>
      <c r="J7560" s="70">
        <f t="shared" si="161"/>
        <v>8.6638563381948277</v>
      </c>
      <c r="K7560" s="118">
        <f>VLOOKUP(B7560,WB.GDP.2000,'WB (WDI)'!$AQ$2,FALSE)</f>
        <v>50163.889468239642</v>
      </c>
      <c r="L7560" s="112">
        <f>VLOOKUP($B7560,WB.UNEMP.2000,'WB (WDI)'!$AQ$2,FALSE)</f>
        <v>3.9900000095367401</v>
      </c>
    </row>
    <row r="7561" spans="1:12" x14ac:dyDescent="0.25">
      <c r="A7561" s="103">
        <v>2000</v>
      </c>
      <c r="B7561" s="104" t="s">
        <v>238</v>
      </c>
      <c r="C7561" s="105" t="s">
        <v>239</v>
      </c>
      <c r="D7561" s="105" t="s">
        <v>240</v>
      </c>
      <c r="E7561" s="87" t="e">
        <f t="shared" si="161"/>
        <v>#N/A</v>
      </c>
      <c r="F7561" s="69" t="e">
        <f t="shared" si="161"/>
        <v>#N/A</v>
      </c>
      <c r="G7561" s="69" t="e">
        <f t="shared" si="161"/>
        <v>#N/A</v>
      </c>
      <c r="H7561" s="69" t="e">
        <f t="shared" si="161"/>
        <v>#N/A</v>
      </c>
      <c r="I7561" s="69" t="e">
        <f t="shared" si="161"/>
        <v>#N/A</v>
      </c>
      <c r="J7561" s="70" t="e">
        <f t="shared" si="161"/>
        <v>#N/A</v>
      </c>
      <c r="K7561" s="118">
        <f>VLOOKUP(B7561,WB.GDP.2000,'WB (WDI)'!$AQ$2,FALSE)</f>
        <v>10275.761871298448</v>
      </c>
      <c r="L7561" s="112">
        <f>VLOOKUP($B7561,WB.UNEMP.2000,'WB (WDI)'!$AQ$2,FALSE)</f>
        <v>12.75</v>
      </c>
    </row>
    <row r="7562" spans="1:12" x14ac:dyDescent="0.25">
      <c r="A7562" s="103">
        <v>2000</v>
      </c>
      <c r="B7562" s="104" t="s">
        <v>241</v>
      </c>
      <c r="C7562" s="105" t="s">
        <v>242</v>
      </c>
      <c r="D7562" s="105" t="s">
        <v>240</v>
      </c>
      <c r="E7562" s="87" t="e">
        <f t="shared" si="161"/>
        <v>#N/A</v>
      </c>
      <c r="F7562" s="69" t="e">
        <f t="shared" si="161"/>
        <v>#N/A</v>
      </c>
      <c r="G7562" s="69" t="e">
        <f t="shared" si="161"/>
        <v>#N/A</v>
      </c>
      <c r="H7562" s="69" t="e">
        <f t="shared" si="161"/>
        <v>#N/A</v>
      </c>
      <c r="I7562" s="69" t="e">
        <f t="shared" si="161"/>
        <v>#N/A</v>
      </c>
      <c r="J7562" s="70" t="e">
        <f t="shared" si="161"/>
        <v>#N/A</v>
      </c>
      <c r="K7562" s="118">
        <f>VLOOKUP(B7562,WB.GDP.2000,'WB (WDI)'!$AQ$2,FALSE)</f>
        <v>3078.9092513406258</v>
      </c>
      <c r="L7562" s="112">
        <f>VLOOKUP($B7562,WB.UNEMP.2000,'WB (WDI)'!$AQ$2,FALSE)</f>
        <v>7.53999996185303</v>
      </c>
    </row>
    <row r="7563" spans="1:12" x14ac:dyDescent="0.25">
      <c r="A7563" s="103">
        <v>2000</v>
      </c>
      <c r="B7563" s="104" t="s">
        <v>243</v>
      </c>
      <c r="C7563" s="105" t="s">
        <v>244</v>
      </c>
      <c r="D7563" s="105" t="s">
        <v>240</v>
      </c>
      <c r="E7563" s="87" t="e">
        <f t="shared" si="161"/>
        <v>#N/A</v>
      </c>
      <c r="F7563" s="69" t="e">
        <f t="shared" si="161"/>
        <v>#N/A</v>
      </c>
      <c r="G7563" s="69" t="e">
        <f t="shared" si="161"/>
        <v>#N/A</v>
      </c>
      <c r="H7563" s="69" t="e">
        <f t="shared" si="161"/>
        <v>#N/A</v>
      </c>
      <c r="I7563" s="69" t="e">
        <f t="shared" si="161"/>
        <v>#N/A</v>
      </c>
      <c r="J7563" s="70" t="e">
        <f t="shared" si="161"/>
        <v>#N/A</v>
      </c>
      <c r="K7563" s="118">
        <f>VLOOKUP(B7563,WB.GDP.2000,'WB (WDI)'!$AQ$2,FALSE)</f>
        <v>1252.4555127873341</v>
      </c>
      <c r="L7563" s="112">
        <f>VLOOKUP($B7563,WB.UNEMP.2000,'WB (WDI)'!$AQ$2,FALSE)</f>
        <v>14.960000038146999</v>
      </c>
    </row>
    <row r="7564" spans="1:12" x14ac:dyDescent="0.25">
      <c r="A7564" s="103">
        <v>2000</v>
      </c>
      <c r="B7564" s="104" t="s">
        <v>245</v>
      </c>
      <c r="C7564" s="105" t="s">
        <v>246</v>
      </c>
      <c r="D7564" s="105" t="s">
        <v>240</v>
      </c>
      <c r="E7564" s="87" t="e">
        <f t="shared" ref="E7564:J7573" si="162">IF(ISNUMBER(VLOOKUP($B7564,EFW.2000,3,FALSE))=TRUE,VLOOKUP($B7564,EFW.2000,E$2,FALSE),NA())</f>
        <v>#N/A</v>
      </c>
      <c r="F7564" s="69" t="e">
        <f t="shared" si="162"/>
        <v>#N/A</v>
      </c>
      <c r="G7564" s="69" t="e">
        <f t="shared" si="162"/>
        <v>#N/A</v>
      </c>
      <c r="H7564" s="69" t="e">
        <f t="shared" si="162"/>
        <v>#N/A</v>
      </c>
      <c r="I7564" s="69" t="e">
        <f t="shared" si="162"/>
        <v>#N/A</v>
      </c>
      <c r="J7564" s="70" t="e">
        <f t="shared" si="162"/>
        <v>#N/A</v>
      </c>
      <c r="K7564" s="118">
        <f>VLOOKUP(B7564,WB.GDP.2000,'WB (WDI)'!$AQ$2,FALSE)</f>
        <v>4622.0736392641884</v>
      </c>
      <c r="L7564" s="112">
        <f>VLOOKUP($B7564,WB.UNEMP.2000,'WB (WDI)'!$AQ$2,FALSE)</f>
        <v>11.670000076293899</v>
      </c>
    </row>
    <row r="7565" spans="1:12" x14ac:dyDescent="0.25">
      <c r="A7565" s="103">
        <v>2000</v>
      </c>
      <c r="B7565" s="104" t="s">
        <v>247</v>
      </c>
      <c r="C7565" s="105" t="s">
        <v>248</v>
      </c>
      <c r="D7565" s="105" t="s">
        <v>240</v>
      </c>
      <c r="E7565" s="87" t="e">
        <f t="shared" si="162"/>
        <v>#N/A</v>
      </c>
      <c r="F7565" s="69" t="e">
        <f t="shared" si="162"/>
        <v>#N/A</v>
      </c>
      <c r="G7565" s="69" t="e">
        <f t="shared" si="162"/>
        <v>#N/A</v>
      </c>
      <c r="H7565" s="69" t="e">
        <f t="shared" si="162"/>
        <v>#N/A</v>
      </c>
      <c r="I7565" s="69" t="e">
        <f t="shared" si="162"/>
        <v>#N/A</v>
      </c>
      <c r="J7565" s="70" t="e">
        <f t="shared" si="162"/>
        <v>#N/A</v>
      </c>
      <c r="K7565" s="118">
        <f>VLOOKUP(B7565,WB.GDP.2000,'WB (WDI)'!$AQ$2,FALSE)</f>
        <v>2786.430374154651</v>
      </c>
      <c r="L7565" s="112">
        <f>VLOOKUP($B7565,WB.UNEMP.2000,'WB (WDI)'!$AQ$2,FALSE)</f>
        <v>12.060000419616699</v>
      </c>
    </row>
    <row r="7566" spans="1:12" x14ac:dyDescent="0.25">
      <c r="A7566" s="103">
        <v>2000</v>
      </c>
      <c r="B7566" s="104" t="s">
        <v>249</v>
      </c>
      <c r="C7566" s="105" t="s">
        <v>250</v>
      </c>
      <c r="D7566" s="105" t="s">
        <v>240</v>
      </c>
      <c r="E7566" s="87">
        <f t="shared" si="162"/>
        <v>5.67</v>
      </c>
      <c r="F7566" s="69">
        <f t="shared" si="162"/>
        <v>4.3264426626945305</v>
      </c>
      <c r="G7566" s="69">
        <f t="shared" si="162"/>
        <v>4.8992186142570455</v>
      </c>
      <c r="H7566" s="69">
        <f t="shared" si="162"/>
        <v>8.1203986349012087</v>
      </c>
      <c r="I7566" s="69">
        <f t="shared" si="162"/>
        <v>6.0408642375292363</v>
      </c>
      <c r="J7566" s="70">
        <f t="shared" si="162"/>
        <v>4.9474942919439622</v>
      </c>
      <c r="K7566" s="118">
        <f>VLOOKUP(B7566,WB.GDP.2000,'WB (WDI)'!$AQ$2,FALSE)</f>
        <v>3451.6792309344555</v>
      </c>
      <c r="L7566" s="112">
        <f>VLOOKUP($B7566,WB.UNEMP.2000,'WB (WDI)'!$AQ$2,FALSE)</f>
        <v>3.2999999523162802</v>
      </c>
    </row>
    <row r="7567" spans="1:12" x14ac:dyDescent="0.25">
      <c r="A7567" s="103">
        <v>2000</v>
      </c>
      <c r="B7567" s="104" t="s">
        <v>251</v>
      </c>
      <c r="C7567" s="105" t="s">
        <v>649</v>
      </c>
      <c r="D7567" s="105" t="s">
        <v>240</v>
      </c>
      <c r="E7567" s="87">
        <f t="shared" si="162"/>
        <v>8.76</v>
      </c>
      <c r="F7567" s="69">
        <f t="shared" si="162"/>
        <v>8.8363478987599429</v>
      </c>
      <c r="G7567" s="69">
        <f t="shared" si="162"/>
        <v>6.977563508601369</v>
      </c>
      <c r="H7567" s="69">
        <f t="shared" si="162"/>
        <v>9.1079577911575136</v>
      </c>
      <c r="I7567" s="69">
        <f t="shared" si="162"/>
        <v>9.7610618118097232</v>
      </c>
      <c r="J7567" s="70">
        <f t="shared" si="162"/>
        <v>9.0921953625884715</v>
      </c>
      <c r="K7567" s="118">
        <f>VLOOKUP(B7567,WB.GDP.2000,'WB (WDI)'!$AQ$2,FALSE)</f>
        <v>36317.067897503839</v>
      </c>
      <c r="L7567" s="112">
        <f>VLOOKUP($B7567,WB.UNEMP.2000,'WB (WDI)'!$AQ$2,FALSE)</f>
        <v>4.9200000762939498</v>
      </c>
    </row>
    <row r="7568" spans="1:12" x14ac:dyDescent="0.25">
      <c r="A7568" s="103">
        <v>2000</v>
      </c>
      <c r="B7568" s="104" t="s">
        <v>252</v>
      </c>
      <c r="C7568" s="105" t="s">
        <v>650</v>
      </c>
      <c r="D7568" s="105" t="s">
        <v>240</v>
      </c>
      <c r="E7568" s="87" t="e">
        <f t="shared" si="162"/>
        <v>#N/A</v>
      </c>
      <c r="F7568" s="69" t="e">
        <f t="shared" si="162"/>
        <v>#N/A</v>
      </c>
      <c r="G7568" s="69" t="e">
        <f t="shared" si="162"/>
        <v>#N/A</v>
      </c>
      <c r="H7568" s="69" t="e">
        <f t="shared" si="162"/>
        <v>#N/A</v>
      </c>
      <c r="I7568" s="69" t="e">
        <f t="shared" si="162"/>
        <v>#N/A</v>
      </c>
      <c r="J7568" s="70" t="e">
        <f t="shared" si="162"/>
        <v>#N/A</v>
      </c>
      <c r="K7568" s="118">
        <f>VLOOKUP(B7568,WB.GDP.2000,'WB (WDI)'!$AQ$2,FALSE)</f>
        <v>50689.730444676556</v>
      </c>
      <c r="L7568" s="112">
        <f>VLOOKUP($B7568,WB.UNEMP.2000,'WB (WDI)'!$AQ$2,FALSE)</f>
        <v>6.8000001907348597</v>
      </c>
    </row>
    <row r="7569" spans="1:12" x14ac:dyDescent="0.25">
      <c r="A7569" s="103">
        <v>2000</v>
      </c>
      <c r="B7569" s="104" t="s">
        <v>253</v>
      </c>
      <c r="C7569" s="105" t="s">
        <v>653</v>
      </c>
      <c r="D7569" s="105" t="s">
        <v>240</v>
      </c>
      <c r="E7569" s="87" t="e">
        <f t="shared" si="162"/>
        <v>#N/A</v>
      </c>
      <c r="F7569" s="69" t="e">
        <f t="shared" si="162"/>
        <v>#N/A</v>
      </c>
      <c r="G7569" s="69" t="e">
        <f t="shared" si="162"/>
        <v>#N/A</v>
      </c>
      <c r="H7569" s="69" t="e">
        <f t="shared" si="162"/>
        <v>#N/A</v>
      </c>
      <c r="I7569" s="69" t="e">
        <f t="shared" si="162"/>
        <v>#N/A</v>
      </c>
      <c r="J7569" s="70" t="e">
        <f t="shared" si="162"/>
        <v>#N/A</v>
      </c>
      <c r="K7569" s="118" t="e">
        <f>VLOOKUP(B7569,WB.GDP.2000,'WB (WDI)'!$AQ$2,FALSE)</f>
        <v>#N/A</v>
      </c>
      <c r="L7569" s="112">
        <f>VLOOKUP($B7569,WB.UNEMP.2000,'WB (WDI)'!$AQ$2,FALSE)</f>
        <v>2.9700000286102299</v>
      </c>
    </row>
    <row r="7570" spans="1:12" x14ac:dyDescent="0.25">
      <c r="A7570" s="103">
        <v>2000</v>
      </c>
      <c r="B7570" s="104" t="s">
        <v>254</v>
      </c>
      <c r="C7570" s="105" t="s">
        <v>255</v>
      </c>
      <c r="D7570" s="105" t="s">
        <v>240</v>
      </c>
      <c r="E7570" s="87">
        <f t="shared" si="162"/>
        <v>8.01</v>
      </c>
      <c r="F7570" s="69">
        <f t="shared" si="162"/>
        <v>6.4738756622015243</v>
      </c>
      <c r="G7570" s="69">
        <f t="shared" si="162"/>
        <v>7.8596578001997228</v>
      </c>
      <c r="H7570" s="69">
        <f t="shared" si="162"/>
        <v>9.6474728542107382</v>
      </c>
      <c r="I7570" s="69">
        <f t="shared" si="162"/>
        <v>8.5034474394125841</v>
      </c>
      <c r="J7570" s="70">
        <f t="shared" si="162"/>
        <v>7.5869089343386094</v>
      </c>
      <c r="K7570" s="118">
        <f>VLOOKUP(B7570,WB.GDP.2000,'WB (WDI)'!$AQ$2,FALSE)</f>
        <v>35722.123110261244</v>
      </c>
      <c r="L7570" s="112">
        <f>VLOOKUP($B7570,WB.UNEMP.2000,'WB (WDI)'!$AQ$2,FALSE)</f>
        <v>4.6999998092651403</v>
      </c>
    </row>
    <row r="7571" spans="1:12" x14ac:dyDescent="0.25">
      <c r="A7571" s="103">
        <v>2000</v>
      </c>
      <c r="B7571" s="104" t="s">
        <v>256</v>
      </c>
      <c r="C7571" s="105" t="s">
        <v>257</v>
      </c>
      <c r="D7571" s="105" t="s">
        <v>240</v>
      </c>
      <c r="E7571" s="87" t="e">
        <f t="shared" si="162"/>
        <v>#N/A</v>
      </c>
      <c r="F7571" s="69" t="e">
        <f t="shared" si="162"/>
        <v>#N/A</v>
      </c>
      <c r="G7571" s="69" t="e">
        <f t="shared" si="162"/>
        <v>#N/A</v>
      </c>
      <c r="H7571" s="69" t="e">
        <f t="shared" si="162"/>
        <v>#N/A</v>
      </c>
      <c r="I7571" s="69" t="e">
        <f t="shared" si="162"/>
        <v>#N/A</v>
      </c>
      <c r="J7571" s="70" t="e">
        <f t="shared" si="162"/>
        <v>#N/A</v>
      </c>
      <c r="K7571" s="118">
        <f>VLOOKUP(B7571,WB.GDP.2000,'WB (WDI)'!$AQ$2,FALSE)</f>
        <v>4528.9540573027798</v>
      </c>
      <c r="L7571" s="112">
        <f>VLOOKUP($B7571,WB.UNEMP.2000,'WB (WDI)'!$AQ$2,FALSE)</f>
        <v>6.1799998283386204</v>
      </c>
    </row>
    <row r="7572" spans="1:12" x14ac:dyDescent="0.25">
      <c r="A7572" s="103">
        <v>2000</v>
      </c>
      <c r="B7572" s="104" t="s">
        <v>258</v>
      </c>
      <c r="C7572" s="105" t="s">
        <v>652</v>
      </c>
      <c r="D7572" s="105" t="s">
        <v>240</v>
      </c>
      <c r="E7572" s="87">
        <f t="shared" si="162"/>
        <v>7.22</v>
      </c>
      <c r="F7572" s="69">
        <f t="shared" si="162"/>
        <v>7.0401120734679834</v>
      </c>
      <c r="G7572" s="69">
        <f t="shared" si="162"/>
        <v>6.6025055474665386</v>
      </c>
      <c r="H7572" s="69">
        <f t="shared" si="162"/>
        <v>8.2729968043071409</v>
      </c>
      <c r="I7572" s="69">
        <f t="shared" si="162"/>
        <v>7.4949110335108653</v>
      </c>
      <c r="J7572" s="70">
        <f t="shared" si="162"/>
        <v>6.7080080494844623</v>
      </c>
      <c r="K7572" s="118">
        <f>VLOOKUP(B7572,WB.GDP.2000,'WB (WDI)'!$AQ$2,FALSE)</f>
        <v>23049.548342710706</v>
      </c>
      <c r="L7572" s="112">
        <f>VLOOKUP($B7572,WB.UNEMP.2000,'WB (WDI)'!$AQ$2,FALSE)</f>
        <v>4.4000000953674299</v>
      </c>
    </row>
    <row r="7573" spans="1:12" x14ac:dyDescent="0.25">
      <c r="A7573" s="103">
        <v>2000</v>
      </c>
      <c r="B7573" s="104" t="s">
        <v>259</v>
      </c>
      <c r="C7573" s="105" t="s">
        <v>260</v>
      </c>
      <c r="D7573" s="105" t="s">
        <v>240</v>
      </c>
      <c r="E7573" s="87" t="e">
        <f t="shared" si="162"/>
        <v>#N/A</v>
      </c>
      <c r="F7573" s="69" t="e">
        <f t="shared" si="162"/>
        <v>#N/A</v>
      </c>
      <c r="G7573" s="69" t="e">
        <f t="shared" si="162"/>
        <v>#N/A</v>
      </c>
      <c r="H7573" s="69" t="e">
        <f t="shared" si="162"/>
        <v>#N/A</v>
      </c>
      <c r="I7573" s="69" t="e">
        <f t="shared" si="162"/>
        <v>#N/A</v>
      </c>
      <c r="J7573" s="70" t="e">
        <f t="shared" si="162"/>
        <v>#N/A</v>
      </c>
      <c r="K7573" s="118">
        <f>VLOOKUP(B7573,WB.GDP.2000,'WB (WDI)'!$AQ$2,FALSE)</f>
        <v>69023.087328769761</v>
      </c>
      <c r="L7573" s="112">
        <f>VLOOKUP($B7573,WB.UNEMP.2000,'WB (WDI)'!$AQ$2,FALSE)</f>
        <v>5.5300002098083496</v>
      </c>
    </row>
    <row r="7574" spans="1:12" x14ac:dyDescent="0.25">
      <c r="A7574" s="103">
        <v>2000</v>
      </c>
      <c r="B7574" s="104" t="s">
        <v>261</v>
      </c>
      <c r="C7574" s="105" t="s">
        <v>262</v>
      </c>
      <c r="D7574" s="105" t="s">
        <v>240</v>
      </c>
      <c r="E7574" s="87" t="e">
        <f t="shared" ref="E7574:J7583" si="163">IF(ISNUMBER(VLOOKUP($B7574,EFW.2000,3,FALSE))=TRUE,VLOOKUP($B7574,EFW.2000,E$2,FALSE),NA())</f>
        <v>#N/A</v>
      </c>
      <c r="F7574" s="69" t="e">
        <f t="shared" si="163"/>
        <v>#N/A</v>
      </c>
      <c r="G7574" s="69" t="e">
        <f t="shared" si="163"/>
        <v>#N/A</v>
      </c>
      <c r="H7574" s="69" t="e">
        <f t="shared" si="163"/>
        <v>#N/A</v>
      </c>
      <c r="I7574" s="69" t="e">
        <f t="shared" si="163"/>
        <v>#N/A</v>
      </c>
      <c r="J7574" s="70" t="e">
        <f t="shared" si="163"/>
        <v>#N/A</v>
      </c>
      <c r="K7574" s="118">
        <f>VLOOKUP(B7574,WB.GDP.2000,'WB (WDI)'!$AQ$2,FALSE)</f>
        <v>1491.3343991154732</v>
      </c>
      <c r="L7574" s="112">
        <f>VLOOKUP($B7574,WB.UNEMP.2000,'WB (WDI)'!$AQ$2,FALSE)</f>
        <v>1.0700000524520901</v>
      </c>
    </row>
    <row r="7575" spans="1:12" x14ac:dyDescent="0.25">
      <c r="A7575" s="103">
        <v>2000</v>
      </c>
      <c r="B7575" s="104" t="s">
        <v>263</v>
      </c>
      <c r="C7575" s="105" t="s">
        <v>264</v>
      </c>
      <c r="D7575" s="105" t="s">
        <v>240</v>
      </c>
      <c r="E7575" s="87">
        <f t="shared" si="163"/>
        <v>5.94</v>
      </c>
      <c r="F7575" s="69">
        <f t="shared" si="163"/>
        <v>7.9398302923539346</v>
      </c>
      <c r="G7575" s="69">
        <f t="shared" si="163"/>
        <v>3.3163979712284317</v>
      </c>
      <c r="H7575" s="69">
        <f t="shared" si="163"/>
        <v>6.2047202887848423</v>
      </c>
      <c r="I7575" s="69">
        <f t="shared" si="163"/>
        <v>6.7804553645550314</v>
      </c>
      <c r="J7575" s="70">
        <f t="shared" si="163"/>
        <v>5.4669611041769315</v>
      </c>
      <c r="K7575" s="118">
        <f>VLOOKUP(B7575,WB.GDP.2000,'WB (WDI)'!$AQ$2,FALSE)</f>
        <v>5689.2601960401735</v>
      </c>
      <c r="L7575" s="112">
        <f>VLOOKUP($B7575,WB.UNEMP.2000,'WB (WDI)'!$AQ$2,FALSE)</f>
        <v>6.0799999237060502</v>
      </c>
    </row>
    <row r="7576" spans="1:12" x14ac:dyDescent="0.25">
      <c r="A7576" s="103">
        <v>2000</v>
      </c>
      <c r="B7576" s="104" t="s">
        <v>265</v>
      </c>
      <c r="C7576" s="105" t="s">
        <v>266</v>
      </c>
      <c r="D7576" s="105" t="s">
        <v>240</v>
      </c>
      <c r="E7576" s="87" t="e">
        <f t="shared" si="163"/>
        <v>#N/A</v>
      </c>
      <c r="F7576" s="69" t="e">
        <f t="shared" si="163"/>
        <v>#N/A</v>
      </c>
      <c r="G7576" s="69" t="e">
        <f t="shared" si="163"/>
        <v>#N/A</v>
      </c>
      <c r="H7576" s="69" t="e">
        <f t="shared" si="163"/>
        <v>#N/A</v>
      </c>
      <c r="I7576" s="69" t="e">
        <f t="shared" si="163"/>
        <v>#N/A</v>
      </c>
      <c r="J7576" s="70" t="e">
        <f t="shared" si="163"/>
        <v>#N/A</v>
      </c>
      <c r="K7576" s="118">
        <f>VLOOKUP(B7576,WB.GDP.2000,'WB (WDI)'!$AQ$2,FALSE)</f>
        <v>2861.2723771256165</v>
      </c>
      <c r="L7576" s="112">
        <f>VLOOKUP($B7576,WB.UNEMP.2000,'WB (WDI)'!$AQ$2,FALSE)</f>
        <v>1.95000004768372</v>
      </c>
    </row>
    <row r="7577" spans="1:12" x14ac:dyDescent="0.25">
      <c r="A7577" s="103">
        <v>2000</v>
      </c>
      <c r="B7577" s="104" t="s">
        <v>267</v>
      </c>
      <c r="C7577" s="105" t="s">
        <v>268</v>
      </c>
      <c r="D7577" s="105" t="s">
        <v>240</v>
      </c>
      <c r="E7577" s="87">
        <f t="shared" si="163"/>
        <v>6.6</v>
      </c>
      <c r="F7577" s="69">
        <f t="shared" si="163"/>
        <v>5.5370821062411206</v>
      </c>
      <c r="G7577" s="69">
        <f t="shared" si="163"/>
        <v>5.2321756263858408</v>
      </c>
      <c r="H7577" s="69">
        <f t="shared" si="163"/>
        <v>8.1503150071920931</v>
      </c>
      <c r="I7577" s="69">
        <f t="shared" si="163"/>
        <v>7.1360593070951488</v>
      </c>
      <c r="J7577" s="70">
        <f t="shared" si="163"/>
        <v>6.9593223595540401</v>
      </c>
      <c r="K7577" s="118">
        <f>VLOOKUP(B7577,WB.GDP.2000,'WB (WDI)'!$AQ$2,FALSE)</f>
        <v>15917.053735401549</v>
      </c>
      <c r="L7577" s="112">
        <f>VLOOKUP($B7577,WB.UNEMP.2000,'WB (WDI)'!$AQ$2,FALSE)</f>
        <v>3</v>
      </c>
    </row>
    <row r="7578" spans="1:12" x14ac:dyDescent="0.25">
      <c r="A7578" s="103">
        <v>2000</v>
      </c>
      <c r="B7578" s="104" t="s">
        <v>269</v>
      </c>
      <c r="C7578" s="105" t="s">
        <v>270</v>
      </c>
      <c r="D7578" s="105" t="s">
        <v>240</v>
      </c>
      <c r="E7578" s="87">
        <f t="shared" si="163"/>
        <v>4.4800000000000004</v>
      </c>
      <c r="F7578" s="69">
        <f t="shared" si="163"/>
        <v>5.7332730230730444</v>
      </c>
      <c r="G7578" s="69">
        <f t="shared" si="163"/>
        <v>4.1956292169336384</v>
      </c>
      <c r="H7578" s="69">
        <f t="shared" si="163"/>
        <v>5.5301606025413843</v>
      </c>
      <c r="I7578" s="69">
        <f t="shared" si="163"/>
        <v>2.8243544003136014</v>
      </c>
      <c r="J7578" s="70">
        <f t="shared" si="163"/>
        <v>4.1061264904447397</v>
      </c>
      <c r="K7578" s="118">
        <f>VLOOKUP(B7578,WB.GDP.2000,'WB (WDI)'!$AQ$2,FALSE)</f>
        <v>1093.7881370042865</v>
      </c>
      <c r="L7578" s="112">
        <f>VLOOKUP($B7578,WB.UNEMP.2000,'WB (WDI)'!$AQ$2,FALSE)</f>
        <v>0.81999999284744296</v>
      </c>
    </row>
    <row r="7579" spans="1:12" x14ac:dyDescent="0.25">
      <c r="A7579" s="103">
        <v>2000</v>
      </c>
      <c r="B7579" s="104" t="s">
        <v>271</v>
      </c>
      <c r="C7579" s="105" t="s">
        <v>272</v>
      </c>
      <c r="D7579" s="105" t="s">
        <v>240</v>
      </c>
      <c r="E7579" s="87">
        <f t="shared" si="163"/>
        <v>7.04</v>
      </c>
      <c r="F7579" s="69">
        <f t="shared" si="163"/>
        <v>7.6292345235171011</v>
      </c>
      <c r="G7579" s="69">
        <f t="shared" si="163"/>
        <v>4.9113639081979095</v>
      </c>
      <c r="H7579" s="69">
        <f t="shared" si="163"/>
        <v>9.2334891716670313</v>
      </c>
      <c r="I7579" s="69">
        <f t="shared" si="163"/>
        <v>6.3733227524683853</v>
      </c>
      <c r="J7579" s="70">
        <f t="shared" si="163"/>
        <v>7.0566802383776164</v>
      </c>
      <c r="K7579" s="118">
        <f>VLOOKUP(B7579,WB.GDP.2000,'WB (WDI)'!$AQ$2,FALSE)</f>
        <v>4453.7567859218079</v>
      </c>
      <c r="L7579" s="112">
        <f>VLOOKUP($B7579,WB.UNEMP.2000,'WB (WDI)'!$AQ$2,FALSE)</f>
        <v>3.71000003814697</v>
      </c>
    </row>
    <row r="7580" spans="1:12" x14ac:dyDescent="0.25">
      <c r="A7580" s="103">
        <v>2000</v>
      </c>
      <c r="B7580" s="104" t="s">
        <v>273</v>
      </c>
      <c r="C7580" s="105" t="s">
        <v>274</v>
      </c>
      <c r="D7580" s="105" t="s">
        <v>240</v>
      </c>
      <c r="E7580" s="87">
        <f t="shared" si="163"/>
        <v>8.5</v>
      </c>
      <c r="F7580" s="69">
        <f t="shared" si="163"/>
        <v>7.21351399214611</v>
      </c>
      <c r="G7580" s="69">
        <f t="shared" si="163"/>
        <v>8.0366937904378908</v>
      </c>
      <c r="H7580" s="69">
        <f t="shared" si="163"/>
        <v>9.4634957827466728</v>
      </c>
      <c r="I7580" s="69">
        <f t="shared" si="163"/>
        <v>9.4255495148011761</v>
      </c>
      <c r="J7580" s="70">
        <f t="shared" si="163"/>
        <v>8.3383881246282545</v>
      </c>
      <c r="K7580" s="118">
        <f>VLOOKUP(B7580,WB.GDP.2000,'WB (WDI)'!$AQ$2,FALSE)</f>
        <v>56010.570721254109</v>
      </c>
      <c r="L7580" s="112">
        <f>VLOOKUP($B7580,WB.UNEMP.2000,'WB (WDI)'!$AQ$2,FALSE)</f>
        <v>3.7000000476837198</v>
      </c>
    </row>
    <row r="7581" spans="1:12" x14ac:dyDescent="0.25">
      <c r="A7581" s="103">
        <v>2000</v>
      </c>
      <c r="B7581" s="104" t="s">
        <v>275</v>
      </c>
      <c r="C7581" s="105" t="s">
        <v>276</v>
      </c>
      <c r="D7581" s="105" t="s">
        <v>240</v>
      </c>
      <c r="E7581" s="87">
        <f t="shared" si="163"/>
        <v>6.48</v>
      </c>
      <c r="F7581" s="69">
        <f t="shared" si="163"/>
        <v>6.9027941145840046</v>
      </c>
      <c r="G7581" s="69">
        <f t="shared" si="163"/>
        <v>6.0245419016711619</v>
      </c>
      <c r="H7581" s="69">
        <f t="shared" si="163"/>
        <v>6.6119038729178996</v>
      </c>
      <c r="I7581" s="69">
        <f t="shared" si="163"/>
        <v>6.4962283553339484</v>
      </c>
      <c r="J7581" s="70">
        <f t="shared" si="163"/>
        <v>6.3807333355442211</v>
      </c>
      <c r="K7581" s="118">
        <f>VLOOKUP(B7581,WB.GDP.2000,'WB (WDI)'!$AQ$2,FALSE)</f>
        <v>9819.3683076627713</v>
      </c>
      <c r="L7581" s="112">
        <f>VLOOKUP($B7581,WB.UNEMP.2000,'WB (WDI)'!$AQ$2,FALSE)</f>
        <v>2.3900001049041699</v>
      </c>
    </row>
    <row r="7582" spans="1:12" x14ac:dyDescent="0.25">
      <c r="A7582" s="103">
        <v>2000</v>
      </c>
      <c r="B7582" s="104" t="s">
        <v>277</v>
      </c>
      <c r="C7582" s="105" t="s">
        <v>278</v>
      </c>
      <c r="D7582" s="105" t="s">
        <v>240</v>
      </c>
      <c r="E7582" s="87" t="e">
        <f t="shared" si="163"/>
        <v>#N/A</v>
      </c>
      <c r="F7582" s="69" t="e">
        <f t="shared" si="163"/>
        <v>#N/A</v>
      </c>
      <c r="G7582" s="69" t="e">
        <f t="shared" si="163"/>
        <v>#N/A</v>
      </c>
      <c r="H7582" s="69" t="e">
        <f t="shared" si="163"/>
        <v>#N/A</v>
      </c>
      <c r="I7582" s="69" t="e">
        <f t="shared" si="163"/>
        <v>#N/A</v>
      </c>
      <c r="J7582" s="70" t="e">
        <f t="shared" si="163"/>
        <v>#N/A</v>
      </c>
      <c r="K7582" s="118">
        <f>VLOOKUP(B7582,WB.GDP.2000,'WB (WDI)'!$AQ$2,FALSE)</f>
        <v>2328.3046672677065</v>
      </c>
      <c r="L7582" s="112">
        <f>VLOOKUP($B7582,WB.UNEMP.2000,'WB (WDI)'!$AQ$2,FALSE)</f>
        <v>3.3599998950958301</v>
      </c>
    </row>
    <row r="7583" spans="1:12" x14ac:dyDescent="0.25">
      <c r="A7583" s="103">
        <v>2000</v>
      </c>
      <c r="B7583" s="104" t="s">
        <v>279</v>
      </c>
      <c r="C7583" s="105" t="s">
        <v>280</v>
      </c>
      <c r="D7583" s="105" t="s">
        <v>240</v>
      </c>
      <c r="E7583" s="87">
        <f t="shared" si="163"/>
        <v>5.56</v>
      </c>
      <c r="F7583" s="69">
        <f t="shared" si="163"/>
        <v>7.1336475623580737</v>
      </c>
      <c r="G7583" s="69">
        <f t="shared" si="163"/>
        <v>4.7135643697398049</v>
      </c>
      <c r="H7583" s="69" t="str">
        <f t="shared" si="163"/>
        <v/>
      </c>
      <c r="I7583" s="69">
        <f t="shared" si="163"/>
        <v>6.0013082632753587</v>
      </c>
      <c r="J7583" s="70">
        <f t="shared" si="163"/>
        <v>4.3959661120399449</v>
      </c>
      <c r="K7583" s="118">
        <f>VLOOKUP(B7583,WB.GDP.2000,'WB (WDI)'!$AQ$2,FALSE)</f>
        <v>2954.9828679476486</v>
      </c>
      <c r="L7583" s="112">
        <f>VLOOKUP($B7583,WB.UNEMP.2000,'WB (WDI)'!$AQ$2,FALSE)</f>
        <v>2.2599999904632599</v>
      </c>
    </row>
    <row r="7584" spans="1:12" x14ac:dyDescent="0.25">
      <c r="A7584" s="103">
        <v>2000</v>
      </c>
      <c r="B7584" s="104" t="s">
        <v>281</v>
      </c>
      <c r="C7584" s="105" t="s">
        <v>282</v>
      </c>
      <c r="D7584" s="105" t="s">
        <v>240</v>
      </c>
      <c r="E7584" s="87" t="e">
        <f t="shared" ref="E7584:J7593" si="164">IF(ISNUMBER(VLOOKUP($B7584,EFW.2000,3,FALSE))=TRUE,VLOOKUP($B7584,EFW.2000,E$2,FALSE),NA())</f>
        <v>#N/A</v>
      </c>
      <c r="F7584" s="69" t="e">
        <f t="shared" si="164"/>
        <v>#N/A</v>
      </c>
      <c r="G7584" s="69" t="e">
        <f t="shared" si="164"/>
        <v>#N/A</v>
      </c>
      <c r="H7584" s="69" t="e">
        <f t="shared" si="164"/>
        <v>#N/A</v>
      </c>
      <c r="I7584" s="69" t="e">
        <f t="shared" si="164"/>
        <v>#N/A</v>
      </c>
      <c r="J7584" s="70" t="e">
        <f t="shared" si="164"/>
        <v>#N/A</v>
      </c>
      <c r="K7584" s="118" t="e">
        <f>VLOOKUP(B7584,WB.GDP.2000,'WB (WDI)'!$AQ$2,FALSE)</f>
        <v>#N/A</v>
      </c>
      <c r="L7584" s="112">
        <f>VLOOKUP($B7584,WB.UNEMP.2000,'WB (WDI)'!$AQ$2,FALSE)</f>
        <v>11.6499996185303</v>
      </c>
    </row>
    <row r="7585" spans="1:12" x14ac:dyDescent="0.25">
      <c r="A7585" s="103">
        <v>2000</v>
      </c>
      <c r="B7585" s="104" t="s">
        <v>283</v>
      </c>
      <c r="C7585" s="105" t="s">
        <v>284</v>
      </c>
      <c r="D7585" s="105" t="s">
        <v>240</v>
      </c>
      <c r="E7585" s="87">
        <f t="shared" si="164"/>
        <v>5.91</v>
      </c>
      <c r="F7585" s="69">
        <f t="shared" si="164"/>
        <v>8.0474327166392818</v>
      </c>
      <c r="G7585" s="69">
        <f t="shared" si="164"/>
        <v>2.91312726591927</v>
      </c>
      <c r="H7585" s="69">
        <f t="shared" si="164"/>
        <v>7.0218974579127504</v>
      </c>
      <c r="I7585" s="69">
        <f t="shared" si="164"/>
        <v>5.4042418734855042</v>
      </c>
      <c r="J7585" s="70">
        <f t="shared" si="164"/>
        <v>6.1681143895737662</v>
      </c>
      <c r="K7585" s="118">
        <f>VLOOKUP(B7585,WB.GDP.2000,'WB (WDI)'!$AQ$2,FALSE)</f>
        <v>1937.7293135473408</v>
      </c>
      <c r="L7585" s="112">
        <f>VLOOKUP($B7585,WB.UNEMP.2000,'WB (WDI)'!$AQ$2,FALSE)</f>
        <v>3.2699999809265101</v>
      </c>
    </row>
    <row r="7586" spans="1:12" x14ac:dyDescent="0.25">
      <c r="A7586" s="103">
        <v>2000</v>
      </c>
      <c r="B7586" s="104" t="s">
        <v>285</v>
      </c>
      <c r="C7586" s="105" t="s">
        <v>286</v>
      </c>
      <c r="D7586" s="105" t="s">
        <v>240</v>
      </c>
      <c r="E7586" s="87" t="e">
        <f t="shared" si="164"/>
        <v>#N/A</v>
      </c>
      <c r="F7586" s="69" t="e">
        <f t="shared" si="164"/>
        <v>#N/A</v>
      </c>
      <c r="G7586" s="69" t="e">
        <f t="shared" si="164"/>
        <v>#N/A</v>
      </c>
      <c r="H7586" s="69" t="e">
        <f t="shared" si="164"/>
        <v>#N/A</v>
      </c>
      <c r="I7586" s="69" t="e">
        <f t="shared" si="164"/>
        <v>#N/A</v>
      </c>
      <c r="J7586" s="70" t="e">
        <f t="shared" si="164"/>
        <v>#N/A</v>
      </c>
      <c r="K7586" s="118">
        <f>VLOOKUP(B7586,WB.GDP.2000,'WB (WDI)'!$AQ$2,FALSE)</f>
        <v>4061.4509222339552</v>
      </c>
      <c r="L7586" s="112">
        <f>VLOOKUP($B7586,WB.UNEMP.2000,'WB (WDI)'!$AQ$2,FALSE)</f>
        <v>1.6399999856948899</v>
      </c>
    </row>
    <row r="7587" spans="1:12" x14ac:dyDescent="0.25">
      <c r="A7587" s="103">
        <v>2000</v>
      </c>
      <c r="B7587" s="104" t="s">
        <v>287</v>
      </c>
      <c r="C7587" s="105" t="s">
        <v>288</v>
      </c>
      <c r="D7587" s="105" t="s">
        <v>240</v>
      </c>
      <c r="E7587" s="87">
        <f t="shared" si="164"/>
        <v>6.26</v>
      </c>
      <c r="F7587" s="69">
        <f t="shared" si="164"/>
        <v>7.3583288126202104</v>
      </c>
      <c r="G7587" s="69">
        <f t="shared" si="164"/>
        <v>5.2925105049578969</v>
      </c>
      <c r="H7587" s="69">
        <f t="shared" si="164"/>
        <v>6.8798254323574382</v>
      </c>
      <c r="I7587" s="69">
        <f t="shared" si="164"/>
        <v>5.3986763650639222</v>
      </c>
      <c r="J7587" s="70">
        <f t="shared" si="164"/>
        <v>6.3765886145981012</v>
      </c>
      <c r="K7587" s="118">
        <f>VLOOKUP(B7587,WB.GDP.2000,'WB (WDI)'!$AQ$2,FALSE)</f>
        <v>2573.8505030082515</v>
      </c>
      <c r="L7587" s="112">
        <f>VLOOKUP($B7587,WB.UNEMP.2000,'WB (WDI)'!$AQ$2,FALSE)</f>
        <v>5.75</v>
      </c>
    </row>
    <row r="7588" spans="1:12" x14ac:dyDescent="0.25">
      <c r="A7588" s="103">
        <v>2000</v>
      </c>
      <c r="B7588" s="104" t="s">
        <v>289</v>
      </c>
      <c r="C7588" s="105" t="s">
        <v>290</v>
      </c>
      <c r="D7588" s="105" t="s">
        <v>240</v>
      </c>
      <c r="E7588" s="87">
        <f t="shared" si="164"/>
        <v>5.55</v>
      </c>
      <c r="F7588" s="69">
        <f t="shared" si="164"/>
        <v>5.103345052857736</v>
      </c>
      <c r="G7588" s="69">
        <f t="shared" si="164"/>
        <v>4.351075568644303</v>
      </c>
      <c r="H7588" s="69">
        <f t="shared" si="164"/>
        <v>7.9963619109507471</v>
      </c>
      <c r="I7588" s="69">
        <f t="shared" si="164"/>
        <v>5.5732646537451069</v>
      </c>
      <c r="J7588" s="70">
        <f t="shared" si="164"/>
        <v>4.7075059732135456</v>
      </c>
      <c r="K7588" s="118">
        <f>VLOOKUP(B7588,WB.GDP.2000,'WB (WDI)'!$AQ$2,FALSE)</f>
        <v>10075.14382751045</v>
      </c>
      <c r="L7588" s="112">
        <f>VLOOKUP($B7588,WB.UNEMP.2000,'WB (WDI)'!$AQ$2,FALSE)</f>
        <v>11.4799995422363</v>
      </c>
    </row>
    <row r="7589" spans="1:12" x14ac:dyDescent="0.25">
      <c r="A7589" s="103">
        <v>2000</v>
      </c>
      <c r="B7589" s="104" t="s">
        <v>291</v>
      </c>
      <c r="C7589" s="105" t="s">
        <v>292</v>
      </c>
      <c r="D7589" s="105" t="s">
        <v>240</v>
      </c>
      <c r="E7589" s="87" t="e">
        <f t="shared" si="164"/>
        <v>#N/A</v>
      </c>
      <c r="F7589" s="69" t="e">
        <f t="shared" si="164"/>
        <v>#N/A</v>
      </c>
      <c r="G7589" s="69" t="e">
        <f t="shared" si="164"/>
        <v>#N/A</v>
      </c>
      <c r="H7589" s="69" t="e">
        <f t="shared" si="164"/>
        <v>#N/A</v>
      </c>
      <c r="I7589" s="69" t="e">
        <f t="shared" si="164"/>
        <v>#N/A</v>
      </c>
      <c r="J7589" s="70" t="e">
        <f t="shared" si="164"/>
        <v>#N/A</v>
      </c>
      <c r="K7589" s="118">
        <f>VLOOKUP(B7589,WB.GDP.2000,'WB (WDI)'!$AQ$2,FALSE)</f>
        <v>13358.491525777543</v>
      </c>
      <c r="L7589" s="112">
        <f>VLOOKUP($B7589,WB.UNEMP.2000,'WB (WDI)'!$AQ$2,FALSE)</f>
        <v>1.9700000286102299</v>
      </c>
    </row>
    <row r="7590" spans="1:12" x14ac:dyDescent="0.25">
      <c r="A7590" s="103">
        <v>2000</v>
      </c>
      <c r="B7590" s="104" t="s">
        <v>293</v>
      </c>
      <c r="C7590" s="105" t="s">
        <v>294</v>
      </c>
      <c r="D7590" s="105" t="s">
        <v>240</v>
      </c>
      <c r="E7590" s="87">
        <f t="shared" si="164"/>
        <v>6.1</v>
      </c>
      <c r="F7590" s="69">
        <f t="shared" si="164"/>
        <v>6.5061839591247743</v>
      </c>
      <c r="G7590" s="69">
        <f t="shared" si="164"/>
        <v>4.6800945177259905</v>
      </c>
      <c r="H7590" s="69">
        <f t="shared" si="164"/>
        <v>6.9708790667210128</v>
      </c>
      <c r="I7590" s="69">
        <f t="shared" si="164"/>
        <v>6.3660622698850062</v>
      </c>
      <c r="J7590" s="70">
        <f t="shared" si="164"/>
        <v>5.9684200155569558</v>
      </c>
      <c r="K7590" s="118">
        <f>VLOOKUP(B7590,WB.GDP.2000,'WB (WDI)'!$AQ$2,FALSE)</f>
        <v>1810.8778647698646</v>
      </c>
      <c r="L7590" s="112">
        <f>VLOOKUP($B7590,WB.UNEMP.2000,'WB (WDI)'!$AQ$2,FALSE)</f>
        <v>1.79999995231628</v>
      </c>
    </row>
    <row r="7591" spans="1:12" x14ac:dyDescent="0.25">
      <c r="A7591" s="103">
        <v>2000</v>
      </c>
      <c r="B7591" s="104" t="s">
        <v>295</v>
      </c>
      <c r="C7591" s="105" t="s">
        <v>296</v>
      </c>
      <c r="D7591" s="105" t="s">
        <v>240</v>
      </c>
      <c r="E7591" s="87">
        <f t="shared" si="164"/>
        <v>5.23</v>
      </c>
      <c r="F7591" s="69">
        <f t="shared" si="164"/>
        <v>7.1108891654250739</v>
      </c>
      <c r="G7591" s="69">
        <f t="shared" si="164"/>
        <v>3.3860511496165837</v>
      </c>
      <c r="H7591" s="69">
        <f t="shared" si="164"/>
        <v>6.1453966979579917</v>
      </c>
      <c r="I7591" s="69">
        <f t="shared" si="164"/>
        <v>3.9544195006431448</v>
      </c>
      <c r="J7591" s="70">
        <f t="shared" si="164"/>
        <v>5.5542349283954238</v>
      </c>
      <c r="K7591" s="118">
        <f>VLOOKUP(B7591,WB.GDP.2000,'WB (WDI)'!$AQ$2,FALSE)</f>
        <v>3245.3784558858861</v>
      </c>
      <c r="L7591" s="112">
        <f>VLOOKUP($B7591,WB.UNEMP.2000,'WB (WDI)'!$AQ$2,FALSE)</f>
        <v>0.62999999523162797</v>
      </c>
    </row>
    <row r="7592" spans="1:12" x14ac:dyDescent="0.25">
      <c r="A7592" s="103">
        <v>2000</v>
      </c>
      <c r="B7592" s="104" t="s">
        <v>297</v>
      </c>
      <c r="C7592" s="105" t="s">
        <v>298</v>
      </c>
      <c r="D7592" s="105" t="s">
        <v>240</v>
      </c>
      <c r="E7592" s="87">
        <f t="shared" si="164"/>
        <v>6.57</v>
      </c>
      <c r="F7592" s="69">
        <f t="shared" si="164"/>
        <v>7.8175506715595819</v>
      </c>
      <c r="G7592" s="69">
        <f t="shared" si="164"/>
        <v>4.7918043572775852</v>
      </c>
      <c r="H7592" s="69">
        <f t="shared" si="164"/>
        <v>6.7427228782857735</v>
      </c>
      <c r="I7592" s="69">
        <f t="shared" si="164"/>
        <v>7.0158142400680479</v>
      </c>
      <c r="J7592" s="70">
        <f t="shared" si="164"/>
        <v>6.4979784158410245</v>
      </c>
      <c r="K7592" s="118">
        <f>VLOOKUP(B7592,WB.GDP.2000,'WB (WDI)'!$AQ$2,FALSE)</f>
        <v>5949.9714388089424</v>
      </c>
      <c r="L7592" s="112">
        <f>VLOOKUP($B7592,WB.UNEMP.2000,'WB (WDI)'!$AQ$2,FALSE)</f>
        <v>7.7399997711181596</v>
      </c>
    </row>
    <row r="7593" spans="1:12" x14ac:dyDescent="0.25">
      <c r="A7593" s="103">
        <v>2000</v>
      </c>
      <c r="B7593" s="104" t="s">
        <v>299</v>
      </c>
      <c r="C7593" s="105" t="s">
        <v>300</v>
      </c>
      <c r="D7593" s="105" t="s">
        <v>240</v>
      </c>
      <c r="E7593" s="87" t="e">
        <f t="shared" si="164"/>
        <v>#N/A</v>
      </c>
      <c r="F7593" s="69" t="e">
        <f t="shared" si="164"/>
        <v>#N/A</v>
      </c>
      <c r="G7593" s="69" t="e">
        <f t="shared" si="164"/>
        <v>#N/A</v>
      </c>
      <c r="H7593" s="69" t="e">
        <f t="shared" si="164"/>
        <v>#N/A</v>
      </c>
      <c r="I7593" s="69" t="e">
        <f t="shared" si="164"/>
        <v>#N/A</v>
      </c>
      <c r="J7593" s="70" t="e">
        <f t="shared" si="164"/>
        <v>#N/A</v>
      </c>
      <c r="K7593" s="118">
        <f>VLOOKUP(B7593,WB.GDP.2000,'WB (WDI)'!$AQ$2,FALSE)</f>
        <v>4048.257817014407</v>
      </c>
      <c r="L7593" s="112">
        <f>VLOOKUP($B7593,WB.UNEMP.2000,'WB (WDI)'!$AQ$2,FALSE)</f>
        <v>11.050000190734901</v>
      </c>
    </row>
    <row r="7594" spans="1:12" x14ac:dyDescent="0.25">
      <c r="A7594" s="103">
        <v>2000</v>
      </c>
      <c r="B7594" s="104" t="s">
        <v>301</v>
      </c>
      <c r="C7594" s="105" t="s">
        <v>302</v>
      </c>
      <c r="D7594" s="105" t="s">
        <v>240</v>
      </c>
      <c r="E7594" s="87" t="e">
        <f t="shared" ref="E7594:J7603" si="165">IF(ISNUMBER(VLOOKUP($B7594,EFW.2000,3,FALSE))=TRUE,VLOOKUP($B7594,EFW.2000,E$2,FALSE),NA())</f>
        <v>#N/A</v>
      </c>
      <c r="F7594" s="69" t="e">
        <f t="shared" si="165"/>
        <v>#N/A</v>
      </c>
      <c r="G7594" s="69" t="e">
        <f t="shared" si="165"/>
        <v>#N/A</v>
      </c>
      <c r="H7594" s="69" t="e">
        <f t="shared" si="165"/>
        <v>#N/A</v>
      </c>
      <c r="I7594" s="69" t="e">
        <f t="shared" si="165"/>
        <v>#N/A</v>
      </c>
      <c r="J7594" s="70" t="e">
        <f t="shared" si="165"/>
        <v>#N/A</v>
      </c>
      <c r="K7594" s="118">
        <f>VLOOKUP(B7594,WB.GDP.2000,'WB (WDI)'!$AQ$2,FALSE)</f>
        <v>4063.4716410446649</v>
      </c>
      <c r="L7594" s="112">
        <f>VLOOKUP($B7594,WB.UNEMP.2000,'WB (WDI)'!$AQ$2,FALSE)</f>
        <v>11.7799997329712</v>
      </c>
    </row>
    <row r="7595" spans="1:12" x14ac:dyDescent="0.25">
      <c r="A7595" s="103">
        <v>2000</v>
      </c>
      <c r="B7595" s="104" t="s">
        <v>303</v>
      </c>
      <c r="C7595" s="105" t="s">
        <v>304</v>
      </c>
      <c r="D7595" s="105" t="s">
        <v>240</v>
      </c>
      <c r="E7595" s="87">
        <f t="shared" si="165"/>
        <v>7.2</v>
      </c>
      <c r="F7595" s="69">
        <f t="shared" si="165"/>
        <v>6.3835281281406377</v>
      </c>
      <c r="G7595" s="69">
        <f t="shared" si="165"/>
        <v>4.4402191317614985</v>
      </c>
      <c r="H7595" s="69">
        <f t="shared" si="165"/>
        <v>9.1187713846368759</v>
      </c>
      <c r="I7595" s="69">
        <f t="shared" si="165"/>
        <v>8.1706814888254691</v>
      </c>
      <c r="J7595" s="70">
        <f t="shared" si="165"/>
        <v>7.9101504098556674</v>
      </c>
      <c r="K7595" s="118">
        <f>VLOOKUP(B7595,WB.GDP.2000,'WB (WDI)'!$AQ$2,FALSE)</f>
        <v>49406.216692178001</v>
      </c>
      <c r="L7595" s="112">
        <f>VLOOKUP($B7595,WB.UNEMP.2000,'WB (WDI)'!$AQ$2,FALSE)</f>
        <v>0.94999998807907104</v>
      </c>
    </row>
    <row r="7596" spans="1:12" x14ac:dyDescent="0.25">
      <c r="A7596" s="103">
        <v>2000</v>
      </c>
      <c r="B7596" s="104" t="s">
        <v>305</v>
      </c>
      <c r="C7596" s="105" t="s">
        <v>306</v>
      </c>
      <c r="D7596" s="105" t="s">
        <v>240</v>
      </c>
      <c r="E7596" s="87">
        <f t="shared" si="165"/>
        <v>6.65</v>
      </c>
      <c r="F7596" s="69">
        <f t="shared" si="165"/>
        <v>6.7940810316059839</v>
      </c>
      <c r="G7596" s="69">
        <f t="shared" si="165"/>
        <v>5.9382668139714854</v>
      </c>
      <c r="H7596" s="69">
        <f t="shared" si="165"/>
        <v>6.8798349210350711</v>
      </c>
      <c r="I7596" s="69">
        <f t="shared" si="165"/>
        <v>7.0440638395664159</v>
      </c>
      <c r="J7596" s="70">
        <f t="shared" si="165"/>
        <v>6.5938958155566851</v>
      </c>
      <c r="K7596" s="118">
        <f>VLOOKUP(B7596,WB.GDP.2000,'WB (WDI)'!$AQ$2,FALSE)</f>
        <v>32883.174911792601</v>
      </c>
      <c r="L7596" s="112">
        <f>VLOOKUP($B7596,WB.UNEMP.2000,'WB (WDI)'!$AQ$2,FALSE)</f>
        <v>4.9699997901916504</v>
      </c>
    </row>
    <row r="7597" spans="1:12" x14ac:dyDescent="0.25">
      <c r="A7597" s="103">
        <v>2000</v>
      </c>
      <c r="B7597" s="104" t="s">
        <v>307</v>
      </c>
      <c r="C7597" s="105" t="s">
        <v>308</v>
      </c>
      <c r="D7597" s="105" t="s">
        <v>240</v>
      </c>
      <c r="E7597" s="87">
        <f t="shared" si="165"/>
        <v>7.38</v>
      </c>
      <c r="F7597" s="69">
        <f t="shared" si="165"/>
        <v>8.3311782864897257</v>
      </c>
      <c r="G7597" s="69">
        <f t="shared" si="165"/>
        <v>6.0167448419881655</v>
      </c>
      <c r="H7597" s="69" t="str">
        <f t="shared" si="165"/>
        <v/>
      </c>
      <c r="I7597" s="69">
        <f t="shared" si="165"/>
        <v>7.9065017228656345</v>
      </c>
      <c r="J7597" s="70">
        <f t="shared" si="165"/>
        <v>7.2794431943815034</v>
      </c>
      <c r="K7597" s="118">
        <f>VLOOKUP(B7597,WB.GDP.2000,'WB (WDI)'!$AQ$2,FALSE)</f>
        <v>4919.2318799561644</v>
      </c>
      <c r="L7597" s="112">
        <f>VLOOKUP($B7597,WB.UNEMP.2000,'WB (WDI)'!$AQ$2,FALSE)</f>
        <v>10.819999694824199</v>
      </c>
    </row>
    <row r="7598" spans="1:12" x14ac:dyDescent="0.25">
      <c r="A7598" s="103">
        <v>2000</v>
      </c>
      <c r="B7598" s="104" t="s">
        <v>309</v>
      </c>
      <c r="C7598" s="105" t="s">
        <v>310</v>
      </c>
      <c r="D7598" s="105" t="s">
        <v>240</v>
      </c>
      <c r="E7598" s="87" t="e">
        <f t="shared" si="165"/>
        <v>#N/A</v>
      </c>
      <c r="F7598" s="69" t="e">
        <f t="shared" si="165"/>
        <v>#N/A</v>
      </c>
      <c r="G7598" s="69" t="e">
        <f t="shared" si="165"/>
        <v>#N/A</v>
      </c>
      <c r="H7598" s="69" t="e">
        <f t="shared" si="165"/>
        <v>#N/A</v>
      </c>
      <c r="I7598" s="69" t="e">
        <f t="shared" si="165"/>
        <v>#N/A</v>
      </c>
      <c r="J7598" s="70" t="e">
        <f t="shared" si="165"/>
        <v>#N/A</v>
      </c>
      <c r="K7598" s="118">
        <f>VLOOKUP(B7598,WB.GDP.2000,'WB (WDI)'!$AQ$2,FALSE)</f>
        <v>8414.4362684308744</v>
      </c>
      <c r="L7598" s="112">
        <f>VLOOKUP($B7598,WB.UNEMP.2000,'WB (WDI)'!$AQ$2,FALSE)</f>
        <v>9.0399999618530291</v>
      </c>
    </row>
    <row r="7599" spans="1:12" x14ac:dyDescent="0.25">
      <c r="A7599" s="103">
        <v>2000</v>
      </c>
      <c r="B7599" s="104" t="s">
        <v>311</v>
      </c>
      <c r="C7599" s="105" t="s">
        <v>312</v>
      </c>
      <c r="D7599" s="105" t="s">
        <v>240</v>
      </c>
      <c r="E7599" s="87">
        <f t="shared" si="165"/>
        <v>6.65</v>
      </c>
      <c r="F7599" s="69">
        <f t="shared" si="165"/>
        <v>4.9779818545151455</v>
      </c>
      <c r="G7599" s="69">
        <f t="shared" si="165"/>
        <v>6.1183351608229088</v>
      </c>
      <c r="H7599" s="69">
        <f t="shared" si="165"/>
        <v>8.0869369100637591</v>
      </c>
      <c r="I7599" s="69">
        <f t="shared" si="165"/>
        <v>8.1783386023877274</v>
      </c>
      <c r="J7599" s="70">
        <f t="shared" si="165"/>
        <v>5.8906144011586861</v>
      </c>
      <c r="K7599" s="118">
        <f>VLOOKUP(B7599,WB.GDP.2000,'WB (WDI)'!$AQ$2,FALSE)</f>
        <v>31613.593253056766</v>
      </c>
      <c r="L7599" s="112">
        <f>VLOOKUP($B7599,WB.UNEMP.2000,'WB (WDI)'!$AQ$2,FALSE)</f>
        <v>11.1000003814697</v>
      </c>
    </row>
    <row r="7600" spans="1:12" x14ac:dyDescent="0.25">
      <c r="A7600" s="103">
        <v>2000</v>
      </c>
      <c r="B7600" s="104" t="s">
        <v>313</v>
      </c>
      <c r="C7600" s="105" t="s">
        <v>314</v>
      </c>
      <c r="D7600" s="105" t="s">
        <v>240</v>
      </c>
      <c r="E7600" s="87">
        <f t="shared" si="165"/>
        <v>7.09</v>
      </c>
      <c r="F7600" s="69">
        <f t="shared" si="165"/>
        <v>6.2680252851020892</v>
      </c>
      <c r="G7600" s="69">
        <f t="shared" si="165"/>
        <v>4.8386008750418235</v>
      </c>
      <c r="H7600" s="69">
        <f t="shared" si="165"/>
        <v>9.6719352965998802</v>
      </c>
      <c r="I7600" s="69">
        <f t="shared" si="165"/>
        <v>7.4895588325213778</v>
      </c>
      <c r="J7600" s="70">
        <f t="shared" si="165"/>
        <v>7.1672490075673574</v>
      </c>
      <c r="K7600" s="118">
        <f>VLOOKUP(B7600,WB.GDP.2000,'WB (WDI)'!$AQ$2,FALSE)</f>
        <v>8741.7307978441695</v>
      </c>
      <c r="L7600" s="112">
        <f>VLOOKUP($B7600,WB.UNEMP.2000,'WB (WDI)'!$AQ$2,FALSE)</f>
        <v>13.699999809265099</v>
      </c>
    </row>
    <row r="7601" spans="1:12" x14ac:dyDescent="0.25">
      <c r="A7601" s="103">
        <v>2000</v>
      </c>
      <c r="B7601" s="104" t="s">
        <v>315</v>
      </c>
      <c r="C7601" s="105" t="s">
        <v>316</v>
      </c>
      <c r="D7601" s="105" t="s">
        <v>240</v>
      </c>
      <c r="E7601" s="87">
        <f t="shared" si="165"/>
        <v>6.61</v>
      </c>
      <c r="F7601" s="69">
        <f t="shared" si="165"/>
        <v>5.3776592534270895</v>
      </c>
      <c r="G7601" s="69">
        <f t="shared" si="165"/>
        <v>5.2066744519401329</v>
      </c>
      <c r="H7601" s="69">
        <f t="shared" si="165"/>
        <v>8.0915273673667638</v>
      </c>
      <c r="I7601" s="69">
        <f t="shared" si="165"/>
        <v>7.7230168545544844</v>
      </c>
      <c r="J7601" s="70">
        <f t="shared" si="165"/>
        <v>6.6674143896045956</v>
      </c>
      <c r="K7601" s="118">
        <f>VLOOKUP(B7601,WB.GDP.2000,'WB (WDI)'!$AQ$2,FALSE)</f>
        <v>54984.854484984367</v>
      </c>
      <c r="L7601" s="112">
        <f>VLOOKUP($B7601,WB.UNEMP.2000,'WB (WDI)'!$AQ$2,FALSE)</f>
        <v>0.80000001192092896</v>
      </c>
    </row>
    <row r="7602" spans="1:12" x14ac:dyDescent="0.25">
      <c r="A7602" s="103">
        <v>2000</v>
      </c>
      <c r="B7602" s="104" t="s">
        <v>317</v>
      </c>
      <c r="C7602" s="105" t="s">
        <v>318</v>
      </c>
      <c r="D7602" s="105" t="s">
        <v>240</v>
      </c>
      <c r="E7602" s="87" t="e">
        <f t="shared" si="165"/>
        <v>#N/A</v>
      </c>
      <c r="F7602" s="69" t="e">
        <f t="shared" si="165"/>
        <v>#N/A</v>
      </c>
      <c r="G7602" s="69" t="e">
        <f t="shared" si="165"/>
        <v>#N/A</v>
      </c>
      <c r="H7602" s="69" t="e">
        <f t="shared" si="165"/>
        <v>#N/A</v>
      </c>
      <c r="I7602" s="69" t="e">
        <f t="shared" si="165"/>
        <v>#N/A</v>
      </c>
      <c r="J7602" s="70" t="e">
        <f t="shared" si="165"/>
        <v>#N/A</v>
      </c>
      <c r="K7602" s="118">
        <f>VLOOKUP(B7602,WB.GDP.2000,'WB (WDI)'!$AQ$2,FALSE)</f>
        <v>14361.66807507205</v>
      </c>
      <c r="L7602" s="112">
        <f>VLOOKUP($B7602,WB.UNEMP.2000,'WB (WDI)'!$AQ$2,FALSE)</f>
        <v>8.3100004196166992</v>
      </c>
    </row>
    <row r="7603" spans="1:12" x14ac:dyDescent="0.25">
      <c r="A7603" s="103">
        <v>2000</v>
      </c>
      <c r="B7603" s="104" t="s">
        <v>319</v>
      </c>
      <c r="C7603" s="105" t="s">
        <v>320</v>
      </c>
      <c r="D7603" s="105" t="s">
        <v>240</v>
      </c>
      <c r="E7603" s="87">
        <f t="shared" si="165"/>
        <v>6.8</v>
      </c>
      <c r="F7603" s="69">
        <f t="shared" si="165"/>
        <v>4.8149543886516479</v>
      </c>
      <c r="G7603" s="69">
        <f t="shared" si="165"/>
        <v>4.7872929423691097</v>
      </c>
      <c r="H7603" s="69">
        <f t="shared" si="165"/>
        <v>8.3093599152136974</v>
      </c>
      <c r="I7603" s="69">
        <f t="shared" si="165"/>
        <v>8.219661073805856</v>
      </c>
      <c r="J7603" s="70">
        <f t="shared" si="165"/>
        <v>7.8848188371784547</v>
      </c>
      <c r="K7603" s="118">
        <f>VLOOKUP(B7603,WB.GDP.2000,'WB (WDI)'!$AQ$2,FALSE)</f>
        <v>33845.474559108785</v>
      </c>
      <c r="L7603" s="112">
        <f>VLOOKUP($B7603,WB.UNEMP.2000,'WB (WDI)'!$AQ$2,FALSE)</f>
        <v>3.4900000095367401</v>
      </c>
    </row>
    <row r="7604" spans="1:12" x14ac:dyDescent="0.25">
      <c r="A7604" s="103">
        <v>2000</v>
      </c>
      <c r="B7604" s="104" t="s">
        <v>321</v>
      </c>
      <c r="C7604" s="105" t="s">
        <v>322</v>
      </c>
      <c r="D7604" s="105" t="s">
        <v>240</v>
      </c>
      <c r="E7604" s="87" t="e">
        <f t="shared" ref="E7604:J7613" si="166">IF(ISNUMBER(VLOOKUP($B7604,EFW.2000,3,FALSE))=TRUE,VLOOKUP($B7604,EFW.2000,E$2,FALSE),NA())</f>
        <v>#N/A</v>
      </c>
      <c r="F7604" s="69" t="e">
        <f t="shared" si="166"/>
        <v>#N/A</v>
      </c>
      <c r="G7604" s="69" t="e">
        <f t="shared" si="166"/>
        <v>#N/A</v>
      </c>
      <c r="H7604" s="69" t="e">
        <f t="shared" si="166"/>
        <v>#N/A</v>
      </c>
      <c r="I7604" s="69" t="e">
        <f t="shared" si="166"/>
        <v>#N/A</v>
      </c>
      <c r="J7604" s="70" t="e">
        <f t="shared" si="166"/>
        <v>#N/A</v>
      </c>
      <c r="K7604" s="118">
        <f>VLOOKUP(B7604,WB.GDP.2000,'WB (WDI)'!$AQ$2,FALSE)</f>
        <v>86566.156755296484</v>
      </c>
      <c r="L7604" s="112">
        <f>VLOOKUP($B7604,WB.UNEMP.2000,'WB (WDI)'!$AQ$2,FALSE)</f>
        <v>0.56999999284744296</v>
      </c>
    </row>
    <row r="7605" spans="1:12" x14ac:dyDescent="0.25">
      <c r="A7605" s="103">
        <v>2000</v>
      </c>
      <c r="B7605" s="104" t="s">
        <v>323</v>
      </c>
      <c r="C7605" s="105" t="s">
        <v>324</v>
      </c>
      <c r="D7605" s="105" t="s">
        <v>240</v>
      </c>
      <c r="E7605" s="87" t="e">
        <f t="shared" si="166"/>
        <v>#N/A</v>
      </c>
      <c r="F7605" s="69" t="e">
        <f t="shared" si="166"/>
        <v>#N/A</v>
      </c>
      <c r="G7605" s="69" t="e">
        <f t="shared" si="166"/>
        <v>#N/A</v>
      </c>
      <c r="H7605" s="69" t="e">
        <f t="shared" si="166"/>
        <v>#N/A</v>
      </c>
      <c r="I7605" s="69" t="e">
        <f t="shared" si="166"/>
        <v>#N/A</v>
      </c>
      <c r="J7605" s="70" t="e">
        <f t="shared" si="166"/>
        <v>#N/A</v>
      </c>
      <c r="K7605" s="118">
        <f>VLOOKUP(B7605,WB.GDP.2000,'WB (WDI)'!$AQ$2,FALSE)</f>
        <v>41955.201699810823</v>
      </c>
      <c r="L7605" s="112">
        <f>VLOOKUP($B7605,WB.UNEMP.2000,'WB (WDI)'!$AQ$2,FALSE)</f>
        <v>4.5700001716613796</v>
      </c>
    </row>
    <row r="7606" spans="1:12" x14ac:dyDescent="0.25">
      <c r="A7606" s="103">
        <v>2000</v>
      </c>
      <c r="B7606" s="104" t="s">
        <v>325</v>
      </c>
      <c r="C7606" s="105" t="s">
        <v>326</v>
      </c>
      <c r="D7606" s="105" t="s">
        <v>240</v>
      </c>
      <c r="E7606" s="87" t="e">
        <f t="shared" si="166"/>
        <v>#N/A</v>
      </c>
      <c r="F7606" s="69" t="e">
        <f t="shared" si="166"/>
        <v>#N/A</v>
      </c>
      <c r="G7606" s="69" t="e">
        <f t="shared" si="166"/>
        <v>#N/A</v>
      </c>
      <c r="H7606" s="69" t="e">
        <f t="shared" si="166"/>
        <v>#N/A</v>
      </c>
      <c r="I7606" s="69" t="e">
        <f t="shared" si="166"/>
        <v>#N/A</v>
      </c>
      <c r="J7606" s="70" t="e">
        <f t="shared" si="166"/>
        <v>#N/A</v>
      </c>
      <c r="K7606" s="118">
        <f>VLOOKUP(B7606,WB.GDP.2000,'WB (WDI)'!$AQ$2,FALSE)</f>
        <v>4503.2488603114989</v>
      </c>
      <c r="L7606" s="112">
        <f>VLOOKUP($B7606,WB.UNEMP.2000,'WB (WDI)'!$AQ$2,FALSE)</f>
        <v>10.6300001144409</v>
      </c>
    </row>
    <row r="7607" spans="1:12" x14ac:dyDescent="0.25">
      <c r="A7607" s="103">
        <v>2000</v>
      </c>
      <c r="B7607" s="104" t="s">
        <v>327</v>
      </c>
      <c r="C7607" s="105" t="s">
        <v>328</v>
      </c>
      <c r="D7607" s="105" t="s">
        <v>240</v>
      </c>
      <c r="E7607" s="87">
        <f t="shared" si="166"/>
        <v>5.17</v>
      </c>
      <c r="F7607" s="69">
        <f t="shared" si="166"/>
        <v>5.3103824322977706</v>
      </c>
      <c r="G7607" s="69">
        <f t="shared" si="166"/>
        <v>3.6203744356619096</v>
      </c>
      <c r="H7607" s="69">
        <f t="shared" si="166"/>
        <v>6.4640516795572189</v>
      </c>
      <c r="I7607" s="69">
        <f t="shared" si="166"/>
        <v>4.8154760040710682</v>
      </c>
      <c r="J7607" s="70">
        <f t="shared" si="166"/>
        <v>5.6439747409433449</v>
      </c>
      <c r="K7607" s="118" t="e">
        <f>VLOOKUP(B7607,WB.GDP.2000,'WB (WDI)'!$AQ$2,FALSE)</f>
        <v>#N/A</v>
      </c>
      <c r="L7607" s="112">
        <f>VLOOKUP($B7607,WB.UNEMP.2000,'WB (WDI)'!$AQ$2,FALSE)</f>
        <v>9.5100002288818395</v>
      </c>
    </row>
    <row r="7608" spans="1:12" x14ac:dyDescent="0.25">
      <c r="A7608" s="103">
        <v>2000</v>
      </c>
      <c r="B7608" s="104" t="s">
        <v>329</v>
      </c>
      <c r="C7608" s="105" t="s">
        <v>330</v>
      </c>
      <c r="D7608" s="105" t="s">
        <v>240</v>
      </c>
      <c r="E7608" s="87">
        <f t="shared" si="166"/>
        <v>5.77</v>
      </c>
      <c r="F7608" s="69">
        <f t="shared" si="166"/>
        <v>7.1209575948698873</v>
      </c>
      <c r="G7608" s="69">
        <f t="shared" si="166"/>
        <v>5.0159045172342758</v>
      </c>
      <c r="H7608" s="69">
        <f t="shared" si="166"/>
        <v>3.5668848437492167</v>
      </c>
      <c r="I7608" s="69">
        <f t="shared" si="166"/>
        <v>7.2807144972866826</v>
      </c>
      <c r="J7608" s="70">
        <f t="shared" si="166"/>
        <v>5.8547699823755996</v>
      </c>
      <c r="K7608" s="118">
        <f>VLOOKUP(B7608,WB.GDP.2000,'WB (WDI)'!$AQ$2,FALSE)</f>
        <v>15482.867240646698</v>
      </c>
      <c r="L7608" s="112">
        <f>VLOOKUP($B7608,WB.UNEMP.2000,'WB (WDI)'!$AQ$2,FALSE)</f>
        <v>6.5</v>
      </c>
    </row>
    <row r="7609" spans="1:12" x14ac:dyDescent="0.25">
      <c r="A7609" s="103">
        <v>2000</v>
      </c>
      <c r="B7609" s="104" t="s">
        <v>331</v>
      </c>
      <c r="C7609" s="105" t="s">
        <v>332</v>
      </c>
      <c r="D7609" s="105" t="s">
        <v>240</v>
      </c>
      <c r="E7609" s="87">
        <f t="shared" si="166"/>
        <v>7.04</v>
      </c>
      <c r="F7609" s="69">
        <f t="shared" si="166"/>
        <v>5.742857624549746</v>
      </c>
      <c r="G7609" s="69">
        <f t="shared" si="166"/>
        <v>5.4179555564251363</v>
      </c>
      <c r="H7609" s="69">
        <f t="shared" si="166"/>
        <v>7.7473263242156634</v>
      </c>
      <c r="I7609" s="69">
        <f t="shared" si="166"/>
        <v>8.5842472337091564</v>
      </c>
      <c r="J7609" s="70">
        <f t="shared" si="166"/>
        <v>7.7284519135674588</v>
      </c>
      <c r="K7609" s="118">
        <f>VLOOKUP(B7609,WB.GDP.2000,'WB (WDI)'!$AQ$2,FALSE)</f>
        <v>102494.87814092722</v>
      </c>
      <c r="L7609" s="112">
        <f>VLOOKUP($B7609,WB.UNEMP.2000,'WB (WDI)'!$AQ$2,FALSE)</f>
        <v>2.25</v>
      </c>
    </row>
    <row r="7610" spans="1:12" x14ac:dyDescent="0.25">
      <c r="A7610" s="103">
        <v>2000</v>
      </c>
      <c r="B7610" s="104" t="s">
        <v>333</v>
      </c>
      <c r="C7610" s="105" t="s">
        <v>334</v>
      </c>
      <c r="D7610" s="105" t="s">
        <v>240</v>
      </c>
      <c r="E7610" s="87" t="e">
        <f t="shared" si="166"/>
        <v>#N/A</v>
      </c>
      <c r="F7610" s="69" t="e">
        <f t="shared" si="166"/>
        <v>#N/A</v>
      </c>
      <c r="G7610" s="69" t="e">
        <f t="shared" si="166"/>
        <v>#N/A</v>
      </c>
      <c r="H7610" s="69" t="e">
        <f t="shared" si="166"/>
        <v>#N/A</v>
      </c>
      <c r="I7610" s="69" t="e">
        <f t="shared" si="166"/>
        <v>#N/A</v>
      </c>
      <c r="J7610" s="70" t="e">
        <f t="shared" si="166"/>
        <v>#N/A</v>
      </c>
      <c r="K7610" s="118" t="e">
        <f>VLOOKUP(B7610,WB.GDP.2000,'WB (WDI)'!$AQ$2,FALSE)</f>
        <v>#N/A</v>
      </c>
      <c r="L7610" s="112">
        <f>VLOOKUP($B7610,WB.UNEMP.2000,'WB (WDI)'!$AQ$2,FALSE)</f>
        <v>11.569999694824199</v>
      </c>
    </row>
    <row r="7611" spans="1:12" x14ac:dyDescent="0.25">
      <c r="A7611" s="103">
        <v>2000</v>
      </c>
      <c r="B7611" s="104" t="s">
        <v>335</v>
      </c>
      <c r="C7611" s="105" t="s">
        <v>336</v>
      </c>
      <c r="D7611" s="105" t="s">
        <v>337</v>
      </c>
      <c r="E7611" s="87" t="e">
        <f t="shared" si="166"/>
        <v>#N/A</v>
      </c>
      <c r="F7611" s="69" t="e">
        <f t="shared" si="166"/>
        <v>#N/A</v>
      </c>
      <c r="G7611" s="69" t="e">
        <f t="shared" si="166"/>
        <v>#N/A</v>
      </c>
      <c r="H7611" s="69" t="e">
        <f t="shared" si="166"/>
        <v>#N/A</v>
      </c>
      <c r="I7611" s="69" t="e">
        <f t="shared" si="166"/>
        <v>#N/A</v>
      </c>
      <c r="J7611" s="70" t="e">
        <f t="shared" si="166"/>
        <v>#N/A</v>
      </c>
      <c r="K7611" s="118">
        <f>VLOOKUP(B7611,WB.GDP.2000,'WB (WDI)'!$AQ$2,FALSE)</f>
        <v>8053.1736380832399</v>
      </c>
      <c r="L7611" s="112">
        <f>VLOOKUP($B7611,WB.UNEMP.2000,'WB (WDI)'!$AQ$2,FALSE)</f>
        <v>12</v>
      </c>
    </row>
    <row r="7612" spans="1:12" x14ac:dyDescent="0.25">
      <c r="A7612" s="103">
        <v>2000</v>
      </c>
      <c r="B7612" s="104" t="s">
        <v>338</v>
      </c>
      <c r="C7612" s="105" t="s">
        <v>339</v>
      </c>
      <c r="D7612" s="105" t="s">
        <v>337</v>
      </c>
      <c r="E7612" s="87">
        <f t="shared" si="166"/>
        <v>5.8</v>
      </c>
      <c r="F7612" s="69">
        <f t="shared" si="166"/>
        <v>6.0195515187160868</v>
      </c>
      <c r="G7612" s="69">
        <f t="shared" si="166"/>
        <v>5.6988875701505135</v>
      </c>
      <c r="H7612" s="69">
        <f t="shared" si="166"/>
        <v>3.2341870100610648</v>
      </c>
      <c r="I7612" s="69">
        <f t="shared" si="166"/>
        <v>7.0441948485564545</v>
      </c>
      <c r="J7612" s="70">
        <f t="shared" si="166"/>
        <v>7.0236861035548115</v>
      </c>
      <c r="K7612" s="118">
        <f>VLOOKUP(B7612,WB.GDP.2000,'WB (WDI)'!$AQ$2,FALSE)</f>
        <v>10233.849915956356</v>
      </c>
      <c r="L7612" s="112">
        <f>VLOOKUP($B7612,WB.UNEMP.2000,'WB (WDI)'!$AQ$2,FALSE)</f>
        <v>16.219999313354499</v>
      </c>
    </row>
    <row r="7613" spans="1:12" x14ac:dyDescent="0.25">
      <c r="A7613" s="103">
        <v>2000</v>
      </c>
      <c r="B7613" s="104" t="s">
        <v>340</v>
      </c>
      <c r="C7613" s="105" t="s">
        <v>341</v>
      </c>
      <c r="D7613" s="105" t="s">
        <v>337</v>
      </c>
      <c r="E7613" s="87">
        <f t="shared" si="166"/>
        <v>7</v>
      </c>
      <c r="F7613" s="69">
        <f t="shared" si="166"/>
        <v>6.1297447463728707</v>
      </c>
      <c r="G7613" s="69">
        <f t="shared" si="166"/>
        <v>6.3790723088987775</v>
      </c>
      <c r="H7613" s="69">
        <f t="shared" si="166"/>
        <v>8.1289882561010405</v>
      </c>
      <c r="I7613" s="69">
        <f t="shared" si="166"/>
        <v>7.9880037357047424</v>
      </c>
      <c r="J7613" s="70">
        <f t="shared" si="166"/>
        <v>6.3533541920108938</v>
      </c>
      <c r="K7613" s="118">
        <f>VLOOKUP(B7613,WB.GDP.2000,'WB (WDI)'!$AQ$2,FALSE)</f>
        <v>25056.260940468877</v>
      </c>
      <c r="L7613" s="112">
        <f>VLOOKUP($B7613,WB.UNEMP.2000,'WB (WDI)'!$AQ$2,FALSE)</f>
        <v>8.7600002288818395</v>
      </c>
    </row>
    <row r="7614" spans="1:12" x14ac:dyDescent="0.25">
      <c r="A7614" s="103">
        <v>2000</v>
      </c>
      <c r="B7614" s="104" t="s">
        <v>342</v>
      </c>
      <c r="C7614" s="105" t="s">
        <v>343</v>
      </c>
      <c r="D7614" s="105" t="s">
        <v>337</v>
      </c>
      <c r="E7614" s="87">
        <f t="shared" ref="E7614:J7623" si="167">IF(ISNUMBER(VLOOKUP($B7614,EFW.2000,3,FALSE))=TRUE,VLOOKUP($B7614,EFW.2000,E$2,FALSE),NA())</f>
        <v>7.06</v>
      </c>
      <c r="F7614" s="69">
        <f t="shared" si="167"/>
        <v>6.830985880440724</v>
      </c>
      <c r="G7614" s="69">
        <f t="shared" si="167"/>
        <v>6.5669246813519182</v>
      </c>
      <c r="H7614" s="69">
        <f t="shared" si="167"/>
        <v>7.1570804188444788</v>
      </c>
      <c r="I7614" s="69">
        <f t="shared" si="167"/>
        <v>7.3990401222064239</v>
      </c>
      <c r="J7614" s="70">
        <f t="shared" si="167"/>
        <v>7.3574627537487318</v>
      </c>
      <c r="K7614" s="118">
        <f>VLOOKUP(B7614,WB.GDP.2000,'WB (WDI)'!$AQ$2,FALSE)</f>
        <v>19468.490371064207</v>
      </c>
      <c r="L7614" s="112">
        <f>VLOOKUP($B7614,WB.UNEMP.2000,'WB (WDI)'!$AQ$2,FALSE)</f>
        <v>6.5599999427795401</v>
      </c>
    </row>
    <row r="7615" spans="1:12" x14ac:dyDescent="0.25">
      <c r="A7615" s="103">
        <v>2000</v>
      </c>
      <c r="B7615" s="104" t="s">
        <v>344</v>
      </c>
      <c r="C7615" s="105" t="s">
        <v>345</v>
      </c>
      <c r="D7615" s="105" t="s">
        <v>337</v>
      </c>
      <c r="E7615" s="87">
        <f t="shared" si="167"/>
        <v>6.47</v>
      </c>
      <c r="F7615" s="69">
        <f t="shared" si="167"/>
        <v>5.3595700727549858</v>
      </c>
      <c r="G7615" s="69">
        <f t="shared" si="167"/>
        <v>6.1073745126072749</v>
      </c>
      <c r="H7615" s="69">
        <f t="shared" si="167"/>
        <v>7.4898508119645406</v>
      </c>
      <c r="I7615" s="69">
        <f t="shared" si="167"/>
        <v>6.9110638811743712</v>
      </c>
      <c r="J7615" s="70">
        <f t="shared" si="167"/>
        <v>6.4814244182372898</v>
      </c>
      <c r="K7615" s="118">
        <f>VLOOKUP(B7615,WB.GDP.2000,'WB (WDI)'!$AQ$2,FALSE)</f>
        <v>16309.55372222458</v>
      </c>
      <c r="L7615" s="112">
        <f>VLOOKUP($B7615,WB.UNEMP.2000,'WB (WDI)'!$AQ$2,FALSE)</f>
        <v>16.309999465942401</v>
      </c>
    </row>
    <row r="7616" spans="1:12" x14ac:dyDescent="0.25">
      <c r="A7616" s="103">
        <v>2000</v>
      </c>
      <c r="B7616" s="104" t="s">
        <v>346</v>
      </c>
      <c r="C7616" s="105" t="s">
        <v>347</v>
      </c>
      <c r="D7616" s="105" t="s">
        <v>337</v>
      </c>
      <c r="E7616" s="87" t="e">
        <f t="shared" si="167"/>
        <v>#N/A</v>
      </c>
      <c r="F7616" s="69" t="e">
        <f t="shared" si="167"/>
        <v>#N/A</v>
      </c>
      <c r="G7616" s="69" t="e">
        <f t="shared" si="167"/>
        <v>#N/A</v>
      </c>
      <c r="H7616" s="69" t="e">
        <f t="shared" si="167"/>
        <v>#N/A</v>
      </c>
      <c r="I7616" s="69" t="e">
        <f t="shared" si="167"/>
        <v>#N/A</v>
      </c>
      <c r="J7616" s="70" t="e">
        <f t="shared" si="167"/>
        <v>#N/A</v>
      </c>
      <c r="K7616" s="118">
        <f>VLOOKUP(B7616,WB.GDP.2000,'WB (WDI)'!$AQ$2,FALSE)</f>
        <v>5074.3770641921847</v>
      </c>
      <c r="L7616" s="112">
        <f>VLOOKUP($B7616,WB.UNEMP.2000,'WB (WDI)'!$AQ$2,FALSE)</f>
        <v>8.4600000381469709</v>
      </c>
    </row>
    <row r="7617" spans="1:12" x14ac:dyDescent="0.25">
      <c r="A7617" s="103">
        <v>2000</v>
      </c>
      <c r="B7617" s="104" t="s">
        <v>348</v>
      </c>
      <c r="C7617" s="105" t="s">
        <v>349</v>
      </c>
      <c r="D7617" s="105" t="s">
        <v>337</v>
      </c>
      <c r="E7617" s="87">
        <f t="shared" si="167"/>
        <v>5.55</v>
      </c>
      <c r="F7617" s="69">
        <f t="shared" si="167"/>
        <v>6.5392710459734458</v>
      </c>
      <c r="G7617" s="69">
        <f t="shared" si="167"/>
        <v>5.5053025754208642</v>
      </c>
      <c r="H7617" s="69">
        <f t="shared" si="167"/>
        <v>2.7107837033593816</v>
      </c>
      <c r="I7617" s="69">
        <f t="shared" si="167"/>
        <v>6.588690654285192</v>
      </c>
      <c r="J7617" s="70">
        <f t="shared" si="167"/>
        <v>6.388248416808735</v>
      </c>
      <c r="K7617" s="118">
        <f>VLOOKUP(B7617,WB.GDP.2000,'WB (WDI)'!$AQ$2,FALSE)</f>
        <v>12148.200098546711</v>
      </c>
      <c r="L7617" s="112">
        <f>VLOOKUP($B7617,WB.UNEMP.2000,'WB (WDI)'!$AQ$2,FALSE)</f>
        <v>6.9699997901916504</v>
      </c>
    </row>
    <row r="7618" spans="1:12" x14ac:dyDescent="0.25">
      <c r="A7618" s="103">
        <v>2000</v>
      </c>
      <c r="B7618" s="104" t="s">
        <v>350</v>
      </c>
      <c r="C7618" s="105" t="s">
        <v>351</v>
      </c>
      <c r="D7618" s="105" t="s">
        <v>337</v>
      </c>
      <c r="E7618" s="87">
        <f t="shared" si="167"/>
        <v>5.22</v>
      </c>
      <c r="F7618" s="69">
        <f t="shared" si="167"/>
        <v>6.3336482081261174</v>
      </c>
      <c r="G7618" s="69">
        <f t="shared" si="167"/>
        <v>5.1553981257818231</v>
      </c>
      <c r="H7618" s="69">
        <f t="shared" si="167"/>
        <v>3.6598765100655291</v>
      </c>
      <c r="I7618" s="69">
        <f t="shared" si="167"/>
        <v>5.9784571499945427</v>
      </c>
      <c r="J7618" s="70">
        <f t="shared" si="167"/>
        <v>4.9974331375487813</v>
      </c>
      <c r="K7618" s="118">
        <f>VLOOKUP(B7618,WB.GDP.2000,'WB (WDI)'!$AQ$2,FALSE)</f>
        <v>14614.633739253401</v>
      </c>
      <c r="L7618" s="112">
        <f>VLOOKUP($B7618,WB.UNEMP.2000,'WB (WDI)'!$AQ$2,FALSE)</f>
        <v>10.579999923706101</v>
      </c>
    </row>
    <row r="7619" spans="1:12" x14ac:dyDescent="0.25">
      <c r="A7619" s="103">
        <v>2000</v>
      </c>
      <c r="B7619" s="104" t="s">
        <v>352</v>
      </c>
      <c r="C7619" s="105" t="s">
        <v>353</v>
      </c>
      <c r="D7619" s="105" t="s">
        <v>337</v>
      </c>
      <c r="E7619" s="87">
        <f t="shared" si="167"/>
        <v>6.9</v>
      </c>
      <c r="F7619" s="69">
        <f t="shared" si="167"/>
        <v>6.0378497945897838</v>
      </c>
      <c r="G7619" s="69">
        <f t="shared" si="167"/>
        <v>6.548692293850606</v>
      </c>
      <c r="H7619" s="69">
        <f t="shared" si="167"/>
        <v>7.9003071329564936</v>
      </c>
      <c r="I7619" s="69">
        <f t="shared" si="167"/>
        <v>7.4411562776331337</v>
      </c>
      <c r="J7619" s="70">
        <f t="shared" si="167"/>
        <v>6.5860057069903553</v>
      </c>
      <c r="K7619" s="118">
        <f>VLOOKUP(B7619,WB.GDP.2000,'WB (WDI)'!$AQ$2,FALSE)</f>
        <v>15710.524770210826</v>
      </c>
      <c r="L7619" s="112">
        <f>VLOOKUP($B7619,WB.UNEMP.2000,'WB (WDI)'!$AQ$2,FALSE)</f>
        <v>19.059999465942401</v>
      </c>
    </row>
    <row r="7620" spans="1:12" x14ac:dyDescent="0.25">
      <c r="A7620" s="103">
        <v>2000</v>
      </c>
      <c r="B7620" s="104" t="s">
        <v>354</v>
      </c>
      <c r="C7620" s="105" t="s">
        <v>355</v>
      </c>
      <c r="D7620" s="105" t="s">
        <v>337</v>
      </c>
      <c r="E7620" s="87">
        <f t="shared" si="167"/>
        <v>4.91</v>
      </c>
      <c r="F7620" s="69">
        <f t="shared" si="167"/>
        <v>6.0285616170943115</v>
      </c>
      <c r="G7620" s="69">
        <f t="shared" si="167"/>
        <v>5.2259686563464465</v>
      </c>
      <c r="H7620" s="69">
        <f t="shared" si="167"/>
        <v>2.2441753323102036</v>
      </c>
      <c r="I7620" s="69">
        <f t="shared" si="167"/>
        <v>5.9357353812369382</v>
      </c>
      <c r="J7620" s="70">
        <f t="shared" si="167"/>
        <v>5.1196703904833356</v>
      </c>
      <c r="K7620" s="118">
        <f>VLOOKUP(B7620,WB.GDP.2000,'WB (WDI)'!$AQ$2,FALSE)</f>
        <v>7221.4656077691798</v>
      </c>
      <c r="L7620" s="112">
        <f>VLOOKUP($B7620,WB.UNEMP.2000,'WB (WDI)'!$AQ$2,FALSE)</f>
        <v>11.710000038146999</v>
      </c>
    </row>
    <row r="7621" spans="1:12" x14ac:dyDescent="0.25">
      <c r="A7621" s="103">
        <v>2000</v>
      </c>
      <c r="B7621" s="104" t="s">
        <v>356</v>
      </c>
      <c r="C7621" s="105" t="s">
        <v>357</v>
      </c>
      <c r="D7621" s="105" t="s">
        <v>337</v>
      </c>
      <c r="E7621" s="87" t="e">
        <f t="shared" si="167"/>
        <v>#N/A</v>
      </c>
      <c r="F7621" s="69" t="e">
        <f t="shared" si="167"/>
        <v>#N/A</v>
      </c>
      <c r="G7621" s="69" t="e">
        <f t="shared" si="167"/>
        <v>#N/A</v>
      </c>
      <c r="H7621" s="69" t="e">
        <f t="shared" si="167"/>
        <v>#N/A</v>
      </c>
      <c r="I7621" s="69" t="e">
        <f t="shared" si="167"/>
        <v>#N/A</v>
      </c>
      <c r="J7621" s="70" t="e">
        <f t="shared" si="167"/>
        <v>#N/A</v>
      </c>
      <c r="K7621" s="118" t="e">
        <f>VLOOKUP(B7621,WB.GDP.2000,'WB (WDI)'!$AQ$2,FALSE)</f>
        <v>#N/A</v>
      </c>
      <c r="L7621" s="112" t="e">
        <f>VLOOKUP($B7621,WB.UNEMP.2000,'WB (WDI)'!$AQ$2,FALSE)</f>
        <v>#N/A</v>
      </c>
    </row>
    <row r="7622" spans="1:12" x14ac:dyDescent="0.25">
      <c r="A7622" s="103">
        <v>2000</v>
      </c>
      <c r="B7622" s="104" t="s">
        <v>358</v>
      </c>
      <c r="C7622" s="105" t="s">
        <v>359</v>
      </c>
      <c r="D7622" s="105" t="s">
        <v>337</v>
      </c>
      <c r="E7622" s="87">
        <f t="shared" si="167"/>
        <v>8.0399999999999991</v>
      </c>
      <c r="F7622" s="69">
        <f t="shared" si="167"/>
        <v>4.7353715751069538</v>
      </c>
      <c r="G7622" s="69">
        <f t="shared" si="167"/>
        <v>8.464018267045093</v>
      </c>
      <c r="H7622" s="69">
        <f t="shared" si="167"/>
        <v>9.7141023334902705</v>
      </c>
      <c r="I7622" s="69">
        <f t="shared" si="167"/>
        <v>9.1942172878546966</v>
      </c>
      <c r="J7622" s="70">
        <f t="shared" si="167"/>
        <v>8.0681998323476769</v>
      </c>
      <c r="K7622" s="118">
        <f>VLOOKUP(B7622,WB.GDP.2000,'WB (WDI)'!$AQ$2,FALSE)</f>
        <v>49063.182695187214</v>
      </c>
      <c r="L7622" s="112">
        <f>VLOOKUP($B7622,WB.UNEMP.2000,'WB (WDI)'!$AQ$2,FALSE)</f>
        <v>4.4800000190734899</v>
      </c>
    </row>
    <row r="7623" spans="1:12" x14ac:dyDescent="0.25">
      <c r="A7623" s="103">
        <v>2000</v>
      </c>
      <c r="B7623" s="104" t="s">
        <v>360</v>
      </c>
      <c r="C7623" s="105" t="s">
        <v>361</v>
      </c>
      <c r="D7623" s="105" t="s">
        <v>337</v>
      </c>
      <c r="E7623" s="87">
        <f t="shared" si="167"/>
        <v>7.71</v>
      </c>
      <c r="F7623" s="69">
        <f t="shared" si="167"/>
        <v>6.8028310982508602</v>
      </c>
      <c r="G7623" s="69">
        <f t="shared" si="167"/>
        <v>6.8442543943447998</v>
      </c>
      <c r="H7623" s="69">
        <f t="shared" si="167"/>
        <v>8.6660145144991603</v>
      </c>
      <c r="I7623" s="69">
        <f t="shared" si="167"/>
        <v>8.7497553781497803</v>
      </c>
      <c r="J7623" s="70">
        <f t="shared" si="167"/>
        <v>7.4622127036057124</v>
      </c>
      <c r="K7623" s="118">
        <f>VLOOKUP(B7623,WB.GDP.2000,'WB (WDI)'!$AQ$2,FALSE)</f>
        <v>17830.35867552345</v>
      </c>
      <c r="L7623" s="112">
        <f>VLOOKUP($B7623,WB.UNEMP.2000,'WB (WDI)'!$AQ$2,FALSE)</f>
        <v>13.3599996566772</v>
      </c>
    </row>
    <row r="7624" spans="1:12" x14ac:dyDescent="0.25">
      <c r="A7624" s="103">
        <v>2000</v>
      </c>
      <c r="B7624" s="104" t="s">
        <v>362</v>
      </c>
      <c r="C7624" s="105" t="s">
        <v>363</v>
      </c>
      <c r="D7624" s="105" t="s">
        <v>337</v>
      </c>
      <c r="E7624" s="87" t="e">
        <f t="shared" ref="E7624:J7633" si="168">IF(ISNUMBER(VLOOKUP($B7624,EFW.2000,3,FALSE))=TRUE,VLOOKUP($B7624,EFW.2000,E$2,FALSE),NA())</f>
        <v>#N/A</v>
      </c>
      <c r="F7624" s="69" t="e">
        <f t="shared" si="168"/>
        <v>#N/A</v>
      </c>
      <c r="G7624" s="69" t="e">
        <f t="shared" si="168"/>
        <v>#N/A</v>
      </c>
      <c r="H7624" s="69" t="e">
        <f t="shared" si="168"/>
        <v>#N/A</v>
      </c>
      <c r="I7624" s="69" t="e">
        <f t="shared" si="168"/>
        <v>#N/A</v>
      </c>
      <c r="J7624" s="70" t="e">
        <f t="shared" si="168"/>
        <v>#N/A</v>
      </c>
      <c r="K7624" s="118" t="e">
        <f>VLOOKUP(B7624,WB.GDP.2000,'WB (WDI)'!$AQ$2,FALSE)</f>
        <v>#N/A</v>
      </c>
      <c r="L7624" s="112" t="e">
        <f>VLOOKUP($B7624,WB.UNEMP.2000,'WB (WDI)'!$AQ$2,FALSE)</f>
        <v>#N/A</v>
      </c>
    </row>
    <row r="7625" spans="1:12" x14ac:dyDescent="0.25">
      <c r="A7625" s="103">
        <v>2000</v>
      </c>
      <c r="B7625" s="104" t="s">
        <v>364</v>
      </c>
      <c r="C7625" s="105" t="s">
        <v>365</v>
      </c>
      <c r="D7625" s="105" t="s">
        <v>337</v>
      </c>
      <c r="E7625" s="87">
        <f t="shared" si="168"/>
        <v>8.01</v>
      </c>
      <c r="F7625" s="69">
        <f t="shared" si="168"/>
        <v>5.3646202397806535</v>
      </c>
      <c r="G7625" s="69">
        <f t="shared" si="168"/>
        <v>8.4655228560691675</v>
      </c>
      <c r="H7625" s="69">
        <f t="shared" si="168"/>
        <v>9.5484815024629484</v>
      </c>
      <c r="I7625" s="69">
        <f t="shared" si="168"/>
        <v>9.0914440697634618</v>
      </c>
      <c r="J7625" s="70">
        <f t="shared" si="168"/>
        <v>7.5658340220631315</v>
      </c>
      <c r="K7625" s="118">
        <f>VLOOKUP(B7625,WB.GDP.2000,'WB (WDI)'!$AQ$2,FALSE)</f>
        <v>39926.413684046776</v>
      </c>
      <c r="L7625" s="112">
        <f>VLOOKUP($B7625,WB.UNEMP.2000,'WB (WDI)'!$AQ$2,FALSE)</f>
        <v>11.1300001144409</v>
      </c>
    </row>
    <row r="7626" spans="1:12" x14ac:dyDescent="0.25">
      <c r="A7626" s="103">
        <v>2000</v>
      </c>
      <c r="B7626" s="104" t="s">
        <v>366</v>
      </c>
      <c r="C7626" s="105" t="s">
        <v>367</v>
      </c>
      <c r="D7626" s="105" t="s">
        <v>337</v>
      </c>
      <c r="E7626" s="87" t="e">
        <f t="shared" si="168"/>
        <v>#N/A</v>
      </c>
      <c r="F7626" s="69" t="e">
        <f t="shared" si="168"/>
        <v>#N/A</v>
      </c>
      <c r="G7626" s="69" t="e">
        <f t="shared" si="168"/>
        <v>#N/A</v>
      </c>
      <c r="H7626" s="69" t="e">
        <f t="shared" si="168"/>
        <v>#N/A</v>
      </c>
      <c r="I7626" s="69" t="e">
        <f t="shared" si="168"/>
        <v>#N/A</v>
      </c>
      <c r="J7626" s="70" t="e">
        <f t="shared" si="168"/>
        <v>#N/A</v>
      </c>
      <c r="K7626" s="118" t="e">
        <f>VLOOKUP(B7626,WB.GDP.2000,'WB (WDI)'!$AQ$2,FALSE)</f>
        <v>#N/A</v>
      </c>
      <c r="L7626" s="112" t="e">
        <f>VLOOKUP($B7626,WB.UNEMP.2000,'WB (WDI)'!$AQ$2,FALSE)</f>
        <v>#N/A</v>
      </c>
    </row>
    <row r="7627" spans="1:12" x14ac:dyDescent="0.25">
      <c r="A7627" s="103">
        <v>2000</v>
      </c>
      <c r="B7627" s="104" t="s">
        <v>368</v>
      </c>
      <c r="C7627" s="105" t="s">
        <v>369</v>
      </c>
      <c r="D7627" s="105" t="s">
        <v>337</v>
      </c>
      <c r="E7627" s="87">
        <f t="shared" si="168"/>
        <v>7.98</v>
      </c>
      <c r="F7627" s="69">
        <f t="shared" si="168"/>
        <v>6.7668748819259603</v>
      </c>
      <c r="G7627" s="69">
        <f t="shared" si="168"/>
        <v>8.0337861456825408</v>
      </c>
      <c r="H7627" s="69">
        <f t="shared" si="168"/>
        <v>9.1844060123881857</v>
      </c>
      <c r="I7627" s="69">
        <f t="shared" si="168"/>
        <v>8.0755500808502187</v>
      </c>
      <c r="J7627" s="70">
        <f t="shared" si="168"/>
        <v>7.843511219882835</v>
      </c>
      <c r="K7627" s="118">
        <f>VLOOKUP(B7627,WB.GDP.2000,'WB (WDI)'!$AQ$2,FALSE)</f>
        <v>40568.798851454485</v>
      </c>
      <c r="L7627" s="112">
        <f>VLOOKUP($B7627,WB.UNEMP.2000,'WB (WDI)'!$AQ$2,FALSE)</f>
        <v>1.9400000572204601</v>
      </c>
    </row>
    <row r="7628" spans="1:12" x14ac:dyDescent="0.25">
      <c r="A7628" s="103">
        <v>2000</v>
      </c>
      <c r="B7628" s="104" t="s">
        <v>370</v>
      </c>
      <c r="C7628" s="105" t="s">
        <v>371</v>
      </c>
      <c r="D7628" s="105" t="s">
        <v>337</v>
      </c>
      <c r="E7628" s="87">
        <f t="shared" si="168"/>
        <v>8.09</v>
      </c>
      <c r="F7628" s="69">
        <f t="shared" si="168"/>
        <v>6.5022297075354532</v>
      </c>
      <c r="G7628" s="69">
        <f t="shared" si="168"/>
        <v>7.5214852171905617</v>
      </c>
      <c r="H7628" s="69">
        <f t="shared" si="168"/>
        <v>9.4250927940772691</v>
      </c>
      <c r="I7628" s="69">
        <f t="shared" si="168"/>
        <v>9.2446758204967647</v>
      </c>
      <c r="J7628" s="70">
        <f t="shared" si="168"/>
        <v>7.7638653897826613</v>
      </c>
      <c r="K7628" s="118">
        <f>VLOOKUP(B7628,WB.GDP.2000,'WB (WDI)'!$AQ$2,FALSE)</f>
        <v>47970.345283718423</v>
      </c>
      <c r="L7628" s="112">
        <f>VLOOKUP($B7628,WB.UNEMP.2000,'WB (WDI)'!$AQ$2,FALSE)</f>
        <v>4.3200001716613796</v>
      </c>
    </row>
    <row r="7629" spans="1:12" x14ac:dyDescent="0.25">
      <c r="A7629" s="103">
        <v>2000</v>
      </c>
      <c r="B7629" s="104" t="s">
        <v>372</v>
      </c>
      <c r="C7629" s="105" t="s">
        <v>373</v>
      </c>
      <c r="D7629" s="105" t="s">
        <v>337</v>
      </c>
      <c r="E7629" s="87" t="e">
        <f t="shared" si="168"/>
        <v>#N/A</v>
      </c>
      <c r="F7629" s="69" t="e">
        <f t="shared" si="168"/>
        <v>#N/A</v>
      </c>
      <c r="G7629" s="69" t="e">
        <f t="shared" si="168"/>
        <v>#N/A</v>
      </c>
      <c r="H7629" s="69" t="e">
        <f t="shared" si="168"/>
        <v>#N/A</v>
      </c>
      <c r="I7629" s="69" t="e">
        <f t="shared" si="168"/>
        <v>#N/A</v>
      </c>
      <c r="J7629" s="70" t="e">
        <f t="shared" si="168"/>
        <v>#N/A</v>
      </c>
      <c r="K7629" s="118" t="e">
        <f>VLOOKUP(B7629,WB.GDP.2000,'WB (WDI)'!$AQ$2,FALSE)</f>
        <v>#N/A</v>
      </c>
      <c r="L7629" s="112" t="e">
        <f>VLOOKUP($B7629,WB.UNEMP.2000,'WB (WDI)'!$AQ$2,FALSE)</f>
        <v>#N/A</v>
      </c>
    </row>
    <row r="7630" spans="1:12" x14ac:dyDescent="0.25">
      <c r="A7630" s="103">
        <v>2000</v>
      </c>
      <c r="B7630" s="104" t="s">
        <v>374</v>
      </c>
      <c r="C7630" s="105" t="s">
        <v>375</v>
      </c>
      <c r="D7630" s="105" t="s">
        <v>337</v>
      </c>
      <c r="E7630" s="87" t="e">
        <f t="shared" si="168"/>
        <v>#N/A</v>
      </c>
      <c r="F7630" s="69" t="e">
        <f t="shared" si="168"/>
        <v>#N/A</v>
      </c>
      <c r="G7630" s="69" t="e">
        <f t="shared" si="168"/>
        <v>#N/A</v>
      </c>
      <c r="H7630" s="69" t="e">
        <f t="shared" si="168"/>
        <v>#N/A</v>
      </c>
      <c r="I7630" s="69" t="e">
        <f t="shared" si="168"/>
        <v>#N/A</v>
      </c>
      <c r="J7630" s="70" t="e">
        <f t="shared" si="168"/>
        <v>#N/A</v>
      </c>
      <c r="K7630" s="118" t="e">
        <f>VLOOKUP(B7630,WB.GDP.2000,'WB (WDI)'!$AQ$2,FALSE)</f>
        <v>#N/A</v>
      </c>
      <c r="L7630" s="112" t="e">
        <f>VLOOKUP($B7630,WB.UNEMP.2000,'WB (WDI)'!$AQ$2,FALSE)</f>
        <v>#N/A</v>
      </c>
    </row>
    <row r="7631" spans="1:12" x14ac:dyDescent="0.25">
      <c r="A7631" s="103">
        <v>2000</v>
      </c>
      <c r="B7631" s="104" t="s">
        <v>376</v>
      </c>
      <c r="C7631" s="105" t="s">
        <v>377</v>
      </c>
      <c r="D7631" s="105" t="s">
        <v>337</v>
      </c>
      <c r="E7631" s="87">
        <f t="shared" si="168"/>
        <v>7.57</v>
      </c>
      <c r="F7631" s="69">
        <f t="shared" si="168"/>
        <v>7.0906532261764541</v>
      </c>
      <c r="G7631" s="69">
        <f t="shared" si="168"/>
        <v>6.6122143709652352</v>
      </c>
      <c r="H7631" s="69">
        <f t="shared" si="168"/>
        <v>8.5514122335988763</v>
      </c>
      <c r="I7631" s="69">
        <f t="shared" si="168"/>
        <v>8.1771505134176135</v>
      </c>
      <c r="J7631" s="70">
        <f t="shared" si="168"/>
        <v>7.3987179746114089</v>
      </c>
      <c r="K7631" s="118">
        <f>VLOOKUP(B7631,WB.GDP.2000,'WB (WDI)'!$AQ$2,FALSE)</f>
        <v>12904.376486867593</v>
      </c>
      <c r="L7631" s="112">
        <f>VLOOKUP($B7631,WB.UNEMP.2000,'WB (WDI)'!$AQ$2,FALSE)</f>
        <v>14.210000038146999</v>
      </c>
    </row>
    <row r="7632" spans="1:12" x14ac:dyDescent="0.25">
      <c r="A7632" s="103">
        <v>2000</v>
      </c>
      <c r="B7632" s="104" t="s">
        <v>378</v>
      </c>
      <c r="C7632" s="105" t="s">
        <v>379</v>
      </c>
      <c r="D7632" s="105" t="s">
        <v>337</v>
      </c>
      <c r="E7632" s="87">
        <f t="shared" si="168"/>
        <v>6.95</v>
      </c>
      <c r="F7632" s="69">
        <f t="shared" si="168"/>
        <v>7.0896255863946651</v>
      </c>
      <c r="G7632" s="69">
        <f t="shared" si="168"/>
        <v>6.4810839018566817</v>
      </c>
      <c r="H7632" s="69">
        <f t="shared" si="168"/>
        <v>7.0911073110701892</v>
      </c>
      <c r="I7632" s="69">
        <f t="shared" si="168"/>
        <v>8.3690254044546979</v>
      </c>
      <c r="J7632" s="70">
        <f t="shared" si="168"/>
        <v>5.7081172041738872</v>
      </c>
      <c r="K7632" s="118">
        <f>VLOOKUP(B7632,WB.GDP.2000,'WB (WDI)'!$AQ$2,FALSE)</f>
        <v>13890.923898092946</v>
      </c>
      <c r="L7632" s="112">
        <f>VLOOKUP($B7632,WB.UNEMP.2000,'WB (WDI)'!$AQ$2,FALSE)</f>
        <v>15.930000305175801</v>
      </c>
    </row>
    <row r="7633" spans="1:12" x14ac:dyDescent="0.25">
      <c r="A7633" s="103">
        <v>2000</v>
      </c>
      <c r="B7633" s="104" t="s">
        <v>380</v>
      </c>
      <c r="C7633" s="105" t="s">
        <v>381</v>
      </c>
      <c r="D7633" s="105" t="s">
        <v>337</v>
      </c>
      <c r="E7633" s="87">
        <f t="shared" si="168"/>
        <v>7.71</v>
      </c>
      <c r="F7633" s="69">
        <f t="shared" si="168"/>
        <v>5.3906277323680225</v>
      </c>
      <c r="G7633" s="69">
        <f t="shared" si="168"/>
        <v>8.3928210449523331</v>
      </c>
      <c r="H7633" s="69">
        <f t="shared" si="168"/>
        <v>9.0260178927911525</v>
      </c>
      <c r="I7633" s="69">
        <f t="shared" si="168"/>
        <v>8.4592575540013293</v>
      </c>
      <c r="J7633" s="70">
        <f t="shared" si="168"/>
        <v>7.2857788549335583</v>
      </c>
      <c r="K7633" s="118">
        <f>VLOOKUP(B7633,WB.GDP.2000,'WB (WDI)'!$AQ$2,FALSE)</f>
        <v>57309.818614665419</v>
      </c>
      <c r="L7633" s="112">
        <f>VLOOKUP($B7633,WB.UNEMP.2000,'WB (WDI)'!$AQ$2,FALSE)</f>
        <v>3.46000003814697</v>
      </c>
    </row>
    <row r="7634" spans="1:12" x14ac:dyDescent="0.25">
      <c r="A7634" s="103">
        <v>2000</v>
      </c>
      <c r="B7634" s="104"/>
      <c r="C7634" s="105" t="s">
        <v>382</v>
      </c>
      <c r="D7634" s="105" t="s">
        <v>337</v>
      </c>
      <c r="E7634" s="87" t="e">
        <f t="shared" ref="E7634:J7643" si="169">IF(ISNUMBER(VLOOKUP($B7634,EFW.2000,3,FALSE))=TRUE,VLOOKUP($B7634,EFW.2000,E$2,FALSE),NA())</f>
        <v>#N/A</v>
      </c>
      <c r="F7634" s="69" t="e">
        <f t="shared" si="169"/>
        <v>#N/A</v>
      </c>
      <c r="G7634" s="69" t="e">
        <f t="shared" si="169"/>
        <v>#N/A</v>
      </c>
      <c r="H7634" s="69" t="e">
        <f t="shared" si="169"/>
        <v>#N/A</v>
      </c>
      <c r="I7634" s="69" t="e">
        <f t="shared" si="169"/>
        <v>#N/A</v>
      </c>
      <c r="J7634" s="70" t="e">
        <f t="shared" si="169"/>
        <v>#N/A</v>
      </c>
      <c r="K7634" s="118" t="e">
        <f>VLOOKUP(B7634,WB.GDP.2000,'WB (WDI)'!$AQ$2,FALSE)</f>
        <v>#N/A</v>
      </c>
      <c r="L7634" s="112" t="e">
        <f>VLOOKUP($B7634,WB.UNEMP.2000,'WB (WDI)'!$AQ$2,FALSE)</f>
        <v>#N/A</v>
      </c>
    </row>
    <row r="7635" spans="1:12" x14ac:dyDescent="0.25">
      <c r="A7635" s="103">
        <v>2000</v>
      </c>
      <c r="B7635" s="104" t="s">
        <v>383</v>
      </c>
      <c r="C7635" s="105" t="s">
        <v>384</v>
      </c>
      <c r="D7635" s="105" t="s">
        <v>337</v>
      </c>
      <c r="E7635" s="87" t="e">
        <f t="shared" si="169"/>
        <v>#N/A</v>
      </c>
      <c r="F7635" s="69" t="e">
        <f t="shared" si="169"/>
        <v>#N/A</v>
      </c>
      <c r="G7635" s="69" t="e">
        <f t="shared" si="169"/>
        <v>#N/A</v>
      </c>
      <c r="H7635" s="69" t="e">
        <f t="shared" si="169"/>
        <v>#N/A</v>
      </c>
      <c r="I7635" s="69" t="e">
        <f t="shared" si="169"/>
        <v>#N/A</v>
      </c>
      <c r="J7635" s="70" t="e">
        <f t="shared" si="169"/>
        <v>#N/A</v>
      </c>
      <c r="K7635" s="118" t="e">
        <f>VLOOKUP(B7635,WB.GDP.2000,'WB (WDI)'!$AQ$2,FALSE)</f>
        <v>#N/A</v>
      </c>
      <c r="L7635" s="112" t="e">
        <f>VLOOKUP($B7635,WB.UNEMP.2000,'WB (WDI)'!$AQ$2,FALSE)</f>
        <v>#N/A</v>
      </c>
    </row>
    <row r="7636" spans="1:12" x14ac:dyDescent="0.25">
      <c r="A7636" s="103">
        <v>2000</v>
      </c>
      <c r="B7636" s="104" t="s">
        <v>385</v>
      </c>
      <c r="C7636" s="105" t="s">
        <v>386</v>
      </c>
      <c r="D7636" s="105" t="s">
        <v>337</v>
      </c>
      <c r="E7636" s="87">
        <f t="shared" si="169"/>
        <v>7.83</v>
      </c>
      <c r="F7636" s="69">
        <f t="shared" si="169"/>
        <v>4.8182177281758545</v>
      </c>
      <c r="G7636" s="69">
        <f t="shared" si="169"/>
        <v>7.9762164530462751</v>
      </c>
      <c r="H7636" s="69">
        <f t="shared" si="169"/>
        <v>9.8380459388475376</v>
      </c>
      <c r="I7636" s="69">
        <f t="shared" si="169"/>
        <v>8.9376014736096163</v>
      </c>
      <c r="J7636" s="70">
        <f t="shared" si="169"/>
        <v>7.5713493210640577</v>
      </c>
      <c r="K7636" s="118">
        <f>VLOOKUP(B7636,WB.GDP.2000,'WB (WDI)'!$AQ$2,FALSE)</f>
        <v>40755.0868645882</v>
      </c>
      <c r="L7636" s="112">
        <f>VLOOKUP($B7636,WB.UNEMP.2000,'WB (WDI)'!$AQ$2,FALSE)</f>
        <v>5.4699997901916504</v>
      </c>
    </row>
    <row r="7637" spans="1:12" x14ac:dyDescent="0.25">
      <c r="A7637" s="103">
        <v>2000</v>
      </c>
      <c r="B7637" s="104" t="s">
        <v>387</v>
      </c>
      <c r="C7637" s="105" t="s">
        <v>648</v>
      </c>
      <c r="D7637" s="105" t="s">
        <v>337</v>
      </c>
      <c r="E7637" s="87">
        <f t="shared" si="169"/>
        <v>8.5</v>
      </c>
      <c r="F7637" s="69">
        <f t="shared" si="169"/>
        <v>7.1940968545237212</v>
      </c>
      <c r="G7637" s="69">
        <f t="shared" si="169"/>
        <v>8.0028094745334073</v>
      </c>
      <c r="H7637" s="69">
        <f t="shared" si="169"/>
        <v>9.3113387157639274</v>
      </c>
      <c r="I7637" s="69">
        <f t="shared" si="169"/>
        <v>9.3882473511348188</v>
      </c>
      <c r="J7637" s="70">
        <f t="shared" si="169"/>
        <v>8.5984305927732958</v>
      </c>
      <c r="K7637" s="118">
        <f>VLOOKUP(B7637,WB.GDP.2000,'WB (WDI)'!$AQ$2,FALSE)</f>
        <v>38115.168871858536</v>
      </c>
      <c r="L7637" s="112">
        <f>VLOOKUP($B7637,WB.UNEMP.2000,'WB (WDI)'!$AQ$2,FALSE)</f>
        <v>5.5599999427795401</v>
      </c>
    </row>
    <row r="7638" spans="1:12" x14ac:dyDescent="0.25">
      <c r="A7638" s="103">
        <v>2000</v>
      </c>
      <c r="B7638" s="104" t="s">
        <v>388</v>
      </c>
      <c r="C7638" s="105" t="s">
        <v>389</v>
      </c>
      <c r="D7638" s="105" t="s">
        <v>337</v>
      </c>
      <c r="E7638" s="87">
        <f t="shared" si="169"/>
        <v>6.39</v>
      </c>
      <c r="F7638" s="69">
        <f t="shared" si="169"/>
        <v>7.6649758966231945</v>
      </c>
      <c r="G7638" s="69">
        <f t="shared" si="169"/>
        <v>4.8603666933895999</v>
      </c>
      <c r="H7638" s="69">
        <f t="shared" si="169"/>
        <v>7.3962837870589908</v>
      </c>
      <c r="I7638" s="69">
        <f t="shared" si="169"/>
        <v>5.8268552937066804</v>
      </c>
      <c r="J7638" s="70">
        <f t="shared" si="169"/>
        <v>6.1887929252276406</v>
      </c>
      <c r="K7638" s="118">
        <f>VLOOKUP(B7638,WB.GDP.2000,'WB (WDI)'!$AQ$2,FALSE)</f>
        <v>5911.9560968797932</v>
      </c>
      <c r="L7638" s="112">
        <f>VLOOKUP($B7638,WB.UNEMP.2000,'WB (WDI)'!$AQ$2,FALSE)</f>
        <v>16.579999923706101</v>
      </c>
    </row>
    <row r="7639" spans="1:12" x14ac:dyDescent="0.25">
      <c r="A7639" s="103">
        <v>2000</v>
      </c>
      <c r="B7639" s="104" t="s">
        <v>390</v>
      </c>
      <c r="C7639" s="105" t="s">
        <v>391</v>
      </c>
      <c r="D7639" s="105" t="s">
        <v>337</v>
      </c>
      <c r="E7639" s="87" t="e">
        <f t="shared" si="169"/>
        <v>#N/A</v>
      </c>
      <c r="F7639" s="69" t="e">
        <f t="shared" si="169"/>
        <v>#N/A</v>
      </c>
      <c r="G7639" s="69" t="e">
        <f t="shared" si="169"/>
        <v>#N/A</v>
      </c>
      <c r="H7639" s="69" t="e">
        <f t="shared" si="169"/>
        <v>#N/A</v>
      </c>
      <c r="I7639" s="69" t="e">
        <f t="shared" si="169"/>
        <v>#N/A</v>
      </c>
      <c r="J7639" s="70" t="e">
        <f t="shared" si="169"/>
        <v>#N/A</v>
      </c>
      <c r="K7639" s="118" t="e">
        <f>VLOOKUP(B7639,WB.GDP.2000,'WB (WDI)'!$AQ$2,FALSE)</f>
        <v>#N/A</v>
      </c>
      <c r="L7639" s="112" t="e">
        <f>VLOOKUP($B7639,WB.UNEMP.2000,'WB (WDI)'!$AQ$2,FALSE)</f>
        <v>#N/A</v>
      </c>
    </row>
    <row r="7640" spans="1:12" x14ac:dyDescent="0.25">
      <c r="A7640" s="103">
        <v>2000</v>
      </c>
      <c r="B7640" s="104" t="s">
        <v>392</v>
      </c>
      <c r="C7640" s="105" t="s">
        <v>393</v>
      </c>
      <c r="D7640" s="105" t="s">
        <v>337</v>
      </c>
      <c r="E7640" s="87" t="e">
        <f t="shared" si="169"/>
        <v>#N/A</v>
      </c>
      <c r="F7640" s="69" t="e">
        <f t="shared" si="169"/>
        <v>#N/A</v>
      </c>
      <c r="G7640" s="69" t="e">
        <f t="shared" si="169"/>
        <v>#N/A</v>
      </c>
      <c r="H7640" s="69" t="e">
        <f t="shared" si="169"/>
        <v>#N/A</v>
      </c>
      <c r="I7640" s="69" t="e">
        <f t="shared" si="169"/>
        <v>#N/A</v>
      </c>
      <c r="J7640" s="70" t="e">
        <f t="shared" si="169"/>
        <v>#N/A</v>
      </c>
      <c r="K7640" s="118">
        <f>VLOOKUP(B7640,WB.GDP.2000,'WB (WDI)'!$AQ$2,FALSE)</f>
        <v>7137.2764522661437</v>
      </c>
      <c r="L7640" s="112">
        <f>VLOOKUP($B7640,WB.UNEMP.2000,'WB (WDI)'!$AQ$2,FALSE)</f>
        <v>25.670000076293899</v>
      </c>
    </row>
    <row r="7641" spans="1:12" x14ac:dyDescent="0.25">
      <c r="A7641" s="103">
        <v>2000</v>
      </c>
      <c r="B7641" s="104" t="s">
        <v>394</v>
      </c>
      <c r="C7641" s="105" t="s">
        <v>395</v>
      </c>
      <c r="D7641" s="105" t="s">
        <v>337</v>
      </c>
      <c r="E7641" s="87">
        <f t="shared" si="169"/>
        <v>6.08</v>
      </c>
      <c r="F7641" s="69">
        <f t="shared" si="169"/>
        <v>4.0848365499257779</v>
      </c>
      <c r="G7641" s="69">
        <f t="shared" si="169"/>
        <v>5.0609371377922612</v>
      </c>
      <c r="H7641" s="69">
        <f t="shared" si="169"/>
        <v>7.8769886776448992</v>
      </c>
      <c r="I7641" s="69">
        <f t="shared" si="169"/>
        <v>7.1780945531508102</v>
      </c>
      <c r="J7641" s="70">
        <f t="shared" si="169"/>
        <v>6.2126757824057313</v>
      </c>
      <c r="K7641" s="118">
        <f>VLOOKUP(B7641,WB.GDP.2000,'WB (WDI)'!$AQ$2,FALSE)</f>
        <v>18241.625684067203</v>
      </c>
      <c r="L7641" s="112">
        <f>VLOOKUP($B7641,WB.UNEMP.2000,'WB (WDI)'!$AQ$2,FALSE)</f>
        <v>16.059999465942401</v>
      </c>
    </row>
    <row r="7642" spans="1:12" x14ac:dyDescent="0.25">
      <c r="A7642" s="103">
        <v>2000</v>
      </c>
      <c r="B7642" s="104" t="s">
        <v>396</v>
      </c>
      <c r="C7642" s="105" t="s">
        <v>397</v>
      </c>
      <c r="D7642" s="105" t="s">
        <v>337</v>
      </c>
      <c r="E7642" s="87" t="e">
        <f t="shared" si="169"/>
        <v>#N/A</v>
      </c>
      <c r="F7642" s="69" t="e">
        <f t="shared" si="169"/>
        <v>#N/A</v>
      </c>
      <c r="G7642" s="69" t="e">
        <f t="shared" si="169"/>
        <v>#N/A</v>
      </c>
      <c r="H7642" s="69" t="e">
        <f t="shared" si="169"/>
        <v>#N/A</v>
      </c>
      <c r="I7642" s="69" t="e">
        <f t="shared" si="169"/>
        <v>#N/A</v>
      </c>
      <c r="J7642" s="70" t="e">
        <f t="shared" si="169"/>
        <v>#N/A</v>
      </c>
      <c r="K7642" s="118" t="e">
        <f>VLOOKUP(B7642,WB.GDP.2000,'WB (WDI)'!$AQ$2,FALSE)</f>
        <v>#N/A</v>
      </c>
      <c r="L7642" s="112" t="e">
        <f>VLOOKUP($B7642,WB.UNEMP.2000,'WB (WDI)'!$AQ$2,FALSE)</f>
        <v>#N/A</v>
      </c>
    </row>
    <row r="7643" spans="1:12" x14ac:dyDescent="0.25">
      <c r="A7643" s="103">
        <v>2000</v>
      </c>
      <c r="B7643" s="104" t="s">
        <v>398</v>
      </c>
      <c r="C7643" s="105" t="s">
        <v>399</v>
      </c>
      <c r="D7643" s="105" t="s">
        <v>337</v>
      </c>
      <c r="E7643" s="87">
        <f t="shared" si="169"/>
        <v>7.31</v>
      </c>
      <c r="F7643" s="69">
        <f t="shared" si="169"/>
        <v>6.1332368170374876</v>
      </c>
      <c r="G7643" s="69">
        <f t="shared" si="169"/>
        <v>6.0146309001736729</v>
      </c>
      <c r="H7643" s="69">
        <f t="shared" si="169"/>
        <v>9.3187490848067522</v>
      </c>
      <c r="I7643" s="69">
        <f t="shared" si="169"/>
        <v>8.7315090731294447</v>
      </c>
      <c r="J7643" s="70">
        <f t="shared" si="169"/>
        <v>6.3397302606827388</v>
      </c>
      <c r="K7643" s="118">
        <f>VLOOKUP(B7643,WB.GDP.2000,'WB (WDI)'!$AQ$2,FALSE)</f>
        <v>29515.898574993345</v>
      </c>
      <c r="L7643" s="112">
        <f>VLOOKUP($B7643,WB.UNEMP.2000,'WB (WDI)'!$AQ$2,FALSE)</f>
        <v>11.25</v>
      </c>
    </row>
    <row r="7644" spans="1:12" x14ac:dyDescent="0.25">
      <c r="A7644" s="103">
        <v>2000</v>
      </c>
      <c r="B7644" s="104" t="s">
        <v>400</v>
      </c>
      <c r="C7644" s="105" t="s">
        <v>401</v>
      </c>
      <c r="D7644" s="105" t="s">
        <v>337</v>
      </c>
      <c r="E7644" s="87" t="e">
        <f t="shared" ref="E7644:J7653" si="170">IF(ISNUMBER(VLOOKUP($B7644,EFW.2000,3,FALSE))=TRUE,VLOOKUP($B7644,EFW.2000,E$2,FALSE),NA())</f>
        <v>#N/A</v>
      </c>
      <c r="F7644" s="69" t="e">
        <f t="shared" si="170"/>
        <v>#N/A</v>
      </c>
      <c r="G7644" s="69" t="e">
        <f t="shared" si="170"/>
        <v>#N/A</v>
      </c>
      <c r="H7644" s="69" t="e">
        <f t="shared" si="170"/>
        <v>#N/A</v>
      </c>
      <c r="I7644" s="69" t="e">
        <f t="shared" si="170"/>
        <v>#N/A</v>
      </c>
      <c r="J7644" s="70" t="e">
        <f t="shared" si="170"/>
        <v>#N/A</v>
      </c>
      <c r="K7644" s="118" t="e">
        <f>VLOOKUP(B7644,WB.GDP.2000,'WB (WDI)'!$AQ$2,FALSE)</f>
        <v>#N/A</v>
      </c>
      <c r="L7644" s="112" t="e">
        <f>VLOOKUP($B7644,WB.UNEMP.2000,'WB (WDI)'!$AQ$2,FALSE)</f>
        <v>#N/A</v>
      </c>
    </row>
    <row r="7645" spans="1:12" x14ac:dyDescent="0.25">
      <c r="A7645" s="103">
        <v>2000</v>
      </c>
      <c r="B7645" s="104" t="s">
        <v>402</v>
      </c>
      <c r="C7645" s="105" t="s">
        <v>403</v>
      </c>
      <c r="D7645" s="105" t="s">
        <v>337</v>
      </c>
      <c r="E7645" s="87">
        <f t="shared" si="170"/>
        <v>7.7</v>
      </c>
      <c r="F7645" s="69">
        <f t="shared" si="170"/>
        <v>6.4232433416753327</v>
      </c>
      <c r="G7645" s="69">
        <f t="shared" si="170"/>
        <v>7.1043704775340295</v>
      </c>
      <c r="H7645" s="69">
        <f t="shared" si="170"/>
        <v>9.4657189417635763</v>
      </c>
      <c r="I7645" s="69">
        <f t="shared" si="170"/>
        <v>8.9069068902762822</v>
      </c>
      <c r="J7645" s="70">
        <f t="shared" si="170"/>
        <v>6.6133322108813521</v>
      </c>
      <c r="K7645" s="118">
        <f>VLOOKUP(B7645,WB.GDP.2000,'WB (WDI)'!$AQ$2,FALSE)</f>
        <v>43191.415359609869</v>
      </c>
      <c r="L7645" s="112">
        <f>VLOOKUP($B7645,WB.UNEMP.2000,'WB (WDI)'!$AQ$2,FALSE)</f>
        <v>10.8400001525879</v>
      </c>
    </row>
    <row r="7646" spans="1:12" x14ac:dyDescent="0.25">
      <c r="A7646" s="103">
        <v>2000</v>
      </c>
      <c r="B7646" s="104" t="s">
        <v>404</v>
      </c>
      <c r="C7646" s="105" t="s">
        <v>405</v>
      </c>
      <c r="D7646" s="105" t="s">
        <v>337</v>
      </c>
      <c r="E7646" s="87">
        <f t="shared" si="170"/>
        <v>6.84</v>
      </c>
      <c r="F7646" s="69">
        <f t="shared" si="170"/>
        <v>6.8508921424475044</v>
      </c>
      <c r="G7646" s="69">
        <f t="shared" si="170"/>
        <v>6.7465927378835708</v>
      </c>
      <c r="H7646" s="69">
        <f t="shared" si="170"/>
        <v>6.995516727159055</v>
      </c>
      <c r="I7646" s="69">
        <f t="shared" si="170"/>
        <v>7.1588650811943904</v>
      </c>
      <c r="J7646" s="70">
        <f t="shared" si="170"/>
        <v>6.4701489507590884</v>
      </c>
      <c r="K7646" s="118">
        <f>VLOOKUP(B7646,WB.GDP.2000,'WB (WDI)'!$AQ$2,FALSE)</f>
        <v>27494.881925082631</v>
      </c>
      <c r="L7646" s="112">
        <f>VLOOKUP($B7646,WB.UNEMP.2000,'WB (WDI)'!$AQ$2,FALSE)</f>
        <v>6.3200001716613796</v>
      </c>
    </row>
    <row r="7647" spans="1:12" x14ac:dyDescent="0.25">
      <c r="A7647" s="103">
        <v>2000</v>
      </c>
      <c r="B7647" s="104" t="s">
        <v>406</v>
      </c>
      <c r="C7647" s="105" t="s">
        <v>407</v>
      </c>
      <c r="D7647" s="105" t="s">
        <v>337</v>
      </c>
      <c r="E7647" s="87" t="e">
        <f t="shared" si="170"/>
        <v>#N/A</v>
      </c>
      <c r="F7647" s="69" t="e">
        <f t="shared" si="170"/>
        <v>#N/A</v>
      </c>
      <c r="G7647" s="69" t="e">
        <f t="shared" si="170"/>
        <v>#N/A</v>
      </c>
      <c r="H7647" s="69" t="e">
        <f t="shared" si="170"/>
        <v>#N/A</v>
      </c>
      <c r="I7647" s="69" t="e">
        <f t="shared" si="170"/>
        <v>#N/A</v>
      </c>
      <c r="J7647" s="70" t="e">
        <f t="shared" si="170"/>
        <v>#N/A</v>
      </c>
      <c r="K7647" s="118">
        <f>VLOOKUP(B7647,WB.GDP.2000,'WB (WDI)'!$AQ$2,FALSE)</f>
        <v>12458.631601770334</v>
      </c>
      <c r="L7647" s="112">
        <f>VLOOKUP($B7647,WB.UNEMP.2000,'WB (WDI)'!$AQ$2,FALSE)</f>
        <v>30.579999923706101</v>
      </c>
    </row>
    <row r="7648" spans="1:12" x14ac:dyDescent="0.25">
      <c r="A7648" s="103">
        <v>2000</v>
      </c>
      <c r="B7648" s="104" t="s">
        <v>408</v>
      </c>
      <c r="C7648" s="105" t="s">
        <v>409</v>
      </c>
      <c r="D7648" s="105" t="s">
        <v>337</v>
      </c>
      <c r="E7648" s="87" t="e">
        <f t="shared" si="170"/>
        <v>#N/A</v>
      </c>
      <c r="F7648" s="69" t="e">
        <f t="shared" si="170"/>
        <v>#N/A</v>
      </c>
      <c r="G7648" s="69" t="e">
        <f t="shared" si="170"/>
        <v>#N/A</v>
      </c>
      <c r="H7648" s="69" t="e">
        <f t="shared" si="170"/>
        <v>#N/A</v>
      </c>
      <c r="I7648" s="69" t="e">
        <f t="shared" si="170"/>
        <v>#N/A</v>
      </c>
      <c r="J7648" s="70" t="e">
        <f t="shared" si="170"/>
        <v>#N/A</v>
      </c>
      <c r="K7648" s="118">
        <f>VLOOKUP(B7648,WB.GDP.2000,'WB (WDI)'!$AQ$2,FALSE)</f>
        <v>10214.65544921177</v>
      </c>
      <c r="L7648" s="112">
        <f>VLOOKUP($B7648,WB.UNEMP.2000,'WB (WDI)'!$AQ$2,FALSE)</f>
        <v>32.200000762939503</v>
      </c>
    </row>
    <row r="7649" spans="1:12" x14ac:dyDescent="0.25">
      <c r="A7649" s="103">
        <v>2000</v>
      </c>
      <c r="B7649" s="104" t="s">
        <v>410</v>
      </c>
      <c r="C7649" s="105" t="s">
        <v>411</v>
      </c>
      <c r="D7649" s="105" t="s">
        <v>337</v>
      </c>
      <c r="E7649" s="87">
        <f t="shared" si="170"/>
        <v>7.59</v>
      </c>
      <c r="F7649" s="69">
        <f t="shared" si="170"/>
        <v>6.2079711874580052</v>
      </c>
      <c r="G7649" s="69">
        <f t="shared" si="170"/>
        <v>7.0497900613894151</v>
      </c>
      <c r="H7649" s="69">
        <f t="shared" si="170"/>
        <v>9.5118518185332217</v>
      </c>
      <c r="I7649" s="69">
        <f t="shared" si="170"/>
        <v>8.8907414736096175</v>
      </c>
      <c r="J7649" s="70">
        <f t="shared" si="170"/>
        <v>6.3018229042951717</v>
      </c>
      <c r="K7649" s="118">
        <f>VLOOKUP(B7649,WB.GDP.2000,'WB (WDI)'!$AQ$2,FALSE)</f>
        <v>30480.134277695568</v>
      </c>
      <c r="L7649" s="112">
        <f>VLOOKUP($B7649,WB.UNEMP.2000,'WB (WDI)'!$AQ$2,FALSE)</f>
        <v>3.8099999427795401</v>
      </c>
    </row>
    <row r="7650" spans="1:12" x14ac:dyDescent="0.25">
      <c r="A7650" s="103">
        <v>2000</v>
      </c>
      <c r="B7650" s="104" t="s">
        <v>412</v>
      </c>
      <c r="C7650" s="105" t="s">
        <v>413</v>
      </c>
      <c r="D7650" s="105" t="s">
        <v>337</v>
      </c>
      <c r="E7650" s="87" t="e">
        <f t="shared" si="170"/>
        <v>#N/A</v>
      </c>
      <c r="F7650" s="69" t="e">
        <f t="shared" si="170"/>
        <v>#N/A</v>
      </c>
      <c r="G7650" s="69" t="e">
        <f t="shared" si="170"/>
        <v>#N/A</v>
      </c>
      <c r="H7650" s="69" t="e">
        <f t="shared" si="170"/>
        <v>#N/A</v>
      </c>
      <c r="I7650" s="69" t="e">
        <f t="shared" si="170"/>
        <v>#N/A</v>
      </c>
      <c r="J7650" s="70" t="e">
        <f t="shared" si="170"/>
        <v>#N/A</v>
      </c>
      <c r="K7650" s="118">
        <f>VLOOKUP(B7650,WB.GDP.2000,'WB (WDI)'!$AQ$2,FALSE)</f>
        <v>73660.381325370428</v>
      </c>
      <c r="L7650" s="112" t="e">
        <f>VLOOKUP($B7650,WB.UNEMP.2000,'WB (WDI)'!$AQ$2,FALSE)</f>
        <v>#N/A</v>
      </c>
    </row>
    <row r="7651" spans="1:12" x14ac:dyDescent="0.25">
      <c r="A7651" s="103">
        <v>2000</v>
      </c>
      <c r="B7651" s="104" t="s">
        <v>414</v>
      </c>
      <c r="C7651" s="105" t="s">
        <v>415</v>
      </c>
      <c r="D7651" s="105" t="s">
        <v>337</v>
      </c>
      <c r="E7651" s="87" t="e">
        <f t="shared" si="170"/>
        <v>#N/A</v>
      </c>
      <c r="F7651" s="69" t="e">
        <f t="shared" si="170"/>
        <v>#N/A</v>
      </c>
      <c r="G7651" s="69" t="e">
        <f t="shared" si="170"/>
        <v>#N/A</v>
      </c>
      <c r="H7651" s="69" t="e">
        <f t="shared" si="170"/>
        <v>#N/A</v>
      </c>
      <c r="I7651" s="69" t="e">
        <f t="shared" si="170"/>
        <v>#N/A</v>
      </c>
      <c r="J7651" s="70" t="e">
        <f t="shared" si="170"/>
        <v>#N/A</v>
      </c>
      <c r="K7651" s="118">
        <f>VLOOKUP(B7651,WB.GDP.2000,'WB (WDI)'!$AQ$2,FALSE)</f>
        <v>8929.016137141547</v>
      </c>
      <c r="L7651" s="112">
        <f>VLOOKUP($B7651,WB.UNEMP.2000,'WB (WDI)'!$AQ$2,FALSE)</f>
        <v>12.6000003814697</v>
      </c>
    </row>
    <row r="7652" spans="1:12" x14ac:dyDescent="0.25">
      <c r="A7652" s="103">
        <v>2000</v>
      </c>
      <c r="B7652" s="104" t="s">
        <v>416</v>
      </c>
      <c r="C7652" s="105" t="s">
        <v>417</v>
      </c>
      <c r="D7652" s="105" t="s">
        <v>337</v>
      </c>
      <c r="E7652" s="87">
        <f t="shared" si="170"/>
        <v>6.68</v>
      </c>
      <c r="F7652" s="69">
        <f t="shared" si="170"/>
        <v>5.2946302846424498</v>
      </c>
      <c r="G7652" s="69">
        <f t="shared" si="170"/>
        <v>5.9143843546661525</v>
      </c>
      <c r="H7652" s="69">
        <f t="shared" si="170"/>
        <v>7.4916716253733888</v>
      </c>
      <c r="I7652" s="69">
        <f t="shared" si="170"/>
        <v>8.0378267157980581</v>
      </c>
      <c r="J7652" s="70">
        <f t="shared" si="170"/>
        <v>6.6429850003367941</v>
      </c>
      <c r="K7652" s="118">
        <f>VLOOKUP(B7652,WB.GDP.2000,'WB (WDI)'!$AQ$2,FALSE)</f>
        <v>26364.95183021979</v>
      </c>
      <c r="L7652" s="112">
        <f>VLOOKUP($B7652,WB.UNEMP.2000,'WB (WDI)'!$AQ$2,FALSE)</f>
        <v>6.9200000762939498</v>
      </c>
    </row>
    <row r="7653" spans="1:12" x14ac:dyDescent="0.25">
      <c r="A7653" s="103">
        <v>2000</v>
      </c>
      <c r="B7653" s="104" t="s">
        <v>418</v>
      </c>
      <c r="C7653" s="105" t="s">
        <v>419</v>
      </c>
      <c r="D7653" s="105" t="s">
        <v>337</v>
      </c>
      <c r="E7653" s="87">
        <f t="shared" si="170"/>
        <v>7.84</v>
      </c>
      <c r="F7653" s="69">
        <f t="shared" si="170"/>
        <v>6.6815198033842922</v>
      </c>
      <c r="G7653" s="69">
        <f t="shared" si="170"/>
        <v>7.0811949883114416</v>
      </c>
      <c r="H7653" s="69">
        <f t="shared" si="170"/>
        <v>9.4370423080680794</v>
      </c>
      <c r="I7653" s="69">
        <f t="shared" si="170"/>
        <v>8.8344885569429508</v>
      </c>
      <c r="J7653" s="70">
        <f t="shared" si="170"/>
        <v>7.1619233545730552</v>
      </c>
      <c r="K7653" s="118">
        <f>VLOOKUP(B7653,WB.GDP.2000,'WB (WDI)'!$AQ$2,FALSE)</f>
        <v>34868.603969200391</v>
      </c>
      <c r="L7653" s="112">
        <f>VLOOKUP($B7653,WB.UNEMP.2000,'WB (WDI)'!$AQ$2,FALSE)</f>
        <v>13.789999961853001</v>
      </c>
    </row>
    <row r="7654" spans="1:12" x14ac:dyDescent="0.25">
      <c r="A7654" s="103">
        <v>2000</v>
      </c>
      <c r="B7654" s="104" t="s">
        <v>420</v>
      </c>
      <c r="C7654" s="105" t="s">
        <v>421</v>
      </c>
      <c r="D7654" s="105" t="s">
        <v>337</v>
      </c>
      <c r="E7654" s="87">
        <f t="shared" ref="E7654:J7663" si="171">IF(ISNUMBER(VLOOKUP($B7654,EFW.2000,3,FALSE))=TRUE,VLOOKUP($B7654,EFW.2000,E$2,FALSE),NA())</f>
        <v>7.97</v>
      </c>
      <c r="F7654" s="69">
        <f t="shared" si="171"/>
        <v>5.4642415797341188</v>
      </c>
      <c r="G7654" s="69">
        <f t="shared" si="171"/>
        <v>8.2052460011932276</v>
      </c>
      <c r="H7654" s="69">
        <f t="shared" si="171"/>
        <v>9.6278372330951019</v>
      </c>
      <c r="I7654" s="69">
        <f t="shared" si="171"/>
        <v>9.0242745505326933</v>
      </c>
      <c r="J7654" s="70">
        <f t="shared" si="171"/>
        <v>7.5329243536620041</v>
      </c>
      <c r="K7654" s="118">
        <f>VLOOKUP(B7654,WB.GDP.2000,'WB (WDI)'!$AQ$2,FALSE)</f>
        <v>46551.459786555199</v>
      </c>
      <c r="L7654" s="112">
        <f>VLOOKUP($B7654,WB.UNEMP.2000,'WB (WDI)'!$AQ$2,FALSE)</f>
        <v>4.6900000572204599</v>
      </c>
    </row>
    <row r="7655" spans="1:12" x14ac:dyDescent="0.25">
      <c r="A7655" s="103">
        <v>2000</v>
      </c>
      <c r="B7655" s="104" t="s">
        <v>422</v>
      </c>
      <c r="C7655" s="105" t="s">
        <v>423</v>
      </c>
      <c r="D7655" s="105" t="s">
        <v>337</v>
      </c>
      <c r="E7655" s="87">
        <f t="shared" si="171"/>
        <v>7.79</v>
      </c>
      <c r="F7655" s="69">
        <f t="shared" si="171"/>
        <v>5.2870892727182195</v>
      </c>
      <c r="G7655" s="69">
        <f t="shared" si="171"/>
        <v>7.0149583432796447</v>
      </c>
      <c r="H7655" s="69">
        <f t="shared" si="171"/>
        <v>9.6207433894623549</v>
      </c>
      <c r="I7655" s="69">
        <f t="shared" si="171"/>
        <v>8.9292504988945556</v>
      </c>
      <c r="J7655" s="70">
        <f t="shared" si="171"/>
        <v>8.1144009845889631</v>
      </c>
      <c r="K7655" s="118">
        <f>VLOOKUP(B7655,WB.GDP.2000,'WB (WDI)'!$AQ$2,FALSE)</f>
        <v>43160.691493779457</v>
      </c>
      <c r="L7655" s="112">
        <f>VLOOKUP($B7655,WB.UNEMP.2000,'WB (WDI)'!$AQ$2,FALSE)</f>
        <v>6.5900001525878897</v>
      </c>
    </row>
    <row r="7656" spans="1:12" x14ac:dyDescent="0.25">
      <c r="A7656" s="103">
        <v>2000</v>
      </c>
      <c r="B7656" s="104" t="s">
        <v>424</v>
      </c>
      <c r="C7656" s="105" t="s">
        <v>425</v>
      </c>
      <c r="D7656" s="105" t="s">
        <v>337</v>
      </c>
      <c r="E7656" s="87">
        <f t="shared" si="171"/>
        <v>7.59</v>
      </c>
      <c r="F7656" s="69">
        <f t="shared" si="171"/>
        <v>4.5273883879292951</v>
      </c>
      <c r="G7656" s="69">
        <f t="shared" si="171"/>
        <v>7.0298210736180353</v>
      </c>
      <c r="H7656" s="69">
        <f t="shared" si="171"/>
        <v>9.5865042410693242</v>
      </c>
      <c r="I7656" s="69">
        <f t="shared" si="171"/>
        <v>8.9138483005326936</v>
      </c>
      <c r="J7656" s="70">
        <f t="shared" si="171"/>
        <v>7.9028809860342575</v>
      </c>
      <c r="K7656" s="118">
        <f>VLOOKUP(B7656,WB.GDP.2000,'WB (WDI)'!$AQ$2,FALSE)</f>
        <v>39859.19272083744</v>
      </c>
      <c r="L7656" s="112">
        <f>VLOOKUP($B7656,WB.UNEMP.2000,'WB (WDI)'!$AQ$2,FALSE)</f>
        <v>10.2200002670288</v>
      </c>
    </row>
    <row r="7657" spans="1:12" x14ac:dyDescent="0.25">
      <c r="A7657" s="103">
        <v>2000</v>
      </c>
      <c r="B7657" s="104" t="s">
        <v>426</v>
      </c>
      <c r="C7657" s="105" t="s">
        <v>427</v>
      </c>
      <c r="D7657" s="105" t="s">
        <v>337</v>
      </c>
      <c r="E7657" s="87">
        <f t="shared" si="171"/>
        <v>7.9</v>
      </c>
      <c r="F7657" s="69">
        <f t="shared" si="171"/>
        <v>5.9682633196218138</v>
      </c>
      <c r="G7657" s="69">
        <f t="shared" si="171"/>
        <v>8.2360320409140115</v>
      </c>
      <c r="H7657" s="69">
        <f t="shared" si="171"/>
        <v>9.5479918465229403</v>
      </c>
      <c r="I7657" s="69">
        <f t="shared" si="171"/>
        <v>9.1728234928403847</v>
      </c>
      <c r="J7657" s="70">
        <f t="shared" si="171"/>
        <v>6.5947140265389272</v>
      </c>
      <c r="K7657" s="118">
        <f>VLOOKUP(B7657,WB.GDP.2000,'WB (WDI)'!$AQ$2,FALSE)</f>
        <v>43001.828246420089</v>
      </c>
      <c r="L7657" s="112">
        <f>VLOOKUP($B7657,WB.UNEMP.2000,'WB (WDI)'!$AQ$2,FALSE)</f>
        <v>7.9200000762939498</v>
      </c>
    </row>
    <row r="7658" spans="1:12" x14ac:dyDescent="0.25">
      <c r="A7658" s="103">
        <v>2000</v>
      </c>
      <c r="B7658" s="104" t="s">
        <v>428</v>
      </c>
      <c r="C7658" s="105" t="s">
        <v>429</v>
      </c>
      <c r="D7658" s="105" t="s">
        <v>337</v>
      </c>
      <c r="E7658" s="87" t="e">
        <f t="shared" si="171"/>
        <v>#N/A</v>
      </c>
      <c r="F7658" s="69" t="e">
        <f t="shared" si="171"/>
        <v>#N/A</v>
      </c>
      <c r="G7658" s="69" t="e">
        <f t="shared" si="171"/>
        <v>#N/A</v>
      </c>
      <c r="H7658" s="69" t="e">
        <f t="shared" si="171"/>
        <v>#N/A</v>
      </c>
      <c r="I7658" s="69" t="e">
        <f t="shared" si="171"/>
        <v>#N/A</v>
      </c>
      <c r="J7658" s="70" t="e">
        <f t="shared" si="171"/>
        <v>#N/A</v>
      </c>
      <c r="K7658" s="118" t="e">
        <f>VLOOKUP(B7658,WB.GDP.2000,'WB (WDI)'!$AQ$2,FALSE)</f>
        <v>#N/A</v>
      </c>
      <c r="L7658" s="112" t="e">
        <f>VLOOKUP($B7658,WB.UNEMP.2000,'WB (WDI)'!$AQ$2,FALSE)</f>
        <v>#N/A</v>
      </c>
    </row>
    <row r="7659" spans="1:12" x14ac:dyDescent="0.25">
      <c r="A7659" s="103">
        <v>2000</v>
      </c>
      <c r="B7659" s="104" t="s">
        <v>430</v>
      </c>
      <c r="C7659" s="105" t="s">
        <v>431</v>
      </c>
      <c r="D7659" s="105" t="s">
        <v>337</v>
      </c>
      <c r="E7659" s="87">
        <f t="shared" si="171"/>
        <v>7.96</v>
      </c>
      <c r="F7659" s="69">
        <f t="shared" si="171"/>
        <v>5.7020255810751781</v>
      </c>
      <c r="G7659" s="69">
        <f t="shared" si="171"/>
        <v>7.6252844242129658</v>
      </c>
      <c r="H7659" s="69">
        <f t="shared" si="171"/>
        <v>9.7544039368701938</v>
      </c>
      <c r="I7659" s="69">
        <f t="shared" si="171"/>
        <v>8.9995651270138772</v>
      </c>
      <c r="J7659" s="70">
        <f t="shared" si="171"/>
        <v>7.7104601966578814</v>
      </c>
      <c r="K7659" s="118">
        <f>VLOOKUP(B7659,WB.GDP.2000,'WB (WDI)'!$AQ$2,FALSE)</f>
        <v>96207.228650971592</v>
      </c>
      <c r="L7659" s="112">
        <f>VLOOKUP($B7659,WB.UNEMP.2000,'WB (WDI)'!$AQ$2,FALSE)</f>
        <v>2.3499999046325701</v>
      </c>
    </row>
    <row r="7660" spans="1:12" x14ac:dyDescent="0.25">
      <c r="A7660" s="103">
        <v>2000</v>
      </c>
      <c r="B7660" s="104" t="s">
        <v>432</v>
      </c>
      <c r="C7660" s="105" t="s">
        <v>433</v>
      </c>
      <c r="D7660" s="105" t="s">
        <v>337</v>
      </c>
      <c r="E7660" s="87" t="e">
        <f t="shared" si="171"/>
        <v>#N/A</v>
      </c>
      <c r="F7660" s="69" t="e">
        <f t="shared" si="171"/>
        <v>#N/A</v>
      </c>
      <c r="G7660" s="69" t="e">
        <f t="shared" si="171"/>
        <v>#N/A</v>
      </c>
      <c r="H7660" s="69" t="e">
        <f t="shared" si="171"/>
        <v>#N/A</v>
      </c>
      <c r="I7660" s="69" t="e">
        <f t="shared" si="171"/>
        <v>#N/A</v>
      </c>
      <c r="J7660" s="70" t="e">
        <f t="shared" si="171"/>
        <v>#N/A</v>
      </c>
      <c r="K7660" s="118" t="e">
        <f>VLOOKUP(B7660,WB.GDP.2000,'WB (WDI)'!$AQ$2,FALSE)</f>
        <v>#N/A</v>
      </c>
      <c r="L7660" s="112" t="e">
        <f>VLOOKUP($B7660,WB.UNEMP.2000,'WB (WDI)'!$AQ$2,FALSE)</f>
        <v>#N/A</v>
      </c>
    </row>
    <row r="7661" spans="1:12" x14ac:dyDescent="0.25">
      <c r="A7661" s="103">
        <v>2000</v>
      </c>
      <c r="B7661" s="104" t="s">
        <v>434</v>
      </c>
      <c r="C7661" s="105" t="s">
        <v>435</v>
      </c>
      <c r="D7661" s="105" t="s">
        <v>337</v>
      </c>
      <c r="E7661" s="87">
        <f t="shared" si="171"/>
        <v>7.95</v>
      </c>
      <c r="F7661" s="69">
        <f t="shared" si="171"/>
        <v>4.9585226517397363</v>
      </c>
      <c r="G7661" s="69">
        <f t="shared" si="171"/>
        <v>8.0118652005486766</v>
      </c>
      <c r="H7661" s="69">
        <f t="shared" si="171"/>
        <v>9.5743094539088442</v>
      </c>
      <c r="I7661" s="69">
        <f t="shared" si="171"/>
        <v>9.2309460569429493</v>
      </c>
      <c r="J7661" s="70">
        <f t="shared" si="171"/>
        <v>7.9979392952662094</v>
      </c>
      <c r="K7661" s="118">
        <f>VLOOKUP(B7661,WB.GDP.2000,'WB (WDI)'!$AQ$2,FALSE)</f>
        <v>47573.655687160557</v>
      </c>
      <c r="L7661" s="112">
        <f>VLOOKUP($B7661,WB.UNEMP.2000,'WB (WDI)'!$AQ$2,FALSE)</f>
        <v>2.7300000190734899</v>
      </c>
    </row>
    <row r="7662" spans="1:12" x14ac:dyDescent="0.25">
      <c r="A7662" s="103">
        <v>2000</v>
      </c>
      <c r="B7662" s="104" t="s">
        <v>436</v>
      </c>
      <c r="C7662" s="105" t="s">
        <v>437</v>
      </c>
      <c r="D7662" s="105" t="s">
        <v>337</v>
      </c>
      <c r="E7662" s="87">
        <f t="shared" si="171"/>
        <v>8.69</v>
      </c>
      <c r="F7662" s="69">
        <f t="shared" si="171"/>
        <v>8.0333938913657814</v>
      </c>
      <c r="G7662" s="69">
        <f t="shared" si="171"/>
        <v>8.4527761258993586</v>
      </c>
      <c r="H7662" s="69">
        <f t="shared" si="171"/>
        <v>9.7004119019769455</v>
      </c>
      <c r="I7662" s="69">
        <f t="shared" si="171"/>
        <v>9.2467554552418871</v>
      </c>
      <c r="J7662" s="70">
        <f t="shared" si="171"/>
        <v>8.0137853324820298</v>
      </c>
      <c r="K7662" s="118">
        <f>VLOOKUP(B7662,WB.GDP.2000,'WB (WDI)'!$AQ$2,FALSE)</f>
        <v>58404.10477010582</v>
      </c>
      <c r="L7662" s="112">
        <f>VLOOKUP($B7662,WB.UNEMP.2000,'WB (WDI)'!$AQ$2,FALSE)</f>
        <v>2.6700000762939502</v>
      </c>
    </row>
    <row r="7663" spans="1:12" x14ac:dyDescent="0.25">
      <c r="A7663" s="103">
        <v>2000</v>
      </c>
      <c r="B7663" s="104" t="s">
        <v>438</v>
      </c>
      <c r="C7663" s="105" t="s">
        <v>439</v>
      </c>
      <c r="D7663" s="105" t="s">
        <v>440</v>
      </c>
      <c r="E7663" s="87">
        <f t="shared" si="171"/>
        <v>8.02</v>
      </c>
      <c r="F7663" s="69">
        <f t="shared" si="171"/>
        <v>6.8151970019437282</v>
      </c>
      <c r="G7663" s="69">
        <f t="shared" si="171"/>
        <v>8.1715647738615935</v>
      </c>
      <c r="H7663" s="69">
        <f t="shared" si="171"/>
        <v>9.4020963330454155</v>
      </c>
      <c r="I7663" s="69">
        <f t="shared" si="171"/>
        <v>7.6326348560852129</v>
      </c>
      <c r="J7663" s="70">
        <f t="shared" si="171"/>
        <v>8.101473711424271</v>
      </c>
      <c r="K7663" s="118">
        <f>VLOOKUP(B7663,WB.GDP.2000,'WB (WDI)'!$AQ$2,FALSE)</f>
        <v>38462.015363467246</v>
      </c>
      <c r="L7663" s="112">
        <f>VLOOKUP($B7663,WB.UNEMP.2000,'WB (WDI)'!$AQ$2,FALSE)</f>
        <v>6.2800002098083496</v>
      </c>
    </row>
    <row r="7664" spans="1:12" x14ac:dyDescent="0.25">
      <c r="A7664" s="103">
        <v>2000</v>
      </c>
      <c r="B7664" s="104" t="s">
        <v>441</v>
      </c>
      <c r="C7664" s="105" t="s">
        <v>442</v>
      </c>
      <c r="D7664" s="105" t="s">
        <v>440</v>
      </c>
      <c r="E7664" s="87" t="e">
        <f t="shared" ref="E7664:J7673" si="172">IF(ISNUMBER(VLOOKUP($B7664,EFW.2000,3,FALSE))=TRUE,VLOOKUP($B7664,EFW.2000,E$2,FALSE),NA())</f>
        <v>#N/A</v>
      </c>
      <c r="F7664" s="69" t="e">
        <f t="shared" si="172"/>
        <v>#N/A</v>
      </c>
      <c r="G7664" s="69" t="e">
        <f t="shared" si="172"/>
        <v>#N/A</v>
      </c>
      <c r="H7664" s="69" t="e">
        <f t="shared" si="172"/>
        <v>#N/A</v>
      </c>
      <c r="I7664" s="69" t="e">
        <f t="shared" si="172"/>
        <v>#N/A</v>
      </c>
      <c r="J7664" s="70" t="e">
        <f t="shared" si="172"/>
        <v>#N/A</v>
      </c>
      <c r="K7664" s="118" t="e">
        <f>VLOOKUP(B7664,WB.GDP.2000,'WB (WDI)'!$AQ$2,FALSE)</f>
        <v>#N/A</v>
      </c>
      <c r="L7664" s="112" t="e">
        <f>VLOOKUP($B7664,WB.UNEMP.2000,'WB (WDI)'!$AQ$2,FALSE)</f>
        <v>#N/A</v>
      </c>
    </row>
    <row r="7665" spans="1:12" x14ac:dyDescent="0.25">
      <c r="A7665" s="103">
        <v>2000</v>
      </c>
      <c r="B7665" s="104" t="s">
        <v>443</v>
      </c>
      <c r="C7665" s="105" t="s">
        <v>444</v>
      </c>
      <c r="D7665" s="105" t="s">
        <v>440</v>
      </c>
      <c r="E7665" s="87" t="e">
        <f t="shared" si="172"/>
        <v>#N/A</v>
      </c>
      <c r="F7665" s="69" t="e">
        <f t="shared" si="172"/>
        <v>#N/A</v>
      </c>
      <c r="G7665" s="69" t="e">
        <f t="shared" si="172"/>
        <v>#N/A</v>
      </c>
      <c r="H7665" s="69" t="e">
        <f t="shared" si="172"/>
        <v>#N/A</v>
      </c>
      <c r="I7665" s="69" t="e">
        <f t="shared" si="172"/>
        <v>#N/A</v>
      </c>
      <c r="J7665" s="70" t="e">
        <f t="shared" si="172"/>
        <v>#N/A</v>
      </c>
      <c r="K7665" s="118" t="e">
        <f>VLOOKUP(B7665,WB.GDP.2000,'WB (WDI)'!$AQ$2,FALSE)</f>
        <v>#N/A</v>
      </c>
      <c r="L7665" s="112" t="e">
        <f>VLOOKUP($B7665,WB.UNEMP.2000,'WB (WDI)'!$AQ$2,FALSE)</f>
        <v>#N/A</v>
      </c>
    </row>
    <row r="7666" spans="1:12" x14ac:dyDescent="0.25">
      <c r="A7666" s="103">
        <v>2000</v>
      </c>
      <c r="B7666" s="104" t="s">
        <v>445</v>
      </c>
      <c r="C7666" s="105" t="s">
        <v>446</v>
      </c>
      <c r="D7666" s="105" t="s">
        <v>440</v>
      </c>
      <c r="E7666" s="87" t="e">
        <f t="shared" si="172"/>
        <v>#N/A</v>
      </c>
      <c r="F7666" s="69" t="e">
        <f t="shared" si="172"/>
        <v>#N/A</v>
      </c>
      <c r="G7666" s="69" t="e">
        <f t="shared" si="172"/>
        <v>#N/A</v>
      </c>
      <c r="H7666" s="69" t="e">
        <f t="shared" si="172"/>
        <v>#N/A</v>
      </c>
      <c r="I7666" s="69" t="e">
        <f t="shared" si="172"/>
        <v>#N/A</v>
      </c>
      <c r="J7666" s="70" t="e">
        <f t="shared" si="172"/>
        <v>#N/A</v>
      </c>
      <c r="K7666" s="118" t="e">
        <f>VLOOKUP(B7666,WB.GDP.2000,'WB (WDI)'!$AQ$2,FALSE)</f>
        <v>#N/A</v>
      </c>
      <c r="L7666" s="112" t="e">
        <f>VLOOKUP($B7666,WB.UNEMP.2000,'WB (WDI)'!$AQ$2,FALSE)</f>
        <v>#N/A</v>
      </c>
    </row>
    <row r="7667" spans="1:12" x14ac:dyDescent="0.25">
      <c r="A7667" s="103">
        <v>2000</v>
      </c>
      <c r="B7667" s="104" t="s">
        <v>447</v>
      </c>
      <c r="C7667" s="105" t="s">
        <v>448</v>
      </c>
      <c r="D7667" s="105" t="s">
        <v>440</v>
      </c>
      <c r="E7667" s="87">
        <f t="shared" si="172"/>
        <v>8.35</v>
      </c>
      <c r="F7667" s="69">
        <f t="shared" si="172"/>
        <v>6.5607610684337443</v>
      </c>
      <c r="G7667" s="69">
        <f t="shared" si="172"/>
        <v>8.1008047458249823</v>
      </c>
      <c r="H7667" s="69">
        <f t="shared" si="172"/>
        <v>9.5373139071678139</v>
      </c>
      <c r="I7667" s="69">
        <f t="shared" si="172"/>
        <v>9.1246086780308584</v>
      </c>
      <c r="J7667" s="70">
        <f t="shared" si="172"/>
        <v>8.4212107636991593</v>
      </c>
      <c r="K7667" s="118">
        <f>VLOOKUP(B7667,WB.GDP.2000,'WB (WDI)'!$AQ$2,FALSE)</f>
        <v>32894.384864731495</v>
      </c>
      <c r="L7667" s="112">
        <f>VLOOKUP($B7667,WB.UNEMP.2000,'WB (WDI)'!$AQ$2,FALSE)</f>
        <v>6.1300001144409197</v>
      </c>
    </row>
    <row r="7668" spans="1:12" x14ac:dyDescent="0.25">
      <c r="A7668" s="103">
        <v>2000</v>
      </c>
      <c r="B7668" s="104" t="s">
        <v>449</v>
      </c>
      <c r="C7668" s="105" t="s">
        <v>450</v>
      </c>
      <c r="D7668" s="105" t="s">
        <v>440</v>
      </c>
      <c r="E7668" s="87" t="e">
        <f t="shared" si="172"/>
        <v>#N/A</v>
      </c>
      <c r="F7668" s="69" t="e">
        <f t="shared" si="172"/>
        <v>#N/A</v>
      </c>
      <c r="G7668" s="69" t="e">
        <f t="shared" si="172"/>
        <v>#N/A</v>
      </c>
      <c r="H7668" s="69" t="e">
        <f t="shared" si="172"/>
        <v>#N/A</v>
      </c>
      <c r="I7668" s="69" t="e">
        <f t="shared" si="172"/>
        <v>#N/A</v>
      </c>
      <c r="J7668" s="70" t="e">
        <f t="shared" si="172"/>
        <v>#N/A</v>
      </c>
      <c r="K7668" s="118" t="e">
        <f>VLOOKUP(B7668,WB.GDP.2000,'WB (WDI)'!$AQ$2,FALSE)</f>
        <v>#N/A</v>
      </c>
      <c r="L7668" s="112" t="e">
        <f>VLOOKUP($B7668,WB.UNEMP.2000,'WB (WDI)'!$AQ$2,FALSE)</f>
        <v>#N/A</v>
      </c>
    </row>
    <row r="7669" spans="1:12" x14ac:dyDescent="0.25">
      <c r="A7669" s="103">
        <v>2000</v>
      </c>
      <c r="B7669" s="104" t="s">
        <v>451</v>
      </c>
      <c r="C7669" s="105" t="s">
        <v>452</v>
      </c>
      <c r="D7669" s="105" t="s">
        <v>440</v>
      </c>
      <c r="E7669" s="87">
        <f t="shared" si="172"/>
        <v>7.03</v>
      </c>
      <c r="F7669" s="69">
        <f t="shared" si="172"/>
        <v>6.4299904273521875</v>
      </c>
      <c r="G7669" s="69">
        <f t="shared" si="172"/>
        <v>7.4824953010156516</v>
      </c>
      <c r="H7669" s="69">
        <f t="shared" si="172"/>
        <v>6.9041677397045547</v>
      </c>
      <c r="I7669" s="69">
        <f t="shared" si="172"/>
        <v>6.6291835127687406</v>
      </c>
      <c r="J7669" s="70">
        <f t="shared" si="172"/>
        <v>7.705113932932993</v>
      </c>
      <c r="K7669" s="118">
        <f>VLOOKUP(B7669,WB.GDP.2000,'WB (WDI)'!$AQ$2,FALSE)</f>
        <v>9575.9378703214461</v>
      </c>
      <c r="L7669" s="112">
        <f>VLOOKUP($B7669,WB.UNEMP.2000,'WB (WDI)'!$AQ$2,FALSE)</f>
        <v>3.96000003814697</v>
      </c>
    </row>
    <row r="7670" spans="1:12" x14ac:dyDescent="0.25">
      <c r="A7670" s="103">
        <v>2000</v>
      </c>
      <c r="B7670" s="104" t="s">
        <v>453</v>
      </c>
      <c r="C7670" s="105" t="s">
        <v>454</v>
      </c>
      <c r="D7670" s="105" t="s">
        <v>440</v>
      </c>
      <c r="E7670" s="87" t="e">
        <f t="shared" si="172"/>
        <v>#N/A</v>
      </c>
      <c r="F7670" s="69" t="e">
        <f t="shared" si="172"/>
        <v>#N/A</v>
      </c>
      <c r="G7670" s="69" t="e">
        <f t="shared" si="172"/>
        <v>#N/A</v>
      </c>
      <c r="H7670" s="69" t="e">
        <f t="shared" si="172"/>
        <v>#N/A</v>
      </c>
      <c r="I7670" s="69" t="e">
        <f t="shared" si="172"/>
        <v>#N/A</v>
      </c>
      <c r="J7670" s="70" t="e">
        <f t="shared" si="172"/>
        <v>#N/A</v>
      </c>
      <c r="K7670" s="118" t="e">
        <f>VLOOKUP(B7670,WB.GDP.2000,'WB (WDI)'!$AQ$2,FALSE)</f>
        <v>#N/A</v>
      </c>
      <c r="L7670" s="112">
        <f>VLOOKUP($B7670,WB.UNEMP.2000,'WB (WDI)'!$AQ$2,FALSE)</f>
        <v>17.5100002288818</v>
      </c>
    </row>
    <row r="7671" spans="1:12" x14ac:dyDescent="0.25">
      <c r="A7671" s="103">
        <v>2000</v>
      </c>
      <c r="B7671" s="104" t="s">
        <v>455</v>
      </c>
      <c r="C7671" s="105" t="s">
        <v>456</v>
      </c>
      <c r="D7671" s="105" t="s">
        <v>440</v>
      </c>
      <c r="E7671" s="87">
        <f t="shared" si="172"/>
        <v>5.81</v>
      </c>
      <c r="F7671" s="69">
        <f t="shared" si="172"/>
        <v>5.8020566543628762</v>
      </c>
      <c r="G7671" s="69">
        <f t="shared" si="172"/>
        <v>3.9664022353490158</v>
      </c>
      <c r="H7671" s="69">
        <f t="shared" si="172"/>
        <v>6.2743440514841273</v>
      </c>
      <c r="I7671" s="69">
        <f t="shared" si="172"/>
        <v>5.6311683729605244</v>
      </c>
      <c r="J7671" s="70">
        <f t="shared" si="172"/>
        <v>7.3741764965709935</v>
      </c>
      <c r="K7671" s="118">
        <f>VLOOKUP(B7671,WB.GDP.2000,'WB (WDI)'!$AQ$2,FALSE)</f>
        <v>2873.6523698327214</v>
      </c>
      <c r="L7671" s="112">
        <f>VLOOKUP($B7671,WB.UNEMP.2000,'WB (WDI)'!$AQ$2,FALSE)</f>
        <v>2.9200000762939502</v>
      </c>
    </row>
    <row r="7672" spans="1:12" x14ac:dyDescent="0.25">
      <c r="A7672" s="103">
        <v>2000</v>
      </c>
      <c r="B7672" s="104" t="s">
        <v>457</v>
      </c>
      <c r="C7672" s="105" t="s">
        <v>458</v>
      </c>
      <c r="D7672" s="105" t="s">
        <v>440</v>
      </c>
      <c r="E7672" s="87" t="e">
        <f t="shared" si="172"/>
        <v>#N/A</v>
      </c>
      <c r="F7672" s="69" t="e">
        <f t="shared" si="172"/>
        <v>#N/A</v>
      </c>
      <c r="G7672" s="69" t="e">
        <f t="shared" si="172"/>
        <v>#N/A</v>
      </c>
      <c r="H7672" s="69" t="e">
        <f t="shared" si="172"/>
        <v>#N/A</v>
      </c>
      <c r="I7672" s="69" t="e">
        <f t="shared" si="172"/>
        <v>#N/A</v>
      </c>
      <c r="J7672" s="70" t="e">
        <f t="shared" si="172"/>
        <v>#N/A</v>
      </c>
      <c r="K7672" s="118">
        <f>VLOOKUP(B7672,WB.GDP.2000,'WB (WDI)'!$AQ$2,FALSE)</f>
        <v>2255.3915489895362</v>
      </c>
      <c r="L7672" s="112">
        <f>VLOOKUP($B7672,WB.UNEMP.2000,'WB (WDI)'!$AQ$2,FALSE)</f>
        <v>2.1300001144409202</v>
      </c>
    </row>
    <row r="7673" spans="1:12" x14ac:dyDescent="0.25">
      <c r="A7673" s="103">
        <v>2000</v>
      </c>
      <c r="B7673" s="104" t="s">
        <v>459</v>
      </c>
      <c r="C7673" s="105" t="s">
        <v>460</v>
      </c>
      <c r="D7673" s="105" t="s">
        <v>440</v>
      </c>
      <c r="E7673" s="87" t="e">
        <f t="shared" si="172"/>
        <v>#N/A</v>
      </c>
      <c r="F7673" s="69" t="e">
        <f t="shared" si="172"/>
        <v>#N/A</v>
      </c>
      <c r="G7673" s="69" t="e">
        <f t="shared" si="172"/>
        <v>#N/A</v>
      </c>
      <c r="H7673" s="69" t="e">
        <f t="shared" si="172"/>
        <v>#N/A</v>
      </c>
      <c r="I7673" s="69" t="e">
        <f t="shared" si="172"/>
        <v>#N/A</v>
      </c>
      <c r="J7673" s="70" t="e">
        <f t="shared" si="172"/>
        <v>#N/A</v>
      </c>
      <c r="K7673" s="118">
        <f>VLOOKUP(B7673,WB.GDP.2000,'WB (WDI)'!$AQ$2,FALSE)</f>
        <v>3102.7360210482962</v>
      </c>
      <c r="L7673" s="112">
        <f>VLOOKUP($B7673,WB.UNEMP.2000,'WB (WDI)'!$AQ$2,FALSE)</f>
        <v>4.7199997901916504</v>
      </c>
    </row>
    <row r="7674" spans="1:12" x14ac:dyDescent="0.25">
      <c r="A7674" s="103">
        <v>2000</v>
      </c>
      <c r="B7674" s="104" t="s">
        <v>461</v>
      </c>
      <c r="C7674" s="105" t="s">
        <v>462</v>
      </c>
      <c r="D7674" s="105" t="s">
        <v>440</v>
      </c>
      <c r="E7674" s="87" t="e">
        <f t="shared" ref="E7674:J7683" si="173">IF(ISNUMBER(VLOOKUP($B7674,EFW.2000,3,FALSE))=TRUE,VLOOKUP($B7674,EFW.2000,E$2,FALSE),NA())</f>
        <v>#N/A</v>
      </c>
      <c r="F7674" s="69" t="e">
        <f t="shared" si="173"/>
        <v>#N/A</v>
      </c>
      <c r="G7674" s="69" t="e">
        <f t="shared" si="173"/>
        <v>#N/A</v>
      </c>
      <c r="H7674" s="69" t="e">
        <f t="shared" si="173"/>
        <v>#N/A</v>
      </c>
      <c r="I7674" s="69" t="e">
        <f t="shared" si="173"/>
        <v>#N/A</v>
      </c>
      <c r="J7674" s="70" t="e">
        <f t="shared" si="173"/>
        <v>#N/A</v>
      </c>
      <c r="K7674" s="118" t="e">
        <f>VLOOKUP(B7674,WB.GDP.2000,'WB (WDI)'!$AQ$2,FALSE)</f>
        <v>#N/A</v>
      </c>
      <c r="L7674" s="112">
        <f>VLOOKUP($B7674,WB.UNEMP.2000,'WB (WDI)'!$AQ$2,FALSE)</f>
        <v>15.319999694824199</v>
      </c>
    </row>
    <row r="7675" spans="1:12" x14ac:dyDescent="0.25">
      <c r="A7675" s="103">
        <v>2000</v>
      </c>
      <c r="B7675" s="104" t="s">
        <v>463</v>
      </c>
      <c r="C7675" s="105" t="s">
        <v>464</v>
      </c>
      <c r="D7675" s="105" t="s">
        <v>440</v>
      </c>
      <c r="E7675" s="87" t="e">
        <f t="shared" si="173"/>
        <v>#N/A</v>
      </c>
      <c r="F7675" s="69" t="e">
        <f t="shared" si="173"/>
        <v>#N/A</v>
      </c>
      <c r="G7675" s="69" t="e">
        <f t="shared" si="173"/>
        <v>#N/A</v>
      </c>
      <c r="H7675" s="69" t="e">
        <f t="shared" si="173"/>
        <v>#N/A</v>
      </c>
      <c r="I7675" s="69" t="e">
        <f t="shared" si="173"/>
        <v>#N/A</v>
      </c>
      <c r="J7675" s="70" t="e">
        <f t="shared" si="173"/>
        <v>#N/A</v>
      </c>
      <c r="K7675" s="118">
        <f>VLOOKUP(B7675,WB.GDP.2000,'WB (WDI)'!$AQ$2,FALSE)</f>
        <v>2185.6070262426465</v>
      </c>
      <c r="L7675" s="112" t="e">
        <f>VLOOKUP($B7675,WB.UNEMP.2000,'WB (WDI)'!$AQ$2,FALSE)</f>
        <v>#N/A</v>
      </c>
    </row>
    <row r="7676" spans="1:12" x14ac:dyDescent="0.25">
      <c r="A7676" s="103">
        <v>2000</v>
      </c>
      <c r="B7676" s="104" t="s">
        <v>465</v>
      </c>
      <c r="C7676" s="105" t="s">
        <v>466</v>
      </c>
      <c r="D7676" s="105" t="s">
        <v>440</v>
      </c>
      <c r="E7676" s="87" t="e">
        <f t="shared" si="173"/>
        <v>#N/A</v>
      </c>
      <c r="F7676" s="69" t="e">
        <f t="shared" si="173"/>
        <v>#N/A</v>
      </c>
      <c r="G7676" s="69" t="e">
        <f t="shared" si="173"/>
        <v>#N/A</v>
      </c>
      <c r="H7676" s="69" t="e">
        <f t="shared" si="173"/>
        <v>#N/A</v>
      </c>
      <c r="I7676" s="69" t="e">
        <f t="shared" si="173"/>
        <v>#N/A</v>
      </c>
      <c r="J7676" s="70" t="e">
        <f t="shared" si="173"/>
        <v>#N/A</v>
      </c>
      <c r="K7676" s="118">
        <f>VLOOKUP(B7676,WB.GDP.2000,'WB (WDI)'!$AQ$2,FALSE)</f>
        <v>3418.7004931181473</v>
      </c>
      <c r="L7676" s="112" t="e">
        <f>VLOOKUP($B7676,WB.UNEMP.2000,'WB (WDI)'!$AQ$2,FALSE)</f>
        <v>#N/A</v>
      </c>
    </row>
    <row r="7677" spans="1:12" x14ac:dyDescent="0.25">
      <c r="A7677" s="103">
        <v>2000</v>
      </c>
      <c r="B7677" s="104" t="s">
        <v>467</v>
      </c>
      <c r="C7677" s="105" t="s">
        <v>468</v>
      </c>
      <c r="D7677" s="105" t="s">
        <v>440</v>
      </c>
      <c r="E7677" s="87" t="e">
        <f t="shared" si="173"/>
        <v>#N/A</v>
      </c>
      <c r="F7677" s="69" t="e">
        <f t="shared" si="173"/>
        <v>#N/A</v>
      </c>
      <c r="G7677" s="69" t="e">
        <f t="shared" si="173"/>
        <v>#N/A</v>
      </c>
      <c r="H7677" s="69" t="e">
        <f t="shared" si="173"/>
        <v>#N/A</v>
      </c>
      <c r="I7677" s="69" t="e">
        <f t="shared" si="173"/>
        <v>#N/A</v>
      </c>
      <c r="J7677" s="70" t="e">
        <f t="shared" si="173"/>
        <v>#N/A</v>
      </c>
      <c r="K7677" s="118">
        <f>VLOOKUP(B7677,WB.GDP.2000,'WB (WDI)'!$AQ$2,FALSE)</f>
        <v>3436.8658959253985</v>
      </c>
      <c r="L7677" s="112" t="e">
        <f>VLOOKUP($B7677,WB.UNEMP.2000,'WB (WDI)'!$AQ$2,FALSE)</f>
        <v>#N/A</v>
      </c>
    </row>
    <row r="7678" spans="1:12" x14ac:dyDescent="0.25">
      <c r="A7678" s="103">
        <v>2000</v>
      </c>
      <c r="B7678" s="104" t="s">
        <v>469</v>
      </c>
      <c r="C7678" s="105" t="s">
        <v>470</v>
      </c>
      <c r="D7678" s="105" t="s">
        <v>440</v>
      </c>
      <c r="E7678" s="87" t="e">
        <f t="shared" si="173"/>
        <v>#N/A</v>
      </c>
      <c r="F7678" s="69" t="e">
        <f t="shared" si="173"/>
        <v>#N/A</v>
      </c>
      <c r="G7678" s="69" t="e">
        <f t="shared" si="173"/>
        <v>#N/A</v>
      </c>
      <c r="H7678" s="69" t="e">
        <f t="shared" si="173"/>
        <v>#N/A</v>
      </c>
      <c r="I7678" s="69" t="e">
        <f t="shared" si="173"/>
        <v>#N/A</v>
      </c>
      <c r="J7678" s="70" t="e">
        <f t="shared" si="173"/>
        <v>#N/A</v>
      </c>
      <c r="K7678" s="118" t="e">
        <f>VLOOKUP(B7678,WB.GDP.2000,'WB (WDI)'!$AQ$2,FALSE)</f>
        <v>#N/A</v>
      </c>
      <c r="L7678" s="112" t="e">
        <f>VLOOKUP($B7678,WB.UNEMP.2000,'WB (WDI)'!$AQ$2,FALSE)</f>
        <v>#N/A</v>
      </c>
    </row>
    <row r="7679" spans="1:12" x14ac:dyDescent="0.25">
      <c r="A7679" s="103">
        <v>2000</v>
      </c>
      <c r="B7679" s="104" t="s">
        <v>471</v>
      </c>
      <c r="C7679" s="105" t="s">
        <v>472</v>
      </c>
      <c r="D7679" s="105" t="s">
        <v>440</v>
      </c>
      <c r="E7679" s="87" t="e">
        <f t="shared" si="173"/>
        <v>#N/A</v>
      </c>
      <c r="F7679" s="69" t="e">
        <f t="shared" si="173"/>
        <v>#N/A</v>
      </c>
      <c r="G7679" s="69" t="e">
        <f t="shared" si="173"/>
        <v>#N/A</v>
      </c>
      <c r="H7679" s="69" t="e">
        <f t="shared" si="173"/>
        <v>#N/A</v>
      </c>
      <c r="I7679" s="69" t="e">
        <f t="shared" si="173"/>
        <v>#N/A</v>
      </c>
      <c r="J7679" s="70" t="e">
        <f t="shared" si="173"/>
        <v>#N/A</v>
      </c>
      <c r="K7679" s="118" t="e">
        <f>VLOOKUP(B7679,WB.GDP.2000,'WB (WDI)'!$AQ$2,FALSE)</f>
        <v>#N/A</v>
      </c>
      <c r="L7679" s="112" t="e">
        <f>VLOOKUP($B7679,WB.UNEMP.2000,'WB (WDI)'!$AQ$2,FALSE)</f>
        <v>#N/A</v>
      </c>
    </row>
    <row r="7680" spans="1:12" x14ac:dyDescent="0.25">
      <c r="A7680" s="103">
        <v>2000</v>
      </c>
      <c r="B7680" s="104" t="s">
        <v>473</v>
      </c>
      <c r="C7680" s="105" t="s">
        <v>474</v>
      </c>
      <c r="D7680" s="105" t="s">
        <v>440</v>
      </c>
      <c r="E7680" s="87" t="e">
        <f t="shared" si="173"/>
        <v>#N/A</v>
      </c>
      <c r="F7680" s="69" t="e">
        <f t="shared" si="173"/>
        <v>#N/A</v>
      </c>
      <c r="G7680" s="69" t="e">
        <f t="shared" si="173"/>
        <v>#N/A</v>
      </c>
      <c r="H7680" s="69" t="e">
        <f t="shared" si="173"/>
        <v>#N/A</v>
      </c>
      <c r="I7680" s="69" t="e">
        <f t="shared" si="173"/>
        <v>#N/A</v>
      </c>
      <c r="J7680" s="70" t="e">
        <f t="shared" si="173"/>
        <v>#N/A</v>
      </c>
      <c r="K7680" s="118">
        <f>VLOOKUP(B7680,WB.GDP.2000,'WB (WDI)'!$AQ$2,FALSE)</f>
        <v>13596.664164951671</v>
      </c>
      <c r="L7680" s="112" t="e">
        <f>VLOOKUP($B7680,WB.UNEMP.2000,'WB (WDI)'!$AQ$2,FALSE)</f>
        <v>#N/A</v>
      </c>
    </row>
    <row r="7681" spans="1:12" x14ac:dyDescent="0.25">
      <c r="A7681" s="103">
        <v>2000</v>
      </c>
      <c r="B7681" s="104" t="s">
        <v>475</v>
      </c>
      <c r="C7681" s="105" t="s">
        <v>476</v>
      </c>
      <c r="D7681" s="105" t="s">
        <v>440</v>
      </c>
      <c r="E7681" s="87" t="e">
        <f t="shared" si="173"/>
        <v>#N/A</v>
      </c>
      <c r="F7681" s="69" t="e">
        <f t="shared" si="173"/>
        <v>#N/A</v>
      </c>
      <c r="G7681" s="69" t="e">
        <f t="shared" si="173"/>
        <v>#N/A</v>
      </c>
      <c r="H7681" s="69" t="e">
        <f t="shared" si="173"/>
        <v>#N/A</v>
      </c>
      <c r="I7681" s="69" t="e">
        <f t="shared" si="173"/>
        <v>#N/A</v>
      </c>
      <c r="J7681" s="70" t="e">
        <f t="shared" si="173"/>
        <v>#N/A</v>
      </c>
      <c r="K7681" s="118" t="e">
        <f>VLOOKUP(B7681,WB.GDP.2000,'WB (WDI)'!$AQ$2,FALSE)</f>
        <v>#N/A</v>
      </c>
      <c r="L7681" s="112" t="e">
        <f>VLOOKUP($B7681,WB.UNEMP.2000,'WB (WDI)'!$AQ$2,FALSE)</f>
        <v>#N/A</v>
      </c>
    </row>
    <row r="7682" spans="1:12" x14ac:dyDescent="0.25">
      <c r="A7682" s="103">
        <v>2000</v>
      </c>
      <c r="B7682" s="104" t="s">
        <v>477</v>
      </c>
      <c r="C7682" s="105" t="s">
        <v>478</v>
      </c>
      <c r="D7682" s="105" t="s">
        <v>440</v>
      </c>
      <c r="E7682" s="87" t="e">
        <f t="shared" si="173"/>
        <v>#N/A</v>
      </c>
      <c r="F7682" s="69" t="e">
        <f t="shared" si="173"/>
        <v>#N/A</v>
      </c>
      <c r="G7682" s="69" t="e">
        <f t="shared" si="173"/>
        <v>#N/A</v>
      </c>
      <c r="H7682" s="69" t="e">
        <f t="shared" si="173"/>
        <v>#N/A</v>
      </c>
      <c r="I7682" s="69" t="e">
        <f t="shared" si="173"/>
        <v>#N/A</v>
      </c>
      <c r="J7682" s="70" t="e">
        <f t="shared" si="173"/>
        <v>#N/A</v>
      </c>
      <c r="K7682" s="118" t="e">
        <f>VLOOKUP(B7682,WB.GDP.2000,'WB (WDI)'!$AQ$2,FALSE)</f>
        <v>#N/A</v>
      </c>
      <c r="L7682" s="112" t="e">
        <f>VLOOKUP($B7682,WB.UNEMP.2000,'WB (WDI)'!$AQ$2,FALSE)</f>
        <v>#N/A</v>
      </c>
    </row>
    <row r="7683" spans="1:12" x14ac:dyDescent="0.25">
      <c r="A7683" s="103">
        <v>2000</v>
      </c>
      <c r="B7683" s="104" t="s">
        <v>479</v>
      </c>
      <c r="C7683" s="105" t="s">
        <v>480</v>
      </c>
      <c r="D7683" s="105" t="s">
        <v>440</v>
      </c>
      <c r="E7683" s="87" t="e">
        <f t="shared" si="173"/>
        <v>#N/A</v>
      </c>
      <c r="F7683" s="69" t="e">
        <f t="shared" si="173"/>
        <v>#N/A</v>
      </c>
      <c r="G7683" s="69" t="e">
        <f t="shared" si="173"/>
        <v>#N/A</v>
      </c>
      <c r="H7683" s="69" t="e">
        <f t="shared" si="173"/>
        <v>#N/A</v>
      </c>
      <c r="I7683" s="69" t="e">
        <f t="shared" si="173"/>
        <v>#N/A</v>
      </c>
      <c r="J7683" s="70" t="e">
        <f t="shared" si="173"/>
        <v>#N/A</v>
      </c>
      <c r="K7683" s="118" t="e">
        <f>VLOOKUP(B7683,WB.GDP.2000,'WB (WDI)'!$AQ$2,FALSE)</f>
        <v>#N/A</v>
      </c>
      <c r="L7683" s="112" t="e">
        <f>VLOOKUP($B7683,WB.UNEMP.2000,'WB (WDI)'!$AQ$2,FALSE)</f>
        <v>#N/A</v>
      </c>
    </row>
    <row r="7684" spans="1:12" x14ac:dyDescent="0.25">
      <c r="A7684" s="103">
        <v>2000</v>
      </c>
      <c r="B7684" s="104" t="s">
        <v>481</v>
      </c>
      <c r="C7684" s="105" t="s">
        <v>482</v>
      </c>
      <c r="D7684" s="105" t="s">
        <v>440</v>
      </c>
      <c r="E7684" s="87" t="e">
        <f t="shared" ref="E7684:J7691" si="174">IF(ISNUMBER(VLOOKUP($B7684,EFW.2000,3,FALSE))=TRUE,VLOOKUP($B7684,EFW.2000,E$2,FALSE),NA())</f>
        <v>#N/A</v>
      </c>
      <c r="F7684" s="69" t="e">
        <f t="shared" si="174"/>
        <v>#N/A</v>
      </c>
      <c r="G7684" s="69" t="e">
        <f t="shared" si="174"/>
        <v>#N/A</v>
      </c>
      <c r="H7684" s="69" t="e">
        <f t="shared" si="174"/>
        <v>#N/A</v>
      </c>
      <c r="I7684" s="69" t="e">
        <f t="shared" si="174"/>
        <v>#N/A</v>
      </c>
      <c r="J7684" s="70" t="e">
        <f t="shared" si="174"/>
        <v>#N/A</v>
      </c>
      <c r="K7684" s="118" t="e">
        <f>VLOOKUP(B7684,WB.GDP.2000,'WB (WDI)'!$AQ$2,FALSE)</f>
        <v>#N/A</v>
      </c>
      <c r="L7684" s="112">
        <f>VLOOKUP($B7684,WB.UNEMP.2000,'WB (WDI)'!$AQ$2,FALSE)</f>
        <v>11.569999694824199</v>
      </c>
    </row>
    <row r="7685" spans="1:12" x14ac:dyDescent="0.25">
      <c r="A7685" s="103">
        <v>2000</v>
      </c>
      <c r="B7685" s="104" t="s">
        <v>483</v>
      </c>
      <c r="C7685" s="105" t="s">
        <v>484</v>
      </c>
      <c r="D7685" s="105" t="s">
        <v>440</v>
      </c>
      <c r="E7685" s="87" t="e">
        <f t="shared" si="174"/>
        <v>#N/A</v>
      </c>
      <c r="F7685" s="69" t="e">
        <f t="shared" si="174"/>
        <v>#N/A</v>
      </c>
      <c r="G7685" s="69" t="e">
        <f t="shared" si="174"/>
        <v>#N/A</v>
      </c>
      <c r="H7685" s="69" t="e">
        <f t="shared" si="174"/>
        <v>#N/A</v>
      </c>
      <c r="I7685" s="69" t="e">
        <f t="shared" si="174"/>
        <v>#N/A</v>
      </c>
      <c r="J7685" s="70" t="e">
        <f t="shared" si="174"/>
        <v>#N/A</v>
      </c>
      <c r="K7685" s="118" t="e">
        <f>VLOOKUP(B7685,WB.GDP.2000,'WB (WDI)'!$AQ$2,FALSE)</f>
        <v>#N/A</v>
      </c>
      <c r="L7685" s="112" t="e">
        <f>VLOOKUP($B7685,WB.UNEMP.2000,'WB (WDI)'!$AQ$2,FALSE)</f>
        <v>#N/A</v>
      </c>
    </row>
    <row r="7686" spans="1:12" x14ac:dyDescent="0.25">
      <c r="A7686" s="103">
        <v>2000</v>
      </c>
      <c r="B7686" s="104" t="s">
        <v>485</v>
      </c>
      <c r="C7686" s="105" t="s">
        <v>486</v>
      </c>
      <c r="D7686" s="105" t="s">
        <v>440</v>
      </c>
      <c r="E7686" s="87" t="e">
        <f t="shared" si="174"/>
        <v>#N/A</v>
      </c>
      <c r="F7686" s="69" t="e">
        <f t="shared" si="174"/>
        <v>#N/A</v>
      </c>
      <c r="G7686" s="69" t="e">
        <f t="shared" si="174"/>
        <v>#N/A</v>
      </c>
      <c r="H7686" s="69" t="e">
        <f t="shared" si="174"/>
        <v>#N/A</v>
      </c>
      <c r="I7686" s="69" t="e">
        <f t="shared" si="174"/>
        <v>#N/A</v>
      </c>
      <c r="J7686" s="70" t="e">
        <f t="shared" si="174"/>
        <v>#N/A</v>
      </c>
      <c r="K7686" s="118" t="e">
        <f>VLOOKUP(B7686,WB.GDP.2000,'WB (WDI)'!$AQ$2,FALSE)</f>
        <v>#N/A</v>
      </c>
      <c r="L7686" s="112" t="e">
        <f>VLOOKUP($B7686,WB.UNEMP.2000,'WB (WDI)'!$AQ$2,FALSE)</f>
        <v>#N/A</v>
      </c>
    </row>
    <row r="7687" spans="1:12" x14ac:dyDescent="0.25">
      <c r="A7687" s="103">
        <v>2000</v>
      </c>
      <c r="B7687" s="104" t="s">
        <v>487</v>
      </c>
      <c r="C7687" s="105" t="s">
        <v>488</v>
      </c>
      <c r="D7687" s="105" t="s">
        <v>440</v>
      </c>
      <c r="E7687" s="87" t="e">
        <f t="shared" si="174"/>
        <v>#N/A</v>
      </c>
      <c r="F7687" s="69" t="e">
        <f t="shared" si="174"/>
        <v>#N/A</v>
      </c>
      <c r="G7687" s="69" t="e">
        <f t="shared" si="174"/>
        <v>#N/A</v>
      </c>
      <c r="H7687" s="69" t="e">
        <f t="shared" si="174"/>
        <v>#N/A</v>
      </c>
      <c r="I7687" s="69" t="e">
        <f t="shared" si="174"/>
        <v>#N/A</v>
      </c>
      <c r="J7687" s="70" t="e">
        <f t="shared" si="174"/>
        <v>#N/A</v>
      </c>
      <c r="K7687" s="118">
        <f>VLOOKUP(B7687,WB.GDP.2000,'WB (WDI)'!$AQ$2,FALSE)</f>
        <v>4812.9815818171528</v>
      </c>
      <c r="L7687" s="112">
        <f>VLOOKUP($B7687,WB.UNEMP.2000,'WB (WDI)'!$AQ$2,FALSE)</f>
        <v>4.6399998664856001</v>
      </c>
    </row>
    <row r="7688" spans="1:12" x14ac:dyDescent="0.25">
      <c r="A7688" s="103">
        <v>2000</v>
      </c>
      <c r="B7688" s="104" t="s">
        <v>489</v>
      </c>
      <c r="C7688" s="105" t="s">
        <v>490</v>
      </c>
      <c r="D7688" s="105" t="s">
        <v>440</v>
      </c>
      <c r="E7688" s="87" t="e">
        <f t="shared" si="174"/>
        <v>#N/A</v>
      </c>
      <c r="F7688" s="69" t="e">
        <f t="shared" si="174"/>
        <v>#N/A</v>
      </c>
      <c r="G7688" s="69" t="e">
        <f t="shared" si="174"/>
        <v>#N/A</v>
      </c>
      <c r="H7688" s="69" t="e">
        <f t="shared" si="174"/>
        <v>#N/A</v>
      </c>
      <c r="I7688" s="69" t="e">
        <f t="shared" si="174"/>
        <v>#N/A</v>
      </c>
      <c r="J7688" s="70" t="e">
        <f t="shared" si="174"/>
        <v>#N/A</v>
      </c>
      <c r="K7688" s="118" t="e">
        <f>VLOOKUP(B7688,WB.GDP.2000,'WB (WDI)'!$AQ$2,FALSE)</f>
        <v>#N/A</v>
      </c>
      <c r="L7688" s="112" t="e">
        <f>VLOOKUP($B7688,WB.UNEMP.2000,'WB (WDI)'!$AQ$2,FALSE)</f>
        <v>#N/A</v>
      </c>
    </row>
    <row r="7689" spans="1:12" x14ac:dyDescent="0.25">
      <c r="A7689" s="103">
        <v>2000</v>
      </c>
      <c r="B7689" s="104" t="s">
        <v>491</v>
      </c>
      <c r="C7689" s="105" t="s">
        <v>492</v>
      </c>
      <c r="D7689" s="105" t="s">
        <v>440</v>
      </c>
      <c r="E7689" s="87" t="e">
        <f t="shared" si="174"/>
        <v>#N/A</v>
      </c>
      <c r="F7689" s="69" t="e">
        <f t="shared" si="174"/>
        <v>#N/A</v>
      </c>
      <c r="G7689" s="69" t="e">
        <f t="shared" si="174"/>
        <v>#N/A</v>
      </c>
      <c r="H7689" s="69" t="e">
        <f t="shared" si="174"/>
        <v>#N/A</v>
      </c>
      <c r="I7689" s="69" t="e">
        <f t="shared" si="174"/>
        <v>#N/A</v>
      </c>
      <c r="J7689" s="70" t="e">
        <f t="shared" si="174"/>
        <v>#N/A</v>
      </c>
      <c r="K7689" s="118">
        <f>VLOOKUP(B7689,WB.GDP.2000,'WB (WDI)'!$AQ$2,FALSE)</f>
        <v>5037.7663709301132</v>
      </c>
      <c r="L7689" s="112">
        <f>VLOOKUP($B7689,WB.UNEMP.2000,'WB (WDI)'!$AQ$2,FALSE)</f>
        <v>3.7400000095367401</v>
      </c>
    </row>
    <row r="7690" spans="1:12" x14ac:dyDescent="0.25">
      <c r="A7690" s="103">
        <v>2000</v>
      </c>
      <c r="B7690" s="104" t="s">
        <v>493</v>
      </c>
      <c r="C7690" s="105" t="s">
        <v>494</v>
      </c>
      <c r="D7690" s="105" t="s">
        <v>440</v>
      </c>
      <c r="E7690" s="87" t="e">
        <f t="shared" si="174"/>
        <v>#N/A</v>
      </c>
      <c r="F7690" s="69" t="e">
        <f t="shared" si="174"/>
        <v>#N/A</v>
      </c>
      <c r="G7690" s="69" t="e">
        <f t="shared" si="174"/>
        <v>#N/A</v>
      </c>
      <c r="H7690" s="69" t="e">
        <f t="shared" si="174"/>
        <v>#N/A</v>
      </c>
      <c r="I7690" s="69" t="e">
        <f t="shared" si="174"/>
        <v>#N/A</v>
      </c>
      <c r="J7690" s="70" t="e">
        <f t="shared" si="174"/>
        <v>#N/A</v>
      </c>
      <c r="K7690" s="118">
        <f>VLOOKUP(B7690,WB.GDP.2000,'WB (WDI)'!$AQ$2,FALSE)</f>
        <v>3352.7724807282261</v>
      </c>
      <c r="L7690" s="112" t="e">
        <f>VLOOKUP($B7690,WB.UNEMP.2000,'WB (WDI)'!$AQ$2,FALSE)</f>
        <v>#N/A</v>
      </c>
    </row>
    <row r="7691" spans="1:12" ht="15.75" thickBot="1" x14ac:dyDescent="0.3">
      <c r="A7691" s="103">
        <v>2000</v>
      </c>
      <c r="B7691" s="104" t="s">
        <v>495</v>
      </c>
      <c r="C7691" s="105" t="s">
        <v>496</v>
      </c>
      <c r="D7691" s="105" t="s">
        <v>440</v>
      </c>
      <c r="E7691" s="88" t="e">
        <f t="shared" si="174"/>
        <v>#N/A</v>
      </c>
      <c r="F7691" s="56" t="e">
        <f t="shared" si="174"/>
        <v>#N/A</v>
      </c>
      <c r="G7691" s="56" t="e">
        <f t="shared" si="174"/>
        <v>#N/A</v>
      </c>
      <c r="H7691" s="56" t="e">
        <f t="shared" si="174"/>
        <v>#N/A</v>
      </c>
      <c r="I7691" s="56" t="e">
        <f t="shared" si="174"/>
        <v>#N/A</v>
      </c>
      <c r="J7691" s="71" t="e">
        <f t="shared" si="174"/>
        <v>#N/A</v>
      </c>
      <c r="K7691" s="119" t="e">
        <f>VLOOKUP(B7691,WB.GDP.2000,'WB (WDI)'!$AQ$2,FALSE)</f>
        <v>#N/A</v>
      </c>
      <c r="L7691" s="113" t="e">
        <f>VLOOKUP($B7691,WB.UNEMP.2000,'WB (WDI)'!$AQ$2,FALSE)</f>
        <v>#N/A</v>
      </c>
    </row>
    <row r="7692" spans="1:12" x14ac:dyDescent="0.25">
      <c r="A7692" s="109">
        <v>2001</v>
      </c>
      <c r="B7692" s="110" t="s">
        <v>4</v>
      </c>
      <c r="C7692" s="111" t="s">
        <v>5</v>
      </c>
      <c r="D7692" s="111" t="s">
        <v>6</v>
      </c>
      <c r="E7692" s="86">
        <f t="shared" ref="E7692:J7701" si="175">IF(ISNUMBER(VLOOKUP($B7692,EFW.2001,3,FALSE))=TRUE,VLOOKUP($B7692,EFW.2001,E$2,FALSE),NA())</f>
        <v>4.8198158261172024</v>
      </c>
      <c r="F7692" s="69">
        <f t="shared" si="175"/>
        <v>4.0485881669992034</v>
      </c>
      <c r="G7692" s="69">
        <f t="shared" si="175"/>
        <v>3.6292304667664443</v>
      </c>
      <c r="H7692" s="69">
        <f t="shared" si="175"/>
        <v>6.8860810455873906</v>
      </c>
      <c r="I7692" s="69">
        <f t="shared" si="175"/>
        <v>4.8426355974567432</v>
      </c>
      <c r="J7692" s="70">
        <f t="shared" si="175"/>
        <v>4.6925438537762272</v>
      </c>
      <c r="K7692" s="118">
        <f>VLOOKUP(B7692,WB.GDP.2001,'WB (WDI)'!$AR$2,FALSE)</f>
        <v>8855.0199042207532</v>
      </c>
      <c r="L7692" s="112">
        <f>VLOOKUP($B7692,WB.UNEMP.2001,'WB (WDI)'!$AR$2,FALSE)</f>
        <v>27.299999237060501</v>
      </c>
    </row>
    <row r="7693" spans="1:12" x14ac:dyDescent="0.25">
      <c r="A7693" s="103">
        <v>2001</v>
      </c>
      <c r="B7693" s="104" t="s">
        <v>7</v>
      </c>
      <c r="C7693" s="105" t="s">
        <v>8</v>
      </c>
      <c r="D7693" s="105" t="s">
        <v>6</v>
      </c>
      <c r="E7693" s="87">
        <f t="shared" si="175"/>
        <v>6.186966307050878</v>
      </c>
      <c r="F7693" s="69">
        <f t="shared" si="175"/>
        <v>5.9049592317284052</v>
      </c>
      <c r="G7693" s="69">
        <f t="shared" si="175"/>
        <v>4.1884272719667583</v>
      </c>
      <c r="H7693" s="69">
        <f t="shared" si="175"/>
        <v>9.5751890858294502</v>
      </c>
      <c r="I7693" s="69">
        <f t="shared" si="175"/>
        <v>6.2549131293156925</v>
      </c>
      <c r="J7693" s="70">
        <f t="shared" si="175"/>
        <v>5.011342816414083</v>
      </c>
      <c r="K7693" s="118">
        <f>VLOOKUP(B7693,WB.GDP.2001,'WB (WDI)'!$AR$2,FALSE)</f>
        <v>7867.5075519830061</v>
      </c>
      <c r="L7693" s="112">
        <f>VLOOKUP($B7693,WB.UNEMP.2001,'WB (WDI)'!$AR$2,FALSE)</f>
        <v>9.2600002288818395</v>
      </c>
    </row>
    <row r="7694" spans="1:12" x14ac:dyDescent="0.25">
      <c r="A7694" s="103">
        <v>2001</v>
      </c>
      <c r="B7694" s="104" t="s">
        <v>9</v>
      </c>
      <c r="C7694" s="105" t="s">
        <v>10</v>
      </c>
      <c r="D7694" s="105" t="s">
        <v>6</v>
      </c>
      <c r="E7694" s="87" t="e">
        <f t="shared" si="175"/>
        <v>#N/A</v>
      </c>
      <c r="F7694" s="69" t="e">
        <f t="shared" si="175"/>
        <v>#N/A</v>
      </c>
      <c r="G7694" s="69" t="e">
        <f t="shared" si="175"/>
        <v>#N/A</v>
      </c>
      <c r="H7694" s="69" t="e">
        <f t="shared" si="175"/>
        <v>#N/A</v>
      </c>
      <c r="I7694" s="69" t="e">
        <f t="shared" si="175"/>
        <v>#N/A</v>
      </c>
      <c r="J7694" s="70" t="e">
        <f t="shared" si="175"/>
        <v>#N/A</v>
      </c>
      <c r="K7694" s="118">
        <f>VLOOKUP(B7694,WB.GDP.2001,'WB (WDI)'!$AR$2,FALSE)</f>
        <v>16193.090160953108</v>
      </c>
      <c r="L7694" s="112">
        <f>VLOOKUP($B7694,WB.UNEMP.2001,'WB (WDI)'!$AR$2,FALSE)</f>
        <v>19.159999847412099</v>
      </c>
    </row>
    <row r="7695" spans="1:12" x14ac:dyDescent="0.25">
      <c r="A7695" s="103">
        <v>2001</v>
      </c>
      <c r="B7695" s="104" t="s">
        <v>11</v>
      </c>
      <c r="C7695" s="105" t="s">
        <v>12</v>
      </c>
      <c r="D7695" s="105" t="s">
        <v>6</v>
      </c>
      <c r="E7695" s="87">
        <f t="shared" si="175"/>
        <v>6.0471582568043463</v>
      </c>
      <c r="F7695" s="69">
        <f t="shared" si="175"/>
        <v>6.9187701866520666</v>
      </c>
      <c r="G7695" s="69">
        <f t="shared" si="175"/>
        <v>4.8801364363241602</v>
      </c>
      <c r="H7695" s="69">
        <f t="shared" si="175"/>
        <v>7.0941380183250944</v>
      </c>
      <c r="I7695" s="69">
        <f t="shared" si="175"/>
        <v>5.7312324768543812</v>
      </c>
      <c r="J7695" s="70">
        <f t="shared" si="175"/>
        <v>5.6115141658660308</v>
      </c>
      <c r="K7695" s="118">
        <f>VLOOKUP(B7695,WB.GDP.2001,'WB (WDI)'!$AR$2,FALSE)</f>
        <v>4636.1520234540403</v>
      </c>
      <c r="L7695" s="112">
        <f>VLOOKUP($B7695,WB.UNEMP.2001,'WB (WDI)'!$AR$2,FALSE)</f>
        <v>12.460000038146999</v>
      </c>
    </row>
    <row r="7696" spans="1:12" x14ac:dyDescent="0.25">
      <c r="A7696" s="103">
        <v>2001</v>
      </c>
      <c r="B7696" s="104" t="s">
        <v>13</v>
      </c>
      <c r="C7696" s="105" t="s">
        <v>14</v>
      </c>
      <c r="D7696" s="105" t="s">
        <v>6</v>
      </c>
      <c r="E7696" s="87" t="e">
        <f t="shared" si="175"/>
        <v>#N/A</v>
      </c>
      <c r="F7696" s="69" t="e">
        <f t="shared" si="175"/>
        <v>#N/A</v>
      </c>
      <c r="G7696" s="69" t="e">
        <f t="shared" si="175"/>
        <v>#N/A</v>
      </c>
      <c r="H7696" s="69" t="e">
        <f t="shared" si="175"/>
        <v>#N/A</v>
      </c>
      <c r="I7696" s="69" t="e">
        <f t="shared" si="175"/>
        <v>#N/A</v>
      </c>
      <c r="J7696" s="70" t="e">
        <f t="shared" si="175"/>
        <v>#N/A</v>
      </c>
      <c r="K7696" s="118">
        <f>VLOOKUP(B7696,WB.GDP.2001,'WB (WDI)'!$AR$2,FALSE)</f>
        <v>2362.5252869859801</v>
      </c>
      <c r="L7696" s="112">
        <f>VLOOKUP($B7696,WB.UNEMP.2001,'WB (WDI)'!$AR$2,FALSE)</f>
        <v>15.4099998474121</v>
      </c>
    </row>
    <row r="7697" spans="1:12" x14ac:dyDescent="0.25">
      <c r="A7697" s="103">
        <v>2001</v>
      </c>
      <c r="B7697" s="104" t="s">
        <v>15</v>
      </c>
      <c r="C7697" s="105" t="s">
        <v>16</v>
      </c>
      <c r="D7697" s="105" t="s">
        <v>6</v>
      </c>
      <c r="E7697" s="87">
        <f t="shared" si="175"/>
        <v>6.4748806308227005</v>
      </c>
      <c r="F7697" s="69">
        <f t="shared" si="175"/>
        <v>6.9075449710989343</v>
      </c>
      <c r="G7697" s="69">
        <f t="shared" si="175"/>
        <v>5.0494398722888318</v>
      </c>
      <c r="H7697" s="69">
        <f t="shared" si="175"/>
        <v>7.1281482631190833</v>
      </c>
      <c r="I7697" s="69">
        <f t="shared" si="175"/>
        <v>6.470168992690482</v>
      </c>
      <c r="J7697" s="70">
        <f t="shared" si="175"/>
        <v>6.8191010549161737</v>
      </c>
      <c r="K7697" s="118">
        <f>VLOOKUP(B7697,WB.GDP.2001,'WB (WDI)'!$AR$2,FALSE)</f>
        <v>7541.1395746423241</v>
      </c>
      <c r="L7697" s="112">
        <f>VLOOKUP($B7697,WB.UNEMP.2001,'WB (WDI)'!$AR$2,FALSE)</f>
        <v>14.3999996185303</v>
      </c>
    </row>
    <row r="7698" spans="1:12" x14ac:dyDescent="0.25">
      <c r="A7698" s="103">
        <v>2001</v>
      </c>
      <c r="B7698" s="104" t="s">
        <v>17</v>
      </c>
      <c r="C7698" s="105" t="s">
        <v>18</v>
      </c>
      <c r="D7698" s="105" t="s">
        <v>6</v>
      </c>
      <c r="E7698" s="87" t="e">
        <f t="shared" si="175"/>
        <v>#N/A</v>
      </c>
      <c r="F7698" s="69" t="e">
        <f t="shared" si="175"/>
        <v>#N/A</v>
      </c>
      <c r="G7698" s="69" t="e">
        <f t="shared" si="175"/>
        <v>#N/A</v>
      </c>
      <c r="H7698" s="69" t="e">
        <f t="shared" si="175"/>
        <v>#N/A</v>
      </c>
      <c r="I7698" s="69" t="e">
        <f t="shared" si="175"/>
        <v>#N/A</v>
      </c>
      <c r="J7698" s="70" t="e">
        <f t="shared" si="175"/>
        <v>#N/A</v>
      </c>
      <c r="K7698" s="118" t="e">
        <f>VLOOKUP(B7698,WB.GDP.2001,'WB (WDI)'!$AR$2,FALSE)</f>
        <v>#N/A</v>
      </c>
      <c r="L7698" s="112" t="e">
        <f>VLOOKUP($B7698,WB.UNEMP.2001,'WB (WDI)'!$AR$2,FALSE)</f>
        <v>#N/A</v>
      </c>
    </row>
    <row r="7699" spans="1:12" x14ac:dyDescent="0.25">
      <c r="A7699" s="103">
        <v>2001</v>
      </c>
      <c r="B7699" s="104" t="s">
        <v>19</v>
      </c>
      <c r="C7699" s="105" t="s">
        <v>20</v>
      </c>
      <c r="D7699" s="105" t="s">
        <v>6</v>
      </c>
      <c r="E7699" s="87" t="e">
        <f t="shared" si="175"/>
        <v>#N/A</v>
      </c>
      <c r="F7699" s="69" t="e">
        <f t="shared" si="175"/>
        <v>#N/A</v>
      </c>
      <c r="G7699" s="69" t="e">
        <f t="shared" si="175"/>
        <v>#N/A</v>
      </c>
      <c r="H7699" s="69" t="e">
        <f t="shared" si="175"/>
        <v>#N/A</v>
      </c>
      <c r="I7699" s="69" t="e">
        <f t="shared" si="175"/>
        <v>#N/A</v>
      </c>
      <c r="J7699" s="70" t="e">
        <f t="shared" si="175"/>
        <v>#N/A</v>
      </c>
      <c r="K7699" s="118">
        <f>VLOOKUP(B7699,WB.GDP.2001,'WB (WDI)'!$AR$2,FALSE)</f>
        <v>4766.8367358995292</v>
      </c>
      <c r="L7699" s="112">
        <f>VLOOKUP($B7699,WB.UNEMP.2001,'WB (WDI)'!$AR$2,FALSE)</f>
        <v>3.8499999046325701</v>
      </c>
    </row>
    <row r="7700" spans="1:12" x14ac:dyDescent="0.25">
      <c r="A7700" s="103">
        <v>2001</v>
      </c>
      <c r="B7700" s="104" t="s">
        <v>21</v>
      </c>
      <c r="C7700" s="105" t="s">
        <v>22</v>
      </c>
      <c r="D7700" s="105" t="s">
        <v>6</v>
      </c>
      <c r="E7700" s="87">
        <f t="shared" si="175"/>
        <v>5.662962945780067</v>
      </c>
      <c r="F7700" s="69">
        <f t="shared" si="175"/>
        <v>7.5495615356365899</v>
      </c>
      <c r="G7700" s="69">
        <f t="shared" si="175"/>
        <v>2.1620519701084615</v>
      </c>
      <c r="H7700" s="69">
        <f t="shared" si="175"/>
        <v>6.5957897619632568</v>
      </c>
      <c r="I7700" s="69">
        <f t="shared" si="175"/>
        <v>5.4960653897676055</v>
      </c>
      <c r="J7700" s="70">
        <f t="shared" si="175"/>
        <v>6.5113460714244198</v>
      </c>
      <c r="K7700" s="118">
        <f>VLOOKUP(B7700,WB.GDP.2001,'WB (WDI)'!$AR$2,FALSE)</f>
        <v>2532.6322624028189</v>
      </c>
      <c r="L7700" s="112">
        <f>VLOOKUP($B7700,WB.UNEMP.2001,'WB (WDI)'!$AR$2,FALSE)</f>
        <v>0.75</v>
      </c>
    </row>
    <row r="7701" spans="1:12" x14ac:dyDescent="0.25">
      <c r="A7701" s="103">
        <v>2001</v>
      </c>
      <c r="B7701" s="104" t="s">
        <v>23</v>
      </c>
      <c r="C7701" s="105" t="s">
        <v>24</v>
      </c>
      <c r="D7701" s="105" t="s">
        <v>6</v>
      </c>
      <c r="E7701" s="87">
        <f t="shared" si="175"/>
        <v>7.2249198318366128</v>
      </c>
      <c r="F7701" s="69">
        <f t="shared" si="175"/>
        <v>4.7583455797168783</v>
      </c>
      <c r="G7701" s="69">
        <f t="shared" si="175"/>
        <v>6.4733534538130701</v>
      </c>
      <c r="H7701" s="69">
        <f t="shared" si="175"/>
        <v>9.1518323497710661</v>
      </c>
      <c r="I7701" s="69">
        <f t="shared" si="175"/>
        <v>7.9105662070866938</v>
      </c>
      <c r="J7701" s="70">
        <f t="shared" si="175"/>
        <v>7.8305015687953592</v>
      </c>
      <c r="K7701" s="118">
        <f>VLOOKUP(B7701,WB.GDP.2001,'WB (WDI)'!$AR$2,FALSE)</f>
        <v>11253.916169449942</v>
      </c>
      <c r="L7701" s="112">
        <f>VLOOKUP($B7701,WB.UNEMP.2001,'WB (WDI)'!$AR$2,FALSE)</f>
        <v>18.540000915527301</v>
      </c>
    </row>
    <row r="7702" spans="1:12" x14ac:dyDescent="0.25">
      <c r="A7702" s="103">
        <v>2001</v>
      </c>
      <c r="B7702" s="104" t="s">
        <v>25</v>
      </c>
      <c r="C7702" s="105" t="s">
        <v>26</v>
      </c>
      <c r="D7702" s="105" t="s">
        <v>6</v>
      </c>
      <c r="E7702" s="87" t="e">
        <f t="shared" ref="E7702:J7711" si="176">IF(ISNUMBER(VLOOKUP($B7702,EFW.2001,3,FALSE))=TRUE,VLOOKUP($B7702,EFW.2001,E$2,FALSE),NA())</f>
        <v>#N/A</v>
      </c>
      <c r="F7702" s="69" t="e">
        <f t="shared" si="176"/>
        <v>#N/A</v>
      </c>
      <c r="G7702" s="69" t="e">
        <f t="shared" si="176"/>
        <v>#N/A</v>
      </c>
      <c r="H7702" s="69" t="e">
        <f t="shared" si="176"/>
        <v>#N/A</v>
      </c>
      <c r="I7702" s="69" t="e">
        <f t="shared" si="176"/>
        <v>#N/A</v>
      </c>
      <c r="J7702" s="70" t="e">
        <f t="shared" si="176"/>
        <v>#N/A</v>
      </c>
      <c r="K7702" s="118" t="e">
        <f>VLOOKUP(B7702,WB.GDP.2001,'WB (WDI)'!$AR$2,FALSE)</f>
        <v>#N/A</v>
      </c>
      <c r="L7702" s="112" t="e">
        <f>VLOOKUP($B7702,WB.UNEMP.2001,'WB (WDI)'!$AR$2,FALSE)</f>
        <v>#N/A</v>
      </c>
    </row>
    <row r="7703" spans="1:12" x14ac:dyDescent="0.25">
      <c r="A7703" s="103">
        <v>2001</v>
      </c>
      <c r="B7703" s="104" t="s">
        <v>27</v>
      </c>
      <c r="C7703" s="105" t="s">
        <v>28</v>
      </c>
      <c r="D7703" s="105" t="s">
        <v>6</v>
      </c>
      <c r="E7703" s="87" t="e">
        <f t="shared" si="176"/>
        <v>#N/A</v>
      </c>
      <c r="F7703" s="69" t="e">
        <f t="shared" si="176"/>
        <v>#N/A</v>
      </c>
      <c r="G7703" s="69" t="e">
        <f t="shared" si="176"/>
        <v>#N/A</v>
      </c>
      <c r="H7703" s="69" t="e">
        <f t="shared" si="176"/>
        <v>#N/A</v>
      </c>
      <c r="I7703" s="69" t="e">
        <f t="shared" si="176"/>
        <v>#N/A</v>
      </c>
      <c r="J7703" s="70" t="e">
        <f t="shared" si="176"/>
        <v>#N/A</v>
      </c>
      <c r="K7703" s="118">
        <f>VLOOKUP(B7703,WB.GDP.2001,'WB (WDI)'!$AR$2,FALSE)</f>
        <v>1343.5437675388625</v>
      </c>
      <c r="L7703" s="112">
        <f>VLOOKUP($B7703,WB.UNEMP.2001,'WB (WDI)'!$AR$2,FALSE)</f>
        <v>2.6300001144409202</v>
      </c>
    </row>
    <row r="7704" spans="1:12" x14ac:dyDescent="0.25">
      <c r="A7704" s="103">
        <v>2001</v>
      </c>
      <c r="B7704" s="104" t="s">
        <v>29</v>
      </c>
      <c r="C7704" s="105" t="s">
        <v>30</v>
      </c>
      <c r="D7704" s="105" t="s">
        <v>6</v>
      </c>
      <c r="E7704" s="87">
        <f t="shared" si="176"/>
        <v>5.4182949673518044</v>
      </c>
      <c r="F7704" s="69">
        <f t="shared" si="176"/>
        <v>6.7177737834102729</v>
      </c>
      <c r="G7704" s="69">
        <f t="shared" si="176"/>
        <v>3.3190159818400762</v>
      </c>
      <c r="H7704" s="69">
        <f t="shared" si="176"/>
        <v>6.8751142316736491</v>
      </c>
      <c r="I7704" s="69">
        <f t="shared" si="176"/>
        <v>4.8118545414494633</v>
      </c>
      <c r="J7704" s="70">
        <f t="shared" si="176"/>
        <v>5.367716298385564</v>
      </c>
      <c r="K7704" s="118">
        <f>VLOOKUP(B7704,WB.GDP.2001,'WB (WDI)'!$AR$2,FALSE)</f>
        <v>826.02906777325768</v>
      </c>
      <c r="L7704" s="112">
        <f>VLOOKUP($B7704,WB.UNEMP.2001,'WB (WDI)'!$AR$2,FALSE)</f>
        <v>1.8600000143051101</v>
      </c>
    </row>
    <row r="7705" spans="1:12" x14ac:dyDescent="0.25">
      <c r="A7705" s="103">
        <v>2001</v>
      </c>
      <c r="B7705" s="104" t="s">
        <v>31</v>
      </c>
      <c r="C7705" s="105" t="s">
        <v>32</v>
      </c>
      <c r="D7705" s="105" t="s">
        <v>6</v>
      </c>
      <c r="E7705" s="87" t="e">
        <f t="shared" si="176"/>
        <v>#N/A</v>
      </c>
      <c r="F7705" s="69" t="e">
        <f t="shared" si="176"/>
        <v>#N/A</v>
      </c>
      <c r="G7705" s="69" t="e">
        <f t="shared" si="176"/>
        <v>#N/A</v>
      </c>
      <c r="H7705" s="69" t="e">
        <f t="shared" si="176"/>
        <v>#N/A</v>
      </c>
      <c r="I7705" s="69" t="e">
        <f t="shared" si="176"/>
        <v>#N/A</v>
      </c>
      <c r="J7705" s="70" t="e">
        <f t="shared" si="176"/>
        <v>#N/A</v>
      </c>
      <c r="K7705" s="118">
        <f>VLOOKUP(B7705,WB.GDP.2001,'WB (WDI)'!$AR$2,FALSE)</f>
        <v>4084.3690257544554</v>
      </c>
      <c r="L7705" s="112">
        <f>VLOOKUP($B7705,WB.UNEMP.2001,'WB (WDI)'!$AR$2,FALSE)</f>
        <v>10.7600002288818</v>
      </c>
    </row>
    <row r="7706" spans="1:12" x14ac:dyDescent="0.25">
      <c r="A7706" s="103">
        <v>2001</v>
      </c>
      <c r="B7706" s="104" t="s">
        <v>33</v>
      </c>
      <c r="C7706" s="105" t="s">
        <v>34</v>
      </c>
      <c r="D7706" s="105" t="s">
        <v>6</v>
      </c>
      <c r="E7706" s="87">
        <f t="shared" si="176"/>
        <v>5.5037254884805815</v>
      </c>
      <c r="F7706" s="69">
        <f t="shared" si="176"/>
        <v>6.674482318085035</v>
      </c>
      <c r="G7706" s="69">
        <f t="shared" si="176"/>
        <v>3.2275911443669631</v>
      </c>
      <c r="H7706" s="69">
        <f t="shared" si="176"/>
        <v>6.776986670429956</v>
      </c>
      <c r="I7706" s="69">
        <f t="shared" si="176"/>
        <v>4.8693762536521756</v>
      </c>
      <c r="J7706" s="70">
        <f t="shared" si="176"/>
        <v>5.9701910558687787</v>
      </c>
      <c r="K7706" s="118">
        <f>VLOOKUP(B7706,WB.GDP.2001,'WB (WDI)'!$AR$2,FALSE)</f>
        <v>2795.8720013954071</v>
      </c>
      <c r="L7706" s="112">
        <f>VLOOKUP($B7706,WB.UNEMP.2001,'WB (WDI)'!$AR$2,FALSE)</f>
        <v>7.46000003814697</v>
      </c>
    </row>
    <row r="7707" spans="1:12" x14ac:dyDescent="0.25">
      <c r="A7707" s="103">
        <v>2001</v>
      </c>
      <c r="B7707" s="104" t="s">
        <v>35</v>
      </c>
      <c r="C7707" s="105" t="s">
        <v>36</v>
      </c>
      <c r="D7707" s="105" t="s">
        <v>6</v>
      </c>
      <c r="E7707" s="87">
        <f t="shared" si="176"/>
        <v>5.2721906132932741</v>
      </c>
      <c r="F7707" s="69">
        <f t="shared" si="176"/>
        <v>6.5134886339009483</v>
      </c>
      <c r="G7707" s="69">
        <f t="shared" si="176"/>
        <v>2.9559839532209575</v>
      </c>
      <c r="H7707" s="69">
        <f t="shared" si="176"/>
        <v>6.98866548413773</v>
      </c>
      <c r="I7707" s="69">
        <f t="shared" si="176"/>
        <v>4.5548779875705749</v>
      </c>
      <c r="J7707" s="70">
        <f t="shared" si="176"/>
        <v>5.3479370076361619</v>
      </c>
      <c r="K7707" s="118">
        <f>VLOOKUP(B7707,WB.GDP.2001,'WB (WDI)'!$AR$2,FALSE)</f>
        <v>1062.7217352363184</v>
      </c>
      <c r="L7707" s="112">
        <f>VLOOKUP($B7707,WB.UNEMP.2001,'WB (WDI)'!$AR$2,FALSE)</f>
        <v>4.4499998092651403</v>
      </c>
    </row>
    <row r="7708" spans="1:12" x14ac:dyDescent="0.25">
      <c r="A7708" s="103">
        <v>2001</v>
      </c>
      <c r="B7708" s="104" t="s">
        <v>37</v>
      </c>
      <c r="C7708" s="105" t="s">
        <v>38</v>
      </c>
      <c r="D7708" s="105" t="s">
        <v>6</v>
      </c>
      <c r="E7708" s="87">
        <f t="shared" si="176"/>
        <v>5.4307078321124189</v>
      </c>
      <c r="F7708" s="69">
        <f t="shared" si="176"/>
        <v>7.3413569133698697</v>
      </c>
      <c r="G7708" s="69">
        <f t="shared" si="176"/>
        <v>3.505876588318253</v>
      </c>
      <c r="H7708" s="69">
        <f t="shared" si="176"/>
        <v>6.0534311323371144</v>
      </c>
      <c r="I7708" s="69">
        <f t="shared" si="176"/>
        <v>5.2224341062162773</v>
      </c>
      <c r="J7708" s="70">
        <f t="shared" si="176"/>
        <v>5.0304404203205815</v>
      </c>
      <c r="K7708" s="118">
        <f>VLOOKUP(B7708,WB.GDP.2001,'WB (WDI)'!$AR$2,FALSE)</f>
        <v>964.73725849975756</v>
      </c>
      <c r="L7708" s="112">
        <f>VLOOKUP($B7708,WB.UNEMP.2001,'WB (WDI)'!$AR$2,FALSE)</f>
        <v>1.0900000333786</v>
      </c>
    </row>
    <row r="7709" spans="1:12" x14ac:dyDescent="0.25">
      <c r="A7709" s="103">
        <v>2001</v>
      </c>
      <c r="B7709" s="104" t="s">
        <v>39</v>
      </c>
      <c r="C7709" s="105" t="s">
        <v>40</v>
      </c>
      <c r="D7709" s="105" t="s">
        <v>6</v>
      </c>
      <c r="E7709" s="87" t="e">
        <f t="shared" si="176"/>
        <v>#N/A</v>
      </c>
      <c r="F7709" s="69" t="e">
        <f t="shared" si="176"/>
        <v>#N/A</v>
      </c>
      <c r="G7709" s="69" t="e">
        <f t="shared" si="176"/>
        <v>#N/A</v>
      </c>
      <c r="H7709" s="69" t="e">
        <f t="shared" si="176"/>
        <v>#N/A</v>
      </c>
      <c r="I7709" s="69" t="e">
        <f t="shared" si="176"/>
        <v>#N/A</v>
      </c>
      <c r="J7709" s="70" t="e">
        <f t="shared" si="176"/>
        <v>#N/A</v>
      </c>
      <c r="K7709" s="118">
        <f>VLOOKUP(B7709,WB.GDP.2001,'WB (WDI)'!$AR$2,FALSE)</f>
        <v>2829.1190971832148</v>
      </c>
      <c r="L7709" s="112">
        <f>VLOOKUP($B7709,WB.UNEMP.2001,'WB (WDI)'!$AR$2,FALSE)</f>
        <v>4.5799999237060502</v>
      </c>
    </row>
    <row r="7710" spans="1:12" x14ac:dyDescent="0.25">
      <c r="A7710" s="103">
        <v>2001</v>
      </c>
      <c r="B7710" s="104" t="s">
        <v>41</v>
      </c>
      <c r="C7710" s="105" t="s">
        <v>42</v>
      </c>
      <c r="D7710" s="105" t="s">
        <v>6</v>
      </c>
      <c r="E7710" s="87">
        <f t="shared" si="176"/>
        <v>4.8551041458147024</v>
      </c>
      <c r="F7710" s="69">
        <f t="shared" si="176"/>
        <v>4.5958660318205258</v>
      </c>
      <c r="G7710" s="69">
        <f t="shared" si="176"/>
        <v>4.2105179938432169</v>
      </c>
      <c r="H7710" s="69">
        <f t="shared" si="176"/>
        <v>4.6954653854513531</v>
      </c>
      <c r="I7710" s="69">
        <f t="shared" si="176"/>
        <v>5.1243714173386596</v>
      </c>
      <c r="J7710" s="70">
        <f t="shared" si="176"/>
        <v>5.6492999006197584</v>
      </c>
      <c r="K7710" s="118">
        <f>VLOOKUP(B7710,WB.GDP.2001,'WB (WDI)'!$AR$2,FALSE)</f>
        <v>4479.777116983485</v>
      </c>
      <c r="L7710" s="112">
        <f>VLOOKUP($B7710,WB.UNEMP.2001,'WB (WDI)'!$AR$2,FALSE)</f>
        <v>19.959999084472699</v>
      </c>
    </row>
    <row r="7711" spans="1:12" x14ac:dyDescent="0.25">
      <c r="A7711" s="103">
        <v>2001</v>
      </c>
      <c r="B7711" s="104" t="s">
        <v>43</v>
      </c>
      <c r="C7711" s="105" t="s">
        <v>44</v>
      </c>
      <c r="D7711" s="105" t="s">
        <v>6</v>
      </c>
      <c r="E7711" s="87">
        <f t="shared" si="176"/>
        <v>5.7626339937756033</v>
      </c>
      <c r="F7711" s="69">
        <f t="shared" si="176"/>
        <v>7.9611085411958866</v>
      </c>
      <c r="G7711" s="69">
        <f t="shared" si="176"/>
        <v>2.3679000126129308</v>
      </c>
      <c r="H7711" s="69">
        <f t="shared" si="176"/>
        <v>6.9596483300241134</v>
      </c>
      <c r="I7711" s="69">
        <f t="shared" si="176"/>
        <v>5.7874381785802491</v>
      </c>
      <c r="J7711" s="70">
        <f t="shared" si="176"/>
        <v>5.7370749064648336</v>
      </c>
      <c r="K7711" s="118">
        <f>VLOOKUP(B7711,WB.GDP.2001,'WB (WDI)'!$AR$2,FALSE)</f>
        <v>4001.9565488291514</v>
      </c>
      <c r="L7711" s="112">
        <f>VLOOKUP($B7711,WB.UNEMP.2001,'WB (WDI)'!$AR$2,FALSE)</f>
        <v>4.71000003814697</v>
      </c>
    </row>
    <row r="7712" spans="1:12" x14ac:dyDescent="0.25">
      <c r="A7712" s="103">
        <v>2001</v>
      </c>
      <c r="B7712" s="104" t="s">
        <v>45</v>
      </c>
      <c r="C7712" s="105" t="s">
        <v>46</v>
      </c>
      <c r="D7712" s="105" t="s">
        <v>6</v>
      </c>
      <c r="E7712" s="87">
        <f t="shared" ref="E7712:J7721" si="177">IF(ISNUMBER(VLOOKUP($B7712,EFW.2001,3,FALSE))=TRUE,VLOOKUP($B7712,EFW.2001,E$2,FALSE),NA())</f>
        <v>3.6192903596465724</v>
      </c>
      <c r="F7712" s="69">
        <f t="shared" si="177"/>
        <v>6.3944298544703067</v>
      </c>
      <c r="G7712" s="69">
        <f t="shared" si="177"/>
        <v>2.0199534847961864</v>
      </c>
      <c r="H7712" s="69">
        <f t="shared" si="177"/>
        <v>2.5</v>
      </c>
      <c r="I7712" s="69">
        <f t="shared" si="177"/>
        <v>3.3452661927255098</v>
      </c>
      <c r="J7712" s="70">
        <f t="shared" si="177"/>
        <v>3.8368022662408574</v>
      </c>
      <c r="K7712" s="118">
        <f>VLOOKUP(B7712,WB.GDP.2001,'WB (WDI)'!$AR$2,FALSE)</f>
        <v>715.67776567040073</v>
      </c>
      <c r="L7712" s="112">
        <f>VLOOKUP($B7712,WB.UNEMP.2001,'WB (WDI)'!$AR$2,FALSE)</f>
        <v>2.9000000953674299</v>
      </c>
    </row>
    <row r="7713" spans="1:12" x14ac:dyDescent="0.25">
      <c r="A7713" s="103">
        <v>2001</v>
      </c>
      <c r="B7713" s="104" t="s">
        <v>47</v>
      </c>
      <c r="C7713" s="105" t="s">
        <v>48</v>
      </c>
      <c r="D7713" s="105" t="s">
        <v>6</v>
      </c>
      <c r="E7713" s="87" t="e">
        <f t="shared" si="177"/>
        <v>#N/A</v>
      </c>
      <c r="F7713" s="69" t="e">
        <f t="shared" si="177"/>
        <v>#N/A</v>
      </c>
      <c r="G7713" s="69" t="e">
        <f t="shared" si="177"/>
        <v>#N/A</v>
      </c>
      <c r="H7713" s="69" t="e">
        <f t="shared" si="177"/>
        <v>#N/A</v>
      </c>
      <c r="I7713" s="69" t="e">
        <f t="shared" si="177"/>
        <v>#N/A</v>
      </c>
      <c r="J7713" s="70" t="e">
        <f t="shared" si="177"/>
        <v>#N/A</v>
      </c>
      <c r="K7713" s="118" t="e">
        <f>VLOOKUP(B7713,WB.GDP.2001,'WB (WDI)'!$AR$2,FALSE)</f>
        <v>#N/A</v>
      </c>
      <c r="L7713" s="112">
        <f>VLOOKUP($B7713,WB.UNEMP.2001,'WB (WDI)'!$AR$2,FALSE)</f>
        <v>11.6300001144409</v>
      </c>
    </row>
    <row r="7714" spans="1:12" x14ac:dyDescent="0.25">
      <c r="A7714" s="103">
        <v>2001</v>
      </c>
      <c r="B7714" s="104" t="s">
        <v>49</v>
      </c>
      <c r="C7714" s="105" t="s">
        <v>50</v>
      </c>
      <c r="D7714" s="105" t="s">
        <v>6</v>
      </c>
      <c r="E7714" s="87" t="e">
        <f t="shared" si="177"/>
        <v>#N/A</v>
      </c>
      <c r="F7714" s="69" t="e">
        <f t="shared" si="177"/>
        <v>#N/A</v>
      </c>
      <c r="G7714" s="69" t="e">
        <f t="shared" si="177"/>
        <v>#N/A</v>
      </c>
      <c r="H7714" s="69" t="e">
        <f t="shared" si="177"/>
        <v>#N/A</v>
      </c>
      <c r="I7714" s="69" t="e">
        <f t="shared" si="177"/>
        <v>#N/A</v>
      </c>
      <c r="J7714" s="70" t="e">
        <f t="shared" si="177"/>
        <v>#N/A</v>
      </c>
      <c r="K7714" s="118">
        <f>VLOOKUP(B7714,WB.GDP.2001,'WB (WDI)'!$AR$2,FALSE)</f>
        <v>17523.434190030686</v>
      </c>
      <c r="L7714" s="112">
        <f>VLOOKUP($B7714,WB.UNEMP.2001,'WB (WDI)'!$AR$2,FALSE)</f>
        <v>8.5200004577636701</v>
      </c>
    </row>
    <row r="7715" spans="1:12" x14ac:dyDescent="0.25">
      <c r="A7715" s="103">
        <v>2001</v>
      </c>
      <c r="B7715" s="104" t="s">
        <v>51</v>
      </c>
      <c r="C7715" s="105" t="s">
        <v>52</v>
      </c>
      <c r="D7715" s="105" t="s">
        <v>6</v>
      </c>
      <c r="E7715" s="87" t="e">
        <f t="shared" si="177"/>
        <v>#N/A</v>
      </c>
      <c r="F7715" s="69" t="e">
        <f t="shared" si="177"/>
        <v>#N/A</v>
      </c>
      <c r="G7715" s="69" t="e">
        <f t="shared" si="177"/>
        <v>#N/A</v>
      </c>
      <c r="H7715" s="69" t="e">
        <f t="shared" si="177"/>
        <v>#N/A</v>
      </c>
      <c r="I7715" s="69" t="e">
        <f t="shared" si="177"/>
        <v>#N/A</v>
      </c>
      <c r="J7715" s="70" t="e">
        <f t="shared" si="177"/>
        <v>#N/A</v>
      </c>
      <c r="K7715" s="118" t="e">
        <f>VLOOKUP(B7715,WB.GDP.2001,'WB (WDI)'!$AR$2,FALSE)</f>
        <v>#N/A</v>
      </c>
      <c r="L7715" s="112">
        <f>VLOOKUP($B7715,WB.UNEMP.2001,'WB (WDI)'!$AR$2,FALSE)</f>
        <v>6.8499999046325701</v>
      </c>
    </row>
    <row r="7716" spans="1:12" x14ac:dyDescent="0.25">
      <c r="A7716" s="103">
        <v>2001</v>
      </c>
      <c r="B7716" s="104" t="s">
        <v>53</v>
      </c>
      <c r="C7716" s="105" t="s">
        <v>54</v>
      </c>
      <c r="D7716" s="105" t="s">
        <v>6</v>
      </c>
      <c r="E7716" s="87" t="e">
        <f t="shared" si="177"/>
        <v>#N/A</v>
      </c>
      <c r="F7716" s="69" t="e">
        <f t="shared" si="177"/>
        <v>#N/A</v>
      </c>
      <c r="G7716" s="69" t="e">
        <f t="shared" si="177"/>
        <v>#N/A</v>
      </c>
      <c r="H7716" s="69" t="e">
        <f t="shared" si="177"/>
        <v>#N/A</v>
      </c>
      <c r="I7716" s="69" t="e">
        <f t="shared" si="177"/>
        <v>#N/A</v>
      </c>
      <c r="J7716" s="70" t="e">
        <f t="shared" si="177"/>
        <v>#N/A</v>
      </c>
      <c r="K7716" s="118">
        <f>VLOOKUP(B7716,WB.GDP.2001,'WB (WDI)'!$AR$2,FALSE)</f>
        <v>5592.5005198590534</v>
      </c>
      <c r="L7716" s="112">
        <f>VLOOKUP($B7716,WB.UNEMP.2001,'WB (WDI)'!$AR$2,FALSE)</f>
        <v>25</v>
      </c>
    </row>
    <row r="7717" spans="1:12" x14ac:dyDescent="0.25">
      <c r="A7717" s="103">
        <v>2001</v>
      </c>
      <c r="B7717" s="104" t="s">
        <v>55</v>
      </c>
      <c r="C7717" s="105" t="s">
        <v>56</v>
      </c>
      <c r="D7717" s="105" t="s">
        <v>6</v>
      </c>
      <c r="E7717" s="87" t="e">
        <f t="shared" si="177"/>
        <v>#N/A</v>
      </c>
      <c r="F7717" s="69" t="e">
        <f t="shared" si="177"/>
        <v>#N/A</v>
      </c>
      <c r="G7717" s="69" t="e">
        <f t="shared" si="177"/>
        <v>#N/A</v>
      </c>
      <c r="H7717" s="69" t="e">
        <f t="shared" si="177"/>
        <v>#N/A</v>
      </c>
      <c r="I7717" s="69" t="e">
        <f t="shared" si="177"/>
        <v>#N/A</v>
      </c>
      <c r="J7717" s="70" t="e">
        <f t="shared" si="177"/>
        <v>#N/A</v>
      </c>
      <c r="K7717" s="118">
        <f>VLOOKUP(B7717,WB.GDP.2001,'WB (WDI)'!$AR$2,FALSE)</f>
        <v>765.8093686525342</v>
      </c>
      <c r="L7717" s="112">
        <f>VLOOKUP($B7717,WB.UNEMP.2001,'WB (WDI)'!$AR$2,FALSE)</f>
        <v>3.2799999713897701</v>
      </c>
    </row>
    <row r="7718" spans="1:12" x14ac:dyDescent="0.25">
      <c r="A7718" s="103">
        <v>2001</v>
      </c>
      <c r="B7718" s="104" t="s">
        <v>57</v>
      </c>
      <c r="C7718" s="105" t="s">
        <v>58</v>
      </c>
      <c r="D7718" s="105" t="s">
        <v>6</v>
      </c>
      <c r="E7718" s="87" t="e">
        <f t="shared" si="177"/>
        <v>#N/A</v>
      </c>
      <c r="F7718" s="69" t="e">
        <f t="shared" si="177"/>
        <v>#N/A</v>
      </c>
      <c r="G7718" s="69" t="e">
        <f t="shared" si="177"/>
        <v>#N/A</v>
      </c>
      <c r="H7718" s="69" t="e">
        <f t="shared" si="177"/>
        <v>#N/A</v>
      </c>
      <c r="I7718" s="69" t="e">
        <f t="shared" si="177"/>
        <v>#N/A</v>
      </c>
      <c r="J7718" s="70" t="e">
        <f t="shared" si="177"/>
        <v>#N/A</v>
      </c>
      <c r="K7718" s="118" t="e">
        <f>VLOOKUP(B7718,WB.GDP.2001,'WB (WDI)'!$AR$2,FALSE)</f>
        <v>#N/A</v>
      </c>
      <c r="L7718" s="112" t="e">
        <f>VLOOKUP($B7718,WB.UNEMP.2001,'WB (WDI)'!$AR$2,FALSE)</f>
        <v>#N/A</v>
      </c>
    </row>
    <row r="7719" spans="1:12" x14ac:dyDescent="0.25">
      <c r="A7719" s="103">
        <v>2001</v>
      </c>
      <c r="B7719" s="104" t="s">
        <v>59</v>
      </c>
      <c r="C7719" s="105" t="s">
        <v>60</v>
      </c>
      <c r="D7719" s="105" t="s">
        <v>6</v>
      </c>
      <c r="E7719" s="87">
        <f t="shared" si="177"/>
        <v>5.6645348169287768</v>
      </c>
      <c r="F7719" s="69">
        <f t="shared" si="177"/>
        <v>6.0826291037267435</v>
      </c>
      <c r="G7719" s="69">
        <f t="shared" si="177"/>
        <v>4.1060094208096318</v>
      </c>
      <c r="H7719" s="69">
        <f t="shared" si="177"/>
        <v>5.7493015620453889</v>
      </c>
      <c r="I7719" s="69">
        <f t="shared" si="177"/>
        <v>5.6318125063368836</v>
      </c>
      <c r="J7719" s="70">
        <f t="shared" si="177"/>
        <v>6.7529214917252354</v>
      </c>
      <c r="K7719" s="118">
        <f>VLOOKUP(B7719,WB.GDP.2001,'WB (WDI)'!$AR$2,FALSE)</f>
        <v>16522.263031819253</v>
      </c>
      <c r="L7719" s="112">
        <f>VLOOKUP($B7719,WB.UNEMP.2001,'WB (WDI)'!$AR$2,FALSE)</f>
        <v>17.290000915527301</v>
      </c>
    </row>
    <row r="7720" spans="1:12" x14ac:dyDescent="0.25">
      <c r="A7720" s="103">
        <v>2001</v>
      </c>
      <c r="B7720" s="104" t="s">
        <v>61</v>
      </c>
      <c r="C7720" s="105" t="s">
        <v>62</v>
      </c>
      <c r="D7720" s="105" t="s">
        <v>6</v>
      </c>
      <c r="E7720" s="87" t="e">
        <f t="shared" si="177"/>
        <v>#N/A</v>
      </c>
      <c r="F7720" s="69" t="e">
        <f t="shared" si="177"/>
        <v>#N/A</v>
      </c>
      <c r="G7720" s="69" t="e">
        <f t="shared" si="177"/>
        <v>#N/A</v>
      </c>
      <c r="H7720" s="69" t="e">
        <f t="shared" si="177"/>
        <v>#N/A</v>
      </c>
      <c r="I7720" s="69" t="e">
        <f t="shared" si="177"/>
        <v>#N/A</v>
      </c>
      <c r="J7720" s="70" t="e">
        <f t="shared" si="177"/>
        <v>#N/A</v>
      </c>
      <c r="K7720" s="118">
        <f>VLOOKUP(B7720,WB.GDP.2001,'WB (WDI)'!$AR$2,FALSE)</f>
        <v>2327.3475138744811</v>
      </c>
      <c r="L7720" s="112">
        <f>VLOOKUP($B7720,WB.UNEMP.2001,'WB (WDI)'!$AR$2,FALSE)</f>
        <v>9.5100002288818395</v>
      </c>
    </row>
    <row r="7721" spans="1:12" x14ac:dyDescent="0.25">
      <c r="A7721" s="103">
        <v>2001</v>
      </c>
      <c r="B7721" s="104" t="s">
        <v>63</v>
      </c>
      <c r="C7721" s="105" t="s">
        <v>64</v>
      </c>
      <c r="D7721" s="105" t="s">
        <v>6</v>
      </c>
      <c r="E7721" s="87">
        <f t="shared" si="177"/>
        <v>5.8567319714352069</v>
      </c>
      <c r="F7721" s="69">
        <f t="shared" si="177"/>
        <v>6.4228000274474297</v>
      </c>
      <c r="G7721" s="69">
        <f t="shared" si="177"/>
        <v>4.9948183724190969</v>
      </c>
      <c r="H7721" s="69">
        <f t="shared" si="177"/>
        <v>5.616279963207031</v>
      </c>
      <c r="I7721" s="69">
        <f t="shared" si="177"/>
        <v>6.0664510875202318</v>
      </c>
      <c r="J7721" s="70">
        <f t="shared" si="177"/>
        <v>6.183310406582244</v>
      </c>
      <c r="K7721" s="118">
        <f>VLOOKUP(B7721,WB.GDP.2001,'WB (WDI)'!$AR$2,FALSE)</f>
        <v>2777.5383752663774</v>
      </c>
      <c r="L7721" s="112">
        <f>VLOOKUP($B7721,WB.UNEMP.2001,'WB (WDI)'!$AR$2,FALSE)</f>
        <v>9.2600002288818395</v>
      </c>
    </row>
    <row r="7722" spans="1:12" x14ac:dyDescent="0.25">
      <c r="A7722" s="103">
        <v>2001</v>
      </c>
      <c r="B7722" s="104" t="s">
        <v>65</v>
      </c>
      <c r="C7722" s="105" t="s">
        <v>66</v>
      </c>
      <c r="D7722" s="105" t="s">
        <v>6</v>
      </c>
      <c r="E7722" s="87" t="e">
        <f t="shared" ref="E7722:J7731" si="178">IF(ISNUMBER(VLOOKUP($B7722,EFW.2001,3,FALSE))=TRUE,VLOOKUP($B7722,EFW.2001,E$2,FALSE),NA())</f>
        <v>#N/A</v>
      </c>
      <c r="F7722" s="69" t="e">
        <f t="shared" si="178"/>
        <v>#N/A</v>
      </c>
      <c r="G7722" s="69" t="e">
        <f t="shared" si="178"/>
        <v>#N/A</v>
      </c>
      <c r="H7722" s="69" t="e">
        <f t="shared" si="178"/>
        <v>#N/A</v>
      </c>
      <c r="I7722" s="69" t="e">
        <f t="shared" si="178"/>
        <v>#N/A</v>
      </c>
      <c r="J7722" s="70" t="e">
        <f t="shared" si="178"/>
        <v>#N/A</v>
      </c>
      <c r="K7722" s="118">
        <f>VLOOKUP(B7722,WB.GDP.2001,'WB (WDI)'!$AR$2,FALSE)</f>
        <v>1730.3317954649763</v>
      </c>
      <c r="L7722" s="112">
        <f>VLOOKUP($B7722,WB.UNEMP.2001,'WB (WDI)'!$AR$2,FALSE)</f>
        <v>4.5199999809265101</v>
      </c>
    </row>
    <row r="7723" spans="1:12" x14ac:dyDescent="0.25">
      <c r="A7723" s="103">
        <v>2001</v>
      </c>
      <c r="B7723" s="104" t="s">
        <v>67</v>
      </c>
      <c r="C7723" s="105" t="s">
        <v>68</v>
      </c>
      <c r="D7723" s="105" t="s">
        <v>6</v>
      </c>
      <c r="E7723" s="87">
        <f t="shared" si="178"/>
        <v>5.1419638029580303</v>
      </c>
      <c r="F7723" s="69">
        <f t="shared" si="178"/>
        <v>5.6989632400123069</v>
      </c>
      <c r="G7723" s="69">
        <f t="shared" si="178"/>
        <v>2.9999842233194896</v>
      </c>
      <c r="H7723" s="69">
        <f t="shared" si="178"/>
        <v>5.2148637958980704</v>
      </c>
      <c r="I7723" s="69">
        <f t="shared" si="178"/>
        <v>6.1647209071134386</v>
      </c>
      <c r="J7723" s="70">
        <f t="shared" si="178"/>
        <v>5.6312868484468481</v>
      </c>
      <c r="K7723" s="118">
        <f>VLOOKUP(B7723,WB.GDP.2001,'WB (WDI)'!$AR$2,FALSE)</f>
        <v>1723.4516446673069</v>
      </c>
      <c r="L7723" s="112">
        <f>VLOOKUP($B7723,WB.UNEMP.2001,'WB (WDI)'!$AR$2,FALSE)</f>
        <v>3.1400001049041699</v>
      </c>
    </row>
    <row r="7724" spans="1:12" x14ac:dyDescent="0.25">
      <c r="A7724" s="103">
        <v>2001</v>
      </c>
      <c r="B7724" s="104" t="s">
        <v>69</v>
      </c>
      <c r="C7724" s="105" t="s">
        <v>70</v>
      </c>
      <c r="D7724" s="105" t="s">
        <v>6</v>
      </c>
      <c r="E7724" s="87">
        <f t="shared" si="178"/>
        <v>6.586395364457978</v>
      </c>
      <c r="F7724" s="69">
        <f t="shared" si="178"/>
        <v>6.0484586412825347</v>
      </c>
      <c r="G7724" s="69">
        <f t="shared" si="178"/>
        <v>4.3070068822623497</v>
      </c>
      <c r="H7724" s="69">
        <f t="shared" si="178"/>
        <v>8.9462599044881514</v>
      </c>
      <c r="I7724" s="69">
        <f t="shared" si="178"/>
        <v>6.589081346701108</v>
      </c>
      <c r="J7724" s="70">
        <f t="shared" si="178"/>
        <v>7.0411700475557479</v>
      </c>
      <c r="K7724" s="118">
        <f>VLOOKUP(B7724,WB.GDP.2001,'WB (WDI)'!$AR$2,FALSE)</f>
        <v>2896.0520702582148</v>
      </c>
      <c r="L7724" s="112">
        <f>VLOOKUP($B7724,WB.UNEMP.2001,'WB (WDI)'!$AR$2,FALSE)</f>
        <v>2.9100000858306898</v>
      </c>
    </row>
    <row r="7725" spans="1:12" x14ac:dyDescent="0.25">
      <c r="A7725" s="103">
        <v>2001</v>
      </c>
      <c r="B7725" s="104" t="s">
        <v>71</v>
      </c>
      <c r="C7725" s="105" t="s">
        <v>72</v>
      </c>
      <c r="D7725" s="105" t="s">
        <v>6</v>
      </c>
      <c r="E7725" s="87" t="e">
        <f t="shared" si="178"/>
        <v>#N/A</v>
      </c>
      <c r="F7725" s="69" t="e">
        <f t="shared" si="178"/>
        <v>#N/A</v>
      </c>
      <c r="G7725" s="69" t="e">
        <f t="shared" si="178"/>
        <v>#N/A</v>
      </c>
      <c r="H7725" s="69" t="e">
        <f t="shared" si="178"/>
        <v>#N/A</v>
      </c>
      <c r="I7725" s="69" t="e">
        <f t="shared" si="178"/>
        <v>#N/A</v>
      </c>
      <c r="J7725" s="70" t="e">
        <f t="shared" si="178"/>
        <v>#N/A</v>
      </c>
      <c r="K7725" s="118">
        <f>VLOOKUP(B7725,WB.GDP.2001,'WB (WDI)'!$AR$2,FALSE)</f>
        <v>1674.5599773591555</v>
      </c>
      <c r="L7725" s="112">
        <f>VLOOKUP($B7725,WB.UNEMP.2001,'WB (WDI)'!$AR$2,FALSE)</f>
        <v>34.349998474121101</v>
      </c>
    </row>
    <row r="7726" spans="1:12" x14ac:dyDescent="0.25">
      <c r="A7726" s="103">
        <v>2001</v>
      </c>
      <c r="B7726" s="104" t="s">
        <v>73</v>
      </c>
      <c r="C7726" s="105" t="s">
        <v>74</v>
      </c>
      <c r="D7726" s="105" t="s">
        <v>6</v>
      </c>
      <c r="E7726" s="87" t="e">
        <f t="shared" si="178"/>
        <v>#N/A</v>
      </c>
      <c r="F7726" s="69" t="e">
        <f t="shared" si="178"/>
        <v>#N/A</v>
      </c>
      <c r="G7726" s="69" t="e">
        <f t="shared" si="178"/>
        <v>#N/A</v>
      </c>
      <c r="H7726" s="69" t="e">
        <f t="shared" si="178"/>
        <v>#N/A</v>
      </c>
      <c r="I7726" s="69" t="e">
        <f t="shared" si="178"/>
        <v>#N/A</v>
      </c>
      <c r="J7726" s="70" t="e">
        <f t="shared" si="178"/>
        <v>#N/A</v>
      </c>
      <c r="K7726" s="118">
        <f>VLOOKUP(B7726,WB.GDP.2001,'WB (WDI)'!$AR$2,FALSE)</f>
        <v>1686.1958609005135</v>
      </c>
      <c r="L7726" s="112">
        <f>VLOOKUP($B7726,WB.UNEMP.2001,'WB (WDI)'!$AR$2,FALSE)</f>
        <v>2.3099999427795401</v>
      </c>
    </row>
    <row r="7727" spans="1:12" x14ac:dyDescent="0.25">
      <c r="A7727" s="103">
        <v>2001</v>
      </c>
      <c r="B7727" s="104" t="s">
        <v>75</v>
      </c>
      <c r="C7727" s="105" t="s">
        <v>76</v>
      </c>
      <c r="D7727" s="105" t="s">
        <v>6</v>
      </c>
      <c r="E7727" s="87">
        <f t="shared" si="178"/>
        <v>5.9321519147428869</v>
      </c>
      <c r="F7727" s="69">
        <f t="shared" si="178"/>
        <v>7.0188051592722926</v>
      </c>
      <c r="G7727" s="69">
        <f t="shared" si="178"/>
        <v>3.1088579699458831</v>
      </c>
      <c r="H7727" s="69">
        <f t="shared" si="178"/>
        <v>7.7148055520971761</v>
      </c>
      <c r="I7727" s="69">
        <f t="shared" si="178"/>
        <v>6.1702538543017651</v>
      </c>
      <c r="J7727" s="70">
        <f t="shared" si="178"/>
        <v>5.6480370380973168</v>
      </c>
      <c r="K7727" s="118">
        <f>VLOOKUP(B7727,WB.GDP.2001,'WB (WDI)'!$AR$2,FALSE)</f>
        <v>1658.9357035629669</v>
      </c>
      <c r="L7727" s="112">
        <f>VLOOKUP($B7727,WB.UNEMP.2001,'WB (WDI)'!$AR$2,FALSE)</f>
        <v>5.3499999046325701</v>
      </c>
    </row>
    <row r="7728" spans="1:12" x14ac:dyDescent="0.25">
      <c r="A7728" s="103">
        <v>2001</v>
      </c>
      <c r="B7728" s="104" t="s">
        <v>77</v>
      </c>
      <c r="C7728" s="105" t="s">
        <v>78</v>
      </c>
      <c r="D7728" s="105" t="s">
        <v>6</v>
      </c>
      <c r="E7728" s="87">
        <f t="shared" si="178"/>
        <v>5.4405310935514404</v>
      </c>
      <c r="F7728" s="69">
        <f t="shared" si="178"/>
        <v>5.6081753708783078</v>
      </c>
      <c r="G7728" s="69">
        <f t="shared" si="178"/>
        <v>5.4420377351824838</v>
      </c>
      <c r="H7728" s="69">
        <f t="shared" si="178"/>
        <v>4.0091062690816255</v>
      </c>
      <c r="I7728" s="69">
        <f t="shared" si="178"/>
        <v>6.363814581436845</v>
      </c>
      <c r="J7728" s="70">
        <f t="shared" si="178"/>
        <v>5.779521511177939</v>
      </c>
      <c r="K7728" s="118">
        <f>VLOOKUP(B7728,WB.GDP.2001,'WB (WDI)'!$AR$2,FALSE)</f>
        <v>736.20580817962104</v>
      </c>
      <c r="L7728" s="112">
        <f>VLOOKUP($B7728,WB.UNEMP.2001,'WB (WDI)'!$AR$2,FALSE)</f>
        <v>6.0100002288818404</v>
      </c>
    </row>
    <row r="7729" spans="1:12" x14ac:dyDescent="0.25">
      <c r="A7729" s="103">
        <v>2001</v>
      </c>
      <c r="B7729" s="104" t="s">
        <v>79</v>
      </c>
      <c r="C7729" s="105" t="s">
        <v>80</v>
      </c>
      <c r="D7729" s="105" t="s">
        <v>6</v>
      </c>
      <c r="E7729" s="87">
        <f t="shared" si="178"/>
        <v>5.4937665237890076</v>
      </c>
      <c r="F7729" s="69">
        <f t="shared" si="178"/>
        <v>6.0895437874376013</v>
      </c>
      <c r="G7729" s="69">
        <f t="shared" si="178"/>
        <v>3.571955058065877</v>
      </c>
      <c r="H7729" s="69">
        <f t="shared" si="178"/>
        <v>6.6933178690613246</v>
      </c>
      <c r="I7729" s="69">
        <f t="shared" si="178"/>
        <v>6.0423591770250455</v>
      </c>
      <c r="J7729" s="70">
        <f t="shared" si="178"/>
        <v>5.0716567273551867</v>
      </c>
      <c r="K7729" s="118">
        <f>VLOOKUP(B7729,WB.GDP.2001,'WB (WDI)'!$AR$2,FALSE)</f>
        <v>1823.8411735627369</v>
      </c>
      <c r="L7729" s="112">
        <f>VLOOKUP($B7729,WB.UNEMP.2001,'WB (WDI)'!$AR$2,FALSE)</f>
        <v>6.0999999046325701</v>
      </c>
    </row>
    <row r="7730" spans="1:12" x14ac:dyDescent="0.25">
      <c r="A7730" s="103">
        <v>2001</v>
      </c>
      <c r="B7730" s="104" t="s">
        <v>81</v>
      </c>
      <c r="C7730" s="105" t="s">
        <v>82</v>
      </c>
      <c r="D7730" s="105" t="s">
        <v>6</v>
      </c>
      <c r="E7730" s="87" t="e">
        <f t="shared" si="178"/>
        <v>#N/A</v>
      </c>
      <c r="F7730" s="69" t="e">
        <f t="shared" si="178"/>
        <v>#N/A</v>
      </c>
      <c r="G7730" s="69" t="e">
        <f t="shared" si="178"/>
        <v>#N/A</v>
      </c>
      <c r="H7730" s="69" t="e">
        <f t="shared" si="178"/>
        <v>#N/A</v>
      </c>
      <c r="I7730" s="69" t="e">
        <f t="shared" si="178"/>
        <v>#N/A</v>
      </c>
      <c r="J7730" s="70" t="e">
        <f t="shared" si="178"/>
        <v>#N/A</v>
      </c>
      <c r="K7730" s="118">
        <f>VLOOKUP(B7730,WB.GDP.2001,'WB (WDI)'!$AR$2,FALSE)</f>
        <v>4210.7861463888603</v>
      </c>
      <c r="L7730" s="112">
        <f>VLOOKUP($B7730,WB.UNEMP.2001,'WB (WDI)'!$AR$2,FALSE)</f>
        <v>9.9600000381469709</v>
      </c>
    </row>
    <row r="7731" spans="1:12" x14ac:dyDescent="0.25">
      <c r="A7731" s="103">
        <v>2001</v>
      </c>
      <c r="B7731" s="104" t="s">
        <v>83</v>
      </c>
      <c r="C7731" s="105" t="s">
        <v>84</v>
      </c>
      <c r="D7731" s="105" t="s">
        <v>6</v>
      </c>
      <c r="E7731" s="87">
        <f t="shared" si="178"/>
        <v>7.2728547206605754</v>
      </c>
      <c r="F7731" s="69">
        <f t="shared" si="178"/>
        <v>7.4680052948081963</v>
      </c>
      <c r="G7731" s="69">
        <f t="shared" si="178"/>
        <v>4.9420572290098272</v>
      </c>
      <c r="H7731" s="69">
        <f t="shared" si="178"/>
        <v>9.57945308106172</v>
      </c>
      <c r="I7731" s="69">
        <f t="shared" si="178"/>
        <v>7.3769378145744788</v>
      </c>
      <c r="J7731" s="70">
        <f t="shared" si="178"/>
        <v>6.9978201838486553</v>
      </c>
      <c r="K7731" s="118">
        <f>VLOOKUP(B7731,WB.GDP.2001,'WB (WDI)'!$AR$2,FALSE)</f>
        <v>12191.927417531229</v>
      </c>
      <c r="L7731" s="112">
        <f>VLOOKUP($B7731,WB.UNEMP.2001,'WB (WDI)'!$AR$2,FALSE)</f>
        <v>9.1400003433227504</v>
      </c>
    </row>
    <row r="7732" spans="1:12" x14ac:dyDescent="0.25">
      <c r="A7732" s="103">
        <v>2001</v>
      </c>
      <c r="B7732" s="104" t="s">
        <v>85</v>
      </c>
      <c r="C7732" s="105" t="s">
        <v>86</v>
      </c>
      <c r="D7732" s="105" t="s">
        <v>6</v>
      </c>
      <c r="E7732" s="87" t="e">
        <f t="shared" ref="E7732:J7741" si="179">IF(ISNUMBER(VLOOKUP($B7732,EFW.2001,3,FALSE))=TRUE,VLOOKUP($B7732,EFW.2001,E$2,FALSE),NA())</f>
        <v>#N/A</v>
      </c>
      <c r="F7732" s="69" t="e">
        <f t="shared" si="179"/>
        <v>#N/A</v>
      </c>
      <c r="G7732" s="69" t="e">
        <f t="shared" si="179"/>
        <v>#N/A</v>
      </c>
      <c r="H7732" s="69" t="e">
        <f t="shared" si="179"/>
        <v>#N/A</v>
      </c>
      <c r="I7732" s="69" t="e">
        <f t="shared" si="179"/>
        <v>#N/A</v>
      </c>
      <c r="J7732" s="70" t="e">
        <f t="shared" si="179"/>
        <v>#N/A</v>
      </c>
      <c r="K7732" s="118" t="e">
        <f>VLOOKUP(B7732,WB.GDP.2001,'WB (WDI)'!$AR$2,FALSE)</f>
        <v>#N/A</v>
      </c>
      <c r="L7732" s="112" t="e">
        <f>VLOOKUP($B7732,WB.UNEMP.2001,'WB (WDI)'!$AR$2,FALSE)</f>
        <v>#N/A</v>
      </c>
    </row>
    <row r="7733" spans="1:12" x14ac:dyDescent="0.25">
      <c r="A7733" s="103">
        <v>2001</v>
      </c>
      <c r="B7733" s="104" t="s">
        <v>87</v>
      </c>
      <c r="C7733" s="105" t="s">
        <v>88</v>
      </c>
      <c r="D7733" s="105" t="s">
        <v>6</v>
      </c>
      <c r="E7733" s="87" t="e">
        <f t="shared" si="179"/>
        <v>#N/A</v>
      </c>
      <c r="F7733" s="69" t="e">
        <f t="shared" si="179"/>
        <v>#N/A</v>
      </c>
      <c r="G7733" s="69" t="e">
        <f t="shared" si="179"/>
        <v>#N/A</v>
      </c>
      <c r="H7733" s="69" t="e">
        <f t="shared" si="179"/>
        <v>#N/A</v>
      </c>
      <c r="I7733" s="69" t="e">
        <f t="shared" si="179"/>
        <v>#N/A</v>
      </c>
      <c r="J7733" s="70" t="e">
        <f t="shared" si="179"/>
        <v>#N/A</v>
      </c>
      <c r="K7733" s="118">
        <f>VLOOKUP(B7733,WB.GDP.2001,'WB (WDI)'!$AR$2,FALSE)</f>
        <v>687.14927489930483</v>
      </c>
      <c r="L7733" s="112">
        <f>VLOOKUP($B7733,WB.UNEMP.2001,'WB (WDI)'!$AR$2,FALSE)</f>
        <v>2.8800001144409202</v>
      </c>
    </row>
    <row r="7734" spans="1:12" x14ac:dyDescent="0.25">
      <c r="A7734" s="103">
        <v>2001</v>
      </c>
      <c r="B7734" s="104" t="s">
        <v>89</v>
      </c>
      <c r="C7734" s="105" t="s">
        <v>90</v>
      </c>
      <c r="D7734" s="105" t="s">
        <v>6</v>
      </c>
      <c r="E7734" s="87">
        <f t="shared" si="179"/>
        <v>6.3559552738845646</v>
      </c>
      <c r="F7734" s="69">
        <f t="shared" si="179"/>
        <v>5.0437044153608195</v>
      </c>
      <c r="G7734" s="69">
        <f t="shared" si="179"/>
        <v>6.5046057262019632</v>
      </c>
      <c r="H7734" s="69">
        <f t="shared" si="179"/>
        <v>6.0964784901300266</v>
      </c>
      <c r="I7734" s="69">
        <f t="shared" si="179"/>
        <v>6.315857907824542</v>
      </c>
      <c r="J7734" s="70">
        <f t="shared" si="179"/>
        <v>7.8191298299054672</v>
      </c>
      <c r="K7734" s="118">
        <f>VLOOKUP(B7734,WB.GDP.2001,'WB (WDI)'!$AR$2,FALSE)</f>
        <v>6668.1040278194578</v>
      </c>
      <c r="L7734" s="112">
        <f>VLOOKUP($B7734,WB.UNEMP.2001,'WB (WDI)'!$AR$2,FALSE)</f>
        <v>20.719999313354499</v>
      </c>
    </row>
    <row r="7735" spans="1:12" x14ac:dyDescent="0.25">
      <c r="A7735" s="103">
        <v>2001</v>
      </c>
      <c r="B7735" s="104" t="s">
        <v>91</v>
      </c>
      <c r="C7735" s="105" t="s">
        <v>92</v>
      </c>
      <c r="D7735" s="105" t="s">
        <v>6</v>
      </c>
      <c r="E7735" s="87">
        <f t="shared" si="179"/>
        <v>4.8914404977819572</v>
      </c>
      <c r="F7735" s="69">
        <f t="shared" si="179"/>
        <v>5.7178919251086988</v>
      </c>
      <c r="G7735" s="69">
        <f t="shared" si="179"/>
        <v>2.8297142237180433</v>
      </c>
      <c r="H7735" s="69">
        <f t="shared" si="179"/>
        <v>6.9858181746766128</v>
      </c>
      <c r="I7735" s="69">
        <f t="shared" si="179"/>
        <v>4.4732208181625248</v>
      </c>
      <c r="J7735" s="70">
        <f t="shared" si="179"/>
        <v>4.4505573472439099</v>
      </c>
      <c r="K7735" s="118">
        <f>VLOOKUP(B7735,WB.GDP.2001,'WB (WDI)'!$AR$2,FALSE)</f>
        <v>965.41712943655011</v>
      </c>
      <c r="L7735" s="112">
        <f>VLOOKUP($B7735,WB.UNEMP.2001,'WB (WDI)'!$AR$2,FALSE)</f>
        <v>1.4700000286102299</v>
      </c>
    </row>
    <row r="7736" spans="1:12" x14ac:dyDescent="0.25">
      <c r="A7736" s="103">
        <v>2001</v>
      </c>
      <c r="B7736" s="104" t="s">
        <v>93</v>
      </c>
      <c r="C7736" s="105" t="s">
        <v>94</v>
      </c>
      <c r="D7736" s="105" t="s">
        <v>6</v>
      </c>
      <c r="E7736" s="87">
        <f t="shared" si="179"/>
        <v>5.0992562492856282</v>
      </c>
      <c r="F7736" s="69">
        <f t="shared" si="179"/>
        <v>6.7790356900952471</v>
      </c>
      <c r="G7736" s="69">
        <f t="shared" si="179"/>
        <v>3.1719178160502581</v>
      </c>
      <c r="H7736" s="69">
        <f t="shared" si="179"/>
        <v>5.0397100498492318</v>
      </c>
      <c r="I7736" s="69">
        <f t="shared" si="179"/>
        <v>4.4287496882200461</v>
      </c>
      <c r="J7736" s="70">
        <f t="shared" si="179"/>
        <v>6.0768680022133568</v>
      </c>
      <c r="K7736" s="118">
        <f>VLOOKUP(B7736,WB.GDP.2001,'WB (WDI)'!$AR$2,FALSE)</f>
        <v>3075.0031305288358</v>
      </c>
      <c r="L7736" s="112">
        <f>VLOOKUP($B7736,WB.UNEMP.2001,'WB (WDI)'!$AR$2,FALSE)</f>
        <v>3.8199999332428001</v>
      </c>
    </row>
    <row r="7737" spans="1:12" x14ac:dyDescent="0.25">
      <c r="A7737" s="103">
        <v>2001</v>
      </c>
      <c r="B7737" s="104" t="s">
        <v>95</v>
      </c>
      <c r="C7737" s="105" t="s">
        <v>96</v>
      </c>
      <c r="D7737" s="105" t="s">
        <v>6</v>
      </c>
      <c r="E7737" s="87" t="e">
        <f t="shared" si="179"/>
        <v>#N/A</v>
      </c>
      <c r="F7737" s="69" t="e">
        <f t="shared" si="179"/>
        <v>#N/A</v>
      </c>
      <c r="G7737" s="69" t="e">
        <f t="shared" si="179"/>
        <v>#N/A</v>
      </c>
      <c r="H7737" s="69" t="e">
        <f t="shared" si="179"/>
        <v>#N/A</v>
      </c>
      <c r="I7737" s="69" t="e">
        <f t="shared" si="179"/>
        <v>#N/A</v>
      </c>
      <c r="J7737" s="70" t="e">
        <f t="shared" si="179"/>
        <v>#N/A</v>
      </c>
      <c r="K7737" s="118" t="e">
        <f>VLOOKUP(B7737,WB.GDP.2001,'WB (WDI)'!$AR$2,FALSE)</f>
        <v>#N/A</v>
      </c>
      <c r="L7737" s="112" t="e">
        <f>VLOOKUP($B7737,WB.UNEMP.2001,'WB (WDI)'!$AR$2,FALSE)</f>
        <v>#N/A</v>
      </c>
    </row>
    <row r="7738" spans="1:12" x14ac:dyDescent="0.25">
      <c r="A7738" s="103">
        <v>2001</v>
      </c>
      <c r="B7738" s="104" t="s">
        <v>97</v>
      </c>
      <c r="C7738" s="105" t="s">
        <v>98</v>
      </c>
      <c r="D7738" s="105" t="s">
        <v>6</v>
      </c>
      <c r="E7738" s="87">
        <f t="shared" si="179"/>
        <v>6.0281685733958827</v>
      </c>
      <c r="F7738" s="69">
        <f t="shared" si="179"/>
        <v>5.6714619674010098</v>
      </c>
      <c r="G7738" s="69">
        <f t="shared" si="179"/>
        <v>4.7211027507606538</v>
      </c>
      <c r="H7738" s="69">
        <f t="shared" si="179"/>
        <v>7.7428470822987441</v>
      </c>
      <c r="I7738" s="69">
        <f t="shared" si="179"/>
        <v>5.4535638904196677</v>
      </c>
      <c r="J7738" s="70">
        <f t="shared" si="179"/>
        <v>6.5518671760993383</v>
      </c>
      <c r="K7738" s="118">
        <f>VLOOKUP(B7738,WB.GDP.2001,'WB (WDI)'!$AR$2,FALSE)</f>
        <v>907.21324152738168</v>
      </c>
      <c r="L7738" s="112">
        <f>VLOOKUP($B7738,WB.UNEMP.2001,'WB (WDI)'!$AR$2,FALSE)</f>
        <v>0.81999999284744296</v>
      </c>
    </row>
    <row r="7739" spans="1:12" x14ac:dyDescent="0.25">
      <c r="A7739" s="103">
        <v>2001</v>
      </c>
      <c r="B7739" s="104" t="s">
        <v>99</v>
      </c>
      <c r="C7739" s="105" t="s">
        <v>100</v>
      </c>
      <c r="D7739" s="105" t="s">
        <v>6</v>
      </c>
      <c r="E7739" s="87" t="e">
        <f t="shared" si="179"/>
        <v>#N/A</v>
      </c>
      <c r="F7739" s="69" t="e">
        <f t="shared" si="179"/>
        <v>#N/A</v>
      </c>
      <c r="G7739" s="69" t="e">
        <f t="shared" si="179"/>
        <v>#N/A</v>
      </c>
      <c r="H7739" s="69" t="e">
        <f t="shared" si="179"/>
        <v>#N/A</v>
      </c>
      <c r="I7739" s="69" t="e">
        <f t="shared" si="179"/>
        <v>#N/A</v>
      </c>
      <c r="J7739" s="70" t="e">
        <f t="shared" si="179"/>
        <v>#N/A</v>
      </c>
      <c r="K7739" s="118" t="e">
        <f>VLOOKUP(B7739,WB.GDP.2001,'WB (WDI)'!$AR$2,FALSE)</f>
        <v>#N/A</v>
      </c>
      <c r="L7739" s="112" t="e">
        <f>VLOOKUP($B7739,WB.UNEMP.2001,'WB (WDI)'!$AR$2,FALSE)</f>
        <v>#N/A</v>
      </c>
    </row>
    <row r="7740" spans="1:12" x14ac:dyDescent="0.25">
      <c r="A7740" s="103">
        <v>2001</v>
      </c>
      <c r="B7740" s="104" t="s">
        <v>101</v>
      </c>
      <c r="C7740" s="105" t="s">
        <v>102</v>
      </c>
      <c r="D7740" s="105" t="s">
        <v>6</v>
      </c>
      <c r="E7740" s="87" t="e">
        <f t="shared" si="179"/>
        <v>#N/A</v>
      </c>
      <c r="F7740" s="69" t="e">
        <f t="shared" si="179"/>
        <v>#N/A</v>
      </c>
      <c r="G7740" s="69" t="e">
        <f t="shared" si="179"/>
        <v>#N/A</v>
      </c>
      <c r="H7740" s="69" t="e">
        <f t="shared" si="179"/>
        <v>#N/A</v>
      </c>
      <c r="I7740" s="69" t="e">
        <f t="shared" si="179"/>
        <v>#N/A</v>
      </c>
      <c r="J7740" s="70" t="e">
        <f t="shared" si="179"/>
        <v>#N/A</v>
      </c>
      <c r="K7740" s="118">
        <f>VLOOKUP(B7740,WB.GDP.2001,'WB (WDI)'!$AR$2,FALSE)</f>
        <v>2589.2532831738858</v>
      </c>
      <c r="L7740" s="112">
        <f>VLOOKUP($B7740,WB.UNEMP.2001,'WB (WDI)'!$AR$2,FALSE)</f>
        <v>15.7299995422363</v>
      </c>
    </row>
    <row r="7741" spans="1:12" x14ac:dyDescent="0.25">
      <c r="A7741" s="103">
        <v>2001</v>
      </c>
      <c r="B7741" s="104" t="s">
        <v>103</v>
      </c>
      <c r="C7741" s="105" t="s">
        <v>104</v>
      </c>
      <c r="D7741" s="105" t="s">
        <v>6</v>
      </c>
      <c r="E7741" s="87">
        <f t="shared" si="179"/>
        <v>5.6879274827068418</v>
      </c>
      <c r="F7741" s="69">
        <f t="shared" si="179"/>
        <v>6.9821950708251963</v>
      </c>
      <c r="G7741" s="69">
        <f t="shared" si="179"/>
        <v>3.4855831600106968</v>
      </c>
      <c r="H7741" s="69">
        <f t="shared" si="179"/>
        <v>7.021587215081043</v>
      </c>
      <c r="I7741" s="69">
        <f t="shared" si="179"/>
        <v>5.805703265622582</v>
      </c>
      <c r="J7741" s="70">
        <f t="shared" si="179"/>
        <v>5.1445687019946869</v>
      </c>
      <c r="K7741" s="118">
        <f>VLOOKUP(B7741,WB.GDP.2001,'WB (WDI)'!$AR$2,FALSE)</f>
        <v>2439.4395687120723</v>
      </c>
      <c r="L7741" s="112">
        <f>VLOOKUP($B7741,WB.UNEMP.2001,'WB (WDI)'!$AR$2,FALSE)</f>
        <v>5.6199998855590803</v>
      </c>
    </row>
    <row r="7742" spans="1:12" x14ac:dyDescent="0.25">
      <c r="A7742" s="103">
        <v>2001</v>
      </c>
      <c r="B7742" s="104" t="s">
        <v>105</v>
      </c>
      <c r="C7742" s="105" t="s">
        <v>106</v>
      </c>
      <c r="D7742" s="105" t="s">
        <v>6</v>
      </c>
      <c r="E7742" s="87" t="e">
        <f t="shared" ref="E7742:J7751" si="180">IF(ISNUMBER(VLOOKUP($B7742,EFW.2001,3,FALSE))=TRUE,VLOOKUP($B7742,EFW.2001,E$2,FALSE),NA())</f>
        <v>#N/A</v>
      </c>
      <c r="F7742" s="69" t="e">
        <f t="shared" si="180"/>
        <v>#N/A</v>
      </c>
      <c r="G7742" s="69" t="e">
        <f t="shared" si="180"/>
        <v>#N/A</v>
      </c>
      <c r="H7742" s="69" t="e">
        <f t="shared" si="180"/>
        <v>#N/A</v>
      </c>
      <c r="I7742" s="69" t="e">
        <f t="shared" si="180"/>
        <v>#N/A</v>
      </c>
      <c r="J7742" s="70" t="e">
        <f t="shared" si="180"/>
        <v>#N/A</v>
      </c>
      <c r="K7742" s="118">
        <f>VLOOKUP(B7742,WB.GDP.2001,'WB (WDI)'!$AR$2,FALSE)</f>
        <v>18563.886650610963</v>
      </c>
      <c r="L7742" s="112" t="e">
        <f>VLOOKUP($B7742,WB.UNEMP.2001,'WB (WDI)'!$AR$2,FALSE)</f>
        <v>#N/A</v>
      </c>
    </row>
    <row r="7743" spans="1:12" x14ac:dyDescent="0.25">
      <c r="A7743" s="103">
        <v>2001</v>
      </c>
      <c r="B7743" s="104" t="s">
        <v>107</v>
      </c>
      <c r="C7743" s="105" t="s">
        <v>108</v>
      </c>
      <c r="D7743" s="105" t="s">
        <v>6</v>
      </c>
      <c r="E7743" s="87">
        <f t="shared" si="180"/>
        <v>5.165282265437372</v>
      </c>
      <c r="F7743" s="69">
        <f t="shared" si="180"/>
        <v>6.4647686915409155</v>
      </c>
      <c r="G7743" s="69">
        <f t="shared" si="180"/>
        <v>4.3794755951744255</v>
      </c>
      <c r="H7743" s="69">
        <f t="shared" si="180"/>
        <v>6.367097448323003</v>
      </c>
      <c r="I7743" s="69">
        <f t="shared" si="180"/>
        <v>4.3463637671897768</v>
      </c>
      <c r="J7743" s="70">
        <f t="shared" si="180"/>
        <v>4.2687058249587349</v>
      </c>
      <c r="K7743" s="118">
        <f>VLOOKUP(B7743,WB.GDP.2001,'WB (WDI)'!$AR$2,FALSE)</f>
        <v>960.32089912968684</v>
      </c>
      <c r="L7743" s="112">
        <f>VLOOKUP($B7743,WB.UNEMP.2001,'WB (WDI)'!$AR$2,FALSE)</f>
        <v>3.4300000667571999</v>
      </c>
    </row>
    <row r="7744" spans="1:12" x14ac:dyDescent="0.25">
      <c r="A7744" s="103">
        <v>2001</v>
      </c>
      <c r="B7744" s="104" t="s">
        <v>109</v>
      </c>
      <c r="C7744" s="105" t="s">
        <v>110</v>
      </c>
      <c r="D7744" s="105" t="s">
        <v>6</v>
      </c>
      <c r="E7744" s="87" t="e">
        <f t="shared" si="180"/>
        <v>#N/A</v>
      </c>
      <c r="F7744" s="69" t="e">
        <f t="shared" si="180"/>
        <v>#N/A</v>
      </c>
      <c r="G7744" s="69" t="e">
        <f t="shared" si="180"/>
        <v>#N/A</v>
      </c>
      <c r="H7744" s="69" t="e">
        <f t="shared" si="180"/>
        <v>#N/A</v>
      </c>
      <c r="I7744" s="69" t="e">
        <f t="shared" si="180"/>
        <v>#N/A</v>
      </c>
      <c r="J7744" s="70" t="e">
        <f t="shared" si="180"/>
        <v>#N/A</v>
      </c>
      <c r="K7744" s="118" t="e">
        <f>VLOOKUP(B7744,WB.GDP.2001,'WB (WDI)'!$AR$2,FALSE)</f>
        <v>#N/A</v>
      </c>
      <c r="L7744" s="112">
        <f>VLOOKUP($B7744,WB.UNEMP.2001,'WB (WDI)'!$AR$2,FALSE)</f>
        <v>13.5100002288818</v>
      </c>
    </row>
    <row r="7745" spans="1:12" x14ac:dyDescent="0.25">
      <c r="A7745" s="103">
        <v>2001</v>
      </c>
      <c r="B7745" s="104" t="s">
        <v>111</v>
      </c>
      <c r="C7745" s="105" t="s">
        <v>112</v>
      </c>
      <c r="D7745" s="105" t="s">
        <v>6</v>
      </c>
      <c r="E7745" s="87">
        <f t="shared" si="180"/>
        <v>6.9812509218762644</v>
      </c>
      <c r="F7745" s="69">
        <f t="shared" si="180"/>
        <v>6.6647864339812219</v>
      </c>
      <c r="G7745" s="69">
        <f t="shared" si="180"/>
        <v>5.7861451678650813</v>
      </c>
      <c r="H7745" s="69">
        <f t="shared" si="180"/>
        <v>7.8581945569914105</v>
      </c>
      <c r="I7745" s="69">
        <f t="shared" si="180"/>
        <v>7.2067261453012907</v>
      </c>
      <c r="J7745" s="70">
        <f t="shared" si="180"/>
        <v>7.3904023052423184</v>
      </c>
      <c r="K7745" s="118">
        <f>VLOOKUP(B7745,WB.GDP.2001,'WB (WDI)'!$AR$2,FALSE)</f>
        <v>10224.023332668648</v>
      </c>
      <c r="L7745" s="112">
        <f>VLOOKUP($B7745,WB.UNEMP.2001,'WB (WDI)'!$AR$2,FALSE)</f>
        <v>30.690000534057599</v>
      </c>
    </row>
    <row r="7746" spans="1:12" x14ac:dyDescent="0.25">
      <c r="A7746" s="103">
        <v>2001</v>
      </c>
      <c r="B7746" s="104" t="s">
        <v>113</v>
      </c>
      <c r="C7746" s="105" t="s">
        <v>114</v>
      </c>
      <c r="D7746" s="105" t="s">
        <v>6</v>
      </c>
      <c r="E7746" s="87" t="e">
        <f t="shared" si="180"/>
        <v>#N/A</v>
      </c>
      <c r="F7746" s="69" t="e">
        <f t="shared" si="180"/>
        <v>#N/A</v>
      </c>
      <c r="G7746" s="69" t="e">
        <f t="shared" si="180"/>
        <v>#N/A</v>
      </c>
      <c r="H7746" s="69" t="e">
        <f t="shared" si="180"/>
        <v>#N/A</v>
      </c>
      <c r="I7746" s="69" t="e">
        <f t="shared" si="180"/>
        <v>#N/A</v>
      </c>
      <c r="J7746" s="70" t="e">
        <f t="shared" si="180"/>
        <v>#N/A</v>
      </c>
      <c r="K7746" s="118" t="e">
        <f>VLOOKUP(B7746,WB.GDP.2001,'WB (WDI)'!$AR$2,FALSE)</f>
        <v>#N/A</v>
      </c>
      <c r="L7746" s="112">
        <f>VLOOKUP($B7746,WB.UNEMP.2001,'WB (WDI)'!$AR$2,FALSE)</f>
        <v>12.699999809265099</v>
      </c>
    </row>
    <row r="7747" spans="1:12" x14ac:dyDescent="0.25">
      <c r="A7747" s="103">
        <v>2001</v>
      </c>
      <c r="B7747" s="104" t="s">
        <v>115</v>
      </c>
      <c r="C7747" s="105" t="s">
        <v>116</v>
      </c>
      <c r="D7747" s="105" t="s">
        <v>6</v>
      </c>
      <c r="E7747" s="87">
        <f t="shared" si="180"/>
        <v>5.4965989283921326</v>
      </c>
      <c r="F7747" s="69">
        <f t="shared" si="180"/>
        <v>7.6639323525195406</v>
      </c>
      <c r="G7747" s="69">
        <f t="shared" si="180"/>
        <v>2.7578303880129047</v>
      </c>
      <c r="H7747" s="69">
        <f t="shared" si="180"/>
        <v>6.5471660760423074</v>
      </c>
      <c r="I7747" s="69">
        <f t="shared" si="180"/>
        <v>5.7564946467390481</v>
      </c>
      <c r="J7747" s="70">
        <f t="shared" si="180"/>
        <v>4.7575711786468604</v>
      </c>
      <c r="K7747" s="118">
        <f>VLOOKUP(B7747,WB.GDP.2001,'WB (WDI)'!$AR$2,FALSE)</f>
        <v>1256.7124172866156</v>
      </c>
      <c r="L7747" s="112">
        <f>VLOOKUP($B7747,WB.UNEMP.2001,'WB (WDI)'!$AR$2,FALSE)</f>
        <v>4.4400000572204599</v>
      </c>
    </row>
    <row r="7748" spans="1:12" x14ac:dyDescent="0.25">
      <c r="A7748" s="103">
        <v>2001</v>
      </c>
      <c r="B7748" s="104" t="s">
        <v>117</v>
      </c>
      <c r="C7748" s="105" t="s">
        <v>118</v>
      </c>
      <c r="D7748" s="105" t="s">
        <v>6</v>
      </c>
      <c r="E7748" s="87">
        <f t="shared" si="180"/>
        <v>6.8456686995721672</v>
      </c>
      <c r="F7748" s="69">
        <f t="shared" si="180"/>
        <v>6.5826115028230818</v>
      </c>
      <c r="G7748" s="69">
        <f t="shared" si="180"/>
        <v>4.0641097816441425</v>
      </c>
      <c r="H7748" s="69">
        <f t="shared" si="180"/>
        <v>9.3316953300355685</v>
      </c>
      <c r="I7748" s="69">
        <f t="shared" si="180"/>
        <v>7.2428713702354397</v>
      </c>
      <c r="J7748" s="70">
        <f t="shared" si="180"/>
        <v>7.0070555131226007</v>
      </c>
      <c r="K7748" s="118">
        <f>VLOOKUP(B7748,WB.GDP.2001,'WB (WDI)'!$AR$2,FALSE)</f>
        <v>1277.7740806169697</v>
      </c>
      <c r="L7748" s="112">
        <f>VLOOKUP($B7748,WB.UNEMP.2001,'WB (WDI)'!$AR$2,FALSE)</f>
        <v>3.1400001049041699</v>
      </c>
    </row>
    <row r="7749" spans="1:12" x14ac:dyDescent="0.25">
      <c r="A7749" s="103">
        <v>2001</v>
      </c>
      <c r="B7749" s="104" t="s">
        <v>119</v>
      </c>
      <c r="C7749" s="105" t="s">
        <v>120</v>
      </c>
      <c r="D7749" s="105" t="s">
        <v>6</v>
      </c>
      <c r="E7749" s="87">
        <f t="shared" si="180"/>
        <v>6.2988104813414996</v>
      </c>
      <c r="F7749" s="69">
        <f t="shared" si="180"/>
        <v>7.4038058590199443</v>
      </c>
      <c r="G7749" s="69">
        <f t="shared" si="180"/>
        <v>5.1841942158009919</v>
      </c>
      <c r="H7749" s="69">
        <f t="shared" si="180"/>
        <v>7.6424412691707406</v>
      </c>
      <c r="I7749" s="69">
        <f t="shared" si="180"/>
        <v>5.7866081267336931</v>
      </c>
      <c r="J7749" s="70">
        <f t="shared" si="180"/>
        <v>5.4770029359821288</v>
      </c>
      <c r="K7749" s="118">
        <f>VLOOKUP(B7749,WB.GDP.2001,'WB (WDI)'!$AR$2,FALSE)</f>
        <v>1456.5664133421401</v>
      </c>
      <c r="L7749" s="112">
        <f>VLOOKUP($B7749,WB.UNEMP.2001,'WB (WDI)'!$AR$2,FALSE)</f>
        <v>2.9900000095367401</v>
      </c>
    </row>
    <row r="7750" spans="1:12" x14ac:dyDescent="0.25">
      <c r="A7750" s="103">
        <v>2001</v>
      </c>
      <c r="B7750" s="104" t="s">
        <v>121</v>
      </c>
      <c r="C7750" s="105" t="s">
        <v>122</v>
      </c>
      <c r="D7750" s="105" t="s">
        <v>6</v>
      </c>
      <c r="E7750" s="87">
        <f t="shared" si="180"/>
        <v>6.7840015642692491</v>
      </c>
      <c r="F7750" s="69">
        <f t="shared" si="180"/>
        <v>6.7529260584045945</v>
      </c>
      <c r="G7750" s="69">
        <f t="shared" si="180"/>
        <v>5.4970199774486863</v>
      </c>
      <c r="H7750" s="69">
        <f t="shared" si="180"/>
        <v>7.3863288836120145</v>
      </c>
      <c r="I7750" s="69">
        <f t="shared" si="180"/>
        <v>7.6904410259533211</v>
      </c>
      <c r="J7750" s="70">
        <f t="shared" si="180"/>
        <v>6.5932918759276307</v>
      </c>
      <c r="K7750" s="118">
        <f>VLOOKUP(B7750,WB.GDP.2001,'WB (WDI)'!$AR$2,FALSE)</f>
        <v>2042.5382619512259</v>
      </c>
      <c r="L7750" s="112">
        <f>VLOOKUP($B7750,WB.UNEMP.2001,'WB (WDI)'!$AR$2,FALSE)</f>
        <v>13.5</v>
      </c>
    </row>
    <row r="7751" spans="1:12" x14ac:dyDescent="0.25">
      <c r="A7751" s="103">
        <v>2001</v>
      </c>
      <c r="B7751" s="104" t="s">
        <v>123</v>
      </c>
      <c r="C7751" s="105" t="s">
        <v>124</v>
      </c>
      <c r="D7751" s="105" t="s">
        <v>6</v>
      </c>
      <c r="E7751" s="87">
        <f t="shared" si="180"/>
        <v>3.706138038350292</v>
      </c>
      <c r="F7751" s="69">
        <f t="shared" si="180"/>
        <v>5.8357751910421589</v>
      </c>
      <c r="G7751" s="69">
        <f t="shared" si="180"/>
        <v>3.7715530179582966</v>
      </c>
      <c r="H7751" s="69">
        <f t="shared" si="180"/>
        <v>1.7023663641630897</v>
      </c>
      <c r="I7751" s="69">
        <f t="shared" si="180"/>
        <v>2.9061987570080721</v>
      </c>
      <c r="J7751" s="70">
        <f t="shared" si="180"/>
        <v>4.3147968615798424</v>
      </c>
      <c r="K7751" s="118">
        <f>VLOOKUP(B7751,WB.GDP.2001,'WB (WDI)'!$AR$2,FALSE)</f>
        <v>3510.8939916125137</v>
      </c>
      <c r="L7751" s="112">
        <f>VLOOKUP($B7751,WB.UNEMP.2001,'WB (WDI)'!$AR$2,FALSE)</f>
        <v>5.3000001907348597</v>
      </c>
    </row>
    <row r="7752" spans="1:12" x14ac:dyDescent="0.25">
      <c r="A7752" s="103">
        <v>2001</v>
      </c>
      <c r="B7752" s="104" t="s">
        <v>125</v>
      </c>
      <c r="C7752" s="105" t="s">
        <v>126</v>
      </c>
      <c r="D7752" s="105" t="s">
        <v>647</v>
      </c>
      <c r="E7752" s="87" t="e">
        <f t="shared" ref="E7752:J7761" si="181">IF(ISNUMBER(VLOOKUP($B7752,EFW.2001,3,FALSE))=TRUE,VLOOKUP($B7752,EFW.2001,E$2,FALSE),NA())</f>
        <v>#N/A</v>
      </c>
      <c r="F7752" s="69" t="e">
        <f t="shared" si="181"/>
        <v>#N/A</v>
      </c>
      <c r="G7752" s="69" t="e">
        <f t="shared" si="181"/>
        <v>#N/A</v>
      </c>
      <c r="H7752" s="69" t="e">
        <f t="shared" si="181"/>
        <v>#N/A</v>
      </c>
      <c r="I7752" s="69" t="e">
        <f t="shared" si="181"/>
        <v>#N/A</v>
      </c>
      <c r="J7752" s="70" t="e">
        <f t="shared" si="181"/>
        <v>#N/A</v>
      </c>
      <c r="K7752" s="118" t="e">
        <f>VLOOKUP(B7752,WB.GDP.2001,'WB (WDI)'!$AR$2,FALSE)</f>
        <v>#N/A</v>
      </c>
      <c r="L7752" s="112" t="e">
        <f>VLOOKUP($B7752,WB.UNEMP.2001,'WB (WDI)'!$AR$2,FALSE)</f>
        <v>#N/A</v>
      </c>
    </row>
    <row r="7753" spans="1:12" x14ac:dyDescent="0.25">
      <c r="A7753" s="103">
        <v>2001</v>
      </c>
      <c r="B7753" s="104" t="s">
        <v>127</v>
      </c>
      <c r="C7753" s="105" t="s">
        <v>128</v>
      </c>
      <c r="D7753" s="105" t="s">
        <v>647</v>
      </c>
      <c r="E7753" s="87" t="e">
        <f t="shared" si="181"/>
        <v>#N/A</v>
      </c>
      <c r="F7753" s="69" t="e">
        <f t="shared" si="181"/>
        <v>#N/A</v>
      </c>
      <c r="G7753" s="69" t="e">
        <f t="shared" si="181"/>
        <v>#N/A</v>
      </c>
      <c r="H7753" s="69" t="e">
        <f t="shared" si="181"/>
        <v>#N/A</v>
      </c>
      <c r="I7753" s="69" t="e">
        <f t="shared" si="181"/>
        <v>#N/A</v>
      </c>
      <c r="J7753" s="70" t="e">
        <f t="shared" si="181"/>
        <v>#N/A</v>
      </c>
      <c r="K7753" s="118">
        <f>VLOOKUP(B7753,WB.GDP.2001,'WB (WDI)'!$AR$2,FALSE)</f>
        <v>17207.493562634925</v>
      </c>
      <c r="L7753" s="112" t="e">
        <f>VLOOKUP($B7753,WB.UNEMP.2001,'WB (WDI)'!$AR$2,FALSE)</f>
        <v>#N/A</v>
      </c>
    </row>
    <row r="7754" spans="1:12" x14ac:dyDescent="0.25">
      <c r="A7754" s="103">
        <v>2001</v>
      </c>
      <c r="B7754" s="104" t="s">
        <v>129</v>
      </c>
      <c r="C7754" s="105" t="s">
        <v>130</v>
      </c>
      <c r="D7754" s="105" t="s">
        <v>647</v>
      </c>
      <c r="E7754" s="87">
        <f t="shared" si="181"/>
        <v>6.8356571851532806</v>
      </c>
      <c r="F7754" s="69">
        <f t="shared" si="181"/>
        <v>8.019803767202216</v>
      </c>
      <c r="G7754" s="69">
        <f t="shared" si="181"/>
        <v>4.6118984455706347</v>
      </c>
      <c r="H7754" s="69">
        <f t="shared" si="181"/>
        <v>9.4502499012930592</v>
      </c>
      <c r="I7754" s="69">
        <f t="shared" si="181"/>
        <v>6.5941236384894433</v>
      </c>
      <c r="J7754" s="70">
        <f t="shared" si="181"/>
        <v>5.5022101732110542</v>
      </c>
      <c r="K7754" s="118">
        <f>VLOOKUP(B7754,WB.GDP.2001,'WB (WDI)'!$AR$2,FALSE)</f>
        <v>17610.751607670241</v>
      </c>
      <c r="L7754" s="112">
        <f>VLOOKUP($B7754,WB.UNEMP.2001,'WB (WDI)'!$AR$2,FALSE)</f>
        <v>17.319999694824201</v>
      </c>
    </row>
    <row r="7755" spans="1:12" x14ac:dyDescent="0.25">
      <c r="A7755" s="103">
        <v>2001</v>
      </c>
      <c r="B7755" s="104" t="s">
        <v>131</v>
      </c>
      <c r="C7755" s="105" t="s">
        <v>132</v>
      </c>
      <c r="D7755" s="105" t="s">
        <v>647</v>
      </c>
      <c r="E7755" s="87" t="e">
        <f t="shared" si="181"/>
        <v>#N/A</v>
      </c>
      <c r="F7755" s="69" t="e">
        <f t="shared" si="181"/>
        <v>#N/A</v>
      </c>
      <c r="G7755" s="69" t="e">
        <f t="shared" si="181"/>
        <v>#N/A</v>
      </c>
      <c r="H7755" s="69" t="e">
        <f t="shared" si="181"/>
        <v>#N/A</v>
      </c>
      <c r="I7755" s="69" t="e">
        <f t="shared" si="181"/>
        <v>#N/A</v>
      </c>
      <c r="J7755" s="70" t="e">
        <f t="shared" si="181"/>
        <v>#N/A</v>
      </c>
      <c r="K7755" s="118">
        <f>VLOOKUP(B7755,WB.GDP.2001,'WB (WDI)'!$AR$2,FALSE)</f>
        <v>38927.234309846295</v>
      </c>
      <c r="L7755" s="112" t="e">
        <f>VLOOKUP($B7755,WB.UNEMP.2001,'WB (WDI)'!$AR$2,FALSE)</f>
        <v>#N/A</v>
      </c>
    </row>
    <row r="7756" spans="1:12" x14ac:dyDescent="0.25">
      <c r="A7756" s="103">
        <v>2001</v>
      </c>
      <c r="B7756" s="104" t="s">
        <v>133</v>
      </c>
      <c r="C7756" s="105" t="s">
        <v>134</v>
      </c>
      <c r="D7756" s="105" t="s">
        <v>647</v>
      </c>
      <c r="E7756" s="87">
        <f t="shared" si="181"/>
        <v>7.3762654070463185</v>
      </c>
      <c r="F7756" s="69">
        <f t="shared" si="181"/>
        <v>8.967736201234743</v>
      </c>
      <c r="G7756" s="69">
        <f t="shared" si="181"/>
        <v>6.1352885266462227</v>
      </c>
      <c r="H7756" s="69">
        <f t="shared" si="181"/>
        <v>6.9852921839727742</v>
      </c>
      <c r="I7756" s="69">
        <f t="shared" si="181"/>
        <v>6.1993554785566189</v>
      </c>
      <c r="J7756" s="70">
        <f t="shared" si="181"/>
        <v>8.5936546448212319</v>
      </c>
      <c r="K7756" s="118">
        <f>VLOOKUP(B7756,WB.GDP.2001,'WB (WDI)'!$AR$2,FALSE)</f>
        <v>40953.483948856476</v>
      </c>
      <c r="L7756" s="112">
        <f>VLOOKUP($B7756,WB.UNEMP.2001,'WB (WDI)'!$AR$2,FALSE)</f>
        <v>6.8699998855590803</v>
      </c>
    </row>
    <row r="7757" spans="1:12" x14ac:dyDescent="0.25">
      <c r="A7757" s="103">
        <v>2001</v>
      </c>
      <c r="B7757" s="104" t="s">
        <v>135</v>
      </c>
      <c r="C7757" s="105" t="s">
        <v>136</v>
      </c>
      <c r="D7757" s="105" t="s">
        <v>647</v>
      </c>
      <c r="E7757" s="87">
        <f t="shared" si="181"/>
        <v>6.4071367854258767</v>
      </c>
      <c r="F7757" s="69">
        <f t="shared" si="181"/>
        <v>6.4331716211689685</v>
      </c>
      <c r="G7757" s="69">
        <f t="shared" si="181"/>
        <v>5.329809696593057</v>
      </c>
      <c r="H7757" s="69">
        <f t="shared" si="181"/>
        <v>6.725014685308472</v>
      </c>
      <c r="I7757" s="69">
        <f t="shared" si="181"/>
        <v>6.5474427582404706</v>
      </c>
      <c r="J7757" s="70">
        <f t="shared" si="181"/>
        <v>7.0002451658184155</v>
      </c>
      <c r="K7757" s="118">
        <f>VLOOKUP(B7757,WB.GDP.2001,'WB (WDI)'!$AR$2,FALSE)</f>
        <v>14713.079571731076</v>
      </c>
      <c r="L7757" s="112">
        <f>VLOOKUP($B7757,WB.UNEMP.2001,'WB (WDI)'!$AR$2,FALSE)</f>
        <v>9.8500003814697301</v>
      </c>
    </row>
    <row r="7758" spans="1:12" x14ac:dyDescent="0.25">
      <c r="A7758" s="103">
        <v>2001</v>
      </c>
      <c r="B7758" s="104" t="s">
        <v>137</v>
      </c>
      <c r="C7758" s="105" t="s">
        <v>138</v>
      </c>
      <c r="D7758" s="105" t="s">
        <v>647</v>
      </c>
      <c r="E7758" s="87">
        <f t="shared" si="181"/>
        <v>6.0323675461351538</v>
      </c>
      <c r="F7758" s="69">
        <f t="shared" si="181"/>
        <v>5.944620399284136</v>
      </c>
      <c r="G7758" s="69">
        <f t="shared" si="181"/>
        <v>4.8697791556058787</v>
      </c>
      <c r="H7758" s="69">
        <f t="shared" si="181"/>
        <v>6.3549477265218925</v>
      </c>
      <c r="I7758" s="69">
        <f t="shared" si="181"/>
        <v>5.9354057722307338</v>
      </c>
      <c r="J7758" s="70">
        <f t="shared" si="181"/>
        <v>7.0570846770331279</v>
      </c>
      <c r="K7758" s="118">
        <f>VLOOKUP(B7758,WB.GDP.2001,'WB (WDI)'!$AR$2,FALSE)</f>
        <v>6619.6680021132688</v>
      </c>
      <c r="L7758" s="112">
        <f>VLOOKUP($B7758,WB.UNEMP.2001,'WB (WDI)'!$AR$2,FALSE)</f>
        <v>9.0699996948242205</v>
      </c>
    </row>
    <row r="7759" spans="1:12" x14ac:dyDescent="0.25">
      <c r="A7759" s="103">
        <v>2001</v>
      </c>
      <c r="B7759" s="104" t="s">
        <v>139</v>
      </c>
      <c r="C7759" s="105" t="s">
        <v>140</v>
      </c>
      <c r="D7759" s="105" t="s">
        <v>647</v>
      </c>
      <c r="E7759" s="87">
        <f t="shared" si="181"/>
        <v>6.8354447339725244</v>
      </c>
      <c r="F7759" s="69">
        <f t="shared" si="181"/>
        <v>7.3854415282162336</v>
      </c>
      <c r="G7759" s="69">
        <f t="shared" si="181"/>
        <v>3.9297534191393062</v>
      </c>
      <c r="H7759" s="69">
        <f t="shared" si="181"/>
        <v>9.5843649704362353</v>
      </c>
      <c r="I7759" s="69">
        <f t="shared" si="181"/>
        <v>7.5651117880729561</v>
      </c>
      <c r="J7759" s="70">
        <f t="shared" si="181"/>
        <v>5.7125519639978863</v>
      </c>
      <c r="K7759" s="118">
        <f>VLOOKUP(B7759,WB.GDP.2001,'WB (WDI)'!$AR$2,FALSE)</f>
        <v>5402.7651466812786</v>
      </c>
      <c r="L7759" s="112">
        <f>VLOOKUP($B7759,WB.UNEMP.2001,'WB (WDI)'!$AR$2,FALSE)</f>
        <v>2.8800001144409202</v>
      </c>
    </row>
    <row r="7760" spans="1:12" x14ac:dyDescent="0.25">
      <c r="A7760" s="103">
        <v>2001</v>
      </c>
      <c r="B7760" s="104" t="s">
        <v>141</v>
      </c>
      <c r="C7760" s="105" t="s">
        <v>142</v>
      </c>
      <c r="D7760" s="105" t="s">
        <v>647</v>
      </c>
      <c r="E7760" s="87" t="e">
        <f t="shared" si="181"/>
        <v>#N/A</v>
      </c>
      <c r="F7760" s="69" t="e">
        <f t="shared" si="181"/>
        <v>#N/A</v>
      </c>
      <c r="G7760" s="69" t="e">
        <f t="shared" si="181"/>
        <v>#N/A</v>
      </c>
      <c r="H7760" s="69" t="e">
        <f t="shared" si="181"/>
        <v>#N/A</v>
      </c>
      <c r="I7760" s="69" t="e">
        <f t="shared" si="181"/>
        <v>#N/A</v>
      </c>
      <c r="J7760" s="70" t="e">
        <f t="shared" si="181"/>
        <v>#N/A</v>
      </c>
      <c r="K7760" s="118" t="e">
        <f>VLOOKUP(B7760,WB.GDP.2001,'WB (WDI)'!$AR$2,FALSE)</f>
        <v>#N/A</v>
      </c>
      <c r="L7760" s="112" t="e">
        <f>VLOOKUP($B7760,WB.UNEMP.2001,'WB (WDI)'!$AR$2,FALSE)</f>
        <v>#N/A</v>
      </c>
    </row>
    <row r="7761" spans="1:12" x14ac:dyDescent="0.25">
      <c r="A7761" s="103">
        <v>2001</v>
      </c>
      <c r="B7761" s="104" t="s">
        <v>143</v>
      </c>
      <c r="C7761" s="105" t="s">
        <v>144</v>
      </c>
      <c r="D7761" s="105" t="s">
        <v>647</v>
      </c>
      <c r="E7761" s="87" t="e">
        <f t="shared" si="181"/>
        <v>#N/A</v>
      </c>
      <c r="F7761" s="69" t="e">
        <f t="shared" si="181"/>
        <v>#N/A</v>
      </c>
      <c r="G7761" s="69" t="e">
        <f t="shared" si="181"/>
        <v>#N/A</v>
      </c>
      <c r="H7761" s="69" t="e">
        <f t="shared" si="181"/>
        <v>#N/A</v>
      </c>
      <c r="I7761" s="69" t="e">
        <f t="shared" si="181"/>
        <v>#N/A</v>
      </c>
      <c r="J7761" s="70" t="e">
        <f t="shared" si="181"/>
        <v>#N/A</v>
      </c>
      <c r="K7761" s="118" t="e">
        <f>VLOOKUP(B7761,WB.GDP.2001,'WB (WDI)'!$AR$2,FALSE)</f>
        <v>#N/A</v>
      </c>
      <c r="L7761" s="112" t="e">
        <f>VLOOKUP($B7761,WB.UNEMP.2001,'WB (WDI)'!$AR$2,FALSE)</f>
        <v>#N/A</v>
      </c>
    </row>
    <row r="7762" spans="1:12" x14ac:dyDescent="0.25">
      <c r="A7762" s="103">
        <v>2001</v>
      </c>
      <c r="B7762" s="104" t="s">
        <v>145</v>
      </c>
      <c r="C7762" s="105" t="s">
        <v>146</v>
      </c>
      <c r="D7762" s="105" t="s">
        <v>647</v>
      </c>
      <c r="E7762" s="87">
        <f t="shared" ref="E7762:J7771" si="182">IF(ISNUMBER(VLOOKUP($B7762,EFW.2001,3,FALSE))=TRUE,VLOOKUP($B7762,EFW.2001,E$2,FALSE),NA())</f>
        <v>6.041569040987584</v>
      </c>
      <c r="F7762" s="69">
        <f t="shared" si="182"/>
        <v>6.5907750317575662</v>
      </c>
      <c r="G7762" s="69">
        <f t="shared" si="182"/>
        <v>5.3290941765247908</v>
      </c>
      <c r="H7762" s="69">
        <f t="shared" si="182"/>
        <v>6.5815572929032484</v>
      </c>
      <c r="I7762" s="69">
        <f t="shared" si="182"/>
        <v>6.5383217337574431</v>
      </c>
      <c r="J7762" s="70">
        <f t="shared" si="182"/>
        <v>5.1680969699948731</v>
      </c>
      <c r="K7762" s="118">
        <f>VLOOKUP(B7762,WB.GDP.2001,'WB (WDI)'!$AR$2,FALSE)</f>
        <v>11598.693852595192</v>
      </c>
      <c r="L7762" s="112">
        <f>VLOOKUP($B7762,WB.UNEMP.2001,'WB (WDI)'!$AR$2,FALSE)</f>
        <v>9.6099996566772496</v>
      </c>
    </row>
    <row r="7763" spans="1:12" x14ac:dyDescent="0.25">
      <c r="A7763" s="103">
        <v>2001</v>
      </c>
      <c r="B7763" s="104" t="s">
        <v>147</v>
      </c>
      <c r="C7763" s="105" t="s">
        <v>148</v>
      </c>
      <c r="D7763" s="105" t="s">
        <v>647</v>
      </c>
      <c r="E7763" s="87" t="e">
        <f t="shared" si="182"/>
        <v>#N/A</v>
      </c>
      <c r="F7763" s="69" t="e">
        <f t="shared" si="182"/>
        <v>#N/A</v>
      </c>
      <c r="G7763" s="69" t="e">
        <f t="shared" si="182"/>
        <v>#N/A</v>
      </c>
      <c r="H7763" s="69" t="e">
        <f t="shared" si="182"/>
        <v>#N/A</v>
      </c>
      <c r="I7763" s="69" t="e">
        <f t="shared" si="182"/>
        <v>#N/A</v>
      </c>
      <c r="J7763" s="70" t="e">
        <f t="shared" si="182"/>
        <v>#N/A</v>
      </c>
      <c r="K7763" s="118" t="e">
        <f>VLOOKUP(B7763,WB.GDP.2001,'WB (WDI)'!$AR$2,FALSE)</f>
        <v>#N/A</v>
      </c>
      <c r="L7763" s="112" t="e">
        <f>VLOOKUP($B7763,WB.UNEMP.2001,'WB (WDI)'!$AR$2,FALSE)</f>
        <v>#N/A</v>
      </c>
    </row>
    <row r="7764" spans="1:12" x14ac:dyDescent="0.25">
      <c r="A7764" s="103">
        <v>2001</v>
      </c>
      <c r="B7764" s="104" t="s">
        <v>149</v>
      </c>
      <c r="C7764" s="105" t="s">
        <v>150</v>
      </c>
      <c r="D7764" s="105" t="s">
        <v>647</v>
      </c>
      <c r="E7764" s="87" t="e">
        <f t="shared" si="182"/>
        <v>#N/A</v>
      </c>
      <c r="F7764" s="69" t="e">
        <f t="shared" si="182"/>
        <v>#N/A</v>
      </c>
      <c r="G7764" s="69" t="e">
        <f t="shared" si="182"/>
        <v>#N/A</v>
      </c>
      <c r="H7764" s="69" t="e">
        <f t="shared" si="182"/>
        <v>#N/A</v>
      </c>
      <c r="I7764" s="69" t="e">
        <f t="shared" si="182"/>
        <v>#N/A</v>
      </c>
      <c r="J7764" s="70" t="e">
        <f t="shared" si="182"/>
        <v>#N/A</v>
      </c>
      <c r="K7764" s="118" t="e">
        <f>VLOOKUP(B7764,WB.GDP.2001,'WB (WDI)'!$AR$2,FALSE)</f>
        <v>#N/A</v>
      </c>
      <c r="L7764" s="112" t="e">
        <f>VLOOKUP($B7764,WB.UNEMP.2001,'WB (WDI)'!$AR$2,FALSE)</f>
        <v>#N/A</v>
      </c>
    </row>
    <row r="7765" spans="1:12" x14ac:dyDescent="0.25">
      <c r="A7765" s="103">
        <v>2001</v>
      </c>
      <c r="B7765" s="104" t="s">
        <v>151</v>
      </c>
      <c r="C7765" s="105" t="s">
        <v>152</v>
      </c>
      <c r="D7765" s="105" t="s">
        <v>647</v>
      </c>
      <c r="E7765" s="87">
        <f t="shared" si="182"/>
        <v>7.6539485829745271</v>
      </c>
      <c r="F7765" s="69">
        <f t="shared" si="182"/>
        <v>7.3760156630811169</v>
      </c>
      <c r="G7765" s="69">
        <f t="shared" si="182"/>
        <v>5.9913903674359172</v>
      </c>
      <c r="H7765" s="69">
        <f t="shared" si="182"/>
        <v>9.4439346008423755</v>
      </c>
      <c r="I7765" s="69">
        <f t="shared" si="182"/>
        <v>8.5991197544321825</v>
      </c>
      <c r="J7765" s="70">
        <f t="shared" si="182"/>
        <v>6.859282529081046</v>
      </c>
      <c r="K7765" s="118">
        <f>VLOOKUP(B7765,WB.GDP.2001,'WB (WDI)'!$AR$2,FALSE)</f>
        <v>16023.563454772024</v>
      </c>
      <c r="L7765" s="112">
        <f>VLOOKUP($B7765,WB.UNEMP.2001,'WB (WDI)'!$AR$2,FALSE)</f>
        <v>10.3900003433228</v>
      </c>
    </row>
    <row r="7766" spans="1:12" x14ac:dyDescent="0.25">
      <c r="A7766" s="103">
        <v>2001</v>
      </c>
      <c r="B7766" s="104" t="s">
        <v>153</v>
      </c>
      <c r="C7766" s="105" t="s">
        <v>154</v>
      </c>
      <c r="D7766" s="105" t="s">
        <v>647</v>
      </c>
      <c r="E7766" s="87">
        <f t="shared" si="182"/>
        <v>6.1847021961127471</v>
      </c>
      <c r="F7766" s="69">
        <f t="shared" si="182"/>
        <v>6.0277389602006304</v>
      </c>
      <c r="G7766" s="69">
        <f t="shared" si="182"/>
        <v>4.7231210527926466</v>
      </c>
      <c r="H7766" s="69">
        <f t="shared" si="182"/>
        <v>7.5669804708784598</v>
      </c>
      <c r="I7766" s="69">
        <f t="shared" si="182"/>
        <v>6.7871012939827668</v>
      </c>
      <c r="J7766" s="70">
        <f t="shared" si="182"/>
        <v>5.8185692027092299</v>
      </c>
      <c r="K7766" s="118">
        <f>VLOOKUP(B7766,WB.GDP.2001,'WB (WDI)'!$AR$2,FALSE)</f>
        <v>9082.2080950508753</v>
      </c>
      <c r="L7766" s="112">
        <f>VLOOKUP($B7766,WB.UNEMP.2001,'WB (WDI)'!$AR$2,FALSE)</f>
        <v>15.039999961853001</v>
      </c>
    </row>
    <row r="7767" spans="1:12" x14ac:dyDescent="0.25">
      <c r="A7767" s="103">
        <v>2001</v>
      </c>
      <c r="B7767" s="104" t="s">
        <v>155</v>
      </c>
      <c r="C7767" s="105" t="s">
        <v>156</v>
      </c>
      <c r="D7767" s="105" t="s">
        <v>647</v>
      </c>
      <c r="E7767" s="87">
        <f t="shared" si="182"/>
        <v>7.5207817241098294</v>
      </c>
      <c r="F7767" s="69">
        <f t="shared" si="182"/>
        <v>7.8429447175877032</v>
      </c>
      <c r="G7767" s="69">
        <f t="shared" si="182"/>
        <v>6.1999559776393021</v>
      </c>
      <c r="H7767" s="69">
        <f t="shared" si="182"/>
        <v>8.5161277838000551</v>
      </c>
      <c r="I7767" s="69">
        <f t="shared" si="182"/>
        <v>8.3725362178934901</v>
      </c>
      <c r="J7767" s="70">
        <f t="shared" si="182"/>
        <v>6.6723439236286</v>
      </c>
      <c r="K7767" s="118">
        <f>VLOOKUP(B7767,WB.GDP.2001,'WB (WDI)'!$AR$2,FALSE)</f>
        <v>12675.369179316987</v>
      </c>
      <c r="L7767" s="112">
        <f>VLOOKUP($B7767,WB.UNEMP.2001,'WB (WDI)'!$AR$2,FALSE)</f>
        <v>5.9200000762939498</v>
      </c>
    </row>
    <row r="7768" spans="1:12" x14ac:dyDescent="0.25">
      <c r="A7768" s="103">
        <v>2001</v>
      </c>
      <c r="B7768" s="104" t="s">
        <v>157</v>
      </c>
      <c r="C7768" s="105" t="s">
        <v>158</v>
      </c>
      <c r="D7768" s="105" t="s">
        <v>647</v>
      </c>
      <c r="E7768" s="87" t="e">
        <f t="shared" si="182"/>
        <v>#N/A</v>
      </c>
      <c r="F7768" s="69" t="e">
        <f t="shared" si="182"/>
        <v>#N/A</v>
      </c>
      <c r="G7768" s="69" t="e">
        <f t="shared" si="182"/>
        <v>#N/A</v>
      </c>
      <c r="H7768" s="69" t="e">
        <f t="shared" si="182"/>
        <v>#N/A</v>
      </c>
      <c r="I7768" s="69" t="e">
        <f t="shared" si="182"/>
        <v>#N/A</v>
      </c>
      <c r="J7768" s="70" t="e">
        <f t="shared" si="182"/>
        <v>#N/A</v>
      </c>
      <c r="K7768" s="118" t="e">
        <f>VLOOKUP(B7768,WB.GDP.2001,'WB (WDI)'!$AR$2,FALSE)</f>
        <v>#N/A</v>
      </c>
      <c r="L7768" s="112">
        <f>VLOOKUP($B7768,WB.UNEMP.2001,'WB (WDI)'!$AR$2,FALSE)</f>
        <v>4.0799999237060502</v>
      </c>
    </row>
    <row r="7769" spans="1:12" x14ac:dyDescent="0.25">
      <c r="A7769" s="103">
        <v>2001</v>
      </c>
      <c r="B7769" s="104" t="s">
        <v>159</v>
      </c>
      <c r="C7769" s="105" t="s">
        <v>160</v>
      </c>
      <c r="D7769" s="105" t="s">
        <v>647</v>
      </c>
      <c r="E7769" s="87" t="e">
        <f t="shared" si="182"/>
        <v>#N/A</v>
      </c>
      <c r="F7769" s="69" t="e">
        <f t="shared" si="182"/>
        <v>#N/A</v>
      </c>
      <c r="G7769" s="69" t="e">
        <f t="shared" si="182"/>
        <v>#N/A</v>
      </c>
      <c r="H7769" s="69" t="e">
        <f t="shared" si="182"/>
        <v>#N/A</v>
      </c>
      <c r="I7769" s="69" t="e">
        <f t="shared" si="182"/>
        <v>#N/A</v>
      </c>
      <c r="J7769" s="70" t="e">
        <f t="shared" si="182"/>
        <v>#N/A</v>
      </c>
      <c r="K7769" s="118">
        <f>VLOOKUP(B7769,WB.GDP.2001,'WB (WDI)'!$AR$2,FALSE)</f>
        <v>30562.318346668573</v>
      </c>
      <c r="L7769" s="112" t="e">
        <f>VLOOKUP($B7769,WB.UNEMP.2001,'WB (WDI)'!$AR$2,FALSE)</f>
        <v>#N/A</v>
      </c>
    </row>
    <row r="7770" spans="1:12" x14ac:dyDescent="0.25">
      <c r="A7770" s="103">
        <v>2001</v>
      </c>
      <c r="B7770" s="104" t="s">
        <v>161</v>
      </c>
      <c r="C7770" s="105" t="s">
        <v>162</v>
      </c>
      <c r="D7770" s="105" t="s">
        <v>647</v>
      </c>
      <c r="E7770" s="87" t="e">
        <f t="shared" si="182"/>
        <v>#N/A</v>
      </c>
      <c r="F7770" s="69" t="e">
        <f t="shared" si="182"/>
        <v>#N/A</v>
      </c>
      <c r="G7770" s="69" t="e">
        <f t="shared" si="182"/>
        <v>#N/A</v>
      </c>
      <c r="H7770" s="69" t="e">
        <f t="shared" si="182"/>
        <v>#N/A</v>
      </c>
      <c r="I7770" s="69" t="e">
        <f t="shared" si="182"/>
        <v>#N/A</v>
      </c>
      <c r="J7770" s="70" t="e">
        <f t="shared" si="182"/>
        <v>#N/A</v>
      </c>
      <c r="K7770" s="118">
        <f>VLOOKUP(B7770,WB.GDP.2001,'WB (WDI)'!$AR$2,FALSE)</f>
        <v>9603.9302543754093</v>
      </c>
      <c r="L7770" s="112" t="e">
        <f>VLOOKUP($B7770,WB.UNEMP.2001,'WB (WDI)'!$AR$2,FALSE)</f>
        <v>#N/A</v>
      </c>
    </row>
    <row r="7771" spans="1:12" x14ac:dyDescent="0.25">
      <c r="A7771" s="103">
        <v>2001</v>
      </c>
      <c r="B7771" s="104" t="s">
        <v>163</v>
      </c>
      <c r="C7771" s="105" t="s">
        <v>164</v>
      </c>
      <c r="D7771" s="105" t="s">
        <v>647</v>
      </c>
      <c r="E7771" s="87">
        <f t="shared" si="182"/>
        <v>6.9217685104432833</v>
      </c>
      <c r="F7771" s="69">
        <f t="shared" si="182"/>
        <v>8.7839353746088982</v>
      </c>
      <c r="G7771" s="69">
        <f t="shared" si="182"/>
        <v>4.5150541184253319</v>
      </c>
      <c r="H7771" s="69">
        <f t="shared" si="182"/>
        <v>7.9946158398189393</v>
      </c>
      <c r="I7771" s="69">
        <f t="shared" si="182"/>
        <v>6.5014900940348381</v>
      </c>
      <c r="J7771" s="70">
        <f t="shared" si="182"/>
        <v>6.8137471253284048</v>
      </c>
      <c r="K7771" s="118">
        <f>VLOOKUP(B7771,WB.GDP.2001,'WB (WDI)'!$AR$2,FALSE)</f>
        <v>9410.0302950933128</v>
      </c>
      <c r="L7771" s="112">
        <f>VLOOKUP($B7771,WB.UNEMP.2001,'WB (WDI)'!$AR$2,FALSE)</f>
        <v>7.2600002288818404</v>
      </c>
    </row>
    <row r="7772" spans="1:12" x14ac:dyDescent="0.25">
      <c r="A7772" s="103">
        <v>2001</v>
      </c>
      <c r="B7772" s="104" t="s">
        <v>165</v>
      </c>
      <c r="C7772" s="105" t="s">
        <v>166</v>
      </c>
      <c r="D7772" s="105" t="s">
        <v>647</v>
      </c>
      <c r="E7772" s="87">
        <f t="shared" ref="E7772:J7781" si="183">IF(ISNUMBER(VLOOKUP($B7772,EFW.2001,3,FALSE))=TRUE,VLOOKUP($B7772,EFW.2001,E$2,FALSE),NA())</f>
        <v>5.7798056869820309</v>
      </c>
      <c r="F7772" s="69">
        <f t="shared" si="183"/>
        <v>8.4814489143784861</v>
      </c>
      <c r="G7772" s="69">
        <f t="shared" si="183"/>
        <v>3.8525348546161613</v>
      </c>
      <c r="H7772" s="69">
        <f t="shared" si="183"/>
        <v>4.7759425396102539</v>
      </c>
      <c r="I7772" s="69">
        <f t="shared" si="183"/>
        <v>7.2915258821824294</v>
      </c>
      <c r="J7772" s="70">
        <f t="shared" si="183"/>
        <v>4.4975762441228211</v>
      </c>
      <c r="K7772" s="118">
        <f>VLOOKUP(B7772,WB.GDP.2001,'WB (WDI)'!$AR$2,FALSE)</f>
        <v>8350.8808020313736</v>
      </c>
      <c r="L7772" s="112">
        <f>VLOOKUP($B7772,WB.UNEMP.2001,'WB (WDI)'!$AR$2,FALSE)</f>
        <v>4.25</v>
      </c>
    </row>
    <row r="7773" spans="1:12" x14ac:dyDescent="0.25">
      <c r="A7773" s="103">
        <v>2001</v>
      </c>
      <c r="B7773" s="104" t="s">
        <v>167</v>
      </c>
      <c r="C7773" s="105" t="s">
        <v>168</v>
      </c>
      <c r="D7773" s="105" t="s">
        <v>647</v>
      </c>
      <c r="E7773" s="87">
        <f t="shared" si="183"/>
        <v>7.5686165669553613</v>
      </c>
      <c r="F7773" s="69">
        <f t="shared" si="183"/>
        <v>8.7444251966758255</v>
      </c>
      <c r="G7773" s="69">
        <f t="shared" si="183"/>
        <v>4.8806402748307844</v>
      </c>
      <c r="H7773" s="69">
        <f t="shared" si="183"/>
        <v>9.5675907919704919</v>
      </c>
      <c r="I7773" s="69">
        <f t="shared" si="183"/>
        <v>8.1211624169837062</v>
      </c>
      <c r="J7773" s="70">
        <f t="shared" si="183"/>
        <v>6.5292641543160022</v>
      </c>
      <c r="K7773" s="118">
        <f>VLOOKUP(B7773,WB.GDP.2001,'WB (WDI)'!$AR$2,FALSE)</f>
        <v>6562.5225608489527</v>
      </c>
      <c r="L7773" s="112">
        <f>VLOOKUP($B7773,WB.UNEMP.2001,'WB (WDI)'!$AR$2,FALSE)</f>
        <v>6.96000003814697</v>
      </c>
    </row>
    <row r="7774" spans="1:12" x14ac:dyDescent="0.25">
      <c r="A7774" s="103">
        <v>2001</v>
      </c>
      <c r="B7774" s="104" t="s">
        <v>169</v>
      </c>
      <c r="C7774" s="105" t="s">
        <v>170</v>
      </c>
      <c r="D7774" s="105" t="s">
        <v>647</v>
      </c>
      <c r="E7774" s="87" t="e">
        <f t="shared" si="183"/>
        <v>#N/A</v>
      </c>
      <c r="F7774" s="69" t="e">
        <f t="shared" si="183"/>
        <v>#N/A</v>
      </c>
      <c r="G7774" s="69" t="e">
        <f t="shared" si="183"/>
        <v>#N/A</v>
      </c>
      <c r="H7774" s="69" t="e">
        <f t="shared" si="183"/>
        <v>#N/A</v>
      </c>
      <c r="I7774" s="69" t="e">
        <f t="shared" si="183"/>
        <v>#N/A</v>
      </c>
      <c r="J7774" s="70" t="e">
        <f t="shared" si="183"/>
        <v>#N/A</v>
      </c>
      <c r="K7774" s="118" t="e">
        <f>VLOOKUP(B7774,WB.GDP.2001,'WB (WDI)'!$AR$2,FALSE)</f>
        <v>#N/A</v>
      </c>
      <c r="L7774" s="112" t="e">
        <f>VLOOKUP($B7774,WB.UNEMP.2001,'WB (WDI)'!$AR$2,FALSE)</f>
        <v>#N/A</v>
      </c>
    </row>
    <row r="7775" spans="1:12" x14ac:dyDescent="0.25">
      <c r="A7775" s="103">
        <v>2001</v>
      </c>
      <c r="B7775" s="104" t="s">
        <v>171</v>
      </c>
      <c r="C7775" s="105" t="s">
        <v>172</v>
      </c>
      <c r="D7775" s="105" t="s">
        <v>647</v>
      </c>
      <c r="E7775" s="87" t="e">
        <f t="shared" si="183"/>
        <v>#N/A</v>
      </c>
      <c r="F7775" s="69" t="e">
        <f t="shared" si="183"/>
        <v>#N/A</v>
      </c>
      <c r="G7775" s="69" t="e">
        <f t="shared" si="183"/>
        <v>#N/A</v>
      </c>
      <c r="H7775" s="69" t="e">
        <f t="shared" si="183"/>
        <v>#N/A</v>
      </c>
      <c r="I7775" s="69" t="e">
        <f t="shared" si="183"/>
        <v>#N/A</v>
      </c>
      <c r="J7775" s="70" t="e">
        <f t="shared" si="183"/>
        <v>#N/A</v>
      </c>
      <c r="K7775" s="118" t="e">
        <f>VLOOKUP(B7775,WB.GDP.2001,'WB (WDI)'!$AR$2,FALSE)</f>
        <v>#N/A</v>
      </c>
      <c r="L7775" s="112" t="e">
        <f>VLOOKUP($B7775,WB.UNEMP.2001,'WB (WDI)'!$AR$2,FALSE)</f>
        <v>#N/A</v>
      </c>
    </row>
    <row r="7776" spans="1:12" x14ac:dyDescent="0.25">
      <c r="A7776" s="103">
        <v>2001</v>
      </c>
      <c r="B7776" s="104" t="s">
        <v>173</v>
      </c>
      <c r="C7776" s="105" t="s">
        <v>174</v>
      </c>
      <c r="D7776" s="105" t="s">
        <v>647</v>
      </c>
      <c r="E7776" s="87" t="e">
        <f t="shared" si="183"/>
        <v>#N/A</v>
      </c>
      <c r="F7776" s="69" t="e">
        <f t="shared" si="183"/>
        <v>#N/A</v>
      </c>
      <c r="G7776" s="69" t="e">
        <f t="shared" si="183"/>
        <v>#N/A</v>
      </c>
      <c r="H7776" s="69" t="e">
        <f t="shared" si="183"/>
        <v>#N/A</v>
      </c>
      <c r="I7776" s="69" t="e">
        <f t="shared" si="183"/>
        <v>#N/A</v>
      </c>
      <c r="J7776" s="70" t="e">
        <f t="shared" si="183"/>
        <v>#N/A</v>
      </c>
      <c r="K7776" s="118">
        <f>VLOOKUP(B7776,WB.GDP.2001,'WB (WDI)'!$AR$2,FALSE)</f>
        <v>11332.967746953746</v>
      </c>
      <c r="L7776" s="112" t="e">
        <f>VLOOKUP($B7776,WB.UNEMP.2001,'WB (WDI)'!$AR$2,FALSE)</f>
        <v>#N/A</v>
      </c>
    </row>
    <row r="7777" spans="1:12" x14ac:dyDescent="0.25">
      <c r="A7777" s="103">
        <v>2001</v>
      </c>
      <c r="B7777" s="104" t="s">
        <v>175</v>
      </c>
      <c r="C7777" s="105" t="s">
        <v>176</v>
      </c>
      <c r="D7777" s="105" t="s">
        <v>647</v>
      </c>
      <c r="E7777" s="87" t="e">
        <f t="shared" si="183"/>
        <v>#N/A</v>
      </c>
      <c r="F7777" s="69" t="e">
        <f t="shared" si="183"/>
        <v>#N/A</v>
      </c>
      <c r="G7777" s="69" t="e">
        <f t="shared" si="183"/>
        <v>#N/A</v>
      </c>
      <c r="H7777" s="69" t="e">
        <f t="shared" si="183"/>
        <v>#N/A</v>
      </c>
      <c r="I7777" s="69" t="e">
        <f t="shared" si="183"/>
        <v>#N/A</v>
      </c>
      <c r="J7777" s="70" t="e">
        <f t="shared" si="183"/>
        <v>#N/A</v>
      </c>
      <c r="K7777" s="118" t="e">
        <f>VLOOKUP(B7777,WB.GDP.2001,'WB (WDI)'!$AR$2,FALSE)</f>
        <v>#N/A</v>
      </c>
      <c r="L7777" s="112" t="e">
        <f>VLOOKUP($B7777,WB.UNEMP.2001,'WB (WDI)'!$AR$2,FALSE)</f>
        <v>#N/A</v>
      </c>
    </row>
    <row r="7778" spans="1:12" x14ac:dyDescent="0.25">
      <c r="A7778" s="103">
        <v>2001</v>
      </c>
      <c r="B7778" s="104" t="s">
        <v>177</v>
      </c>
      <c r="C7778" s="105" t="s">
        <v>178</v>
      </c>
      <c r="D7778" s="105" t="s">
        <v>647</v>
      </c>
      <c r="E7778" s="87">
        <f t="shared" si="183"/>
        <v>7.1188794176082579</v>
      </c>
      <c r="F7778" s="69">
        <f t="shared" si="183"/>
        <v>8.6373223150226881</v>
      </c>
      <c r="G7778" s="69">
        <f t="shared" si="183"/>
        <v>4.0252455766384596</v>
      </c>
      <c r="H7778" s="69">
        <f t="shared" si="183"/>
        <v>9.029730394453491</v>
      </c>
      <c r="I7778" s="69">
        <f t="shared" si="183"/>
        <v>8.0190553547711225</v>
      </c>
      <c r="J7778" s="70">
        <f t="shared" si="183"/>
        <v>5.883043447155532</v>
      </c>
      <c r="K7778" s="118">
        <f>VLOOKUP(B7778,WB.GDP.2001,'WB (WDI)'!$AR$2,FALSE)</f>
        <v>6492.7370082639009</v>
      </c>
      <c r="L7778" s="112">
        <f>VLOOKUP($B7778,WB.UNEMP.2001,'WB (WDI)'!$AR$2,FALSE)</f>
        <v>2.7799999713897701</v>
      </c>
    </row>
    <row r="7779" spans="1:12" x14ac:dyDescent="0.25">
      <c r="A7779" s="103">
        <v>2001</v>
      </c>
      <c r="B7779" s="104" t="s">
        <v>179</v>
      </c>
      <c r="C7779" s="105" t="s">
        <v>180</v>
      </c>
      <c r="D7779" s="105" t="s">
        <v>647</v>
      </c>
      <c r="E7779" s="87">
        <f t="shared" si="183"/>
        <v>6.1777820571181987</v>
      </c>
      <c r="F7779" s="69">
        <f t="shared" si="183"/>
        <v>3.9075288104090085</v>
      </c>
      <c r="G7779" s="69">
        <f t="shared" si="183"/>
        <v>4.9689196160031512</v>
      </c>
      <c r="H7779" s="69">
        <f t="shared" si="183"/>
        <v>7.9868968454227982</v>
      </c>
      <c r="I7779" s="69">
        <f t="shared" si="183"/>
        <v>7.2552596050579465</v>
      </c>
      <c r="J7779" s="70">
        <f t="shared" si="183"/>
        <v>6.7703054086980856</v>
      </c>
      <c r="K7779" s="118">
        <f>VLOOKUP(B7779,WB.GDP.2001,'WB (WDI)'!$AR$2,FALSE)</f>
        <v>7969.7087464672877</v>
      </c>
      <c r="L7779" s="112">
        <f>VLOOKUP($B7779,WB.UNEMP.2001,'WB (WDI)'!$AR$2,FALSE)</f>
        <v>11.789999961853001</v>
      </c>
    </row>
    <row r="7780" spans="1:12" x14ac:dyDescent="0.25">
      <c r="A7780" s="103">
        <v>2001</v>
      </c>
      <c r="B7780" s="104" t="s">
        <v>181</v>
      </c>
      <c r="C7780" s="105" t="s">
        <v>182</v>
      </c>
      <c r="D7780" s="105" t="s">
        <v>647</v>
      </c>
      <c r="E7780" s="87">
        <f t="shared" si="183"/>
        <v>6.6893604766804557</v>
      </c>
      <c r="F7780" s="69">
        <f t="shared" si="183"/>
        <v>8.1828408760930209</v>
      </c>
      <c r="G7780" s="69">
        <f t="shared" si="183"/>
        <v>3.3238769101021841</v>
      </c>
      <c r="H7780" s="69">
        <f t="shared" si="183"/>
        <v>8.5391863730872846</v>
      </c>
      <c r="I7780" s="69">
        <f t="shared" si="183"/>
        <v>6.2145737485268073</v>
      </c>
      <c r="J7780" s="70">
        <f t="shared" si="183"/>
        <v>7.1863244755929818</v>
      </c>
      <c r="K7780" s="118">
        <f>VLOOKUP(B7780,WB.GDP.2001,'WB (WDI)'!$AR$2,FALSE)</f>
        <v>2630.5082032085311</v>
      </c>
      <c r="L7780" s="112">
        <f>VLOOKUP($B7780,WB.UNEMP.2001,'WB (WDI)'!$AR$2,FALSE)</f>
        <v>9.3100004196166992</v>
      </c>
    </row>
    <row r="7781" spans="1:12" x14ac:dyDescent="0.25">
      <c r="A7781" s="103">
        <v>2001</v>
      </c>
      <c r="B7781" s="104" t="s">
        <v>183</v>
      </c>
      <c r="C7781" s="105" t="s">
        <v>184</v>
      </c>
      <c r="D7781" s="105" t="s">
        <v>647</v>
      </c>
      <c r="E7781" s="87">
        <f t="shared" si="183"/>
        <v>6.9590172284922716</v>
      </c>
      <c r="F7781" s="69">
        <f t="shared" si="183"/>
        <v>8.2467471243511969</v>
      </c>
      <c r="G7781" s="69">
        <f t="shared" si="183"/>
        <v>3.9290838398969155</v>
      </c>
      <c r="H7781" s="69">
        <f t="shared" si="183"/>
        <v>8.6666066527840577</v>
      </c>
      <c r="I7781" s="69">
        <f t="shared" si="183"/>
        <v>7.2650409741004367</v>
      </c>
      <c r="J7781" s="70">
        <f t="shared" si="183"/>
        <v>6.6876075513287496</v>
      </c>
      <c r="K7781" s="118">
        <f>VLOOKUP(B7781,WB.GDP.2001,'WB (WDI)'!$AR$2,FALSE)</f>
        <v>4109.7696971108244</v>
      </c>
      <c r="L7781" s="112">
        <f>VLOOKUP($B7781,WB.UNEMP.2001,'WB (WDI)'!$AR$2,FALSE)</f>
        <v>4</v>
      </c>
    </row>
    <row r="7782" spans="1:12" x14ac:dyDescent="0.25">
      <c r="A7782" s="103">
        <v>2001</v>
      </c>
      <c r="B7782" s="104" t="s">
        <v>185</v>
      </c>
      <c r="C7782" s="105" t="s">
        <v>186</v>
      </c>
      <c r="D7782" s="105" t="s">
        <v>647</v>
      </c>
      <c r="E7782" s="87">
        <f t="shared" ref="E7782:J7791" si="184">IF(ISNUMBER(VLOOKUP($B7782,EFW.2001,3,FALSE))=TRUE,VLOOKUP($B7782,EFW.2001,E$2,FALSE),NA())</f>
        <v>7.2465318410514588</v>
      </c>
      <c r="F7782" s="69">
        <f t="shared" si="184"/>
        <v>7.3198897701945995</v>
      </c>
      <c r="G7782" s="69">
        <f t="shared" si="184"/>
        <v>5.430445994634411</v>
      </c>
      <c r="H7782" s="69">
        <f t="shared" si="184"/>
        <v>8.996468086859819</v>
      </c>
      <c r="I7782" s="69">
        <f t="shared" si="184"/>
        <v>7.9076655387862278</v>
      </c>
      <c r="J7782" s="70">
        <f t="shared" si="184"/>
        <v>6.578189814782232</v>
      </c>
      <c r="K7782" s="118">
        <f>VLOOKUP(B7782,WB.GDP.2001,'WB (WDI)'!$AR$2,FALSE)</f>
        <v>9398.3258176398649</v>
      </c>
      <c r="L7782" s="112">
        <f>VLOOKUP($B7782,WB.UNEMP.2001,'WB (WDI)'!$AR$2,FALSE)</f>
        <v>14.930000305175801</v>
      </c>
    </row>
    <row r="7783" spans="1:12" x14ac:dyDescent="0.25">
      <c r="A7783" s="103">
        <v>2001</v>
      </c>
      <c r="B7783" s="104" t="s">
        <v>187</v>
      </c>
      <c r="C7783" s="105" t="s">
        <v>188</v>
      </c>
      <c r="D7783" s="105" t="s">
        <v>647</v>
      </c>
      <c r="E7783" s="87" t="e">
        <f t="shared" si="184"/>
        <v>#N/A</v>
      </c>
      <c r="F7783" s="69" t="e">
        <f t="shared" si="184"/>
        <v>#N/A</v>
      </c>
      <c r="G7783" s="69" t="e">
        <f t="shared" si="184"/>
        <v>#N/A</v>
      </c>
      <c r="H7783" s="69" t="e">
        <f t="shared" si="184"/>
        <v>#N/A</v>
      </c>
      <c r="I7783" s="69" t="e">
        <f t="shared" si="184"/>
        <v>#N/A</v>
      </c>
      <c r="J7783" s="70" t="e">
        <f t="shared" si="184"/>
        <v>#N/A</v>
      </c>
      <c r="K7783" s="118" t="e">
        <f>VLOOKUP(B7783,WB.GDP.2001,'WB (WDI)'!$AR$2,FALSE)</f>
        <v>#N/A</v>
      </c>
      <c r="L7783" s="112" t="e">
        <f>VLOOKUP($B7783,WB.UNEMP.2001,'WB (WDI)'!$AR$2,FALSE)</f>
        <v>#N/A</v>
      </c>
    </row>
    <row r="7784" spans="1:12" x14ac:dyDescent="0.25">
      <c r="A7784" s="103">
        <v>2001</v>
      </c>
      <c r="B7784" s="104" t="s">
        <v>189</v>
      </c>
      <c r="C7784" s="105" t="s">
        <v>190</v>
      </c>
      <c r="D7784" s="105" t="s">
        <v>647</v>
      </c>
      <c r="E7784" s="87">
        <f t="shared" si="184"/>
        <v>6.6494952421533373</v>
      </c>
      <c r="F7784" s="69">
        <f t="shared" si="184"/>
        <v>7.6434212659112131</v>
      </c>
      <c r="G7784" s="69">
        <f t="shared" si="184"/>
        <v>4.6584067927983428</v>
      </c>
      <c r="H7784" s="69">
        <f t="shared" si="184"/>
        <v>7.37599637781579</v>
      </c>
      <c r="I7784" s="69">
        <f t="shared" si="184"/>
        <v>7.1587425559707754</v>
      </c>
      <c r="J7784" s="70">
        <f t="shared" si="184"/>
        <v>6.4109092182705618</v>
      </c>
      <c r="K7784" s="118">
        <f>VLOOKUP(B7784,WB.GDP.2001,'WB (WDI)'!$AR$2,FALSE)</f>
        <v>17495.36851350094</v>
      </c>
      <c r="L7784" s="112">
        <f>VLOOKUP($B7784,WB.UNEMP.2001,'WB (WDI)'!$AR$2,FALSE)</f>
        <v>2.6300001144409202</v>
      </c>
    </row>
    <row r="7785" spans="1:12" x14ac:dyDescent="0.25">
      <c r="A7785" s="103">
        <v>2001</v>
      </c>
      <c r="B7785" s="104" t="s">
        <v>191</v>
      </c>
      <c r="C7785" s="105" t="s">
        <v>192</v>
      </c>
      <c r="D7785" s="105" t="s">
        <v>647</v>
      </c>
      <c r="E7785" s="87" t="e">
        <f t="shared" si="184"/>
        <v>#N/A</v>
      </c>
      <c r="F7785" s="69" t="e">
        <f t="shared" si="184"/>
        <v>#N/A</v>
      </c>
      <c r="G7785" s="69" t="e">
        <f t="shared" si="184"/>
        <v>#N/A</v>
      </c>
      <c r="H7785" s="69" t="e">
        <f t="shared" si="184"/>
        <v>#N/A</v>
      </c>
      <c r="I7785" s="69" t="e">
        <f t="shared" si="184"/>
        <v>#N/A</v>
      </c>
      <c r="J7785" s="70" t="e">
        <f t="shared" si="184"/>
        <v>#N/A</v>
      </c>
      <c r="K7785" s="118" t="e">
        <f>VLOOKUP(B7785,WB.GDP.2001,'WB (WDI)'!$AR$2,FALSE)</f>
        <v>#N/A</v>
      </c>
      <c r="L7785" s="112" t="e">
        <f>VLOOKUP($B7785,WB.UNEMP.2001,'WB (WDI)'!$AR$2,FALSE)</f>
        <v>#N/A</v>
      </c>
    </row>
    <row r="7786" spans="1:12" x14ac:dyDescent="0.25">
      <c r="A7786" s="103">
        <v>2001</v>
      </c>
      <c r="B7786" s="104" t="s">
        <v>193</v>
      </c>
      <c r="C7786" s="105" t="s">
        <v>194</v>
      </c>
      <c r="D7786" s="105" t="s">
        <v>647</v>
      </c>
      <c r="E7786" s="87">
        <f t="shared" si="184"/>
        <v>7.003726966978709</v>
      </c>
      <c r="F7786" s="69">
        <f t="shared" si="184"/>
        <v>7.6607958537064293</v>
      </c>
      <c r="G7786" s="69">
        <f t="shared" si="184"/>
        <v>4.1633378665540519</v>
      </c>
      <c r="H7786" s="69">
        <f t="shared" si="184"/>
        <v>8.5271932557127794</v>
      </c>
      <c r="I7786" s="69">
        <f t="shared" si="184"/>
        <v>8.2311916957914963</v>
      </c>
      <c r="J7786" s="70">
        <f t="shared" si="184"/>
        <v>6.4361161631287933</v>
      </c>
      <c r="K7786" s="118">
        <f>VLOOKUP(B7786,WB.GDP.2001,'WB (WDI)'!$AR$2,FALSE)</f>
        <v>4026.0242488992722</v>
      </c>
      <c r="L7786" s="112">
        <f>VLOOKUP($B7786,WB.UNEMP.2001,'WB (WDI)'!$AR$2,FALSE)</f>
        <v>7.5500001907348597</v>
      </c>
    </row>
    <row r="7787" spans="1:12" x14ac:dyDescent="0.25">
      <c r="A7787" s="103">
        <v>2001</v>
      </c>
      <c r="B7787" s="104" t="s">
        <v>195</v>
      </c>
      <c r="C7787" s="105" t="s">
        <v>196</v>
      </c>
      <c r="D7787" s="105" t="s">
        <v>647</v>
      </c>
      <c r="E7787" s="87">
        <f t="shared" si="184"/>
        <v>7.6657906486182243</v>
      </c>
      <c r="F7787" s="69">
        <f t="shared" si="184"/>
        <v>8.0535393756617655</v>
      </c>
      <c r="G7787" s="69">
        <f t="shared" si="184"/>
        <v>5.3017132302490841</v>
      </c>
      <c r="H7787" s="69">
        <f t="shared" si="184"/>
        <v>9.6730546779902831</v>
      </c>
      <c r="I7787" s="69">
        <f t="shared" si="184"/>
        <v>8.379269444370367</v>
      </c>
      <c r="J7787" s="70">
        <f t="shared" si="184"/>
        <v>6.9213765148196238</v>
      </c>
      <c r="K7787" s="118">
        <f>VLOOKUP(B7787,WB.GDP.2001,'WB (WDI)'!$AR$2,FALSE)</f>
        <v>14313.675405560853</v>
      </c>
      <c r="L7787" s="112">
        <f>VLOOKUP($B7787,WB.UNEMP.2001,'WB (WDI)'!$AR$2,FALSE)</f>
        <v>3.7799999713897701</v>
      </c>
    </row>
    <row r="7788" spans="1:12" x14ac:dyDescent="0.25">
      <c r="A7788" s="103">
        <v>2001</v>
      </c>
      <c r="B7788" s="104" t="s">
        <v>197</v>
      </c>
      <c r="C7788" s="105" t="s">
        <v>198</v>
      </c>
      <c r="D7788" s="105" t="s">
        <v>647</v>
      </c>
      <c r="E7788" s="87">
        <f t="shared" si="184"/>
        <v>6.9633806026415872</v>
      </c>
      <c r="F7788" s="69">
        <f t="shared" si="184"/>
        <v>8.5099342952615622</v>
      </c>
      <c r="G7788" s="69">
        <f t="shared" si="184"/>
        <v>4.3148382731824038</v>
      </c>
      <c r="H7788" s="69">
        <f t="shared" si="184"/>
        <v>8.8509189542879358</v>
      </c>
      <c r="I7788" s="69">
        <f t="shared" si="184"/>
        <v>7.7480682736746989</v>
      </c>
      <c r="J7788" s="70">
        <f t="shared" si="184"/>
        <v>5.3931432168013353</v>
      </c>
      <c r="K7788" s="118">
        <f>VLOOKUP(B7788,WB.GDP.2001,'WB (WDI)'!$AR$2,FALSE)</f>
        <v>8293.5685378739181</v>
      </c>
      <c r="L7788" s="112">
        <f>VLOOKUP($B7788,WB.UNEMP.2001,'WB (WDI)'!$AR$2,FALSE)</f>
        <v>9.3299999237060494</v>
      </c>
    </row>
    <row r="7789" spans="1:12" x14ac:dyDescent="0.25">
      <c r="A7789" s="103">
        <v>2001</v>
      </c>
      <c r="B7789" s="104" t="s">
        <v>199</v>
      </c>
      <c r="C7789" s="105" t="s">
        <v>200</v>
      </c>
      <c r="D7789" s="105" t="s">
        <v>647</v>
      </c>
      <c r="E7789" s="87">
        <f t="shared" si="184"/>
        <v>7.6759402236806551</v>
      </c>
      <c r="F7789" s="69">
        <f t="shared" si="184"/>
        <v>8.3405709952432439</v>
      </c>
      <c r="G7789" s="69">
        <f t="shared" si="184"/>
        <v>5.0254813212181331</v>
      </c>
      <c r="H7789" s="69">
        <f t="shared" si="184"/>
        <v>9.4911361423901823</v>
      </c>
      <c r="I7789" s="69">
        <f t="shared" si="184"/>
        <v>8.578154418655437</v>
      </c>
      <c r="J7789" s="70">
        <f t="shared" si="184"/>
        <v>6.9443582408962783</v>
      </c>
      <c r="K7789" s="118">
        <f>VLOOKUP(B7789,WB.GDP.2001,'WB (WDI)'!$AR$2,FALSE)</f>
        <v>6380.3386165403881</v>
      </c>
      <c r="L7789" s="112">
        <f>VLOOKUP($B7789,WB.UNEMP.2001,'WB (WDI)'!$AR$2,FALSE)</f>
        <v>5.7600002288818404</v>
      </c>
    </row>
    <row r="7790" spans="1:12" x14ac:dyDescent="0.25">
      <c r="A7790" s="103">
        <v>2001</v>
      </c>
      <c r="B7790" s="104" t="s">
        <v>201</v>
      </c>
      <c r="C7790" s="105" t="s">
        <v>202</v>
      </c>
      <c r="D7790" s="105" t="s">
        <v>647</v>
      </c>
      <c r="E7790" s="87" t="e">
        <f t="shared" si="184"/>
        <v>#N/A</v>
      </c>
      <c r="F7790" s="69" t="e">
        <f t="shared" si="184"/>
        <v>#N/A</v>
      </c>
      <c r="G7790" s="69" t="e">
        <f t="shared" si="184"/>
        <v>#N/A</v>
      </c>
      <c r="H7790" s="69" t="e">
        <f t="shared" si="184"/>
        <v>#N/A</v>
      </c>
      <c r="I7790" s="69" t="e">
        <f t="shared" si="184"/>
        <v>#N/A</v>
      </c>
      <c r="J7790" s="70" t="e">
        <f t="shared" si="184"/>
        <v>#N/A</v>
      </c>
      <c r="K7790" s="118">
        <f>VLOOKUP(B7790,WB.GDP.2001,'WB (WDI)'!$AR$2,FALSE)</f>
        <v>31958.096751831523</v>
      </c>
      <c r="L7790" s="112">
        <f>VLOOKUP($B7790,WB.UNEMP.2001,'WB (WDI)'!$AR$2,FALSE)</f>
        <v>11.3999996185303</v>
      </c>
    </row>
    <row r="7791" spans="1:12" x14ac:dyDescent="0.25">
      <c r="A7791" s="103">
        <v>2001</v>
      </c>
      <c r="B7791" s="104" t="s">
        <v>203</v>
      </c>
      <c r="C7791" s="105" t="s">
        <v>204</v>
      </c>
      <c r="D7791" s="105" t="s">
        <v>647</v>
      </c>
      <c r="E7791" s="87" t="e">
        <f t="shared" si="184"/>
        <v>#N/A</v>
      </c>
      <c r="F7791" s="69" t="e">
        <f t="shared" si="184"/>
        <v>#N/A</v>
      </c>
      <c r="G7791" s="69" t="e">
        <f t="shared" si="184"/>
        <v>#N/A</v>
      </c>
      <c r="H7791" s="69" t="e">
        <f t="shared" si="184"/>
        <v>#N/A</v>
      </c>
      <c r="I7791" s="69" t="e">
        <f t="shared" si="184"/>
        <v>#N/A</v>
      </c>
      <c r="J7791" s="70" t="e">
        <f t="shared" si="184"/>
        <v>#N/A</v>
      </c>
      <c r="K7791" s="118" t="e">
        <f>VLOOKUP(B7791,WB.GDP.2001,'WB (WDI)'!$AR$2,FALSE)</f>
        <v>#N/A</v>
      </c>
      <c r="L7791" s="112" t="e">
        <f>VLOOKUP($B7791,WB.UNEMP.2001,'WB (WDI)'!$AR$2,FALSE)</f>
        <v>#N/A</v>
      </c>
    </row>
    <row r="7792" spans="1:12" x14ac:dyDescent="0.25">
      <c r="A7792" s="103">
        <v>2001</v>
      </c>
      <c r="B7792" s="104" t="s">
        <v>205</v>
      </c>
      <c r="C7792" s="105" t="s">
        <v>206</v>
      </c>
      <c r="D7792" s="105" t="s">
        <v>647</v>
      </c>
      <c r="E7792" s="87" t="e">
        <f t="shared" ref="E7792:J7801" si="185">IF(ISNUMBER(VLOOKUP($B7792,EFW.2001,3,FALSE))=TRUE,VLOOKUP($B7792,EFW.2001,E$2,FALSE),NA())</f>
        <v>#N/A</v>
      </c>
      <c r="F7792" s="69" t="e">
        <f t="shared" si="185"/>
        <v>#N/A</v>
      </c>
      <c r="G7792" s="69" t="e">
        <f t="shared" si="185"/>
        <v>#N/A</v>
      </c>
      <c r="H7792" s="69" t="e">
        <f t="shared" si="185"/>
        <v>#N/A</v>
      </c>
      <c r="I7792" s="69" t="e">
        <f t="shared" si="185"/>
        <v>#N/A</v>
      </c>
      <c r="J7792" s="70" t="e">
        <f t="shared" si="185"/>
        <v>#N/A</v>
      </c>
      <c r="K7792" s="118">
        <f>VLOOKUP(B7792,WB.GDP.2001,'WB (WDI)'!$AR$2,FALSE)</f>
        <v>22324.171824652094</v>
      </c>
      <c r="L7792" s="112" t="e">
        <f>VLOOKUP($B7792,WB.UNEMP.2001,'WB (WDI)'!$AR$2,FALSE)</f>
        <v>#N/A</v>
      </c>
    </row>
    <row r="7793" spans="1:12" x14ac:dyDescent="0.25">
      <c r="A7793" s="103">
        <v>2001</v>
      </c>
      <c r="B7793" s="104" t="s">
        <v>207</v>
      </c>
      <c r="C7793" s="105" t="s">
        <v>208</v>
      </c>
      <c r="D7793" s="105" t="s">
        <v>647</v>
      </c>
      <c r="E7793" s="87" t="e">
        <f t="shared" si="185"/>
        <v>#N/A</v>
      </c>
      <c r="F7793" s="69" t="e">
        <f t="shared" si="185"/>
        <v>#N/A</v>
      </c>
      <c r="G7793" s="69" t="e">
        <f t="shared" si="185"/>
        <v>#N/A</v>
      </c>
      <c r="H7793" s="69" t="e">
        <f t="shared" si="185"/>
        <v>#N/A</v>
      </c>
      <c r="I7793" s="69" t="e">
        <f t="shared" si="185"/>
        <v>#N/A</v>
      </c>
      <c r="J7793" s="70" t="e">
        <f t="shared" si="185"/>
        <v>#N/A</v>
      </c>
      <c r="K7793" s="118">
        <f>VLOOKUP(B7793,WB.GDP.2001,'WB (WDI)'!$AR$2,FALSE)</f>
        <v>12407.883363851697</v>
      </c>
      <c r="L7793" s="112">
        <f>VLOOKUP($B7793,WB.UNEMP.2001,'WB (WDI)'!$AR$2,FALSE)</f>
        <v>18.340000152587901</v>
      </c>
    </row>
    <row r="7794" spans="1:12" x14ac:dyDescent="0.25">
      <c r="A7794" s="103">
        <v>2001</v>
      </c>
      <c r="B7794" s="104" t="s">
        <v>209</v>
      </c>
      <c r="C7794" s="105" t="s">
        <v>210</v>
      </c>
      <c r="D7794" s="105" t="s">
        <v>647</v>
      </c>
      <c r="E7794" s="87" t="e">
        <f t="shared" si="185"/>
        <v>#N/A</v>
      </c>
      <c r="F7794" s="69" t="e">
        <f t="shared" si="185"/>
        <v>#N/A</v>
      </c>
      <c r="G7794" s="69" t="e">
        <f t="shared" si="185"/>
        <v>#N/A</v>
      </c>
      <c r="H7794" s="69" t="e">
        <f t="shared" si="185"/>
        <v>#N/A</v>
      </c>
      <c r="I7794" s="69" t="e">
        <f t="shared" si="185"/>
        <v>#N/A</v>
      </c>
      <c r="J7794" s="70" t="e">
        <f t="shared" si="185"/>
        <v>#N/A</v>
      </c>
      <c r="K7794" s="118" t="e">
        <f>VLOOKUP(B7794,WB.GDP.2001,'WB (WDI)'!$AR$2,FALSE)</f>
        <v>#N/A</v>
      </c>
      <c r="L7794" s="112" t="e">
        <f>VLOOKUP($B7794,WB.UNEMP.2001,'WB (WDI)'!$AR$2,FALSE)</f>
        <v>#N/A</v>
      </c>
    </row>
    <row r="7795" spans="1:12" x14ac:dyDescent="0.25">
      <c r="A7795" s="103">
        <v>2001</v>
      </c>
      <c r="B7795" s="104" t="s">
        <v>211</v>
      </c>
      <c r="C7795" s="105" t="s">
        <v>212</v>
      </c>
      <c r="D7795" s="105" t="s">
        <v>647</v>
      </c>
      <c r="E7795" s="87" t="e">
        <f t="shared" si="185"/>
        <v>#N/A</v>
      </c>
      <c r="F7795" s="69" t="e">
        <f t="shared" si="185"/>
        <v>#N/A</v>
      </c>
      <c r="G7795" s="69" t="e">
        <f t="shared" si="185"/>
        <v>#N/A</v>
      </c>
      <c r="H7795" s="69" t="e">
        <f t="shared" si="185"/>
        <v>#N/A</v>
      </c>
      <c r="I7795" s="69" t="e">
        <f t="shared" si="185"/>
        <v>#N/A</v>
      </c>
      <c r="J7795" s="70" t="e">
        <f t="shared" si="185"/>
        <v>#N/A</v>
      </c>
      <c r="K7795" s="118">
        <f>VLOOKUP(B7795,WB.GDP.2001,'WB (WDI)'!$AR$2,FALSE)</f>
        <v>8785.545574141579</v>
      </c>
      <c r="L7795" s="112">
        <f>VLOOKUP($B7795,WB.UNEMP.2001,'WB (WDI)'!$AR$2,FALSE)</f>
        <v>21.100000381469702</v>
      </c>
    </row>
    <row r="7796" spans="1:12" x14ac:dyDescent="0.25">
      <c r="A7796" s="103">
        <v>2001</v>
      </c>
      <c r="B7796" s="104" t="s">
        <v>213</v>
      </c>
      <c r="C7796" s="105" t="s">
        <v>214</v>
      </c>
      <c r="D7796" s="105" t="s">
        <v>647</v>
      </c>
      <c r="E7796" s="87" t="e">
        <f t="shared" si="185"/>
        <v>#N/A</v>
      </c>
      <c r="F7796" s="69" t="e">
        <f t="shared" si="185"/>
        <v>#N/A</v>
      </c>
      <c r="G7796" s="69" t="e">
        <f t="shared" si="185"/>
        <v>#N/A</v>
      </c>
      <c r="H7796" s="69" t="e">
        <f t="shared" si="185"/>
        <v>#N/A</v>
      </c>
      <c r="I7796" s="69" t="e">
        <f t="shared" si="185"/>
        <v>#N/A</v>
      </c>
      <c r="J7796" s="70" t="e">
        <f t="shared" si="185"/>
        <v>#N/A</v>
      </c>
      <c r="K7796" s="118" t="e">
        <f>VLOOKUP(B7796,WB.GDP.2001,'WB (WDI)'!$AR$2,FALSE)</f>
        <v>#N/A</v>
      </c>
      <c r="L7796" s="112" t="e">
        <f>VLOOKUP($B7796,WB.UNEMP.2001,'WB (WDI)'!$AR$2,FALSE)</f>
        <v>#N/A</v>
      </c>
    </row>
    <row r="7797" spans="1:12" x14ac:dyDescent="0.25">
      <c r="A7797" s="103">
        <v>2001</v>
      </c>
      <c r="B7797" s="104" t="s">
        <v>215</v>
      </c>
      <c r="C7797" s="105" t="s">
        <v>651</v>
      </c>
      <c r="D7797" s="105" t="s">
        <v>647</v>
      </c>
      <c r="E7797" s="87" t="e">
        <f t="shared" si="185"/>
        <v>#N/A</v>
      </c>
      <c r="F7797" s="69" t="e">
        <f t="shared" si="185"/>
        <v>#N/A</v>
      </c>
      <c r="G7797" s="69" t="e">
        <f t="shared" si="185"/>
        <v>#N/A</v>
      </c>
      <c r="H7797" s="69" t="e">
        <f t="shared" si="185"/>
        <v>#N/A</v>
      </c>
      <c r="I7797" s="69" t="e">
        <f t="shared" si="185"/>
        <v>#N/A</v>
      </c>
      <c r="J7797" s="70" t="e">
        <f t="shared" si="185"/>
        <v>#N/A</v>
      </c>
      <c r="K7797" s="118" t="e">
        <f>VLOOKUP(B7797,WB.GDP.2001,'WB (WDI)'!$AR$2,FALSE)</f>
        <v>#N/A</v>
      </c>
      <c r="L7797" s="112" t="e">
        <f>VLOOKUP($B7797,WB.UNEMP.2001,'WB (WDI)'!$AR$2,FALSE)</f>
        <v>#N/A</v>
      </c>
    </row>
    <row r="7798" spans="1:12" x14ac:dyDescent="0.25">
      <c r="A7798" s="103">
        <v>2001</v>
      </c>
      <c r="B7798" s="104" t="s">
        <v>216</v>
      </c>
      <c r="C7798" s="105" t="s">
        <v>217</v>
      </c>
      <c r="D7798" s="105" t="s">
        <v>647</v>
      </c>
      <c r="E7798" s="87" t="e">
        <f t="shared" si="185"/>
        <v>#N/A</v>
      </c>
      <c r="F7798" s="69" t="e">
        <f t="shared" si="185"/>
        <v>#N/A</v>
      </c>
      <c r="G7798" s="69" t="e">
        <f t="shared" si="185"/>
        <v>#N/A</v>
      </c>
      <c r="H7798" s="69" t="e">
        <f t="shared" si="185"/>
        <v>#N/A</v>
      </c>
      <c r="I7798" s="69" t="e">
        <f t="shared" si="185"/>
        <v>#N/A</v>
      </c>
      <c r="J7798" s="70" t="e">
        <f t="shared" si="185"/>
        <v>#N/A</v>
      </c>
      <c r="K7798" s="118">
        <f>VLOOKUP(B7798,WB.GDP.2001,'WB (WDI)'!$AR$2,FALSE)</f>
        <v>12108.7791618302</v>
      </c>
      <c r="L7798" s="112">
        <f>VLOOKUP($B7798,WB.UNEMP.2001,'WB (WDI)'!$AR$2,FALSE)</f>
        <v>11.829999923706101</v>
      </c>
    </row>
    <row r="7799" spans="1:12" x14ac:dyDescent="0.25">
      <c r="A7799" s="103">
        <v>2001</v>
      </c>
      <c r="B7799" s="104" t="s">
        <v>218</v>
      </c>
      <c r="C7799" s="105" t="s">
        <v>219</v>
      </c>
      <c r="D7799" s="105" t="s">
        <v>647</v>
      </c>
      <c r="E7799" s="87">
        <f t="shared" si="185"/>
        <v>7.2356433588700657</v>
      </c>
      <c r="F7799" s="69">
        <f t="shared" si="185"/>
        <v>6.7234921838420885</v>
      </c>
      <c r="G7799" s="69">
        <f t="shared" si="185"/>
        <v>5.1626329750763036</v>
      </c>
      <c r="H7799" s="69">
        <f t="shared" si="185"/>
        <v>8.9769610899114856</v>
      </c>
      <c r="I7799" s="69">
        <f t="shared" si="185"/>
        <v>8.0520684623272505</v>
      </c>
      <c r="J7799" s="70">
        <f t="shared" si="185"/>
        <v>7.2630620831931951</v>
      </c>
      <c r="K7799" s="118">
        <f>VLOOKUP(B7799,WB.GDP.2001,'WB (WDI)'!$AR$2,FALSE)</f>
        <v>17602.877536971409</v>
      </c>
      <c r="L7799" s="112">
        <f>VLOOKUP($B7799,WB.UNEMP.2001,'WB (WDI)'!$AR$2,FALSE)</f>
        <v>3.6600000858306898</v>
      </c>
    </row>
    <row r="7800" spans="1:12" x14ac:dyDescent="0.25">
      <c r="A7800" s="103">
        <v>2001</v>
      </c>
      <c r="B7800" s="104" t="s">
        <v>220</v>
      </c>
      <c r="C7800" s="105" t="s">
        <v>221</v>
      </c>
      <c r="D7800" s="105" t="s">
        <v>647</v>
      </c>
      <c r="E7800" s="87" t="e">
        <f t="shared" si="185"/>
        <v>#N/A</v>
      </c>
      <c r="F7800" s="69" t="e">
        <f t="shared" si="185"/>
        <v>#N/A</v>
      </c>
      <c r="G7800" s="69" t="e">
        <f t="shared" si="185"/>
        <v>#N/A</v>
      </c>
      <c r="H7800" s="69" t="e">
        <f t="shared" si="185"/>
        <v>#N/A</v>
      </c>
      <c r="I7800" s="69" t="e">
        <f t="shared" si="185"/>
        <v>#N/A</v>
      </c>
      <c r="J7800" s="70" t="e">
        <f t="shared" si="185"/>
        <v>#N/A</v>
      </c>
      <c r="K7800" s="118" t="e">
        <f>VLOOKUP(B7800,WB.GDP.2001,'WB (WDI)'!$AR$2,FALSE)</f>
        <v>#N/A</v>
      </c>
      <c r="L7800" s="112" t="e">
        <f>VLOOKUP($B7800,WB.UNEMP.2001,'WB (WDI)'!$AR$2,FALSE)</f>
        <v>#N/A</v>
      </c>
    </row>
    <row r="7801" spans="1:12" x14ac:dyDescent="0.25">
      <c r="A7801" s="103">
        <v>2001</v>
      </c>
      <c r="B7801" s="104" t="s">
        <v>222</v>
      </c>
      <c r="C7801" s="105" t="s">
        <v>223</v>
      </c>
      <c r="D7801" s="105" t="s">
        <v>647</v>
      </c>
      <c r="E7801" s="87" t="e">
        <f t="shared" si="185"/>
        <v>#N/A</v>
      </c>
      <c r="F7801" s="69" t="e">
        <f t="shared" si="185"/>
        <v>#N/A</v>
      </c>
      <c r="G7801" s="69" t="e">
        <f t="shared" si="185"/>
        <v>#N/A</v>
      </c>
      <c r="H7801" s="69" t="e">
        <f t="shared" si="185"/>
        <v>#N/A</v>
      </c>
      <c r="I7801" s="69" t="e">
        <f t="shared" si="185"/>
        <v>#N/A</v>
      </c>
      <c r="J7801" s="70" t="e">
        <f t="shared" si="185"/>
        <v>#N/A</v>
      </c>
      <c r="K7801" s="118" t="e">
        <f>VLOOKUP(B7801,WB.GDP.2001,'WB (WDI)'!$AR$2,FALSE)</f>
        <v>#N/A</v>
      </c>
      <c r="L7801" s="112">
        <f>VLOOKUP($B7801,WB.UNEMP.2001,'WB (WDI)'!$AR$2,FALSE)</f>
        <v>6.8299999237060502</v>
      </c>
    </row>
    <row r="7802" spans="1:12" x14ac:dyDescent="0.25">
      <c r="A7802" s="103">
        <v>2001</v>
      </c>
      <c r="B7802" s="104" t="s">
        <v>224</v>
      </c>
      <c r="C7802" s="105" t="s">
        <v>225</v>
      </c>
      <c r="D7802" s="105" t="s">
        <v>647</v>
      </c>
      <c r="E7802" s="87">
        <f t="shared" ref="E7802:J7811" si="186">IF(ISNUMBER(VLOOKUP($B7802,EFW.2001,3,FALSE))=TRUE,VLOOKUP($B7802,EFW.2001,E$2,FALSE),NA())</f>
        <v>7.1149158056358441</v>
      </c>
      <c r="F7802" s="69">
        <f t="shared" si="186"/>
        <v>6.6655779696181039</v>
      </c>
      <c r="G7802" s="69">
        <f t="shared" si="186"/>
        <v>5.8354543589909831</v>
      </c>
      <c r="H7802" s="69">
        <f t="shared" si="186"/>
        <v>8.9168730387687383</v>
      </c>
      <c r="I7802" s="69">
        <f t="shared" si="186"/>
        <v>8.1326947933093425</v>
      </c>
      <c r="J7802" s="70">
        <f t="shared" si="186"/>
        <v>6.0239788674920538</v>
      </c>
      <c r="K7802" s="118">
        <f>VLOOKUP(B7802,WB.GDP.2001,'WB (WDI)'!$AR$2,FALSE)</f>
        <v>12762.925918734127</v>
      </c>
      <c r="L7802" s="112">
        <f>VLOOKUP($B7802,WB.UNEMP.2001,'WB (WDI)'!$AR$2,FALSE)</f>
        <v>15.050000190734901</v>
      </c>
    </row>
    <row r="7803" spans="1:12" x14ac:dyDescent="0.25">
      <c r="A7803" s="103">
        <v>2001</v>
      </c>
      <c r="B7803" s="104" t="s">
        <v>226</v>
      </c>
      <c r="C7803" s="105" t="s">
        <v>227</v>
      </c>
      <c r="D7803" s="105" t="s">
        <v>647</v>
      </c>
      <c r="E7803" s="87">
        <f t="shared" si="186"/>
        <v>6.1792499318728282</v>
      </c>
      <c r="F7803" s="69">
        <f t="shared" si="186"/>
        <v>6.4391494976484482</v>
      </c>
      <c r="G7803" s="69">
        <f t="shared" si="186"/>
        <v>3.9909180847092922</v>
      </c>
      <c r="H7803" s="69">
        <f t="shared" si="186"/>
        <v>7.6051881859162584</v>
      </c>
      <c r="I7803" s="69">
        <f t="shared" si="186"/>
        <v>7.669542884555125</v>
      </c>
      <c r="J7803" s="70">
        <f t="shared" si="186"/>
        <v>5.1914510065350177</v>
      </c>
      <c r="K7803" s="118" t="e">
        <f>VLOOKUP(B7803,WB.GDP.2001,'WB (WDI)'!$AR$2,FALSE)</f>
        <v>#N/A</v>
      </c>
      <c r="L7803" s="112">
        <f>VLOOKUP($B7803,WB.UNEMP.2001,'WB (WDI)'!$AR$2,FALSE)</f>
        <v>13.039999961853001</v>
      </c>
    </row>
    <row r="7804" spans="1:12" x14ac:dyDescent="0.25">
      <c r="A7804" s="103">
        <v>2001</v>
      </c>
      <c r="B7804" s="104" t="s">
        <v>228</v>
      </c>
      <c r="C7804" s="105" t="s">
        <v>229</v>
      </c>
      <c r="D7804" s="105" t="s">
        <v>616</v>
      </c>
      <c r="E7804" s="87" t="e">
        <f t="shared" si="186"/>
        <v>#N/A</v>
      </c>
      <c r="F7804" s="69" t="e">
        <f t="shared" si="186"/>
        <v>#N/A</v>
      </c>
      <c r="G7804" s="69" t="e">
        <f t="shared" si="186"/>
        <v>#N/A</v>
      </c>
      <c r="H7804" s="69" t="e">
        <f t="shared" si="186"/>
        <v>#N/A</v>
      </c>
      <c r="I7804" s="69" t="e">
        <f t="shared" si="186"/>
        <v>#N/A</v>
      </c>
      <c r="J7804" s="70" t="e">
        <f t="shared" si="186"/>
        <v>#N/A</v>
      </c>
      <c r="K7804" s="118">
        <f>VLOOKUP(B7804,WB.GDP.2001,'WB (WDI)'!$AR$2,FALSE)</f>
        <v>88231.784188106598</v>
      </c>
      <c r="L7804" s="112" t="e">
        <f>VLOOKUP($B7804,WB.UNEMP.2001,'WB (WDI)'!$AR$2,FALSE)</f>
        <v>#N/A</v>
      </c>
    </row>
    <row r="7805" spans="1:12" x14ac:dyDescent="0.25">
      <c r="A7805" s="103">
        <v>2001</v>
      </c>
      <c r="B7805" s="104" t="s">
        <v>230</v>
      </c>
      <c r="C7805" s="105" t="s">
        <v>231</v>
      </c>
      <c r="D7805" s="105" t="s">
        <v>616</v>
      </c>
      <c r="E7805" s="87">
        <f t="shared" si="186"/>
        <v>8.1545052533216591</v>
      </c>
      <c r="F7805" s="69">
        <f t="shared" si="186"/>
        <v>6.644855411205266</v>
      </c>
      <c r="G7805" s="69">
        <f t="shared" si="186"/>
        <v>7.9700765773268003</v>
      </c>
      <c r="H7805" s="69">
        <f t="shared" si="186"/>
        <v>9.1990167974131882</v>
      </c>
      <c r="I7805" s="69">
        <f t="shared" si="186"/>
        <v>8.7631008465144085</v>
      </c>
      <c r="J7805" s="70">
        <f t="shared" si="186"/>
        <v>8.1954766341486298</v>
      </c>
      <c r="K7805" s="118">
        <f>VLOOKUP(B7805,WB.GDP.2001,'WB (WDI)'!$AR$2,FALSE)</f>
        <v>37393.947109830828</v>
      </c>
      <c r="L7805" s="112">
        <f>VLOOKUP($B7805,WB.UNEMP.2001,'WB (WDI)'!$AR$2,FALSE)</f>
        <v>7.2199997901916504</v>
      </c>
    </row>
    <row r="7806" spans="1:12" x14ac:dyDescent="0.25">
      <c r="A7806" s="103">
        <v>2001</v>
      </c>
      <c r="B7806" s="104" t="s">
        <v>232</v>
      </c>
      <c r="C7806" s="105" t="s">
        <v>233</v>
      </c>
      <c r="D7806" s="105" t="s">
        <v>616</v>
      </c>
      <c r="E7806" s="87" t="e">
        <f t="shared" si="186"/>
        <v>#N/A</v>
      </c>
      <c r="F7806" s="69" t="e">
        <f t="shared" si="186"/>
        <v>#N/A</v>
      </c>
      <c r="G7806" s="69" t="e">
        <f t="shared" si="186"/>
        <v>#N/A</v>
      </c>
      <c r="H7806" s="69" t="e">
        <f t="shared" si="186"/>
        <v>#N/A</v>
      </c>
      <c r="I7806" s="69" t="e">
        <f t="shared" si="186"/>
        <v>#N/A</v>
      </c>
      <c r="J7806" s="70" t="e">
        <f t="shared" si="186"/>
        <v>#N/A</v>
      </c>
      <c r="K7806" s="118" t="e">
        <f>VLOOKUP(B7806,WB.GDP.2001,'WB (WDI)'!$AR$2,FALSE)</f>
        <v>#N/A</v>
      </c>
      <c r="L7806" s="112" t="e">
        <f>VLOOKUP($B7806,WB.UNEMP.2001,'WB (WDI)'!$AR$2,FALSE)</f>
        <v>#N/A</v>
      </c>
    </row>
    <row r="7807" spans="1:12" x14ac:dyDescent="0.25">
      <c r="A7807" s="103">
        <v>2001</v>
      </c>
      <c r="B7807" s="104" t="s">
        <v>234</v>
      </c>
      <c r="C7807" s="105" t="s">
        <v>235</v>
      </c>
      <c r="D7807" s="105" t="s">
        <v>616</v>
      </c>
      <c r="E7807" s="87" t="e">
        <f t="shared" si="186"/>
        <v>#N/A</v>
      </c>
      <c r="F7807" s="69" t="e">
        <f t="shared" si="186"/>
        <v>#N/A</v>
      </c>
      <c r="G7807" s="69" t="e">
        <f t="shared" si="186"/>
        <v>#N/A</v>
      </c>
      <c r="H7807" s="69" t="e">
        <f t="shared" si="186"/>
        <v>#N/A</v>
      </c>
      <c r="I7807" s="69" t="e">
        <f t="shared" si="186"/>
        <v>#N/A</v>
      </c>
      <c r="J7807" s="70" t="e">
        <f t="shared" si="186"/>
        <v>#N/A</v>
      </c>
      <c r="K7807" s="118" t="e">
        <f>VLOOKUP(B7807,WB.GDP.2001,'WB (WDI)'!$AR$2,FALSE)</f>
        <v>#N/A</v>
      </c>
      <c r="L7807" s="112" t="e">
        <f>VLOOKUP($B7807,WB.UNEMP.2001,'WB (WDI)'!$AR$2,FALSE)</f>
        <v>#N/A</v>
      </c>
    </row>
    <row r="7808" spans="1:12" x14ac:dyDescent="0.25">
      <c r="A7808" s="103">
        <v>2001</v>
      </c>
      <c r="B7808" s="104" t="s">
        <v>236</v>
      </c>
      <c r="C7808" s="105" t="s">
        <v>237</v>
      </c>
      <c r="D7808" s="105" t="s">
        <v>616</v>
      </c>
      <c r="E7808" s="87">
        <f t="shared" si="186"/>
        <v>8.4664936179183119</v>
      </c>
      <c r="F7808" s="69">
        <f t="shared" si="186"/>
        <v>7.5931851053527977</v>
      </c>
      <c r="G7808" s="69">
        <f t="shared" si="186"/>
        <v>8.1684123886308981</v>
      </c>
      <c r="H7808" s="69">
        <f t="shared" si="186"/>
        <v>9.7339107161332059</v>
      </c>
      <c r="I7808" s="69">
        <f t="shared" si="186"/>
        <v>8.3694881995864971</v>
      </c>
      <c r="J7808" s="70">
        <f t="shared" si="186"/>
        <v>8.467471679888158</v>
      </c>
      <c r="K7808" s="118">
        <f>VLOOKUP(B7808,WB.GDP.2001,'WB (WDI)'!$AR$2,FALSE)</f>
        <v>50165.719940644667</v>
      </c>
      <c r="L7808" s="112">
        <f>VLOOKUP($B7808,WB.UNEMP.2001,'WB (WDI)'!$AR$2,FALSE)</f>
        <v>4.7300000190734899</v>
      </c>
    </row>
    <row r="7809" spans="1:12" x14ac:dyDescent="0.25">
      <c r="A7809" s="103">
        <v>2001</v>
      </c>
      <c r="B7809" s="104" t="s">
        <v>238</v>
      </c>
      <c r="C7809" s="105" t="s">
        <v>239</v>
      </c>
      <c r="D7809" s="105" t="s">
        <v>240</v>
      </c>
      <c r="E7809" s="87" t="e">
        <f t="shared" si="186"/>
        <v>#N/A</v>
      </c>
      <c r="F7809" s="69" t="e">
        <f t="shared" si="186"/>
        <v>#N/A</v>
      </c>
      <c r="G7809" s="69" t="e">
        <f t="shared" si="186"/>
        <v>#N/A</v>
      </c>
      <c r="H7809" s="69" t="e">
        <f t="shared" si="186"/>
        <v>#N/A</v>
      </c>
      <c r="I7809" s="69" t="e">
        <f t="shared" si="186"/>
        <v>#N/A</v>
      </c>
      <c r="J7809" s="70" t="e">
        <f t="shared" si="186"/>
        <v>#N/A</v>
      </c>
      <c r="K7809" s="118">
        <f>VLOOKUP(B7809,WB.GDP.2001,'WB (WDI)'!$AR$2,FALSE)</f>
        <v>11682.841791515122</v>
      </c>
      <c r="L7809" s="112">
        <f>VLOOKUP($B7809,WB.UNEMP.2001,'WB (WDI)'!$AR$2,FALSE)</f>
        <v>10.430000305175801</v>
      </c>
    </row>
    <row r="7810" spans="1:12" x14ac:dyDescent="0.25">
      <c r="A7810" s="103">
        <v>2001</v>
      </c>
      <c r="B7810" s="104" t="s">
        <v>241</v>
      </c>
      <c r="C7810" s="105" t="s">
        <v>242</v>
      </c>
      <c r="D7810" s="105" t="s">
        <v>240</v>
      </c>
      <c r="E7810" s="87" t="e">
        <f t="shared" si="186"/>
        <v>#N/A</v>
      </c>
      <c r="F7810" s="69" t="e">
        <f t="shared" si="186"/>
        <v>#N/A</v>
      </c>
      <c r="G7810" s="69" t="e">
        <f t="shared" si="186"/>
        <v>#N/A</v>
      </c>
      <c r="H7810" s="69" t="e">
        <f t="shared" si="186"/>
        <v>#N/A</v>
      </c>
      <c r="I7810" s="69" t="e">
        <f t="shared" si="186"/>
        <v>#N/A</v>
      </c>
      <c r="J7810" s="70" t="e">
        <f t="shared" si="186"/>
        <v>#N/A</v>
      </c>
      <c r="K7810" s="118">
        <f>VLOOKUP(B7810,WB.GDP.2001,'WB (WDI)'!$AR$2,FALSE)</f>
        <v>3212.133546424473</v>
      </c>
      <c r="L7810" s="112">
        <f>VLOOKUP($B7810,WB.UNEMP.2001,'WB (WDI)'!$AR$2,FALSE)</f>
        <v>7.8400001525878897</v>
      </c>
    </row>
    <row r="7811" spans="1:12" x14ac:dyDescent="0.25">
      <c r="A7811" s="103">
        <v>2001</v>
      </c>
      <c r="B7811" s="104" t="s">
        <v>243</v>
      </c>
      <c r="C7811" s="105" t="s">
        <v>244</v>
      </c>
      <c r="D7811" s="105" t="s">
        <v>240</v>
      </c>
      <c r="E7811" s="87" t="e">
        <f t="shared" si="186"/>
        <v>#N/A</v>
      </c>
      <c r="F7811" s="69" t="e">
        <f t="shared" si="186"/>
        <v>#N/A</v>
      </c>
      <c r="G7811" s="69" t="e">
        <f t="shared" si="186"/>
        <v>#N/A</v>
      </c>
      <c r="H7811" s="69" t="e">
        <f t="shared" si="186"/>
        <v>#N/A</v>
      </c>
      <c r="I7811" s="69" t="e">
        <f t="shared" si="186"/>
        <v>#N/A</v>
      </c>
      <c r="J7811" s="70" t="e">
        <f t="shared" si="186"/>
        <v>#N/A</v>
      </c>
      <c r="K7811" s="118">
        <f>VLOOKUP(B7811,WB.GDP.2001,'WB (WDI)'!$AR$2,FALSE)</f>
        <v>1350.2583301217073</v>
      </c>
      <c r="L7811" s="112">
        <f>VLOOKUP($B7811,WB.UNEMP.2001,'WB (WDI)'!$AR$2,FALSE)</f>
        <v>14.550000190734901</v>
      </c>
    </row>
    <row r="7812" spans="1:12" x14ac:dyDescent="0.25">
      <c r="A7812" s="103">
        <v>2001</v>
      </c>
      <c r="B7812" s="104" t="s">
        <v>245</v>
      </c>
      <c r="C7812" s="105" t="s">
        <v>246</v>
      </c>
      <c r="D7812" s="105" t="s">
        <v>240</v>
      </c>
      <c r="E7812" s="87" t="e">
        <f t="shared" ref="E7812:J7821" si="187">IF(ISNUMBER(VLOOKUP($B7812,EFW.2001,3,FALSE))=TRUE,VLOOKUP($B7812,EFW.2001,E$2,FALSE),NA())</f>
        <v>#N/A</v>
      </c>
      <c r="F7812" s="69" t="e">
        <f t="shared" si="187"/>
        <v>#N/A</v>
      </c>
      <c r="G7812" s="69" t="e">
        <f t="shared" si="187"/>
        <v>#N/A</v>
      </c>
      <c r="H7812" s="69" t="e">
        <f t="shared" si="187"/>
        <v>#N/A</v>
      </c>
      <c r="I7812" s="69" t="e">
        <f t="shared" si="187"/>
        <v>#N/A</v>
      </c>
      <c r="J7812" s="70" t="e">
        <f t="shared" si="187"/>
        <v>#N/A</v>
      </c>
      <c r="K7812" s="118">
        <f>VLOOKUP(B7812,WB.GDP.2001,'WB (WDI)'!$AR$2,FALSE)</f>
        <v>4772.1808018091788</v>
      </c>
      <c r="L7812" s="112">
        <f>VLOOKUP($B7812,WB.UNEMP.2001,'WB (WDI)'!$AR$2,FALSE)</f>
        <v>10.699999809265099</v>
      </c>
    </row>
    <row r="7813" spans="1:12" x14ac:dyDescent="0.25">
      <c r="A7813" s="103">
        <v>2001</v>
      </c>
      <c r="B7813" s="104" t="s">
        <v>247</v>
      </c>
      <c r="C7813" s="105" t="s">
        <v>248</v>
      </c>
      <c r="D7813" s="105" t="s">
        <v>240</v>
      </c>
      <c r="E7813" s="87" t="e">
        <f t="shared" si="187"/>
        <v>#N/A</v>
      </c>
      <c r="F7813" s="69" t="e">
        <f t="shared" si="187"/>
        <v>#N/A</v>
      </c>
      <c r="G7813" s="69" t="e">
        <f t="shared" si="187"/>
        <v>#N/A</v>
      </c>
      <c r="H7813" s="69" t="e">
        <f t="shared" si="187"/>
        <v>#N/A</v>
      </c>
      <c r="I7813" s="69" t="e">
        <f t="shared" si="187"/>
        <v>#N/A</v>
      </c>
      <c r="J7813" s="70" t="e">
        <f t="shared" si="187"/>
        <v>#N/A</v>
      </c>
      <c r="K7813" s="118">
        <f>VLOOKUP(B7813,WB.GDP.2001,'WB (WDI)'!$AR$2,FALSE)</f>
        <v>2865.9402946378618</v>
      </c>
      <c r="L7813" s="112">
        <f>VLOOKUP($B7813,WB.UNEMP.2001,'WB (WDI)'!$AR$2,FALSE)</f>
        <v>10.8900003433228</v>
      </c>
    </row>
    <row r="7814" spans="1:12" x14ac:dyDescent="0.25">
      <c r="A7814" s="103">
        <v>2001</v>
      </c>
      <c r="B7814" s="104" t="s">
        <v>249</v>
      </c>
      <c r="C7814" s="105" t="s">
        <v>250</v>
      </c>
      <c r="D7814" s="105" t="s">
        <v>240</v>
      </c>
      <c r="E7814" s="87">
        <f t="shared" si="187"/>
        <v>5.7506317002346892</v>
      </c>
      <c r="F7814" s="69">
        <f t="shared" si="187"/>
        <v>4.3454050199383571</v>
      </c>
      <c r="G7814" s="69">
        <f t="shared" si="187"/>
        <v>5.0682510422717089</v>
      </c>
      <c r="H7814" s="69">
        <f t="shared" si="187"/>
        <v>8.3215213333684019</v>
      </c>
      <c r="I7814" s="69">
        <f t="shared" si="187"/>
        <v>6.3525850162609361</v>
      </c>
      <c r="J7814" s="70">
        <f t="shared" si="187"/>
        <v>4.6653960893340409</v>
      </c>
      <c r="K7814" s="118">
        <f>VLOOKUP(B7814,WB.GDP.2001,'WB (WDI)'!$AR$2,FALSE)</f>
        <v>3712.3381323494127</v>
      </c>
      <c r="L7814" s="112">
        <f>VLOOKUP($B7814,WB.UNEMP.2001,'WB (WDI)'!$AR$2,FALSE)</f>
        <v>3.7999999523162802</v>
      </c>
    </row>
    <row r="7815" spans="1:12" x14ac:dyDescent="0.25">
      <c r="A7815" s="103">
        <v>2001</v>
      </c>
      <c r="B7815" s="104" t="s">
        <v>251</v>
      </c>
      <c r="C7815" s="105" t="s">
        <v>649</v>
      </c>
      <c r="D7815" s="105" t="s">
        <v>240</v>
      </c>
      <c r="E7815" s="87">
        <f t="shared" si="187"/>
        <v>8.7790714153888896</v>
      </c>
      <c r="F7815" s="69">
        <f t="shared" si="187"/>
        <v>8.8046236741285462</v>
      </c>
      <c r="G7815" s="69">
        <f t="shared" si="187"/>
        <v>6.9946108432316993</v>
      </c>
      <c r="H7815" s="69">
        <f t="shared" si="187"/>
        <v>9.3762349926396382</v>
      </c>
      <c r="I7815" s="69">
        <f t="shared" si="187"/>
        <v>9.7524701420623643</v>
      </c>
      <c r="J7815" s="70">
        <f t="shared" si="187"/>
        <v>8.9674174248821981</v>
      </c>
      <c r="K7815" s="118">
        <f>VLOOKUP(B7815,WB.GDP.2001,'WB (WDI)'!$AR$2,FALSE)</f>
        <v>36252.587983706791</v>
      </c>
      <c r="L7815" s="112">
        <f>VLOOKUP($B7815,WB.UNEMP.2001,'WB (WDI)'!$AR$2,FALSE)</f>
        <v>5.0900001525878897</v>
      </c>
    </row>
    <row r="7816" spans="1:12" x14ac:dyDescent="0.25">
      <c r="A7816" s="103">
        <v>2001</v>
      </c>
      <c r="B7816" s="104" t="s">
        <v>252</v>
      </c>
      <c r="C7816" s="105" t="s">
        <v>650</v>
      </c>
      <c r="D7816" s="105" t="s">
        <v>240</v>
      </c>
      <c r="E7816" s="87" t="e">
        <f t="shared" si="187"/>
        <v>#N/A</v>
      </c>
      <c r="F7816" s="69" t="e">
        <f t="shared" si="187"/>
        <v>#N/A</v>
      </c>
      <c r="G7816" s="69" t="e">
        <f t="shared" si="187"/>
        <v>#N/A</v>
      </c>
      <c r="H7816" s="69" t="e">
        <f t="shared" si="187"/>
        <v>#N/A</v>
      </c>
      <c r="I7816" s="69" t="e">
        <f t="shared" si="187"/>
        <v>#N/A</v>
      </c>
      <c r="J7816" s="70" t="e">
        <f t="shared" si="187"/>
        <v>#N/A</v>
      </c>
      <c r="K7816" s="118">
        <f>VLOOKUP(B7816,WB.GDP.2001,'WB (WDI)'!$AR$2,FALSE)</f>
        <v>50944.532318500547</v>
      </c>
      <c r="L7816" s="112">
        <f>VLOOKUP($B7816,WB.UNEMP.2001,'WB (WDI)'!$AR$2,FALSE)</f>
        <v>6.4000000953674299</v>
      </c>
    </row>
    <row r="7817" spans="1:12" x14ac:dyDescent="0.25">
      <c r="A7817" s="103">
        <v>2001</v>
      </c>
      <c r="B7817" s="104" t="s">
        <v>253</v>
      </c>
      <c r="C7817" s="105" t="s">
        <v>653</v>
      </c>
      <c r="D7817" s="105" t="s">
        <v>240</v>
      </c>
      <c r="E7817" s="87" t="e">
        <f t="shared" si="187"/>
        <v>#N/A</v>
      </c>
      <c r="F7817" s="69" t="e">
        <f t="shared" si="187"/>
        <v>#N/A</v>
      </c>
      <c r="G7817" s="69" t="e">
        <f t="shared" si="187"/>
        <v>#N/A</v>
      </c>
      <c r="H7817" s="69" t="e">
        <f t="shared" si="187"/>
        <v>#N/A</v>
      </c>
      <c r="I7817" s="69" t="e">
        <f t="shared" si="187"/>
        <v>#N/A</v>
      </c>
      <c r="J7817" s="70" t="e">
        <f t="shared" si="187"/>
        <v>#N/A</v>
      </c>
      <c r="K7817" s="118" t="e">
        <f>VLOOKUP(B7817,WB.GDP.2001,'WB (WDI)'!$AR$2,FALSE)</f>
        <v>#N/A</v>
      </c>
      <c r="L7817" s="112">
        <f>VLOOKUP($B7817,WB.UNEMP.2001,'WB (WDI)'!$AR$2,FALSE)</f>
        <v>2.96000003814697</v>
      </c>
    </row>
    <row r="7818" spans="1:12" x14ac:dyDescent="0.25">
      <c r="A7818" s="103">
        <v>2001</v>
      </c>
      <c r="B7818" s="104" t="s">
        <v>254</v>
      </c>
      <c r="C7818" s="105" t="s">
        <v>255</v>
      </c>
      <c r="D7818" s="105" t="s">
        <v>240</v>
      </c>
      <c r="E7818" s="87">
        <f t="shared" si="187"/>
        <v>7.850098384383398</v>
      </c>
      <c r="F7818" s="69">
        <f t="shared" si="187"/>
        <v>6.4480303503791472</v>
      </c>
      <c r="G7818" s="69">
        <f t="shared" si="187"/>
        <v>7.5481990506826611</v>
      </c>
      <c r="H7818" s="69">
        <f t="shared" si="187"/>
        <v>9.5859309601072571</v>
      </c>
      <c r="I7818" s="69">
        <f t="shared" si="187"/>
        <v>8.43097516282198</v>
      </c>
      <c r="J7818" s="70">
        <f t="shared" si="187"/>
        <v>7.2373563979259457</v>
      </c>
      <c r="K7818" s="118">
        <f>VLOOKUP(B7818,WB.GDP.2001,'WB (WDI)'!$AR$2,FALSE)</f>
        <v>35780.955830646039</v>
      </c>
      <c r="L7818" s="112">
        <f>VLOOKUP($B7818,WB.UNEMP.2001,'WB (WDI)'!$AR$2,FALSE)</f>
        <v>5</v>
      </c>
    </row>
    <row r="7819" spans="1:12" x14ac:dyDescent="0.25">
      <c r="A7819" s="103">
        <v>2001</v>
      </c>
      <c r="B7819" s="104" t="s">
        <v>256</v>
      </c>
      <c r="C7819" s="105" t="s">
        <v>257</v>
      </c>
      <c r="D7819" s="105" t="s">
        <v>240</v>
      </c>
      <c r="E7819" s="87" t="e">
        <f t="shared" si="187"/>
        <v>#N/A</v>
      </c>
      <c r="F7819" s="69" t="e">
        <f t="shared" si="187"/>
        <v>#N/A</v>
      </c>
      <c r="G7819" s="69" t="e">
        <f t="shared" si="187"/>
        <v>#N/A</v>
      </c>
      <c r="H7819" s="69" t="e">
        <f t="shared" si="187"/>
        <v>#N/A</v>
      </c>
      <c r="I7819" s="69" t="e">
        <f t="shared" si="187"/>
        <v>#N/A</v>
      </c>
      <c r="J7819" s="70" t="e">
        <f t="shared" si="187"/>
        <v>#N/A</v>
      </c>
      <c r="K7819" s="118">
        <f>VLOOKUP(B7819,WB.GDP.2001,'WB (WDI)'!$AR$2,FALSE)</f>
        <v>4619.9581353568192</v>
      </c>
      <c r="L7819" s="112">
        <f>VLOOKUP($B7819,WB.UNEMP.2001,'WB (WDI)'!$AR$2,FALSE)</f>
        <v>6.1599998474121103</v>
      </c>
    </row>
    <row r="7820" spans="1:12" x14ac:dyDescent="0.25">
      <c r="A7820" s="103">
        <v>2001</v>
      </c>
      <c r="B7820" s="104" t="s">
        <v>258</v>
      </c>
      <c r="C7820" s="105" t="s">
        <v>652</v>
      </c>
      <c r="D7820" s="105" t="s">
        <v>240</v>
      </c>
      <c r="E7820" s="87">
        <f t="shared" si="187"/>
        <v>7.4477335337809425</v>
      </c>
      <c r="F7820" s="69">
        <f t="shared" si="187"/>
        <v>6.9832893708120354</v>
      </c>
      <c r="G7820" s="69">
        <f t="shared" si="187"/>
        <v>6.6872235813643428</v>
      </c>
      <c r="H7820" s="69">
        <f t="shared" si="187"/>
        <v>9.3233325953479618</v>
      </c>
      <c r="I7820" s="69">
        <f t="shared" si="187"/>
        <v>7.7606023673252578</v>
      </c>
      <c r="J7820" s="70">
        <f t="shared" si="187"/>
        <v>6.4842197540551139</v>
      </c>
      <c r="K7820" s="118">
        <f>VLOOKUP(B7820,WB.GDP.2001,'WB (WDI)'!$AR$2,FALSE)</f>
        <v>23983.287021930977</v>
      </c>
      <c r="L7820" s="112">
        <f>VLOOKUP($B7820,WB.UNEMP.2001,'WB (WDI)'!$AR$2,FALSE)</f>
        <v>4</v>
      </c>
    </row>
    <row r="7821" spans="1:12" x14ac:dyDescent="0.25">
      <c r="A7821" s="103">
        <v>2001</v>
      </c>
      <c r="B7821" s="104" t="s">
        <v>259</v>
      </c>
      <c r="C7821" s="105" t="s">
        <v>260</v>
      </c>
      <c r="D7821" s="105" t="s">
        <v>240</v>
      </c>
      <c r="E7821" s="87" t="e">
        <f t="shared" si="187"/>
        <v>#N/A</v>
      </c>
      <c r="F7821" s="69" t="e">
        <f t="shared" si="187"/>
        <v>#N/A</v>
      </c>
      <c r="G7821" s="69" t="e">
        <f t="shared" si="187"/>
        <v>#N/A</v>
      </c>
      <c r="H7821" s="69" t="e">
        <f t="shared" si="187"/>
        <v>#N/A</v>
      </c>
      <c r="I7821" s="69" t="e">
        <f t="shared" si="187"/>
        <v>#N/A</v>
      </c>
      <c r="J7821" s="70" t="e">
        <f t="shared" si="187"/>
        <v>#N/A</v>
      </c>
      <c r="K7821" s="118">
        <f>VLOOKUP(B7821,WB.GDP.2001,'WB (WDI)'!$AR$2,FALSE)</f>
        <v>69484.517892971155</v>
      </c>
      <c r="L7821" s="112">
        <f>VLOOKUP($B7821,WB.UNEMP.2001,'WB (WDI)'!$AR$2,FALSE)</f>
        <v>5.6399998664856001</v>
      </c>
    </row>
    <row r="7822" spans="1:12" x14ac:dyDescent="0.25">
      <c r="A7822" s="103">
        <v>2001</v>
      </c>
      <c r="B7822" s="104" t="s">
        <v>261</v>
      </c>
      <c r="C7822" s="105" t="s">
        <v>262</v>
      </c>
      <c r="D7822" s="105" t="s">
        <v>240</v>
      </c>
      <c r="E7822" s="87" t="e">
        <f t="shared" ref="E7822:J7831" si="188">IF(ISNUMBER(VLOOKUP($B7822,EFW.2001,3,FALSE))=TRUE,VLOOKUP($B7822,EFW.2001,E$2,FALSE),NA())</f>
        <v>#N/A</v>
      </c>
      <c r="F7822" s="69" t="e">
        <f t="shared" si="188"/>
        <v>#N/A</v>
      </c>
      <c r="G7822" s="69" t="e">
        <f t="shared" si="188"/>
        <v>#N/A</v>
      </c>
      <c r="H7822" s="69" t="e">
        <f t="shared" si="188"/>
        <v>#N/A</v>
      </c>
      <c r="I7822" s="69" t="e">
        <f t="shared" si="188"/>
        <v>#N/A</v>
      </c>
      <c r="J7822" s="70" t="e">
        <f t="shared" si="188"/>
        <v>#N/A</v>
      </c>
      <c r="K7822" s="118">
        <f>VLOOKUP(B7822,WB.GDP.2001,'WB (WDI)'!$AR$2,FALSE)</f>
        <v>1570.074250644089</v>
      </c>
      <c r="L7822" s="112">
        <f>VLOOKUP($B7822,WB.UNEMP.2001,'WB (WDI)'!$AR$2,FALSE)</f>
        <v>1.12000000476837</v>
      </c>
    </row>
    <row r="7823" spans="1:12" x14ac:dyDescent="0.25">
      <c r="A7823" s="103">
        <v>2001</v>
      </c>
      <c r="B7823" s="104" t="s">
        <v>263</v>
      </c>
      <c r="C7823" s="105" t="s">
        <v>264</v>
      </c>
      <c r="D7823" s="105" t="s">
        <v>240</v>
      </c>
      <c r="E7823" s="87">
        <f t="shared" si="188"/>
        <v>5.718999640478998</v>
      </c>
      <c r="F7823" s="69">
        <f t="shared" si="188"/>
        <v>7.909472845252985</v>
      </c>
      <c r="G7823" s="69">
        <f t="shared" si="188"/>
        <v>3.2416234266960497</v>
      </c>
      <c r="H7823" s="69">
        <f t="shared" si="188"/>
        <v>6.0447539584161607</v>
      </c>
      <c r="I7823" s="69">
        <f t="shared" si="188"/>
        <v>6.8472673870034511</v>
      </c>
      <c r="J7823" s="70">
        <f t="shared" si="188"/>
        <v>4.5518805850263409</v>
      </c>
      <c r="K7823" s="118">
        <f>VLOOKUP(B7823,WB.GDP.2001,'WB (WDI)'!$AR$2,FALSE)</f>
        <v>5816.4254666412317</v>
      </c>
      <c r="L7823" s="112">
        <f>VLOOKUP($B7823,WB.UNEMP.2001,'WB (WDI)'!$AR$2,FALSE)</f>
        <v>6.0799999237060502</v>
      </c>
    </row>
    <row r="7824" spans="1:12" x14ac:dyDescent="0.25">
      <c r="A7824" s="103">
        <v>2001</v>
      </c>
      <c r="B7824" s="104" t="s">
        <v>265</v>
      </c>
      <c r="C7824" s="105" t="s">
        <v>266</v>
      </c>
      <c r="D7824" s="105" t="s">
        <v>240</v>
      </c>
      <c r="E7824" s="87" t="e">
        <f t="shared" si="188"/>
        <v>#N/A</v>
      </c>
      <c r="F7824" s="69" t="e">
        <f t="shared" si="188"/>
        <v>#N/A</v>
      </c>
      <c r="G7824" s="69" t="e">
        <f t="shared" si="188"/>
        <v>#N/A</v>
      </c>
      <c r="H7824" s="69" t="e">
        <f t="shared" si="188"/>
        <v>#N/A</v>
      </c>
      <c r="I7824" s="69" t="e">
        <f t="shared" si="188"/>
        <v>#N/A</v>
      </c>
      <c r="J7824" s="70" t="e">
        <f t="shared" si="188"/>
        <v>#N/A</v>
      </c>
      <c r="K7824" s="118">
        <f>VLOOKUP(B7824,WB.GDP.2001,'WB (WDI)'!$AR$2,FALSE)</f>
        <v>2977.7980864384667</v>
      </c>
      <c r="L7824" s="112">
        <f>VLOOKUP($B7824,WB.UNEMP.2001,'WB (WDI)'!$AR$2,FALSE)</f>
        <v>1.8200000524520901</v>
      </c>
    </row>
    <row r="7825" spans="1:12" x14ac:dyDescent="0.25">
      <c r="A7825" s="103">
        <v>2001</v>
      </c>
      <c r="B7825" s="104" t="s">
        <v>267</v>
      </c>
      <c r="C7825" s="105" t="s">
        <v>268</v>
      </c>
      <c r="D7825" s="105" t="s">
        <v>240</v>
      </c>
      <c r="E7825" s="87">
        <f t="shared" si="188"/>
        <v>6.2113948830276975</v>
      </c>
      <c r="F7825" s="69">
        <f t="shared" si="188"/>
        <v>5.2149225044320584</v>
      </c>
      <c r="G7825" s="69">
        <f t="shared" si="188"/>
        <v>5.3303872532732326</v>
      </c>
      <c r="H7825" s="69">
        <f t="shared" si="188"/>
        <v>6.7425100286536157</v>
      </c>
      <c r="I7825" s="69">
        <f t="shared" si="188"/>
        <v>7.1171889504987877</v>
      </c>
      <c r="J7825" s="70">
        <f t="shared" si="188"/>
        <v>6.6519656782807912</v>
      </c>
      <c r="K7825" s="118">
        <f>VLOOKUP(B7825,WB.GDP.2001,'WB (WDI)'!$AR$2,FALSE)</f>
        <v>15652.011814052303</v>
      </c>
      <c r="L7825" s="112">
        <f>VLOOKUP($B7825,WB.UNEMP.2001,'WB (WDI)'!$AR$2,FALSE)</f>
        <v>3.5299999713897701</v>
      </c>
    </row>
    <row r="7826" spans="1:12" x14ac:dyDescent="0.25">
      <c r="A7826" s="103">
        <v>2001</v>
      </c>
      <c r="B7826" s="104" t="s">
        <v>269</v>
      </c>
      <c r="C7826" s="105" t="s">
        <v>270</v>
      </c>
      <c r="D7826" s="105" t="s">
        <v>240</v>
      </c>
      <c r="E7826" s="87">
        <f t="shared" si="188"/>
        <v>4.2321101306958244</v>
      </c>
      <c r="F7826" s="69">
        <f t="shared" si="188"/>
        <v>5.9456612910509694</v>
      </c>
      <c r="G7826" s="69">
        <f t="shared" si="188"/>
        <v>3.9186926222111773</v>
      </c>
      <c r="H7826" s="69">
        <f t="shared" si="188"/>
        <v>4.3078745213756182</v>
      </c>
      <c r="I7826" s="69">
        <f t="shared" si="188"/>
        <v>2.8271563406548643</v>
      </c>
      <c r="J7826" s="70">
        <f t="shared" si="188"/>
        <v>4.1611658781864937</v>
      </c>
      <c r="K7826" s="118">
        <f>VLOOKUP(B7826,WB.GDP.2001,'WB (WDI)'!$AR$2,FALSE)</f>
        <v>1204.8334073914307</v>
      </c>
      <c r="L7826" s="112">
        <f>VLOOKUP($B7826,WB.UNEMP.2001,'WB (WDI)'!$AR$2,FALSE)</f>
        <v>0.81999999284744296</v>
      </c>
    </row>
    <row r="7827" spans="1:12" x14ac:dyDescent="0.25">
      <c r="A7827" s="103">
        <v>2001</v>
      </c>
      <c r="B7827" s="104" t="s">
        <v>271</v>
      </c>
      <c r="C7827" s="105" t="s">
        <v>272</v>
      </c>
      <c r="D7827" s="105" t="s">
        <v>240</v>
      </c>
      <c r="E7827" s="87">
        <f t="shared" si="188"/>
        <v>7.0100005832282672</v>
      </c>
      <c r="F7827" s="69">
        <f t="shared" si="188"/>
        <v>8.2020878268835222</v>
      </c>
      <c r="G7827" s="69">
        <f t="shared" si="188"/>
        <v>4.6343123100273234</v>
      </c>
      <c r="H7827" s="69">
        <f t="shared" si="188"/>
        <v>9.2367231213673033</v>
      </c>
      <c r="I7827" s="69">
        <f t="shared" si="188"/>
        <v>6.4073652289456122</v>
      </c>
      <c r="J7827" s="70">
        <f t="shared" si="188"/>
        <v>6.569514428917576</v>
      </c>
      <c r="K7827" s="118">
        <f>VLOOKUP(B7827,WB.GDP.2001,'WB (WDI)'!$AR$2,FALSE)</f>
        <v>4492.7211988534373</v>
      </c>
      <c r="L7827" s="112">
        <f>VLOOKUP($B7827,WB.UNEMP.2001,'WB (WDI)'!$AR$2,FALSE)</f>
        <v>3.7000000476837198</v>
      </c>
    </row>
    <row r="7828" spans="1:12" x14ac:dyDescent="0.25">
      <c r="A7828" s="103">
        <v>2001</v>
      </c>
      <c r="B7828" s="104" t="s">
        <v>273</v>
      </c>
      <c r="C7828" s="105" t="s">
        <v>274</v>
      </c>
      <c r="D7828" s="105" t="s">
        <v>240</v>
      </c>
      <c r="E7828" s="87">
        <f t="shared" si="188"/>
        <v>8.4594326809402283</v>
      </c>
      <c r="F7828" s="69">
        <f t="shared" si="188"/>
        <v>6.9719801655945037</v>
      </c>
      <c r="G7828" s="69">
        <f t="shared" si="188"/>
        <v>8.0321649107257382</v>
      </c>
      <c r="H7828" s="69">
        <f t="shared" si="188"/>
        <v>9.5973165736738686</v>
      </c>
      <c r="I7828" s="69">
        <f t="shared" si="188"/>
        <v>9.4815341463304428</v>
      </c>
      <c r="J7828" s="70">
        <f t="shared" si="188"/>
        <v>8.2141676083765827</v>
      </c>
      <c r="K7828" s="118">
        <f>VLOOKUP(B7828,WB.GDP.2001,'WB (WDI)'!$AR$2,FALSE)</f>
        <v>53937.133194471673</v>
      </c>
      <c r="L7828" s="112">
        <f>VLOOKUP($B7828,WB.UNEMP.2001,'WB (WDI)'!$AR$2,FALSE)</f>
        <v>3.7599999904632599</v>
      </c>
    </row>
    <row r="7829" spans="1:12" x14ac:dyDescent="0.25">
      <c r="A7829" s="103">
        <v>2001</v>
      </c>
      <c r="B7829" s="104" t="s">
        <v>275</v>
      </c>
      <c r="C7829" s="105" t="s">
        <v>276</v>
      </c>
      <c r="D7829" s="105" t="s">
        <v>240</v>
      </c>
      <c r="E7829" s="87">
        <f t="shared" si="188"/>
        <v>6.5154172727596009</v>
      </c>
      <c r="F7829" s="69">
        <f t="shared" si="188"/>
        <v>7.1090536579151493</v>
      </c>
      <c r="G7829" s="69">
        <f t="shared" si="188"/>
        <v>6.0596367247223801</v>
      </c>
      <c r="H7829" s="69">
        <f t="shared" si="188"/>
        <v>6.6703052399919933</v>
      </c>
      <c r="I7829" s="69">
        <f t="shared" si="188"/>
        <v>6.5405466346889733</v>
      </c>
      <c r="J7829" s="70">
        <f t="shared" si="188"/>
        <v>6.197544106479512</v>
      </c>
      <c r="K7829" s="118">
        <f>VLOOKUP(B7829,WB.GDP.2001,'WB (WDI)'!$AR$2,FALSE)</f>
        <v>10063.803472206435</v>
      </c>
      <c r="L7829" s="112">
        <f>VLOOKUP($B7829,WB.UNEMP.2001,'WB (WDI)'!$AR$2,FALSE)</f>
        <v>2.5999999046325701</v>
      </c>
    </row>
    <row r="7830" spans="1:12" x14ac:dyDescent="0.25">
      <c r="A7830" s="103">
        <v>2001</v>
      </c>
      <c r="B7830" s="104" t="s">
        <v>277</v>
      </c>
      <c r="C7830" s="105" t="s">
        <v>278</v>
      </c>
      <c r="D7830" s="105" t="s">
        <v>240</v>
      </c>
      <c r="E7830" s="87" t="e">
        <f t="shared" si="188"/>
        <v>#N/A</v>
      </c>
      <c r="F7830" s="69" t="e">
        <f t="shared" si="188"/>
        <v>#N/A</v>
      </c>
      <c r="G7830" s="69" t="e">
        <f t="shared" si="188"/>
        <v>#N/A</v>
      </c>
      <c r="H7830" s="69" t="e">
        <f t="shared" si="188"/>
        <v>#N/A</v>
      </c>
      <c r="I7830" s="69" t="e">
        <f t="shared" si="188"/>
        <v>#N/A</v>
      </c>
      <c r="J7830" s="70" t="e">
        <f t="shared" si="188"/>
        <v>#N/A</v>
      </c>
      <c r="K7830" s="118">
        <f>VLOOKUP(B7830,WB.GDP.2001,'WB (WDI)'!$AR$2,FALSE)</f>
        <v>2658.285843555987</v>
      </c>
      <c r="L7830" s="112">
        <f>VLOOKUP($B7830,WB.UNEMP.2001,'WB (WDI)'!$AR$2,FALSE)</f>
        <v>3.3499999046325701</v>
      </c>
    </row>
    <row r="7831" spans="1:12" x14ac:dyDescent="0.25">
      <c r="A7831" s="103">
        <v>2001</v>
      </c>
      <c r="B7831" s="104" t="s">
        <v>279</v>
      </c>
      <c r="C7831" s="105" t="s">
        <v>280</v>
      </c>
      <c r="D7831" s="105" t="s">
        <v>240</v>
      </c>
      <c r="E7831" s="87" t="e">
        <f t="shared" si="188"/>
        <v>#N/A</v>
      </c>
      <c r="F7831" s="69" t="e">
        <f t="shared" si="188"/>
        <v>#N/A</v>
      </c>
      <c r="G7831" s="69" t="e">
        <f t="shared" si="188"/>
        <v>#N/A</v>
      </c>
      <c r="H7831" s="69" t="e">
        <f t="shared" si="188"/>
        <v>#N/A</v>
      </c>
      <c r="I7831" s="69" t="e">
        <f t="shared" si="188"/>
        <v>#N/A</v>
      </c>
      <c r="J7831" s="70" t="e">
        <f t="shared" si="188"/>
        <v>#N/A</v>
      </c>
      <c r="K7831" s="118">
        <f>VLOOKUP(B7831,WB.GDP.2001,'WB (WDI)'!$AR$2,FALSE)</f>
        <v>3105.6435203159967</v>
      </c>
      <c r="L7831" s="112">
        <f>VLOOKUP($B7831,WB.UNEMP.2001,'WB (WDI)'!$AR$2,FALSE)</f>
        <v>2.7599999904632599</v>
      </c>
    </row>
    <row r="7832" spans="1:12" x14ac:dyDescent="0.25">
      <c r="A7832" s="103">
        <v>2001</v>
      </c>
      <c r="B7832" s="104" t="s">
        <v>281</v>
      </c>
      <c r="C7832" s="105" t="s">
        <v>282</v>
      </c>
      <c r="D7832" s="105" t="s">
        <v>240</v>
      </c>
      <c r="E7832" s="87" t="e">
        <f t="shared" ref="E7832:J7841" si="189">IF(ISNUMBER(VLOOKUP($B7832,EFW.2001,3,FALSE))=TRUE,VLOOKUP($B7832,EFW.2001,E$2,FALSE),NA())</f>
        <v>#N/A</v>
      </c>
      <c r="F7832" s="69" t="e">
        <f t="shared" si="189"/>
        <v>#N/A</v>
      </c>
      <c r="G7832" s="69" t="e">
        <f t="shared" si="189"/>
        <v>#N/A</v>
      </c>
      <c r="H7832" s="69" t="e">
        <f t="shared" si="189"/>
        <v>#N/A</v>
      </c>
      <c r="I7832" s="69" t="e">
        <f t="shared" si="189"/>
        <v>#N/A</v>
      </c>
      <c r="J7832" s="70" t="e">
        <f t="shared" si="189"/>
        <v>#N/A</v>
      </c>
      <c r="K7832" s="118" t="e">
        <f>VLOOKUP(B7832,WB.GDP.2001,'WB (WDI)'!$AR$2,FALSE)</f>
        <v>#N/A</v>
      </c>
      <c r="L7832" s="112">
        <f>VLOOKUP($B7832,WB.UNEMP.2001,'WB (WDI)'!$AR$2,FALSE)</f>
        <v>11.6300001144409</v>
      </c>
    </row>
    <row r="7833" spans="1:12" x14ac:dyDescent="0.25">
      <c r="A7833" s="103">
        <v>2001</v>
      </c>
      <c r="B7833" s="104" t="s">
        <v>283</v>
      </c>
      <c r="C7833" s="105" t="s">
        <v>284</v>
      </c>
      <c r="D7833" s="105" t="s">
        <v>240</v>
      </c>
      <c r="E7833" s="87">
        <f t="shared" si="189"/>
        <v>5.8236595349276765</v>
      </c>
      <c r="F7833" s="69">
        <f t="shared" si="189"/>
        <v>8.1284967099017624</v>
      </c>
      <c r="G7833" s="69">
        <f t="shared" si="189"/>
        <v>2.7683875515605143</v>
      </c>
      <c r="H7833" s="69">
        <f t="shared" si="189"/>
        <v>6.974512163694099</v>
      </c>
      <c r="I7833" s="69">
        <f t="shared" si="189"/>
        <v>5.3371519958324569</v>
      </c>
      <c r="J7833" s="70">
        <f t="shared" si="189"/>
        <v>5.9097492536495482</v>
      </c>
      <c r="K7833" s="118">
        <f>VLOOKUP(B7833,WB.GDP.2001,'WB (WDI)'!$AR$2,FALSE)</f>
        <v>1998.0664274211654</v>
      </c>
      <c r="L7833" s="112">
        <f>VLOOKUP($B7833,WB.UNEMP.2001,'WB (WDI)'!$AR$2,FALSE)</f>
        <v>3.5899999141693102</v>
      </c>
    </row>
    <row r="7834" spans="1:12" x14ac:dyDescent="0.25">
      <c r="A7834" s="103">
        <v>2001</v>
      </c>
      <c r="B7834" s="104" t="s">
        <v>285</v>
      </c>
      <c r="C7834" s="105" t="s">
        <v>286</v>
      </c>
      <c r="D7834" s="105" t="s">
        <v>240</v>
      </c>
      <c r="E7834" s="87" t="e">
        <f t="shared" si="189"/>
        <v>#N/A</v>
      </c>
      <c r="F7834" s="69" t="e">
        <f t="shared" si="189"/>
        <v>#N/A</v>
      </c>
      <c r="G7834" s="69" t="e">
        <f t="shared" si="189"/>
        <v>#N/A</v>
      </c>
      <c r="H7834" s="69" t="e">
        <f t="shared" si="189"/>
        <v>#N/A</v>
      </c>
      <c r="I7834" s="69" t="e">
        <f t="shared" si="189"/>
        <v>#N/A</v>
      </c>
      <c r="J7834" s="70" t="e">
        <f t="shared" si="189"/>
        <v>#N/A</v>
      </c>
      <c r="K7834" s="118">
        <f>VLOOKUP(B7834,WB.GDP.2001,'WB (WDI)'!$AR$2,FALSE)</f>
        <v>4308.5470172228179</v>
      </c>
      <c r="L7834" s="112">
        <f>VLOOKUP($B7834,WB.UNEMP.2001,'WB (WDI)'!$AR$2,FALSE)</f>
        <v>1.8999999761581401</v>
      </c>
    </row>
    <row r="7835" spans="1:12" x14ac:dyDescent="0.25">
      <c r="A7835" s="103">
        <v>2001</v>
      </c>
      <c r="B7835" s="104" t="s">
        <v>287</v>
      </c>
      <c r="C7835" s="105" t="s">
        <v>288</v>
      </c>
      <c r="D7835" s="105" t="s">
        <v>240</v>
      </c>
      <c r="E7835" s="87">
        <f t="shared" si="189"/>
        <v>6.2209582262050489</v>
      </c>
      <c r="F7835" s="69">
        <f t="shared" si="189"/>
        <v>7.5570582595695228</v>
      </c>
      <c r="G7835" s="69">
        <f t="shared" si="189"/>
        <v>5.1991488505058134</v>
      </c>
      <c r="H7835" s="69">
        <f t="shared" si="189"/>
        <v>6.9114822945736289</v>
      </c>
      <c r="I7835" s="69">
        <f t="shared" si="189"/>
        <v>5.5301416195213253</v>
      </c>
      <c r="J7835" s="70">
        <f t="shared" si="189"/>
        <v>5.906960106854954</v>
      </c>
      <c r="K7835" s="118">
        <f>VLOOKUP(B7835,WB.GDP.2001,'WB (WDI)'!$AR$2,FALSE)</f>
        <v>2651.7706772239212</v>
      </c>
      <c r="L7835" s="112">
        <f>VLOOKUP($B7835,WB.UNEMP.2001,'WB (WDI)'!$AR$2,FALSE)</f>
        <v>5.7300000190734899</v>
      </c>
    </row>
    <row r="7836" spans="1:12" x14ac:dyDescent="0.25">
      <c r="A7836" s="103">
        <v>2001</v>
      </c>
      <c r="B7836" s="104" t="s">
        <v>289</v>
      </c>
      <c r="C7836" s="105" t="s">
        <v>290</v>
      </c>
      <c r="D7836" s="105" t="s">
        <v>240</v>
      </c>
      <c r="E7836" s="87">
        <f t="shared" si="189"/>
        <v>5.8926203170477747</v>
      </c>
      <c r="F7836" s="69">
        <f t="shared" si="189"/>
        <v>6.6207811790888185</v>
      </c>
      <c r="G7836" s="69">
        <f t="shared" si="189"/>
        <v>4.2777128219690601</v>
      </c>
      <c r="H7836" s="69">
        <f t="shared" si="189"/>
        <v>8.0380931404579652</v>
      </c>
      <c r="I7836" s="69">
        <f t="shared" si="189"/>
        <v>5.8320317331188249</v>
      </c>
      <c r="J7836" s="70">
        <f t="shared" si="189"/>
        <v>4.6944827106042064</v>
      </c>
      <c r="K7836" s="118">
        <f>VLOOKUP(B7836,WB.GDP.2001,'WB (WDI)'!$AR$2,FALSE)</f>
        <v>10027.422676535994</v>
      </c>
      <c r="L7836" s="112">
        <f>VLOOKUP($B7836,WB.UNEMP.2001,'WB (WDI)'!$AR$2,FALSE)</f>
        <v>12.0900001525879</v>
      </c>
    </row>
    <row r="7837" spans="1:12" x14ac:dyDescent="0.25">
      <c r="A7837" s="103">
        <v>2001</v>
      </c>
      <c r="B7837" s="104" t="s">
        <v>291</v>
      </c>
      <c r="C7837" s="105" t="s">
        <v>292</v>
      </c>
      <c r="D7837" s="105" t="s">
        <v>240</v>
      </c>
      <c r="E7837" s="87" t="e">
        <f t="shared" si="189"/>
        <v>#N/A</v>
      </c>
      <c r="F7837" s="69" t="e">
        <f t="shared" si="189"/>
        <v>#N/A</v>
      </c>
      <c r="G7837" s="69" t="e">
        <f t="shared" si="189"/>
        <v>#N/A</v>
      </c>
      <c r="H7837" s="69" t="e">
        <f t="shared" si="189"/>
        <v>#N/A</v>
      </c>
      <c r="I7837" s="69" t="e">
        <f t="shared" si="189"/>
        <v>#N/A</v>
      </c>
      <c r="J7837" s="70" t="e">
        <f t="shared" si="189"/>
        <v>#N/A</v>
      </c>
      <c r="K7837" s="118">
        <f>VLOOKUP(B7837,WB.GDP.2001,'WB (WDI)'!$AR$2,FALSE)</f>
        <v>12522.078258561982</v>
      </c>
      <c r="L7837" s="112">
        <f>VLOOKUP($B7837,WB.UNEMP.2001,'WB (WDI)'!$AR$2,FALSE)</f>
        <v>2.6600000858306898</v>
      </c>
    </row>
    <row r="7838" spans="1:12" x14ac:dyDescent="0.25">
      <c r="A7838" s="103">
        <v>2001</v>
      </c>
      <c r="B7838" s="104" t="s">
        <v>293</v>
      </c>
      <c r="C7838" s="105" t="s">
        <v>294</v>
      </c>
      <c r="D7838" s="105" t="s">
        <v>240</v>
      </c>
      <c r="E7838" s="87">
        <f t="shared" si="189"/>
        <v>6.2779037167469074</v>
      </c>
      <c r="F7838" s="69">
        <f t="shared" si="189"/>
        <v>7.3115451088062029</v>
      </c>
      <c r="G7838" s="69">
        <f t="shared" si="189"/>
        <v>4.6472955837987451</v>
      </c>
      <c r="H7838" s="69">
        <f t="shared" si="189"/>
        <v>6.9590743427493358</v>
      </c>
      <c r="I7838" s="69">
        <f t="shared" si="189"/>
        <v>6.350484813221299</v>
      </c>
      <c r="J7838" s="70">
        <f t="shared" si="189"/>
        <v>6.1211187351589551</v>
      </c>
      <c r="K7838" s="118">
        <f>VLOOKUP(B7838,WB.GDP.2001,'WB (WDI)'!$AR$2,FALSE)</f>
        <v>1866.1516425931386</v>
      </c>
      <c r="L7838" s="112">
        <f>VLOOKUP($B7838,WB.UNEMP.2001,'WB (WDI)'!$AR$2,FALSE)</f>
        <v>1.75</v>
      </c>
    </row>
    <row r="7839" spans="1:12" x14ac:dyDescent="0.25">
      <c r="A7839" s="103">
        <v>2001</v>
      </c>
      <c r="B7839" s="104" t="s">
        <v>295</v>
      </c>
      <c r="C7839" s="105" t="s">
        <v>296</v>
      </c>
      <c r="D7839" s="105" t="s">
        <v>240</v>
      </c>
      <c r="E7839" s="87">
        <f t="shared" si="189"/>
        <v>5.4353426153959603</v>
      </c>
      <c r="F7839" s="69">
        <f t="shared" si="189"/>
        <v>7.1316007722249797</v>
      </c>
      <c r="G7839" s="69">
        <f t="shared" si="189"/>
        <v>3.3829627859070559</v>
      </c>
      <c r="H7839" s="69">
        <f t="shared" si="189"/>
        <v>6.3763819849524257</v>
      </c>
      <c r="I7839" s="69">
        <f t="shared" si="189"/>
        <v>4.4876311955049237</v>
      </c>
      <c r="J7839" s="70">
        <f t="shared" si="189"/>
        <v>5.798136338390413</v>
      </c>
      <c r="K7839" s="118">
        <f>VLOOKUP(B7839,WB.GDP.2001,'WB (WDI)'!$AR$2,FALSE)</f>
        <v>3277.0514123762055</v>
      </c>
      <c r="L7839" s="112">
        <f>VLOOKUP($B7839,WB.UNEMP.2001,'WB (WDI)'!$AR$2,FALSE)</f>
        <v>0.62999999523162797</v>
      </c>
    </row>
    <row r="7840" spans="1:12" x14ac:dyDescent="0.25">
      <c r="A7840" s="103">
        <v>2001</v>
      </c>
      <c r="B7840" s="104" t="s">
        <v>297</v>
      </c>
      <c r="C7840" s="105" t="s">
        <v>298</v>
      </c>
      <c r="D7840" s="105" t="s">
        <v>240</v>
      </c>
      <c r="E7840" s="87">
        <f t="shared" si="189"/>
        <v>6.432883127869272</v>
      </c>
      <c r="F7840" s="69">
        <f t="shared" si="189"/>
        <v>7.8207571751660439</v>
      </c>
      <c r="G7840" s="69">
        <f t="shared" si="189"/>
        <v>4.850914274550755</v>
      </c>
      <c r="H7840" s="69">
        <f t="shared" si="189"/>
        <v>6.2883911937839967</v>
      </c>
      <c r="I7840" s="69">
        <f t="shared" si="189"/>
        <v>7.0581534681605369</v>
      </c>
      <c r="J7840" s="70">
        <f t="shared" si="189"/>
        <v>6.1461995276850239</v>
      </c>
      <c r="K7840" s="118">
        <f>VLOOKUP(B7840,WB.GDP.2001,'WB (WDI)'!$AR$2,FALSE)</f>
        <v>5816.4728460429324</v>
      </c>
      <c r="L7840" s="112">
        <f>VLOOKUP($B7840,WB.UNEMP.2001,'WB (WDI)'!$AR$2,FALSE)</f>
        <v>7.9000000953674299</v>
      </c>
    </row>
    <row r="7841" spans="1:12" x14ac:dyDescent="0.25">
      <c r="A7841" s="103">
        <v>2001</v>
      </c>
      <c r="B7841" s="104" t="s">
        <v>299</v>
      </c>
      <c r="C7841" s="105" t="s">
        <v>300</v>
      </c>
      <c r="D7841" s="105" t="s">
        <v>240</v>
      </c>
      <c r="E7841" s="87" t="e">
        <f t="shared" si="189"/>
        <v>#N/A</v>
      </c>
      <c r="F7841" s="69" t="e">
        <f t="shared" si="189"/>
        <v>#N/A</v>
      </c>
      <c r="G7841" s="69" t="e">
        <f t="shared" si="189"/>
        <v>#N/A</v>
      </c>
      <c r="H7841" s="69" t="e">
        <f t="shared" si="189"/>
        <v>#N/A</v>
      </c>
      <c r="I7841" s="69" t="e">
        <f t="shared" si="189"/>
        <v>#N/A</v>
      </c>
      <c r="J7841" s="70" t="e">
        <f t="shared" si="189"/>
        <v>#N/A</v>
      </c>
      <c r="K7841" s="118">
        <f>VLOOKUP(B7841,WB.GDP.2001,'WB (WDI)'!$AR$2,FALSE)</f>
        <v>4464.3843677613131</v>
      </c>
      <c r="L7841" s="112">
        <f>VLOOKUP($B7841,WB.UNEMP.2001,'WB (WDI)'!$AR$2,FALSE)</f>
        <v>10.9099998474121</v>
      </c>
    </row>
    <row r="7842" spans="1:12" x14ac:dyDescent="0.25">
      <c r="A7842" s="103">
        <v>2001</v>
      </c>
      <c r="B7842" s="104" t="s">
        <v>301</v>
      </c>
      <c r="C7842" s="105" t="s">
        <v>302</v>
      </c>
      <c r="D7842" s="105" t="s">
        <v>240</v>
      </c>
      <c r="E7842" s="87" t="e">
        <f t="shared" ref="E7842:J7851" si="190">IF(ISNUMBER(VLOOKUP($B7842,EFW.2001,3,FALSE))=TRUE,VLOOKUP($B7842,EFW.2001,E$2,FALSE),NA())</f>
        <v>#N/A</v>
      </c>
      <c r="F7842" s="69" t="e">
        <f t="shared" si="190"/>
        <v>#N/A</v>
      </c>
      <c r="G7842" s="69" t="e">
        <f t="shared" si="190"/>
        <v>#N/A</v>
      </c>
      <c r="H7842" s="69" t="e">
        <f t="shared" si="190"/>
        <v>#N/A</v>
      </c>
      <c r="I7842" s="69" t="e">
        <f t="shared" si="190"/>
        <v>#N/A</v>
      </c>
      <c r="J7842" s="70" t="e">
        <f t="shared" si="190"/>
        <v>#N/A</v>
      </c>
      <c r="K7842" s="118">
        <f>VLOOKUP(B7842,WB.GDP.2001,'WB (WDI)'!$AR$2,FALSE)</f>
        <v>4431.2898732447275</v>
      </c>
      <c r="L7842" s="112">
        <f>VLOOKUP($B7842,WB.UNEMP.2001,'WB (WDI)'!$AR$2,FALSE)</f>
        <v>10.9099998474121</v>
      </c>
    </row>
    <row r="7843" spans="1:12" x14ac:dyDescent="0.25">
      <c r="A7843" s="103">
        <v>2001</v>
      </c>
      <c r="B7843" s="104" t="s">
        <v>303</v>
      </c>
      <c r="C7843" s="105" t="s">
        <v>304</v>
      </c>
      <c r="D7843" s="105" t="s">
        <v>240</v>
      </c>
      <c r="E7843" s="87">
        <f t="shared" si="190"/>
        <v>7.0601633121459342</v>
      </c>
      <c r="F7843" s="69">
        <f t="shared" si="190"/>
        <v>6.000955733649123</v>
      </c>
      <c r="G7843" s="69">
        <f t="shared" si="190"/>
        <v>4.4411849864334618</v>
      </c>
      <c r="H7843" s="69">
        <f t="shared" si="190"/>
        <v>8.8037834152882208</v>
      </c>
      <c r="I7843" s="69">
        <f t="shared" si="190"/>
        <v>8.1746123400561501</v>
      </c>
      <c r="J7843" s="70">
        <f t="shared" si="190"/>
        <v>7.8802800853027151</v>
      </c>
      <c r="K7843" s="118">
        <f>VLOOKUP(B7843,WB.GDP.2001,'WB (WDI)'!$AR$2,FALSE)</f>
        <v>48246.121307704598</v>
      </c>
      <c r="L7843" s="112">
        <f>VLOOKUP($B7843,WB.UNEMP.2001,'WB (WDI)'!$AR$2,FALSE)</f>
        <v>0.980000019073486</v>
      </c>
    </row>
    <row r="7844" spans="1:12" x14ac:dyDescent="0.25">
      <c r="A7844" s="103">
        <v>2001</v>
      </c>
      <c r="B7844" s="104" t="s">
        <v>305</v>
      </c>
      <c r="C7844" s="105" t="s">
        <v>306</v>
      </c>
      <c r="D7844" s="105" t="s">
        <v>240</v>
      </c>
      <c r="E7844" s="87">
        <f t="shared" si="190"/>
        <v>6.7000151110068185</v>
      </c>
      <c r="F7844" s="69">
        <f t="shared" si="190"/>
        <v>6.7117474820915008</v>
      </c>
      <c r="G7844" s="69">
        <f t="shared" si="190"/>
        <v>6.0821084546420776</v>
      </c>
      <c r="H7844" s="69">
        <f t="shared" si="190"/>
        <v>7.0603822327779397</v>
      </c>
      <c r="I7844" s="69">
        <f t="shared" si="190"/>
        <v>7.0440225237188319</v>
      </c>
      <c r="J7844" s="70">
        <f t="shared" si="190"/>
        <v>6.6018148618037467</v>
      </c>
      <c r="K7844" s="118">
        <f>VLOOKUP(B7844,WB.GDP.2001,'WB (WDI)'!$AR$2,FALSE)</f>
        <v>33816.434081279302</v>
      </c>
      <c r="L7844" s="112">
        <f>VLOOKUP($B7844,WB.UNEMP.2001,'WB (WDI)'!$AR$2,FALSE)</f>
        <v>3.9800000190734899</v>
      </c>
    </row>
    <row r="7845" spans="1:12" x14ac:dyDescent="0.25">
      <c r="A7845" s="103">
        <v>2001</v>
      </c>
      <c r="B7845" s="104" t="s">
        <v>307</v>
      </c>
      <c r="C7845" s="105" t="s">
        <v>308</v>
      </c>
      <c r="D7845" s="105" t="s">
        <v>240</v>
      </c>
      <c r="E7845" s="87" t="e">
        <f t="shared" si="190"/>
        <v>#N/A</v>
      </c>
      <c r="F7845" s="69" t="e">
        <f t="shared" si="190"/>
        <v>#N/A</v>
      </c>
      <c r="G7845" s="69" t="e">
        <f t="shared" si="190"/>
        <v>#N/A</v>
      </c>
      <c r="H7845" s="69" t="e">
        <f t="shared" si="190"/>
        <v>#N/A</v>
      </c>
      <c r="I7845" s="69" t="e">
        <f t="shared" si="190"/>
        <v>#N/A</v>
      </c>
      <c r="J7845" s="70" t="e">
        <f t="shared" si="190"/>
        <v>#N/A</v>
      </c>
      <c r="K7845" s="118">
        <f>VLOOKUP(B7845,WB.GDP.2001,'WB (WDI)'!$AR$2,FALSE)</f>
        <v>5236.2228063137054</v>
      </c>
      <c r="L7845" s="112">
        <f>VLOOKUP($B7845,WB.UNEMP.2001,'WB (WDI)'!$AR$2,FALSE)</f>
        <v>11.1599998474121</v>
      </c>
    </row>
    <row r="7846" spans="1:12" x14ac:dyDescent="0.25">
      <c r="A7846" s="103">
        <v>2001</v>
      </c>
      <c r="B7846" s="104" t="s">
        <v>309</v>
      </c>
      <c r="C7846" s="105" t="s">
        <v>310</v>
      </c>
      <c r="D7846" s="105" t="s">
        <v>240</v>
      </c>
      <c r="E7846" s="87" t="e">
        <f t="shared" si="190"/>
        <v>#N/A</v>
      </c>
      <c r="F7846" s="69" t="e">
        <f t="shared" si="190"/>
        <v>#N/A</v>
      </c>
      <c r="G7846" s="69" t="e">
        <f t="shared" si="190"/>
        <v>#N/A</v>
      </c>
      <c r="H7846" s="69" t="e">
        <f t="shared" si="190"/>
        <v>#N/A</v>
      </c>
      <c r="I7846" s="69" t="e">
        <f t="shared" si="190"/>
        <v>#N/A</v>
      </c>
      <c r="J7846" s="70" t="e">
        <f t="shared" si="190"/>
        <v>#N/A</v>
      </c>
      <c r="K7846" s="118">
        <f>VLOOKUP(B7846,WB.GDP.2001,'WB (WDI)'!$AR$2,FALSE)</f>
        <v>8355.7284740727628</v>
      </c>
      <c r="L7846" s="112">
        <f>VLOOKUP($B7846,WB.UNEMP.2001,'WB (WDI)'!$AR$2,FALSE)</f>
        <v>9.0200004577636701</v>
      </c>
    </row>
    <row r="7847" spans="1:12" x14ac:dyDescent="0.25">
      <c r="A7847" s="103">
        <v>2001</v>
      </c>
      <c r="B7847" s="104" t="s">
        <v>311</v>
      </c>
      <c r="C7847" s="105" t="s">
        <v>312</v>
      </c>
      <c r="D7847" s="105" t="s">
        <v>240</v>
      </c>
      <c r="E7847" s="87">
        <f t="shared" si="190"/>
        <v>6.7875782110128684</v>
      </c>
      <c r="F7847" s="69">
        <f t="shared" si="190"/>
        <v>4.9249338489070222</v>
      </c>
      <c r="G7847" s="69">
        <f t="shared" si="190"/>
        <v>6.0290673317458392</v>
      </c>
      <c r="H7847" s="69">
        <f t="shared" si="190"/>
        <v>9.235487524668514</v>
      </c>
      <c r="I7847" s="69">
        <f t="shared" si="190"/>
        <v>8.244025642338098</v>
      </c>
      <c r="J7847" s="70">
        <f t="shared" si="190"/>
        <v>5.504376707404866</v>
      </c>
      <c r="K7847" s="118">
        <f>VLOOKUP(B7847,WB.GDP.2001,'WB (WDI)'!$AR$2,FALSE)</f>
        <v>30913.826070937808</v>
      </c>
      <c r="L7847" s="112">
        <f>VLOOKUP($B7847,WB.UNEMP.2001,'WB (WDI)'!$AR$2,FALSE)</f>
        <v>11.810000419616699</v>
      </c>
    </row>
    <row r="7848" spans="1:12" x14ac:dyDescent="0.25">
      <c r="A7848" s="103">
        <v>2001</v>
      </c>
      <c r="B7848" s="104" t="s">
        <v>313</v>
      </c>
      <c r="C7848" s="105" t="s">
        <v>314</v>
      </c>
      <c r="D7848" s="105" t="s">
        <v>240</v>
      </c>
      <c r="E7848" s="87">
        <f t="shared" si="190"/>
        <v>6.9996824866239207</v>
      </c>
      <c r="F7848" s="69">
        <f t="shared" si="190"/>
        <v>6.0916910718008674</v>
      </c>
      <c r="G7848" s="69">
        <f t="shared" si="190"/>
        <v>4.6125562740896244</v>
      </c>
      <c r="H7848" s="69">
        <f t="shared" si="190"/>
        <v>9.5725708499107522</v>
      </c>
      <c r="I7848" s="69">
        <f t="shared" si="190"/>
        <v>7.9477564795765741</v>
      </c>
      <c r="J7848" s="70">
        <f t="shared" si="190"/>
        <v>6.7738377577417888</v>
      </c>
      <c r="K7848" s="118">
        <f>VLOOKUP(B7848,WB.GDP.2001,'WB (WDI)'!$AR$2,FALSE)</f>
        <v>9035.1307353665943</v>
      </c>
      <c r="L7848" s="112">
        <f>VLOOKUP($B7848,WB.UNEMP.2001,'WB (WDI)'!$AR$2,FALSE)</f>
        <v>14.699999809265099</v>
      </c>
    </row>
    <row r="7849" spans="1:12" x14ac:dyDescent="0.25">
      <c r="A7849" s="103">
        <v>2001</v>
      </c>
      <c r="B7849" s="104" t="s">
        <v>315</v>
      </c>
      <c r="C7849" s="105" t="s">
        <v>316</v>
      </c>
      <c r="D7849" s="105" t="s">
        <v>240</v>
      </c>
      <c r="E7849" s="87">
        <f t="shared" si="190"/>
        <v>6.9185878607804501</v>
      </c>
      <c r="F7849" s="69">
        <f t="shared" si="190"/>
        <v>5.5094752597167016</v>
      </c>
      <c r="G7849" s="69">
        <f t="shared" si="190"/>
        <v>5.2121264621778272</v>
      </c>
      <c r="H7849" s="69">
        <f t="shared" si="190"/>
        <v>8.1962442455841007</v>
      </c>
      <c r="I7849" s="69">
        <f t="shared" si="190"/>
        <v>7.7374361820506978</v>
      </c>
      <c r="J7849" s="70">
        <f t="shared" si="190"/>
        <v>7.9376571543729213</v>
      </c>
      <c r="K7849" s="118">
        <f>VLOOKUP(B7849,WB.GDP.2001,'WB (WDI)'!$AR$2,FALSE)</f>
        <v>53578.495288643113</v>
      </c>
      <c r="L7849" s="112">
        <f>VLOOKUP($B7849,WB.UNEMP.2001,'WB (WDI)'!$AR$2,FALSE)</f>
        <v>0.80000001192092896</v>
      </c>
    </row>
    <row r="7850" spans="1:12" x14ac:dyDescent="0.25">
      <c r="A7850" s="103">
        <v>2001</v>
      </c>
      <c r="B7850" s="104" t="s">
        <v>317</v>
      </c>
      <c r="C7850" s="105" t="s">
        <v>318</v>
      </c>
      <c r="D7850" s="105" t="s">
        <v>240</v>
      </c>
      <c r="E7850" s="87" t="e">
        <f t="shared" si="190"/>
        <v>#N/A</v>
      </c>
      <c r="F7850" s="69" t="e">
        <f t="shared" si="190"/>
        <v>#N/A</v>
      </c>
      <c r="G7850" s="69" t="e">
        <f t="shared" si="190"/>
        <v>#N/A</v>
      </c>
      <c r="H7850" s="69" t="e">
        <f t="shared" si="190"/>
        <v>#N/A</v>
      </c>
      <c r="I7850" s="69" t="e">
        <f t="shared" si="190"/>
        <v>#N/A</v>
      </c>
      <c r="J7850" s="70" t="e">
        <f t="shared" si="190"/>
        <v>#N/A</v>
      </c>
      <c r="K7850" s="118">
        <f>VLOOKUP(B7850,WB.GDP.2001,'WB (WDI)'!$AR$2,FALSE)</f>
        <v>14359.246154696373</v>
      </c>
      <c r="L7850" s="112">
        <f>VLOOKUP($B7850,WB.UNEMP.2001,'WB (WDI)'!$AR$2,FALSE)</f>
        <v>8.1800003051757795</v>
      </c>
    </row>
    <row r="7851" spans="1:12" x14ac:dyDescent="0.25">
      <c r="A7851" s="103">
        <v>2001</v>
      </c>
      <c r="B7851" s="104" t="s">
        <v>319</v>
      </c>
      <c r="C7851" s="105" t="s">
        <v>320</v>
      </c>
      <c r="D7851" s="105" t="s">
        <v>240</v>
      </c>
      <c r="E7851" s="87">
        <f t="shared" si="190"/>
        <v>6.8470975583377749</v>
      </c>
      <c r="F7851" s="69">
        <f t="shared" si="190"/>
        <v>4.7697020518752655</v>
      </c>
      <c r="G7851" s="69">
        <f t="shared" si="190"/>
        <v>4.8175204797342275</v>
      </c>
      <c r="H7851" s="69">
        <f t="shared" si="190"/>
        <v>8.5371212815280124</v>
      </c>
      <c r="I7851" s="69">
        <f t="shared" si="190"/>
        <v>8.2083746173150072</v>
      </c>
      <c r="J7851" s="70">
        <f t="shared" si="190"/>
        <v>7.9027693612363592</v>
      </c>
      <c r="K7851" s="118">
        <f>VLOOKUP(B7851,WB.GDP.2001,'WB (WDI)'!$AR$2,FALSE)</f>
        <v>34946.831106147562</v>
      </c>
      <c r="L7851" s="112">
        <f>VLOOKUP($B7851,WB.UNEMP.2001,'WB (WDI)'!$AR$2,FALSE)</f>
        <v>3.5499999523162802</v>
      </c>
    </row>
    <row r="7852" spans="1:12" x14ac:dyDescent="0.25">
      <c r="A7852" s="103">
        <v>2001</v>
      </c>
      <c r="B7852" s="104" t="s">
        <v>321</v>
      </c>
      <c r="C7852" s="105" t="s">
        <v>322</v>
      </c>
      <c r="D7852" s="105" t="s">
        <v>240</v>
      </c>
      <c r="E7852" s="87" t="e">
        <f t="shared" ref="E7852:J7861" si="191">IF(ISNUMBER(VLOOKUP($B7852,EFW.2001,3,FALSE))=TRUE,VLOOKUP($B7852,EFW.2001,E$2,FALSE),NA())</f>
        <v>#N/A</v>
      </c>
      <c r="F7852" s="69" t="e">
        <f t="shared" si="191"/>
        <v>#N/A</v>
      </c>
      <c r="G7852" s="69" t="e">
        <f t="shared" si="191"/>
        <v>#N/A</v>
      </c>
      <c r="H7852" s="69" t="e">
        <f t="shared" si="191"/>
        <v>#N/A</v>
      </c>
      <c r="I7852" s="69" t="e">
        <f t="shared" si="191"/>
        <v>#N/A</v>
      </c>
      <c r="J7852" s="70" t="e">
        <f t="shared" si="191"/>
        <v>#N/A</v>
      </c>
      <c r="K7852" s="118">
        <f>VLOOKUP(B7852,WB.GDP.2001,'WB (WDI)'!$AR$2,FALSE)</f>
        <v>86643.784431910914</v>
      </c>
      <c r="L7852" s="112">
        <f>VLOOKUP($B7852,WB.UNEMP.2001,'WB (WDI)'!$AR$2,FALSE)</f>
        <v>0.60000002384185802</v>
      </c>
    </row>
    <row r="7853" spans="1:12" x14ac:dyDescent="0.25">
      <c r="A7853" s="103">
        <v>2001</v>
      </c>
      <c r="B7853" s="104" t="s">
        <v>323</v>
      </c>
      <c r="C7853" s="105" t="s">
        <v>324</v>
      </c>
      <c r="D7853" s="105" t="s">
        <v>240</v>
      </c>
      <c r="E7853" s="87" t="e">
        <f t="shared" si="191"/>
        <v>#N/A</v>
      </c>
      <c r="F7853" s="69" t="e">
        <f t="shared" si="191"/>
        <v>#N/A</v>
      </c>
      <c r="G7853" s="69" t="e">
        <f t="shared" si="191"/>
        <v>#N/A</v>
      </c>
      <c r="H7853" s="69" t="e">
        <f t="shared" si="191"/>
        <v>#N/A</v>
      </c>
      <c r="I7853" s="69" t="e">
        <f t="shared" si="191"/>
        <v>#N/A</v>
      </c>
      <c r="J7853" s="70" t="e">
        <f t="shared" si="191"/>
        <v>#N/A</v>
      </c>
      <c r="K7853" s="118">
        <f>VLOOKUP(B7853,WB.GDP.2001,'WB (WDI)'!$AR$2,FALSE)</f>
        <v>40393.979578907987</v>
      </c>
      <c r="L7853" s="112">
        <f>VLOOKUP($B7853,WB.UNEMP.2001,'WB (WDI)'!$AR$2,FALSE)</f>
        <v>4.6199998855590803</v>
      </c>
    </row>
    <row r="7854" spans="1:12" x14ac:dyDescent="0.25">
      <c r="A7854" s="103">
        <v>2001</v>
      </c>
      <c r="B7854" s="104" t="s">
        <v>325</v>
      </c>
      <c r="C7854" s="105" t="s">
        <v>326</v>
      </c>
      <c r="D7854" s="105" t="s">
        <v>240</v>
      </c>
      <c r="E7854" s="87" t="e">
        <f t="shared" si="191"/>
        <v>#N/A</v>
      </c>
      <c r="F7854" s="69" t="e">
        <f t="shared" si="191"/>
        <v>#N/A</v>
      </c>
      <c r="G7854" s="69" t="e">
        <f t="shared" si="191"/>
        <v>#N/A</v>
      </c>
      <c r="H7854" s="69" t="e">
        <f t="shared" si="191"/>
        <v>#N/A</v>
      </c>
      <c r="I7854" s="69" t="e">
        <f t="shared" si="191"/>
        <v>#N/A</v>
      </c>
      <c r="J7854" s="70" t="e">
        <f t="shared" si="191"/>
        <v>#N/A</v>
      </c>
      <c r="K7854" s="118">
        <f>VLOOKUP(B7854,WB.GDP.2001,'WB (WDI)'!$AR$2,FALSE)</f>
        <v>3980.9333191017458</v>
      </c>
      <c r="L7854" s="112">
        <f>VLOOKUP($B7854,WB.UNEMP.2001,'WB (WDI)'!$AR$2,FALSE)</f>
        <v>21.4899997711182</v>
      </c>
    </row>
    <row r="7855" spans="1:12" x14ac:dyDescent="0.25">
      <c r="A7855" s="103">
        <v>2001</v>
      </c>
      <c r="B7855" s="104" t="s">
        <v>327</v>
      </c>
      <c r="C7855" s="105" t="s">
        <v>328</v>
      </c>
      <c r="D7855" s="105" t="s">
        <v>240</v>
      </c>
      <c r="E7855" s="87">
        <f t="shared" si="191"/>
        <v>5.4751251509872487</v>
      </c>
      <c r="F7855" s="69">
        <f t="shared" si="191"/>
        <v>5.2910001156768605</v>
      </c>
      <c r="G7855" s="69">
        <f t="shared" si="191"/>
        <v>3.6156408046175375</v>
      </c>
      <c r="H7855" s="69">
        <f t="shared" si="191"/>
        <v>7.8624801964919033</v>
      </c>
      <c r="I7855" s="69">
        <f t="shared" si="191"/>
        <v>4.7880224154837698</v>
      </c>
      <c r="J7855" s="70">
        <f t="shared" si="191"/>
        <v>5.8184822226661721</v>
      </c>
      <c r="K7855" s="118" t="e">
        <f>VLOOKUP(B7855,WB.GDP.2001,'WB (WDI)'!$AR$2,FALSE)</f>
        <v>#N/A</v>
      </c>
      <c r="L7855" s="112">
        <f>VLOOKUP($B7855,WB.UNEMP.2001,'WB (WDI)'!$AR$2,FALSE)</f>
        <v>11.6300001144409</v>
      </c>
    </row>
    <row r="7856" spans="1:12" x14ac:dyDescent="0.25">
      <c r="A7856" s="103">
        <v>2001</v>
      </c>
      <c r="B7856" s="104" t="s">
        <v>329</v>
      </c>
      <c r="C7856" s="105" t="s">
        <v>330</v>
      </c>
      <c r="D7856" s="105" t="s">
        <v>240</v>
      </c>
      <c r="E7856" s="87">
        <f t="shared" si="191"/>
        <v>5.6891925290221517</v>
      </c>
      <c r="F7856" s="69">
        <f t="shared" si="191"/>
        <v>6.9262785085711354</v>
      </c>
      <c r="G7856" s="69">
        <f t="shared" si="191"/>
        <v>5.582352747090348</v>
      </c>
      <c r="H7856" s="69">
        <f t="shared" si="191"/>
        <v>3.5882082691871364</v>
      </c>
      <c r="I7856" s="69">
        <f t="shared" si="191"/>
        <v>7.1921910984119641</v>
      </c>
      <c r="J7856" s="70">
        <f t="shared" si="191"/>
        <v>5.1569320218501744</v>
      </c>
      <c r="K7856" s="118">
        <f>VLOOKUP(B7856,WB.GDP.2001,'WB (WDI)'!$AR$2,FALSE)</f>
        <v>14376.175341216534</v>
      </c>
      <c r="L7856" s="112">
        <f>VLOOKUP($B7856,WB.UNEMP.2001,'WB (WDI)'!$AR$2,FALSE)</f>
        <v>8.3800001144409197</v>
      </c>
    </row>
    <row r="7857" spans="1:12" x14ac:dyDescent="0.25">
      <c r="A7857" s="103">
        <v>2001</v>
      </c>
      <c r="B7857" s="104" t="s">
        <v>331</v>
      </c>
      <c r="C7857" s="105" t="s">
        <v>332</v>
      </c>
      <c r="D7857" s="105" t="s">
        <v>240</v>
      </c>
      <c r="E7857" s="87">
        <f t="shared" si="191"/>
        <v>7.0329864873914998</v>
      </c>
      <c r="F7857" s="69">
        <f t="shared" si="191"/>
        <v>5.4004852049066674</v>
      </c>
      <c r="G7857" s="69">
        <f t="shared" si="191"/>
        <v>5.4180884336131347</v>
      </c>
      <c r="H7857" s="69">
        <f t="shared" si="191"/>
        <v>7.9489921406181043</v>
      </c>
      <c r="I7857" s="69">
        <f t="shared" si="191"/>
        <v>8.5950560858439822</v>
      </c>
      <c r="J7857" s="70">
        <f t="shared" si="191"/>
        <v>7.802310571975613</v>
      </c>
      <c r="K7857" s="118">
        <f>VLOOKUP(B7857,WB.GDP.2001,'WB (WDI)'!$AR$2,FALSE)</f>
        <v>98621.625969654575</v>
      </c>
      <c r="L7857" s="112">
        <f>VLOOKUP($B7857,WB.UNEMP.2001,'WB (WDI)'!$AR$2,FALSE)</f>
        <v>2.4100000858306898</v>
      </c>
    </row>
    <row r="7858" spans="1:12" x14ac:dyDescent="0.25">
      <c r="A7858" s="103">
        <v>2001</v>
      </c>
      <c r="B7858" s="104" t="s">
        <v>333</v>
      </c>
      <c r="C7858" s="105" t="s">
        <v>334</v>
      </c>
      <c r="D7858" s="105" t="s">
        <v>240</v>
      </c>
      <c r="E7858" s="87" t="e">
        <f t="shared" si="191"/>
        <v>#N/A</v>
      </c>
      <c r="F7858" s="69" t="e">
        <f t="shared" si="191"/>
        <v>#N/A</v>
      </c>
      <c r="G7858" s="69" t="e">
        <f t="shared" si="191"/>
        <v>#N/A</v>
      </c>
      <c r="H7858" s="69" t="e">
        <f t="shared" si="191"/>
        <v>#N/A</v>
      </c>
      <c r="I7858" s="69" t="e">
        <f t="shared" si="191"/>
        <v>#N/A</v>
      </c>
      <c r="J7858" s="70" t="e">
        <f t="shared" si="191"/>
        <v>#N/A</v>
      </c>
      <c r="K7858" s="118" t="e">
        <f>VLOOKUP(B7858,WB.GDP.2001,'WB (WDI)'!$AR$2,FALSE)</f>
        <v>#N/A</v>
      </c>
      <c r="L7858" s="112">
        <f>VLOOKUP($B7858,WB.UNEMP.2001,'WB (WDI)'!$AR$2,FALSE)</f>
        <v>11.689999580383301</v>
      </c>
    </row>
    <row r="7859" spans="1:12" x14ac:dyDescent="0.25">
      <c r="A7859" s="103">
        <v>2001</v>
      </c>
      <c r="B7859" s="104" t="s">
        <v>335</v>
      </c>
      <c r="C7859" s="105" t="s">
        <v>336</v>
      </c>
      <c r="D7859" s="105" t="s">
        <v>337</v>
      </c>
      <c r="E7859" s="87" t="e">
        <f t="shared" si="191"/>
        <v>#N/A</v>
      </c>
      <c r="F7859" s="69" t="e">
        <f t="shared" si="191"/>
        <v>#N/A</v>
      </c>
      <c r="G7859" s="69" t="e">
        <f t="shared" si="191"/>
        <v>#N/A</v>
      </c>
      <c r="H7859" s="69" t="e">
        <f t="shared" si="191"/>
        <v>#N/A</v>
      </c>
      <c r="I7859" s="69" t="e">
        <f t="shared" si="191"/>
        <v>#N/A</v>
      </c>
      <c r="J7859" s="70" t="e">
        <f t="shared" si="191"/>
        <v>#N/A</v>
      </c>
      <c r="K7859" s="118">
        <f>VLOOKUP(B7859,WB.GDP.2001,'WB (WDI)'!$AR$2,FALSE)</f>
        <v>8477.0840114831481</v>
      </c>
      <c r="L7859" s="112">
        <f>VLOOKUP($B7859,WB.UNEMP.2001,'WB (WDI)'!$AR$2,FALSE)</f>
        <v>11.2299995422363</v>
      </c>
    </row>
    <row r="7860" spans="1:12" x14ac:dyDescent="0.25">
      <c r="A7860" s="103">
        <v>2001</v>
      </c>
      <c r="B7860" s="104" t="s">
        <v>338</v>
      </c>
      <c r="C7860" s="105" t="s">
        <v>339</v>
      </c>
      <c r="D7860" s="105" t="s">
        <v>337</v>
      </c>
      <c r="E7860" s="87">
        <f t="shared" si="191"/>
        <v>6.4240100288016091</v>
      </c>
      <c r="F7860" s="69">
        <f t="shared" si="191"/>
        <v>6.6375804483414473</v>
      </c>
      <c r="G7860" s="69">
        <f t="shared" si="191"/>
        <v>5.5650210101708319</v>
      </c>
      <c r="H7860" s="69">
        <f t="shared" si="191"/>
        <v>6.3167782806686681</v>
      </c>
      <c r="I7860" s="69">
        <f t="shared" si="191"/>
        <v>6.8326190194021281</v>
      </c>
      <c r="J7860" s="70">
        <f t="shared" si="191"/>
        <v>6.7680513854249718</v>
      </c>
      <c r="K7860" s="118">
        <f>VLOOKUP(B7860,WB.GDP.2001,'WB (WDI)'!$AR$2,FALSE)</f>
        <v>10838.114310443008</v>
      </c>
      <c r="L7860" s="112">
        <f>VLOOKUP($B7860,WB.UNEMP.2001,'WB (WDI)'!$AR$2,FALSE)</f>
        <v>19.920000076293899</v>
      </c>
    </row>
    <row r="7861" spans="1:12" x14ac:dyDescent="0.25">
      <c r="A7861" s="103">
        <v>2001</v>
      </c>
      <c r="B7861" s="104" t="s">
        <v>340</v>
      </c>
      <c r="C7861" s="105" t="s">
        <v>341</v>
      </c>
      <c r="D7861" s="105" t="s">
        <v>337</v>
      </c>
      <c r="E7861" s="87">
        <f t="shared" si="191"/>
        <v>7.2033616866276544</v>
      </c>
      <c r="F7861" s="69">
        <f t="shared" si="191"/>
        <v>6.13345886233627</v>
      </c>
      <c r="G7861" s="69">
        <f t="shared" si="191"/>
        <v>6.2613585371264646</v>
      </c>
      <c r="H7861" s="69">
        <f t="shared" si="191"/>
        <v>9.1322636405228046</v>
      </c>
      <c r="I7861" s="69">
        <f t="shared" si="191"/>
        <v>8.1744360256696709</v>
      </c>
      <c r="J7861" s="70">
        <f t="shared" si="191"/>
        <v>6.3152913674830655</v>
      </c>
      <c r="K7861" s="118">
        <f>VLOOKUP(B7861,WB.GDP.2001,'WB (WDI)'!$AR$2,FALSE)</f>
        <v>25915.905559639679</v>
      </c>
      <c r="L7861" s="112">
        <f>VLOOKUP($B7861,WB.UNEMP.2001,'WB (WDI)'!$AR$2,FALSE)</f>
        <v>7.9899997711181596</v>
      </c>
    </row>
    <row r="7862" spans="1:12" x14ac:dyDescent="0.25">
      <c r="A7862" s="103">
        <v>2001</v>
      </c>
      <c r="B7862" s="104" t="s">
        <v>342</v>
      </c>
      <c r="C7862" s="105" t="s">
        <v>343</v>
      </c>
      <c r="D7862" s="105" t="s">
        <v>337</v>
      </c>
      <c r="E7862" s="87">
        <f t="shared" ref="E7862:J7871" si="192">IF(ISNUMBER(VLOOKUP($B7862,EFW.2001,3,FALSE))=TRUE,VLOOKUP($B7862,EFW.2001,E$2,FALSE),NA())</f>
        <v>7.4567922851440098</v>
      </c>
      <c r="F7862" s="69">
        <f t="shared" si="192"/>
        <v>6.7003724225778685</v>
      </c>
      <c r="G7862" s="69">
        <f t="shared" si="192"/>
        <v>6.461112010377378</v>
      </c>
      <c r="H7862" s="69">
        <f t="shared" si="192"/>
        <v>8.6298481883466636</v>
      </c>
      <c r="I7862" s="69">
        <f t="shared" si="192"/>
        <v>8.3277630760621157</v>
      </c>
      <c r="J7862" s="70">
        <f t="shared" si="192"/>
        <v>7.1648657283560224</v>
      </c>
      <c r="K7862" s="118">
        <f>VLOOKUP(B7862,WB.GDP.2001,'WB (WDI)'!$AR$2,FALSE)</f>
        <v>20308.184063202734</v>
      </c>
      <c r="L7862" s="112">
        <f>VLOOKUP($B7862,WB.UNEMP.2001,'WB (WDI)'!$AR$2,FALSE)</f>
        <v>5.6700000762939498</v>
      </c>
    </row>
    <row r="7863" spans="1:12" x14ac:dyDescent="0.25">
      <c r="A7863" s="103">
        <v>2001</v>
      </c>
      <c r="B7863" s="104" t="s">
        <v>344</v>
      </c>
      <c r="C7863" s="105" t="s">
        <v>345</v>
      </c>
      <c r="D7863" s="105" t="s">
        <v>337</v>
      </c>
      <c r="E7863" s="87">
        <f t="shared" si="192"/>
        <v>6.4914465307636551</v>
      </c>
      <c r="F7863" s="69">
        <f t="shared" si="192"/>
        <v>5.3627998734598359</v>
      </c>
      <c r="G7863" s="69">
        <f t="shared" si="192"/>
        <v>5.9083231446232265</v>
      </c>
      <c r="H7863" s="69">
        <f t="shared" si="192"/>
        <v>7.8208351615438243</v>
      </c>
      <c r="I7863" s="69">
        <f t="shared" si="192"/>
        <v>6.7871050611388934</v>
      </c>
      <c r="J7863" s="70">
        <f t="shared" si="192"/>
        <v>6.5781694130524935</v>
      </c>
      <c r="K7863" s="118">
        <f>VLOOKUP(B7863,WB.GDP.2001,'WB (WDI)'!$AR$2,FALSE)</f>
        <v>16519.361590613567</v>
      </c>
      <c r="L7863" s="112">
        <f>VLOOKUP($B7863,WB.UNEMP.2001,'WB (WDI)'!$AR$2,FALSE)</f>
        <v>18.370000839233398</v>
      </c>
    </row>
    <row r="7864" spans="1:12" x14ac:dyDescent="0.25">
      <c r="A7864" s="103">
        <v>2001</v>
      </c>
      <c r="B7864" s="104" t="s">
        <v>346</v>
      </c>
      <c r="C7864" s="105" t="s">
        <v>347</v>
      </c>
      <c r="D7864" s="105" t="s">
        <v>337</v>
      </c>
      <c r="E7864" s="87" t="e">
        <f t="shared" si="192"/>
        <v>#N/A</v>
      </c>
      <c r="F7864" s="69" t="e">
        <f t="shared" si="192"/>
        <v>#N/A</v>
      </c>
      <c r="G7864" s="69" t="e">
        <f t="shared" si="192"/>
        <v>#N/A</v>
      </c>
      <c r="H7864" s="69" t="e">
        <f t="shared" si="192"/>
        <v>#N/A</v>
      </c>
      <c r="I7864" s="69" t="e">
        <f t="shared" si="192"/>
        <v>#N/A</v>
      </c>
      <c r="J7864" s="70" t="e">
        <f t="shared" si="192"/>
        <v>#N/A</v>
      </c>
      <c r="K7864" s="118">
        <f>VLOOKUP(B7864,WB.GDP.2001,'WB (WDI)'!$AR$2,FALSE)</f>
        <v>5395.9673275662335</v>
      </c>
      <c r="L7864" s="112">
        <f>VLOOKUP($B7864,WB.UNEMP.2001,'WB (WDI)'!$AR$2,FALSE)</f>
        <v>7.28999996185303</v>
      </c>
    </row>
    <row r="7865" spans="1:12" x14ac:dyDescent="0.25">
      <c r="A7865" s="103">
        <v>2001</v>
      </c>
      <c r="B7865" s="104" t="s">
        <v>348</v>
      </c>
      <c r="C7865" s="105" t="s">
        <v>349</v>
      </c>
      <c r="D7865" s="105" t="s">
        <v>337</v>
      </c>
      <c r="E7865" s="87">
        <f t="shared" si="192"/>
        <v>5.826478019100076</v>
      </c>
      <c r="F7865" s="69">
        <f t="shared" si="192"/>
        <v>7.0986514673045109</v>
      </c>
      <c r="G7865" s="69">
        <f t="shared" si="192"/>
        <v>5.3713572696390592</v>
      </c>
      <c r="H7865" s="69">
        <f t="shared" si="192"/>
        <v>4.186036705976993</v>
      </c>
      <c r="I7865" s="69">
        <f t="shared" si="192"/>
        <v>6.4724490470218203</v>
      </c>
      <c r="J7865" s="70">
        <f t="shared" si="192"/>
        <v>6.0038956055579966</v>
      </c>
      <c r="K7865" s="118">
        <f>VLOOKUP(B7865,WB.GDP.2001,'WB (WDI)'!$AR$2,FALSE)</f>
        <v>12961.725415484612</v>
      </c>
      <c r="L7865" s="112">
        <f>VLOOKUP($B7865,WB.UNEMP.2001,'WB (WDI)'!$AR$2,FALSE)</f>
        <v>6.5599999427795401</v>
      </c>
    </row>
    <row r="7866" spans="1:12" x14ac:dyDescent="0.25">
      <c r="A7866" s="103">
        <v>2001</v>
      </c>
      <c r="B7866" s="104" t="s">
        <v>350</v>
      </c>
      <c r="C7866" s="105" t="s">
        <v>351</v>
      </c>
      <c r="D7866" s="105" t="s">
        <v>337</v>
      </c>
      <c r="E7866" s="87">
        <f t="shared" si="192"/>
        <v>5.3057033567537122</v>
      </c>
      <c r="F7866" s="69">
        <f t="shared" si="192"/>
        <v>6.5392970082780497</v>
      </c>
      <c r="G7866" s="69">
        <f t="shared" si="192"/>
        <v>5.11124190997743</v>
      </c>
      <c r="H7866" s="69">
        <f t="shared" si="192"/>
        <v>3.8263946040307362</v>
      </c>
      <c r="I7866" s="69">
        <f t="shared" si="192"/>
        <v>5.9061122932885608</v>
      </c>
      <c r="J7866" s="70">
        <f t="shared" si="192"/>
        <v>5.1454709681937842</v>
      </c>
      <c r="K7866" s="118">
        <f>VLOOKUP(B7866,WB.GDP.2001,'WB (WDI)'!$AR$2,FALSE)</f>
        <v>15425.266120401</v>
      </c>
      <c r="L7866" s="112">
        <f>VLOOKUP($B7866,WB.UNEMP.2001,'WB (WDI)'!$AR$2,FALSE)</f>
        <v>8.9799995422363299</v>
      </c>
    </row>
    <row r="7867" spans="1:12" x14ac:dyDescent="0.25">
      <c r="A7867" s="103">
        <v>2001</v>
      </c>
      <c r="B7867" s="104" t="s">
        <v>352</v>
      </c>
      <c r="C7867" s="105" t="s">
        <v>353</v>
      </c>
      <c r="D7867" s="105" t="s">
        <v>337</v>
      </c>
      <c r="E7867" s="87">
        <f t="shared" si="192"/>
        <v>6.8837659850492754</v>
      </c>
      <c r="F7867" s="69">
        <f t="shared" si="192"/>
        <v>6.0269208329159216</v>
      </c>
      <c r="G7867" s="69">
        <f t="shared" si="192"/>
        <v>6.3016844937500522</v>
      </c>
      <c r="H7867" s="69">
        <f t="shared" si="192"/>
        <v>8.0488779391265854</v>
      </c>
      <c r="I7867" s="69">
        <f t="shared" si="192"/>
        <v>7.5581913455062049</v>
      </c>
      <c r="J7867" s="70">
        <f t="shared" si="192"/>
        <v>6.4831553139476119</v>
      </c>
      <c r="K7867" s="118">
        <f>VLOOKUP(B7867,WB.GDP.2001,'WB (WDI)'!$AR$2,FALSE)</f>
        <v>16251.426016333309</v>
      </c>
      <c r="L7867" s="112">
        <f>VLOOKUP($B7867,WB.UNEMP.2001,'WB (WDI)'!$AR$2,FALSE)</f>
        <v>19.379999160766602</v>
      </c>
    </row>
    <row r="7868" spans="1:12" x14ac:dyDescent="0.25">
      <c r="A7868" s="103">
        <v>2001</v>
      </c>
      <c r="B7868" s="104" t="s">
        <v>354</v>
      </c>
      <c r="C7868" s="105" t="s">
        <v>355</v>
      </c>
      <c r="D7868" s="105" t="s">
        <v>337</v>
      </c>
      <c r="E7868" s="87">
        <f t="shared" si="192"/>
        <v>5.228430060664663</v>
      </c>
      <c r="F7868" s="69">
        <f t="shared" si="192"/>
        <v>5.7914915072417488</v>
      </c>
      <c r="G7868" s="69">
        <f t="shared" si="192"/>
        <v>5.053480217009449</v>
      </c>
      <c r="H7868" s="69">
        <f t="shared" si="192"/>
        <v>4.5528207862296117</v>
      </c>
      <c r="I7868" s="69">
        <f t="shared" si="192"/>
        <v>5.7615994296079016</v>
      </c>
      <c r="J7868" s="70">
        <f t="shared" si="192"/>
        <v>4.9827583632346046</v>
      </c>
      <c r="K7868" s="118">
        <f>VLOOKUP(B7868,WB.GDP.2001,'WB (WDI)'!$AR$2,FALSE)</f>
        <v>7969.4210282725098</v>
      </c>
      <c r="L7868" s="112">
        <f>VLOOKUP($B7868,WB.UNEMP.2001,'WB (WDI)'!$AR$2,FALSE)</f>
        <v>11.060000419616699</v>
      </c>
    </row>
    <row r="7869" spans="1:12" x14ac:dyDescent="0.25">
      <c r="A7869" s="103">
        <v>2001</v>
      </c>
      <c r="B7869" s="104" t="s">
        <v>356</v>
      </c>
      <c r="C7869" s="105" t="s">
        <v>357</v>
      </c>
      <c r="D7869" s="105" t="s">
        <v>337</v>
      </c>
      <c r="E7869" s="87" t="e">
        <f t="shared" si="192"/>
        <v>#N/A</v>
      </c>
      <c r="F7869" s="69" t="e">
        <f t="shared" si="192"/>
        <v>#N/A</v>
      </c>
      <c r="G7869" s="69" t="e">
        <f t="shared" si="192"/>
        <v>#N/A</v>
      </c>
      <c r="H7869" s="69" t="e">
        <f t="shared" si="192"/>
        <v>#N/A</v>
      </c>
      <c r="I7869" s="69" t="e">
        <f t="shared" si="192"/>
        <v>#N/A</v>
      </c>
      <c r="J7869" s="70" t="e">
        <f t="shared" si="192"/>
        <v>#N/A</v>
      </c>
      <c r="K7869" s="118" t="e">
        <f>VLOOKUP(B7869,WB.GDP.2001,'WB (WDI)'!$AR$2,FALSE)</f>
        <v>#N/A</v>
      </c>
      <c r="L7869" s="112" t="e">
        <f>VLOOKUP($B7869,WB.UNEMP.2001,'WB (WDI)'!$AR$2,FALSE)</f>
        <v>#N/A</v>
      </c>
    </row>
    <row r="7870" spans="1:12" x14ac:dyDescent="0.25">
      <c r="A7870" s="103">
        <v>2001</v>
      </c>
      <c r="B7870" s="104" t="s">
        <v>358</v>
      </c>
      <c r="C7870" s="105" t="s">
        <v>359</v>
      </c>
      <c r="D7870" s="105" t="s">
        <v>337</v>
      </c>
      <c r="E7870" s="87">
        <f t="shared" si="192"/>
        <v>7.8888682344590775</v>
      </c>
      <c r="F7870" s="69">
        <f t="shared" si="192"/>
        <v>4.4143920614624124</v>
      </c>
      <c r="G7870" s="69">
        <f t="shared" si="192"/>
        <v>8.3582494381717769</v>
      </c>
      <c r="H7870" s="69">
        <f t="shared" si="192"/>
        <v>9.7271271898889857</v>
      </c>
      <c r="I7870" s="69">
        <f t="shared" si="192"/>
        <v>9.0924604068314263</v>
      </c>
      <c r="J7870" s="70">
        <f t="shared" si="192"/>
        <v>7.852112075940787</v>
      </c>
      <c r="K7870" s="118">
        <f>VLOOKUP(B7870,WB.GDP.2001,'WB (WDI)'!$AR$2,FALSE)</f>
        <v>49290.116741525031</v>
      </c>
      <c r="L7870" s="112">
        <f>VLOOKUP($B7870,WB.UNEMP.2001,'WB (WDI)'!$AR$2,FALSE)</f>
        <v>4.1599998474121103</v>
      </c>
    </row>
    <row r="7871" spans="1:12" x14ac:dyDescent="0.25">
      <c r="A7871" s="103">
        <v>2001</v>
      </c>
      <c r="B7871" s="104" t="s">
        <v>360</v>
      </c>
      <c r="C7871" s="105" t="s">
        <v>361</v>
      </c>
      <c r="D7871" s="105" t="s">
        <v>337</v>
      </c>
      <c r="E7871" s="87">
        <f t="shared" si="192"/>
        <v>7.8168872384366921</v>
      </c>
      <c r="F7871" s="69">
        <f t="shared" si="192"/>
        <v>6.8165413154897578</v>
      </c>
      <c r="G7871" s="69">
        <f t="shared" si="192"/>
        <v>6.8615903660921749</v>
      </c>
      <c r="H7871" s="69">
        <f t="shared" si="192"/>
        <v>9.19690356371067</v>
      </c>
      <c r="I7871" s="69">
        <f t="shared" si="192"/>
        <v>8.706244827025273</v>
      </c>
      <c r="J7871" s="70">
        <f t="shared" si="192"/>
        <v>7.5031561198655865</v>
      </c>
      <c r="K7871" s="118">
        <f>VLOOKUP(B7871,WB.GDP.2001,'WB (WDI)'!$AR$2,FALSE)</f>
        <v>19017.290661198513</v>
      </c>
      <c r="L7871" s="112">
        <f>VLOOKUP($B7871,WB.UNEMP.2001,'WB (WDI)'!$AR$2,FALSE)</f>
        <v>13.1300001144409</v>
      </c>
    </row>
    <row r="7872" spans="1:12" x14ac:dyDescent="0.25">
      <c r="A7872" s="103">
        <v>2001</v>
      </c>
      <c r="B7872" s="104" t="s">
        <v>362</v>
      </c>
      <c r="C7872" s="105" t="s">
        <v>363</v>
      </c>
      <c r="D7872" s="105" t="s">
        <v>337</v>
      </c>
      <c r="E7872" s="87" t="e">
        <f t="shared" ref="E7872:J7881" si="193">IF(ISNUMBER(VLOOKUP($B7872,EFW.2001,3,FALSE))=TRUE,VLOOKUP($B7872,EFW.2001,E$2,FALSE),NA())</f>
        <v>#N/A</v>
      </c>
      <c r="F7872" s="69" t="e">
        <f t="shared" si="193"/>
        <v>#N/A</v>
      </c>
      <c r="G7872" s="69" t="e">
        <f t="shared" si="193"/>
        <v>#N/A</v>
      </c>
      <c r="H7872" s="69" t="e">
        <f t="shared" si="193"/>
        <v>#N/A</v>
      </c>
      <c r="I7872" s="69" t="e">
        <f t="shared" si="193"/>
        <v>#N/A</v>
      </c>
      <c r="J7872" s="70" t="e">
        <f t="shared" si="193"/>
        <v>#N/A</v>
      </c>
      <c r="K7872" s="118" t="e">
        <f>VLOOKUP(B7872,WB.GDP.2001,'WB (WDI)'!$AR$2,FALSE)</f>
        <v>#N/A</v>
      </c>
      <c r="L7872" s="112" t="e">
        <f>VLOOKUP($B7872,WB.UNEMP.2001,'WB (WDI)'!$AR$2,FALSE)</f>
        <v>#N/A</v>
      </c>
    </row>
    <row r="7873" spans="1:12" x14ac:dyDescent="0.25">
      <c r="A7873" s="103">
        <v>2001</v>
      </c>
      <c r="B7873" s="104" t="s">
        <v>364</v>
      </c>
      <c r="C7873" s="105" t="s">
        <v>365</v>
      </c>
      <c r="D7873" s="105" t="s">
        <v>337</v>
      </c>
      <c r="E7873" s="87">
        <f t="shared" si="193"/>
        <v>7.9598284896017244</v>
      </c>
      <c r="F7873" s="69">
        <f t="shared" si="193"/>
        <v>5.3813559072897759</v>
      </c>
      <c r="G7873" s="69">
        <f t="shared" si="193"/>
        <v>8.3698553119104542</v>
      </c>
      <c r="H7873" s="69">
        <f t="shared" si="193"/>
        <v>9.6218891953016588</v>
      </c>
      <c r="I7873" s="69">
        <f t="shared" si="193"/>
        <v>8.9764200289896348</v>
      </c>
      <c r="J7873" s="70">
        <f t="shared" si="193"/>
        <v>7.4496220045171055</v>
      </c>
      <c r="K7873" s="118">
        <f>VLOOKUP(B7873,WB.GDP.2001,'WB (WDI)'!$AR$2,FALSE)</f>
        <v>40875.326739332093</v>
      </c>
      <c r="L7873" s="112">
        <f>VLOOKUP($B7873,WB.UNEMP.2001,'WB (WDI)'!$AR$2,FALSE)</f>
        <v>10.289999961853001</v>
      </c>
    </row>
    <row r="7874" spans="1:12" x14ac:dyDescent="0.25">
      <c r="A7874" s="103">
        <v>2001</v>
      </c>
      <c r="B7874" s="104" t="s">
        <v>366</v>
      </c>
      <c r="C7874" s="105" t="s">
        <v>367</v>
      </c>
      <c r="D7874" s="105" t="s">
        <v>337</v>
      </c>
      <c r="E7874" s="87" t="e">
        <f t="shared" si="193"/>
        <v>#N/A</v>
      </c>
      <c r="F7874" s="69" t="e">
        <f t="shared" si="193"/>
        <v>#N/A</v>
      </c>
      <c r="G7874" s="69" t="e">
        <f t="shared" si="193"/>
        <v>#N/A</v>
      </c>
      <c r="H7874" s="69" t="e">
        <f t="shared" si="193"/>
        <v>#N/A</v>
      </c>
      <c r="I7874" s="69" t="e">
        <f t="shared" si="193"/>
        <v>#N/A</v>
      </c>
      <c r="J7874" s="70" t="e">
        <f t="shared" si="193"/>
        <v>#N/A</v>
      </c>
      <c r="K7874" s="118" t="e">
        <f>VLOOKUP(B7874,WB.GDP.2001,'WB (WDI)'!$AR$2,FALSE)</f>
        <v>#N/A</v>
      </c>
      <c r="L7874" s="112" t="e">
        <f>VLOOKUP($B7874,WB.UNEMP.2001,'WB (WDI)'!$AR$2,FALSE)</f>
        <v>#N/A</v>
      </c>
    </row>
    <row r="7875" spans="1:12" x14ac:dyDescent="0.25">
      <c r="A7875" s="103">
        <v>2001</v>
      </c>
      <c r="B7875" s="104" t="s">
        <v>368</v>
      </c>
      <c r="C7875" s="105" t="s">
        <v>369</v>
      </c>
      <c r="D7875" s="105" t="s">
        <v>337</v>
      </c>
      <c r="E7875" s="87">
        <f t="shared" si="193"/>
        <v>7.9138432354109769</v>
      </c>
      <c r="F7875" s="69">
        <f t="shared" si="193"/>
        <v>6.4942251056193872</v>
      </c>
      <c r="G7875" s="69">
        <f t="shared" si="193"/>
        <v>7.9810815210711059</v>
      </c>
      <c r="H7875" s="69">
        <f t="shared" si="193"/>
        <v>9.216331222515084</v>
      </c>
      <c r="I7875" s="69">
        <f t="shared" si="193"/>
        <v>8.0968888255313871</v>
      </c>
      <c r="J7875" s="70">
        <f t="shared" si="193"/>
        <v>7.7806895023179221</v>
      </c>
      <c r="K7875" s="118">
        <f>VLOOKUP(B7875,WB.GDP.2001,'WB (WDI)'!$AR$2,FALSE)</f>
        <v>41593.902542145814</v>
      </c>
      <c r="L7875" s="112">
        <f>VLOOKUP($B7875,WB.UNEMP.2001,'WB (WDI)'!$AR$2,FALSE)</f>
        <v>1.87000000476837</v>
      </c>
    </row>
    <row r="7876" spans="1:12" x14ac:dyDescent="0.25">
      <c r="A7876" s="103">
        <v>2001</v>
      </c>
      <c r="B7876" s="104" t="s">
        <v>370</v>
      </c>
      <c r="C7876" s="105" t="s">
        <v>371</v>
      </c>
      <c r="D7876" s="105" t="s">
        <v>337</v>
      </c>
      <c r="E7876" s="87">
        <f t="shared" si="193"/>
        <v>8.0020879223998538</v>
      </c>
      <c r="F7876" s="69">
        <f t="shared" si="193"/>
        <v>6.3360293777929177</v>
      </c>
      <c r="G7876" s="69">
        <f t="shared" si="193"/>
        <v>7.3643676161151728</v>
      </c>
      <c r="H7876" s="69">
        <f t="shared" si="193"/>
        <v>9.5672898065037408</v>
      </c>
      <c r="I7876" s="69">
        <f t="shared" si="193"/>
        <v>9.2227581638054694</v>
      </c>
      <c r="J7876" s="70">
        <f t="shared" si="193"/>
        <v>7.5199946477819646</v>
      </c>
      <c r="K7876" s="118">
        <f>VLOOKUP(B7876,WB.GDP.2001,'WB (WDI)'!$AR$2,FALSE)</f>
        <v>49704.71895086491</v>
      </c>
      <c r="L7876" s="112">
        <f>VLOOKUP($B7876,WB.UNEMP.2001,'WB (WDI)'!$AR$2,FALSE)</f>
        <v>3.6800000667571999</v>
      </c>
    </row>
    <row r="7877" spans="1:12" x14ac:dyDescent="0.25">
      <c r="A7877" s="103">
        <v>2001</v>
      </c>
      <c r="B7877" s="104" t="s">
        <v>372</v>
      </c>
      <c r="C7877" s="105" t="s">
        <v>373</v>
      </c>
      <c r="D7877" s="105" t="s">
        <v>337</v>
      </c>
      <c r="E7877" s="87" t="e">
        <f t="shared" si="193"/>
        <v>#N/A</v>
      </c>
      <c r="F7877" s="69" t="e">
        <f t="shared" si="193"/>
        <v>#N/A</v>
      </c>
      <c r="G7877" s="69" t="e">
        <f t="shared" si="193"/>
        <v>#N/A</v>
      </c>
      <c r="H7877" s="69" t="e">
        <f t="shared" si="193"/>
        <v>#N/A</v>
      </c>
      <c r="I7877" s="69" t="e">
        <f t="shared" si="193"/>
        <v>#N/A</v>
      </c>
      <c r="J7877" s="70" t="e">
        <f t="shared" si="193"/>
        <v>#N/A</v>
      </c>
      <c r="K7877" s="118" t="e">
        <f>VLOOKUP(B7877,WB.GDP.2001,'WB (WDI)'!$AR$2,FALSE)</f>
        <v>#N/A</v>
      </c>
      <c r="L7877" s="112" t="e">
        <f>VLOOKUP($B7877,WB.UNEMP.2001,'WB (WDI)'!$AR$2,FALSE)</f>
        <v>#N/A</v>
      </c>
    </row>
    <row r="7878" spans="1:12" x14ac:dyDescent="0.25">
      <c r="A7878" s="103">
        <v>2001</v>
      </c>
      <c r="B7878" s="104" t="s">
        <v>374</v>
      </c>
      <c r="C7878" s="105" t="s">
        <v>375</v>
      </c>
      <c r="D7878" s="105" t="s">
        <v>337</v>
      </c>
      <c r="E7878" s="87" t="e">
        <f t="shared" si="193"/>
        <v>#N/A</v>
      </c>
      <c r="F7878" s="69" t="e">
        <f t="shared" si="193"/>
        <v>#N/A</v>
      </c>
      <c r="G7878" s="69" t="e">
        <f t="shared" si="193"/>
        <v>#N/A</v>
      </c>
      <c r="H7878" s="69" t="e">
        <f t="shared" si="193"/>
        <v>#N/A</v>
      </c>
      <c r="I7878" s="69" t="e">
        <f t="shared" si="193"/>
        <v>#N/A</v>
      </c>
      <c r="J7878" s="70" t="e">
        <f t="shared" si="193"/>
        <v>#N/A</v>
      </c>
      <c r="K7878" s="118" t="e">
        <f>VLOOKUP(B7878,WB.GDP.2001,'WB (WDI)'!$AR$2,FALSE)</f>
        <v>#N/A</v>
      </c>
      <c r="L7878" s="112" t="e">
        <f>VLOOKUP($B7878,WB.UNEMP.2001,'WB (WDI)'!$AR$2,FALSE)</f>
        <v>#N/A</v>
      </c>
    </row>
    <row r="7879" spans="1:12" x14ac:dyDescent="0.25">
      <c r="A7879" s="103">
        <v>2001</v>
      </c>
      <c r="B7879" s="104" t="s">
        <v>376</v>
      </c>
      <c r="C7879" s="105" t="s">
        <v>377</v>
      </c>
      <c r="D7879" s="105" t="s">
        <v>337</v>
      </c>
      <c r="E7879" s="87">
        <f t="shared" si="193"/>
        <v>7.6984651816653606</v>
      </c>
      <c r="F7879" s="69">
        <f t="shared" si="193"/>
        <v>7.0622605787888117</v>
      </c>
      <c r="G7879" s="69">
        <f t="shared" si="193"/>
        <v>6.5785127915425052</v>
      </c>
      <c r="H7879" s="69">
        <f t="shared" si="193"/>
        <v>9.3252089248487771</v>
      </c>
      <c r="I7879" s="69">
        <f t="shared" si="193"/>
        <v>8.2984039856930103</v>
      </c>
      <c r="J7879" s="70">
        <f t="shared" si="193"/>
        <v>7.227939627453698</v>
      </c>
      <c r="K7879" s="118">
        <f>VLOOKUP(B7879,WB.GDP.2001,'WB (WDI)'!$AR$2,FALSE)</f>
        <v>13898.640870030606</v>
      </c>
      <c r="L7879" s="112">
        <f>VLOOKUP($B7879,WB.UNEMP.2001,'WB (WDI)'!$AR$2,FALSE)</f>
        <v>13.819999694824199</v>
      </c>
    </row>
    <row r="7880" spans="1:12" x14ac:dyDescent="0.25">
      <c r="A7880" s="103">
        <v>2001</v>
      </c>
      <c r="B7880" s="104" t="s">
        <v>378</v>
      </c>
      <c r="C7880" s="105" t="s">
        <v>379</v>
      </c>
      <c r="D7880" s="105" t="s">
        <v>337</v>
      </c>
      <c r="E7880" s="87">
        <f t="shared" si="193"/>
        <v>7.1526599634085839</v>
      </c>
      <c r="F7880" s="69">
        <f t="shared" si="193"/>
        <v>7.1551268065201388</v>
      </c>
      <c r="G7880" s="69">
        <f t="shared" si="193"/>
        <v>6.4972703205386813</v>
      </c>
      <c r="H7880" s="69">
        <f t="shared" si="193"/>
        <v>7.8399278443835563</v>
      </c>
      <c r="I7880" s="69">
        <f t="shared" si="193"/>
        <v>8.4618873494027689</v>
      </c>
      <c r="J7880" s="70">
        <f t="shared" si="193"/>
        <v>5.809087496197777</v>
      </c>
      <c r="K7880" s="118">
        <f>VLOOKUP(B7880,WB.GDP.2001,'WB (WDI)'!$AR$2,FALSE)</f>
        <v>14919.896835726069</v>
      </c>
      <c r="L7880" s="112">
        <f>VLOOKUP($B7880,WB.UNEMP.2001,'WB (WDI)'!$AR$2,FALSE)</f>
        <v>16.840000152587901</v>
      </c>
    </row>
    <row r="7881" spans="1:12" x14ac:dyDescent="0.25">
      <c r="A7881" s="103">
        <v>2001</v>
      </c>
      <c r="B7881" s="104" t="s">
        <v>380</v>
      </c>
      <c r="C7881" s="105" t="s">
        <v>381</v>
      </c>
      <c r="D7881" s="105" t="s">
        <v>337</v>
      </c>
      <c r="E7881" s="87">
        <f t="shared" si="193"/>
        <v>7.6654957356282365</v>
      </c>
      <c r="F7881" s="69">
        <f t="shared" si="193"/>
        <v>5.315158163844016</v>
      </c>
      <c r="G7881" s="69">
        <f t="shared" si="193"/>
        <v>8.2378247526406874</v>
      </c>
      <c r="H7881" s="69">
        <f t="shared" si="193"/>
        <v>8.8939862819930458</v>
      </c>
      <c r="I7881" s="69">
        <f t="shared" si="193"/>
        <v>8.4642709828457221</v>
      </c>
      <c r="J7881" s="70">
        <f t="shared" si="193"/>
        <v>7.4162384968177122</v>
      </c>
      <c r="K7881" s="118">
        <f>VLOOKUP(B7881,WB.GDP.2001,'WB (WDI)'!$AR$2,FALSE)</f>
        <v>58203.593233028063</v>
      </c>
      <c r="L7881" s="112">
        <f>VLOOKUP($B7881,WB.UNEMP.2001,'WB (WDI)'!$AR$2,FALSE)</f>
        <v>3.7400000095367401</v>
      </c>
    </row>
    <row r="7882" spans="1:12" x14ac:dyDescent="0.25">
      <c r="A7882" s="103">
        <v>2001</v>
      </c>
      <c r="B7882" s="104"/>
      <c r="C7882" s="105" t="s">
        <v>382</v>
      </c>
      <c r="D7882" s="105" t="s">
        <v>337</v>
      </c>
      <c r="E7882" s="87" t="e">
        <f t="shared" ref="E7882:J7891" si="194">IF(ISNUMBER(VLOOKUP($B7882,EFW.2001,3,FALSE))=TRUE,VLOOKUP($B7882,EFW.2001,E$2,FALSE),NA())</f>
        <v>#N/A</v>
      </c>
      <c r="F7882" s="69" t="e">
        <f t="shared" si="194"/>
        <v>#N/A</v>
      </c>
      <c r="G7882" s="69" t="e">
        <f t="shared" si="194"/>
        <v>#N/A</v>
      </c>
      <c r="H7882" s="69" t="e">
        <f t="shared" si="194"/>
        <v>#N/A</v>
      </c>
      <c r="I7882" s="69" t="e">
        <f t="shared" si="194"/>
        <v>#N/A</v>
      </c>
      <c r="J7882" s="70" t="e">
        <f t="shared" si="194"/>
        <v>#N/A</v>
      </c>
      <c r="K7882" s="118" t="e">
        <f>VLOOKUP(B7882,WB.GDP.2001,'WB (WDI)'!$AR$2,FALSE)</f>
        <v>#N/A</v>
      </c>
      <c r="L7882" s="112" t="e">
        <f>VLOOKUP($B7882,WB.UNEMP.2001,'WB (WDI)'!$AR$2,FALSE)</f>
        <v>#N/A</v>
      </c>
    </row>
    <row r="7883" spans="1:12" x14ac:dyDescent="0.25">
      <c r="A7883" s="103">
        <v>2001</v>
      </c>
      <c r="B7883" s="104" t="s">
        <v>383</v>
      </c>
      <c r="C7883" s="105" t="s">
        <v>384</v>
      </c>
      <c r="D7883" s="105" t="s">
        <v>337</v>
      </c>
      <c r="E7883" s="87" t="e">
        <f t="shared" si="194"/>
        <v>#N/A</v>
      </c>
      <c r="F7883" s="69" t="e">
        <f t="shared" si="194"/>
        <v>#N/A</v>
      </c>
      <c r="G7883" s="69" t="e">
        <f t="shared" si="194"/>
        <v>#N/A</v>
      </c>
      <c r="H7883" s="69" t="e">
        <f t="shared" si="194"/>
        <v>#N/A</v>
      </c>
      <c r="I7883" s="69" t="e">
        <f t="shared" si="194"/>
        <v>#N/A</v>
      </c>
      <c r="J7883" s="70" t="e">
        <f t="shared" si="194"/>
        <v>#N/A</v>
      </c>
      <c r="K7883" s="118" t="e">
        <f>VLOOKUP(B7883,WB.GDP.2001,'WB (WDI)'!$AR$2,FALSE)</f>
        <v>#N/A</v>
      </c>
      <c r="L7883" s="112" t="e">
        <f>VLOOKUP($B7883,WB.UNEMP.2001,'WB (WDI)'!$AR$2,FALSE)</f>
        <v>#N/A</v>
      </c>
    </row>
    <row r="7884" spans="1:12" x14ac:dyDescent="0.25">
      <c r="A7884" s="103">
        <v>2001</v>
      </c>
      <c r="B7884" s="104" t="s">
        <v>385</v>
      </c>
      <c r="C7884" s="105" t="s">
        <v>386</v>
      </c>
      <c r="D7884" s="105" t="s">
        <v>337</v>
      </c>
      <c r="E7884" s="87">
        <f t="shared" si="194"/>
        <v>7.6569878648747762</v>
      </c>
      <c r="F7884" s="69">
        <f t="shared" si="194"/>
        <v>4.6533333888361117</v>
      </c>
      <c r="G7884" s="69">
        <f t="shared" si="194"/>
        <v>7.8702599461047047</v>
      </c>
      <c r="H7884" s="69">
        <f t="shared" si="194"/>
        <v>9.7086017709270109</v>
      </c>
      <c r="I7884" s="69">
        <f t="shared" si="194"/>
        <v>8.8383192041078118</v>
      </c>
      <c r="J7884" s="70">
        <f t="shared" si="194"/>
        <v>7.214425014398242</v>
      </c>
      <c r="K7884" s="118">
        <f>VLOOKUP(B7884,WB.GDP.2001,'WB (WDI)'!$AR$2,FALSE)</f>
        <v>41234.978783634208</v>
      </c>
      <c r="L7884" s="112">
        <f>VLOOKUP($B7884,WB.UNEMP.2001,'WB (WDI)'!$AR$2,FALSE)</f>
        <v>4.7300000190734899</v>
      </c>
    </row>
    <row r="7885" spans="1:12" x14ac:dyDescent="0.25">
      <c r="A7885" s="103">
        <v>2001</v>
      </c>
      <c r="B7885" s="104" t="s">
        <v>387</v>
      </c>
      <c r="C7885" s="105" t="s">
        <v>648</v>
      </c>
      <c r="D7885" s="105" t="s">
        <v>337</v>
      </c>
      <c r="E7885" s="87">
        <f t="shared" si="194"/>
        <v>8.4208706359467289</v>
      </c>
      <c r="F7885" s="69">
        <f t="shared" si="194"/>
        <v>6.9611556780531343</v>
      </c>
      <c r="G7885" s="69">
        <f t="shared" si="194"/>
        <v>7.9744051335909232</v>
      </c>
      <c r="H7885" s="69">
        <f t="shared" si="194"/>
        <v>9.5208178141078346</v>
      </c>
      <c r="I7885" s="69">
        <f t="shared" si="194"/>
        <v>9.2517614365400238</v>
      </c>
      <c r="J7885" s="70">
        <f t="shared" si="194"/>
        <v>8.3962131174417234</v>
      </c>
      <c r="K7885" s="118">
        <f>VLOOKUP(B7885,WB.GDP.2001,'WB (WDI)'!$AR$2,FALSE)</f>
        <v>39098.044423995474</v>
      </c>
      <c r="L7885" s="112">
        <f>VLOOKUP($B7885,WB.UNEMP.2001,'WB (WDI)'!$AR$2,FALSE)</f>
        <v>4.6999998092651403</v>
      </c>
    </row>
    <row r="7886" spans="1:12" x14ac:dyDescent="0.25">
      <c r="A7886" s="103">
        <v>2001</v>
      </c>
      <c r="B7886" s="104" t="s">
        <v>388</v>
      </c>
      <c r="C7886" s="105" t="s">
        <v>389</v>
      </c>
      <c r="D7886" s="105" t="s">
        <v>337</v>
      </c>
      <c r="E7886" s="87">
        <f t="shared" si="194"/>
        <v>6.4574405420290262</v>
      </c>
      <c r="F7886" s="69">
        <f t="shared" si="194"/>
        <v>7.7402043632964448</v>
      </c>
      <c r="G7886" s="69">
        <f t="shared" si="194"/>
        <v>4.9615714833762121</v>
      </c>
      <c r="H7886" s="69">
        <f t="shared" si="194"/>
        <v>7.0637849837891569</v>
      </c>
      <c r="I7886" s="69">
        <f t="shared" si="194"/>
        <v>5.9539653320907995</v>
      </c>
      <c r="J7886" s="70">
        <f t="shared" si="194"/>
        <v>6.5676765475925185</v>
      </c>
      <c r="K7886" s="118">
        <f>VLOOKUP(B7886,WB.GDP.2001,'WB (WDI)'!$AR$2,FALSE)</f>
        <v>6462.4256575991212</v>
      </c>
      <c r="L7886" s="112">
        <f>VLOOKUP($B7886,WB.UNEMP.2001,'WB (WDI)'!$AR$2,FALSE)</f>
        <v>16.540000915527301</v>
      </c>
    </row>
    <row r="7887" spans="1:12" x14ac:dyDescent="0.25">
      <c r="A7887" s="103">
        <v>2001</v>
      </c>
      <c r="B7887" s="104" t="s">
        <v>390</v>
      </c>
      <c r="C7887" s="105" t="s">
        <v>391</v>
      </c>
      <c r="D7887" s="105" t="s">
        <v>337</v>
      </c>
      <c r="E7887" s="87" t="e">
        <f t="shared" si="194"/>
        <v>#N/A</v>
      </c>
      <c r="F7887" s="69" t="e">
        <f t="shared" si="194"/>
        <v>#N/A</v>
      </c>
      <c r="G7887" s="69" t="e">
        <f t="shared" si="194"/>
        <v>#N/A</v>
      </c>
      <c r="H7887" s="69" t="e">
        <f t="shared" si="194"/>
        <v>#N/A</v>
      </c>
      <c r="I7887" s="69" t="e">
        <f t="shared" si="194"/>
        <v>#N/A</v>
      </c>
      <c r="J7887" s="70" t="e">
        <f t="shared" si="194"/>
        <v>#N/A</v>
      </c>
      <c r="K7887" s="118" t="e">
        <f>VLOOKUP(B7887,WB.GDP.2001,'WB (WDI)'!$AR$2,FALSE)</f>
        <v>#N/A</v>
      </c>
      <c r="L7887" s="112" t="e">
        <f>VLOOKUP($B7887,WB.UNEMP.2001,'WB (WDI)'!$AR$2,FALSE)</f>
        <v>#N/A</v>
      </c>
    </row>
    <row r="7888" spans="1:12" x14ac:dyDescent="0.25">
      <c r="A7888" s="103">
        <v>2001</v>
      </c>
      <c r="B7888" s="104" t="s">
        <v>392</v>
      </c>
      <c r="C7888" s="105" t="s">
        <v>393</v>
      </c>
      <c r="D7888" s="105" t="s">
        <v>337</v>
      </c>
      <c r="E7888" s="87" t="e">
        <f t="shared" si="194"/>
        <v>#N/A</v>
      </c>
      <c r="F7888" s="69" t="e">
        <f t="shared" si="194"/>
        <v>#N/A</v>
      </c>
      <c r="G7888" s="69" t="e">
        <f t="shared" si="194"/>
        <v>#N/A</v>
      </c>
      <c r="H7888" s="69" t="e">
        <f t="shared" si="194"/>
        <v>#N/A</v>
      </c>
      <c r="I7888" s="69" t="e">
        <f t="shared" si="194"/>
        <v>#N/A</v>
      </c>
      <c r="J7888" s="70" t="e">
        <f t="shared" si="194"/>
        <v>#N/A</v>
      </c>
      <c r="K7888" s="118">
        <f>VLOOKUP(B7888,WB.GDP.2001,'WB (WDI)'!$AR$2,FALSE)</f>
        <v>7442.7135012001136</v>
      </c>
      <c r="L7888" s="112">
        <f>VLOOKUP($B7888,WB.UNEMP.2001,'WB (WDI)'!$AR$2,FALSE)</f>
        <v>26.590000152587901</v>
      </c>
    </row>
    <row r="7889" spans="1:12" x14ac:dyDescent="0.25">
      <c r="A7889" s="103">
        <v>2001</v>
      </c>
      <c r="B7889" s="104" t="s">
        <v>394</v>
      </c>
      <c r="C7889" s="105" t="s">
        <v>395</v>
      </c>
      <c r="D7889" s="105" t="s">
        <v>337</v>
      </c>
      <c r="E7889" s="87">
        <f t="shared" si="194"/>
        <v>6.2630063241020553</v>
      </c>
      <c r="F7889" s="69">
        <f t="shared" si="194"/>
        <v>4.5556664548665635</v>
      </c>
      <c r="G7889" s="69">
        <f t="shared" si="194"/>
        <v>5.2001251128900172</v>
      </c>
      <c r="H7889" s="69">
        <f t="shared" si="194"/>
        <v>7.9197034640271786</v>
      </c>
      <c r="I7889" s="69">
        <f t="shared" si="194"/>
        <v>7.1708183762230009</v>
      </c>
      <c r="J7889" s="70">
        <f t="shared" si="194"/>
        <v>6.4687182125035134</v>
      </c>
      <c r="K7889" s="118">
        <f>VLOOKUP(B7889,WB.GDP.2001,'WB (WDI)'!$AR$2,FALSE)</f>
        <v>19517.879669043185</v>
      </c>
      <c r="L7889" s="112">
        <f>VLOOKUP($B7889,WB.UNEMP.2001,'WB (WDI)'!$AR$2,FALSE)</f>
        <v>15.819999694824199</v>
      </c>
    </row>
    <row r="7890" spans="1:12" x14ac:dyDescent="0.25">
      <c r="A7890" s="103">
        <v>2001</v>
      </c>
      <c r="B7890" s="104" t="s">
        <v>396</v>
      </c>
      <c r="C7890" s="105" t="s">
        <v>397</v>
      </c>
      <c r="D7890" s="105" t="s">
        <v>337</v>
      </c>
      <c r="E7890" s="87" t="e">
        <f t="shared" si="194"/>
        <v>#N/A</v>
      </c>
      <c r="F7890" s="69" t="e">
        <f t="shared" si="194"/>
        <v>#N/A</v>
      </c>
      <c r="G7890" s="69" t="e">
        <f t="shared" si="194"/>
        <v>#N/A</v>
      </c>
      <c r="H7890" s="69" t="e">
        <f t="shared" si="194"/>
        <v>#N/A</v>
      </c>
      <c r="I7890" s="69" t="e">
        <f t="shared" si="194"/>
        <v>#N/A</v>
      </c>
      <c r="J7890" s="70" t="e">
        <f t="shared" si="194"/>
        <v>#N/A</v>
      </c>
      <c r="K7890" s="118" t="e">
        <f>VLOOKUP(B7890,WB.GDP.2001,'WB (WDI)'!$AR$2,FALSE)</f>
        <v>#N/A</v>
      </c>
      <c r="L7890" s="112" t="e">
        <f>VLOOKUP($B7890,WB.UNEMP.2001,'WB (WDI)'!$AR$2,FALSE)</f>
        <v>#N/A</v>
      </c>
    </row>
    <row r="7891" spans="1:12" x14ac:dyDescent="0.25">
      <c r="A7891" s="103">
        <v>2001</v>
      </c>
      <c r="B7891" s="104" t="s">
        <v>398</v>
      </c>
      <c r="C7891" s="105" t="s">
        <v>399</v>
      </c>
      <c r="D7891" s="105" t="s">
        <v>337</v>
      </c>
      <c r="E7891" s="87">
        <f t="shared" si="194"/>
        <v>7.2077313797226195</v>
      </c>
      <c r="F7891" s="69">
        <f t="shared" si="194"/>
        <v>6.0837060735462289</v>
      </c>
      <c r="G7891" s="69">
        <f t="shared" si="194"/>
        <v>5.8427754952123712</v>
      </c>
      <c r="H7891" s="69">
        <f t="shared" si="194"/>
        <v>9.440554293475687</v>
      </c>
      <c r="I7891" s="69">
        <f t="shared" si="194"/>
        <v>8.5301647202943069</v>
      </c>
      <c r="J7891" s="70">
        <f t="shared" si="194"/>
        <v>6.1414563160845015</v>
      </c>
      <c r="K7891" s="118">
        <f>VLOOKUP(B7891,WB.GDP.2001,'WB (WDI)'!$AR$2,FALSE)</f>
        <v>30576.007273827367</v>
      </c>
      <c r="L7891" s="112">
        <f>VLOOKUP($B7891,WB.UNEMP.2001,'WB (WDI)'!$AR$2,FALSE)</f>
        <v>10.460000038146999</v>
      </c>
    </row>
    <row r="7892" spans="1:12" x14ac:dyDescent="0.25">
      <c r="A7892" s="103">
        <v>2001</v>
      </c>
      <c r="B7892" s="104" t="s">
        <v>400</v>
      </c>
      <c r="C7892" s="105" t="s">
        <v>401</v>
      </c>
      <c r="D7892" s="105" t="s">
        <v>337</v>
      </c>
      <c r="E7892" s="87" t="e">
        <f t="shared" ref="E7892:J7901" si="195">IF(ISNUMBER(VLOOKUP($B7892,EFW.2001,3,FALSE))=TRUE,VLOOKUP($B7892,EFW.2001,E$2,FALSE),NA())</f>
        <v>#N/A</v>
      </c>
      <c r="F7892" s="69" t="e">
        <f t="shared" si="195"/>
        <v>#N/A</v>
      </c>
      <c r="G7892" s="69" t="e">
        <f t="shared" si="195"/>
        <v>#N/A</v>
      </c>
      <c r="H7892" s="69" t="e">
        <f t="shared" si="195"/>
        <v>#N/A</v>
      </c>
      <c r="I7892" s="69" t="e">
        <f t="shared" si="195"/>
        <v>#N/A</v>
      </c>
      <c r="J7892" s="70" t="e">
        <f t="shared" si="195"/>
        <v>#N/A</v>
      </c>
      <c r="K7892" s="118" t="e">
        <f>VLOOKUP(B7892,WB.GDP.2001,'WB (WDI)'!$AR$2,FALSE)</f>
        <v>#N/A</v>
      </c>
      <c r="L7892" s="112" t="e">
        <f>VLOOKUP($B7892,WB.UNEMP.2001,'WB (WDI)'!$AR$2,FALSE)</f>
        <v>#N/A</v>
      </c>
    </row>
    <row r="7893" spans="1:12" x14ac:dyDescent="0.25">
      <c r="A7893" s="103">
        <v>2001</v>
      </c>
      <c r="B7893" s="104" t="s">
        <v>402</v>
      </c>
      <c r="C7893" s="105" t="s">
        <v>403</v>
      </c>
      <c r="D7893" s="105" t="s">
        <v>337</v>
      </c>
      <c r="E7893" s="87">
        <f t="shared" si="195"/>
        <v>7.6076966167817535</v>
      </c>
      <c r="F7893" s="69">
        <f t="shared" si="195"/>
        <v>6.3963187549715999</v>
      </c>
      <c r="G7893" s="69">
        <f t="shared" si="195"/>
        <v>6.9466823319600302</v>
      </c>
      <c r="H7893" s="69">
        <f t="shared" si="195"/>
        <v>9.5505771355750095</v>
      </c>
      <c r="I7893" s="69">
        <f t="shared" si="195"/>
        <v>8.8448640361662552</v>
      </c>
      <c r="J7893" s="70">
        <f t="shared" si="195"/>
        <v>6.3000408252358655</v>
      </c>
      <c r="K7893" s="118">
        <f>VLOOKUP(B7893,WB.GDP.2001,'WB (WDI)'!$AR$2,FALSE)</f>
        <v>44009.514321635499</v>
      </c>
      <c r="L7893" s="112">
        <f>VLOOKUP($B7893,WB.UNEMP.2001,'WB (WDI)'!$AR$2,FALSE)</f>
        <v>9.6000003814697301</v>
      </c>
    </row>
    <row r="7894" spans="1:12" x14ac:dyDescent="0.25">
      <c r="A7894" s="103">
        <v>2001</v>
      </c>
      <c r="B7894" s="104" t="s">
        <v>404</v>
      </c>
      <c r="C7894" s="105" t="s">
        <v>405</v>
      </c>
      <c r="D7894" s="105" t="s">
        <v>337</v>
      </c>
      <c r="E7894" s="87">
        <f t="shared" si="195"/>
        <v>6.8403555599419334</v>
      </c>
      <c r="F7894" s="69">
        <f t="shared" si="195"/>
        <v>6.6211037755563718</v>
      </c>
      <c r="G7894" s="69">
        <f t="shared" si="195"/>
        <v>6.7217930027554837</v>
      </c>
      <c r="H7894" s="69">
        <f t="shared" si="195"/>
        <v>6.9315229947008117</v>
      </c>
      <c r="I7894" s="69">
        <f t="shared" si="195"/>
        <v>7.0917712544087301</v>
      </c>
      <c r="J7894" s="70">
        <f t="shared" si="195"/>
        <v>6.8355867722882673</v>
      </c>
      <c r="K7894" s="118">
        <f>VLOOKUP(B7894,WB.GDP.2001,'WB (WDI)'!$AR$2,FALSE)</f>
        <v>26968.575108895177</v>
      </c>
      <c r="L7894" s="112">
        <f>VLOOKUP($B7894,WB.UNEMP.2001,'WB (WDI)'!$AR$2,FALSE)</f>
        <v>7.1100001335143999</v>
      </c>
    </row>
    <row r="7895" spans="1:12" x14ac:dyDescent="0.25">
      <c r="A7895" s="103">
        <v>2001</v>
      </c>
      <c r="B7895" s="104" t="s">
        <v>406</v>
      </c>
      <c r="C7895" s="105" t="s">
        <v>407</v>
      </c>
      <c r="D7895" s="105" t="s">
        <v>337</v>
      </c>
      <c r="E7895" s="87" t="e">
        <f t="shared" si="195"/>
        <v>#N/A</v>
      </c>
      <c r="F7895" s="69" t="e">
        <f t="shared" si="195"/>
        <v>#N/A</v>
      </c>
      <c r="G7895" s="69" t="e">
        <f t="shared" si="195"/>
        <v>#N/A</v>
      </c>
      <c r="H7895" s="69" t="e">
        <f t="shared" si="195"/>
        <v>#N/A</v>
      </c>
      <c r="I7895" s="69" t="e">
        <f t="shared" si="195"/>
        <v>#N/A</v>
      </c>
      <c r="J7895" s="70" t="e">
        <f t="shared" si="195"/>
        <v>#N/A</v>
      </c>
      <c r="K7895" s="118">
        <f>VLOOKUP(B7895,WB.GDP.2001,'WB (WDI)'!$AR$2,FALSE)</f>
        <v>12545.078482647983</v>
      </c>
      <c r="L7895" s="112">
        <f>VLOOKUP($B7895,WB.UNEMP.2001,'WB (WDI)'!$AR$2,FALSE)</f>
        <v>30.530000686645501</v>
      </c>
    </row>
    <row r="7896" spans="1:12" x14ac:dyDescent="0.25">
      <c r="A7896" s="103">
        <v>2001</v>
      </c>
      <c r="B7896" s="104" t="s">
        <v>408</v>
      </c>
      <c r="C7896" s="105" t="s">
        <v>409</v>
      </c>
      <c r="D7896" s="105" t="s">
        <v>337</v>
      </c>
      <c r="E7896" s="87" t="e">
        <f t="shared" si="195"/>
        <v>#N/A</v>
      </c>
      <c r="F7896" s="69" t="e">
        <f t="shared" si="195"/>
        <v>#N/A</v>
      </c>
      <c r="G7896" s="69" t="e">
        <f t="shared" si="195"/>
        <v>#N/A</v>
      </c>
      <c r="H7896" s="69" t="e">
        <f t="shared" si="195"/>
        <v>#N/A</v>
      </c>
      <c r="I7896" s="69" t="e">
        <f t="shared" si="195"/>
        <v>#N/A</v>
      </c>
      <c r="J7896" s="70" t="e">
        <f t="shared" si="195"/>
        <v>#N/A</v>
      </c>
      <c r="K7896" s="118">
        <f>VLOOKUP(B7896,WB.GDP.2001,'WB (WDI)'!$AR$2,FALSE)</f>
        <v>9862.4594874844952</v>
      </c>
      <c r="L7896" s="112">
        <f>VLOOKUP($B7896,WB.UNEMP.2001,'WB (WDI)'!$AR$2,FALSE)</f>
        <v>30.5200004577637</v>
      </c>
    </row>
    <row r="7897" spans="1:12" x14ac:dyDescent="0.25">
      <c r="A7897" s="103">
        <v>2001</v>
      </c>
      <c r="B7897" s="104" t="s">
        <v>410</v>
      </c>
      <c r="C7897" s="105" t="s">
        <v>411</v>
      </c>
      <c r="D7897" s="105" t="s">
        <v>337</v>
      </c>
      <c r="E7897" s="87">
        <f t="shared" si="195"/>
        <v>7.4839787105401898</v>
      </c>
      <c r="F7897" s="69">
        <f t="shared" si="195"/>
        <v>6.1130315813658145</v>
      </c>
      <c r="G7897" s="69">
        <f t="shared" si="195"/>
        <v>7.0249968837893517</v>
      </c>
      <c r="H7897" s="69">
        <f t="shared" si="195"/>
        <v>9.4973272942434459</v>
      </c>
      <c r="I7897" s="69">
        <f t="shared" si="195"/>
        <v>8.9271776318402303</v>
      </c>
      <c r="J7897" s="70">
        <f t="shared" si="195"/>
        <v>5.8573601614621067</v>
      </c>
      <c r="K7897" s="118">
        <f>VLOOKUP(B7897,WB.GDP.2001,'WB (WDI)'!$AR$2,FALSE)</f>
        <v>30854.205816861147</v>
      </c>
      <c r="L7897" s="112">
        <f>VLOOKUP($B7897,WB.UNEMP.2001,'WB (WDI)'!$AR$2,FALSE)</f>
        <v>3.8299999237060498</v>
      </c>
    </row>
    <row r="7898" spans="1:12" x14ac:dyDescent="0.25">
      <c r="A7898" s="103">
        <v>2001</v>
      </c>
      <c r="B7898" s="104" t="s">
        <v>412</v>
      </c>
      <c r="C7898" s="105" t="s">
        <v>413</v>
      </c>
      <c r="D7898" s="105" t="s">
        <v>337</v>
      </c>
      <c r="E7898" s="87" t="e">
        <f t="shared" si="195"/>
        <v>#N/A</v>
      </c>
      <c r="F7898" s="69" t="e">
        <f t="shared" si="195"/>
        <v>#N/A</v>
      </c>
      <c r="G7898" s="69" t="e">
        <f t="shared" si="195"/>
        <v>#N/A</v>
      </c>
      <c r="H7898" s="69" t="e">
        <f t="shared" si="195"/>
        <v>#N/A</v>
      </c>
      <c r="I7898" s="69" t="e">
        <f t="shared" si="195"/>
        <v>#N/A</v>
      </c>
      <c r="J7898" s="70" t="e">
        <f t="shared" si="195"/>
        <v>#N/A</v>
      </c>
      <c r="K7898" s="118">
        <f>VLOOKUP(B7898,WB.GDP.2001,'WB (WDI)'!$AR$2,FALSE)</f>
        <v>76790.721158986344</v>
      </c>
      <c r="L7898" s="112" t="e">
        <f>VLOOKUP($B7898,WB.UNEMP.2001,'WB (WDI)'!$AR$2,FALSE)</f>
        <v>#N/A</v>
      </c>
    </row>
    <row r="7899" spans="1:12" x14ac:dyDescent="0.25">
      <c r="A7899" s="103">
        <v>2001</v>
      </c>
      <c r="B7899" s="104" t="s">
        <v>414</v>
      </c>
      <c r="C7899" s="105" t="s">
        <v>415</v>
      </c>
      <c r="D7899" s="105" t="s">
        <v>337</v>
      </c>
      <c r="E7899" s="87" t="e">
        <f t="shared" si="195"/>
        <v>#N/A</v>
      </c>
      <c r="F7899" s="69" t="e">
        <f t="shared" si="195"/>
        <v>#N/A</v>
      </c>
      <c r="G7899" s="69" t="e">
        <f t="shared" si="195"/>
        <v>#N/A</v>
      </c>
      <c r="H7899" s="69" t="e">
        <f t="shared" si="195"/>
        <v>#N/A</v>
      </c>
      <c r="I7899" s="69" t="e">
        <f t="shared" si="195"/>
        <v>#N/A</v>
      </c>
      <c r="J7899" s="70" t="e">
        <f t="shared" si="195"/>
        <v>#N/A</v>
      </c>
      <c r="K7899" s="118">
        <f>VLOOKUP(B7899,WB.GDP.2001,'WB (WDI)'!$AR$2,FALSE)</f>
        <v>9559.6464136547529</v>
      </c>
      <c r="L7899" s="112">
        <f>VLOOKUP($B7899,WB.UNEMP.2001,'WB (WDI)'!$AR$2,FALSE)</f>
        <v>12.800000190734901</v>
      </c>
    </row>
    <row r="7900" spans="1:12" x14ac:dyDescent="0.25">
      <c r="A7900" s="103">
        <v>2001</v>
      </c>
      <c r="B7900" s="104" t="s">
        <v>416</v>
      </c>
      <c r="C7900" s="105" t="s">
        <v>417</v>
      </c>
      <c r="D7900" s="105" t="s">
        <v>337</v>
      </c>
      <c r="E7900" s="87">
        <f t="shared" si="195"/>
        <v>6.9216639000811879</v>
      </c>
      <c r="F7900" s="69">
        <f t="shared" si="195"/>
        <v>5.3696641883199732</v>
      </c>
      <c r="G7900" s="69">
        <f t="shared" si="195"/>
        <v>5.9314378077097576</v>
      </c>
      <c r="H7900" s="69">
        <f t="shared" si="195"/>
        <v>8.8655583907051874</v>
      </c>
      <c r="I7900" s="69">
        <f t="shared" si="195"/>
        <v>8.0605735475895717</v>
      </c>
      <c r="J7900" s="70">
        <f t="shared" si="195"/>
        <v>6.3810855660814534</v>
      </c>
      <c r="K7900" s="118">
        <f>VLOOKUP(B7900,WB.GDP.2001,'WB (WDI)'!$AR$2,FALSE)</f>
        <v>27170.170020352056</v>
      </c>
      <c r="L7900" s="112">
        <f>VLOOKUP($B7900,WB.UNEMP.2001,'WB (WDI)'!$AR$2,FALSE)</f>
        <v>5.6799998283386204</v>
      </c>
    </row>
    <row r="7901" spans="1:12" x14ac:dyDescent="0.25">
      <c r="A7901" s="103">
        <v>2001</v>
      </c>
      <c r="B7901" s="104" t="s">
        <v>418</v>
      </c>
      <c r="C7901" s="105" t="s">
        <v>419</v>
      </c>
      <c r="D7901" s="105" t="s">
        <v>337</v>
      </c>
      <c r="E7901" s="87">
        <f t="shared" si="195"/>
        <v>7.8173254021854675</v>
      </c>
      <c r="F7901" s="69">
        <f t="shared" si="195"/>
        <v>6.9259793487329349</v>
      </c>
      <c r="G7901" s="69">
        <f t="shared" si="195"/>
        <v>6.7792104854834179</v>
      </c>
      <c r="H7901" s="69">
        <f t="shared" si="195"/>
        <v>9.4919769506740295</v>
      </c>
      <c r="I7901" s="69">
        <f t="shared" si="195"/>
        <v>8.6331475737619545</v>
      </c>
      <c r="J7901" s="70">
        <f t="shared" si="195"/>
        <v>7.2563126522749997</v>
      </c>
      <c r="K7901" s="118">
        <f>VLOOKUP(B7901,WB.GDP.2001,'WB (WDI)'!$AR$2,FALSE)</f>
        <v>35989.30915068886</v>
      </c>
      <c r="L7901" s="112">
        <f>VLOOKUP($B7901,WB.UNEMP.2001,'WB (WDI)'!$AR$2,FALSE)</f>
        <v>10.3500003814697</v>
      </c>
    </row>
    <row r="7902" spans="1:12" x14ac:dyDescent="0.25">
      <c r="A7902" s="103">
        <v>2001</v>
      </c>
      <c r="B7902" s="104" t="s">
        <v>420</v>
      </c>
      <c r="C7902" s="105" t="s">
        <v>421</v>
      </c>
      <c r="D7902" s="105" t="s">
        <v>337</v>
      </c>
      <c r="E7902" s="87">
        <f t="shared" ref="E7902:J7911" si="196">IF(ISNUMBER(VLOOKUP($B7902,EFW.2001,3,FALSE))=TRUE,VLOOKUP($B7902,EFW.2001,E$2,FALSE),NA())</f>
        <v>7.8700220587003056</v>
      </c>
      <c r="F7902" s="69">
        <f t="shared" si="196"/>
        <v>5.3960883341620711</v>
      </c>
      <c r="G7902" s="69">
        <f t="shared" si="196"/>
        <v>8.0794405840253702</v>
      </c>
      <c r="H7902" s="69">
        <f t="shared" si="196"/>
        <v>9.577747088129259</v>
      </c>
      <c r="I7902" s="69">
        <f t="shared" si="196"/>
        <v>8.9184818643642227</v>
      </c>
      <c r="J7902" s="70">
        <f t="shared" si="196"/>
        <v>7.3783524228206039</v>
      </c>
      <c r="K7902" s="118">
        <f>VLOOKUP(B7902,WB.GDP.2001,'WB (WDI)'!$AR$2,FALSE)</f>
        <v>46961.233246525153</v>
      </c>
      <c r="L7902" s="112">
        <f>VLOOKUP($B7902,WB.UNEMP.2001,'WB (WDI)'!$AR$2,FALSE)</f>
        <v>4.0100002288818404</v>
      </c>
    </row>
    <row r="7903" spans="1:12" x14ac:dyDescent="0.25">
      <c r="A7903" s="103">
        <v>2001</v>
      </c>
      <c r="B7903" s="104" t="s">
        <v>422</v>
      </c>
      <c r="C7903" s="105" t="s">
        <v>423</v>
      </c>
      <c r="D7903" s="105" t="s">
        <v>337</v>
      </c>
      <c r="E7903" s="87">
        <f t="shared" si="196"/>
        <v>7.5442009050757672</v>
      </c>
      <c r="F7903" s="69">
        <f t="shared" si="196"/>
        <v>5.290368176252878</v>
      </c>
      <c r="G7903" s="69">
        <f t="shared" si="196"/>
        <v>6.8771098759038143</v>
      </c>
      <c r="H7903" s="69">
        <f t="shared" si="196"/>
        <v>9.6407924962855596</v>
      </c>
      <c r="I7903" s="69">
        <f t="shared" si="196"/>
        <v>8.9414247428611748</v>
      </c>
      <c r="J7903" s="70">
        <f t="shared" si="196"/>
        <v>6.971309234075413</v>
      </c>
      <c r="K7903" s="118">
        <f>VLOOKUP(B7903,WB.GDP.2001,'WB (WDI)'!$AR$2,FALSE)</f>
        <v>43485.468320932618</v>
      </c>
      <c r="L7903" s="112">
        <f>VLOOKUP($B7903,WB.UNEMP.2001,'WB (WDI)'!$AR$2,FALSE)</f>
        <v>6.1799998283386204</v>
      </c>
    </row>
    <row r="7904" spans="1:12" x14ac:dyDescent="0.25">
      <c r="A7904" s="103">
        <v>2001</v>
      </c>
      <c r="B7904" s="104" t="s">
        <v>424</v>
      </c>
      <c r="C7904" s="105" t="s">
        <v>425</v>
      </c>
      <c r="D7904" s="105" t="s">
        <v>337</v>
      </c>
      <c r="E7904" s="87">
        <f t="shared" si="196"/>
        <v>7.4577694212912551</v>
      </c>
      <c r="F7904" s="69">
        <f t="shared" si="196"/>
        <v>4.7679173594824009</v>
      </c>
      <c r="G7904" s="69">
        <f t="shared" si="196"/>
        <v>6.7560520719902284</v>
      </c>
      <c r="H7904" s="69">
        <f t="shared" si="196"/>
        <v>9.6283250808071763</v>
      </c>
      <c r="I7904" s="69">
        <f t="shared" si="196"/>
        <v>8.6216220100572922</v>
      </c>
      <c r="J7904" s="70">
        <f t="shared" si="196"/>
        <v>7.5149305841191776</v>
      </c>
      <c r="K7904" s="118">
        <f>VLOOKUP(B7904,WB.GDP.2001,'WB (WDI)'!$AR$2,FALSE)</f>
        <v>40355.117655785376</v>
      </c>
      <c r="L7904" s="112">
        <f>VLOOKUP($B7904,WB.UNEMP.2001,'WB (WDI)'!$AR$2,FALSE)</f>
        <v>8.6099996566772496</v>
      </c>
    </row>
    <row r="7905" spans="1:12" x14ac:dyDescent="0.25">
      <c r="A7905" s="103">
        <v>2001</v>
      </c>
      <c r="B7905" s="104" t="s">
        <v>426</v>
      </c>
      <c r="C7905" s="105" t="s">
        <v>427</v>
      </c>
      <c r="D7905" s="105" t="s">
        <v>337</v>
      </c>
      <c r="E7905" s="87">
        <f t="shared" si="196"/>
        <v>7.7847869972099257</v>
      </c>
      <c r="F7905" s="69">
        <f t="shared" si="196"/>
        <v>6.1750798866013881</v>
      </c>
      <c r="G7905" s="69">
        <f t="shared" si="196"/>
        <v>8.0507807893307781</v>
      </c>
      <c r="H7905" s="69">
        <f t="shared" si="196"/>
        <v>9.5641298084207591</v>
      </c>
      <c r="I7905" s="69">
        <f t="shared" si="196"/>
        <v>9.0624754223920281</v>
      </c>
      <c r="J7905" s="70">
        <f t="shared" si="196"/>
        <v>6.0714690793046797</v>
      </c>
      <c r="K7905" s="118">
        <f>VLOOKUP(B7905,WB.GDP.2001,'WB (WDI)'!$AR$2,FALSE)</f>
        <v>43651.395915239555</v>
      </c>
      <c r="L7905" s="112">
        <f>VLOOKUP($B7905,WB.UNEMP.2001,'WB (WDI)'!$AR$2,FALSE)</f>
        <v>7.7699999809265101</v>
      </c>
    </row>
    <row r="7906" spans="1:12" x14ac:dyDescent="0.25">
      <c r="A7906" s="103">
        <v>2001</v>
      </c>
      <c r="B7906" s="104" t="s">
        <v>428</v>
      </c>
      <c r="C7906" s="105" t="s">
        <v>429</v>
      </c>
      <c r="D7906" s="105" t="s">
        <v>337</v>
      </c>
      <c r="E7906" s="87" t="e">
        <f t="shared" si="196"/>
        <v>#N/A</v>
      </c>
      <c r="F7906" s="69" t="e">
        <f t="shared" si="196"/>
        <v>#N/A</v>
      </c>
      <c r="G7906" s="69" t="e">
        <f t="shared" si="196"/>
        <v>#N/A</v>
      </c>
      <c r="H7906" s="69" t="e">
        <f t="shared" si="196"/>
        <v>#N/A</v>
      </c>
      <c r="I7906" s="69" t="e">
        <f t="shared" si="196"/>
        <v>#N/A</v>
      </c>
      <c r="J7906" s="70" t="e">
        <f t="shared" si="196"/>
        <v>#N/A</v>
      </c>
      <c r="K7906" s="118" t="e">
        <f>VLOOKUP(B7906,WB.GDP.2001,'WB (WDI)'!$AR$2,FALSE)</f>
        <v>#N/A</v>
      </c>
      <c r="L7906" s="112" t="e">
        <f>VLOOKUP($B7906,WB.UNEMP.2001,'WB (WDI)'!$AR$2,FALSE)</f>
        <v>#N/A</v>
      </c>
    </row>
    <row r="7907" spans="1:12" x14ac:dyDescent="0.25">
      <c r="A7907" s="103">
        <v>2001</v>
      </c>
      <c r="B7907" s="104" t="s">
        <v>430</v>
      </c>
      <c r="C7907" s="105" t="s">
        <v>431</v>
      </c>
      <c r="D7907" s="105" t="s">
        <v>337</v>
      </c>
      <c r="E7907" s="87">
        <f t="shared" si="196"/>
        <v>7.9945303584930922</v>
      </c>
      <c r="F7907" s="69">
        <f t="shared" si="196"/>
        <v>5.9966937437754257</v>
      </c>
      <c r="G7907" s="69">
        <f t="shared" si="196"/>
        <v>7.5958225528902519</v>
      </c>
      <c r="H7907" s="69">
        <f t="shared" si="196"/>
        <v>9.6609947550917532</v>
      </c>
      <c r="I7907" s="69">
        <f t="shared" si="196"/>
        <v>8.9790492069223102</v>
      </c>
      <c r="J7907" s="70">
        <f t="shared" si="196"/>
        <v>7.7400915337857237</v>
      </c>
      <c r="K7907" s="118">
        <f>VLOOKUP(B7907,WB.GDP.2001,'WB (WDI)'!$AR$2,FALSE)</f>
        <v>97475.829686960715</v>
      </c>
      <c r="L7907" s="112">
        <f>VLOOKUP($B7907,WB.UNEMP.2001,'WB (WDI)'!$AR$2,FALSE)</f>
        <v>1.8099999427795399</v>
      </c>
    </row>
    <row r="7908" spans="1:12" x14ac:dyDescent="0.25">
      <c r="A7908" s="103">
        <v>2001</v>
      </c>
      <c r="B7908" s="104" t="s">
        <v>432</v>
      </c>
      <c r="C7908" s="105" t="s">
        <v>433</v>
      </c>
      <c r="D7908" s="105" t="s">
        <v>337</v>
      </c>
      <c r="E7908" s="87" t="e">
        <f t="shared" si="196"/>
        <v>#N/A</v>
      </c>
      <c r="F7908" s="69" t="e">
        <f t="shared" si="196"/>
        <v>#N/A</v>
      </c>
      <c r="G7908" s="69" t="e">
        <f t="shared" si="196"/>
        <v>#N/A</v>
      </c>
      <c r="H7908" s="69" t="e">
        <f t="shared" si="196"/>
        <v>#N/A</v>
      </c>
      <c r="I7908" s="69" t="e">
        <f t="shared" si="196"/>
        <v>#N/A</v>
      </c>
      <c r="J7908" s="70" t="e">
        <f t="shared" si="196"/>
        <v>#N/A</v>
      </c>
      <c r="K7908" s="118" t="e">
        <f>VLOOKUP(B7908,WB.GDP.2001,'WB (WDI)'!$AR$2,FALSE)</f>
        <v>#N/A</v>
      </c>
      <c r="L7908" s="112" t="e">
        <f>VLOOKUP($B7908,WB.UNEMP.2001,'WB (WDI)'!$AR$2,FALSE)</f>
        <v>#N/A</v>
      </c>
    </row>
    <row r="7909" spans="1:12" x14ac:dyDescent="0.25">
      <c r="A7909" s="103">
        <v>2001</v>
      </c>
      <c r="B7909" s="104" t="s">
        <v>434</v>
      </c>
      <c r="C7909" s="105" t="s">
        <v>435</v>
      </c>
      <c r="D7909" s="105" t="s">
        <v>337</v>
      </c>
      <c r="E7909" s="87">
        <f t="shared" si="196"/>
        <v>7.7988014041559053</v>
      </c>
      <c r="F7909" s="69">
        <f t="shared" si="196"/>
        <v>5.0526454578494064</v>
      </c>
      <c r="G7909" s="69">
        <f t="shared" si="196"/>
        <v>7.8627828706173082</v>
      </c>
      <c r="H7909" s="69">
        <f t="shared" si="196"/>
        <v>9.4578040058440571</v>
      </c>
      <c r="I7909" s="69">
        <f t="shared" si="196"/>
        <v>9.0905143016276142</v>
      </c>
      <c r="J7909" s="70">
        <f t="shared" si="196"/>
        <v>7.5302603848411431</v>
      </c>
      <c r="K7909" s="118">
        <f>VLOOKUP(B7909,WB.GDP.2001,'WB (WDI)'!$AR$2,FALSE)</f>
        <v>48314.595455157505</v>
      </c>
      <c r="L7909" s="112">
        <f>VLOOKUP($B7909,WB.UNEMP.2001,'WB (WDI)'!$AR$2,FALSE)</f>
        <v>2.1199998855590798</v>
      </c>
    </row>
    <row r="7910" spans="1:12" x14ac:dyDescent="0.25">
      <c r="A7910" s="103">
        <v>2001</v>
      </c>
      <c r="B7910" s="104" t="s">
        <v>436</v>
      </c>
      <c r="C7910" s="105" t="s">
        <v>437</v>
      </c>
      <c r="D7910" s="105" t="s">
        <v>337</v>
      </c>
      <c r="E7910" s="87">
        <f t="shared" si="196"/>
        <v>8.5892333961433724</v>
      </c>
      <c r="F7910" s="69">
        <f t="shared" si="196"/>
        <v>8.0591588141575272</v>
      </c>
      <c r="G7910" s="69">
        <f t="shared" si="196"/>
        <v>8.316679880598894</v>
      </c>
      <c r="H7910" s="69">
        <f t="shared" si="196"/>
        <v>9.738685999678367</v>
      </c>
      <c r="I7910" s="69">
        <f t="shared" si="196"/>
        <v>9.0668976185418924</v>
      </c>
      <c r="J7910" s="70">
        <f t="shared" si="196"/>
        <v>7.7647446677401843</v>
      </c>
      <c r="K7910" s="118">
        <f>VLOOKUP(B7910,WB.GDP.2001,'WB (WDI)'!$AR$2,FALSE)</f>
        <v>58797.381512209562</v>
      </c>
      <c r="L7910" s="112">
        <f>VLOOKUP($B7910,WB.UNEMP.2001,'WB (WDI)'!$AR$2,FALSE)</f>
        <v>2.4900000095367401</v>
      </c>
    </row>
    <row r="7911" spans="1:12" x14ac:dyDescent="0.25">
      <c r="A7911" s="103">
        <v>2001</v>
      </c>
      <c r="B7911" s="104" t="s">
        <v>438</v>
      </c>
      <c r="C7911" s="105" t="s">
        <v>439</v>
      </c>
      <c r="D7911" s="105" t="s">
        <v>440</v>
      </c>
      <c r="E7911" s="87">
        <f t="shared" si="196"/>
        <v>7.9450610044109933</v>
      </c>
      <c r="F7911" s="69">
        <f t="shared" si="196"/>
        <v>6.7426355466485006</v>
      </c>
      <c r="G7911" s="69">
        <f t="shared" si="196"/>
        <v>8.0972918503536313</v>
      </c>
      <c r="H7911" s="69">
        <f t="shared" si="196"/>
        <v>9.3320720740876677</v>
      </c>
      <c r="I7911" s="69">
        <f t="shared" si="196"/>
        <v>7.6235992388694429</v>
      </c>
      <c r="J7911" s="70">
        <f t="shared" si="196"/>
        <v>7.9297063120957318</v>
      </c>
      <c r="K7911" s="118">
        <f>VLOOKUP(B7911,WB.GDP.2001,'WB (WDI)'!$AR$2,FALSE)</f>
        <v>38679.590652660401</v>
      </c>
      <c r="L7911" s="112">
        <f>VLOOKUP($B7911,WB.UNEMP.2001,'WB (WDI)'!$AR$2,FALSE)</f>
        <v>6.7399997711181596</v>
      </c>
    </row>
    <row r="7912" spans="1:12" x14ac:dyDescent="0.25">
      <c r="A7912" s="103">
        <v>2001</v>
      </c>
      <c r="B7912" s="104" t="s">
        <v>441</v>
      </c>
      <c r="C7912" s="105" t="s">
        <v>442</v>
      </c>
      <c r="D7912" s="105" t="s">
        <v>440</v>
      </c>
      <c r="E7912" s="87" t="e">
        <f t="shared" ref="E7912:J7921" si="197">IF(ISNUMBER(VLOOKUP($B7912,EFW.2001,3,FALSE))=TRUE,VLOOKUP($B7912,EFW.2001,E$2,FALSE),NA())</f>
        <v>#N/A</v>
      </c>
      <c r="F7912" s="69" t="e">
        <f t="shared" si="197"/>
        <v>#N/A</v>
      </c>
      <c r="G7912" s="69" t="e">
        <f t="shared" si="197"/>
        <v>#N/A</v>
      </c>
      <c r="H7912" s="69" t="e">
        <f t="shared" si="197"/>
        <v>#N/A</v>
      </c>
      <c r="I7912" s="69" t="e">
        <f t="shared" si="197"/>
        <v>#N/A</v>
      </c>
      <c r="J7912" s="70" t="e">
        <f t="shared" si="197"/>
        <v>#N/A</v>
      </c>
      <c r="K7912" s="118" t="e">
        <f>VLOOKUP(B7912,WB.GDP.2001,'WB (WDI)'!$AR$2,FALSE)</f>
        <v>#N/A</v>
      </c>
      <c r="L7912" s="112" t="e">
        <f>VLOOKUP($B7912,WB.UNEMP.2001,'WB (WDI)'!$AR$2,FALSE)</f>
        <v>#N/A</v>
      </c>
    </row>
    <row r="7913" spans="1:12" x14ac:dyDescent="0.25">
      <c r="A7913" s="103">
        <v>2001</v>
      </c>
      <c r="B7913" s="104" t="s">
        <v>443</v>
      </c>
      <c r="C7913" s="105" t="s">
        <v>444</v>
      </c>
      <c r="D7913" s="105" t="s">
        <v>440</v>
      </c>
      <c r="E7913" s="87" t="e">
        <f t="shared" si="197"/>
        <v>#N/A</v>
      </c>
      <c r="F7913" s="69" t="e">
        <f t="shared" si="197"/>
        <v>#N/A</v>
      </c>
      <c r="G7913" s="69" t="e">
        <f t="shared" si="197"/>
        <v>#N/A</v>
      </c>
      <c r="H7913" s="69" t="e">
        <f t="shared" si="197"/>
        <v>#N/A</v>
      </c>
      <c r="I7913" s="69" t="e">
        <f t="shared" si="197"/>
        <v>#N/A</v>
      </c>
      <c r="J7913" s="70" t="e">
        <f t="shared" si="197"/>
        <v>#N/A</v>
      </c>
      <c r="K7913" s="118" t="e">
        <f>VLOOKUP(B7913,WB.GDP.2001,'WB (WDI)'!$AR$2,FALSE)</f>
        <v>#N/A</v>
      </c>
      <c r="L7913" s="112" t="e">
        <f>VLOOKUP($B7913,WB.UNEMP.2001,'WB (WDI)'!$AR$2,FALSE)</f>
        <v>#N/A</v>
      </c>
    </row>
    <row r="7914" spans="1:12" x14ac:dyDescent="0.25">
      <c r="A7914" s="103">
        <v>2001</v>
      </c>
      <c r="B7914" s="104" t="s">
        <v>445</v>
      </c>
      <c r="C7914" s="105" t="s">
        <v>446</v>
      </c>
      <c r="D7914" s="105" t="s">
        <v>440</v>
      </c>
      <c r="E7914" s="87" t="e">
        <f t="shared" si="197"/>
        <v>#N/A</v>
      </c>
      <c r="F7914" s="69" t="e">
        <f t="shared" si="197"/>
        <v>#N/A</v>
      </c>
      <c r="G7914" s="69" t="e">
        <f t="shared" si="197"/>
        <v>#N/A</v>
      </c>
      <c r="H7914" s="69" t="e">
        <f t="shared" si="197"/>
        <v>#N/A</v>
      </c>
      <c r="I7914" s="69" t="e">
        <f t="shared" si="197"/>
        <v>#N/A</v>
      </c>
      <c r="J7914" s="70" t="e">
        <f t="shared" si="197"/>
        <v>#N/A</v>
      </c>
      <c r="K7914" s="118" t="e">
        <f>VLOOKUP(B7914,WB.GDP.2001,'WB (WDI)'!$AR$2,FALSE)</f>
        <v>#N/A</v>
      </c>
      <c r="L7914" s="112" t="e">
        <f>VLOOKUP($B7914,WB.UNEMP.2001,'WB (WDI)'!$AR$2,FALSE)</f>
        <v>#N/A</v>
      </c>
    </row>
    <row r="7915" spans="1:12" x14ac:dyDescent="0.25">
      <c r="A7915" s="103">
        <v>2001</v>
      </c>
      <c r="B7915" s="104" t="s">
        <v>447</v>
      </c>
      <c r="C7915" s="105" t="s">
        <v>448</v>
      </c>
      <c r="D7915" s="105" t="s">
        <v>440</v>
      </c>
      <c r="E7915" s="87">
        <f t="shared" si="197"/>
        <v>8.2283421732434441</v>
      </c>
      <c r="F7915" s="69">
        <f t="shared" si="197"/>
        <v>6.4171723351336807</v>
      </c>
      <c r="G7915" s="69">
        <f t="shared" si="197"/>
        <v>8.0146957613557248</v>
      </c>
      <c r="H7915" s="69">
        <f t="shared" si="197"/>
        <v>9.4356255042080406</v>
      </c>
      <c r="I7915" s="69">
        <f t="shared" si="197"/>
        <v>9.0048502534855732</v>
      </c>
      <c r="J7915" s="70">
        <f t="shared" si="197"/>
        <v>8.2693670120341967</v>
      </c>
      <c r="K7915" s="118">
        <f>VLOOKUP(B7915,WB.GDP.2001,'WB (WDI)'!$AR$2,FALSE)</f>
        <v>33833.939375411741</v>
      </c>
      <c r="L7915" s="112">
        <f>VLOOKUP($B7915,WB.UNEMP.2001,'WB (WDI)'!$AR$2,FALSE)</f>
        <v>5.4299998283386204</v>
      </c>
    </row>
    <row r="7916" spans="1:12" x14ac:dyDescent="0.25">
      <c r="A7916" s="103">
        <v>2001</v>
      </c>
      <c r="B7916" s="104" t="s">
        <v>449</v>
      </c>
      <c r="C7916" s="105" t="s">
        <v>450</v>
      </c>
      <c r="D7916" s="105" t="s">
        <v>440</v>
      </c>
      <c r="E7916" s="87" t="e">
        <f t="shared" si="197"/>
        <v>#N/A</v>
      </c>
      <c r="F7916" s="69" t="e">
        <f t="shared" si="197"/>
        <v>#N/A</v>
      </c>
      <c r="G7916" s="69" t="e">
        <f t="shared" si="197"/>
        <v>#N/A</v>
      </c>
      <c r="H7916" s="69" t="e">
        <f t="shared" si="197"/>
        <v>#N/A</v>
      </c>
      <c r="I7916" s="69" t="e">
        <f t="shared" si="197"/>
        <v>#N/A</v>
      </c>
      <c r="J7916" s="70" t="e">
        <f t="shared" si="197"/>
        <v>#N/A</v>
      </c>
      <c r="K7916" s="118" t="e">
        <f>VLOOKUP(B7916,WB.GDP.2001,'WB (WDI)'!$AR$2,FALSE)</f>
        <v>#N/A</v>
      </c>
      <c r="L7916" s="112" t="e">
        <f>VLOOKUP($B7916,WB.UNEMP.2001,'WB (WDI)'!$AR$2,FALSE)</f>
        <v>#N/A</v>
      </c>
    </row>
    <row r="7917" spans="1:12" x14ac:dyDescent="0.25">
      <c r="A7917" s="103">
        <v>2001</v>
      </c>
      <c r="B7917" s="104" t="s">
        <v>451</v>
      </c>
      <c r="C7917" s="105" t="s">
        <v>452</v>
      </c>
      <c r="D7917" s="105" t="s">
        <v>440</v>
      </c>
      <c r="E7917" s="87">
        <f t="shared" si="197"/>
        <v>6.9336237269456351</v>
      </c>
      <c r="F7917" s="69">
        <f t="shared" si="197"/>
        <v>6.085069530510947</v>
      </c>
      <c r="G7917" s="69">
        <f t="shared" si="197"/>
        <v>7.5786797375910986</v>
      </c>
      <c r="H7917" s="69">
        <f t="shared" si="197"/>
        <v>6.6560661974269646</v>
      </c>
      <c r="I7917" s="69">
        <f t="shared" si="197"/>
        <v>6.6197513450350618</v>
      </c>
      <c r="J7917" s="70">
        <f t="shared" si="197"/>
        <v>7.7285518241641036</v>
      </c>
      <c r="K7917" s="118">
        <f>VLOOKUP(B7917,WB.GDP.2001,'WB (WDI)'!$AR$2,FALSE)</f>
        <v>9732.4273627472412</v>
      </c>
      <c r="L7917" s="112">
        <f>VLOOKUP($B7917,WB.UNEMP.2001,'WB (WDI)'!$AR$2,FALSE)</f>
        <v>3.9500000476837198</v>
      </c>
    </row>
    <row r="7918" spans="1:12" x14ac:dyDescent="0.25">
      <c r="A7918" s="103">
        <v>2001</v>
      </c>
      <c r="B7918" s="104" t="s">
        <v>453</v>
      </c>
      <c r="C7918" s="105" t="s">
        <v>454</v>
      </c>
      <c r="D7918" s="105" t="s">
        <v>440</v>
      </c>
      <c r="E7918" s="87" t="e">
        <f t="shared" si="197"/>
        <v>#N/A</v>
      </c>
      <c r="F7918" s="69" t="e">
        <f t="shared" si="197"/>
        <v>#N/A</v>
      </c>
      <c r="G7918" s="69" t="e">
        <f t="shared" si="197"/>
        <v>#N/A</v>
      </c>
      <c r="H7918" s="69" t="e">
        <f t="shared" si="197"/>
        <v>#N/A</v>
      </c>
      <c r="I7918" s="69" t="e">
        <f t="shared" si="197"/>
        <v>#N/A</v>
      </c>
      <c r="J7918" s="70" t="e">
        <f t="shared" si="197"/>
        <v>#N/A</v>
      </c>
      <c r="K7918" s="118" t="e">
        <f>VLOOKUP(B7918,WB.GDP.2001,'WB (WDI)'!$AR$2,FALSE)</f>
        <v>#N/A</v>
      </c>
      <c r="L7918" s="112">
        <f>VLOOKUP($B7918,WB.UNEMP.2001,'WB (WDI)'!$AR$2,FALSE)</f>
        <v>17.2399997711182</v>
      </c>
    </row>
    <row r="7919" spans="1:12" x14ac:dyDescent="0.25">
      <c r="A7919" s="103">
        <v>2001</v>
      </c>
      <c r="B7919" s="104" t="s">
        <v>455</v>
      </c>
      <c r="C7919" s="105" t="s">
        <v>456</v>
      </c>
      <c r="D7919" s="105" t="s">
        <v>440</v>
      </c>
      <c r="E7919" s="87">
        <f t="shared" si="197"/>
        <v>5.8509650940580489</v>
      </c>
      <c r="F7919" s="69">
        <f t="shared" si="197"/>
        <v>5.9269445615246097</v>
      </c>
      <c r="G7919" s="69">
        <f t="shared" si="197"/>
        <v>3.9571101545215579</v>
      </c>
      <c r="H7919" s="69">
        <f t="shared" si="197"/>
        <v>6.4108462017959233</v>
      </c>
      <c r="I7919" s="69">
        <f t="shared" si="197"/>
        <v>5.5592048960317868</v>
      </c>
      <c r="J7919" s="70">
        <f t="shared" si="197"/>
        <v>7.400719656416368</v>
      </c>
      <c r="K7919" s="118">
        <f>VLOOKUP(B7919,WB.GDP.2001,'WB (WDI)'!$AR$2,FALSE)</f>
        <v>2809.1364526720713</v>
      </c>
      <c r="L7919" s="112">
        <f>VLOOKUP($B7919,WB.UNEMP.2001,'WB (WDI)'!$AR$2,FALSE)</f>
        <v>2.8099999427795401</v>
      </c>
    </row>
    <row r="7920" spans="1:12" x14ac:dyDescent="0.25">
      <c r="A7920" s="103">
        <v>2001</v>
      </c>
      <c r="B7920" s="104" t="s">
        <v>457</v>
      </c>
      <c r="C7920" s="105" t="s">
        <v>458</v>
      </c>
      <c r="D7920" s="105" t="s">
        <v>440</v>
      </c>
      <c r="E7920" s="87" t="e">
        <f t="shared" si="197"/>
        <v>#N/A</v>
      </c>
      <c r="F7920" s="69" t="e">
        <f t="shared" si="197"/>
        <v>#N/A</v>
      </c>
      <c r="G7920" s="69" t="e">
        <f t="shared" si="197"/>
        <v>#N/A</v>
      </c>
      <c r="H7920" s="69" t="e">
        <f t="shared" si="197"/>
        <v>#N/A</v>
      </c>
      <c r="I7920" s="69" t="e">
        <f t="shared" si="197"/>
        <v>#N/A</v>
      </c>
      <c r="J7920" s="70" t="e">
        <f t="shared" si="197"/>
        <v>#N/A</v>
      </c>
      <c r="K7920" s="118">
        <f>VLOOKUP(B7920,WB.GDP.2001,'WB (WDI)'!$AR$2,FALSE)</f>
        <v>2020.5355504477309</v>
      </c>
      <c r="L7920" s="112">
        <f>VLOOKUP($B7920,WB.UNEMP.2001,'WB (WDI)'!$AR$2,FALSE)</f>
        <v>2.1099998950958301</v>
      </c>
    </row>
    <row r="7921" spans="1:12" x14ac:dyDescent="0.25">
      <c r="A7921" s="103">
        <v>2001</v>
      </c>
      <c r="B7921" s="104" t="s">
        <v>459</v>
      </c>
      <c r="C7921" s="105" t="s">
        <v>460</v>
      </c>
      <c r="D7921" s="105" t="s">
        <v>440</v>
      </c>
      <c r="E7921" s="87" t="e">
        <f t="shared" si="197"/>
        <v>#N/A</v>
      </c>
      <c r="F7921" s="69" t="e">
        <f t="shared" si="197"/>
        <v>#N/A</v>
      </c>
      <c r="G7921" s="69" t="e">
        <f t="shared" si="197"/>
        <v>#N/A</v>
      </c>
      <c r="H7921" s="69" t="e">
        <f t="shared" si="197"/>
        <v>#N/A</v>
      </c>
      <c r="I7921" s="69" t="e">
        <f t="shared" si="197"/>
        <v>#N/A</v>
      </c>
      <c r="J7921" s="70" t="e">
        <f t="shared" si="197"/>
        <v>#N/A</v>
      </c>
      <c r="K7921" s="118">
        <f>VLOOKUP(B7921,WB.GDP.2001,'WB (WDI)'!$AR$2,FALSE)</f>
        <v>2930.0435266931408</v>
      </c>
      <c r="L7921" s="112">
        <f>VLOOKUP($B7921,WB.UNEMP.2001,'WB (WDI)'!$AR$2,FALSE)</f>
        <v>4.6900000572204599</v>
      </c>
    </row>
    <row r="7922" spans="1:12" x14ac:dyDescent="0.25">
      <c r="A7922" s="103">
        <v>2001</v>
      </c>
      <c r="B7922" s="104" t="s">
        <v>461</v>
      </c>
      <c r="C7922" s="105" t="s">
        <v>462</v>
      </c>
      <c r="D7922" s="105" t="s">
        <v>440</v>
      </c>
      <c r="E7922" s="87" t="e">
        <f t="shared" ref="E7922:J7931" si="198">IF(ISNUMBER(VLOOKUP($B7922,EFW.2001,3,FALSE))=TRUE,VLOOKUP($B7922,EFW.2001,E$2,FALSE),NA())</f>
        <v>#N/A</v>
      </c>
      <c r="F7922" s="69" t="e">
        <f t="shared" si="198"/>
        <v>#N/A</v>
      </c>
      <c r="G7922" s="69" t="e">
        <f t="shared" si="198"/>
        <v>#N/A</v>
      </c>
      <c r="H7922" s="69" t="e">
        <f t="shared" si="198"/>
        <v>#N/A</v>
      </c>
      <c r="I7922" s="69" t="e">
        <f t="shared" si="198"/>
        <v>#N/A</v>
      </c>
      <c r="J7922" s="70" t="e">
        <f t="shared" si="198"/>
        <v>#N/A</v>
      </c>
      <c r="K7922" s="118" t="e">
        <f>VLOOKUP(B7922,WB.GDP.2001,'WB (WDI)'!$AR$2,FALSE)</f>
        <v>#N/A</v>
      </c>
      <c r="L7922" s="112">
        <f>VLOOKUP($B7922,WB.UNEMP.2001,'WB (WDI)'!$AR$2,FALSE)</f>
        <v>13.210000038146999</v>
      </c>
    </row>
    <row r="7923" spans="1:12" x14ac:dyDescent="0.25">
      <c r="A7923" s="103">
        <v>2001</v>
      </c>
      <c r="B7923" s="104" t="s">
        <v>463</v>
      </c>
      <c r="C7923" s="105" t="s">
        <v>464</v>
      </c>
      <c r="D7923" s="105" t="s">
        <v>440</v>
      </c>
      <c r="E7923" s="87" t="e">
        <f t="shared" si="198"/>
        <v>#N/A</v>
      </c>
      <c r="F7923" s="69" t="e">
        <f t="shared" si="198"/>
        <v>#N/A</v>
      </c>
      <c r="G7923" s="69" t="e">
        <f t="shared" si="198"/>
        <v>#N/A</v>
      </c>
      <c r="H7923" s="69" t="e">
        <f t="shared" si="198"/>
        <v>#N/A</v>
      </c>
      <c r="I7923" s="69" t="e">
        <f t="shared" si="198"/>
        <v>#N/A</v>
      </c>
      <c r="J7923" s="70" t="e">
        <f t="shared" si="198"/>
        <v>#N/A</v>
      </c>
      <c r="K7923" s="118">
        <f>VLOOKUP(B7923,WB.GDP.2001,'WB (WDI)'!$AR$2,FALSE)</f>
        <v>2117.0181963327336</v>
      </c>
      <c r="L7923" s="112" t="e">
        <f>VLOOKUP($B7923,WB.UNEMP.2001,'WB (WDI)'!$AR$2,FALSE)</f>
        <v>#N/A</v>
      </c>
    </row>
    <row r="7924" spans="1:12" x14ac:dyDescent="0.25">
      <c r="A7924" s="103">
        <v>2001</v>
      </c>
      <c r="B7924" s="104" t="s">
        <v>465</v>
      </c>
      <c r="C7924" s="105" t="s">
        <v>466</v>
      </c>
      <c r="D7924" s="105" t="s">
        <v>440</v>
      </c>
      <c r="E7924" s="87" t="e">
        <f t="shared" si="198"/>
        <v>#N/A</v>
      </c>
      <c r="F7924" s="69" t="e">
        <f t="shared" si="198"/>
        <v>#N/A</v>
      </c>
      <c r="G7924" s="69" t="e">
        <f t="shared" si="198"/>
        <v>#N/A</v>
      </c>
      <c r="H7924" s="69" t="e">
        <f t="shared" si="198"/>
        <v>#N/A</v>
      </c>
      <c r="I7924" s="69" t="e">
        <f t="shared" si="198"/>
        <v>#N/A</v>
      </c>
      <c r="J7924" s="70" t="e">
        <f t="shared" si="198"/>
        <v>#N/A</v>
      </c>
      <c r="K7924" s="118">
        <f>VLOOKUP(B7924,WB.GDP.2001,'WB (WDI)'!$AR$2,FALSE)</f>
        <v>3604.5500888393067</v>
      </c>
      <c r="L7924" s="112" t="e">
        <f>VLOOKUP($B7924,WB.UNEMP.2001,'WB (WDI)'!$AR$2,FALSE)</f>
        <v>#N/A</v>
      </c>
    </row>
    <row r="7925" spans="1:12" x14ac:dyDescent="0.25">
      <c r="A7925" s="103">
        <v>2001</v>
      </c>
      <c r="B7925" s="104" t="s">
        <v>467</v>
      </c>
      <c r="C7925" s="105" t="s">
        <v>468</v>
      </c>
      <c r="D7925" s="105" t="s">
        <v>440</v>
      </c>
      <c r="E7925" s="87" t="e">
        <f t="shared" si="198"/>
        <v>#N/A</v>
      </c>
      <c r="F7925" s="69" t="e">
        <f t="shared" si="198"/>
        <v>#N/A</v>
      </c>
      <c r="G7925" s="69" t="e">
        <f t="shared" si="198"/>
        <v>#N/A</v>
      </c>
      <c r="H7925" s="69" t="e">
        <f t="shared" si="198"/>
        <v>#N/A</v>
      </c>
      <c r="I7925" s="69" t="e">
        <f t="shared" si="198"/>
        <v>#N/A</v>
      </c>
      <c r="J7925" s="70" t="e">
        <f t="shared" si="198"/>
        <v>#N/A</v>
      </c>
      <c r="K7925" s="118">
        <f>VLOOKUP(B7925,WB.GDP.2001,'WB (WDI)'!$AR$2,FALSE)</f>
        <v>3518.8663283842689</v>
      </c>
      <c r="L7925" s="112" t="e">
        <f>VLOOKUP($B7925,WB.UNEMP.2001,'WB (WDI)'!$AR$2,FALSE)</f>
        <v>#N/A</v>
      </c>
    </row>
    <row r="7926" spans="1:12" x14ac:dyDescent="0.25">
      <c r="A7926" s="103">
        <v>2001</v>
      </c>
      <c r="B7926" s="104" t="s">
        <v>469</v>
      </c>
      <c r="C7926" s="105" t="s">
        <v>470</v>
      </c>
      <c r="D7926" s="105" t="s">
        <v>440</v>
      </c>
      <c r="E7926" s="87" t="e">
        <f t="shared" si="198"/>
        <v>#N/A</v>
      </c>
      <c r="F7926" s="69" t="e">
        <f t="shared" si="198"/>
        <v>#N/A</v>
      </c>
      <c r="G7926" s="69" t="e">
        <f t="shared" si="198"/>
        <v>#N/A</v>
      </c>
      <c r="H7926" s="69" t="e">
        <f t="shared" si="198"/>
        <v>#N/A</v>
      </c>
      <c r="I7926" s="69" t="e">
        <f t="shared" si="198"/>
        <v>#N/A</v>
      </c>
      <c r="J7926" s="70" t="e">
        <f t="shared" si="198"/>
        <v>#N/A</v>
      </c>
      <c r="K7926" s="118" t="e">
        <f>VLOOKUP(B7926,WB.GDP.2001,'WB (WDI)'!$AR$2,FALSE)</f>
        <v>#N/A</v>
      </c>
      <c r="L7926" s="112" t="e">
        <f>VLOOKUP($B7926,WB.UNEMP.2001,'WB (WDI)'!$AR$2,FALSE)</f>
        <v>#N/A</v>
      </c>
    </row>
    <row r="7927" spans="1:12" x14ac:dyDescent="0.25">
      <c r="A7927" s="103">
        <v>2001</v>
      </c>
      <c r="B7927" s="104" t="s">
        <v>471</v>
      </c>
      <c r="C7927" s="105" t="s">
        <v>472</v>
      </c>
      <c r="D7927" s="105" t="s">
        <v>440</v>
      </c>
      <c r="E7927" s="87" t="e">
        <f t="shared" si="198"/>
        <v>#N/A</v>
      </c>
      <c r="F7927" s="69" t="e">
        <f t="shared" si="198"/>
        <v>#N/A</v>
      </c>
      <c r="G7927" s="69" t="e">
        <f t="shared" si="198"/>
        <v>#N/A</v>
      </c>
      <c r="H7927" s="69" t="e">
        <f t="shared" si="198"/>
        <v>#N/A</v>
      </c>
      <c r="I7927" s="69" t="e">
        <f t="shared" si="198"/>
        <v>#N/A</v>
      </c>
      <c r="J7927" s="70" t="e">
        <f t="shared" si="198"/>
        <v>#N/A</v>
      </c>
      <c r="K7927" s="118" t="e">
        <f>VLOOKUP(B7927,WB.GDP.2001,'WB (WDI)'!$AR$2,FALSE)</f>
        <v>#N/A</v>
      </c>
      <c r="L7927" s="112" t="e">
        <f>VLOOKUP($B7927,WB.UNEMP.2001,'WB (WDI)'!$AR$2,FALSE)</f>
        <v>#N/A</v>
      </c>
    </row>
    <row r="7928" spans="1:12" x14ac:dyDescent="0.25">
      <c r="A7928" s="103">
        <v>2001</v>
      </c>
      <c r="B7928" s="104" t="s">
        <v>473</v>
      </c>
      <c r="C7928" s="105" t="s">
        <v>474</v>
      </c>
      <c r="D7928" s="105" t="s">
        <v>440</v>
      </c>
      <c r="E7928" s="87" t="e">
        <f t="shared" si="198"/>
        <v>#N/A</v>
      </c>
      <c r="F7928" s="69" t="e">
        <f t="shared" si="198"/>
        <v>#N/A</v>
      </c>
      <c r="G7928" s="69" t="e">
        <f t="shared" si="198"/>
        <v>#N/A</v>
      </c>
      <c r="H7928" s="69" t="e">
        <f t="shared" si="198"/>
        <v>#N/A</v>
      </c>
      <c r="I7928" s="69" t="e">
        <f t="shared" si="198"/>
        <v>#N/A</v>
      </c>
      <c r="J7928" s="70" t="e">
        <f t="shared" si="198"/>
        <v>#N/A</v>
      </c>
      <c r="K7928" s="118">
        <f>VLOOKUP(B7928,WB.GDP.2001,'WB (WDI)'!$AR$2,FALSE)</f>
        <v>14262.530077238143</v>
      </c>
      <c r="L7928" s="112" t="e">
        <f>VLOOKUP($B7928,WB.UNEMP.2001,'WB (WDI)'!$AR$2,FALSE)</f>
        <v>#N/A</v>
      </c>
    </row>
    <row r="7929" spans="1:12" x14ac:dyDescent="0.25">
      <c r="A7929" s="103">
        <v>2001</v>
      </c>
      <c r="B7929" s="104" t="s">
        <v>475</v>
      </c>
      <c r="C7929" s="105" t="s">
        <v>476</v>
      </c>
      <c r="D7929" s="105" t="s">
        <v>440</v>
      </c>
      <c r="E7929" s="87" t="e">
        <f t="shared" si="198"/>
        <v>#N/A</v>
      </c>
      <c r="F7929" s="69" t="e">
        <f t="shared" si="198"/>
        <v>#N/A</v>
      </c>
      <c r="G7929" s="69" t="e">
        <f t="shared" si="198"/>
        <v>#N/A</v>
      </c>
      <c r="H7929" s="69" t="e">
        <f t="shared" si="198"/>
        <v>#N/A</v>
      </c>
      <c r="I7929" s="69" t="e">
        <f t="shared" si="198"/>
        <v>#N/A</v>
      </c>
      <c r="J7929" s="70" t="e">
        <f t="shared" si="198"/>
        <v>#N/A</v>
      </c>
      <c r="K7929" s="118" t="e">
        <f>VLOOKUP(B7929,WB.GDP.2001,'WB (WDI)'!$AR$2,FALSE)</f>
        <v>#N/A</v>
      </c>
      <c r="L7929" s="112" t="e">
        <f>VLOOKUP($B7929,WB.UNEMP.2001,'WB (WDI)'!$AR$2,FALSE)</f>
        <v>#N/A</v>
      </c>
    </row>
    <row r="7930" spans="1:12" x14ac:dyDescent="0.25">
      <c r="A7930" s="103">
        <v>2001</v>
      </c>
      <c r="B7930" s="104" t="s">
        <v>477</v>
      </c>
      <c r="C7930" s="105" t="s">
        <v>478</v>
      </c>
      <c r="D7930" s="105" t="s">
        <v>440</v>
      </c>
      <c r="E7930" s="87" t="e">
        <f t="shared" si="198"/>
        <v>#N/A</v>
      </c>
      <c r="F7930" s="69" t="e">
        <f t="shared" si="198"/>
        <v>#N/A</v>
      </c>
      <c r="G7930" s="69" t="e">
        <f t="shared" si="198"/>
        <v>#N/A</v>
      </c>
      <c r="H7930" s="69" t="e">
        <f t="shared" si="198"/>
        <v>#N/A</v>
      </c>
      <c r="I7930" s="69" t="e">
        <f t="shared" si="198"/>
        <v>#N/A</v>
      </c>
      <c r="J7930" s="70" t="e">
        <f t="shared" si="198"/>
        <v>#N/A</v>
      </c>
      <c r="K7930" s="118" t="e">
        <f>VLOOKUP(B7930,WB.GDP.2001,'WB (WDI)'!$AR$2,FALSE)</f>
        <v>#N/A</v>
      </c>
      <c r="L7930" s="112" t="e">
        <f>VLOOKUP($B7930,WB.UNEMP.2001,'WB (WDI)'!$AR$2,FALSE)</f>
        <v>#N/A</v>
      </c>
    </row>
    <row r="7931" spans="1:12" x14ac:dyDescent="0.25">
      <c r="A7931" s="103">
        <v>2001</v>
      </c>
      <c r="B7931" s="104" t="s">
        <v>479</v>
      </c>
      <c r="C7931" s="105" t="s">
        <v>480</v>
      </c>
      <c r="D7931" s="105" t="s">
        <v>440</v>
      </c>
      <c r="E7931" s="87" t="e">
        <f t="shared" si="198"/>
        <v>#N/A</v>
      </c>
      <c r="F7931" s="69" t="e">
        <f t="shared" si="198"/>
        <v>#N/A</v>
      </c>
      <c r="G7931" s="69" t="e">
        <f t="shared" si="198"/>
        <v>#N/A</v>
      </c>
      <c r="H7931" s="69" t="e">
        <f t="shared" si="198"/>
        <v>#N/A</v>
      </c>
      <c r="I7931" s="69" t="e">
        <f t="shared" si="198"/>
        <v>#N/A</v>
      </c>
      <c r="J7931" s="70" t="e">
        <f t="shared" si="198"/>
        <v>#N/A</v>
      </c>
      <c r="K7931" s="118" t="e">
        <f>VLOOKUP(B7931,WB.GDP.2001,'WB (WDI)'!$AR$2,FALSE)</f>
        <v>#N/A</v>
      </c>
      <c r="L7931" s="112" t="e">
        <f>VLOOKUP($B7931,WB.UNEMP.2001,'WB (WDI)'!$AR$2,FALSE)</f>
        <v>#N/A</v>
      </c>
    </row>
    <row r="7932" spans="1:12" x14ac:dyDescent="0.25">
      <c r="A7932" s="103">
        <v>2001</v>
      </c>
      <c r="B7932" s="104" t="s">
        <v>481</v>
      </c>
      <c r="C7932" s="105" t="s">
        <v>482</v>
      </c>
      <c r="D7932" s="105" t="s">
        <v>440</v>
      </c>
      <c r="E7932" s="87" t="e">
        <f t="shared" ref="E7932:J7939" si="199">IF(ISNUMBER(VLOOKUP($B7932,EFW.2001,3,FALSE))=TRUE,VLOOKUP($B7932,EFW.2001,E$2,FALSE),NA())</f>
        <v>#N/A</v>
      </c>
      <c r="F7932" s="69" t="e">
        <f t="shared" si="199"/>
        <v>#N/A</v>
      </c>
      <c r="G7932" s="69" t="e">
        <f t="shared" si="199"/>
        <v>#N/A</v>
      </c>
      <c r="H7932" s="69" t="e">
        <f t="shared" si="199"/>
        <v>#N/A</v>
      </c>
      <c r="I7932" s="69" t="e">
        <f t="shared" si="199"/>
        <v>#N/A</v>
      </c>
      <c r="J7932" s="70" t="e">
        <f t="shared" si="199"/>
        <v>#N/A</v>
      </c>
      <c r="K7932" s="118" t="e">
        <f>VLOOKUP(B7932,WB.GDP.2001,'WB (WDI)'!$AR$2,FALSE)</f>
        <v>#N/A</v>
      </c>
      <c r="L7932" s="112">
        <f>VLOOKUP($B7932,WB.UNEMP.2001,'WB (WDI)'!$AR$2,FALSE)</f>
        <v>11.670000076293899</v>
      </c>
    </row>
    <row r="7933" spans="1:12" x14ac:dyDescent="0.25">
      <c r="A7933" s="103">
        <v>2001</v>
      </c>
      <c r="B7933" s="104" t="s">
        <v>483</v>
      </c>
      <c r="C7933" s="105" t="s">
        <v>484</v>
      </c>
      <c r="D7933" s="105" t="s">
        <v>440</v>
      </c>
      <c r="E7933" s="87" t="e">
        <f t="shared" si="199"/>
        <v>#N/A</v>
      </c>
      <c r="F7933" s="69" t="e">
        <f t="shared" si="199"/>
        <v>#N/A</v>
      </c>
      <c r="G7933" s="69" t="e">
        <f t="shared" si="199"/>
        <v>#N/A</v>
      </c>
      <c r="H7933" s="69" t="e">
        <f t="shared" si="199"/>
        <v>#N/A</v>
      </c>
      <c r="I7933" s="69" t="e">
        <f t="shared" si="199"/>
        <v>#N/A</v>
      </c>
      <c r="J7933" s="70" t="e">
        <f t="shared" si="199"/>
        <v>#N/A</v>
      </c>
      <c r="K7933" s="118" t="e">
        <f>VLOOKUP(B7933,WB.GDP.2001,'WB (WDI)'!$AR$2,FALSE)</f>
        <v>#N/A</v>
      </c>
      <c r="L7933" s="112" t="e">
        <f>VLOOKUP($B7933,WB.UNEMP.2001,'WB (WDI)'!$AR$2,FALSE)</f>
        <v>#N/A</v>
      </c>
    </row>
    <row r="7934" spans="1:12" x14ac:dyDescent="0.25">
      <c r="A7934" s="103">
        <v>2001</v>
      </c>
      <c r="B7934" s="104" t="s">
        <v>485</v>
      </c>
      <c r="C7934" s="105" t="s">
        <v>486</v>
      </c>
      <c r="D7934" s="105" t="s">
        <v>440</v>
      </c>
      <c r="E7934" s="87" t="e">
        <f t="shared" si="199"/>
        <v>#N/A</v>
      </c>
      <c r="F7934" s="69" t="e">
        <f t="shared" si="199"/>
        <v>#N/A</v>
      </c>
      <c r="G7934" s="69" t="e">
        <f t="shared" si="199"/>
        <v>#N/A</v>
      </c>
      <c r="H7934" s="69" t="e">
        <f t="shared" si="199"/>
        <v>#N/A</v>
      </c>
      <c r="I7934" s="69" t="e">
        <f t="shared" si="199"/>
        <v>#N/A</v>
      </c>
      <c r="J7934" s="70" t="e">
        <f t="shared" si="199"/>
        <v>#N/A</v>
      </c>
      <c r="K7934" s="118" t="e">
        <f>VLOOKUP(B7934,WB.GDP.2001,'WB (WDI)'!$AR$2,FALSE)</f>
        <v>#N/A</v>
      </c>
      <c r="L7934" s="112" t="e">
        <f>VLOOKUP($B7934,WB.UNEMP.2001,'WB (WDI)'!$AR$2,FALSE)</f>
        <v>#N/A</v>
      </c>
    </row>
    <row r="7935" spans="1:12" x14ac:dyDescent="0.25">
      <c r="A7935" s="103">
        <v>2001</v>
      </c>
      <c r="B7935" s="104" t="s">
        <v>487</v>
      </c>
      <c r="C7935" s="105" t="s">
        <v>488</v>
      </c>
      <c r="D7935" s="105" t="s">
        <v>440</v>
      </c>
      <c r="E7935" s="87" t="e">
        <f t="shared" si="199"/>
        <v>#N/A</v>
      </c>
      <c r="F7935" s="69" t="e">
        <f t="shared" si="199"/>
        <v>#N/A</v>
      </c>
      <c r="G7935" s="69" t="e">
        <f t="shared" si="199"/>
        <v>#N/A</v>
      </c>
      <c r="H7935" s="69" t="e">
        <f t="shared" si="199"/>
        <v>#N/A</v>
      </c>
      <c r="I7935" s="69" t="e">
        <f t="shared" si="199"/>
        <v>#N/A</v>
      </c>
      <c r="J7935" s="70" t="e">
        <f t="shared" si="199"/>
        <v>#N/A</v>
      </c>
      <c r="K7935" s="118">
        <f>VLOOKUP(B7935,WB.GDP.2001,'WB (WDI)'!$AR$2,FALSE)</f>
        <v>5119.464825504544</v>
      </c>
      <c r="L7935" s="112">
        <f>VLOOKUP($B7935,WB.UNEMP.2001,'WB (WDI)'!$AR$2,FALSE)</f>
        <v>4.96000003814697</v>
      </c>
    </row>
    <row r="7936" spans="1:12" x14ac:dyDescent="0.25">
      <c r="A7936" s="103">
        <v>2001</v>
      </c>
      <c r="B7936" s="104" t="s">
        <v>489</v>
      </c>
      <c r="C7936" s="105" t="s">
        <v>490</v>
      </c>
      <c r="D7936" s="105" t="s">
        <v>440</v>
      </c>
      <c r="E7936" s="87" t="e">
        <f t="shared" si="199"/>
        <v>#N/A</v>
      </c>
      <c r="F7936" s="69" t="e">
        <f t="shared" si="199"/>
        <v>#N/A</v>
      </c>
      <c r="G7936" s="69" t="e">
        <f t="shared" si="199"/>
        <v>#N/A</v>
      </c>
      <c r="H7936" s="69" t="e">
        <f t="shared" si="199"/>
        <v>#N/A</v>
      </c>
      <c r="I7936" s="69" t="e">
        <f t="shared" si="199"/>
        <v>#N/A</v>
      </c>
      <c r="J7936" s="70" t="e">
        <f t="shared" si="199"/>
        <v>#N/A</v>
      </c>
      <c r="K7936" s="118" t="e">
        <f>VLOOKUP(B7936,WB.GDP.2001,'WB (WDI)'!$AR$2,FALSE)</f>
        <v>#N/A</v>
      </c>
      <c r="L7936" s="112" t="e">
        <f>VLOOKUP($B7936,WB.UNEMP.2001,'WB (WDI)'!$AR$2,FALSE)</f>
        <v>#N/A</v>
      </c>
    </row>
    <row r="7937" spans="1:12" x14ac:dyDescent="0.25">
      <c r="A7937" s="103">
        <v>2001</v>
      </c>
      <c r="B7937" s="104" t="s">
        <v>491</v>
      </c>
      <c r="C7937" s="105" t="s">
        <v>492</v>
      </c>
      <c r="D7937" s="105" t="s">
        <v>440</v>
      </c>
      <c r="E7937" s="87" t="e">
        <f t="shared" si="199"/>
        <v>#N/A</v>
      </c>
      <c r="F7937" s="69" t="e">
        <f t="shared" si="199"/>
        <v>#N/A</v>
      </c>
      <c r="G7937" s="69" t="e">
        <f t="shared" si="199"/>
        <v>#N/A</v>
      </c>
      <c r="H7937" s="69" t="e">
        <f t="shared" si="199"/>
        <v>#N/A</v>
      </c>
      <c r="I7937" s="69" t="e">
        <f t="shared" si="199"/>
        <v>#N/A</v>
      </c>
      <c r="J7937" s="70" t="e">
        <f t="shared" si="199"/>
        <v>#N/A</v>
      </c>
      <c r="K7937" s="118">
        <f>VLOOKUP(B7937,WB.GDP.2001,'WB (WDI)'!$AR$2,FALSE)</f>
        <v>5199.3509085413089</v>
      </c>
      <c r="L7937" s="112">
        <f>VLOOKUP($B7937,WB.UNEMP.2001,'WB (WDI)'!$AR$2,FALSE)</f>
        <v>4.1700000762939498</v>
      </c>
    </row>
    <row r="7938" spans="1:12" x14ac:dyDescent="0.25">
      <c r="A7938" s="103">
        <v>2001</v>
      </c>
      <c r="B7938" s="104" t="s">
        <v>493</v>
      </c>
      <c r="C7938" s="105" t="s">
        <v>494</v>
      </c>
      <c r="D7938" s="105" t="s">
        <v>440</v>
      </c>
      <c r="E7938" s="87" t="e">
        <f t="shared" si="199"/>
        <v>#N/A</v>
      </c>
      <c r="F7938" s="69" t="e">
        <f t="shared" si="199"/>
        <v>#N/A</v>
      </c>
      <c r="G7938" s="69" t="e">
        <f t="shared" si="199"/>
        <v>#N/A</v>
      </c>
      <c r="H7938" s="69" t="e">
        <f t="shared" si="199"/>
        <v>#N/A</v>
      </c>
      <c r="I7938" s="69" t="e">
        <f t="shared" si="199"/>
        <v>#N/A</v>
      </c>
      <c r="J7938" s="70" t="e">
        <f t="shared" si="199"/>
        <v>#N/A</v>
      </c>
      <c r="K7938" s="118">
        <f>VLOOKUP(B7938,WB.GDP.2001,'WB (WDI)'!$AR$2,FALSE)</f>
        <v>3375.2237793597224</v>
      </c>
      <c r="L7938" s="112" t="e">
        <f>VLOOKUP($B7938,WB.UNEMP.2001,'WB (WDI)'!$AR$2,FALSE)</f>
        <v>#N/A</v>
      </c>
    </row>
    <row r="7939" spans="1:12" ht="15.75" thickBot="1" x14ac:dyDescent="0.3">
      <c r="A7939" s="103">
        <v>2001</v>
      </c>
      <c r="B7939" s="104" t="s">
        <v>495</v>
      </c>
      <c r="C7939" s="105" t="s">
        <v>496</v>
      </c>
      <c r="D7939" s="105" t="s">
        <v>440</v>
      </c>
      <c r="E7939" s="88" t="e">
        <f t="shared" si="199"/>
        <v>#N/A</v>
      </c>
      <c r="F7939" s="56" t="e">
        <f t="shared" si="199"/>
        <v>#N/A</v>
      </c>
      <c r="G7939" s="56" t="e">
        <f t="shared" si="199"/>
        <v>#N/A</v>
      </c>
      <c r="H7939" s="56" t="e">
        <f t="shared" si="199"/>
        <v>#N/A</v>
      </c>
      <c r="I7939" s="56" t="e">
        <f t="shared" si="199"/>
        <v>#N/A</v>
      </c>
      <c r="J7939" s="71" t="e">
        <f t="shared" si="199"/>
        <v>#N/A</v>
      </c>
      <c r="K7939" s="119" t="e">
        <f>VLOOKUP(B7939,WB.GDP.2001,'WB (WDI)'!$AR$2,FALSE)</f>
        <v>#N/A</v>
      </c>
      <c r="L7939" s="113" t="e">
        <f>VLOOKUP($B7939,WB.UNEMP.2001,'WB (WDI)'!$AR$2,FALSE)</f>
        <v>#N/A</v>
      </c>
    </row>
    <row r="7940" spans="1:12" x14ac:dyDescent="0.25">
      <c r="A7940" s="109">
        <v>2002</v>
      </c>
      <c r="B7940" s="110" t="s">
        <v>4</v>
      </c>
      <c r="C7940" s="111" t="s">
        <v>5</v>
      </c>
      <c r="D7940" s="111" t="s">
        <v>6</v>
      </c>
      <c r="E7940" s="86">
        <f t="shared" ref="E7940:J7949" si="200">IF(ISNUMBER(VLOOKUP($B7940,EFW.2002,3,FALSE))=TRUE,VLOOKUP($B7940,EFW.2002,E$2,FALSE),NA())</f>
        <v>4.8333172069014214</v>
      </c>
      <c r="F7940" s="69">
        <f t="shared" si="200"/>
        <v>3.8264941004984352</v>
      </c>
      <c r="G7940" s="69">
        <f t="shared" si="200"/>
        <v>3.6310422194024583</v>
      </c>
      <c r="H7940" s="69">
        <f t="shared" si="200"/>
        <v>7.081916412129269</v>
      </c>
      <c r="I7940" s="69">
        <f t="shared" si="200"/>
        <v>5.043505762736685</v>
      </c>
      <c r="J7940" s="70">
        <f t="shared" si="200"/>
        <v>4.5836275397402568</v>
      </c>
      <c r="K7940" s="118">
        <f>VLOOKUP(B7940,WB.GDP.2002,'WB (WDI)'!$AS$2,FALSE)</f>
        <v>9232.4278126688569</v>
      </c>
      <c r="L7940" s="112">
        <f>VLOOKUP($B7940,WB.UNEMP.2002,'WB (WDI)'!$AS$2,FALSE)</f>
        <v>25.899999618530298</v>
      </c>
    </row>
    <row r="7941" spans="1:12" x14ac:dyDescent="0.25">
      <c r="A7941" s="103">
        <v>2002</v>
      </c>
      <c r="B7941" s="104" t="s">
        <v>7</v>
      </c>
      <c r="C7941" s="105" t="s">
        <v>8</v>
      </c>
      <c r="D7941" s="105" t="s">
        <v>6</v>
      </c>
      <c r="E7941" s="87">
        <f t="shared" si="200"/>
        <v>5.882028349126692</v>
      </c>
      <c r="F7941" s="69">
        <f t="shared" si="200"/>
        <v>5.2413918635139165</v>
      </c>
      <c r="G7941" s="69">
        <f t="shared" si="200"/>
        <v>4.2748645018294154</v>
      </c>
      <c r="H7941" s="69">
        <f t="shared" si="200"/>
        <v>9.6789459470216954</v>
      </c>
      <c r="I7941" s="69">
        <f t="shared" si="200"/>
        <v>5.178411863722733</v>
      </c>
      <c r="J7941" s="70">
        <f t="shared" si="200"/>
        <v>5.0365275695456999</v>
      </c>
      <c r="K7941" s="118">
        <f>VLOOKUP(B7941,WB.GDP.2002,'WB (WDI)'!$AS$2,FALSE)</f>
        <v>7905.4126301517063</v>
      </c>
      <c r="L7941" s="112">
        <f>VLOOKUP($B7941,WB.UNEMP.2002,'WB (WDI)'!$AS$2,FALSE)</f>
        <v>10.0100002288818</v>
      </c>
    </row>
    <row r="7942" spans="1:12" x14ac:dyDescent="0.25">
      <c r="A7942" s="103">
        <v>2002</v>
      </c>
      <c r="B7942" s="104" t="s">
        <v>9</v>
      </c>
      <c r="C7942" s="105" t="s">
        <v>10</v>
      </c>
      <c r="D7942" s="105" t="s">
        <v>6</v>
      </c>
      <c r="E7942" s="87" t="e">
        <f t="shared" si="200"/>
        <v>#N/A</v>
      </c>
      <c r="F7942" s="69" t="e">
        <f t="shared" si="200"/>
        <v>#N/A</v>
      </c>
      <c r="G7942" s="69" t="e">
        <f t="shared" si="200"/>
        <v>#N/A</v>
      </c>
      <c r="H7942" s="69" t="e">
        <f t="shared" si="200"/>
        <v>#N/A</v>
      </c>
      <c r="I7942" s="69" t="e">
        <f t="shared" si="200"/>
        <v>#N/A</v>
      </c>
      <c r="J7942" s="70" t="e">
        <f t="shared" si="200"/>
        <v>#N/A</v>
      </c>
      <c r="K7942" s="118">
        <f>VLOOKUP(B7942,WB.GDP.2002,'WB (WDI)'!$AS$2,FALSE)</f>
        <v>15783.121003612991</v>
      </c>
      <c r="L7942" s="112">
        <f>VLOOKUP($B7942,WB.UNEMP.2002,'WB (WDI)'!$AS$2,FALSE)</f>
        <v>19.2299995422363</v>
      </c>
    </row>
    <row r="7943" spans="1:12" x14ac:dyDescent="0.25">
      <c r="A7943" s="103">
        <v>2002</v>
      </c>
      <c r="B7943" s="104" t="s">
        <v>11</v>
      </c>
      <c r="C7943" s="105" t="s">
        <v>12</v>
      </c>
      <c r="D7943" s="105" t="s">
        <v>6</v>
      </c>
      <c r="E7943" s="87">
        <f t="shared" si="200"/>
        <v>5.990832331933718</v>
      </c>
      <c r="F7943" s="69">
        <f t="shared" si="200"/>
        <v>6.9796308734162453</v>
      </c>
      <c r="G7943" s="69">
        <f t="shared" si="200"/>
        <v>4.8910052552436971</v>
      </c>
      <c r="H7943" s="69">
        <f t="shared" si="200"/>
        <v>7.020680617794179</v>
      </c>
      <c r="I7943" s="69">
        <f t="shared" si="200"/>
        <v>5.3955585626107911</v>
      </c>
      <c r="J7943" s="70">
        <f t="shared" si="200"/>
        <v>5.6672863506036748</v>
      </c>
      <c r="K7943" s="118">
        <f>VLOOKUP(B7943,WB.GDP.2002,'WB (WDI)'!$AS$2,FALSE)</f>
        <v>4723.9460176948496</v>
      </c>
      <c r="L7943" s="112">
        <f>VLOOKUP($B7943,WB.UNEMP.2002,'WB (WDI)'!$AS$2,FALSE)</f>
        <v>11.5900001525879</v>
      </c>
    </row>
    <row r="7944" spans="1:12" x14ac:dyDescent="0.25">
      <c r="A7944" s="103">
        <v>2002</v>
      </c>
      <c r="B7944" s="104" t="s">
        <v>13</v>
      </c>
      <c r="C7944" s="105" t="s">
        <v>14</v>
      </c>
      <c r="D7944" s="105" t="s">
        <v>6</v>
      </c>
      <c r="E7944" s="87" t="e">
        <f t="shared" si="200"/>
        <v>#N/A</v>
      </c>
      <c r="F7944" s="69" t="e">
        <f t="shared" si="200"/>
        <v>#N/A</v>
      </c>
      <c r="G7944" s="69" t="e">
        <f t="shared" si="200"/>
        <v>#N/A</v>
      </c>
      <c r="H7944" s="69" t="e">
        <f t="shared" si="200"/>
        <v>#N/A</v>
      </c>
      <c r="I7944" s="69" t="e">
        <f t="shared" si="200"/>
        <v>#N/A</v>
      </c>
      <c r="J7944" s="70" t="e">
        <f t="shared" si="200"/>
        <v>#N/A</v>
      </c>
      <c r="K7944" s="118">
        <f>VLOOKUP(B7944,WB.GDP.2002,'WB (WDI)'!$AS$2,FALSE)</f>
        <v>2445.16769581177</v>
      </c>
      <c r="L7944" s="112">
        <f>VLOOKUP($B7944,WB.UNEMP.2002,'WB (WDI)'!$AS$2,FALSE)</f>
        <v>15.4799995422363</v>
      </c>
    </row>
    <row r="7945" spans="1:12" x14ac:dyDescent="0.25">
      <c r="A7945" s="103">
        <v>2002</v>
      </c>
      <c r="B7945" s="104" t="s">
        <v>15</v>
      </c>
      <c r="C7945" s="105" t="s">
        <v>16</v>
      </c>
      <c r="D7945" s="105" t="s">
        <v>6</v>
      </c>
      <c r="E7945" s="87">
        <f t="shared" si="200"/>
        <v>6.3533185615715393</v>
      </c>
      <c r="F7945" s="69">
        <f t="shared" si="200"/>
        <v>6.9315937859316863</v>
      </c>
      <c r="G7945" s="69">
        <f t="shared" si="200"/>
        <v>5.0236966993017207</v>
      </c>
      <c r="H7945" s="69">
        <f t="shared" si="200"/>
        <v>7.17957269506336</v>
      </c>
      <c r="I7945" s="69">
        <f t="shared" si="200"/>
        <v>5.8792957058366255</v>
      </c>
      <c r="J7945" s="70">
        <f t="shared" si="200"/>
        <v>6.7524339217243003</v>
      </c>
      <c r="K7945" s="118">
        <f>VLOOKUP(B7945,WB.GDP.2002,'WB (WDI)'!$AS$2,FALSE)</f>
        <v>7581.0044563762813</v>
      </c>
      <c r="L7945" s="112">
        <f>VLOOKUP($B7945,WB.UNEMP.2002,'WB (WDI)'!$AS$2,FALSE)</f>
        <v>14.550000190734901</v>
      </c>
    </row>
    <row r="7946" spans="1:12" x14ac:dyDescent="0.25">
      <c r="A7946" s="103">
        <v>2002</v>
      </c>
      <c r="B7946" s="104" t="s">
        <v>17</v>
      </c>
      <c r="C7946" s="105" t="s">
        <v>18</v>
      </c>
      <c r="D7946" s="105" t="s">
        <v>6</v>
      </c>
      <c r="E7946" s="87" t="e">
        <f t="shared" si="200"/>
        <v>#N/A</v>
      </c>
      <c r="F7946" s="69" t="e">
        <f t="shared" si="200"/>
        <v>#N/A</v>
      </c>
      <c r="G7946" s="69" t="e">
        <f t="shared" si="200"/>
        <v>#N/A</v>
      </c>
      <c r="H7946" s="69" t="e">
        <f t="shared" si="200"/>
        <v>#N/A</v>
      </c>
      <c r="I7946" s="69" t="e">
        <f t="shared" si="200"/>
        <v>#N/A</v>
      </c>
      <c r="J7946" s="70" t="e">
        <f t="shared" si="200"/>
        <v>#N/A</v>
      </c>
      <c r="K7946" s="118" t="e">
        <f>VLOOKUP(B7946,WB.GDP.2002,'WB (WDI)'!$AS$2,FALSE)</f>
        <v>#N/A</v>
      </c>
      <c r="L7946" s="112" t="e">
        <f>VLOOKUP($B7946,WB.UNEMP.2002,'WB (WDI)'!$AS$2,FALSE)</f>
        <v>#N/A</v>
      </c>
    </row>
    <row r="7947" spans="1:12" x14ac:dyDescent="0.25">
      <c r="A7947" s="103">
        <v>2002</v>
      </c>
      <c r="B7947" s="104" t="s">
        <v>19</v>
      </c>
      <c r="C7947" s="105" t="s">
        <v>20</v>
      </c>
      <c r="D7947" s="105" t="s">
        <v>6</v>
      </c>
      <c r="E7947" s="87" t="e">
        <f t="shared" si="200"/>
        <v>#N/A</v>
      </c>
      <c r="F7947" s="69" t="e">
        <f t="shared" si="200"/>
        <v>#N/A</v>
      </c>
      <c r="G7947" s="69" t="e">
        <f t="shared" si="200"/>
        <v>#N/A</v>
      </c>
      <c r="H7947" s="69" t="e">
        <f t="shared" si="200"/>
        <v>#N/A</v>
      </c>
      <c r="I7947" s="69" t="e">
        <f t="shared" si="200"/>
        <v>#N/A</v>
      </c>
      <c r="J7947" s="70" t="e">
        <f t="shared" si="200"/>
        <v>#N/A</v>
      </c>
      <c r="K7947" s="118">
        <f>VLOOKUP(B7947,WB.GDP.2002,'WB (WDI)'!$AS$2,FALSE)</f>
        <v>5240.8397320778295</v>
      </c>
      <c r="L7947" s="112">
        <f>VLOOKUP($B7947,WB.UNEMP.2002,'WB (WDI)'!$AS$2,FALSE)</f>
        <v>3.8800001144409202</v>
      </c>
    </row>
    <row r="7948" spans="1:12" x14ac:dyDescent="0.25">
      <c r="A7948" s="103">
        <v>2002</v>
      </c>
      <c r="B7948" s="104" t="s">
        <v>21</v>
      </c>
      <c r="C7948" s="105" t="s">
        <v>22</v>
      </c>
      <c r="D7948" s="105" t="s">
        <v>6</v>
      </c>
      <c r="E7948" s="87">
        <f t="shared" si="200"/>
        <v>5.9489801354974805</v>
      </c>
      <c r="F7948" s="69">
        <f t="shared" si="200"/>
        <v>7.2644581068739713</v>
      </c>
      <c r="G7948" s="69">
        <f t="shared" si="200"/>
        <v>3.8788875852224671</v>
      </c>
      <c r="H7948" s="69">
        <f t="shared" si="200"/>
        <v>6.6453377924026498</v>
      </c>
      <c r="I7948" s="69">
        <f t="shared" si="200"/>
        <v>5.4707898124169096</v>
      </c>
      <c r="J7948" s="70">
        <f t="shared" si="200"/>
        <v>6.4854273805714042</v>
      </c>
      <c r="K7948" s="118">
        <f>VLOOKUP(B7948,WB.GDP.2002,'WB (WDI)'!$AS$2,FALSE)</f>
        <v>2570.7894179630498</v>
      </c>
      <c r="L7948" s="112">
        <f>VLOOKUP($B7948,WB.UNEMP.2002,'WB (WDI)'!$AS$2,FALSE)</f>
        <v>0.68999999761581399</v>
      </c>
    </row>
    <row r="7949" spans="1:12" x14ac:dyDescent="0.25">
      <c r="A7949" s="103">
        <v>2002</v>
      </c>
      <c r="B7949" s="104" t="s">
        <v>23</v>
      </c>
      <c r="C7949" s="105" t="s">
        <v>24</v>
      </c>
      <c r="D7949" s="105" t="s">
        <v>6</v>
      </c>
      <c r="E7949" s="87">
        <f t="shared" si="200"/>
        <v>7.2016116571337108</v>
      </c>
      <c r="F7949" s="69">
        <f t="shared" si="200"/>
        <v>4.7625814246595448</v>
      </c>
      <c r="G7949" s="69">
        <f t="shared" si="200"/>
        <v>6.4444369513714692</v>
      </c>
      <c r="H7949" s="69">
        <f t="shared" si="200"/>
        <v>8.9991434403766171</v>
      </c>
      <c r="I7949" s="69">
        <f t="shared" si="200"/>
        <v>7.9841416835535082</v>
      </c>
      <c r="J7949" s="70">
        <f t="shared" si="200"/>
        <v>7.817754785707411</v>
      </c>
      <c r="K7949" s="118">
        <f>VLOOKUP(B7949,WB.GDP.2002,'WB (WDI)'!$AS$2,FALSE)</f>
        <v>11727.149299599165</v>
      </c>
      <c r="L7949" s="112">
        <f>VLOOKUP($B7949,WB.UNEMP.2002,'WB (WDI)'!$AS$2,FALSE)</f>
        <v>21.129999160766602</v>
      </c>
    </row>
    <row r="7950" spans="1:12" x14ac:dyDescent="0.25">
      <c r="A7950" s="103">
        <v>2002</v>
      </c>
      <c r="B7950" s="104" t="s">
        <v>25</v>
      </c>
      <c r="C7950" s="105" t="s">
        <v>26</v>
      </c>
      <c r="D7950" s="105" t="s">
        <v>6</v>
      </c>
      <c r="E7950" s="87" t="e">
        <f t="shared" ref="E7950:J7959" si="201">IF(ISNUMBER(VLOOKUP($B7950,EFW.2002,3,FALSE))=TRUE,VLOOKUP($B7950,EFW.2002,E$2,FALSE),NA())</f>
        <v>#N/A</v>
      </c>
      <c r="F7950" s="69" t="e">
        <f t="shared" si="201"/>
        <v>#N/A</v>
      </c>
      <c r="G7950" s="69" t="e">
        <f t="shared" si="201"/>
        <v>#N/A</v>
      </c>
      <c r="H7950" s="69" t="e">
        <f t="shared" si="201"/>
        <v>#N/A</v>
      </c>
      <c r="I7950" s="69" t="e">
        <f t="shared" si="201"/>
        <v>#N/A</v>
      </c>
      <c r="J7950" s="70" t="e">
        <f t="shared" si="201"/>
        <v>#N/A</v>
      </c>
      <c r="K7950" s="118" t="e">
        <f>VLOOKUP(B7950,WB.GDP.2002,'WB (WDI)'!$AS$2,FALSE)</f>
        <v>#N/A</v>
      </c>
      <c r="L7950" s="112" t="e">
        <f>VLOOKUP($B7950,WB.UNEMP.2002,'WB (WDI)'!$AS$2,FALSE)</f>
        <v>#N/A</v>
      </c>
    </row>
    <row r="7951" spans="1:12" x14ac:dyDescent="0.25">
      <c r="A7951" s="103">
        <v>2002</v>
      </c>
      <c r="B7951" s="104" t="s">
        <v>27</v>
      </c>
      <c r="C7951" s="105" t="s">
        <v>28</v>
      </c>
      <c r="D7951" s="105" t="s">
        <v>6</v>
      </c>
      <c r="E7951" s="87" t="e">
        <f t="shared" si="201"/>
        <v>#N/A</v>
      </c>
      <c r="F7951" s="69" t="e">
        <f t="shared" si="201"/>
        <v>#N/A</v>
      </c>
      <c r="G7951" s="69" t="e">
        <f t="shared" si="201"/>
        <v>#N/A</v>
      </c>
      <c r="H7951" s="69" t="e">
        <f t="shared" si="201"/>
        <v>#N/A</v>
      </c>
      <c r="I7951" s="69" t="e">
        <f t="shared" si="201"/>
        <v>#N/A</v>
      </c>
      <c r="J7951" s="70" t="e">
        <f t="shared" si="201"/>
        <v>#N/A</v>
      </c>
      <c r="K7951" s="118">
        <f>VLOOKUP(B7951,WB.GDP.2002,'WB (WDI)'!$AS$2,FALSE)</f>
        <v>1362.2798430083728</v>
      </c>
      <c r="L7951" s="112">
        <f>VLOOKUP($B7951,WB.UNEMP.2002,'WB (WDI)'!$AS$2,FALSE)</f>
        <v>2.71000003814697</v>
      </c>
    </row>
    <row r="7952" spans="1:12" x14ac:dyDescent="0.25">
      <c r="A7952" s="103">
        <v>2002</v>
      </c>
      <c r="B7952" s="104" t="s">
        <v>29</v>
      </c>
      <c r="C7952" s="105" t="s">
        <v>30</v>
      </c>
      <c r="D7952" s="105" t="s">
        <v>6</v>
      </c>
      <c r="E7952" s="87">
        <f t="shared" si="201"/>
        <v>5.2743448412232361</v>
      </c>
      <c r="F7952" s="69">
        <f t="shared" si="201"/>
        <v>6.9259562675782407</v>
      </c>
      <c r="G7952" s="69">
        <f t="shared" si="201"/>
        <v>3.3182462703622431</v>
      </c>
      <c r="H7952" s="69">
        <f t="shared" si="201"/>
        <v>7.3555827242735674</v>
      </c>
      <c r="I7952" s="69">
        <f t="shared" si="201"/>
        <v>3.4096125331068174</v>
      </c>
      <c r="J7952" s="70">
        <f t="shared" si="201"/>
        <v>5.3623264107953128</v>
      </c>
      <c r="K7952" s="118">
        <f>VLOOKUP(B7952,WB.GDP.2002,'WB (WDI)'!$AS$2,FALSE)</f>
        <v>839.77852666792705</v>
      </c>
      <c r="L7952" s="112">
        <f>VLOOKUP($B7952,WB.UNEMP.2002,'WB (WDI)'!$AS$2,FALSE)</f>
        <v>1.8899999856948899</v>
      </c>
    </row>
    <row r="7953" spans="1:12" x14ac:dyDescent="0.25">
      <c r="A7953" s="103">
        <v>2002</v>
      </c>
      <c r="B7953" s="104" t="s">
        <v>31</v>
      </c>
      <c r="C7953" s="105" t="s">
        <v>32</v>
      </c>
      <c r="D7953" s="105" t="s">
        <v>6</v>
      </c>
      <c r="E7953" s="87" t="e">
        <f t="shared" si="201"/>
        <v>#N/A</v>
      </c>
      <c r="F7953" s="69" t="e">
        <f t="shared" si="201"/>
        <v>#N/A</v>
      </c>
      <c r="G7953" s="69" t="e">
        <f t="shared" si="201"/>
        <v>#N/A</v>
      </c>
      <c r="H7953" s="69" t="e">
        <f t="shared" si="201"/>
        <v>#N/A</v>
      </c>
      <c r="I7953" s="69" t="e">
        <f t="shared" si="201"/>
        <v>#N/A</v>
      </c>
      <c r="J7953" s="70" t="e">
        <f t="shared" si="201"/>
        <v>#N/A</v>
      </c>
      <c r="K7953" s="118">
        <f>VLOOKUP(B7953,WB.GDP.2002,'WB (WDI)'!$AS$2,FALSE)</f>
        <v>4228.5512674716138</v>
      </c>
      <c r="L7953" s="112">
        <f>VLOOKUP($B7953,WB.UNEMP.2002,'WB (WDI)'!$AS$2,FALSE)</f>
        <v>10.810000419616699</v>
      </c>
    </row>
    <row r="7954" spans="1:12" x14ac:dyDescent="0.25">
      <c r="A7954" s="103">
        <v>2002</v>
      </c>
      <c r="B7954" s="104" t="s">
        <v>33</v>
      </c>
      <c r="C7954" s="105" t="s">
        <v>34</v>
      </c>
      <c r="D7954" s="105" t="s">
        <v>6</v>
      </c>
      <c r="E7954" s="87">
        <f t="shared" si="201"/>
        <v>5.5445866072281991</v>
      </c>
      <c r="F7954" s="69">
        <f t="shared" si="201"/>
        <v>6.7653402200939023</v>
      </c>
      <c r="G7954" s="69">
        <f t="shared" si="201"/>
        <v>3.226900378795146</v>
      </c>
      <c r="H7954" s="69">
        <f t="shared" si="201"/>
        <v>6.8806039286476803</v>
      </c>
      <c r="I7954" s="69">
        <f t="shared" si="201"/>
        <v>4.8598204092690143</v>
      </c>
      <c r="J7954" s="70">
        <f t="shared" si="201"/>
        <v>5.9902680993352577</v>
      </c>
      <c r="K7954" s="118">
        <f>VLOOKUP(B7954,WB.GDP.2002,'WB (WDI)'!$AS$2,FALSE)</f>
        <v>2837.9612328015696</v>
      </c>
      <c r="L7954" s="112">
        <f>VLOOKUP($B7954,WB.UNEMP.2002,'WB (WDI)'!$AS$2,FALSE)</f>
        <v>6.6799998283386204</v>
      </c>
    </row>
    <row r="7955" spans="1:12" x14ac:dyDescent="0.25">
      <c r="A7955" s="103">
        <v>2002</v>
      </c>
      <c r="B7955" s="104" t="s">
        <v>35</v>
      </c>
      <c r="C7955" s="105" t="s">
        <v>36</v>
      </c>
      <c r="D7955" s="105" t="s">
        <v>6</v>
      </c>
      <c r="E7955" s="87">
        <f t="shared" si="201"/>
        <v>5.2084692996415907</v>
      </c>
      <c r="F7955" s="69">
        <f t="shared" si="201"/>
        <v>6.0274196590018363</v>
      </c>
      <c r="G7955" s="69">
        <f t="shared" si="201"/>
        <v>2.8622281232961297</v>
      </c>
      <c r="H7955" s="69">
        <f t="shared" si="201"/>
        <v>7.2257259526804738</v>
      </c>
      <c r="I7955" s="69">
        <f t="shared" si="201"/>
        <v>4.4808866463913528</v>
      </c>
      <c r="J7955" s="70">
        <f t="shared" si="201"/>
        <v>5.4460861168381562</v>
      </c>
      <c r="K7955" s="118">
        <f>VLOOKUP(B7955,WB.GDP.2002,'WB (WDI)'!$AS$2,FALSE)</f>
        <v>1077.9544108614818</v>
      </c>
      <c r="L7955" s="112">
        <f>VLOOKUP($B7955,WB.UNEMP.2002,'WB (WDI)'!$AS$2,FALSE)</f>
        <v>4.4899997711181596</v>
      </c>
    </row>
    <row r="7956" spans="1:12" x14ac:dyDescent="0.25">
      <c r="A7956" s="103">
        <v>2002</v>
      </c>
      <c r="B7956" s="104" t="s">
        <v>37</v>
      </c>
      <c r="C7956" s="105" t="s">
        <v>38</v>
      </c>
      <c r="D7956" s="105" t="s">
        <v>6</v>
      </c>
      <c r="E7956" s="87">
        <f t="shared" si="201"/>
        <v>5.5761352699561355</v>
      </c>
      <c r="F7956" s="69">
        <f t="shared" si="201"/>
        <v>7.7670347432583871</v>
      </c>
      <c r="G7956" s="69">
        <f t="shared" si="201"/>
        <v>3.4981156397080997</v>
      </c>
      <c r="H7956" s="69">
        <f t="shared" si="201"/>
        <v>6.1918464529814994</v>
      </c>
      <c r="I7956" s="69">
        <f t="shared" si="201"/>
        <v>5.1998845118331172</v>
      </c>
      <c r="J7956" s="70">
        <f t="shared" si="201"/>
        <v>5.2237950019995774</v>
      </c>
      <c r="K7956" s="118">
        <f>VLOOKUP(B7956,WB.GDP.2002,'WB (WDI)'!$AS$2,FALSE)</f>
        <v>1007.0619685276621</v>
      </c>
      <c r="L7956" s="112">
        <f>VLOOKUP($B7956,WB.UNEMP.2002,'WB (WDI)'!$AS$2,FALSE)</f>
        <v>1.1599999666214</v>
      </c>
    </row>
    <row r="7957" spans="1:12" x14ac:dyDescent="0.25">
      <c r="A7957" s="103">
        <v>2002</v>
      </c>
      <c r="B7957" s="104" t="s">
        <v>39</v>
      </c>
      <c r="C7957" s="105" t="s">
        <v>40</v>
      </c>
      <c r="D7957" s="105" t="s">
        <v>6</v>
      </c>
      <c r="E7957" s="87" t="e">
        <f t="shared" si="201"/>
        <v>#N/A</v>
      </c>
      <c r="F7957" s="69" t="e">
        <f t="shared" si="201"/>
        <v>#N/A</v>
      </c>
      <c r="G7957" s="69" t="e">
        <f t="shared" si="201"/>
        <v>#N/A</v>
      </c>
      <c r="H7957" s="69" t="e">
        <f t="shared" si="201"/>
        <v>#N/A</v>
      </c>
      <c r="I7957" s="69" t="e">
        <f t="shared" si="201"/>
        <v>#N/A</v>
      </c>
      <c r="J7957" s="70" t="e">
        <f t="shared" si="201"/>
        <v>#N/A</v>
      </c>
      <c r="K7957" s="118">
        <f>VLOOKUP(B7957,WB.GDP.2002,'WB (WDI)'!$AS$2,FALSE)</f>
        <v>2825.8059473449712</v>
      </c>
      <c r="L7957" s="112">
        <f>VLOOKUP($B7957,WB.UNEMP.2002,'WB (WDI)'!$AS$2,FALSE)</f>
        <v>4.6100001335143999</v>
      </c>
    </row>
    <row r="7958" spans="1:12" x14ac:dyDescent="0.25">
      <c r="A7958" s="103">
        <v>2002</v>
      </c>
      <c r="B7958" s="104" t="s">
        <v>41</v>
      </c>
      <c r="C7958" s="105" t="s">
        <v>42</v>
      </c>
      <c r="D7958" s="105" t="s">
        <v>6</v>
      </c>
      <c r="E7958" s="87">
        <f t="shared" si="201"/>
        <v>4.7051074095322711</v>
      </c>
      <c r="F7958" s="69">
        <f t="shared" si="201"/>
        <v>4.5407977352089821</v>
      </c>
      <c r="G7958" s="69">
        <f t="shared" si="201"/>
        <v>4.231573103179791</v>
      </c>
      <c r="H7958" s="69">
        <f t="shared" si="201"/>
        <v>4.2314452773940143</v>
      </c>
      <c r="I7958" s="69">
        <f t="shared" si="201"/>
        <v>5.0499729256373556</v>
      </c>
      <c r="J7958" s="70">
        <f t="shared" si="201"/>
        <v>5.4717480062412109</v>
      </c>
      <c r="K7958" s="118">
        <f>VLOOKUP(B7958,WB.GDP.2002,'WB (WDI)'!$AS$2,FALSE)</f>
        <v>4554.1888952151867</v>
      </c>
      <c r="L7958" s="112">
        <f>VLOOKUP($B7958,WB.UNEMP.2002,'WB (WDI)'!$AS$2,FALSE)</f>
        <v>20.040000915527301</v>
      </c>
    </row>
    <row r="7959" spans="1:12" x14ac:dyDescent="0.25">
      <c r="A7959" s="103">
        <v>2002</v>
      </c>
      <c r="B7959" s="104" t="s">
        <v>43</v>
      </c>
      <c r="C7959" s="105" t="s">
        <v>44</v>
      </c>
      <c r="D7959" s="105" t="s">
        <v>6</v>
      </c>
      <c r="E7959" s="87">
        <f t="shared" si="201"/>
        <v>5.5362293491477459</v>
      </c>
      <c r="F7959" s="69">
        <f t="shared" si="201"/>
        <v>7.0027663381979126</v>
      </c>
      <c r="G7959" s="69">
        <f t="shared" si="201"/>
        <v>2.333531210653498</v>
      </c>
      <c r="H7959" s="69">
        <f t="shared" si="201"/>
        <v>6.8291221271667588</v>
      </c>
      <c r="I7959" s="69">
        <f t="shared" si="201"/>
        <v>5.7747382035193358</v>
      </c>
      <c r="J7959" s="70">
        <f t="shared" si="201"/>
        <v>5.7409888662012278</v>
      </c>
      <c r="K7959" s="118">
        <f>VLOOKUP(B7959,WB.GDP.2002,'WB (WDI)'!$AS$2,FALSE)</f>
        <v>3848.7760861840147</v>
      </c>
      <c r="L7959" s="112">
        <f>VLOOKUP($B7959,WB.UNEMP.2002,'WB (WDI)'!$AS$2,FALSE)</f>
        <v>4.96000003814697</v>
      </c>
    </row>
    <row r="7960" spans="1:12" x14ac:dyDescent="0.25">
      <c r="A7960" s="103">
        <v>2002</v>
      </c>
      <c r="B7960" s="104" t="s">
        <v>45</v>
      </c>
      <c r="C7960" s="105" t="s">
        <v>46</v>
      </c>
      <c r="D7960" s="105" t="s">
        <v>6</v>
      </c>
      <c r="E7960" s="87">
        <f t="shared" ref="E7960:J7969" si="202">IF(ISNUMBER(VLOOKUP($B7960,EFW.2002,3,FALSE))=TRUE,VLOOKUP($B7960,EFW.2002,E$2,FALSE),NA())</f>
        <v>4.283439172634341</v>
      </c>
      <c r="F7960" s="69">
        <f t="shared" si="202"/>
        <v>6.5651270358414191</v>
      </c>
      <c r="G7960" s="69">
        <f t="shared" si="202"/>
        <v>2.0305990408879664</v>
      </c>
      <c r="H7960" s="69">
        <f t="shared" si="202"/>
        <v>3.095302975995355</v>
      </c>
      <c r="I7960" s="69">
        <f t="shared" si="202"/>
        <v>5.3387391460419007</v>
      </c>
      <c r="J7960" s="70">
        <f t="shared" si="202"/>
        <v>4.3874276644050649</v>
      </c>
      <c r="K7960" s="118">
        <f>VLOOKUP(B7960,WB.GDP.2002,'WB (WDI)'!$AS$2,FALSE)</f>
        <v>715.4544562440534</v>
      </c>
      <c r="L7960" s="112">
        <f>VLOOKUP($B7960,WB.UNEMP.2002,'WB (WDI)'!$AS$2,FALSE)</f>
        <v>2.9200000762939502</v>
      </c>
    </row>
    <row r="7961" spans="1:12" x14ac:dyDescent="0.25">
      <c r="A7961" s="103">
        <v>2002</v>
      </c>
      <c r="B7961" s="104" t="s">
        <v>47</v>
      </c>
      <c r="C7961" s="105" t="s">
        <v>48</v>
      </c>
      <c r="D7961" s="105" t="s">
        <v>6</v>
      </c>
      <c r="E7961" s="87" t="e">
        <f t="shared" si="202"/>
        <v>#N/A</v>
      </c>
      <c r="F7961" s="69" t="e">
        <f t="shared" si="202"/>
        <v>#N/A</v>
      </c>
      <c r="G7961" s="69" t="e">
        <f t="shared" si="202"/>
        <v>#N/A</v>
      </c>
      <c r="H7961" s="69" t="e">
        <f t="shared" si="202"/>
        <v>#N/A</v>
      </c>
      <c r="I7961" s="69" t="e">
        <f t="shared" si="202"/>
        <v>#N/A</v>
      </c>
      <c r="J7961" s="70" t="e">
        <f t="shared" si="202"/>
        <v>#N/A</v>
      </c>
      <c r="K7961" s="118" t="e">
        <f>VLOOKUP(B7961,WB.GDP.2002,'WB (WDI)'!$AS$2,FALSE)</f>
        <v>#N/A</v>
      </c>
      <c r="L7961" s="112">
        <f>VLOOKUP($B7961,WB.UNEMP.2002,'WB (WDI)'!$AS$2,FALSE)</f>
        <v>11.689999580383301</v>
      </c>
    </row>
    <row r="7962" spans="1:12" x14ac:dyDescent="0.25">
      <c r="A7962" s="103">
        <v>2002</v>
      </c>
      <c r="B7962" s="104" t="s">
        <v>49</v>
      </c>
      <c r="C7962" s="105" t="s">
        <v>50</v>
      </c>
      <c r="D7962" s="105" t="s">
        <v>6</v>
      </c>
      <c r="E7962" s="87" t="e">
        <f t="shared" si="202"/>
        <v>#N/A</v>
      </c>
      <c r="F7962" s="69" t="e">
        <f t="shared" si="202"/>
        <v>#N/A</v>
      </c>
      <c r="G7962" s="69" t="e">
        <f t="shared" si="202"/>
        <v>#N/A</v>
      </c>
      <c r="H7962" s="69" t="e">
        <f t="shared" si="202"/>
        <v>#N/A</v>
      </c>
      <c r="I7962" s="69" t="e">
        <f t="shared" si="202"/>
        <v>#N/A</v>
      </c>
      <c r="J7962" s="70" t="e">
        <f t="shared" si="202"/>
        <v>#N/A</v>
      </c>
      <c r="K7962" s="118">
        <f>VLOOKUP(B7962,WB.GDP.2002,'WB (WDI)'!$AS$2,FALSE)</f>
        <v>20084.465030426712</v>
      </c>
      <c r="L7962" s="112">
        <f>VLOOKUP($B7962,WB.UNEMP.2002,'WB (WDI)'!$AS$2,FALSE)</f>
        <v>8.5699996948242205</v>
      </c>
    </row>
    <row r="7963" spans="1:12" x14ac:dyDescent="0.25">
      <c r="A7963" s="103">
        <v>2002</v>
      </c>
      <c r="B7963" s="104" t="s">
        <v>51</v>
      </c>
      <c r="C7963" s="105" t="s">
        <v>52</v>
      </c>
      <c r="D7963" s="105" t="s">
        <v>6</v>
      </c>
      <c r="E7963" s="87" t="e">
        <f t="shared" si="202"/>
        <v>#N/A</v>
      </c>
      <c r="F7963" s="69" t="e">
        <f t="shared" si="202"/>
        <v>#N/A</v>
      </c>
      <c r="G7963" s="69" t="e">
        <f t="shared" si="202"/>
        <v>#N/A</v>
      </c>
      <c r="H7963" s="69" t="e">
        <f t="shared" si="202"/>
        <v>#N/A</v>
      </c>
      <c r="I7963" s="69" t="e">
        <f t="shared" si="202"/>
        <v>#N/A</v>
      </c>
      <c r="J7963" s="70" t="e">
        <f t="shared" si="202"/>
        <v>#N/A</v>
      </c>
      <c r="K7963" s="118" t="e">
        <f>VLOOKUP(B7963,WB.GDP.2002,'WB (WDI)'!$AS$2,FALSE)</f>
        <v>#N/A</v>
      </c>
      <c r="L7963" s="112">
        <f>VLOOKUP($B7963,WB.UNEMP.2002,'WB (WDI)'!$AS$2,FALSE)</f>
        <v>6.8899998664856001</v>
      </c>
    </row>
    <row r="7964" spans="1:12" x14ac:dyDescent="0.25">
      <c r="A7964" s="103">
        <v>2002</v>
      </c>
      <c r="B7964" s="104" t="s">
        <v>53</v>
      </c>
      <c r="C7964" s="105" t="s">
        <v>54</v>
      </c>
      <c r="D7964" s="105" t="s">
        <v>6</v>
      </c>
      <c r="E7964" s="87" t="e">
        <f t="shared" si="202"/>
        <v>#N/A</v>
      </c>
      <c r="F7964" s="69" t="e">
        <f t="shared" si="202"/>
        <v>#N/A</v>
      </c>
      <c r="G7964" s="69" t="e">
        <f t="shared" si="202"/>
        <v>#N/A</v>
      </c>
      <c r="H7964" s="69" t="e">
        <f t="shared" si="202"/>
        <v>#N/A</v>
      </c>
      <c r="I7964" s="69" t="e">
        <f t="shared" si="202"/>
        <v>#N/A</v>
      </c>
      <c r="J7964" s="70" t="e">
        <f t="shared" si="202"/>
        <v>#N/A</v>
      </c>
      <c r="K7964" s="118">
        <f>VLOOKUP(B7964,WB.GDP.2002,'WB (WDI)'!$AS$2,FALSE)</f>
        <v>5806.2384458432198</v>
      </c>
      <c r="L7964" s="112">
        <f>VLOOKUP($B7964,WB.UNEMP.2002,'WB (WDI)'!$AS$2,FALSE)</f>
        <v>25.7399997711182</v>
      </c>
    </row>
    <row r="7965" spans="1:12" x14ac:dyDescent="0.25">
      <c r="A7965" s="103">
        <v>2002</v>
      </c>
      <c r="B7965" s="104" t="s">
        <v>55</v>
      </c>
      <c r="C7965" s="105" t="s">
        <v>56</v>
      </c>
      <c r="D7965" s="105" t="s">
        <v>6</v>
      </c>
      <c r="E7965" s="87" t="e">
        <f t="shared" si="202"/>
        <v>#N/A</v>
      </c>
      <c r="F7965" s="69" t="e">
        <f t="shared" si="202"/>
        <v>#N/A</v>
      </c>
      <c r="G7965" s="69" t="e">
        <f t="shared" si="202"/>
        <v>#N/A</v>
      </c>
      <c r="H7965" s="69" t="e">
        <f t="shared" si="202"/>
        <v>#N/A</v>
      </c>
      <c r="I7965" s="69" t="e">
        <f t="shared" si="202"/>
        <v>#N/A</v>
      </c>
      <c r="J7965" s="70" t="e">
        <f t="shared" si="202"/>
        <v>#N/A</v>
      </c>
      <c r="K7965" s="118">
        <f>VLOOKUP(B7965,WB.GDP.2002,'WB (WDI)'!$AS$2,FALSE)</f>
        <v>755.43467845956741</v>
      </c>
      <c r="L7965" s="112">
        <f>VLOOKUP($B7965,WB.UNEMP.2002,'WB (WDI)'!$AS$2,FALSE)</f>
        <v>3.1099998950958301</v>
      </c>
    </row>
    <row r="7966" spans="1:12" x14ac:dyDescent="0.25">
      <c r="A7966" s="103">
        <v>2002</v>
      </c>
      <c r="B7966" s="104" t="s">
        <v>57</v>
      </c>
      <c r="C7966" s="105" t="s">
        <v>58</v>
      </c>
      <c r="D7966" s="105" t="s">
        <v>6</v>
      </c>
      <c r="E7966" s="87" t="e">
        <f t="shared" si="202"/>
        <v>#N/A</v>
      </c>
      <c r="F7966" s="69" t="e">
        <f t="shared" si="202"/>
        <v>#N/A</v>
      </c>
      <c r="G7966" s="69" t="e">
        <f t="shared" si="202"/>
        <v>#N/A</v>
      </c>
      <c r="H7966" s="69" t="e">
        <f t="shared" si="202"/>
        <v>#N/A</v>
      </c>
      <c r="I7966" s="69" t="e">
        <f t="shared" si="202"/>
        <v>#N/A</v>
      </c>
      <c r="J7966" s="70" t="e">
        <f t="shared" si="202"/>
        <v>#N/A</v>
      </c>
      <c r="K7966" s="118" t="e">
        <f>VLOOKUP(B7966,WB.GDP.2002,'WB (WDI)'!$AS$2,FALSE)</f>
        <v>#N/A</v>
      </c>
      <c r="L7966" s="112" t="e">
        <f>VLOOKUP($B7966,WB.UNEMP.2002,'WB (WDI)'!$AS$2,FALSE)</f>
        <v>#N/A</v>
      </c>
    </row>
    <row r="7967" spans="1:12" x14ac:dyDescent="0.25">
      <c r="A7967" s="103">
        <v>2002</v>
      </c>
      <c r="B7967" s="104" t="s">
        <v>59</v>
      </c>
      <c r="C7967" s="105" t="s">
        <v>60</v>
      </c>
      <c r="D7967" s="105" t="s">
        <v>6</v>
      </c>
      <c r="E7967" s="87">
        <f t="shared" si="202"/>
        <v>5.6403492864311362</v>
      </c>
      <c r="F7967" s="69">
        <f t="shared" si="202"/>
        <v>6.2325712527273716</v>
      </c>
      <c r="G7967" s="69">
        <f t="shared" si="202"/>
        <v>4.1051423147815287</v>
      </c>
      <c r="H7967" s="69">
        <f t="shared" si="202"/>
        <v>5.4288318178340234</v>
      </c>
      <c r="I7967" s="69">
        <f t="shared" si="202"/>
        <v>5.632267877069502</v>
      </c>
      <c r="J7967" s="70">
        <f t="shared" si="202"/>
        <v>6.8029331697432562</v>
      </c>
      <c r="K7967" s="118">
        <f>VLOOKUP(B7967,WB.GDP.2002,'WB (WDI)'!$AS$2,FALSE)</f>
        <v>16093.342681044463</v>
      </c>
      <c r="L7967" s="112">
        <f>VLOOKUP($B7967,WB.UNEMP.2002,'WB (WDI)'!$AS$2,FALSE)</f>
        <v>17.290000915527301</v>
      </c>
    </row>
    <row r="7968" spans="1:12" x14ac:dyDescent="0.25">
      <c r="A7968" s="103">
        <v>2002</v>
      </c>
      <c r="B7968" s="104" t="s">
        <v>61</v>
      </c>
      <c r="C7968" s="105" t="s">
        <v>62</v>
      </c>
      <c r="D7968" s="105" t="s">
        <v>6</v>
      </c>
      <c r="E7968" s="87" t="e">
        <f t="shared" si="202"/>
        <v>#N/A</v>
      </c>
      <c r="F7968" s="69" t="e">
        <f t="shared" si="202"/>
        <v>#N/A</v>
      </c>
      <c r="G7968" s="69" t="e">
        <f t="shared" si="202"/>
        <v>#N/A</v>
      </c>
      <c r="H7968" s="69" t="e">
        <f t="shared" si="202"/>
        <v>#N/A</v>
      </c>
      <c r="I7968" s="69" t="e">
        <f t="shared" si="202"/>
        <v>#N/A</v>
      </c>
      <c r="J7968" s="70" t="e">
        <f t="shared" si="202"/>
        <v>#N/A</v>
      </c>
      <c r="K7968" s="118">
        <f>VLOOKUP(B7968,WB.GDP.2002,'WB (WDI)'!$AS$2,FALSE)</f>
        <v>2180.8556105045159</v>
      </c>
      <c r="L7968" s="112">
        <f>VLOOKUP($B7968,WB.UNEMP.2002,'WB (WDI)'!$AS$2,FALSE)</f>
        <v>9.5600004196166992</v>
      </c>
    </row>
    <row r="7969" spans="1:12" x14ac:dyDescent="0.25">
      <c r="A7969" s="103">
        <v>2002</v>
      </c>
      <c r="B7969" s="104" t="s">
        <v>63</v>
      </c>
      <c r="C7969" s="105" t="s">
        <v>64</v>
      </c>
      <c r="D7969" s="105" t="s">
        <v>6</v>
      </c>
      <c r="E7969" s="87">
        <f t="shared" si="202"/>
        <v>6.1553317530019225</v>
      </c>
      <c r="F7969" s="69">
        <f t="shared" si="202"/>
        <v>5.9985262450366195</v>
      </c>
      <c r="G7969" s="69">
        <f t="shared" si="202"/>
        <v>4.8080463306923589</v>
      </c>
      <c r="H7969" s="69">
        <f t="shared" si="202"/>
        <v>7.4133932398266751</v>
      </c>
      <c r="I7969" s="69">
        <f t="shared" si="202"/>
        <v>6.0311286107217636</v>
      </c>
      <c r="J7969" s="70">
        <f t="shared" si="202"/>
        <v>6.5255643387321962</v>
      </c>
      <c r="K7969" s="118">
        <f>VLOOKUP(B7969,WB.GDP.2002,'WB (WDI)'!$AS$2,FALSE)</f>
        <v>2832.3594533829628</v>
      </c>
      <c r="L7969" s="112">
        <f>VLOOKUP($B7969,WB.UNEMP.2002,'WB (WDI)'!$AS$2,FALSE)</f>
        <v>8.3000001907348597</v>
      </c>
    </row>
    <row r="7970" spans="1:12" x14ac:dyDescent="0.25">
      <c r="A7970" s="103">
        <v>2002</v>
      </c>
      <c r="B7970" s="104" t="s">
        <v>65</v>
      </c>
      <c r="C7970" s="105" t="s">
        <v>66</v>
      </c>
      <c r="D7970" s="105" t="s">
        <v>6</v>
      </c>
      <c r="E7970" s="87" t="e">
        <f t="shared" ref="E7970:J7979" si="203">IF(ISNUMBER(VLOOKUP($B7970,EFW.2002,3,FALSE))=TRUE,VLOOKUP($B7970,EFW.2002,E$2,FALSE),NA())</f>
        <v>#N/A</v>
      </c>
      <c r="F7970" s="69" t="e">
        <f t="shared" si="203"/>
        <v>#N/A</v>
      </c>
      <c r="G7970" s="69" t="e">
        <f t="shared" si="203"/>
        <v>#N/A</v>
      </c>
      <c r="H7970" s="69" t="e">
        <f t="shared" si="203"/>
        <v>#N/A</v>
      </c>
      <c r="I7970" s="69" t="e">
        <f t="shared" si="203"/>
        <v>#N/A</v>
      </c>
      <c r="J7970" s="70" t="e">
        <f t="shared" si="203"/>
        <v>#N/A</v>
      </c>
      <c r="K7970" s="118">
        <f>VLOOKUP(B7970,WB.GDP.2002,'WB (WDI)'!$AS$2,FALSE)</f>
        <v>1783.8810043159117</v>
      </c>
      <c r="L7970" s="112">
        <f>VLOOKUP($B7970,WB.UNEMP.2002,'WB (WDI)'!$AS$2,FALSE)</f>
        <v>4.5500001907348597</v>
      </c>
    </row>
    <row r="7971" spans="1:12" x14ac:dyDescent="0.25">
      <c r="A7971" s="103">
        <v>2002</v>
      </c>
      <c r="B7971" s="104" t="s">
        <v>67</v>
      </c>
      <c r="C7971" s="105" t="s">
        <v>68</v>
      </c>
      <c r="D7971" s="105" t="s">
        <v>6</v>
      </c>
      <c r="E7971" s="87">
        <f t="shared" si="203"/>
        <v>5.2147434946355187</v>
      </c>
      <c r="F7971" s="69">
        <f t="shared" si="203"/>
        <v>5.8433271112929219</v>
      </c>
      <c r="G7971" s="69">
        <f t="shared" si="203"/>
        <v>2.7411483559895808</v>
      </c>
      <c r="H7971" s="69">
        <f t="shared" si="203"/>
        <v>5.7734508402060634</v>
      </c>
      <c r="I7971" s="69">
        <f t="shared" si="203"/>
        <v>6.171000755300053</v>
      </c>
      <c r="J7971" s="70">
        <f t="shared" si="203"/>
        <v>5.5447904103889778</v>
      </c>
      <c r="K7971" s="118">
        <f>VLOOKUP(B7971,WB.GDP.2002,'WB (WDI)'!$AS$2,FALSE)</f>
        <v>1669.271586595248</v>
      </c>
      <c r="L7971" s="112">
        <f>VLOOKUP($B7971,WB.UNEMP.2002,'WB (WDI)'!$AS$2,FALSE)</f>
        <v>3.1700000762939502</v>
      </c>
    </row>
    <row r="7972" spans="1:12" x14ac:dyDescent="0.25">
      <c r="A7972" s="103">
        <v>2002</v>
      </c>
      <c r="B7972" s="104" t="s">
        <v>69</v>
      </c>
      <c r="C7972" s="105" t="s">
        <v>70</v>
      </c>
      <c r="D7972" s="105" t="s">
        <v>6</v>
      </c>
      <c r="E7972" s="87">
        <f t="shared" si="203"/>
        <v>6.6737562263652181</v>
      </c>
      <c r="F7972" s="69">
        <f t="shared" si="203"/>
        <v>6.1939860066096317</v>
      </c>
      <c r="G7972" s="69">
        <f t="shared" si="203"/>
        <v>4.2468734789485456</v>
      </c>
      <c r="H7972" s="69">
        <f t="shared" si="203"/>
        <v>9.1655054031040422</v>
      </c>
      <c r="I7972" s="69">
        <f t="shared" si="203"/>
        <v>6.6872695322053719</v>
      </c>
      <c r="J7972" s="70">
        <f t="shared" si="203"/>
        <v>7.075146710958502</v>
      </c>
      <c r="K7972" s="118">
        <f>VLOOKUP(B7972,WB.GDP.2002,'WB (WDI)'!$AS$2,FALSE)</f>
        <v>2833.96910442738</v>
      </c>
      <c r="L7972" s="112">
        <f>VLOOKUP($B7972,WB.UNEMP.2002,'WB (WDI)'!$AS$2,FALSE)</f>
        <v>2.9400000572204599</v>
      </c>
    </row>
    <row r="7973" spans="1:12" x14ac:dyDescent="0.25">
      <c r="A7973" s="103">
        <v>2002</v>
      </c>
      <c r="B7973" s="104" t="s">
        <v>71</v>
      </c>
      <c r="C7973" s="105" t="s">
        <v>72</v>
      </c>
      <c r="D7973" s="105" t="s">
        <v>6</v>
      </c>
      <c r="E7973" s="87" t="e">
        <f t="shared" si="203"/>
        <v>#N/A</v>
      </c>
      <c r="F7973" s="69" t="e">
        <f t="shared" si="203"/>
        <v>#N/A</v>
      </c>
      <c r="G7973" s="69" t="e">
        <f t="shared" si="203"/>
        <v>#N/A</v>
      </c>
      <c r="H7973" s="69" t="e">
        <f t="shared" si="203"/>
        <v>#N/A</v>
      </c>
      <c r="I7973" s="69" t="e">
        <f t="shared" si="203"/>
        <v>#N/A</v>
      </c>
      <c r="J7973" s="70" t="e">
        <f t="shared" si="203"/>
        <v>#N/A</v>
      </c>
      <c r="K7973" s="118">
        <f>VLOOKUP(B7973,WB.GDP.2002,'WB (WDI)'!$AS$2,FALSE)</f>
        <v>1691.5927745048896</v>
      </c>
      <c r="L7973" s="112">
        <f>VLOOKUP($B7973,WB.UNEMP.2002,'WB (WDI)'!$AS$2,FALSE)</f>
        <v>33.580001831054702</v>
      </c>
    </row>
    <row r="7974" spans="1:12" x14ac:dyDescent="0.25">
      <c r="A7974" s="103">
        <v>2002</v>
      </c>
      <c r="B7974" s="104" t="s">
        <v>73</v>
      </c>
      <c r="C7974" s="105" t="s">
        <v>74</v>
      </c>
      <c r="D7974" s="105" t="s">
        <v>6</v>
      </c>
      <c r="E7974" s="87" t="e">
        <f t="shared" si="203"/>
        <v>#N/A</v>
      </c>
      <c r="F7974" s="69" t="e">
        <f t="shared" si="203"/>
        <v>#N/A</v>
      </c>
      <c r="G7974" s="69" t="e">
        <f t="shared" si="203"/>
        <v>#N/A</v>
      </c>
      <c r="H7974" s="69" t="e">
        <f t="shared" si="203"/>
        <v>#N/A</v>
      </c>
      <c r="I7974" s="69" t="e">
        <f t="shared" si="203"/>
        <v>#N/A</v>
      </c>
      <c r="J7974" s="70" t="e">
        <f t="shared" si="203"/>
        <v>#N/A</v>
      </c>
      <c r="K7974" s="118">
        <f>VLOOKUP(B7974,WB.GDP.2002,'WB (WDI)'!$AS$2,FALSE)</f>
        <v>1708.6924609957825</v>
      </c>
      <c r="L7974" s="112">
        <f>VLOOKUP($B7974,WB.UNEMP.2002,'WB (WDI)'!$AS$2,FALSE)</f>
        <v>2.3299999237060498</v>
      </c>
    </row>
    <row r="7975" spans="1:12" x14ac:dyDescent="0.25">
      <c r="A7975" s="103">
        <v>2002</v>
      </c>
      <c r="B7975" s="104" t="s">
        <v>75</v>
      </c>
      <c r="C7975" s="105" t="s">
        <v>76</v>
      </c>
      <c r="D7975" s="105" t="s">
        <v>6</v>
      </c>
      <c r="E7975" s="87">
        <f t="shared" si="203"/>
        <v>5.825265720821764</v>
      </c>
      <c r="F7975" s="69">
        <f t="shared" si="203"/>
        <v>7.4549475325672976</v>
      </c>
      <c r="G7975" s="69">
        <f t="shared" si="203"/>
        <v>2.8227496857763668</v>
      </c>
      <c r="H7975" s="69">
        <f t="shared" si="203"/>
        <v>6.9952649965684985</v>
      </c>
      <c r="I7975" s="69">
        <f t="shared" si="203"/>
        <v>6.1064288970711829</v>
      </c>
      <c r="J7975" s="70">
        <f t="shared" si="203"/>
        <v>5.7469374921254754</v>
      </c>
      <c r="K7975" s="118">
        <f>VLOOKUP(B7975,WB.GDP.2002,'WB (WDI)'!$AS$2,FALSE)</f>
        <v>1409.3958397860829</v>
      </c>
      <c r="L7975" s="112">
        <f>VLOOKUP($B7975,WB.UNEMP.2002,'WB (WDI)'!$AS$2,FALSE)</f>
        <v>5.1999998092651403</v>
      </c>
    </row>
    <row r="7976" spans="1:12" x14ac:dyDescent="0.25">
      <c r="A7976" s="103">
        <v>2002</v>
      </c>
      <c r="B7976" s="104" t="s">
        <v>77</v>
      </c>
      <c r="C7976" s="105" t="s">
        <v>78</v>
      </c>
      <c r="D7976" s="105" t="s">
        <v>6</v>
      </c>
      <c r="E7976" s="87">
        <f t="shared" si="203"/>
        <v>5.5021463480785213</v>
      </c>
      <c r="F7976" s="69">
        <f t="shared" si="203"/>
        <v>6.3234856719165835</v>
      </c>
      <c r="G7976" s="69">
        <f t="shared" si="203"/>
        <v>5.3462030653831327</v>
      </c>
      <c r="H7976" s="69">
        <f t="shared" si="203"/>
        <v>3.8767953709453211</v>
      </c>
      <c r="I7976" s="69">
        <f t="shared" si="203"/>
        <v>6.3833524989950039</v>
      </c>
      <c r="J7976" s="70">
        <f t="shared" si="203"/>
        <v>5.5808951331525654</v>
      </c>
      <c r="K7976" s="118">
        <f>VLOOKUP(B7976,WB.GDP.2002,'WB (WDI)'!$AS$2,FALSE)</f>
        <v>730.71773117629925</v>
      </c>
      <c r="L7976" s="112">
        <f>VLOOKUP($B7976,WB.UNEMP.2002,'WB (WDI)'!$AS$2,FALSE)</f>
        <v>6.0500001907348597</v>
      </c>
    </row>
    <row r="7977" spans="1:12" x14ac:dyDescent="0.25">
      <c r="A7977" s="103">
        <v>2002</v>
      </c>
      <c r="B7977" s="104" t="s">
        <v>79</v>
      </c>
      <c r="C7977" s="105" t="s">
        <v>80</v>
      </c>
      <c r="D7977" s="105" t="s">
        <v>6</v>
      </c>
      <c r="E7977" s="87">
        <f t="shared" si="203"/>
        <v>5.332489220096317</v>
      </c>
      <c r="F7977" s="69">
        <f t="shared" si="203"/>
        <v>5.7468952831804074</v>
      </c>
      <c r="G7977" s="69">
        <f t="shared" si="203"/>
        <v>3.5176613954963525</v>
      </c>
      <c r="H7977" s="69">
        <f t="shared" si="203"/>
        <v>6.107527368155429</v>
      </c>
      <c r="I7977" s="69">
        <f t="shared" si="203"/>
        <v>5.9929785945823912</v>
      </c>
      <c r="J7977" s="70">
        <f t="shared" si="203"/>
        <v>5.2973834590670039</v>
      </c>
      <c r="K7977" s="118">
        <f>VLOOKUP(B7977,WB.GDP.2002,'WB (WDI)'!$AS$2,FALSE)</f>
        <v>1824.6016209850295</v>
      </c>
      <c r="L7977" s="112">
        <f>VLOOKUP($B7977,WB.UNEMP.2002,'WB (WDI)'!$AS$2,FALSE)</f>
        <v>6.9699997901916504</v>
      </c>
    </row>
    <row r="7978" spans="1:12" x14ac:dyDescent="0.25">
      <c r="A7978" s="103">
        <v>2002</v>
      </c>
      <c r="B7978" s="104" t="s">
        <v>81</v>
      </c>
      <c r="C7978" s="105" t="s">
        <v>82</v>
      </c>
      <c r="D7978" s="105" t="s">
        <v>6</v>
      </c>
      <c r="E7978" s="87" t="e">
        <f t="shared" si="203"/>
        <v>#N/A</v>
      </c>
      <c r="F7978" s="69" t="e">
        <f t="shared" si="203"/>
        <v>#N/A</v>
      </c>
      <c r="G7978" s="69" t="e">
        <f t="shared" si="203"/>
        <v>#N/A</v>
      </c>
      <c r="H7978" s="69" t="e">
        <f t="shared" si="203"/>
        <v>#N/A</v>
      </c>
      <c r="I7978" s="69" t="e">
        <f t="shared" si="203"/>
        <v>#N/A</v>
      </c>
      <c r="J7978" s="70" t="e">
        <f t="shared" si="203"/>
        <v>#N/A</v>
      </c>
      <c r="K7978" s="118">
        <f>VLOOKUP(B7978,WB.GDP.2002,'WB (WDI)'!$AS$2,FALSE)</f>
        <v>4152.6348407592277</v>
      </c>
      <c r="L7978" s="112">
        <f>VLOOKUP($B7978,WB.UNEMP.2002,'WB (WDI)'!$AS$2,FALSE)</f>
        <v>10</v>
      </c>
    </row>
    <row r="7979" spans="1:12" x14ac:dyDescent="0.25">
      <c r="A7979" s="103">
        <v>2002</v>
      </c>
      <c r="B7979" s="104" t="s">
        <v>83</v>
      </c>
      <c r="C7979" s="105" t="s">
        <v>84</v>
      </c>
      <c r="D7979" s="105" t="s">
        <v>6</v>
      </c>
      <c r="E7979" s="87">
        <f t="shared" si="203"/>
        <v>7.2808993674598153</v>
      </c>
      <c r="F7979" s="69">
        <f t="shared" si="203"/>
        <v>7.4537624210185331</v>
      </c>
      <c r="G7979" s="69">
        <f t="shared" si="203"/>
        <v>4.8359123479091561</v>
      </c>
      <c r="H7979" s="69">
        <f t="shared" si="203"/>
        <v>9.4910144340667042</v>
      </c>
      <c r="I7979" s="69">
        <f t="shared" si="203"/>
        <v>7.135539990861786</v>
      </c>
      <c r="J7979" s="70">
        <f t="shared" si="203"/>
        <v>7.4882676434428959</v>
      </c>
      <c r="K7979" s="118">
        <f>VLOOKUP(B7979,WB.GDP.2002,'WB (WDI)'!$AS$2,FALSE)</f>
        <v>12303.10684759078</v>
      </c>
      <c r="L7979" s="112">
        <f>VLOOKUP($B7979,WB.UNEMP.2002,'WB (WDI)'!$AS$2,FALSE)</f>
        <v>8.2100000381469709</v>
      </c>
    </row>
    <row r="7980" spans="1:12" x14ac:dyDescent="0.25">
      <c r="A7980" s="103">
        <v>2002</v>
      </c>
      <c r="B7980" s="104" t="s">
        <v>85</v>
      </c>
      <c r="C7980" s="105" t="s">
        <v>86</v>
      </c>
      <c r="D7980" s="105" t="s">
        <v>6</v>
      </c>
      <c r="E7980" s="87" t="e">
        <f t="shared" ref="E7980:J7989" si="204">IF(ISNUMBER(VLOOKUP($B7980,EFW.2002,3,FALSE))=TRUE,VLOOKUP($B7980,EFW.2002,E$2,FALSE),NA())</f>
        <v>#N/A</v>
      </c>
      <c r="F7980" s="69" t="e">
        <f t="shared" si="204"/>
        <v>#N/A</v>
      </c>
      <c r="G7980" s="69" t="e">
        <f t="shared" si="204"/>
        <v>#N/A</v>
      </c>
      <c r="H7980" s="69" t="e">
        <f t="shared" si="204"/>
        <v>#N/A</v>
      </c>
      <c r="I7980" s="69" t="e">
        <f t="shared" si="204"/>
        <v>#N/A</v>
      </c>
      <c r="J7980" s="70" t="e">
        <f t="shared" si="204"/>
        <v>#N/A</v>
      </c>
      <c r="K7980" s="118" t="e">
        <f>VLOOKUP(B7980,WB.GDP.2002,'WB (WDI)'!$AS$2,FALSE)</f>
        <v>#N/A</v>
      </c>
      <c r="L7980" s="112" t="e">
        <f>VLOOKUP($B7980,WB.UNEMP.2002,'WB (WDI)'!$AS$2,FALSE)</f>
        <v>#N/A</v>
      </c>
    </row>
    <row r="7981" spans="1:12" x14ac:dyDescent="0.25">
      <c r="A7981" s="103">
        <v>2002</v>
      </c>
      <c r="B7981" s="104" t="s">
        <v>87</v>
      </c>
      <c r="C7981" s="105" t="s">
        <v>88</v>
      </c>
      <c r="D7981" s="105" t="s">
        <v>6</v>
      </c>
      <c r="E7981" s="87" t="e">
        <f t="shared" si="204"/>
        <v>#N/A</v>
      </c>
      <c r="F7981" s="69" t="e">
        <f t="shared" si="204"/>
        <v>#N/A</v>
      </c>
      <c r="G7981" s="69" t="e">
        <f t="shared" si="204"/>
        <v>#N/A</v>
      </c>
      <c r="H7981" s="69" t="e">
        <f t="shared" si="204"/>
        <v>#N/A</v>
      </c>
      <c r="I7981" s="69" t="e">
        <f t="shared" si="204"/>
        <v>#N/A</v>
      </c>
      <c r="J7981" s="70" t="e">
        <f t="shared" si="204"/>
        <v>#N/A</v>
      </c>
      <c r="K7981" s="118">
        <f>VLOOKUP(B7981,WB.GDP.2002,'WB (WDI)'!$AS$2,FALSE)</f>
        <v>729.28966594804206</v>
      </c>
      <c r="L7981" s="112">
        <f>VLOOKUP($B7981,WB.UNEMP.2002,'WB (WDI)'!$AS$2,FALSE)</f>
        <v>2.9500000476837198</v>
      </c>
    </row>
    <row r="7982" spans="1:12" x14ac:dyDescent="0.25">
      <c r="A7982" s="103">
        <v>2002</v>
      </c>
      <c r="B7982" s="104" t="s">
        <v>89</v>
      </c>
      <c r="C7982" s="105" t="s">
        <v>90</v>
      </c>
      <c r="D7982" s="105" t="s">
        <v>6</v>
      </c>
      <c r="E7982" s="87">
        <f t="shared" si="204"/>
        <v>6.4756188246258315</v>
      </c>
      <c r="F7982" s="69">
        <f t="shared" si="204"/>
        <v>5.541695350357001</v>
      </c>
      <c r="G7982" s="69">
        <f t="shared" si="204"/>
        <v>6.3973977257272585</v>
      </c>
      <c r="H7982" s="69">
        <f t="shared" si="204"/>
        <v>6.3052099856911425</v>
      </c>
      <c r="I7982" s="69">
        <f t="shared" si="204"/>
        <v>6.3163820650504947</v>
      </c>
      <c r="J7982" s="70">
        <f t="shared" si="204"/>
        <v>7.8174089963032678</v>
      </c>
      <c r="K7982" s="118">
        <f>VLOOKUP(B7982,WB.GDP.2002,'WB (WDI)'!$AS$2,FALSE)</f>
        <v>6882.3107399552619</v>
      </c>
      <c r="L7982" s="112">
        <f>VLOOKUP($B7982,WB.UNEMP.2002,'WB (WDI)'!$AS$2,FALSE)</f>
        <v>21.25</v>
      </c>
    </row>
    <row r="7983" spans="1:12" x14ac:dyDescent="0.25">
      <c r="A7983" s="103">
        <v>2002</v>
      </c>
      <c r="B7983" s="104" t="s">
        <v>91</v>
      </c>
      <c r="C7983" s="105" t="s">
        <v>92</v>
      </c>
      <c r="D7983" s="105" t="s">
        <v>6</v>
      </c>
      <c r="E7983" s="87">
        <f t="shared" si="204"/>
        <v>4.9454960506383276</v>
      </c>
      <c r="F7983" s="69">
        <f t="shared" si="204"/>
        <v>5.8076177832462346</v>
      </c>
      <c r="G7983" s="69">
        <f t="shared" si="204"/>
        <v>2.7840231389811381</v>
      </c>
      <c r="H7983" s="69">
        <f t="shared" si="204"/>
        <v>6.9321711115122788</v>
      </c>
      <c r="I7983" s="69">
        <f t="shared" si="204"/>
        <v>4.4043586251888582</v>
      </c>
      <c r="J7983" s="70">
        <f t="shared" si="204"/>
        <v>4.7993095942631268</v>
      </c>
      <c r="K7983" s="118">
        <f>VLOOKUP(B7983,WB.GDP.2002,'WB (WDI)'!$AS$2,FALSE)</f>
        <v>976.4548507397044</v>
      </c>
      <c r="L7983" s="112">
        <f>VLOOKUP($B7983,WB.UNEMP.2002,'WB (WDI)'!$AS$2,FALSE)</f>
        <v>1.8600000143051101</v>
      </c>
    </row>
    <row r="7984" spans="1:12" x14ac:dyDescent="0.25">
      <c r="A7984" s="103">
        <v>2002</v>
      </c>
      <c r="B7984" s="104" t="s">
        <v>93</v>
      </c>
      <c r="C7984" s="105" t="s">
        <v>94</v>
      </c>
      <c r="D7984" s="105" t="s">
        <v>6</v>
      </c>
      <c r="E7984" s="87">
        <f t="shared" si="204"/>
        <v>5.4924809978461591</v>
      </c>
      <c r="F7984" s="69">
        <f t="shared" si="204"/>
        <v>7.7468047882937983</v>
      </c>
      <c r="G7984" s="69">
        <f t="shared" si="204"/>
        <v>2.9706603737582786</v>
      </c>
      <c r="H7984" s="69">
        <f t="shared" si="204"/>
        <v>5.3909293174719419</v>
      </c>
      <c r="I7984" s="69">
        <f t="shared" si="204"/>
        <v>4.9969507382473894</v>
      </c>
      <c r="J7984" s="70">
        <f t="shared" si="204"/>
        <v>6.3570597714593857</v>
      </c>
      <c r="K7984" s="118">
        <f>VLOOKUP(B7984,WB.GDP.2002,'WB (WDI)'!$AS$2,FALSE)</f>
        <v>3458.0707471378746</v>
      </c>
      <c r="L7984" s="112">
        <f>VLOOKUP($B7984,WB.UNEMP.2002,'WB (WDI)'!$AS$2,FALSE)</f>
        <v>3.8499999046325701</v>
      </c>
    </row>
    <row r="7985" spans="1:12" x14ac:dyDescent="0.25">
      <c r="A7985" s="103">
        <v>2002</v>
      </c>
      <c r="B7985" s="104" t="s">
        <v>95</v>
      </c>
      <c r="C7985" s="105" t="s">
        <v>96</v>
      </c>
      <c r="D7985" s="105" t="s">
        <v>6</v>
      </c>
      <c r="E7985" s="87" t="e">
        <f t="shared" si="204"/>
        <v>#N/A</v>
      </c>
      <c r="F7985" s="69" t="e">
        <f t="shared" si="204"/>
        <v>#N/A</v>
      </c>
      <c r="G7985" s="69" t="e">
        <f t="shared" si="204"/>
        <v>#N/A</v>
      </c>
      <c r="H7985" s="69" t="e">
        <f t="shared" si="204"/>
        <v>#N/A</v>
      </c>
      <c r="I7985" s="69" t="e">
        <f t="shared" si="204"/>
        <v>#N/A</v>
      </c>
      <c r="J7985" s="70" t="e">
        <f t="shared" si="204"/>
        <v>#N/A</v>
      </c>
      <c r="K7985" s="118" t="e">
        <f>VLOOKUP(B7985,WB.GDP.2002,'WB (WDI)'!$AS$2,FALSE)</f>
        <v>#N/A</v>
      </c>
      <c r="L7985" s="112" t="e">
        <f>VLOOKUP($B7985,WB.UNEMP.2002,'WB (WDI)'!$AS$2,FALSE)</f>
        <v>#N/A</v>
      </c>
    </row>
    <row r="7986" spans="1:12" x14ac:dyDescent="0.25">
      <c r="A7986" s="103">
        <v>2002</v>
      </c>
      <c r="B7986" s="104" t="s">
        <v>97</v>
      </c>
      <c r="C7986" s="105" t="s">
        <v>98</v>
      </c>
      <c r="D7986" s="105" t="s">
        <v>6</v>
      </c>
      <c r="E7986" s="87">
        <f t="shared" si="204"/>
        <v>6.1759381583279467</v>
      </c>
      <c r="F7986" s="69">
        <f t="shared" si="204"/>
        <v>5.693602026362651</v>
      </c>
      <c r="G7986" s="69">
        <f t="shared" si="204"/>
        <v>4.7213760300106689</v>
      </c>
      <c r="H7986" s="69">
        <f t="shared" si="204"/>
        <v>8.1845790687669844</v>
      </c>
      <c r="I7986" s="69">
        <f t="shared" si="204"/>
        <v>5.4769963303766502</v>
      </c>
      <c r="J7986" s="70">
        <f t="shared" si="204"/>
        <v>6.803137336122778</v>
      </c>
      <c r="K7986" s="118">
        <f>VLOOKUP(B7986,WB.GDP.2002,'WB (WDI)'!$AS$2,FALSE)</f>
        <v>1003.0212624338944</v>
      </c>
      <c r="L7986" s="112">
        <f>VLOOKUP($B7986,WB.UNEMP.2002,'WB (WDI)'!$AS$2,FALSE)</f>
        <v>0.88999998569488503</v>
      </c>
    </row>
    <row r="7987" spans="1:12" x14ac:dyDescent="0.25">
      <c r="A7987" s="103">
        <v>2002</v>
      </c>
      <c r="B7987" s="104" t="s">
        <v>99</v>
      </c>
      <c r="C7987" s="105" t="s">
        <v>100</v>
      </c>
      <c r="D7987" s="105" t="s">
        <v>6</v>
      </c>
      <c r="E7987" s="87" t="e">
        <f t="shared" si="204"/>
        <v>#N/A</v>
      </c>
      <c r="F7987" s="69" t="e">
        <f t="shared" si="204"/>
        <v>#N/A</v>
      </c>
      <c r="G7987" s="69" t="e">
        <f t="shared" si="204"/>
        <v>#N/A</v>
      </c>
      <c r="H7987" s="69" t="e">
        <f t="shared" si="204"/>
        <v>#N/A</v>
      </c>
      <c r="I7987" s="69" t="e">
        <f t="shared" si="204"/>
        <v>#N/A</v>
      </c>
      <c r="J7987" s="70" t="e">
        <f t="shared" si="204"/>
        <v>#N/A</v>
      </c>
      <c r="K7987" s="118" t="e">
        <f>VLOOKUP(B7987,WB.GDP.2002,'WB (WDI)'!$AS$2,FALSE)</f>
        <v>#N/A</v>
      </c>
      <c r="L7987" s="112" t="e">
        <f>VLOOKUP($B7987,WB.UNEMP.2002,'WB (WDI)'!$AS$2,FALSE)</f>
        <v>#N/A</v>
      </c>
    </row>
    <row r="7988" spans="1:12" x14ac:dyDescent="0.25">
      <c r="A7988" s="103">
        <v>2002</v>
      </c>
      <c r="B7988" s="104" t="s">
        <v>101</v>
      </c>
      <c r="C7988" s="105" t="s">
        <v>102</v>
      </c>
      <c r="D7988" s="105" t="s">
        <v>6</v>
      </c>
      <c r="E7988" s="87" t="e">
        <f t="shared" si="204"/>
        <v>#N/A</v>
      </c>
      <c r="F7988" s="69" t="e">
        <f t="shared" si="204"/>
        <v>#N/A</v>
      </c>
      <c r="G7988" s="69" t="e">
        <f t="shared" si="204"/>
        <v>#N/A</v>
      </c>
      <c r="H7988" s="69" t="e">
        <f t="shared" si="204"/>
        <v>#N/A</v>
      </c>
      <c r="I7988" s="69" t="e">
        <f t="shared" si="204"/>
        <v>#N/A</v>
      </c>
      <c r="J7988" s="70" t="e">
        <f t="shared" si="204"/>
        <v>#N/A</v>
      </c>
      <c r="K7988" s="118">
        <f>VLOOKUP(B7988,WB.GDP.2002,'WB (WDI)'!$AS$2,FALSE)</f>
        <v>2602.4000051871567</v>
      </c>
      <c r="L7988" s="112">
        <f>VLOOKUP($B7988,WB.UNEMP.2002,'WB (WDI)'!$AS$2,FALSE)</f>
        <v>17.629999160766602</v>
      </c>
    </row>
    <row r="7989" spans="1:12" x14ac:dyDescent="0.25">
      <c r="A7989" s="103">
        <v>2002</v>
      </c>
      <c r="B7989" s="104" t="s">
        <v>103</v>
      </c>
      <c r="C7989" s="105" t="s">
        <v>104</v>
      </c>
      <c r="D7989" s="105" t="s">
        <v>6</v>
      </c>
      <c r="E7989" s="87">
        <f t="shared" si="204"/>
        <v>5.8175289175553377</v>
      </c>
      <c r="F7989" s="69">
        <f t="shared" si="204"/>
        <v>7.09581886443745</v>
      </c>
      <c r="G7989" s="69">
        <f t="shared" si="204"/>
        <v>3.4856836303232166</v>
      </c>
      <c r="H7989" s="69">
        <f t="shared" si="204"/>
        <v>7.1498717649155159</v>
      </c>
      <c r="I7989" s="69">
        <f t="shared" si="204"/>
        <v>5.8028025638804364</v>
      </c>
      <c r="J7989" s="70">
        <f t="shared" si="204"/>
        <v>5.5534677642200707</v>
      </c>
      <c r="K7989" s="118">
        <f>VLOOKUP(B7989,WB.GDP.2002,'WB (WDI)'!$AS$2,FALSE)</f>
        <v>2396.2954686569733</v>
      </c>
      <c r="L7989" s="112">
        <f>VLOOKUP($B7989,WB.UNEMP.2002,'WB (WDI)'!$AS$2,FALSE)</f>
        <v>5.6500000953674299</v>
      </c>
    </row>
    <row r="7990" spans="1:12" x14ac:dyDescent="0.25">
      <c r="A7990" s="103">
        <v>2002</v>
      </c>
      <c r="B7990" s="104" t="s">
        <v>105</v>
      </c>
      <c r="C7990" s="105" t="s">
        <v>106</v>
      </c>
      <c r="D7990" s="105" t="s">
        <v>6</v>
      </c>
      <c r="E7990" s="87" t="e">
        <f t="shared" ref="E7990:J7999" si="205">IF(ISNUMBER(VLOOKUP($B7990,EFW.2002,3,FALSE))=TRUE,VLOOKUP($B7990,EFW.2002,E$2,FALSE),NA())</f>
        <v>#N/A</v>
      </c>
      <c r="F7990" s="69" t="e">
        <f t="shared" si="205"/>
        <v>#N/A</v>
      </c>
      <c r="G7990" s="69" t="e">
        <f t="shared" si="205"/>
        <v>#N/A</v>
      </c>
      <c r="H7990" s="69" t="e">
        <f t="shared" si="205"/>
        <v>#N/A</v>
      </c>
      <c r="I7990" s="69" t="e">
        <f t="shared" si="205"/>
        <v>#N/A</v>
      </c>
      <c r="J7990" s="70" t="e">
        <f t="shared" si="205"/>
        <v>#N/A</v>
      </c>
      <c r="K7990" s="118">
        <f>VLOOKUP(B7990,WB.GDP.2002,'WB (WDI)'!$AS$2,FALSE)</f>
        <v>18223.274872879552</v>
      </c>
      <c r="L7990" s="112" t="e">
        <f>VLOOKUP($B7990,WB.UNEMP.2002,'WB (WDI)'!$AS$2,FALSE)</f>
        <v>#N/A</v>
      </c>
    </row>
    <row r="7991" spans="1:12" x14ac:dyDescent="0.25">
      <c r="A7991" s="103">
        <v>2002</v>
      </c>
      <c r="B7991" s="104" t="s">
        <v>107</v>
      </c>
      <c r="C7991" s="105" t="s">
        <v>108</v>
      </c>
      <c r="D7991" s="105" t="s">
        <v>6</v>
      </c>
      <c r="E7991" s="87">
        <f t="shared" si="205"/>
        <v>5.3401349295495422</v>
      </c>
      <c r="F7991" s="69">
        <f t="shared" si="205"/>
        <v>6.1462918985964965</v>
      </c>
      <c r="G7991" s="69">
        <f t="shared" si="205"/>
        <v>4.4596659617473726</v>
      </c>
      <c r="H7991" s="69">
        <f t="shared" si="205"/>
        <v>5.8255538898510819</v>
      </c>
      <c r="I7991" s="69">
        <f t="shared" si="205"/>
        <v>5.6695081858091854</v>
      </c>
      <c r="J7991" s="70">
        <f t="shared" si="205"/>
        <v>4.5996547117435762</v>
      </c>
      <c r="K7991" s="118">
        <f>VLOOKUP(B7991,WB.GDP.2002,'WB (WDI)'!$AS$2,FALSE)</f>
        <v>1162.257753546203</v>
      </c>
      <c r="L7991" s="112">
        <f>VLOOKUP($B7991,WB.UNEMP.2002,'WB (WDI)'!$AS$2,FALSE)</f>
        <v>3.4500000476837198</v>
      </c>
    </row>
    <row r="7992" spans="1:12" x14ac:dyDescent="0.25">
      <c r="A7992" s="103">
        <v>2002</v>
      </c>
      <c r="B7992" s="104" t="s">
        <v>109</v>
      </c>
      <c r="C7992" s="105" t="s">
        <v>110</v>
      </c>
      <c r="D7992" s="105" t="s">
        <v>6</v>
      </c>
      <c r="E7992" s="87" t="e">
        <f t="shared" si="205"/>
        <v>#N/A</v>
      </c>
      <c r="F7992" s="69" t="e">
        <f t="shared" si="205"/>
        <v>#N/A</v>
      </c>
      <c r="G7992" s="69" t="e">
        <f t="shared" si="205"/>
        <v>#N/A</v>
      </c>
      <c r="H7992" s="69" t="e">
        <f t="shared" si="205"/>
        <v>#N/A</v>
      </c>
      <c r="I7992" s="69" t="e">
        <f t="shared" si="205"/>
        <v>#N/A</v>
      </c>
      <c r="J7992" s="70" t="e">
        <f t="shared" si="205"/>
        <v>#N/A</v>
      </c>
      <c r="K7992" s="118" t="e">
        <f>VLOOKUP(B7992,WB.GDP.2002,'WB (WDI)'!$AS$2,FALSE)</f>
        <v>#N/A</v>
      </c>
      <c r="L7992" s="112">
        <f>VLOOKUP($B7992,WB.UNEMP.2002,'WB (WDI)'!$AS$2,FALSE)</f>
        <v>13.569999694824199</v>
      </c>
    </row>
    <row r="7993" spans="1:12" x14ac:dyDescent="0.25">
      <c r="A7993" s="103">
        <v>2002</v>
      </c>
      <c r="B7993" s="104" t="s">
        <v>111</v>
      </c>
      <c r="C7993" s="105" t="s">
        <v>112</v>
      </c>
      <c r="D7993" s="105" t="s">
        <v>6</v>
      </c>
      <c r="E7993" s="87">
        <f t="shared" si="205"/>
        <v>6.9325797665732454</v>
      </c>
      <c r="F7993" s="69">
        <f t="shared" si="205"/>
        <v>6.6086716340519356</v>
      </c>
      <c r="G7993" s="69">
        <f t="shared" si="205"/>
        <v>5.6806023986100929</v>
      </c>
      <c r="H7993" s="69">
        <f t="shared" si="205"/>
        <v>7.7311314501249502</v>
      </c>
      <c r="I7993" s="69">
        <f t="shared" si="205"/>
        <v>7.2078538373365157</v>
      </c>
      <c r="J7993" s="70">
        <f t="shared" si="205"/>
        <v>7.4346395127427352</v>
      </c>
      <c r="K7993" s="118">
        <f>VLOOKUP(B7993,WB.GDP.2002,'WB (WDI)'!$AS$2,FALSE)</f>
        <v>10469.189079136713</v>
      </c>
      <c r="L7993" s="112">
        <f>VLOOKUP($B7993,WB.UNEMP.2002,'WB (WDI)'!$AS$2,FALSE)</f>
        <v>33.290000915527301</v>
      </c>
    </row>
    <row r="7994" spans="1:12" x14ac:dyDescent="0.25">
      <c r="A7994" s="103">
        <v>2002</v>
      </c>
      <c r="B7994" s="104" t="s">
        <v>113</v>
      </c>
      <c r="C7994" s="105" t="s">
        <v>114</v>
      </c>
      <c r="D7994" s="105" t="s">
        <v>6</v>
      </c>
      <c r="E7994" s="87" t="e">
        <f t="shared" si="205"/>
        <v>#N/A</v>
      </c>
      <c r="F7994" s="69" t="e">
        <f t="shared" si="205"/>
        <v>#N/A</v>
      </c>
      <c r="G7994" s="69" t="e">
        <f t="shared" si="205"/>
        <v>#N/A</v>
      </c>
      <c r="H7994" s="69" t="e">
        <f t="shared" si="205"/>
        <v>#N/A</v>
      </c>
      <c r="I7994" s="69" t="e">
        <f t="shared" si="205"/>
        <v>#N/A</v>
      </c>
      <c r="J7994" s="70" t="e">
        <f t="shared" si="205"/>
        <v>#N/A</v>
      </c>
      <c r="K7994" s="118" t="e">
        <f>VLOOKUP(B7994,WB.GDP.2002,'WB (WDI)'!$AS$2,FALSE)</f>
        <v>#N/A</v>
      </c>
      <c r="L7994" s="112">
        <f>VLOOKUP($B7994,WB.UNEMP.2002,'WB (WDI)'!$AS$2,FALSE)</f>
        <v>12.75</v>
      </c>
    </row>
    <row r="7995" spans="1:12" x14ac:dyDescent="0.25">
      <c r="A7995" s="103">
        <v>2002</v>
      </c>
      <c r="B7995" s="104" t="s">
        <v>115</v>
      </c>
      <c r="C7995" s="105" t="s">
        <v>116</v>
      </c>
      <c r="D7995" s="105" t="s">
        <v>6</v>
      </c>
      <c r="E7995" s="87">
        <f t="shared" si="205"/>
        <v>5.6651963959321741</v>
      </c>
      <c r="F7995" s="69">
        <f t="shared" si="205"/>
        <v>7.7222446931491193</v>
      </c>
      <c r="G7995" s="69">
        <f t="shared" si="205"/>
        <v>2.7615712006330297</v>
      </c>
      <c r="H7995" s="69">
        <f t="shared" si="205"/>
        <v>7.0180918996212878</v>
      </c>
      <c r="I7995" s="69">
        <f t="shared" si="205"/>
        <v>5.7324045348529182</v>
      </c>
      <c r="J7995" s="70">
        <f t="shared" si="205"/>
        <v>5.0916696514045166</v>
      </c>
      <c r="K7995" s="118">
        <f>VLOOKUP(B7995,WB.GDP.2002,'WB (WDI)'!$AS$2,FALSE)</f>
        <v>1271.0426092516689</v>
      </c>
      <c r="L7995" s="112">
        <f>VLOOKUP($B7995,WB.UNEMP.2002,'WB (WDI)'!$AS$2,FALSE)</f>
        <v>4.4800000190734899</v>
      </c>
    </row>
    <row r="7996" spans="1:12" x14ac:dyDescent="0.25">
      <c r="A7996" s="103">
        <v>2002</v>
      </c>
      <c r="B7996" s="104" t="s">
        <v>117</v>
      </c>
      <c r="C7996" s="105" t="s">
        <v>118</v>
      </c>
      <c r="D7996" s="105" t="s">
        <v>6</v>
      </c>
      <c r="E7996" s="87">
        <f t="shared" si="205"/>
        <v>6.882386995744227</v>
      </c>
      <c r="F7996" s="69">
        <f t="shared" si="205"/>
        <v>7.1875122116492118</v>
      </c>
      <c r="G7996" s="69">
        <f t="shared" si="205"/>
        <v>4.0641312153108116</v>
      </c>
      <c r="H7996" s="69">
        <f t="shared" si="205"/>
        <v>9.1996656647501354</v>
      </c>
      <c r="I7996" s="69">
        <f t="shared" si="205"/>
        <v>7.2764164838797081</v>
      </c>
      <c r="J7996" s="70">
        <f t="shared" si="205"/>
        <v>6.6842094031312724</v>
      </c>
      <c r="K7996" s="118">
        <f>VLOOKUP(B7996,WB.GDP.2002,'WB (WDI)'!$AS$2,FALSE)</f>
        <v>1346.3926423309754</v>
      </c>
      <c r="L7996" s="112">
        <f>VLOOKUP($B7996,WB.UNEMP.2002,'WB (WDI)'!$AS$2,FALSE)</f>
        <v>3.5</v>
      </c>
    </row>
    <row r="7997" spans="1:12" x14ac:dyDescent="0.25">
      <c r="A7997" s="103">
        <v>2002</v>
      </c>
      <c r="B7997" s="104" t="s">
        <v>119</v>
      </c>
      <c r="C7997" s="105" t="s">
        <v>120</v>
      </c>
      <c r="D7997" s="105" t="s">
        <v>6</v>
      </c>
      <c r="E7997" s="87">
        <f t="shared" si="205"/>
        <v>6.3249052791433069</v>
      </c>
      <c r="F7997" s="69">
        <f t="shared" si="205"/>
        <v>7.3387238729963</v>
      </c>
      <c r="G7997" s="69">
        <f t="shared" si="205"/>
        <v>5.1694600446265131</v>
      </c>
      <c r="H7997" s="69">
        <f t="shared" si="205"/>
        <v>7.950599768820882</v>
      </c>
      <c r="I7997" s="69">
        <f t="shared" si="205"/>
        <v>5.7239136749915476</v>
      </c>
      <c r="J7997" s="70">
        <f t="shared" si="205"/>
        <v>5.4418290342812945</v>
      </c>
      <c r="K7997" s="118">
        <f>VLOOKUP(B7997,WB.GDP.2002,'WB (WDI)'!$AS$2,FALSE)</f>
        <v>1518.0945144154</v>
      </c>
      <c r="L7997" s="112">
        <f>VLOOKUP($B7997,WB.UNEMP.2002,'WB (WDI)'!$AS$2,FALSE)</f>
        <v>3.1099998950958301</v>
      </c>
    </row>
    <row r="7998" spans="1:12" x14ac:dyDescent="0.25">
      <c r="A7998" s="103">
        <v>2002</v>
      </c>
      <c r="B7998" s="104" t="s">
        <v>121</v>
      </c>
      <c r="C7998" s="105" t="s">
        <v>122</v>
      </c>
      <c r="D7998" s="105" t="s">
        <v>6</v>
      </c>
      <c r="E7998" s="87">
        <f t="shared" si="205"/>
        <v>6.6017407232468113</v>
      </c>
      <c r="F7998" s="69">
        <f t="shared" si="205"/>
        <v>6.761749211881293</v>
      </c>
      <c r="G7998" s="69">
        <f t="shared" si="205"/>
        <v>5.4462306721732272</v>
      </c>
      <c r="H7998" s="69">
        <f t="shared" si="205"/>
        <v>7.1813462028906745</v>
      </c>
      <c r="I7998" s="69">
        <f t="shared" si="205"/>
        <v>7.7305856565378512</v>
      </c>
      <c r="J7998" s="70">
        <f t="shared" si="205"/>
        <v>5.8887918727510131</v>
      </c>
      <c r="K7998" s="118">
        <f>VLOOKUP(B7998,WB.GDP.2002,'WB (WDI)'!$AS$2,FALSE)</f>
        <v>2080.1968279637613</v>
      </c>
      <c r="L7998" s="112">
        <f>VLOOKUP($B7998,WB.UNEMP.2002,'WB (WDI)'!$AS$2,FALSE)</f>
        <v>14.180000305175801</v>
      </c>
    </row>
    <row r="7999" spans="1:12" x14ac:dyDescent="0.25">
      <c r="A7999" s="103">
        <v>2002</v>
      </c>
      <c r="B7999" s="104" t="s">
        <v>123</v>
      </c>
      <c r="C7999" s="105" t="s">
        <v>124</v>
      </c>
      <c r="D7999" s="105" t="s">
        <v>6</v>
      </c>
      <c r="E7999" s="87">
        <f t="shared" si="205"/>
        <v>3.657498673531566</v>
      </c>
      <c r="F7999" s="69">
        <f t="shared" si="205"/>
        <v>5.7969729638963168</v>
      </c>
      <c r="G7999" s="69">
        <f t="shared" si="205"/>
        <v>3.6243869021661954</v>
      </c>
      <c r="H7999" s="69">
        <f t="shared" si="205"/>
        <v>1.25</v>
      </c>
      <c r="I7999" s="69">
        <f t="shared" si="205"/>
        <v>2.8073824385874366</v>
      </c>
      <c r="J7999" s="70">
        <f t="shared" si="205"/>
        <v>4.8087510630078789</v>
      </c>
      <c r="K7999" s="118">
        <f>VLOOKUP(B7999,WB.GDP.2002,'WB (WDI)'!$AS$2,FALSE)</f>
        <v>3190.5064807398126</v>
      </c>
      <c r="L7999" s="112">
        <f>VLOOKUP($B7999,WB.UNEMP.2002,'WB (WDI)'!$AS$2,FALSE)</f>
        <v>5.0300002098083496</v>
      </c>
    </row>
    <row r="8000" spans="1:12" x14ac:dyDescent="0.25">
      <c r="A8000" s="103">
        <v>2002</v>
      </c>
      <c r="B8000" s="104" t="s">
        <v>125</v>
      </c>
      <c r="C8000" s="105" t="s">
        <v>126</v>
      </c>
      <c r="D8000" s="105" t="s">
        <v>647</v>
      </c>
      <c r="E8000" s="87" t="e">
        <f t="shared" ref="E8000:J8009" si="206">IF(ISNUMBER(VLOOKUP($B8000,EFW.2002,3,FALSE))=TRUE,VLOOKUP($B8000,EFW.2002,E$2,FALSE),NA())</f>
        <v>#N/A</v>
      </c>
      <c r="F8000" s="69" t="e">
        <f t="shared" si="206"/>
        <v>#N/A</v>
      </c>
      <c r="G8000" s="69" t="e">
        <f t="shared" si="206"/>
        <v>#N/A</v>
      </c>
      <c r="H8000" s="69" t="e">
        <f t="shared" si="206"/>
        <v>#N/A</v>
      </c>
      <c r="I8000" s="69" t="e">
        <f t="shared" si="206"/>
        <v>#N/A</v>
      </c>
      <c r="J8000" s="70" t="e">
        <f t="shared" si="206"/>
        <v>#N/A</v>
      </c>
      <c r="K8000" s="118" t="e">
        <f>VLOOKUP(B8000,WB.GDP.2002,'WB (WDI)'!$AS$2,FALSE)</f>
        <v>#N/A</v>
      </c>
      <c r="L8000" s="112" t="e">
        <f>VLOOKUP($B8000,WB.UNEMP.2002,'WB (WDI)'!$AS$2,FALSE)</f>
        <v>#N/A</v>
      </c>
    </row>
    <row r="8001" spans="1:12" x14ac:dyDescent="0.25">
      <c r="A8001" s="103">
        <v>2002</v>
      </c>
      <c r="B8001" s="104" t="s">
        <v>127</v>
      </c>
      <c r="C8001" s="105" t="s">
        <v>128</v>
      </c>
      <c r="D8001" s="105" t="s">
        <v>647</v>
      </c>
      <c r="E8001" s="87" t="e">
        <f t="shared" si="206"/>
        <v>#N/A</v>
      </c>
      <c r="F8001" s="69" t="e">
        <f t="shared" si="206"/>
        <v>#N/A</v>
      </c>
      <c r="G8001" s="69" t="e">
        <f t="shared" si="206"/>
        <v>#N/A</v>
      </c>
      <c r="H8001" s="69" t="e">
        <f t="shared" si="206"/>
        <v>#N/A</v>
      </c>
      <c r="I8001" s="69" t="e">
        <f t="shared" si="206"/>
        <v>#N/A</v>
      </c>
      <c r="J8001" s="70" t="e">
        <f t="shared" si="206"/>
        <v>#N/A</v>
      </c>
      <c r="K8001" s="118">
        <f>VLOOKUP(B8001,WB.GDP.2002,'WB (WDI)'!$AS$2,FALSE)</f>
        <v>17143.825835067335</v>
      </c>
      <c r="L8001" s="112" t="e">
        <f>VLOOKUP($B8001,WB.UNEMP.2002,'WB (WDI)'!$AS$2,FALSE)</f>
        <v>#N/A</v>
      </c>
    </row>
    <row r="8002" spans="1:12" x14ac:dyDescent="0.25">
      <c r="A8002" s="103">
        <v>2002</v>
      </c>
      <c r="B8002" s="104" t="s">
        <v>129</v>
      </c>
      <c r="C8002" s="105" t="s">
        <v>130</v>
      </c>
      <c r="D8002" s="105" t="s">
        <v>647</v>
      </c>
      <c r="E8002" s="87">
        <f t="shared" si="206"/>
        <v>6.3286056404001307</v>
      </c>
      <c r="F8002" s="69">
        <f t="shared" si="206"/>
        <v>7.7897251216690391</v>
      </c>
      <c r="G8002" s="69">
        <f t="shared" si="206"/>
        <v>4.432774898006854</v>
      </c>
      <c r="H8002" s="69">
        <f t="shared" si="206"/>
        <v>7.0104502132154458</v>
      </c>
      <c r="I8002" s="69">
        <f t="shared" si="206"/>
        <v>6.4886979421084838</v>
      </c>
      <c r="J8002" s="70">
        <f t="shared" si="206"/>
        <v>5.9213800270008292</v>
      </c>
      <c r="K8002" s="118">
        <f>VLOOKUP(B8002,WB.GDP.2002,'WB (WDI)'!$AS$2,FALSE)</f>
        <v>15523.036305416941</v>
      </c>
      <c r="L8002" s="112">
        <f>VLOOKUP($B8002,WB.UNEMP.2002,'WB (WDI)'!$AS$2,FALSE)</f>
        <v>19.590000152587901</v>
      </c>
    </row>
    <row r="8003" spans="1:12" x14ac:dyDescent="0.25">
      <c r="A8003" s="103">
        <v>2002</v>
      </c>
      <c r="B8003" s="104" t="s">
        <v>131</v>
      </c>
      <c r="C8003" s="105" t="s">
        <v>132</v>
      </c>
      <c r="D8003" s="105" t="s">
        <v>647</v>
      </c>
      <c r="E8003" s="87" t="e">
        <f t="shared" si="206"/>
        <v>#N/A</v>
      </c>
      <c r="F8003" s="69" t="e">
        <f t="shared" si="206"/>
        <v>#N/A</v>
      </c>
      <c r="G8003" s="69" t="e">
        <f t="shared" si="206"/>
        <v>#N/A</v>
      </c>
      <c r="H8003" s="69" t="e">
        <f t="shared" si="206"/>
        <v>#N/A</v>
      </c>
      <c r="I8003" s="69" t="e">
        <f t="shared" si="206"/>
        <v>#N/A</v>
      </c>
      <c r="J8003" s="70" t="e">
        <f t="shared" si="206"/>
        <v>#N/A</v>
      </c>
      <c r="K8003" s="118">
        <f>VLOOKUP(B8003,WB.GDP.2002,'WB (WDI)'!$AS$2,FALSE)</f>
        <v>36822.875345116954</v>
      </c>
      <c r="L8003" s="112" t="e">
        <f>VLOOKUP($B8003,WB.UNEMP.2002,'WB (WDI)'!$AS$2,FALSE)</f>
        <v>#N/A</v>
      </c>
    </row>
    <row r="8004" spans="1:12" x14ac:dyDescent="0.25">
      <c r="A8004" s="103">
        <v>2002</v>
      </c>
      <c r="B8004" s="104" t="s">
        <v>133</v>
      </c>
      <c r="C8004" s="105" t="s">
        <v>134</v>
      </c>
      <c r="D8004" s="105" t="s">
        <v>647</v>
      </c>
      <c r="E8004" s="87">
        <f t="shared" si="206"/>
        <v>7.3951502007876808</v>
      </c>
      <c r="F8004" s="69">
        <f t="shared" si="206"/>
        <v>8.8923159095267792</v>
      </c>
      <c r="G8004" s="69">
        <f t="shared" si="206"/>
        <v>6.0721292380319909</v>
      </c>
      <c r="H8004" s="69">
        <f t="shared" si="206"/>
        <v>7.2032306341157195</v>
      </c>
      <c r="I8004" s="69">
        <f t="shared" si="206"/>
        <v>6.1647856239649874</v>
      </c>
      <c r="J8004" s="70">
        <f t="shared" si="206"/>
        <v>8.6432895982989297</v>
      </c>
      <c r="K8004" s="118">
        <f>VLOOKUP(B8004,WB.GDP.2002,'WB (WDI)'!$AS$2,FALSE)</f>
        <v>41371.833676652881</v>
      </c>
      <c r="L8004" s="112">
        <f>VLOOKUP($B8004,WB.UNEMP.2002,'WB (WDI)'!$AS$2,FALSE)</f>
        <v>9.0500001907348597</v>
      </c>
    </row>
    <row r="8005" spans="1:12" x14ac:dyDescent="0.25">
      <c r="A8005" s="103">
        <v>2002</v>
      </c>
      <c r="B8005" s="104" t="s">
        <v>135</v>
      </c>
      <c r="C8005" s="105" t="s">
        <v>136</v>
      </c>
      <c r="D8005" s="105" t="s">
        <v>647</v>
      </c>
      <c r="E8005" s="87">
        <f t="shared" si="206"/>
        <v>6.466464945458438</v>
      </c>
      <c r="F8005" s="69">
        <f t="shared" si="206"/>
        <v>6.3405702094485061</v>
      </c>
      <c r="G8005" s="69">
        <f t="shared" si="206"/>
        <v>5.387207467220116</v>
      </c>
      <c r="H8005" s="69">
        <f t="shared" si="206"/>
        <v>6.9942693879245716</v>
      </c>
      <c r="I8005" s="69">
        <f t="shared" si="206"/>
        <v>6.5793334722047989</v>
      </c>
      <c r="J8005" s="70">
        <f t="shared" si="206"/>
        <v>7.0309441904941963</v>
      </c>
      <c r="K8005" s="118">
        <f>VLOOKUP(B8005,WB.GDP.2002,'WB (WDI)'!$AS$2,FALSE)</f>
        <v>14778.764144883617</v>
      </c>
      <c r="L8005" s="112">
        <f>VLOOKUP($B8005,WB.UNEMP.2002,'WB (WDI)'!$AS$2,FALSE)</f>
        <v>10.319999694824199</v>
      </c>
    </row>
    <row r="8006" spans="1:12" x14ac:dyDescent="0.25">
      <c r="A8006" s="103">
        <v>2002</v>
      </c>
      <c r="B8006" s="104" t="s">
        <v>137</v>
      </c>
      <c r="C8006" s="105" t="s">
        <v>138</v>
      </c>
      <c r="D8006" s="105" t="s">
        <v>647</v>
      </c>
      <c r="E8006" s="87">
        <f t="shared" si="206"/>
        <v>6.3823010418292245</v>
      </c>
      <c r="F8006" s="69">
        <f t="shared" si="206"/>
        <v>6.1968206452626058</v>
      </c>
      <c r="G8006" s="69">
        <f t="shared" si="206"/>
        <v>4.4710847953721666</v>
      </c>
      <c r="H8006" s="69">
        <f t="shared" si="206"/>
        <v>8.0187080552714729</v>
      </c>
      <c r="I8006" s="69">
        <f t="shared" si="206"/>
        <v>5.988726606668437</v>
      </c>
      <c r="J8006" s="70">
        <f t="shared" si="206"/>
        <v>7.2361651065714447</v>
      </c>
      <c r="K8006" s="118">
        <f>VLOOKUP(B8006,WB.GDP.2002,'WB (WDI)'!$AS$2,FALSE)</f>
        <v>6739.4901331343999</v>
      </c>
      <c r="L8006" s="112">
        <f>VLOOKUP($B8006,WB.UNEMP.2002,'WB (WDI)'!$AS$2,FALSE)</f>
        <v>10.039999961853001</v>
      </c>
    </row>
    <row r="8007" spans="1:12" x14ac:dyDescent="0.25">
      <c r="A8007" s="103">
        <v>2002</v>
      </c>
      <c r="B8007" s="104" t="s">
        <v>139</v>
      </c>
      <c r="C8007" s="105" t="s">
        <v>140</v>
      </c>
      <c r="D8007" s="105" t="s">
        <v>647</v>
      </c>
      <c r="E8007" s="87">
        <f t="shared" si="206"/>
        <v>6.7527930363496846</v>
      </c>
      <c r="F8007" s="69">
        <f t="shared" si="206"/>
        <v>7.4233631307268695</v>
      </c>
      <c r="G8007" s="69">
        <f t="shared" si="206"/>
        <v>3.9007021051839144</v>
      </c>
      <c r="H8007" s="69">
        <f t="shared" si="206"/>
        <v>9.6900235782607442</v>
      </c>
      <c r="I8007" s="69">
        <f t="shared" si="206"/>
        <v>7.7102222823088011</v>
      </c>
      <c r="J8007" s="70">
        <f t="shared" si="206"/>
        <v>5.0396540852680927</v>
      </c>
      <c r="K8007" s="118">
        <f>VLOOKUP(B8007,WB.GDP.2002,'WB (WDI)'!$AS$2,FALSE)</f>
        <v>5434.0888151684785</v>
      </c>
      <c r="L8007" s="112">
        <f>VLOOKUP($B8007,WB.UNEMP.2002,'WB (WDI)'!$AS$2,FALSE)</f>
        <v>2.9100000858306898</v>
      </c>
    </row>
    <row r="8008" spans="1:12" x14ac:dyDescent="0.25">
      <c r="A8008" s="103">
        <v>2002</v>
      </c>
      <c r="B8008" s="104" t="s">
        <v>141</v>
      </c>
      <c r="C8008" s="105" t="s">
        <v>142</v>
      </c>
      <c r="D8008" s="105" t="s">
        <v>647</v>
      </c>
      <c r="E8008" s="87" t="e">
        <f t="shared" si="206"/>
        <v>#N/A</v>
      </c>
      <c r="F8008" s="69" t="e">
        <f t="shared" si="206"/>
        <v>#N/A</v>
      </c>
      <c r="G8008" s="69" t="e">
        <f t="shared" si="206"/>
        <v>#N/A</v>
      </c>
      <c r="H8008" s="69" t="e">
        <f t="shared" si="206"/>
        <v>#N/A</v>
      </c>
      <c r="I8008" s="69" t="e">
        <f t="shared" si="206"/>
        <v>#N/A</v>
      </c>
      <c r="J8008" s="70" t="e">
        <f t="shared" si="206"/>
        <v>#N/A</v>
      </c>
      <c r="K8008" s="118" t="e">
        <f>VLOOKUP(B8008,WB.GDP.2002,'WB (WDI)'!$AS$2,FALSE)</f>
        <v>#N/A</v>
      </c>
      <c r="L8008" s="112" t="e">
        <f>VLOOKUP($B8008,WB.UNEMP.2002,'WB (WDI)'!$AS$2,FALSE)</f>
        <v>#N/A</v>
      </c>
    </row>
    <row r="8009" spans="1:12" x14ac:dyDescent="0.25">
      <c r="A8009" s="103">
        <v>2002</v>
      </c>
      <c r="B8009" s="104" t="s">
        <v>143</v>
      </c>
      <c r="C8009" s="105" t="s">
        <v>144</v>
      </c>
      <c r="D8009" s="105" t="s">
        <v>647</v>
      </c>
      <c r="E8009" s="87" t="e">
        <f t="shared" si="206"/>
        <v>#N/A</v>
      </c>
      <c r="F8009" s="69" t="e">
        <f t="shared" si="206"/>
        <v>#N/A</v>
      </c>
      <c r="G8009" s="69" t="e">
        <f t="shared" si="206"/>
        <v>#N/A</v>
      </c>
      <c r="H8009" s="69" t="e">
        <f t="shared" si="206"/>
        <v>#N/A</v>
      </c>
      <c r="I8009" s="69" t="e">
        <f t="shared" si="206"/>
        <v>#N/A</v>
      </c>
      <c r="J8009" s="70" t="e">
        <f t="shared" si="206"/>
        <v>#N/A</v>
      </c>
      <c r="K8009" s="118" t="e">
        <f>VLOOKUP(B8009,WB.GDP.2002,'WB (WDI)'!$AS$2,FALSE)</f>
        <v>#N/A</v>
      </c>
      <c r="L8009" s="112" t="e">
        <f>VLOOKUP($B8009,WB.UNEMP.2002,'WB (WDI)'!$AS$2,FALSE)</f>
        <v>#N/A</v>
      </c>
    </row>
    <row r="8010" spans="1:12" x14ac:dyDescent="0.25">
      <c r="A8010" s="103">
        <v>2002</v>
      </c>
      <c r="B8010" s="104" t="s">
        <v>145</v>
      </c>
      <c r="C8010" s="105" t="s">
        <v>146</v>
      </c>
      <c r="D8010" s="105" t="s">
        <v>647</v>
      </c>
      <c r="E8010" s="87">
        <f t="shared" ref="E8010:J8019" si="207">IF(ISNUMBER(VLOOKUP($B8010,EFW.2002,3,FALSE))=TRUE,VLOOKUP($B8010,EFW.2002,E$2,FALSE),NA())</f>
        <v>6.3536638079790517</v>
      </c>
      <c r="F8010" s="69">
        <f t="shared" si="207"/>
        <v>7.0883358059756887</v>
      </c>
      <c r="G8010" s="69">
        <f t="shared" si="207"/>
        <v>5.283472324448315</v>
      </c>
      <c r="H8010" s="69">
        <f t="shared" si="207"/>
        <v>7.4676874684417864</v>
      </c>
      <c r="I8010" s="69">
        <f t="shared" si="207"/>
        <v>6.825787102923849</v>
      </c>
      <c r="J8010" s="70">
        <f t="shared" si="207"/>
        <v>5.1030363381056256</v>
      </c>
      <c r="K8010" s="118">
        <f>VLOOKUP(B8010,WB.GDP.2002,'WB (WDI)'!$AS$2,FALSE)</f>
        <v>11796.970553440648</v>
      </c>
      <c r="L8010" s="112">
        <f>VLOOKUP($B8010,WB.UNEMP.2002,'WB (WDI)'!$AS$2,FALSE)</f>
        <v>9.3699998855590803</v>
      </c>
    </row>
    <row r="8011" spans="1:12" x14ac:dyDescent="0.25">
      <c r="A8011" s="103">
        <v>2002</v>
      </c>
      <c r="B8011" s="104" t="s">
        <v>147</v>
      </c>
      <c r="C8011" s="105" t="s">
        <v>148</v>
      </c>
      <c r="D8011" s="105" t="s">
        <v>647</v>
      </c>
      <c r="E8011" s="87" t="e">
        <f t="shared" si="207"/>
        <v>#N/A</v>
      </c>
      <c r="F8011" s="69" t="e">
        <f t="shared" si="207"/>
        <v>#N/A</v>
      </c>
      <c r="G8011" s="69" t="e">
        <f t="shared" si="207"/>
        <v>#N/A</v>
      </c>
      <c r="H8011" s="69" t="e">
        <f t="shared" si="207"/>
        <v>#N/A</v>
      </c>
      <c r="I8011" s="69" t="e">
        <f t="shared" si="207"/>
        <v>#N/A</v>
      </c>
      <c r="J8011" s="70" t="e">
        <f t="shared" si="207"/>
        <v>#N/A</v>
      </c>
      <c r="K8011" s="118" t="e">
        <f>VLOOKUP(B8011,WB.GDP.2002,'WB (WDI)'!$AS$2,FALSE)</f>
        <v>#N/A</v>
      </c>
      <c r="L8011" s="112" t="e">
        <f>VLOOKUP($B8011,WB.UNEMP.2002,'WB (WDI)'!$AS$2,FALSE)</f>
        <v>#N/A</v>
      </c>
    </row>
    <row r="8012" spans="1:12" x14ac:dyDescent="0.25">
      <c r="A8012" s="103">
        <v>2002</v>
      </c>
      <c r="B8012" s="104" t="s">
        <v>149</v>
      </c>
      <c r="C8012" s="105" t="s">
        <v>150</v>
      </c>
      <c r="D8012" s="105" t="s">
        <v>647</v>
      </c>
      <c r="E8012" s="87" t="e">
        <f t="shared" si="207"/>
        <v>#N/A</v>
      </c>
      <c r="F8012" s="69" t="e">
        <f t="shared" si="207"/>
        <v>#N/A</v>
      </c>
      <c r="G8012" s="69" t="e">
        <f t="shared" si="207"/>
        <v>#N/A</v>
      </c>
      <c r="H8012" s="69" t="e">
        <f t="shared" si="207"/>
        <v>#N/A</v>
      </c>
      <c r="I8012" s="69" t="e">
        <f t="shared" si="207"/>
        <v>#N/A</v>
      </c>
      <c r="J8012" s="70" t="e">
        <f t="shared" si="207"/>
        <v>#N/A</v>
      </c>
      <c r="K8012" s="118" t="e">
        <f>VLOOKUP(B8012,WB.GDP.2002,'WB (WDI)'!$AS$2,FALSE)</f>
        <v>#N/A</v>
      </c>
      <c r="L8012" s="112" t="e">
        <f>VLOOKUP($B8012,WB.UNEMP.2002,'WB (WDI)'!$AS$2,FALSE)</f>
        <v>#N/A</v>
      </c>
    </row>
    <row r="8013" spans="1:12" x14ac:dyDescent="0.25">
      <c r="A8013" s="103">
        <v>2002</v>
      </c>
      <c r="B8013" s="104" t="s">
        <v>151</v>
      </c>
      <c r="C8013" s="105" t="s">
        <v>152</v>
      </c>
      <c r="D8013" s="105" t="s">
        <v>647</v>
      </c>
      <c r="E8013" s="87">
        <f t="shared" si="207"/>
        <v>7.6975504100893648</v>
      </c>
      <c r="F8013" s="69">
        <f t="shared" si="207"/>
        <v>7.3653117382860298</v>
      </c>
      <c r="G8013" s="69">
        <f t="shared" si="207"/>
        <v>6.036257571092519</v>
      </c>
      <c r="H8013" s="69">
        <f t="shared" si="207"/>
        <v>9.2285783254372262</v>
      </c>
      <c r="I8013" s="69">
        <f t="shared" si="207"/>
        <v>8.6638472521703314</v>
      </c>
      <c r="J8013" s="70">
        <f t="shared" si="207"/>
        <v>7.193757163460714</v>
      </c>
      <c r="K8013" s="118">
        <f>VLOOKUP(B8013,WB.GDP.2002,'WB (WDI)'!$AS$2,FALSE)</f>
        <v>16344.133697403346</v>
      </c>
      <c r="L8013" s="112">
        <f>VLOOKUP($B8013,WB.UNEMP.2002,'WB (WDI)'!$AS$2,FALSE)</f>
        <v>10.170000076293899</v>
      </c>
    </row>
    <row r="8014" spans="1:12" x14ac:dyDescent="0.25">
      <c r="A8014" s="103">
        <v>2002</v>
      </c>
      <c r="B8014" s="104" t="s">
        <v>153</v>
      </c>
      <c r="C8014" s="105" t="s">
        <v>154</v>
      </c>
      <c r="D8014" s="105" t="s">
        <v>647</v>
      </c>
      <c r="E8014" s="87">
        <f t="shared" si="207"/>
        <v>6.299886159359402</v>
      </c>
      <c r="F8014" s="69">
        <f t="shared" si="207"/>
        <v>6.4824012561365816</v>
      </c>
      <c r="G8014" s="69">
        <f t="shared" si="207"/>
        <v>4.690088796651966</v>
      </c>
      <c r="H8014" s="69">
        <f t="shared" si="207"/>
        <v>7.3855050640863746</v>
      </c>
      <c r="I8014" s="69">
        <f t="shared" si="207"/>
        <v>6.4761197438451976</v>
      </c>
      <c r="J8014" s="70">
        <f t="shared" si="207"/>
        <v>6.4653159360768937</v>
      </c>
      <c r="K8014" s="118">
        <f>VLOOKUP(B8014,WB.GDP.2002,'WB (WDI)'!$AS$2,FALSE)</f>
        <v>9168.5509139522492</v>
      </c>
      <c r="L8014" s="112">
        <f>VLOOKUP($B8014,WB.UNEMP.2002,'WB (WDI)'!$AS$2,FALSE)</f>
        <v>15.6300001144409</v>
      </c>
    </row>
    <row r="8015" spans="1:12" x14ac:dyDescent="0.25">
      <c r="A8015" s="103">
        <v>2002</v>
      </c>
      <c r="B8015" s="104" t="s">
        <v>155</v>
      </c>
      <c r="C8015" s="105" t="s">
        <v>156</v>
      </c>
      <c r="D8015" s="105" t="s">
        <v>647</v>
      </c>
      <c r="E8015" s="87">
        <f t="shared" si="207"/>
        <v>7.4717277226083709</v>
      </c>
      <c r="F8015" s="69">
        <f t="shared" si="207"/>
        <v>7.6014410310731098</v>
      </c>
      <c r="G8015" s="69">
        <f t="shared" si="207"/>
        <v>6.1219934589452105</v>
      </c>
      <c r="H8015" s="69">
        <f t="shared" si="207"/>
        <v>8.6508539667315798</v>
      </c>
      <c r="I8015" s="69">
        <f t="shared" si="207"/>
        <v>8.399153607964374</v>
      </c>
      <c r="J8015" s="70">
        <f t="shared" si="207"/>
        <v>6.5851965483275796</v>
      </c>
      <c r="K8015" s="118">
        <f>VLOOKUP(B8015,WB.GDP.2002,'WB (WDI)'!$AS$2,FALSE)</f>
        <v>12879.182576894844</v>
      </c>
      <c r="L8015" s="112">
        <f>VLOOKUP($B8015,WB.UNEMP.2002,'WB (WDI)'!$AS$2,FALSE)</f>
        <v>6.3299999237060502</v>
      </c>
    </row>
    <row r="8016" spans="1:12" x14ac:dyDescent="0.25">
      <c r="A8016" s="103">
        <v>2002</v>
      </c>
      <c r="B8016" s="104" t="s">
        <v>157</v>
      </c>
      <c r="C8016" s="105" t="s">
        <v>158</v>
      </c>
      <c r="D8016" s="105" t="s">
        <v>647</v>
      </c>
      <c r="E8016" s="87" t="e">
        <f t="shared" si="207"/>
        <v>#N/A</v>
      </c>
      <c r="F8016" s="69" t="e">
        <f t="shared" si="207"/>
        <v>#N/A</v>
      </c>
      <c r="G8016" s="69" t="e">
        <f t="shared" si="207"/>
        <v>#N/A</v>
      </c>
      <c r="H8016" s="69" t="e">
        <f t="shared" si="207"/>
        <v>#N/A</v>
      </c>
      <c r="I8016" s="69" t="e">
        <f t="shared" si="207"/>
        <v>#N/A</v>
      </c>
      <c r="J8016" s="70" t="e">
        <f t="shared" si="207"/>
        <v>#N/A</v>
      </c>
      <c r="K8016" s="118" t="e">
        <f>VLOOKUP(B8016,WB.GDP.2002,'WB (WDI)'!$AS$2,FALSE)</f>
        <v>#N/A</v>
      </c>
      <c r="L8016" s="112">
        <f>VLOOKUP($B8016,WB.UNEMP.2002,'WB (WDI)'!$AS$2,FALSE)</f>
        <v>3.3099999427795401</v>
      </c>
    </row>
    <row r="8017" spans="1:12" x14ac:dyDescent="0.25">
      <c r="A8017" s="103">
        <v>2002</v>
      </c>
      <c r="B8017" s="104" t="s">
        <v>159</v>
      </c>
      <c r="C8017" s="105" t="s">
        <v>160</v>
      </c>
      <c r="D8017" s="105" t="s">
        <v>647</v>
      </c>
      <c r="E8017" s="87" t="e">
        <f t="shared" si="207"/>
        <v>#N/A</v>
      </c>
      <c r="F8017" s="69" t="e">
        <f t="shared" si="207"/>
        <v>#N/A</v>
      </c>
      <c r="G8017" s="69" t="e">
        <f t="shared" si="207"/>
        <v>#N/A</v>
      </c>
      <c r="H8017" s="69" t="e">
        <f t="shared" si="207"/>
        <v>#N/A</v>
      </c>
      <c r="I8017" s="69" t="e">
        <f t="shared" si="207"/>
        <v>#N/A</v>
      </c>
      <c r="J8017" s="70" t="e">
        <f t="shared" si="207"/>
        <v>#N/A</v>
      </c>
      <c r="K8017" s="118">
        <f>VLOOKUP(B8017,WB.GDP.2002,'WB (WDI)'!$AS$2,FALSE)</f>
        <v>30646.148725722309</v>
      </c>
      <c r="L8017" s="112" t="e">
        <f>VLOOKUP($B8017,WB.UNEMP.2002,'WB (WDI)'!$AS$2,FALSE)</f>
        <v>#N/A</v>
      </c>
    </row>
    <row r="8018" spans="1:12" x14ac:dyDescent="0.25">
      <c r="A8018" s="103">
        <v>2002</v>
      </c>
      <c r="B8018" s="104" t="s">
        <v>161</v>
      </c>
      <c r="C8018" s="105" t="s">
        <v>162</v>
      </c>
      <c r="D8018" s="105" t="s">
        <v>647</v>
      </c>
      <c r="E8018" s="87" t="e">
        <f t="shared" si="207"/>
        <v>#N/A</v>
      </c>
      <c r="F8018" s="69" t="e">
        <f t="shared" si="207"/>
        <v>#N/A</v>
      </c>
      <c r="G8018" s="69" t="e">
        <f t="shared" si="207"/>
        <v>#N/A</v>
      </c>
      <c r="H8018" s="69" t="e">
        <f t="shared" si="207"/>
        <v>#N/A</v>
      </c>
      <c r="I8018" s="69" t="e">
        <f t="shared" si="207"/>
        <v>#N/A</v>
      </c>
      <c r="J8018" s="70" t="e">
        <f t="shared" si="207"/>
        <v>#N/A</v>
      </c>
      <c r="K8018" s="118">
        <f>VLOOKUP(B8018,WB.GDP.2002,'WB (WDI)'!$AS$2,FALSE)</f>
        <v>9308.7280336869735</v>
      </c>
      <c r="L8018" s="112" t="e">
        <f>VLOOKUP($B8018,WB.UNEMP.2002,'WB (WDI)'!$AS$2,FALSE)</f>
        <v>#N/A</v>
      </c>
    </row>
    <row r="8019" spans="1:12" x14ac:dyDescent="0.25">
      <c r="A8019" s="103">
        <v>2002</v>
      </c>
      <c r="B8019" s="104" t="s">
        <v>163</v>
      </c>
      <c r="C8019" s="105" t="s">
        <v>164</v>
      </c>
      <c r="D8019" s="105" t="s">
        <v>647</v>
      </c>
      <c r="E8019" s="87">
        <f t="shared" si="207"/>
        <v>6.8741271696733817</v>
      </c>
      <c r="F8019" s="69">
        <f t="shared" si="207"/>
        <v>8.4081623161474841</v>
      </c>
      <c r="G8019" s="69">
        <f t="shared" si="207"/>
        <v>4.4753673250662507</v>
      </c>
      <c r="H8019" s="69">
        <f t="shared" si="207"/>
        <v>8.1747517169738053</v>
      </c>
      <c r="I8019" s="69">
        <f t="shared" si="207"/>
        <v>6.5713194279470537</v>
      </c>
      <c r="J8019" s="70">
        <f t="shared" si="207"/>
        <v>6.7410350622323163</v>
      </c>
      <c r="K8019" s="118">
        <f>VLOOKUP(B8019,WB.GDP.2002,'WB (WDI)'!$AS$2,FALSE)</f>
        <v>9690.5977652599904</v>
      </c>
      <c r="L8019" s="112">
        <f>VLOOKUP($B8019,WB.UNEMP.2002,'WB (WDI)'!$AS$2,FALSE)</f>
        <v>6.7800002098083496</v>
      </c>
    </row>
    <row r="8020" spans="1:12" x14ac:dyDescent="0.25">
      <c r="A8020" s="103">
        <v>2002</v>
      </c>
      <c r="B8020" s="104" t="s">
        <v>165</v>
      </c>
      <c r="C8020" s="105" t="s">
        <v>166</v>
      </c>
      <c r="D8020" s="105" t="s">
        <v>647</v>
      </c>
      <c r="E8020" s="87">
        <f t="shared" ref="E8020:J8029" si="208">IF(ISNUMBER(VLOOKUP($B8020,EFW.2002,3,FALSE))=TRUE,VLOOKUP($B8020,EFW.2002,E$2,FALSE),NA())</f>
        <v>6.3345405036948872</v>
      </c>
      <c r="F8020" s="69">
        <f t="shared" si="208"/>
        <v>8.4374419344929894</v>
      </c>
      <c r="G8020" s="69">
        <f t="shared" si="208"/>
        <v>3.9554659654327118</v>
      </c>
      <c r="H8020" s="69">
        <f t="shared" si="208"/>
        <v>6.097273349205075</v>
      </c>
      <c r="I8020" s="69">
        <f t="shared" si="208"/>
        <v>7.3792597263393187</v>
      </c>
      <c r="J8020" s="70">
        <f t="shared" si="208"/>
        <v>5.8032615430043393</v>
      </c>
      <c r="K8020" s="118">
        <f>VLOOKUP(B8020,WB.GDP.2002,'WB (WDI)'!$AS$2,FALSE)</f>
        <v>8541.6723072684817</v>
      </c>
      <c r="L8020" s="112">
        <f>VLOOKUP($B8020,WB.UNEMP.2002,'WB (WDI)'!$AS$2,FALSE)</f>
        <v>4.9499998092651403</v>
      </c>
    </row>
    <row r="8021" spans="1:12" x14ac:dyDescent="0.25">
      <c r="A8021" s="103">
        <v>2002</v>
      </c>
      <c r="B8021" s="104" t="s">
        <v>167</v>
      </c>
      <c r="C8021" s="105" t="s">
        <v>168</v>
      </c>
      <c r="D8021" s="105" t="s">
        <v>647</v>
      </c>
      <c r="E8021" s="87">
        <f t="shared" si="208"/>
        <v>7.4576081801069147</v>
      </c>
      <c r="F8021" s="69">
        <f t="shared" si="208"/>
        <v>8.4696712674544905</v>
      </c>
      <c r="G8021" s="69">
        <f t="shared" si="208"/>
        <v>4.817890787088551</v>
      </c>
      <c r="H8021" s="69">
        <f t="shared" si="208"/>
        <v>9.5451034427963908</v>
      </c>
      <c r="I8021" s="69">
        <f t="shared" si="208"/>
        <v>8.1301504488425334</v>
      </c>
      <c r="J8021" s="70">
        <f t="shared" si="208"/>
        <v>6.3252249543526071</v>
      </c>
      <c r="K8021" s="118">
        <f>VLOOKUP(B8021,WB.GDP.2002,'WB (WDI)'!$AS$2,FALSE)</f>
        <v>6626.9881345057984</v>
      </c>
      <c r="L8021" s="112">
        <f>VLOOKUP($B8021,WB.UNEMP.2002,'WB (WDI)'!$AS$2,FALSE)</f>
        <v>5.7300000190734899</v>
      </c>
    </row>
    <row r="8022" spans="1:12" x14ac:dyDescent="0.25">
      <c r="A8022" s="103">
        <v>2002</v>
      </c>
      <c r="B8022" s="104" t="s">
        <v>169</v>
      </c>
      <c r="C8022" s="105" t="s">
        <v>170</v>
      </c>
      <c r="D8022" s="105" t="s">
        <v>647</v>
      </c>
      <c r="E8022" s="87" t="e">
        <f t="shared" si="208"/>
        <v>#N/A</v>
      </c>
      <c r="F8022" s="69" t="e">
        <f t="shared" si="208"/>
        <v>#N/A</v>
      </c>
      <c r="G8022" s="69" t="e">
        <f t="shared" si="208"/>
        <v>#N/A</v>
      </c>
      <c r="H8022" s="69" t="e">
        <f t="shared" si="208"/>
        <v>#N/A</v>
      </c>
      <c r="I8022" s="69" t="e">
        <f t="shared" si="208"/>
        <v>#N/A</v>
      </c>
      <c r="J8022" s="70" t="e">
        <f t="shared" si="208"/>
        <v>#N/A</v>
      </c>
      <c r="K8022" s="118" t="e">
        <f>VLOOKUP(B8022,WB.GDP.2002,'WB (WDI)'!$AS$2,FALSE)</f>
        <v>#N/A</v>
      </c>
      <c r="L8022" s="112" t="e">
        <f>VLOOKUP($B8022,WB.UNEMP.2002,'WB (WDI)'!$AS$2,FALSE)</f>
        <v>#N/A</v>
      </c>
    </row>
    <row r="8023" spans="1:12" x14ac:dyDescent="0.25">
      <c r="A8023" s="103">
        <v>2002</v>
      </c>
      <c r="B8023" s="104" t="s">
        <v>171</v>
      </c>
      <c r="C8023" s="105" t="s">
        <v>172</v>
      </c>
      <c r="D8023" s="105" t="s">
        <v>647</v>
      </c>
      <c r="E8023" s="87" t="e">
        <f t="shared" si="208"/>
        <v>#N/A</v>
      </c>
      <c r="F8023" s="69" t="e">
        <f t="shared" si="208"/>
        <v>#N/A</v>
      </c>
      <c r="G8023" s="69" t="e">
        <f t="shared" si="208"/>
        <v>#N/A</v>
      </c>
      <c r="H8023" s="69" t="e">
        <f t="shared" si="208"/>
        <v>#N/A</v>
      </c>
      <c r="I8023" s="69" t="e">
        <f t="shared" si="208"/>
        <v>#N/A</v>
      </c>
      <c r="J8023" s="70" t="e">
        <f t="shared" si="208"/>
        <v>#N/A</v>
      </c>
      <c r="K8023" s="118" t="e">
        <f>VLOOKUP(B8023,WB.GDP.2002,'WB (WDI)'!$AS$2,FALSE)</f>
        <v>#N/A</v>
      </c>
      <c r="L8023" s="112" t="e">
        <f>VLOOKUP($B8023,WB.UNEMP.2002,'WB (WDI)'!$AS$2,FALSE)</f>
        <v>#N/A</v>
      </c>
    </row>
    <row r="8024" spans="1:12" x14ac:dyDescent="0.25">
      <c r="A8024" s="103">
        <v>2002</v>
      </c>
      <c r="B8024" s="104" t="s">
        <v>173</v>
      </c>
      <c r="C8024" s="105" t="s">
        <v>174</v>
      </c>
      <c r="D8024" s="105" t="s">
        <v>647</v>
      </c>
      <c r="E8024" s="87" t="e">
        <f t="shared" si="208"/>
        <v>#N/A</v>
      </c>
      <c r="F8024" s="69" t="e">
        <f t="shared" si="208"/>
        <v>#N/A</v>
      </c>
      <c r="G8024" s="69" t="e">
        <f t="shared" si="208"/>
        <v>#N/A</v>
      </c>
      <c r="H8024" s="69" t="e">
        <f t="shared" si="208"/>
        <v>#N/A</v>
      </c>
      <c r="I8024" s="69" t="e">
        <f t="shared" si="208"/>
        <v>#N/A</v>
      </c>
      <c r="J8024" s="70" t="e">
        <f t="shared" si="208"/>
        <v>#N/A</v>
      </c>
      <c r="K8024" s="118">
        <f>VLOOKUP(B8024,WB.GDP.2002,'WB (WDI)'!$AS$2,FALSE)</f>
        <v>11678.96939270146</v>
      </c>
      <c r="L8024" s="112" t="e">
        <f>VLOOKUP($B8024,WB.UNEMP.2002,'WB (WDI)'!$AS$2,FALSE)</f>
        <v>#N/A</v>
      </c>
    </row>
    <row r="8025" spans="1:12" x14ac:dyDescent="0.25">
      <c r="A8025" s="103">
        <v>2002</v>
      </c>
      <c r="B8025" s="104" t="s">
        <v>175</v>
      </c>
      <c r="C8025" s="105" t="s">
        <v>176</v>
      </c>
      <c r="D8025" s="105" t="s">
        <v>647</v>
      </c>
      <c r="E8025" s="87" t="e">
        <f t="shared" si="208"/>
        <v>#N/A</v>
      </c>
      <c r="F8025" s="69" t="e">
        <f t="shared" si="208"/>
        <v>#N/A</v>
      </c>
      <c r="G8025" s="69" t="e">
        <f t="shared" si="208"/>
        <v>#N/A</v>
      </c>
      <c r="H8025" s="69" t="e">
        <f t="shared" si="208"/>
        <v>#N/A</v>
      </c>
      <c r="I8025" s="69" t="e">
        <f t="shared" si="208"/>
        <v>#N/A</v>
      </c>
      <c r="J8025" s="70" t="e">
        <f t="shared" si="208"/>
        <v>#N/A</v>
      </c>
      <c r="K8025" s="118" t="e">
        <f>VLOOKUP(B8025,WB.GDP.2002,'WB (WDI)'!$AS$2,FALSE)</f>
        <v>#N/A</v>
      </c>
      <c r="L8025" s="112" t="e">
        <f>VLOOKUP($B8025,WB.UNEMP.2002,'WB (WDI)'!$AS$2,FALSE)</f>
        <v>#N/A</v>
      </c>
    </row>
    <row r="8026" spans="1:12" x14ac:dyDescent="0.25">
      <c r="A8026" s="103">
        <v>2002</v>
      </c>
      <c r="B8026" s="104" t="s">
        <v>177</v>
      </c>
      <c r="C8026" s="105" t="s">
        <v>178</v>
      </c>
      <c r="D8026" s="105" t="s">
        <v>647</v>
      </c>
      <c r="E8026" s="87">
        <f t="shared" si="208"/>
        <v>7.2324479144115639</v>
      </c>
      <c r="F8026" s="69">
        <f t="shared" si="208"/>
        <v>8.6559685002321949</v>
      </c>
      <c r="G8026" s="69">
        <f t="shared" si="208"/>
        <v>3.9760781649851187</v>
      </c>
      <c r="H8026" s="69">
        <f t="shared" si="208"/>
        <v>9.0556338000082057</v>
      </c>
      <c r="I8026" s="69">
        <f t="shared" si="208"/>
        <v>8.1769498484407528</v>
      </c>
      <c r="J8026" s="70">
        <f t="shared" si="208"/>
        <v>6.2976092583915522</v>
      </c>
      <c r="K8026" s="118">
        <f>VLOOKUP(B8026,WB.GDP.2002,'WB (WDI)'!$AS$2,FALSE)</f>
        <v>6590.5894619346345</v>
      </c>
      <c r="L8026" s="112">
        <f>VLOOKUP($B8026,WB.UNEMP.2002,'WB (WDI)'!$AS$2,FALSE)</f>
        <v>2.8099999427795401</v>
      </c>
    </row>
    <row r="8027" spans="1:12" x14ac:dyDescent="0.25">
      <c r="A8027" s="103">
        <v>2002</v>
      </c>
      <c r="B8027" s="104" t="s">
        <v>179</v>
      </c>
      <c r="C8027" s="105" t="s">
        <v>180</v>
      </c>
      <c r="D8027" s="105" t="s">
        <v>647</v>
      </c>
      <c r="E8027" s="87">
        <f t="shared" si="208"/>
        <v>6.1605063186533897</v>
      </c>
      <c r="F8027" s="69">
        <f t="shared" si="208"/>
        <v>3.5839993986443028</v>
      </c>
      <c r="G8027" s="69">
        <f t="shared" si="208"/>
        <v>4.8778369723076977</v>
      </c>
      <c r="H8027" s="69">
        <f t="shared" si="208"/>
        <v>7.7300099588325093</v>
      </c>
      <c r="I8027" s="69">
        <f t="shared" si="208"/>
        <v>7.5035465003428818</v>
      </c>
      <c r="J8027" s="70">
        <f t="shared" si="208"/>
        <v>7.1071387631395559</v>
      </c>
      <c r="K8027" s="118">
        <f>VLOOKUP(B8027,WB.GDP.2002,'WB (WDI)'!$AS$2,FALSE)</f>
        <v>8064.4885174707779</v>
      </c>
      <c r="L8027" s="112">
        <f>VLOOKUP($B8027,WB.UNEMP.2002,'WB (WDI)'!$AS$2,FALSE)</f>
        <v>11.810000419616699</v>
      </c>
    </row>
    <row r="8028" spans="1:12" x14ac:dyDescent="0.25">
      <c r="A8028" s="103">
        <v>2002</v>
      </c>
      <c r="B8028" s="104" t="s">
        <v>181</v>
      </c>
      <c r="C8028" s="105" t="s">
        <v>182</v>
      </c>
      <c r="D8028" s="105" t="s">
        <v>647</v>
      </c>
      <c r="E8028" s="87">
        <f t="shared" si="208"/>
        <v>6.5997501077648781</v>
      </c>
      <c r="F8028" s="69">
        <f t="shared" si="208"/>
        <v>8.2423116637859781</v>
      </c>
      <c r="G8028" s="69">
        <f t="shared" si="208"/>
        <v>2.8780499291151123</v>
      </c>
      <c r="H8028" s="69">
        <f t="shared" si="208"/>
        <v>8.4901757036711949</v>
      </c>
      <c r="I8028" s="69">
        <f t="shared" si="208"/>
        <v>6.3271085864229333</v>
      </c>
      <c r="J8028" s="70">
        <f t="shared" si="208"/>
        <v>7.0611046558291664</v>
      </c>
      <c r="K8028" s="118">
        <f>VLOOKUP(B8028,WB.GDP.2002,'WB (WDI)'!$AS$2,FALSE)</f>
        <v>2610.7532579283447</v>
      </c>
      <c r="L8028" s="112">
        <f>VLOOKUP($B8028,WB.UNEMP.2002,'WB (WDI)'!$AS$2,FALSE)</f>
        <v>10.539999961853001</v>
      </c>
    </row>
    <row r="8029" spans="1:12" x14ac:dyDescent="0.25">
      <c r="A8029" s="103">
        <v>2002</v>
      </c>
      <c r="B8029" s="104" t="s">
        <v>183</v>
      </c>
      <c r="C8029" s="105" t="s">
        <v>184</v>
      </c>
      <c r="D8029" s="105" t="s">
        <v>647</v>
      </c>
      <c r="E8029" s="87">
        <f t="shared" si="208"/>
        <v>7.1665945241412432</v>
      </c>
      <c r="F8029" s="69">
        <f t="shared" si="208"/>
        <v>8.8199712664951413</v>
      </c>
      <c r="G8029" s="69">
        <f t="shared" si="208"/>
        <v>3.9068072935483649</v>
      </c>
      <c r="H8029" s="69">
        <f t="shared" si="208"/>
        <v>9.0568025792616051</v>
      </c>
      <c r="I8029" s="69">
        <f t="shared" si="208"/>
        <v>7.363076732067154</v>
      </c>
      <c r="J8029" s="70">
        <f t="shared" si="208"/>
        <v>6.6863147493339516</v>
      </c>
      <c r="K8029" s="118">
        <f>VLOOKUP(B8029,WB.GDP.2002,'WB (WDI)'!$AS$2,FALSE)</f>
        <v>4154.926556395314</v>
      </c>
      <c r="L8029" s="112">
        <f>VLOOKUP($B8029,WB.UNEMP.2002,'WB (WDI)'!$AS$2,FALSE)</f>
        <v>4.0199999809265101</v>
      </c>
    </row>
    <row r="8030" spans="1:12" x14ac:dyDescent="0.25">
      <c r="A8030" s="103">
        <v>2002</v>
      </c>
      <c r="B8030" s="104" t="s">
        <v>185</v>
      </c>
      <c r="C8030" s="105" t="s">
        <v>186</v>
      </c>
      <c r="D8030" s="105" t="s">
        <v>647</v>
      </c>
      <c r="E8030" s="87">
        <f t="shared" ref="E8030:J8039" si="209">IF(ISNUMBER(VLOOKUP($B8030,EFW.2002,3,FALSE))=TRUE,VLOOKUP($B8030,EFW.2002,E$2,FALSE),NA())</f>
        <v>7.3402969333787667</v>
      </c>
      <c r="F8030" s="69">
        <f t="shared" si="209"/>
        <v>7.6230848208958877</v>
      </c>
      <c r="G8030" s="69">
        <f t="shared" si="209"/>
        <v>5.2429868181526462</v>
      </c>
      <c r="H8030" s="69">
        <f t="shared" si="209"/>
        <v>8.9731270767661826</v>
      </c>
      <c r="I8030" s="69">
        <f t="shared" si="209"/>
        <v>7.814280148109642</v>
      </c>
      <c r="J8030" s="70">
        <f t="shared" si="209"/>
        <v>7.0480058029694712</v>
      </c>
      <c r="K8030" s="118">
        <f>VLOOKUP(B8030,WB.GDP.2002,'WB (WDI)'!$AS$2,FALSE)</f>
        <v>9521.4519526365511</v>
      </c>
      <c r="L8030" s="112">
        <f>VLOOKUP($B8030,WB.UNEMP.2002,'WB (WDI)'!$AS$2,FALSE)</f>
        <v>14.189999580383301</v>
      </c>
    </row>
    <row r="8031" spans="1:12" x14ac:dyDescent="0.25">
      <c r="A8031" s="103">
        <v>2002</v>
      </c>
      <c r="B8031" s="104" t="s">
        <v>187</v>
      </c>
      <c r="C8031" s="105" t="s">
        <v>188</v>
      </c>
      <c r="D8031" s="105" t="s">
        <v>647</v>
      </c>
      <c r="E8031" s="87" t="e">
        <f t="shared" si="209"/>
        <v>#N/A</v>
      </c>
      <c r="F8031" s="69" t="e">
        <f t="shared" si="209"/>
        <v>#N/A</v>
      </c>
      <c r="G8031" s="69" t="e">
        <f t="shared" si="209"/>
        <v>#N/A</v>
      </c>
      <c r="H8031" s="69" t="e">
        <f t="shared" si="209"/>
        <v>#N/A</v>
      </c>
      <c r="I8031" s="69" t="e">
        <f t="shared" si="209"/>
        <v>#N/A</v>
      </c>
      <c r="J8031" s="70" t="e">
        <f t="shared" si="209"/>
        <v>#N/A</v>
      </c>
      <c r="K8031" s="118" t="e">
        <f>VLOOKUP(B8031,WB.GDP.2002,'WB (WDI)'!$AS$2,FALSE)</f>
        <v>#N/A</v>
      </c>
      <c r="L8031" s="112" t="e">
        <f>VLOOKUP($B8031,WB.UNEMP.2002,'WB (WDI)'!$AS$2,FALSE)</f>
        <v>#N/A</v>
      </c>
    </row>
    <row r="8032" spans="1:12" x14ac:dyDescent="0.25">
      <c r="A8032" s="103">
        <v>2002</v>
      </c>
      <c r="B8032" s="104" t="s">
        <v>189</v>
      </c>
      <c r="C8032" s="105" t="s">
        <v>190</v>
      </c>
      <c r="D8032" s="105" t="s">
        <v>647</v>
      </c>
      <c r="E8032" s="87">
        <f t="shared" si="209"/>
        <v>6.7583953665308005</v>
      </c>
      <c r="F8032" s="69">
        <f t="shared" si="209"/>
        <v>7.6086768296765994</v>
      </c>
      <c r="G8032" s="69">
        <f t="shared" si="209"/>
        <v>4.7697621136290849</v>
      </c>
      <c r="H8032" s="69">
        <f t="shared" si="209"/>
        <v>7.4278097761790427</v>
      </c>
      <c r="I8032" s="69">
        <f t="shared" si="209"/>
        <v>7.0876736009504349</v>
      </c>
      <c r="J8032" s="70">
        <f t="shared" si="209"/>
        <v>6.8980545122188346</v>
      </c>
      <c r="K8032" s="118">
        <f>VLOOKUP(B8032,WB.GDP.2002,'WB (WDI)'!$AS$2,FALSE)</f>
        <v>17249.920343672773</v>
      </c>
      <c r="L8032" s="112">
        <f>VLOOKUP($B8032,WB.UNEMP.2002,'WB (WDI)'!$AS$2,FALSE)</f>
        <v>3</v>
      </c>
    </row>
    <row r="8033" spans="1:12" x14ac:dyDescent="0.25">
      <c r="A8033" s="103">
        <v>2002</v>
      </c>
      <c r="B8033" s="104" t="s">
        <v>191</v>
      </c>
      <c r="C8033" s="105" t="s">
        <v>192</v>
      </c>
      <c r="D8033" s="105" t="s">
        <v>647</v>
      </c>
      <c r="E8033" s="87" t="e">
        <f t="shared" si="209"/>
        <v>#N/A</v>
      </c>
      <c r="F8033" s="69" t="e">
        <f t="shared" si="209"/>
        <v>#N/A</v>
      </c>
      <c r="G8033" s="69" t="e">
        <f t="shared" si="209"/>
        <v>#N/A</v>
      </c>
      <c r="H8033" s="69" t="e">
        <f t="shared" si="209"/>
        <v>#N/A</v>
      </c>
      <c r="I8033" s="69" t="e">
        <f t="shared" si="209"/>
        <v>#N/A</v>
      </c>
      <c r="J8033" s="70" t="e">
        <f t="shared" si="209"/>
        <v>#N/A</v>
      </c>
      <c r="K8033" s="118" t="e">
        <f>VLOOKUP(B8033,WB.GDP.2002,'WB (WDI)'!$AS$2,FALSE)</f>
        <v>#N/A</v>
      </c>
      <c r="L8033" s="112" t="e">
        <f>VLOOKUP($B8033,WB.UNEMP.2002,'WB (WDI)'!$AS$2,FALSE)</f>
        <v>#N/A</v>
      </c>
    </row>
    <row r="8034" spans="1:12" x14ac:dyDescent="0.25">
      <c r="A8034" s="103">
        <v>2002</v>
      </c>
      <c r="B8034" s="104" t="s">
        <v>193</v>
      </c>
      <c r="C8034" s="105" t="s">
        <v>194</v>
      </c>
      <c r="D8034" s="105" t="s">
        <v>647</v>
      </c>
      <c r="E8034" s="87">
        <f t="shared" si="209"/>
        <v>7.3776142997702765</v>
      </c>
      <c r="F8034" s="69">
        <f t="shared" si="209"/>
        <v>8.4884891880099875</v>
      </c>
      <c r="G8034" s="69">
        <f t="shared" si="209"/>
        <v>4.150972113092716</v>
      </c>
      <c r="H8034" s="69">
        <f t="shared" si="209"/>
        <v>8.9879525845062673</v>
      </c>
      <c r="I8034" s="69">
        <f t="shared" si="209"/>
        <v>8.3435800778497686</v>
      </c>
      <c r="J8034" s="70">
        <f t="shared" si="209"/>
        <v>6.9170775353926404</v>
      </c>
      <c r="K8034" s="118">
        <f>VLOOKUP(B8034,WB.GDP.2002,'WB (WDI)'!$AS$2,FALSE)</f>
        <v>3998.8959314556173</v>
      </c>
      <c r="L8034" s="112">
        <f>VLOOKUP($B8034,WB.UNEMP.2002,'WB (WDI)'!$AS$2,FALSE)</f>
        <v>7.5999999046325701</v>
      </c>
    </row>
    <row r="8035" spans="1:12" x14ac:dyDescent="0.25">
      <c r="A8035" s="103">
        <v>2002</v>
      </c>
      <c r="B8035" s="104" t="s">
        <v>195</v>
      </c>
      <c r="C8035" s="105" t="s">
        <v>196</v>
      </c>
      <c r="D8035" s="105" t="s">
        <v>647</v>
      </c>
      <c r="E8035" s="87">
        <f t="shared" si="209"/>
        <v>7.6599447652325185</v>
      </c>
      <c r="F8035" s="69">
        <f t="shared" si="209"/>
        <v>8.0360157841810285</v>
      </c>
      <c r="G8035" s="69">
        <f t="shared" si="209"/>
        <v>5.3065062173938395</v>
      </c>
      <c r="H8035" s="69">
        <f t="shared" si="209"/>
        <v>9.7218043982738926</v>
      </c>
      <c r="I8035" s="69">
        <f t="shared" si="209"/>
        <v>8.3555303102420755</v>
      </c>
      <c r="J8035" s="70">
        <f t="shared" si="209"/>
        <v>6.8798671160717566</v>
      </c>
      <c r="K8035" s="118">
        <f>VLOOKUP(B8035,WB.GDP.2002,'WB (WDI)'!$AS$2,FALSE)</f>
        <v>14356.095126787977</v>
      </c>
      <c r="L8035" s="112">
        <f>VLOOKUP($B8035,WB.UNEMP.2002,'WB (WDI)'!$AS$2,FALSE)</f>
        <v>3.8099999427795401</v>
      </c>
    </row>
    <row r="8036" spans="1:12" x14ac:dyDescent="0.25">
      <c r="A8036" s="103">
        <v>2002</v>
      </c>
      <c r="B8036" s="104" t="s">
        <v>197</v>
      </c>
      <c r="C8036" s="105" t="s">
        <v>198</v>
      </c>
      <c r="D8036" s="105" t="s">
        <v>647</v>
      </c>
      <c r="E8036" s="87">
        <f t="shared" si="209"/>
        <v>6.8450052245165391</v>
      </c>
      <c r="F8036" s="69">
        <f t="shared" si="209"/>
        <v>8.3987780568915262</v>
      </c>
      <c r="G8036" s="69">
        <f t="shared" si="209"/>
        <v>4.0575665296782821</v>
      </c>
      <c r="H8036" s="69">
        <f t="shared" si="209"/>
        <v>8.7573400976903599</v>
      </c>
      <c r="I8036" s="69">
        <f t="shared" si="209"/>
        <v>7.7550643100689358</v>
      </c>
      <c r="J8036" s="70">
        <f t="shared" si="209"/>
        <v>5.2562771282535961</v>
      </c>
      <c r="K8036" s="118">
        <f>VLOOKUP(B8036,WB.GDP.2002,'WB (WDI)'!$AS$2,FALSE)</f>
        <v>8136.6314263264658</v>
      </c>
      <c r="L8036" s="112">
        <f>VLOOKUP($B8036,WB.UNEMP.2002,'WB (WDI)'!$AS$2,FALSE)</f>
        <v>9.3900003433227504</v>
      </c>
    </row>
    <row r="8037" spans="1:12" x14ac:dyDescent="0.25">
      <c r="A8037" s="103">
        <v>2002</v>
      </c>
      <c r="B8037" s="104" t="s">
        <v>199</v>
      </c>
      <c r="C8037" s="105" t="s">
        <v>200</v>
      </c>
      <c r="D8037" s="105" t="s">
        <v>647</v>
      </c>
      <c r="E8037" s="87">
        <f t="shared" si="209"/>
        <v>7.7530597210522485</v>
      </c>
      <c r="F8037" s="69">
        <f t="shared" si="209"/>
        <v>8.1100331138778206</v>
      </c>
      <c r="G8037" s="69">
        <f t="shared" si="209"/>
        <v>5.1358068456236081</v>
      </c>
      <c r="H8037" s="69">
        <f t="shared" si="209"/>
        <v>9.7170515583352337</v>
      </c>
      <c r="I8037" s="69">
        <f t="shared" si="209"/>
        <v>8.6255127647387742</v>
      </c>
      <c r="J8037" s="70">
        <f t="shared" si="209"/>
        <v>7.1768943226858104</v>
      </c>
      <c r="K8037" s="118">
        <f>VLOOKUP(B8037,WB.GDP.2002,'WB (WDI)'!$AS$2,FALSE)</f>
        <v>6653.394115574637</v>
      </c>
      <c r="L8037" s="112">
        <f>VLOOKUP($B8037,WB.UNEMP.2002,'WB (WDI)'!$AS$2,FALSE)</f>
        <v>5.8000001907348597</v>
      </c>
    </row>
    <row r="8038" spans="1:12" x14ac:dyDescent="0.25">
      <c r="A8038" s="103">
        <v>2002</v>
      </c>
      <c r="B8038" s="104" t="s">
        <v>201</v>
      </c>
      <c r="C8038" s="105" t="s">
        <v>202</v>
      </c>
      <c r="D8038" s="105" t="s">
        <v>647</v>
      </c>
      <c r="E8038" s="87" t="e">
        <f t="shared" si="209"/>
        <v>#N/A</v>
      </c>
      <c r="F8038" s="69" t="e">
        <f t="shared" si="209"/>
        <v>#N/A</v>
      </c>
      <c r="G8038" s="69" t="e">
        <f t="shared" si="209"/>
        <v>#N/A</v>
      </c>
      <c r="H8038" s="69" t="e">
        <f t="shared" si="209"/>
        <v>#N/A</v>
      </c>
      <c r="I8038" s="69" t="e">
        <f t="shared" si="209"/>
        <v>#N/A</v>
      </c>
      <c r="J8038" s="70" t="e">
        <f t="shared" si="209"/>
        <v>#N/A</v>
      </c>
      <c r="K8038" s="118">
        <f>VLOOKUP(B8038,WB.GDP.2002,'WB (WDI)'!$AS$2,FALSE)</f>
        <v>32209.422980776028</v>
      </c>
      <c r="L8038" s="112">
        <f>VLOOKUP($B8038,WB.UNEMP.2002,'WB (WDI)'!$AS$2,FALSE)</f>
        <v>11.939999580383301</v>
      </c>
    </row>
    <row r="8039" spans="1:12" x14ac:dyDescent="0.25">
      <c r="A8039" s="103">
        <v>2002</v>
      </c>
      <c r="B8039" s="104" t="s">
        <v>203</v>
      </c>
      <c r="C8039" s="105" t="s">
        <v>204</v>
      </c>
      <c r="D8039" s="105" t="s">
        <v>647</v>
      </c>
      <c r="E8039" s="87" t="e">
        <f t="shared" si="209"/>
        <v>#N/A</v>
      </c>
      <c r="F8039" s="69" t="e">
        <f t="shared" si="209"/>
        <v>#N/A</v>
      </c>
      <c r="G8039" s="69" t="e">
        <f t="shared" si="209"/>
        <v>#N/A</v>
      </c>
      <c r="H8039" s="69" t="e">
        <f t="shared" si="209"/>
        <v>#N/A</v>
      </c>
      <c r="I8039" s="69" t="e">
        <f t="shared" si="209"/>
        <v>#N/A</v>
      </c>
      <c r="J8039" s="70" t="e">
        <f t="shared" si="209"/>
        <v>#N/A</v>
      </c>
      <c r="K8039" s="118" t="e">
        <f>VLOOKUP(B8039,WB.GDP.2002,'WB (WDI)'!$AS$2,FALSE)</f>
        <v>#N/A</v>
      </c>
      <c r="L8039" s="112" t="e">
        <f>VLOOKUP($B8039,WB.UNEMP.2002,'WB (WDI)'!$AS$2,FALSE)</f>
        <v>#N/A</v>
      </c>
    </row>
    <row r="8040" spans="1:12" x14ac:dyDescent="0.25">
      <c r="A8040" s="103">
        <v>2002</v>
      </c>
      <c r="B8040" s="104" t="s">
        <v>205</v>
      </c>
      <c r="C8040" s="105" t="s">
        <v>206</v>
      </c>
      <c r="D8040" s="105" t="s">
        <v>647</v>
      </c>
      <c r="E8040" s="87" t="e">
        <f t="shared" ref="E8040:J8049" si="210">IF(ISNUMBER(VLOOKUP($B8040,EFW.2002,3,FALSE))=TRUE,VLOOKUP($B8040,EFW.2002,E$2,FALSE),NA())</f>
        <v>#N/A</v>
      </c>
      <c r="F8040" s="69" t="e">
        <f t="shared" si="210"/>
        <v>#N/A</v>
      </c>
      <c r="G8040" s="69" t="e">
        <f t="shared" si="210"/>
        <v>#N/A</v>
      </c>
      <c r="H8040" s="69" t="e">
        <f t="shared" si="210"/>
        <v>#N/A</v>
      </c>
      <c r="I8040" s="69" t="e">
        <f t="shared" si="210"/>
        <v>#N/A</v>
      </c>
      <c r="J8040" s="70" t="e">
        <f t="shared" si="210"/>
        <v>#N/A</v>
      </c>
      <c r="K8040" s="118">
        <f>VLOOKUP(B8040,WB.GDP.2002,'WB (WDI)'!$AS$2,FALSE)</f>
        <v>22345.932691042843</v>
      </c>
      <c r="L8040" s="112" t="e">
        <f>VLOOKUP($B8040,WB.UNEMP.2002,'WB (WDI)'!$AS$2,FALSE)</f>
        <v>#N/A</v>
      </c>
    </row>
    <row r="8041" spans="1:12" x14ac:dyDescent="0.25">
      <c r="A8041" s="103">
        <v>2002</v>
      </c>
      <c r="B8041" s="104" t="s">
        <v>207</v>
      </c>
      <c r="C8041" s="105" t="s">
        <v>208</v>
      </c>
      <c r="D8041" s="105" t="s">
        <v>647</v>
      </c>
      <c r="E8041" s="87" t="e">
        <f t="shared" si="210"/>
        <v>#N/A</v>
      </c>
      <c r="F8041" s="69" t="e">
        <f t="shared" si="210"/>
        <v>#N/A</v>
      </c>
      <c r="G8041" s="69" t="e">
        <f t="shared" si="210"/>
        <v>#N/A</v>
      </c>
      <c r="H8041" s="69" t="e">
        <f t="shared" si="210"/>
        <v>#N/A</v>
      </c>
      <c r="I8041" s="69" t="e">
        <f t="shared" si="210"/>
        <v>#N/A</v>
      </c>
      <c r="J8041" s="70" t="e">
        <f t="shared" si="210"/>
        <v>#N/A</v>
      </c>
      <c r="K8041" s="118">
        <f>VLOOKUP(B8041,WB.GDP.2002,'WB (WDI)'!$AS$2,FALSE)</f>
        <v>12364.736732525937</v>
      </c>
      <c r="L8041" s="112">
        <f>VLOOKUP($B8041,WB.UNEMP.2002,'WB (WDI)'!$AS$2,FALSE)</f>
        <v>20.389999389648398</v>
      </c>
    </row>
    <row r="8042" spans="1:12" x14ac:dyDescent="0.25">
      <c r="A8042" s="103">
        <v>2002</v>
      </c>
      <c r="B8042" s="104" t="s">
        <v>209</v>
      </c>
      <c r="C8042" s="105" t="s">
        <v>210</v>
      </c>
      <c r="D8042" s="105" t="s">
        <v>647</v>
      </c>
      <c r="E8042" s="87" t="e">
        <f t="shared" si="210"/>
        <v>#N/A</v>
      </c>
      <c r="F8042" s="69" t="e">
        <f t="shared" si="210"/>
        <v>#N/A</v>
      </c>
      <c r="G8042" s="69" t="e">
        <f t="shared" si="210"/>
        <v>#N/A</v>
      </c>
      <c r="H8042" s="69" t="e">
        <f t="shared" si="210"/>
        <v>#N/A</v>
      </c>
      <c r="I8042" s="69" t="e">
        <f t="shared" si="210"/>
        <v>#N/A</v>
      </c>
      <c r="J8042" s="70" t="e">
        <f t="shared" si="210"/>
        <v>#N/A</v>
      </c>
      <c r="K8042" s="118" t="e">
        <f>VLOOKUP(B8042,WB.GDP.2002,'WB (WDI)'!$AS$2,FALSE)</f>
        <v>#N/A</v>
      </c>
      <c r="L8042" s="112" t="e">
        <f>VLOOKUP($B8042,WB.UNEMP.2002,'WB (WDI)'!$AS$2,FALSE)</f>
        <v>#N/A</v>
      </c>
    </row>
    <row r="8043" spans="1:12" x14ac:dyDescent="0.25">
      <c r="A8043" s="103">
        <v>2002</v>
      </c>
      <c r="B8043" s="104" t="s">
        <v>211</v>
      </c>
      <c r="C8043" s="105" t="s">
        <v>212</v>
      </c>
      <c r="D8043" s="105" t="s">
        <v>647</v>
      </c>
      <c r="E8043" s="87" t="e">
        <f t="shared" si="210"/>
        <v>#N/A</v>
      </c>
      <c r="F8043" s="69" t="e">
        <f t="shared" si="210"/>
        <v>#N/A</v>
      </c>
      <c r="G8043" s="69" t="e">
        <f t="shared" si="210"/>
        <v>#N/A</v>
      </c>
      <c r="H8043" s="69" t="e">
        <f t="shared" si="210"/>
        <v>#N/A</v>
      </c>
      <c r="I8043" s="69" t="e">
        <f t="shared" si="210"/>
        <v>#N/A</v>
      </c>
      <c r="J8043" s="70" t="e">
        <f t="shared" si="210"/>
        <v>#N/A</v>
      </c>
      <c r="K8043" s="118">
        <f>VLOOKUP(B8043,WB.GDP.2002,'WB (WDI)'!$AS$2,FALSE)</f>
        <v>9323.567881566496</v>
      </c>
      <c r="L8043" s="112">
        <f>VLOOKUP($B8043,WB.UNEMP.2002,'WB (WDI)'!$AS$2,FALSE)</f>
        <v>20.930000305175799</v>
      </c>
    </row>
    <row r="8044" spans="1:12" x14ac:dyDescent="0.25">
      <c r="A8044" s="103">
        <v>2002</v>
      </c>
      <c r="B8044" s="104" t="s">
        <v>213</v>
      </c>
      <c r="C8044" s="105" t="s">
        <v>214</v>
      </c>
      <c r="D8044" s="105" t="s">
        <v>647</v>
      </c>
      <c r="E8044" s="87" t="e">
        <f t="shared" si="210"/>
        <v>#N/A</v>
      </c>
      <c r="F8044" s="69" t="e">
        <f t="shared" si="210"/>
        <v>#N/A</v>
      </c>
      <c r="G8044" s="69" t="e">
        <f t="shared" si="210"/>
        <v>#N/A</v>
      </c>
      <c r="H8044" s="69" t="e">
        <f t="shared" si="210"/>
        <v>#N/A</v>
      </c>
      <c r="I8044" s="69" t="e">
        <f t="shared" si="210"/>
        <v>#N/A</v>
      </c>
      <c r="J8044" s="70" t="e">
        <f t="shared" si="210"/>
        <v>#N/A</v>
      </c>
      <c r="K8044" s="118" t="e">
        <f>VLOOKUP(B8044,WB.GDP.2002,'WB (WDI)'!$AS$2,FALSE)</f>
        <v>#N/A</v>
      </c>
      <c r="L8044" s="112" t="e">
        <f>VLOOKUP($B8044,WB.UNEMP.2002,'WB (WDI)'!$AS$2,FALSE)</f>
        <v>#N/A</v>
      </c>
    </row>
    <row r="8045" spans="1:12" x14ac:dyDescent="0.25">
      <c r="A8045" s="103">
        <v>2002</v>
      </c>
      <c r="B8045" s="104" t="s">
        <v>215</v>
      </c>
      <c r="C8045" s="105" t="s">
        <v>651</v>
      </c>
      <c r="D8045" s="105" t="s">
        <v>647</v>
      </c>
      <c r="E8045" s="87" t="e">
        <f t="shared" si="210"/>
        <v>#N/A</v>
      </c>
      <c r="F8045" s="69" t="e">
        <f t="shared" si="210"/>
        <v>#N/A</v>
      </c>
      <c r="G8045" s="69" t="e">
        <f t="shared" si="210"/>
        <v>#N/A</v>
      </c>
      <c r="H8045" s="69" t="e">
        <f t="shared" si="210"/>
        <v>#N/A</v>
      </c>
      <c r="I8045" s="69" t="e">
        <f t="shared" si="210"/>
        <v>#N/A</v>
      </c>
      <c r="J8045" s="70" t="e">
        <f t="shared" si="210"/>
        <v>#N/A</v>
      </c>
      <c r="K8045" s="118" t="e">
        <f>VLOOKUP(B8045,WB.GDP.2002,'WB (WDI)'!$AS$2,FALSE)</f>
        <v>#N/A</v>
      </c>
      <c r="L8045" s="112" t="e">
        <f>VLOOKUP($B8045,WB.UNEMP.2002,'WB (WDI)'!$AS$2,FALSE)</f>
        <v>#N/A</v>
      </c>
    </row>
    <row r="8046" spans="1:12" x14ac:dyDescent="0.25">
      <c r="A8046" s="103">
        <v>2002</v>
      </c>
      <c r="B8046" s="104" t="s">
        <v>216</v>
      </c>
      <c r="C8046" s="105" t="s">
        <v>217</v>
      </c>
      <c r="D8046" s="105" t="s">
        <v>647</v>
      </c>
      <c r="E8046" s="87" t="e">
        <f t="shared" si="210"/>
        <v>#N/A</v>
      </c>
      <c r="F8046" s="69" t="e">
        <f t="shared" si="210"/>
        <v>#N/A</v>
      </c>
      <c r="G8046" s="69" t="e">
        <f t="shared" si="210"/>
        <v>#N/A</v>
      </c>
      <c r="H8046" s="69" t="e">
        <f t="shared" si="210"/>
        <v>#N/A</v>
      </c>
      <c r="I8046" s="69" t="e">
        <f t="shared" si="210"/>
        <v>#N/A</v>
      </c>
      <c r="J8046" s="70" t="e">
        <f t="shared" si="210"/>
        <v>#N/A</v>
      </c>
      <c r="K8046" s="118">
        <f>VLOOKUP(B8046,WB.GDP.2002,'WB (WDI)'!$AS$2,FALSE)</f>
        <v>12301.877519610933</v>
      </c>
      <c r="L8046" s="112">
        <f>VLOOKUP($B8046,WB.UNEMP.2002,'WB (WDI)'!$AS$2,FALSE)</f>
        <v>11.079999923706101</v>
      </c>
    </row>
    <row r="8047" spans="1:12" x14ac:dyDescent="0.25">
      <c r="A8047" s="103">
        <v>2002</v>
      </c>
      <c r="B8047" s="104" t="s">
        <v>218</v>
      </c>
      <c r="C8047" s="105" t="s">
        <v>219</v>
      </c>
      <c r="D8047" s="105" t="s">
        <v>647</v>
      </c>
      <c r="E8047" s="87">
        <f t="shared" si="210"/>
        <v>7.2784627023717974</v>
      </c>
      <c r="F8047" s="69">
        <f t="shared" si="210"/>
        <v>6.8745282425118637</v>
      </c>
      <c r="G8047" s="69">
        <f t="shared" si="210"/>
        <v>5.0296439313184544</v>
      </c>
      <c r="H8047" s="69">
        <f t="shared" si="210"/>
        <v>8.8083503605419935</v>
      </c>
      <c r="I8047" s="69">
        <f t="shared" si="210"/>
        <v>7.9943994555178701</v>
      </c>
      <c r="J8047" s="70">
        <f t="shared" si="210"/>
        <v>7.6853915219688025</v>
      </c>
      <c r="K8047" s="118">
        <f>VLOOKUP(B8047,WB.GDP.2002,'WB (WDI)'!$AS$2,FALSE)</f>
        <v>18916.94322866428</v>
      </c>
      <c r="L8047" s="112">
        <f>VLOOKUP($B8047,WB.UNEMP.2002,'WB (WDI)'!$AS$2,FALSE)</f>
        <v>3.6900000572204599</v>
      </c>
    </row>
    <row r="8048" spans="1:12" x14ac:dyDescent="0.25">
      <c r="A8048" s="103">
        <v>2002</v>
      </c>
      <c r="B8048" s="104" t="s">
        <v>220</v>
      </c>
      <c r="C8048" s="105" t="s">
        <v>221</v>
      </c>
      <c r="D8048" s="105" t="s">
        <v>647</v>
      </c>
      <c r="E8048" s="87" t="e">
        <f t="shared" si="210"/>
        <v>#N/A</v>
      </c>
      <c r="F8048" s="69" t="e">
        <f t="shared" si="210"/>
        <v>#N/A</v>
      </c>
      <c r="G8048" s="69" t="e">
        <f t="shared" si="210"/>
        <v>#N/A</v>
      </c>
      <c r="H8048" s="69" t="e">
        <f t="shared" si="210"/>
        <v>#N/A</v>
      </c>
      <c r="I8048" s="69" t="e">
        <f t="shared" si="210"/>
        <v>#N/A</v>
      </c>
      <c r="J8048" s="70" t="e">
        <f t="shared" si="210"/>
        <v>#N/A</v>
      </c>
      <c r="K8048" s="118" t="e">
        <f>VLOOKUP(B8048,WB.GDP.2002,'WB (WDI)'!$AS$2,FALSE)</f>
        <v>#N/A</v>
      </c>
      <c r="L8048" s="112" t="e">
        <f>VLOOKUP($B8048,WB.UNEMP.2002,'WB (WDI)'!$AS$2,FALSE)</f>
        <v>#N/A</v>
      </c>
    </row>
    <row r="8049" spans="1:12" x14ac:dyDescent="0.25">
      <c r="A8049" s="103">
        <v>2002</v>
      </c>
      <c r="B8049" s="104" t="s">
        <v>222</v>
      </c>
      <c r="C8049" s="105" t="s">
        <v>223</v>
      </c>
      <c r="D8049" s="105" t="s">
        <v>647</v>
      </c>
      <c r="E8049" s="87" t="e">
        <f t="shared" si="210"/>
        <v>#N/A</v>
      </c>
      <c r="F8049" s="69" t="e">
        <f t="shared" si="210"/>
        <v>#N/A</v>
      </c>
      <c r="G8049" s="69" t="e">
        <f t="shared" si="210"/>
        <v>#N/A</v>
      </c>
      <c r="H8049" s="69" t="e">
        <f t="shared" si="210"/>
        <v>#N/A</v>
      </c>
      <c r="I8049" s="69" t="e">
        <f t="shared" si="210"/>
        <v>#N/A</v>
      </c>
      <c r="J8049" s="70" t="e">
        <f t="shared" si="210"/>
        <v>#N/A</v>
      </c>
      <c r="K8049" s="118" t="e">
        <f>VLOOKUP(B8049,WB.GDP.2002,'WB (WDI)'!$AS$2,FALSE)</f>
        <v>#N/A</v>
      </c>
      <c r="L8049" s="112">
        <f>VLOOKUP($B8049,WB.UNEMP.2002,'WB (WDI)'!$AS$2,FALSE)</f>
        <v>6.8499999046325701</v>
      </c>
    </row>
    <row r="8050" spans="1:12" x14ac:dyDescent="0.25">
      <c r="A8050" s="103">
        <v>2002</v>
      </c>
      <c r="B8050" s="104" t="s">
        <v>224</v>
      </c>
      <c r="C8050" s="105" t="s">
        <v>225</v>
      </c>
      <c r="D8050" s="105" t="s">
        <v>647</v>
      </c>
      <c r="E8050" s="87">
        <f t="shared" ref="E8050:J8059" si="211">IF(ISNUMBER(VLOOKUP($B8050,EFW.2002,3,FALSE))=TRUE,VLOOKUP($B8050,EFW.2002,E$2,FALSE),NA())</f>
        <v>7.2634956804473205</v>
      </c>
      <c r="F8050" s="69">
        <f t="shared" si="211"/>
        <v>7.2757497531294932</v>
      </c>
      <c r="G8050" s="69">
        <f t="shared" si="211"/>
        <v>5.7707890254139169</v>
      </c>
      <c r="H8050" s="69">
        <f t="shared" si="211"/>
        <v>8.665961342278985</v>
      </c>
      <c r="I8050" s="69">
        <f t="shared" si="211"/>
        <v>8.2083575289066744</v>
      </c>
      <c r="J8050" s="70">
        <f t="shared" si="211"/>
        <v>6.3966207525075278</v>
      </c>
      <c r="K8050" s="118">
        <f>VLOOKUP(B8050,WB.GDP.2002,'WB (WDI)'!$AS$2,FALSE)</f>
        <v>11774.088058998737</v>
      </c>
      <c r="L8050" s="112">
        <f>VLOOKUP($B8050,WB.UNEMP.2002,'WB (WDI)'!$AS$2,FALSE)</f>
        <v>16.649999618530298</v>
      </c>
    </row>
    <row r="8051" spans="1:12" x14ac:dyDescent="0.25">
      <c r="A8051" s="103">
        <v>2002</v>
      </c>
      <c r="B8051" s="104" t="s">
        <v>226</v>
      </c>
      <c r="C8051" s="105" t="s">
        <v>227</v>
      </c>
      <c r="D8051" s="105" t="s">
        <v>647</v>
      </c>
      <c r="E8051" s="87">
        <f t="shared" si="211"/>
        <v>4.8483132234270281</v>
      </c>
      <c r="F8051" s="69">
        <f t="shared" si="211"/>
        <v>5.4461337735587545</v>
      </c>
      <c r="G8051" s="69">
        <f t="shared" si="211"/>
        <v>3.5257117014881287</v>
      </c>
      <c r="H8051" s="69">
        <f t="shared" si="211"/>
        <v>5.8196874067977822</v>
      </c>
      <c r="I8051" s="69">
        <f t="shared" si="211"/>
        <v>4.278600716742484</v>
      </c>
      <c r="J8051" s="70">
        <f t="shared" si="211"/>
        <v>5.171432518547987</v>
      </c>
      <c r="K8051" s="118" t="e">
        <f>VLOOKUP(B8051,WB.GDP.2002,'WB (WDI)'!$AS$2,FALSE)</f>
        <v>#N/A</v>
      </c>
      <c r="L8051" s="112">
        <f>VLOOKUP($B8051,WB.UNEMP.2002,'WB (WDI)'!$AS$2,FALSE)</f>
        <v>16.170000076293899</v>
      </c>
    </row>
    <row r="8052" spans="1:12" x14ac:dyDescent="0.25">
      <c r="A8052" s="103">
        <v>2002</v>
      </c>
      <c r="B8052" s="104" t="s">
        <v>228</v>
      </c>
      <c r="C8052" s="105" t="s">
        <v>229</v>
      </c>
      <c r="D8052" s="105" t="s">
        <v>616</v>
      </c>
      <c r="E8052" s="87" t="e">
        <f t="shared" si="211"/>
        <v>#N/A</v>
      </c>
      <c r="F8052" s="69" t="e">
        <f t="shared" si="211"/>
        <v>#N/A</v>
      </c>
      <c r="G8052" s="69" t="e">
        <f t="shared" si="211"/>
        <v>#N/A</v>
      </c>
      <c r="H8052" s="69" t="e">
        <f t="shared" si="211"/>
        <v>#N/A</v>
      </c>
      <c r="I8052" s="69" t="e">
        <f t="shared" si="211"/>
        <v>#N/A</v>
      </c>
      <c r="J8052" s="70" t="e">
        <f t="shared" si="211"/>
        <v>#N/A</v>
      </c>
      <c r="K8052" s="118">
        <f>VLOOKUP(B8052,WB.GDP.2002,'WB (WDI)'!$AS$2,FALSE)</f>
        <v>86364.154255040325</v>
      </c>
      <c r="L8052" s="112" t="e">
        <f>VLOOKUP($B8052,WB.UNEMP.2002,'WB (WDI)'!$AS$2,FALSE)</f>
        <v>#N/A</v>
      </c>
    </row>
    <row r="8053" spans="1:12" x14ac:dyDescent="0.25">
      <c r="A8053" s="103">
        <v>2002</v>
      </c>
      <c r="B8053" s="104" t="s">
        <v>230</v>
      </c>
      <c r="C8053" s="105" t="s">
        <v>231</v>
      </c>
      <c r="D8053" s="105" t="s">
        <v>616</v>
      </c>
      <c r="E8053" s="87">
        <f t="shared" si="211"/>
        <v>8.2393051886602962</v>
      </c>
      <c r="F8053" s="69">
        <f t="shared" si="211"/>
        <v>6.7589099321865564</v>
      </c>
      <c r="G8053" s="69">
        <f t="shared" si="211"/>
        <v>7.8261869927415635</v>
      </c>
      <c r="H8053" s="69">
        <f t="shared" si="211"/>
        <v>9.2057619998157385</v>
      </c>
      <c r="I8053" s="69">
        <f t="shared" si="211"/>
        <v>8.7384861386629513</v>
      </c>
      <c r="J8053" s="70">
        <f t="shared" si="211"/>
        <v>8.6671808798946763</v>
      </c>
      <c r="K8053" s="118">
        <f>VLOOKUP(B8053,WB.GDP.2002,'WB (WDI)'!$AS$2,FALSE)</f>
        <v>38255.345526211073</v>
      </c>
      <c r="L8053" s="112">
        <f>VLOOKUP($B8053,WB.UNEMP.2002,'WB (WDI)'!$AS$2,FALSE)</f>
        <v>7.6700000762939498</v>
      </c>
    </row>
    <row r="8054" spans="1:12" x14ac:dyDescent="0.25">
      <c r="A8054" s="103">
        <v>2002</v>
      </c>
      <c r="B8054" s="104" t="s">
        <v>232</v>
      </c>
      <c r="C8054" s="105" t="s">
        <v>233</v>
      </c>
      <c r="D8054" s="105" t="s">
        <v>616</v>
      </c>
      <c r="E8054" s="87" t="e">
        <f t="shared" si="211"/>
        <v>#N/A</v>
      </c>
      <c r="F8054" s="69" t="e">
        <f t="shared" si="211"/>
        <v>#N/A</v>
      </c>
      <c r="G8054" s="69" t="e">
        <f t="shared" si="211"/>
        <v>#N/A</v>
      </c>
      <c r="H8054" s="69" t="e">
        <f t="shared" si="211"/>
        <v>#N/A</v>
      </c>
      <c r="I8054" s="69" t="e">
        <f t="shared" si="211"/>
        <v>#N/A</v>
      </c>
      <c r="J8054" s="70" t="e">
        <f t="shared" si="211"/>
        <v>#N/A</v>
      </c>
      <c r="K8054" s="118" t="e">
        <f>VLOOKUP(B8054,WB.GDP.2002,'WB (WDI)'!$AS$2,FALSE)</f>
        <v>#N/A</v>
      </c>
      <c r="L8054" s="112" t="e">
        <f>VLOOKUP($B8054,WB.UNEMP.2002,'WB (WDI)'!$AS$2,FALSE)</f>
        <v>#N/A</v>
      </c>
    </row>
    <row r="8055" spans="1:12" x14ac:dyDescent="0.25">
      <c r="A8055" s="103">
        <v>2002</v>
      </c>
      <c r="B8055" s="104" t="s">
        <v>234</v>
      </c>
      <c r="C8055" s="105" t="s">
        <v>235</v>
      </c>
      <c r="D8055" s="105" t="s">
        <v>616</v>
      </c>
      <c r="E8055" s="87" t="e">
        <f t="shared" si="211"/>
        <v>#N/A</v>
      </c>
      <c r="F8055" s="69" t="e">
        <f t="shared" si="211"/>
        <v>#N/A</v>
      </c>
      <c r="G8055" s="69" t="e">
        <f t="shared" si="211"/>
        <v>#N/A</v>
      </c>
      <c r="H8055" s="69" t="e">
        <f t="shared" si="211"/>
        <v>#N/A</v>
      </c>
      <c r="I8055" s="69" t="e">
        <f t="shared" si="211"/>
        <v>#N/A</v>
      </c>
      <c r="J8055" s="70" t="e">
        <f t="shared" si="211"/>
        <v>#N/A</v>
      </c>
      <c r="K8055" s="118" t="e">
        <f>VLOOKUP(B8055,WB.GDP.2002,'WB (WDI)'!$AS$2,FALSE)</f>
        <v>#N/A</v>
      </c>
      <c r="L8055" s="112" t="e">
        <f>VLOOKUP($B8055,WB.UNEMP.2002,'WB (WDI)'!$AS$2,FALSE)</f>
        <v>#N/A</v>
      </c>
    </row>
    <row r="8056" spans="1:12" x14ac:dyDescent="0.25">
      <c r="A8056" s="103">
        <v>2002</v>
      </c>
      <c r="B8056" s="104" t="s">
        <v>236</v>
      </c>
      <c r="C8056" s="105" t="s">
        <v>237</v>
      </c>
      <c r="D8056" s="105" t="s">
        <v>616</v>
      </c>
      <c r="E8056" s="87">
        <f t="shared" si="211"/>
        <v>8.5413274079897707</v>
      </c>
      <c r="F8056" s="69">
        <f t="shared" si="211"/>
        <v>7.858098246738157</v>
      </c>
      <c r="G8056" s="69">
        <f t="shared" si="211"/>
        <v>7.9521835194885977</v>
      </c>
      <c r="H8056" s="69">
        <f t="shared" si="211"/>
        <v>9.8010275305837222</v>
      </c>
      <c r="I8056" s="69">
        <f t="shared" si="211"/>
        <v>8.267510093245841</v>
      </c>
      <c r="J8056" s="70">
        <f t="shared" si="211"/>
        <v>8.8278176498925358</v>
      </c>
      <c r="K8056" s="118">
        <f>VLOOKUP(B8056,WB.GDP.2002,'WB (WDI)'!$AS$2,FALSE)</f>
        <v>50568.101109352821</v>
      </c>
      <c r="L8056" s="112">
        <f>VLOOKUP($B8056,WB.UNEMP.2002,'WB (WDI)'!$AS$2,FALSE)</f>
        <v>5.7800002098083496</v>
      </c>
    </row>
    <row r="8057" spans="1:12" x14ac:dyDescent="0.25">
      <c r="A8057" s="103">
        <v>2002</v>
      </c>
      <c r="B8057" s="104" t="s">
        <v>238</v>
      </c>
      <c r="C8057" s="105" t="s">
        <v>239</v>
      </c>
      <c r="D8057" s="105" t="s">
        <v>240</v>
      </c>
      <c r="E8057" s="87" t="e">
        <f t="shared" si="211"/>
        <v>#N/A</v>
      </c>
      <c r="F8057" s="69" t="e">
        <f t="shared" si="211"/>
        <v>#N/A</v>
      </c>
      <c r="G8057" s="69" t="e">
        <f t="shared" si="211"/>
        <v>#N/A</v>
      </c>
      <c r="H8057" s="69" t="e">
        <f t="shared" si="211"/>
        <v>#N/A</v>
      </c>
      <c r="I8057" s="69" t="e">
        <f t="shared" si="211"/>
        <v>#N/A</v>
      </c>
      <c r="J8057" s="70" t="e">
        <f t="shared" si="211"/>
        <v>#N/A</v>
      </c>
      <c r="K8057" s="118">
        <f>VLOOKUP(B8057,WB.GDP.2002,'WB (WDI)'!$AS$2,FALSE)</f>
        <v>12827.231082880471</v>
      </c>
      <c r="L8057" s="112">
        <f>VLOOKUP($B8057,WB.UNEMP.2002,'WB (WDI)'!$AS$2,FALSE)</f>
        <v>9.3299999237060494</v>
      </c>
    </row>
    <row r="8058" spans="1:12" x14ac:dyDescent="0.25">
      <c r="A8058" s="103">
        <v>2002</v>
      </c>
      <c r="B8058" s="104" t="s">
        <v>241</v>
      </c>
      <c r="C8058" s="105" t="s">
        <v>242</v>
      </c>
      <c r="D8058" s="105" t="s">
        <v>240</v>
      </c>
      <c r="E8058" s="87" t="e">
        <f t="shared" si="211"/>
        <v>#N/A</v>
      </c>
      <c r="F8058" s="69" t="e">
        <f t="shared" si="211"/>
        <v>#N/A</v>
      </c>
      <c r="G8058" s="69" t="e">
        <f t="shared" si="211"/>
        <v>#N/A</v>
      </c>
      <c r="H8058" s="69" t="e">
        <f t="shared" si="211"/>
        <v>#N/A</v>
      </c>
      <c r="I8058" s="69" t="e">
        <f t="shared" si="211"/>
        <v>#N/A</v>
      </c>
      <c r="J8058" s="70" t="e">
        <f t="shared" si="211"/>
        <v>#N/A</v>
      </c>
      <c r="K8058" s="118">
        <f>VLOOKUP(B8058,WB.GDP.2002,'WB (WDI)'!$AS$2,FALSE)</f>
        <v>3182.2328936371709</v>
      </c>
      <c r="L8058" s="112">
        <f>VLOOKUP($B8058,WB.UNEMP.2002,'WB (WDI)'!$AS$2,FALSE)</f>
        <v>12.550000190734901</v>
      </c>
    </row>
    <row r="8059" spans="1:12" x14ac:dyDescent="0.25">
      <c r="A8059" s="103">
        <v>2002</v>
      </c>
      <c r="B8059" s="104" t="s">
        <v>243</v>
      </c>
      <c r="C8059" s="105" t="s">
        <v>244</v>
      </c>
      <c r="D8059" s="105" t="s">
        <v>240</v>
      </c>
      <c r="E8059" s="87" t="e">
        <f t="shared" si="211"/>
        <v>#N/A</v>
      </c>
      <c r="F8059" s="69" t="e">
        <f t="shared" si="211"/>
        <v>#N/A</v>
      </c>
      <c r="G8059" s="69" t="e">
        <f t="shared" si="211"/>
        <v>#N/A</v>
      </c>
      <c r="H8059" s="69" t="e">
        <f t="shared" si="211"/>
        <v>#N/A</v>
      </c>
      <c r="I8059" s="69" t="e">
        <f t="shared" si="211"/>
        <v>#N/A</v>
      </c>
      <c r="J8059" s="70" t="e">
        <f t="shared" si="211"/>
        <v>#N/A</v>
      </c>
      <c r="K8059" s="118">
        <f>VLOOKUP(B8059,WB.GDP.2002,'WB (WDI)'!$AS$2,FALSE)</f>
        <v>1471.3659184947901</v>
      </c>
      <c r="L8059" s="112">
        <f>VLOOKUP($B8059,WB.UNEMP.2002,'WB (WDI)'!$AS$2,FALSE)</f>
        <v>14.25</v>
      </c>
    </row>
    <row r="8060" spans="1:12" x14ac:dyDescent="0.25">
      <c r="A8060" s="103">
        <v>2002</v>
      </c>
      <c r="B8060" s="104" t="s">
        <v>245</v>
      </c>
      <c r="C8060" s="105" t="s">
        <v>246</v>
      </c>
      <c r="D8060" s="105" t="s">
        <v>240</v>
      </c>
      <c r="E8060" s="87" t="e">
        <f t="shared" ref="E8060:J8069" si="212">IF(ISNUMBER(VLOOKUP($B8060,EFW.2002,3,FALSE))=TRUE,VLOOKUP($B8060,EFW.2002,E$2,FALSE),NA())</f>
        <v>#N/A</v>
      </c>
      <c r="F8060" s="69" t="e">
        <f t="shared" si="212"/>
        <v>#N/A</v>
      </c>
      <c r="G8060" s="69" t="e">
        <f t="shared" si="212"/>
        <v>#N/A</v>
      </c>
      <c r="H8060" s="69" t="e">
        <f t="shared" si="212"/>
        <v>#N/A</v>
      </c>
      <c r="I8060" s="69" t="e">
        <f t="shared" si="212"/>
        <v>#N/A</v>
      </c>
      <c r="J8060" s="70" t="e">
        <f t="shared" si="212"/>
        <v>#N/A</v>
      </c>
      <c r="K8060" s="118">
        <f>VLOOKUP(B8060,WB.GDP.2002,'WB (WDI)'!$AS$2,FALSE)</f>
        <v>4736.7941415437335</v>
      </c>
      <c r="L8060" s="112">
        <f>VLOOKUP($B8060,WB.UNEMP.2002,'WB (WDI)'!$AS$2,FALSE)</f>
        <v>9.8699998855590803</v>
      </c>
    </row>
    <row r="8061" spans="1:12" x14ac:dyDescent="0.25">
      <c r="A8061" s="103">
        <v>2002</v>
      </c>
      <c r="B8061" s="104" t="s">
        <v>247</v>
      </c>
      <c r="C8061" s="105" t="s">
        <v>248</v>
      </c>
      <c r="D8061" s="105" t="s">
        <v>240</v>
      </c>
      <c r="E8061" s="87" t="e">
        <f t="shared" si="212"/>
        <v>#N/A</v>
      </c>
      <c r="F8061" s="69" t="e">
        <f t="shared" si="212"/>
        <v>#N/A</v>
      </c>
      <c r="G8061" s="69" t="e">
        <f t="shared" si="212"/>
        <v>#N/A</v>
      </c>
      <c r="H8061" s="69" t="e">
        <f t="shared" si="212"/>
        <v>#N/A</v>
      </c>
      <c r="I8061" s="69" t="e">
        <f t="shared" si="212"/>
        <v>#N/A</v>
      </c>
      <c r="J8061" s="70" t="e">
        <f t="shared" si="212"/>
        <v>#N/A</v>
      </c>
      <c r="K8061" s="118">
        <f>VLOOKUP(B8061,WB.GDP.2002,'WB (WDI)'!$AS$2,FALSE)</f>
        <v>2943.5723863831145</v>
      </c>
      <c r="L8061" s="112">
        <f>VLOOKUP($B8061,WB.UNEMP.2002,'WB (WDI)'!$AS$2,FALSE)</f>
        <v>9.8699998855590803</v>
      </c>
    </row>
    <row r="8062" spans="1:12" x14ac:dyDescent="0.25">
      <c r="A8062" s="103">
        <v>2002</v>
      </c>
      <c r="B8062" s="104" t="s">
        <v>249</v>
      </c>
      <c r="C8062" s="105" t="s">
        <v>250</v>
      </c>
      <c r="D8062" s="105" t="s">
        <v>240</v>
      </c>
      <c r="E8062" s="87">
        <f t="shared" si="212"/>
        <v>5.7365824535417271</v>
      </c>
      <c r="F8062" s="69">
        <f t="shared" si="212"/>
        <v>4.3710854638346159</v>
      </c>
      <c r="G8062" s="69">
        <f t="shared" si="212"/>
        <v>5.0910571173635484</v>
      </c>
      <c r="H8062" s="69">
        <f t="shared" si="212"/>
        <v>8.2156483517351493</v>
      </c>
      <c r="I8062" s="69">
        <f t="shared" si="212"/>
        <v>6.160852521217155</v>
      </c>
      <c r="J8062" s="70">
        <f t="shared" si="212"/>
        <v>4.8442688135581689</v>
      </c>
      <c r="K8062" s="118">
        <f>VLOOKUP(B8062,WB.GDP.2002,'WB (WDI)'!$AS$2,FALSE)</f>
        <v>4024.3556966433289</v>
      </c>
      <c r="L8062" s="112">
        <f>VLOOKUP($B8062,WB.UNEMP.2002,'WB (WDI)'!$AS$2,FALSE)</f>
        <v>4.1999998092651403</v>
      </c>
    </row>
    <row r="8063" spans="1:12" x14ac:dyDescent="0.25">
      <c r="A8063" s="103">
        <v>2002</v>
      </c>
      <c r="B8063" s="104" t="s">
        <v>251</v>
      </c>
      <c r="C8063" s="105" t="s">
        <v>649</v>
      </c>
      <c r="D8063" s="105" t="s">
        <v>240</v>
      </c>
      <c r="E8063" s="87">
        <f t="shared" si="212"/>
        <v>8.680151554307967</v>
      </c>
      <c r="F8063" s="69">
        <f t="shared" si="212"/>
        <v>8.4708030072347729</v>
      </c>
      <c r="G8063" s="69">
        <f t="shared" si="212"/>
        <v>6.9882489335236011</v>
      </c>
      <c r="H8063" s="69">
        <f t="shared" si="212"/>
        <v>9.3087626197768252</v>
      </c>
      <c r="I8063" s="69">
        <f t="shared" si="212"/>
        <v>9.6807033744906725</v>
      </c>
      <c r="J8063" s="70">
        <f t="shared" si="212"/>
        <v>8.952239836513959</v>
      </c>
      <c r="K8063" s="118">
        <f>VLOOKUP(B8063,WB.GDP.2002,'WB (WDI)'!$AS$2,FALSE)</f>
        <v>36690.35668685515</v>
      </c>
      <c r="L8063" s="112">
        <f>VLOOKUP($B8063,WB.UNEMP.2002,'WB (WDI)'!$AS$2,FALSE)</f>
        <v>7.2800002098083496</v>
      </c>
    </row>
    <row r="8064" spans="1:12" x14ac:dyDescent="0.25">
      <c r="A8064" s="103">
        <v>2002</v>
      </c>
      <c r="B8064" s="104" t="s">
        <v>252</v>
      </c>
      <c r="C8064" s="105" t="s">
        <v>650</v>
      </c>
      <c r="D8064" s="105" t="s">
        <v>240</v>
      </c>
      <c r="E8064" s="87" t="e">
        <f t="shared" si="212"/>
        <v>#N/A</v>
      </c>
      <c r="F8064" s="69" t="e">
        <f t="shared" si="212"/>
        <v>#N/A</v>
      </c>
      <c r="G8064" s="69" t="e">
        <f t="shared" si="212"/>
        <v>#N/A</v>
      </c>
      <c r="H8064" s="69" t="e">
        <f t="shared" si="212"/>
        <v>#N/A</v>
      </c>
      <c r="I8064" s="69" t="e">
        <f t="shared" si="212"/>
        <v>#N/A</v>
      </c>
      <c r="J8064" s="70" t="e">
        <f t="shared" si="212"/>
        <v>#N/A</v>
      </c>
      <c r="K8064" s="118">
        <f>VLOOKUP(B8064,WB.GDP.2002,'WB (WDI)'!$AS$2,FALSE)</f>
        <v>54156.778052229252</v>
      </c>
      <c r="L8064" s="112">
        <f>VLOOKUP($B8064,WB.UNEMP.2002,'WB (WDI)'!$AS$2,FALSE)</f>
        <v>6.3000001907348597</v>
      </c>
    </row>
    <row r="8065" spans="1:12" x14ac:dyDescent="0.25">
      <c r="A8065" s="103">
        <v>2002</v>
      </c>
      <c r="B8065" s="104" t="s">
        <v>253</v>
      </c>
      <c r="C8065" s="105" t="s">
        <v>653</v>
      </c>
      <c r="D8065" s="105" t="s">
        <v>240</v>
      </c>
      <c r="E8065" s="87" t="e">
        <f t="shared" si="212"/>
        <v>#N/A</v>
      </c>
      <c r="F8065" s="69" t="e">
        <f t="shared" si="212"/>
        <v>#N/A</v>
      </c>
      <c r="G8065" s="69" t="e">
        <f t="shared" si="212"/>
        <v>#N/A</v>
      </c>
      <c r="H8065" s="69" t="e">
        <f t="shared" si="212"/>
        <v>#N/A</v>
      </c>
      <c r="I8065" s="69" t="e">
        <f t="shared" si="212"/>
        <v>#N/A</v>
      </c>
      <c r="J8065" s="70" t="e">
        <f t="shared" si="212"/>
        <v>#N/A</v>
      </c>
      <c r="K8065" s="118" t="e">
        <f>VLOOKUP(B8065,WB.GDP.2002,'WB (WDI)'!$AS$2,FALSE)</f>
        <v>#N/A</v>
      </c>
      <c r="L8065" s="112">
        <f>VLOOKUP($B8065,WB.UNEMP.2002,'WB (WDI)'!$AS$2,FALSE)</f>
        <v>2.9900000095367401</v>
      </c>
    </row>
    <row r="8066" spans="1:12" x14ac:dyDescent="0.25">
      <c r="A8066" s="103">
        <v>2002</v>
      </c>
      <c r="B8066" s="104" t="s">
        <v>254</v>
      </c>
      <c r="C8066" s="105" t="s">
        <v>255</v>
      </c>
      <c r="D8066" s="105" t="s">
        <v>240</v>
      </c>
      <c r="E8066" s="87">
        <f t="shared" si="212"/>
        <v>7.8254174568422865</v>
      </c>
      <c r="F8066" s="69">
        <f t="shared" si="212"/>
        <v>6.1195397115746015</v>
      </c>
      <c r="G8066" s="69">
        <f t="shared" si="212"/>
        <v>7.545343244244834</v>
      </c>
      <c r="H8066" s="69">
        <f t="shared" si="212"/>
        <v>9.4272309648542567</v>
      </c>
      <c r="I8066" s="69">
        <f t="shared" si="212"/>
        <v>8.3996507773920683</v>
      </c>
      <c r="J8066" s="70">
        <f t="shared" si="212"/>
        <v>7.6353225861456737</v>
      </c>
      <c r="K8066" s="118">
        <f>VLOOKUP(B8066,WB.GDP.2002,'WB (WDI)'!$AS$2,FALSE)</f>
        <v>35739.972924343107</v>
      </c>
      <c r="L8066" s="112">
        <f>VLOOKUP($B8066,WB.UNEMP.2002,'WB (WDI)'!$AS$2,FALSE)</f>
        <v>5.4000000953674299</v>
      </c>
    </row>
    <row r="8067" spans="1:12" x14ac:dyDescent="0.25">
      <c r="A8067" s="103">
        <v>2002</v>
      </c>
      <c r="B8067" s="104" t="s">
        <v>256</v>
      </c>
      <c r="C8067" s="105" t="s">
        <v>257</v>
      </c>
      <c r="D8067" s="105" t="s">
        <v>240</v>
      </c>
      <c r="E8067" s="87" t="e">
        <f t="shared" si="212"/>
        <v>#N/A</v>
      </c>
      <c r="F8067" s="69" t="e">
        <f t="shared" si="212"/>
        <v>#N/A</v>
      </c>
      <c r="G8067" s="69" t="e">
        <f t="shared" si="212"/>
        <v>#N/A</v>
      </c>
      <c r="H8067" s="69" t="e">
        <f t="shared" si="212"/>
        <v>#N/A</v>
      </c>
      <c r="I8067" s="69" t="e">
        <f t="shared" si="212"/>
        <v>#N/A</v>
      </c>
      <c r="J8067" s="70" t="e">
        <f t="shared" si="212"/>
        <v>#N/A</v>
      </c>
      <c r="K8067" s="118">
        <f>VLOOKUP(B8067,WB.GDP.2002,'WB (WDI)'!$AS$2,FALSE)</f>
        <v>4791.7182766334136</v>
      </c>
      <c r="L8067" s="112">
        <f>VLOOKUP($B8067,WB.UNEMP.2002,'WB (WDI)'!$AS$2,FALSE)</f>
        <v>6.1999998092651403</v>
      </c>
    </row>
    <row r="8068" spans="1:12" x14ac:dyDescent="0.25">
      <c r="A8068" s="103">
        <v>2002</v>
      </c>
      <c r="B8068" s="104" t="s">
        <v>258</v>
      </c>
      <c r="C8068" s="105" t="s">
        <v>652</v>
      </c>
      <c r="D8068" s="105" t="s">
        <v>240</v>
      </c>
      <c r="E8068" s="87">
        <f t="shared" si="212"/>
        <v>7.5059174786327674</v>
      </c>
      <c r="F8068" s="69">
        <f t="shared" si="212"/>
        <v>7.1471876153260085</v>
      </c>
      <c r="G8068" s="69">
        <f t="shared" si="212"/>
        <v>6.6906052843237411</v>
      </c>
      <c r="H8068" s="69">
        <f t="shared" si="212"/>
        <v>9.2295206073313771</v>
      </c>
      <c r="I8068" s="69">
        <f t="shared" si="212"/>
        <v>7.7307554528350453</v>
      </c>
      <c r="J8068" s="70">
        <f t="shared" si="212"/>
        <v>6.7315184333476639</v>
      </c>
      <c r="K8068" s="118">
        <f>VLOOKUP(B8068,WB.GDP.2002,'WB (WDI)'!$AS$2,FALSE)</f>
        <v>25687.139622588056</v>
      </c>
      <c r="L8068" s="112">
        <f>VLOOKUP($B8068,WB.UNEMP.2002,'WB (WDI)'!$AS$2,FALSE)</f>
        <v>3.2999999523162802</v>
      </c>
    </row>
    <row r="8069" spans="1:12" x14ac:dyDescent="0.25">
      <c r="A8069" s="103">
        <v>2002</v>
      </c>
      <c r="B8069" s="104" t="s">
        <v>259</v>
      </c>
      <c r="C8069" s="105" t="s">
        <v>260</v>
      </c>
      <c r="D8069" s="105" t="s">
        <v>240</v>
      </c>
      <c r="E8069" s="87" t="e">
        <f t="shared" si="212"/>
        <v>#N/A</v>
      </c>
      <c r="F8069" s="69" t="e">
        <f t="shared" si="212"/>
        <v>#N/A</v>
      </c>
      <c r="G8069" s="69" t="e">
        <f t="shared" si="212"/>
        <v>#N/A</v>
      </c>
      <c r="H8069" s="69" t="e">
        <f t="shared" si="212"/>
        <v>#N/A</v>
      </c>
      <c r="I8069" s="69" t="e">
        <f t="shared" si="212"/>
        <v>#N/A</v>
      </c>
      <c r="J8069" s="70" t="e">
        <f t="shared" si="212"/>
        <v>#N/A</v>
      </c>
      <c r="K8069" s="118">
        <f>VLOOKUP(B8069,WB.GDP.2002,'WB (WDI)'!$AS$2,FALSE)</f>
        <v>70770.578414833741</v>
      </c>
      <c r="L8069" s="112">
        <f>VLOOKUP($B8069,WB.UNEMP.2002,'WB (WDI)'!$AS$2,FALSE)</f>
        <v>5.7300000190734899</v>
      </c>
    </row>
    <row r="8070" spans="1:12" x14ac:dyDescent="0.25">
      <c r="A8070" s="103">
        <v>2002</v>
      </c>
      <c r="B8070" s="104" t="s">
        <v>261</v>
      </c>
      <c r="C8070" s="105" t="s">
        <v>262</v>
      </c>
      <c r="D8070" s="105" t="s">
        <v>240</v>
      </c>
      <c r="E8070" s="87" t="e">
        <f t="shared" ref="E8070:J8079" si="213">IF(ISNUMBER(VLOOKUP($B8070,EFW.2002,3,FALSE))=TRUE,VLOOKUP($B8070,EFW.2002,E$2,FALSE),NA())</f>
        <v>#N/A</v>
      </c>
      <c r="F8070" s="69" t="e">
        <f t="shared" si="213"/>
        <v>#N/A</v>
      </c>
      <c r="G8070" s="69" t="e">
        <f t="shared" si="213"/>
        <v>#N/A</v>
      </c>
      <c r="H8070" s="69" t="e">
        <f t="shared" si="213"/>
        <v>#N/A</v>
      </c>
      <c r="I8070" s="69" t="e">
        <f t="shared" si="213"/>
        <v>#N/A</v>
      </c>
      <c r="J8070" s="70" t="e">
        <f t="shared" si="213"/>
        <v>#N/A</v>
      </c>
      <c r="K8070" s="118">
        <f>VLOOKUP(B8070,WB.GDP.2002,'WB (WDI)'!$AS$2,FALSE)</f>
        <v>1642.6069972854714</v>
      </c>
      <c r="L8070" s="112">
        <f>VLOOKUP($B8070,WB.UNEMP.2002,'WB (WDI)'!$AS$2,FALSE)</f>
        <v>1.21000003814697</v>
      </c>
    </row>
    <row r="8071" spans="1:12" x14ac:dyDescent="0.25">
      <c r="A8071" s="103">
        <v>2002</v>
      </c>
      <c r="B8071" s="104" t="s">
        <v>263</v>
      </c>
      <c r="C8071" s="105" t="s">
        <v>264</v>
      </c>
      <c r="D8071" s="105" t="s">
        <v>240</v>
      </c>
      <c r="E8071" s="87">
        <f t="shared" si="213"/>
        <v>5.9272880792452414</v>
      </c>
      <c r="F8071" s="69">
        <f t="shared" si="213"/>
        <v>7.7712246147828337</v>
      </c>
      <c r="G8071" s="69">
        <f t="shared" si="213"/>
        <v>3.5118163950803996</v>
      </c>
      <c r="H8071" s="69">
        <f t="shared" si="213"/>
        <v>6.2064702971406582</v>
      </c>
      <c r="I8071" s="69">
        <f t="shared" si="213"/>
        <v>6.8386305776612266</v>
      </c>
      <c r="J8071" s="70">
        <f t="shared" si="213"/>
        <v>5.3082985115610866</v>
      </c>
      <c r="K8071" s="118">
        <f>VLOOKUP(B8071,WB.GDP.2002,'WB (WDI)'!$AS$2,FALSE)</f>
        <v>5996.1898631271206</v>
      </c>
      <c r="L8071" s="112">
        <f>VLOOKUP($B8071,WB.UNEMP.2002,'WB (WDI)'!$AS$2,FALSE)</f>
        <v>6.5999999046325701</v>
      </c>
    </row>
    <row r="8072" spans="1:12" x14ac:dyDescent="0.25">
      <c r="A8072" s="103">
        <v>2002</v>
      </c>
      <c r="B8072" s="104" t="s">
        <v>265</v>
      </c>
      <c r="C8072" s="105" t="s">
        <v>266</v>
      </c>
      <c r="D8072" s="105" t="s">
        <v>240</v>
      </c>
      <c r="E8072" s="87" t="e">
        <f t="shared" si="213"/>
        <v>#N/A</v>
      </c>
      <c r="F8072" s="69" t="e">
        <f t="shared" si="213"/>
        <v>#N/A</v>
      </c>
      <c r="G8072" s="69" t="e">
        <f t="shared" si="213"/>
        <v>#N/A</v>
      </c>
      <c r="H8072" s="69" t="e">
        <f t="shared" si="213"/>
        <v>#N/A</v>
      </c>
      <c r="I8072" s="69" t="e">
        <f t="shared" si="213"/>
        <v>#N/A</v>
      </c>
      <c r="J8072" s="70" t="e">
        <f t="shared" si="213"/>
        <v>#N/A</v>
      </c>
      <c r="K8072" s="118">
        <f>VLOOKUP(B8072,WB.GDP.2002,'WB (WDI)'!$AS$2,FALSE)</f>
        <v>3106.0091271271026</v>
      </c>
      <c r="L8072" s="112">
        <f>VLOOKUP($B8072,WB.UNEMP.2002,'WB (WDI)'!$AS$2,FALSE)</f>
        <v>1.7300000190734901</v>
      </c>
    </row>
    <row r="8073" spans="1:12" x14ac:dyDescent="0.25">
      <c r="A8073" s="103">
        <v>2002</v>
      </c>
      <c r="B8073" s="104" t="s">
        <v>267</v>
      </c>
      <c r="C8073" s="105" t="s">
        <v>268</v>
      </c>
      <c r="D8073" s="105" t="s">
        <v>240</v>
      </c>
      <c r="E8073" s="87">
        <f t="shared" si="213"/>
        <v>6.3031045369919738</v>
      </c>
      <c r="F8073" s="69">
        <f t="shared" si="213"/>
        <v>5.1400548325562898</v>
      </c>
      <c r="G8073" s="69">
        <f t="shared" si="213"/>
        <v>5.3825240678368669</v>
      </c>
      <c r="H8073" s="69">
        <f t="shared" si="213"/>
        <v>6.7292992433519689</v>
      </c>
      <c r="I8073" s="69">
        <f t="shared" si="213"/>
        <v>7.1653897863098708</v>
      </c>
      <c r="J8073" s="70">
        <f t="shared" si="213"/>
        <v>7.0982547549048762</v>
      </c>
      <c r="K8073" s="118">
        <f>VLOOKUP(B8073,WB.GDP.2002,'WB (WDI)'!$AS$2,FALSE)</f>
        <v>16155.601621212656</v>
      </c>
      <c r="L8073" s="112">
        <f>VLOOKUP($B8073,WB.UNEMP.2002,'WB (WDI)'!$AS$2,FALSE)</f>
        <v>3.4800000190734899</v>
      </c>
    </row>
    <row r="8074" spans="1:12" x14ac:dyDescent="0.25">
      <c r="A8074" s="103">
        <v>2002</v>
      </c>
      <c r="B8074" s="104" t="s">
        <v>269</v>
      </c>
      <c r="C8074" s="105" t="s">
        <v>270</v>
      </c>
      <c r="D8074" s="105" t="s">
        <v>240</v>
      </c>
      <c r="E8074" s="87">
        <f t="shared" si="213"/>
        <v>3.7733728788419425</v>
      </c>
      <c r="F8074" s="69">
        <f t="shared" si="213"/>
        <v>5.6624711850327856</v>
      </c>
      <c r="G8074" s="69">
        <f t="shared" si="213"/>
        <v>3.8221225589383061</v>
      </c>
      <c r="H8074" s="69">
        <f t="shared" si="213"/>
        <v>2.5499067508199511</v>
      </c>
      <c r="I8074" s="69">
        <f t="shared" si="213"/>
        <v>2.8253852539660103</v>
      </c>
      <c r="J8074" s="70">
        <f t="shared" si="213"/>
        <v>4.0069786454526621</v>
      </c>
      <c r="K8074" s="118">
        <f>VLOOKUP(B8074,WB.GDP.2002,'WB (WDI)'!$AS$2,FALSE)</f>
        <v>1336.2227737946769</v>
      </c>
      <c r="L8074" s="112">
        <f>VLOOKUP($B8074,WB.UNEMP.2002,'WB (WDI)'!$AS$2,FALSE)</f>
        <v>0.82999998331069902</v>
      </c>
    </row>
    <row r="8075" spans="1:12" x14ac:dyDescent="0.25">
      <c r="A8075" s="103">
        <v>2002</v>
      </c>
      <c r="B8075" s="104" t="s">
        <v>271</v>
      </c>
      <c r="C8075" s="105" t="s">
        <v>272</v>
      </c>
      <c r="D8075" s="105" t="s">
        <v>240</v>
      </c>
      <c r="E8075" s="87">
        <f t="shared" si="213"/>
        <v>7.1102271449360543</v>
      </c>
      <c r="F8075" s="69">
        <f t="shared" si="213"/>
        <v>8.3161850849819956</v>
      </c>
      <c r="G8075" s="69">
        <f t="shared" si="213"/>
        <v>4.5948569849375298</v>
      </c>
      <c r="H8075" s="69">
        <f t="shared" si="213"/>
        <v>9.2572220075760328</v>
      </c>
      <c r="I8075" s="69">
        <f t="shared" si="213"/>
        <v>6.4769479265482817</v>
      </c>
      <c r="J8075" s="70">
        <f t="shared" si="213"/>
        <v>6.9059237206364363</v>
      </c>
      <c r="K8075" s="118">
        <f>VLOOKUP(B8075,WB.GDP.2002,'WB (WDI)'!$AS$2,FALSE)</f>
        <v>4562.7614940782887</v>
      </c>
      <c r="L8075" s="112">
        <f>VLOOKUP($B8075,WB.UNEMP.2002,'WB (WDI)'!$AS$2,FALSE)</f>
        <v>3.6300001144409202</v>
      </c>
    </row>
    <row r="8076" spans="1:12" x14ac:dyDescent="0.25">
      <c r="A8076" s="103">
        <v>2002</v>
      </c>
      <c r="B8076" s="104" t="s">
        <v>273</v>
      </c>
      <c r="C8076" s="105" t="s">
        <v>274</v>
      </c>
      <c r="D8076" s="105" t="s">
        <v>240</v>
      </c>
      <c r="E8076" s="87">
        <f t="shared" si="213"/>
        <v>8.6251154593868797</v>
      </c>
      <c r="F8076" s="69">
        <f t="shared" si="213"/>
        <v>7.250555565865187</v>
      </c>
      <c r="G8076" s="69">
        <f t="shared" si="213"/>
        <v>8.0669325864921859</v>
      </c>
      <c r="H8076" s="69">
        <f t="shared" si="213"/>
        <v>9.6498151045054357</v>
      </c>
      <c r="I8076" s="69">
        <f t="shared" si="213"/>
        <v>9.4827803507120141</v>
      </c>
      <c r="J8076" s="70">
        <f t="shared" si="213"/>
        <v>8.6754936893595769</v>
      </c>
      <c r="K8076" s="118">
        <f>VLOOKUP(B8076,WB.GDP.2002,'WB (WDI)'!$AS$2,FALSE)</f>
        <v>55539.367074022681</v>
      </c>
      <c r="L8076" s="112">
        <f>VLOOKUP($B8076,WB.UNEMP.2002,'WB (WDI)'!$AS$2,FALSE)</f>
        <v>5.6500000953674299</v>
      </c>
    </row>
    <row r="8077" spans="1:12" x14ac:dyDescent="0.25">
      <c r="A8077" s="103">
        <v>2002</v>
      </c>
      <c r="B8077" s="104" t="s">
        <v>275</v>
      </c>
      <c r="C8077" s="105" t="s">
        <v>276</v>
      </c>
      <c r="D8077" s="105" t="s">
        <v>240</v>
      </c>
      <c r="E8077" s="87">
        <f t="shared" si="213"/>
        <v>6.6045805052433124</v>
      </c>
      <c r="F8077" s="69">
        <f t="shared" si="213"/>
        <v>7.051540313874253</v>
      </c>
      <c r="G8077" s="69">
        <f t="shared" si="213"/>
        <v>6.1208374740492477</v>
      </c>
      <c r="H8077" s="69">
        <f t="shared" si="213"/>
        <v>6.722977947131171</v>
      </c>
      <c r="I8077" s="69">
        <f t="shared" si="213"/>
        <v>6.5224056629504634</v>
      </c>
      <c r="J8077" s="70">
        <f t="shared" si="213"/>
        <v>6.6051411282114261</v>
      </c>
      <c r="K8077" s="118">
        <f>VLOOKUP(B8077,WB.GDP.2002,'WB (WDI)'!$AS$2,FALSE)</f>
        <v>10594.278411544215</v>
      </c>
      <c r="L8077" s="112">
        <f>VLOOKUP($B8077,WB.UNEMP.2002,'WB (WDI)'!$AS$2,FALSE)</f>
        <v>1.8200000524520901</v>
      </c>
    </row>
    <row r="8078" spans="1:12" x14ac:dyDescent="0.25">
      <c r="A8078" s="103">
        <v>2002</v>
      </c>
      <c r="B8078" s="104" t="s">
        <v>277</v>
      </c>
      <c r="C8078" s="105" t="s">
        <v>278</v>
      </c>
      <c r="D8078" s="105" t="s">
        <v>240</v>
      </c>
      <c r="E8078" s="87" t="e">
        <f t="shared" si="213"/>
        <v>#N/A</v>
      </c>
      <c r="F8078" s="69" t="e">
        <f t="shared" si="213"/>
        <v>#N/A</v>
      </c>
      <c r="G8078" s="69" t="e">
        <f t="shared" si="213"/>
        <v>#N/A</v>
      </c>
      <c r="H8078" s="69" t="e">
        <f t="shared" si="213"/>
        <v>#N/A</v>
      </c>
      <c r="I8078" s="69" t="e">
        <f t="shared" si="213"/>
        <v>#N/A</v>
      </c>
      <c r="J8078" s="70" t="e">
        <f t="shared" si="213"/>
        <v>#N/A</v>
      </c>
      <c r="K8078" s="118">
        <f>VLOOKUP(B8078,WB.GDP.2002,'WB (WDI)'!$AS$2,FALSE)</f>
        <v>2422.4250392226554</v>
      </c>
      <c r="L8078" s="112">
        <f>VLOOKUP($B8078,WB.UNEMP.2002,'WB (WDI)'!$AS$2,FALSE)</f>
        <v>3.3800001144409202</v>
      </c>
    </row>
    <row r="8079" spans="1:12" x14ac:dyDescent="0.25">
      <c r="A8079" s="103">
        <v>2002</v>
      </c>
      <c r="B8079" s="104" t="s">
        <v>279</v>
      </c>
      <c r="C8079" s="105" t="s">
        <v>280</v>
      </c>
      <c r="D8079" s="105" t="s">
        <v>240</v>
      </c>
      <c r="E8079" s="87" t="e">
        <f t="shared" si="213"/>
        <v>#N/A</v>
      </c>
      <c r="F8079" s="69" t="e">
        <f t="shared" si="213"/>
        <v>#N/A</v>
      </c>
      <c r="G8079" s="69" t="e">
        <f t="shared" si="213"/>
        <v>#N/A</v>
      </c>
      <c r="H8079" s="69" t="e">
        <f t="shared" si="213"/>
        <v>#N/A</v>
      </c>
      <c r="I8079" s="69" t="e">
        <f t="shared" si="213"/>
        <v>#N/A</v>
      </c>
      <c r="J8079" s="70" t="e">
        <f t="shared" si="213"/>
        <v>#N/A</v>
      </c>
      <c r="K8079" s="118">
        <f>VLOOKUP(B8079,WB.GDP.2002,'WB (WDI)'!$AS$2,FALSE)</f>
        <v>3269.8753348551127</v>
      </c>
      <c r="L8079" s="112">
        <f>VLOOKUP($B8079,WB.UNEMP.2002,'WB (WDI)'!$AS$2,FALSE)</f>
        <v>2.1199998855590798</v>
      </c>
    </row>
    <row r="8080" spans="1:12" x14ac:dyDescent="0.25">
      <c r="A8080" s="103">
        <v>2002</v>
      </c>
      <c r="B8080" s="104" t="s">
        <v>281</v>
      </c>
      <c r="C8080" s="105" t="s">
        <v>282</v>
      </c>
      <c r="D8080" s="105" t="s">
        <v>240</v>
      </c>
      <c r="E8080" s="87" t="e">
        <f t="shared" ref="E8080:J8089" si="214">IF(ISNUMBER(VLOOKUP($B8080,EFW.2002,3,FALSE))=TRUE,VLOOKUP($B8080,EFW.2002,E$2,FALSE),NA())</f>
        <v>#N/A</v>
      </c>
      <c r="F8080" s="69" t="e">
        <f t="shared" si="214"/>
        <v>#N/A</v>
      </c>
      <c r="G8080" s="69" t="e">
        <f t="shared" si="214"/>
        <v>#N/A</v>
      </c>
      <c r="H8080" s="69" t="e">
        <f t="shared" si="214"/>
        <v>#N/A</v>
      </c>
      <c r="I8080" s="69" t="e">
        <f t="shared" si="214"/>
        <v>#N/A</v>
      </c>
      <c r="J8080" s="70" t="e">
        <f t="shared" si="214"/>
        <v>#N/A</v>
      </c>
      <c r="K8080" s="118">
        <f>VLOOKUP(B8080,WB.GDP.2002,'WB (WDI)'!$AS$2,FALSE)</f>
        <v>1189.7848781837413</v>
      </c>
      <c r="L8080" s="112">
        <f>VLOOKUP($B8080,WB.UNEMP.2002,'WB (WDI)'!$AS$2,FALSE)</f>
        <v>11.680000305175801</v>
      </c>
    </row>
    <row r="8081" spans="1:12" x14ac:dyDescent="0.25">
      <c r="A8081" s="103">
        <v>2002</v>
      </c>
      <c r="B8081" s="104" t="s">
        <v>283</v>
      </c>
      <c r="C8081" s="105" t="s">
        <v>284</v>
      </c>
      <c r="D8081" s="105" t="s">
        <v>240</v>
      </c>
      <c r="E8081" s="87">
        <f t="shared" si="214"/>
        <v>5.8652022649036031</v>
      </c>
      <c r="F8081" s="69">
        <f t="shared" si="214"/>
        <v>8.2748543925260236</v>
      </c>
      <c r="G8081" s="69">
        <f t="shared" si="214"/>
        <v>2.6904407434793893</v>
      </c>
      <c r="H8081" s="69">
        <f t="shared" si="214"/>
        <v>6.9317052514136037</v>
      </c>
      <c r="I8081" s="69">
        <f t="shared" si="214"/>
        <v>5.3234698429733687</v>
      </c>
      <c r="J8081" s="70">
        <f t="shared" si="214"/>
        <v>6.1055410941256296</v>
      </c>
      <c r="K8081" s="118">
        <f>VLOOKUP(B8081,WB.GDP.2002,'WB (WDI)'!$AS$2,FALSE)</f>
        <v>2037.2361714807282</v>
      </c>
      <c r="L8081" s="112">
        <f>VLOOKUP($B8081,WB.UNEMP.2002,'WB (WDI)'!$AS$2,FALSE)</f>
        <v>3.96000003814697</v>
      </c>
    </row>
    <row r="8082" spans="1:12" x14ac:dyDescent="0.25">
      <c r="A8082" s="103">
        <v>2002</v>
      </c>
      <c r="B8082" s="104" t="s">
        <v>285</v>
      </c>
      <c r="C8082" s="105" t="s">
        <v>286</v>
      </c>
      <c r="D8082" s="105" t="s">
        <v>240</v>
      </c>
      <c r="E8082" s="87" t="e">
        <f t="shared" si="214"/>
        <v>#N/A</v>
      </c>
      <c r="F8082" s="69" t="e">
        <f t="shared" si="214"/>
        <v>#N/A</v>
      </c>
      <c r="G8082" s="69" t="e">
        <f t="shared" si="214"/>
        <v>#N/A</v>
      </c>
      <c r="H8082" s="69" t="e">
        <f t="shared" si="214"/>
        <v>#N/A</v>
      </c>
      <c r="I8082" s="69" t="e">
        <f t="shared" si="214"/>
        <v>#N/A</v>
      </c>
      <c r="J8082" s="70" t="e">
        <f t="shared" si="214"/>
        <v>#N/A</v>
      </c>
      <c r="K8082" s="118">
        <f>VLOOKUP(B8082,WB.GDP.2002,'WB (WDI)'!$AS$2,FALSE)</f>
        <v>4686.0640957849437</v>
      </c>
      <c r="L8082" s="112">
        <f>VLOOKUP($B8082,WB.UNEMP.2002,'WB (WDI)'!$AS$2,FALSE)</f>
        <v>1.8600000143051101</v>
      </c>
    </row>
    <row r="8083" spans="1:12" x14ac:dyDescent="0.25">
      <c r="A8083" s="103">
        <v>2002</v>
      </c>
      <c r="B8083" s="104" t="s">
        <v>287</v>
      </c>
      <c r="C8083" s="105" t="s">
        <v>288</v>
      </c>
      <c r="D8083" s="105" t="s">
        <v>240</v>
      </c>
      <c r="E8083" s="87">
        <f t="shared" si="214"/>
        <v>6.2971438476962414</v>
      </c>
      <c r="F8083" s="69">
        <f t="shared" si="214"/>
        <v>7.3275996242538541</v>
      </c>
      <c r="G8083" s="69">
        <f t="shared" si="214"/>
        <v>5.3696494331876599</v>
      </c>
      <c r="H8083" s="69">
        <f t="shared" si="214"/>
        <v>6.8844838140133042</v>
      </c>
      <c r="I8083" s="69">
        <f t="shared" si="214"/>
        <v>5.5617341264544047</v>
      </c>
      <c r="J8083" s="70">
        <f t="shared" si="214"/>
        <v>6.3422522405719839</v>
      </c>
      <c r="K8083" s="118">
        <f>VLOOKUP(B8083,WB.GDP.2002,'WB (WDI)'!$AS$2,FALSE)</f>
        <v>2706.5264285276508</v>
      </c>
      <c r="L8083" s="112">
        <f>VLOOKUP($B8083,WB.UNEMP.2002,'WB (WDI)'!$AS$2,FALSE)</f>
        <v>5.7699999809265101</v>
      </c>
    </row>
    <row r="8084" spans="1:12" x14ac:dyDescent="0.25">
      <c r="A8084" s="103">
        <v>2002</v>
      </c>
      <c r="B8084" s="104" t="s">
        <v>289</v>
      </c>
      <c r="C8084" s="105" t="s">
        <v>290</v>
      </c>
      <c r="D8084" s="105" t="s">
        <v>240</v>
      </c>
      <c r="E8084" s="87">
        <f t="shared" si="214"/>
        <v>5.7238420547150426</v>
      </c>
      <c r="F8084" s="69">
        <f t="shared" si="214"/>
        <v>6.3629066561399164</v>
      </c>
      <c r="G8084" s="69">
        <f t="shared" si="214"/>
        <v>4.2512692828719993</v>
      </c>
      <c r="H8084" s="69">
        <f t="shared" si="214"/>
        <v>7.7881625262751388</v>
      </c>
      <c r="I8084" s="69">
        <f t="shared" si="214"/>
        <v>5.5364139063185815</v>
      </c>
      <c r="J8084" s="70">
        <f t="shared" si="214"/>
        <v>4.6804579019695778</v>
      </c>
      <c r="K8084" s="118">
        <f>VLOOKUP(B8084,WB.GDP.2002,'WB (WDI)'!$AS$2,FALSE)</f>
        <v>10622.379955874983</v>
      </c>
      <c r="L8084" s="112">
        <f>VLOOKUP($B8084,WB.UNEMP.2002,'WB (WDI)'!$AS$2,FALSE)</f>
        <v>12.800000190734901</v>
      </c>
    </row>
    <row r="8085" spans="1:12" x14ac:dyDescent="0.25">
      <c r="A8085" s="103">
        <v>2002</v>
      </c>
      <c r="B8085" s="104" t="s">
        <v>291</v>
      </c>
      <c r="C8085" s="105" t="s">
        <v>292</v>
      </c>
      <c r="D8085" s="105" t="s">
        <v>240</v>
      </c>
      <c r="E8085" s="87" t="e">
        <f t="shared" si="214"/>
        <v>#N/A</v>
      </c>
      <c r="F8085" s="69" t="e">
        <f t="shared" si="214"/>
        <v>#N/A</v>
      </c>
      <c r="G8085" s="69" t="e">
        <f t="shared" si="214"/>
        <v>#N/A</v>
      </c>
      <c r="H8085" s="69" t="e">
        <f t="shared" si="214"/>
        <v>#N/A</v>
      </c>
      <c r="I8085" s="69" t="e">
        <f t="shared" si="214"/>
        <v>#N/A</v>
      </c>
      <c r="J8085" s="70" t="e">
        <f t="shared" si="214"/>
        <v>#N/A</v>
      </c>
      <c r="K8085" s="118">
        <f>VLOOKUP(B8085,WB.GDP.2002,'WB (WDI)'!$AS$2,FALSE)</f>
        <v>13072.438556202796</v>
      </c>
      <c r="L8085" s="112">
        <f>VLOOKUP($B8085,WB.UNEMP.2002,'WB (WDI)'!$AS$2,FALSE)</f>
        <v>3.4800000190734899</v>
      </c>
    </row>
    <row r="8086" spans="1:12" x14ac:dyDescent="0.25">
      <c r="A8086" s="103">
        <v>2002</v>
      </c>
      <c r="B8086" s="104" t="s">
        <v>293</v>
      </c>
      <c r="C8086" s="105" t="s">
        <v>294</v>
      </c>
      <c r="D8086" s="105" t="s">
        <v>240</v>
      </c>
      <c r="E8086" s="87">
        <f t="shared" si="214"/>
        <v>6.3903578105672585</v>
      </c>
      <c r="F8086" s="69">
        <f t="shared" si="214"/>
        <v>7.4089944397995087</v>
      </c>
      <c r="G8086" s="69">
        <f t="shared" si="214"/>
        <v>5.3075769955607992</v>
      </c>
      <c r="H8086" s="69">
        <f t="shared" si="214"/>
        <v>6.8026601926647112</v>
      </c>
      <c r="I8086" s="69">
        <f t="shared" si="214"/>
        <v>6.3112763965951393</v>
      </c>
      <c r="J8086" s="70">
        <f t="shared" si="214"/>
        <v>6.121281028216135</v>
      </c>
      <c r="K8086" s="118">
        <f>VLOOKUP(B8086,WB.GDP.2002,'WB (WDI)'!$AS$2,FALSE)</f>
        <v>1839.7907311612416</v>
      </c>
      <c r="L8086" s="112">
        <f>VLOOKUP($B8086,WB.UNEMP.2002,'WB (WDI)'!$AS$2,FALSE)</f>
        <v>1.7300000190734901</v>
      </c>
    </row>
    <row r="8087" spans="1:12" x14ac:dyDescent="0.25">
      <c r="A8087" s="103">
        <v>2002</v>
      </c>
      <c r="B8087" s="104" t="s">
        <v>295</v>
      </c>
      <c r="C8087" s="105" t="s">
        <v>296</v>
      </c>
      <c r="D8087" s="105" t="s">
        <v>240</v>
      </c>
      <c r="E8087" s="87">
        <f t="shared" si="214"/>
        <v>5.7581952428585277</v>
      </c>
      <c r="F8087" s="69">
        <f t="shared" si="214"/>
        <v>7.5788344822993867</v>
      </c>
      <c r="G8087" s="69">
        <f t="shared" si="214"/>
        <v>3.4208075200122425</v>
      </c>
      <c r="H8087" s="69">
        <f t="shared" si="214"/>
        <v>6.1682686922931893</v>
      </c>
      <c r="I8087" s="69">
        <f t="shared" si="214"/>
        <v>5.4827117684210185</v>
      </c>
      <c r="J8087" s="70">
        <f t="shared" si="214"/>
        <v>6.1403537512667983</v>
      </c>
      <c r="K8087" s="118">
        <f>VLOOKUP(B8087,WB.GDP.2002,'WB (WDI)'!$AS$2,FALSE)</f>
        <v>3279.0308677348958</v>
      </c>
      <c r="L8087" s="112">
        <f>VLOOKUP($B8087,WB.UNEMP.2002,'WB (WDI)'!$AS$2,FALSE)</f>
        <v>0.63999998569488503</v>
      </c>
    </row>
    <row r="8088" spans="1:12" x14ac:dyDescent="0.25">
      <c r="A8088" s="103">
        <v>2002</v>
      </c>
      <c r="B8088" s="104" t="s">
        <v>297</v>
      </c>
      <c r="C8088" s="105" t="s">
        <v>298</v>
      </c>
      <c r="D8088" s="105" t="s">
        <v>240</v>
      </c>
      <c r="E8088" s="87">
        <f t="shared" si="214"/>
        <v>6.5291598569877438</v>
      </c>
      <c r="F8088" s="69">
        <f t="shared" si="214"/>
        <v>8.0692578310888869</v>
      </c>
      <c r="G8088" s="69">
        <f t="shared" si="214"/>
        <v>4.5681496518765012</v>
      </c>
      <c r="H8088" s="69">
        <f t="shared" si="214"/>
        <v>6.4861785029782082</v>
      </c>
      <c r="I8088" s="69">
        <f t="shared" si="214"/>
        <v>7.0510617384678387</v>
      </c>
      <c r="J8088" s="70">
        <f t="shared" si="214"/>
        <v>6.4711515605272787</v>
      </c>
      <c r="K8088" s="118">
        <f>VLOOKUP(B8088,WB.GDP.2002,'WB (WDI)'!$AS$2,FALSE)</f>
        <v>5999.2549755901919</v>
      </c>
      <c r="L8088" s="112">
        <f>VLOOKUP($B8088,WB.UNEMP.2002,'WB (WDI)'!$AS$2,FALSE)</f>
        <v>8.7600002288818395</v>
      </c>
    </row>
    <row r="8089" spans="1:12" x14ac:dyDescent="0.25">
      <c r="A8089" s="103">
        <v>2002</v>
      </c>
      <c r="B8089" s="104" t="s">
        <v>299</v>
      </c>
      <c r="C8089" s="105" t="s">
        <v>300</v>
      </c>
      <c r="D8089" s="105" t="s">
        <v>240</v>
      </c>
      <c r="E8089" s="87" t="e">
        <f t="shared" si="214"/>
        <v>#N/A</v>
      </c>
      <c r="F8089" s="69" t="e">
        <f t="shared" si="214"/>
        <v>#N/A</v>
      </c>
      <c r="G8089" s="69" t="e">
        <f t="shared" si="214"/>
        <v>#N/A</v>
      </c>
      <c r="H8089" s="69" t="e">
        <f t="shared" si="214"/>
        <v>#N/A</v>
      </c>
      <c r="I8089" s="69" t="e">
        <f t="shared" si="214"/>
        <v>#N/A</v>
      </c>
      <c r="J8089" s="70" t="e">
        <f t="shared" si="214"/>
        <v>#N/A</v>
      </c>
      <c r="K8089" s="118">
        <f>VLOOKUP(B8089,WB.GDP.2002,'WB (WDI)'!$AS$2,FALSE)</f>
        <v>5081.5152081340748</v>
      </c>
      <c r="L8089" s="112">
        <f>VLOOKUP($B8089,WB.UNEMP.2002,'WB (WDI)'!$AS$2,FALSE)</f>
        <v>10.8400001525879</v>
      </c>
    </row>
    <row r="8090" spans="1:12" x14ac:dyDescent="0.25">
      <c r="A8090" s="103">
        <v>2002</v>
      </c>
      <c r="B8090" s="104" t="s">
        <v>301</v>
      </c>
      <c r="C8090" s="105" t="s">
        <v>302</v>
      </c>
      <c r="D8090" s="105" t="s">
        <v>240</v>
      </c>
      <c r="E8090" s="87" t="e">
        <f t="shared" ref="E8090:J8099" si="215">IF(ISNUMBER(VLOOKUP($B8090,EFW.2002,3,FALSE))=TRUE,VLOOKUP($B8090,EFW.2002,E$2,FALSE),NA())</f>
        <v>#N/A</v>
      </c>
      <c r="F8090" s="69" t="e">
        <f t="shared" si="215"/>
        <v>#N/A</v>
      </c>
      <c r="G8090" s="69" t="e">
        <f t="shared" si="215"/>
        <v>#N/A</v>
      </c>
      <c r="H8090" s="69" t="e">
        <f t="shared" si="215"/>
        <v>#N/A</v>
      </c>
      <c r="I8090" s="69" t="e">
        <f t="shared" si="215"/>
        <v>#N/A</v>
      </c>
      <c r="J8090" s="70" t="e">
        <f t="shared" si="215"/>
        <v>#N/A</v>
      </c>
      <c r="K8090" s="118">
        <f>VLOOKUP(B8090,WB.GDP.2002,'WB (WDI)'!$AS$2,FALSE)</f>
        <v>4813.50418477741</v>
      </c>
      <c r="L8090" s="112">
        <f>VLOOKUP($B8090,WB.UNEMP.2002,'WB (WDI)'!$AS$2,FALSE)</f>
        <v>10.039999961853001</v>
      </c>
    </row>
    <row r="8091" spans="1:12" x14ac:dyDescent="0.25">
      <c r="A8091" s="103">
        <v>2002</v>
      </c>
      <c r="B8091" s="104" t="s">
        <v>303</v>
      </c>
      <c r="C8091" s="105" t="s">
        <v>304</v>
      </c>
      <c r="D8091" s="105" t="s">
        <v>240</v>
      </c>
      <c r="E8091" s="87">
        <f t="shared" si="215"/>
        <v>7.0207938927100297</v>
      </c>
      <c r="F8091" s="69">
        <f t="shared" si="215"/>
        <v>5.5889278497108847</v>
      </c>
      <c r="G8091" s="69">
        <f t="shared" si="215"/>
        <v>4.4381716105904001</v>
      </c>
      <c r="H8091" s="69">
        <f t="shared" si="215"/>
        <v>8.7722998990778329</v>
      </c>
      <c r="I8091" s="69">
        <f t="shared" si="215"/>
        <v>8.2064354342570009</v>
      </c>
      <c r="J8091" s="70">
        <f t="shared" si="215"/>
        <v>8.09813466991403</v>
      </c>
      <c r="K8091" s="118">
        <f>VLOOKUP(B8091,WB.GDP.2002,'WB (WDI)'!$AS$2,FALSE)</f>
        <v>47311.359369043319</v>
      </c>
      <c r="L8091" s="112">
        <f>VLOOKUP($B8091,WB.UNEMP.2002,'WB (WDI)'!$AS$2,FALSE)</f>
        <v>0.980000019073486</v>
      </c>
    </row>
    <row r="8092" spans="1:12" x14ac:dyDescent="0.25">
      <c r="A8092" s="103">
        <v>2002</v>
      </c>
      <c r="B8092" s="104" t="s">
        <v>305</v>
      </c>
      <c r="C8092" s="105" t="s">
        <v>306</v>
      </c>
      <c r="D8092" s="105" t="s">
        <v>240</v>
      </c>
      <c r="E8092" s="87">
        <f t="shared" si="215"/>
        <v>7.1332531551817393</v>
      </c>
      <c r="F8092" s="69">
        <f t="shared" si="215"/>
        <v>7.3638180511744</v>
      </c>
      <c r="G8092" s="69">
        <f t="shared" si="215"/>
        <v>6.0828176204786164</v>
      </c>
      <c r="H8092" s="69">
        <f t="shared" si="215"/>
        <v>8.2694877371955826</v>
      </c>
      <c r="I8092" s="69">
        <f t="shared" si="215"/>
        <v>7.0661897129379732</v>
      </c>
      <c r="J8092" s="70">
        <f t="shared" si="215"/>
        <v>6.8839526541221261</v>
      </c>
      <c r="K8092" s="118">
        <f>VLOOKUP(B8092,WB.GDP.2002,'WB (WDI)'!$AS$2,FALSE)</f>
        <v>34675.734058535301</v>
      </c>
      <c r="L8092" s="112">
        <f>VLOOKUP($B8092,WB.UNEMP.2002,'WB (WDI)'!$AS$2,FALSE)</f>
        <v>3.2999999523162802</v>
      </c>
    </row>
    <row r="8093" spans="1:12" x14ac:dyDescent="0.25">
      <c r="A8093" s="103">
        <v>2002</v>
      </c>
      <c r="B8093" s="104" t="s">
        <v>307</v>
      </c>
      <c r="C8093" s="105" t="s">
        <v>308</v>
      </c>
      <c r="D8093" s="105" t="s">
        <v>240</v>
      </c>
      <c r="E8093" s="87" t="e">
        <f t="shared" si="215"/>
        <v>#N/A</v>
      </c>
      <c r="F8093" s="69" t="e">
        <f t="shared" si="215"/>
        <v>#N/A</v>
      </c>
      <c r="G8093" s="69" t="e">
        <f t="shared" si="215"/>
        <v>#N/A</v>
      </c>
      <c r="H8093" s="69" t="e">
        <f t="shared" si="215"/>
        <v>#N/A</v>
      </c>
      <c r="I8093" s="69" t="e">
        <f t="shared" si="215"/>
        <v>#N/A</v>
      </c>
      <c r="J8093" s="70" t="e">
        <f t="shared" si="215"/>
        <v>#N/A</v>
      </c>
      <c r="K8093" s="118">
        <f>VLOOKUP(B8093,WB.GDP.2002,'WB (WDI)'!$AS$2,FALSE)</f>
        <v>5572.6220063758619</v>
      </c>
      <c r="L8093" s="112">
        <f>VLOOKUP($B8093,WB.UNEMP.2002,'WB (WDI)'!$AS$2,FALSE)</f>
        <v>12.5900001525879</v>
      </c>
    </row>
    <row r="8094" spans="1:12" x14ac:dyDescent="0.25">
      <c r="A8094" s="103">
        <v>2002</v>
      </c>
      <c r="B8094" s="104" t="s">
        <v>309</v>
      </c>
      <c r="C8094" s="105" t="s">
        <v>310</v>
      </c>
      <c r="D8094" s="105" t="s">
        <v>240</v>
      </c>
      <c r="E8094" s="87" t="e">
        <f t="shared" si="215"/>
        <v>#N/A</v>
      </c>
      <c r="F8094" s="69" t="e">
        <f t="shared" si="215"/>
        <v>#N/A</v>
      </c>
      <c r="G8094" s="69" t="e">
        <f t="shared" si="215"/>
        <v>#N/A</v>
      </c>
      <c r="H8094" s="69" t="e">
        <f t="shared" si="215"/>
        <v>#N/A</v>
      </c>
      <c r="I8094" s="69" t="e">
        <f t="shared" si="215"/>
        <v>#N/A</v>
      </c>
      <c r="J8094" s="70" t="e">
        <f t="shared" si="215"/>
        <v>#N/A</v>
      </c>
      <c r="K8094" s="118">
        <f>VLOOKUP(B8094,WB.GDP.2002,'WB (WDI)'!$AS$2,FALSE)</f>
        <v>7553.3496596180812</v>
      </c>
      <c r="L8094" s="112">
        <f>VLOOKUP($B8094,WB.UNEMP.2002,'WB (WDI)'!$AS$2,FALSE)</f>
        <v>9.0699996948242205</v>
      </c>
    </row>
    <row r="8095" spans="1:12" x14ac:dyDescent="0.25">
      <c r="A8095" s="103">
        <v>2002</v>
      </c>
      <c r="B8095" s="104" t="s">
        <v>311</v>
      </c>
      <c r="C8095" s="105" t="s">
        <v>312</v>
      </c>
      <c r="D8095" s="105" t="s">
        <v>240</v>
      </c>
      <c r="E8095" s="87">
        <f t="shared" si="215"/>
        <v>7.0517111661307652</v>
      </c>
      <c r="F8095" s="69">
        <f t="shared" si="215"/>
        <v>5.4821177175614277</v>
      </c>
      <c r="G8095" s="69">
        <f t="shared" si="215"/>
        <v>5.8095167128587608</v>
      </c>
      <c r="H8095" s="69">
        <f t="shared" si="215"/>
        <v>9.1738723087973888</v>
      </c>
      <c r="I8095" s="69">
        <f t="shared" si="215"/>
        <v>8.6249366180168074</v>
      </c>
      <c r="J8095" s="70">
        <f t="shared" si="215"/>
        <v>6.1681124734194386</v>
      </c>
      <c r="K8095" s="118">
        <f>VLOOKUP(B8095,WB.GDP.2002,'WB (WDI)'!$AS$2,FALSE)</f>
        <v>30292.929298562816</v>
      </c>
      <c r="L8095" s="112">
        <f>VLOOKUP($B8095,WB.UNEMP.2002,'WB (WDI)'!$AS$2,FALSE)</f>
        <v>12.8900003433228</v>
      </c>
    </row>
    <row r="8096" spans="1:12" x14ac:dyDescent="0.25">
      <c r="A8096" s="103">
        <v>2002</v>
      </c>
      <c r="B8096" s="104" t="s">
        <v>313</v>
      </c>
      <c r="C8096" s="105" t="s">
        <v>314</v>
      </c>
      <c r="D8096" s="105" t="s">
        <v>240</v>
      </c>
      <c r="E8096" s="87">
        <f t="shared" si="215"/>
        <v>7.18506460497135</v>
      </c>
      <c r="F8096" s="69">
        <f t="shared" si="215"/>
        <v>6.0027397593370502</v>
      </c>
      <c r="G8096" s="69">
        <f t="shared" si="215"/>
        <v>4.7869645369028673</v>
      </c>
      <c r="H8096" s="69">
        <f t="shared" si="215"/>
        <v>9.4747505721657053</v>
      </c>
      <c r="I8096" s="69">
        <f t="shared" si="215"/>
        <v>8.1852376156692781</v>
      </c>
      <c r="J8096" s="70">
        <f t="shared" si="215"/>
        <v>7.4756305407818466</v>
      </c>
      <c r="K8096" s="118">
        <f>VLOOKUP(B8096,WB.GDP.2002,'WB (WDI)'!$AS$2,FALSE)</f>
        <v>9377.6594510624382</v>
      </c>
      <c r="L8096" s="112">
        <f>VLOOKUP($B8096,WB.UNEMP.2002,'WB (WDI)'!$AS$2,FALSE)</f>
        <v>15.300000190734901</v>
      </c>
    </row>
    <row r="8097" spans="1:12" x14ac:dyDescent="0.25">
      <c r="A8097" s="103">
        <v>2002</v>
      </c>
      <c r="B8097" s="104" t="s">
        <v>315</v>
      </c>
      <c r="C8097" s="105" t="s">
        <v>316</v>
      </c>
      <c r="D8097" s="105" t="s">
        <v>240</v>
      </c>
      <c r="E8097" s="87">
        <f t="shared" si="215"/>
        <v>6.9120982540494253</v>
      </c>
      <c r="F8097" s="69">
        <f t="shared" si="215"/>
        <v>5.6738375356393504</v>
      </c>
      <c r="G8097" s="69">
        <f t="shared" si="215"/>
        <v>5.2116656383444946</v>
      </c>
      <c r="H8097" s="69">
        <f t="shared" si="215"/>
        <v>7.7422488705322241</v>
      </c>
      <c r="I8097" s="69">
        <f t="shared" si="215"/>
        <v>7.762892824264382</v>
      </c>
      <c r="J8097" s="70">
        <f t="shared" si="215"/>
        <v>8.1698464014666694</v>
      </c>
      <c r="K8097" s="118">
        <f>VLOOKUP(B8097,WB.GDP.2002,'WB (WDI)'!$AS$2,FALSE)</f>
        <v>54322.725324939944</v>
      </c>
      <c r="L8097" s="112">
        <f>VLOOKUP($B8097,WB.UNEMP.2002,'WB (WDI)'!$AS$2,FALSE)</f>
        <v>1.1000000238418599</v>
      </c>
    </row>
    <row r="8098" spans="1:12" x14ac:dyDescent="0.25">
      <c r="A8098" s="103">
        <v>2002</v>
      </c>
      <c r="B8098" s="104" t="s">
        <v>317</v>
      </c>
      <c r="C8098" s="105" t="s">
        <v>318</v>
      </c>
      <c r="D8098" s="105" t="s">
        <v>240</v>
      </c>
      <c r="E8098" s="87" t="e">
        <f t="shared" si="215"/>
        <v>#N/A</v>
      </c>
      <c r="F8098" s="69" t="e">
        <f t="shared" si="215"/>
        <v>#N/A</v>
      </c>
      <c r="G8098" s="69" t="e">
        <f t="shared" si="215"/>
        <v>#N/A</v>
      </c>
      <c r="H8098" s="69" t="e">
        <f t="shared" si="215"/>
        <v>#N/A</v>
      </c>
      <c r="I8098" s="69" t="e">
        <f t="shared" si="215"/>
        <v>#N/A</v>
      </c>
      <c r="J8098" s="70" t="e">
        <f t="shared" si="215"/>
        <v>#N/A</v>
      </c>
      <c r="K8098" s="118">
        <f>VLOOKUP(B8098,WB.GDP.2002,'WB (WDI)'!$AS$2,FALSE)</f>
        <v>14171.829560564582</v>
      </c>
      <c r="L8098" s="112">
        <f>VLOOKUP($B8098,WB.UNEMP.2002,'WB (WDI)'!$AS$2,FALSE)</f>
        <v>8.1199998855590803</v>
      </c>
    </row>
    <row r="8099" spans="1:12" x14ac:dyDescent="0.25">
      <c r="A8099" s="103">
        <v>2002</v>
      </c>
      <c r="B8099" s="104" t="s">
        <v>319</v>
      </c>
      <c r="C8099" s="105" t="s">
        <v>320</v>
      </c>
      <c r="D8099" s="105" t="s">
        <v>240</v>
      </c>
      <c r="E8099" s="87">
        <f t="shared" si="215"/>
        <v>6.8874483418976737</v>
      </c>
      <c r="F8099" s="69">
        <f t="shared" si="215"/>
        <v>5.0370470976154422</v>
      </c>
      <c r="G8099" s="69">
        <f t="shared" si="215"/>
        <v>4.8014352845916024</v>
      </c>
      <c r="H8099" s="69">
        <f t="shared" si="215"/>
        <v>8.3492696382854774</v>
      </c>
      <c r="I8099" s="69">
        <f t="shared" si="215"/>
        <v>8.1502708828436763</v>
      </c>
      <c r="J8099" s="70">
        <f t="shared" si="215"/>
        <v>8.099218806152173</v>
      </c>
      <c r="K8099" s="118">
        <f>VLOOKUP(B8099,WB.GDP.2002,'WB (WDI)'!$AS$2,FALSE)</f>
        <v>33971.532991267341</v>
      </c>
      <c r="L8099" s="112">
        <f>VLOOKUP($B8099,WB.UNEMP.2002,'WB (WDI)'!$AS$2,FALSE)</f>
        <v>3.5899999141693102</v>
      </c>
    </row>
    <row r="8100" spans="1:12" x14ac:dyDescent="0.25">
      <c r="A8100" s="103">
        <v>2002</v>
      </c>
      <c r="B8100" s="104" t="s">
        <v>321</v>
      </c>
      <c r="C8100" s="105" t="s">
        <v>322</v>
      </c>
      <c r="D8100" s="105" t="s">
        <v>240</v>
      </c>
      <c r="E8100" s="87" t="e">
        <f t="shared" ref="E8100:J8109" si="216">IF(ISNUMBER(VLOOKUP($B8100,EFW.2002,3,FALSE))=TRUE,VLOOKUP($B8100,EFW.2002,E$2,FALSE),NA())</f>
        <v>#N/A</v>
      </c>
      <c r="F8100" s="69" t="e">
        <f t="shared" si="216"/>
        <v>#N/A</v>
      </c>
      <c r="G8100" s="69" t="e">
        <f t="shared" si="216"/>
        <v>#N/A</v>
      </c>
      <c r="H8100" s="69" t="e">
        <f t="shared" si="216"/>
        <v>#N/A</v>
      </c>
      <c r="I8100" s="69" t="e">
        <f t="shared" si="216"/>
        <v>#N/A</v>
      </c>
      <c r="J8100" s="70" t="e">
        <f t="shared" si="216"/>
        <v>#N/A</v>
      </c>
      <c r="K8100" s="118">
        <f>VLOOKUP(B8100,WB.GDP.2002,'WB (WDI)'!$AS$2,FALSE)</f>
        <v>89119.940439907194</v>
      </c>
      <c r="L8100" s="112">
        <f>VLOOKUP($B8100,WB.UNEMP.2002,'WB (WDI)'!$AS$2,FALSE)</f>
        <v>0.62000000476837203</v>
      </c>
    </row>
    <row r="8101" spans="1:12" x14ac:dyDescent="0.25">
      <c r="A8101" s="103">
        <v>2002</v>
      </c>
      <c r="B8101" s="104" t="s">
        <v>323</v>
      </c>
      <c r="C8101" s="105" t="s">
        <v>324</v>
      </c>
      <c r="D8101" s="105" t="s">
        <v>240</v>
      </c>
      <c r="E8101" s="87" t="e">
        <f t="shared" si="216"/>
        <v>#N/A</v>
      </c>
      <c r="F8101" s="69" t="e">
        <f t="shared" si="216"/>
        <v>#N/A</v>
      </c>
      <c r="G8101" s="69" t="e">
        <f t="shared" si="216"/>
        <v>#N/A</v>
      </c>
      <c r="H8101" s="69" t="e">
        <f t="shared" si="216"/>
        <v>#N/A</v>
      </c>
      <c r="I8101" s="69" t="e">
        <f t="shared" si="216"/>
        <v>#N/A</v>
      </c>
      <c r="J8101" s="70" t="e">
        <f t="shared" si="216"/>
        <v>#N/A</v>
      </c>
      <c r="K8101" s="118">
        <f>VLOOKUP(B8101,WB.GDP.2002,'WB (WDI)'!$AS$2,FALSE)</f>
        <v>38170.239179319316</v>
      </c>
      <c r="L8101" s="112">
        <f>VLOOKUP($B8101,WB.UNEMP.2002,'WB (WDI)'!$AS$2,FALSE)</f>
        <v>5.2699999809265101</v>
      </c>
    </row>
    <row r="8102" spans="1:12" x14ac:dyDescent="0.25">
      <c r="A8102" s="103">
        <v>2002</v>
      </c>
      <c r="B8102" s="104" t="s">
        <v>325</v>
      </c>
      <c r="C8102" s="105" t="s">
        <v>326</v>
      </c>
      <c r="D8102" s="105" t="s">
        <v>240</v>
      </c>
      <c r="E8102" s="87" t="e">
        <f t="shared" si="216"/>
        <v>#N/A</v>
      </c>
      <c r="F8102" s="69" t="e">
        <f t="shared" si="216"/>
        <v>#N/A</v>
      </c>
      <c r="G8102" s="69" t="e">
        <f t="shared" si="216"/>
        <v>#N/A</v>
      </c>
      <c r="H8102" s="69" t="e">
        <f t="shared" si="216"/>
        <v>#N/A</v>
      </c>
      <c r="I8102" s="69" t="e">
        <f t="shared" si="216"/>
        <v>#N/A</v>
      </c>
      <c r="J8102" s="70" t="e">
        <f t="shared" si="216"/>
        <v>#N/A</v>
      </c>
      <c r="K8102" s="118">
        <f>VLOOKUP(B8102,WB.GDP.2002,'WB (WDI)'!$AS$2,FALSE)</f>
        <v>3395.8550006930977</v>
      </c>
      <c r="L8102" s="112">
        <f>VLOOKUP($B8102,WB.UNEMP.2002,'WB (WDI)'!$AS$2,FALSE)</f>
        <v>27.469999313354499</v>
      </c>
    </row>
    <row r="8103" spans="1:12" x14ac:dyDescent="0.25">
      <c r="A8103" s="103">
        <v>2002</v>
      </c>
      <c r="B8103" s="104" t="s">
        <v>327</v>
      </c>
      <c r="C8103" s="105" t="s">
        <v>328</v>
      </c>
      <c r="D8103" s="105" t="s">
        <v>240</v>
      </c>
      <c r="E8103" s="87">
        <f t="shared" si="216"/>
        <v>5.1969826035532263</v>
      </c>
      <c r="F8103" s="69">
        <f t="shared" si="216"/>
        <v>5.1853060649879916</v>
      </c>
      <c r="G8103" s="69">
        <f t="shared" si="216"/>
        <v>3.6150031530340212</v>
      </c>
      <c r="H8103" s="69">
        <f t="shared" si="216"/>
        <v>7.8627117547708281</v>
      </c>
      <c r="I8103" s="69">
        <f t="shared" si="216"/>
        <v>3.5830891579360187</v>
      </c>
      <c r="J8103" s="70">
        <f t="shared" si="216"/>
        <v>5.7388028870372692</v>
      </c>
      <c r="K8103" s="118" t="e">
        <f>VLOOKUP(B8103,WB.GDP.2002,'WB (WDI)'!$AS$2,FALSE)</f>
        <v>#N/A</v>
      </c>
      <c r="L8103" s="112">
        <f>VLOOKUP($B8103,WB.UNEMP.2002,'WB (WDI)'!$AS$2,FALSE)</f>
        <v>10.9799995422363</v>
      </c>
    </row>
    <row r="8104" spans="1:12" x14ac:dyDescent="0.25">
      <c r="A8104" s="103">
        <v>2002</v>
      </c>
      <c r="B8104" s="104" t="s">
        <v>329</v>
      </c>
      <c r="C8104" s="105" t="s">
        <v>330</v>
      </c>
      <c r="D8104" s="105" t="s">
        <v>240</v>
      </c>
      <c r="E8104" s="87">
        <f t="shared" si="216"/>
        <v>5.9408218657459155</v>
      </c>
      <c r="F8104" s="69">
        <f t="shared" si="216"/>
        <v>7.2918361291318892</v>
      </c>
      <c r="G8104" s="69">
        <f t="shared" si="216"/>
        <v>5.6928772229929026</v>
      </c>
      <c r="H8104" s="69">
        <f t="shared" si="216"/>
        <v>4.0612675079290756</v>
      </c>
      <c r="I8104" s="69">
        <f t="shared" si="216"/>
        <v>7.2592109115083163</v>
      </c>
      <c r="J8104" s="70">
        <f t="shared" si="216"/>
        <v>5.3989175571673966</v>
      </c>
      <c r="K8104" s="118">
        <f>VLOOKUP(B8104,WB.GDP.2002,'WB (WDI)'!$AS$2,FALSE)</f>
        <v>15079.215545991819</v>
      </c>
      <c r="L8104" s="112">
        <f>VLOOKUP($B8104,WB.UNEMP.2002,'WB (WDI)'!$AS$2,FALSE)</f>
        <v>10.3599996566772</v>
      </c>
    </row>
    <row r="8105" spans="1:12" x14ac:dyDescent="0.25">
      <c r="A8105" s="103">
        <v>2002</v>
      </c>
      <c r="B8105" s="104" t="s">
        <v>331</v>
      </c>
      <c r="C8105" s="105" t="s">
        <v>332</v>
      </c>
      <c r="D8105" s="105" t="s">
        <v>240</v>
      </c>
      <c r="E8105" s="87">
        <f t="shared" si="216"/>
        <v>7.23927650449364</v>
      </c>
      <c r="F8105" s="69">
        <f t="shared" si="216"/>
        <v>6.2576312356271426</v>
      </c>
      <c r="G8105" s="69">
        <f t="shared" si="216"/>
        <v>5.4155808447592317</v>
      </c>
      <c r="H8105" s="69">
        <f t="shared" si="216"/>
        <v>8.0904507423338234</v>
      </c>
      <c r="I8105" s="69">
        <f t="shared" si="216"/>
        <v>8.6069625093036528</v>
      </c>
      <c r="J8105" s="70">
        <f t="shared" si="216"/>
        <v>7.8257571904443468</v>
      </c>
      <c r="K8105" s="118">
        <f>VLOOKUP(B8105,WB.GDP.2002,'WB (WDI)'!$AS$2,FALSE)</f>
        <v>95908.924800844441</v>
      </c>
      <c r="L8105" s="112">
        <f>VLOOKUP($B8105,WB.UNEMP.2002,'WB (WDI)'!$AS$2,FALSE)</f>
        <v>2.5599999427795401</v>
      </c>
    </row>
    <row r="8106" spans="1:12" x14ac:dyDescent="0.25">
      <c r="A8106" s="103">
        <v>2002</v>
      </c>
      <c r="B8106" s="104" t="s">
        <v>333</v>
      </c>
      <c r="C8106" s="105" t="s">
        <v>334</v>
      </c>
      <c r="D8106" s="105" t="s">
        <v>240</v>
      </c>
      <c r="E8106" s="87" t="e">
        <f t="shared" si="216"/>
        <v>#N/A</v>
      </c>
      <c r="F8106" s="69" t="e">
        <f t="shared" si="216"/>
        <v>#N/A</v>
      </c>
      <c r="G8106" s="69" t="e">
        <f t="shared" si="216"/>
        <v>#N/A</v>
      </c>
      <c r="H8106" s="69" t="e">
        <f t="shared" si="216"/>
        <v>#N/A</v>
      </c>
      <c r="I8106" s="69" t="e">
        <f t="shared" si="216"/>
        <v>#N/A</v>
      </c>
      <c r="J8106" s="70" t="e">
        <f t="shared" si="216"/>
        <v>#N/A</v>
      </c>
      <c r="K8106" s="118" t="e">
        <f>VLOOKUP(B8106,WB.GDP.2002,'WB (WDI)'!$AS$2,FALSE)</f>
        <v>#N/A</v>
      </c>
      <c r="L8106" s="112">
        <f>VLOOKUP($B8106,WB.UNEMP.2002,'WB (WDI)'!$AS$2,FALSE)</f>
        <v>11.8900003433228</v>
      </c>
    </row>
    <row r="8107" spans="1:12" x14ac:dyDescent="0.25">
      <c r="A8107" s="103">
        <v>2002</v>
      </c>
      <c r="B8107" s="104" t="s">
        <v>335</v>
      </c>
      <c r="C8107" s="105" t="s">
        <v>336</v>
      </c>
      <c r="D8107" s="105" t="s">
        <v>337</v>
      </c>
      <c r="E8107" s="87" t="e">
        <f t="shared" si="216"/>
        <v>#N/A</v>
      </c>
      <c r="F8107" s="69" t="e">
        <f t="shared" si="216"/>
        <v>#N/A</v>
      </c>
      <c r="G8107" s="69" t="e">
        <f t="shared" si="216"/>
        <v>#N/A</v>
      </c>
      <c r="H8107" s="69" t="e">
        <f t="shared" si="216"/>
        <v>#N/A</v>
      </c>
      <c r="I8107" s="69" t="e">
        <f t="shared" si="216"/>
        <v>#N/A</v>
      </c>
      <c r="J8107" s="70" t="e">
        <f t="shared" si="216"/>
        <v>#N/A</v>
      </c>
      <c r="K8107" s="118">
        <f>VLOOKUP(B8107,WB.GDP.2002,'WB (WDI)'!$AS$2,FALSE)</f>
        <v>8961.6411195933761</v>
      </c>
      <c r="L8107" s="112">
        <f>VLOOKUP($B8107,WB.UNEMP.2002,'WB (WDI)'!$AS$2,FALSE)</f>
        <v>10.579999923706101</v>
      </c>
    </row>
    <row r="8108" spans="1:12" x14ac:dyDescent="0.25">
      <c r="A8108" s="103">
        <v>2002</v>
      </c>
      <c r="B8108" s="104" t="s">
        <v>338</v>
      </c>
      <c r="C8108" s="105" t="s">
        <v>339</v>
      </c>
      <c r="D8108" s="105" t="s">
        <v>337</v>
      </c>
      <c r="E8108" s="87">
        <f t="shared" si="216"/>
        <v>6.8757668798300857</v>
      </c>
      <c r="F8108" s="69">
        <f t="shared" si="216"/>
        <v>6.7980407876112121</v>
      </c>
      <c r="G8108" s="69">
        <f t="shared" si="216"/>
        <v>5.5445660790128253</v>
      </c>
      <c r="H8108" s="69">
        <f t="shared" si="216"/>
        <v>8.1750757641120515</v>
      </c>
      <c r="I8108" s="69">
        <f t="shared" si="216"/>
        <v>6.7541966046579951</v>
      </c>
      <c r="J8108" s="70">
        <f t="shared" si="216"/>
        <v>7.1069551637563428</v>
      </c>
      <c r="K8108" s="118">
        <f>VLOOKUP(B8108,WB.GDP.2002,'WB (WDI)'!$AS$2,FALSE)</f>
        <v>11735.304188002883</v>
      </c>
      <c r="L8108" s="112">
        <f>VLOOKUP($B8108,WB.UNEMP.2002,'WB (WDI)'!$AS$2,FALSE)</f>
        <v>18.110000610351602</v>
      </c>
    </row>
    <row r="8109" spans="1:12" x14ac:dyDescent="0.25">
      <c r="A8109" s="103">
        <v>2002</v>
      </c>
      <c r="B8109" s="104" t="s">
        <v>340</v>
      </c>
      <c r="C8109" s="105" t="s">
        <v>341</v>
      </c>
      <c r="D8109" s="105" t="s">
        <v>337</v>
      </c>
      <c r="E8109" s="87">
        <f t="shared" si="216"/>
        <v>7.29947872462796</v>
      </c>
      <c r="F8109" s="69">
        <f t="shared" si="216"/>
        <v>6.1810058493960609</v>
      </c>
      <c r="G8109" s="69">
        <f t="shared" si="216"/>
        <v>6.1919801622273143</v>
      </c>
      <c r="H8109" s="69">
        <f t="shared" si="216"/>
        <v>8.8773475536571329</v>
      </c>
      <c r="I8109" s="69">
        <f t="shared" si="216"/>
        <v>8.259675175891072</v>
      </c>
      <c r="J8109" s="70">
        <f t="shared" si="216"/>
        <v>6.9873848819682181</v>
      </c>
      <c r="K8109" s="118">
        <f>VLOOKUP(B8109,WB.GDP.2002,'WB (WDI)'!$AS$2,FALSE)</f>
        <v>26373.573796526689</v>
      </c>
      <c r="L8109" s="112">
        <f>VLOOKUP($B8109,WB.UNEMP.2002,'WB (WDI)'!$AS$2,FALSE)</f>
        <v>7.0199999809265101</v>
      </c>
    </row>
    <row r="8110" spans="1:12" x14ac:dyDescent="0.25">
      <c r="A8110" s="103">
        <v>2002</v>
      </c>
      <c r="B8110" s="104" t="s">
        <v>342</v>
      </c>
      <c r="C8110" s="105" t="s">
        <v>343</v>
      </c>
      <c r="D8110" s="105" t="s">
        <v>337</v>
      </c>
      <c r="E8110" s="87">
        <f t="shared" ref="E8110:J8119" si="217">IF(ISNUMBER(VLOOKUP($B8110,EFW.2002,3,FALSE))=TRUE,VLOOKUP($B8110,EFW.2002,E$2,FALSE),NA())</f>
        <v>7.226421758216107</v>
      </c>
      <c r="F8110" s="69">
        <f t="shared" si="217"/>
        <v>5.6343224381141201</v>
      </c>
      <c r="G8110" s="69">
        <f t="shared" si="217"/>
        <v>6.4437450263718699</v>
      </c>
      <c r="H8110" s="69">
        <f t="shared" si="217"/>
        <v>8.9962276453679024</v>
      </c>
      <c r="I8110" s="69">
        <f t="shared" si="217"/>
        <v>8.2193835748078534</v>
      </c>
      <c r="J8110" s="70">
        <f t="shared" si="217"/>
        <v>6.8384301064187865</v>
      </c>
      <c r="K8110" s="118">
        <f>VLOOKUP(B8110,WB.GDP.2002,'WB (WDI)'!$AS$2,FALSE)</f>
        <v>21331.708570182796</v>
      </c>
      <c r="L8110" s="112">
        <f>VLOOKUP($B8110,WB.UNEMP.2002,'WB (WDI)'!$AS$2,FALSE)</f>
        <v>5.6100001335143999</v>
      </c>
    </row>
    <row r="8111" spans="1:12" x14ac:dyDescent="0.25">
      <c r="A8111" s="103">
        <v>2002</v>
      </c>
      <c r="B8111" s="104" t="s">
        <v>344</v>
      </c>
      <c r="C8111" s="105" t="s">
        <v>345</v>
      </c>
      <c r="D8111" s="105" t="s">
        <v>337</v>
      </c>
      <c r="E8111" s="87">
        <f t="shared" si="217"/>
        <v>6.7196159837657685</v>
      </c>
      <c r="F8111" s="69">
        <f t="shared" si="217"/>
        <v>5.5328341379860753</v>
      </c>
      <c r="G8111" s="69">
        <f t="shared" si="217"/>
        <v>5.9390684918047061</v>
      </c>
      <c r="H8111" s="69">
        <f t="shared" si="217"/>
        <v>8.002883680274838</v>
      </c>
      <c r="I8111" s="69">
        <f t="shared" si="217"/>
        <v>7.2091010170330412</v>
      </c>
      <c r="J8111" s="70">
        <f t="shared" si="217"/>
        <v>6.9141925917301839</v>
      </c>
      <c r="K8111" s="118">
        <f>VLOOKUP(B8111,WB.GDP.2002,'WB (WDI)'!$AS$2,FALSE)</f>
        <v>16863.489031786696</v>
      </c>
      <c r="L8111" s="112">
        <f>VLOOKUP($B8111,WB.UNEMP.2002,'WB (WDI)'!$AS$2,FALSE)</f>
        <v>19.899999618530298</v>
      </c>
    </row>
    <row r="8112" spans="1:12" x14ac:dyDescent="0.25">
      <c r="A8112" s="103">
        <v>2002</v>
      </c>
      <c r="B8112" s="104" t="s">
        <v>346</v>
      </c>
      <c r="C8112" s="105" t="s">
        <v>347</v>
      </c>
      <c r="D8112" s="105" t="s">
        <v>337</v>
      </c>
      <c r="E8112" s="87" t="e">
        <f t="shared" si="217"/>
        <v>#N/A</v>
      </c>
      <c r="F8112" s="69" t="e">
        <f t="shared" si="217"/>
        <v>#N/A</v>
      </c>
      <c r="G8112" s="69" t="e">
        <f t="shared" si="217"/>
        <v>#N/A</v>
      </c>
      <c r="H8112" s="69" t="e">
        <f t="shared" si="217"/>
        <v>#N/A</v>
      </c>
      <c r="I8112" s="69" t="e">
        <f t="shared" si="217"/>
        <v>#N/A</v>
      </c>
      <c r="J8112" s="70" t="e">
        <f t="shared" si="217"/>
        <v>#N/A</v>
      </c>
      <c r="K8112" s="118">
        <f>VLOOKUP(B8112,WB.GDP.2002,'WB (WDI)'!$AS$2,FALSE)</f>
        <v>5830.3391258524034</v>
      </c>
      <c r="L8112" s="112">
        <f>VLOOKUP($B8112,WB.UNEMP.2002,'WB (WDI)'!$AS$2,FALSE)</f>
        <v>6.8000001907348597</v>
      </c>
    </row>
    <row r="8113" spans="1:12" x14ac:dyDescent="0.25">
      <c r="A8113" s="103">
        <v>2002</v>
      </c>
      <c r="B8113" s="104" t="s">
        <v>348</v>
      </c>
      <c r="C8113" s="105" t="s">
        <v>349</v>
      </c>
      <c r="D8113" s="105" t="s">
        <v>337</v>
      </c>
      <c r="E8113" s="87">
        <f t="shared" si="217"/>
        <v>6.4524795763417107</v>
      </c>
      <c r="F8113" s="69">
        <f t="shared" si="217"/>
        <v>7.2963920096218757</v>
      </c>
      <c r="G8113" s="69">
        <f t="shared" si="217"/>
        <v>5.3589842695482419</v>
      </c>
      <c r="H8113" s="69">
        <f t="shared" si="217"/>
        <v>6.2229927789389432</v>
      </c>
      <c r="I8113" s="69">
        <f t="shared" si="217"/>
        <v>6.924742042674068</v>
      </c>
      <c r="J8113" s="70">
        <f t="shared" si="217"/>
        <v>6.459286780925428</v>
      </c>
      <c r="K8113" s="118">
        <f>VLOOKUP(B8113,WB.GDP.2002,'WB (WDI)'!$AS$2,FALSE)</f>
        <v>13954.058189721582</v>
      </c>
      <c r="L8113" s="112">
        <f>VLOOKUP($B8113,WB.UNEMP.2002,'WB (WDI)'!$AS$2,FALSE)</f>
        <v>8.1099996566772496</v>
      </c>
    </row>
    <row r="8114" spans="1:12" x14ac:dyDescent="0.25">
      <c r="A8114" s="103">
        <v>2002</v>
      </c>
      <c r="B8114" s="104" t="s">
        <v>350</v>
      </c>
      <c r="C8114" s="105" t="s">
        <v>351</v>
      </c>
      <c r="D8114" s="105" t="s">
        <v>337</v>
      </c>
      <c r="E8114" s="87">
        <f t="shared" si="217"/>
        <v>5.6794043872462225</v>
      </c>
      <c r="F8114" s="69">
        <f t="shared" si="217"/>
        <v>6.4732500113732554</v>
      </c>
      <c r="G8114" s="69">
        <f t="shared" si="217"/>
        <v>5.1986573028161178</v>
      </c>
      <c r="H8114" s="69">
        <f t="shared" si="217"/>
        <v>4.0768639794716348</v>
      </c>
      <c r="I8114" s="69">
        <f t="shared" si="217"/>
        <v>6.4956774737456682</v>
      </c>
      <c r="J8114" s="70">
        <f t="shared" si="217"/>
        <v>6.1525731688244356</v>
      </c>
      <c r="K8114" s="118">
        <f>VLOOKUP(B8114,WB.GDP.2002,'WB (WDI)'!$AS$2,FALSE)</f>
        <v>16224.7186087056</v>
      </c>
      <c r="L8114" s="112">
        <f>VLOOKUP($B8114,WB.UNEMP.2002,'WB (WDI)'!$AS$2,FALSE)</f>
        <v>7.8800001144409197</v>
      </c>
    </row>
    <row r="8115" spans="1:12" x14ac:dyDescent="0.25">
      <c r="A8115" s="103">
        <v>2002</v>
      </c>
      <c r="B8115" s="104" t="s">
        <v>352</v>
      </c>
      <c r="C8115" s="105" t="s">
        <v>353</v>
      </c>
      <c r="D8115" s="105" t="s">
        <v>337</v>
      </c>
      <c r="E8115" s="87">
        <f t="shared" si="217"/>
        <v>6.9642012633085004</v>
      </c>
      <c r="F8115" s="69">
        <f t="shared" si="217"/>
        <v>5.8228302096653204</v>
      </c>
      <c r="G8115" s="69">
        <f t="shared" si="217"/>
        <v>6.3096491158538628</v>
      </c>
      <c r="H8115" s="69">
        <f t="shared" si="217"/>
        <v>8.0515540068253362</v>
      </c>
      <c r="I8115" s="69">
        <f t="shared" si="217"/>
        <v>7.5013715893948492</v>
      </c>
      <c r="J8115" s="70">
        <f t="shared" si="217"/>
        <v>7.1356013948031292</v>
      </c>
      <c r="K8115" s="118">
        <f>VLOOKUP(B8115,WB.GDP.2002,'WB (WDI)'!$AS$2,FALSE)</f>
        <v>16990.45031150202</v>
      </c>
      <c r="L8115" s="112">
        <f>VLOOKUP($B8115,WB.UNEMP.2002,'WB (WDI)'!$AS$2,FALSE)</f>
        <v>18.719999313354499</v>
      </c>
    </row>
    <row r="8116" spans="1:12" x14ac:dyDescent="0.25">
      <c r="A8116" s="103">
        <v>2002</v>
      </c>
      <c r="B8116" s="104" t="s">
        <v>354</v>
      </c>
      <c r="C8116" s="105" t="s">
        <v>355</v>
      </c>
      <c r="D8116" s="105" t="s">
        <v>337</v>
      </c>
      <c r="E8116" s="87">
        <f t="shared" si="217"/>
        <v>5.7133881850138701</v>
      </c>
      <c r="F8116" s="69">
        <f t="shared" si="217"/>
        <v>6.3199284494773069</v>
      </c>
      <c r="G8116" s="69">
        <f t="shared" si="217"/>
        <v>5.1135337417032396</v>
      </c>
      <c r="H8116" s="69">
        <f t="shared" si="217"/>
        <v>4.7865801943246016</v>
      </c>
      <c r="I8116" s="69">
        <f t="shared" si="217"/>
        <v>6.4369367379240527</v>
      </c>
      <c r="J8116" s="70">
        <f t="shared" si="217"/>
        <v>5.9099618016401507</v>
      </c>
      <c r="K8116" s="118">
        <f>VLOOKUP(B8116,WB.GDP.2002,'WB (WDI)'!$AS$2,FALSE)</f>
        <v>8467.7959920707199</v>
      </c>
      <c r="L8116" s="112">
        <f>VLOOKUP($B8116,WB.UNEMP.2002,'WB (WDI)'!$AS$2,FALSE)</f>
        <v>10.1400003433228</v>
      </c>
    </row>
    <row r="8117" spans="1:12" x14ac:dyDescent="0.25">
      <c r="A8117" s="103">
        <v>2002</v>
      </c>
      <c r="B8117" s="104" t="s">
        <v>356</v>
      </c>
      <c r="C8117" s="105" t="s">
        <v>357</v>
      </c>
      <c r="D8117" s="105" t="s">
        <v>337</v>
      </c>
      <c r="E8117" s="87" t="e">
        <f t="shared" si="217"/>
        <v>#N/A</v>
      </c>
      <c r="F8117" s="69" t="e">
        <f t="shared" si="217"/>
        <v>#N/A</v>
      </c>
      <c r="G8117" s="69" t="e">
        <f t="shared" si="217"/>
        <v>#N/A</v>
      </c>
      <c r="H8117" s="69" t="e">
        <f t="shared" si="217"/>
        <v>#N/A</v>
      </c>
      <c r="I8117" s="69" t="e">
        <f t="shared" si="217"/>
        <v>#N/A</v>
      </c>
      <c r="J8117" s="70" t="e">
        <f t="shared" si="217"/>
        <v>#N/A</v>
      </c>
      <c r="K8117" s="118" t="e">
        <f>VLOOKUP(B8117,WB.GDP.2002,'WB (WDI)'!$AS$2,FALSE)</f>
        <v>#N/A</v>
      </c>
      <c r="L8117" s="112" t="e">
        <f>VLOOKUP($B8117,WB.UNEMP.2002,'WB (WDI)'!$AS$2,FALSE)</f>
        <v>#N/A</v>
      </c>
    </row>
    <row r="8118" spans="1:12" x14ac:dyDescent="0.25">
      <c r="A8118" s="103">
        <v>2002</v>
      </c>
      <c r="B8118" s="104" t="s">
        <v>358</v>
      </c>
      <c r="C8118" s="105" t="s">
        <v>359</v>
      </c>
      <c r="D8118" s="105" t="s">
        <v>337</v>
      </c>
      <c r="E8118" s="87">
        <f t="shared" si="217"/>
        <v>7.9613556720083851</v>
      </c>
      <c r="F8118" s="69">
        <f t="shared" si="217"/>
        <v>4.2343202866398499</v>
      </c>
      <c r="G8118" s="69">
        <f t="shared" si="217"/>
        <v>8.3748092409953738</v>
      </c>
      <c r="H8118" s="69">
        <f t="shared" si="217"/>
        <v>9.7443093528736249</v>
      </c>
      <c r="I8118" s="69">
        <f t="shared" si="217"/>
        <v>9.1180568331869019</v>
      </c>
      <c r="J8118" s="70">
        <f t="shared" si="217"/>
        <v>8.3352826463461742</v>
      </c>
      <c r="K8118" s="118">
        <f>VLOOKUP(B8118,WB.GDP.2002,'WB (WDI)'!$AS$2,FALSE)</f>
        <v>49362.02152198946</v>
      </c>
      <c r="L8118" s="112">
        <f>VLOOKUP($B8118,WB.UNEMP.2002,'WB (WDI)'!$AS$2,FALSE)</f>
        <v>4.2699999809265101</v>
      </c>
    </row>
    <row r="8119" spans="1:12" x14ac:dyDescent="0.25">
      <c r="A8119" s="103">
        <v>2002</v>
      </c>
      <c r="B8119" s="104" t="s">
        <v>360</v>
      </c>
      <c r="C8119" s="105" t="s">
        <v>361</v>
      </c>
      <c r="D8119" s="105" t="s">
        <v>337</v>
      </c>
      <c r="E8119" s="87">
        <f t="shared" si="217"/>
        <v>7.8527873148937273</v>
      </c>
      <c r="F8119" s="69">
        <f t="shared" si="217"/>
        <v>6.7504315308901592</v>
      </c>
      <c r="G8119" s="69">
        <f t="shared" si="217"/>
        <v>6.9328186890761927</v>
      </c>
      <c r="H8119" s="69">
        <f t="shared" si="217"/>
        <v>9.24235699953325</v>
      </c>
      <c r="I8119" s="69">
        <f t="shared" si="217"/>
        <v>8.6482667457982316</v>
      </c>
      <c r="J8119" s="70">
        <f t="shared" si="217"/>
        <v>7.6900626091708011</v>
      </c>
      <c r="K8119" s="118">
        <f>VLOOKUP(B8119,WB.GDP.2002,'WB (WDI)'!$AS$2,FALSE)</f>
        <v>20439.986834956715</v>
      </c>
      <c r="L8119" s="112">
        <f>VLOOKUP($B8119,WB.UNEMP.2002,'WB (WDI)'!$AS$2,FALSE)</f>
        <v>10.0299997329712</v>
      </c>
    </row>
    <row r="8120" spans="1:12" x14ac:dyDescent="0.25">
      <c r="A8120" s="103">
        <v>2002</v>
      </c>
      <c r="B8120" s="104" t="s">
        <v>362</v>
      </c>
      <c r="C8120" s="105" t="s">
        <v>363</v>
      </c>
      <c r="D8120" s="105" t="s">
        <v>337</v>
      </c>
      <c r="E8120" s="87" t="e">
        <f t="shared" ref="E8120:J8129" si="218">IF(ISNUMBER(VLOOKUP($B8120,EFW.2002,3,FALSE))=TRUE,VLOOKUP($B8120,EFW.2002,E$2,FALSE),NA())</f>
        <v>#N/A</v>
      </c>
      <c r="F8120" s="69" t="e">
        <f t="shared" si="218"/>
        <v>#N/A</v>
      </c>
      <c r="G8120" s="69" t="e">
        <f t="shared" si="218"/>
        <v>#N/A</v>
      </c>
      <c r="H8120" s="69" t="e">
        <f t="shared" si="218"/>
        <v>#N/A</v>
      </c>
      <c r="I8120" s="69" t="e">
        <f t="shared" si="218"/>
        <v>#N/A</v>
      </c>
      <c r="J8120" s="70" t="e">
        <f t="shared" si="218"/>
        <v>#N/A</v>
      </c>
      <c r="K8120" s="118" t="e">
        <f>VLOOKUP(B8120,WB.GDP.2002,'WB (WDI)'!$AS$2,FALSE)</f>
        <v>#N/A</v>
      </c>
      <c r="L8120" s="112" t="e">
        <f>VLOOKUP($B8120,WB.UNEMP.2002,'WB (WDI)'!$AS$2,FALSE)</f>
        <v>#N/A</v>
      </c>
    </row>
    <row r="8121" spans="1:12" x14ac:dyDescent="0.25">
      <c r="A8121" s="103">
        <v>2002</v>
      </c>
      <c r="B8121" s="104" t="s">
        <v>364</v>
      </c>
      <c r="C8121" s="105" t="s">
        <v>365</v>
      </c>
      <c r="D8121" s="105" t="s">
        <v>337</v>
      </c>
      <c r="E8121" s="87">
        <f t="shared" si="218"/>
        <v>7.9728602858823621</v>
      </c>
      <c r="F8121" s="69">
        <f t="shared" si="218"/>
        <v>5.2612006403365665</v>
      </c>
      <c r="G8121" s="69">
        <f t="shared" si="218"/>
        <v>8.368127991233802</v>
      </c>
      <c r="H8121" s="69">
        <f t="shared" si="218"/>
        <v>9.6336352286846321</v>
      </c>
      <c r="I8121" s="69">
        <f t="shared" si="218"/>
        <v>8.9965404790100969</v>
      </c>
      <c r="J8121" s="70">
        <f t="shared" si="218"/>
        <v>7.6047970901467155</v>
      </c>
      <c r="K8121" s="118">
        <f>VLOOKUP(B8121,WB.GDP.2002,'WB (WDI)'!$AS$2,FALSE)</f>
        <v>41472.486087178397</v>
      </c>
      <c r="L8121" s="112">
        <f>VLOOKUP($B8121,WB.UNEMP.2002,'WB (WDI)'!$AS$2,FALSE)</f>
        <v>10.420000076293899</v>
      </c>
    </row>
    <row r="8122" spans="1:12" x14ac:dyDescent="0.25">
      <c r="A8122" s="103">
        <v>2002</v>
      </c>
      <c r="B8122" s="104" t="s">
        <v>366</v>
      </c>
      <c r="C8122" s="105" t="s">
        <v>367</v>
      </c>
      <c r="D8122" s="105" t="s">
        <v>337</v>
      </c>
      <c r="E8122" s="87" t="e">
        <f t="shared" si="218"/>
        <v>#N/A</v>
      </c>
      <c r="F8122" s="69" t="e">
        <f t="shared" si="218"/>
        <v>#N/A</v>
      </c>
      <c r="G8122" s="69" t="e">
        <f t="shared" si="218"/>
        <v>#N/A</v>
      </c>
      <c r="H8122" s="69" t="e">
        <f t="shared" si="218"/>
        <v>#N/A</v>
      </c>
      <c r="I8122" s="69" t="e">
        <f t="shared" si="218"/>
        <v>#N/A</v>
      </c>
      <c r="J8122" s="70" t="e">
        <f t="shared" si="218"/>
        <v>#N/A</v>
      </c>
      <c r="K8122" s="118" t="e">
        <f>VLOOKUP(B8122,WB.GDP.2002,'WB (WDI)'!$AS$2,FALSE)</f>
        <v>#N/A</v>
      </c>
      <c r="L8122" s="112" t="e">
        <f>VLOOKUP($B8122,WB.UNEMP.2002,'WB (WDI)'!$AS$2,FALSE)</f>
        <v>#N/A</v>
      </c>
    </row>
    <row r="8123" spans="1:12" x14ac:dyDescent="0.25">
      <c r="A8123" s="103">
        <v>2002</v>
      </c>
      <c r="B8123" s="104" t="s">
        <v>368</v>
      </c>
      <c r="C8123" s="105" t="s">
        <v>369</v>
      </c>
      <c r="D8123" s="105" t="s">
        <v>337</v>
      </c>
      <c r="E8123" s="87">
        <f t="shared" si="218"/>
        <v>7.9034852268300089</v>
      </c>
      <c r="F8123" s="69">
        <f t="shared" si="218"/>
        <v>6.2501779013683834</v>
      </c>
      <c r="G8123" s="69">
        <f t="shared" si="218"/>
        <v>8.0007453490933962</v>
      </c>
      <c r="H8123" s="69">
        <f t="shared" si="218"/>
        <v>9.2982508008530296</v>
      </c>
      <c r="I8123" s="69">
        <f t="shared" si="218"/>
        <v>8.1808754856760615</v>
      </c>
      <c r="J8123" s="70">
        <f t="shared" si="218"/>
        <v>7.7873765971591702</v>
      </c>
      <c r="K8123" s="118">
        <f>VLOOKUP(B8123,WB.GDP.2002,'WB (WDI)'!$AS$2,FALSE)</f>
        <v>41505.096811218289</v>
      </c>
      <c r="L8123" s="112">
        <f>VLOOKUP($B8123,WB.UNEMP.2002,'WB (WDI)'!$AS$2,FALSE)</f>
        <v>2.9900000095367401</v>
      </c>
    </row>
    <row r="8124" spans="1:12" x14ac:dyDescent="0.25">
      <c r="A8124" s="103">
        <v>2002</v>
      </c>
      <c r="B8124" s="104" t="s">
        <v>370</v>
      </c>
      <c r="C8124" s="105" t="s">
        <v>371</v>
      </c>
      <c r="D8124" s="105" t="s">
        <v>337</v>
      </c>
      <c r="E8124" s="87">
        <f t="shared" si="218"/>
        <v>8.0508226773631719</v>
      </c>
      <c r="F8124" s="69">
        <f t="shared" si="218"/>
        <v>6.202719632481382</v>
      </c>
      <c r="G8124" s="69">
        <f t="shared" si="218"/>
        <v>7.2505494454143129</v>
      </c>
      <c r="H8124" s="69">
        <f t="shared" si="218"/>
        <v>9.6391271764858359</v>
      </c>
      <c r="I8124" s="69">
        <f t="shared" si="218"/>
        <v>9.1295084933833017</v>
      </c>
      <c r="J8124" s="70">
        <f t="shared" si="218"/>
        <v>8.0322086390510297</v>
      </c>
      <c r="K8124" s="118">
        <f>VLOOKUP(B8124,WB.GDP.2002,'WB (WDI)'!$AS$2,FALSE)</f>
        <v>51767.397611525943</v>
      </c>
      <c r="L8124" s="112">
        <f>VLOOKUP($B8124,WB.UNEMP.2002,'WB (WDI)'!$AS$2,FALSE)</f>
        <v>4.2199997901916504</v>
      </c>
    </row>
    <row r="8125" spans="1:12" x14ac:dyDescent="0.25">
      <c r="A8125" s="103">
        <v>2002</v>
      </c>
      <c r="B8125" s="104" t="s">
        <v>372</v>
      </c>
      <c r="C8125" s="105" t="s">
        <v>373</v>
      </c>
      <c r="D8125" s="105" t="s">
        <v>337</v>
      </c>
      <c r="E8125" s="87" t="e">
        <f t="shared" si="218"/>
        <v>#N/A</v>
      </c>
      <c r="F8125" s="69" t="e">
        <f t="shared" si="218"/>
        <v>#N/A</v>
      </c>
      <c r="G8125" s="69" t="e">
        <f t="shared" si="218"/>
        <v>#N/A</v>
      </c>
      <c r="H8125" s="69" t="e">
        <f t="shared" si="218"/>
        <v>#N/A</v>
      </c>
      <c r="I8125" s="69" t="e">
        <f t="shared" si="218"/>
        <v>#N/A</v>
      </c>
      <c r="J8125" s="70" t="e">
        <f t="shared" si="218"/>
        <v>#N/A</v>
      </c>
      <c r="K8125" s="118" t="e">
        <f>VLOOKUP(B8125,WB.GDP.2002,'WB (WDI)'!$AS$2,FALSE)</f>
        <v>#N/A</v>
      </c>
      <c r="L8125" s="112" t="e">
        <f>VLOOKUP($B8125,WB.UNEMP.2002,'WB (WDI)'!$AS$2,FALSE)</f>
        <v>#N/A</v>
      </c>
    </row>
    <row r="8126" spans="1:12" x14ac:dyDescent="0.25">
      <c r="A8126" s="103">
        <v>2002</v>
      </c>
      <c r="B8126" s="104" t="s">
        <v>374</v>
      </c>
      <c r="C8126" s="105" t="s">
        <v>375</v>
      </c>
      <c r="D8126" s="105" t="s">
        <v>337</v>
      </c>
      <c r="E8126" s="87" t="e">
        <f t="shared" si="218"/>
        <v>#N/A</v>
      </c>
      <c r="F8126" s="69" t="e">
        <f t="shared" si="218"/>
        <v>#N/A</v>
      </c>
      <c r="G8126" s="69" t="e">
        <f t="shared" si="218"/>
        <v>#N/A</v>
      </c>
      <c r="H8126" s="69" t="e">
        <f t="shared" si="218"/>
        <v>#N/A</v>
      </c>
      <c r="I8126" s="69" t="e">
        <f t="shared" si="218"/>
        <v>#N/A</v>
      </c>
      <c r="J8126" s="70" t="e">
        <f t="shared" si="218"/>
        <v>#N/A</v>
      </c>
      <c r="K8126" s="118" t="e">
        <f>VLOOKUP(B8126,WB.GDP.2002,'WB (WDI)'!$AS$2,FALSE)</f>
        <v>#N/A</v>
      </c>
      <c r="L8126" s="112" t="e">
        <f>VLOOKUP($B8126,WB.UNEMP.2002,'WB (WDI)'!$AS$2,FALSE)</f>
        <v>#N/A</v>
      </c>
    </row>
    <row r="8127" spans="1:12" x14ac:dyDescent="0.25">
      <c r="A8127" s="103">
        <v>2002</v>
      </c>
      <c r="B8127" s="104" t="s">
        <v>376</v>
      </c>
      <c r="C8127" s="105" t="s">
        <v>377</v>
      </c>
      <c r="D8127" s="105" t="s">
        <v>337</v>
      </c>
      <c r="E8127" s="87">
        <f t="shared" si="218"/>
        <v>7.8070644537147658</v>
      </c>
      <c r="F8127" s="69">
        <f t="shared" si="218"/>
        <v>7.2599806366820658</v>
      </c>
      <c r="G8127" s="69">
        <f t="shared" si="218"/>
        <v>6.7531607516064591</v>
      </c>
      <c r="H8127" s="69">
        <f t="shared" si="218"/>
        <v>9.3595357217257504</v>
      </c>
      <c r="I8127" s="69">
        <f t="shared" si="218"/>
        <v>8.3630437497217507</v>
      </c>
      <c r="J8127" s="70">
        <f t="shared" si="218"/>
        <v>7.2996014088378045</v>
      </c>
      <c r="K8127" s="118">
        <f>VLOOKUP(B8127,WB.GDP.2002,'WB (WDI)'!$AS$2,FALSE)</f>
        <v>15056.977596708824</v>
      </c>
      <c r="L8127" s="112">
        <f>VLOOKUP($B8127,WB.UNEMP.2002,'WB (WDI)'!$AS$2,FALSE)</f>
        <v>13.829999923706101</v>
      </c>
    </row>
    <row r="8128" spans="1:12" x14ac:dyDescent="0.25">
      <c r="A8128" s="103">
        <v>2002</v>
      </c>
      <c r="B8128" s="104" t="s">
        <v>378</v>
      </c>
      <c r="C8128" s="105" t="s">
        <v>379</v>
      </c>
      <c r="D8128" s="105" t="s">
        <v>337</v>
      </c>
      <c r="E8128" s="87">
        <f t="shared" si="218"/>
        <v>7.5975933080231126</v>
      </c>
      <c r="F8128" s="69">
        <f t="shared" si="218"/>
        <v>6.8755198626216814</v>
      </c>
      <c r="G8128" s="69">
        <f t="shared" si="218"/>
        <v>6.5540894709564093</v>
      </c>
      <c r="H8128" s="69">
        <f t="shared" si="218"/>
        <v>9.3831733064328784</v>
      </c>
      <c r="I8128" s="69">
        <f t="shared" si="218"/>
        <v>8.4556430431126604</v>
      </c>
      <c r="J8128" s="70">
        <f t="shared" si="218"/>
        <v>6.7195408569919337</v>
      </c>
      <c r="K8128" s="118">
        <f>VLOOKUP(B8128,WB.GDP.2002,'WB (WDI)'!$AS$2,FALSE)</f>
        <v>16055.573609667206</v>
      </c>
      <c r="L8128" s="112">
        <f>VLOOKUP($B8128,WB.UNEMP.2002,'WB (WDI)'!$AS$2,FALSE)</f>
        <v>13.0100002288818</v>
      </c>
    </row>
    <row r="8129" spans="1:12" x14ac:dyDescent="0.25">
      <c r="A8129" s="103">
        <v>2002</v>
      </c>
      <c r="B8129" s="104" t="s">
        <v>380</v>
      </c>
      <c r="C8129" s="105" t="s">
        <v>381</v>
      </c>
      <c r="D8129" s="105" t="s">
        <v>337</v>
      </c>
      <c r="E8129" s="87">
        <f t="shared" si="218"/>
        <v>7.6242634385124575</v>
      </c>
      <c r="F8129" s="69">
        <f t="shared" si="218"/>
        <v>5.173669498167965</v>
      </c>
      <c r="G8129" s="69">
        <f t="shared" si="218"/>
        <v>8.2298280875338072</v>
      </c>
      <c r="H8129" s="69">
        <f t="shared" si="218"/>
        <v>9.0073905257635971</v>
      </c>
      <c r="I8129" s="69">
        <f t="shared" si="218"/>
        <v>8.2507396382998124</v>
      </c>
      <c r="J8129" s="70">
        <f t="shared" si="218"/>
        <v>7.4596894427971092</v>
      </c>
      <c r="K8129" s="118">
        <f>VLOOKUP(B8129,WB.GDP.2002,'WB (WDI)'!$AS$2,FALSE)</f>
        <v>58727.795964979945</v>
      </c>
      <c r="L8129" s="112">
        <f>VLOOKUP($B8129,WB.UNEMP.2002,'WB (WDI)'!$AS$2,FALSE)</f>
        <v>4.0199999809265101</v>
      </c>
    </row>
    <row r="8130" spans="1:12" x14ac:dyDescent="0.25">
      <c r="A8130" s="103">
        <v>2002</v>
      </c>
      <c r="B8130" s="104"/>
      <c r="C8130" s="105" t="s">
        <v>382</v>
      </c>
      <c r="D8130" s="105" t="s">
        <v>337</v>
      </c>
      <c r="E8130" s="87" t="e">
        <f t="shared" ref="E8130:J8139" si="219">IF(ISNUMBER(VLOOKUP($B8130,EFW.2002,3,FALSE))=TRUE,VLOOKUP($B8130,EFW.2002,E$2,FALSE),NA())</f>
        <v>#N/A</v>
      </c>
      <c r="F8130" s="69" t="e">
        <f t="shared" si="219"/>
        <v>#N/A</v>
      </c>
      <c r="G8130" s="69" t="e">
        <f t="shared" si="219"/>
        <v>#N/A</v>
      </c>
      <c r="H8130" s="69" t="e">
        <f t="shared" si="219"/>
        <v>#N/A</v>
      </c>
      <c r="I8130" s="69" t="e">
        <f t="shared" si="219"/>
        <v>#N/A</v>
      </c>
      <c r="J8130" s="70" t="e">
        <f t="shared" si="219"/>
        <v>#N/A</v>
      </c>
      <c r="K8130" s="118" t="e">
        <f>VLOOKUP(B8130,WB.GDP.2002,'WB (WDI)'!$AS$2,FALSE)</f>
        <v>#N/A</v>
      </c>
      <c r="L8130" s="112" t="e">
        <f>VLOOKUP($B8130,WB.UNEMP.2002,'WB (WDI)'!$AS$2,FALSE)</f>
        <v>#N/A</v>
      </c>
    </row>
    <row r="8131" spans="1:12" x14ac:dyDescent="0.25">
      <c r="A8131" s="103">
        <v>2002</v>
      </c>
      <c r="B8131" s="104" t="s">
        <v>383</v>
      </c>
      <c r="C8131" s="105" t="s">
        <v>384</v>
      </c>
      <c r="D8131" s="105" t="s">
        <v>337</v>
      </c>
      <c r="E8131" s="87" t="e">
        <f t="shared" si="219"/>
        <v>#N/A</v>
      </c>
      <c r="F8131" s="69" t="e">
        <f t="shared" si="219"/>
        <v>#N/A</v>
      </c>
      <c r="G8131" s="69" t="e">
        <f t="shared" si="219"/>
        <v>#N/A</v>
      </c>
      <c r="H8131" s="69" t="e">
        <f t="shared" si="219"/>
        <v>#N/A</v>
      </c>
      <c r="I8131" s="69" t="e">
        <f t="shared" si="219"/>
        <v>#N/A</v>
      </c>
      <c r="J8131" s="70" t="e">
        <f t="shared" si="219"/>
        <v>#N/A</v>
      </c>
      <c r="K8131" s="118" t="e">
        <f>VLOOKUP(B8131,WB.GDP.2002,'WB (WDI)'!$AS$2,FALSE)</f>
        <v>#N/A</v>
      </c>
      <c r="L8131" s="112" t="e">
        <f>VLOOKUP($B8131,WB.UNEMP.2002,'WB (WDI)'!$AS$2,FALSE)</f>
        <v>#N/A</v>
      </c>
    </row>
    <row r="8132" spans="1:12" x14ac:dyDescent="0.25">
      <c r="A8132" s="103">
        <v>2002</v>
      </c>
      <c r="B8132" s="104" t="s">
        <v>385</v>
      </c>
      <c r="C8132" s="105" t="s">
        <v>386</v>
      </c>
      <c r="D8132" s="105" t="s">
        <v>337</v>
      </c>
      <c r="E8132" s="87">
        <f t="shared" si="219"/>
        <v>7.734330314561225</v>
      </c>
      <c r="F8132" s="69">
        <f t="shared" si="219"/>
        <v>4.6533555835300575</v>
      </c>
      <c r="G8132" s="69">
        <f t="shared" si="219"/>
        <v>7.8173061551479215</v>
      </c>
      <c r="H8132" s="69">
        <f t="shared" si="219"/>
        <v>9.6405568355192592</v>
      </c>
      <c r="I8132" s="69">
        <f t="shared" si="219"/>
        <v>8.8906366328562498</v>
      </c>
      <c r="J8132" s="70">
        <f t="shared" si="219"/>
        <v>7.6697963657526387</v>
      </c>
      <c r="K8132" s="118">
        <f>VLOOKUP(B8132,WB.GDP.2002,'WB (WDI)'!$AS$2,FALSE)</f>
        <v>42003.959171109331</v>
      </c>
      <c r="L8132" s="112">
        <f>VLOOKUP($B8132,WB.UNEMP.2002,'WB (WDI)'!$AS$2,FALSE)</f>
        <v>4.9699997901916504</v>
      </c>
    </row>
    <row r="8133" spans="1:12" x14ac:dyDescent="0.25">
      <c r="A8133" s="103">
        <v>2002</v>
      </c>
      <c r="B8133" s="104" t="s">
        <v>387</v>
      </c>
      <c r="C8133" s="105" t="s">
        <v>648</v>
      </c>
      <c r="D8133" s="105" t="s">
        <v>337</v>
      </c>
      <c r="E8133" s="87">
        <f t="shared" si="219"/>
        <v>8.4716645261516703</v>
      </c>
      <c r="F8133" s="69">
        <f t="shared" si="219"/>
        <v>7.1399782077244724</v>
      </c>
      <c r="G8133" s="69">
        <f t="shared" si="219"/>
        <v>7.9233901903356037</v>
      </c>
      <c r="H8133" s="69">
        <f t="shared" si="219"/>
        <v>9.4849843378663223</v>
      </c>
      <c r="I8133" s="69">
        <f t="shared" si="219"/>
        <v>9.2585464414791048</v>
      </c>
      <c r="J8133" s="70">
        <f t="shared" si="219"/>
        <v>8.5514234533528501</v>
      </c>
      <c r="K8133" s="118">
        <f>VLOOKUP(B8133,WB.GDP.2002,'WB (WDI)'!$AS$2,FALSE)</f>
        <v>39837.814538100334</v>
      </c>
      <c r="L8133" s="112">
        <f>VLOOKUP($B8133,WB.UNEMP.2002,'WB (WDI)'!$AS$2,FALSE)</f>
        <v>5.03999996185303</v>
      </c>
    </row>
    <row r="8134" spans="1:12" x14ac:dyDescent="0.25">
      <c r="A8134" s="103">
        <v>2002</v>
      </c>
      <c r="B8134" s="104" t="s">
        <v>388</v>
      </c>
      <c r="C8134" s="105" t="s">
        <v>389</v>
      </c>
      <c r="D8134" s="105" t="s">
        <v>337</v>
      </c>
      <c r="E8134" s="87">
        <f t="shared" si="219"/>
        <v>6.6410681610054496</v>
      </c>
      <c r="F8134" s="69">
        <f t="shared" si="219"/>
        <v>8.2681451763231646</v>
      </c>
      <c r="G8134" s="69">
        <f t="shared" si="219"/>
        <v>4.9755155742629915</v>
      </c>
      <c r="H8134" s="69">
        <f t="shared" si="219"/>
        <v>7.0231073479822541</v>
      </c>
      <c r="I8134" s="69">
        <f t="shared" si="219"/>
        <v>6.1584613783369182</v>
      </c>
      <c r="J8134" s="70">
        <f t="shared" si="219"/>
        <v>6.7801113281219214</v>
      </c>
      <c r="K8134" s="118">
        <f>VLOOKUP(B8134,WB.GDP.2002,'WB (WDI)'!$AS$2,FALSE)</f>
        <v>6776.1067670481307</v>
      </c>
      <c r="L8134" s="112">
        <f>VLOOKUP($B8134,WB.UNEMP.2002,'WB (WDI)'!$AS$2,FALSE)</f>
        <v>16.610000610351602</v>
      </c>
    </row>
    <row r="8135" spans="1:12" x14ac:dyDescent="0.25">
      <c r="A8135" s="103">
        <v>2002</v>
      </c>
      <c r="B8135" s="104" t="s">
        <v>390</v>
      </c>
      <c r="C8135" s="105" t="s">
        <v>391</v>
      </c>
      <c r="D8135" s="105" t="s">
        <v>337</v>
      </c>
      <c r="E8135" s="87" t="e">
        <f t="shared" si="219"/>
        <v>#N/A</v>
      </c>
      <c r="F8135" s="69" t="e">
        <f t="shared" si="219"/>
        <v>#N/A</v>
      </c>
      <c r="G8135" s="69" t="e">
        <f t="shared" si="219"/>
        <v>#N/A</v>
      </c>
      <c r="H8135" s="69" t="e">
        <f t="shared" si="219"/>
        <v>#N/A</v>
      </c>
      <c r="I8135" s="69" t="e">
        <f t="shared" si="219"/>
        <v>#N/A</v>
      </c>
      <c r="J8135" s="70" t="e">
        <f t="shared" si="219"/>
        <v>#N/A</v>
      </c>
      <c r="K8135" s="118" t="e">
        <f>VLOOKUP(B8135,WB.GDP.2002,'WB (WDI)'!$AS$2,FALSE)</f>
        <v>#N/A</v>
      </c>
      <c r="L8135" s="112" t="e">
        <f>VLOOKUP($B8135,WB.UNEMP.2002,'WB (WDI)'!$AS$2,FALSE)</f>
        <v>#N/A</v>
      </c>
    </row>
    <row r="8136" spans="1:12" x14ac:dyDescent="0.25">
      <c r="A8136" s="103">
        <v>2002</v>
      </c>
      <c r="B8136" s="104" t="s">
        <v>392</v>
      </c>
      <c r="C8136" s="105" t="s">
        <v>393</v>
      </c>
      <c r="D8136" s="105" t="s">
        <v>337</v>
      </c>
      <c r="E8136" s="87" t="e">
        <f t="shared" si="219"/>
        <v>#N/A</v>
      </c>
      <c r="F8136" s="69" t="e">
        <f t="shared" si="219"/>
        <v>#N/A</v>
      </c>
      <c r="G8136" s="69" t="e">
        <f t="shared" si="219"/>
        <v>#N/A</v>
      </c>
      <c r="H8136" s="69" t="e">
        <f t="shared" si="219"/>
        <v>#N/A</v>
      </c>
      <c r="I8136" s="69" t="e">
        <f t="shared" si="219"/>
        <v>#N/A</v>
      </c>
      <c r="J8136" s="70" t="e">
        <f t="shared" si="219"/>
        <v>#N/A</v>
      </c>
      <c r="K8136" s="118">
        <f>VLOOKUP(B8136,WB.GDP.2002,'WB (WDI)'!$AS$2,FALSE)</f>
        <v>7829.0991686221723</v>
      </c>
      <c r="L8136" s="112">
        <f>VLOOKUP($B8136,WB.UNEMP.2002,'WB (WDI)'!$AS$2,FALSE)</f>
        <v>27.649999618530298</v>
      </c>
    </row>
    <row r="8137" spans="1:12" x14ac:dyDescent="0.25">
      <c r="A8137" s="103">
        <v>2002</v>
      </c>
      <c r="B8137" s="104" t="s">
        <v>394</v>
      </c>
      <c r="C8137" s="105" t="s">
        <v>395</v>
      </c>
      <c r="D8137" s="105" t="s">
        <v>337</v>
      </c>
      <c r="E8137" s="87">
        <f t="shared" si="219"/>
        <v>6.2707290287714574</v>
      </c>
      <c r="F8137" s="69">
        <f t="shared" si="219"/>
        <v>4.5474860651727731</v>
      </c>
      <c r="G8137" s="69">
        <f t="shared" si="219"/>
        <v>5.1988646127195413</v>
      </c>
      <c r="H8137" s="69">
        <f t="shared" si="219"/>
        <v>7.7827578531919226</v>
      </c>
      <c r="I8137" s="69">
        <f t="shared" si="219"/>
        <v>7.1597942415929037</v>
      </c>
      <c r="J8137" s="70">
        <f t="shared" si="219"/>
        <v>6.6647423711801466</v>
      </c>
      <c r="K8137" s="118">
        <f>VLOOKUP(B8137,WB.GDP.2002,'WB (WDI)'!$AS$2,FALSE)</f>
        <v>20613.996164395128</v>
      </c>
      <c r="L8137" s="112">
        <f>VLOOKUP($B8137,WB.UNEMP.2002,'WB (WDI)'!$AS$2,FALSE)</f>
        <v>15.050000190734901</v>
      </c>
    </row>
    <row r="8138" spans="1:12" x14ac:dyDescent="0.25">
      <c r="A8138" s="103">
        <v>2002</v>
      </c>
      <c r="B8138" s="104" t="s">
        <v>396</v>
      </c>
      <c r="C8138" s="105" t="s">
        <v>397</v>
      </c>
      <c r="D8138" s="105" t="s">
        <v>337</v>
      </c>
      <c r="E8138" s="87" t="e">
        <f t="shared" si="219"/>
        <v>#N/A</v>
      </c>
      <c r="F8138" s="69" t="e">
        <f t="shared" si="219"/>
        <v>#N/A</v>
      </c>
      <c r="G8138" s="69" t="e">
        <f t="shared" si="219"/>
        <v>#N/A</v>
      </c>
      <c r="H8138" s="69" t="e">
        <f t="shared" si="219"/>
        <v>#N/A</v>
      </c>
      <c r="I8138" s="69" t="e">
        <f t="shared" si="219"/>
        <v>#N/A</v>
      </c>
      <c r="J8138" s="70" t="e">
        <f t="shared" si="219"/>
        <v>#N/A</v>
      </c>
      <c r="K8138" s="118" t="e">
        <f>VLOOKUP(B8138,WB.GDP.2002,'WB (WDI)'!$AS$2,FALSE)</f>
        <v>#N/A</v>
      </c>
      <c r="L8138" s="112" t="e">
        <f>VLOOKUP($B8138,WB.UNEMP.2002,'WB (WDI)'!$AS$2,FALSE)</f>
        <v>#N/A</v>
      </c>
    </row>
    <row r="8139" spans="1:12" x14ac:dyDescent="0.25">
      <c r="A8139" s="103">
        <v>2002</v>
      </c>
      <c r="B8139" s="104" t="s">
        <v>398</v>
      </c>
      <c r="C8139" s="105" t="s">
        <v>399</v>
      </c>
      <c r="D8139" s="105" t="s">
        <v>337</v>
      </c>
      <c r="E8139" s="87">
        <f t="shared" si="219"/>
        <v>7.3505601077345544</v>
      </c>
      <c r="F8139" s="69">
        <f t="shared" si="219"/>
        <v>6.2785887269456531</v>
      </c>
      <c r="G8139" s="69">
        <f t="shared" si="219"/>
        <v>5.8273192744155349</v>
      </c>
      <c r="H8139" s="69">
        <f t="shared" si="219"/>
        <v>9.5448374946564218</v>
      </c>
      <c r="I8139" s="69">
        <f t="shared" si="219"/>
        <v>8.7705789405485568</v>
      </c>
      <c r="J8139" s="70">
        <f t="shared" si="219"/>
        <v>6.3314761021066035</v>
      </c>
      <c r="K8139" s="118">
        <f>VLOOKUP(B8139,WB.GDP.2002,'WB (WDI)'!$AS$2,FALSE)</f>
        <v>31659.199886611434</v>
      </c>
      <c r="L8139" s="112">
        <f>VLOOKUP($B8139,WB.UNEMP.2002,'WB (WDI)'!$AS$2,FALSE)</f>
        <v>9.9799995422363299</v>
      </c>
    </row>
    <row r="8140" spans="1:12" x14ac:dyDescent="0.25">
      <c r="A8140" s="103">
        <v>2002</v>
      </c>
      <c r="B8140" s="104" t="s">
        <v>400</v>
      </c>
      <c r="C8140" s="105" t="s">
        <v>401</v>
      </c>
      <c r="D8140" s="105" t="s">
        <v>337</v>
      </c>
      <c r="E8140" s="87" t="e">
        <f t="shared" ref="E8140:J8149" si="220">IF(ISNUMBER(VLOOKUP($B8140,EFW.2002,3,FALSE))=TRUE,VLOOKUP($B8140,EFW.2002,E$2,FALSE),NA())</f>
        <v>#N/A</v>
      </c>
      <c r="F8140" s="69" t="e">
        <f t="shared" si="220"/>
        <v>#N/A</v>
      </c>
      <c r="G8140" s="69" t="e">
        <f t="shared" si="220"/>
        <v>#N/A</v>
      </c>
      <c r="H8140" s="69" t="e">
        <f t="shared" si="220"/>
        <v>#N/A</v>
      </c>
      <c r="I8140" s="69" t="e">
        <f t="shared" si="220"/>
        <v>#N/A</v>
      </c>
      <c r="J8140" s="70" t="e">
        <f t="shared" si="220"/>
        <v>#N/A</v>
      </c>
      <c r="K8140" s="118" t="e">
        <f>VLOOKUP(B8140,WB.GDP.2002,'WB (WDI)'!$AS$2,FALSE)</f>
        <v>#N/A</v>
      </c>
      <c r="L8140" s="112" t="e">
        <f>VLOOKUP($B8140,WB.UNEMP.2002,'WB (WDI)'!$AS$2,FALSE)</f>
        <v>#N/A</v>
      </c>
    </row>
    <row r="8141" spans="1:12" x14ac:dyDescent="0.25">
      <c r="A8141" s="103">
        <v>2002</v>
      </c>
      <c r="B8141" s="104" t="s">
        <v>402</v>
      </c>
      <c r="C8141" s="105" t="s">
        <v>403</v>
      </c>
      <c r="D8141" s="105" t="s">
        <v>337</v>
      </c>
      <c r="E8141" s="87">
        <f t="shared" si="220"/>
        <v>7.6671104812176001</v>
      </c>
      <c r="F8141" s="69">
        <f t="shared" si="220"/>
        <v>6.4681800737257333</v>
      </c>
      <c r="G8141" s="69">
        <f t="shared" si="220"/>
        <v>6.7381083861100493</v>
      </c>
      <c r="H8141" s="69">
        <f t="shared" si="220"/>
        <v>9.5701459502613364</v>
      </c>
      <c r="I8141" s="69">
        <f t="shared" si="220"/>
        <v>8.7930148379844546</v>
      </c>
      <c r="J8141" s="70">
        <f t="shared" si="220"/>
        <v>6.7661031580064268</v>
      </c>
      <c r="K8141" s="118">
        <f>VLOOKUP(B8141,WB.GDP.2002,'WB (WDI)'!$AS$2,FALSE)</f>
        <v>44055.6184747589</v>
      </c>
      <c r="L8141" s="112">
        <f>VLOOKUP($B8141,WB.UNEMP.2002,'WB (WDI)'!$AS$2,FALSE)</f>
        <v>9.2100000381469709</v>
      </c>
    </row>
    <row r="8142" spans="1:12" x14ac:dyDescent="0.25">
      <c r="A8142" s="103">
        <v>2002</v>
      </c>
      <c r="B8142" s="104" t="s">
        <v>404</v>
      </c>
      <c r="C8142" s="105" t="s">
        <v>405</v>
      </c>
      <c r="D8142" s="105" t="s">
        <v>337</v>
      </c>
      <c r="E8142" s="87">
        <f t="shared" si="220"/>
        <v>6.8627897521963508</v>
      </c>
      <c r="F8142" s="69">
        <f t="shared" si="220"/>
        <v>6.0766841772669817</v>
      </c>
      <c r="G8142" s="69">
        <f t="shared" si="220"/>
        <v>6.7221788087554843</v>
      </c>
      <c r="H8142" s="69">
        <f t="shared" si="220"/>
        <v>6.9659553846849853</v>
      </c>
      <c r="I8142" s="69">
        <f t="shared" si="220"/>
        <v>7.3142607072220978</v>
      </c>
      <c r="J8142" s="70">
        <f t="shared" si="220"/>
        <v>7.2348696830522057</v>
      </c>
      <c r="K8142" s="118">
        <f>VLOOKUP(B8142,WB.GDP.2002,'WB (WDI)'!$AS$2,FALSE)</f>
        <v>27454.946797837765</v>
      </c>
      <c r="L8142" s="112">
        <f>VLOOKUP($B8142,WB.UNEMP.2002,'WB (WDI)'!$AS$2,FALSE)</f>
        <v>6.9000000953674299</v>
      </c>
    </row>
    <row r="8143" spans="1:12" x14ac:dyDescent="0.25">
      <c r="A8143" s="103">
        <v>2002</v>
      </c>
      <c r="B8143" s="104" t="s">
        <v>406</v>
      </c>
      <c r="C8143" s="105" t="s">
        <v>407</v>
      </c>
      <c r="D8143" s="105" t="s">
        <v>337</v>
      </c>
      <c r="E8143" s="87" t="e">
        <f t="shared" si="220"/>
        <v>#N/A</v>
      </c>
      <c r="F8143" s="69" t="e">
        <f t="shared" si="220"/>
        <v>#N/A</v>
      </c>
      <c r="G8143" s="69" t="e">
        <f t="shared" si="220"/>
        <v>#N/A</v>
      </c>
      <c r="H8143" s="69" t="e">
        <f t="shared" si="220"/>
        <v>#N/A</v>
      </c>
      <c r="I8143" s="69" t="e">
        <f t="shared" si="220"/>
        <v>#N/A</v>
      </c>
      <c r="J8143" s="70" t="e">
        <f t="shared" si="220"/>
        <v>#N/A</v>
      </c>
      <c r="K8143" s="118">
        <f>VLOOKUP(B8143,WB.GDP.2002,'WB (WDI)'!$AS$2,FALSE)</f>
        <v>12732.799313791242</v>
      </c>
      <c r="L8143" s="112">
        <f>VLOOKUP($B8143,WB.UNEMP.2002,'WB (WDI)'!$AS$2,FALSE)</f>
        <v>30.639999389648398</v>
      </c>
    </row>
    <row r="8144" spans="1:12" x14ac:dyDescent="0.25">
      <c r="A8144" s="103">
        <v>2002</v>
      </c>
      <c r="B8144" s="104" t="s">
        <v>408</v>
      </c>
      <c r="C8144" s="105" t="s">
        <v>409</v>
      </c>
      <c r="D8144" s="105" t="s">
        <v>337</v>
      </c>
      <c r="E8144" s="87" t="e">
        <f t="shared" si="220"/>
        <v>#N/A</v>
      </c>
      <c r="F8144" s="69" t="e">
        <f t="shared" si="220"/>
        <v>#N/A</v>
      </c>
      <c r="G8144" s="69" t="e">
        <f t="shared" si="220"/>
        <v>#N/A</v>
      </c>
      <c r="H8144" s="69" t="e">
        <f t="shared" si="220"/>
        <v>#N/A</v>
      </c>
      <c r="I8144" s="69" t="e">
        <f t="shared" si="220"/>
        <v>#N/A</v>
      </c>
      <c r="J8144" s="70" t="e">
        <f t="shared" si="220"/>
        <v>#N/A</v>
      </c>
      <c r="K8144" s="118">
        <f>VLOOKUP(B8144,WB.GDP.2002,'WB (WDI)'!$AS$2,FALSE)</f>
        <v>9980.0392769609825</v>
      </c>
      <c r="L8144" s="112">
        <f>VLOOKUP($B8144,WB.UNEMP.2002,'WB (WDI)'!$AS$2,FALSE)</f>
        <v>31.940000534057599</v>
      </c>
    </row>
    <row r="8145" spans="1:12" x14ac:dyDescent="0.25">
      <c r="A8145" s="103">
        <v>2002</v>
      </c>
      <c r="B8145" s="104" t="s">
        <v>410</v>
      </c>
      <c r="C8145" s="105" t="s">
        <v>411</v>
      </c>
      <c r="D8145" s="105" t="s">
        <v>337</v>
      </c>
      <c r="E8145" s="87">
        <f t="shared" si="220"/>
        <v>7.5847300746775179</v>
      </c>
      <c r="F8145" s="69">
        <f t="shared" si="220"/>
        <v>6.0589133837361526</v>
      </c>
      <c r="G8145" s="69">
        <f t="shared" si="220"/>
        <v>7.0155776303585</v>
      </c>
      <c r="H8145" s="69">
        <f t="shared" si="220"/>
        <v>9.6134810993705102</v>
      </c>
      <c r="I8145" s="69">
        <f t="shared" si="220"/>
        <v>8.8090404790100969</v>
      </c>
      <c r="J8145" s="70">
        <f t="shared" si="220"/>
        <v>6.4266377809123298</v>
      </c>
      <c r="K8145" s="118">
        <f>VLOOKUP(B8145,WB.GDP.2002,'WB (WDI)'!$AS$2,FALSE)</f>
        <v>30922.252450083564</v>
      </c>
      <c r="L8145" s="112">
        <f>VLOOKUP($B8145,WB.UNEMP.2002,'WB (WDI)'!$AS$2,FALSE)</f>
        <v>4.5</v>
      </c>
    </row>
    <row r="8146" spans="1:12" x14ac:dyDescent="0.25">
      <c r="A8146" s="103">
        <v>2002</v>
      </c>
      <c r="B8146" s="104" t="s">
        <v>412</v>
      </c>
      <c r="C8146" s="105" t="s">
        <v>413</v>
      </c>
      <c r="D8146" s="105" t="s">
        <v>337</v>
      </c>
      <c r="E8146" s="87" t="e">
        <f t="shared" si="220"/>
        <v>#N/A</v>
      </c>
      <c r="F8146" s="69" t="e">
        <f t="shared" si="220"/>
        <v>#N/A</v>
      </c>
      <c r="G8146" s="69" t="e">
        <f t="shared" si="220"/>
        <v>#N/A</v>
      </c>
      <c r="H8146" s="69" t="e">
        <f t="shared" si="220"/>
        <v>#N/A</v>
      </c>
      <c r="I8146" s="69" t="e">
        <f t="shared" si="220"/>
        <v>#N/A</v>
      </c>
      <c r="J8146" s="70" t="e">
        <f t="shared" si="220"/>
        <v>#N/A</v>
      </c>
      <c r="K8146" s="118">
        <f>VLOOKUP(B8146,WB.GDP.2002,'WB (WDI)'!$AS$2,FALSE)</f>
        <v>76036.958654981543</v>
      </c>
      <c r="L8146" s="112" t="e">
        <f>VLOOKUP($B8146,WB.UNEMP.2002,'WB (WDI)'!$AS$2,FALSE)</f>
        <v>#N/A</v>
      </c>
    </row>
    <row r="8147" spans="1:12" x14ac:dyDescent="0.25">
      <c r="A8147" s="103">
        <v>2002</v>
      </c>
      <c r="B8147" s="104" t="s">
        <v>414</v>
      </c>
      <c r="C8147" s="105" t="s">
        <v>415</v>
      </c>
      <c r="D8147" s="105" t="s">
        <v>337</v>
      </c>
      <c r="E8147" s="87" t="e">
        <f t="shared" si="220"/>
        <v>#N/A</v>
      </c>
      <c r="F8147" s="69" t="e">
        <f t="shared" si="220"/>
        <v>#N/A</v>
      </c>
      <c r="G8147" s="69" t="e">
        <f t="shared" si="220"/>
        <v>#N/A</v>
      </c>
      <c r="H8147" s="69" t="e">
        <f t="shared" si="220"/>
        <v>#N/A</v>
      </c>
      <c r="I8147" s="69" t="e">
        <f t="shared" si="220"/>
        <v>#N/A</v>
      </c>
      <c r="J8147" s="70" t="e">
        <f t="shared" si="220"/>
        <v>#N/A</v>
      </c>
      <c r="K8147" s="118">
        <f>VLOOKUP(B8147,WB.GDP.2002,'WB (WDI)'!$AS$2,FALSE)</f>
        <v>10178.965886860451</v>
      </c>
      <c r="L8147" s="112">
        <f>VLOOKUP($B8147,WB.UNEMP.2002,'WB (WDI)'!$AS$2,FALSE)</f>
        <v>13.800000190734901</v>
      </c>
    </row>
    <row r="8148" spans="1:12" x14ac:dyDescent="0.25">
      <c r="A8148" s="103">
        <v>2002</v>
      </c>
      <c r="B8148" s="104" t="s">
        <v>416</v>
      </c>
      <c r="C8148" s="105" t="s">
        <v>417</v>
      </c>
      <c r="D8148" s="105" t="s">
        <v>337</v>
      </c>
      <c r="E8148" s="87">
        <f t="shared" si="220"/>
        <v>6.9443834569722735</v>
      </c>
      <c r="F8148" s="69">
        <f t="shared" si="220"/>
        <v>5.4202624479382475</v>
      </c>
      <c r="G8148" s="69">
        <f t="shared" si="220"/>
        <v>5.8370446874269835</v>
      </c>
      <c r="H8148" s="69">
        <f t="shared" si="220"/>
        <v>8.7409305891320788</v>
      </c>
      <c r="I8148" s="69">
        <f t="shared" si="220"/>
        <v>8.1065587631771887</v>
      </c>
      <c r="J8148" s="70">
        <f t="shared" si="220"/>
        <v>6.617120797186872</v>
      </c>
      <c r="K8148" s="118">
        <f>VLOOKUP(B8148,WB.GDP.2002,'WB (WDI)'!$AS$2,FALSE)</f>
        <v>28087.820252556903</v>
      </c>
      <c r="L8148" s="112">
        <f>VLOOKUP($B8148,WB.UNEMP.2002,'WB (WDI)'!$AS$2,FALSE)</f>
        <v>5.9200000762939498</v>
      </c>
    </row>
    <row r="8149" spans="1:12" x14ac:dyDescent="0.25">
      <c r="A8149" s="103">
        <v>2002</v>
      </c>
      <c r="B8149" s="104" t="s">
        <v>418</v>
      </c>
      <c r="C8149" s="105" t="s">
        <v>419</v>
      </c>
      <c r="D8149" s="105" t="s">
        <v>337</v>
      </c>
      <c r="E8149" s="87">
        <f t="shared" si="220"/>
        <v>7.8247019120488472</v>
      </c>
      <c r="F8149" s="69">
        <f t="shared" si="220"/>
        <v>6.9050881028439388</v>
      </c>
      <c r="G8149" s="69">
        <f t="shared" si="220"/>
        <v>6.7862459499759229</v>
      </c>
      <c r="H8149" s="69">
        <f t="shared" si="220"/>
        <v>9.5891186757859526</v>
      </c>
      <c r="I8149" s="69">
        <f t="shared" si="220"/>
        <v>8.6840404790100969</v>
      </c>
      <c r="J8149" s="70">
        <f t="shared" si="220"/>
        <v>7.1590163526283233</v>
      </c>
      <c r="K8149" s="118">
        <f>VLOOKUP(B8149,WB.GDP.2002,'WB (WDI)'!$AS$2,FALSE)</f>
        <v>36453.589250275749</v>
      </c>
      <c r="L8149" s="112">
        <f>VLOOKUP($B8149,WB.UNEMP.2002,'WB (WDI)'!$AS$2,FALSE)</f>
        <v>11.1499996185303</v>
      </c>
    </row>
    <row r="8150" spans="1:12" x14ac:dyDescent="0.25">
      <c r="A8150" s="103">
        <v>2002</v>
      </c>
      <c r="B8150" s="104" t="s">
        <v>420</v>
      </c>
      <c r="C8150" s="105" t="s">
        <v>421</v>
      </c>
      <c r="D8150" s="105" t="s">
        <v>337</v>
      </c>
      <c r="E8150" s="87">
        <f t="shared" ref="E8150:J8159" si="221">IF(ISNUMBER(VLOOKUP($B8150,EFW.2002,3,FALSE))=TRUE,VLOOKUP($B8150,EFW.2002,E$2,FALSE),NA())</f>
        <v>7.9029362113672219</v>
      </c>
      <c r="F8150" s="69">
        <f t="shared" si="221"/>
        <v>5.3491182046602406</v>
      </c>
      <c r="G8150" s="69">
        <f t="shared" si="221"/>
        <v>7.9808142608531645</v>
      </c>
      <c r="H8150" s="69">
        <f t="shared" si="221"/>
        <v>9.628546764616349</v>
      </c>
      <c r="I8150" s="69">
        <f t="shared" si="221"/>
        <v>8.8731430431126608</v>
      </c>
      <c r="J8150" s="70">
        <f t="shared" si="221"/>
        <v>7.6830587835936912</v>
      </c>
      <c r="K8150" s="118">
        <f>VLOOKUP(B8150,WB.GDP.2002,'WB (WDI)'!$AS$2,FALSE)</f>
        <v>47502.544267071549</v>
      </c>
      <c r="L8150" s="112">
        <f>VLOOKUP($B8150,WB.UNEMP.2002,'WB (WDI)'!$AS$2,FALSE)</f>
        <v>4.8499999046325701</v>
      </c>
    </row>
    <row r="8151" spans="1:12" x14ac:dyDescent="0.25">
      <c r="A8151" s="103">
        <v>2002</v>
      </c>
      <c r="B8151" s="104" t="s">
        <v>422</v>
      </c>
      <c r="C8151" s="105" t="s">
        <v>423</v>
      </c>
      <c r="D8151" s="105" t="s">
        <v>337</v>
      </c>
      <c r="E8151" s="87">
        <f t="shared" si="221"/>
        <v>7.7258381633861619</v>
      </c>
      <c r="F8151" s="69">
        <f t="shared" si="221"/>
        <v>5.2270593310547495</v>
      </c>
      <c r="G8151" s="69">
        <f t="shared" si="221"/>
        <v>6.8409649991302368</v>
      </c>
      <c r="H8151" s="69">
        <f t="shared" si="221"/>
        <v>9.6688138752862773</v>
      </c>
      <c r="I8151" s="69">
        <f t="shared" si="221"/>
        <v>8.9720822112602114</v>
      </c>
      <c r="J8151" s="70">
        <f t="shared" si="221"/>
        <v>7.9202704001993309</v>
      </c>
      <c r="K8151" s="118">
        <f>VLOOKUP(B8151,WB.GDP.2002,'WB (WDI)'!$AS$2,FALSE)</f>
        <v>44029.899690309947</v>
      </c>
      <c r="L8151" s="112">
        <f>VLOOKUP($B8151,WB.UNEMP.2002,'WB (WDI)'!$AS$2,FALSE)</f>
        <v>6.9099998474121103</v>
      </c>
    </row>
    <row r="8152" spans="1:12" x14ac:dyDescent="0.25">
      <c r="A8152" s="103">
        <v>2002</v>
      </c>
      <c r="B8152" s="104" t="s">
        <v>424</v>
      </c>
      <c r="C8152" s="105" t="s">
        <v>425</v>
      </c>
      <c r="D8152" s="105" t="s">
        <v>337</v>
      </c>
      <c r="E8152" s="87">
        <f t="shared" si="221"/>
        <v>7.5145649270531294</v>
      </c>
      <c r="F8152" s="69">
        <f t="shared" si="221"/>
        <v>4.8508893384701155</v>
      </c>
      <c r="G8152" s="69">
        <f t="shared" si="221"/>
        <v>6.7767343001354465</v>
      </c>
      <c r="H8152" s="69">
        <f t="shared" si="221"/>
        <v>9.6087689542727084</v>
      </c>
      <c r="I8152" s="69">
        <f t="shared" si="221"/>
        <v>8.8971815046511207</v>
      </c>
      <c r="J8152" s="70">
        <f t="shared" si="221"/>
        <v>7.4392505377362532</v>
      </c>
      <c r="K8152" s="118">
        <f>VLOOKUP(B8152,WB.GDP.2002,'WB (WDI)'!$AS$2,FALSE)</f>
        <v>40517.63171323853</v>
      </c>
      <c r="L8152" s="112">
        <f>VLOOKUP($B8152,WB.UNEMP.2002,'WB (WDI)'!$AS$2,FALSE)</f>
        <v>8.6999998092651403</v>
      </c>
    </row>
    <row r="8153" spans="1:12" x14ac:dyDescent="0.25">
      <c r="A8153" s="103">
        <v>2002</v>
      </c>
      <c r="B8153" s="104" t="s">
        <v>426</v>
      </c>
      <c r="C8153" s="105" t="s">
        <v>427</v>
      </c>
      <c r="D8153" s="105" t="s">
        <v>337</v>
      </c>
      <c r="E8153" s="87">
        <f t="shared" si="221"/>
        <v>7.8398842026260906</v>
      </c>
      <c r="F8153" s="69">
        <f t="shared" si="221"/>
        <v>6.1904536922784308</v>
      </c>
      <c r="G8153" s="69">
        <f t="shared" si="221"/>
        <v>8.0543624090354626</v>
      </c>
      <c r="H8153" s="69">
        <f t="shared" si="221"/>
        <v>9.5948101978510394</v>
      </c>
      <c r="I8153" s="69">
        <f t="shared" si="221"/>
        <v>9.0862840687536863</v>
      </c>
      <c r="J8153" s="70">
        <f t="shared" si="221"/>
        <v>6.2735106452118359</v>
      </c>
      <c r="K8153" s="118">
        <f>VLOOKUP(B8153,WB.GDP.2002,'WB (WDI)'!$AS$2,FALSE)</f>
        <v>43491.794046527233</v>
      </c>
      <c r="L8153" s="112">
        <f>VLOOKUP($B8153,WB.UNEMP.2002,'WB (WDI)'!$AS$2,FALSE)</f>
        <v>8.4799995422363299</v>
      </c>
    </row>
    <row r="8154" spans="1:12" x14ac:dyDescent="0.25">
      <c r="A8154" s="103">
        <v>2002</v>
      </c>
      <c r="B8154" s="104" t="s">
        <v>428</v>
      </c>
      <c r="C8154" s="105" t="s">
        <v>429</v>
      </c>
      <c r="D8154" s="105" t="s">
        <v>337</v>
      </c>
      <c r="E8154" s="87" t="e">
        <f t="shared" si="221"/>
        <v>#N/A</v>
      </c>
      <c r="F8154" s="69" t="e">
        <f t="shared" si="221"/>
        <v>#N/A</v>
      </c>
      <c r="G8154" s="69" t="e">
        <f t="shared" si="221"/>
        <v>#N/A</v>
      </c>
      <c r="H8154" s="69" t="e">
        <f t="shared" si="221"/>
        <v>#N/A</v>
      </c>
      <c r="I8154" s="69" t="e">
        <f t="shared" si="221"/>
        <v>#N/A</v>
      </c>
      <c r="J8154" s="70" t="e">
        <f t="shared" si="221"/>
        <v>#N/A</v>
      </c>
      <c r="K8154" s="118" t="e">
        <f>VLOOKUP(B8154,WB.GDP.2002,'WB (WDI)'!$AS$2,FALSE)</f>
        <v>#N/A</v>
      </c>
      <c r="L8154" s="112" t="e">
        <f>VLOOKUP($B8154,WB.UNEMP.2002,'WB (WDI)'!$AS$2,FALSE)</f>
        <v>#N/A</v>
      </c>
    </row>
    <row r="8155" spans="1:12" x14ac:dyDescent="0.25">
      <c r="A8155" s="103">
        <v>2002</v>
      </c>
      <c r="B8155" s="104" t="s">
        <v>430</v>
      </c>
      <c r="C8155" s="105" t="s">
        <v>431</v>
      </c>
      <c r="D8155" s="105" t="s">
        <v>337</v>
      </c>
      <c r="E8155" s="87">
        <f t="shared" si="221"/>
        <v>7.8473484053040199</v>
      </c>
      <c r="F8155" s="69">
        <f t="shared" si="221"/>
        <v>5.3773540140445766</v>
      </c>
      <c r="G8155" s="69">
        <f t="shared" si="221"/>
        <v>7.5374892195569192</v>
      </c>
      <c r="H8155" s="69">
        <f t="shared" si="221"/>
        <v>9.6592434889558163</v>
      </c>
      <c r="I8155" s="69">
        <f t="shared" si="221"/>
        <v>8.9449132826177085</v>
      </c>
      <c r="J8155" s="70">
        <f t="shared" si="221"/>
        <v>7.7177420213450789</v>
      </c>
      <c r="K8155" s="118">
        <f>VLOOKUP(B8155,WB.GDP.2002,'WB (WDI)'!$AS$2,FALSE)</f>
        <v>100144.20241786441</v>
      </c>
      <c r="L8155" s="112">
        <f>VLOOKUP($B8155,WB.UNEMP.2002,'WB (WDI)'!$AS$2,FALSE)</f>
        <v>2.6199998855590798</v>
      </c>
    </row>
    <row r="8156" spans="1:12" x14ac:dyDescent="0.25">
      <c r="A8156" s="103">
        <v>2002</v>
      </c>
      <c r="B8156" s="104" t="s">
        <v>432</v>
      </c>
      <c r="C8156" s="105" t="s">
        <v>433</v>
      </c>
      <c r="D8156" s="105" t="s">
        <v>337</v>
      </c>
      <c r="E8156" s="87" t="e">
        <f t="shared" si="221"/>
        <v>#N/A</v>
      </c>
      <c r="F8156" s="69" t="e">
        <f t="shared" si="221"/>
        <v>#N/A</v>
      </c>
      <c r="G8156" s="69" t="e">
        <f t="shared" si="221"/>
        <v>#N/A</v>
      </c>
      <c r="H8156" s="69" t="e">
        <f t="shared" si="221"/>
        <v>#N/A</v>
      </c>
      <c r="I8156" s="69" t="e">
        <f t="shared" si="221"/>
        <v>#N/A</v>
      </c>
      <c r="J8156" s="70" t="e">
        <f t="shared" si="221"/>
        <v>#N/A</v>
      </c>
      <c r="K8156" s="118" t="e">
        <f>VLOOKUP(B8156,WB.GDP.2002,'WB (WDI)'!$AS$2,FALSE)</f>
        <v>#N/A</v>
      </c>
      <c r="L8156" s="112" t="e">
        <f>VLOOKUP($B8156,WB.UNEMP.2002,'WB (WDI)'!$AS$2,FALSE)</f>
        <v>#N/A</v>
      </c>
    </row>
    <row r="8157" spans="1:12" x14ac:dyDescent="0.25">
      <c r="A8157" s="103">
        <v>2002</v>
      </c>
      <c r="B8157" s="104" t="s">
        <v>434</v>
      </c>
      <c r="C8157" s="105" t="s">
        <v>435</v>
      </c>
      <c r="D8157" s="105" t="s">
        <v>337</v>
      </c>
      <c r="E8157" s="87">
        <f t="shared" si="221"/>
        <v>7.8007190462669769</v>
      </c>
      <c r="F8157" s="69">
        <f t="shared" si="221"/>
        <v>4.8648745362205101</v>
      </c>
      <c r="G8157" s="69">
        <f t="shared" si="221"/>
        <v>7.837344560841653</v>
      </c>
      <c r="H8157" s="69">
        <f t="shared" si="221"/>
        <v>9.511654113155771</v>
      </c>
      <c r="I8157" s="69">
        <f t="shared" si="221"/>
        <v>9.0446174020870203</v>
      </c>
      <c r="J8157" s="70">
        <f t="shared" si="221"/>
        <v>7.7451046190299282</v>
      </c>
      <c r="K8157" s="118">
        <f>VLOOKUP(B8157,WB.GDP.2002,'WB (WDI)'!$AS$2,FALSE)</f>
        <v>48111.496482181188</v>
      </c>
      <c r="L8157" s="112">
        <f>VLOOKUP($B8157,WB.UNEMP.2002,'WB (WDI)'!$AS$2,FALSE)</f>
        <v>2.5499999523162802</v>
      </c>
    </row>
    <row r="8158" spans="1:12" x14ac:dyDescent="0.25">
      <c r="A8158" s="103">
        <v>2002</v>
      </c>
      <c r="B8158" s="104" t="s">
        <v>436</v>
      </c>
      <c r="C8158" s="105" t="s">
        <v>437</v>
      </c>
      <c r="D8158" s="105" t="s">
        <v>337</v>
      </c>
      <c r="E8158" s="87">
        <f t="shared" si="221"/>
        <v>8.7137954063705827</v>
      </c>
      <c r="F8158" s="69">
        <f t="shared" si="221"/>
        <v>8.1279162900391277</v>
      </c>
      <c r="G8158" s="69">
        <f t="shared" si="221"/>
        <v>8.236152609245412</v>
      </c>
      <c r="H8158" s="69">
        <f t="shared" si="221"/>
        <v>9.712780411846623</v>
      </c>
      <c r="I8158" s="69">
        <f t="shared" si="221"/>
        <v>9.1504142310166312</v>
      </c>
      <c r="J8158" s="70">
        <f t="shared" si="221"/>
        <v>8.3417134897051195</v>
      </c>
      <c r="K8158" s="118">
        <f>VLOOKUP(B8158,WB.GDP.2002,'WB (WDI)'!$AS$2,FALSE)</f>
        <v>58449.167185963437</v>
      </c>
      <c r="L8158" s="112">
        <f>VLOOKUP($B8158,WB.UNEMP.2002,'WB (WDI)'!$AS$2,FALSE)</f>
        <v>2.9200000762939502</v>
      </c>
    </row>
    <row r="8159" spans="1:12" x14ac:dyDescent="0.25">
      <c r="A8159" s="103">
        <v>2002</v>
      </c>
      <c r="B8159" s="104" t="s">
        <v>438</v>
      </c>
      <c r="C8159" s="105" t="s">
        <v>439</v>
      </c>
      <c r="D8159" s="105" t="s">
        <v>440</v>
      </c>
      <c r="E8159" s="87">
        <f t="shared" si="221"/>
        <v>7.9817237063895758</v>
      </c>
      <c r="F8159" s="69">
        <f t="shared" si="221"/>
        <v>6.7827626670532926</v>
      </c>
      <c r="G8159" s="69">
        <f t="shared" si="221"/>
        <v>8.0750448059540201</v>
      </c>
      <c r="H8159" s="69">
        <f t="shared" si="221"/>
        <v>9.208949249894383</v>
      </c>
      <c r="I8159" s="69">
        <f t="shared" si="221"/>
        <v>7.5635591843075165</v>
      </c>
      <c r="J8159" s="70">
        <f t="shared" si="221"/>
        <v>8.2783026247386751</v>
      </c>
      <c r="K8159" s="118">
        <f>VLOOKUP(B8159,WB.GDP.2002,'WB (WDI)'!$AS$2,FALSE)</f>
        <v>39739.301626785738</v>
      </c>
      <c r="L8159" s="112">
        <f>VLOOKUP($B8159,WB.UNEMP.2002,'WB (WDI)'!$AS$2,FALSE)</f>
        <v>6.3699998855590803</v>
      </c>
    </row>
    <row r="8160" spans="1:12" x14ac:dyDescent="0.25">
      <c r="A8160" s="103">
        <v>2002</v>
      </c>
      <c r="B8160" s="104" t="s">
        <v>441</v>
      </c>
      <c r="C8160" s="105" t="s">
        <v>442</v>
      </c>
      <c r="D8160" s="105" t="s">
        <v>440</v>
      </c>
      <c r="E8160" s="87" t="e">
        <f t="shared" ref="E8160:J8169" si="222">IF(ISNUMBER(VLOOKUP($B8160,EFW.2002,3,FALSE))=TRUE,VLOOKUP($B8160,EFW.2002,E$2,FALSE),NA())</f>
        <v>#N/A</v>
      </c>
      <c r="F8160" s="69" t="e">
        <f t="shared" si="222"/>
        <v>#N/A</v>
      </c>
      <c r="G8160" s="69" t="e">
        <f t="shared" si="222"/>
        <v>#N/A</v>
      </c>
      <c r="H8160" s="69" t="e">
        <f t="shared" si="222"/>
        <v>#N/A</v>
      </c>
      <c r="I8160" s="69" t="e">
        <f t="shared" si="222"/>
        <v>#N/A</v>
      </c>
      <c r="J8160" s="70" t="e">
        <f t="shared" si="222"/>
        <v>#N/A</v>
      </c>
      <c r="K8160" s="118" t="e">
        <f>VLOOKUP(B8160,WB.GDP.2002,'WB (WDI)'!$AS$2,FALSE)</f>
        <v>#N/A</v>
      </c>
      <c r="L8160" s="112" t="e">
        <f>VLOOKUP($B8160,WB.UNEMP.2002,'WB (WDI)'!$AS$2,FALSE)</f>
        <v>#N/A</v>
      </c>
    </row>
    <row r="8161" spans="1:12" x14ac:dyDescent="0.25">
      <c r="A8161" s="103">
        <v>2002</v>
      </c>
      <c r="B8161" s="104" t="s">
        <v>443</v>
      </c>
      <c r="C8161" s="105" t="s">
        <v>444</v>
      </c>
      <c r="D8161" s="105" t="s">
        <v>440</v>
      </c>
      <c r="E8161" s="87" t="e">
        <f t="shared" si="222"/>
        <v>#N/A</v>
      </c>
      <c r="F8161" s="69" t="e">
        <f t="shared" si="222"/>
        <v>#N/A</v>
      </c>
      <c r="G8161" s="69" t="e">
        <f t="shared" si="222"/>
        <v>#N/A</v>
      </c>
      <c r="H8161" s="69" t="e">
        <f t="shared" si="222"/>
        <v>#N/A</v>
      </c>
      <c r="I8161" s="69" t="e">
        <f t="shared" si="222"/>
        <v>#N/A</v>
      </c>
      <c r="J8161" s="70" t="e">
        <f t="shared" si="222"/>
        <v>#N/A</v>
      </c>
      <c r="K8161" s="118" t="e">
        <f>VLOOKUP(B8161,WB.GDP.2002,'WB (WDI)'!$AS$2,FALSE)</f>
        <v>#N/A</v>
      </c>
      <c r="L8161" s="112" t="e">
        <f>VLOOKUP($B8161,WB.UNEMP.2002,'WB (WDI)'!$AS$2,FALSE)</f>
        <v>#N/A</v>
      </c>
    </row>
    <row r="8162" spans="1:12" x14ac:dyDescent="0.25">
      <c r="A8162" s="103">
        <v>2002</v>
      </c>
      <c r="B8162" s="104" t="s">
        <v>445</v>
      </c>
      <c r="C8162" s="105" t="s">
        <v>446</v>
      </c>
      <c r="D8162" s="105" t="s">
        <v>440</v>
      </c>
      <c r="E8162" s="87" t="e">
        <f t="shared" si="222"/>
        <v>#N/A</v>
      </c>
      <c r="F8162" s="69" t="e">
        <f t="shared" si="222"/>
        <v>#N/A</v>
      </c>
      <c r="G8162" s="69" t="e">
        <f t="shared" si="222"/>
        <v>#N/A</v>
      </c>
      <c r="H8162" s="69" t="e">
        <f t="shared" si="222"/>
        <v>#N/A</v>
      </c>
      <c r="I8162" s="69" t="e">
        <f t="shared" si="222"/>
        <v>#N/A</v>
      </c>
      <c r="J8162" s="70" t="e">
        <f t="shared" si="222"/>
        <v>#N/A</v>
      </c>
      <c r="K8162" s="118" t="e">
        <f>VLOOKUP(B8162,WB.GDP.2002,'WB (WDI)'!$AS$2,FALSE)</f>
        <v>#N/A</v>
      </c>
      <c r="L8162" s="112" t="e">
        <f>VLOOKUP($B8162,WB.UNEMP.2002,'WB (WDI)'!$AS$2,FALSE)</f>
        <v>#N/A</v>
      </c>
    </row>
    <row r="8163" spans="1:12" x14ac:dyDescent="0.25">
      <c r="A8163" s="103">
        <v>2002</v>
      </c>
      <c r="B8163" s="104" t="s">
        <v>447</v>
      </c>
      <c r="C8163" s="105" t="s">
        <v>448</v>
      </c>
      <c r="D8163" s="105" t="s">
        <v>440</v>
      </c>
      <c r="E8163" s="87">
        <f t="shared" si="222"/>
        <v>8.2806550012521942</v>
      </c>
      <c r="F8163" s="69">
        <f t="shared" si="222"/>
        <v>6.0924808069509488</v>
      </c>
      <c r="G8163" s="69">
        <f t="shared" si="222"/>
        <v>8.0505703630311984</v>
      </c>
      <c r="H8163" s="69">
        <f t="shared" si="222"/>
        <v>9.4103910938027084</v>
      </c>
      <c r="I8163" s="69">
        <f t="shared" si="222"/>
        <v>9.0335169047837329</v>
      </c>
      <c r="J8163" s="70">
        <f t="shared" si="222"/>
        <v>8.8163158376923807</v>
      </c>
      <c r="K8163" s="118">
        <f>VLOOKUP(B8163,WB.GDP.2002,'WB (WDI)'!$AS$2,FALSE)</f>
        <v>34805.56028845071</v>
      </c>
      <c r="L8163" s="112">
        <f>VLOOKUP($B8163,WB.UNEMP.2002,'WB (WDI)'!$AS$2,FALSE)</f>
        <v>5.2800002098083496</v>
      </c>
    </row>
    <row r="8164" spans="1:12" x14ac:dyDescent="0.25">
      <c r="A8164" s="103">
        <v>2002</v>
      </c>
      <c r="B8164" s="104" t="s">
        <v>449</v>
      </c>
      <c r="C8164" s="105" t="s">
        <v>450</v>
      </c>
      <c r="D8164" s="105" t="s">
        <v>440</v>
      </c>
      <c r="E8164" s="87" t="e">
        <f t="shared" si="222"/>
        <v>#N/A</v>
      </c>
      <c r="F8164" s="69" t="e">
        <f t="shared" si="222"/>
        <v>#N/A</v>
      </c>
      <c r="G8164" s="69" t="e">
        <f t="shared" si="222"/>
        <v>#N/A</v>
      </c>
      <c r="H8164" s="69" t="e">
        <f t="shared" si="222"/>
        <v>#N/A</v>
      </c>
      <c r="I8164" s="69" t="e">
        <f t="shared" si="222"/>
        <v>#N/A</v>
      </c>
      <c r="J8164" s="70" t="e">
        <f t="shared" si="222"/>
        <v>#N/A</v>
      </c>
      <c r="K8164" s="118" t="e">
        <f>VLOOKUP(B8164,WB.GDP.2002,'WB (WDI)'!$AS$2,FALSE)</f>
        <v>#N/A</v>
      </c>
      <c r="L8164" s="112" t="e">
        <f>VLOOKUP($B8164,WB.UNEMP.2002,'WB (WDI)'!$AS$2,FALSE)</f>
        <v>#N/A</v>
      </c>
    </row>
    <row r="8165" spans="1:12" x14ac:dyDescent="0.25">
      <c r="A8165" s="103">
        <v>2002</v>
      </c>
      <c r="B8165" s="104" t="s">
        <v>451</v>
      </c>
      <c r="C8165" s="105" t="s">
        <v>452</v>
      </c>
      <c r="D8165" s="105" t="s">
        <v>440</v>
      </c>
      <c r="E8165" s="87">
        <f t="shared" si="222"/>
        <v>7.0202152345186821</v>
      </c>
      <c r="F8165" s="69">
        <f t="shared" si="222"/>
        <v>5.9742037073778551</v>
      </c>
      <c r="G8165" s="69">
        <f t="shared" si="222"/>
        <v>7.5962298790848326</v>
      </c>
      <c r="H8165" s="69">
        <f t="shared" si="222"/>
        <v>6.8158658457515848</v>
      </c>
      <c r="I8165" s="69">
        <f t="shared" si="222"/>
        <v>6.7651871951181084</v>
      </c>
      <c r="J8165" s="70">
        <f t="shared" si="222"/>
        <v>7.9495895452610297</v>
      </c>
      <c r="K8165" s="118">
        <f>VLOOKUP(B8165,WB.GDP.2002,'WB (WDI)'!$AS$2,FALSE)</f>
        <v>10027.454877588114</v>
      </c>
      <c r="L8165" s="112">
        <f>VLOOKUP($B8165,WB.UNEMP.2002,'WB (WDI)'!$AS$2,FALSE)</f>
        <v>3.9800000190734899</v>
      </c>
    </row>
    <row r="8166" spans="1:12" x14ac:dyDescent="0.25">
      <c r="A8166" s="103">
        <v>2002</v>
      </c>
      <c r="B8166" s="104" t="s">
        <v>453</v>
      </c>
      <c r="C8166" s="105" t="s">
        <v>454</v>
      </c>
      <c r="D8166" s="105" t="s">
        <v>440</v>
      </c>
      <c r="E8166" s="87" t="e">
        <f t="shared" si="222"/>
        <v>#N/A</v>
      </c>
      <c r="F8166" s="69" t="e">
        <f t="shared" si="222"/>
        <v>#N/A</v>
      </c>
      <c r="G8166" s="69" t="e">
        <f t="shared" si="222"/>
        <v>#N/A</v>
      </c>
      <c r="H8166" s="69" t="e">
        <f t="shared" si="222"/>
        <v>#N/A</v>
      </c>
      <c r="I8166" s="69" t="e">
        <f t="shared" si="222"/>
        <v>#N/A</v>
      </c>
      <c r="J8166" s="70" t="e">
        <f t="shared" si="222"/>
        <v>#N/A</v>
      </c>
      <c r="K8166" s="118" t="e">
        <f>VLOOKUP(B8166,WB.GDP.2002,'WB (WDI)'!$AS$2,FALSE)</f>
        <v>#N/A</v>
      </c>
      <c r="L8166" s="112">
        <f>VLOOKUP($B8166,WB.UNEMP.2002,'WB (WDI)'!$AS$2,FALSE)</f>
        <v>16.889999389648398</v>
      </c>
    </row>
    <row r="8167" spans="1:12" x14ac:dyDescent="0.25">
      <c r="A8167" s="103">
        <v>2002</v>
      </c>
      <c r="B8167" s="104" t="s">
        <v>455</v>
      </c>
      <c r="C8167" s="105" t="s">
        <v>456</v>
      </c>
      <c r="D8167" s="105" t="s">
        <v>440</v>
      </c>
      <c r="E8167" s="87">
        <f t="shared" si="222"/>
        <v>5.8586673715259119</v>
      </c>
      <c r="F8167" s="69">
        <f t="shared" si="222"/>
        <v>6.3270338144488685</v>
      </c>
      <c r="G8167" s="69">
        <f t="shared" si="222"/>
        <v>3.8128819036471282</v>
      </c>
      <c r="H8167" s="69">
        <f t="shared" si="222"/>
        <v>6.1588109004792866</v>
      </c>
      <c r="I8167" s="69">
        <f t="shared" si="222"/>
        <v>5.7862273000769484</v>
      </c>
      <c r="J8167" s="70">
        <f t="shared" si="222"/>
        <v>7.2083829389773255</v>
      </c>
      <c r="K8167" s="118">
        <f>VLOOKUP(B8167,WB.GDP.2002,'WB (WDI)'!$AS$2,FALSE)</f>
        <v>2747.6504881458641</v>
      </c>
      <c r="L8167" s="112">
        <f>VLOOKUP($B8167,WB.UNEMP.2002,'WB (WDI)'!$AS$2,FALSE)</f>
        <v>2.75</v>
      </c>
    </row>
    <row r="8168" spans="1:12" x14ac:dyDescent="0.25">
      <c r="A8168" s="103">
        <v>2002</v>
      </c>
      <c r="B8168" s="104" t="s">
        <v>457</v>
      </c>
      <c r="C8168" s="105" t="s">
        <v>458</v>
      </c>
      <c r="D8168" s="105" t="s">
        <v>440</v>
      </c>
      <c r="E8168" s="87" t="e">
        <f t="shared" si="222"/>
        <v>#N/A</v>
      </c>
      <c r="F8168" s="69" t="e">
        <f t="shared" si="222"/>
        <v>#N/A</v>
      </c>
      <c r="G8168" s="69" t="e">
        <f t="shared" si="222"/>
        <v>#N/A</v>
      </c>
      <c r="H8168" s="69" t="e">
        <f t="shared" si="222"/>
        <v>#N/A</v>
      </c>
      <c r="I8168" s="69" t="e">
        <f t="shared" si="222"/>
        <v>#N/A</v>
      </c>
      <c r="J8168" s="70" t="e">
        <f t="shared" si="222"/>
        <v>#N/A</v>
      </c>
      <c r="K8168" s="118">
        <f>VLOOKUP(B8168,WB.GDP.2002,'WB (WDI)'!$AS$2,FALSE)</f>
        <v>1912.2133320846197</v>
      </c>
      <c r="L8168" s="112">
        <f>VLOOKUP($B8168,WB.UNEMP.2002,'WB (WDI)'!$AS$2,FALSE)</f>
        <v>2.1400001049041699</v>
      </c>
    </row>
    <row r="8169" spans="1:12" x14ac:dyDescent="0.25">
      <c r="A8169" s="103">
        <v>2002</v>
      </c>
      <c r="B8169" s="104" t="s">
        <v>459</v>
      </c>
      <c r="C8169" s="105" t="s">
        <v>460</v>
      </c>
      <c r="D8169" s="105" t="s">
        <v>440</v>
      </c>
      <c r="E8169" s="87" t="e">
        <f t="shared" si="222"/>
        <v>#N/A</v>
      </c>
      <c r="F8169" s="69" t="e">
        <f t="shared" si="222"/>
        <v>#N/A</v>
      </c>
      <c r="G8169" s="69" t="e">
        <f t="shared" si="222"/>
        <v>#N/A</v>
      </c>
      <c r="H8169" s="69" t="e">
        <f t="shared" si="222"/>
        <v>#N/A</v>
      </c>
      <c r="I8169" s="69" t="e">
        <f t="shared" si="222"/>
        <v>#N/A</v>
      </c>
      <c r="J8169" s="70" t="e">
        <f t="shared" si="222"/>
        <v>#N/A</v>
      </c>
      <c r="K8169" s="118">
        <f>VLOOKUP(B8169,WB.GDP.2002,'WB (WDI)'!$AS$2,FALSE)</f>
        <v>2710.3929047756938</v>
      </c>
      <c r="L8169" s="112">
        <f>VLOOKUP($B8169,WB.UNEMP.2002,'WB (WDI)'!$AS$2,FALSE)</f>
        <v>4.7399997711181596</v>
      </c>
    </row>
    <row r="8170" spans="1:12" x14ac:dyDescent="0.25">
      <c r="A8170" s="103">
        <v>2002</v>
      </c>
      <c r="B8170" s="104" t="s">
        <v>461</v>
      </c>
      <c r="C8170" s="105" t="s">
        <v>462</v>
      </c>
      <c r="D8170" s="105" t="s">
        <v>440</v>
      </c>
      <c r="E8170" s="87" t="e">
        <f t="shared" ref="E8170:J8179" si="223">IF(ISNUMBER(VLOOKUP($B8170,EFW.2002,3,FALSE))=TRUE,VLOOKUP($B8170,EFW.2002,E$2,FALSE),NA())</f>
        <v>#N/A</v>
      </c>
      <c r="F8170" s="69" t="e">
        <f t="shared" si="223"/>
        <v>#N/A</v>
      </c>
      <c r="G8170" s="69" t="e">
        <f t="shared" si="223"/>
        <v>#N/A</v>
      </c>
      <c r="H8170" s="69" t="e">
        <f t="shared" si="223"/>
        <v>#N/A</v>
      </c>
      <c r="I8170" s="69" t="e">
        <f t="shared" si="223"/>
        <v>#N/A</v>
      </c>
      <c r="J8170" s="70" t="e">
        <f t="shared" si="223"/>
        <v>#N/A</v>
      </c>
      <c r="K8170" s="118" t="e">
        <f>VLOOKUP(B8170,WB.GDP.2002,'WB (WDI)'!$AS$2,FALSE)</f>
        <v>#N/A</v>
      </c>
      <c r="L8170" s="112">
        <f>VLOOKUP($B8170,WB.UNEMP.2002,'WB (WDI)'!$AS$2,FALSE)</f>
        <v>11.3900003433228</v>
      </c>
    </row>
    <row r="8171" spans="1:12" x14ac:dyDescent="0.25">
      <c r="A8171" s="103">
        <v>2002</v>
      </c>
      <c r="B8171" s="104" t="s">
        <v>463</v>
      </c>
      <c r="C8171" s="105" t="s">
        <v>464</v>
      </c>
      <c r="D8171" s="105" t="s">
        <v>440</v>
      </c>
      <c r="E8171" s="87" t="e">
        <f t="shared" si="223"/>
        <v>#N/A</v>
      </c>
      <c r="F8171" s="69" t="e">
        <f t="shared" si="223"/>
        <v>#N/A</v>
      </c>
      <c r="G8171" s="69" t="e">
        <f t="shared" si="223"/>
        <v>#N/A</v>
      </c>
      <c r="H8171" s="69" t="e">
        <f t="shared" si="223"/>
        <v>#N/A</v>
      </c>
      <c r="I8171" s="69" t="e">
        <f t="shared" si="223"/>
        <v>#N/A</v>
      </c>
      <c r="J8171" s="70" t="e">
        <f t="shared" si="223"/>
        <v>#N/A</v>
      </c>
      <c r="K8171" s="118">
        <f>VLOOKUP(B8171,WB.GDP.2002,'WB (WDI)'!$AS$2,FALSE)</f>
        <v>2160.5564097176034</v>
      </c>
      <c r="L8171" s="112" t="e">
        <f>VLOOKUP($B8171,WB.UNEMP.2002,'WB (WDI)'!$AS$2,FALSE)</f>
        <v>#N/A</v>
      </c>
    </row>
    <row r="8172" spans="1:12" x14ac:dyDescent="0.25">
      <c r="A8172" s="103">
        <v>2002</v>
      </c>
      <c r="B8172" s="104" t="s">
        <v>465</v>
      </c>
      <c r="C8172" s="105" t="s">
        <v>466</v>
      </c>
      <c r="D8172" s="105" t="s">
        <v>440</v>
      </c>
      <c r="E8172" s="87" t="e">
        <f t="shared" si="223"/>
        <v>#N/A</v>
      </c>
      <c r="F8172" s="69" t="e">
        <f t="shared" si="223"/>
        <v>#N/A</v>
      </c>
      <c r="G8172" s="69" t="e">
        <f t="shared" si="223"/>
        <v>#N/A</v>
      </c>
      <c r="H8172" s="69" t="e">
        <f t="shared" si="223"/>
        <v>#N/A</v>
      </c>
      <c r="I8172" s="69" t="e">
        <f t="shared" si="223"/>
        <v>#N/A</v>
      </c>
      <c r="J8172" s="70" t="e">
        <f t="shared" si="223"/>
        <v>#N/A</v>
      </c>
      <c r="K8172" s="118">
        <f>VLOOKUP(B8172,WB.GDP.2002,'WB (WDI)'!$AS$2,FALSE)</f>
        <v>3671.7223513533045</v>
      </c>
      <c r="L8172" s="112" t="e">
        <f>VLOOKUP($B8172,WB.UNEMP.2002,'WB (WDI)'!$AS$2,FALSE)</f>
        <v>#N/A</v>
      </c>
    </row>
    <row r="8173" spans="1:12" x14ac:dyDescent="0.25">
      <c r="A8173" s="103">
        <v>2002</v>
      </c>
      <c r="B8173" s="104" t="s">
        <v>467</v>
      </c>
      <c r="C8173" s="105" t="s">
        <v>468</v>
      </c>
      <c r="D8173" s="105" t="s">
        <v>440</v>
      </c>
      <c r="E8173" s="87" t="e">
        <f t="shared" si="223"/>
        <v>#N/A</v>
      </c>
      <c r="F8173" s="69" t="e">
        <f t="shared" si="223"/>
        <v>#N/A</v>
      </c>
      <c r="G8173" s="69" t="e">
        <f t="shared" si="223"/>
        <v>#N/A</v>
      </c>
      <c r="H8173" s="69" t="e">
        <f t="shared" si="223"/>
        <v>#N/A</v>
      </c>
      <c r="I8173" s="69" t="e">
        <f t="shared" si="223"/>
        <v>#N/A</v>
      </c>
      <c r="J8173" s="70" t="e">
        <f t="shared" si="223"/>
        <v>#N/A</v>
      </c>
      <c r="K8173" s="118">
        <f>VLOOKUP(B8173,WB.GDP.2002,'WB (WDI)'!$AS$2,FALSE)</f>
        <v>3542.84162801101</v>
      </c>
      <c r="L8173" s="112" t="e">
        <f>VLOOKUP($B8173,WB.UNEMP.2002,'WB (WDI)'!$AS$2,FALSE)</f>
        <v>#N/A</v>
      </c>
    </row>
    <row r="8174" spans="1:12" x14ac:dyDescent="0.25">
      <c r="A8174" s="103">
        <v>2002</v>
      </c>
      <c r="B8174" s="104" t="s">
        <v>469</v>
      </c>
      <c r="C8174" s="105" t="s">
        <v>470</v>
      </c>
      <c r="D8174" s="105" t="s">
        <v>440</v>
      </c>
      <c r="E8174" s="87" t="e">
        <f t="shared" si="223"/>
        <v>#N/A</v>
      </c>
      <c r="F8174" s="69" t="e">
        <f t="shared" si="223"/>
        <v>#N/A</v>
      </c>
      <c r="G8174" s="69" t="e">
        <f t="shared" si="223"/>
        <v>#N/A</v>
      </c>
      <c r="H8174" s="69" t="e">
        <f t="shared" si="223"/>
        <v>#N/A</v>
      </c>
      <c r="I8174" s="69" t="e">
        <f t="shared" si="223"/>
        <v>#N/A</v>
      </c>
      <c r="J8174" s="70" t="e">
        <f t="shared" si="223"/>
        <v>#N/A</v>
      </c>
      <c r="K8174" s="118" t="e">
        <f>VLOOKUP(B8174,WB.GDP.2002,'WB (WDI)'!$AS$2,FALSE)</f>
        <v>#N/A</v>
      </c>
      <c r="L8174" s="112" t="e">
        <f>VLOOKUP($B8174,WB.UNEMP.2002,'WB (WDI)'!$AS$2,FALSE)</f>
        <v>#N/A</v>
      </c>
    </row>
    <row r="8175" spans="1:12" x14ac:dyDescent="0.25">
      <c r="A8175" s="103">
        <v>2002</v>
      </c>
      <c r="B8175" s="104" t="s">
        <v>471</v>
      </c>
      <c r="C8175" s="105" t="s">
        <v>472</v>
      </c>
      <c r="D8175" s="105" t="s">
        <v>440</v>
      </c>
      <c r="E8175" s="87" t="e">
        <f t="shared" si="223"/>
        <v>#N/A</v>
      </c>
      <c r="F8175" s="69" t="e">
        <f t="shared" si="223"/>
        <v>#N/A</v>
      </c>
      <c r="G8175" s="69" t="e">
        <f t="shared" si="223"/>
        <v>#N/A</v>
      </c>
      <c r="H8175" s="69" t="e">
        <f t="shared" si="223"/>
        <v>#N/A</v>
      </c>
      <c r="I8175" s="69" t="e">
        <f t="shared" si="223"/>
        <v>#N/A</v>
      </c>
      <c r="J8175" s="70" t="e">
        <f t="shared" si="223"/>
        <v>#N/A</v>
      </c>
      <c r="K8175" s="118" t="e">
        <f>VLOOKUP(B8175,WB.GDP.2002,'WB (WDI)'!$AS$2,FALSE)</f>
        <v>#N/A</v>
      </c>
      <c r="L8175" s="112" t="e">
        <f>VLOOKUP($B8175,WB.UNEMP.2002,'WB (WDI)'!$AS$2,FALSE)</f>
        <v>#N/A</v>
      </c>
    </row>
    <row r="8176" spans="1:12" x14ac:dyDescent="0.25">
      <c r="A8176" s="103">
        <v>2002</v>
      </c>
      <c r="B8176" s="104" t="s">
        <v>473</v>
      </c>
      <c r="C8176" s="105" t="s">
        <v>474</v>
      </c>
      <c r="D8176" s="105" t="s">
        <v>440</v>
      </c>
      <c r="E8176" s="87" t="e">
        <f t="shared" si="223"/>
        <v>#N/A</v>
      </c>
      <c r="F8176" s="69" t="e">
        <f t="shared" si="223"/>
        <v>#N/A</v>
      </c>
      <c r="G8176" s="69" t="e">
        <f t="shared" si="223"/>
        <v>#N/A</v>
      </c>
      <c r="H8176" s="69" t="e">
        <f t="shared" si="223"/>
        <v>#N/A</v>
      </c>
      <c r="I8176" s="69" t="e">
        <f t="shared" si="223"/>
        <v>#N/A</v>
      </c>
      <c r="J8176" s="70" t="e">
        <f t="shared" si="223"/>
        <v>#N/A</v>
      </c>
      <c r="K8176" s="118">
        <f>VLOOKUP(B8176,WB.GDP.2002,'WB (WDI)'!$AS$2,FALSE)</f>
        <v>14584.212933244944</v>
      </c>
      <c r="L8176" s="112" t="e">
        <f>VLOOKUP($B8176,WB.UNEMP.2002,'WB (WDI)'!$AS$2,FALSE)</f>
        <v>#N/A</v>
      </c>
    </row>
    <row r="8177" spans="1:12" x14ac:dyDescent="0.25">
      <c r="A8177" s="103">
        <v>2002</v>
      </c>
      <c r="B8177" s="104" t="s">
        <v>475</v>
      </c>
      <c r="C8177" s="105" t="s">
        <v>476</v>
      </c>
      <c r="D8177" s="105" t="s">
        <v>440</v>
      </c>
      <c r="E8177" s="87" t="e">
        <f t="shared" si="223"/>
        <v>#N/A</v>
      </c>
      <c r="F8177" s="69" t="e">
        <f t="shared" si="223"/>
        <v>#N/A</v>
      </c>
      <c r="G8177" s="69" t="e">
        <f t="shared" si="223"/>
        <v>#N/A</v>
      </c>
      <c r="H8177" s="69" t="e">
        <f t="shared" si="223"/>
        <v>#N/A</v>
      </c>
      <c r="I8177" s="69" t="e">
        <f t="shared" si="223"/>
        <v>#N/A</v>
      </c>
      <c r="J8177" s="70" t="e">
        <f t="shared" si="223"/>
        <v>#N/A</v>
      </c>
      <c r="K8177" s="118" t="e">
        <f>VLOOKUP(B8177,WB.GDP.2002,'WB (WDI)'!$AS$2,FALSE)</f>
        <v>#N/A</v>
      </c>
      <c r="L8177" s="112" t="e">
        <f>VLOOKUP($B8177,WB.UNEMP.2002,'WB (WDI)'!$AS$2,FALSE)</f>
        <v>#N/A</v>
      </c>
    </row>
    <row r="8178" spans="1:12" x14ac:dyDescent="0.25">
      <c r="A8178" s="103">
        <v>2002</v>
      </c>
      <c r="B8178" s="104" t="s">
        <v>477</v>
      </c>
      <c r="C8178" s="105" t="s">
        <v>478</v>
      </c>
      <c r="D8178" s="105" t="s">
        <v>440</v>
      </c>
      <c r="E8178" s="87" t="e">
        <f t="shared" si="223"/>
        <v>#N/A</v>
      </c>
      <c r="F8178" s="69" t="e">
        <f t="shared" si="223"/>
        <v>#N/A</v>
      </c>
      <c r="G8178" s="69" t="e">
        <f t="shared" si="223"/>
        <v>#N/A</v>
      </c>
      <c r="H8178" s="69" t="e">
        <f t="shared" si="223"/>
        <v>#N/A</v>
      </c>
      <c r="I8178" s="69" t="e">
        <f t="shared" si="223"/>
        <v>#N/A</v>
      </c>
      <c r="J8178" s="70" t="e">
        <f t="shared" si="223"/>
        <v>#N/A</v>
      </c>
      <c r="K8178" s="118" t="e">
        <f>VLOOKUP(B8178,WB.GDP.2002,'WB (WDI)'!$AS$2,FALSE)</f>
        <v>#N/A</v>
      </c>
      <c r="L8178" s="112" t="e">
        <f>VLOOKUP($B8178,WB.UNEMP.2002,'WB (WDI)'!$AS$2,FALSE)</f>
        <v>#N/A</v>
      </c>
    </row>
    <row r="8179" spans="1:12" x14ac:dyDescent="0.25">
      <c r="A8179" s="103">
        <v>2002</v>
      </c>
      <c r="B8179" s="104" t="s">
        <v>479</v>
      </c>
      <c r="C8179" s="105" t="s">
        <v>480</v>
      </c>
      <c r="D8179" s="105" t="s">
        <v>440</v>
      </c>
      <c r="E8179" s="87" t="e">
        <f t="shared" si="223"/>
        <v>#N/A</v>
      </c>
      <c r="F8179" s="69" t="e">
        <f t="shared" si="223"/>
        <v>#N/A</v>
      </c>
      <c r="G8179" s="69" t="e">
        <f t="shared" si="223"/>
        <v>#N/A</v>
      </c>
      <c r="H8179" s="69" t="e">
        <f t="shared" si="223"/>
        <v>#N/A</v>
      </c>
      <c r="I8179" s="69" t="e">
        <f t="shared" si="223"/>
        <v>#N/A</v>
      </c>
      <c r="J8179" s="70" t="e">
        <f t="shared" si="223"/>
        <v>#N/A</v>
      </c>
      <c r="K8179" s="118" t="e">
        <f>VLOOKUP(B8179,WB.GDP.2002,'WB (WDI)'!$AS$2,FALSE)</f>
        <v>#N/A</v>
      </c>
      <c r="L8179" s="112" t="e">
        <f>VLOOKUP($B8179,WB.UNEMP.2002,'WB (WDI)'!$AS$2,FALSE)</f>
        <v>#N/A</v>
      </c>
    </row>
    <row r="8180" spans="1:12" x14ac:dyDescent="0.25">
      <c r="A8180" s="103">
        <v>2002</v>
      </c>
      <c r="B8180" s="104" t="s">
        <v>481</v>
      </c>
      <c r="C8180" s="105" t="s">
        <v>482</v>
      </c>
      <c r="D8180" s="105" t="s">
        <v>440</v>
      </c>
      <c r="E8180" s="87" t="e">
        <f t="shared" ref="E8180:J8187" si="224">IF(ISNUMBER(VLOOKUP($B8180,EFW.2002,3,FALSE))=TRUE,VLOOKUP($B8180,EFW.2002,E$2,FALSE),NA())</f>
        <v>#N/A</v>
      </c>
      <c r="F8180" s="69" t="e">
        <f t="shared" si="224"/>
        <v>#N/A</v>
      </c>
      <c r="G8180" s="69" t="e">
        <f t="shared" si="224"/>
        <v>#N/A</v>
      </c>
      <c r="H8180" s="69" t="e">
        <f t="shared" si="224"/>
        <v>#N/A</v>
      </c>
      <c r="I8180" s="69" t="e">
        <f t="shared" si="224"/>
        <v>#N/A</v>
      </c>
      <c r="J8180" s="70" t="e">
        <f t="shared" si="224"/>
        <v>#N/A</v>
      </c>
      <c r="K8180" s="118" t="e">
        <f>VLOOKUP(B8180,WB.GDP.2002,'WB (WDI)'!$AS$2,FALSE)</f>
        <v>#N/A</v>
      </c>
      <c r="L8180" s="112">
        <f>VLOOKUP($B8180,WB.UNEMP.2002,'WB (WDI)'!$AS$2,FALSE)</f>
        <v>11.710000038146999</v>
      </c>
    </row>
    <row r="8181" spans="1:12" x14ac:dyDescent="0.25">
      <c r="A8181" s="103">
        <v>2002</v>
      </c>
      <c r="B8181" s="104" t="s">
        <v>483</v>
      </c>
      <c r="C8181" s="105" t="s">
        <v>484</v>
      </c>
      <c r="D8181" s="105" t="s">
        <v>440</v>
      </c>
      <c r="E8181" s="87" t="e">
        <f t="shared" si="224"/>
        <v>#N/A</v>
      </c>
      <c r="F8181" s="69" t="e">
        <f t="shared" si="224"/>
        <v>#N/A</v>
      </c>
      <c r="G8181" s="69" t="e">
        <f t="shared" si="224"/>
        <v>#N/A</v>
      </c>
      <c r="H8181" s="69" t="e">
        <f t="shared" si="224"/>
        <v>#N/A</v>
      </c>
      <c r="I8181" s="69" t="e">
        <f t="shared" si="224"/>
        <v>#N/A</v>
      </c>
      <c r="J8181" s="70" t="e">
        <f t="shared" si="224"/>
        <v>#N/A</v>
      </c>
      <c r="K8181" s="118" t="e">
        <f>VLOOKUP(B8181,WB.GDP.2002,'WB (WDI)'!$AS$2,FALSE)</f>
        <v>#N/A</v>
      </c>
      <c r="L8181" s="112" t="e">
        <f>VLOOKUP($B8181,WB.UNEMP.2002,'WB (WDI)'!$AS$2,FALSE)</f>
        <v>#N/A</v>
      </c>
    </row>
    <row r="8182" spans="1:12" x14ac:dyDescent="0.25">
      <c r="A8182" s="103">
        <v>2002</v>
      </c>
      <c r="B8182" s="104" t="s">
        <v>485</v>
      </c>
      <c r="C8182" s="105" t="s">
        <v>486</v>
      </c>
      <c r="D8182" s="105" t="s">
        <v>440</v>
      </c>
      <c r="E8182" s="87" t="e">
        <f t="shared" si="224"/>
        <v>#N/A</v>
      </c>
      <c r="F8182" s="69" t="e">
        <f t="shared" si="224"/>
        <v>#N/A</v>
      </c>
      <c r="G8182" s="69" t="e">
        <f t="shared" si="224"/>
        <v>#N/A</v>
      </c>
      <c r="H8182" s="69" t="e">
        <f t="shared" si="224"/>
        <v>#N/A</v>
      </c>
      <c r="I8182" s="69" t="e">
        <f t="shared" si="224"/>
        <v>#N/A</v>
      </c>
      <c r="J8182" s="70" t="e">
        <f t="shared" si="224"/>
        <v>#N/A</v>
      </c>
      <c r="K8182" s="118" t="e">
        <f>VLOOKUP(B8182,WB.GDP.2002,'WB (WDI)'!$AS$2,FALSE)</f>
        <v>#N/A</v>
      </c>
      <c r="L8182" s="112" t="e">
        <f>VLOOKUP($B8182,WB.UNEMP.2002,'WB (WDI)'!$AS$2,FALSE)</f>
        <v>#N/A</v>
      </c>
    </row>
    <row r="8183" spans="1:12" x14ac:dyDescent="0.25">
      <c r="A8183" s="103">
        <v>2002</v>
      </c>
      <c r="B8183" s="104" t="s">
        <v>487</v>
      </c>
      <c r="C8183" s="105" t="s">
        <v>488</v>
      </c>
      <c r="D8183" s="105" t="s">
        <v>440</v>
      </c>
      <c r="E8183" s="87" t="e">
        <f t="shared" si="224"/>
        <v>#N/A</v>
      </c>
      <c r="F8183" s="69" t="e">
        <f t="shared" si="224"/>
        <v>#N/A</v>
      </c>
      <c r="G8183" s="69" t="e">
        <f t="shared" si="224"/>
        <v>#N/A</v>
      </c>
      <c r="H8183" s="69" t="e">
        <f t="shared" si="224"/>
        <v>#N/A</v>
      </c>
      <c r="I8183" s="69" t="e">
        <f t="shared" si="224"/>
        <v>#N/A</v>
      </c>
      <c r="J8183" s="70" t="e">
        <f t="shared" si="224"/>
        <v>#N/A</v>
      </c>
      <c r="K8183" s="118">
        <f>VLOOKUP(B8183,WB.GDP.2002,'WB (WDI)'!$AS$2,FALSE)</f>
        <v>5311.1185385984845</v>
      </c>
      <c r="L8183" s="112">
        <f>VLOOKUP($B8183,WB.UNEMP.2002,'WB (WDI)'!$AS$2,FALSE)</f>
        <v>5.0700001716613796</v>
      </c>
    </row>
    <row r="8184" spans="1:12" x14ac:dyDescent="0.25">
      <c r="A8184" s="103">
        <v>2002</v>
      </c>
      <c r="B8184" s="104" t="s">
        <v>489</v>
      </c>
      <c r="C8184" s="105" t="s">
        <v>490</v>
      </c>
      <c r="D8184" s="105" t="s">
        <v>440</v>
      </c>
      <c r="E8184" s="87" t="e">
        <f t="shared" si="224"/>
        <v>#N/A</v>
      </c>
      <c r="F8184" s="69" t="e">
        <f t="shared" si="224"/>
        <v>#N/A</v>
      </c>
      <c r="G8184" s="69" t="e">
        <f t="shared" si="224"/>
        <v>#N/A</v>
      </c>
      <c r="H8184" s="69" t="e">
        <f t="shared" si="224"/>
        <v>#N/A</v>
      </c>
      <c r="I8184" s="69" t="e">
        <f t="shared" si="224"/>
        <v>#N/A</v>
      </c>
      <c r="J8184" s="70" t="e">
        <f t="shared" si="224"/>
        <v>#N/A</v>
      </c>
      <c r="K8184" s="118" t="e">
        <f>VLOOKUP(B8184,WB.GDP.2002,'WB (WDI)'!$AS$2,FALSE)</f>
        <v>#N/A</v>
      </c>
      <c r="L8184" s="112" t="e">
        <f>VLOOKUP($B8184,WB.UNEMP.2002,'WB (WDI)'!$AS$2,FALSE)</f>
        <v>#N/A</v>
      </c>
    </row>
    <row r="8185" spans="1:12" x14ac:dyDescent="0.25">
      <c r="A8185" s="103">
        <v>2002</v>
      </c>
      <c r="B8185" s="104" t="s">
        <v>491</v>
      </c>
      <c r="C8185" s="105" t="s">
        <v>492</v>
      </c>
      <c r="D8185" s="105" t="s">
        <v>440</v>
      </c>
      <c r="E8185" s="87" t="e">
        <f t="shared" si="224"/>
        <v>#N/A</v>
      </c>
      <c r="F8185" s="69" t="e">
        <f t="shared" si="224"/>
        <v>#N/A</v>
      </c>
      <c r="G8185" s="69" t="e">
        <f t="shared" si="224"/>
        <v>#N/A</v>
      </c>
      <c r="H8185" s="69" t="e">
        <f t="shared" si="224"/>
        <v>#N/A</v>
      </c>
      <c r="I8185" s="69" t="e">
        <f t="shared" si="224"/>
        <v>#N/A</v>
      </c>
      <c r="J8185" s="70" t="e">
        <f t="shared" si="224"/>
        <v>#N/A</v>
      </c>
      <c r="K8185" s="118">
        <f>VLOOKUP(B8185,WB.GDP.2002,'WB (WDI)'!$AS$2,FALSE)</f>
        <v>5421.962979091315</v>
      </c>
      <c r="L8185" s="112">
        <f>VLOOKUP($B8185,WB.UNEMP.2002,'WB (WDI)'!$AS$2,FALSE)</f>
        <v>4.6799998283386204</v>
      </c>
    </row>
    <row r="8186" spans="1:12" x14ac:dyDescent="0.25">
      <c r="A8186" s="103">
        <v>2002</v>
      </c>
      <c r="B8186" s="104" t="s">
        <v>493</v>
      </c>
      <c r="C8186" s="105" t="s">
        <v>494</v>
      </c>
      <c r="D8186" s="105" t="s">
        <v>440</v>
      </c>
      <c r="E8186" s="87" t="e">
        <f t="shared" si="224"/>
        <v>#N/A</v>
      </c>
      <c r="F8186" s="69" t="e">
        <f t="shared" si="224"/>
        <v>#N/A</v>
      </c>
      <c r="G8186" s="69" t="e">
        <f t="shared" si="224"/>
        <v>#N/A</v>
      </c>
      <c r="H8186" s="69" t="e">
        <f t="shared" si="224"/>
        <v>#N/A</v>
      </c>
      <c r="I8186" s="69" t="e">
        <f t="shared" si="224"/>
        <v>#N/A</v>
      </c>
      <c r="J8186" s="70" t="e">
        <f t="shared" si="224"/>
        <v>#N/A</v>
      </c>
      <c r="K8186" s="118">
        <f>VLOOKUP(B8186,WB.GDP.2002,'WB (WDI)'!$AS$2,FALSE)</f>
        <v>3598.899105180587</v>
      </c>
      <c r="L8186" s="112" t="e">
        <f>VLOOKUP($B8186,WB.UNEMP.2002,'WB (WDI)'!$AS$2,FALSE)</f>
        <v>#N/A</v>
      </c>
    </row>
    <row r="8187" spans="1:12" ht="15.75" thickBot="1" x14ac:dyDescent="0.3">
      <c r="A8187" s="103">
        <v>2002</v>
      </c>
      <c r="B8187" s="104" t="s">
        <v>495</v>
      </c>
      <c r="C8187" s="105" t="s">
        <v>496</v>
      </c>
      <c r="D8187" s="105" t="s">
        <v>440</v>
      </c>
      <c r="E8187" s="88" t="e">
        <f t="shared" si="224"/>
        <v>#N/A</v>
      </c>
      <c r="F8187" s="56" t="e">
        <f t="shared" si="224"/>
        <v>#N/A</v>
      </c>
      <c r="G8187" s="56" t="e">
        <f t="shared" si="224"/>
        <v>#N/A</v>
      </c>
      <c r="H8187" s="56" t="e">
        <f t="shared" si="224"/>
        <v>#N/A</v>
      </c>
      <c r="I8187" s="56" t="e">
        <f t="shared" si="224"/>
        <v>#N/A</v>
      </c>
      <c r="J8187" s="71" t="e">
        <f t="shared" si="224"/>
        <v>#N/A</v>
      </c>
      <c r="K8187" s="119" t="e">
        <f>VLOOKUP(B8187,WB.GDP.2002,'WB (WDI)'!$AS$2,FALSE)</f>
        <v>#N/A</v>
      </c>
      <c r="L8187" s="113" t="e">
        <f>VLOOKUP($B8187,WB.UNEMP.2002,'WB (WDI)'!$AS$2,FALSE)</f>
        <v>#N/A</v>
      </c>
    </row>
    <row r="8188" spans="1:12" x14ac:dyDescent="0.25">
      <c r="A8188" s="109">
        <v>2003</v>
      </c>
      <c r="B8188" s="110" t="s">
        <v>4</v>
      </c>
      <c r="C8188" s="111" t="s">
        <v>5</v>
      </c>
      <c r="D8188" s="111" t="s">
        <v>6</v>
      </c>
      <c r="E8188" s="86">
        <f t="shared" ref="E8188:J8197" si="225">IF(ISNUMBER(VLOOKUP($B8188,EFW.2003,3,FALSE))=TRUE,VLOOKUP($B8188,EFW.2003,E$2,FALSE),NA())</f>
        <v>4.9591943656843043</v>
      </c>
      <c r="F8188" s="69">
        <f t="shared" si="225"/>
        <v>3.9982444966703676</v>
      </c>
      <c r="G8188" s="69">
        <f t="shared" si="225"/>
        <v>3.6333134967987455</v>
      </c>
      <c r="H8188" s="69">
        <f t="shared" si="225"/>
        <v>7.1807998258628167</v>
      </c>
      <c r="I8188" s="69">
        <f t="shared" si="225"/>
        <v>5.2458186513219776</v>
      </c>
      <c r="J8188" s="70">
        <f t="shared" si="225"/>
        <v>4.7377953577676175</v>
      </c>
      <c r="K8188" s="118">
        <f>VLOOKUP(B8188,WB.GDP.2003,'WB (WDI)'!$AT$2,FALSE)</f>
        <v>9771.6854618987127</v>
      </c>
      <c r="L8188" s="112">
        <f>VLOOKUP($B8188,WB.UNEMP.2003,'WB (WDI)'!$AT$2,FALSE)</f>
        <v>23.719999313354499</v>
      </c>
    </row>
    <row r="8189" spans="1:12" x14ac:dyDescent="0.25">
      <c r="A8189" s="103">
        <v>2003</v>
      </c>
      <c r="B8189" s="104" t="s">
        <v>7</v>
      </c>
      <c r="C8189" s="105" t="s">
        <v>8</v>
      </c>
      <c r="D8189" s="105" t="s">
        <v>6</v>
      </c>
      <c r="E8189" s="87">
        <f t="shared" si="225"/>
        <v>5.7528670909238455</v>
      </c>
      <c r="F8189" s="69">
        <f t="shared" si="225"/>
        <v>5.155644627534139</v>
      </c>
      <c r="G8189" s="69">
        <f t="shared" si="225"/>
        <v>4.2366826685653836</v>
      </c>
      <c r="H8189" s="69">
        <f t="shared" si="225"/>
        <v>9.2798998676091742</v>
      </c>
      <c r="I8189" s="69">
        <f t="shared" si="225"/>
        <v>4.8621103517604896</v>
      </c>
      <c r="J8189" s="70">
        <f t="shared" si="225"/>
        <v>5.2299979391500431</v>
      </c>
      <c r="K8189" s="118">
        <f>VLOOKUP(B8189,WB.GDP.2003,'WB (WDI)'!$AT$2,FALSE)</f>
        <v>8007.6455790109367</v>
      </c>
      <c r="L8189" s="112">
        <f>VLOOKUP($B8189,WB.UNEMP.2003,'WB (WDI)'!$AT$2,FALSE)</f>
        <v>11.0100002288818</v>
      </c>
    </row>
    <row r="8190" spans="1:12" x14ac:dyDescent="0.25">
      <c r="A8190" s="103">
        <v>2003</v>
      </c>
      <c r="B8190" s="104" t="s">
        <v>9</v>
      </c>
      <c r="C8190" s="105" t="s">
        <v>10</v>
      </c>
      <c r="D8190" s="105" t="s">
        <v>6</v>
      </c>
      <c r="E8190" s="87" t="e">
        <f t="shared" si="225"/>
        <v>#N/A</v>
      </c>
      <c r="F8190" s="69" t="e">
        <f t="shared" si="225"/>
        <v>#N/A</v>
      </c>
      <c r="G8190" s="69" t="e">
        <f t="shared" si="225"/>
        <v>#N/A</v>
      </c>
      <c r="H8190" s="69" t="e">
        <f t="shared" si="225"/>
        <v>#N/A</v>
      </c>
      <c r="I8190" s="69" t="e">
        <f t="shared" si="225"/>
        <v>#N/A</v>
      </c>
      <c r="J8190" s="70" t="e">
        <f t="shared" si="225"/>
        <v>#N/A</v>
      </c>
      <c r="K8190" s="118">
        <f>VLOOKUP(B8190,WB.GDP.2003,'WB (WDI)'!$AT$2,FALSE)</f>
        <v>17553.546953574238</v>
      </c>
      <c r="L8190" s="112">
        <f>VLOOKUP($B8190,WB.UNEMP.2003,'WB (WDI)'!$AT$2,FALSE)</f>
        <v>19.2299995422363</v>
      </c>
    </row>
    <row r="8191" spans="1:12" x14ac:dyDescent="0.25">
      <c r="A8191" s="103">
        <v>2003</v>
      </c>
      <c r="B8191" s="104" t="s">
        <v>11</v>
      </c>
      <c r="C8191" s="105" t="s">
        <v>12</v>
      </c>
      <c r="D8191" s="105" t="s">
        <v>6</v>
      </c>
      <c r="E8191" s="87">
        <f t="shared" si="225"/>
        <v>6.086067724572878</v>
      </c>
      <c r="F8191" s="69">
        <f t="shared" si="225"/>
        <v>6.9723919464006077</v>
      </c>
      <c r="G8191" s="69">
        <f t="shared" si="225"/>
        <v>4.9133198570189931</v>
      </c>
      <c r="H8191" s="69">
        <f t="shared" si="225"/>
        <v>7.0982734851078595</v>
      </c>
      <c r="I8191" s="69">
        <f t="shared" si="225"/>
        <v>5.5438562817131052</v>
      </c>
      <c r="J8191" s="70">
        <f t="shared" si="225"/>
        <v>5.9024970526238256</v>
      </c>
      <c r="K8191" s="118">
        <f>VLOOKUP(B8191,WB.GDP.2003,'WB (WDI)'!$AT$2,FALSE)</f>
        <v>4946.4822676775202</v>
      </c>
      <c r="L8191" s="112">
        <f>VLOOKUP($B8191,WB.UNEMP.2003,'WB (WDI)'!$AT$2,FALSE)</f>
        <v>11.920000076293899</v>
      </c>
    </row>
    <row r="8192" spans="1:12" x14ac:dyDescent="0.25">
      <c r="A8192" s="103">
        <v>2003</v>
      </c>
      <c r="B8192" s="104" t="s">
        <v>13</v>
      </c>
      <c r="C8192" s="105" t="s">
        <v>14</v>
      </c>
      <c r="D8192" s="105" t="s">
        <v>6</v>
      </c>
      <c r="E8192" s="87" t="e">
        <f t="shared" si="225"/>
        <v>#N/A</v>
      </c>
      <c r="F8192" s="69" t="e">
        <f t="shared" si="225"/>
        <v>#N/A</v>
      </c>
      <c r="G8192" s="69" t="e">
        <f t="shared" si="225"/>
        <v>#N/A</v>
      </c>
      <c r="H8192" s="69" t="e">
        <f t="shared" si="225"/>
        <v>#N/A</v>
      </c>
      <c r="I8192" s="69" t="e">
        <f t="shared" si="225"/>
        <v>#N/A</v>
      </c>
      <c r="J8192" s="70" t="e">
        <f t="shared" si="225"/>
        <v>#N/A</v>
      </c>
      <c r="K8192" s="118">
        <f>VLOOKUP(B8192,WB.GDP.2003,'WB (WDI)'!$AT$2,FALSE)</f>
        <v>2561.6822653158001</v>
      </c>
      <c r="L8192" s="112">
        <f>VLOOKUP($B8192,WB.UNEMP.2003,'WB (WDI)'!$AT$2,FALSE)</f>
        <v>15.4799995422363</v>
      </c>
    </row>
    <row r="8193" spans="1:12" x14ac:dyDescent="0.25">
      <c r="A8193" s="103">
        <v>2003</v>
      </c>
      <c r="B8193" s="104" t="s">
        <v>15</v>
      </c>
      <c r="C8193" s="105" t="s">
        <v>16</v>
      </c>
      <c r="D8193" s="105" t="s">
        <v>6</v>
      </c>
      <c r="E8193" s="87">
        <f t="shared" si="225"/>
        <v>6.3516157926553456</v>
      </c>
      <c r="F8193" s="69">
        <f t="shared" si="225"/>
        <v>6.7923880522346263</v>
      </c>
      <c r="G8193" s="69">
        <f t="shared" si="225"/>
        <v>5.0196361226573893</v>
      </c>
      <c r="H8193" s="69">
        <f t="shared" si="225"/>
        <v>7.2751011898740696</v>
      </c>
      <c r="I8193" s="69">
        <f t="shared" si="225"/>
        <v>5.8564591225512226</v>
      </c>
      <c r="J8193" s="70">
        <f t="shared" si="225"/>
        <v>6.8144944759594175</v>
      </c>
      <c r="K8193" s="118">
        <f>VLOOKUP(B8193,WB.GDP.2003,'WB (WDI)'!$AT$2,FALSE)</f>
        <v>7878.4130976016804</v>
      </c>
      <c r="L8193" s="112">
        <f>VLOOKUP($B8193,WB.UNEMP.2003,'WB (WDI)'!$AT$2,FALSE)</f>
        <v>14.5100002288818</v>
      </c>
    </row>
    <row r="8194" spans="1:12" x14ac:dyDescent="0.25">
      <c r="A8194" s="103">
        <v>2003</v>
      </c>
      <c r="B8194" s="104" t="s">
        <v>17</v>
      </c>
      <c r="C8194" s="105" t="s">
        <v>18</v>
      </c>
      <c r="D8194" s="105" t="s">
        <v>6</v>
      </c>
      <c r="E8194" s="87" t="e">
        <f t="shared" si="225"/>
        <v>#N/A</v>
      </c>
      <c r="F8194" s="69" t="e">
        <f t="shared" si="225"/>
        <v>#N/A</v>
      </c>
      <c r="G8194" s="69" t="e">
        <f t="shared" si="225"/>
        <v>#N/A</v>
      </c>
      <c r="H8194" s="69" t="e">
        <f t="shared" si="225"/>
        <v>#N/A</v>
      </c>
      <c r="I8194" s="69" t="e">
        <f t="shared" si="225"/>
        <v>#N/A</v>
      </c>
      <c r="J8194" s="70" t="e">
        <f t="shared" si="225"/>
        <v>#N/A</v>
      </c>
      <c r="K8194" s="118" t="e">
        <f>VLOOKUP(B8194,WB.GDP.2003,'WB (WDI)'!$AT$2,FALSE)</f>
        <v>#N/A</v>
      </c>
      <c r="L8194" s="112" t="e">
        <f>VLOOKUP($B8194,WB.UNEMP.2003,'WB (WDI)'!$AT$2,FALSE)</f>
        <v>#N/A</v>
      </c>
    </row>
    <row r="8195" spans="1:12" x14ac:dyDescent="0.25">
      <c r="A8195" s="103">
        <v>2003</v>
      </c>
      <c r="B8195" s="104" t="s">
        <v>19</v>
      </c>
      <c r="C8195" s="105" t="s">
        <v>20</v>
      </c>
      <c r="D8195" s="105" t="s">
        <v>6</v>
      </c>
      <c r="E8195" s="87" t="e">
        <f t="shared" si="225"/>
        <v>#N/A</v>
      </c>
      <c r="F8195" s="69" t="e">
        <f t="shared" si="225"/>
        <v>#N/A</v>
      </c>
      <c r="G8195" s="69" t="e">
        <f t="shared" si="225"/>
        <v>#N/A</v>
      </c>
      <c r="H8195" s="69" t="e">
        <f t="shared" si="225"/>
        <v>#N/A</v>
      </c>
      <c r="I8195" s="69" t="e">
        <f t="shared" si="225"/>
        <v>#N/A</v>
      </c>
      <c r="J8195" s="70" t="e">
        <f t="shared" si="225"/>
        <v>#N/A</v>
      </c>
      <c r="K8195" s="118">
        <f>VLOOKUP(B8195,WB.GDP.2003,'WB (WDI)'!$AT$2,FALSE)</f>
        <v>5218.2071362123979</v>
      </c>
      <c r="L8195" s="112">
        <f>VLOOKUP($B8195,WB.UNEMP.2003,'WB (WDI)'!$AT$2,FALSE)</f>
        <v>3.8800001144409202</v>
      </c>
    </row>
    <row r="8196" spans="1:12" x14ac:dyDescent="0.25">
      <c r="A8196" s="103">
        <v>2003</v>
      </c>
      <c r="B8196" s="104" t="s">
        <v>21</v>
      </c>
      <c r="C8196" s="105" t="s">
        <v>22</v>
      </c>
      <c r="D8196" s="105" t="s">
        <v>6</v>
      </c>
      <c r="E8196" s="87">
        <f t="shared" si="225"/>
        <v>6.0171779906248419</v>
      </c>
      <c r="F8196" s="69">
        <f t="shared" si="225"/>
        <v>7.2786801058192427</v>
      </c>
      <c r="G8196" s="69">
        <f t="shared" si="225"/>
        <v>3.8746432410813094</v>
      </c>
      <c r="H8196" s="69">
        <f t="shared" si="225"/>
        <v>7.0619673499906259</v>
      </c>
      <c r="I8196" s="69">
        <f t="shared" si="225"/>
        <v>5.5560669807972447</v>
      </c>
      <c r="J8196" s="70">
        <f t="shared" si="225"/>
        <v>6.3145322754357842</v>
      </c>
      <c r="K8196" s="118">
        <f>VLOOKUP(B8196,WB.GDP.2003,'WB (WDI)'!$AT$2,FALSE)</f>
        <v>2579.6981503232055</v>
      </c>
      <c r="L8196" s="112">
        <f>VLOOKUP($B8196,WB.UNEMP.2003,'WB (WDI)'!$AT$2,FALSE)</f>
        <v>0.730000019073486</v>
      </c>
    </row>
    <row r="8197" spans="1:12" x14ac:dyDescent="0.25">
      <c r="A8197" s="103">
        <v>2003</v>
      </c>
      <c r="B8197" s="104" t="s">
        <v>23</v>
      </c>
      <c r="C8197" s="105" t="s">
        <v>24</v>
      </c>
      <c r="D8197" s="105" t="s">
        <v>6</v>
      </c>
      <c r="E8197" s="87">
        <f t="shared" si="225"/>
        <v>7.1542062946714848</v>
      </c>
      <c r="F8197" s="69">
        <f t="shared" si="225"/>
        <v>4.7912123615597206</v>
      </c>
      <c r="G8197" s="69">
        <f t="shared" si="225"/>
        <v>6.357562429913135</v>
      </c>
      <c r="H8197" s="69">
        <f t="shared" si="225"/>
        <v>8.8582981893210615</v>
      </c>
      <c r="I8197" s="69">
        <f t="shared" si="225"/>
        <v>7.8387587645811019</v>
      </c>
      <c r="J8197" s="70">
        <f t="shared" si="225"/>
        <v>7.9251997279824051</v>
      </c>
      <c r="K8197" s="118">
        <f>VLOOKUP(B8197,WB.GDP.2003,'WB (WDI)'!$AT$2,FALSE)</f>
        <v>12059.13230714263</v>
      </c>
      <c r="L8197" s="112">
        <f>VLOOKUP($B8197,WB.UNEMP.2003,'WB (WDI)'!$AT$2,FALSE)</f>
        <v>23.799999237060501</v>
      </c>
    </row>
    <row r="8198" spans="1:12" x14ac:dyDescent="0.25">
      <c r="A8198" s="103">
        <v>2003</v>
      </c>
      <c r="B8198" s="104" t="s">
        <v>25</v>
      </c>
      <c r="C8198" s="105" t="s">
        <v>26</v>
      </c>
      <c r="D8198" s="105" t="s">
        <v>6</v>
      </c>
      <c r="E8198" s="87" t="e">
        <f t="shared" ref="E8198:J8207" si="226">IF(ISNUMBER(VLOOKUP($B8198,EFW.2003,3,FALSE))=TRUE,VLOOKUP($B8198,EFW.2003,E$2,FALSE),NA())</f>
        <v>#N/A</v>
      </c>
      <c r="F8198" s="69" t="e">
        <f t="shared" si="226"/>
        <v>#N/A</v>
      </c>
      <c r="G8198" s="69" t="e">
        <f t="shared" si="226"/>
        <v>#N/A</v>
      </c>
      <c r="H8198" s="69" t="e">
        <f t="shared" si="226"/>
        <v>#N/A</v>
      </c>
      <c r="I8198" s="69" t="e">
        <f t="shared" si="226"/>
        <v>#N/A</v>
      </c>
      <c r="J8198" s="70" t="e">
        <f t="shared" si="226"/>
        <v>#N/A</v>
      </c>
      <c r="K8198" s="118" t="e">
        <f>VLOOKUP(B8198,WB.GDP.2003,'WB (WDI)'!$AT$2,FALSE)</f>
        <v>#N/A</v>
      </c>
      <c r="L8198" s="112" t="e">
        <f>VLOOKUP($B8198,WB.UNEMP.2003,'WB (WDI)'!$AT$2,FALSE)</f>
        <v>#N/A</v>
      </c>
    </row>
    <row r="8199" spans="1:12" x14ac:dyDescent="0.25">
      <c r="A8199" s="103">
        <v>2003</v>
      </c>
      <c r="B8199" s="104" t="s">
        <v>27</v>
      </c>
      <c r="C8199" s="105" t="s">
        <v>28</v>
      </c>
      <c r="D8199" s="105" t="s">
        <v>6</v>
      </c>
      <c r="E8199" s="87" t="e">
        <f t="shared" si="226"/>
        <v>#N/A</v>
      </c>
      <c r="F8199" s="69" t="e">
        <f t="shared" si="226"/>
        <v>#N/A</v>
      </c>
      <c r="G8199" s="69" t="e">
        <f t="shared" si="226"/>
        <v>#N/A</v>
      </c>
      <c r="H8199" s="69" t="e">
        <f t="shared" si="226"/>
        <v>#N/A</v>
      </c>
      <c r="I8199" s="69" t="e">
        <f t="shared" si="226"/>
        <v>#N/A</v>
      </c>
      <c r="J8199" s="70" t="e">
        <f t="shared" si="226"/>
        <v>#N/A</v>
      </c>
      <c r="K8199" s="118">
        <f>VLOOKUP(B8199,WB.GDP.2003,'WB (WDI)'!$AT$2,FALSE)</f>
        <v>1426.617050252114</v>
      </c>
      <c r="L8199" s="112">
        <f>VLOOKUP($B8199,WB.UNEMP.2003,'WB (WDI)'!$AT$2,FALSE)</f>
        <v>2.7799999713897701</v>
      </c>
    </row>
    <row r="8200" spans="1:12" x14ac:dyDescent="0.25">
      <c r="A8200" s="103">
        <v>2003</v>
      </c>
      <c r="B8200" s="104" t="s">
        <v>29</v>
      </c>
      <c r="C8200" s="105" t="s">
        <v>30</v>
      </c>
      <c r="D8200" s="105" t="s">
        <v>6</v>
      </c>
      <c r="E8200" s="87">
        <f t="shared" si="226"/>
        <v>4.9859407100523505</v>
      </c>
      <c r="F8200" s="69">
        <f t="shared" si="226"/>
        <v>5.6633623243017821</v>
      </c>
      <c r="G8200" s="69">
        <f t="shared" si="226"/>
        <v>3.3055023283523912</v>
      </c>
      <c r="H8200" s="69">
        <f t="shared" si="226"/>
        <v>7.2346108995587795</v>
      </c>
      <c r="I8200" s="69">
        <f t="shared" si="226"/>
        <v>3.3718693528435715</v>
      </c>
      <c r="J8200" s="70">
        <f t="shared" si="226"/>
        <v>5.354358645205231</v>
      </c>
      <c r="K8200" s="118">
        <f>VLOOKUP(B8200,WB.GDP.2003,'WB (WDI)'!$AT$2,FALSE)</f>
        <v>804.88502919847133</v>
      </c>
      <c r="L8200" s="112">
        <f>VLOOKUP($B8200,WB.UNEMP.2003,'WB (WDI)'!$AT$2,FALSE)</f>
        <v>1.8899999856948899</v>
      </c>
    </row>
    <row r="8201" spans="1:12" x14ac:dyDescent="0.25">
      <c r="A8201" s="103">
        <v>2003</v>
      </c>
      <c r="B8201" s="104" t="s">
        <v>31</v>
      </c>
      <c r="C8201" s="105" t="s">
        <v>32</v>
      </c>
      <c r="D8201" s="105" t="s">
        <v>6</v>
      </c>
      <c r="E8201" s="87" t="e">
        <f t="shared" si="226"/>
        <v>#N/A</v>
      </c>
      <c r="F8201" s="69" t="e">
        <f t="shared" si="226"/>
        <v>#N/A</v>
      </c>
      <c r="G8201" s="69" t="e">
        <f t="shared" si="226"/>
        <v>#N/A</v>
      </c>
      <c r="H8201" s="69" t="e">
        <f t="shared" si="226"/>
        <v>#N/A</v>
      </c>
      <c r="I8201" s="69" t="e">
        <f t="shared" si="226"/>
        <v>#N/A</v>
      </c>
      <c r="J8201" s="70" t="e">
        <f t="shared" si="226"/>
        <v>#N/A</v>
      </c>
      <c r="K8201" s="118">
        <f>VLOOKUP(B8201,WB.GDP.2003,'WB (WDI)'!$AT$2,FALSE)</f>
        <v>4336.8169759452703</v>
      </c>
      <c r="L8201" s="112">
        <f>VLOOKUP($B8201,WB.UNEMP.2003,'WB (WDI)'!$AT$2,FALSE)</f>
        <v>10.810000419616699</v>
      </c>
    </row>
    <row r="8202" spans="1:12" x14ac:dyDescent="0.25">
      <c r="A8202" s="103">
        <v>2003</v>
      </c>
      <c r="B8202" s="104" t="s">
        <v>33</v>
      </c>
      <c r="C8202" s="105" t="s">
        <v>34</v>
      </c>
      <c r="D8202" s="105" t="s">
        <v>6</v>
      </c>
      <c r="E8202" s="87">
        <f t="shared" si="226"/>
        <v>5.6084851567798051</v>
      </c>
      <c r="F8202" s="69">
        <f t="shared" si="226"/>
        <v>6.7946474269795853</v>
      </c>
      <c r="G8202" s="69">
        <f t="shared" si="226"/>
        <v>3.2314850638685888</v>
      </c>
      <c r="H8202" s="69">
        <f t="shared" si="226"/>
        <v>7.1722375815100792</v>
      </c>
      <c r="I8202" s="69">
        <f t="shared" si="226"/>
        <v>4.8595057926991814</v>
      </c>
      <c r="J8202" s="70">
        <f t="shared" si="226"/>
        <v>5.9845499188415898</v>
      </c>
      <c r="K8202" s="118">
        <f>VLOOKUP(B8202,WB.GDP.2003,'WB (WDI)'!$AT$2,FALSE)</f>
        <v>2889.2818730582412</v>
      </c>
      <c r="L8202" s="112">
        <f>VLOOKUP($B8202,WB.UNEMP.2003,'WB (WDI)'!$AT$2,FALSE)</f>
        <v>5.9000000953674299</v>
      </c>
    </row>
    <row r="8203" spans="1:12" x14ac:dyDescent="0.25">
      <c r="A8203" s="103">
        <v>2003</v>
      </c>
      <c r="B8203" s="104" t="s">
        <v>35</v>
      </c>
      <c r="C8203" s="105" t="s">
        <v>36</v>
      </c>
      <c r="D8203" s="105" t="s">
        <v>6</v>
      </c>
      <c r="E8203" s="87">
        <f t="shared" si="226"/>
        <v>5.2844899088068802</v>
      </c>
      <c r="F8203" s="69">
        <f t="shared" si="226"/>
        <v>6.8382534824015071</v>
      </c>
      <c r="G8203" s="69">
        <f t="shared" si="226"/>
        <v>2.7195338501947246</v>
      </c>
      <c r="H8203" s="69">
        <f t="shared" si="226"/>
        <v>6.9995460858615282</v>
      </c>
      <c r="I8203" s="69">
        <f t="shared" si="226"/>
        <v>4.412948232114041</v>
      </c>
      <c r="J8203" s="70">
        <f t="shared" si="226"/>
        <v>5.452167893462601</v>
      </c>
      <c r="K8203" s="118">
        <f>VLOOKUP(B8203,WB.GDP.2003,'WB (WDI)'!$AT$2,FALSE)</f>
        <v>999.00097472664481</v>
      </c>
      <c r="L8203" s="112">
        <f>VLOOKUP($B8203,WB.UNEMP.2003,'WB (WDI)'!$AT$2,FALSE)</f>
        <v>4.4899997711181596</v>
      </c>
    </row>
    <row r="8204" spans="1:12" x14ac:dyDescent="0.25">
      <c r="A8204" s="103">
        <v>2003</v>
      </c>
      <c r="B8204" s="104" t="s">
        <v>37</v>
      </c>
      <c r="C8204" s="105" t="s">
        <v>38</v>
      </c>
      <c r="D8204" s="105" t="s">
        <v>6</v>
      </c>
      <c r="E8204" s="87">
        <f t="shared" si="226"/>
        <v>5.4872287225501024</v>
      </c>
      <c r="F8204" s="69">
        <f t="shared" si="226"/>
        <v>7.2048153833256894</v>
      </c>
      <c r="G8204" s="69">
        <f t="shared" si="226"/>
        <v>3.4978900877655708</v>
      </c>
      <c r="H8204" s="69">
        <f t="shared" si="226"/>
        <v>6.3586670475279998</v>
      </c>
      <c r="I8204" s="69">
        <f t="shared" si="226"/>
        <v>5.2829032285966173</v>
      </c>
      <c r="J8204" s="70">
        <f t="shared" si="226"/>
        <v>5.0918678655346392</v>
      </c>
      <c r="K8204" s="118">
        <f>VLOOKUP(B8204,WB.GDP.2003,'WB (WDI)'!$AT$2,FALSE)</f>
        <v>1111.6042366607508</v>
      </c>
      <c r="L8204" s="112">
        <f>VLOOKUP($B8204,WB.UNEMP.2003,'WB (WDI)'!$AT$2,FALSE)</f>
        <v>1.2200000286102299</v>
      </c>
    </row>
    <row r="8205" spans="1:12" x14ac:dyDescent="0.25">
      <c r="A8205" s="103">
        <v>2003</v>
      </c>
      <c r="B8205" s="104" t="s">
        <v>39</v>
      </c>
      <c r="C8205" s="105" t="s">
        <v>40</v>
      </c>
      <c r="D8205" s="105" t="s">
        <v>6</v>
      </c>
      <c r="E8205" s="87" t="e">
        <f t="shared" si="226"/>
        <v>#N/A</v>
      </c>
      <c r="F8205" s="69" t="e">
        <f t="shared" si="226"/>
        <v>#N/A</v>
      </c>
      <c r="G8205" s="69" t="e">
        <f t="shared" si="226"/>
        <v>#N/A</v>
      </c>
      <c r="H8205" s="69" t="e">
        <f t="shared" si="226"/>
        <v>#N/A</v>
      </c>
      <c r="I8205" s="69" t="e">
        <f t="shared" si="226"/>
        <v>#N/A</v>
      </c>
      <c r="J8205" s="70" t="e">
        <f t="shared" si="226"/>
        <v>#N/A</v>
      </c>
      <c r="K8205" s="118">
        <f>VLOOKUP(B8205,WB.GDP.2003,'WB (WDI)'!$AT$2,FALSE)</f>
        <v>2817.3224252148802</v>
      </c>
      <c r="L8205" s="112">
        <f>VLOOKUP($B8205,WB.UNEMP.2003,'WB (WDI)'!$AT$2,FALSE)</f>
        <v>4.6100001335143999</v>
      </c>
    </row>
    <row r="8206" spans="1:12" x14ac:dyDescent="0.25">
      <c r="A8206" s="103">
        <v>2003</v>
      </c>
      <c r="B8206" s="104" t="s">
        <v>41</v>
      </c>
      <c r="C8206" s="105" t="s">
        <v>42</v>
      </c>
      <c r="D8206" s="105" t="s">
        <v>6</v>
      </c>
      <c r="E8206" s="87">
        <f t="shared" si="226"/>
        <v>4.9098135313221949</v>
      </c>
      <c r="F8206" s="69">
        <f t="shared" si="226"/>
        <v>4.7522144932379033</v>
      </c>
      <c r="G8206" s="69">
        <f t="shared" si="226"/>
        <v>4.288861418717568</v>
      </c>
      <c r="H8206" s="69">
        <f t="shared" si="226"/>
        <v>4.7598901297740994</v>
      </c>
      <c r="I8206" s="69">
        <f t="shared" si="226"/>
        <v>5.007793580125476</v>
      </c>
      <c r="J8206" s="70">
        <f t="shared" si="226"/>
        <v>5.7403080347559312</v>
      </c>
      <c r="K8206" s="118">
        <f>VLOOKUP(B8206,WB.GDP.2003,'WB (WDI)'!$AT$2,FALSE)</f>
        <v>4461.1342569107992</v>
      </c>
      <c r="L8206" s="112">
        <f>VLOOKUP($B8206,WB.UNEMP.2003,'WB (WDI)'!$AT$2,FALSE)</f>
        <v>20.030000686645501</v>
      </c>
    </row>
    <row r="8207" spans="1:12" x14ac:dyDescent="0.25">
      <c r="A8207" s="103">
        <v>2003</v>
      </c>
      <c r="B8207" s="104" t="s">
        <v>43</v>
      </c>
      <c r="C8207" s="105" t="s">
        <v>44</v>
      </c>
      <c r="D8207" s="105" t="s">
        <v>6</v>
      </c>
      <c r="E8207" s="87">
        <f t="shared" si="226"/>
        <v>5.6235781541164958</v>
      </c>
      <c r="F8207" s="69">
        <f t="shared" si="226"/>
        <v>7.4732498994225551</v>
      </c>
      <c r="G8207" s="69">
        <f t="shared" si="226"/>
        <v>2.3306486326459286</v>
      </c>
      <c r="H8207" s="69">
        <f t="shared" si="226"/>
        <v>6.8831225020323137</v>
      </c>
      <c r="I8207" s="69">
        <f t="shared" si="226"/>
        <v>5.7355973806735063</v>
      </c>
      <c r="J8207" s="70">
        <f t="shared" si="226"/>
        <v>5.6952723558081724</v>
      </c>
      <c r="K8207" s="118">
        <f>VLOOKUP(B8207,WB.GDP.2003,'WB (WDI)'!$AT$2,FALSE)</f>
        <v>3717.0531867691288</v>
      </c>
      <c r="L8207" s="112">
        <f>VLOOKUP($B8207,WB.UNEMP.2003,'WB (WDI)'!$AT$2,FALSE)</f>
        <v>5.1799998283386204</v>
      </c>
    </row>
    <row r="8208" spans="1:12" x14ac:dyDescent="0.25">
      <c r="A8208" s="103">
        <v>2003</v>
      </c>
      <c r="B8208" s="104" t="s">
        <v>45</v>
      </c>
      <c r="C8208" s="105" t="s">
        <v>46</v>
      </c>
      <c r="D8208" s="105" t="s">
        <v>6</v>
      </c>
      <c r="E8208" s="87">
        <f t="shared" ref="E8208:J8217" si="227">IF(ISNUMBER(VLOOKUP($B8208,EFW.2003,3,FALSE))=TRUE,VLOOKUP($B8208,EFW.2003,E$2,FALSE),NA())</f>
        <v>4.6517879221924856</v>
      </c>
      <c r="F8208" s="69">
        <f t="shared" si="227"/>
        <v>7.1571418169072079</v>
      </c>
      <c r="G8208" s="69">
        <f t="shared" si="227"/>
        <v>2.1007949880243078</v>
      </c>
      <c r="H8208" s="69">
        <f t="shared" si="227"/>
        <v>4.3563017140629849</v>
      </c>
      <c r="I8208" s="69">
        <f t="shared" si="227"/>
        <v>5.3206486156153243</v>
      </c>
      <c r="J8208" s="70">
        <f t="shared" si="227"/>
        <v>4.3240524763526063</v>
      </c>
      <c r="K8208" s="118">
        <f>VLOOKUP(B8208,WB.GDP.2003,'WB (WDI)'!$AT$2,FALSE)</f>
        <v>732.53667139894787</v>
      </c>
      <c r="L8208" s="112">
        <f>VLOOKUP($B8208,WB.UNEMP.2003,'WB (WDI)'!$AT$2,FALSE)</f>
        <v>2.9200000762939502</v>
      </c>
    </row>
    <row r="8209" spans="1:12" x14ac:dyDescent="0.25">
      <c r="A8209" s="103">
        <v>2003</v>
      </c>
      <c r="B8209" s="104" t="s">
        <v>47</v>
      </c>
      <c r="C8209" s="105" t="s">
        <v>48</v>
      </c>
      <c r="D8209" s="105" t="s">
        <v>6</v>
      </c>
      <c r="E8209" s="87" t="e">
        <f t="shared" si="227"/>
        <v>#N/A</v>
      </c>
      <c r="F8209" s="69" t="e">
        <f t="shared" si="227"/>
        <v>#N/A</v>
      </c>
      <c r="G8209" s="69" t="e">
        <f t="shared" si="227"/>
        <v>#N/A</v>
      </c>
      <c r="H8209" s="69" t="e">
        <f t="shared" si="227"/>
        <v>#N/A</v>
      </c>
      <c r="I8209" s="69" t="e">
        <f t="shared" si="227"/>
        <v>#N/A</v>
      </c>
      <c r="J8209" s="70" t="e">
        <f t="shared" si="227"/>
        <v>#N/A</v>
      </c>
      <c r="K8209" s="118" t="e">
        <f>VLOOKUP(B8209,WB.GDP.2003,'WB (WDI)'!$AT$2,FALSE)</f>
        <v>#N/A</v>
      </c>
      <c r="L8209" s="112">
        <f>VLOOKUP($B8209,WB.UNEMP.2003,'WB (WDI)'!$AT$2,FALSE)</f>
        <v>11.689999580383301</v>
      </c>
    </row>
    <row r="8210" spans="1:12" x14ac:dyDescent="0.25">
      <c r="A8210" s="103">
        <v>2003</v>
      </c>
      <c r="B8210" s="104" t="s">
        <v>49</v>
      </c>
      <c r="C8210" s="105" t="s">
        <v>50</v>
      </c>
      <c r="D8210" s="105" t="s">
        <v>6</v>
      </c>
      <c r="E8210" s="87" t="e">
        <f t="shared" si="227"/>
        <v>#N/A</v>
      </c>
      <c r="F8210" s="69" t="e">
        <f t="shared" si="227"/>
        <v>#N/A</v>
      </c>
      <c r="G8210" s="69" t="e">
        <f t="shared" si="227"/>
        <v>#N/A</v>
      </c>
      <c r="H8210" s="69" t="e">
        <f t="shared" si="227"/>
        <v>#N/A</v>
      </c>
      <c r="I8210" s="69" t="e">
        <f t="shared" si="227"/>
        <v>#N/A</v>
      </c>
      <c r="J8210" s="70" t="e">
        <f t="shared" si="227"/>
        <v>#N/A</v>
      </c>
      <c r="K8210" s="118">
        <f>VLOOKUP(B8210,WB.GDP.2003,'WB (WDI)'!$AT$2,FALSE)</f>
        <v>21944.697411552916</v>
      </c>
      <c r="L8210" s="112">
        <f>VLOOKUP($B8210,WB.UNEMP.2003,'WB (WDI)'!$AT$2,FALSE)</f>
        <v>8.5600004196166992</v>
      </c>
    </row>
    <row r="8211" spans="1:12" x14ac:dyDescent="0.25">
      <c r="A8211" s="103">
        <v>2003</v>
      </c>
      <c r="B8211" s="104" t="s">
        <v>51</v>
      </c>
      <c r="C8211" s="105" t="s">
        <v>52</v>
      </c>
      <c r="D8211" s="105" t="s">
        <v>6</v>
      </c>
      <c r="E8211" s="87" t="e">
        <f t="shared" si="227"/>
        <v>#N/A</v>
      </c>
      <c r="F8211" s="69" t="e">
        <f t="shared" si="227"/>
        <v>#N/A</v>
      </c>
      <c r="G8211" s="69" t="e">
        <f t="shared" si="227"/>
        <v>#N/A</v>
      </c>
      <c r="H8211" s="69" t="e">
        <f t="shared" si="227"/>
        <v>#N/A</v>
      </c>
      <c r="I8211" s="69" t="e">
        <f t="shared" si="227"/>
        <v>#N/A</v>
      </c>
      <c r="J8211" s="70" t="e">
        <f t="shared" si="227"/>
        <v>#N/A</v>
      </c>
      <c r="K8211" s="118" t="e">
        <f>VLOOKUP(B8211,WB.GDP.2003,'WB (WDI)'!$AT$2,FALSE)</f>
        <v>#N/A</v>
      </c>
      <c r="L8211" s="112">
        <f>VLOOKUP($B8211,WB.UNEMP.2003,'WB (WDI)'!$AT$2,FALSE)</f>
        <v>6.8899998664856001</v>
      </c>
    </row>
    <row r="8212" spans="1:12" x14ac:dyDescent="0.25">
      <c r="A8212" s="103">
        <v>2003</v>
      </c>
      <c r="B8212" s="104" t="s">
        <v>53</v>
      </c>
      <c r="C8212" s="105" t="s">
        <v>54</v>
      </c>
      <c r="D8212" s="105" t="s">
        <v>6</v>
      </c>
      <c r="E8212" s="87" t="e">
        <f t="shared" si="227"/>
        <v>#N/A</v>
      </c>
      <c r="F8212" s="69" t="e">
        <f t="shared" si="227"/>
        <v>#N/A</v>
      </c>
      <c r="G8212" s="69" t="e">
        <f t="shared" si="227"/>
        <v>#N/A</v>
      </c>
      <c r="H8212" s="69" t="e">
        <f t="shared" si="227"/>
        <v>#N/A</v>
      </c>
      <c r="I8212" s="69" t="e">
        <f t="shared" si="227"/>
        <v>#N/A</v>
      </c>
      <c r="J8212" s="70" t="e">
        <f t="shared" si="227"/>
        <v>#N/A</v>
      </c>
      <c r="K8212" s="118">
        <f>VLOOKUP(B8212,WB.GDP.2003,'WB (WDI)'!$AT$2,FALSE)</f>
        <v>6009.4601734958951</v>
      </c>
      <c r="L8212" s="112">
        <f>VLOOKUP($B8212,WB.UNEMP.2003,'WB (WDI)'!$AT$2,FALSE)</f>
        <v>26.389999389648398</v>
      </c>
    </row>
    <row r="8213" spans="1:12" x14ac:dyDescent="0.25">
      <c r="A8213" s="103">
        <v>2003</v>
      </c>
      <c r="B8213" s="104" t="s">
        <v>55</v>
      </c>
      <c r="C8213" s="105" t="s">
        <v>56</v>
      </c>
      <c r="D8213" s="105" t="s">
        <v>6</v>
      </c>
      <c r="E8213" s="87" t="e">
        <f t="shared" si="227"/>
        <v>#N/A</v>
      </c>
      <c r="F8213" s="69" t="e">
        <f t="shared" si="227"/>
        <v>#N/A</v>
      </c>
      <c r="G8213" s="69" t="e">
        <f t="shared" si="227"/>
        <v>#N/A</v>
      </c>
      <c r="H8213" s="69" t="e">
        <f t="shared" si="227"/>
        <v>#N/A</v>
      </c>
      <c r="I8213" s="69" t="e">
        <f t="shared" si="227"/>
        <v>#N/A</v>
      </c>
      <c r="J8213" s="70" t="e">
        <f t="shared" si="227"/>
        <v>#N/A</v>
      </c>
      <c r="K8213" s="118">
        <f>VLOOKUP(B8213,WB.GDP.2003,'WB (WDI)'!$AT$2,FALSE)</f>
        <v>718.33299404558909</v>
      </c>
      <c r="L8213" s="112">
        <f>VLOOKUP($B8213,WB.UNEMP.2003,'WB (WDI)'!$AT$2,FALSE)</f>
        <v>2.9200000762939502</v>
      </c>
    </row>
    <row r="8214" spans="1:12" x14ac:dyDescent="0.25">
      <c r="A8214" s="103">
        <v>2003</v>
      </c>
      <c r="B8214" s="104" t="s">
        <v>57</v>
      </c>
      <c r="C8214" s="105" t="s">
        <v>58</v>
      </c>
      <c r="D8214" s="105" t="s">
        <v>6</v>
      </c>
      <c r="E8214" s="87" t="e">
        <f t="shared" si="227"/>
        <v>#N/A</v>
      </c>
      <c r="F8214" s="69" t="e">
        <f t="shared" si="227"/>
        <v>#N/A</v>
      </c>
      <c r="G8214" s="69" t="e">
        <f t="shared" si="227"/>
        <v>#N/A</v>
      </c>
      <c r="H8214" s="69" t="e">
        <f t="shared" si="227"/>
        <v>#N/A</v>
      </c>
      <c r="I8214" s="69" t="e">
        <f t="shared" si="227"/>
        <v>#N/A</v>
      </c>
      <c r="J8214" s="70" t="e">
        <f t="shared" si="227"/>
        <v>#N/A</v>
      </c>
      <c r="K8214" s="118" t="e">
        <f>VLOOKUP(B8214,WB.GDP.2003,'WB (WDI)'!$AT$2,FALSE)</f>
        <v>#N/A</v>
      </c>
      <c r="L8214" s="112" t="e">
        <f>VLOOKUP($B8214,WB.UNEMP.2003,'WB (WDI)'!$AT$2,FALSE)</f>
        <v>#N/A</v>
      </c>
    </row>
    <row r="8215" spans="1:12" x14ac:dyDescent="0.25">
      <c r="A8215" s="103">
        <v>2003</v>
      </c>
      <c r="B8215" s="104" t="s">
        <v>59</v>
      </c>
      <c r="C8215" s="105" t="s">
        <v>60</v>
      </c>
      <c r="D8215" s="105" t="s">
        <v>6</v>
      </c>
      <c r="E8215" s="87">
        <f t="shared" si="227"/>
        <v>5.5957839842159913</v>
      </c>
      <c r="F8215" s="69">
        <f t="shared" si="227"/>
        <v>6.2352760431185965</v>
      </c>
      <c r="G8215" s="69">
        <f t="shared" si="227"/>
        <v>3.7101575553718065</v>
      </c>
      <c r="H8215" s="69">
        <f t="shared" si="227"/>
        <v>5.5666895342132099</v>
      </c>
      <c r="I8215" s="69">
        <f t="shared" si="227"/>
        <v>5.6293380292038542</v>
      </c>
      <c r="J8215" s="70">
        <f t="shared" si="227"/>
        <v>6.8374587591724891</v>
      </c>
      <c r="K8215" s="118">
        <f>VLOOKUP(B8215,WB.GDP.2003,'WB (WDI)'!$AT$2,FALSE)</f>
        <v>16060.602409333864</v>
      </c>
      <c r="L8215" s="112">
        <f>VLOOKUP($B8215,WB.UNEMP.2003,'WB (WDI)'!$AT$2,FALSE)</f>
        <v>17.219999313354499</v>
      </c>
    </row>
    <row r="8216" spans="1:12" x14ac:dyDescent="0.25">
      <c r="A8216" s="103">
        <v>2003</v>
      </c>
      <c r="B8216" s="104" t="s">
        <v>61</v>
      </c>
      <c r="C8216" s="105" t="s">
        <v>62</v>
      </c>
      <c r="D8216" s="105" t="s">
        <v>6</v>
      </c>
      <c r="E8216" s="87" t="e">
        <f t="shared" si="227"/>
        <v>#N/A</v>
      </c>
      <c r="F8216" s="69" t="e">
        <f t="shared" si="227"/>
        <v>#N/A</v>
      </c>
      <c r="G8216" s="69" t="e">
        <f t="shared" si="227"/>
        <v>#N/A</v>
      </c>
      <c r="H8216" s="69" t="e">
        <f t="shared" si="227"/>
        <v>#N/A</v>
      </c>
      <c r="I8216" s="69" t="e">
        <f t="shared" si="227"/>
        <v>#N/A</v>
      </c>
      <c r="J8216" s="70" t="e">
        <f t="shared" si="227"/>
        <v>#N/A</v>
      </c>
      <c r="K8216" s="118">
        <f>VLOOKUP(B8216,WB.GDP.2003,'WB (WDI)'!$AT$2,FALSE)</f>
        <v>2257.2778349819773</v>
      </c>
      <c r="L8216" s="112">
        <f>VLOOKUP($B8216,WB.UNEMP.2003,'WB (WDI)'!$AT$2,FALSE)</f>
        <v>9.5600004196166992</v>
      </c>
    </row>
    <row r="8217" spans="1:12" x14ac:dyDescent="0.25">
      <c r="A8217" s="103">
        <v>2003</v>
      </c>
      <c r="B8217" s="104" t="s">
        <v>63</v>
      </c>
      <c r="C8217" s="105" t="s">
        <v>64</v>
      </c>
      <c r="D8217" s="105" t="s">
        <v>6</v>
      </c>
      <c r="E8217" s="87">
        <f t="shared" si="227"/>
        <v>6.4057679119148476</v>
      </c>
      <c r="F8217" s="69">
        <f t="shared" si="227"/>
        <v>7.6317935011813756</v>
      </c>
      <c r="G8217" s="69">
        <f t="shared" si="227"/>
        <v>4.8931940613920641</v>
      </c>
      <c r="H8217" s="69">
        <f t="shared" si="227"/>
        <v>6.5515344254087635</v>
      </c>
      <c r="I8217" s="69">
        <f t="shared" si="227"/>
        <v>6.3020989929713824</v>
      </c>
      <c r="J8217" s="70">
        <f t="shared" si="227"/>
        <v>6.6502185786206516</v>
      </c>
      <c r="K8217" s="118">
        <f>VLOOKUP(B8217,WB.GDP.2003,'WB (WDI)'!$AT$2,FALSE)</f>
        <v>2907.2819699087436</v>
      </c>
      <c r="L8217" s="112">
        <f>VLOOKUP($B8217,WB.UNEMP.2003,'WB (WDI)'!$AT$2,FALSE)</f>
        <v>7.3400001525878897</v>
      </c>
    </row>
    <row r="8218" spans="1:12" x14ac:dyDescent="0.25">
      <c r="A8218" s="103">
        <v>2003</v>
      </c>
      <c r="B8218" s="104" t="s">
        <v>65</v>
      </c>
      <c r="C8218" s="105" t="s">
        <v>66</v>
      </c>
      <c r="D8218" s="105" t="s">
        <v>6</v>
      </c>
      <c r="E8218" s="87" t="e">
        <f t="shared" ref="E8218:J8227" si="228">IF(ISNUMBER(VLOOKUP($B8218,EFW.2003,3,FALSE))=TRUE,VLOOKUP($B8218,EFW.2003,E$2,FALSE),NA())</f>
        <v>#N/A</v>
      </c>
      <c r="F8218" s="69" t="e">
        <f t="shared" si="228"/>
        <v>#N/A</v>
      </c>
      <c r="G8218" s="69" t="e">
        <f t="shared" si="228"/>
        <v>#N/A</v>
      </c>
      <c r="H8218" s="69" t="e">
        <f t="shared" si="228"/>
        <v>#N/A</v>
      </c>
      <c r="I8218" s="69" t="e">
        <f t="shared" si="228"/>
        <v>#N/A</v>
      </c>
      <c r="J8218" s="70" t="e">
        <f t="shared" si="228"/>
        <v>#N/A</v>
      </c>
      <c r="K8218" s="118">
        <f>VLOOKUP(B8218,WB.GDP.2003,'WB (WDI)'!$AT$2,FALSE)</f>
        <v>1771.6910754480703</v>
      </c>
      <c r="L8218" s="112">
        <f>VLOOKUP($B8218,WB.UNEMP.2003,'WB (WDI)'!$AT$2,FALSE)</f>
        <v>4.5500001907348597</v>
      </c>
    </row>
    <row r="8219" spans="1:12" x14ac:dyDescent="0.25">
      <c r="A8219" s="103">
        <v>2003</v>
      </c>
      <c r="B8219" s="104" t="s">
        <v>67</v>
      </c>
      <c r="C8219" s="105" t="s">
        <v>68</v>
      </c>
      <c r="D8219" s="105" t="s">
        <v>6</v>
      </c>
      <c r="E8219" s="87">
        <f t="shared" si="228"/>
        <v>5.2863791703602994</v>
      </c>
      <c r="F8219" s="69">
        <f t="shared" si="228"/>
        <v>5.4778116379753543</v>
      </c>
      <c r="G8219" s="69">
        <f t="shared" si="228"/>
        <v>2.789366160091324</v>
      </c>
      <c r="H8219" s="69">
        <f t="shared" si="228"/>
        <v>6.6034411502797941</v>
      </c>
      <c r="I8219" s="69">
        <f t="shared" si="228"/>
        <v>6.1644602156331958</v>
      </c>
      <c r="J8219" s="70">
        <f t="shared" si="228"/>
        <v>5.39681668782183</v>
      </c>
      <c r="K8219" s="118">
        <f>VLOOKUP(B8219,WB.GDP.2003,'WB (WDI)'!$AT$2,FALSE)</f>
        <v>1641.0186838205732</v>
      </c>
      <c r="L8219" s="112">
        <f>VLOOKUP($B8219,WB.UNEMP.2003,'WB (WDI)'!$AT$2,FALSE)</f>
        <v>3.1700000762939502</v>
      </c>
    </row>
    <row r="8220" spans="1:12" x14ac:dyDescent="0.25">
      <c r="A8220" s="103">
        <v>2003</v>
      </c>
      <c r="B8220" s="104" t="s">
        <v>69</v>
      </c>
      <c r="C8220" s="105" t="s">
        <v>70</v>
      </c>
      <c r="D8220" s="105" t="s">
        <v>6</v>
      </c>
      <c r="E8220" s="87">
        <f t="shared" si="228"/>
        <v>6.6551162256924785</v>
      </c>
      <c r="F8220" s="69">
        <f t="shared" si="228"/>
        <v>6.2469588067794826</v>
      </c>
      <c r="G8220" s="69">
        <f t="shared" si="228"/>
        <v>4.5465505550089906</v>
      </c>
      <c r="H8220" s="69">
        <f t="shared" si="228"/>
        <v>8.7179638240246753</v>
      </c>
      <c r="I8220" s="69">
        <f t="shared" si="228"/>
        <v>6.857345203288248</v>
      </c>
      <c r="J8220" s="70">
        <f t="shared" si="228"/>
        <v>6.9067627393609996</v>
      </c>
      <c r="K8220" s="118">
        <f>VLOOKUP(B8220,WB.GDP.2003,'WB (WDI)'!$AT$2,FALSE)</f>
        <v>2839.0947396806582</v>
      </c>
      <c r="L8220" s="112">
        <f>VLOOKUP($B8220,WB.UNEMP.2003,'WB (WDI)'!$AT$2,FALSE)</f>
        <v>2.9400000572204599</v>
      </c>
    </row>
    <row r="8221" spans="1:12" x14ac:dyDescent="0.25">
      <c r="A8221" s="103">
        <v>2003</v>
      </c>
      <c r="B8221" s="104" t="s">
        <v>71</v>
      </c>
      <c r="C8221" s="105" t="s">
        <v>72</v>
      </c>
      <c r="D8221" s="105" t="s">
        <v>6</v>
      </c>
      <c r="E8221" s="87" t="e">
        <f t="shared" si="228"/>
        <v>#N/A</v>
      </c>
      <c r="F8221" s="69" t="e">
        <f t="shared" si="228"/>
        <v>#N/A</v>
      </c>
      <c r="G8221" s="69" t="e">
        <f t="shared" si="228"/>
        <v>#N/A</v>
      </c>
      <c r="H8221" s="69" t="e">
        <f t="shared" si="228"/>
        <v>#N/A</v>
      </c>
      <c r="I8221" s="69" t="e">
        <f t="shared" si="228"/>
        <v>#N/A</v>
      </c>
      <c r="J8221" s="70" t="e">
        <f t="shared" si="228"/>
        <v>#N/A</v>
      </c>
      <c r="K8221" s="118">
        <f>VLOOKUP(B8221,WB.GDP.2003,'WB (WDI)'!$AT$2,FALSE)</f>
        <v>1778.7866988059502</v>
      </c>
      <c r="L8221" s="112">
        <f>VLOOKUP($B8221,WB.UNEMP.2003,'WB (WDI)'!$AT$2,FALSE)</f>
        <v>32.720001220703097</v>
      </c>
    </row>
    <row r="8222" spans="1:12" x14ac:dyDescent="0.25">
      <c r="A8222" s="103">
        <v>2003</v>
      </c>
      <c r="B8222" s="104" t="s">
        <v>73</v>
      </c>
      <c r="C8222" s="105" t="s">
        <v>74</v>
      </c>
      <c r="D8222" s="105" t="s">
        <v>6</v>
      </c>
      <c r="E8222" s="87" t="e">
        <f t="shared" si="228"/>
        <v>#N/A</v>
      </c>
      <c r="F8222" s="69" t="e">
        <f t="shared" si="228"/>
        <v>#N/A</v>
      </c>
      <c r="G8222" s="69" t="e">
        <f t="shared" si="228"/>
        <v>#N/A</v>
      </c>
      <c r="H8222" s="69" t="e">
        <f t="shared" si="228"/>
        <v>#N/A</v>
      </c>
      <c r="I8222" s="69" t="e">
        <f t="shared" si="228"/>
        <v>#N/A</v>
      </c>
      <c r="J8222" s="70" t="e">
        <f t="shared" si="228"/>
        <v>#N/A</v>
      </c>
      <c r="K8222" s="118">
        <f>VLOOKUP(B8222,WB.GDP.2003,'WB (WDI)'!$AT$2,FALSE)</f>
        <v>1173.3061949667324</v>
      </c>
      <c r="L8222" s="112">
        <f>VLOOKUP($B8222,WB.UNEMP.2003,'WB (WDI)'!$AT$2,FALSE)</f>
        <v>2.3299999237060498</v>
      </c>
    </row>
    <row r="8223" spans="1:12" x14ac:dyDescent="0.25">
      <c r="A8223" s="103">
        <v>2003</v>
      </c>
      <c r="B8223" s="104" t="s">
        <v>75</v>
      </c>
      <c r="C8223" s="105" t="s">
        <v>76</v>
      </c>
      <c r="D8223" s="105" t="s">
        <v>6</v>
      </c>
      <c r="E8223" s="87">
        <f t="shared" si="228"/>
        <v>5.9605949903740196</v>
      </c>
      <c r="F8223" s="69">
        <f t="shared" si="228"/>
        <v>6.9337885544704623</v>
      </c>
      <c r="G8223" s="69">
        <f t="shared" si="228"/>
        <v>2.7685288023335932</v>
      </c>
      <c r="H8223" s="69">
        <f t="shared" si="228"/>
        <v>7.8160210699895813</v>
      </c>
      <c r="I8223" s="69">
        <f t="shared" si="228"/>
        <v>6.1455567832139719</v>
      </c>
      <c r="J8223" s="70">
        <f t="shared" si="228"/>
        <v>6.1390797418624885</v>
      </c>
      <c r="K8223" s="118">
        <f>VLOOKUP(B8223,WB.GDP.2003,'WB (WDI)'!$AT$2,FALSE)</f>
        <v>1501.2741433804931</v>
      </c>
      <c r="L8223" s="112">
        <f>VLOOKUP($B8223,WB.UNEMP.2003,'WB (WDI)'!$AT$2,FALSE)</f>
        <v>5.0100002288818404</v>
      </c>
    </row>
    <row r="8224" spans="1:12" x14ac:dyDescent="0.25">
      <c r="A8224" s="103">
        <v>2003</v>
      </c>
      <c r="B8224" s="104" t="s">
        <v>77</v>
      </c>
      <c r="C8224" s="105" t="s">
        <v>78</v>
      </c>
      <c r="D8224" s="105" t="s">
        <v>6</v>
      </c>
      <c r="E8224" s="87">
        <f t="shared" si="228"/>
        <v>5.3756321291033249</v>
      </c>
      <c r="F8224" s="69">
        <f t="shared" si="228"/>
        <v>5.8840008696093999</v>
      </c>
      <c r="G8224" s="69">
        <f t="shared" si="228"/>
        <v>5.3612199402143093</v>
      </c>
      <c r="H8224" s="69">
        <f t="shared" si="228"/>
        <v>3.894627442259996</v>
      </c>
      <c r="I8224" s="69">
        <f t="shared" si="228"/>
        <v>6.2524897820428009</v>
      </c>
      <c r="J8224" s="70">
        <f t="shared" si="228"/>
        <v>5.4858226113901187</v>
      </c>
      <c r="K8224" s="118">
        <f>VLOOKUP(B8224,WB.GDP.2003,'WB (WDI)'!$AT$2,FALSE)</f>
        <v>753.96774896989291</v>
      </c>
      <c r="L8224" s="112">
        <f>VLOOKUP($B8224,WB.UNEMP.2003,'WB (WDI)'!$AT$2,FALSE)</f>
        <v>6.0500001907348597</v>
      </c>
    </row>
    <row r="8225" spans="1:12" x14ac:dyDescent="0.25">
      <c r="A8225" s="103">
        <v>2003</v>
      </c>
      <c r="B8225" s="104" t="s">
        <v>79</v>
      </c>
      <c r="C8225" s="105" t="s">
        <v>80</v>
      </c>
      <c r="D8225" s="105" t="s">
        <v>6</v>
      </c>
      <c r="E8225" s="87">
        <f t="shared" si="228"/>
        <v>5.5384021580245619</v>
      </c>
      <c r="F8225" s="69">
        <f t="shared" si="228"/>
        <v>6.4044642911593481</v>
      </c>
      <c r="G8225" s="69">
        <f t="shared" si="228"/>
        <v>3.5205571142576315</v>
      </c>
      <c r="H8225" s="69">
        <f t="shared" si="228"/>
        <v>6.0357299342126964</v>
      </c>
      <c r="I8225" s="69">
        <f t="shared" si="228"/>
        <v>6.142652806183337</v>
      </c>
      <c r="J8225" s="70">
        <f t="shared" si="228"/>
        <v>5.5886066443097997</v>
      </c>
      <c r="K8225" s="118">
        <f>VLOOKUP(B8225,WB.GDP.2003,'WB (WDI)'!$AT$2,FALSE)</f>
        <v>1930.2068855221369</v>
      </c>
      <c r="L8225" s="112">
        <f>VLOOKUP($B8225,WB.UNEMP.2003,'WB (WDI)'!$AT$2,FALSE)</f>
        <v>7.8600001335143999</v>
      </c>
    </row>
    <row r="8226" spans="1:12" x14ac:dyDescent="0.25">
      <c r="A8226" s="103">
        <v>2003</v>
      </c>
      <c r="B8226" s="104" t="s">
        <v>81</v>
      </c>
      <c r="C8226" s="105" t="s">
        <v>82</v>
      </c>
      <c r="D8226" s="105" t="s">
        <v>6</v>
      </c>
      <c r="E8226" s="87" t="e">
        <f t="shared" si="228"/>
        <v>#N/A</v>
      </c>
      <c r="F8226" s="69" t="e">
        <f t="shared" si="228"/>
        <v>#N/A</v>
      </c>
      <c r="G8226" s="69" t="e">
        <f t="shared" si="228"/>
        <v>#N/A</v>
      </c>
      <c r="H8226" s="69" t="e">
        <f t="shared" si="228"/>
        <v>#N/A</v>
      </c>
      <c r="I8226" s="69" t="e">
        <f t="shared" si="228"/>
        <v>#N/A</v>
      </c>
      <c r="J8226" s="70" t="e">
        <f t="shared" si="228"/>
        <v>#N/A</v>
      </c>
      <c r="K8226" s="118">
        <f>VLOOKUP(B8226,WB.GDP.2003,'WB (WDI)'!$AT$2,FALSE)</f>
        <v>4317.4892283635763</v>
      </c>
      <c r="L8226" s="112">
        <f>VLOOKUP($B8226,WB.UNEMP.2003,'WB (WDI)'!$AT$2,FALSE)</f>
        <v>10</v>
      </c>
    </row>
    <row r="8227" spans="1:12" x14ac:dyDescent="0.25">
      <c r="A8227" s="103">
        <v>2003</v>
      </c>
      <c r="B8227" s="104" t="s">
        <v>83</v>
      </c>
      <c r="C8227" s="105" t="s">
        <v>84</v>
      </c>
      <c r="D8227" s="105" t="s">
        <v>6</v>
      </c>
      <c r="E8227" s="87">
        <f t="shared" si="228"/>
        <v>7.2003002926962152</v>
      </c>
      <c r="F8227" s="69">
        <f t="shared" si="228"/>
        <v>7.0677743130177557</v>
      </c>
      <c r="G8227" s="69">
        <f t="shared" si="228"/>
        <v>4.6364878958237261</v>
      </c>
      <c r="H8227" s="69">
        <f t="shared" si="228"/>
        <v>9.5254853720310528</v>
      </c>
      <c r="I8227" s="69">
        <f t="shared" si="228"/>
        <v>7.2628689890828451</v>
      </c>
      <c r="J8227" s="70">
        <f t="shared" si="228"/>
        <v>7.5088848935256998</v>
      </c>
      <c r="K8227" s="118">
        <f>VLOOKUP(B8227,WB.GDP.2003,'WB (WDI)'!$AT$2,FALSE)</f>
        <v>12938.152677775555</v>
      </c>
      <c r="L8227" s="112">
        <f>VLOOKUP($B8227,WB.UNEMP.2003,'WB (WDI)'!$AT$2,FALSE)</f>
        <v>8.3000001907348597</v>
      </c>
    </row>
    <row r="8228" spans="1:12" x14ac:dyDescent="0.25">
      <c r="A8228" s="103">
        <v>2003</v>
      </c>
      <c r="B8228" s="104" t="s">
        <v>85</v>
      </c>
      <c r="C8228" s="105" t="s">
        <v>86</v>
      </c>
      <c r="D8228" s="105" t="s">
        <v>6</v>
      </c>
      <c r="E8228" s="87" t="e">
        <f t="shared" ref="E8228:J8237" si="229">IF(ISNUMBER(VLOOKUP($B8228,EFW.2003,3,FALSE))=TRUE,VLOOKUP($B8228,EFW.2003,E$2,FALSE),NA())</f>
        <v>#N/A</v>
      </c>
      <c r="F8228" s="69" t="e">
        <f t="shared" si="229"/>
        <v>#N/A</v>
      </c>
      <c r="G8228" s="69" t="e">
        <f t="shared" si="229"/>
        <v>#N/A</v>
      </c>
      <c r="H8228" s="69" t="e">
        <f t="shared" si="229"/>
        <v>#N/A</v>
      </c>
      <c r="I8228" s="69" t="e">
        <f t="shared" si="229"/>
        <v>#N/A</v>
      </c>
      <c r="J8228" s="70" t="e">
        <f t="shared" si="229"/>
        <v>#N/A</v>
      </c>
      <c r="K8228" s="118" t="e">
        <f>VLOOKUP(B8228,WB.GDP.2003,'WB (WDI)'!$AT$2,FALSE)</f>
        <v>#N/A</v>
      </c>
      <c r="L8228" s="112" t="e">
        <f>VLOOKUP($B8228,WB.UNEMP.2003,'WB (WDI)'!$AT$2,FALSE)</f>
        <v>#N/A</v>
      </c>
    </row>
    <row r="8229" spans="1:12" x14ac:dyDescent="0.25">
      <c r="A8229" s="103">
        <v>2003</v>
      </c>
      <c r="B8229" s="104" t="s">
        <v>87</v>
      </c>
      <c r="C8229" s="105" t="s">
        <v>88</v>
      </c>
      <c r="D8229" s="105" t="s">
        <v>6</v>
      </c>
      <c r="E8229" s="87">
        <f t="shared" si="229"/>
        <v>5.6864715684116103</v>
      </c>
      <c r="F8229" s="69">
        <f t="shared" si="229"/>
        <v>6.2641164176215485</v>
      </c>
      <c r="G8229" s="69">
        <f t="shared" si="229"/>
        <v>2.6504921562912203</v>
      </c>
      <c r="H8229" s="69">
        <f t="shared" si="229"/>
        <v>8.418660492523717</v>
      </c>
      <c r="I8229" s="69">
        <f t="shared" si="229"/>
        <v>5.709738679962606</v>
      </c>
      <c r="J8229" s="70">
        <f t="shared" si="229"/>
        <v>5.3893500956589584</v>
      </c>
      <c r="K8229" s="118">
        <f>VLOOKUP(B8229,WB.GDP.2003,'WB (WDI)'!$AT$2,FALSE)</f>
        <v>756.59416487271824</v>
      </c>
      <c r="L8229" s="112">
        <f>VLOOKUP($B8229,WB.UNEMP.2003,'WB (WDI)'!$AT$2,FALSE)</f>
        <v>3</v>
      </c>
    </row>
    <row r="8230" spans="1:12" x14ac:dyDescent="0.25">
      <c r="A8230" s="103">
        <v>2003</v>
      </c>
      <c r="B8230" s="104" t="s">
        <v>89</v>
      </c>
      <c r="C8230" s="105" t="s">
        <v>90</v>
      </c>
      <c r="D8230" s="105" t="s">
        <v>6</v>
      </c>
      <c r="E8230" s="87">
        <f t="shared" si="229"/>
        <v>6.5161585388538672</v>
      </c>
      <c r="F8230" s="69">
        <f t="shared" si="229"/>
        <v>5.6988919210768243</v>
      </c>
      <c r="G8230" s="69">
        <f t="shared" si="229"/>
        <v>6.5546794920041611</v>
      </c>
      <c r="H8230" s="69">
        <f t="shared" si="229"/>
        <v>6.1322499725742006</v>
      </c>
      <c r="I8230" s="69">
        <f t="shared" si="229"/>
        <v>6.4068668425172506</v>
      </c>
      <c r="J8230" s="70">
        <f t="shared" si="229"/>
        <v>7.788104466096903</v>
      </c>
      <c r="K8230" s="118">
        <f>VLOOKUP(B8230,WB.GDP.2003,'WB (WDI)'!$AT$2,FALSE)</f>
        <v>7068.7579836958048</v>
      </c>
      <c r="L8230" s="112">
        <f>VLOOKUP($B8230,WB.UNEMP.2003,'WB (WDI)'!$AT$2,FALSE)</f>
        <v>21.709999084472699</v>
      </c>
    </row>
    <row r="8231" spans="1:12" x14ac:dyDescent="0.25">
      <c r="A8231" s="103">
        <v>2003</v>
      </c>
      <c r="B8231" s="104" t="s">
        <v>91</v>
      </c>
      <c r="C8231" s="105" t="s">
        <v>92</v>
      </c>
      <c r="D8231" s="105" t="s">
        <v>6</v>
      </c>
      <c r="E8231" s="87">
        <f t="shared" si="229"/>
        <v>5.1636004087542862</v>
      </c>
      <c r="F8231" s="69">
        <f t="shared" si="229"/>
        <v>6.8422435440825904</v>
      </c>
      <c r="G8231" s="69">
        <f t="shared" si="229"/>
        <v>2.6722526549581453</v>
      </c>
      <c r="H8231" s="69">
        <f t="shared" si="229"/>
        <v>7.1751587022861099</v>
      </c>
      <c r="I8231" s="69">
        <f t="shared" si="229"/>
        <v>4.3307457752661662</v>
      </c>
      <c r="J8231" s="70">
        <f t="shared" si="229"/>
        <v>4.797601367178415</v>
      </c>
      <c r="K8231" s="118">
        <f>VLOOKUP(B8231,WB.GDP.2003,'WB (WDI)'!$AT$2,FALSE)</f>
        <v>961.52359858706689</v>
      </c>
      <c r="L8231" s="112">
        <f>VLOOKUP($B8231,WB.UNEMP.2003,'WB (WDI)'!$AT$2,FALSE)</f>
        <v>2.2799999713897701</v>
      </c>
    </row>
    <row r="8232" spans="1:12" x14ac:dyDescent="0.25">
      <c r="A8232" s="103">
        <v>2003</v>
      </c>
      <c r="B8232" s="104" t="s">
        <v>93</v>
      </c>
      <c r="C8232" s="105" t="s">
        <v>94</v>
      </c>
      <c r="D8232" s="105" t="s">
        <v>6</v>
      </c>
      <c r="E8232" s="87">
        <f t="shared" si="229"/>
        <v>5.562776292710061</v>
      </c>
      <c r="F8232" s="69">
        <f t="shared" si="229"/>
        <v>7.7165056182330485</v>
      </c>
      <c r="G8232" s="69">
        <f t="shared" si="229"/>
        <v>2.9792288812232997</v>
      </c>
      <c r="H8232" s="69">
        <f t="shared" si="229"/>
        <v>5.5910725264083219</v>
      </c>
      <c r="I8232" s="69">
        <f t="shared" si="229"/>
        <v>5.1717354274860998</v>
      </c>
      <c r="J8232" s="70">
        <f t="shared" si="229"/>
        <v>6.3553390101995397</v>
      </c>
      <c r="K8232" s="118">
        <f>VLOOKUP(B8232,WB.GDP.2003,'WB (WDI)'!$AT$2,FALSE)</f>
        <v>3619.1402902198629</v>
      </c>
      <c r="L8232" s="112">
        <f>VLOOKUP($B8232,WB.UNEMP.2003,'WB (WDI)'!$AT$2,FALSE)</f>
        <v>3.8399999141693102</v>
      </c>
    </row>
    <row r="8233" spans="1:12" x14ac:dyDescent="0.25">
      <c r="A8233" s="103">
        <v>2003</v>
      </c>
      <c r="B8233" s="104" t="s">
        <v>95</v>
      </c>
      <c r="C8233" s="105" t="s">
        <v>96</v>
      </c>
      <c r="D8233" s="105" t="s">
        <v>6</v>
      </c>
      <c r="E8233" s="87" t="e">
        <f t="shared" si="229"/>
        <v>#N/A</v>
      </c>
      <c r="F8233" s="69" t="e">
        <f t="shared" si="229"/>
        <v>#N/A</v>
      </c>
      <c r="G8233" s="69" t="e">
        <f t="shared" si="229"/>
        <v>#N/A</v>
      </c>
      <c r="H8233" s="69" t="e">
        <f t="shared" si="229"/>
        <v>#N/A</v>
      </c>
      <c r="I8233" s="69" t="e">
        <f t="shared" si="229"/>
        <v>#N/A</v>
      </c>
      <c r="J8233" s="70" t="e">
        <f t="shared" si="229"/>
        <v>#N/A</v>
      </c>
      <c r="K8233" s="118" t="e">
        <f>VLOOKUP(B8233,WB.GDP.2003,'WB (WDI)'!$AT$2,FALSE)</f>
        <v>#N/A</v>
      </c>
      <c r="L8233" s="112" t="e">
        <f>VLOOKUP($B8233,WB.UNEMP.2003,'WB (WDI)'!$AT$2,FALSE)</f>
        <v>#N/A</v>
      </c>
    </row>
    <row r="8234" spans="1:12" x14ac:dyDescent="0.25">
      <c r="A8234" s="103">
        <v>2003</v>
      </c>
      <c r="B8234" s="104" t="s">
        <v>97</v>
      </c>
      <c r="C8234" s="105" t="s">
        <v>98</v>
      </c>
      <c r="D8234" s="105" t="s">
        <v>6</v>
      </c>
      <c r="E8234" s="87">
        <f t="shared" si="229"/>
        <v>6.1009774930211087</v>
      </c>
      <c r="F8234" s="69">
        <f t="shared" si="229"/>
        <v>6.268120972458938</v>
      </c>
      <c r="G8234" s="69">
        <f t="shared" si="229"/>
        <v>4.7270942431095806</v>
      </c>
      <c r="H8234" s="69">
        <f t="shared" si="229"/>
        <v>7.2264280125341189</v>
      </c>
      <c r="I8234" s="69">
        <f t="shared" si="229"/>
        <v>5.4634486719497195</v>
      </c>
      <c r="J8234" s="70">
        <f t="shared" si="229"/>
        <v>6.8197955650531883</v>
      </c>
      <c r="K8234" s="118">
        <f>VLOOKUP(B8234,WB.GDP.2003,'WB (WDI)'!$AT$2,FALSE)</f>
        <v>1009.5259110683572</v>
      </c>
      <c r="L8234" s="112">
        <f>VLOOKUP($B8234,WB.UNEMP.2003,'WB (WDI)'!$AT$2,FALSE)</f>
        <v>0.92000001668930098</v>
      </c>
    </row>
    <row r="8235" spans="1:12" x14ac:dyDescent="0.25">
      <c r="A8235" s="103">
        <v>2003</v>
      </c>
      <c r="B8235" s="104" t="s">
        <v>99</v>
      </c>
      <c r="C8235" s="105" t="s">
        <v>100</v>
      </c>
      <c r="D8235" s="105" t="s">
        <v>6</v>
      </c>
      <c r="E8235" s="87" t="e">
        <f t="shared" si="229"/>
        <v>#N/A</v>
      </c>
      <c r="F8235" s="69" t="e">
        <f t="shared" si="229"/>
        <v>#N/A</v>
      </c>
      <c r="G8235" s="69" t="e">
        <f t="shared" si="229"/>
        <v>#N/A</v>
      </c>
      <c r="H8235" s="69" t="e">
        <f t="shared" si="229"/>
        <v>#N/A</v>
      </c>
      <c r="I8235" s="69" t="e">
        <f t="shared" si="229"/>
        <v>#N/A</v>
      </c>
      <c r="J8235" s="70" t="e">
        <f t="shared" si="229"/>
        <v>#N/A</v>
      </c>
      <c r="K8235" s="118" t="e">
        <f>VLOOKUP(B8235,WB.GDP.2003,'WB (WDI)'!$AT$2,FALSE)</f>
        <v>#N/A</v>
      </c>
      <c r="L8235" s="112" t="e">
        <f>VLOOKUP($B8235,WB.UNEMP.2003,'WB (WDI)'!$AT$2,FALSE)</f>
        <v>#N/A</v>
      </c>
    </row>
    <row r="8236" spans="1:12" x14ac:dyDescent="0.25">
      <c r="A8236" s="103">
        <v>2003</v>
      </c>
      <c r="B8236" s="104" t="s">
        <v>101</v>
      </c>
      <c r="C8236" s="105" t="s">
        <v>102</v>
      </c>
      <c r="D8236" s="105" t="s">
        <v>6</v>
      </c>
      <c r="E8236" s="87" t="e">
        <f t="shared" si="229"/>
        <v>#N/A</v>
      </c>
      <c r="F8236" s="69" t="e">
        <f t="shared" si="229"/>
        <v>#N/A</v>
      </c>
      <c r="G8236" s="69" t="e">
        <f t="shared" si="229"/>
        <v>#N/A</v>
      </c>
      <c r="H8236" s="69" t="e">
        <f t="shared" si="229"/>
        <v>#N/A</v>
      </c>
      <c r="I8236" s="69" t="e">
        <f t="shared" si="229"/>
        <v>#N/A</v>
      </c>
      <c r="J8236" s="70" t="e">
        <f t="shared" si="229"/>
        <v>#N/A</v>
      </c>
      <c r="K8236" s="118">
        <f>VLOOKUP(B8236,WB.GDP.2003,'WB (WDI)'!$AT$2,FALSE)</f>
        <v>2718.7418881565864</v>
      </c>
      <c r="L8236" s="112">
        <f>VLOOKUP($B8236,WB.UNEMP.2003,'WB (WDI)'!$AT$2,FALSE)</f>
        <v>16.360000610351602</v>
      </c>
    </row>
    <row r="8237" spans="1:12" x14ac:dyDescent="0.25">
      <c r="A8237" s="103">
        <v>2003</v>
      </c>
      <c r="B8237" s="104" t="s">
        <v>103</v>
      </c>
      <c r="C8237" s="105" t="s">
        <v>104</v>
      </c>
      <c r="D8237" s="105" t="s">
        <v>6</v>
      </c>
      <c r="E8237" s="87">
        <f t="shared" si="229"/>
        <v>5.7707832973363669</v>
      </c>
      <c r="F8237" s="69">
        <f t="shared" si="229"/>
        <v>6.7971700596869695</v>
      </c>
      <c r="G8237" s="69">
        <f t="shared" si="229"/>
        <v>3.5198454440800497</v>
      </c>
      <c r="H8237" s="69">
        <f t="shared" si="229"/>
        <v>7.1619236486219791</v>
      </c>
      <c r="I8237" s="69">
        <f t="shared" si="229"/>
        <v>5.8029979679311099</v>
      </c>
      <c r="J8237" s="70">
        <f t="shared" si="229"/>
        <v>5.5719793663617301</v>
      </c>
      <c r="K8237" s="118">
        <f>VLOOKUP(B8237,WB.GDP.2003,'WB (WDI)'!$AT$2,FALSE)</f>
        <v>2493.93320866671</v>
      </c>
      <c r="L8237" s="112">
        <f>VLOOKUP($B8237,WB.UNEMP.2003,'WB (WDI)'!$AT$2,FALSE)</f>
        <v>6.6999998092651403</v>
      </c>
    </row>
    <row r="8238" spans="1:12" x14ac:dyDescent="0.25">
      <c r="A8238" s="103">
        <v>2003</v>
      </c>
      <c r="B8238" s="104" t="s">
        <v>105</v>
      </c>
      <c r="C8238" s="105" t="s">
        <v>106</v>
      </c>
      <c r="D8238" s="105" t="s">
        <v>6</v>
      </c>
      <c r="E8238" s="87" t="e">
        <f t="shared" ref="E8238:J8247" si="230">IF(ISNUMBER(VLOOKUP($B8238,EFW.2003,3,FALSE))=TRUE,VLOOKUP($B8238,EFW.2003,E$2,FALSE),NA())</f>
        <v>#N/A</v>
      </c>
      <c r="F8238" s="69" t="e">
        <f t="shared" si="230"/>
        <v>#N/A</v>
      </c>
      <c r="G8238" s="69" t="e">
        <f t="shared" si="230"/>
        <v>#N/A</v>
      </c>
      <c r="H8238" s="69" t="e">
        <f t="shared" si="230"/>
        <v>#N/A</v>
      </c>
      <c r="I8238" s="69" t="e">
        <f t="shared" si="230"/>
        <v>#N/A</v>
      </c>
      <c r="J8238" s="70" t="e">
        <f t="shared" si="230"/>
        <v>#N/A</v>
      </c>
      <c r="K8238" s="118">
        <f>VLOOKUP(B8238,WB.GDP.2003,'WB (WDI)'!$AT$2,FALSE)</f>
        <v>17345.609634310505</v>
      </c>
      <c r="L8238" s="112" t="e">
        <f>VLOOKUP($B8238,WB.UNEMP.2003,'WB (WDI)'!$AT$2,FALSE)</f>
        <v>#N/A</v>
      </c>
    </row>
    <row r="8239" spans="1:12" x14ac:dyDescent="0.25">
      <c r="A8239" s="103">
        <v>2003</v>
      </c>
      <c r="B8239" s="104" t="s">
        <v>107</v>
      </c>
      <c r="C8239" s="105" t="s">
        <v>108</v>
      </c>
      <c r="D8239" s="105" t="s">
        <v>6</v>
      </c>
      <c r="E8239" s="87">
        <f t="shared" si="230"/>
        <v>5.2990745191870605</v>
      </c>
      <c r="F8239" s="69">
        <f t="shared" si="230"/>
        <v>6.2292673818801045</v>
      </c>
      <c r="G8239" s="69">
        <f t="shared" si="230"/>
        <v>3.6177074595213412</v>
      </c>
      <c r="H8239" s="69">
        <f t="shared" si="230"/>
        <v>6.1826356564412155</v>
      </c>
      <c r="I8239" s="69">
        <f t="shared" si="230"/>
        <v>5.7616326914203286</v>
      </c>
      <c r="J8239" s="70">
        <f t="shared" si="230"/>
        <v>4.7041294066723109</v>
      </c>
      <c r="K8239" s="118">
        <f>VLOOKUP(B8239,WB.GDP.2003,'WB (WDI)'!$AT$2,FALSE)</f>
        <v>1213.0209391249455</v>
      </c>
      <c r="L8239" s="112">
        <f>VLOOKUP($B8239,WB.UNEMP.2003,'WB (WDI)'!$AT$2,FALSE)</f>
        <v>3.4500000476837198</v>
      </c>
    </row>
    <row r="8240" spans="1:12" x14ac:dyDescent="0.25">
      <c r="A8240" s="103">
        <v>2003</v>
      </c>
      <c r="B8240" s="104" t="s">
        <v>109</v>
      </c>
      <c r="C8240" s="105" t="s">
        <v>110</v>
      </c>
      <c r="D8240" s="105" t="s">
        <v>6</v>
      </c>
      <c r="E8240" s="87" t="e">
        <f t="shared" si="230"/>
        <v>#N/A</v>
      </c>
      <c r="F8240" s="69" t="e">
        <f t="shared" si="230"/>
        <v>#N/A</v>
      </c>
      <c r="G8240" s="69" t="e">
        <f t="shared" si="230"/>
        <v>#N/A</v>
      </c>
      <c r="H8240" s="69" t="e">
        <f t="shared" si="230"/>
        <v>#N/A</v>
      </c>
      <c r="I8240" s="69" t="e">
        <f t="shared" si="230"/>
        <v>#N/A</v>
      </c>
      <c r="J8240" s="70" t="e">
        <f t="shared" si="230"/>
        <v>#N/A</v>
      </c>
      <c r="K8240" s="118" t="e">
        <f>VLOOKUP(B8240,WB.GDP.2003,'WB (WDI)'!$AT$2,FALSE)</f>
        <v>#N/A</v>
      </c>
      <c r="L8240" s="112">
        <f>VLOOKUP($B8240,WB.UNEMP.2003,'WB (WDI)'!$AT$2,FALSE)</f>
        <v>13.569999694824199</v>
      </c>
    </row>
    <row r="8241" spans="1:12" x14ac:dyDescent="0.25">
      <c r="A8241" s="103">
        <v>2003</v>
      </c>
      <c r="B8241" s="104" t="s">
        <v>111</v>
      </c>
      <c r="C8241" s="105" t="s">
        <v>112</v>
      </c>
      <c r="D8241" s="105" t="s">
        <v>6</v>
      </c>
      <c r="E8241" s="87">
        <f t="shared" si="230"/>
        <v>6.9539610107591843</v>
      </c>
      <c r="F8241" s="69">
        <f t="shared" si="230"/>
        <v>6.5683433620268419</v>
      </c>
      <c r="G8241" s="69">
        <f t="shared" si="230"/>
        <v>5.6561148626100941</v>
      </c>
      <c r="H8241" s="69">
        <f t="shared" si="230"/>
        <v>7.9689025884687847</v>
      </c>
      <c r="I8241" s="69">
        <f t="shared" si="230"/>
        <v>7.1870776080123804</v>
      </c>
      <c r="J8241" s="70">
        <f t="shared" si="230"/>
        <v>7.3893666326778229</v>
      </c>
      <c r="K8241" s="118">
        <f>VLOOKUP(B8241,WB.GDP.2003,'WB (WDI)'!$AT$2,FALSE)</f>
        <v>10646.831514274665</v>
      </c>
      <c r="L8241" s="112">
        <f>VLOOKUP($B8241,WB.UNEMP.2003,'WB (WDI)'!$AT$2,FALSE)</f>
        <v>32.310001373291001</v>
      </c>
    </row>
    <row r="8242" spans="1:12" x14ac:dyDescent="0.25">
      <c r="A8242" s="103">
        <v>2003</v>
      </c>
      <c r="B8242" s="104" t="s">
        <v>113</v>
      </c>
      <c r="C8242" s="105" t="s">
        <v>114</v>
      </c>
      <c r="D8242" s="105" t="s">
        <v>6</v>
      </c>
      <c r="E8242" s="87" t="e">
        <f t="shared" si="230"/>
        <v>#N/A</v>
      </c>
      <c r="F8242" s="69" t="e">
        <f t="shared" si="230"/>
        <v>#N/A</v>
      </c>
      <c r="G8242" s="69" t="e">
        <f t="shared" si="230"/>
        <v>#N/A</v>
      </c>
      <c r="H8242" s="69" t="e">
        <f t="shared" si="230"/>
        <v>#N/A</v>
      </c>
      <c r="I8242" s="69" t="e">
        <f t="shared" si="230"/>
        <v>#N/A</v>
      </c>
      <c r="J8242" s="70" t="e">
        <f t="shared" si="230"/>
        <v>#N/A</v>
      </c>
      <c r="K8242" s="118" t="e">
        <f>VLOOKUP(B8242,WB.GDP.2003,'WB (WDI)'!$AT$2,FALSE)</f>
        <v>#N/A</v>
      </c>
      <c r="L8242" s="112">
        <f>VLOOKUP($B8242,WB.UNEMP.2003,'WB (WDI)'!$AT$2,FALSE)</f>
        <v>12.75</v>
      </c>
    </row>
    <row r="8243" spans="1:12" x14ac:dyDescent="0.25">
      <c r="A8243" s="103">
        <v>2003</v>
      </c>
      <c r="B8243" s="104" t="s">
        <v>115</v>
      </c>
      <c r="C8243" s="105" t="s">
        <v>116</v>
      </c>
      <c r="D8243" s="105" t="s">
        <v>6</v>
      </c>
      <c r="E8243" s="87">
        <f t="shared" si="230"/>
        <v>5.6615145807655258</v>
      </c>
      <c r="F8243" s="69">
        <f t="shared" si="230"/>
        <v>7.6991981217023691</v>
      </c>
      <c r="G8243" s="69">
        <f t="shared" si="230"/>
        <v>2.7691077674736055</v>
      </c>
      <c r="H8243" s="69">
        <f t="shared" si="230"/>
        <v>7.0243688668338207</v>
      </c>
      <c r="I8243" s="69">
        <f t="shared" si="230"/>
        <v>5.7146076531721715</v>
      </c>
      <c r="J8243" s="70">
        <f t="shared" si="230"/>
        <v>5.1002904946456651</v>
      </c>
      <c r="K8243" s="118">
        <f>VLOOKUP(B8243,WB.GDP.2003,'WB (WDI)'!$AT$2,FALSE)</f>
        <v>1322.4603468851724</v>
      </c>
      <c r="L8243" s="112">
        <f>VLOOKUP($B8243,WB.UNEMP.2003,'WB (WDI)'!$AT$2,FALSE)</f>
        <v>4.4800000190734899</v>
      </c>
    </row>
    <row r="8244" spans="1:12" x14ac:dyDescent="0.25">
      <c r="A8244" s="103">
        <v>2003</v>
      </c>
      <c r="B8244" s="104" t="s">
        <v>117</v>
      </c>
      <c r="C8244" s="105" t="s">
        <v>118</v>
      </c>
      <c r="D8244" s="105" t="s">
        <v>6</v>
      </c>
      <c r="E8244" s="87">
        <f t="shared" si="230"/>
        <v>6.8982041371338152</v>
      </c>
      <c r="F8244" s="69">
        <f t="shared" si="230"/>
        <v>7.4921474511025634</v>
      </c>
      <c r="G8244" s="69">
        <f t="shared" si="230"/>
        <v>4.1031315279576628</v>
      </c>
      <c r="H8244" s="69">
        <f t="shared" si="230"/>
        <v>8.7567194946197766</v>
      </c>
      <c r="I8244" s="69">
        <f t="shared" si="230"/>
        <v>7.3381394538036187</v>
      </c>
      <c r="J8244" s="70">
        <f t="shared" si="230"/>
        <v>6.8008827581854598</v>
      </c>
      <c r="K8244" s="118">
        <f>VLOOKUP(B8244,WB.GDP.2003,'WB (WDI)'!$AT$2,FALSE)</f>
        <v>1388.6723414543133</v>
      </c>
      <c r="L8244" s="112">
        <f>VLOOKUP($B8244,WB.UNEMP.2003,'WB (WDI)'!$AT$2,FALSE)</f>
        <v>3.5999999046325701</v>
      </c>
    </row>
    <row r="8245" spans="1:12" x14ac:dyDescent="0.25">
      <c r="A8245" s="103">
        <v>2003</v>
      </c>
      <c r="B8245" s="104" t="s">
        <v>119</v>
      </c>
      <c r="C8245" s="105" t="s">
        <v>120</v>
      </c>
      <c r="D8245" s="105" t="s">
        <v>6</v>
      </c>
      <c r="E8245" s="87">
        <f t="shared" si="230"/>
        <v>6.3994171529975494</v>
      </c>
      <c r="F8245" s="69">
        <f t="shared" si="230"/>
        <v>7.422020281493479</v>
      </c>
      <c r="G8245" s="69">
        <f t="shared" si="230"/>
        <v>5.0645269099012049</v>
      </c>
      <c r="H8245" s="69">
        <f t="shared" si="230"/>
        <v>7.9734380134583827</v>
      </c>
      <c r="I8245" s="69">
        <f t="shared" si="230"/>
        <v>5.744942412375555</v>
      </c>
      <c r="J8245" s="70">
        <f t="shared" si="230"/>
        <v>5.7921581477591255</v>
      </c>
      <c r="K8245" s="118">
        <f>VLOOKUP(B8245,WB.GDP.2003,'WB (WDI)'!$AT$2,FALSE)</f>
        <v>1574.7774722286699</v>
      </c>
      <c r="L8245" s="112">
        <f>VLOOKUP($B8245,WB.UNEMP.2003,'WB (WDI)'!$AT$2,FALSE)</f>
        <v>3.21000003814697</v>
      </c>
    </row>
    <row r="8246" spans="1:12" x14ac:dyDescent="0.25">
      <c r="A8246" s="103">
        <v>2003</v>
      </c>
      <c r="B8246" s="104" t="s">
        <v>121</v>
      </c>
      <c r="C8246" s="105" t="s">
        <v>122</v>
      </c>
      <c r="D8246" s="105" t="s">
        <v>6</v>
      </c>
      <c r="E8246" s="87">
        <f t="shared" si="230"/>
        <v>6.8193142308226857</v>
      </c>
      <c r="F8246" s="69">
        <f t="shared" si="230"/>
        <v>7.0144416124849158</v>
      </c>
      <c r="G8246" s="69">
        <f t="shared" si="230"/>
        <v>5.4529858916871161</v>
      </c>
      <c r="H8246" s="69">
        <f t="shared" si="230"/>
        <v>7.2559236201681152</v>
      </c>
      <c r="I8246" s="69">
        <f t="shared" si="230"/>
        <v>7.6748665577870678</v>
      </c>
      <c r="J8246" s="70">
        <f t="shared" si="230"/>
        <v>6.6983534719862083</v>
      </c>
      <c r="K8246" s="118">
        <f>VLOOKUP(B8246,WB.GDP.2003,'WB (WDI)'!$AT$2,FALSE)</f>
        <v>2168.3326185018027</v>
      </c>
      <c r="L8246" s="112">
        <f>VLOOKUP($B8246,WB.UNEMP.2003,'WB (WDI)'!$AT$2,FALSE)</f>
        <v>14.800000190734901</v>
      </c>
    </row>
    <row r="8247" spans="1:12" x14ac:dyDescent="0.25">
      <c r="A8247" s="103">
        <v>2003</v>
      </c>
      <c r="B8247" s="104" t="s">
        <v>123</v>
      </c>
      <c r="C8247" s="105" t="s">
        <v>124</v>
      </c>
      <c r="D8247" s="105" t="s">
        <v>6</v>
      </c>
      <c r="E8247" s="87">
        <f t="shared" si="230"/>
        <v>3.6705678718599648</v>
      </c>
      <c r="F8247" s="69">
        <f t="shared" si="230"/>
        <v>6.1027430362195085</v>
      </c>
      <c r="G8247" s="69">
        <f t="shared" si="230"/>
        <v>3.597423008036746</v>
      </c>
      <c r="H8247" s="69">
        <f t="shared" si="230"/>
        <v>1.25</v>
      </c>
      <c r="I8247" s="69">
        <f t="shared" si="230"/>
        <v>2.7451672315813966</v>
      </c>
      <c r="J8247" s="70">
        <f t="shared" si="230"/>
        <v>4.6575060834621747</v>
      </c>
      <c r="K8247" s="118">
        <f>VLOOKUP(B8247,WB.GDP.2003,'WB (WDI)'!$AT$2,FALSE)</f>
        <v>2642.1036269351198</v>
      </c>
      <c r="L8247" s="112">
        <f>VLOOKUP($B8247,WB.UNEMP.2003,'WB (WDI)'!$AT$2,FALSE)</f>
        <v>4.7199997901916504</v>
      </c>
    </row>
    <row r="8248" spans="1:12" x14ac:dyDescent="0.25">
      <c r="A8248" s="103">
        <v>2003</v>
      </c>
      <c r="B8248" s="104" t="s">
        <v>125</v>
      </c>
      <c r="C8248" s="105" t="s">
        <v>126</v>
      </c>
      <c r="D8248" s="105" t="s">
        <v>647</v>
      </c>
      <c r="E8248" s="87" t="e">
        <f t="shared" ref="E8248:J8257" si="231">IF(ISNUMBER(VLOOKUP($B8248,EFW.2003,3,FALSE))=TRUE,VLOOKUP($B8248,EFW.2003,E$2,FALSE),NA())</f>
        <v>#N/A</v>
      </c>
      <c r="F8248" s="69" t="e">
        <f t="shared" si="231"/>
        <v>#N/A</v>
      </c>
      <c r="G8248" s="69" t="e">
        <f t="shared" si="231"/>
        <v>#N/A</v>
      </c>
      <c r="H8248" s="69" t="e">
        <f t="shared" si="231"/>
        <v>#N/A</v>
      </c>
      <c r="I8248" s="69" t="e">
        <f t="shared" si="231"/>
        <v>#N/A</v>
      </c>
      <c r="J8248" s="70" t="e">
        <f t="shared" si="231"/>
        <v>#N/A</v>
      </c>
      <c r="K8248" s="118" t="e">
        <f>VLOOKUP(B8248,WB.GDP.2003,'WB (WDI)'!$AT$2,FALSE)</f>
        <v>#N/A</v>
      </c>
      <c r="L8248" s="112" t="e">
        <f>VLOOKUP($B8248,WB.UNEMP.2003,'WB (WDI)'!$AT$2,FALSE)</f>
        <v>#N/A</v>
      </c>
    </row>
    <row r="8249" spans="1:12" x14ac:dyDescent="0.25">
      <c r="A8249" s="103">
        <v>2003</v>
      </c>
      <c r="B8249" s="104" t="s">
        <v>127</v>
      </c>
      <c r="C8249" s="105" t="s">
        <v>128</v>
      </c>
      <c r="D8249" s="105" t="s">
        <v>647</v>
      </c>
      <c r="E8249" s="87" t="e">
        <f t="shared" si="231"/>
        <v>#N/A</v>
      </c>
      <c r="F8249" s="69" t="e">
        <f t="shared" si="231"/>
        <v>#N/A</v>
      </c>
      <c r="G8249" s="69" t="e">
        <f t="shared" si="231"/>
        <v>#N/A</v>
      </c>
      <c r="H8249" s="69" t="e">
        <f t="shared" si="231"/>
        <v>#N/A</v>
      </c>
      <c r="I8249" s="69" t="e">
        <f t="shared" si="231"/>
        <v>#N/A</v>
      </c>
      <c r="J8249" s="70" t="e">
        <f t="shared" si="231"/>
        <v>#N/A</v>
      </c>
      <c r="K8249" s="118">
        <f>VLOOKUP(B8249,WB.GDP.2003,'WB (WDI)'!$AT$2,FALSE)</f>
        <v>17955.104941014295</v>
      </c>
      <c r="L8249" s="112" t="e">
        <f>VLOOKUP($B8249,WB.UNEMP.2003,'WB (WDI)'!$AT$2,FALSE)</f>
        <v>#N/A</v>
      </c>
    </row>
    <row r="8250" spans="1:12" x14ac:dyDescent="0.25">
      <c r="A8250" s="103">
        <v>2003</v>
      </c>
      <c r="B8250" s="104" t="s">
        <v>129</v>
      </c>
      <c r="C8250" s="105" t="s">
        <v>130</v>
      </c>
      <c r="D8250" s="105" t="s">
        <v>647</v>
      </c>
      <c r="E8250" s="87">
        <f t="shared" si="231"/>
        <v>6.2369750285759515</v>
      </c>
      <c r="F8250" s="69">
        <f t="shared" si="231"/>
        <v>7.9504864327968692</v>
      </c>
      <c r="G8250" s="69">
        <f t="shared" si="231"/>
        <v>4.5827758351654913</v>
      </c>
      <c r="H8250" s="69">
        <f t="shared" si="231"/>
        <v>6.0016400360614881</v>
      </c>
      <c r="I8250" s="69">
        <f t="shared" si="231"/>
        <v>6.5607897363135663</v>
      </c>
      <c r="J8250" s="70">
        <f t="shared" si="231"/>
        <v>6.0891831025423437</v>
      </c>
      <c r="K8250" s="118">
        <f>VLOOKUP(B8250,WB.GDP.2003,'WB (WDI)'!$AT$2,FALSE)</f>
        <v>16714.669256370595</v>
      </c>
      <c r="L8250" s="112">
        <f>VLOOKUP($B8250,WB.UNEMP.2003,'WB (WDI)'!$AT$2,FALSE)</f>
        <v>15.3599996566772</v>
      </c>
    </row>
    <row r="8251" spans="1:12" x14ac:dyDescent="0.25">
      <c r="A8251" s="103">
        <v>2003</v>
      </c>
      <c r="B8251" s="104" t="s">
        <v>131</v>
      </c>
      <c r="C8251" s="105" t="s">
        <v>132</v>
      </c>
      <c r="D8251" s="105" t="s">
        <v>647</v>
      </c>
      <c r="E8251" s="87" t="e">
        <f t="shared" si="231"/>
        <v>#N/A</v>
      </c>
      <c r="F8251" s="69" t="e">
        <f t="shared" si="231"/>
        <v>#N/A</v>
      </c>
      <c r="G8251" s="69" t="e">
        <f t="shared" si="231"/>
        <v>#N/A</v>
      </c>
      <c r="H8251" s="69" t="e">
        <f t="shared" si="231"/>
        <v>#N/A</v>
      </c>
      <c r="I8251" s="69" t="e">
        <f t="shared" si="231"/>
        <v>#N/A</v>
      </c>
      <c r="J8251" s="70" t="e">
        <f t="shared" si="231"/>
        <v>#N/A</v>
      </c>
      <c r="K8251" s="118">
        <f>VLOOKUP(B8251,WB.GDP.2003,'WB (WDI)'!$AT$2,FALSE)</f>
        <v>36766.554512931718</v>
      </c>
      <c r="L8251" s="112" t="e">
        <f>VLOOKUP($B8251,WB.UNEMP.2003,'WB (WDI)'!$AT$2,FALSE)</f>
        <v>#N/A</v>
      </c>
    </row>
    <row r="8252" spans="1:12" x14ac:dyDescent="0.25">
      <c r="A8252" s="103">
        <v>2003</v>
      </c>
      <c r="B8252" s="104" t="s">
        <v>133</v>
      </c>
      <c r="C8252" s="105" t="s">
        <v>134</v>
      </c>
      <c r="D8252" s="105" t="s">
        <v>647</v>
      </c>
      <c r="E8252" s="87">
        <f t="shared" si="231"/>
        <v>7.4357069551256414</v>
      </c>
      <c r="F8252" s="69">
        <f t="shared" si="231"/>
        <v>8.9201755757384973</v>
      </c>
      <c r="G8252" s="69">
        <f t="shared" si="231"/>
        <v>6.1882207102509117</v>
      </c>
      <c r="H8252" s="69">
        <f t="shared" si="231"/>
        <v>7.197662299931312</v>
      </c>
      <c r="I8252" s="69">
        <f t="shared" si="231"/>
        <v>6.1470892636121199</v>
      </c>
      <c r="J8252" s="70">
        <f t="shared" si="231"/>
        <v>8.7253869260953678</v>
      </c>
      <c r="K8252" s="118">
        <f>VLOOKUP(B8252,WB.GDP.2003,'WB (WDI)'!$AT$2,FALSE)</f>
        <v>40135.227481904163</v>
      </c>
      <c r="L8252" s="112">
        <f>VLOOKUP($B8252,WB.UNEMP.2003,'WB (WDI)'!$AT$2,FALSE)</f>
        <v>10.8400001525879</v>
      </c>
    </row>
    <row r="8253" spans="1:12" x14ac:dyDescent="0.25">
      <c r="A8253" s="103">
        <v>2003</v>
      </c>
      <c r="B8253" s="104" t="s">
        <v>135</v>
      </c>
      <c r="C8253" s="105" t="s">
        <v>136</v>
      </c>
      <c r="D8253" s="105" t="s">
        <v>647</v>
      </c>
      <c r="E8253" s="87">
        <f t="shared" si="231"/>
        <v>6.3150551554627672</v>
      </c>
      <c r="F8253" s="69">
        <f t="shared" si="231"/>
        <v>5.9704148822209113</v>
      </c>
      <c r="G8253" s="69">
        <f t="shared" si="231"/>
        <v>5.2943945713191924</v>
      </c>
      <c r="H8253" s="69">
        <f t="shared" si="231"/>
        <v>6.7034852929797895</v>
      </c>
      <c r="I8253" s="69">
        <f t="shared" si="231"/>
        <v>6.5610772018588168</v>
      </c>
      <c r="J8253" s="70">
        <f t="shared" si="231"/>
        <v>7.0459038289351268</v>
      </c>
      <c r="K8253" s="118">
        <f>VLOOKUP(B8253,WB.GDP.2003,'WB (WDI)'!$AT$2,FALSE)</f>
        <v>15050.513185416356</v>
      </c>
      <c r="L8253" s="112">
        <f>VLOOKUP($B8253,WB.UNEMP.2003,'WB (WDI)'!$AT$2,FALSE)</f>
        <v>11</v>
      </c>
    </row>
    <row r="8254" spans="1:12" x14ac:dyDescent="0.25">
      <c r="A8254" s="103">
        <v>2003</v>
      </c>
      <c r="B8254" s="104" t="s">
        <v>137</v>
      </c>
      <c r="C8254" s="105" t="s">
        <v>138</v>
      </c>
      <c r="D8254" s="105" t="s">
        <v>647</v>
      </c>
      <c r="E8254" s="87">
        <f t="shared" si="231"/>
        <v>6.4168123247803779</v>
      </c>
      <c r="F8254" s="69">
        <f t="shared" si="231"/>
        <v>6.2158283802055152</v>
      </c>
      <c r="G8254" s="69">
        <f t="shared" si="231"/>
        <v>4.514335303863267</v>
      </c>
      <c r="H8254" s="69">
        <f t="shared" si="231"/>
        <v>8.0588156258549404</v>
      </c>
      <c r="I8254" s="69">
        <f t="shared" si="231"/>
        <v>5.9584063633826059</v>
      </c>
      <c r="J8254" s="70">
        <f t="shared" si="231"/>
        <v>7.3366759505955628</v>
      </c>
      <c r="K8254" s="118">
        <f>VLOOKUP(B8254,WB.GDP.2003,'WB (WDI)'!$AT$2,FALSE)</f>
        <v>7175.8286449609895</v>
      </c>
      <c r="L8254" s="112">
        <f>VLOOKUP($B8254,WB.UNEMP.2003,'WB (WDI)'!$AT$2,FALSE)</f>
        <v>10.3800001144409</v>
      </c>
    </row>
    <row r="8255" spans="1:12" x14ac:dyDescent="0.25">
      <c r="A8255" s="103">
        <v>2003</v>
      </c>
      <c r="B8255" s="104" t="s">
        <v>139</v>
      </c>
      <c r="C8255" s="105" t="s">
        <v>140</v>
      </c>
      <c r="D8255" s="105" t="s">
        <v>647</v>
      </c>
      <c r="E8255" s="87">
        <f t="shared" si="231"/>
        <v>6.6614440176030287</v>
      </c>
      <c r="F8255" s="69">
        <f t="shared" si="231"/>
        <v>6.9890415736088034</v>
      </c>
      <c r="G8255" s="69">
        <f t="shared" si="231"/>
        <v>3.9501916596245303</v>
      </c>
      <c r="H8255" s="69">
        <f t="shared" si="231"/>
        <v>9.3326932746534226</v>
      </c>
      <c r="I8255" s="69">
        <f t="shared" si="231"/>
        <v>7.729294979610061</v>
      </c>
      <c r="J8255" s="70">
        <f t="shared" si="231"/>
        <v>5.3059986005183255</v>
      </c>
      <c r="K8255" s="118">
        <f>VLOOKUP(B8255,WB.GDP.2003,'WB (WDI)'!$AT$2,FALSE)</f>
        <v>5479.2650609233251</v>
      </c>
      <c r="L8255" s="112">
        <f>VLOOKUP($B8255,WB.UNEMP.2003,'WB (WDI)'!$AT$2,FALSE)</f>
        <v>2.9000000953674299</v>
      </c>
    </row>
    <row r="8256" spans="1:12" x14ac:dyDescent="0.25">
      <c r="A8256" s="103">
        <v>2003</v>
      </c>
      <c r="B8256" s="104" t="s">
        <v>141</v>
      </c>
      <c r="C8256" s="105" t="s">
        <v>142</v>
      </c>
      <c r="D8256" s="105" t="s">
        <v>647</v>
      </c>
      <c r="E8256" s="87" t="e">
        <f t="shared" si="231"/>
        <v>#N/A</v>
      </c>
      <c r="F8256" s="69" t="e">
        <f t="shared" si="231"/>
        <v>#N/A</v>
      </c>
      <c r="G8256" s="69" t="e">
        <f t="shared" si="231"/>
        <v>#N/A</v>
      </c>
      <c r="H8256" s="69" t="e">
        <f t="shared" si="231"/>
        <v>#N/A</v>
      </c>
      <c r="I8256" s="69" t="e">
        <f t="shared" si="231"/>
        <v>#N/A</v>
      </c>
      <c r="J8256" s="70" t="e">
        <f t="shared" si="231"/>
        <v>#N/A</v>
      </c>
      <c r="K8256" s="118" t="e">
        <f>VLOOKUP(B8256,WB.GDP.2003,'WB (WDI)'!$AT$2,FALSE)</f>
        <v>#N/A</v>
      </c>
      <c r="L8256" s="112" t="e">
        <f>VLOOKUP($B8256,WB.UNEMP.2003,'WB (WDI)'!$AT$2,FALSE)</f>
        <v>#N/A</v>
      </c>
    </row>
    <row r="8257" spans="1:12" x14ac:dyDescent="0.25">
      <c r="A8257" s="103">
        <v>2003</v>
      </c>
      <c r="B8257" s="104" t="s">
        <v>143</v>
      </c>
      <c r="C8257" s="105" t="s">
        <v>144</v>
      </c>
      <c r="D8257" s="105" t="s">
        <v>647</v>
      </c>
      <c r="E8257" s="87" t="e">
        <f t="shared" si="231"/>
        <v>#N/A</v>
      </c>
      <c r="F8257" s="69" t="e">
        <f t="shared" si="231"/>
        <v>#N/A</v>
      </c>
      <c r="G8257" s="69" t="e">
        <f t="shared" si="231"/>
        <v>#N/A</v>
      </c>
      <c r="H8257" s="69" t="e">
        <f t="shared" si="231"/>
        <v>#N/A</v>
      </c>
      <c r="I8257" s="69" t="e">
        <f t="shared" si="231"/>
        <v>#N/A</v>
      </c>
      <c r="J8257" s="70" t="e">
        <f t="shared" si="231"/>
        <v>#N/A</v>
      </c>
      <c r="K8257" s="118" t="e">
        <f>VLOOKUP(B8257,WB.GDP.2003,'WB (WDI)'!$AT$2,FALSE)</f>
        <v>#N/A</v>
      </c>
      <c r="L8257" s="112" t="e">
        <f>VLOOKUP($B8257,WB.UNEMP.2003,'WB (WDI)'!$AT$2,FALSE)</f>
        <v>#N/A</v>
      </c>
    </row>
    <row r="8258" spans="1:12" x14ac:dyDescent="0.25">
      <c r="A8258" s="103">
        <v>2003</v>
      </c>
      <c r="B8258" s="104" t="s">
        <v>145</v>
      </c>
      <c r="C8258" s="105" t="s">
        <v>146</v>
      </c>
      <c r="D8258" s="105" t="s">
        <v>647</v>
      </c>
      <c r="E8258" s="87">
        <f t="shared" ref="E8258:J8267" si="232">IF(ISNUMBER(VLOOKUP($B8258,EFW.2003,3,FALSE))=TRUE,VLOOKUP($B8258,EFW.2003,E$2,FALSE),NA())</f>
        <v>6.1561740583432201</v>
      </c>
      <c r="F8258" s="69">
        <f t="shared" si="232"/>
        <v>6.96048963021686</v>
      </c>
      <c r="G8258" s="69">
        <f t="shared" si="232"/>
        <v>5.2465193300594262</v>
      </c>
      <c r="H8258" s="69">
        <f t="shared" si="232"/>
        <v>7.142705927696106</v>
      </c>
      <c r="I8258" s="69">
        <f t="shared" si="232"/>
        <v>6.7012027303698654</v>
      </c>
      <c r="J8258" s="70">
        <f t="shared" si="232"/>
        <v>4.7299526733738411</v>
      </c>
      <c r="K8258" s="118">
        <f>VLOOKUP(B8258,WB.GDP.2003,'WB (WDI)'!$AT$2,FALSE)</f>
        <v>11782.467771666597</v>
      </c>
      <c r="L8258" s="112">
        <f>VLOOKUP($B8258,WB.UNEMP.2003,'WB (WDI)'!$AT$2,FALSE)</f>
        <v>9.9899997711181605</v>
      </c>
    </row>
    <row r="8259" spans="1:12" x14ac:dyDescent="0.25">
      <c r="A8259" s="103">
        <v>2003</v>
      </c>
      <c r="B8259" s="104" t="s">
        <v>147</v>
      </c>
      <c r="C8259" s="105" t="s">
        <v>148</v>
      </c>
      <c r="D8259" s="105" t="s">
        <v>647</v>
      </c>
      <c r="E8259" s="87" t="e">
        <f t="shared" si="232"/>
        <v>#N/A</v>
      </c>
      <c r="F8259" s="69" t="e">
        <f t="shared" si="232"/>
        <v>#N/A</v>
      </c>
      <c r="G8259" s="69" t="e">
        <f t="shared" si="232"/>
        <v>#N/A</v>
      </c>
      <c r="H8259" s="69" t="e">
        <f t="shared" si="232"/>
        <v>#N/A</v>
      </c>
      <c r="I8259" s="69" t="e">
        <f t="shared" si="232"/>
        <v>#N/A</v>
      </c>
      <c r="J8259" s="70" t="e">
        <f t="shared" si="232"/>
        <v>#N/A</v>
      </c>
      <c r="K8259" s="118" t="e">
        <f>VLOOKUP(B8259,WB.GDP.2003,'WB (WDI)'!$AT$2,FALSE)</f>
        <v>#N/A</v>
      </c>
      <c r="L8259" s="112" t="e">
        <f>VLOOKUP($B8259,WB.UNEMP.2003,'WB (WDI)'!$AT$2,FALSE)</f>
        <v>#N/A</v>
      </c>
    </row>
    <row r="8260" spans="1:12" x14ac:dyDescent="0.25">
      <c r="A8260" s="103">
        <v>2003</v>
      </c>
      <c r="B8260" s="104" t="s">
        <v>149</v>
      </c>
      <c r="C8260" s="105" t="s">
        <v>150</v>
      </c>
      <c r="D8260" s="105" t="s">
        <v>647</v>
      </c>
      <c r="E8260" s="87" t="e">
        <f t="shared" si="232"/>
        <v>#N/A</v>
      </c>
      <c r="F8260" s="69" t="e">
        <f t="shared" si="232"/>
        <v>#N/A</v>
      </c>
      <c r="G8260" s="69" t="e">
        <f t="shared" si="232"/>
        <v>#N/A</v>
      </c>
      <c r="H8260" s="69" t="e">
        <f t="shared" si="232"/>
        <v>#N/A</v>
      </c>
      <c r="I8260" s="69" t="e">
        <f t="shared" si="232"/>
        <v>#N/A</v>
      </c>
      <c r="J8260" s="70" t="e">
        <f t="shared" si="232"/>
        <v>#N/A</v>
      </c>
      <c r="K8260" s="118" t="e">
        <f>VLOOKUP(B8260,WB.GDP.2003,'WB (WDI)'!$AT$2,FALSE)</f>
        <v>#N/A</v>
      </c>
      <c r="L8260" s="112" t="e">
        <f>VLOOKUP($B8260,WB.UNEMP.2003,'WB (WDI)'!$AT$2,FALSE)</f>
        <v>#N/A</v>
      </c>
    </row>
    <row r="8261" spans="1:12" x14ac:dyDescent="0.25">
      <c r="A8261" s="103">
        <v>2003</v>
      </c>
      <c r="B8261" s="104" t="s">
        <v>151</v>
      </c>
      <c r="C8261" s="105" t="s">
        <v>152</v>
      </c>
      <c r="D8261" s="105" t="s">
        <v>647</v>
      </c>
      <c r="E8261" s="87">
        <f t="shared" si="232"/>
        <v>7.8350357515834688</v>
      </c>
      <c r="F8261" s="69">
        <f t="shared" si="232"/>
        <v>7.5140541313499032</v>
      </c>
      <c r="G8261" s="69">
        <f t="shared" si="232"/>
        <v>6.0450131917726262</v>
      </c>
      <c r="H8261" s="69">
        <f t="shared" si="232"/>
        <v>9.4277164137630756</v>
      </c>
      <c r="I8261" s="69">
        <f t="shared" si="232"/>
        <v>8.7603805658781528</v>
      </c>
      <c r="J8261" s="70">
        <f t="shared" si="232"/>
        <v>7.4280144551535896</v>
      </c>
      <c r="K8261" s="118">
        <f>VLOOKUP(B8261,WB.GDP.2003,'WB (WDI)'!$AT$2,FALSE)</f>
        <v>16835.410629626469</v>
      </c>
      <c r="L8261" s="112">
        <f>VLOOKUP($B8261,WB.UNEMP.2003,'WB (WDI)'!$AT$2,FALSE)</f>
        <v>9.7700004577636701</v>
      </c>
    </row>
    <row r="8262" spans="1:12" x14ac:dyDescent="0.25">
      <c r="A8262" s="103">
        <v>2003</v>
      </c>
      <c r="B8262" s="104" t="s">
        <v>153</v>
      </c>
      <c r="C8262" s="105" t="s">
        <v>154</v>
      </c>
      <c r="D8262" s="105" t="s">
        <v>647</v>
      </c>
      <c r="E8262" s="87">
        <f t="shared" si="232"/>
        <v>6.3609274840897312</v>
      </c>
      <c r="F8262" s="69">
        <f t="shared" si="232"/>
        <v>6.4475389633808735</v>
      </c>
      <c r="G8262" s="69">
        <f t="shared" si="232"/>
        <v>4.6550707680466363</v>
      </c>
      <c r="H8262" s="69">
        <f t="shared" si="232"/>
        <v>7.5391974711668777</v>
      </c>
      <c r="I8262" s="69">
        <f t="shared" si="232"/>
        <v>6.6410370470878863</v>
      </c>
      <c r="J8262" s="70">
        <f t="shared" si="232"/>
        <v>6.5217931707663856</v>
      </c>
      <c r="K8262" s="118">
        <f>VLOOKUP(B8262,WB.GDP.2003,'WB (WDI)'!$AT$2,FALSE)</f>
        <v>9388.0404904427123</v>
      </c>
      <c r="L8262" s="112">
        <f>VLOOKUP($B8262,WB.UNEMP.2003,'WB (WDI)'!$AT$2,FALSE)</f>
        <v>14.189999580383301</v>
      </c>
    </row>
    <row r="8263" spans="1:12" x14ac:dyDescent="0.25">
      <c r="A8263" s="103">
        <v>2003</v>
      </c>
      <c r="B8263" s="104" t="s">
        <v>155</v>
      </c>
      <c r="C8263" s="105" t="s">
        <v>156</v>
      </c>
      <c r="D8263" s="105" t="s">
        <v>647</v>
      </c>
      <c r="E8263" s="87">
        <f t="shared" si="232"/>
        <v>7.588901240317055</v>
      </c>
      <c r="F8263" s="69">
        <f t="shared" si="232"/>
        <v>7.7433309636022987</v>
      </c>
      <c r="G8263" s="69">
        <f t="shared" si="232"/>
        <v>6.2527711354452098</v>
      </c>
      <c r="H8263" s="69">
        <f t="shared" si="232"/>
        <v>8.7769488921782823</v>
      </c>
      <c r="I8263" s="69">
        <f t="shared" si="232"/>
        <v>8.4844095022812098</v>
      </c>
      <c r="J8263" s="70">
        <f t="shared" si="232"/>
        <v>6.687045708078279</v>
      </c>
      <c r="K8263" s="118">
        <f>VLOOKUP(B8263,WB.GDP.2003,'WB (WDI)'!$AT$2,FALSE)</f>
        <v>13223.692965575072</v>
      </c>
      <c r="L8263" s="112">
        <f>VLOOKUP($B8263,WB.UNEMP.2003,'WB (WDI)'!$AT$2,FALSE)</f>
        <v>6.5599999427795401</v>
      </c>
    </row>
    <row r="8264" spans="1:12" x14ac:dyDescent="0.25">
      <c r="A8264" s="103">
        <v>2003</v>
      </c>
      <c r="B8264" s="104" t="s">
        <v>157</v>
      </c>
      <c r="C8264" s="105" t="s">
        <v>158</v>
      </c>
      <c r="D8264" s="105" t="s">
        <v>647</v>
      </c>
      <c r="E8264" s="87" t="e">
        <f t="shared" si="232"/>
        <v>#N/A</v>
      </c>
      <c r="F8264" s="69" t="e">
        <f t="shared" si="232"/>
        <v>#N/A</v>
      </c>
      <c r="G8264" s="69" t="e">
        <f t="shared" si="232"/>
        <v>#N/A</v>
      </c>
      <c r="H8264" s="69" t="e">
        <f t="shared" si="232"/>
        <v>#N/A</v>
      </c>
      <c r="I8264" s="69" t="e">
        <f t="shared" si="232"/>
        <v>#N/A</v>
      </c>
      <c r="J8264" s="70" t="e">
        <f t="shared" si="232"/>
        <v>#N/A</v>
      </c>
      <c r="K8264" s="118" t="e">
        <f>VLOOKUP(B8264,WB.GDP.2003,'WB (WDI)'!$AT$2,FALSE)</f>
        <v>#N/A</v>
      </c>
      <c r="L8264" s="112">
        <f>VLOOKUP($B8264,WB.UNEMP.2003,'WB (WDI)'!$AT$2,FALSE)</f>
        <v>2.3299999237060498</v>
      </c>
    </row>
    <row r="8265" spans="1:12" x14ac:dyDescent="0.25">
      <c r="A8265" s="103">
        <v>2003</v>
      </c>
      <c r="B8265" s="104" t="s">
        <v>159</v>
      </c>
      <c r="C8265" s="105" t="s">
        <v>160</v>
      </c>
      <c r="D8265" s="105" t="s">
        <v>647</v>
      </c>
      <c r="E8265" s="87" t="e">
        <f t="shared" si="232"/>
        <v>#N/A</v>
      </c>
      <c r="F8265" s="69" t="e">
        <f t="shared" si="232"/>
        <v>#N/A</v>
      </c>
      <c r="G8265" s="69" t="e">
        <f t="shared" si="232"/>
        <v>#N/A</v>
      </c>
      <c r="H8265" s="69" t="e">
        <f t="shared" si="232"/>
        <v>#N/A</v>
      </c>
      <c r="I8265" s="69" t="e">
        <f t="shared" si="232"/>
        <v>#N/A</v>
      </c>
      <c r="J8265" s="70" t="e">
        <f t="shared" si="232"/>
        <v>#N/A</v>
      </c>
      <c r="K8265" s="118">
        <f>VLOOKUP(B8265,WB.GDP.2003,'WB (WDI)'!$AT$2,FALSE)</f>
        <v>30107.179957990502</v>
      </c>
      <c r="L8265" s="112" t="e">
        <f>VLOOKUP($B8265,WB.UNEMP.2003,'WB (WDI)'!$AT$2,FALSE)</f>
        <v>#N/A</v>
      </c>
    </row>
    <row r="8266" spans="1:12" x14ac:dyDescent="0.25">
      <c r="A8266" s="103">
        <v>2003</v>
      </c>
      <c r="B8266" s="104" t="s">
        <v>161</v>
      </c>
      <c r="C8266" s="105" t="s">
        <v>162</v>
      </c>
      <c r="D8266" s="105" t="s">
        <v>647</v>
      </c>
      <c r="E8266" s="87" t="e">
        <f t="shared" si="232"/>
        <v>#N/A</v>
      </c>
      <c r="F8266" s="69" t="e">
        <f t="shared" si="232"/>
        <v>#N/A</v>
      </c>
      <c r="G8266" s="69" t="e">
        <f t="shared" si="232"/>
        <v>#N/A</v>
      </c>
      <c r="H8266" s="69" t="e">
        <f t="shared" si="232"/>
        <v>#N/A</v>
      </c>
      <c r="I8266" s="69" t="e">
        <f t="shared" si="232"/>
        <v>#N/A</v>
      </c>
      <c r="J8266" s="70" t="e">
        <f t="shared" si="232"/>
        <v>#N/A</v>
      </c>
      <c r="K8266" s="118">
        <f>VLOOKUP(B8266,WB.GDP.2003,'WB (WDI)'!$AT$2,FALSE)</f>
        <v>9863.0047695895173</v>
      </c>
      <c r="L8266" s="112" t="e">
        <f>VLOOKUP($B8266,WB.UNEMP.2003,'WB (WDI)'!$AT$2,FALSE)</f>
        <v>#N/A</v>
      </c>
    </row>
    <row r="8267" spans="1:12" x14ac:dyDescent="0.25">
      <c r="A8267" s="103">
        <v>2003</v>
      </c>
      <c r="B8267" s="104" t="s">
        <v>163</v>
      </c>
      <c r="C8267" s="105" t="s">
        <v>164</v>
      </c>
      <c r="D8267" s="105" t="s">
        <v>647</v>
      </c>
      <c r="E8267" s="87">
        <f t="shared" si="232"/>
        <v>6.4208064585993636</v>
      </c>
      <c r="F8267" s="69">
        <f t="shared" si="232"/>
        <v>8.0544768657792378</v>
      </c>
      <c r="G8267" s="69">
        <f t="shared" si="232"/>
        <v>4.4104645579968063</v>
      </c>
      <c r="H8267" s="69">
        <f t="shared" si="232"/>
        <v>5.9429856975958648</v>
      </c>
      <c r="I8267" s="69">
        <f t="shared" si="232"/>
        <v>6.8702298802484858</v>
      </c>
      <c r="J8267" s="70">
        <f t="shared" si="232"/>
        <v>6.8258752913764296</v>
      </c>
      <c r="K8267" s="118">
        <f>VLOOKUP(B8267,WB.GDP.2003,'WB (WDI)'!$AT$2,FALSE)</f>
        <v>9424.7952535104505</v>
      </c>
      <c r="L8267" s="112">
        <f>VLOOKUP($B8267,WB.UNEMP.2003,'WB (WDI)'!$AT$2,FALSE)</f>
        <v>6.9400000572204599</v>
      </c>
    </row>
    <row r="8268" spans="1:12" x14ac:dyDescent="0.25">
      <c r="A8268" s="103">
        <v>2003</v>
      </c>
      <c r="B8268" s="104" t="s">
        <v>165</v>
      </c>
      <c r="C8268" s="105" t="s">
        <v>166</v>
      </c>
      <c r="D8268" s="105" t="s">
        <v>647</v>
      </c>
      <c r="E8268" s="87">
        <f t="shared" ref="E8268:J8277" si="233">IF(ISNUMBER(VLOOKUP($B8268,EFW.2003,3,FALSE))=TRUE,VLOOKUP($B8268,EFW.2003,E$2,FALSE),NA())</f>
        <v>6.3308030675237319</v>
      </c>
      <c r="F8268" s="69">
        <f t="shared" si="233"/>
        <v>8.4895511477426719</v>
      </c>
      <c r="G8268" s="69">
        <f t="shared" si="233"/>
        <v>3.8084481983064187</v>
      </c>
      <c r="H8268" s="69">
        <f t="shared" si="233"/>
        <v>5.8174005861780094</v>
      </c>
      <c r="I8268" s="69">
        <f t="shared" si="233"/>
        <v>7.5167420032124594</v>
      </c>
      <c r="J8268" s="70">
        <f t="shared" si="233"/>
        <v>6.0218734021790992</v>
      </c>
      <c r="K8268" s="118">
        <f>VLOOKUP(B8268,WB.GDP.2003,'WB (WDI)'!$AT$2,FALSE)</f>
        <v>8625.7925111120803</v>
      </c>
      <c r="L8268" s="112">
        <f>VLOOKUP($B8268,WB.UNEMP.2003,'WB (WDI)'!$AT$2,FALSE)</f>
        <v>5.6599998474121103</v>
      </c>
    </row>
    <row r="8269" spans="1:12" x14ac:dyDescent="0.25">
      <c r="A8269" s="103">
        <v>2003</v>
      </c>
      <c r="B8269" s="104" t="s">
        <v>167</v>
      </c>
      <c r="C8269" s="105" t="s">
        <v>168</v>
      </c>
      <c r="D8269" s="105" t="s">
        <v>647</v>
      </c>
      <c r="E8269" s="87">
        <f t="shared" si="233"/>
        <v>7.5431606377758893</v>
      </c>
      <c r="F8269" s="69">
        <f t="shared" si="233"/>
        <v>8.6109800399423762</v>
      </c>
      <c r="G8269" s="69">
        <f t="shared" si="233"/>
        <v>4.8195766647334359</v>
      </c>
      <c r="H8269" s="69">
        <f t="shared" si="233"/>
        <v>9.5911214143304964</v>
      </c>
      <c r="I8269" s="69">
        <f t="shared" si="233"/>
        <v>8.1450617471931768</v>
      </c>
      <c r="J8269" s="70">
        <f t="shared" si="233"/>
        <v>6.5490633226799631</v>
      </c>
      <c r="K8269" s="118">
        <f>VLOOKUP(B8269,WB.GDP.2003,'WB (WDI)'!$AT$2,FALSE)</f>
        <v>6694.6516906143916</v>
      </c>
      <c r="L8269" s="112">
        <f>VLOOKUP($B8269,WB.UNEMP.2003,'WB (WDI)'!$AT$2,FALSE)</f>
        <v>6.2600002288818404</v>
      </c>
    </row>
    <row r="8270" spans="1:12" x14ac:dyDescent="0.25">
      <c r="A8270" s="103">
        <v>2003</v>
      </c>
      <c r="B8270" s="104" t="s">
        <v>169</v>
      </c>
      <c r="C8270" s="105" t="s">
        <v>170</v>
      </c>
      <c r="D8270" s="105" t="s">
        <v>647</v>
      </c>
      <c r="E8270" s="87" t="e">
        <f t="shared" si="233"/>
        <v>#N/A</v>
      </c>
      <c r="F8270" s="69" t="e">
        <f t="shared" si="233"/>
        <v>#N/A</v>
      </c>
      <c r="G8270" s="69" t="e">
        <f t="shared" si="233"/>
        <v>#N/A</v>
      </c>
      <c r="H8270" s="69" t="e">
        <f t="shared" si="233"/>
        <v>#N/A</v>
      </c>
      <c r="I8270" s="69" t="e">
        <f t="shared" si="233"/>
        <v>#N/A</v>
      </c>
      <c r="J8270" s="70" t="e">
        <f t="shared" si="233"/>
        <v>#N/A</v>
      </c>
      <c r="K8270" s="118" t="e">
        <f>VLOOKUP(B8270,WB.GDP.2003,'WB (WDI)'!$AT$2,FALSE)</f>
        <v>#N/A</v>
      </c>
      <c r="L8270" s="112" t="e">
        <f>VLOOKUP($B8270,WB.UNEMP.2003,'WB (WDI)'!$AT$2,FALSE)</f>
        <v>#N/A</v>
      </c>
    </row>
    <row r="8271" spans="1:12" x14ac:dyDescent="0.25">
      <c r="A8271" s="103">
        <v>2003</v>
      </c>
      <c r="B8271" s="104" t="s">
        <v>171</v>
      </c>
      <c r="C8271" s="105" t="s">
        <v>172</v>
      </c>
      <c r="D8271" s="105" t="s">
        <v>647</v>
      </c>
      <c r="E8271" s="87" t="e">
        <f t="shared" si="233"/>
        <v>#N/A</v>
      </c>
      <c r="F8271" s="69" t="e">
        <f t="shared" si="233"/>
        <v>#N/A</v>
      </c>
      <c r="G8271" s="69" t="e">
        <f t="shared" si="233"/>
        <v>#N/A</v>
      </c>
      <c r="H8271" s="69" t="e">
        <f t="shared" si="233"/>
        <v>#N/A</v>
      </c>
      <c r="I8271" s="69" t="e">
        <f t="shared" si="233"/>
        <v>#N/A</v>
      </c>
      <c r="J8271" s="70" t="e">
        <f t="shared" si="233"/>
        <v>#N/A</v>
      </c>
      <c r="K8271" s="118" t="e">
        <f>VLOOKUP(B8271,WB.GDP.2003,'WB (WDI)'!$AT$2,FALSE)</f>
        <v>#N/A</v>
      </c>
      <c r="L8271" s="112" t="e">
        <f>VLOOKUP($B8271,WB.UNEMP.2003,'WB (WDI)'!$AT$2,FALSE)</f>
        <v>#N/A</v>
      </c>
    </row>
    <row r="8272" spans="1:12" x14ac:dyDescent="0.25">
      <c r="A8272" s="103">
        <v>2003</v>
      </c>
      <c r="B8272" s="104" t="s">
        <v>173</v>
      </c>
      <c r="C8272" s="105" t="s">
        <v>174</v>
      </c>
      <c r="D8272" s="105" t="s">
        <v>647</v>
      </c>
      <c r="E8272" s="87" t="e">
        <f t="shared" si="233"/>
        <v>#N/A</v>
      </c>
      <c r="F8272" s="69" t="e">
        <f t="shared" si="233"/>
        <v>#N/A</v>
      </c>
      <c r="G8272" s="69" t="e">
        <f t="shared" si="233"/>
        <v>#N/A</v>
      </c>
      <c r="H8272" s="69" t="e">
        <f t="shared" si="233"/>
        <v>#N/A</v>
      </c>
      <c r="I8272" s="69" t="e">
        <f t="shared" si="233"/>
        <v>#N/A</v>
      </c>
      <c r="J8272" s="70" t="e">
        <f t="shared" si="233"/>
        <v>#N/A</v>
      </c>
      <c r="K8272" s="118">
        <f>VLOOKUP(B8272,WB.GDP.2003,'WB (WDI)'!$AT$2,FALSE)</f>
        <v>12738.660742335867</v>
      </c>
      <c r="L8272" s="112" t="e">
        <f>VLOOKUP($B8272,WB.UNEMP.2003,'WB (WDI)'!$AT$2,FALSE)</f>
        <v>#N/A</v>
      </c>
    </row>
    <row r="8273" spans="1:12" x14ac:dyDescent="0.25">
      <c r="A8273" s="103">
        <v>2003</v>
      </c>
      <c r="B8273" s="104" t="s">
        <v>175</v>
      </c>
      <c r="C8273" s="105" t="s">
        <v>176</v>
      </c>
      <c r="D8273" s="105" t="s">
        <v>647</v>
      </c>
      <c r="E8273" s="87" t="e">
        <f t="shared" si="233"/>
        <v>#N/A</v>
      </c>
      <c r="F8273" s="69" t="e">
        <f t="shared" si="233"/>
        <v>#N/A</v>
      </c>
      <c r="G8273" s="69" t="e">
        <f t="shared" si="233"/>
        <v>#N/A</v>
      </c>
      <c r="H8273" s="69" t="e">
        <f t="shared" si="233"/>
        <v>#N/A</v>
      </c>
      <c r="I8273" s="69" t="e">
        <f t="shared" si="233"/>
        <v>#N/A</v>
      </c>
      <c r="J8273" s="70" t="e">
        <f t="shared" si="233"/>
        <v>#N/A</v>
      </c>
      <c r="K8273" s="118" t="e">
        <f>VLOOKUP(B8273,WB.GDP.2003,'WB (WDI)'!$AT$2,FALSE)</f>
        <v>#N/A</v>
      </c>
      <c r="L8273" s="112" t="e">
        <f>VLOOKUP($B8273,WB.UNEMP.2003,'WB (WDI)'!$AT$2,FALSE)</f>
        <v>#N/A</v>
      </c>
    </row>
    <row r="8274" spans="1:12" x14ac:dyDescent="0.25">
      <c r="A8274" s="103">
        <v>2003</v>
      </c>
      <c r="B8274" s="104" t="s">
        <v>177</v>
      </c>
      <c r="C8274" s="105" t="s">
        <v>178</v>
      </c>
      <c r="D8274" s="105" t="s">
        <v>647</v>
      </c>
      <c r="E8274" s="87">
        <f t="shared" si="233"/>
        <v>7.2863633945207535</v>
      </c>
      <c r="F8274" s="69">
        <f t="shared" si="233"/>
        <v>8.8257581239298482</v>
      </c>
      <c r="G8274" s="69">
        <f t="shared" si="233"/>
        <v>4.0365270390684511</v>
      </c>
      <c r="H8274" s="69">
        <f t="shared" si="233"/>
        <v>9.179450668176834</v>
      </c>
      <c r="I8274" s="69">
        <f t="shared" si="233"/>
        <v>8.137562508005507</v>
      </c>
      <c r="J8274" s="70">
        <f t="shared" si="233"/>
        <v>6.252518633423132</v>
      </c>
      <c r="K8274" s="118">
        <f>VLOOKUP(B8274,WB.GDP.2003,'WB (WDI)'!$AT$2,FALSE)</f>
        <v>6611.6173948754185</v>
      </c>
      <c r="L8274" s="112">
        <f>VLOOKUP($B8274,WB.UNEMP.2003,'WB (WDI)'!$AT$2,FALSE)</f>
        <v>2.8099999427795401</v>
      </c>
    </row>
    <row r="8275" spans="1:12" x14ac:dyDescent="0.25">
      <c r="A8275" s="103">
        <v>2003</v>
      </c>
      <c r="B8275" s="104" t="s">
        <v>179</v>
      </c>
      <c r="C8275" s="105" t="s">
        <v>180</v>
      </c>
      <c r="D8275" s="105" t="s">
        <v>647</v>
      </c>
      <c r="E8275" s="87">
        <f t="shared" si="233"/>
        <v>6.0887361082591784</v>
      </c>
      <c r="F8275" s="69">
        <f t="shared" si="233"/>
        <v>3.3848249592239981</v>
      </c>
      <c r="G8275" s="69">
        <f t="shared" si="233"/>
        <v>4.7488482466266086</v>
      </c>
      <c r="H8275" s="69">
        <f t="shared" si="233"/>
        <v>7.7420312882294677</v>
      </c>
      <c r="I8275" s="69">
        <f t="shared" si="233"/>
        <v>7.5066525883892279</v>
      </c>
      <c r="J8275" s="70">
        <f t="shared" si="233"/>
        <v>7.0613234588265881</v>
      </c>
      <c r="K8275" s="118">
        <f>VLOOKUP(B8275,WB.GDP.2003,'WB (WDI)'!$AT$2,FALSE)</f>
        <v>8009.6957448146222</v>
      </c>
      <c r="L8275" s="112">
        <f>VLOOKUP($B8275,WB.UNEMP.2003,'WB (WDI)'!$AT$2,FALSE)</f>
        <v>11.6099996566772</v>
      </c>
    </row>
    <row r="8276" spans="1:12" x14ac:dyDescent="0.25">
      <c r="A8276" s="103">
        <v>2003</v>
      </c>
      <c r="B8276" s="104" t="s">
        <v>181</v>
      </c>
      <c r="C8276" s="105" t="s">
        <v>182</v>
      </c>
      <c r="D8276" s="105" t="s">
        <v>647</v>
      </c>
      <c r="E8276" s="87">
        <f t="shared" si="233"/>
        <v>6.5525320971874095</v>
      </c>
      <c r="F8276" s="69">
        <f t="shared" si="233"/>
        <v>8.8922631033494017</v>
      </c>
      <c r="G8276" s="69">
        <f t="shared" si="233"/>
        <v>2.9169192622405009</v>
      </c>
      <c r="H8276" s="69">
        <f t="shared" si="233"/>
        <v>6.865667810062849</v>
      </c>
      <c r="I8276" s="69">
        <f t="shared" si="233"/>
        <v>7.0860616573702675</v>
      </c>
      <c r="J8276" s="70">
        <f t="shared" si="233"/>
        <v>7.0017486529140305</v>
      </c>
      <c r="K8276" s="118">
        <f>VLOOKUP(B8276,WB.GDP.2003,'WB (WDI)'!$AT$2,FALSE)</f>
        <v>2654.2061992570248</v>
      </c>
      <c r="L8276" s="112">
        <f>VLOOKUP($B8276,WB.UNEMP.2003,'WB (WDI)'!$AT$2,FALSE)</f>
        <v>11.800000190734901</v>
      </c>
    </row>
    <row r="8277" spans="1:12" x14ac:dyDescent="0.25">
      <c r="A8277" s="103">
        <v>2003</v>
      </c>
      <c r="B8277" s="104" t="s">
        <v>183</v>
      </c>
      <c r="C8277" s="105" t="s">
        <v>184</v>
      </c>
      <c r="D8277" s="105" t="s">
        <v>647</v>
      </c>
      <c r="E8277" s="87">
        <f t="shared" si="233"/>
        <v>7.165041281651372</v>
      </c>
      <c r="F8277" s="69">
        <f t="shared" si="233"/>
        <v>8.6651509038419938</v>
      </c>
      <c r="G8277" s="69">
        <f t="shared" si="233"/>
        <v>3.9359691687133957</v>
      </c>
      <c r="H8277" s="69">
        <f t="shared" si="233"/>
        <v>9.080986386129684</v>
      </c>
      <c r="I8277" s="69">
        <f t="shared" si="233"/>
        <v>7.5705875003893484</v>
      </c>
      <c r="J8277" s="70">
        <f t="shared" si="233"/>
        <v>6.5725124491824367</v>
      </c>
      <c r="K8277" s="118">
        <f>VLOOKUP(B8277,WB.GDP.2003,'WB (WDI)'!$AT$2,FALSE)</f>
        <v>4235.6255212408369</v>
      </c>
      <c r="L8277" s="112">
        <f>VLOOKUP($B8277,WB.UNEMP.2003,'WB (WDI)'!$AT$2,FALSE)</f>
        <v>5.3000001907348597</v>
      </c>
    </row>
    <row r="8278" spans="1:12" x14ac:dyDescent="0.25">
      <c r="A8278" s="103">
        <v>2003</v>
      </c>
      <c r="B8278" s="104" t="s">
        <v>185</v>
      </c>
      <c r="C8278" s="105" t="s">
        <v>186</v>
      </c>
      <c r="D8278" s="105" t="s">
        <v>647</v>
      </c>
      <c r="E8278" s="87">
        <f t="shared" ref="E8278:J8287" si="234">IF(ISNUMBER(VLOOKUP($B8278,EFW.2003,3,FALSE))=TRUE,VLOOKUP($B8278,EFW.2003,E$2,FALSE),NA())</f>
        <v>7.4314723021216906</v>
      </c>
      <c r="F8278" s="69">
        <f t="shared" si="234"/>
        <v>7.6265748560470374</v>
      </c>
      <c r="G8278" s="69">
        <f t="shared" si="234"/>
        <v>5.2501862919704276</v>
      </c>
      <c r="H8278" s="69">
        <f t="shared" si="234"/>
        <v>8.9784775326187187</v>
      </c>
      <c r="I8278" s="69">
        <f t="shared" si="234"/>
        <v>7.6660415569107414</v>
      </c>
      <c r="J8278" s="70">
        <f t="shared" si="234"/>
        <v>7.6360812730615315</v>
      </c>
      <c r="K8278" s="118">
        <f>VLOOKUP(B8278,WB.GDP.2003,'WB (WDI)'!$AT$2,FALSE)</f>
        <v>9810.0935995060954</v>
      </c>
      <c r="L8278" s="112">
        <f>VLOOKUP($B8278,WB.UNEMP.2003,'WB (WDI)'!$AT$2,FALSE)</f>
        <v>11.7399997711182</v>
      </c>
    </row>
    <row r="8279" spans="1:12" x14ac:dyDescent="0.25">
      <c r="A8279" s="103">
        <v>2003</v>
      </c>
      <c r="B8279" s="104" t="s">
        <v>187</v>
      </c>
      <c r="C8279" s="105" t="s">
        <v>188</v>
      </c>
      <c r="D8279" s="105" t="s">
        <v>647</v>
      </c>
      <c r="E8279" s="87" t="e">
        <f t="shared" si="234"/>
        <v>#N/A</v>
      </c>
      <c r="F8279" s="69" t="e">
        <f t="shared" si="234"/>
        <v>#N/A</v>
      </c>
      <c r="G8279" s="69" t="e">
        <f t="shared" si="234"/>
        <v>#N/A</v>
      </c>
      <c r="H8279" s="69" t="e">
        <f t="shared" si="234"/>
        <v>#N/A</v>
      </c>
      <c r="I8279" s="69" t="e">
        <f t="shared" si="234"/>
        <v>#N/A</v>
      </c>
      <c r="J8279" s="70" t="e">
        <f t="shared" si="234"/>
        <v>#N/A</v>
      </c>
      <c r="K8279" s="118" t="e">
        <f>VLOOKUP(B8279,WB.GDP.2003,'WB (WDI)'!$AT$2,FALSE)</f>
        <v>#N/A</v>
      </c>
      <c r="L8279" s="112" t="e">
        <f>VLOOKUP($B8279,WB.UNEMP.2003,'WB (WDI)'!$AT$2,FALSE)</f>
        <v>#N/A</v>
      </c>
    </row>
    <row r="8280" spans="1:12" x14ac:dyDescent="0.25">
      <c r="A8280" s="103">
        <v>2003</v>
      </c>
      <c r="B8280" s="104" t="s">
        <v>189</v>
      </c>
      <c r="C8280" s="105" t="s">
        <v>190</v>
      </c>
      <c r="D8280" s="105" t="s">
        <v>647</v>
      </c>
      <c r="E8280" s="87">
        <f t="shared" si="234"/>
        <v>6.7637891314726684</v>
      </c>
      <c r="F8280" s="69">
        <f t="shared" si="234"/>
        <v>7.4371404552938714</v>
      </c>
      <c r="G8280" s="69">
        <f t="shared" si="234"/>
        <v>4.7131061673235299</v>
      </c>
      <c r="H8280" s="69">
        <f t="shared" si="234"/>
        <v>7.6348542431332085</v>
      </c>
      <c r="I8280" s="69">
        <f t="shared" si="234"/>
        <v>7.087834218086198</v>
      </c>
      <c r="J8280" s="70">
        <f t="shared" si="234"/>
        <v>6.9460105735265394</v>
      </c>
      <c r="K8280" s="118">
        <f>VLOOKUP(B8280,WB.GDP.2003,'WB (WDI)'!$AT$2,FALSE)</f>
        <v>17262.385535499023</v>
      </c>
      <c r="L8280" s="112">
        <f>VLOOKUP($B8280,WB.UNEMP.2003,'WB (WDI)'!$AT$2,FALSE)</f>
        <v>3.46000003814697</v>
      </c>
    </row>
    <row r="8281" spans="1:12" x14ac:dyDescent="0.25">
      <c r="A8281" s="103">
        <v>2003</v>
      </c>
      <c r="B8281" s="104" t="s">
        <v>191</v>
      </c>
      <c r="C8281" s="105" t="s">
        <v>192</v>
      </c>
      <c r="D8281" s="105" t="s">
        <v>647</v>
      </c>
      <c r="E8281" s="87" t="e">
        <f t="shared" si="234"/>
        <v>#N/A</v>
      </c>
      <c r="F8281" s="69" t="e">
        <f t="shared" si="234"/>
        <v>#N/A</v>
      </c>
      <c r="G8281" s="69" t="e">
        <f t="shared" si="234"/>
        <v>#N/A</v>
      </c>
      <c r="H8281" s="69" t="e">
        <f t="shared" si="234"/>
        <v>#N/A</v>
      </c>
      <c r="I8281" s="69" t="e">
        <f t="shared" si="234"/>
        <v>#N/A</v>
      </c>
      <c r="J8281" s="70" t="e">
        <f t="shared" si="234"/>
        <v>#N/A</v>
      </c>
      <c r="K8281" s="118" t="e">
        <f>VLOOKUP(B8281,WB.GDP.2003,'WB (WDI)'!$AT$2,FALSE)</f>
        <v>#N/A</v>
      </c>
      <c r="L8281" s="112" t="e">
        <f>VLOOKUP($B8281,WB.UNEMP.2003,'WB (WDI)'!$AT$2,FALSE)</f>
        <v>#N/A</v>
      </c>
    </row>
    <row r="8282" spans="1:12" x14ac:dyDescent="0.25">
      <c r="A8282" s="103">
        <v>2003</v>
      </c>
      <c r="B8282" s="104" t="s">
        <v>193</v>
      </c>
      <c r="C8282" s="105" t="s">
        <v>194</v>
      </c>
      <c r="D8282" s="105" t="s">
        <v>647</v>
      </c>
      <c r="E8282" s="87">
        <f t="shared" si="234"/>
        <v>7.403489217054843</v>
      </c>
      <c r="F8282" s="69">
        <f t="shared" si="234"/>
        <v>8.5321179750902978</v>
      </c>
      <c r="G8282" s="69">
        <f t="shared" si="234"/>
        <v>4.1016991596659658</v>
      </c>
      <c r="H8282" s="69">
        <f t="shared" si="234"/>
        <v>8.9667484866722393</v>
      </c>
      <c r="I8282" s="69">
        <f t="shared" si="234"/>
        <v>8.441082112777778</v>
      </c>
      <c r="J8282" s="70">
        <f t="shared" si="234"/>
        <v>6.9757983510679402</v>
      </c>
      <c r="K8282" s="118">
        <f>VLOOKUP(B8282,WB.GDP.2003,'WB (WDI)'!$AT$2,FALSE)</f>
        <v>4043.3084672230666</v>
      </c>
      <c r="L8282" s="112">
        <f>VLOOKUP($B8282,WB.UNEMP.2003,'WB (WDI)'!$AT$2,FALSE)</f>
        <v>7.5999999046325701</v>
      </c>
    </row>
    <row r="8283" spans="1:12" x14ac:dyDescent="0.25">
      <c r="A8283" s="103">
        <v>2003</v>
      </c>
      <c r="B8283" s="104" t="s">
        <v>195</v>
      </c>
      <c r="C8283" s="105" t="s">
        <v>196</v>
      </c>
      <c r="D8283" s="105" t="s">
        <v>647</v>
      </c>
      <c r="E8283" s="87">
        <f t="shared" si="234"/>
        <v>7.69046569529511</v>
      </c>
      <c r="F8283" s="69">
        <f t="shared" si="234"/>
        <v>8.1115910959409767</v>
      </c>
      <c r="G8283" s="69">
        <f t="shared" si="234"/>
        <v>5.2971360908434457</v>
      </c>
      <c r="H8283" s="69">
        <f t="shared" si="234"/>
        <v>9.7547527423971161</v>
      </c>
      <c r="I8283" s="69">
        <f t="shared" si="234"/>
        <v>8.355830028171269</v>
      </c>
      <c r="J8283" s="70">
        <f t="shared" si="234"/>
        <v>6.9330185191227462</v>
      </c>
      <c r="K8283" s="118">
        <f>VLOOKUP(B8283,WB.GDP.2003,'WB (WDI)'!$AT$2,FALSE)</f>
        <v>14680.78663956787</v>
      </c>
      <c r="L8283" s="112">
        <f>VLOOKUP($B8283,WB.UNEMP.2003,'WB (WDI)'!$AT$2,FALSE)</f>
        <v>3.8099999427795401</v>
      </c>
    </row>
    <row r="8284" spans="1:12" x14ac:dyDescent="0.25">
      <c r="A8284" s="103">
        <v>2003</v>
      </c>
      <c r="B8284" s="104" t="s">
        <v>197</v>
      </c>
      <c r="C8284" s="105" t="s">
        <v>198</v>
      </c>
      <c r="D8284" s="105" t="s">
        <v>647</v>
      </c>
      <c r="E8284" s="87">
        <f t="shared" si="234"/>
        <v>6.804878641286777</v>
      </c>
      <c r="F8284" s="69">
        <f t="shared" si="234"/>
        <v>8.8339613539582125</v>
      </c>
      <c r="G8284" s="69">
        <f t="shared" si="234"/>
        <v>4.0915574440428637</v>
      </c>
      <c r="H8284" s="69">
        <f t="shared" si="234"/>
        <v>8.1077989989857606</v>
      </c>
      <c r="I8284" s="69">
        <f t="shared" si="234"/>
        <v>7.8964968365967723</v>
      </c>
      <c r="J8284" s="70">
        <f t="shared" si="234"/>
        <v>5.0945785728502768</v>
      </c>
      <c r="K8284" s="118">
        <f>VLOOKUP(B8284,WB.GDP.2003,'WB (WDI)'!$AT$2,FALSE)</f>
        <v>8335.9686620763641</v>
      </c>
      <c r="L8284" s="112">
        <f>VLOOKUP($B8284,WB.UNEMP.2003,'WB (WDI)'!$AT$2,FALSE)</f>
        <v>6.8099999427795401</v>
      </c>
    </row>
    <row r="8285" spans="1:12" x14ac:dyDescent="0.25">
      <c r="A8285" s="103">
        <v>2003</v>
      </c>
      <c r="B8285" s="104" t="s">
        <v>199</v>
      </c>
      <c r="C8285" s="105" t="s">
        <v>200</v>
      </c>
      <c r="D8285" s="105" t="s">
        <v>647</v>
      </c>
      <c r="E8285" s="87">
        <f t="shared" si="234"/>
        <v>7.7326645268437009</v>
      </c>
      <c r="F8285" s="69">
        <f t="shared" si="234"/>
        <v>8.156545933260599</v>
      </c>
      <c r="G8285" s="69">
        <f t="shared" si="234"/>
        <v>5.1466149939086536</v>
      </c>
      <c r="H8285" s="69">
        <f t="shared" si="234"/>
        <v>9.5602971339615053</v>
      </c>
      <c r="I8285" s="69">
        <f t="shared" si="234"/>
        <v>8.6238109076501708</v>
      </c>
      <c r="J8285" s="70">
        <f t="shared" si="234"/>
        <v>7.1760536654375748</v>
      </c>
      <c r="K8285" s="118">
        <f>VLOOKUP(B8285,WB.GDP.2003,'WB (WDI)'!$AT$2,FALSE)</f>
        <v>6861.828362861821</v>
      </c>
      <c r="L8285" s="112">
        <f>VLOOKUP($B8285,WB.UNEMP.2003,'WB (WDI)'!$AT$2,FALSE)</f>
        <v>4.78999996185303</v>
      </c>
    </row>
    <row r="8286" spans="1:12" x14ac:dyDescent="0.25">
      <c r="A8286" s="103">
        <v>2003</v>
      </c>
      <c r="B8286" s="104" t="s">
        <v>201</v>
      </c>
      <c r="C8286" s="105" t="s">
        <v>202</v>
      </c>
      <c r="D8286" s="105" t="s">
        <v>647</v>
      </c>
      <c r="E8286" s="87" t="e">
        <f t="shared" si="234"/>
        <v>#N/A</v>
      </c>
      <c r="F8286" s="69" t="e">
        <f t="shared" si="234"/>
        <v>#N/A</v>
      </c>
      <c r="G8286" s="69" t="e">
        <f t="shared" si="234"/>
        <v>#N/A</v>
      </c>
      <c r="H8286" s="69" t="e">
        <f t="shared" si="234"/>
        <v>#N/A</v>
      </c>
      <c r="I8286" s="69" t="e">
        <f t="shared" si="234"/>
        <v>#N/A</v>
      </c>
      <c r="J8286" s="70" t="e">
        <f t="shared" si="234"/>
        <v>#N/A</v>
      </c>
      <c r="K8286" s="118">
        <f>VLOOKUP(B8286,WB.GDP.2003,'WB (WDI)'!$AT$2,FALSE)</f>
        <v>32206.464885645033</v>
      </c>
      <c r="L8286" s="112">
        <f>VLOOKUP($B8286,WB.UNEMP.2003,'WB (WDI)'!$AT$2,FALSE)</f>
        <v>11.7799997329712</v>
      </c>
    </row>
    <row r="8287" spans="1:12" x14ac:dyDescent="0.25">
      <c r="A8287" s="103">
        <v>2003</v>
      </c>
      <c r="B8287" s="104" t="s">
        <v>203</v>
      </c>
      <c r="C8287" s="105" t="s">
        <v>204</v>
      </c>
      <c r="D8287" s="105" t="s">
        <v>647</v>
      </c>
      <c r="E8287" s="87" t="e">
        <f t="shared" si="234"/>
        <v>#N/A</v>
      </c>
      <c r="F8287" s="69" t="e">
        <f t="shared" si="234"/>
        <v>#N/A</v>
      </c>
      <c r="G8287" s="69" t="e">
        <f t="shared" si="234"/>
        <v>#N/A</v>
      </c>
      <c r="H8287" s="69" t="e">
        <f t="shared" si="234"/>
        <v>#N/A</v>
      </c>
      <c r="I8287" s="69" t="e">
        <f t="shared" si="234"/>
        <v>#N/A</v>
      </c>
      <c r="J8287" s="70" t="e">
        <f t="shared" si="234"/>
        <v>#N/A</v>
      </c>
      <c r="K8287" s="118" t="e">
        <f>VLOOKUP(B8287,WB.GDP.2003,'WB (WDI)'!$AT$2,FALSE)</f>
        <v>#N/A</v>
      </c>
      <c r="L8287" s="112" t="e">
        <f>VLOOKUP($B8287,WB.UNEMP.2003,'WB (WDI)'!$AT$2,FALSE)</f>
        <v>#N/A</v>
      </c>
    </row>
    <row r="8288" spans="1:12" x14ac:dyDescent="0.25">
      <c r="A8288" s="103">
        <v>2003</v>
      </c>
      <c r="B8288" s="104" t="s">
        <v>205</v>
      </c>
      <c r="C8288" s="105" t="s">
        <v>206</v>
      </c>
      <c r="D8288" s="105" t="s">
        <v>647</v>
      </c>
      <c r="E8288" s="87" t="e">
        <f t="shared" ref="E8288:J8297" si="235">IF(ISNUMBER(VLOOKUP($B8288,EFW.2003,3,FALSE))=TRUE,VLOOKUP($B8288,EFW.2003,E$2,FALSE),NA())</f>
        <v>#N/A</v>
      </c>
      <c r="F8288" s="69" t="e">
        <f t="shared" si="235"/>
        <v>#N/A</v>
      </c>
      <c r="G8288" s="69" t="e">
        <f t="shared" si="235"/>
        <v>#N/A</v>
      </c>
      <c r="H8288" s="69" t="e">
        <f t="shared" si="235"/>
        <v>#N/A</v>
      </c>
      <c r="I8288" s="69" t="e">
        <f t="shared" si="235"/>
        <v>#N/A</v>
      </c>
      <c r="J8288" s="70" t="e">
        <f t="shared" si="235"/>
        <v>#N/A</v>
      </c>
      <c r="K8288" s="118">
        <f>VLOOKUP(B8288,WB.GDP.2003,'WB (WDI)'!$AT$2,FALSE)</f>
        <v>21194.354062333801</v>
      </c>
      <c r="L8288" s="112" t="e">
        <f>VLOOKUP($B8288,WB.UNEMP.2003,'WB (WDI)'!$AT$2,FALSE)</f>
        <v>#N/A</v>
      </c>
    </row>
    <row r="8289" spans="1:12" x14ac:dyDescent="0.25">
      <c r="A8289" s="103">
        <v>2003</v>
      </c>
      <c r="B8289" s="104" t="s">
        <v>207</v>
      </c>
      <c r="C8289" s="105" t="s">
        <v>208</v>
      </c>
      <c r="D8289" s="105" t="s">
        <v>647</v>
      </c>
      <c r="E8289" s="87" t="e">
        <f t="shared" si="235"/>
        <v>#N/A</v>
      </c>
      <c r="F8289" s="69" t="e">
        <f t="shared" si="235"/>
        <v>#N/A</v>
      </c>
      <c r="G8289" s="69" t="e">
        <f t="shared" si="235"/>
        <v>#N/A</v>
      </c>
      <c r="H8289" s="69" t="e">
        <f t="shared" si="235"/>
        <v>#N/A</v>
      </c>
      <c r="I8289" s="69" t="e">
        <f t="shared" si="235"/>
        <v>#N/A</v>
      </c>
      <c r="J8289" s="70" t="e">
        <f t="shared" si="235"/>
        <v>#N/A</v>
      </c>
      <c r="K8289" s="118">
        <f>VLOOKUP(B8289,WB.GDP.2003,'WB (WDI)'!$AT$2,FALSE)</f>
        <v>12800.652783341684</v>
      </c>
      <c r="L8289" s="112">
        <f>VLOOKUP($B8289,WB.UNEMP.2003,'WB (WDI)'!$AT$2,FALSE)</f>
        <v>22.180000305175799</v>
      </c>
    </row>
    <row r="8290" spans="1:12" x14ac:dyDescent="0.25">
      <c r="A8290" s="103">
        <v>2003</v>
      </c>
      <c r="B8290" s="104" t="s">
        <v>209</v>
      </c>
      <c r="C8290" s="105" t="s">
        <v>210</v>
      </c>
      <c r="D8290" s="105" t="s">
        <v>647</v>
      </c>
      <c r="E8290" s="87" t="e">
        <f t="shared" si="235"/>
        <v>#N/A</v>
      </c>
      <c r="F8290" s="69" t="e">
        <f t="shared" si="235"/>
        <v>#N/A</v>
      </c>
      <c r="G8290" s="69" t="e">
        <f t="shared" si="235"/>
        <v>#N/A</v>
      </c>
      <c r="H8290" s="69" t="e">
        <f t="shared" si="235"/>
        <v>#N/A</v>
      </c>
      <c r="I8290" s="69" t="e">
        <f t="shared" si="235"/>
        <v>#N/A</v>
      </c>
      <c r="J8290" s="70" t="e">
        <f t="shared" si="235"/>
        <v>#N/A</v>
      </c>
      <c r="K8290" s="118" t="e">
        <f>VLOOKUP(B8290,WB.GDP.2003,'WB (WDI)'!$AT$2,FALSE)</f>
        <v>#N/A</v>
      </c>
      <c r="L8290" s="112" t="e">
        <f>VLOOKUP($B8290,WB.UNEMP.2003,'WB (WDI)'!$AT$2,FALSE)</f>
        <v>#N/A</v>
      </c>
    </row>
    <row r="8291" spans="1:12" x14ac:dyDescent="0.25">
      <c r="A8291" s="103">
        <v>2003</v>
      </c>
      <c r="B8291" s="104" t="s">
        <v>211</v>
      </c>
      <c r="C8291" s="105" t="s">
        <v>212</v>
      </c>
      <c r="D8291" s="105" t="s">
        <v>647</v>
      </c>
      <c r="E8291" s="87" t="e">
        <f t="shared" si="235"/>
        <v>#N/A</v>
      </c>
      <c r="F8291" s="69" t="e">
        <f t="shared" si="235"/>
        <v>#N/A</v>
      </c>
      <c r="G8291" s="69" t="e">
        <f t="shared" si="235"/>
        <v>#N/A</v>
      </c>
      <c r="H8291" s="69" t="e">
        <f t="shared" si="235"/>
        <v>#N/A</v>
      </c>
      <c r="I8291" s="69" t="e">
        <f t="shared" si="235"/>
        <v>#N/A</v>
      </c>
      <c r="J8291" s="70" t="e">
        <f t="shared" si="235"/>
        <v>#N/A</v>
      </c>
      <c r="K8291" s="118">
        <f>VLOOKUP(B8291,WB.GDP.2003,'WB (WDI)'!$AT$2,FALSE)</f>
        <v>10019.305213258975</v>
      </c>
      <c r="L8291" s="112">
        <f>VLOOKUP($B8291,WB.UNEMP.2003,'WB (WDI)'!$AT$2,FALSE)</f>
        <v>20.690000534057599</v>
      </c>
    </row>
    <row r="8292" spans="1:12" x14ac:dyDescent="0.25">
      <c r="A8292" s="103">
        <v>2003</v>
      </c>
      <c r="B8292" s="104" t="s">
        <v>213</v>
      </c>
      <c r="C8292" s="105" t="s">
        <v>214</v>
      </c>
      <c r="D8292" s="105" t="s">
        <v>647</v>
      </c>
      <c r="E8292" s="87" t="e">
        <f t="shared" si="235"/>
        <v>#N/A</v>
      </c>
      <c r="F8292" s="69" t="e">
        <f t="shared" si="235"/>
        <v>#N/A</v>
      </c>
      <c r="G8292" s="69" t="e">
        <f t="shared" si="235"/>
        <v>#N/A</v>
      </c>
      <c r="H8292" s="69" t="e">
        <f t="shared" si="235"/>
        <v>#N/A</v>
      </c>
      <c r="I8292" s="69" t="e">
        <f t="shared" si="235"/>
        <v>#N/A</v>
      </c>
      <c r="J8292" s="70" t="e">
        <f t="shared" si="235"/>
        <v>#N/A</v>
      </c>
      <c r="K8292" s="118" t="e">
        <f>VLOOKUP(B8292,WB.GDP.2003,'WB (WDI)'!$AT$2,FALSE)</f>
        <v>#N/A</v>
      </c>
      <c r="L8292" s="112" t="e">
        <f>VLOOKUP($B8292,WB.UNEMP.2003,'WB (WDI)'!$AT$2,FALSE)</f>
        <v>#N/A</v>
      </c>
    </row>
    <row r="8293" spans="1:12" x14ac:dyDescent="0.25">
      <c r="A8293" s="103">
        <v>2003</v>
      </c>
      <c r="B8293" s="104" t="s">
        <v>215</v>
      </c>
      <c r="C8293" s="105" t="s">
        <v>651</v>
      </c>
      <c r="D8293" s="105" t="s">
        <v>647</v>
      </c>
      <c r="E8293" s="87" t="e">
        <f t="shared" si="235"/>
        <v>#N/A</v>
      </c>
      <c r="F8293" s="69" t="e">
        <f t="shared" si="235"/>
        <v>#N/A</v>
      </c>
      <c r="G8293" s="69" t="e">
        <f t="shared" si="235"/>
        <v>#N/A</v>
      </c>
      <c r="H8293" s="69" t="e">
        <f t="shared" si="235"/>
        <v>#N/A</v>
      </c>
      <c r="I8293" s="69" t="e">
        <f t="shared" si="235"/>
        <v>#N/A</v>
      </c>
      <c r="J8293" s="70" t="e">
        <f t="shared" si="235"/>
        <v>#N/A</v>
      </c>
      <c r="K8293" s="118" t="e">
        <f>VLOOKUP(B8293,WB.GDP.2003,'WB (WDI)'!$AT$2,FALSE)</f>
        <v>#N/A</v>
      </c>
      <c r="L8293" s="112" t="e">
        <f>VLOOKUP($B8293,WB.UNEMP.2003,'WB (WDI)'!$AT$2,FALSE)</f>
        <v>#N/A</v>
      </c>
    </row>
    <row r="8294" spans="1:12" x14ac:dyDescent="0.25">
      <c r="A8294" s="103">
        <v>2003</v>
      </c>
      <c r="B8294" s="104" t="s">
        <v>216</v>
      </c>
      <c r="C8294" s="105" t="s">
        <v>217</v>
      </c>
      <c r="D8294" s="105" t="s">
        <v>647</v>
      </c>
      <c r="E8294" s="87" t="e">
        <f t="shared" si="235"/>
        <v>#N/A</v>
      </c>
      <c r="F8294" s="69" t="e">
        <f t="shared" si="235"/>
        <v>#N/A</v>
      </c>
      <c r="G8294" s="69" t="e">
        <f t="shared" si="235"/>
        <v>#N/A</v>
      </c>
      <c r="H8294" s="69" t="e">
        <f t="shared" si="235"/>
        <v>#N/A</v>
      </c>
      <c r="I8294" s="69" t="e">
        <f t="shared" si="235"/>
        <v>#N/A</v>
      </c>
      <c r="J8294" s="70" t="e">
        <f t="shared" si="235"/>
        <v>#N/A</v>
      </c>
      <c r="K8294" s="118">
        <f>VLOOKUP(B8294,WB.GDP.2003,'WB (WDI)'!$AT$2,FALSE)</f>
        <v>12923.865849781241</v>
      </c>
      <c r="L8294" s="112">
        <f>VLOOKUP($B8294,WB.UNEMP.2003,'WB (WDI)'!$AT$2,FALSE)</f>
        <v>10.300000190734901</v>
      </c>
    </row>
    <row r="8295" spans="1:12" x14ac:dyDescent="0.25">
      <c r="A8295" s="103">
        <v>2003</v>
      </c>
      <c r="B8295" s="104" t="s">
        <v>218</v>
      </c>
      <c r="C8295" s="105" t="s">
        <v>219</v>
      </c>
      <c r="D8295" s="105" t="s">
        <v>647</v>
      </c>
      <c r="E8295" s="87">
        <f t="shared" si="235"/>
        <v>7.2284302440047226</v>
      </c>
      <c r="F8295" s="69">
        <f t="shared" si="235"/>
        <v>6.6786763112130956</v>
      </c>
      <c r="G8295" s="69">
        <f t="shared" si="235"/>
        <v>4.884830498406636</v>
      </c>
      <c r="H8295" s="69">
        <f t="shared" si="235"/>
        <v>8.9739160350927705</v>
      </c>
      <c r="I8295" s="69">
        <f t="shared" si="235"/>
        <v>7.9705556980570051</v>
      </c>
      <c r="J8295" s="70">
        <f t="shared" si="235"/>
        <v>7.6341726772541056</v>
      </c>
      <c r="K8295" s="118">
        <f>VLOOKUP(B8295,WB.GDP.2003,'WB (WDI)'!$AT$2,FALSE)</f>
        <v>21541.704243688953</v>
      </c>
      <c r="L8295" s="112">
        <f>VLOOKUP($B8295,WB.UNEMP.2003,'WB (WDI)'!$AT$2,FALSE)</f>
        <v>3.7200000286102299</v>
      </c>
    </row>
    <row r="8296" spans="1:12" x14ac:dyDescent="0.25">
      <c r="A8296" s="103">
        <v>2003</v>
      </c>
      <c r="B8296" s="104" t="s">
        <v>220</v>
      </c>
      <c r="C8296" s="105" t="s">
        <v>221</v>
      </c>
      <c r="D8296" s="105" t="s">
        <v>647</v>
      </c>
      <c r="E8296" s="87" t="e">
        <f t="shared" si="235"/>
        <v>#N/A</v>
      </c>
      <c r="F8296" s="69" t="e">
        <f t="shared" si="235"/>
        <v>#N/A</v>
      </c>
      <c r="G8296" s="69" t="e">
        <f t="shared" si="235"/>
        <v>#N/A</v>
      </c>
      <c r="H8296" s="69" t="e">
        <f t="shared" si="235"/>
        <v>#N/A</v>
      </c>
      <c r="I8296" s="69" t="e">
        <f t="shared" si="235"/>
        <v>#N/A</v>
      </c>
      <c r="J8296" s="70" t="e">
        <f t="shared" si="235"/>
        <v>#N/A</v>
      </c>
      <c r="K8296" s="118" t="e">
        <f>VLOOKUP(B8296,WB.GDP.2003,'WB (WDI)'!$AT$2,FALSE)</f>
        <v>#N/A</v>
      </c>
      <c r="L8296" s="112" t="e">
        <f>VLOOKUP($B8296,WB.UNEMP.2003,'WB (WDI)'!$AT$2,FALSE)</f>
        <v>#N/A</v>
      </c>
    </row>
    <row r="8297" spans="1:12" x14ac:dyDescent="0.25">
      <c r="A8297" s="103">
        <v>2003</v>
      </c>
      <c r="B8297" s="104" t="s">
        <v>222</v>
      </c>
      <c r="C8297" s="105" t="s">
        <v>223</v>
      </c>
      <c r="D8297" s="105" t="s">
        <v>647</v>
      </c>
      <c r="E8297" s="87" t="e">
        <f t="shared" si="235"/>
        <v>#N/A</v>
      </c>
      <c r="F8297" s="69" t="e">
        <f t="shared" si="235"/>
        <v>#N/A</v>
      </c>
      <c r="G8297" s="69" t="e">
        <f t="shared" si="235"/>
        <v>#N/A</v>
      </c>
      <c r="H8297" s="69" t="e">
        <f t="shared" si="235"/>
        <v>#N/A</v>
      </c>
      <c r="I8297" s="69" t="e">
        <f t="shared" si="235"/>
        <v>#N/A</v>
      </c>
      <c r="J8297" s="70" t="e">
        <f t="shared" si="235"/>
        <v>#N/A</v>
      </c>
      <c r="K8297" s="118" t="e">
        <f>VLOOKUP(B8297,WB.GDP.2003,'WB (WDI)'!$AT$2,FALSE)</f>
        <v>#N/A</v>
      </c>
      <c r="L8297" s="112">
        <f>VLOOKUP($B8297,WB.UNEMP.2003,'WB (WDI)'!$AT$2,FALSE)</f>
        <v>6.8899998664856001</v>
      </c>
    </row>
    <row r="8298" spans="1:12" x14ac:dyDescent="0.25">
      <c r="A8298" s="103">
        <v>2003</v>
      </c>
      <c r="B8298" s="104" t="s">
        <v>224</v>
      </c>
      <c r="C8298" s="105" t="s">
        <v>225</v>
      </c>
      <c r="D8298" s="105" t="s">
        <v>647</v>
      </c>
      <c r="E8298" s="87">
        <f t="shared" ref="E8298:J8307" si="236">IF(ISNUMBER(VLOOKUP($B8298,EFW.2003,3,FALSE))=TRUE,VLOOKUP($B8298,EFW.2003,E$2,FALSE),NA())</f>
        <v>7.0612999748608729</v>
      </c>
      <c r="F8298" s="69">
        <f t="shared" si="236"/>
        <v>7.0436339572713482</v>
      </c>
      <c r="G8298" s="69">
        <f t="shared" si="236"/>
        <v>5.7475536266651837</v>
      </c>
      <c r="H8298" s="69">
        <f t="shared" si="236"/>
        <v>7.9844192819512312</v>
      </c>
      <c r="I8298" s="69">
        <f t="shared" si="236"/>
        <v>8.0925209456212706</v>
      </c>
      <c r="J8298" s="70">
        <f t="shared" si="236"/>
        <v>6.4383720627953309</v>
      </c>
      <c r="K8298" s="118">
        <f>VLOOKUP(B8298,WB.GDP.2003,'WB (WDI)'!$AT$2,FALSE)</f>
        <v>11877.373369126704</v>
      </c>
      <c r="L8298" s="112">
        <f>VLOOKUP($B8298,WB.UNEMP.2003,'WB (WDI)'!$AT$2,FALSE)</f>
        <v>16.659999847412099</v>
      </c>
    </row>
    <row r="8299" spans="1:12" x14ac:dyDescent="0.25">
      <c r="A8299" s="103">
        <v>2003</v>
      </c>
      <c r="B8299" s="104" t="s">
        <v>226</v>
      </c>
      <c r="C8299" s="105" t="s">
        <v>227</v>
      </c>
      <c r="D8299" s="105" t="s">
        <v>647</v>
      </c>
      <c r="E8299" s="87">
        <f t="shared" si="236"/>
        <v>4.4112048726850697</v>
      </c>
      <c r="F8299" s="69">
        <f t="shared" si="236"/>
        <v>4.8933368932416688</v>
      </c>
      <c r="G8299" s="69">
        <f t="shared" si="236"/>
        <v>3.3916730591409063</v>
      </c>
      <c r="H8299" s="69">
        <f t="shared" si="236"/>
        <v>4.860289137848163</v>
      </c>
      <c r="I8299" s="69">
        <f t="shared" si="236"/>
        <v>4.4588472277728002</v>
      </c>
      <c r="J8299" s="70">
        <f t="shared" si="236"/>
        <v>4.4518780454218101</v>
      </c>
      <c r="K8299" s="118" t="e">
        <f>VLOOKUP(B8299,WB.GDP.2003,'WB (WDI)'!$AT$2,FALSE)</f>
        <v>#N/A</v>
      </c>
      <c r="L8299" s="112">
        <f>VLOOKUP($B8299,WB.UNEMP.2003,'WB (WDI)'!$AT$2,FALSE)</f>
        <v>16.780000686645501</v>
      </c>
    </row>
    <row r="8300" spans="1:12" x14ac:dyDescent="0.25">
      <c r="A8300" s="103">
        <v>2003</v>
      </c>
      <c r="B8300" s="104" t="s">
        <v>228</v>
      </c>
      <c r="C8300" s="105" t="s">
        <v>229</v>
      </c>
      <c r="D8300" s="105" t="s">
        <v>616</v>
      </c>
      <c r="E8300" s="87" t="e">
        <f t="shared" si="236"/>
        <v>#N/A</v>
      </c>
      <c r="F8300" s="69" t="e">
        <f t="shared" si="236"/>
        <v>#N/A</v>
      </c>
      <c r="G8300" s="69" t="e">
        <f t="shared" si="236"/>
        <v>#N/A</v>
      </c>
      <c r="H8300" s="69" t="e">
        <f t="shared" si="236"/>
        <v>#N/A</v>
      </c>
      <c r="I8300" s="69" t="e">
        <f t="shared" si="236"/>
        <v>#N/A</v>
      </c>
      <c r="J8300" s="70" t="e">
        <f t="shared" si="236"/>
        <v>#N/A</v>
      </c>
      <c r="K8300" s="118">
        <f>VLOOKUP(B8300,WB.GDP.2003,'WB (WDI)'!$AT$2,FALSE)</f>
        <v>88727.311393739132</v>
      </c>
      <c r="L8300" s="112" t="e">
        <f>VLOOKUP($B8300,WB.UNEMP.2003,'WB (WDI)'!$AT$2,FALSE)</f>
        <v>#N/A</v>
      </c>
    </row>
    <row r="8301" spans="1:12" x14ac:dyDescent="0.25">
      <c r="A8301" s="103">
        <v>2003</v>
      </c>
      <c r="B8301" s="104" t="s">
        <v>230</v>
      </c>
      <c r="C8301" s="105" t="s">
        <v>231</v>
      </c>
      <c r="D8301" s="105" t="s">
        <v>616</v>
      </c>
      <c r="E8301" s="87">
        <f t="shared" si="236"/>
        <v>8.2644249311573539</v>
      </c>
      <c r="F8301" s="69">
        <f t="shared" si="236"/>
        <v>6.7687865229530857</v>
      </c>
      <c r="G8301" s="69">
        <f t="shared" si="236"/>
        <v>7.9124313325748972</v>
      </c>
      <c r="H8301" s="69">
        <f t="shared" si="236"/>
        <v>9.2498234865366182</v>
      </c>
      <c r="I8301" s="69">
        <f t="shared" si="236"/>
        <v>8.7393776426286571</v>
      </c>
      <c r="J8301" s="70">
        <f t="shared" si="236"/>
        <v>8.6517056710935059</v>
      </c>
      <c r="K8301" s="118">
        <f>VLOOKUP(B8301,WB.GDP.2003,'WB (WDI)'!$AT$2,FALSE)</f>
        <v>39356.934913623503</v>
      </c>
      <c r="L8301" s="112">
        <f>VLOOKUP($B8301,WB.UNEMP.2003,'WB (WDI)'!$AT$2,FALSE)</f>
        <v>7.5700001716613796</v>
      </c>
    </row>
    <row r="8302" spans="1:12" x14ac:dyDescent="0.25">
      <c r="A8302" s="103">
        <v>2003</v>
      </c>
      <c r="B8302" s="104" t="s">
        <v>232</v>
      </c>
      <c r="C8302" s="105" t="s">
        <v>233</v>
      </c>
      <c r="D8302" s="105" t="s">
        <v>616</v>
      </c>
      <c r="E8302" s="87" t="e">
        <f t="shared" si="236"/>
        <v>#N/A</v>
      </c>
      <c r="F8302" s="69" t="e">
        <f t="shared" si="236"/>
        <v>#N/A</v>
      </c>
      <c r="G8302" s="69" t="e">
        <f t="shared" si="236"/>
        <v>#N/A</v>
      </c>
      <c r="H8302" s="69" t="e">
        <f t="shared" si="236"/>
        <v>#N/A</v>
      </c>
      <c r="I8302" s="69" t="e">
        <f t="shared" si="236"/>
        <v>#N/A</v>
      </c>
      <c r="J8302" s="70" t="e">
        <f t="shared" si="236"/>
        <v>#N/A</v>
      </c>
      <c r="K8302" s="118" t="e">
        <f>VLOOKUP(B8302,WB.GDP.2003,'WB (WDI)'!$AT$2,FALSE)</f>
        <v>#N/A</v>
      </c>
      <c r="L8302" s="112" t="e">
        <f>VLOOKUP($B8302,WB.UNEMP.2003,'WB (WDI)'!$AT$2,FALSE)</f>
        <v>#N/A</v>
      </c>
    </row>
    <row r="8303" spans="1:12" x14ac:dyDescent="0.25">
      <c r="A8303" s="103">
        <v>2003</v>
      </c>
      <c r="B8303" s="104" t="s">
        <v>234</v>
      </c>
      <c r="C8303" s="105" t="s">
        <v>235</v>
      </c>
      <c r="D8303" s="105" t="s">
        <v>616</v>
      </c>
      <c r="E8303" s="87" t="e">
        <f t="shared" si="236"/>
        <v>#N/A</v>
      </c>
      <c r="F8303" s="69" t="e">
        <f t="shared" si="236"/>
        <v>#N/A</v>
      </c>
      <c r="G8303" s="69" t="e">
        <f t="shared" si="236"/>
        <v>#N/A</v>
      </c>
      <c r="H8303" s="69" t="e">
        <f t="shared" si="236"/>
        <v>#N/A</v>
      </c>
      <c r="I8303" s="69" t="e">
        <f t="shared" si="236"/>
        <v>#N/A</v>
      </c>
      <c r="J8303" s="70" t="e">
        <f t="shared" si="236"/>
        <v>#N/A</v>
      </c>
      <c r="K8303" s="118" t="e">
        <f>VLOOKUP(B8303,WB.GDP.2003,'WB (WDI)'!$AT$2,FALSE)</f>
        <v>#N/A</v>
      </c>
      <c r="L8303" s="112" t="e">
        <f>VLOOKUP($B8303,WB.UNEMP.2003,'WB (WDI)'!$AT$2,FALSE)</f>
        <v>#N/A</v>
      </c>
    </row>
    <row r="8304" spans="1:12" x14ac:dyDescent="0.25">
      <c r="A8304" s="103">
        <v>2003</v>
      </c>
      <c r="B8304" s="104" t="s">
        <v>236</v>
      </c>
      <c r="C8304" s="105" t="s">
        <v>237</v>
      </c>
      <c r="D8304" s="105" t="s">
        <v>616</v>
      </c>
      <c r="E8304" s="87">
        <f t="shared" si="236"/>
        <v>8.5414895188861504</v>
      </c>
      <c r="F8304" s="69">
        <f t="shared" si="236"/>
        <v>8.0511291448866089</v>
      </c>
      <c r="G8304" s="69">
        <f t="shared" si="236"/>
        <v>7.8392859675441535</v>
      </c>
      <c r="H8304" s="69">
        <f t="shared" si="236"/>
        <v>9.8155233817797747</v>
      </c>
      <c r="I8304" s="69">
        <f t="shared" si="236"/>
        <v>8.3088556768952486</v>
      </c>
      <c r="J8304" s="70">
        <f t="shared" si="236"/>
        <v>8.6926534233249715</v>
      </c>
      <c r="K8304" s="118">
        <f>VLOOKUP(B8304,WB.GDP.2003,'WB (WDI)'!$AT$2,FALSE)</f>
        <v>51569.817690401775</v>
      </c>
      <c r="L8304" s="112">
        <f>VLOOKUP($B8304,WB.UNEMP.2003,'WB (WDI)'!$AT$2,FALSE)</f>
        <v>5.9899997711181596</v>
      </c>
    </row>
    <row r="8305" spans="1:12" x14ac:dyDescent="0.25">
      <c r="A8305" s="103">
        <v>2003</v>
      </c>
      <c r="B8305" s="104" t="s">
        <v>238</v>
      </c>
      <c r="C8305" s="105" t="s">
        <v>239</v>
      </c>
      <c r="D8305" s="105" t="s">
        <v>240</v>
      </c>
      <c r="E8305" s="87" t="e">
        <f t="shared" si="236"/>
        <v>#N/A</v>
      </c>
      <c r="F8305" s="69" t="e">
        <f t="shared" si="236"/>
        <v>#N/A</v>
      </c>
      <c r="G8305" s="69" t="e">
        <f t="shared" si="236"/>
        <v>#N/A</v>
      </c>
      <c r="H8305" s="69" t="e">
        <f t="shared" si="236"/>
        <v>#N/A</v>
      </c>
      <c r="I8305" s="69" t="e">
        <f t="shared" si="236"/>
        <v>#N/A</v>
      </c>
      <c r="J8305" s="70" t="e">
        <f t="shared" si="236"/>
        <v>#N/A</v>
      </c>
      <c r="K8305" s="118">
        <f>VLOOKUP(B8305,WB.GDP.2003,'WB (WDI)'!$AT$2,FALSE)</f>
        <v>13973.077738521026</v>
      </c>
      <c r="L8305" s="112">
        <f>VLOOKUP($B8305,WB.UNEMP.2003,'WB (WDI)'!$AT$2,FALSE)</f>
        <v>8.7799997329711896</v>
      </c>
    </row>
    <row r="8306" spans="1:12" x14ac:dyDescent="0.25">
      <c r="A8306" s="103">
        <v>2003</v>
      </c>
      <c r="B8306" s="104" t="s">
        <v>241</v>
      </c>
      <c r="C8306" s="105" t="s">
        <v>242</v>
      </c>
      <c r="D8306" s="105" t="s">
        <v>240</v>
      </c>
      <c r="E8306" s="87" t="e">
        <f t="shared" si="236"/>
        <v>#N/A</v>
      </c>
      <c r="F8306" s="69" t="e">
        <f t="shared" si="236"/>
        <v>#N/A</v>
      </c>
      <c r="G8306" s="69" t="e">
        <f t="shared" si="236"/>
        <v>#N/A</v>
      </c>
      <c r="H8306" s="69" t="e">
        <f t="shared" si="236"/>
        <v>#N/A</v>
      </c>
      <c r="I8306" s="69" t="e">
        <f t="shared" si="236"/>
        <v>#N/A</v>
      </c>
      <c r="J8306" s="70" t="e">
        <f t="shared" si="236"/>
        <v>#N/A</v>
      </c>
      <c r="K8306" s="118">
        <f>VLOOKUP(B8306,WB.GDP.2003,'WB (WDI)'!$AT$2,FALSE)</f>
        <v>3370.430198527456</v>
      </c>
      <c r="L8306" s="112">
        <f>VLOOKUP($B8306,WB.UNEMP.2003,'WB (WDI)'!$AT$2,FALSE)</f>
        <v>9.9200000762939506</v>
      </c>
    </row>
    <row r="8307" spans="1:12" x14ac:dyDescent="0.25">
      <c r="A8307" s="103">
        <v>2003</v>
      </c>
      <c r="B8307" s="104" t="s">
        <v>243</v>
      </c>
      <c r="C8307" s="105" t="s">
        <v>244</v>
      </c>
      <c r="D8307" s="105" t="s">
        <v>240</v>
      </c>
      <c r="E8307" s="87" t="e">
        <f t="shared" si="236"/>
        <v>#N/A</v>
      </c>
      <c r="F8307" s="69" t="e">
        <f t="shared" si="236"/>
        <v>#N/A</v>
      </c>
      <c r="G8307" s="69" t="e">
        <f t="shared" si="236"/>
        <v>#N/A</v>
      </c>
      <c r="H8307" s="69" t="e">
        <f t="shared" si="236"/>
        <v>#N/A</v>
      </c>
      <c r="I8307" s="69" t="e">
        <f t="shared" si="236"/>
        <v>#N/A</v>
      </c>
      <c r="J8307" s="70" t="e">
        <f t="shared" si="236"/>
        <v>#N/A</v>
      </c>
      <c r="K8307" s="118">
        <f>VLOOKUP(B8307,WB.GDP.2003,'WB (WDI)'!$AT$2,FALSE)</f>
        <v>1603.5507615719055</v>
      </c>
      <c r="L8307" s="112">
        <f>VLOOKUP($B8307,WB.UNEMP.2003,'WB (WDI)'!$AT$2,FALSE)</f>
        <v>13.8699998855591</v>
      </c>
    </row>
    <row r="8308" spans="1:12" x14ac:dyDescent="0.25">
      <c r="A8308" s="103">
        <v>2003</v>
      </c>
      <c r="B8308" s="104" t="s">
        <v>245</v>
      </c>
      <c r="C8308" s="105" t="s">
        <v>246</v>
      </c>
      <c r="D8308" s="105" t="s">
        <v>240</v>
      </c>
      <c r="E8308" s="87" t="e">
        <f t="shared" ref="E8308:J8317" si="237">IF(ISNUMBER(VLOOKUP($B8308,EFW.2003,3,FALSE))=TRUE,VLOOKUP($B8308,EFW.2003,E$2,FALSE),NA())</f>
        <v>#N/A</v>
      </c>
      <c r="F8308" s="69" t="e">
        <f t="shared" si="237"/>
        <v>#N/A</v>
      </c>
      <c r="G8308" s="69" t="e">
        <f t="shared" si="237"/>
        <v>#N/A</v>
      </c>
      <c r="H8308" s="69" t="e">
        <f t="shared" si="237"/>
        <v>#N/A</v>
      </c>
      <c r="I8308" s="69" t="e">
        <f t="shared" si="237"/>
        <v>#N/A</v>
      </c>
      <c r="J8308" s="70" t="e">
        <f t="shared" si="237"/>
        <v>#N/A</v>
      </c>
      <c r="K8308" s="118">
        <f>VLOOKUP(B8308,WB.GDP.2003,'WB (WDI)'!$AT$2,FALSE)</f>
        <v>4843.5764504442232</v>
      </c>
      <c r="L8308" s="112">
        <f>VLOOKUP($B8308,WB.UNEMP.2003,'WB (WDI)'!$AT$2,FALSE)</f>
        <v>9</v>
      </c>
    </row>
    <row r="8309" spans="1:12" x14ac:dyDescent="0.25">
      <c r="A8309" s="103">
        <v>2003</v>
      </c>
      <c r="B8309" s="104" t="s">
        <v>247</v>
      </c>
      <c r="C8309" s="105" t="s">
        <v>248</v>
      </c>
      <c r="D8309" s="105" t="s">
        <v>240</v>
      </c>
      <c r="E8309" s="87" t="e">
        <f t="shared" si="237"/>
        <v>#N/A</v>
      </c>
      <c r="F8309" s="69" t="e">
        <f t="shared" si="237"/>
        <v>#N/A</v>
      </c>
      <c r="G8309" s="69" t="e">
        <f t="shared" si="237"/>
        <v>#N/A</v>
      </c>
      <c r="H8309" s="69" t="e">
        <f t="shared" si="237"/>
        <v>#N/A</v>
      </c>
      <c r="I8309" s="69" t="e">
        <f t="shared" si="237"/>
        <v>#N/A</v>
      </c>
      <c r="J8309" s="70" t="e">
        <f t="shared" si="237"/>
        <v>#N/A</v>
      </c>
      <c r="K8309" s="118">
        <f>VLOOKUP(B8309,WB.GDP.2003,'WB (WDI)'!$AT$2,FALSE)</f>
        <v>3032.6663184711433</v>
      </c>
      <c r="L8309" s="112">
        <f>VLOOKUP($B8309,WB.UNEMP.2003,'WB (WDI)'!$AT$2,FALSE)</f>
        <v>8.8500003814697301</v>
      </c>
    </row>
    <row r="8310" spans="1:12" x14ac:dyDescent="0.25">
      <c r="A8310" s="103">
        <v>2003</v>
      </c>
      <c r="B8310" s="104" t="s">
        <v>249</v>
      </c>
      <c r="C8310" s="105" t="s">
        <v>250</v>
      </c>
      <c r="D8310" s="105" t="s">
        <v>240</v>
      </c>
      <c r="E8310" s="87">
        <f t="shared" si="237"/>
        <v>5.791824392469012</v>
      </c>
      <c r="F8310" s="69">
        <f t="shared" si="237"/>
        <v>4.4196318408188739</v>
      </c>
      <c r="G8310" s="69">
        <f t="shared" si="237"/>
        <v>5.2017029683005669</v>
      </c>
      <c r="H8310" s="69">
        <f t="shared" si="237"/>
        <v>8.2311948543965308</v>
      </c>
      <c r="I8310" s="69">
        <f t="shared" si="237"/>
        <v>6.1397277625905957</v>
      </c>
      <c r="J8310" s="70">
        <f t="shared" si="237"/>
        <v>4.9668645362384902</v>
      </c>
      <c r="K8310" s="118">
        <f>VLOOKUP(B8310,WB.GDP.2003,'WB (WDI)'!$AT$2,FALSE)</f>
        <v>4400.8251834098528</v>
      </c>
      <c r="L8310" s="112">
        <f>VLOOKUP($B8310,WB.UNEMP.2003,'WB (WDI)'!$AT$2,FALSE)</f>
        <v>4.5999999046325701</v>
      </c>
    </row>
    <row r="8311" spans="1:12" x14ac:dyDescent="0.25">
      <c r="A8311" s="103">
        <v>2003</v>
      </c>
      <c r="B8311" s="104" t="s">
        <v>251</v>
      </c>
      <c r="C8311" s="105" t="s">
        <v>649</v>
      </c>
      <c r="D8311" s="105" t="s">
        <v>240</v>
      </c>
      <c r="E8311" s="87">
        <f t="shared" si="237"/>
        <v>8.668843872179389</v>
      </c>
      <c r="F8311" s="69">
        <f t="shared" si="237"/>
        <v>8.3917150968156768</v>
      </c>
      <c r="G8311" s="69">
        <f t="shared" si="237"/>
        <v>6.9829005412319347</v>
      </c>
      <c r="H8311" s="69">
        <f t="shared" si="237"/>
        <v>9.2315134704647299</v>
      </c>
      <c r="I8311" s="69">
        <f t="shared" si="237"/>
        <v>9.7230895610329586</v>
      </c>
      <c r="J8311" s="70">
        <f t="shared" si="237"/>
        <v>9.0150006913516467</v>
      </c>
      <c r="K8311" s="118">
        <f>VLOOKUP(B8311,WB.GDP.2003,'WB (WDI)'!$AT$2,FALSE)</f>
        <v>37886.435358686256</v>
      </c>
      <c r="L8311" s="112">
        <f>VLOOKUP($B8311,WB.UNEMP.2003,'WB (WDI)'!$AT$2,FALSE)</f>
        <v>7.8600001335143999</v>
      </c>
    </row>
    <row r="8312" spans="1:12" x14ac:dyDescent="0.25">
      <c r="A8312" s="103">
        <v>2003</v>
      </c>
      <c r="B8312" s="104" t="s">
        <v>252</v>
      </c>
      <c r="C8312" s="105" t="s">
        <v>650</v>
      </c>
      <c r="D8312" s="105" t="s">
        <v>240</v>
      </c>
      <c r="E8312" s="87" t="e">
        <f t="shared" si="237"/>
        <v>#N/A</v>
      </c>
      <c r="F8312" s="69" t="e">
        <f t="shared" si="237"/>
        <v>#N/A</v>
      </c>
      <c r="G8312" s="69" t="e">
        <f t="shared" si="237"/>
        <v>#N/A</v>
      </c>
      <c r="H8312" s="69" t="e">
        <f t="shared" si="237"/>
        <v>#N/A</v>
      </c>
      <c r="I8312" s="69" t="e">
        <f t="shared" si="237"/>
        <v>#N/A</v>
      </c>
      <c r="J8312" s="70" t="e">
        <f t="shared" si="237"/>
        <v>#N/A</v>
      </c>
      <c r="K8312" s="118">
        <f>VLOOKUP(B8312,WB.GDP.2003,'WB (WDI)'!$AT$2,FALSE)</f>
        <v>58976.977847763999</v>
      </c>
      <c r="L8312" s="112">
        <f>VLOOKUP($B8312,WB.UNEMP.2003,'WB (WDI)'!$AT$2,FALSE)</f>
        <v>6</v>
      </c>
    </row>
    <row r="8313" spans="1:12" x14ac:dyDescent="0.25">
      <c r="A8313" s="103">
        <v>2003</v>
      </c>
      <c r="B8313" s="104" t="s">
        <v>253</v>
      </c>
      <c r="C8313" s="105" t="s">
        <v>653</v>
      </c>
      <c r="D8313" s="105" t="s">
        <v>240</v>
      </c>
      <c r="E8313" s="87" t="e">
        <f t="shared" si="237"/>
        <v>#N/A</v>
      </c>
      <c r="F8313" s="69" t="e">
        <f t="shared" si="237"/>
        <v>#N/A</v>
      </c>
      <c r="G8313" s="69" t="e">
        <f t="shared" si="237"/>
        <v>#N/A</v>
      </c>
      <c r="H8313" s="69" t="e">
        <f t="shared" si="237"/>
        <v>#N/A</v>
      </c>
      <c r="I8313" s="69" t="e">
        <f t="shared" si="237"/>
        <v>#N/A</v>
      </c>
      <c r="J8313" s="70" t="e">
        <f t="shared" si="237"/>
        <v>#N/A</v>
      </c>
      <c r="K8313" s="118" t="e">
        <f>VLOOKUP(B8313,WB.GDP.2003,'WB (WDI)'!$AT$2,FALSE)</f>
        <v>#N/A</v>
      </c>
      <c r="L8313" s="112">
        <f>VLOOKUP($B8313,WB.UNEMP.2003,'WB (WDI)'!$AT$2,FALSE)</f>
        <v>2.9900000095367401</v>
      </c>
    </row>
    <row r="8314" spans="1:12" x14ac:dyDescent="0.25">
      <c r="A8314" s="103">
        <v>2003</v>
      </c>
      <c r="B8314" s="104" t="s">
        <v>254</v>
      </c>
      <c r="C8314" s="105" t="s">
        <v>255</v>
      </c>
      <c r="D8314" s="105" t="s">
        <v>240</v>
      </c>
      <c r="E8314" s="87">
        <f t="shared" si="237"/>
        <v>8.0084088650715834</v>
      </c>
      <c r="F8314" s="69">
        <f t="shared" si="237"/>
        <v>6.4915591239574821</v>
      </c>
      <c r="G8314" s="69">
        <f t="shared" si="237"/>
        <v>7.7205216064809461</v>
      </c>
      <c r="H8314" s="69">
        <f t="shared" si="237"/>
        <v>9.5877813001429395</v>
      </c>
      <c r="I8314" s="69">
        <f t="shared" si="237"/>
        <v>8.6100486848271967</v>
      </c>
      <c r="J8314" s="70">
        <f t="shared" si="237"/>
        <v>7.632133609949352</v>
      </c>
      <c r="K8314" s="118">
        <f>VLOOKUP(B8314,WB.GDP.2003,'WB (WDI)'!$AT$2,FALSE)</f>
        <v>36208.595939555067</v>
      </c>
      <c r="L8314" s="112">
        <f>VLOOKUP($B8314,WB.UNEMP.2003,'WB (WDI)'!$AT$2,FALSE)</f>
        <v>5.3000001907348597</v>
      </c>
    </row>
    <row r="8315" spans="1:12" x14ac:dyDescent="0.25">
      <c r="A8315" s="103">
        <v>2003</v>
      </c>
      <c r="B8315" s="104" t="s">
        <v>256</v>
      </c>
      <c r="C8315" s="105" t="s">
        <v>257</v>
      </c>
      <c r="D8315" s="105" t="s">
        <v>240</v>
      </c>
      <c r="E8315" s="87" t="e">
        <f t="shared" si="237"/>
        <v>#N/A</v>
      </c>
      <c r="F8315" s="69" t="e">
        <f t="shared" si="237"/>
        <v>#N/A</v>
      </c>
      <c r="G8315" s="69" t="e">
        <f t="shared" si="237"/>
        <v>#N/A</v>
      </c>
      <c r="H8315" s="69" t="e">
        <f t="shared" si="237"/>
        <v>#N/A</v>
      </c>
      <c r="I8315" s="69" t="e">
        <f t="shared" si="237"/>
        <v>#N/A</v>
      </c>
      <c r="J8315" s="70" t="e">
        <f t="shared" si="237"/>
        <v>#N/A</v>
      </c>
      <c r="K8315" s="118">
        <f>VLOOKUP(B8315,WB.GDP.2003,'WB (WDI)'!$AT$2,FALSE)</f>
        <v>5074.4184891456525</v>
      </c>
      <c r="L8315" s="112">
        <f>VLOOKUP($B8315,WB.UNEMP.2003,'WB (WDI)'!$AT$2,FALSE)</f>
        <v>6.8000001907348597</v>
      </c>
    </row>
    <row r="8316" spans="1:12" x14ac:dyDescent="0.25">
      <c r="A8316" s="103">
        <v>2003</v>
      </c>
      <c r="B8316" s="104" t="s">
        <v>258</v>
      </c>
      <c r="C8316" s="105" t="s">
        <v>652</v>
      </c>
      <c r="D8316" s="105" t="s">
        <v>240</v>
      </c>
      <c r="E8316" s="87">
        <f t="shared" si="237"/>
        <v>7.5090477500263519</v>
      </c>
      <c r="F8316" s="69">
        <f t="shared" si="237"/>
        <v>7.0114644476883559</v>
      </c>
      <c r="G8316" s="69">
        <f t="shared" si="237"/>
        <v>6.682135607932322</v>
      </c>
      <c r="H8316" s="69">
        <f t="shared" si="237"/>
        <v>9.4171510383886421</v>
      </c>
      <c r="I8316" s="69">
        <f t="shared" si="237"/>
        <v>7.6754730973808112</v>
      </c>
      <c r="J8316" s="70">
        <f t="shared" si="237"/>
        <v>6.7590145587416224</v>
      </c>
      <c r="K8316" s="118">
        <f>VLOOKUP(B8316,WB.GDP.2003,'WB (WDI)'!$AT$2,FALSE)</f>
        <v>26358.611682808034</v>
      </c>
      <c r="L8316" s="112">
        <f>VLOOKUP($B8316,WB.UNEMP.2003,'WB (WDI)'!$AT$2,FALSE)</f>
        <v>3.5999999046325701</v>
      </c>
    </row>
    <row r="8317" spans="1:12" x14ac:dyDescent="0.25">
      <c r="A8317" s="103">
        <v>2003</v>
      </c>
      <c r="B8317" s="104" t="s">
        <v>259</v>
      </c>
      <c r="C8317" s="105" t="s">
        <v>260</v>
      </c>
      <c r="D8317" s="105" t="s">
        <v>240</v>
      </c>
      <c r="E8317" s="87" t="e">
        <f t="shared" si="237"/>
        <v>#N/A</v>
      </c>
      <c r="F8317" s="69" t="e">
        <f t="shared" si="237"/>
        <v>#N/A</v>
      </c>
      <c r="G8317" s="69" t="e">
        <f t="shared" si="237"/>
        <v>#N/A</v>
      </c>
      <c r="H8317" s="69" t="e">
        <f t="shared" si="237"/>
        <v>#N/A</v>
      </c>
      <c r="I8317" s="69" t="e">
        <f t="shared" si="237"/>
        <v>#N/A</v>
      </c>
      <c r="J8317" s="70" t="e">
        <f t="shared" si="237"/>
        <v>#N/A</v>
      </c>
      <c r="K8317" s="118">
        <f>VLOOKUP(B8317,WB.GDP.2003,'WB (WDI)'!$AT$2,FALSE)</f>
        <v>71483.58556331553</v>
      </c>
      <c r="L8317" s="112">
        <f>VLOOKUP($B8317,WB.UNEMP.2003,'WB (WDI)'!$AT$2,FALSE)</f>
        <v>5.8200001716613796</v>
      </c>
    </row>
    <row r="8318" spans="1:12" x14ac:dyDescent="0.25">
      <c r="A8318" s="103">
        <v>2003</v>
      </c>
      <c r="B8318" s="104" t="s">
        <v>261</v>
      </c>
      <c r="C8318" s="105" t="s">
        <v>262</v>
      </c>
      <c r="D8318" s="105" t="s">
        <v>240</v>
      </c>
      <c r="E8318" s="87" t="e">
        <f t="shared" ref="E8318:J8327" si="238">IF(ISNUMBER(VLOOKUP($B8318,EFW.2003,3,FALSE))=TRUE,VLOOKUP($B8318,EFW.2003,E$2,FALSE),NA())</f>
        <v>#N/A</v>
      </c>
      <c r="F8318" s="69" t="e">
        <f t="shared" si="238"/>
        <v>#N/A</v>
      </c>
      <c r="G8318" s="69" t="e">
        <f t="shared" si="238"/>
        <v>#N/A</v>
      </c>
      <c r="H8318" s="69" t="e">
        <f t="shared" si="238"/>
        <v>#N/A</v>
      </c>
      <c r="I8318" s="69" t="e">
        <f t="shared" si="238"/>
        <v>#N/A</v>
      </c>
      <c r="J8318" s="70" t="e">
        <f t="shared" si="238"/>
        <v>#N/A</v>
      </c>
      <c r="K8318" s="118">
        <f>VLOOKUP(B8318,WB.GDP.2003,'WB (WDI)'!$AT$2,FALSE)</f>
        <v>1752.0423664504608</v>
      </c>
      <c r="L8318" s="112">
        <f>VLOOKUP($B8318,WB.UNEMP.2003,'WB (WDI)'!$AT$2,FALSE)</f>
        <v>1.2699999809265099</v>
      </c>
    </row>
    <row r="8319" spans="1:12" x14ac:dyDescent="0.25">
      <c r="A8319" s="103">
        <v>2003</v>
      </c>
      <c r="B8319" s="104" t="s">
        <v>263</v>
      </c>
      <c r="C8319" s="105" t="s">
        <v>264</v>
      </c>
      <c r="D8319" s="105" t="s">
        <v>240</v>
      </c>
      <c r="E8319" s="87">
        <f t="shared" si="238"/>
        <v>6.1690734039153083</v>
      </c>
      <c r="F8319" s="69">
        <f t="shared" si="238"/>
        <v>7.5849092794736279</v>
      </c>
      <c r="G8319" s="69">
        <f t="shared" si="238"/>
        <v>3.6223637394784398</v>
      </c>
      <c r="H8319" s="69">
        <f t="shared" si="238"/>
        <v>7.2260851155144081</v>
      </c>
      <c r="I8319" s="69">
        <f t="shared" si="238"/>
        <v>6.9541772841070459</v>
      </c>
      <c r="J8319" s="70">
        <f t="shared" si="238"/>
        <v>5.4578316010030212</v>
      </c>
      <c r="K8319" s="118">
        <f>VLOOKUP(B8319,WB.GDP.2003,'WB (WDI)'!$AT$2,FALSE)</f>
        <v>6198.6533803207412</v>
      </c>
      <c r="L8319" s="112">
        <f>VLOOKUP($B8319,WB.UNEMP.2003,'WB (WDI)'!$AT$2,FALSE)</f>
        <v>6.6599998474121103</v>
      </c>
    </row>
    <row r="8320" spans="1:12" x14ac:dyDescent="0.25">
      <c r="A8320" s="103">
        <v>2003</v>
      </c>
      <c r="B8320" s="104" t="s">
        <v>265</v>
      </c>
      <c r="C8320" s="105" t="s">
        <v>266</v>
      </c>
      <c r="D8320" s="105" t="s">
        <v>240</v>
      </c>
      <c r="E8320" s="87" t="e">
        <f t="shared" si="238"/>
        <v>#N/A</v>
      </c>
      <c r="F8320" s="69" t="e">
        <f t="shared" si="238"/>
        <v>#N/A</v>
      </c>
      <c r="G8320" s="69" t="e">
        <f t="shared" si="238"/>
        <v>#N/A</v>
      </c>
      <c r="H8320" s="69" t="e">
        <f t="shared" si="238"/>
        <v>#N/A</v>
      </c>
      <c r="I8320" s="69" t="e">
        <f t="shared" si="238"/>
        <v>#N/A</v>
      </c>
      <c r="J8320" s="70" t="e">
        <f t="shared" si="238"/>
        <v>#N/A</v>
      </c>
      <c r="K8320" s="118">
        <f>VLOOKUP(B8320,WB.GDP.2003,'WB (WDI)'!$AT$2,FALSE)</f>
        <v>3245.1850088619171</v>
      </c>
      <c r="L8320" s="112">
        <f>VLOOKUP($B8320,WB.UNEMP.2003,'WB (WDI)'!$AT$2,FALSE)</f>
        <v>1.62000000476837</v>
      </c>
    </row>
    <row r="8321" spans="1:12" x14ac:dyDescent="0.25">
      <c r="A8321" s="103">
        <v>2003</v>
      </c>
      <c r="B8321" s="104" t="s">
        <v>267</v>
      </c>
      <c r="C8321" s="105" t="s">
        <v>268</v>
      </c>
      <c r="D8321" s="105" t="s">
        <v>240</v>
      </c>
      <c r="E8321" s="87">
        <f t="shared" si="238"/>
        <v>6.3554414294567811</v>
      </c>
      <c r="F8321" s="69">
        <f t="shared" si="238"/>
        <v>5.1142803329525934</v>
      </c>
      <c r="G8321" s="69">
        <f t="shared" si="238"/>
        <v>5.3727603381238875</v>
      </c>
      <c r="H8321" s="69">
        <f t="shared" si="238"/>
        <v>7.0231633705315542</v>
      </c>
      <c r="I8321" s="69">
        <f t="shared" si="238"/>
        <v>7.0630917225151837</v>
      </c>
      <c r="J8321" s="70">
        <f t="shared" si="238"/>
        <v>7.2039113831606905</v>
      </c>
      <c r="K8321" s="118">
        <f>VLOOKUP(B8321,WB.GDP.2003,'WB (WDI)'!$AT$2,FALSE)</f>
        <v>16751.408497554716</v>
      </c>
      <c r="L8321" s="112">
        <f>VLOOKUP($B8321,WB.UNEMP.2003,'WB (WDI)'!$AT$2,FALSE)</f>
        <v>3.6099998950958301</v>
      </c>
    </row>
    <row r="8322" spans="1:12" x14ac:dyDescent="0.25">
      <c r="A8322" s="103">
        <v>2003</v>
      </c>
      <c r="B8322" s="104" t="s">
        <v>269</v>
      </c>
      <c r="C8322" s="105" t="s">
        <v>270</v>
      </c>
      <c r="D8322" s="105" t="s">
        <v>240</v>
      </c>
      <c r="E8322" s="87">
        <f t="shared" si="238"/>
        <v>3.782100472408112</v>
      </c>
      <c r="F8322" s="69">
        <f t="shared" si="238"/>
        <v>5.0144552998078549</v>
      </c>
      <c r="G8322" s="69">
        <f t="shared" si="238"/>
        <v>3.5779855896619615</v>
      </c>
      <c r="H8322" s="69">
        <f t="shared" si="238"/>
        <v>3.4304779986075045</v>
      </c>
      <c r="I8322" s="69">
        <f t="shared" si="238"/>
        <v>2.8220887066048768</v>
      </c>
      <c r="J8322" s="70">
        <f t="shared" si="238"/>
        <v>4.0654947673583628</v>
      </c>
      <c r="K8322" s="118">
        <f>VLOOKUP(B8322,WB.GDP.2003,'WB (WDI)'!$AT$2,FALSE)</f>
        <v>1507.0954587467165</v>
      </c>
      <c r="L8322" s="112">
        <f>VLOOKUP($B8322,WB.UNEMP.2003,'WB (WDI)'!$AT$2,FALSE)</f>
        <v>0.82999998331069902</v>
      </c>
    </row>
    <row r="8323" spans="1:12" x14ac:dyDescent="0.25">
      <c r="A8323" s="103">
        <v>2003</v>
      </c>
      <c r="B8323" s="104" t="s">
        <v>271</v>
      </c>
      <c r="C8323" s="105" t="s">
        <v>272</v>
      </c>
      <c r="D8323" s="105" t="s">
        <v>240</v>
      </c>
      <c r="E8323" s="87">
        <f t="shared" si="238"/>
        <v>7.173113023187959</v>
      </c>
      <c r="F8323" s="69">
        <f t="shared" si="238"/>
        <v>8.4523688723339632</v>
      </c>
      <c r="G8323" s="69">
        <f t="shared" si="238"/>
        <v>4.5941384423171172</v>
      </c>
      <c r="H8323" s="69">
        <f t="shared" si="238"/>
        <v>9.553326617586503</v>
      </c>
      <c r="I8323" s="69">
        <f t="shared" si="238"/>
        <v>6.4247120568106109</v>
      </c>
      <c r="J8323" s="70">
        <f t="shared" si="238"/>
        <v>6.8410191268915996</v>
      </c>
      <c r="K8323" s="118">
        <f>VLOOKUP(B8323,WB.GDP.2003,'WB (WDI)'!$AT$2,FALSE)</f>
        <v>4697.4855935272935</v>
      </c>
      <c r="L8323" s="112">
        <f>VLOOKUP($B8323,WB.UNEMP.2003,'WB (WDI)'!$AT$2,FALSE)</f>
        <v>3.5299999713897701</v>
      </c>
    </row>
    <row r="8324" spans="1:12" x14ac:dyDescent="0.25">
      <c r="A8324" s="103">
        <v>2003</v>
      </c>
      <c r="B8324" s="104" t="s">
        <v>273</v>
      </c>
      <c r="C8324" s="105" t="s">
        <v>274</v>
      </c>
      <c r="D8324" s="105" t="s">
        <v>240</v>
      </c>
      <c r="E8324" s="87">
        <f t="shared" si="238"/>
        <v>8.6056166761354547</v>
      </c>
      <c r="F8324" s="69">
        <f t="shared" si="238"/>
        <v>7.1726843040968262</v>
      </c>
      <c r="G8324" s="69">
        <f t="shared" si="238"/>
        <v>7.9712633664782961</v>
      </c>
      <c r="H8324" s="69">
        <f t="shared" si="238"/>
        <v>9.6529891936699208</v>
      </c>
      <c r="I8324" s="69">
        <f t="shared" si="238"/>
        <v>9.511124847820513</v>
      </c>
      <c r="J8324" s="70">
        <f t="shared" si="238"/>
        <v>8.7200216686117145</v>
      </c>
      <c r="K8324" s="118">
        <f>VLOOKUP(B8324,WB.GDP.2003,'WB (WDI)'!$AT$2,FALSE)</f>
        <v>58920.945003496548</v>
      </c>
      <c r="L8324" s="112">
        <f>VLOOKUP($B8324,WB.UNEMP.2003,'WB (WDI)'!$AT$2,FALSE)</f>
        <v>5.9299998283386204</v>
      </c>
    </row>
    <row r="8325" spans="1:12" x14ac:dyDescent="0.25">
      <c r="A8325" s="103">
        <v>2003</v>
      </c>
      <c r="B8325" s="104" t="s">
        <v>275</v>
      </c>
      <c r="C8325" s="105" t="s">
        <v>276</v>
      </c>
      <c r="D8325" s="105" t="s">
        <v>240</v>
      </c>
      <c r="E8325" s="87">
        <f t="shared" si="238"/>
        <v>6.7061417467396041</v>
      </c>
      <c r="F8325" s="69">
        <f t="shared" si="238"/>
        <v>7.3532168260979009</v>
      </c>
      <c r="G8325" s="69">
        <f t="shared" si="238"/>
        <v>5.8558221265909136</v>
      </c>
      <c r="H8325" s="69">
        <f t="shared" si="238"/>
        <v>7.1384627298641394</v>
      </c>
      <c r="I8325" s="69">
        <f t="shared" si="238"/>
        <v>6.458961572232516</v>
      </c>
      <c r="J8325" s="70">
        <f t="shared" si="238"/>
        <v>6.724245478912553</v>
      </c>
      <c r="K8325" s="118">
        <f>VLOOKUP(B8325,WB.GDP.2003,'WB (WDI)'!$AT$2,FALSE)</f>
        <v>11271.345879134389</v>
      </c>
      <c r="L8325" s="112">
        <f>VLOOKUP($B8325,WB.UNEMP.2003,'WB (WDI)'!$AT$2,FALSE)</f>
        <v>1.53999996185303</v>
      </c>
    </row>
    <row r="8326" spans="1:12" x14ac:dyDescent="0.25">
      <c r="A8326" s="103">
        <v>2003</v>
      </c>
      <c r="B8326" s="104" t="s">
        <v>277</v>
      </c>
      <c r="C8326" s="105" t="s">
        <v>278</v>
      </c>
      <c r="D8326" s="105" t="s">
        <v>240</v>
      </c>
      <c r="E8326" s="87" t="e">
        <f t="shared" si="238"/>
        <v>#N/A</v>
      </c>
      <c r="F8326" s="69" t="e">
        <f t="shared" si="238"/>
        <v>#N/A</v>
      </c>
      <c r="G8326" s="69" t="e">
        <f t="shared" si="238"/>
        <v>#N/A</v>
      </c>
      <c r="H8326" s="69" t="e">
        <f t="shared" si="238"/>
        <v>#N/A</v>
      </c>
      <c r="I8326" s="69" t="e">
        <f t="shared" si="238"/>
        <v>#N/A</v>
      </c>
      <c r="J8326" s="70" t="e">
        <f t="shared" si="238"/>
        <v>#N/A</v>
      </c>
      <c r="K8326" s="118">
        <f>VLOOKUP(B8326,WB.GDP.2003,'WB (WDI)'!$AT$2,FALSE)</f>
        <v>2308.4798806886497</v>
      </c>
      <c r="L8326" s="112">
        <f>VLOOKUP($B8326,WB.UNEMP.2003,'WB (WDI)'!$AT$2,FALSE)</f>
        <v>3.3800001144409202</v>
      </c>
    </row>
    <row r="8327" spans="1:12" x14ac:dyDescent="0.25">
      <c r="A8327" s="103">
        <v>2003</v>
      </c>
      <c r="B8327" s="104" t="s">
        <v>279</v>
      </c>
      <c r="C8327" s="105" t="s">
        <v>280</v>
      </c>
      <c r="D8327" s="105" t="s">
        <v>240</v>
      </c>
      <c r="E8327" s="87">
        <f t="shared" si="238"/>
        <v>5.4721976132654584</v>
      </c>
      <c r="F8327" s="69">
        <f t="shared" si="238"/>
        <v>4.616853902614853</v>
      </c>
      <c r="G8327" s="69">
        <f t="shared" si="238"/>
        <v>4.600293697704366</v>
      </c>
      <c r="H8327" s="69">
        <f t="shared" si="238"/>
        <v>6.5780880059815079</v>
      </c>
      <c r="I8327" s="69">
        <f t="shared" si="238"/>
        <v>5.6267059000795934</v>
      </c>
      <c r="J8327" s="70">
        <f t="shared" si="238"/>
        <v>5.9390465599469699</v>
      </c>
      <c r="K8327" s="118">
        <f>VLOOKUP(B8327,WB.GDP.2003,'WB (WDI)'!$AT$2,FALSE)</f>
        <v>3462.8799752525733</v>
      </c>
      <c r="L8327" s="112">
        <f>VLOOKUP($B8327,WB.UNEMP.2003,'WB (WDI)'!$AT$2,FALSE)</f>
        <v>2.25</v>
      </c>
    </row>
    <row r="8328" spans="1:12" x14ac:dyDescent="0.25">
      <c r="A8328" s="103">
        <v>2003</v>
      </c>
      <c r="B8328" s="104" t="s">
        <v>281</v>
      </c>
      <c r="C8328" s="105" t="s">
        <v>282</v>
      </c>
      <c r="D8328" s="105" t="s">
        <v>240</v>
      </c>
      <c r="E8328" s="87" t="e">
        <f t="shared" ref="E8328:J8337" si="239">IF(ISNUMBER(VLOOKUP($B8328,EFW.2003,3,FALSE))=TRUE,VLOOKUP($B8328,EFW.2003,E$2,FALSE),NA())</f>
        <v>#N/A</v>
      </c>
      <c r="F8328" s="69" t="e">
        <f t="shared" si="239"/>
        <v>#N/A</v>
      </c>
      <c r="G8328" s="69" t="e">
        <f t="shared" si="239"/>
        <v>#N/A</v>
      </c>
      <c r="H8328" s="69" t="e">
        <f t="shared" si="239"/>
        <v>#N/A</v>
      </c>
      <c r="I8328" s="69" t="e">
        <f t="shared" si="239"/>
        <v>#N/A</v>
      </c>
      <c r="J8328" s="70" t="e">
        <f t="shared" si="239"/>
        <v>#N/A</v>
      </c>
      <c r="K8328" s="118">
        <f>VLOOKUP(B8328,WB.GDP.2003,'WB (WDI)'!$AT$2,FALSE)</f>
        <v>1235.8100631447458</v>
      </c>
      <c r="L8328" s="112">
        <f>VLOOKUP($B8328,WB.UNEMP.2003,'WB (WDI)'!$AT$2,FALSE)</f>
        <v>11.680000305175801</v>
      </c>
    </row>
    <row r="8329" spans="1:12" x14ac:dyDescent="0.25">
      <c r="A8329" s="103">
        <v>2003</v>
      </c>
      <c r="B8329" s="104" t="s">
        <v>283</v>
      </c>
      <c r="C8329" s="105" t="s">
        <v>284</v>
      </c>
      <c r="D8329" s="105" t="s">
        <v>240</v>
      </c>
      <c r="E8329" s="87">
        <f t="shared" si="239"/>
        <v>5.8586756379827873</v>
      </c>
      <c r="F8329" s="69">
        <f t="shared" si="239"/>
        <v>8.407913415100289</v>
      </c>
      <c r="G8329" s="69">
        <f t="shared" si="239"/>
        <v>2.6114509027411206</v>
      </c>
      <c r="H8329" s="69">
        <f t="shared" si="239"/>
        <v>6.8922540797365137</v>
      </c>
      <c r="I8329" s="69">
        <f t="shared" si="239"/>
        <v>5.3912835704769595</v>
      </c>
      <c r="J8329" s="70">
        <f t="shared" si="239"/>
        <v>5.9904762218590539</v>
      </c>
      <c r="K8329" s="118">
        <f>VLOOKUP(B8329,WB.GDP.2003,'WB (WDI)'!$AT$2,FALSE)</f>
        <v>2097.1686703267183</v>
      </c>
      <c r="L8329" s="112">
        <f>VLOOKUP($B8329,WB.UNEMP.2003,'WB (WDI)'!$AT$2,FALSE)</f>
        <v>4.3200001716613796</v>
      </c>
    </row>
    <row r="8330" spans="1:12" x14ac:dyDescent="0.25">
      <c r="A8330" s="103">
        <v>2003</v>
      </c>
      <c r="B8330" s="104" t="s">
        <v>285</v>
      </c>
      <c r="C8330" s="105" t="s">
        <v>286</v>
      </c>
      <c r="D8330" s="105" t="s">
        <v>240</v>
      </c>
      <c r="E8330" s="87" t="e">
        <f t="shared" si="239"/>
        <v>#N/A</v>
      </c>
      <c r="F8330" s="69" t="e">
        <f t="shared" si="239"/>
        <v>#N/A</v>
      </c>
      <c r="G8330" s="69" t="e">
        <f t="shared" si="239"/>
        <v>#N/A</v>
      </c>
      <c r="H8330" s="69" t="e">
        <f t="shared" si="239"/>
        <v>#N/A</v>
      </c>
      <c r="I8330" s="69" t="e">
        <f t="shared" si="239"/>
        <v>#N/A</v>
      </c>
      <c r="J8330" s="70" t="e">
        <f t="shared" si="239"/>
        <v>#N/A</v>
      </c>
      <c r="K8330" s="118">
        <f>VLOOKUP(B8330,WB.GDP.2003,'WB (WDI)'!$AT$2,FALSE)</f>
        <v>4957.5370250904307</v>
      </c>
      <c r="L8330" s="112">
        <f>VLOOKUP($B8330,WB.UNEMP.2003,'WB (WDI)'!$AT$2,FALSE)</f>
        <v>1.79999995231628</v>
      </c>
    </row>
    <row r="8331" spans="1:12" x14ac:dyDescent="0.25">
      <c r="A8331" s="103">
        <v>2003</v>
      </c>
      <c r="B8331" s="104" t="s">
        <v>287</v>
      </c>
      <c r="C8331" s="105" t="s">
        <v>288</v>
      </c>
      <c r="D8331" s="105" t="s">
        <v>240</v>
      </c>
      <c r="E8331" s="87">
        <f t="shared" si="239"/>
        <v>6.3860734650145909</v>
      </c>
      <c r="F8331" s="69">
        <f t="shared" si="239"/>
        <v>7.3779072931451752</v>
      </c>
      <c r="G8331" s="69">
        <f t="shared" si="239"/>
        <v>5.3989053245209933</v>
      </c>
      <c r="H8331" s="69">
        <f t="shared" si="239"/>
        <v>7.0429602649304925</v>
      </c>
      <c r="I8331" s="69">
        <f t="shared" si="239"/>
        <v>5.6614542967994819</v>
      </c>
      <c r="J8331" s="70">
        <f t="shared" si="239"/>
        <v>6.4491401456768118</v>
      </c>
      <c r="K8331" s="118">
        <f>VLOOKUP(B8331,WB.GDP.2003,'WB (WDI)'!$AT$2,FALSE)</f>
        <v>2871.4541779558072</v>
      </c>
      <c r="L8331" s="112">
        <f>VLOOKUP($B8331,WB.UNEMP.2003,'WB (WDI)'!$AT$2,FALSE)</f>
        <v>5.7699999809265101</v>
      </c>
    </row>
    <row r="8332" spans="1:12" x14ac:dyDescent="0.25">
      <c r="A8332" s="103">
        <v>2003</v>
      </c>
      <c r="B8332" s="104" t="s">
        <v>289</v>
      </c>
      <c r="C8332" s="105" t="s">
        <v>290</v>
      </c>
      <c r="D8332" s="105" t="s">
        <v>240</v>
      </c>
      <c r="E8332" s="87">
        <f t="shared" si="239"/>
        <v>5.7846059608298113</v>
      </c>
      <c r="F8332" s="69">
        <f t="shared" si="239"/>
        <v>6.1223959100090193</v>
      </c>
      <c r="G8332" s="69">
        <f t="shared" si="239"/>
        <v>4.2593279784298579</v>
      </c>
      <c r="H8332" s="69">
        <f t="shared" si="239"/>
        <v>7.6889144818882897</v>
      </c>
      <c r="I8332" s="69">
        <f t="shared" si="239"/>
        <v>5.520143747492245</v>
      </c>
      <c r="J8332" s="70">
        <f t="shared" si="239"/>
        <v>5.3322476863296453</v>
      </c>
      <c r="K8332" s="118">
        <f>VLOOKUP(B8332,WB.GDP.2003,'WB (WDI)'!$AT$2,FALSE)</f>
        <v>11408.094260425414</v>
      </c>
      <c r="L8332" s="112">
        <f>VLOOKUP($B8332,WB.UNEMP.2003,'WB (WDI)'!$AT$2,FALSE)</f>
        <v>11.539999961853001</v>
      </c>
    </row>
    <row r="8333" spans="1:12" x14ac:dyDescent="0.25">
      <c r="A8333" s="103">
        <v>2003</v>
      </c>
      <c r="B8333" s="104" t="s">
        <v>291</v>
      </c>
      <c r="C8333" s="105" t="s">
        <v>292</v>
      </c>
      <c r="D8333" s="105" t="s">
        <v>240</v>
      </c>
      <c r="E8333" s="87" t="e">
        <f t="shared" si="239"/>
        <v>#N/A</v>
      </c>
      <c r="F8333" s="69" t="e">
        <f t="shared" si="239"/>
        <v>#N/A</v>
      </c>
      <c r="G8333" s="69" t="e">
        <f t="shared" si="239"/>
        <v>#N/A</v>
      </c>
      <c r="H8333" s="69" t="e">
        <f t="shared" si="239"/>
        <v>#N/A</v>
      </c>
      <c r="I8333" s="69" t="e">
        <f t="shared" si="239"/>
        <v>#N/A</v>
      </c>
      <c r="J8333" s="70" t="e">
        <f t="shared" si="239"/>
        <v>#N/A</v>
      </c>
      <c r="K8333" s="118">
        <f>VLOOKUP(B8333,WB.GDP.2003,'WB (WDI)'!$AT$2,FALSE)</f>
        <v>14452.473317980795</v>
      </c>
      <c r="L8333" s="112">
        <f>VLOOKUP($B8333,WB.UNEMP.2003,'WB (WDI)'!$AT$2,FALSE)</f>
        <v>4.3899998664856001</v>
      </c>
    </row>
    <row r="8334" spans="1:12" x14ac:dyDescent="0.25">
      <c r="A8334" s="103">
        <v>2003</v>
      </c>
      <c r="B8334" s="104" t="s">
        <v>293</v>
      </c>
      <c r="C8334" s="105" t="s">
        <v>294</v>
      </c>
      <c r="D8334" s="105" t="s">
        <v>240</v>
      </c>
      <c r="E8334" s="87">
        <f t="shared" si="239"/>
        <v>6.3878985072820242</v>
      </c>
      <c r="F8334" s="69">
        <f t="shared" si="239"/>
        <v>7.767813255551749</v>
      </c>
      <c r="G8334" s="69">
        <f t="shared" si="239"/>
        <v>5.2847538717029634</v>
      </c>
      <c r="H8334" s="69">
        <f t="shared" si="239"/>
        <v>6.5944429354747314</v>
      </c>
      <c r="I8334" s="69">
        <f t="shared" si="239"/>
        <v>6.2609497688445783</v>
      </c>
      <c r="J8334" s="70">
        <f t="shared" si="239"/>
        <v>6.0315327048361</v>
      </c>
      <c r="K8334" s="118">
        <f>VLOOKUP(B8334,WB.GDP.2003,'WB (WDI)'!$AT$2,FALSE)</f>
        <v>1885.2843810016966</v>
      </c>
      <c r="L8334" s="112">
        <f>VLOOKUP($B8334,WB.UNEMP.2003,'WB (WDI)'!$AT$2,FALSE)</f>
        <v>1.6900000572204601</v>
      </c>
    </row>
    <row r="8335" spans="1:12" x14ac:dyDescent="0.25">
      <c r="A8335" s="103">
        <v>2003</v>
      </c>
      <c r="B8335" s="104" t="s">
        <v>295</v>
      </c>
      <c r="C8335" s="105" t="s">
        <v>296</v>
      </c>
      <c r="D8335" s="105" t="s">
        <v>240</v>
      </c>
      <c r="E8335" s="87">
        <f t="shared" si="239"/>
        <v>5.7112560941031116</v>
      </c>
      <c r="F8335" s="69">
        <f t="shared" si="239"/>
        <v>7.7444545910018885</v>
      </c>
      <c r="G8335" s="69">
        <f t="shared" si="239"/>
        <v>3.3718939906091583</v>
      </c>
      <c r="H8335" s="69">
        <f t="shared" si="239"/>
        <v>6.0196028758446332</v>
      </c>
      <c r="I8335" s="69">
        <f t="shared" si="239"/>
        <v>5.269920350191204</v>
      </c>
      <c r="J8335" s="70">
        <f t="shared" si="239"/>
        <v>6.1504086628686778</v>
      </c>
      <c r="K8335" s="118">
        <f>VLOOKUP(B8335,WB.GDP.2003,'WB (WDI)'!$AT$2,FALSE)</f>
        <v>3388.1766461531192</v>
      </c>
      <c r="L8335" s="112">
        <f>VLOOKUP($B8335,WB.UNEMP.2003,'WB (WDI)'!$AT$2,FALSE)</f>
        <v>0.63999998569488503</v>
      </c>
    </row>
    <row r="8336" spans="1:12" x14ac:dyDescent="0.25">
      <c r="A8336" s="103">
        <v>2003</v>
      </c>
      <c r="B8336" s="104" t="s">
        <v>297</v>
      </c>
      <c r="C8336" s="105" t="s">
        <v>298</v>
      </c>
      <c r="D8336" s="105" t="s">
        <v>240</v>
      </c>
      <c r="E8336" s="87">
        <f t="shared" si="239"/>
        <v>6.6184699421185487</v>
      </c>
      <c r="F8336" s="69">
        <f t="shared" si="239"/>
        <v>8.1992377706671569</v>
      </c>
      <c r="G8336" s="69">
        <f t="shared" si="239"/>
        <v>4.6001829793114428</v>
      </c>
      <c r="H8336" s="69">
        <f t="shared" si="239"/>
        <v>6.5909926280059423</v>
      </c>
      <c r="I8336" s="69">
        <f t="shared" si="239"/>
        <v>7.220578665652285</v>
      </c>
      <c r="J8336" s="70">
        <f t="shared" si="239"/>
        <v>6.4813576669559181</v>
      </c>
      <c r="K8336" s="118">
        <f>VLOOKUP(B8336,WB.GDP.2003,'WB (WDI)'!$AT$2,FALSE)</f>
        <v>6302.2154342372751</v>
      </c>
      <c r="L8336" s="112">
        <f>VLOOKUP($B8336,WB.UNEMP.2003,'WB (WDI)'!$AT$2,FALSE)</f>
        <v>8.2200002670288104</v>
      </c>
    </row>
    <row r="8337" spans="1:12" x14ac:dyDescent="0.25">
      <c r="A8337" s="103">
        <v>2003</v>
      </c>
      <c r="B8337" s="104" t="s">
        <v>299</v>
      </c>
      <c r="C8337" s="105" t="s">
        <v>300</v>
      </c>
      <c r="D8337" s="105" t="s">
        <v>240</v>
      </c>
      <c r="E8337" s="87" t="e">
        <f t="shared" si="239"/>
        <v>#N/A</v>
      </c>
      <c r="F8337" s="69" t="e">
        <f t="shared" si="239"/>
        <v>#N/A</v>
      </c>
      <c r="G8337" s="69" t="e">
        <f t="shared" si="239"/>
        <v>#N/A</v>
      </c>
      <c r="H8337" s="69" t="e">
        <f t="shared" si="239"/>
        <v>#N/A</v>
      </c>
      <c r="I8337" s="69" t="e">
        <f t="shared" si="239"/>
        <v>#N/A</v>
      </c>
      <c r="J8337" s="70" t="e">
        <f t="shared" si="239"/>
        <v>#N/A</v>
      </c>
      <c r="K8337" s="118">
        <f>VLOOKUP(B8337,WB.GDP.2003,'WB (WDI)'!$AT$2,FALSE)</f>
        <v>5823.7276708432737</v>
      </c>
      <c r="L8337" s="112">
        <f>VLOOKUP($B8337,WB.UNEMP.2003,'WB (WDI)'!$AT$2,FALSE)</f>
        <v>10.7200002670288</v>
      </c>
    </row>
    <row r="8338" spans="1:12" x14ac:dyDescent="0.25">
      <c r="A8338" s="103">
        <v>2003</v>
      </c>
      <c r="B8338" s="104" t="s">
        <v>301</v>
      </c>
      <c r="C8338" s="105" t="s">
        <v>302</v>
      </c>
      <c r="D8338" s="105" t="s">
        <v>240</v>
      </c>
      <c r="E8338" s="87" t="e">
        <f t="shared" ref="E8338:J8347" si="240">IF(ISNUMBER(VLOOKUP($B8338,EFW.2003,3,FALSE))=TRUE,VLOOKUP($B8338,EFW.2003,E$2,FALSE),NA())</f>
        <v>#N/A</v>
      </c>
      <c r="F8338" s="69" t="e">
        <f t="shared" si="240"/>
        <v>#N/A</v>
      </c>
      <c r="G8338" s="69" t="e">
        <f t="shared" si="240"/>
        <v>#N/A</v>
      </c>
      <c r="H8338" s="69" t="e">
        <f t="shared" si="240"/>
        <v>#N/A</v>
      </c>
      <c r="I8338" s="69" t="e">
        <f t="shared" si="240"/>
        <v>#N/A</v>
      </c>
      <c r="J8338" s="70" t="e">
        <f t="shared" si="240"/>
        <v>#N/A</v>
      </c>
      <c r="K8338" s="118">
        <f>VLOOKUP(B8338,WB.GDP.2003,'WB (WDI)'!$AT$2,FALSE)</f>
        <v>5264.8405259664869</v>
      </c>
      <c r="L8338" s="112">
        <f>VLOOKUP($B8338,WB.UNEMP.2003,'WB (WDI)'!$AT$2,FALSE)</f>
        <v>9.1700000762939506</v>
      </c>
    </row>
    <row r="8339" spans="1:12" x14ac:dyDescent="0.25">
      <c r="A8339" s="103">
        <v>2003</v>
      </c>
      <c r="B8339" s="104" t="s">
        <v>303</v>
      </c>
      <c r="C8339" s="105" t="s">
        <v>304</v>
      </c>
      <c r="D8339" s="105" t="s">
        <v>240</v>
      </c>
      <c r="E8339" s="87">
        <f t="shared" si="240"/>
        <v>7.1026905145034247</v>
      </c>
      <c r="F8339" s="69">
        <f t="shared" si="240"/>
        <v>5.9827317645161431</v>
      </c>
      <c r="G8339" s="69">
        <f t="shared" si="240"/>
        <v>4.440720846623937</v>
      </c>
      <c r="H8339" s="69">
        <f t="shared" si="240"/>
        <v>8.7818820737951864</v>
      </c>
      <c r="I8339" s="69">
        <f t="shared" si="240"/>
        <v>8.2259652609459994</v>
      </c>
      <c r="J8339" s="70">
        <f t="shared" si="240"/>
        <v>8.0821526266358568</v>
      </c>
      <c r="K8339" s="118">
        <f>VLOOKUP(B8339,WB.GDP.2003,'WB (WDI)'!$AT$2,FALSE)</f>
        <v>47476.983353775249</v>
      </c>
      <c r="L8339" s="112">
        <f>VLOOKUP($B8339,WB.UNEMP.2003,'WB (WDI)'!$AT$2,FALSE)</f>
        <v>1</v>
      </c>
    </row>
    <row r="8340" spans="1:12" x14ac:dyDescent="0.25">
      <c r="A8340" s="103">
        <v>2003</v>
      </c>
      <c r="B8340" s="104" t="s">
        <v>305</v>
      </c>
      <c r="C8340" s="105" t="s">
        <v>306</v>
      </c>
      <c r="D8340" s="105" t="s">
        <v>240</v>
      </c>
      <c r="E8340" s="87">
        <f t="shared" si="240"/>
        <v>7.1233076172364687</v>
      </c>
      <c r="F8340" s="69">
        <f t="shared" si="240"/>
        <v>7.1556664268405878</v>
      </c>
      <c r="G8340" s="69">
        <f t="shared" si="240"/>
        <v>6.050919164587591</v>
      </c>
      <c r="H8340" s="69">
        <f t="shared" si="240"/>
        <v>8.2299819228765134</v>
      </c>
      <c r="I8340" s="69">
        <f t="shared" si="240"/>
        <v>7.2805192482625429</v>
      </c>
      <c r="J8340" s="70">
        <f t="shared" si="240"/>
        <v>6.8994513236151134</v>
      </c>
      <c r="K8340" s="118">
        <f>VLOOKUP(B8340,WB.GDP.2003,'WB (WDI)'!$AT$2,FALSE)</f>
        <v>35155.510903579903</v>
      </c>
      <c r="L8340" s="112">
        <f>VLOOKUP($B8340,WB.UNEMP.2003,'WB (WDI)'!$AT$2,FALSE)</f>
        <v>4.1399998664856001</v>
      </c>
    </row>
    <row r="8341" spans="1:12" x14ac:dyDescent="0.25">
      <c r="A8341" s="103">
        <v>2003</v>
      </c>
      <c r="B8341" s="104" t="s">
        <v>307</v>
      </c>
      <c r="C8341" s="105" t="s">
        <v>308</v>
      </c>
      <c r="D8341" s="105" t="s">
        <v>240</v>
      </c>
      <c r="E8341" s="87">
        <f t="shared" si="240"/>
        <v>7.6297816361846102</v>
      </c>
      <c r="F8341" s="69">
        <f t="shared" si="240"/>
        <v>8.0503796856210101</v>
      </c>
      <c r="G8341" s="69">
        <f t="shared" si="240"/>
        <v>6.0182939186129278</v>
      </c>
      <c r="H8341" s="69">
        <f t="shared" si="240"/>
        <v>9.1408016470907469</v>
      </c>
      <c r="I8341" s="69">
        <f t="shared" si="240"/>
        <v>8.0938639214546946</v>
      </c>
      <c r="J8341" s="70">
        <f t="shared" si="240"/>
        <v>6.8455690081436762</v>
      </c>
      <c r="K8341" s="118">
        <f>VLOOKUP(B8341,WB.GDP.2003,'WB (WDI)'!$AT$2,FALSE)</f>
        <v>6230.8219088412579</v>
      </c>
      <c r="L8341" s="112">
        <f>VLOOKUP($B8341,WB.UNEMP.2003,'WB (WDI)'!$AT$2,FALSE)</f>
        <v>11.5100002288818</v>
      </c>
    </row>
    <row r="8342" spans="1:12" x14ac:dyDescent="0.25">
      <c r="A8342" s="103">
        <v>2003</v>
      </c>
      <c r="B8342" s="104" t="s">
        <v>309</v>
      </c>
      <c r="C8342" s="105" t="s">
        <v>310</v>
      </c>
      <c r="D8342" s="105" t="s">
        <v>240</v>
      </c>
      <c r="E8342" s="87" t="e">
        <f t="shared" si="240"/>
        <v>#N/A</v>
      </c>
      <c r="F8342" s="69" t="e">
        <f t="shared" si="240"/>
        <v>#N/A</v>
      </c>
      <c r="G8342" s="69" t="e">
        <f t="shared" si="240"/>
        <v>#N/A</v>
      </c>
      <c r="H8342" s="69" t="e">
        <f t="shared" si="240"/>
        <v>#N/A</v>
      </c>
      <c r="I8342" s="69" t="e">
        <f t="shared" si="240"/>
        <v>#N/A</v>
      </c>
      <c r="J8342" s="70" t="e">
        <f t="shared" si="240"/>
        <v>#N/A</v>
      </c>
      <c r="K8342" s="118">
        <f>VLOOKUP(B8342,WB.GDP.2003,'WB (WDI)'!$AT$2,FALSE)</f>
        <v>4912.7171410568253</v>
      </c>
      <c r="L8342" s="112">
        <f>VLOOKUP($B8342,WB.UNEMP.2003,'WB (WDI)'!$AT$2,FALSE)</f>
        <v>9.0600004196166992</v>
      </c>
    </row>
    <row r="8343" spans="1:12" x14ac:dyDescent="0.25">
      <c r="A8343" s="103">
        <v>2003</v>
      </c>
      <c r="B8343" s="104" t="s">
        <v>311</v>
      </c>
      <c r="C8343" s="105" t="s">
        <v>312</v>
      </c>
      <c r="D8343" s="105" t="s">
        <v>240</v>
      </c>
      <c r="E8343" s="87">
        <f t="shared" si="240"/>
        <v>7.119096113586127</v>
      </c>
      <c r="F8343" s="69">
        <f t="shared" si="240"/>
        <v>5.7565140408144106</v>
      </c>
      <c r="G8343" s="69">
        <f t="shared" si="240"/>
        <v>5.6032466127620539</v>
      </c>
      <c r="H8343" s="69">
        <f t="shared" si="240"/>
        <v>9.4470973342442406</v>
      </c>
      <c r="I8343" s="69">
        <f t="shared" si="240"/>
        <v>8.6130870675563838</v>
      </c>
      <c r="J8343" s="70">
        <f t="shared" si="240"/>
        <v>6.1755355125535472</v>
      </c>
      <c r="K8343" s="118">
        <f>VLOOKUP(B8343,WB.GDP.2003,'WB (WDI)'!$AT$2,FALSE)</f>
        <v>30039.612567392443</v>
      </c>
      <c r="L8343" s="112">
        <f>VLOOKUP($B8343,WB.UNEMP.2003,'WB (WDI)'!$AT$2,FALSE)</f>
        <v>13.5100002288818</v>
      </c>
    </row>
    <row r="8344" spans="1:12" x14ac:dyDescent="0.25">
      <c r="A8344" s="103">
        <v>2003</v>
      </c>
      <c r="B8344" s="104" t="s">
        <v>313</v>
      </c>
      <c r="C8344" s="105" t="s">
        <v>314</v>
      </c>
      <c r="D8344" s="105" t="s">
        <v>240</v>
      </c>
      <c r="E8344" s="87">
        <f t="shared" si="240"/>
        <v>7.1595107427350726</v>
      </c>
      <c r="F8344" s="69">
        <f t="shared" si="240"/>
        <v>5.6788648590947819</v>
      </c>
      <c r="G8344" s="69">
        <f t="shared" si="240"/>
        <v>4.7564035024728391</v>
      </c>
      <c r="H8344" s="69">
        <f t="shared" si="240"/>
        <v>9.4757620461806411</v>
      </c>
      <c r="I8344" s="69">
        <f t="shared" si="240"/>
        <v>8.1940521982478636</v>
      </c>
      <c r="J8344" s="70">
        <f t="shared" si="240"/>
        <v>7.6924711076792347</v>
      </c>
      <c r="K8344" s="118">
        <f>VLOOKUP(B8344,WB.GDP.2003,'WB (WDI)'!$AT$2,FALSE)</f>
        <v>9558.4690276924357</v>
      </c>
      <c r="L8344" s="112">
        <f>VLOOKUP($B8344,WB.UNEMP.2003,'WB (WDI)'!$AT$2,FALSE)</f>
        <v>14.5</v>
      </c>
    </row>
    <row r="8345" spans="1:12" x14ac:dyDescent="0.25">
      <c r="A8345" s="103">
        <v>2003</v>
      </c>
      <c r="B8345" s="104" t="s">
        <v>315</v>
      </c>
      <c r="C8345" s="105" t="s">
        <v>316</v>
      </c>
      <c r="D8345" s="105" t="s">
        <v>240</v>
      </c>
      <c r="E8345" s="87">
        <f t="shared" si="240"/>
        <v>6.9902169366388947</v>
      </c>
      <c r="F8345" s="69">
        <f t="shared" si="240"/>
        <v>5.6039150363098145</v>
      </c>
      <c r="G8345" s="69">
        <f t="shared" si="240"/>
        <v>5.2094725827032908</v>
      </c>
      <c r="H8345" s="69">
        <f t="shared" si="240"/>
        <v>8.1791770947355573</v>
      </c>
      <c r="I8345" s="69">
        <f t="shared" si="240"/>
        <v>7.7797420686715126</v>
      </c>
      <c r="J8345" s="70">
        <f t="shared" si="240"/>
        <v>8.178777900774298</v>
      </c>
      <c r="K8345" s="118">
        <f>VLOOKUP(B8345,WB.GDP.2003,'WB (WDI)'!$AT$2,FALSE)</f>
        <v>63008.515434926005</v>
      </c>
      <c r="L8345" s="112">
        <f>VLOOKUP($B8345,WB.UNEMP.2003,'WB (WDI)'!$AT$2,FALSE)</f>
        <v>1.29999995231628</v>
      </c>
    </row>
    <row r="8346" spans="1:12" x14ac:dyDescent="0.25">
      <c r="A8346" s="103">
        <v>2003</v>
      </c>
      <c r="B8346" s="104" t="s">
        <v>317</v>
      </c>
      <c r="C8346" s="105" t="s">
        <v>318</v>
      </c>
      <c r="D8346" s="105" t="s">
        <v>240</v>
      </c>
      <c r="E8346" s="87" t="e">
        <f t="shared" si="240"/>
        <v>#N/A</v>
      </c>
      <c r="F8346" s="69" t="e">
        <f t="shared" si="240"/>
        <v>#N/A</v>
      </c>
      <c r="G8346" s="69" t="e">
        <f t="shared" si="240"/>
        <v>#N/A</v>
      </c>
      <c r="H8346" s="69" t="e">
        <f t="shared" si="240"/>
        <v>#N/A</v>
      </c>
      <c r="I8346" s="69" t="e">
        <f t="shared" si="240"/>
        <v>#N/A</v>
      </c>
      <c r="J8346" s="70" t="e">
        <f t="shared" si="240"/>
        <v>#N/A</v>
      </c>
      <c r="K8346" s="118">
        <f>VLOOKUP(B8346,WB.GDP.2003,'WB (WDI)'!$AT$2,FALSE)</f>
        <v>13941.876284718754</v>
      </c>
      <c r="L8346" s="112">
        <f>VLOOKUP($B8346,WB.UNEMP.2003,'WB (WDI)'!$AT$2,FALSE)</f>
        <v>8.0100002288818395</v>
      </c>
    </row>
    <row r="8347" spans="1:12" x14ac:dyDescent="0.25">
      <c r="A8347" s="103">
        <v>2003</v>
      </c>
      <c r="B8347" s="104" t="s">
        <v>319</v>
      </c>
      <c r="C8347" s="105" t="s">
        <v>320</v>
      </c>
      <c r="D8347" s="105" t="s">
        <v>240</v>
      </c>
      <c r="E8347" s="87">
        <f t="shared" si="240"/>
        <v>6.9717534396475687</v>
      </c>
      <c r="F8347" s="69">
        <f t="shared" si="240"/>
        <v>4.959428774713464</v>
      </c>
      <c r="G8347" s="69">
        <f t="shared" si="240"/>
        <v>4.8062228634778839</v>
      </c>
      <c r="H8347" s="69">
        <f t="shared" si="240"/>
        <v>8.6269941116149429</v>
      </c>
      <c r="I8347" s="69">
        <f t="shared" si="240"/>
        <v>8.3487767776615804</v>
      </c>
      <c r="J8347" s="70">
        <f t="shared" si="240"/>
        <v>8.1173446707699686</v>
      </c>
      <c r="K8347" s="118">
        <f>VLOOKUP(B8347,WB.GDP.2003,'WB (WDI)'!$AT$2,FALSE)</f>
        <v>32353.999499810521</v>
      </c>
      <c r="L8347" s="112">
        <f>VLOOKUP($B8347,WB.UNEMP.2003,'WB (WDI)'!$AT$2,FALSE)</f>
        <v>3.6300001144409202</v>
      </c>
    </row>
    <row r="8348" spans="1:12" x14ac:dyDescent="0.25">
      <c r="A8348" s="103">
        <v>2003</v>
      </c>
      <c r="B8348" s="104" t="s">
        <v>321</v>
      </c>
      <c r="C8348" s="105" t="s">
        <v>322</v>
      </c>
      <c r="D8348" s="105" t="s">
        <v>240</v>
      </c>
      <c r="E8348" s="87" t="e">
        <f t="shared" ref="E8348:J8357" si="241">IF(ISNUMBER(VLOOKUP($B8348,EFW.2003,3,FALSE))=TRUE,VLOOKUP($B8348,EFW.2003,E$2,FALSE),NA())</f>
        <v>#N/A</v>
      </c>
      <c r="F8348" s="69" t="e">
        <f t="shared" si="241"/>
        <v>#N/A</v>
      </c>
      <c r="G8348" s="69" t="e">
        <f t="shared" si="241"/>
        <v>#N/A</v>
      </c>
      <c r="H8348" s="69" t="e">
        <f t="shared" si="241"/>
        <v>#N/A</v>
      </c>
      <c r="I8348" s="69" t="e">
        <f t="shared" si="241"/>
        <v>#N/A</v>
      </c>
      <c r="J8348" s="70" t="e">
        <f t="shared" si="241"/>
        <v>#N/A</v>
      </c>
      <c r="K8348" s="118">
        <f>VLOOKUP(B8348,WB.GDP.2003,'WB (WDI)'!$AT$2,FALSE)</f>
        <v>86887.330892495476</v>
      </c>
      <c r="L8348" s="112">
        <f>VLOOKUP($B8348,WB.UNEMP.2003,'WB (WDI)'!$AT$2,FALSE)</f>
        <v>0.64999997615814198</v>
      </c>
    </row>
    <row r="8349" spans="1:12" x14ac:dyDescent="0.25">
      <c r="A8349" s="103">
        <v>2003</v>
      </c>
      <c r="B8349" s="104" t="s">
        <v>323</v>
      </c>
      <c r="C8349" s="105" t="s">
        <v>324</v>
      </c>
      <c r="D8349" s="105" t="s">
        <v>240</v>
      </c>
      <c r="E8349" s="87" t="e">
        <f t="shared" si="241"/>
        <v>#N/A</v>
      </c>
      <c r="F8349" s="69" t="e">
        <f t="shared" si="241"/>
        <v>#N/A</v>
      </c>
      <c r="G8349" s="69" t="e">
        <f t="shared" si="241"/>
        <v>#N/A</v>
      </c>
      <c r="H8349" s="69" t="e">
        <f t="shared" si="241"/>
        <v>#N/A</v>
      </c>
      <c r="I8349" s="69" t="e">
        <f t="shared" si="241"/>
        <v>#N/A</v>
      </c>
      <c r="J8349" s="70" t="e">
        <f t="shared" si="241"/>
        <v>#N/A</v>
      </c>
      <c r="K8349" s="118">
        <f>VLOOKUP(B8349,WB.GDP.2003,'WB (WDI)'!$AT$2,FALSE)</f>
        <v>41229.805248533128</v>
      </c>
      <c r="L8349" s="112">
        <f>VLOOKUP($B8349,WB.UNEMP.2003,'WB (WDI)'!$AT$2,FALSE)</f>
        <v>5.5599999427795401</v>
      </c>
    </row>
    <row r="8350" spans="1:12" x14ac:dyDescent="0.25">
      <c r="A8350" s="103">
        <v>2003</v>
      </c>
      <c r="B8350" s="104" t="s">
        <v>325</v>
      </c>
      <c r="C8350" s="105" t="s">
        <v>326</v>
      </c>
      <c r="D8350" s="105" t="s">
        <v>240</v>
      </c>
      <c r="E8350" s="87" t="e">
        <f t="shared" si="241"/>
        <v>#N/A</v>
      </c>
      <c r="F8350" s="69" t="e">
        <f t="shared" si="241"/>
        <v>#N/A</v>
      </c>
      <c r="G8350" s="69" t="e">
        <f t="shared" si="241"/>
        <v>#N/A</v>
      </c>
      <c r="H8350" s="69" t="e">
        <f t="shared" si="241"/>
        <v>#N/A</v>
      </c>
      <c r="I8350" s="69" t="e">
        <f t="shared" si="241"/>
        <v>#N/A</v>
      </c>
      <c r="J8350" s="70" t="e">
        <f t="shared" si="241"/>
        <v>#N/A</v>
      </c>
      <c r="K8350" s="118">
        <f>VLOOKUP(B8350,WB.GDP.2003,'WB (WDI)'!$AT$2,FALSE)</f>
        <v>3774.1324132970985</v>
      </c>
      <c r="L8350" s="112">
        <f>VLOOKUP($B8350,WB.UNEMP.2003,'WB (WDI)'!$AT$2,FALSE)</f>
        <v>23</v>
      </c>
    </row>
    <row r="8351" spans="1:12" x14ac:dyDescent="0.25">
      <c r="A8351" s="103">
        <v>2003</v>
      </c>
      <c r="B8351" s="104" t="s">
        <v>327</v>
      </c>
      <c r="C8351" s="105" t="s">
        <v>328</v>
      </c>
      <c r="D8351" s="105" t="s">
        <v>240</v>
      </c>
      <c r="E8351" s="87">
        <f t="shared" si="241"/>
        <v>5.1558270246500246</v>
      </c>
      <c r="F8351" s="69">
        <f t="shared" si="241"/>
        <v>5.1333467921027198</v>
      </c>
      <c r="G8351" s="69">
        <f t="shared" si="241"/>
        <v>3.8885343771777636</v>
      </c>
      <c r="H8351" s="69">
        <f t="shared" si="241"/>
        <v>7.4860576349852019</v>
      </c>
      <c r="I8351" s="69">
        <f t="shared" si="241"/>
        <v>3.561496047114618</v>
      </c>
      <c r="J8351" s="70">
        <f t="shared" si="241"/>
        <v>5.7097002718698198</v>
      </c>
      <c r="K8351" s="118" t="e">
        <f>VLOOKUP(B8351,WB.GDP.2003,'WB (WDI)'!$AT$2,FALSE)</f>
        <v>#N/A</v>
      </c>
      <c r="L8351" s="112">
        <f>VLOOKUP($B8351,WB.UNEMP.2003,'WB (WDI)'!$AT$2,FALSE)</f>
        <v>10.2799997329712</v>
      </c>
    </row>
    <row r="8352" spans="1:12" x14ac:dyDescent="0.25">
      <c r="A8352" s="103">
        <v>2003</v>
      </c>
      <c r="B8352" s="104" t="s">
        <v>329</v>
      </c>
      <c r="C8352" s="105" t="s">
        <v>330</v>
      </c>
      <c r="D8352" s="105" t="s">
        <v>240</v>
      </c>
      <c r="E8352" s="87">
        <f t="shared" si="241"/>
        <v>6.2309708087268776</v>
      </c>
      <c r="F8352" s="69">
        <f t="shared" si="241"/>
        <v>7.7142961349191186</v>
      </c>
      <c r="G8352" s="69">
        <f t="shared" si="241"/>
        <v>5.7615857821044463</v>
      </c>
      <c r="H8352" s="69">
        <f t="shared" si="241"/>
        <v>4.8773260990940352</v>
      </c>
      <c r="I8352" s="69">
        <f t="shared" si="241"/>
        <v>7.3350554086168156</v>
      </c>
      <c r="J8352" s="70">
        <f t="shared" si="241"/>
        <v>5.4665906188999704</v>
      </c>
      <c r="K8352" s="118">
        <f>VLOOKUP(B8352,WB.GDP.2003,'WB (WDI)'!$AT$2,FALSE)</f>
        <v>15720.453465812587</v>
      </c>
      <c r="L8352" s="112">
        <f>VLOOKUP($B8352,WB.UNEMP.2003,'WB (WDI)'!$AT$2,FALSE)</f>
        <v>10.539999961853001</v>
      </c>
    </row>
    <row r="8353" spans="1:12" x14ac:dyDescent="0.25">
      <c r="A8353" s="103">
        <v>2003</v>
      </c>
      <c r="B8353" s="104" t="s">
        <v>331</v>
      </c>
      <c r="C8353" s="105" t="s">
        <v>332</v>
      </c>
      <c r="D8353" s="105" t="s">
        <v>240</v>
      </c>
      <c r="E8353" s="87">
        <f t="shared" si="241"/>
        <v>7.208088210592825</v>
      </c>
      <c r="F8353" s="69">
        <f t="shared" si="241"/>
        <v>6.2319418064336363</v>
      </c>
      <c r="G8353" s="69">
        <f t="shared" si="241"/>
        <v>5.4044022524100948</v>
      </c>
      <c r="H8353" s="69">
        <f t="shared" si="241"/>
        <v>8.1096590524523684</v>
      </c>
      <c r="I8353" s="69">
        <f t="shared" si="241"/>
        <v>8.6159407906853005</v>
      </c>
      <c r="J8353" s="70">
        <f t="shared" si="241"/>
        <v>7.6784971509827287</v>
      </c>
      <c r="K8353" s="118">
        <f>VLOOKUP(B8353,WB.GDP.2003,'WB (WDI)'!$AT$2,FALSE)</f>
        <v>97795.000858493222</v>
      </c>
      <c r="L8353" s="112">
        <f>VLOOKUP($B8353,WB.UNEMP.2003,'WB (WDI)'!$AT$2,FALSE)</f>
        <v>2.71000003814697</v>
      </c>
    </row>
    <row r="8354" spans="1:12" x14ac:dyDescent="0.25">
      <c r="A8354" s="103">
        <v>2003</v>
      </c>
      <c r="B8354" s="104" t="s">
        <v>333</v>
      </c>
      <c r="C8354" s="105" t="s">
        <v>334</v>
      </c>
      <c r="D8354" s="105" t="s">
        <v>240</v>
      </c>
      <c r="E8354" s="87" t="e">
        <f t="shared" si="241"/>
        <v>#N/A</v>
      </c>
      <c r="F8354" s="69" t="e">
        <f t="shared" si="241"/>
        <v>#N/A</v>
      </c>
      <c r="G8354" s="69" t="e">
        <f t="shared" si="241"/>
        <v>#N/A</v>
      </c>
      <c r="H8354" s="69" t="e">
        <f t="shared" si="241"/>
        <v>#N/A</v>
      </c>
      <c r="I8354" s="69" t="e">
        <f t="shared" si="241"/>
        <v>#N/A</v>
      </c>
      <c r="J8354" s="70" t="e">
        <f t="shared" si="241"/>
        <v>#N/A</v>
      </c>
      <c r="K8354" s="118" t="e">
        <f>VLOOKUP(B8354,WB.GDP.2003,'WB (WDI)'!$AT$2,FALSE)</f>
        <v>#N/A</v>
      </c>
      <c r="L8354" s="112">
        <f>VLOOKUP($B8354,WB.UNEMP.2003,'WB (WDI)'!$AT$2,FALSE)</f>
        <v>12.039999961853001</v>
      </c>
    </row>
    <row r="8355" spans="1:12" x14ac:dyDescent="0.25">
      <c r="A8355" s="103">
        <v>2003</v>
      </c>
      <c r="B8355" s="104" t="s">
        <v>335</v>
      </c>
      <c r="C8355" s="105" t="s">
        <v>336</v>
      </c>
      <c r="D8355" s="105" t="s">
        <v>337</v>
      </c>
      <c r="E8355" s="87" t="e">
        <f t="shared" si="241"/>
        <v>#N/A</v>
      </c>
      <c r="F8355" s="69" t="e">
        <f t="shared" si="241"/>
        <v>#N/A</v>
      </c>
      <c r="G8355" s="69" t="e">
        <f t="shared" si="241"/>
        <v>#N/A</v>
      </c>
      <c r="H8355" s="69" t="e">
        <f t="shared" si="241"/>
        <v>#N/A</v>
      </c>
      <c r="I8355" s="69" t="e">
        <f t="shared" si="241"/>
        <v>#N/A</v>
      </c>
      <c r="J8355" s="70" t="e">
        <f t="shared" si="241"/>
        <v>#N/A</v>
      </c>
      <c r="K8355" s="118">
        <f>VLOOKUP(B8355,WB.GDP.2003,'WB (WDI)'!$AT$2,FALSE)</f>
        <v>9660.1936884528568</v>
      </c>
      <c r="L8355" s="112">
        <f>VLOOKUP($B8355,WB.UNEMP.2003,'WB (WDI)'!$AT$2,FALSE)</f>
        <v>9.8800001144409197</v>
      </c>
    </row>
    <row r="8356" spans="1:12" x14ac:dyDescent="0.25">
      <c r="A8356" s="103">
        <v>2003</v>
      </c>
      <c r="B8356" s="104" t="s">
        <v>338</v>
      </c>
      <c r="C8356" s="105" t="s">
        <v>339</v>
      </c>
      <c r="D8356" s="105" t="s">
        <v>337</v>
      </c>
      <c r="E8356" s="87">
        <f t="shared" si="241"/>
        <v>7.1035804655471022</v>
      </c>
      <c r="F8356" s="69">
        <f t="shared" si="241"/>
        <v>6.6840324380987237</v>
      </c>
      <c r="G8356" s="69">
        <f t="shared" si="241"/>
        <v>5.543457253582269</v>
      </c>
      <c r="H8356" s="69">
        <f t="shared" si="241"/>
        <v>8.9638293425020521</v>
      </c>
      <c r="I8356" s="69">
        <f t="shared" si="241"/>
        <v>7.1363470775924256</v>
      </c>
      <c r="J8356" s="70">
        <f t="shared" si="241"/>
        <v>7.1902362159600406</v>
      </c>
      <c r="K8356" s="118">
        <f>VLOOKUP(B8356,WB.GDP.2003,'WB (WDI)'!$AT$2,FALSE)</f>
        <v>12438.022494461484</v>
      </c>
      <c r="L8356" s="112">
        <f>VLOOKUP($B8356,WB.UNEMP.2003,'WB (WDI)'!$AT$2,FALSE)</f>
        <v>13.7299995422363</v>
      </c>
    </row>
    <row r="8357" spans="1:12" x14ac:dyDescent="0.25">
      <c r="A8357" s="103">
        <v>2003</v>
      </c>
      <c r="B8357" s="104" t="s">
        <v>340</v>
      </c>
      <c r="C8357" s="105" t="s">
        <v>341</v>
      </c>
      <c r="D8357" s="105" t="s">
        <v>337</v>
      </c>
      <c r="E8357" s="87">
        <f t="shared" si="241"/>
        <v>7.2233116458046309</v>
      </c>
      <c r="F8357" s="69">
        <f t="shared" si="241"/>
        <v>5.426769586961024</v>
      </c>
      <c r="G8357" s="69">
        <f t="shared" si="241"/>
        <v>6.2348708207826142</v>
      </c>
      <c r="H8357" s="69">
        <f t="shared" si="241"/>
        <v>9.1137815591606959</v>
      </c>
      <c r="I8357" s="69">
        <f t="shared" si="241"/>
        <v>8.2379795198146173</v>
      </c>
      <c r="J8357" s="70">
        <f t="shared" si="241"/>
        <v>7.1031567423042068</v>
      </c>
      <c r="K8357" s="118">
        <f>VLOOKUP(B8357,WB.GDP.2003,'WB (WDI)'!$AT$2,FALSE)</f>
        <v>27326.540415033</v>
      </c>
      <c r="L8357" s="112">
        <f>VLOOKUP($B8357,WB.UNEMP.2003,'WB (WDI)'!$AT$2,FALSE)</f>
        <v>7.53999996185303</v>
      </c>
    </row>
    <row r="8358" spans="1:12" x14ac:dyDescent="0.25">
      <c r="A8358" s="103">
        <v>2003</v>
      </c>
      <c r="B8358" s="104" t="s">
        <v>342</v>
      </c>
      <c r="C8358" s="105" t="s">
        <v>343</v>
      </c>
      <c r="D8358" s="105" t="s">
        <v>337</v>
      </c>
      <c r="E8358" s="87">
        <f t="shared" ref="E8358:J8367" si="242">IF(ISNUMBER(VLOOKUP($B8358,EFW.2003,3,FALSE))=TRUE,VLOOKUP($B8358,EFW.2003,E$2,FALSE),NA())</f>
        <v>7.3500320839466848</v>
      </c>
      <c r="F8358" s="69">
        <f t="shared" si="242"/>
        <v>5.7977218416024652</v>
      </c>
      <c r="G8358" s="69">
        <f t="shared" si="242"/>
        <v>6.4052700346496474</v>
      </c>
      <c r="H8358" s="69">
        <f t="shared" si="242"/>
        <v>9.3328364364178036</v>
      </c>
      <c r="I8358" s="69">
        <f t="shared" si="242"/>
        <v>8.1976878690608626</v>
      </c>
      <c r="J8358" s="70">
        <f t="shared" si="242"/>
        <v>7.0166442380026508</v>
      </c>
      <c r="K8358" s="118">
        <f>VLOOKUP(B8358,WB.GDP.2003,'WB (WDI)'!$AT$2,FALSE)</f>
        <v>22266.695290918371</v>
      </c>
      <c r="L8358" s="112">
        <f>VLOOKUP($B8358,WB.UNEMP.2003,'WB (WDI)'!$AT$2,FALSE)</f>
        <v>5.78999996185303</v>
      </c>
    </row>
    <row r="8359" spans="1:12" x14ac:dyDescent="0.25">
      <c r="A8359" s="103">
        <v>2003</v>
      </c>
      <c r="B8359" s="104" t="s">
        <v>344</v>
      </c>
      <c r="C8359" s="105" t="s">
        <v>345</v>
      </c>
      <c r="D8359" s="105" t="s">
        <v>337</v>
      </c>
      <c r="E8359" s="87">
        <f t="shared" si="242"/>
        <v>6.7102346703564661</v>
      </c>
      <c r="F8359" s="69">
        <f t="shared" si="242"/>
        <v>5.5027536416066516</v>
      </c>
      <c r="G8359" s="69">
        <f t="shared" si="242"/>
        <v>5.7688283243661767</v>
      </c>
      <c r="H8359" s="69">
        <f t="shared" si="242"/>
        <v>8.1774789071994203</v>
      </c>
      <c r="I8359" s="69">
        <f t="shared" si="242"/>
        <v>7.2331393512284734</v>
      </c>
      <c r="J8359" s="70">
        <f t="shared" si="242"/>
        <v>6.8689731273816079</v>
      </c>
      <c r="K8359" s="118">
        <f>VLOOKUP(B8359,WB.GDP.2003,'WB (WDI)'!$AT$2,FALSE)</f>
        <v>17465.224969596438</v>
      </c>
      <c r="L8359" s="112">
        <f>VLOOKUP($B8359,WB.UNEMP.2003,'WB (WDI)'!$AT$2,FALSE)</f>
        <v>19.370000839233398</v>
      </c>
    </row>
    <row r="8360" spans="1:12" x14ac:dyDescent="0.25">
      <c r="A8360" s="103">
        <v>2003</v>
      </c>
      <c r="B8360" s="104" t="s">
        <v>346</v>
      </c>
      <c r="C8360" s="105" t="s">
        <v>347</v>
      </c>
      <c r="D8360" s="105" t="s">
        <v>337</v>
      </c>
      <c r="E8360" s="87" t="e">
        <f t="shared" si="242"/>
        <v>#N/A</v>
      </c>
      <c r="F8360" s="69" t="e">
        <f t="shared" si="242"/>
        <v>#N/A</v>
      </c>
      <c r="G8360" s="69" t="e">
        <f t="shared" si="242"/>
        <v>#N/A</v>
      </c>
      <c r="H8360" s="69" t="e">
        <f t="shared" si="242"/>
        <v>#N/A</v>
      </c>
      <c r="I8360" s="69" t="e">
        <f t="shared" si="242"/>
        <v>#N/A</v>
      </c>
      <c r="J8360" s="70" t="e">
        <f t="shared" si="242"/>
        <v>#N/A</v>
      </c>
      <c r="K8360" s="118">
        <f>VLOOKUP(B8360,WB.GDP.2003,'WB (WDI)'!$AT$2,FALSE)</f>
        <v>6232.6670479033282</v>
      </c>
      <c r="L8360" s="112">
        <f>VLOOKUP($B8360,WB.UNEMP.2003,'WB (WDI)'!$AT$2,FALSE)</f>
        <v>7.9499998092651403</v>
      </c>
    </row>
    <row r="8361" spans="1:12" x14ac:dyDescent="0.25">
      <c r="A8361" s="103">
        <v>2003</v>
      </c>
      <c r="B8361" s="104" t="s">
        <v>348</v>
      </c>
      <c r="C8361" s="105" t="s">
        <v>349</v>
      </c>
      <c r="D8361" s="105" t="s">
        <v>337</v>
      </c>
      <c r="E8361" s="87">
        <f t="shared" si="242"/>
        <v>6.5550281304481057</v>
      </c>
      <c r="F8361" s="69">
        <f t="shared" si="242"/>
        <v>6.9098320289102517</v>
      </c>
      <c r="G8361" s="69">
        <f t="shared" si="242"/>
        <v>5.5258067383104255</v>
      </c>
      <c r="H8361" s="69">
        <f t="shared" si="242"/>
        <v>6.6183839613404123</v>
      </c>
      <c r="I8361" s="69">
        <f t="shared" si="242"/>
        <v>7.156251465132204</v>
      </c>
      <c r="J8361" s="70">
        <f t="shared" si="242"/>
        <v>6.5648664585472387</v>
      </c>
      <c r="K8361" s="118">
        <f>VLOOKUP(B8361,WB.GDP.2003,'WB (WDI)'!$AT$2,FALSE)</f>
        <v>14384.117217781921</v>
      </c>
      <c r="L8361" s="112">
        <f>VLOOKUP($B8361,WB.UNEMP.2003,'WB (WDI)'!$AT$2,FALSE)</f>
        <v>6.9499998092651403</v>
      </c>
    </row>
    <row r="8362" spans="1:12" x14ac:dyDescent="0.25">
      <c r="A8362" s="103">
        <v>2003</v>
      </c>
      <c r="B8362" s="104" t="s">
        <v>350</v>
      </c>
      <c r="C8362" s="105" t="s">
        <v>351</v>
      </c>
      <c r="D8362" s="105" t="s">
        <v>337</v>
      </c>
      <c r="E8362" s="87">
        <f t="shared" si="242"/>
        <v>5.7326911190052474</v>
      </c>
      <c r="F8362" s="69">
        <f t="shared" si="242"/>
        <v>6.4151129005355703</v>
      </c>
      <c r="G8362" s="69">
        <f t="shared" si="242"/>
        <v>5.3347063596284912</v>
      </c>
      <c r="H8362" s="69">
        <f t="shared" si="242"/>
        <v>4.2859863897034112</v>
      </c>
      <c r="I8362" s="69">
        <f t="shared" si="242"/>
        <v>6.434188603127688</v>
      </c>
      <c r="J8362" s="70">
        <f t="shared" si="242"/>
        <v>6.1934613420310747</v>
      </c>
      <c r="K8362" s="118">
        <f>VLOOKUP(B8362,WB.GDP.2003,'WB (WDI)'!$AT$2,FALSE)</f>
        <v>17488.2940480215</v>
      </c>
      <c r="L8362" s="112">
        <f>VLOOKUP($B8362,WB.UNEMP.2003,'WB (WDI)'!$AT$2,FALSE)</f>
        <v>8.2100000381469709</v>
      </c>
    </row>
    <row r="8363" spans="1:12" x14ac:dyDescent="0.25">
      <c r="A8363" s="103">
        <v>2003</v>
      </c>
      <c r="B8363" s="104" t="s">
        <v>352</v>
      </c>
      <c r="C8363" s="105" t="s">
        <v>353</v>
      </c>
      <c r="D8363" s="105" t="s">
        <v>337</v>
      </c>
      <c r="E8363" s="87">
        <f t="shared" si="242"/>
        <v>7.0251995645945424</v>
      </c>
      <c r="F8363" s="69">
        <f t="shared" si="242"/>
        <v>5.9514430195741408</v>
      </c>
      <c r="G8363" s="69">
        <f t="shared" si="242"/>
        <v>6.3778451473075934</v>
      </c>
      <c r="H8363" s="69">
        <f t="shared" si="242"/>
        <v>7.4054509945235907</v>
      </c>
      <c r="I8363" s="69">
        <f t="shared" si="242"/>
        <v>7.7492499833077559</v>
      </c>
      <c r="J8363" s="70">
        <f t="shared" si="242"/>
        <v>7.6420086782596321</v>
      </c>
      <c r="K8363" s="118">
        <f>VLOOKUP(B8363,WB.GDP.2003,'WB (WDI)'!$AT$2,FALSE)</f>
        <v>17936.571368841913</v>
      </c>
      <c r="L8363" s="112">
        <f>VLOOKUP($B8363,WB.UNEMP.2003,'WB (WDI)'!$AT$2,FALSE)</f>
        <v>17.120000839233398</v>
      </c>
    </row>
    <row r="8364" spans="1:12" x14ac:dyDescent="0.25">
      <c r="A8364" s="103">
        <v>2003</v>
      </c>
      <c r="B8364" s="104" t="s">
        <v>354</v>
      </c>
      <c r="C8364" s="105" t="s">
        <v>355</v>
      </c>
      <c r="D8364" s="105" t="s">
        <v>337</v>
      </c>
      <c r="E8364" s="87">
        <f t="shared" si="242"/>
        <v>5.6436430723908684</v>
      </c>
      <c r="F8364" s="69">
        <f t="shared" si="242"/>
        <v>6.008944188912956</v>
      </c>
      <c r="G8364" s="69">
        <f t="shared" si="242"/>
        <v>5.1400982172548675</v>
      </c>
      <c r="H8364" s="69">
        <f t="shared" si="242"/>
        <v>4.7345215188639651</v>
      </c>
      <c r="I8364" s="69">
        <f t="shared" si="242"/>
        <v>6.3805649907808677</v>
      </c>
      <c r="J8364" s="70">
        <f t="shared" si="242"/>
        <v>5.9540864461416874</v>
      </c>
      <c r="K8364" s="118">
        <f>VLOOKUP(B8364,WB.GDP.2003,'WB (WDI)'!$AT$2,FALSE)</f>
        <v>9349.13468844413</v>
      </c>
      <c r="L8364" s="112">
        <f>VLOOKUP($B8364,WB.UNEMP.2003,'WB (WDI)'!$AT$2,FALSE)</f>
        <v>9.0600004196166992</v>
      </c>
    </row>
    <row r="8365" spans="1:12" x14ac:dyDescent="0.25">
      <c r="A8365" s="103">
        <v>2003</v>
      </c>
      <c r="B8365" s="104" t="s">
        <v>356</v>
      </c>
      <c r="C8365" s="105" t="s">
        <v>357</v>
      </c>
      <c r="D8365" s="105" t="s">
        <v>337</v>
      </c>
      <c r="E8365" s="87" t="e">
        <f t="shared" si="242"/>
        <v>#N/A</v>
      </c>
      <c r="F8365" s="69" t="e">
        <f t="shared" si="242"/>
        <v>#N/A</v>
      </c>
      <c r="G8365" s="69" t="e">
        <f t="shared" si="242"/>
        <v>#N/A</v>
      </c>
      <c r="H8365" s="69" t="e">
        <f t="shared" si="242"/>
        <v>#N/A</v>
      </c>
      <c r="I8365" s="69" t="e">
        <f t="shared" si="242"/>
        <v>#N/A</v>
      </c>
      <c r="J8365" s="70" t="e">
        <f t="shared" si="242"/>
        <v>#N/A</v>
      </c>
      <c r="K8365" s="118" t="e">
        <f>VLOOKUP(B8365,WB.GDP.2003,'WB (WDI)'!$AT$2,FALSE)</f>
        <v>#N/A</v>
      </c>
      <c r="L8365" s="112" t="e">
        <f>VLOOKUP($B8365,WB.UNEMP.2003,'WB (WDI)'!$AT$2,FALSE)</f>
        <v>#N/A</v>
      </c>
    </row>
    <row r="8366" spans="1:12" x14ac:dyDescent="0.25">
      <c r="A8366" s="103">
        <v>2003</v>
      </c>
      <c r="B8366" s="104" t="s">
        <v>358</v>
      </c>
      <c r="C8366" s="105" t="s">
        <v>359</v>
      </c>
      <c r="D8366" s="105" t="s">
        <v>337</v>
      </c>
      <c r="E8366" s="87">
        <f t="shared" si="242"/>
        <v>8.0363827906674494</v>
      </c>
      <c r="F8366" s="69">
        <f t="shared" si="242"/>
        <v>4.6779127351840035</v>
      </c>
      <c r="G8366" s="69">
        <f t="shared" si="242"/>
        <v>8.4232141486342638</v>
      </c>
      <c r="H8366" s="69">
        <f t="shared" si="242"/>
        <v>9.7327126022286965</v>
      </c>
      <c r="I8366" s="69">
        <f t="shared" si="242"/>
        <v>9.0954169194395877</v>
      </c>
      <c r="J8366" s="70">
        <f t="shared" si="242"/>
        <v>8.2526575478506938</v>
      </c>
      <c r="K8366" s="118">
        <f>VLOOKUP(B8366,WB.GDP.2003,'WB (WDI)'!$AT$2,FALSE)</f>
        <v>49419.951885816314</v>
      </c>
      <c r="L8366" s="112">
        <f>VLOOKUP($B8366,WB.UNEMP.2003,'WB (WDI)'!$AT$2,FALSE)</f>
        <v>5.4000000953674299</v>
      </c>
    </row>
    <row r="8367" spans="1:12" x14ac:dyDescent="0.25">
      <c r="A8367" s="103">
        <v>2003</v>
      </c>
      <c r="B8367" s="104" t="s">
        <v>360</v>
      </c>
      <c r="C8367" s="105" t="s">
        <v>361</v>
      </c>
      <c r="D8367" s="105" t="s">
        <v>337</v>
      </c>
      <c r="E8367" s="87">
        <f t="shared" si="242"/>
        <v>7.9807508654628423</v>
      </c>
      <c r="F8367" s="69">
        <f t="shared" si="242"/>
        <v>6.8693868134547147</v>
      </c>
      <c r="G8367" s="69">
        <f t="shared" si="242"/>
        <v>6.9666430521734153</v>
      </c>
      <c r="H8367" s="69">
        <f t="shared" si="242"/>
        <v>9.6058789270052358</v>
      </c>
      <c r="I8367" s="69">
        <f t="shared" si="242"/>
        <v>8.704574060669426</v>
      </c>
      <c r="J8367" s="70">
        <f t="shared" si="242"/>
        <v>7.7572714740114188</v>
      </c>
      <c r="K8367" s="118">
        <f>VLOOKUP(B8367,WB.GDP.2003,'WB (WDI)'!$AT$2,FALSE)</f>
        <v>22125.044181937476</v>
      </c>
      <c r="L8367" s="112">
        <f>VLOOKUP($B8367,WB.UNEMP.2003,'WB (WDI)'!$AT$2,FALSE)</f>
        <v>11.289999961853001</v>
      </c>
    </row>
    <row r="8368" spans="1:12" x14ac:dyDescent="0.25">
      <c r="A8368" s="103">
        <v>2003</v>
      </c>
      <c r="B8368" s="104" t="s">
        <v>362</v>
      </c>
      <c r="C8368" s="105" t="s">
        <v>363</v>
      </c>
      <c r="D8368" s="105" t="s">
        <v>337</v>
      </c>
      <c r="E8368" s="87" t="e">
        <f t="shared" ref="E8368:J8377" si="243">IF(ISNUMBER(VLOOKUP($B8368,EFW.2003,3,FALSE))=TRUE,VLOOKUP($B8368,EFW.2003,E$2,FALSE),NA())</f>
        <v>#N/A</v>
      </c>
      <c r="F8368" s="69" t="e">
        <f t="shared" si="243"/>
        <v>#N/A</v>
      </c>
      <c r="G8368" s="69" t="e">
        <f t="shared" si="243"/>
        <v>#N/A</v>
      </c>
      <c r="H8368" s="69" t="e">
        <f t="shared" si="243"/>
        <v>#N/A</v>
      </c>
      <c r="I8368" s="69" t="e">
        <f t="shared" si="243"/>
        <v>#N/A</v>
      </c>
      <c r="J8368" s="70" t="e">
        <f t="shared" si="243"/>
        <v>#N/A</v>
      </c>
      <c r="K8368" s="118" t="e">
        <f>VLOOKUP(B8368,WB.GDP.2003,'WB (WDI)'!$AT$2,FALSE)</f>
        <v>#N/A</v>
      </c>
      <c r="L8368" s="112" t="e">
        <f>VLOOKUP($B8368,WB.UNEMP.2003,'WB (WDI)'!$AT$2,FALSE)</f>
        <v>#N/A</v>
      </c>
    </row>
    <row r="8369" spans="1:12" x14ac:dyDescent="0.25">
      <c r="A8369" s="103">
        <v>2003</v>
      </c>
      <c r="B8369" s="104" t="s">
        <v>364</v>
      </c>
      <c r="C8369" s="105" t="s">
        <v>365</v>
      </c>
      <c r="D8369" s="105" t="s">
        <v>337</v>
      </c>
      <c r="E8369" s="87">
        <f t="shared" si="243"/>
        <v>7.9685141034767799</v>
      </c>
      <c r="F8369" s="69">
        <f t="shared" si="243"/>
        <v>5.1934602247022195</v>
      </c>
      <c r="G8369" s="69">
        <f t="shared" si="243"/>
        <v>8.3652526900393571</v>
      </c>
      <c r="H8369" s="69">
        <f t="shared" si="243"/>
        <v>9.633638093043114</v>
      </c>
      <c r="I8369" s="69">
        <f t="shared" si="243"/>
        <v>8.9947454798721935</v>
      </c>
      <c r="J8369" s="70">
        <f t="shared" si="243"/>
        <v>7.6554740297270092</v>
      </c>
      <c r="K8369" s="118">
        <f>VLOOKUP(B8369,WB.GDP.2003,'WB (WDI)'!$AT$2,FALSE)</f>
        <v>42202.749618189169</v>
      </c>
      <c r="L8369" s="112">
        <f>VLOOKUP($B8369,WB.UNEMP.2003,'WB (WDI)'!$AT$2,FALSE)</f>
        <v>10.4700002670288</v>
      </c>
    </row>
    <row r="8370" spans="1:12" x14ac:dyDescent="0.25">
      <c r="A8370" s="103">
        <v>2003</v>
      </c>
      <c r="B8370" s="104" t="s">
        <v>366</v>
      </c>
      <c r="C8370" s="105" t="s">
        <v>367</v>
      </c>
      <c r="D8370" s="105" t="s">
        <v>337</v>
      </c>
      <c r="E8370" s="87" t="e">
        <f t="shared" si="243"/>
        <v>#N/A</v>
      </c>
      <c r="F8370" s="69" t="e">
        <f t="shared" si="243"/>
        <v>#N/A</v>
      </c>
      <c r="G8370" s="69" t="e">
        <f t="shared" si="243"/>
        <v>#N/A</v>
      </c>
      <c r="H8370" s="69" t="e">
        <f t="shared" si="243"/>
        <v>#N/A</v>
      </c>
      <c r="I8370" s="69" t="e">
        <f t="shared" si="243"/>
        <v>#N/A</v>
      </c>
      <c r="J8370" s="70" t="e">
        <f t="shared" si="243"/>
        <v>#N/A</v>
      </c>
      <c r="K8370" s="118" t="e">
        <f>VLOOKUP(B8370,WB.GDP.2003,'WB (WDI)'!$AT$2,FALSE)</f>
        <v>#N/A</v>
      </c>
      <c r="L8370" s="112" t="e">
        <f>VLOOKUP($B8370,WB.UNEMP.2003,'WB (WDI)'!$AT$2,FALSE)</f>
        <v>#N/A</v>
      </c>
    </row>
    <row r="8371" spans="1:12" x14ac:dyDescent="0.25">
      <c r="A8371" s="103">
        <v>2003</v>
      </c>
      <c r="B8371" s="104" t="s">
        <v>368</v>
      </c>
      <c r="C8371" s="105" t="s">
        <v>369</v>
      </c>
      <c r="D8371" s="105" t="s">
        <v>337</v>
      </c>
      <c r="E8371" s="87">
        <f t="shared" si="243"/>
        <v>8.072198512058538</v>
      </c>
      <c r="F8371" s="69">
        <f t="shared" si="243"/>
        <v>6.3299891834750355</v>
      </c>
      <c r="G8371" s="69">
        <f t="shared" si="243"/>
        <v>8.0542885550795091</v>
      </c>
      <c r="H8371" s="69">
        <f t="shared" si="243"/>
        <v>9.2821384635428981</v>
      </c>
      <c r="I8371" s="69">
        <f t="shared" si="243"/>
        <v>8.2855523323799893</v>
      </c>
      <c r="J8371" s="70">
        <f t="shared" si="243"/>
        <v>8.4090240258152544</v>
      </c>
      <c r="K8371" s="118">
        <f>VLOOKUP(B8371,WB.GDP.2003,'WB (WDI)'!$AT$2,FALSE)</f>
        <v>42153.563739089368</v>
      </c>
      <c r="L8371" s="112">
        <f>VLOOKUP($B8371,WB.UNEMP.2003,'WB (WDI)'!$AT$2,FALSE)</f>
        <v>4</v>
      </c>
    </row>
    <row r="8372" spans="1:12" x14ac:dyDescent="0.25">
      <c r="A8372" s="103">
        <v>2003</v>
      </c>
      <c r="B8372" s="104" t="s">
        <v>370</v>
      </c>
      <c r="C8372" s="105" t="s">
        <v>371</v>
      </c>
      <c r="D8372" s="105" t="s">
        <v>337</v>
      </c>
      <c r="E8372" s="87">
        <f t="shared" si="243"/>
        <v>8.1294074235585629</v>
      </c>
      <c r="F8372" s="69">
        <f t="shared" si="243"/>
        <v>6.3124032658889373</v>
      </c>
      <c r="G8372" s="69">
        <f t="shared" si="243"/>
        <v>7.3432754168587575</v>
      </c>
      <c r="H8372" s="69">
        <f t="shared" si="243"/>
        <v>9.6574641604758114</v>
      </c>
      <c r="I8372" s="69">
        <f t="shared" si="243"/>
        <v>9.1488134335272893</v>
      </c>
      <c r="J8372" s="70">
        <f t="shared" si="243"/>
        <v>8.1850808410420139</v>
      </c>
      <c r="K8372" s="118">
        <f>VLOOKUP(B8372,WB.GDP.2003,'WB (WDI)'!$AT$2,FALSE)</f>
        <v>52469.062138441288</v>
      </c>
      <c r="L8372" s="112">
        <f>VLOOKUP($B8372,WB.UNEMP.2003,'WB (WDI)'!$AT$2,FALSE)</f>
        <v>4.4800000190734899</v>
      </c>
    </row>
    <row r="8373" spans="1:12" x14ac:dyDescent="0.25">
      <c r="A8373" s="103">
        <v>2003</v>
      </c>
      <c r="B8373" s="104" t="s">
        <v>372</v>
      </c>
      <c r="C8373" s="105" t="s">
        <v>373</v>
      </c>
      <c r="D8373" s="105" t="s">
        <v>337</v>
      </c>
      <c r="E8373" s="87" t="e">
        <f t="shared" si="243"/>
        <v>#N/A</v>
      </c>
      <c r="F8373" s="69" t="e">
        <f t="shared" si="243"/>
        <v>#N/A</v>
      </c>
      <c r="G8373" s="69" t="e">
        <f t="shared" si="243"/>
        <v>#N/A</v>
      </c>
      <c r="H8373" s="69" t="e">
        <f t="shared" si="243"/>
        <v>#N/A</v>
      </c>
      <c r="I8373" s="69" t="e">
        <f t="shared" si="243"/>
        <v>#N/A</v>
      </c>
      <c r="J8373" s="70" t="e">
        <f t="shared" si="243"/>
        <v>#N/A</v>
      </c>
      <c r="K8373" s="118" t="e">
        <f>VLOOKUP(B8373,WB.GDP.2003,'WB (WDI)'!$AT$2,FALSE)</f>
        <v>#N/A</v>
      </c>
      <c r="L8373" s="112" t="e">
        <f>VLOOKUP($B8373,WB.UNEMP.2003,'WB (WDI)'!$AT$2,FALSE)</f>
        <v>#N/A</v>
      </c>
    </row>
    <row r="8374" spans="1:12" x14ac:dyDescent="0.25">
      <c r="A8374" s="103">
        <v>2003</v>
      </c>
      <c r="B8374" s="104" t="s">
        <v>374</v>
      </c>
      <c r="C8374" s="105" t="s">
        <v>375</v>
      </c>
      <c r="D8374" s="105" t="s">
        <v>337</v>
      </c>
      <c r="E8374" s="87" t="e">
        <f t="shared" si="243"/>
        <v>#N/A</v>
      </c>
      <c r="F8374" s="69" t="e">
        <f t="shared" si="243"/>
        <v>#N/A</v>
      </c>
      <c r="G8374" s="69" t="e">
        <f t="shared" si="243"/>
        <v>#N/A</v>
      </c>
      <c r="H8374" s="69" t="e">
        <f t="shared" si="243"/>
        <v>#N/A</v>
      </c>
      <c r="I8374" s="69" t="e">
        <f t="shared" si="243"/>
        <v>#N/A</v>
      </c>
      <c r="J8374" s="70" t="e">
        <f t="shared" si="243"/>
        <v>#N/A</v>
      </c>
      <c r="K8374" s="118" t="e">
        <f>VLOOKUP(B8374,WB.GDP.2003,'WB (WDI)'!$AT$2,FALSE)</f>
        <v>#N/A</v>
      </c>
      <c r="L8374" s="112" t="e">
        <f>VLOOKUP($B8374,WB.UNEMP.2003,'WB (WDI)'!$AT$2,FALSE)</f>
        <v>#N/A</v>
      </c>
    </row>
    <row r="8375" spans="1:12" x14ac:dyDescent="0.25">
      <c r="A8375" s="103">
        <v>2003</v>
      </c>
      <c r="B8375" s="104" t="s">
        <v>376</v>
      </c>
      <c r="C8375" s="105" t="s">
        <v>377</v>
      </c>
      <c r="D8375" s="105" t="s">
        <v>337</v>
      </c>
      <c r="E8375" s="87">
        <f t="shared" si="243"/>
        <v>7.7452509469103035</v>
      </c>
      <c r="F8375" s="69">
        <f t="shared" si="243"/>
        <v>7.2206347048370958</v>
      </c>
      <c r="G8375" s="69">
        <f t="shared" si="243"/>
        <v>6.5741324648147925</v>
      </c>
      <c r="H8375" s="69">
        <f t="shared" si="243"/>
        <v>9.2221074876952898</v>
      </c>
      <c r="I8375" s="69">
        <f t="shared" si="243"/>
        <v>8.3830147106414259</v>
      </c>
      <c r="J8375" s="70">
        <f t="shared" si="243"/>
        <v>7.3263653665629134</v>
      </c>
      <c r="K8375" s="118">
        <f>VLOOKUP(B8375,WB.GDP.2003,'WB (WDI)'!$AT$2,FALSE)</f>
        <v>16485.503307032253</v>
      </c>
      <c r="L8375" s="112">
        <f>VLOOKUP($B8375,WB.UNEMP.2003,'WB (WDI)'!$AT$2,FALSE)</f>
        <v>12.060000419616699</v>
      </c>
    </row>
    <row r="8376" spans="1:12" x14ac:dyDescent="0.25">
      <c r="A8376" s="103">
        <v>2003</v>
      </c>
      <c r="B8376" s="104" t="s">
        <v>378</v>
      </c>
      <c r="C8376" s="105" t="s">
        <v>379</v>
      </c>
      <c r="D8376" s="105" t="s">
        <v>337</v>
      </c>
      <c r="E8376" s="87">
        <f t="shared" si="243"/>
        <v>7.6105744200345509</v>
      </c>
      <c r="F8376" s="69">
        <f t="shared" si="243"/>
        <v>7.0386306069651425</v>
      </c>
      <c r="G8376" s="69">
        <f t="shared" si="243"/>
        <v>6.5557811032268258</v>
      </c>
      <c r="H8376" s="69">
        <f t="shared" si="243"/>
        <v>9.2443341633659966</v>
      </c>
      <c r="I8376" s="69">
        <f t="shared" si="243"/>
        <v>8.4155788132055278</v>
      </c>
      <c r="J8376" s="70">
        <f t="shared" si="243"/>
        <v>6.7985474134092607</v>
      </c>
      <c r="K8376" s="118">
        <f>VLOOKUP(B8376,WB.GDP.2003,'WB (WDI)'!$AT$2,FALSE)</f>
        <v>17896.781431647349</v>
      </c>
      <c r="L8376" s="112">
        <f>VLOOKUP($B8376,WB.UNEMP.2003,'WB (WDI)'!$AT$2,FALSE)</f>
        <v>12.8800001144409</v>
      </c>
    </row>
    <row r="8377" spans="1:12" x14ac:dyDescent="0.25">
      <c r="A8377" s="103">
        <v>2003</v>
      </c>
      <c r="B8377" s="104" t="s">
        <v>380</v>
      </c>
      <c r="C8377" s="105" t="s">
        <v>381</v>
      </c>
      <c r="D8377" s="105" t="s">
        <v>337</v>
      </c>
      <c r="E8377" s="87">
        <f t="shared" si="243"/>
        <v>7.704994653256942</v>
      </c>
      <c r="F8377" s="69">
        <f t="shared" si="243"/>
        <v>4.9693477917162543</v>
      </c>
      <c r="G8377" s="69">
        <f t="shared" si="243"/>
        <v>8.4618236567004761</v>
      </c>
      <c r="H8377" s="69">
        <f t="shared" si="243"/>
        <v>8.9823595590468113</v>
      </c>
      <c r="I8377" s="69">
        <f t="shared" si="243"/>
        <v>8.5150032433472234</v>
      </c>
      <c r="J8377" s="70">
        <f t="shared" si="243"/>
        <v>7.5964390154739467</v>
      </c>
      <c r="K8377" s="118">
        <f>VLOOKUP(B8377,WB.GDP.2003,'WB (WDI)'!$AT$2,FALSE)</f>
        <v>58915.705692921685</v>
      </c>
      <c r="L8377" s="112">
        <f>VLOOKUP($B8377,WB.UNEMP.2003,'WB (WDI)'!$AT$2,FALSE)</f>
        <v>4.2199997901916504</v>
      </c>
    </row>
    <row r="8378" spans="1:12" x14ac:dyDescent="0.25">
      <c r="A8378" s="103">
        <v>2003</v>
      </c>
      <c r="B8378" s="104"/>
      <c r="C8378" s="105" t="s">
        <v>382</v>
      </c>
      <c r="D8378" s="105" t="s">
        <v>337</v>
      </c>
      <c r="E8378" s="87" t="e">
        <f t="shared" ref="E8378:J8387" si="244">IF(ISNUMBER(VLOOKUP($B8378,EFW.2003,3,FALSE))=TRUE,VLOOKUP($B8378,EFW.2003,E$2,FALSE),NA())</f>
        <v>#N/A</v>
      </c>
      <c r="F8378" s="69" t="e">
        <f t="shared" si="244"/>
        <v>#N/A</v>
      </c>
      <c r="G8378" s="69" t="e">
        <f t="shared" si="244"/>
        <v>#N/A</v>
      </c>
      <c r="H8378" s="69" t="e">
        <f t="shared" si="244"/>
        <v>#N/A</v>
      </c>
      <c r="I8378" s="69" t="e">
        <f t="shared" si="244"/>
        <v>#N/A</v>
      </c>
      <c r="J8378" s="70" t="e">
        <f t="shared" si="244"/>
        <v>#N/A</v>
      </c>
      <c r="K8378" s="118" t="e">
        <f>VLOOKUP(B8378,WB.GDP.2003,'WB (WDI)'!$AT$2,FALSE)</f>
        <v>#N/A</v>
      </c>
      <c r="L8378" s="112" t="e">
        <f>VLOOKUP($B8378,WB.UNEMP.2003,'WB (WDI)'!$AT$2,FALSE)</f>
        <v>#N/A</v>
      </c>
    </row>
    <row r="8379" spans="1:12" x14ac:dyDescent="0.25">
      <c r="A8379" s="103">
        <v>2003</v>
      </c>
      <c r="B8379" s="104" t="s">
        <v>383</v>
      </c>
      <c r="C8379" s="105" t="s">
        <v>384</v>
      </c>
      <c r="D8379" s="105" t="s">
        <v>337</v>
      </c>
      <c r="E8379" s="87" t="e">
        <f t="shared" si="244"/>
        <v>#N/A</v>
      </c>
      <c r="F8379" s="69" t="e">
        <f t="shared" si="244"/>
        <v>#N/A</v>
      </c>
      <c r="G8379" s="69" t="e">
        <f t="shared" si="244"/>
        <v>#N/A</v>
      </c>
      <c r="H8379" s="69" t="e">
        <f t="shared" si="244"/>
        <v>#N/A</v>
      </c>
      <c r="I8379" s="69" t="e">
        <f t="shared" si="244"/>
        <v>#N/A</v>
      </c>
      <c r="J8379" s="70" t="e">
        <f t="shared" si="244"/>
        <v>#N/A</v>
      </c>
      <c r="K8379" s="118" t="e">
        <f>VLOOKUP(B8379,WB.GDP.2003,'WB (WDI)'!$AT$2,FALSE)</f>
        <v>#N/A</v>
      </c>
      <c r="L8379" s="112" t="e">
        <f>VLOOKUP($B8379,WB.UNEMP.2003,'WB (WDI)'!$AT$2,FALSE)</f>
        <v>#N/A</v>
      </c>
    </row>
    <row r="8380" spans="1:12" x14ac:dyDescent="0.25">
      <c r="A8380" s="103">
        <v>2003</v>
      </c>
      <c r="B8380" s="104" t="s">
        <v>385</v>
      </c>
      <c r="C8380" s="105" t="s">
        <v>386</v>
      </c>
      <c r="D8380" s="105" t="s">
        <v>337</v>
      </c>
      <c r="E8380" s="87">
        <f t="shared" si="244"/>
        <v>7.7399321000638563</v>
      </c>
      <c r="F8380" s="69">
        <f t="shared" si="244"/>
        <v>4.5414296703409089</v>
      </c>
      <c r="G8380" s="69">
        <f t="shared" si="244"/>
        <v>7.8610474334534768</v>
      </c>
      <c r="H8380" s="69">
        <f t="shared" si="244"/>
        <v>9.7162386961404419</v>
      </c>
      <c r="I8380" s="69">
        <f t="shared" si="244"/>
        <v>8.9305083003850143</v>
      </c>
      <c r="J8380" s="70">
        <f t="shared" si="244"/>
        <v>7.6504363999994389</v>
      </c>
      <c r="K8380" s="118">
        <f>VLOOKUP(B8380,WB.GDP.2003,'WB (WDI)'!$AT$2,FALSE)</f>
        <v>42814.564337470219</v>
      </c>
      <c r="L8380" s="112">
        <f>VLOOKUP($B8380,WB.UNEMP.2003,'WB (WDI)'!$AT$2,FALSE)</f>
        <v>5.5599999427795401</v>
      </c>
    </row>
    <row r="8381" spans="1:12" x14ac:dyDescent="0.25">
      <c r="A8381" s="103">
        <v>2003</v>
      </c>
      <c r="B8381" s="104" t="s">
        <v>387</v>
      </c>
      <c r="C8381" s="105" t="s">
        <v>648</v>
      </c>
      <c r="D8381" s="105" t="s">
        <v>337</v>
      </c>
      <c r="E8381" s="87">
        <f t="shared" si="244"/>
        <v>8.4608098878221547</v>
      </c>
      <c r="F8381" s="69">
        <f t="shared" si="244"/>
        <v>7.039513389644652</v>
      </c>
      <c r="G8381" s="69">
        <f t="shared" si="244"/>
        <v>7.9526729173633823</v>
      </c>
      <c r="H8381" s="69">
        <f t="shared" si="244"/>
        <v>9.4149095344631739</v>
      </c>
      <c r="I8381" s="69">
        <f t="shared" si="244"/>
        <v>9.3195527883384592</v>
      </c>
      <c r="J8381" s="70">
        <f t="shared" si="244"/>
        <v>8.5774008093011087</v>
      </c>
      <c r="K8381" s="118">
        <f>VLOOKUP(B8381,WB.GDP.2003,'WB (WDI)'!$AT$2,FALSE)</f>
        <v>40955.883419851663</v>
      </c>
      <c r="L8381" s="112">
        <f>VLOOKUP($B8381,WB.UNEMP.2003,'WB (WDI)'!$AT$2,FALSE)</f>
        <v>4.8099999427795401</v>
      </c>
    </row>
    <row r="8382" spans="1:12" x14ac:dyDescent="0.25">
      <c r="A8382" s="103">
        <v>2003</v>
      </c>
      <c r="B8382" s="104" t="s">
        <v>388</v>
      </c>
      <c r="C8382" s="105" t="s">
        <v>389</v>
      </c>
      <c r="D8382" s="105" t="s">
        <v>337</v>
      </c>
      <c r="E8382" s="87">
        <f t="shared" si="244"/>
        <v>7.1761668487360426</v>
      </c>
      <c r="F8382" s="69">
        <f t="shared" si="244"/>
        <v>8.2322977041990946</v>
      </c>
      <c r="G8382" s="69">
        <f t="shared" si="244"/>
        <v>5.1469890894267234</v>
      </c>
      <c r="H8382" s="69">
        <f t="shared" si="244"/>
        <v>9.8067421789271521</v>
      </c>
      <c r="I8382" s="69">
        <f t="shared" si="244"/>
        <v>6.1509752315253907</v>
      </c>
      <c r="J8382" s="70">
        <f t="shared" si="244"/>
        <v>6.5438300396018567</v>
      </c>
      <c r="K8382" s="118">
        <f>VLOOKUP(B8382,WB.GDP.2003,'WB (WDI)'!$AT$2,FALSE)</f>
        <v>7177.6337928545499</v>
      </c>
      <c r="L8382" s="112">
        <f>VLOOKUP($B8382,WB.UNEMP.2003,'WB (WDI)'!$AT$2,FALSE)</f>
        <v>16.610000610351602</v>
      </c>
    </row>
    <row r="8383" spans="1:12" x14ac:dyDescent="0.25">
      <c r="A8383" s="103">
        <v>2003</v>
      </c>
      <c r="B8383" s="104" t="s">
        <v>390</v>
      </c>
      <c r="C8383" s="105" t="s">
        <v>391</v>
      </c>
      <c r="D8383" s="105" t="s">
        <v>337</v>
      </c>
      <c r="E8383" s="87" t="e">
        <f t="shared" si="244"/>
        <v>#N/A</v>
      </c>
      <c r="F8383" s="69" t="e">
        <f t="shared" si="244"/>
        <v>#N/A</v>
      </c>
      <c r="G8383" s="69" t="e">
        <f t="shared" si="244"/>
        <v>#N/A</v>
      </c>
      <c r="H8383" s="69" t="e">
        <f t="shared" si="244"/>
        <v>#N/A</v>
      </c>
      <c r="I8383" s="69" t="e">
        <f t="shared" si="244"/>
        <v>#N/A</v>
      </c>
      <c r="J8383" s="70" t="e">
        <f t="shared" si="244"/>
        <v>#N/A</v>
      </c>
      <c r="K8383" s="118" t="e">
        <f>VLOOKUP(B8383,WB.GDP.2003,'WB (WDI)'!$AT$2,FALSE)</f>
        <v>#N/A</v>
      </c>
      <c r="L8383" s="112" t="e">
        <f>VLOOKUP($B8383,WB.UNEMP.2003,'WB (WDI)'!$AT$2,FALSE)</f>
        <v>#N/A</v>
      </c>
    </row>
    <row r="8384" spans="1:12" x14ac:dyDescent="0.25">
      <c r="A8384" s="103">
        <v>2003</v>
      </c>
      <c r="B8384" s="104" t="s">
        <v>392</v>
      </c>
      <c r="C8384" s="105" t="s">
        <v>393</v>
      </c>
      <c r="D8384" s="105" t="s">
        <v>337</v>
      </c>
      <c r="E8384" s="87" t="e">
        <f t="shared" si="244"/>
        <v>#N/A</v>
      </c>
      <c r="F8384" s="69" t="e">
        <f t="shared" si="244"/>
        <v>#N/A</v>
      </c>
      <c r="G8384" s="69" t="e">
        <f t="shared" si="244"/>
        <v>#N/A</v>
      </c>
      <c r="H8384" s="69" t="e">
        <f t="shared" si="244"/>
        <v>#N/A</v>
      </c>
      <c r="I8384" s="69" t="e">
        <f t="shared" si="244"/>
        <v>#N/A</v>
      </c>
      <c r="J8384" s="70" t="e">
        <f t="shared" si="244"/>
        <v>#N/A</v>
      </c>
      <c r="K8384" s="118">
        <f>VLOOKUP(B8384,WB.GDP.2003,'WB (WDI)'!$AT$2,FALSE)</f>
        <v>8136.2335269002888</v>
      </c>
      <c r="L8384" s="112">
        <f>VLOOKUP($B8384,WB.UNEMP.2003,'WB (WDI)'!$AT$2,FALSE)</f>
        <v>28.639999389648398</v>
      </c>
    </row>
    <row r="8385" spans="1:12" x14ac:dyDescent="0.25">
      <c r="A8385" s="103">
        <v>2003</v>
      </c>
      <c r="B8385" s="104" t="s">
        <v>394</v>
      </c>
      <c r="C8385" s="105" t="s">
        <v>395</v>
      </c>
      <c r="D8385" s="105" t="s">
        <v>337</v>
      </c>
      <c r="E8385" s="87">
        <f t="shared" si="244"/>
        <v>6.3307177738714282</v>
      </c>
      <c r="F8385" s="69">
        <f t="shared" si="244"/>
        <v>4.4048588932332589</v>
      </c>
      <c r="G8385" s="69">
        <f t="shared" si="244"/>
        <v>5.2005091577758682</v>
      </c>
      <c r="H8385" s="69">
        <f t="shared" si="244"/>
        <v>7.8354664795793916</v>
      </c>
      <c r="I8385" s="69">
        <f t="shared" si="244"/>
        <v>7.5151490559112437</v>
      </c>
      <c r="J8385" s="70">
        <f t="shared" si="244"/>
        <v>6.6976052828573778</v>
      </c>
      <c r="K8385" s="118">
        <f>VLOOKUP(B8385,WB.GDP.2003,'WB (WDI)'!$AT$2,FALSE)</f>
        <v>21769.560795175628</v>
      </c>
      <c r="L8385" s="112">
        <f>VLOOKUP($B8385,WB.UNEMP.2003,'WB (WDI)'!$AT$2,FALSE)</f>
        <v>13.920000076293899</v>
      </c>
    </row>
    <row r="8386" spans="1:12" x14ac:dyDescent="0.25">
      <c r="A8386" s="103">
        <v>2003</v>
      </c>
      <c r="B8386" s="104" t="s">
        <v>396</v>
      </c>
      <c r="C8386" s="105" t="s">
        <v>397</v>
      </c>
      <c r="D8386" s="105" t="s">
        <v>337</v>
      </c>
      <c r="E8386" s="87" t="e">
        <f t="shared" si="244"/>
        <v>#N/A</v>
      </c>
      <c r="F8386" s="69" t="e">
        <f t="shared" si="244"/>
        <v>#N/A</v>
      </c>
      <c r="G8386" s="69" t="e">
        <f t="shared" si="244"/>
        <v>#N/A</v>
      </c>
      <c r="H8386" s="69" t="e">
        <f t="shared" si="244"/>
        <v>#N/A</v>
      </c>
      <c r="I8386" s="69" t="e">
        <f t="shared" si="244"/>
        <v>#N/A</v>
      </c>
      <c r="J8386" s="70" t="e">
        <f t="shared" si="244"/>
        <v>#N/A</v>
      </c>
      <c r="K8386" s="118" t="e">
        <f>VLOOKUP(B8386,WB.GDP.2003,'WB (WDI)'!$AT$2,FALSE)</f>
        <v>#N/A</v>
      </c>
      <c r="L8386" s="112" t="e">
        <f>VLOOKUP($B8386,WB.UNEMP.2003,'WB (WDI)'!$AT$2,FALSE)</f>
        <v>#N/A</v>
      </c>
    </row>
    <row r="8387" spans="1:12" x14ac:dyDescent="0.25">
      <c r="A8387" s="103">
        <v>2003</v>
      </c>
      <c r="B8387" s="104" t="s">
        <v>398</v>
      </c>
      <c r="C8387" s="105" t="s">
        <v>399</v>
      </c>
      <c r="D8387" s="105" t="s">
        <v>337</v>
      </c>
      <c r="E8387" s="87">
        <f t="shared" si="244"/>
        <v>7.3597561942280025</v>
      </c>
      <c r="F8387" s="69">
        <f t="shared" si="244"/>
        <v>6.1538658458048756</v>
      </c>
      <c r="G8387" s="69">
        <f t="shared" si="244"/>
        <v>5.8517441638738683</v>
      </c>
      <c r="H8387" s="69">
        <f t="shared" si="244"/>
        <v>9.6097551465792233</v>
      </c>
      <c r="I8387" s="69">
        <f t="shared" si="244"/>
        <v>8.8729506080773213</v>
      </c>
      <c r="J8387" s="70">
        <f t="shared" si="244"/>
        <v>6.3104652068047224</v>
      </c>
      <c r="K8387" s="118">
        <f>VLOOKUP(B8387,WB.GDP.2003,'WB (WDI)'!$AT$2,FALSE)</f>
        <v>33413.866895301799</v>
      </c>
      <c r="L8387" s="112">
        <f>VLOOKUP($B8387,WB.UNEMP.2003,'WB (WDI)'!$AT$2,FALSE)</f>
        <v>9.4099998474121094</v>
      </c>
    </row>
    <row r="8388" spans="1:12" x14ac:dyDescent="0.25">
      <c r="A8388" s="103">
        <v>2003</v>
      </c>
      <c r="B8388" s="104" t="s">
        <v>400</v>
      </c>
      <c r="C8388" s="105" t="s">
        <v>401</v>
      </c>
      <c r="D8388" s="105" t="s">
        <v>337</v>
      </c>
      <c r="E8388" s="87" t="e">
        <f t="shared" ref="E8388:J8397" si="245">IF(ISNUMBER(VLOOKUP($B8388,EFW.2003,3,FALSE))=TRUE,VLOOKUP($B8388,EFW.2003,E$2,FALSE),NA())</f>
        <v>#N/A</v>
      </c>
      <c r="F8388" s="69" t="e">
        <f t="shared" si="245"/>
        <v>#N/A</v>
      </c>
      <c r="G8388" s="69" t="e">
        <f t="shared" si="245"/>
        <v>#N/A</v>
      </c>
      <c r="H8388" s="69" t="e">
        <f t="shared" si="245"/>
        <v>#N/A</v>
      </c>
      <c r="I8388" s="69" t="e">
        <f t="shared" si="245"/>
        <v>#N/A</v>
      </c>
      <c r="J8388" s="70" t="e">
        <f t="shared" si="245"/>
        <v>#N/A</v>
      </c>
      <c r="K8388" s="118" t="e">
        <f>VLOOKUP(B8388,WB.GDP.2003,'WB (WDI)'!$AT$2,FALSE)</f>
        <v>#N/A</v>
      </c>
      <c r="L8388" s="112" t="e">
        <f>VLOOKUP($B8388,WB.UNEMP.2003,'WB (WDI)'!$AT$2,FALSE)</f>
        <v>#N/A</v>
      </c>
    </row>
    <row r="8389" spans="1:12" x14ac:dyDescent="0.25">
      <c r="A8389" s="103">
        <v>2003</v>
      </c>
      <c r="B8389" s="104" t="s">
        <v>402</v>
      </c>
      <c r="C8389" s="105" t="s">
        <v>403</v>
      </c>
      <c r="D8389" s="105" t="s">
        <v>337</v>
      </c>
      <c r="E8389" s="87">
        <f t="shared" si="245"/>
        <v>7.572612741033983</v>
      </c>
      <c r="F8389" s="69">
        <f t="shared" si="245"/>
        <v>6.3855837425793727</v>
      </c>
      <c r="G8389" s="69">
        <f t="shared" si="245"/>
        <v>6.4316057469294936</v>
      </c>
      <c r="H8389" s="69">
        <f t="shared" si="245"/>
        <v>9.5408531150932543</v>
      </c>
      <c r="I8389" s="69">
        <f t="shared" si="245"/>
        <v>8.7703865055132191</v>
      </c>
      <c r="J8389" s="70">
        <f t="shared" si="245"/>
        <v>6.7346345950545734</v>
      </c>
      <c r="K8389" s="118">
        <f>VLOOKUP(B8389,WB.GDP.2003,'WB (WDI)'!$AT$2,FALSE)</f>
        <v>43921.024688066085</v>
      </c>
      <c r="L8389" s="112">
        <f>VLOOKUP($B8389,WB.UNEMP.2003,'WB (WDI)'!$AT$2,FALSE)</f>
        <v>8.8699998855590803</v>
      </c>
    </row>
    <row r="8390" spans="1:12" x14ac:dyDescent="0.25">
      <c r="A8390" s="103">
        <v>2003</v>
      </c>
      <c r="B8390" s="104" t="s">
        <v>404</v>
      </c>
      <c r="C8390" s="105" t="s">
        <v>405</v>
      </c>
      <c r="D8390" s="105" t="s">
        <v>337</v>
      </c>
      <c r="E8390" s="87">
        <f t="shared" si="245"/>
        <v>6.5641757303399242</v>
      </c>
      <c r="F8390" s="69">
        <f t="shared" si="245"/>
        <v>6.2961743895709779</v>
      </c>
      <c r="G8390" s="69">
        <f t="shared" si="245"/>
        <v>6.5643634615508697</v>
      </c>
      <c r="H8390" s="69">
        <f t="shared" si="245"/>
        <v>6.3828873356810973</v>
      </c>
      <c r="I8390" s="69">
        <f t="shared" si="245"/>
        <v>7.2424657080841959</v>
      </c>
      <c r="J8390" s="70">
        <f t="shared" si="245"/>
        <v>6.3349877568124802</v>
      </c>
      <c r="K8390" s="118">
        <f>VLOOKUP(B8390,WB.GDP.2003,'WB (WDI)'!$AT$2,FALSE)</f>
        <v>28386.159579189287</v>
      </c>
      <c r="L8390" s="112">
        <f>VLOOKUP($B8390,WB.UNEMP.2003,'WB (WDI)'!$AT$2,FALSE)</f>
        <v>7.4899997711181596</v>
      </c>
    </row>
    <row r="8391" spans="1:12" x14ac:dyDescent="0.25">
      <c r="A8391" s="103">
        <v>2003</v>
      </c>
      <c r="B8391" s="104" t="s">
        <v>406</v>
      </c>
      <c r="C8391" s="105" t="s">
        <v>407</v>
      </c>
      <c r="D8391" s="105" t="s">
        <v>337</v>
      </c>
      <c r="E8391" s="87" t="e">
        <f t="shared" si="245"/>
        <v>#N/A</v>
      </c>
      <c r="F8391" s="69" t="e">
        <f t="shared" si="245"/>
        <v>#N/A</v>
      </c>
      <c r="G8391" s="69" t="e">
        <f t="shared" si="245"/>
        <v>#N/A</v>
      </c>
      <c r="H8391" s="69" t="e">
        <f t="shared" si="245"/>
        <v>#N/A</v>
      </c>
      <c r="I8391" s="69" t="e">
        <f t="shared" si="245"/>
        <v>#N/A</v>
      </c>
      <c r="J8391" s="70" t="e">
        <f t="shared" si="245"/>
        <v>#N/A</v>
      </c>
      <c r="K8391" s="118">
        <f>VLOOKUP(B8391,WB.GDP.2003,'WB (WDI)'!$AT$2,FALSE)</f>
        <v>12996.930276215737</v>
      </c>
      <c r="L8391" s="112">
        <f>VLOOKUP($B8391,WB.UNEMP.2003,'WB (WDI)'!$AT$2,FALSE)</f>
        <v>30.629999160766602</v>
      </c>
    </row>
    <row r="8392" spans="1:12" x14ac:dyDescent="0.25">
      <c r="A8392" s="103">
        <v>2003</v>
      </c>
      <c r="B8392" s="104" t="s">
        <v>408</v>
      </c>
      <c r="C8392" s="105" t="s">
        <v>409</v>
      </c>
      <c r="D8392" s="105" t="s">
        <v>337</v>
      </c>
      <c r="E8392" s="87">
        <f t="shared" si="245"/>
        <v>6.6579779764353955</v>
      </c>
      <c r="F8392" s="69">
        <f t="shared" si="245"/>
        <v>6.6149086669750501</v>
      </c>
      <c r="G8392" s="69">
        <f t="shared" si="245"/>
        <v>4.3599106557328096</v>
      </c>
      <c r="H8392" s="69">
        <f t="shared" si="245"/>
        <v>8.1490125091518255</v>
      </c>
      <c r="I8392" s="69">
        <f t="shared" si="245"/>
        <v>7.1437986481366984</v>
      </c>
      <c r="J8392" s="70">
        <f t="shared" si="245"/>
        <v>7.0222594021806017</v>
      </c>
      <c r="K8392" s="118">
        <f>VLOOKUP(B8392,WB.GDP.2003,'WB (WDI)'!$AT$2,FALSE)</f>
        <v>10179.508777535026</v>
      </c>
      <c r="L8392" s="112">
        <f>VLOOKUP($B8392,WB.UNEMP.2003,'WB (WDI)'!$AT$2,FALSE)</f>
        <v>36.689998626708999</v>
      </c>
    </row>
    <row r="8393" spans="1:12" x14ac:dyDescent="0.25">
      <c r="A8393" s="103">
        <v>2003</v>
      </c>
      <c r="B8393" s="104" t="s">
        <v>410</v>
      </c>
      <c r="C8393" s="105" t="s">
        <v>411</v>
      </c>
      <c r="D8393" s="105" t="s">
        <v>337</v>
      </c>
      <c r="E8393" s="87">
        <f t="shared" si="245"/>
        <v>7.5659809197745123</v>
      </c>
      <c r="F8393" s="69">
        <f t="shared" si="245"/>
        <v>5.9654065614229719</v>
      </c>
      <c r="G8393" s="69">
        <f t="shared" si="245"/>
        <v>6.9822394159835</v>
      </c>
      <c r="H8393" s="69">
        <f t="shared" si="245"/>
        <v>9.6017621243825886</v>
      </c>
      <c r="I8393" s="69">
        <f t="shared" si="245"/>
        <v>8.8697454798721935</v>
      </c>
      <c r="J8393" s="70">
        <f t="shared" si="245"/>
        <v>6.4107510172113003</v>
      </c>
      <c r="K8393" s="118">
        <f>VLOOKUP(B8393,WB.GDP.2003,'WB (WDI)'!$AT$2,FALSE)</f>
        <v>30519.72447602616</v>
      </c>
      <c r="L8393" s="112">
        <f>VLOOKUP($B8393,WB.UNEMP.2003,'WB (WDI)'!$AT$2,FALSE)</f>
        <v>6.1300001144409197</v>
      </c>
    </row>
    <row r="8394" spans="1:12" x14ac:dyDescent="0.25">
      <c r="A8394" s="103">
        <v>2003</v>
      </c>
      <c r="B8394" s="104" t="s">
        <v>412</v>
      </c>
      <c r="C8394" s="105" t="s">
        <v>413</v>
      </c>
      <c r="D8394" s="105" t="s">
        <v>337</v>
      </c>
      <c r="E8394" s="87" t="e">
        <f t="shared" si="245"/>
        <v>#N/A</v>
      </c>
      <c r="F8394" s="69" t="e">
        <f t="shared" si="245"/>
        <v>#N/A</v>
      </c>
      <c r="G8394" s="69" t="e">
        <f t="shared" si="245"/>
        <v>#N/A</v>
      </c>
      <c r="H8394" s="69" t="e">
        <f t="shared" si="245"/>
        <v>#N/A</v>
      </c>
      <c r="I8394" s="69" t="e">
        <f t="shared" si="245"/>
        <v>#N/A</v>
      </c>
      <c r="J8394" s="70" t="e">
        <f t="shared" si="245"/>
        <v>#N/A</v>
      </c>
      <c r="K8394" s="118">
        <f>VLOOKUP(B8394,WB.GDP.2003,'WB (WDI)'!$AT$2,FALSE)</f>
        <v>77911.682497157584</v>
      </c>
      <c r="L8394" s="112" t="e">
        <f>VLOOKUP($B8394,WB.UNEMP.2003,'WB (WDI)'!$AT$2,FALSE)</f>
        <v>#N/A</v>
      </c>
    </row>
    <row r="8395" spans="1:12" x14ac:dyDescent="0.25">
      <c r="A8395" s="103">
        <v>2003</v>
      </c>
      <c r="B8395" s="104" t="s">
        <v>414</v>
      </c>
      <c r="C8395" s="105" t="s">
        <v>415</v>
      </c>
      <c r="D8395" s="105" t="s">
        <v>337</v>
      </c>
      <c r="E8395" s="87" t="e">
        <f t="shared" si="245"/>
        <v>#N/A</v>
      </c>
      <c r="F8395" s="69" t="e">
        <f t="shared" si="245"/>
        <v>#N/A</v>
      </c>
      <c r="G8395" s="69" t="e">
        <f t="shared" si="245"/>
        <v>#N/A</v>
      </c>
      <c r="H8395" s="69" t="e">
        <f t="shared" si="245"/>
        <v>#N/A</v>
      </c>
      <c r="I8395" s="69" t="e">
        <f t="shared" si="245"/>
        <v>#N/A</v>
      </c>
      <c r="J8395" s="70" t="e">
        <f t="shared" si="245"/>
        <v>#N/A</v>
      </c>
      <c r="K8395" s="118">
        <f>VLOOKUP(B8395,WB.GDP.2003,'WB (WDI)'!$AT$2,FALSE)</f>
        <v>10648.222916367487</v>
      </c>
      <c r="L8395" s="112">
        <f>VLOOKUP($B8395,WB.UNEMP.2003,'WB (WDI)'!$AT$2,FALSE)</f>
        <v>15.199999809265099</v>
      </c>
    </row>
    <row r="8396" spans="1:12" x14ac:dyDescent="0.25">
      <c r="A8396" s="103">
        <v>2003</v>
      </c>
      <c r="B8396" s="104" t="s">
        <v>416</v>
      </c>
      <c r="C8396" s="105" t="s">
        <v>417</v>
      </c>
      <c r="D8396" s="105" t="s">
        <v>337</v>
      </c>
      <c r="E8396" s="87">
        <f t="shared" si="245"/>
        <v>7.0816273508923242</v>
      </c>
      <c r="F8396" s="69">
        <f t="shared" si="245"/>
        <v>5.3701053124916367</v>
      </c>
      <c r="G8396" s="69">
        <f t="shared" si="245"/>
        <v>5.7752293100685321</v>
      </c>
      <c r="H8396" s="69">
        <f t="shared" si="245"/>
        <v>8.9452053868598327</v>
      </c>
      <c r="I8396" s="69">
        <f t="shared" si="245"/>
        <v>8.2553373503812697</v>
      </c>
      <c r="J8396" s="70">
        <f t="shared" si="245"/>
        <v>7.062259394660348</v>
      </c>
      <c r="K8396" s="118">
        <f>VLOOKUP(B8396,WB.GDP.2003,'WB (WDI)'!$AT$2,FALSE)</f>
        <v>28901.860694511295</v>
      </c>
      <c r="L8396" s="112">
        <f>VLOOKUP($B8396,WB.UNEMP.2003,'WB (WDI)'!$AT$2,FALSE)</f>
        <v>6.4800000190734899</v>
      </c>
    </row>
    <row r="8397" spans="1:12" x14ac:dyDescent="0.25">
      <c r="A8397" s="103">
        <v>2003</v>
      </c>
      <c r="B8397" s="104" t="s">
        <v>418</v>
      </c>
      <c r="C8397" s="105" t="s">
        <v>419</v>
      </c>
      <c r="D8397" s="105" t="s">
        <v>337</v>
      </c>
      <c r="E8397" s="87">
        <f t="shared" si="245"/>
        <v>7.9269624050079504</v>
      </c>
      <c r="F8397" s="69">
        <f t="shared" si="245"/>
        <v>7.1378379462418255</v>
      </c>
      <c r="G8397" s="69">
        <f t="shared" si="245"/>
        <v>6.8169612381842573</v>
      </c>
      <c r="H8397" s="69">
        <f t="shared" si="245"/>
        <v>9.6062827503609665</v>
      </c>
      <c r="I8397" s="69">
        <f t="shared" si="245"/>
        <v>8.916219838846553</v>
      </c>
      <c r="J8397" s="70">
        <f t="shared" si="245"/>
        <v>7.1575102514061477</v>
      </c>
      <c r="K8397" s="118">
        <f>VLOOKUP(B8397,WB.GDP.2003,'WB (WDI)'!$AT$2,FALSE)</f>
        <v>36867.794343780661</v>
      </c>
      <c r="L8397" s="112">
        <f>VLOOKUP($B8397,WB.UNEMP.2003,'WB (WDI)'!$AT$2,FALSE)</f>
        <v>11.2799997329712</v>
      </c>
    </row>
    <row r="8398" spans="1:12" x14ac:dyDescent="0.25">
      <c r="A8398" s="103">
        <v>2003</v>
      </c>
      <c r="B8398" s="104" t="s">
        <v>420</v>
      </c>
      <c r="C8398" s="105" t="s">
        <v>421</v>
      </c>
      <c r="D8398" s="105" t="s">
        <v>337</v>
      </c>
      <c r="E8398" s="87">
        <f t="shared" ref="E8398:J8407" si="246">IF(ISNUMBER(VLOOKUP($B8398,EFW.2003,3,FALSE))=TRUE,VLOOKUP($B8398,EFW.2003,E$2,FALSE),NA())</f>
        <v>8.0043868025855751</v>
      </c>
      <c r="F8398" s="69">
        <f t="shared" si="246"/>
        <v>5.64522097398127</v>
      </c>
      <c r="G8398" s="69">
        <f t="shared" si="246"/>
        <v>8.0389863916309405</v>
      </c>
      <c r="H8398" s="69">
        <f t="shared" si="246"/>
        <v>9.6505737894912897</v>
      </c>
      <c r="I8398" s="69">
        <f t="shared" si="246"/>
        <v>8.9338480439747592</v>
      </c>
      <c r="J8398" s="70">
        <f t="shared" si="246"/>
        <v>7.7533048138496108</v>
      </c>
      <c r="K8398" s="118">
        <f>VLOOKUP(B8398,WB.GDP.2003,'WB (WDI)'!$AT$2,FALSE)</f>
        <v>47716.755340791948</v>
      </c>
      <c r="L8398" s="112">
        <f>VLOOKUP($B8398,WB.UNEMP.2003,'WB (WDI)'!$AT$2,FALSE)</f>
        <v>4.7800002098083496</v>
      </c>
    </row>
    <row r="8399" spans="1:12" x14ac:dyDescent="0.25">
      <c r="A8399" s="103">
        <v>2003</v>
      </c>
      <c r="B8399" s="104" t="s">
        <v>422</v>
      </c>
      <c r="C8399" s="105" t="s">
        <v>423</v>
      </c>
      <c r="D8399" s="105" t="s">
        <v>337</v>
      </c>
      <c r="E8399" s="87">
        <f t="shared" si="246"/>
        <v>7.728730981891208</v>
      </c>
      <c r="F8399" s="69">
        <f t="shared" si="246"/>
        <v>5.1157625256002275</v>
      </c>
      <c r="G8399" s="69">
        <f t="shared" si="246"/>
        <v>6.895661984185792</v>
      </c>
      <c r="H8399" s="69">
        <f t="shared" si="246"/>
        <v>9.6562891468312131</v>
      </c>
      <c r="I8399" s="69">
        <f t="shared" si="246"/>
        <v>8.9920531721798866</v>
      </c>
      <c r="J8399" s="70">
        <f t="shared" si="246"/>
        <v>7.983888080658919</v>
      </c>
      <c r="K8399" s="118">
        <f>VLOOKUP(B8399,WB.GDP.2003,'WB (WDI)'!$AT$2,FALSE)</f>
        <v>44301.070939808691</v>
      </c>
      <c r="L8399" s="112">
        <f>VLOOKUP($B8399,WB.UNEMP.2003,'WB (WDI)'!$AT$2,FALSE)</f>
        <v>7.6799998283386204</v>
      </c>
    </row>
    <row r="8400" spans="1:12" x14ac:dyDescent="0.25">
      <c r="A8400" s="103">
        <v>2003</v>
      </c>
      <c r="B8400" s="104" t="s">
        <v>424</v>
      </c>
      <c r="C8400" s="105" t="s">
        <v>425</v>
      </c>
      <c r="D8400" s="105" t="s">
        <v>337</v>
      </c>
      <c r="E8400" s="87">
        <f t="shared" si="246"/>
        <v>7.5037319760079466</v>
      </c>
      <c r="F8400" s="69">
        <f t="shared" si="246"/>
        <v>4.8150349362029896</v>
      </c>
      <c r="G8400" s="69">
        <f t="shared" si="246"/>
        <v>6.806866626843779</v>
      </c>
      <c r="H8400" s="69">
        <f t="shared" si="246"/>
        <v>9.5918466115524019</v>
      </c>
      <c r="I8400" s="69">
        <f t="shared" si="246"/>
        <v>8.853719838846553</v>
      </c>
      <c r="J8400" s="70">
        <f t="shared" si="246"/>
        <v>7.4511918665940096</v>
      </c>
      <c r="K8400" s="118">
        <f>VLOOKUP(B8400,WB.GDP.2003,'WB (WDI)'!$AT$2,FALSE)</f>
        <v>40562.636149558486</v>
      </c>
      <c r="L8400" s="112">
        <f>VLOOKUP($B8400,WB.UNEMP.2003,'WB (WDI)'!$AT$2,FALSE)</f>
        <v>8.3100004196166992</v>
      </c>
    </row>
    <row r="8401" spans="1:12" x14ac:dyDescent="0.25">
      <c r="A8401" s="103">
        <v>2003</v>
      </c>
      <c r="B8401" s="104" t="s">
        <v>426</v>
      </c>
      <c r="C8401" s="105" t="s">
        <v>427</v>
      </c>
      <c r="D8401" s="105" t="s">
        <v>337</v>
      </c>
      <c r="E8401" s="87">
        <f t="shared" si="246"/>
        <v>7.8944622120392536</v>
      </c>
      <c r="F8401" s="69">
        <f t="shared" si="246"/>
        <v>6.2967601168647898</v>
      </c>
      <c r="G8401" s="69">
        <f t="shared" si="246"/>
        <v>8.0970006109521293</v>
      </c>
      <c r="H8401" s="69">
        <f t="shared" si="246"/>
        <v>9.5942930678796809</v>
      </c>
      <c r="I8401" s="69">
        <f t="shared" si="246"/>
        <v>9.1053224029491169</v>
      </c>
      <c r="J8401" s="70">
        <f t="shared" si="246"/>
        <v>6.3789348615505572</v>
      </c>
      <c r="K8401" s="118">
        <f>VLOOKUP(B8401,WB.GDP.2003,'WB (WDI)'!$AT$2,FALSE)</f>
        <v>43163.397440336077</v>
      </c>
      <c r="L8401" s="112">
        <f>VLOOKUP($B8401,WB.UNEMP.2003,'WB (WDI)'!$AT$2,FALSE)</f>
        <v>9.7799997329711896</v>
      </c>
    </row>
    <row r="8402" spans="1:12" x14ac:dyDescent="0.25">
      <c r="A8402" s="103">
        <v>2003</v>
      </c>
      <c r="B8402" s="104" t="s">
        <v>428</v>
      </c>
      <c r="C8402" s="105" t="s">
        <v>429</v>
      </c>
      <c r="D8402" s="105" t="s">
        <v>337</v>
      </c>
      <c r="E8402" s="87" t="e">
        <f t="shared" si="246"/>
        <v>#N/A</v>
      </c>
      <c r="F8402" s="69" t="e">
        <f t="shared" si="246"/>
        <v>#N/A</v>
      </c>
      <c r="G8402" s="69" t="e">
        <f t="shared" si="246"/>
        <v>#N/A</v>
      </c>
      <c r="H8402" s="69" t="e">
        <f t="shared" si="246"/>
        <v>#N/A</v>
      </c>
      <c r="I8402" s="69" t="e">
        <f t="shared" si="246"/>
        <v>#N/A</v>
      </c>
      <c r="J8402" s="70" t="e">
        <f t="shared" si="246"/>
        <v>#N/A</v>
      </c>
      <c r="K8402" s="118" t="e">
        <f>VLOOKUP(B8402,WB.GDP.2003,'WB (WDI)'!$AT$2,FALSE)</f>
        <v>#N/A</v>
      </c>
      <c r="L8402" s="112" t="e">
        <f>VLOOKUP($B8402,WB.UNEMP.2003,'WB (WDI)'!$AT$2,FALSE)</f>
        <v>#N/A</v>
      </c>
    </row>
    <row r="8403" spans="1:12" x14ac:dyDescent="0.25">
      <c r="A8403" s="103">
        <v>2003</v>
      </c>
      <c r="B8403" s="104" t="s">
        <v>430</v>
      </c>
      <c r="C8403" s="105" t="s">
        <v>431</v>
      </c>
      <c r="D8403" s="105" t="s">
        <v>337</v>
      </c>
      <c r="E8403" s="87">
        <f t="shared" si="246"/>
        <v>7.8457995191140224</v>
      </c>
      <c r="F8403" s="69">
        <f t="shared" si="246"/>
        <v>5.1995725218942326</v>
      </c>
      <c r="G8403" s="69">
        <f t="shared" si="246"/>
        <v>7.6457289549180301</v>
      </c>
      <c r="H8403" s="69">
        <f t="shared" si="246"/>
        <v>9.5825700429986895</v>
      </c>
      <c r="I8403" s="69">
        <f t="shared" si="246"/>
        <v>9.0266652283553004</v>
      </c>
      <c r="J8403" s="70">
        <f t="shared" si="246"/>
        <v>7.7744608474038559</v>
      </c>
      <c r="K8403" s="118">
        <f>VLOOKUP(B8403,WB.GDP.2003,'WB (WDI)'!$AT$2,FALSE)</f>
        <v>100546.54093885263</v>
      </c>
      <c r="L8403" s="112">
        <f>VLOOKUP($B8403,WB.UNEMP.2003,'WB (WDI)'!$AT$2,FALSE)</f>
        <v>3.6800000667571999</v>
      </c>
    </row>
    <row r="8404" spans="1:12" x14ac:dyDescent="0.25">
      <c r="A8404" s="103">
        <v>2003</v>
      </c>
      <c r="B8404" s="104" t="s">
        <v>432</v>
      </c>
      <c r="C8404" s="105" t="s">
        <v>433</v>
      </c>
      <c r="D8404" s="105" t="s">
        <v>337</v>
      </c>
      <c r="E8404" s="87" t="e">
        <f t="shared" si="246"/>
        <v>#N/A</v>
      </c>
      <c r="F8404" s="69" t="e">
        <f t="shared" si="246"/>
        <v>#N/A</v>
      </c>
      <c r="G8404" s="69" t="e">
        <f t="shared" si="246"/>
        <v>#N/A</v>
      </c>
      <c r="H8404" s="69" t="e">
        <f t="shared" si="246"/>
        <v>#N/A</v>
      </c>
      <c r="I8404" s="69" t="e">
        <f t="shared" si="246"/>
        <v>#N/A</v>
      </c>
      <c r="J8404" s="70" t="e">
        <f t="shared" si="246"/>
        <v>#N/A</v>
      </c>
      <c r="K8404" s="118" t="e">
        <f>VLOOKUP(B8404,WB.GDP.2003,'WB (WDI)'!$AT$2,FALSE)</f>
        <v>#N/A</v>
      </c>
      <c r="L8404" s="112" t="e">
        <f>VLOOKUP($B8404,WB.UNEMP.2003,'WB (WDI)'!$AT$2,FALSE)</f>
        <v>#N/A</v>
      </c>
    </row>
    <row r="8405" spans="1:12" x14ac:dyDescent="0.25">
      <c r="A8405" s="103">
        <v>2003</v>
      </c>
      <c r="B8405" s="104" t="s">
        <v>434</v>
      </c>
      <c r="C8405" s="105" t="s">
        <v>435</v>
      </c>
      <c r="D8405" s="105" t="s">
        <v>337</v>
      </c>
      <c r="E8405" s="87">
        <f t="shared" si="246"/>
        <v>7.8268681975114216</v>
      </c>
      <c r="F8405" s="69">
        <f t="shared" si="246"/>
        <v>4.8623508422023196</v>
      </c>
      <c r="G8405" s="69">
        <f t="shared" si="246"/>
        <v>7.8484262915083187</v>
      </c>
      <c r="H8405" s="69">
        <f t="shared" si="246"/>
        <v>9.5554282769187591</v>
      </c>
      <c r="I8405" s="69">
        <f t="shared" si="246"/>
        <v>9.1261557362824508</v>
      </c>
      <c r="J8405" s="70">
        <f t="shared" si="246"/>
        <v>7.7419798406452678</v>
      </c>
      <c r="K8405" s="118">
        <f>VLOOKUP(B8405,WB.GDP.2003,'WB (WDI)'!$AT$2,FALSE)</f>
        <v>47959.565266753605</v>
      </c>
      <c r="L8405" s="112">
        <f>VLOOKUP($B8405,WB.UNEMP.2003,'WB (WDI)'!$AT$2,FALSE)</f>
        <v>3.5899999141693102</v>
      </c>
    </row>
    <row r="8406" spans="1:12" x14ac:dyDescent="0.25">
      <c r="A8406" s="103">
        <v>2003</v>
      </c>
      <c r="B8406" s="104" t="s">
        <v>436</v>
      </c>
      <c r="C8406" s="105" t="s">
        <v>437</v>
      </c>
      <c r="D8406" s="105" t="s">
        <v>337</v>
      </c>
      <c r="E8406" s="87">
        <f t="shared" si="246"/>
        <v>8.6245130635962131</v>
      </c>
      <c r="F8406" s="69">
        <f t="shared" si="246"/>
        <v>7.892828928372106</v>
      </c>
      <c r="G8406" s="69">
        <f t="shared" si="246"/>
        <v>8.2664508621204114</v>
      </c>
      <c r="H8406" s="69">
        <f t="shared" si="246"/>
        <v>9.5902846709793241</v>
      </c>
      <c r="I8406" s="69">
        <f t="shared" si="246"/>
        <v>9.0673371463656576</v>
      </c>
      <c r="J8406" s="70">
        <f t="shared" si="246"/>
        <v>8.3056637101435626</v>
      </c>
      <c r="K8406" s="118">
        <f>VLOOKUP(B8406,WB.GDP.2003,'WB (WDI)'!$AT$2,FALSE)</f>
        <v>58040.087227017313</v>
      </c>
      <c r="L8406" s="112">
        <f>VLOOKUP($B8406,WB.UNEMP.2003,'WB (WDI)'!$AT$2,FALSE)</f>
        <v>4.1199998855590803</v>
      </c>
    </row>
    <row r="8407" spans="1:12" x14ac:dyDescent="0.25">
      <c r="A8407" s="103">
        <v>2003</v>
      </c>
      <c r="B8407" s="104" t="s">
        <v>438</v>
      </c>
      <c r="C8407" s="105" t="s">
        <v>439</v>
      </c>
      <c r="D8407" s="105" t="s">
        <v>440</v>
      </c>
      <c r="E8407" s="87">
        <f t="shared" si="246"/>
        <v>8.0040560979931179</v>
      </c>
      <c r="F8407" s="69">
        <f t="shared" si="246"/>
        <v>6.7755406069305364</v>
      </c>
      <c r="G8407" s="69">
        <f t="shared" si="246"/>
        <v>8.0290879983863785</v>
      </c>
      <c r="H8407" s="69">
        <f t="shared" si="246"/>
        <v>9.2755179376602968</v>
      </c>
      <c r="I8407" s="69">
        <f t="shared" si="246"/>
        <v>7.5390894967093196</v>
      </c>
      <c r="J8407" s="70">
        <f t="shared" si="246"/>
        <v>8.4010444502790609</v>
      </c>
      <c r="K8407" s="118">
        <f>VLOOKUP(B8407,WB.GDP.2003,'WB (WDI)'!$AT$2,FALSE)</f>
        <v>40423.970155755036</v>
      </c>
      <c r="L8407" s="112">
        <f>VLOOKUP($B8407,WB.UNEMP.2003,'WB (WDI)'!$AT$2,FALSE)</f>
        <v>5.9299998283386204</v>
      </c>
    </row>
    <row r="8408" spans="1:12" x14ac:dyDescent="0.25">
      <c r="A8408" s="103">
        <v>2003</v>
      </c>
      <c r="B8408" s="104" t="s">
        <v>441</v>
      </c>
      <c r="C8408" s="105" t="s">
        <v>442</v>
      </c>
      <c r="D8408" s="105" t="s">
        <v>440</v>
      </c>
      <c r="E8408" s="87" t="e">
        <f t="shared" ref="E8408:J8417" si="247">IF(ISNUMBER(VLOOKUP($B8408,EFW.2003,3,FALSE))=TRUE,VLOOKUP($B8408,EFW.2003,E$2,FALSE),NA())</f>
        <v>#N/A</v>
      </c>
      <c r="F8408" s="69" t="e">
        <f t="shared" si="247"/>
        <v>#N/A</v>
      </c>
      <c r="G8408" s="69" t="e">
        <f t="shared" si="247"/>
        <v>#N/A</v>
      </c>
      <c r="H8408" s="69" t="e">
        <f t="shared" si="247"/>
        <v>#N/A</v>
      </c>
      <c r="I8408" s="69" t="e">
        <f t="shared" si="247"/>
        <v>#N/A</v>
      </c>
      <c r="J8408" s="70" t="e">
        <f t="shared" si="247"/>
        <v>#N/A</v>
      </c>
      <c r="K8408" s="118" t="e">
        <f>VLOOKUP(B8408,WB.GDP.2003,'WB (WDI)'!$AT$2,FALSE)</f>
        <v>#N/A</v>
      </c>
      <c r="L8408" s="112" t="e">
        <f>VLOOKUP($B8408,WB.UNEMP.2003,'WB (WDI)'!$AT$2,FALSE)</f>
        <v>#N/A</v>
      </c>
    </row>
    <row r="8409" spans="1:12" x14ac:dyDescent="0.25">
      <c r="A8409" s="103">
        <v>2003</v>
      </c>
      <c r="B8409" s="104" t="s">
        <v>443</v>
      </c>
      <c r="C8409" s="105" t="s">
        <v>444</v>
      </c>
      <c r="D8409" s="105" t="s">
        <v>440</v>
      </c>
      <c r="E8409" s="87" t="e">
        <f t="shared" si="247"/>
        <v>#N/A</v>
      </c>
      <c r="F8409" s="69" t="e">
        <f t="shared" si="247"/>
        <v>#N/A</v>
      </c>
      <c r="G8409" s="69" t="e">
        <f t="shared" si="247"/>
        <v>#N/A</v>
      </c>
      <c r="H8409" s="69" t="e">
        <f t="shared" si="247"/>
        <v>#N/A</v>
      </c>
      <c r="I8409" s="69" t="e">
        <f t="shared" si="247"/>
        <v>#N/A</v>
      </c>
      <c r="J8409" s="70" t="e">
        <f t="shared" si="247"/>
        <v>#N/A</v>
      </c>
      <c r="K8409" s="118" t="e">
        <f>VLOOKUP(B8409,WB.GDP.2003,'WB (WDI)'!$AT$2,FALSE)</f>
        <v>#N/A</v>
      </c>
      <c r="L8409" s="112" t="e">
        <f>VLOOKUP($B8409,WB.UNEMP.2003,'WB (WDI)'!$AT$2,FALSE)</f>
        <v>#N/A</v>
      </c>
    </row>
    <row r="8410" spans="1:12" x14ac:dyDescent="0.25">
      <c r="A8410" s="103">
        <v>2003</v>
      </c>
      <c r="B8410" s="104" t="s">
        <v>445</v>
      </c>
      <c r="C8410" s="105" t="s">
        <v>446</v>
      </c>
      <c r="D8410" s="105" t="s">
        <v>440</v>
      </c>
      <c r="E8410" s="87" t="e">
        <f t="shared" si="247"/>
        <v>#N/A</v>
      </c>
      <c r="F8410" s="69" t="e">
        <f t="shared" si="247"/>
        <v>#N/A</v>
      </c>
      <c r="G8410" s="69" t="e">
        <f t="shared" si="247"/>
        <v>#N/A</v>
      </c>
      <c r="H8410" s="69" t="e">
        <f t="shared" si="247"/>
        <v>#N/A</v>
      </c>
      <c r="I8410" s="69" t="e">
        <f t="shared" si="247"/>
        <v>#N/A</v>
      </c>
      <c r="J8410" s="70" t="e">
        <f t="shared" si="247"/>
        <v>#N/A</v>
      </c>
      <c r="K8410" s="118" t="e">
        <f>VLOOKUP(B8410,WB.GDP.2003,'WB (WDI)'!$AT$2,FALSE)</f>
        <v>#N/A</v>
      </c>
      <c r="L8410" s="112" t="e">
        <f>VLOOKUP($B8410,WB.UNEMP.2003,'WB (WDI)'!$AT$2,FALSE)</f>
        <v>#N/A</v>
      </c>
    </row>
    <row r="8411" spans="1:12" x14ac:dyDescent="0.25">
      <c r="A8411" s="103">
        <v>2003</v>
      </c>
      <c r="B8411" s="104" t="s">
        <v>447</v>
      </c>
      <c r="C8411" s="105" t="s">
        <v>448</v>
      </c>
      <c r="D8411" s="105" t="s">
        <v>440</v>
      </c>
      <c r="E8411" s="87">
        <f t="shared" si="247"/>
        <v>8.3703643137217689</v>
      </c>
      <c r="F8411" s="69">
        <f t="shared" si="247"/>
        <v>6.4545209223788049</v>
      </c>
      <c r="G8411" s="69">
        <f t="shared" si="247"/>
        <v>8.0481783123023138</v>
      </c>
      <c r="H8411" s="69">
        <f t="shared" si="247"/>
        <v>9.5325108436998054</v>
      </c>
      <c r="I8411" s="69">
        <f t="shared" si="247"/>
        <v>9.0008305941209823</v>
      </c>
      <c r="J8411" s="70">
        <f t="shared" si="247"/>
        <v>8.8157808961069453</v>
      </c>
      <c r="K8411" s="118">
        <f>VLOOKUP(B8411,WB.GDP.2003,'WB (WDI)'!$AT$2,FALSE)</f>
        <v>35678.053326258676</v>
      </c>
      <c r="L8411" s="112">
        <f>VLOOKUP($B8411,WB.UNEMP.2003,'WB (WDI)'!$AT$2,FALSE)</f>
        <v>4.75</v>
      </c>
    </row>
    <row r="8412" spans="1:12" x14ac:dyDescent="0.25">
      <c r="A8412" s="103">
        <v>2003</v>
      </c>
      <c r="B8412" s="104" t="s">
        <v>449</v>
      </c>
      <c r="C8412" s="105" t="s">
        <v>450</v>
      </c>
      <c r="D8412" s="105" t="s">
        <v>440</v>
      </c>
      <c r="E8412" s="87" t="e">
        <f t="shared" si="247"/>
        <v>#N/A</v>
      </c>
      <c r="F8412" s="69" t="e">
        <f t="shared" si="247"/>
        <v>#N/A</v>
      </c>
      <c r="G8412" s="69" t="e">
        <f t="shared" si="247"/>
        <v>#N/A</v>
      </c>
      <c r="H8412" s="69" t="e">
        <f t="shared" si="247"/>
        <v>#N/A</v>
      </c>
      <c r="I8412" s="69" t="e">
        <f t="shared" si="247"/>
        <v>#N/A</v>
      </c>
      <c r="J8412" s="70" t="e">
        <f t="shared" si="247"/>
        <v>#N/A</v>
      </c>
      <c r="K8412" s="118" t="e">
        <f>VLOOKUP(B8412,WB.GDP.2003,'WB (WDI)'!$AT$2,FALSE)</f>
        <v>#N/A</v>
      </c>
      <c r="L8412" s="112" t="e">
        <f>VLOOKUP($B8412,WB.UNEMP.2003,'WB (WDI)'!$AT$2,FALSE)</f>
        <v>#N/A</v>
      </c>
    </row>
    <row r="8413" spans="1:12" x14ac:dyDescent="0.25">
      <c r="A8413" s="103">
        <v>2003</v>
      </c>
      <c r="B8413" s="104" t="s">
        <v>451</v>
      </c>
      <c r="C8413" s="105" t="s">
        <v>452</v>
      </c>
      <c r="D8413" s="105" t="s">
        <v>440</v>
      </c>
      <c r="E8413" s="87">
        <f t="shared" si="247"/>
        <v>6.9986443260481694</v>
      </c>
      <c r="F8413" s="69">
        <f t="shared" si="247"/>
        <v>5.9577234854877217</v>
      </c>
      <c r="G8413" s="69">
        <f t="shared" si="247"/>
        <v>7.6244141974145112</v>
      </c>
      <c r="H8413" s="69">
        <f t="shared" si="247"/>
        <v>6.6942198374088093</v>
      </c>
      <c r="I8413" s="69">
        <f t="shared" si="247"/>
        <v>6.7604394243077115</v>
      </c>
      <c r="J8413" s="70">
        <f t="shared" si="247"/>
        <v>7.9564246856220899</v>
      </c>
      <c r="K8413" s="118">
        <f>VLOOKUP(B8413,WB.GDP.2003,'WB (WDI)'!$AT$2,FALSE)</f>
        <v>10117.565343648692</v>
      </c>
      <c r="L8413" s="112">
        <f>VLOOKUP($B8413,WB.UNEMP.2003,'WB (WDI)'!$AT$2,FALSE)</f>
        <v>3.9700000286102299</v>
      </c>
    </row>
    <row r="8414" spans="1:12" x14ac:dyDescent="0.25">
      <c r="A8414" s="103">
        <v>2003</v>
      </c>
      <c r="B8414" s="104" t="s">
        <v>453</v>
      </c>
      <c r="C8414" s="105" t="s">
        <v>454</v>
      </c>
      <c r="D8414" s="105" t="s">
        <v>440</v>
      </c>
      <c r="E8414" s="87" t="e">
        <f t="shared" si="247"/>
        <v>#N/A</v>
      </c>
      <c r="F8414" s="69" t="e">
        <f t="shared" si="247"/>
        <v>#N/A</v>
      </c>
      <c r="G8414" s="69" t="e">
        <f t="shared" si="247"/>
        <v>#N/A</v>
      </c>
      <c r="H8414" s="69" t="e">
        <f t="shared" si="247"/>
        <v>#N/A</v>
      </c>
      <c r="I8414" s="69" t="e">
        <f t="shared" si="247"/>
        <v>#N/A</v>
      </c>
      <c r="J8414" s="70" t="e">
        <f t="shared" si="247"/>
        <v>#N/A</v>
      </c>
      <c r="K8414" s="118" t="e">
        <f>VLOOKUP(B8414,WB.GDP.2003,'WB (WDI)'!$AT$2,FALSE)</f>
        <v>#N/A</v>
      </c>
      <c r="L8414" s="112">
        <f>VLOOKUP($B8414,WB.UNEMP.2003,'WB (WDI)'!$AT$2,FALSE)</f>
        <v>16.569999694824201</v>
      </c>
    </row>
    <row r="8415" spans="1:12" x14ac:dyDescent="0.25">
      <c r="A8415" s="103">
        <v>2003</v>
      </c>
      <c r="B8415" s="104" t="s">
        <v>455</v>
      </c>
      <c r="C8415" s="105" t="s">
        <v>456</v>
      </c>
      <c r="D8415" s="105" t="s">
        <v>440</v>
      </c>
      <c r="E8415" s="87">
        <f t="shared" si="247"/>
        <v>5.7787490697974508</v>
      </c>
      <c r="F8415" s="69">
        <f t="shared" si="247"/>
        <v>5.9202541281666097</v>
      </c>
      <c r="G8415" s="69">
        <f t="shared" si="247"/>
        <v>3.8739717957982962</v>
      </c>
      <c r="H8415" s="69">
        <f t="shared" si="247"/>
        <v>6.0981143104586693</v>
      </c>
      <c r="I8415" s="69">
        <f t="shared" si="247"/>
        <v>5.779711850080731</v>
      </c>
      <c r="J8415" s="70">
        <f t="shared" si="247"/>
        <v>7.2216932644829512</v>
      </c>
      <c r="K8415" s="118">
        <f>VLOOKUP(B8415,WB.GDP.2003,'WB (WDI)'!$AT$2,FALSE)</f>
        <v>2750.8400993062141</v>
      </c>
      <c r="L8415" s="112">
        <f>VLOOKUP($B8415,WB.UNEMP.2003,'WB (WDI)'!$AT$2,FALSE)</f>
        <v>2.6600000858306898</v>
      </c>
    </row>
    <row r="8416" spans="1:12" x14ac:dyDescent="0.25">
      <c r="A8416" s="103">
        <v>2003</v>
      </c>
      <c r="B8416" s="104" t="s">
        <v>457</v>
      </c>
      <c r="C8416" s="105" t="s">
        <v>458</v>
      </c>
      <c r="D8416" s="105" t="s">
        <v>440</v>
      </c>
      <c r="E8416" s="87" t="e">
        <f t="shared" si="247"/>
        <v>#N/A</v>
      </c>
      <c r="F8416" s="69" t="e">
        <f t="shared" si="247"/>
        <v>#N/A</v>
      </c>
      <c r="G8416" s="69" t="e">
        <f t="shared" si="247"/>
        <v>#N/A</v>
      </c>
      <c r="H8416" s="69" t="e">
        <f t="shared" si="247"/>
        <v>#N/A</v>
      </c>
      <c r="I8416" s="69" t="e">
        <f t="shared" si="247"/>
        <v>#N/A</v>
      </c>
      <c r="J8416" s="70" t="e">
        <f t="shared" si="247"/>
        <v>#N/A</v>
      </c>
      <c r="K8416" s="118">
        <f>VLOOKUP(B8416,WB.GDP.2003,'WB (WDI)'!$AT$2,FALSE)</f>
        <v>1984.2195184804132</v>
      </c>
      <c r="L8416" s="112">
        <f>VLOOKUP($B8416,WB.UNEMP.2003,'WB (WDI)'!$AT$2,FALSE)</f>
        <v>2.1400001049041699</v>
      </c>
    </row>
    <row r="8417" spans="1:12" x14ac:dyDescent="0.25">
      <c r="A8417" s="103">
        <v>2003</v>
      </c>
      <c r="B8417" s="104" t="s">
        <v>459</v>
      </c>
      <c r="C8417" s="105" t="s">
        <v>460</v>
      </c>
      <c r="D8417" s="105" t="s">
        <v>440</v>
      </c>
      <c r="E8417" s="87" t="e">
        <f t="shared" si="247"/>
        <v>#N/A</v>
      </c>
      <c r="F8417" s="69" t="e">
        <f t="shared" si="247"/>
        <v>#N/A</v>
      </c>
      <c r="G8417" s="69" t="e">
        <f t="shared" si="247"/>
        <v>#N/A</v>
      </c>
      <c r="H8417" s="69" t="e">
        <f t="shared" si="247"/>
        <v>#N/A</v>
      </c>
      <c r="I8417" s="69" t="e">
        <f t="shared" si="247"/>
        <v>#N/A</v>
      </c>
      <c r="J8417" s="70" t="e">
        <f t="shared" si="247"/>
        <v>#N/A</v>
      </c>
      <c r="K8417" s="118">
        <f>VLOOKUP(B8417,WB.GDP.2003,'WB (WDI)'!$AT$2,FALSE)</f>
        <v>2755.0342301668879</v>
      </c>
      <c r="L8417" s="112">
        <f>VLOOKUP($B8417,WB.UNEMP.2003,'WB (WDI)'!$AT$2,FALSE)</f>
        <v>4.7399997711181596</v>
      </c>
    </row>
    <row r="8418" spans="1:12" x14ac:dyDescent="0.25">
      <c r="A8418" s="103">
        <v>2003</v>
      </c>
      <c r="B8418" s="104" t="s">
        <v>461</v>
      </c>
      <c r="C8418" s="105" t="s">
        <v>462</v>
      </c>
      <c r="D8418" s="105" t="s">
        <v>440</v>
      </c>
      <c r="E8418" s="87" t="e">
        <f t="shared" ref="E8418:J8427" si="248">IF(ISNUMBER(VLOOKUP($B8418,EFW.2003,3,FALSE))=TRUE,VLOOKUP($B8418,EFW.2003,E$2,FALSE),NA())</f>
        <v>#N/A</v>
      </c>
      <c r="F8418" s="69" t="e">
        <f t="shared" si="248"/>
        <v>#N/A</v>
      </c>
      <c r="G8418" s="69" t="e">
        <f t="shared" si="248"/>
        <v>#N/A</v>
      </c>
      <c r="H8418" s="69" t="e">
        <f t="shared" si="248"/>
        <v>#N/A</v>
      </c>
      <c r="I8418" s="69" t="e">
        <f t="shared" si="248"/>
        <v>#N/A</v>
      </c>
      <c r="J8418" s="70" t="e">
        <f t="shared" si="248"/>
        <v>#N/A</v>
      </c>
      <c r="K8418" s="118" t="e">
        <f>VLOOKUP(B8418,WB.GDP.2003,'WB (WDI)'!$AT$2,FALSE)</f>
        <v>#N/A</v>
      </c>
      <c r="L8418" s="112">
        <f>VLOOKUP($B8418,WB.UNEMP.2003,'WB (WDI)'!$AT$2,FALSE)</f>
        <v>9.4399995803833008</v>
      </c>
    </row>
    <row r="8419" spans="1:12" x14ac:dyDescent="0.25">
      <c r="A8419" s="103">
        <v>2003</v>
      </c>
      <c r="B8419" s="104" t="s">
        <v>463</v>
      </c>
      <c r="C8419" s="105" t="s">
        <v>464</v>
      </c>
      <c r="D8419" s="105" t="s">
        <v>440</v>
      </c>
      <c r="E8419" s="87" t="e">
        <f t="shared" si="248"/>
        <v>#N/A</v>
      </c>
      <c r="F8419" s="69" t="e">
        <f t="shared" si="248"/>
        <v>#N/A</v>
      </c>
      <c r="G8419" s="69" t="e">
        <f t="shared" si="248"/>
        <v>#N/A</v>
      </c>
      <c r="H8419" s="69" t="e">
        <f t="shared" si="248"/>
        <v>#N/A</v>
      </c>
      <c r="I8419" s="69" t="e">
        <f t="shared" si="248"/>
        <v>#N/A</v>
      </c>
      <c r="J8419" s="70" t="e">
        <f t="shared" si="248"/>
        <v>#N/A</v>
      </c>
      <c r="K8419" s="118">
        <f>VLOOKUP(B8419,WB.GDP.2003,'WB (WDI)'!$AT$2,FALSE)</f>
        <v>2165.9464725861594</v>
      </c>
      <c r="L8419" s="112" t="e">
        <f>VLOOKUP($B8419,WB.UNEMP.2003,'WB (WDI)'!$AT$2,FALSE)</f>
        <v>#N/A</v>
      </c>
    </row>
    <row r="8420" spans="1:12" x14ac:dyDescent="0.25">
      <c r="A8420" s="103">
        <v>2003</v>
      </c>
      <c r="B8420" s="104" t="s">
        <v>465</v>
      </c>
      <c r="C8420" s="105" t="s">
        <v>466</v>
      </c>
      <c r="D8420" s="105" t="s">
        <v>440</v>
      </c>
      <c r="E8420" s="87" t="e">
        <f t="shared" si="248"/>
        <v>#N/A</v>
      </c>
      <c r="F8420" s="69" t="e">
        <f t="shared" si="248"/>
        <v>#N/A</v>
      </c>
      <c r="G8420" s="69" t="e">
        <f t="shared" si="248"/>
        <v>#N/A</v>
      </c>
      <c r="H8420" s="69" t="e">
        <f t="shared" si="248"/>
        <v>#N/A</v>
      </c>
      <c r="I8420" s="69" t="e">
        <f t="shared" si="248"/>
        <v>#N/A</v>
      </c>
      <c r="J8420" s="70" t="e">
        <f t="shared" si="248"/>
        <v>#N/A</v>
      </c>
      <c r="K8420" s="118">
        <f>VLOOKUP(B8420,WB.GDP.2003,'WB (WDI)'!$AT$2,FALSE)</f>
        <v>3539.0036525748551</v>
      </c>
      <c r="L8420" s="112" t="e">
        <f>VLOOKUP($B8420,WB.UNEMP.2003,'WB (WDI)'!$AT$2,FALSE)</f>
        <v>#N/A</v>
      </c>
    </row>
    <row r="8421" spans="1:12" x14ac:dyDescent="0.25">
      <c r="A8421" s="103">
        <v>2003</v>
      </c>
      <c r="B8421" s="104" t="s">
        <v>467</v>
      </c>
      <c r="C8421" s="105" t="s">
        <v>468</v>
      </c>
      <c r="D8421" s="105" t="s">
        <v>440</v>
      </c>
      <c r="E8421" s="87" t="e">
        <f t="shared" si="248"/>
        <v>#N/A</v>
      </c>
      <c r="F8421" s="69" t="e">
        <f t="shared" si="248"/>
        <v>#N/A</v>
      </c>
      <c r="G8421" s="69" t="e">
        <f t="shared" si="248"/>
        <v>#N/A</v>
      </c>
      <c r="H8421" s="69" t="e">
        <f t="shared" si="248"/>
        <v>#N/A</v>
      </c>
      <c r="I8421" s="69" t="e">
        <f t="shared" si="248"/>
        <v>#N/A</v>
      </c>
      <c r="J8421" s="70" t="e">
        <f t="shared" si="248"/>
        <v>#N/A</v>
      </c>
      <c r="K8421" s="118">
        <f>VLOOKUP(B8421,WB.GDP.2003,'WB (WDI)'!$AT$2,FALSE)</f>
        <v>3602.8816185694459</v>
      </c>
      <c r="L8421" s="112" t="e">
        <f>VLOOKUP($B8421,WB.UNEMP.2003,'WB (WDI)'!$AT$2,FALSE)</f>
        <v>#N/A</v>
      </c>
    </row>
    <row r="8422" spans="1:12" x14ac:dyDescent="0.25">
      <c r="A8422" s="103">
        <v>2003</v>
      </c>
      <c r="B8422" s="104" t="s">
        <v>469</v>
      </c>
      <c r="C8422" s="105" t="s">
        <v>470</v>
      </c>
      <c r="D8422" s="105" t="s">
        <v>440</v>
      </c>
      <c r="E8422" s="87" t="e">
        <f t="shared" si="248"/>
        <v>#N/A</v>
      </c>
      <c r="F8422" s="69" t="e">
        <f t="shared" si="248"/>
        <v>#N/A</v>
      </c>
      <c r="G8422" s="69" t="e">
        <f t="shared" si="248"/>
        <v>#N/A</v>
      </c>
      <c r="H8422" s="69" t="e">
        <f t="shared" si="248"/>
        <v>#N/A</v>
      </c>
      <c r="I8422" s="69" t="e">
        <f t="shared" si="248"/>
        <v>#N/A</v>
      </c>
      <c r="J8422" s="70" t="e">
        <f t="shared" si="248"/>
        <v>#N/A</v>
      </c>
      <c r="K8422" s="118" t="e">
        <f>VLOOKUP(B8422,WB.GDP.2003,'WB (WDI)'!$AT$2,FALSE)</f>
        <v>#N/A</v>
      </c>
      <c r="L8422" s="112" t="e">
        <f>VLOOKUP($B8422,WB.UNEMP.2003,'WB (WDI)'!$AT$2,FALSE)</f>
        <v>#N/A</v>
      </c>
    </row>
    <row r="8423" spans="1:12" x14ac:dyDescent="0.25">
      <c r="A8423" s="103">
        <v>2003</v>
      </c>
      <c r="B8423" s="104" t="s">
        <v>471</v>
      </c>
      <c r="C8423" s="105" t="s">
        <v>472</v>
      </c>
      <c r="D8423" s="105" t="s">
        <v>440</v>
      </c>
      <c r="E8423" s="87" t="e">
        <f t="shared" si="248"/>
        <v>#N/A</v>
      </c>
      <c r="F8423" s="69" t="e">
        <f t="shared" si="248"/>
        <v>#N/A</v>
      </c>
      <c r="G8423" s="69" t="e">
        <f t="shared" si="248"/>
        <v>#N/A</v>
      </c>
      <c r="H8423" s="69" t="e">
        <f t="shared" si="248"/>
        <v>#N/A</v>
      </c>
      <c r="I8423" s="69" t="e">
        <f t="shared" si="248"/>
        <v>#N/A</v>
      </c>
      <c r="J8423" s="70" t="e">
        <f t="shared" si="248"/>
        <v>#N/A</v>
      </c>
      <c r="K8423" s="118" t="e">
        <f>VLOOKUP(B8423,WB.GDP.2003,'WB (WDI)'!$AT$2,FALSE)</f>
        <v>#N/A</v>
      </c>
      <c r="L8423" s="112" t="e">
        <f>VLOOKUP($B8423,WB.UNEMP.2003,'WB (WDI)'!$AT$2,FALSE)</f>
        <v>#N/A</v>
      </c>
    </row>
    <row r="8424" spans="1:12" x14ac:dyDescent="0.25">
      <c r="A8424" s="103">
        <v>2003</v>
      </c>
      <c r="B8424" s="104" t="s">
        <v>473</v>
      </c>
      <c r="C8424" s="105" t="s">
        <v>474</v>
      </c>
      <c r="D8424" s="105" t="s">
        <v>440</v>
      </c>
      <c r="E8424" s="87" t="e">
        <f t="shared" si="248"/>
        <v>#N/A</v>
      </c>
      <c r="F8424" s="69" t="e">
        <f t="shared" si="248"/>
        <v>#N/A</v>
      </c>
      <c r="G8424" s="69" t="e">
        <f t="shared" si="248"/>
        <v>#N/A</v>
      </c>
      <c r="H8424" s="69" t="e">
        <f t="shared" si="248"/>
        <v>#N/A</v>
      </c>
      <c r="I8424" s="69" t="e">
        <f t="shared" si="248"/>
        <v>#N/A</v>
      </c>
      <c r="J8424" s="70" t="e">
        <f t="shared" si="248"/>
        <v>#N/A</v>
      </c>
      <c r="K8424" s="118">
        <f>VLOOKUP(B8424,WB.GDP.2003,'WB (WDI)'!$AT$2,FALSE)</f>
        <v>13985.775063844378</v>
      </c>
      <c r="L8424" s="112" t="e">
        <f>VLOOKUP($B8424,WB.UNEMP.2003,'WB (WDI)'!$AT$2,FALSE)</f>
        <v>#N/A</v>
      </c>
    </row>
    <row r="8425" spans="1:12" x14ac:dyDescent="0.25">
      <c r="A8425" s="103">
        <v>2003</v>
      </c>
      <c r="B8425" s="104" t="s">
        <v>475</v>
      </c>
      <c r="C8425" s="105" t="s">
        <v>476</v>
      </c>
      <c r="D8425" s="105" t="s">
        <v>440</v>
      </c>
      <c r="E8425" s="87" t="e">
        <f t="shared" si="248"/>
        <v>#N/A</v>
      </c>
      <c r="F8425" s="69" t="e">
        <f t="shared" si="248"/>
        <v>#N/A</v>
      </c>
      <c r="G8425" s="69" t="e">
        <f t="shared" si="248"/>
        <v>#N/A</v>
      </c>
      <c r="H8425" s="69" t="e">
        <f t="shared" si="248"/>
        <v>#N/A</v>
      </c>
      <c r="I8425" s="69" t="e">
        <f t="shared" si="248"/>
        <v>#N/A</v>
      </c>
      <c r="J8425" s="70" t="e">
        <f t="shared" si="248"/>
        <v>#N/A</v>
      </c>
      <c r="K8425" s="118" t="e">
        <f>VLOOKUP(B8425,WB.GDP.2003,'WB (WDI)'!$AT$2,FALSE)</f>
        <v>#N/A</v>
      </c>
      <c r="L8425" s="112" t="e">
        <f>VLOOKUP($B8425,WB.UNEMP.2003,'WB (WDI)'!$AT$2,FALSE)</f>
        <v>#N/A</v>
      </c>
    </row>
    <row r="8426" spans="1:12" x14ac:dyDescent="0.25">
      <c r="A8426" s="103">
        <v>2003</v>
      </c>
      <c r="B8426" s="104" t="s">
        <v>477</v>
      </c>
      <c r="C8426" s="105" t="s">
        <v>478</v>
      </c>
      <c r="D8426" s="105" t="s">
        <v>440</v>
      </c>
      <c r="E8426" s="87" t="e">
        <f t="shared" si="248"/>
        <v>#N/A</v>
      </c>
      <c r="F8426" s="69" t="e">
        <f t="shared" si="248"/>
        <v>#N/A</v>
      </c>
      <c r="G8426" s="69" t="e">
        <f t="shared" si="248"/>
        <v>#N/A</v>
      </c>
      <c r="H8426" s="69" t="e">
        <f t="shared" si="248"/>
        <v>#N/A</v>
      </c>
      <c r="I8426" s="69" t="e">
        <f t="shared" si="248"/>
        <v>#N/A</v>
      </c>
      <c r="J8426" s="70" t="e">
        <f t="shared" si="248"/>
        <v>#N/A</v>
      </c>
      <c r="K8426" s="118" t="e">
        <f>VLOOKUP(B8426,WB.GDP.2003,'WB (WDI)'!$AT$2,FALSE)</f>
        <v>#N/A</v>
      </c>
      <c r="L8426" s="112" t="e">
        <f>VLOOKUP($B8426,WB.UNEMP.2003,'WB (WDI)'!$AT$2,FALSE)</f>
        <v>#N/A</v>
      </c>
    </row>
    <row r="8427" spans="1:12" x14ac:dyDescent="0.25">
      <c r="A8427" s="103">
        <v>2003</v>
      </c>
      <c r="B8427" s="104" t="s">
        <v>479</v>
      </c>
      <c r="C8427" s="105" t="s">
        <v>480</v>
      </c>
      <c r="D8427" s="105" t="s">
        <v>440</v>
      </c>
      <c r="E8427" s="87" t="e">
        <f t="shared" si="248"/>
        <v>#N/A</v>
      </c>
      <c r="F8427" s="69" t="e">
        <f t="shared" si="248"/>
        <v>#N/A</v>
      </c>
      <c r="G8427" s="69" t="e">
        <f t="shared" si="248"/>
        <v>#N/A</v>
      </c>
      <c r="H8427" s="69" t="e">
        <f t="shared" si="248"/>
        <v>#N/A</v>
      </c>
      <c r="I8427" s="69" t="e">
        <f t="shared" si="248"/>
        <v>#N/A</v>
      </c>
      <c r="J8427" s="70" t="e">
        <f t="shared" si="248"/>
        <v>#N/A</v>
      </c>
      <c r="K8427" s="118" t="e">
        <f>VLOOKUP(B8427,WB.GDP.2003,'WB (WDI)'!$AT$2,FALSE)</f>
        <v>#N/A</v>
      </c>
      <c r="L8427" s="112" t="e">
        <f>VLOOKUP($B8427,WB.UNEMP.2003,'WB (WDI)'!$AT$2,FALSE)</f>
        <v>#N/A</v>
      </c>
    </row>
    <row r="8428" spans="1:12" x14ac:dyDescent="0.25">
      <c r="A8428" s="103">
        <v>2003</v>
      </c>
      <c r="B8428" s="104" t="s">
        <v>481</v>
      </c>
      <c r="C8428" s="105" t="s">
        <v>482</v>
      </c>
      <c r="D8428" s="105" t="s">
        <v>440</v>
      </c>
      <c r="E8428" s="87" t="e">
        <f t="shared" ref="E8428:J8435" si="249">IF(ISNUMBER(VLOOKUP($B8428,EFW.2003,3,FALSE))=TRUE,VLOOKUP($B8428,EFW.2003,E$2,FALSE),NA())</f>
        <v>#N/A</v>
      </c>
      <c r="F8428" s="69" t="e">
        <f t="shared" si="249"/>
        <v>#N/A</v>
      </c>
      <c r="G8428" s="69" t="e">
        <f t="shared" si="249"/>
        <v>#N/A</v>
      </c>
      <c r="H8428" s="69" t="e">
        <f t="shared" si="249"/>
        <v>#N/A</v>
      </c>
      <c r="I8428" s="69" t="e">
        <f t="shared" si="249"/>
        <v>#N/A</v>
      </c>
      <c r="J8428" s="70" t="e">
        <f t="shared" si="249"/>
        <v>#N/A</v>
      </c>
      <c r="K8428" s="118" t="e">
        <f>VLOOKUP(B8428,WB.GDP.2003,'WB (WDI)'!$AT$2,FALSE)</f>
        <v>#N/A</v>
      </c>
      <c r="L8428" s="112">
        <f>VLOOKUP($B8428,WB.UNEMP.2003,'WB (WDI)'!$AT$2,FALSE)</f>
        <v>11.6400003433228</v>
      </c>
    </row>
    <row r="8429" spans="1:12" x14ac:dyDescent="0.25">
      <c r="A8429" s="103">
        <v>2003</v>
      </c>
      <c r="B8429" s="104" t="s">
        <v>483</v>
      </c>
      <c r="C8429" s="105" t="s">
        <v>484</v>
      </c>
      <c r="D8429" s="105" t="s">
        <v>440</v>
      </c>
      <c r="E8429" s="87" t="e">
        <f t="shared" si="249"/>
        <v>#N/A</v>
      </c>
      <c r="F8429" s="69" t="e">
        <f t="shared" si="249"/>
        <v>#N/A</v>
      </c>
      <c r="G8429" s="69" t="e">
        <f t="shared" si="249"/>
        <v>#N/A</v>
      </c>
      <c r="H8429" s="69" t="e">
        <f t="shared" si="249"/>
        <v>#N/A</v>
      </c>
      <c r="I8429" s="69" t="e">
        <f t="shared" si="249"/>
        <v>#N/A</v>
      </c>
      <c r="J8429" s="70" t="e">
        <f t="shared" si="249"/>
        <v>#N/A</v>
      </c>
      <c r="K8429" s="118" t="e">
        <f>VLOOKUP(B8429,WB.GDP.2003,'WB (WDI)'!$AT$2,FALSE)</f>
        <v>#N/A</v>
      </c>
      <c r="L8429" s="112" t="e">
        <f>VLOOKUP($B8429,WB.UNEMP.2003,'WB (WDI)'!$AT$2,FALSE)</f>
        <v>#N/A</v>
      </c>
    </row>
    <row r="8430" spans="1:12" x14ac:dyDescent="0.25">
      <c r="A8430" s="103">
        <v>2003</v>
      </c>
      <c r="B8430" s="104" t="s">
        <v>485</v>
      </c>
      <c r="C8430" s="105" t="s">
        <v>486</v>
      </c>
      <c r="D8430" s="105" t="s">
        <v>440</v>
      </c>
      <c r="E8430" s="87" t="e">
        <f t="shared" si="249"/>
        <v>#N/A</v>
      </c>
      <c r="F8430" s="69" t="e">
        <f t="shared" si="249"/>
        <v>#N/A</v>
      </c>
      <c r="G8430" s="69" t="e">
        <f t="shared" si="249"/>
        <v>#N/A</v>
      </c>
      <c r="H8430" s="69" t="e">
        <f t="shared" si="249"/>
        <v>#N/A</v>
      </c>
      <c r="I8430" s="69" t="e">
        <f t="shared" si="249"/>
        <v>#N/A</v>
      </c>
      <c r="J8430" s="70" t="e">
        <f t="shared" si="249"/>
        <v>#N/A</v>
      </c>
      <c r="K8430" s="118" t="e">
        <f>VLOOKUP(B8430,WB.GDP.2003,'WB (WDI)'!$AT$2,FALSE)</f>
        <v>#N/A</v>
      </c>
      <c r="L8430" s="112" t="e">
        <f>VLOOKUP($B8430,WB.UNEMP.2003,'WB (WDI)'!$AT$2,FALSE)</f>
        <v>#N/A</v>
      </c>
    </row>
    <row r="8431" spans="1:12" x14ac:dyDescent="0.25">
      <c r="A8431" s="103">
        <v>2003</v>
      </c>
      <c r="B8431" s="104" t="s">
        <v>487</v>
      </c>
      <c r="C8431" s="105" t="s">
        <v>488</v>
      </c>
      <c r="D8431" s="105" t="s">
        <v>440</v>
      </c>
      <c r="E8431" s="87" t="e">
        <f t="shared" si="249"/>
        <v>#N/A</v>
      </c>
      <c r="F8431" s="69" t="e">
        <f t="shared" si="249"/>
        <v>#N/A</v>
      </c>
      <c r="G8431" s="69" t="e">
        <f t="shared" si="249"/>
        <v>#N/A</v>
      </c>
      <c r="H8431" s="69" t="e">
        <f t="shared" si="249"/>
        <v>#N/A</v>
      </c>
      <c r="I8431" s="69" t="e">
        <f t="shared" si="249"/>
        <v>#N/A</v>
      </c>
      <c r="J8431" s="70" t="e">
        <f t="shared" si="249"/>
        <v>#N/A</v>
      </c>
      <c r="K8431" s="118">
        <f>VLOOKUP(B8431,WB.GDP.2003,'WB (WDI)'!$AT$2,FALSE)</f>
        <v>5517.2572061684805</v>
      </c>
      <c r="L8431" s="112">
        <f>VLOOKUP($B8431,WB.UNEMP.2003,'WB (WDI)'!$AT$2,FALSE)</f>
        <v>5.1500000953674299</v>
      </c>
    </row>
    <row r="8432" spans="1:12" x14ac:dyDescent="0.25">
      <c r="A8432" s="103">
        <v>2003</v>
      </c>
      <c r="B8432" s="104" t="s">
        <v>489</v>
      </c>
      <c r="C8432" s="105" t="s">
        <v>490</v>
      </c>
      <c r="D8432" s="105" t="s">
        <v>440</v>
      </c>
      <c r="E8432" s="87" t="e">
        <f t="shared" si="249"/>
        <v>#N/A</v>
      </c>
      <c r="F8432" s="69" t="e">
        <f t="shared" si="249"/>
        <v>#N/A</v>
      </c>
      <c r="G8432" s="69" t="e">
        <f t="shared" si="249"/>
        <v>#N/A</v>
      </c>
      <c r="H8432" s="69" t="e">
        <f t="shared" si="249"/>
        <v>#N/A</v>
      </c>
      <c r="I8432" s="69" t="e">
        <f t="shared" si="249"/>
        <v>#N/A</v>
      </c>
      <c r="J8432" s="70" t="e">
        <f t="shared" si="249"/>
        <v>#N/A</v>
      </c>
      <c r="K8432" s="118" t="e">
        <f>VLOOKUP(B8432,WB.GDP.2003,'WB (WDI)'!$AT$2,FALSE)</f>
        <v>#N/A</v>
      </c>
      <c r="L8432" s="112" t="e">
        <f>VLOOKUP($B8432,WB.UNEMP.2003,'WB (WDI)'!$AT$2,FALSE)</f>
        <v>#N/A</v>
      </c>
    </row>
    <row r="8433" spans="1:12" x14ac:dyDescent="0.25">
      <c r="A8433" s="103">
        <v>2003</v>
      </c>
      <c r="B8433" s="104" t="s">
        <v>491</v>
      </c>
      <c r="C8433" s="105" t="s">
        <v>492</v>
      </c>
      <c r="D8433" s="105" t="s">
        <v>440</v>
      </c>
      <c r="E8433" s="87" t="e">
        <f t="shared" si="249"/>
        <v>#N/A</v>
      </c>
      <c r="F8433" s="69" t="e">
        <f t="shared" si="249"/>
        <v>#N/A</v>
      </c>
      <c r="G8433" s="69" t="e">
        <f t="shared" si="249"/>
        <v>#N/A</v>
      </c>
      <c r="H8433" s="69" t="e">
        <f t="shared" si="249"/>
        <v>#N/A</v>
      </c>
      <c r="I8433" s="69" t="e">
        <f t="shared" si="249"/>
        <v>#N/A</v>
      </c>
      <c r="J8433" s="70" t="e">
        <f t="shared" si="249"/>
        <v>#N/A</v>
      </c>
      <c r="K8433" s="118">
        <f>VLOOKUP(B8433,WB.GDP.2003,'WB (WDI)'!$AT$2,FALSE)</f>
        <v>5515.522468088674</v>
      </c>
      <c r="L8433" s="112">
        <f>VLOOKUP($B8433,WB.UNEMP.2003,'WB (WDI)'!$AT$2,FALSE)</f>
        <v>5.1799998283386204</v>
      </c>
    </row>
    <row r="8434" spans="1:12" x14ac:dyDescent="0.25">
      <c r="A8434" s="103">
        <v>2003</v>
      </c>
      <c r="B8434" s="104" t="s">
        <v>493</v>
      </c>
      <c r="C8434" s="105" t="s">
        <v>494</v>
      </c>
      <c r="D8434" s="105" t="s">
        <v>440</v>
      </c>
      <c r="E8434" s="87" t="e">
        <f t="shared" si="249"/>
        <v>#N/A</v>
      </c>
      <c r="F8434" s="69" t="e">
        <f t="shared" si="249"/>
        <v>#N/A</v>
      </c>
      <c r="G8434" s="69" t="e">
        <f t="shared" si="249"/>
        <v>#N/A</v>
      </c>
      <c r="H8434" s="69" t="e">
        <f t="shared" si="249"/>
        <v>#N/A</v>
      </c>
      <c r="I8434" s="69" t="e">
        <f t="shared" si="249"/>
        <v>#N/A</v>
      </c>
      <c r="J8434" s="70" t="e">
        <f t="shared" si="249"/>
        <v>#N/A</v>
      </c>
      <c r="K8434" s="118">
        <f>VLOOKUP(B8434,WB.GDP.2003,'WB (WDI)'!$AT$2,FALSE)</f>
        <v>3432.4283135871692</v>
      </c>
      <c r="L8434" s="112" t="e">
        <f>VLOOKUP($B8434,WB.UNEMP.2003,'WB (WDI)'!$AT$2,FALSE)</f>
        <v>#N/A</v>
      </c>
    </row>
    <row r="8435" spans="1:12" ht="15.75" thickBot="1" x14ac:dyDescent="0.3">
      <c r="A8435" s="103">
        <v>2003</v>
      </c>
      <c r="B8435" s="104" t="s">
        <v>495</v>
      </c>
      <c r="C8435" s="105" t="s">
        <v>496</v>
      </c>
      <c r="D8435" s="105" t="s">
        <v>440</v>
      </c>
      <c r="E8435" s="88" t="e">
        <f t="shared" si="249"/>
        <v>#N/A</v>
      </c>
      <c r="F8435" s="56" t="e">
        <f t="shared" si="249"/>
        <v>#N/A</v>
      </c>
      <c r="G8435" s="56" t="e">
        <f t="shared" si="249"/>
        <v>#N/A</v>
      </c>
      <c r="H8435" s="56" t="e">
        <f t="shared" si="249"/>
        <v>#N/A</v>
      </c>
      <c r="I8435" s="56" t="e">
        <f t="shared" si="249"/>
        <v>#N/A</v>
      </c>
      <c r="J8435" s="71" t="e">
        <f t="shared" si="249"/>
        <v>#N/A</v>
      </c>
      <c r="K8435" s="119" t="e">
        <f>VLOOKUP(B8435,WB.GDP.2003,'WB (WDI)'!$AT$2,FALSE)</f>
        <v>#N/A</v>
      </c>
      <c r="L8435" s="113" t="e">
        <f>VLOOKUP($B8435,WB.UNEMP.2003,'WB (WDI)'!$AT$2,FALSE)</f>
        <v>#N/A</v>
      </c>
    </row>
    <row r="8436" spans="1:12" x14ac:dyDescent="0.25">
      <c r="A8436" s="109">
        <v>2004</v>
      </c>
      <c r="B8436" s="110" t="s">
        <v>4</v>
      </c>
      <c r="C8436" s="111" t="s">
        <v>5</v>
      </c>
      <c r="D8436" s="111" t="s">
        <v>6</v>
      </c>
      <c r="E8436" s="86">
        <f t="shared" ref="E8436:J8445" si="250">IF(ISNUMBER(VLOOKUP($B8436,EFW.2004,3,FALSE))=TRUE,VLOOKUP($B8436,EFW.2004,E$2,FALSE),NA())</f>
        <v>5.0350287707685952</v>
      </c>
      <c r="F8436" s="69">
        <f t="shared" si="250"/>
        <v>4.2600717484089685</v>
      </c>
      <c r="G8436" s="69">
        <f t="shared" si="250"/>
        <v>3.6444223107207696</v>
      </c>
      <c r="H8436" s="69">
        <f t="shared" si="250"/>
        <v>6.9926736882890648</v>
      </c>
      <c r="I8436" s="69">
        <f t="shared" si="250"/>
        <v>5.3967791092302617</v>
      </c>
      <c r="J8436" s="70">
        <f t="shared" si="250"/>
        <v>4.8811969971939115</v>
      </c>
      <c r="K8436" s="118">
        <f>VLOOKUP(B8436,WB.GDP.2004,'WB (WDI)'!$AU$2,FALSE)</f>
        <v>10058.435938756969</v>
      </c>
      <c r="L8436" s="112">
        <f>VLOOKUP($B8436,WB.UNEMP.2004,'WB (WDI)'!$AU$2,FALSE)</f>
        <v>17.649999618530298</v>
      </c>
    </row>
    <row r="8437" spans="1:12" x14ac:dyDescent="0.25">
      <c r="A8437" s="103">
        <v>2004</v>
      </c>
      <c r="B8437" s="104" t="s">
        <v>7</v>
      </c>
      <c r="C8437" s="105" t="s">
        <v>8</v>
      </c>
      <c r="D8437" s="105" t="s">
        <v>6</v>
      </c>
      <c r="E8437" s="87">
        <f t="shared" si="250"/>
        <v>5.8892510935766973</v>
      </c>
      <c r="F8437" s="69">
        <f t="shared" si="250"/>
        <v>5.133115299099229</v>
      </c>
      <c r="G8437" s="69">
        <f t="shared" si="250"/>
        <v>4.1619480650429175</v>
      </c>
      <c r="H8437" s="69">
        <f t="shared" si="250"/>
        <v>8.6510064060141509</v>
      </c>
      <c r="I8437" s="69">
        <f t="shared" si="250"/>
        <v>6.2946042993442965</v>
      </c>
      <c r="J8437" s="70">
        <f t="shared" si="250"/>
        <v>5.2055813983828898</v>
      </c>
      <c r="K8437" s="118">
        <f>VLOOKUP(B8437,WB.GDP.2004,'WB (WDI)'!$AU$2,FALSE)</f>
        <v>8184.0658083049375</v>
      </c>
      <c r="L8437" s="112">
        <f>VLOOKUP($B8437,WB.UNEMP.2004,'WB (WDI)'!$AU$2,FALSE)</f>
        <v>10.319999694824199</v>
      </c>
    </row>
    <row r="8438" spans="1:12" x14ac:dyDescent="0.25">
      <c r="A8438" s="103">
        <v>2004</v>
      </c>
      <c r="B8438" s="104" t="s">
        <v>9</v>
      </c>
      <c r="C8438" s="105" t="s">
        <v>10</v>
      </c>
      <c r="D8438" s="105" t="s">
        <v>6</v>
      </c>
      <c r="E8438" s="87" t="e">
        <f t="shared" si="250"/>
        <v>#N/A</v>
      </c>
      <c r="F8438" s="69" t="e">
        <f t="shared" si="250"/>
        <v>#N/A</v>
      </c>
      <c r="G8438" s="69" t="e">
        <f t="shared" si="250"/>
        <v>#N/A</v>
      </c>
      <c r="H8438" s="69" t="e">
        <f t="shared" si="250"/>
        <v>#N/A</v>
      </c>
      <c r="I8438" s="69" t="e">
        <f t="shared" si="250"/>
        <v>#N/A</v>
      </c>
      <c r="J8438" s="70" t="e">
        <f t="shared" si="250"/>
        <v>#N/A</v>
      </c>
      <c r="K8438" s="118">
        <f>VLOOKUP(B8438,WB.GDP.2004,'WB (WDI)'!$AU$2,FALSE)</f>
        <v>18048.970957568617</v>
      </c>
      <c r="L8438" s="112">
        <f>VLOOKUP($B8438,WB.UNEMP.2004,'WB (WDI)'!$AU$2,FALSE)</f>
        <v>19.139999389648398</v>
      </c>
    </row>
    <row r="8439" spans="1:12" x14ac:dyDescent="0.25">
      <c r="A8439" s="103">
        <v>2004</v>
      </c>
      <c r="B8439" s="104" t="s">
        <v>11</v>
      </c>
      <c r="C8439" s="105" t="s">
        <v>12</v>
      </c>
      <c r="D8439" s="105" t="s">
        <v>6</v>
      </c>
      <c r="E8439" s="87">
        <f t="shared" si="250"/>
        <v>6.0734788953194299</v>
      </c>
      <c r="F8439" s="69">
        <f t="shared" si="250"/>
        <v>6.9024273771346856</v>
      </c>
      <c r="G8439" s="69">
        <f t="shared" si="250"/>
        <v>5.0166659603777095</v>
      </c>
      <c r="H8439" s="69">
        <f t="shared" si="250"/>
        <v>7.1131256004997887</v>
      </c>
      <c r="I8439" s="69">
        <f t="shared" si="250"/>
        <v>5.6361851235044975</v>
      </c>
      <c r="J8439" s="70">
        <f t="shared" si="250"/>
        <v>5.6989904150804662</v>
      </c>
      <c r="K8439" s="118">
        <f>VLOOKUP(B8439,WB.GDP.2004,'WB (WDI)'!$AU$2,FALSE)</f>
        <v>5122.9909996467604</v>
      </c>
      <c r="L8439" s="112">
        <f>VLOOKUP($B8439,WB.UNEMP.2004,'WB (WDI)'!$AU$2,FALSE)</f>
        <v>10.829999923706101</v>
      </c>
    </row>
    <row r="8440" spans="1:12" x14ac:dyDescent="0.25">
      <c r="A8440" s="103">
        <v>2004</v>
      </c>
      <c r="B8440" s="104" t="s">
        <v>13</v>
      </c>
      <c r="C8440" s="105" t="s">
        <v>14</v>
      </c>
      <c r="D8440" s="105" t="s">
        <v>6</v>
      </c>
      <c r="E8440" s="87" t="e">
        <f t="shared" si="250"/>
        <v>#N/A</v>
      </c>
      <c r="F8440" s="69" t="e">
        <f t="shared" si="250"/>
        <v>#N/A</v>
      </c>
      <c r="G8440" s="69" t="e">
        <f t="shared" si="250"/>
        <v>#N/A</v>
      </c>
      <c r="H8440" s="69" t="e">
        <f t="shared" si="250"/>
        <v>#N/A</v>
      </c>
      <c r="I8440" s="69" t="e">
        <f t="shared" si="250"/>
        <v>#N/A</v>
      </c>
      <c r="J8440" s="70" t="e">
        <f t="shared" si="250"/>
        <v>#N/A</v>
      </c>
      <c r="K8440" s="118">
        <f>VLOOKUP(B8440,WB.GDP.2004,'WB (WDI)'!$AU$2,FALSE)</f>
        <v>2587.8296404121502</v>
      </c>
      <c r="L8440" s="112">
        <f>VLOOKUP($B8440,WB.UNEMP.2004,'WB (WDI)'!$AU$2,FALSE)</f>
        <v>15.3999996185303</v>
      </c>
    </row>
    <row r="8441" spans="1:12" x14ac:dyDescent="0.25">
      <c r="A8441" s="103">
        <v>2004</v>
      </c>
      <c r="B8441" s="104" t="s">
        <v>15</v>
      </c>
      <c r="C8441" s="105" t="s">
        <v>16</v>
      </c>
      <c r="D8441" s="105" t="s">
        <v>6</v>
      </c>
      <c r="E8441" s="87">
        <f t="shared" si="250"/>
        <v>6.4344107475416834</v>
      </c>
      <c r="F8441" s="69">
        <f t="shared" si="250"/>
        <v>6.8569392037989445</v>
      </c>
      <c r="G8441" s="69">
        <f t="shared" si="250"/>
        <v>4.9958505053288516</v>
      </c>
      <c r="H8441" s="69">
        <f t="shared" si="250"/>
        <v>7.2649136622284596</v>
      </c>
      <c r="I8441" s="69">
        <f t="shared" si="250"/>
        <v>6.094381453969774</v>
      </c>
      <c r="J8441" s="70">
        <f t="shared" si="250"/>
        <v>6.9599689123823838</v>
      </c>
      <c r="K8441" s="118">
        <f>VLOOKUP(B8441,WB.GDP.2004,'WB (WDI)'!$AU$2,FALSE)</f>
        <v>8305.3912980498171</v>
      </c>
      <c r="L8441" s="112">
        <f>VLOOKUP($B8441,WB.UNEMP.2004,'WB (WDI)'!$AU$2,FALSE)</f>
        <v>14.2299995422363</v>
      </c>
    </row>
    <row r="8442" spans="1:12" x14ac:dyDescent="0.25">
      <c r="A8442" s="103">
        <v>2004</v>
      </c>
      <c r="B8442" s="104" t="s">
        <v>17</v>
      </c>
      <c r="C8442" s="105" t="s">
        <v>18</v>
      </c>
      <c r="D8442" s="105" t="s">
        <v>6</v>
      </c>
      <c r="E8442" s="87" t="e">
        <f t="shared" si="250"/>
        <v>#N/A</v>
      </c>
      <c r="F8442" s="69" t="e">
        <f t="shared" si="250"/>
        <v>#N/A</v>
      </c>
      <c r="G8442" s="69" t="e">
        <f t="shared" si="250"/>
        <v>#N/A</v>
      </c>
      <c r="H8442" s="69" t="e">
        <f t="shared" si="250"/>
        <v>#N/A</v>
      </c>
      <c r="I8442" s="69" t="e">
        <f t="shared" si="250"/>
        <v>#N/A</v>
      </c>
      <c r="J8442" s="70" t="e">
        <f t="shared" si="250"/>
        <v>#N/A</v>
      </c>
      <c r="K8442" s="118" t="e">
        <f>VLOOKUP(B8442,WB.GDP.2004,'WB (WDI)'!$AU$2,FALSE)</f>
        <v>#N/A</v>
      </c>
      <c r="L8442" s="112" t="e">
        <f>VLOOKUP($B8442,WB.UNEMP.2004,'WB (WDI)'!$AU$2,FALSE)</f>
        <v>#N/A</v>
      </c>
    </row>
    <row r="8443" spans="1:12" x14ac:dyDescent="0.25">
      <c r="A8443" s="103">
        <v>2004</v>
      </c>
      <c r="B8443" s="104" t="s">
        <v>19</v>
      </c>
      <c r="C8443" s="105" t="s">
        <v>20</v>
      </c>
      <c r="D8443" s="105" t="s">
        <v>6</v>
      </c>
      <c r="E8443" s="87" t="e">
        <f t="shared" si="250"/>
        <v>#N/A</v>
      </c>
      <c r="F8443" s="69" t="e">
        <f t="shared" si="250"/>
        <v>#N/A</v>
      </c>
      <c r="G8443" s="69" t="e">
        <f t="shared" si="250"/>
        <v>#N/A</v>
      </c>
      <c r="H8443" s="69" t="e">
        <f t="shared" si="250"/>
        <v>#N/A</v>
      </c>
      <c r="I8443" s="69" t="e">
        <f t="shared" si="250"/>
        <v>#N/A</v>
      </c>
      <c r="J8443" s="70" t="e">
        <f t="shared" si="250"/>
        <v>#N/A</v>
      </c>
      <c r="K8443" s="118">
        <f>VLOOKUP(B8443,WB.GDP.2004,'WB (WDI)'!$AU$2,FALSE)</f>
        <v>5593.2415369532164</v>
      </c>
      <c r="L8443" s="112">
        <f>VLOOKUP($B8443,WB.UNEMP.2004,'WB (WDI)'!$AU$2,FALSE)</f>
        <v>3.8499999046325701</v>
      </c>
    </row>
    <row r="8444" spans="1:12" x14ac:dyDescent="0.25">
      <c r="A8444" s="103">
        <v>2004</v>
      </c>
      <c r="B8444" s="104" t="s">
        <v>21</v>
      </c>
      <c r="C8444" s="105" t="s">
        <v>22</v>
      </c>
      <c r="D8444" s="105" t="s">
        <v>6</v>
      </c>
      <c r="E8444" s="87">
        <f t="shared" si="250"/>
        <v>5.9021030148242364</v>
      </c>
      <c r="F8444" s="69">
        <f t="shared" si="250"/>
        <v>6.988297493151431</v>
      </c>
      <c r="G8444" s="69">
        <f t="shared" si="250"/>
        <v>3.7149310579578523</v>
      </c>
      <c r="H8444" s="69">
        <f t="shared" si="250"/>
        <v>6.5907363398188101</v>
      </c>
      <c r="I8444" s="69">
        <f t="shared" si="250"/>
        <v>5.5013544393202638</v>
      </c>
      <c r="J8444" s="70">
        <f t="shared" si="250"/>
        <v>6.7151957438728251</v>
      </c>
      <c r="K8444" s="118">
        <f>VLOOKUP(B8444,WB.GDP.2004,'WB (WDI)'!$AU$2,FALSE)</f>
        <v>2614.2121181747129</v>
      </c>
      <c r="L8444" s="112">
        <f>VLOOKUP($B8444,WB.UNEMP.2004,'WB (WDI)'!$AU$2,FALSE)</f>
        <v>0.769999980926514</v>
      </c>
    </row>
    <row r="8445" spans="1:12" x14ac:dyDescent="0.25">
      <c r="A8445" s="103">
        <v>2004</v>
      </c>
      <c r="B8445" s="104" t="s">
        <v>23</v>
      </c>
      <c r="C8445" s="105" t="s">
        <v>24</v>
      </c>
      <c r="D8445" s="105" t="s">
        <v>6</v>
      </c>
      <c r="E8445" s="87">
        <f t="shared" si="250"/>
        <v>7.2542621128844731</v>
      </c>
      <c r="F8445" s="69">
        <f t="shared" si="250"/>
        <v>5.2171559150848559</v>
      </c>
      <c r="G8445" s="69">
        <f t="shared" si="250"/>
        <v>6.3987972430141431</v>
      </c>
      <c r="H8445" s="69">
        <f t="shared" si="250"/>
        <v>9.1729645429804307</v>
      </c>
      <c r="I8445" s="69">
        <f t="shared" si="250"/>
        <v>7.5015717508185391</v>
      </c>
      <c r="J8445" s="70">
        <f t="shared" si="250"/>
        <v>7.9808211125243993</v>
      </c>
      <c r="K8445" s="118">
        <f>VLOOKUP(B8445,WB.GDP.2004,'WB (WDI)'!$AU$2,FALSE)</f>
        <v>12167.056428337091</v>
      </c>
      <c r="L8445" s="112">
        <f>VLOOKUP($B8445,WB.UNEMP.2004,'WB (WDI)'!$AU$2,FALSE)</f>
        <v>21.7600002288818</v>
      </c>
    </row>
    <row r="8446" spans="1:12" x14ac:dyDescent="0.25">
      <c r="A8446" s="103">
        <v>2004</v>
      </c>
      <c r="B8446" s="104" t="s">
        <v>25</v>
      </c>
      <c r="C8446" s="105" t="s">
        <v>26</v>
      </c>
      <c r="D8446" s="105" t="s">
        <v>6</v>
      </c>
      <c r="E8446" s="87" t="e">
        <f t="shared" ref="E8446:J8455" si="251">IF(ISNUMBER(VLOOKUP($B8446,EFW.2004,3,FALSE))=TRUE,VLOOKUP($B8446,EFW.2004,E$2,FALSE),NA())</f>
        <v>#N/A</v>
      </c>
      <c r="F8446" s="69" t="e">
        <f t="shared" si="251"/>
        <v>#N/A</v>
      </c>
      <c r="G8446" s="69" t="e">
        <f t="shared" si="251"/>
        <v>#N/A</v>
      </c>
      <c r="H8446" s="69" t="e">
        <f t="shared" si="251"/>
        <v>#N/A</v>
      </c>
      <c r="I8446" s="69" t="e">
        <f t="shared" si="251"/>
        <v>#N/A</v>
      </c>
      <c r="J8446" s="70" t="e">
        <f t="shared" si="251"/>
        <v>#N/A</v>
      </c>
      <c r="K8446" s="118" t="e">
        <f>VLOOKUP(B8446,WB.GDP.2004,'WB (WDI)'!$AU$2,FALSE)</f>
        <v>#N/A</v>
      </c>
      <c r="L8446" s="112" t="e">
        <f>VLOOKUP($B8446,WB.UNEMP.2004,'WB (WDI)'!$AU$2,FALSE)</f>
        <v>#N/A</v>
      </c>
    </row>
    <row r="8447" spans="1:12" x14ac:dyDescent="0.25">
      <c r="A8447" s="103">
        <v>2004</v>
      </c>
      <c r="B8447" s="104" t="s">
        <v>27</v>
      </c>
      <c r="C8447" s="105" t="s">
        <v>28</v>
      </c>
      <c r="D8447" s="105" t="s">
        <v>6</v>
      </c>
      <c r="E8447" s="87" t="e">
        <f t="shared" si="251"/>
        <v>#N/A</v>
      </c>
      <c r="F8447" s="69" t="e">
        <f t="shared" si="251"/>
        <v>#N/A</v>
      </c>
      <c r="G8447" s="69" t="e">
        <f t="shared" si="251"/>
        <v>#N/A</v>
      </c>
      <c r="H8447" s="69" t="e">
        <f t="shared" si="251"/>
        <v>#N/A</v>
      </c>
      <c r="I8447" s="69" t="e">
        <f t="shared" si="251"/>
        <v>#N/A</v>
      </c>
      <c r="J8447" s="70" t="e">
        <f t="shared" si="251"/>
        <v>#N/A</v>
      </c>
      <c r="K8447" s="118">
        <f>VLOOKUP(B8447,WB.GDP.2004,'WB (WDI)'!$AU$2,FALSE)</f>
        <v>1447.5044333693791</v>
      </c>
      <c r="L8447" s="112">
        <f>VLOOKUP($B8447,WB.UNEMP.2004,'WB (WDI)'!$AU$2,FALSE)</f>
        <v>3.3699998855590798</v>
      </c>
    </row>
    <row r="8448" spans="1:12" x14ac:dyDescent="0.25">
      <c r="A8448" s="103">
        <v>2004</v>
      </c>
      <c r="B8448" s="104" t="s">
        <v>29</v>
      </c>
      <c r="C8448" s="105" t="s">
        <v>30</v>
      </c>
      <c r="D8448" s="105" t="s">
        <v>6</v>
      </c>
      <c r="E8448" s="87">
        <f t="shared" si="251"/>
        <v>5.0370670733838532</v>
      </c>
      <c r="F8448" s="69">
        <f t="shared" si="251"/>
        <v>5.1463802607780291</v>
      </c>
      <c r="G8448" s="69">
        <f t="shared" si="251"/>
        <v>3.3925671112915143</v>
      </c>
      <c r="H8448" s="69">
        <f t="shared" si="251"/>
        <v>6.9172549137309076</v>
      </c>
      <c r="I8448" s="69">
        <f t="shared" si="251"/>
        <v>3.4160090501977236</v>
      </c>
      <c r="J8448" s="70">
        <f t="shared" si="251"/>
        <v>6.3131240309210925</v>
      </c>
      <c r="K8448" s="118">
        <f>VLOOKUP(B8448,WB.GDP.2004,'WB (WDI)'!$AU$2,FALSE)</f>
        <v>817.46058535313477</v>
      </c>
      <c r="L8448" s="112">
        <f>VLOOKUP($B8448,WB.UNEMP.2004,'WB (WDI)'!$AU$2,FALSE)</f>
        <v>1.8500000238418599</v>
      </c>
    </row>
    <row r="8449" spans="1:12" x14ac:dyDescent="0.25">
      <c r="A8449" s="103">
        <v>2004</v>
      </c>
      <c r="B8449" s="104" t="s">
        <v>31</v>
      </c>
      <c r="C8449" s="105" t="s">
        <v>32</v>
      </c>
      <c r="D8449" s="105" t="s">
        <v>6</v>
      </c>
      <c r="E8449" s="87" t="e">
        <f t="shared" si="251"/>
        <v>#N/A</v>
      </c>
      <c r="F8449" s="69" t="e">
        <f t="shared" si="251"/>
        <v>#N/A</v>
      </c>
      <c r="G8449" s="69" t="e">
        <f t="shared" si="251"/>
        <v>#N/A</v>
      </c>
      <c r="H8449" s="69" t="e">
        <f t="shared" si="251"/>
        <v>#N/A</v>
      </c>
      <c r="I8449" s="69" t="e">
        <f t="shared" si="251"/>
        <v>#N/A</v>
      </c>
      <c r="J8449" s="70" t="e">
        <f t="shared" si="251"/>
        <v>#N/A</v>
      </c>
      <c r="K8449" s="118">
        <f>VLOOKUP(B8449,WB.GDP.2004,'WB (WDI)'!$AU$2,FALSE)</f>
        <v>4709.0578650904235</v>
      </c>
      <c r="L8449" s="112">
        <f>VLOOKUP($B8449,WB.UNEMP.2004,'WB (WDI)'!$AU$2,FALSE)</f>
        <v>10.75</v>
      </c>
    </row>
    <row r="8450" spans="1:12" x14ac:dyDescent="0.25">
      <c r="A8450" s="103">
        <v>2004</v>
      </c>
      <c r="B8450" s="104" t="s">
        <v>33</v>
      </c>
      <c r="C8450" s="105" t="s">
        <v>34</v>
      </c>
      <c r="D8450" s="105" t="s">
        <v>6</v>
      </c>
      <c r="E8450" s="87">
        <f t="shared" si="251"/>
        <v>5.6678441028219719</v>
      </c>
      <c r="F8450" s="69">
        <f t="shared" si="251"/>
        <v>6.8727674423725462</v>
      </c>
      <c r="G8450" s="69">
        <f t="shared" si="251"/>
        <v>3.1567226327068063</v>
      </c>
      <c r="H8450" s="69">
        <f t="shared" si="251"/>
        <v>7.2918264495358205</v>
      </c>
      <c r="I8450" s="69">
        <f t="shared" si="251"/>
        <v>5.2904855922029013</v>
      </c>
      <c r="J8450" s="70">
        <f t="shared" si="251"/>
        <v>5.7274183972917889</v>
      </c>
      <c r="K8450" s="118">
        <f>VLOOKUP(B8450,WB.GDP.2004,'WB (WDI)'!$AU$2,FALSE)</f>
        <v>3003.2509850198203</v>
      </c>
      <c r="L8450" s="112">
        <f>VLOOKUP($B8450,WB.UNEMP.2004,'WB (WDI)'!$AU$2,FALSE)</f>
        <v>5.1300001144409197</v>
      </c>
    </row>
    <row r="8451" spans="1:12" x14ac:dyDescent="0.25">
      <c r="A8451" s="103">
        <v>2004</v>
      </c>
      <c r="B8451" s="104" t="s">
        <v>35</v>
      </c>
      <c r="C8451" s="105" t="s">
        <v>36</v>
      </c>
      <c r="D8451" s="105" t="s">
        <v>6</v>
      </c>
      <c r="E8451" s="87">
        <f t="shared" si="251"/>
        <v>5.2697197533308078</v>
      </c>
      <c r="F8451" s="69">
        <f t="shared" si="251"/>
        <v>6.4967176770630672</v>
      </c>
      <c r="G8451" s="69">
        <f t="shared" si="251"/>
        <v>2.7640626841244988</v>
      </c>
      <c r="H8451" s="69">
        <f t="shared" si="251"/>
        <v>7.1001728881822856</v>
      </c>
      <c r="I8451" s="69">
        <f t="shared" si="251"/>
        <v>4.4661491929776522</v>
      </c>
      <c r="J8451" s="70">
        <f t="shared" si="251"/>
        <v>5.5214963243065363</v>
      </c>
      <c r="K8451" s="118">
        <f>VLOOKUP(B8451,WB.GDP.2004,'WB (WDI)'!$AU$2,FALSE)</f>
        <v>1037.8467664265738</v>
      </c>
      <c r="L8451" s="112">
        <f>VLOOKUP($B8451,WB.UNEMP.2004,'WB (WDI)'!$AU$2,FALSE)</f>
        <v>4.4400000572204599</v>
      </c>
    </row>
    <row r="8452" spans="1:12" x14ac:dyDescent="0.25">
      <c r="A8452" s="103">
        <v>2004</v>
      </c>
      <c r="B8452" s="104" t="s">
        <v>37</v>
      </c>
      <c r="C8452" s="105" t="s">
        <v>38</v>
      </c>
      <c r="D8452" s="105" t="s">
        <v>6</v>
      </c>
      <c r="E8452" s="87">
        <f t="shared" si="251"/>
        <v>5.3329993023477318</v>
      </c>
      <c r="F8452" s="69">
        <f t="shared" si="251"/>
        <v>6.8241521620353067</v>
      </c>
      <c r="G8452" s="69">
        <f t="shared" si="251"/>
        <v>3.4628106253670357</v>
      </c>
      <c r="H8452" s="69">
        <f t="shared" si="251"/>
        <v>6.5863101445396506</v>
      </c>
      <c r="I8452" s="69">
        <f t="shared" si="251"/>
        <v>4.7370555308818405</v>
      </c>
      <c r="J8452" s="70">
        <f t="shared" si="251"/>
        <v>5.0546680489148255</v>
      </c>
      <c r="K8452" s="118">
        <f>VLOOKUP(B8452,WB.GDP.2004,'WB (WDI)'!$AU$2,FALSE)</f>
        <v>1430.3674432226708</v>
      </c>
      <c r="L8452" s="112">
        <f>VLOOKUP($B8452,WB.UNEMP.2004,'WB (WDI)'!$AU$2,FALSE)</f>
        <v>1.2599999904632599</v>
      </c>
    </row>
    <row r="8453" spans="1:12" x14ac:dyDescent="0.25">
      <c r="A8453" s="103">
        <v>2004</v>
      </c>
      <c r="B8453" s="104" t="s">
        <v>39</v>
      </c>
      <c r="C8453" s="105" t="s">
        <v>40</v>
      </c>
      <c r="D8453" s="105" t="s">
        <v>6</v>
      </c>
      <c r="E8453" s="87" t="e">
        <f t="shared" si="251"/>
        <v>#N/A</v>
      </c>
      <c r="F8453" s="69" t="e">
        <f t="shared" si="251"/>
        <v>#N/A</v>
      </c>
      <c r="G8453" s="69" t="e">
        <f t="shared" si="251"/>
        <v>#N/A</v>
      </c>
      <c r="H8453" s="69" t="e">
        <f t="shared" si="251"/>
        <v>#N/A</v>
      </c>
      <c r="I8453" s="69" t="e">
        <f t="shared" si="251"/>
        <v>#N/A</v>
      </c>
      <c r="J8453" s="70" t="e">
        <f t="shared" si="251"/>
        <v>#N/A</v>
      </c>
      <c r="K8453" s="118">
        <f>VLOOKUP(B8453,WB.GDP.2004,'WB (WDI)'!$AU$2,FALSE)</f>
        <v>2804.0132630765443</v>
      </c>
      <c r="L8453" s="112">
        <f>VLOOKUP($B8453,WB.UNEMP.2004,'WB (WDI)'!$AU$2,FALSE)</f>
        <v>4.5700001716613796</v>
      </c>
    </row>
    <row r="8454" spans="1:12" x14ac:dyDescent="0.25">
      <c r="A8454" s="103">
        <v>2004</v>
      </c>
      <c r="B8454" s="104" t="s">
        <v>41</v>
      </c>
      <c r="C8454" s="105" t="s">
        <v>42</v>
      </c>
      <c r="D8454" s="105" t="s">
        <v>6</v>
      </c>
      <c r="E8454" s="87">
        <f t="shared" si="251"/>
        <v>4.9091694749509251</v>
      </c>
      <c r="F8454" s="69">
        <f t="shared" si="251"/>
        <v>4.8427984041360972</v>
      </c>
      <c r="G8454" s="69">
        <f t="shared" si="251"/>
        <v>4.3212734923398495</v>
      </c>
      <c r="H8454" s="69">
        <f t="shared" si="251"/>
        <v>4.862124297182298</v>
      </c>
      <c r="I8454" s="69">
        <f t="shared" si="251"/>
        <v>4.929762906885701</v>
      </c>
      <c r="J8454" s="70">
        <f t="shared" si="251"/>
        <v>5.5898882742106828</v>
      </c>
      <c r="K8454" s="118">
        <f>VLOOKUP(B8454,WB.GDP.2004,'WB (WDI)'!$AU$2,FALSE)</f>
        <v>4480.0694728811068</v>
      </c>
      <c r="L8454" s="112">
        <f>VLOOKUP($B8454,WB.UNEMP.2004,'WB (WDI)'!$AU$2,FALSE)</f>
        <v>19.940000534057599</v>
      </c>
    </row>
    <row r="8455" spans="1:12" x14ac:dyDescent="0.25">
      <c r="A8455" s="103">
        <v>2004</v>
      </c>
      <c r="B8455" s="104" t="s">
        <v>43</v>
      </c>
      <c r="C8455" s="105" t="s">
        <v>44</v>
      </c>
      <c r="D8455" s="105" t="s">
        <v>6</v>
      </c>
      <c r="E8455" s="87">
        <f t="shared" si="251"/>
        <v>5.6373964710881639</v>
      </c>
      <c r="F8455" s="69">
        <f t="shared" si="251"/>
        <v>7.5690335562098001</v>
      </c>
      <c r="G8455" s="69">
        <f t="shared" si="251"/>
        <v>2.324954181893875</v>
      </c>
      <c r="H8455" s="69">
        <f t="shared" si="251"/>
        <v>6.7705191206610431</v>
      </c>
      <c r="I8455" s="69">
        <f t="shared" si="251"/>
        <v>5.7435357289536855</v>
      </c>
      <c r="J8455" s="70">
        <f t="shared" si="251"/>
        <v>5.7789397677224157</v>
      </c>
      <c r="K8455" s="118">
        <f>VLOOKUP(B8455,WB.GDP.2004,'WB (WDI)'!$AU$2,FALSE)</f>
        <v>3685.1794974677341</v>
      </c>
      <c r="L8455" s="112">
        <f>VLOOKUP($B8455,WB.UNEMP.2004,'WB (WDI)'!$AU$2,FALSE)</f>
        <v>5.3600001335143999</v>
      </c>
    </row>
    <row r="8456" spans="1:12" x14ac:dyDescent="0.25">
      <c r="A8456" s="103">
        <v>2004</v>
      </c>
      <c r="B8456" s="104" t="s">
        <v>45</v>
      </c>
      <c r="C8456" s="105" t="s">
        <v>46</v>
      </c>
      <c r="D8456" s="105" t="s">
        <v>6</v>
      </c>
      <c r="E8456" s="87">
        <f t="shared" ref="E8456:J8465" si="252">IF(ISNUMBER(VLOOKUP($B8456,EFW.2004,3,FALSE))=TRUE,VLOOKUP($B8456,EFW.2004,E$2,FALSE),NA())</f>
        <v>4.6511845841451382</v>
      </c>
      <c r="F8456" s="69">
        <f t="shared" si="252"/>
        <v>6.8328753113916632</v>
      </c>
      <c r="G8456" s="69">
        <f t="shared" si="252"/>
        <v>2.192087442626224</v>
      </c>
      <c r="H8456" s="69">
        <f t="shared" si="252"/>
        <v>4.8002807995920129</v>
      </c>
      <c r="I8456" s="69">
        <f t="shared" si="252"/>
        <v>5.1510941547489484</v>
      </c>
      <c r="J8456" s="70">
        <f t="shared" si="252"/>
        <v>4.2795852123668423</v>
      </c>
      <c r="K8456" s="118">
        <f>VLOOKUP(B8456,WB.GDP.2004,'WB (WDI)'!$AU$2,FALSE)</f>
        <v>757.68594219232614</v>
      </c>
      <c r="L8456" s="112">
        <f>VLOOKUP($B8456,WB.UNEMP.2004,'WB (WDI)'!$AU$2,FALSE)</f>
        <v>2.8900001049041699</v>
      </c>
    </row>
    <row r="8457" spans="1:12" x14ac:dyDescent="0.25">
      <c r="A8457" s="103">
        <v>2004</v>
      </c>
      <c r="B8457" s="104" t="s">
        <v>47</v>
      </c>
      <c r="C8457" s="105" t="s">
        <v>48</v>
      </c>
      <c r="D8457" s="105" t="s">
        <v>6</v>
      </c>
      <c r="E8457" s="87" t="e">
        <f t="shared" si="252"/>
        <v>#N/A</v>
      </c>
      <c r="F8457" s="69" t="e">
        <f t="shared" si="252"/>
        <v>#N/A</v>
      </c>
      <c r="G8457" s="69" t="e">
        <f t="shared" si="252"/>
        <v>#N/A</v>
      </c>
      <c r="H8457" s="69" t="e">
        <f t="shared" si="252"/>
        <v>#N/A</v>
      </c>
      <c r="I8457" s="69" t="e">
        <f t="shared" si="252"/>
        <v>#N/A</v>
      </c>
      <c r="J8457" s="70" t="e">
        <f t="shared" si="252"/>
        <v>#N/A</v>
      </c>
      <c r="K8457" s="118" t="e">
        <f>VLOOKUP(B8457,WB.GDP.2004,'WB (WDI)'!$AU$2,FALSE)</f>
        <v>#N/A</v>
      </c>
      <c r="L8457" s="112">
        <f>VLOOKUP($B8457,WB.UNEMP.2004,'WB (WDI)'!$AU$2,FALSE)</f>
        <v>11.6199998855591</v>
      </c>
    </row>
    <row r="8458" spans="1:12" x14ac:dyDescent="0.25">
      <c r="A8458" s="103">
        <v>2004</v>
      </c>
      <c r="B8458" s="104" t="s">
        <v>49</v>
      </c>
      <c r="C8458" s="105" t="s">
        <v>50</v>
      </c>
      <c r="D8458" s="105" t="s">
        <v>6</v>
      </c>
      <c r="E8458" s="87" t="e">
        <f t="shared" si="252"/>
        <v>#N/A</v>
      </c>
      <c r="F8458" s="69" t="e">
        <f t="shared" si="252"/>
        <v>#N/A</v>
      </c>
      <c r="G8458" s="69" t="e">
        <f t="shared" si="252"/>
        <v>#N/A</v>
      </c>
      <c r="H8458" s="69" t="e">
        <f t="shared" si="252"/>
        <v>#N/A</v>
      </c>
      <c r="I8458" s="69" t="e">
        <f t="shared" si="252"/>
        <v>#N/A</v>
      </c>
      <c r="J8458" s="70" t="e">
        <f t="shared" si="252"/>
        <v>#N/A</v>
      </c>
      <c r="K8458" s="118">
        <f>VLOOKUP(B8458,WB.GDP.2004,'WB (WDI)'!$AU$2,FALSE)</f>
        <v>29004.18672073089</v>
      </c>
      <c r="L8458" s="112">
        <f>VLOOKUP($B8458,WB.UNEMP.2004,'WB (WDI)'!$AU$2,FALSE)</f>
        <v>8.5100002288818395</v>
      </c>
    </row>
    <row r="8459" spans="1:12" x14ac:dyDescent="0.25">
      <c r="A8459" s="103">
        <v>2004</v>
      </c>
      <c r="B8459" s="104" t="s">
        <v>51</v>
      </c>
      <c r="C8459" s="105" t="s">
        <v>52</v>
      </c>
      <c r="D8459" s="105" t="s">
        <v>6</v>
      </c>
      <c r="E8459" s="87" t="e">
        <f t="shared" si="252"/>
        <v>#N/A</v>
      </c>
      <c r="F8459" s="69" t="e">
        <f t="shared" si="252"/>
        <v>#N/A</v>
      </c>
      <c r="G8459" s="69" t="e">
        <f t="shared" si="252"/>
        <v>#N/A</v>
      </c>
      <c r="H8459" s="69" t="e">
        <f t="shared" si="252"/>
        <v>#N/A</v>
      </c>
      <c r="I8459" s="69" t="e">
        <f t="shared" si="252"/>
        <v>#N/A</v>
      </c>
      <c r="J8459" s="70" t="e">
        <f t="shared" si="252"/>
        <v>#N/A</v>
      </c>
      <c r="K8459" s="118" t="e">
        <f>VLOOKUP(B8459,WB.GDP.2004,'WB (WDI)'!$AU$2,FALSE)</f>
        <v>#N/A</v>
      </c>
      <c r="L8459" s="112">
        <f>VLOOKUP($B8459,WB.UNEMP.2004,'WB (WDI)'!$AU$2,FALSE)</f>
        <v>6.8400001525878897</v>
      </c>
    </row>
    <row r="8460" spans="1:12" x14ac:dyDescent="0.25">
      <c r="A8460" s="103">
        <v>2004</v>
      </c>
      <c r="B8460" s="104" t="s">
        <v>53</v>
      </c>
      <c r="C8460" s="105" t="s">
        <v>54</v>
      </c>
      <c r="D8460" s="105" t="s">
        <v>6</v>
      </c>
      <c r="E8460" s="87" t="e">
        <f t="shared" si="252"/>
        <v>#N/A</v>
      </c>
      <c r="F8460" s="69" t="e">
        <f t="shared" si="252"/>
        <v>#N/A</v>
      </c>
      <c r="G8460" s="69" t="e">
        <f t="shared" si="252"/>
        <v>#N/A</v>
      </c>
      <c r="H8460" s="69" t="e">
        <f t="shared" si="252"/>
        <v>#N/A</v>
      </c>
      <c r="I8460" s="69" t="e">
        <f t="shared" si="252"/>
        <v>#N/A</v>
      </c>
      <c r="J8460" s="70" t="e">
        <f t="shared" si="252"/>
        <v>#N/A</v>
      </c>
      <c r="K8460" s="118">
        <f>VLOOKUP(B8460,WB.GDP.2004,'WB (WDI)'!$AU$2,FALSE)</f>
        <v>6206.0978452507343</v>
      </c>
      <c r="L8460" s="112">
        <f>VLOOKUP($B8460,WB.UNEMP.2004,'WB (WDI)'!$AU$2,FALSE)</f>
        <v>26.959999084472699</v>
      </c>
    </row>
    <row r="8461" spans="1:12" x14ac:dyDescent="0.25">
      <c r="A8461" s="103">
        <v>2004</v>
      </c>
      <c r="B8461" s="104" t="s">
        <v>55</v>
      </c>
      <c r="C8461" s="105" t="s">
        <v>56</v>
      </c>
      <c r="D8461" s="105" t="s">
        <v>6</v>
      </c>
      <c r="E8461" s="87" t="e">
        <f t="shared" si="252"/>
        <v>#N/A</v>
      </c>
      <c r="F8461" s="69" t="e">
        <f t="shared" si="252"/>
        <v>#N/A</v>
      </c>
      <c r="G8461" s="69" t="e">
        <f t="shared" si="252"/>
        <v>#N/A</v>
      </c>
      <c r="H8461" s="69" t="e">
        <f t="shared" si="252"/>
        <v>#N/A</v>
      </c>
      <c r="I8461" s="69" t="e">
        <f t="shared" si="252"/>
        <v>#N/A</v>
      </c>
      <c r="J8461" s="70" t="e">
        <f t="shared" si="252"/>
        <v>#N/A</v>
      </c>
      <c r="K8461" s="118">
        <f>VLOOKUP(B8461,WB.GDP.2004,'WB (WDI)'!$AU$2,FALSE)</f>
        <v>793.09378550092595</v>
      </c>
      <c r="L8461" s="112">
        <f>VLOOKUP($B8461,WB.UNEMP.2004,'WB (WDI)'!$AU$2,FALSE)</f>
        <v>2.71000003814697</v>
      </c>
    </row>
    <row r="8462" spans="1:12" x14ac:dyDescent="0.25">
      <c r="A8462" s="103">
        <v>2004</v>
      </c>
      <c r="B8462" s="104" t="s">
        <v>57</v>
      </c>
      <c r="C8462" s="105" t="s">
        <v>58</v>
      </c>
      <c r="D8462" s="105" t="s">
        <v>6</v>
      </c>
      <c r="E8462" s="87" t="e">
        <f t="shared" si="252"/>
        <v>#N/A</v>
      </c>
      <c r="F8462" s="69" t="e">
        <f t="shared" si="252"/>
        <v>#N/A</v>
      </c>
      <c r="G8462" s="69" t="e">
        <f t="shared" si="252"/>
        <v>#N/A</v>
      </c>
      <c r="H8462" s="69" t="e">
        <f t="shared" si="252"/>
        <v>#N/A</v>
      </c>
      <c r="I8462" s="69" t="e">
        <f t="shared" si="252"/>
        <v>#N/A</v>
      </c>
      <c r="J8462" s="70" t="e">
        <f t="shared" si="252"/>
        <v>#N/A</v>
      </c>
      <c r="K8462" s="118" t="e">
        <f>VLOOKUP(B8462,WB.GDP.2004,'WB (WDI)'!$AU$2,FALSE)</f>
        <v>#N/A</v>
      </c>
      <c r="L8462" s="112" t="e">
        <f>VLOOKUP($B8462,WB.UNEMP.2004,'WB (WDI)'!$AU$2,FALSE)</f>
        <v>#N/A</v>
      </c>
    </row>
    <row r="8463" spans="1:12" x14ac:dyDescent="0.25">
      <c r="A8463" s="103">
        <v>2004</v>
      </c>
      <c r="B8463" s="104" t="s">
        <v>59</v>
      </c>
      <c r="C8463" s="105" t="s">
        <v>60</v>
      </c>
      <c r="D8463" s="105" t="s">
        <v>6</v>
      </c>
      <c r="E8463" s="87">
        <f t="shared" si="252"/>
        <v>5.6400372404337373</v>
      </c>
      <c r="F8463" s="69">
        <f t="shared" si="252"/>
        <v>6.2777047546124214</v>
      </c>
      <c r="G8463" s="69">
        <f t="shared" si="252"/>
        <v>3.7002143608561813</v>
      </c>
      <c r="H8463" s="69">
        <f t="shared" si="252"/>
        <v>5.6982253136075247</v>
      </c>
      <c r="I8463" s="69">
        <f t="shared" si="252"/>
        <v>5.6263483034289097</v>
      </c>
      <c r="J8463" s="70">
        <f t="shared" si="252"/>
        <v>6.8976934696636514</v>
      </c>
      <c r="K8463" s="118">
        <f>VLOOKUP(B8463,WB.GDP.2004,'WB (WDI)'!$AU$2,FALSE)</f>
        <v>15767.097841374873</v>
      </c>
      <c r="L8463" s="112">
        <f>VLOOKUP($B8463,WB.UNEMP.2004,'WB (WDI)'!$AU$2,FALSE)</f>
        <v>17.079999923706101</v>
      </c>
    </row>
    <row r="8464" spans="1:12" x14ac:dyDescent="0.25">
      <c r="A8464" s="103">
        <v>2004</v>
      </c>
      <c r="B8464" s="104" t="s">
        <v>61</v>
      </c>
      <c r="C8464" s="105" t="s">
        <v>62</v>
      </c>
      <c r="D8464" s="105" t="s">
        <v>6</v>
      </c>
      <c r="E8464" s="87" t="e">
        <f t="shared" si="252"/>
        <v>#N/A</v>
      </c>
      <c r="F8464" s="69" t="e">
        <f t="shared" si="252"/>
        <v>#N/A</v>
      </c>
      <c r="G8464" s="69" t="e">
        <f t="shared" si="252"/>
        <v>#N/A</v>
      </c>
      <c r="H8464" s="69" t="e">
        <f t="shared" si="252"/>
        <v>#N/A</v>
      </c>
      <c r="I8464" s="69" t="e">
        <f t="shared" si="252"/>
        <v>#N/A</v>
      </c>
      <c r="J8464" s="70" t="e">
        <f t="shared" si="252"/>
        <v>#N/A</v>
      </c>
      <c r="K8464" s="118">
        <f>VLOOKUP(B8464,WB.GDP.2004,'WB (WDI)'!$AU$2,FALSE)</f>
        <v>2341.1684895975</v>
      </c>
      <c r="L8464" s="112">
        <f>VLOOKUP($B8464,WB.UNEMP.2004,'WB (WDI)'!$AU$2,FALSE)</f>
        <v>9.5</v>
      </c>
    </row>
    <row r="8465" spans="1:12" x14ac:dyDescent="0.25">
      <c r="A8465" s="103">
        <v>2004</v>
      </c>
      <c r="B8465" s="104" t="s">
        <v>63</v>
      </c>
      <c r="C8465" s="105" t="s">
        <v>64</v>
      </c>
      <c r="D8465" s="105" t="s">
        <v>6</v>
      </c>
      <c r="E8465" s="87">
        <f t="shared" si="252"/>
        <v>6.2799529069572602</v>
      </c>
      <c r="F8465" s="69">
        <f t="shared" si="252"/>
        <v>6.4701144540339</v>
      </c>
      <c r="G8465" s="69">
        <f t="shared" si="252"/>
        <v>4.8939901108755715</v>
      </c>
      <c r="H8465" s="69">
        <f t="shared" si="252"/>
        <v>7.2161170014519431</v>
      </c>
      <c r="I8465" s="69">
        <f t="shared" si="252"/>
        <v>5.8682917876687002</v>
      </c>
      <c r="J8465" s="70">
        <f t="shared" si="252"/>
        <v>6.9512511807561834</v>
      </c>
      <c r="K8465" s="118">
        <f>VLOOKUP(B8465,WB.GDP.2004,'WB (WDI)'!$AU$2,FALSE)</f>
        <v>2994.7495849454504</v>
      </c>
      <c r="L8465" s="112">
        <f>VLOOKUP($B8465,WB.UNEMP.2004,'WB (WDI)'!$AU$2,FALSE)</f>
        <v>6.4000000953674299</v>
      </c>
    </row>
    <row r="8466" spans="1:12" x14ac:dyDescent="0.25">
      <c r="A8466" s="103">
        <v>2004</v>
      </c>
      <c r="B8466" s="104" t="s">
        <v>65</v>
      </c>
      <c r="C8466" s="105" t="s">
        <v>66</v>
      </c>
      <c r="D8466" s="105" t="s">
        <v>6</v>
      </c>
      <c r="E8466" s="87" t="e">
        <f t="shared" ref="E8466:J8475" si="253">IF(ISNUMBER(VLOOKUP($B8466,EFW.2004,3,FALSE))=TRUE,VLOOKUP($B8466,EFW.2004,E$2,FALSE),NA())</f>
        <v>#N/A</v>
      </c>
      <c r="F8466" s="69" t="e">
        <f t="shared" si="253"/>
        <v>#N/A</v>
      </c>
      <c r="G8466" s="69" t="e">
        <f t="shared" si="253"/>
        <v>#N/A</v>
      </c>
      <c r="H8466" s="69" t="e">
        <f t="shared" si="253"/>
        <v>#N/A</v>
      </c>
      <c r="I8466" s="69" t="e">
        <f t="shared" si="253"/>
        <v>#N/A</v>
      </c>
      <c r="J8466" s="70" t="e">
        <f t="shared" si="253"/>
        <v>#N/A</v>
      </c>
      <c r="K8466" s="118">
        <f>VLOOKUP(B8466,WB.GDP.2004,'WB (WDI)'!$AU$2,FALSE)</f>
        <v>1778.0790819546935</v>
      </c>
      <c r="L8466" s="112">
        <f>VLOOKUP($B8466,WB.UNEMP.2004,'WB (WDI)'!$AU$2,FALSE)</f>
        <v>4.5100002288818404</v>
      </c>
    </row>
    <row r="8467" spans="1:12" x14ac:dyDescent="0.25">
      <c r="A8467" s="103">
        <v>2004</v>
      </c>
      <c r="B8467" s="104" t="s">
        <v>67</v>
      </c>
      <c r="C8467" s="105" t="s">
        <v>68</v>
      </c>
      <c r="D8467" s="105" t="s">
        <v>6</v>
      </c>
      <c r="E8467" s="87">
        <f t="shared" si="253"/>
        <v>5.3129771777033294</v>
      </c>
      <c r="F8467" s="69">
        <f t="shared" si="253"/>
        <v>5.4478400093670363</v>
      </c>
      <c r="G8467" s="69">
        <f t="shared" si="253"/>
        <v>3.0262567962906952</v>
      </c>
      <c r="H8467" s="69">
        <f t="shared" si="253"/>
        <v>6.6924384624422988</v>
      </c>
      <c r="I8467" s="69">
        <f t="shared" si="253"/>
        <v>6.1502020068509786</v>
      </c>
      <c r="J8467" s="70">
        <f t="shared" si="253"/>
        <v>5.248148613565637</v>
      </c>
      <c r="K8467" s="118">
        <f>VLOOKUP(B8467,WB.GDP.2004,'WB (WDI)'!$AU$2,FALSE)</f>
        <v>1647.578063244767</v>
      </c>
      <c r="L8467" s="112">
        <f>VLOOKUP($B8467,WB.UNEMP.2004,'WB (WDI)'!$AU$2,FALSE)</f>
        <v>3.1300001144409202</v>
      </c>
    </row>
    <row r="8468" spans="1:12" x14ac:dyDescent="0.25">
      <c r="A8468" s="103">
        <v>2004</v>
      </c>
      <c r="B8468" s="104" t="s">
        <v>69</v>
      </c>
      <c r="C8468" s="105" t="s">
        <v>70</v>
      </c>
      <c r="D8468" s="105" t="s">
        <v>6</v>
      </c>
      <c r="E8468" s="87">
        <f t="shared" si="253"/>
        <v>6.7662545181769334</v>
      </c>
      <c r="F8468" s="69">
        <f t="shared" si="253"/>
        <v>7.6123923530908204</v>
      </c>
      <c r="G8468" s="69">
        <f t="shared" si="253"/>
        <v>4.4651596148607267</v>
      </c>
      <c r="H8468" s="69">
        <f t="shared" si="253"/>
        <v>8.5952292686448128</v>
      </c>
      <c r="I8468" s="69">
        <f t="shared" si="253"/>
        <v>6.213248955140215</v>
      </c>
      <c r="J8468" s="70">
        <f t="shared" si="253"/>
        <v>6.9452423991480892</v>
      </c>
      <c r="K8468" s="118">
        <f>VLOOKUP(B8468,WB.GDP.2004,'WB (WDI)'!$AU$2,FALSE)</f>
        <v>2903.9163397996463</v>
      </c>
      <c r="L8468" s="112">
        <f>VLOOKUP($B8468,WB.UNEMP.2004,'WB (WDI)'!$AU$2,FALSE)</f>
        <v>2.9100000858306898</v>
      </c>
    </row>
    <row r="8469" spans="1:12" x14ac:dyDescent="0.25">
      <c r="A8469" s="103">
        <v>2004</v>
      </c>
      <c r="B8469" s="104" t="s">
        <v>71</v>
      </c>
      <c r="C8469" s="105" t="s">
        <v>72</v>
      </c>
      <c r="D8469" s="105" t="s">
        <v>6</v>
      </c>
      <c r="E8469" s="87" t="e">
        <f t="shared" si="253"/>
        <v>#N/A</v>
      </c>
      <c r="F8469" s="69" t="e">
        <f t="shared" si="253"/>
        <v>#N/A</v>
      </c>
      <c r="G8469" s="69" t="e">
        <f t="shared" si="253"/>
        <v>#N/A</v>
      </c>
      <c r="H8469" s="69" t="e">
        <f t="shared" si="253"/>
        <v>#N/A</v>
      </c>
      <c r="I8469" s="69" t="e">
        <f t="shared" si="253"/>
        <v>#N/A</v>
      </c>
      <c r="J8469" s="70" t="e">
        <f t="shared" si="253"/>
        <v>#N/A</v>
      </c>
      <c r="K8469" s="118">
        <f>VLOOKUP(B8469,WB.GDP.2004,'WB (WDI)'!$AU$2,FALSE)</f>
        <v>1820.0795505874594</v>
      </c>
      <c r="L8469" s="112">
        <f>VLOOKUP($B8469,WB.UNEMP.2004,'WB (WDI)'!$AU$2,FALSE)</f>
        <v>31.7700004577637</v>
      </c>
    </row>
    <row r="8470" spans="1:12" x14ac:dyDescent="0.25">
      <c r="A8470" s="103">
        <v>2004</v>
      </c>
      <c r="B8470" s="104" t="s">
        <v>73</v>
      </c>
      <c r="C8470" s="105" t="s">
        <v>74</v>
      </c>
      <c r="D8470" s="105" t="s">
        <v>6</v>
      </c>
      <c r="E8470" s="87" t="e">
        <f t="shared" si="253"/>
        <v>#N/A</v>
      </c>
      <c r="F8470" s="69" t="e">
        <f t="shared" si="253"/>
        <v>#N/A</v>
      </c>
      <c r="G8470" s="69" t="e">
        <f t="shared" si="253"/>
        <v>#N/A</v>
      </c>
      <c r="H8470" s="69" t="e">
        <f t="shared" si="253"/>
        <v>#N/A</v>
      </c>
      <c r="I8470" s="69" t="e">
        <f t="shared" si="253"/>
        <v>#N/A</v>
      </c>
      <c r="J8470" s="70" t="e">
        <f t="shared" si="253"/>
        <v>#N/A</v>
      </c>
      <c r="K8470" s="118">
        <f>VLOOKUP(B8470,WB.GDP.2004,'WB (WDI)'!$AU$2,FALSE)</f>
        <v>1181.546158175762</v>
      </c>
      <c r="L8470" s="112">
        <f>VLOOKUP($B8470,WB.UNEMP.2004,'WB (WDI)'!$AU$2,FALSE)</f>
        <v>2.2999999523162802</v>
      </c>
    </row>
    <row r="8471" spans="1:12" x14ac:dyDescent="0.25">
      <c r="A8471" s="103">
        <v>2004</v>
      </c>
      <c r="B8471" s="104" t="s">
        <v>75</v>
      </c>
      <c r="C8471" s="105" t="s">
        <v>76</v>
      </c>
      <c r="D8471" s="105" t="s">
        <v>6</v>
      </c>
      <c r="E8471" s="87">
        <f t="shared" si="253"/>
        <v>5.7591670243516333</v>
      </c>
      <c r="F8471" s="69">
        <f t="shared" si="253"/>
        <v>7.1342587572533436</v>
      </c>
      <c r="G8471" s="69">
        <f t="shared" si="253"/>
        <v>2.7737412479196615</v>
      </c>
      <c r="H8471" s="69">
        <f t="shared" si="253"/>
        <v>7.0730035536961804</v>
      </c>
      <c r="I8471" s="69">
        <f t="shared" si="253"/>
        <v>5.9901867411751653</v>
      </c>
      <c r="J8471" s="70">
        <f t="shared" si="253"/>
        <v>5.8246448217138189</v>
      </c>
      <c r="K8471" s="118">
        <f>VLOOKUP(B8471,WB.GDP.2004,'WB (WDI)'!$AU$2,FALSE)</f>
        <v>1533.6986571789209</v>
      </c>
      <c r="L8471" s="112">
        <f>VLOOKUP($B8471,WB.UNEMP.2004,'WB (WDI)'!$AU$2,FALSE)</f>
        <v>3.7200000286102299</v>
      </c>
    </row>
    <row r="8472" spans="1:12" x14ac:dyDescent="0.25">
      <c r="A8472" s="103">
        <v>2004</v>
      </c>
      <c r="B8472" s="104" t="s">
        <v>77</v>
      </c>
      <c r="C8472" s="105" t="s">
        <v>78</v>
      </c>
      <c r="D8472" s="105" t="s">
        <v>6</v>
      </c>
      <c r="E8472" s="87">
        <f t="shared" si="253"/>
        <v>5.217927864554543</v>
      </c>
      <c r="F8472" s="69">
        <f t="shared" si="253"/>
        <v>6.0822930179371308</v>
      </c>
      <c r="G8472" s="69">
        <f t="shared" si="253"/>
        <v>5.2222996187095987</v>
      </c>
      <c r="H8472" s="69">
        <f t="shared" si="253"/>
        <v>3.5540603590698643</v>
      </c>
      <c r="I8472" s="69">
        <f t="shared" si="253"/>
        <v>5.7684832837991795</v>
      </c>
      <c r="J8472" s="70">
        <f t="shared" si="253"/>
        <v>5.4625030432569401</v>
      </c>
      <c r="K8472" s="118">
        <f>VLOOKUP(B8472,WB.GDP.2004,'WB (WDI)'!$AU$2,FALSE)</f>
        <v>775.34613172285106</v>
      </c>
      <c r="L8472" s="112">
        <f>VLOOKUP($B8472,WB.UNEMP.2004,'WB (WDI)'!$AU$2,FALSE)</f>
        <v>6</v>
      </c>
    </row>
    <row r="8473" spans="1:12" x14ac:dyDescent="0.25">
      <c r="A8473" s="103">
        <v>2004</v>
      </c>
      <c r="B8473" s="104" t="s">
        <v>79</v>
      </c>
      <c r="C8473" s="105" t="s">
        <v>80</v>
      </c>
      <c r="D8473" s="105" t="s">
        <v>6</v>
      </c>
      <c r="E8473" s="87">
        <f t="shared" si="253"/>
        <v>5.4364099353732493</v>
      </c>
      <c r="F8473" s="69">
        <f t="shared" si="253"/>
        <v>6.3651763424816235</v>
      </c>
      <c r="G8473" s="69">
        <f t="shared" si="253"/>
        <v>3.5799767401895215</v>
      </c>
      <c r="H8473" s="69">
        <f t="shared" si="253"/>
        <v>6.1316006991426804</v>
      </c>
      <c r="I8473" s="69">
        <f t="shared" si="253"/>
        <v>5.6815071487847018</v>
      </c>
      <c r="J8473" s="70">
        <f t="shared" si="253"/>
        <v>5.4237887462677215</v>
      </c>
      <c r="K8473" s="118">
        <f>VLOOKUP(B8473,WB.GDP.2004,'WB (WDI)'!$AU$2,FALSE)</f>
        <v>1899.0832569049298</v>
      </c>
      <c r="L8473" s="112">
        <f>VLOOKUP($B8473,WB.UNEMP.2004,'WB (WDI)'!$AU$2,FALSE)</f>
        <v>8.75</v>
      </c>
    </row>
    <row r="8474" spans="1:12" x14ac:dyDescent="0.25">
      <c r="A8474" s="103">
        <v>2004</v>
      </c>
      <c r="B8474" s="104" t="s">
        <v>81</v>
      </c>
      <c r="C8474" s="105" t="s">
        <v>82</v>
      </c>
      <c r="D8474" s="105" t="s">
        <v>6</v>
      </c>
      <c r="E8474" s="87" t="e">
        <f t="shared" si="253"/>
        <v>#N/A</v>
      </c>
      <c r="F8474" s="69" t="e">
        <f t="shared" si="253"/>
        <v>#N/A</v>
      </c>
      <c r="G8474" s="69" t="e">
        <f t="shared" si="253"/>
        <v>#N/A</v>
      </c>
      <c r="H8474" s="69" t="e">
        <f t="shared" si="253"/>
        <v>#N/A</v>
      </c>
      <c r="I8474" s="69" t="e">
        <f t="shared" si="253"/>
        <v>#N/A</v>
      </c>
      <c r="J8474" s="70" t="e">
        <f t="shared" si="253"/>
        <v>#N/A</v>
      </c>
      <c r="K8474" s="118">
        <f>VLOOKUP(B8474,WB.GDP.2004,'WB (WDI)'!$AU$2,FALSE)</f>
        <v>4395.5219835413036</v>
      </c>
      <c r="L8474" s="112">
        <f>VLOOKUP($B8474,WB.UNEMP.2004,'WB (WDI)'!$AU$2,FALSE)</f>
        <v>9.9399995803833008</v>
      </c>
    </row>
    <row r="8475" spans="1:12" x14ac:dyDescent="0.25">
      <c r="A8475" s="103">
        <v>2004</v>
      </c>
      <c r="B8475" s="104" t="s">
        <v>83</v>
      </c>
      <c r="C8475" s="105" t="s">
        <v>84</v>
      </c>
      <c r="D8475" s="105" t="s">
        <v>6</v>
      </c>
      <c r="E8475" s="87">
        <f t="shared" si="253"/>
        <v>7.2472058542637523</v>
      </c>
      <c r="F8475" s="69">
        <f t="shared" si="253"/>
        <v>7.4856860399412541</v>
      </c>
      <c r="G8475" s="69">
        <f t="shared" si="253"/>
        <v>4.6160608640105938</v>
      </c>
      <c r="H8475" s="69">
        <f t="shared" si="253"/>
        <v>9.4269972896047225</v>
      </c>
      <c r="I8475" s="69">
        <f t="shared" si="253"/>
        <v>7.1651758809616029</v>
      </c>
      <c r="J8475" s="70">
        <f t="shared" si="253"/>
        <v>7.5421091968005944</v>
      </c>
      <c r="K8475" s="118">
        <f>VLOOKUP(B8475,WB.GDP.2004,'WB (WDI)'!$AU$2,FALSE)</f>
        <v>13413.993262686787</v>
      </c>
      <c r="L8475" s="112">
        <f>VLOOKUP($B8475,WB.UNEMP.2004,'WB (WDI)'!$AU$2,FALSE)</f>
        <v>8.3400001525878906</v>
      </c>
    </row>
    <row r="8476" spans="1:12" x14ac:dyDescent="0.25">
      <c r="A8476" s="103">
        <v>2004</v>
      </c>
      <c r="B8476" s="104" t="s">
        <v>85</v>
      </c>
      <c r="C8476" s="105" t="s">
        <v>86</v>
      </c>
      <c r="D8476" s="105" t="s">
        <v>6</v>
      </c>
      <c r="E8476" s="87" t="e">
        <f t="shared" ref="E8476:J8485" si="254">IF(ISNUMBER(VLOOKUP($B8476,EFW.2004,3,FALSE))=TRUE,VLOOKUP($B8476,EFW.2004,E$2,FALSE),NA())</f>
        <v>#N/A</v>
      </c>
      <c r="F8476" s="69" t="e">
        <f t="shared" si="254"/>
        <v>#N/A</v>
      </c>
      <c r="G8476" s="69" t="e">
        <f t="shared" si="254"/>
        <v>#N/A</v>
      </c>
      <c r="H8476" s="69" t="e">
        <f t="shared" si="254"/>
        <v>#N/A</v>
      </c>
      <c r="I8476" s="69" t="e">
        <f t="shared" si="254"/>
        <v>#N/A</v>
      </c>
      <c r="J8476" s="70" t="e">
        <f t="shared" si="254"/>
        <v>#N/A</v>
      </c>
      <c r="K8476" s="118" t="e">
        <f>VLOOKUP(B8476,WB.GDP.2004,'WB (WDI)'!$AU$2,FALSE)</f>
        <v>#N/A</v>
      </c>
      <c r="L8476" s="112" t="e">
        <f>VLOOKUP($B8476,WB.UNEMP.2004,'WB (WDI)'!$AU$2,FALSE)</f>
        <v>#N/A</v>
      </c>
    </row>
    <row r="8477" spans="1:12" x14ac:dyDescent="0.25">
      <c r="A8477" s="103">
        <v>2004</v>
      </c>
      <c r="B8477" s="104" t="s">
        <v>87</v>
      </c>
      <c r="C8477" s="105" t="s">
        <v>88</v>
      </c>
      <c r="D8477" s="105" t="s">
        <v>6</v>
      </c>
      <c r="E8477" s="87">
        <f t="shared" si="254"/>
        <v>5.9362688822275116</v>
      </c>
      <c r="F8477" s="69">
        <f t="shared" si="254"/>
        <v>6.2236600934526454</v>
      </c>
      <c r="G8477" s="69">
        <f t="shared" si="254"/>
        <v>3.4109522413578977</v>
      </c>
      <c r="H8477" s="69">
        <f t="shared" si="254"/>
        <v>8.6346618031614302</v>
      </c>
      <c r="I8477" s="69">
        <f t="shared" si="254"/>
        <v>5.8275027264251289</v>
      </c>
      <c r="J8477" s="70">
        <f t="shared" si="254"/>
        <v>5.5845675467404599</v>
      </c>
      <c r="K8477" s="118">
        <f>VLOOKUP(B8477,WB.GDP.2004,'WB (WDI)'!$AU$2,FALSE)</f>
        <v>792.72715477062741</v>
      </c>
      <c r="L8477" s="112">
        <f>VLOOKUP($B8477,WB.UNEMP.2004,'WB (WDI)'!$AU$2,FALSE)</f>
        <v>3.0099999904632599</v>
      </c>
    </row>
    <row r="8478" spans="1:12" x14ac:dyDescent="0.25">
      <c r="A8478" s="103">
        <v>2004</v>
      </c>
      <c r="B8478" s="104" t="s">
        <v>89</v>
      </c>
      <c r="C8478" s="105" t="s">
        <v>90</v>
      </c>
      <c r="D8478" s="105" t="s">
        <v>6</v>
      </c>
      <c r="E8478" s="87">
        <f t="shared" si="254"/>
        <v>6.4177819205126507</v>
      </c>
      <c r="F8478" s="69">
        <f t="shared" si="254"/>
        <v>5.8636154038382386</v>
      </c>
      <c r="G8478" s="69">
        <f t="shared" si="254"/>
        <v>6.2791669826515735</v>
      </c>
      <c r="H8478" s="69">
        <f t="shared" si="254"/>
        <v>6.2580975137685453</v>
      </c>
      <c r="I8478" s="69">
        <f t="shared" si="254"/>
        <v>5.9825411938879203</v>
      </c>
      <c r="J8478" s="70">
        <f t="shared" si="254"/>
        <v>7.7054885084169795</v>
      </c>
      <c r="K8478" s="118">
        <f>VLOOKUP(B8478,WB.GDP.2004,'WB (WDI)'!$AU$2,FALSE)</f>
        <v>7816.9725184105819</v>
      </c>
      <c r="L8478" s="112">
        <f>VLOOKUP($B8478,WB.UNEMP.2004,'WB (WDI)'!$AU$2,FALSE)</f>
        <v>22.090000152587901</v>
      </c>
    </row>
    <row r="8479" spans="1:12" x14ac:dyDescent="0.25">
      <c r="A8479" s="103">
        <v>2004</v>
      </c>
      <c r="B8479" s="104" t="s">
        <v>91</v>
      </c>
      <c r="C8479" s="105" t="s">
        <v>92</v>
      </c>
      <c r="D8479" s="105" t="s">
        <v>6</v>
      </c>
      <c r="E8479" s="87">
        <f t="shared" si="254"/>
        <v>5.1098368209177973</v>
      </c>
      <c r="F8479" s="69">
        <f t="shared" si="254"/>
        <v>6.5880795909522218</v>
      </c>
      <c r="G8479" s="69">
        <f t="shared" si="254"/>
        <v>2.6441649070868851</v>
      </c>
      <c r="H8479" s="69">
        <f t="shared" si="254"/>
        <v>7.2223431370107374</v>
      </c>
      <c r="I8479" s="69">
        <f t="shared" si="254"/>
        <v>4.2766965223853015</v>
      </c>
      <c r="J8479" s="70">
        <f t="shared" si="254"/>
        <v>4.817899947153844</v>
      </c>
      <c r="K8479" s="118">
        <f>VLOOKUP(B8479,WB.GDP.2004,'WB (WDI)'!$AU$2,FALSE)</f>
        <v>929.88391970355121</v>
      </c>
      <c r="L8479" s="112">
        <f>VLOOKUP($B8479,WB.UNEMP.2004,'WB (WDI)'!$AU$2,FALSE)</f>
        <v>2.6900000572204599</v>
      </c>
    </row>
    <row r="8480" spans="1:12" x14ac:dyDescent="0.25">
      <c r="A8480" s="103">
        <v>2004</v>
      </c>
      <c r="B8480" s="104" t="s">
        <v>93</v>
      </c>
      <c r="C8480" s="105" t="s">
        <v>94</v>
      </c>
      <c r="D8480" s="105" t="s">
        <v>6</v>
      </c>
      <c r="E8480" s="87">
        <f t="shared" si="254"/>
        <v>5.6784763003178247</v>
      </c>
      <c r="F8480" s="69">
        <f t="shared" si="254"/>
        <v>7.9522258252895712</v>
      </c>
      <c r="G8480" s="69">
        <f t="shared" si="254"/>
        <v>3.033932284529794</v>
      </c>
      <c r="H8480" s="69">
        <f t="shared" si="254"/>
        <v>6.0578409152373478</v>
      </c>
      <c r="I8480" s="69">
        <f t="shared" si="254"/>
        <v>4.7599068306049954</v>
      </c>
      <c r="J8480" s="70">
        <f t="shared" si="254"/>
        <v>6.5884756459274145</v>
      </c>
      <c r="K8480" s="118">
        <f>VLOOKUP(B8480,WB.GDP.2004,'WB (WDI)'!$AU$2,FALSE)</f>
        <v>3854.0080069481128</v>
      </c>
      <c r="L8480" s="112">
        <f>VLOOKUP($B8480,WB.UNEMP.2004,'WB (WDI)'!$AU$2,FALSE)</f>
        <v>3.8099999427795401</v>
      </c>
    </row>
    <row r="8481" spans="1:12" x14ac:dyDescent="0.25">
      <c r="A8481" s="103">
        <v>2004</v>
      </c>
      <c r="B8481" s="104" t="s">
        <v>95</v>
      </c>
      <c r="C8481" s="105" t="s">
        <v>96</v>
      </c>
      <c r="D8481" s="105" t="s">
        <v>6</v>
      </c>
      <c r="E8481" s="87" t="e">
        <f t="shared" si="254"/>
        <v>#N/A</v>
      </c>
      <c r="F8481" s="69" t="e">
        <f t="shared" si="254"/>
        <v>#N/A</v>
      </c>
      <c r="G8481" s="69" t="e">
        <f t="shared" si="254"/>
        <v>#N/A</v>
      </c>
      <c r="H8481" s="69" t="e">
        <f t="shared" si="254"/>
        <v>#N/A</v>
      </c>
      <c r="I8481" s="69" t="e">
        <f t="shared" si="254"/>
        <v>#N/A</v>
      </c>
      <c r="J8481" s="70" t="e">
        <f t="shared" si="254"/>
        <v>#N/A</v>
      </c>
      <c r="K8481" s="118" t="e">
        <f>VLOOKUP(B8481,WB.GDP.2004,'WB (WDI)'!$AU$2,FALSE)</f>
        <v>#N/A</v>
      </c>
      <c r="L8481" s="112" t="e">
        <f>VLOOKUP($B8481,WB.UNEMP.2004,'WB (WDI)'!$AU$2,FALSE)</f>
        <v>#N/A</v>
      </c>
    </row>
    <row r="8482" spans="1:12" x14ac:dyDescent="0.25">
      <c r="A8482" s="103">
        <v>2004</v>
      </c>
      <c r="B8482" s="104" t="s">
        <v>97</v>
      </c>
      <c r="C8482" s="105" t="s">
        <v>98</v>
      </c>
      <c r="D8482" s="105" t="s">
        <v>6</v>
      </c>
      <c r="E8482" s="87">
        <f t="shared" si="254"/>
        <v>6.1058275207317143</v>
      </c>
      <c r="F8482" s="69">
        <f t="shared" si="254"/>
        <v>5.9362990024907445</v>
      </c>
      <c r="G8482" s="69">
        <f t="shared" si="254"/>
        <v>4.7978785172777521</v>
      </c>
      <c r="H8482" s="69">
        <f t="shared" si="254"/>
        <v>7.304212010347916</v>
      </c>
      <c r="I8482" s="69">
        <f t="shared" si="254"/>
        <v>5.5395187804552766</v>
      </c>
      <c r="J8482" s="70">
        <f t="shared" si="254"/>
        <v>6.9512292930868851</v>
      </c>
      <c r="K8482" s="118">
        <f>VLOOKUP(B8482,WB.GDP.2004,'WB (WDI)'!$AU$2,FALSE)</f>
        <v>1069.2968135538608</v>
      </c>
      <c r="L8482" s="112">
        <f>VLOOKUP($B8482,WB.UNEMP.2004,'WB (WDI)'!$AU$2,FALSE)</f>
        <v>0.93000000715255704</v>
      </c>
    </row>
    <row r="8483" spans="1:12" x14ac:dyDescent="0.25">
      <c r="A8483" s="103">
        <v>2004</v>
      </c>
      <c r="B8483" s="104" t="s">
        <v>99</v>
      </c>
      <c r="C8483" s="105" t="s">
        <v>100</v>
      </c>
      <c r="D8483" s="105" t="s">
        <v>6</v>
      </c>
      <c r="E8483" s="87" t="e">
        <f t="shared" si="254"/>
        <v>#N/A</v>
      </c>
      <c r="F8483" s="69" t="e">
        <f t="shared" si="254"/>
        <v>#N/A</v>
      </c>
      <c r="G8483" s="69" t="e">
        <f t="shared" si="254"/>
        <v>#N/A</v>
      </c>
      <c r="H8483" s="69" t="e">
        <f t="shared" si="254"/>
        <v>#N/A</v>
      </c>
      <c r="I8483" s="69" t="e">
        <f t="shared" si="254"/>
        <v>#N/A</v>
      </c>
      <c r="J8483" s="70" t="e">
        <f t="shared" si="254"/>
        <v>#N/A</v>
      </c>
      <c r="K8483" s="118" t="e">
        <f>VLOOKUP(B8483,WB.GDP.2004,'WB (WDI)'!$AU$2,FALSE)</f>
        <v>#N/A</v>
      </c>
      <c r="L8483" s="112" t="e">
        <f>VLOOKUP($B8483,WB.UNEMP.2004,'WB (WDI)'!$AU$2,FALSE)</f>
        <v>#N/A</v>
      </c>
    </row>
    <row r="8484" spans="1:12" x14ac:dyDescent="0.25">
      <c r="A8484" s="103">
        <v>2004</v>
      </c>
      <c r="B8484" s="104" t="s">
        <v>101</v>
      </c>
      <c r="C8484" s="105" t="s">
        <v>102</v>
      </c>
      <c r="D8484" s="105" t="s">
        <v>6</v>
      </c>
      <c r="E8484" s="87" t="e">
        <f t="shared" si="254"/>
        <v>#N/A</v>
      </c>
      <c r="F8484" s="69" t="e">
        <f t="shared" si="254"/>
        <v>#N/A</v>
      </c>
      <c r="G8484" s="69" t="e">
        <f t="shared" si="254"/>
        <v>#N/A</v>
      </c>
      <c r="H8484" s="69" t="e">
        <f t="shared" si="254"/>
        <v>#N/A</v>
      </c>
      <c r="I8484" s="69" t="e">
        <f t="shared" si="254"/>
        <v>#N/A</v>
      </c>
      <c r="J8484" s="70" t="e">
        <f t="shared" si="254"/>
        <v>#N/A</v>
      </c>
      <c r="K8484" s="118">
        <f>VLOOKUP(B8484,WB.GDP.2004,'WB (WDI)'!$AU$2,FALSE)</f>
        <v>2761.9313549382928</v>
      </c>
      <c r="L8484" s="112">
        <f>VLOOKUP($B8484,WB.UNEMP.2004,'WB (WDI)'!$AU$2,FALSE)</f>
        <v>16.120000839233398</v>
      </c>
    </row>
    <row r="8485" spans="1:12" x14ac:dyDescent="0.25">
      <c r="A8485" s="103">
        <v>2004</v>
      </c>
      <c r="B8485" s="104" t="s">
        <v>103</v>
      </c>
      <c r="C8485" s="105" t="s">
        <v>104</v>
      </c>
      <c r="D8485" s="105" t="s">
        <v>6</v>
      </c>
      <c r="E8485" s="87">
        <f t="shared" si="254"/>
        <v>5.7544532551682153</v>
      </c>
      <c r="F8485" s="69">
        <f t="shared" si="254"/>
        <v>6.6938468757008804</v>
      </c>
      <c r="G8485" s="69">
        <f t="shared" si="254"/>
        <v>3.5238432326225153</v>
      </c>
      <c r="H8485" s="69">
        <f t="shared" si="254"/>
        <v>7.1047142118037643</v>
      </c>
      <c r="I8485" s="69">
        <f t="shared" si="254"/>
        <v>5.9403847769866944</v>
      </c>
      <c r="J8485" s="70">
        <f t="shared" si="254"/>
        <v>5.5094771787272245</v>
      </c>
      <c r="K8485" s="118">
        <f>VLOOKUP(B8485,WB.GDP.2004,'WB (WDI)'!$AU$2,FALSE)</f>
        <v>2574.7372966639746</v>
      </c>
      <c r="L8485" s="112">
        <f>VLOOKUP($B8485,WB.UNEMP.2004,'WB (WDI)'!$AU$2,FALSE)</f>
        <v>7.78999996185303</v>
      </c>
    </row>
    <row r="8486" spans="1:12" x14ac:dyDescent="0.25">
      <c r="A8486" s="103">
        <v>2004</v>
      </c>
      <c r="B8486" s="104" t="s">
        <v>105</v>
      </c>
      <c r="C8486" s="105" t="s">
        <v>106</v>
      </c>
      <c r="D8486" s="105" t="s">
        <v>6</v>
      </c>
      <c r="E8486" s="87" t="e">
        <f t="shared" ref="E8486:J8495" si="255">IF(ISNUMBER(VLOOKUP($B8486,EFW.2004,3,FALSE))=TRUE,VLOOKUP($B8486,EFW.2004,E$2,FALSE),NA())</f>
        <v>#N/A</v>
      </c>
      <c r="F8486" s="69" t="e">
        <f t="shared" si="255"/>
        <v>#N/A</v>
      </c>
      <c r="G8486" s="69" t="e">
        <f t="shared" si="255"/>
        <v>#N/A</v>
      </c>
      <c r="H8486" s="69" t="e">
        <f t="shared" si="255"/>
        <v>#N/A</v>
      </c>
      <c r="I8486" s="69" t="e">
        <f t="shared" si="255"/>
        <v>#N/A</v>
      </c>
      <c r="J8486" s="70" t="e">
        <f t="shared" si="255"/>
        <v>#N/A</v>
      </c>
      <c r="K8486" s="118">
        <f>VLOOKUP(B8486,WB.GDP.2004,'WB (WDI)'!$AU$2,FALSE)</f>
        <v>16913.702578237793</v>
      </c>
      <c r="L8486" s="112" t="e">
        <f>VLOOKUP($B8486,WB.UNEMP.2004,'WB (WDI)'!$AU$2,FALSE)</f>
        <v>#N/A</v>
      </c>
    </row>
    <row r="8487" spans="1:12" x14ac:dyDescent="0.25">
      <c r="A8487" s="103">
        <v>2004</v>
      </c>
      <c r="B8487" s="104" t="s">
        <v>107</v>
      </c>
      <c r="C8487" s="105" t="s">
        <v>108</v>
      </c>
      <c r="D8487" s="105" t="s">
        <v>6</v>
      </c>
      <c r="E8487" s="87">
        <f t="shared" si="255"/>
        <v>5.420332135483708</v>
      </c>
      <c r="F8487" s="69">
        <f t="shared" si="255"/>
        <v>6.2944263425177658</v>
      </c>
      <c r="G8487" s="69">
        <f t="shared" si="255"/>
        <v>3.6577788988540747</v>
      </c>
      <c r="H8487" s="69">
        <f t="shared" si="255"/>
        <v>6.1440963442633789</v>
      </c>
      <c r="I8487" s="69">
        <f t="shared" si="255"/>
        <v>5.7305745530896441</v>
      </c>
      <c r="J8487" s="70">
        <f t="shared" si="255"/>
        <v>5.2747845386936776</v>
      </c>
      <c r="K8487" s="118">
        <f>VLOOKUP(B8487,WB.GDP.2004,'WB (WDI)'!$AU$2,FALSE)</f>
        <v>1237.6302439212943</v>
      </c>
      <c r="L8487" s="112">
        <f>VLOOKUP($B8487,WB.UNEMP.2004,'WB (WDI)'!$AU$2,FALSE)</f>
        <v>3.4200000762939502</v>
      </c>
    </row>
    <row r="8488" spans="1:12" x14ac:dyDescent="0.25">
      <c r="A8488" s="103">
        <v>2004</v>
      </c>
      <c r="B8488" s="104" t="s">
        <v>109</v>
      </c>
      <c r="C8488" s="105" t="s">
        <v>110</v>
      </c>
      <c r="D8488" s="105" t="s">
        <v>6</v>
      </c>
      <c r="E8488" s="87" t="e">
        <f t="shared" si="255"/>
        <v>#N/A</v>
      </c>
      <c r="F8488" s="69" t="e">
        <f t="shared" si="255"/>
        <v>#N/A</v>
      </c>
      <c r="G8488" s="69" t="e">
        <f t="shared" si="255"/>
        <v>#N/A</v>
      </c>
      <c r="H8488" s="69" t="e">
        <f t="shared" si="255"/>
        <v>#N/A</v>
      </c>
      <c r="I8488" s="69" t="e">
        <f t="shared" si="255"/>
        <v>#N/A</v>
      </c>
      <c r="J8488" s="70" t="e">
        <f t="shared" si="255"/>
        <v>#N/A</v>
      </c>
      <c r="K8488" s="118" t="e">
        <f>VLOOKUP(B8488,WB.GDP.2004,'WB (WDI)'!$AU$2,FALSE)</f>
        <v>#N/A</v>
      </c>
      <c r="L8488" s="112">
        <f>VLOOKUP($B8488,WB.UNEMP.2004,'WB (WDI)'!$AU$2,FALSE)</f>
        <v>13.4899997711182</v>
      </c>
    </row>
    <row r="8489" spans="1:12" x14ac:dyDescent="0.25">
      <c r="A8489" s="103">
        <v>2004</v>
      </c>
      <c r="B8489" s="104" t="s">
        <v>111</v>
      </c>
      <c r="C8489" s="105" t="s">
        <v>112</v>
      </c>
      <c r="D8489" s="105" t="s">
        <v>6</v>
      </c>
      <c r="E8489" s="87">
        <f t="shared" si="255"/>
        <v>6.9191905682754467</v>
      </c>
      <c r="F8489" s="69">
        <f t="shared" si="255"/>
        <v>6.578660700066294</v>
      </c>
      <c r="G8489" s="69">
        <f t="shared" si="255"/>
        <v>5.8081462207233852</v>
      </c>
      <c r="H8489" s="69">
        <f t="shared" si="255"/>
        <v>8.1124970347393859</v>
      </c>
      <c r="I8489" s="69">
        <f t="shared" si="255"/>
        <v>6.6778259920162126</v>
      </c>
      <c r="J8489" s="70">
        <f t="shared" si="255"/>
        <v>7.4188228938319574</v>
      </c>
      <c r="K8489" s="118">
        <f>VLOOKUP(B8489,WB.GDP.2004,'WB (WDI)'!$AU$2,FALSE)</f>
        <v>10997.010910934552</v>
      </c>
      <c r="L8489" s="112">
        <f>VLOOKUP($B8489,WB.UNEMP.2004,'WB (WDI)'!$AU$2,FALSE)</f>
        <v>29.450000762939499</v>
      </c>
    </row>
    <row r="8490" spans="1:12" x14ac:dyDescent="0.25">
      <c r="A8490" s="103">
        <v>2004</v>
      </c>
      <c r="B8490" s="104" t="s">
        <v>113</v>
      </c>
      <c r="C8490" s="105" t="s">
        <v>114</v>
      </c>
      <c r="D8490" s="105" t="s">
        <v>6</v>
      </c>
      <c r="E8490" s="87" t="e">
        <f t="shared" si="255"/>
        <v>#N/A</v>
      </c>
      <c r="F8490" s="69" t="e">
        <f t="shared" si="255"/>
        <v>#N/A</v>
      </c>
      <c r="G8490" s="69" t="e">
        <f t="shared" si="255"/>
        <v>#N/A</v>
      </c>
      <c r="H8490" s="69" t="e">
        <f t="shared" si="255"/>
        <v>#N/A</v>
      </c>
      <c r="I8490" s="69" t="e">
        <f t="shared" si="255"/>
        <v>#N/A</v>
      </c>
      <c r="J8490" s="70" t="e">
        <f t="shared" si="255"/>
        <v>#N/A</v>
      </c>
      <c r="K8490" s="118" t="e">
        <f>VLOOKUP(B8490,WB.GDP.2004,'WB (WDI)'!$AU$2,FALSE)</f>
        <v>#N/A</v>
      </c>
      <c r="L8490" s="112">
        <f>VLOOKUP($B8490,WB.UNEMP.2004,'WB (WDI)'!$AU$2,FALSE)</f>
        <v>12.680000305175801</v>
      </c>
    </row>
    <row r="8491" spans="1:12" x14ac:dyDescent="0.25">
      <c r="A8491" s="103">
        <v>2004</v>
      </c>
      <c r="B8491" s="104" t="s">
        <v>115</v>
      </c>
      <c r="C8491" s="105" t="s">
        <v>116</v>
      </c>
      <c r="D8491" s="105" t="s">
        <v>6</v>
      </c>
      <c r="E8491" s="87">
        <f t="shared" si="255"/>
        <v>5.6387633621177926</v>
      </c>
      <c r="F8491" s="69">
        <f t="shared" si="255"/>
        <v>7.754162004027938</v>
      </c>
      <c r="G8491" s="69">
        <f t="shared" si="255"/>
        <v>2.7415692006958112</v>
      </c>
      <c r="H8491" s="69">
        <f t="shared" si="255"/>
        <v>7.0737050912261941</v>
      </c>
      <c r="I8491" s="69">
        <f t="shared" si="255"/>
        <v>5.632838286759565</v>
      </c>
      <c r="J8491" s="70">
        <f t="shared" si="255"/>
        <v>4.9915422278794521</v>
      </c>
      <c r="K8491" s="118">
        <f>VLOOKUP(B8491,WB.GDP.2004,'WB (WDI)'!$AU$2,FALSE)</f>
        <v>1276.6762721195773</v>
      </c>
      <c r="L8491" s="112">
        <f>VLOOKUP($B8491,WB.UNEMP.2004,'WB (WDI)'!$AU$2,FALSE)</f>
        <v>4.4299998283386204</v>
      </c>
    </row>
    <row r="8492" spans="1:12" x14ac:dyDescent="0.25">
      <c r="A8492" s="103">
        <v>2004</v>
      </c>
      <c r="B8492" s="104" t="s">
        <v>117</v>
      </c>
      <c r="C8492" s="105" t="s">
        <v>118</v>
      </c>
      <c r="D8492" s="105" t="s">
        <v>6</v>
      </c>
      <c r="E8492" s="87">
        <f t="shared" si="255"/>
        <v>6.8939849028576061</v>
      </c>
      <c r="F8492" s="69">
        <f t="shared" si="255"/>
        <v>7.4175518380297829</v>
      </c>
      <c r="G8492" s="69">
        <f t="shared" si="255"/>
        <v>4.0627176047222893</v>
      </c>
      <c r="H8492" s="69">
        <f t="shared" si="255"/>
        <v>9.0492127370034314</v>
      </c>
      <c r="I8492" s="69">
        <f t="shared" si="255"/>
        <v>6.9317702865132933</v>
      </c>
      <c r="J8492" s="70">
        <f t="shared" si="255"/>
        <v>7.0086720480192355</v>
      </c>
      <c r="K8492" s="118">
        <f>VLOOKUP(B8492,WB.GDP.2004,'WB (WDI)'!$AU$2,FALSE)</f>
        <v>1436.7097865859155</v>
      </c>
      <c r="L8492" s="112">
        <f>VLOOKUP($B8492,WB.UNEMP.2004,'WB (WDI)'!$AU$2,FALSE)</f>
        <v>2.6900000572204599</v>
      </c>
    </row>
    <row r="8493" spans="1:12" x14ac:dyDescent="0.25">
      <c r="A8493" s="103">
        <v>2004</v>
      </c>
      <c r="B8493" s="104" t="s">
        <v>119</v>
      </c>
      <c r="C8493" s="105" t="s">
        <v>120</v>
      </c>
      <c r="D8493" s="105" t="s">
        <v>6</v>
      </c>
      <c r="E8493" s="87">
        <f t="shared" si="255"/>
        <v>6.3856069167122111</v>
      </c>
      <c r="F8493" s="69">
        <f t="shared" si="255"/>
        <v>7.3184052410031084</v>
      </c>
      <c r="G8493" s="69">
        <f t="shared" si="255"/>
        <v>5.1781465551075287</v>
      </c>
      <c r="H8493" s="69">
        <f t="shared" si="255"/>
        <v>8.2110490095646576</v>
      </c>
      <c r="I8493" s="69">
        <f t="shared" si="255"/>
        <v>5.4645116084250054</v>
      </c>
      <c r="J8493" s="70">
        <f t="shared" si="255"/>
        <v>5.7559221694607556</v>
      </c>
      <c r="K8493" s="118">
        <f>VLOOKUP(B8493,WB.GDP.2004,'WB (WDI)'!$AU$2,FALSE)</f>
        <v>1645.83989424427</v>
      </c>
      <c r="L8493" s="112">
        <f>VLOOKUP($B8493,WB.UNEMP.2004,'WB (WDI)'!$AU$2,FALSE)</f>
        <v>3.2699999809265101</v>
      </c>
    </row>
    <row r="8494" spans="1:12" x14ac:dyDescent="0.25">
      <c r="A8494" s="103">
        <v>2004</v>
      </c>
      <c r="B8494" s="104" t="s">
        <v>121</v>
      </c>
      <c r="C8494" s="105" t="s">
        <v>122</v>
      </c>
      <c r="D8494" s="105" t="s">
        <v>6</v>
      </c>
      <c r="E8494" s="87">
        <f t="shared" si="255"/>
        <v>6.8276456191668684</v>
      </c>
      <c r="F8494" s="69">
        <f t="shared" si="255"/>
        <v>7.1506152520644033</v>
      </c>
      <c r="G8494" s="69">
        <f t="shared" si="255"/>
        <v>5.4482842706531649</v>
      </c>
      <c r="H8494" s="69">
        <f t="shared" si="255"/>
        <v>7.7156609411083714</v>
      </c>
      <c r="I8494" s="69">
        <f t="shared" si="255"/>
        <v>7.0949883516331518</v>
      </c>
      <c r="J8494" s="70">
        <f t="shared" si="255"/>
        <v>6.7286792803752471</v>
      </c>
      <c r="K8494" s="118">
        <f>VLOOKUP(B8494,WB.GDP.2004,'WB (WDI)'!$AU$2,FALSE)</f>
        <v>2261.7665367907671</v>
      </c>
      <c r="L8494" s="112">
        <f>VLOOKUP($B8494,WB.UNEMP.2004,'WB (WDI)'!$AU$2,FALSE)</f>
        <v>15.3699998855591</v>
      </c>
    </row>
    <row r="8495" spans="1:12" x14ac:dyDescent="0.25">
      <c r="A8495" s="103">
        <v>2004</v>
      </c>
      <c r="B8495" s="104" t="s">
        <v>123</v>
      </c>
      <c r="C8495" s="105" t="s">
        <v>124</v>
      </c>
      <c r="D8495" s="105" t="s">
        <v>6</v>
      </c>
      <c r="E8495" s="87">
        <f t="shared" si="255"/>
        <v>2.8483984421190787</v>
      </c>
      <c r="F8495" s="69">
        <f t="shared" si="255"/>
        <v>3.9844694781132284</v>
      </c>
      <c r="G8495" s="69">
        <f t="shared" si="255"/>
        <v>3.729875164408766</v>
      </c>
      <c r="H8495" s="69">
        <f t="shared" si="255"/>
        <v>0</v>
      </c>
      <c r="I8495" s="69">
        <f t="shared" si="255"/>
        <v>2.1708443381859954</v>
      </c>
      <c r="J8495" s="70">
        <f t="shared" si="255"/>
        <v>4.3568032298874027</v>
      </c>
      <c r="K8495" s="118">
        <f>VLOOKUP(B8495,WB.GDP.2004,'WB (WDI)'!$AU$2,FALSE)</f>
        <v>2480.8593420899692</v>
      </c>
      <c r="L8495" s="112">
        <f>VLOOKUP($B8495,WB.UNEMP.2004,'WB (WDI)'!$AU$2,FALSE)</f>
        <v>4.3899998664856001</v>
      </c>
    </row>
    <row r="8496" spans="1:12" x14ac:dyDescent="0.25">
      <c r="A8496" s="103">
        <v>2004</v>
      </c>
      <c r="B8496" s="104" t="s">
        <v>125</v>
      </c>
      <c r="C8496" s="105" t="s">
        <v>126</v>
      </c>
      <c r="D8496" s="105" t="s">
        <v>647</v>
      </c>
      <c r="E8496" s="87" t="e">
        <f t="shared" ref="E8496:J8505" si="256">IF(ISNUMBER(VLOOKUP($B8496,EFW.2004,3,FALSE))=TRUE,VLOOKUP($B8496,EFW.2004,E$2,FALSE),NA())</f>
        <v>#N/A</v>
      </c>
      <c r="F8496" s="69" t="e">
        <f t="shared" si="256"/>
        <v>#N/A</v>
      </c>
      <c r="G8496" s="69" t="e">
        <f t="shared" si="256"/>
        <v>#N/A</v>
      </c>
      <c r="H8496" s="69" t="e">
        <f t="shared" si="256"/>
        <v>#N/A</v>
      </c>
      <c r="I8496" s="69" t="e">
        <f t="shared" si="256"/>
        <v>#N/A</v>
      </c>
      <c r="J8496" s="70" t="e">
        <f t="shared" si="256"/>
        <v>#N/A</v>
      </c>
      <c r="K8496" s="118" t="e">
        <f>VLOOKUP(B8496,WB.GDP.2004,'WB (WDI)'!$AU$2,FALSE)</f>
        <v>#N/A</v>
      </c>
      <c r="L8496" s="112" t="e">
        <f>VLOOKUP($B8496,WB.UNEMP.2004,'WB (WDI)'!$AU$2,FALSE)</f>
        <v>#N/A</v>
      </c>
    </row>
    <row r="8497" spans="1:12" x14ac:dyDescent="0.25">
      <c r="A8497" s="103">
        <v>2004</v>
      </c>
      <c r="B8497" s="104" t="s">
        <v>127</v>
      </c>
      <c r="C8497" s="105" t="s">
        <v>128</v>
      </c>
      <c r="D8497" s="105" t="s">
        <v>647</v>
      </c>
      <c r="E8497" s="87" t="e">
        <f t="shared" si="256"/>
        <v>#N/A</v>
      </c>
      <c r="F8497" s="69" t="e">
        <f t="shared" si="256"/>
        <v>#N/A</v>
      </c>
      <c r="G8497" s="69" t="e">
        <f t="shared" si="256"/>
        <v>#N/A</v>
      </c>
      <c r="H8497" s="69" t="e">
        <f t="shared" si="256"/>
        <v>#N/A</v>
      </c>
      <c r="I8497" s="69" t="e">
        <f t="shared" si="256"/>
        <v>#N/A</v>
      </c>
      <c r="J8497" s="70" t="e">
        <f t="shared" si="256"/>
        <v>#N/A</v>
      </c>
      <c r="K8497" s="118">
        <f>VLOOKUP(B8497,WB.GDP.2004,'WB (WDI)'!$AU$2,FALSE)</f>
        <v>18745.681534221123</v>
      </c>
      <c r="L8497" s="112" t="e">
        <f>VLOOKUP($B8497,WB.UNEMP.2004,'WB (WDI)'!$AU$2,FALSE)</f>
        <v>#N/A</v>
      </c>
    </row>
    <row r="8498" spans="1:12" x14ac:dyDescent="0.25">
      <c r="A8498" s="103">
        <v>2004</v>
      </c>
      <c r="B8498" s="104" t="s">
        <v>129</v>
      </c>
      <c r="C8498" s="105" t="s">
        <v>130</v>
      </c>
      <c r="D8498" s="105" t="s">
        <v>647</v>
      </c>
      <c r="E8498" s="87">
        <f t="shared" si="256"/>
        <v>6.3417650337360314</v>
      </c>
      <c r="F8498" s="69">
        <f t="shared" si="256"/>
        <v>7.9931405516401952</v>
      </c>
      <c r="G8498" s="69">
        <f t="shared" si="256"/>
        <v>4.7689359861186613</v>
      </c>
      <c r="H8498" s="69">
        <f t="shared" si="256"/>
        <v>6.194563353777343</v>
      </c>
      <c r="I8498" s="69">
        <f t="shared" si="256"/>
        <v>6.497073347266543</v>
      </c>
      <c r="J8498" s="70">
        <f t="shared" si="256"/>
        <v>6.2551119298774154</v>
      </c>
      <c r="K8498" s="118">
        <f>VLOOKUP(B8498,WB.GDP.2004,'WB (WDI)'!$AU$2,FALSE)</f>
        <v>18032.610491427127</v>
      </c>
      <c r="L8498" s="112">
        <f>VLOOKUP($B8498,WB.UNEMP.2004,'WB (WDI)'!$AU$2,FALSE)</f>
        <v>13.5200004577637</v>
      </c>
    </row>
    <row r="8499" spans="1:12" x14ac:dyDescent="0.25">
      <c r="A8499" s="103">
        <v>2004</v>
      </c>
      <c r="B8499" s="104" t="s">
        <v>131</v>
      </c>
      <c r="C8499" s="105" t="s">
        <v>132</v>
      </c>
      <c r="D8499" s="105" t="s">
        <v>647</v>
      </c>
      <c r="E8499" s="87" t="e">
        <f t="shared" si="256"/>
        <v>#N/A</v>
      </c>
      <c r="F8499" s="69" t="e">
        <f t="shared" si="256"/>
        <v>#N/A</v>
      </c>
      <c r="G8499" s="69" t="e">
        <f t="shared" si="256"/>
        <v>#N/A</v>
      </c>
      <c r="H8499" s="69" t="e">
        <f t="shared" si="256"/>
        <v>#N/A</v>
      </c>
      <c r="I8499" s="69" t="e">
        <f t="shared" si="256"/>
        <v>#N/A</v>
      </c>
      <c r="J8499" s="70" t="e">
        <f t="shared" si="256"/>
        <v>#N/A</v>
      </c>
      <c r="K8499" s="118">
        <f>VLOOKUP(B8499,WB.GDP.2004,'WB (WDI)'!$AU$2,FALSE)</f>
        <v>38984.21838322073</v>
      </c>
      <c r="L8499" s="112" t="e">
        <f>VLOOKUP($B8499,WB.UNEMP.2004,'WB (WDI)'!$AU$2,FALSE)</f>
        <v>#N/A</v>
      </c>
    </row>
    <row r="8500" spans="1:12" x14ac:dyDescent="0.25">
      <c r="A8500" s="103">
        <v>2004</v>
      </c>
      <c r="B8500" s="104" t="s">
        <v>133</v>
      </c>
      <c r="C8500" s="105" t="s">
        <v>134</v>
      </c>
      <c r="D8500" s="105" t="s">
        <v>647</v>
      </c>
      <c r="E8500" s="87">
        <f t="shared" si="256"/>
        <v>7.4854353463537677</v>
      </c>
      <c r="F8500" s="69">
        <f t="shared" si="256"/>
        <v>8.8868363215401551</v>
      </c>
      <c r="G8500" s="69">
        <f t="shared" si="256"/>
        <v>6.1886254170407069</v>
      </c>
      <c r="H8500" s="69">
        <f t="shared" si="256"/>
        <v>7.2079488273880177</v>
      </c>
      <c r="I8500" s="69">
        <f t="shared" si="256"/>
        <v>6.2967909989802386</v>
      </c>
      <c r="J8500" s="70">
        <f t="shared" si="256"/>
        <v>8.846975166819723</v>
      </c>
      <c r="K8500" s="118">
        <f>VLOOKUP(B8500,WB.GDP.2004,'WB (WDI)'!$AU$2,FALSE)</f>
        <v>39757.543419233967</v>
      </c>
      <c r="L8500" s="112">
        <f>VLOOKUP($B8500,WB.UNEMP.2004,'WB (WDI)'!$AU$2,FALSE)</f>
        <v>10.199999809265099</v>
      </c>
    </row>
    <row r="8501" spans="1:12" x14ac:dyDescent="0.25">
      <c r="A8501" s="103">
        <v>2004</v>
      </c>
      <c r="B8501" s="104" t="s">
        <v>135</v>
      </c>
      <c r="C8501" s="105" t="s">
        <v>136</v>
      </c>
      <c r="D8501" s="105" t="s">
        <v>647</v>
      </c>
      <c r="E8501" s="87">
        <f t="shared" si="256"/>
        <v>6.4348205695113894</v>
      </c>
      <c r="F8501" s="69">
        <f t="shared" si="256"/>
        <v>6.37795344431398</v>
      </c>
      <c r="G8501" s="69">
        <f t="shared" si="256"/>
        <v>5.278495284978737</v>
      </c>
      <c r="H8501" s="69">
        <f t="shared" si="256"/>
        <v>6.8702892855822295</v>
      </c>
      <c r="I8501" s="69">
        <f t="shared" si="256"/>
        <v>6.5266437496976577</v>
      </c>
      <c r="J8501" s="70">
        <f t="shared" si="256"/>
        <v>7.1207210829843426</v>
      </c>
      <c r="K8501" s="118">
        <f>VLOOKUP(B8501,WB.GDP.2004,'WB (WDI)'!$AU$2,FALSE)</f>
        <v>15210.016588122453</v>
      </c>
      <c r="L8501" s="112">
        <f>VLOOKUP($B8501,WB.UNEMP.2004,'WB (WDI)'!$AU$2,FALSE)</f>
        <v>9.5699996948242205</v>
      </c>
    </row>
    <row r="8502" spans="1:12" x14ac:dyDescent="0.25">
      <c r="A8502" s="103">
        <v>2004</v>
      </c>
      <c r="B8502" s="104" t="s">
        <v>137</v>
      </c>
      <c r="C8502" s="105" t="s">
        <v>138</v>
      </c>
      <c r="D8502" s="105" t="s">
        <v>647</v>
      </c>
      <c r="E8502" s="87">
        <f t="shared" si="256"/>
        <v>6.6782912207333025</v>
      </c>
      <c r="F8502" s="69">
        <f t="shared" si="256"/>
        <v>7.1083716173148268</v>
      </c>
      <c r="G8502" s="69">
        <f t="shared" si="256"/>
        <v>4.6208025057036828</v>
      </c>
      <c r="H8502" s="69">
        <f t="shared" si="256"/>
        <v>8.1716609290733029</v>
      </c>
      <c r="I8502" s="69">
        <f t="shared" si="256"/>
        <v>6.0592164801003774</v>
      </c>
      <c r="J8502" s="70">
        <f t="shared" si="256"/>
        <v>7.4314045714743244</v>
      </c>
      <c r="K8502" s="118">
        <f>VLOOKUP(B8502,WB.GDP.2004,'WB (WDI)'!$AU$2,FALSE)</f>
        <v>7326.8583200576441</v>
      </c>
      <c r="L8502" s="112">
        <f>VLOOKUP($B8502,WB.UNEMP.2004,'WB (WDI)'!$AU$2,FALSE)</f>
        <v>10.6599998474121</v>
      </c>
    </row>
    <row r="8503" spans="1:12" x14ac:dyDescent="0.25">
      <c r="A8503" s="103">
        <v>2004</v>
      </c>
      <c r="B8503" s="104" t="s">
        <v>139</v>
      </c>
      <c r="C8503" s="105" t="s">
        <v>140</v>
      </c>
      <c r="D8503" s="105" t="s">
        <v>647</v>
      </c>
      <c r="E8503" s="87">
        <f t="shared" si="256"/>
        <v>6.5809948306383674</v>
      </c>
      <c r="F8503" s="69">
        <f t="shared" si="256"/>
        <v>6.4724527087522592</v>
      </c>
      <c r="G8503" s="69">
        <f t="shared" si="256"/>
        <v>3.931502195227675</v>
      </c>
      <c r="H8503" s="69">
        <f t="shared" si="256"/>
        <v>9.2620972884012929</v>
      </c>
      <c r="I8503" s="69">
        <f t="shared" si="256"/>
        <v>7.5665325461110013</v>
      </c>
      <c r="J8503" s="70">
        <f t="shared" si="256"/>
        <v>5.6723894146996097</v>
      </c>
      <c r="K8503" s="118">
        <f>VLOOKUP(B8503,WB.GDP.2004,'WB (WDI)'!$AU$2,FALSE)</f>
        <v>5605.2049677290033</v>
      </c>
      <c r="L8503" s="112">
        <f>VLOOKUP($B8503,WB.UNEMP.2004,'WB (WDI)'!$AU$2,FALSE)</f>
        <v>2.8699998855590798</v>
      </c>
    </row>
    <row r="8504" spans="1:12" x14ac:dyDescent="0.25">
      <c r="A8504" s="103">
        <v>2004</v>
      </c>
      <c r="B8504" s="104" t="s">
        <v>141</v>
      </c>
      <c r="C8504" s="105" t="s">
        <v>142</v>
      </c>
      <c r="D8504" s="105" t="s">
        <v>647</v>
      </c>
      <c r="E8504" s="87" t="e">
        <f t="shared" si="256"/>
        <v>#N/A</v>
      </c>
      <c r="F8504" s="69" t="e">
        <f t="shared" si="256"/>
        <v>#N/A</v>
      </c>
      <c r="G8504" s="69" t="e">
        <f t="shared" si="256"/>
        <v>#N/A</v>
      </c>
      <c r="H8504" s="69" t="e">
        <f t="shared" si="256"/>
        <v>#N/A</v>
      </c>
      <c r="I8504" s="69" t="e">
        <f t="shared" si="256"/>
        <v>#N/A</v>
      </c>
      <c r="J8504" s="70" t="e">
        <f t="shared" si="256"/>
        <v>#N/A</v>
      </c>
      <c r="K8504" s="118" t="e">
        <f>VLOOKUP(B8504,WB.GDP.2004,'WB (WDI)'!$AU$2,FALSE)</f>
        <v>#N/A</v>
      </c>
      <c r="L8504" s="112" t="e">
        <f>VLOOKUP($B8504,WB.UNEMP.2004,'WB (WDI)'!$AU$2,FALSE)</f>
        <v>#N/A</v>
      </c>
    </row>
    <row r="8505" spans="1:12" x14ac:dyDescent="0.25">
      <c r="A8505" s="103">
        <v>2004</v>
      </c>
      <c r="B8505" s="104" t="s">
        <v>143</v>
      </c>
      <c r="C8505" s="105" t="s">
        <v>144</v>
      </c>
      <c r="D8505" s="105" t="s">
        <v>647</v>
      </c>
      <c r="E8505" s="87" t="e">
        <f t="shared" si="256"/>
        <v>#N/A</v>
      </c>
      <c r="F8505" s="69" t="e">
        <f t="shared" si="256"/>
        <v>#N/A</v>
      </c>
      <c r="G8505" s="69" t="e">
        <f t="shared" si="256"/>
        <v>#N/A</v>
      </c>
      <c r="H8505" s="69" t="e">
        <f t="shared" si="256"/>
        <v>#N/A</v>
      </c>
      <c r="I8505" s="69" t="e">
        <f t="shared" si="256"/>
        <v>#N/A</v>
      </c>
      <c r="J8505" s="70" t="e">
        <f t="shared" si="256"/>
        <v>#N/A</v>
      </c>
      <c r="K8505" s="118" t="e">
        <f>VLOOKUP(B8505,WB.GDP.2004,'WB (WDI)'!$AU$2,FALSE)</f>
        <v>#N/A</v>
      </c>
      <c r="L8505" s="112" t="e">
        <f>VLOOKUP($B8505,WB.UNEMP.2004,'WB (WDI)'!$AU$2,FALSE)</f>
        <v>#N/A</v>
      </c>
    </row>
    <row r="8506" spans="1:12" x14ac:dyDescent="0.25">
      <c r="A8506" s="103">
        <v>2004</v>
      </c>
      <c r="B8506" s="104" t="s">
        <v>145</v>
      </c>
      <c r="C8506" s="105" t="s">
        <v>146</v>
      </c>
      <c r="D8506" s="105" t="s">
        <v>647</v>
      </c>
      <c r="E8506" s="87">
        <f t="shared" ref="E8506:J8515" si="257">IF(ISNUMBER(VLOOKUP($B8506,EFW.2004,3,FALSE))=TRUE,VLOOKUP($B8506,EFW.2004,E$2,FALSE),NA())</f>
        <v>6.2999006761027498</v>
      </c>
      <c r="F8506" s="69">
        <f t="shared" si="257"/>
        <v>6.979831160273255</v>
      </c>
      <c r="G8506" s="69">
        <f t="shared" si="257"/>
        <v>5.1660361402428041</v>
      </c>
      <c r="H8506" s="69">
        <f t="shared" si="257"/>
        <v>7.6260117346114393</v>
      </c>
      <c r="I8506" s="69">
        <f t="shared" si="257"/>
        <v>6.8200596283367538</v>
      </c>
      <c r="J8506" s="70">
        <f t="shared" si="257"/>
        <v>4.9075647170494969</v>
      </c>
      <c r="K8506" s="118">
        <f>VLOOKUP(B8506,WB.GDP.2004,'WB (WDI)'!$AU$2,FALSE)</f>
        <v>12312.334429076742</v>
      </c>
      <c r="L8506" s="112">
        <f>VLOOKUP($B8506,WB.UNEMP.2004,'WB (WDI)'!$AU$2,FALSE)</f>
        <v>9.1099996566772496</v>
      </c>
    </row>
    <row r="8507" spans="1:12" x14ac:dyDescent="0.25">
      <c r="A8507" s="103">
        <v>2004</v>
      </c>
      <c r="B8507" s="104" t="s">
        <v>147</v>
      </c>
      <c r="C8507" s="105" t="s">
        <v>148</v>
      </c>
      <c r="D8507" s="105" t="s">
        <v>647</v>
      </c>
      <c r="E8507" s="87" t="e">
        <f t="shared" si="257"/>
        <v>#N/A</v>
      </c>
      <c r="F8507" s="69" t="e">
        <f t="shared" si="257"/>
        <v>#N/A</v>
      </c>
      <c r="G8507" s="69" t="e">
        <f t="shared" si="257"/>
        <v>#N/A</v>
      </c>
      <c r="H8507" s="69" t="e">
        <f t="shared" si="257"/>
        <v>#N/A</v>
      </c>
      <c r="I8507" s="69" t="e">
        <f t="shared" si="257"/>
        <v>#N/A</v>
      </c>
      <c r="J8507" s="70" t="e">
        <f t="shared" si="257"/>
        <v>#N/A</v>
      </c>
      <c r="K8507" s="118" t="e">
        <f>VLOOKUP(B8507,WB.GDP.2004,'WB (WDI)'!$AU$2,FALSE)</f>
        <v>#N/A</v>
      </c>
      <c r="L8507" s="112" t="e">
        <f>VLOOKUP($B8507,WB.UNEMP.2004,'WB (WDI)'!$AU$2,FALSE)</f>
        <v>#N/A</v>
      </c>
    </row>
    <row r="8508" spans="1:12" x14ac:dyDescent="0.25">
      <c r="A8508" s="103">
        <v>2004</v>
      </c>
      <c r="B8508" s="104" t="s">
        <v>149</v>
      </c>
      <c r="C8508" s="105" t="s">
        <v>150</v>
      </c>
      <c r="D8508" s="105" t="s">
        <v>647</v>
      </c>
      <c r="E8508" s="87" t="e">
        <f t="shared" si="257"/>
        <v>#N/A</v>
      </c>
      <c r="F8508" s="69" t="e">
        <f t="shared" si="257"/>
        <v>#N/A</v>
      </c>
      <c r="G8508" s="69" t="e">
        <f t="shared" si="257"/>
        <v>#N/A</v>
      </c>
      <c r="H8508" s="69" t="e">
        <f t="shared" si="257"/>
        <v>#N/A</v>
      </c>
      <c r="I8508" s="69" t="e">
        <f t="shared" si="257"/>
        <v>#N/A</v>
      </c>
      <c r="J8508" s="70" t="e">
        <f t="shared" si="257"/>
        <v>#N/A</v>
      </c>
      <c r="K8508" s="118" t="e">
        <f>VLOOKUP(B8508,WB.GDP.2004,'WB (WDI)'!$AU$2,FALSE)</f>
        <v>#N/A</v>
      </c>
      <c r="L8508" s="112" t="e">
        <f>VLOOKUP($B8508,WB.UNEMP.2004,'WB (WDI)'!$AU$2,FALSE)</f>
        <v>#N/A</v>
      </c>
    </row>
    <row r="8509" spans="1:12" x14ac:dyDescent="0.25">
      <c r="A8509" s="103">
        <v>2004</v>
      </c>
      <c r="B8509" s="104" t="s">
        <v>151</v>
      </c>
      <c r="C8509" s="105" t="s">
        <v>152</v>
      </c>
      <c r="D8509" s="105" t="s">
        <v>647</v>
      </c>
      <c r="E8509" s="87">
        <f t="shared" si="257"/>
        <v>7.8055244011258367</v>
      </c>
      <c r="F8509" s="69">
        <f t="shared" si="257"/>
        <v>7.5657716747291914</v>
      </c>
      <c r="G8509" s="69">
        <f t="shared" si="257"/>
        <v>5.9809010483291036</v>
      </c>
      <c r="H8509" s="69">
        <f t="shared" si="257"/>
        <v>9.55085206845858</v>
      </c>
      <c r="I8509" s="69">
        <f t="shared" si="257"/>
        <v>8.5482709654866635</v>
      </c>
      <c r="J8509" s="70">
        <f t="shared" si="257"/>
        <v>7.3818262486256465</v>
      </c>
      <c r="K8509" s="118">
        <f>VLOOKUP(B8509,WB.GDP.2004,'WB (WDI)'!$AU$2,FALSE)</f>
        <v>17862.848697072815</v>
      </c>
      <c r="L8509" s="112">
        <f>VLOOKUP($B8509,WB.UNEMP.2004,'WB (WDI)'!$AU$2,FALSE)</f>
        <v>10.1599998474121</v>
      </c>
    </row>
    <row r="8510" spans="1:12" x14ac:dyDescent="0.25">
      <c r="A8510" s="103">
        <v>2004</v>
      </c>
      <c r="B8510" s="104" t="s">
        <v>153</v>
      </c>
      <c r="C8510" s="105" t="s">
        <v>154</v>
      </c>
      <c r="D8510" s="105" t="s">
        <v>647</v>
      </c>
      <c r="E8510" s="87">
        <f t="shared" si="257"/>
        <v>6.4718875980318442</v>
      </c>
      <c r="F8510" s="69">
        <f t="shared" si="257"/>
        <v>7.1631753064444768</v>
      </c>
      <c r="G8510" s="69">
        <f t="shared" si="257"/>
        <v>4.6974579992964482</v>
      </c>
      <c r="H8510" s="69">
        <f t="shared" si="257"/>
        <v>7.7034791716391693</v>
      </c>
      <c r="I8510" s="69">
        <f t="shared" si="257"/>
        <v>6.2962300585117514</v>
      </c>
      <c r="J8510" s="70">
        <f t="shared" si="257"/>
        <v>6.4990954542673771</v>
      </c>
      <c r="K8510" s="118">
        <f>VLOOKUP(B8510,WB.GDP.2004,'WB (WDI)'!$AU$2,FALSE)</f>
        <v>9749.5556556871088</v>
      </c>
      <c r="L8510" s="112">
        <f>VLOOKUP($B8510,WB.UNEMP.2004,'WB (WDI)'!$AU$2,FALSE)</f>
        <v>13.7200002670288</v>
      </c>
    </row>
    <row r="8511" spans="1:12" x14ac:dyDescent="0.25">
      <c r="A8511" s="103">
        <v>2004</v>
      </c>
      <c r="B8511" s="104" t="s">
        <v>155</v>
      </c>
      <c r="C8511" s="105" t="s">
        <v>156</v>
      </c>
      <c r="D8511" s="105" t="s">
        <v>647</v>
      </c>
      <c r="E8511" s="87">
        <f t="shared" si="257"/>
        <v>7.4433538353136326</v>
      </c>
      <c r="F8511" s="69">
        <f t="shared" si="257"/>
        <v>7.8615544552940806</v>
      </c>
      <c r="G8511" s="69">
        <f t="shared" si="257"/>
        <v>6.2732790261370823</v>
      </c>
      <c r="H8511" s="69">
        <f t="shared" si="257"/>
        <v>8.8854230857302419</v>
      </c>
      <c r="I8511" s="69">
        <f t="shared" si="257"/>
        <v>7.7390640763573817</v>
      </c>
      <c r="J8511" s="70">
        <f t="shared" si="257"/>
        <v>6.4574485330493774</v>
      </c>
      <c r="K8511" s="118">
        <f>VLOOKUP(B8511,WB.GDP.2004,'WB (WDI)'!$AU$2,FALSE)</f>
        <v>13597.621101630481</v>
      </c>
      <c r="L8511" s="112">
        <f>VLOOKUP($B8511,WB.UNEMP.2004,'WB (WDI)'!$AU$2,FALSE)</f>
        <v>6.3899998664856001</v>
      </c>
    </row>
    <row r="8512" spans="1:12" x14ac:dyDescent="0.25">
      <c r="A8512" s="103">
        <v>2004</v>
      </c>
      <c r="B8512" s="104" t="s">
        <v>157</v>
      </c>
      <c r="C8512" s="105" t="s">
        <v>158</v>
      </c>
      <c r="D8512" s="105" t="s">
        <v>647</v>
      </c>
      <c r="E8512" s="87" t="e">
        <f t="shared" si="257"/>
        <v>#N/A</v>
      </c>
      <c r="F8512" s="69" t="e">
        <f t="shared" si="257"/>
        <v>#N/A</v>
      </c>
      <c r="G8512" s="69" t="e">
        <f t="shared" si="257"/>
        <v>#N/A</v>
      </c>
      <c r="H8512" s="69" t="e">
        <f t="shared" si="257"/>
        <v>#N/A</v>
      </c>
      <c r="I8512" s="69" t="e">
        <f t="shared" si="257"/>
        <v>#N/A</v>
      </c>
      <c r="J8512" s="70" t="e">
        <f t="shared" si="257"/>
        <v>#N/A</v>
      </c>
      <c r="K8512" s="118" t="e">
        <f>VLOOKUP(B8512,WB.GDP.2004,'WB (WDI)'!$AU$2,FALSE)</f>
        <v>#N/A</v>
      </c>
      <c r="L8512" s="112">
        <f>VLOOKUP($B8512,WB.UNEMP.2004,'WB (WDI)'!$AU$2,FALSE)</f>
        <v>1.8500000238418599</v>
      </c>
    </row>
    <row r="8513" spans="1:12" x14ac:dyDescent="0.25">
      <c r="A8513" s="103">
        <v>2004</v>
      </c>
      <c r="B8513" s="104" t="s">
        <v>159</v>
      </c>
      <c r="C8513" s="105" t="s">
        <v>160</v>
      </c>
      <c r="D8513" s="105" t="s">
        <v>647</v>
      </c>
      <c r="E8513" s="87" t="e">
        <f t="shared" si="257"/>
        <v>#N/A</v>
      </c>
      <c r="F8513" s="69" t="e">
        <f t="shared" si="257"/>
        <v>#N/A</v>
      </c>
      <c r="G8513" s="69" t="e">
        <f t="shared" si="257"/>
        <v>#N/A</v>
      </c>
      <c r="H8513" s="69" t="e">
        <f t="shared" si="257"/>
        <v>#N/A</v>
      </c>
      <c r="I8513" s="69" t="e">
        <f t="shared" si="257"/>
        <v>#N/A</v>
      </c>
      <c r="J8513" s="70" t="e">
        <f t="shared" si="257"/>
        <v>#N/A</v>
      </c>
      <c r="K8513" s="118">
        <f>VLOOKUP(B8513,WB.GDP.2004,'WB (WDI)'!$AU$2,FALSE)</f>
        <v>29653.964713747609</v>
      </c>
      <c r="L8513" s="112" t="e">
        <f>VLOOKUP($B8513,WB.UNEMP.2004,'WB (WDI)'!$AU$2,FALSE)</f>
        <v>#N/A</v>
      </c>
    </row>
    <row r="8514" spans="1:12" x14ac:dyDescent="0.25">
      <c r="A8514" s="103">
        <v>2004</v>
      </c>
      <c r="B8514" s="104" t="s">
        <v>161</v>
      </c>
      <c r="C8514" s="105" t="s">
        <v>162</v>
      </c>
      <c r="D8514" s="105" t="s">
        <v>647</v>
      </c>
      <c r="E8514" s="87" t="e">
        <f t="shared" si="257"/>
        <v>#N/A</v>
      </c>
      <c r="F8514" s="69" t="e">
        <f t="shared" si="257"/>
        <v>#N/A</v>
      </c>
      <c r="G8514" s="69" t="e">
        <f t="shared" si="257"/>
        <v>#N/A</v>
      </c>
      <c r="H8514" s="69" t="e">
        <f t="shared" si="257"/>
        <v>#N/A</v>
      </c>
      <c r="I8514" s="69" t="e">
        <f t="shared" si="257"/>
        <v>#N/A</v>
      </c>
      <c r="J8514" s="70" t="e">
        <f t="shared" si="257"/>
        <v>#N/A</v>
      </c>
      <c r="K8514" s="118">
        <f>VLOOKUP(B8514,WB.GDP.2004,'WB (WDI)'!$AU$2,FALSE)</f>
        <v>10123.171191408806</v>
      </c>
      <c r="L8514" s="112" t="e">
        <f>VLOOKUP($B8514,WB.UNEMP.2004,'WB (WDI)'!$AU$2,FALSE)</f>
        <v>#N/A</v>
      </c>
    </row>
    <row r="8515" spans="1:12" x14ac:dyDescent="0.25">
      <c r="A8515" s="103">
        <v>2004</v>
      </c>
      <c r="B8515" s="104" t="s">
        <v>163</v>
      </c>
      <c r="C8515" s="105" t="s">
        <v>164</v>
      </c>
      <c r="D8515" s="105" t="s">
        <v>647</v>
      </c>
      <c r="E8515" s="87">
        <f t="shared" si="257"/>
        <v>5.9369350345103555</v>
      </c>
      <c r="F8515" s="69">
        <f t="shared" si="257"/>
        <v>8.3990193999946126</v>
      </c>
      <c r="G8515" s="69">
        <f t="shared" si="257"/>
        <v>4.2839821124962478</v>
      </c>
      <c r="H8515" s="69">
        <f t="shared" si="257"/>
        <v>3.6843978758404208</v>
      </c>
      <c r="I8515" s="69">
        <f t="shared" si="257"/>
        <v>6.8504167149758679</v>
      </c>
      <c r="J8515" s="70">
        <f t="shared" si="257"/>
        <v>6.4668590692446282</v>
      </c>
      <c r="K8515" s="118">
        <f>VLOOKUP(B8515,WB.GDP.2004,'WB (WDI)'!$AU$2,FALSE)</f>
        <v>9533.3189438265199</v>
      </c>
      <c r="L8515" s="112">
        <f>VLOOKUP($B8515,WB.UNEMP.2004,'WB (WDI)'!$AU$2,FALSE)</f>
        <v>6.3000001907348597</v>
      </c>
    </row>
    <row r="8516" spans="1:12" x14ac:dyDescent="0.25">
      <c r="A8516" s="103">
        <v>2004</v>
      </c>
      <c r="B8516" s="104" t="s">
        <v>165</v>
      </c>
      <c r="C8516" s="105" t="s">
        <v>166</v>
      </c>
      <c r="D8516" s="105" t="s">
        <v>647</v>
      </c>
      <c r="E8516" s="87">
        <f t="shared" ref="E8516:J8525" si="258">IF(ISNUMBER(VLOOKUP($B8516,EFW.2004,3,FALSE))=TRUE,VLOOKUP($B8516,EFW.2004,E$2,FALSE),NA())</f>
        <v>5.9765839232040578</v>
      </c>
      <c r="F8516" s="69">
        <f t="shared" si="258"/>
        <v>8.3682151026863529</v>
      </c>
      <c r="G8516" s="69">
        <f t="shared" si="258"/>
        <v>3.7758309246482891</v>
      </c>
      <c r="H8516" s="69">
        <f t="shared" si="258"/>
        <v>4.1298511637606641</v>
      </c>
      <c r="I8516" s="69">
        <f t="shared" si="258"/>
        <v>7.6604795980110119</v>
      </c>
      <c r="J8516" s="70">
        <f t="shared" si="258"/>
        <v>5.9485428269139673</v>
      </c>
      <c r="K8516" s="118">
        <f>VLOOKUP(B8516,WB.GDP.2004,'WB (WDI)'!$AU$2,FALSE)</f>
        <v>9178.4194261619723</v>
      </c>
      <c r="L8516" s="112">
        <f>VLOOKUP($B8516,WB.UNEMP.2004,'WB (WDI)'!$AU$2,FALSE)</f>
        <v>5</v>
      </c>
    </row>
    <row r="8517" spans="1:12" x14ac:dyDescent="0.25">
      <c r="A8517" s="103">
        <v>2004</v>
      </c>
      <c r="B8517" s="104" t="s">
        <v>167</v>
      </c>
      <c r="C8517" s="105" t="s">
        <v>168</v>
      </c>
      <c r="D8517" s="105" t="s">
        <v>647</v>
      </c>
      <c r="E8517" s="87">
        <f t="shared" si="258"/>
        <v>7.5987467996928091</v>
      </c>
      <c r="F8517" s="69">
        <f t="shared" si="258"/>
        <v>8.9553933755608082</v>
      </c>
      <c r="G8517" s="69">
        <f t="shared" si="258"/>
        <v>4.8294706483395391</v>
      </c>
      <c r="H8517" s="69">
        <f t="shared" si="258"/>
        <v>9.6618248340901758</v>
      </c>
      <c r="I8517" s="69">
        <f t="shared" si="258"/>
        <v>7.8998603362755864</v>
      </c>
      <c r="J8517" s="70">
        <f t="shared" si="258"/>
        <v>6.6471848041979342</v>
      </c>
      <c r="K8517" s="118">
        <f>VLOOKUP(B8517,WB.GDP.2004,'WB (WDI)'!$AU$2,FALSE)</f>
        <v>6720.9626493531441</v>
      </c>
      <c r="L8517" s="112">
        <f>VLOOKUP($B8517,WB.UNEMP.2004,'WB (WDI)'!$AU$2,FALSE)</f>
        <v>6.0500001907348597</v>
      </c>
    </row>
    <row r="8518" spans="1:12" x14ac:dyDescent="0.25">
      <c r="A8518" s="103">
        <v>2004</v>
      </c>
      <c r="B8518" s="104" t="s">
        <v>169</v>
      </c>
      <c r="C8518" s="105" t="s">
        <v>170</v>
      </c>
      <c r="D8518" s="105" t="s">
        <v>647</v>
      </c>
      <c r="E8518" s="87" t="e">
        <f t="shared" si="258"/>
        <v>#N/A</v>
      </c>
      <c r="F8518" s="69" t="e">
        <f t="shared" si="258"/>
        <v>#N/A</v>
      </c>
      <c r="G8518" s="69" t="e">
        <f t="shared" si="258"/>
        <v>#N/A</v>
      </c>
      <c r="H8518" s="69" t="e">
        <f t="shared" si="258"/>
        <v>#N/A</v>
      </c>
      <c r="I8518" s="69" t="e">
        <f t="shared" si="258"/>
        <v>#N/A</v>
      </c>
      <c r="J8518" s="70" t="e">
        <f t="shared" si="258"/>
        <v>#N/A</v>
      </c>
      <c r="K8518" s="118" t="e">
        <f>VLOOKUP(B8518,WB.GDP.2004,'WB (WDI)'!$AU$2,FALSE)</f>
        <v>#N/A</v>
      </c>
      <c r="L8518" s="112" t="e">
        <f>VLOOKUP($B8518,WB.UNEMP.2004,'WB (WDI)'!$AU$2,FALSE)</f>
        <v>#N/A</v>
      </c>
    </row>
    <row r="8519" spans="1:12" x14ac:dyDescent="0.25">
      <c r="A8519" s="103">
        <v>2004</v>
      </c>
      <c r="B8519" s="104" t="s">
        <v>171</v>
      </c>
      <c r="C8519" s="105" t="s">
        <v>172</v>
      </c>
      <c r="D8519" s="105" t="s">
        <v>647</v>
      </c>
      <c r="E8519" s="87" t="e">
        <f t="shared" si="258"/>
        <v>#N/A</v>
      </c>
      <c r="F8519" s="69" t="e">
        <f t="shared" si="258"/>
        <v>#N/A</v>
      </c>
      <c r="G8519" s="69" t="e">
        <f t="shared" si="258"/>
        <v>#N/A</v>
      </c>
      <c r="H8519" s="69" t="e">
        <f t="shared" si="258"/>
        <v>#N/A</v>
      </c>
      <c r="I8519" s="69" t="e">
        <f t="shared" si="258"/>
        <v>#N/A</v>
      </c>
      <c r="J8519" s="70" t="e">
        <f t="shared" si="258"/>
        <v>#N/A</v>
      </c>
      <c r="K8519" s="118" t="e">
        <f>VLOOKUP(B8519,WB.GDP.2004,'WB (WDI)'!$AU$2,FALSE)</f>
        <v>#N/A</v>
      </c>
      <c r="L8519" s="112" t="e">
        <f>VLOOKUP($B8519,WB.UNEMP.2004,'WB (WDI)'!$AU$2,FALSE)</f>
        <v>#N/A</v>
      </c>
    </row>
    <row r="8520" spans="1:12" x14ac:dyDescent="0.25">
      <c r="A8520" s="103">
        <v>2004</v>
      </c>
      <c r="B8520" s="104" t="s">
        <v>173</v>
      </c>
      <c r="C8520" s="105" t="s">
        <v>174</v>
      </c>
      <c r="D8520" s="105" t="s">
        <v>647</v>
      </c>
      <c r="E8520" s="87" t="e">
        <f t="shared" si="258"/>
        <v>#N/A</v>
      </c>
      <c r="F8520" s="69" t="e">
        <f t="shared" si="258"/>
        <v>#N/A</v>
      </c>
      <c r="G8520" s="69" t="e">
        <f t="shared" si="258"/>
        <v>#N/A</v>
      </c>
      <c r="H8520" s="69" t="e">
        <f t="shared" si="258"/>
        <v>#N/A</v>
      </c>
      <c r="I8520" s="69" t="e">
        <f t="shared" si="258"/>
        <v>#N/A</v>
      </c>
      <c r="J8520" s="70" t="e">
        <f t="shared" si="258"/>
        <v>#N/A</v>
      </c>
      <c r="K8520" s="118">
        <f>VLOOKUP(B8520,WB.GDP.2004,'WB (WDI)'!$AU$2,FALSE)</f>
        <v>12614.703270846861</v>
      </c>
      <c r="L8520" s="112" t="e">
        <f>VLOOKUP($B8520,WB.UNEMP.2004,'WB (WDI)'!$AU$2,FALSE)</f>
        <v>#N/A</v>
      </c>
    </row>
    <row r="8521" spans="1:12" x14ac:dyDescent="0.25">
      <c r="A8521" s="103">
        <v>2004</v>
      </c>
      <c r="B8521" s="104" t="s">
        <v>175</v>
      </c>
      <c r="C8521" s="105" t="s">
        <v>176</v>
      </c>
      <c r="D8521" s="105" t="s">
        <v>647</v>
      </c>
      <c r="E8521" s="87" t="e">
        <f t="shared" si="258"/>
        <v>#N/A</v>
      </c>
      <c r="F8521" s="69" t="e">
        <f t="shared" si="258"/>
        <v>#N/A</v>
      </c>
      <c r="G8521" s="69" t="e">
        <f t="shared" si="258"/>
        <v>#N/A</v>
      </c>
      <c r="H8521" s="69" t="e">
        <f t="shared" si="258"/>
        <v>#N/A</v>
      </c>
      <c r="I8521" s="69" t="e">
        <f t="shared" si="258"/>
        <v>#N/A</v>
      </c>
      <c r="J8521" s="70" t="e">
        <f t="shared" si="258"/>
        <v>#N/A</v>
      </c>
      <c r="K8521" s="118" t="e">
        <f>VLOOKUP(B8521,WB.GDP.2004,'WB (WDI)'!$AU$2,FALSE)</f>
        <v>#N/A</v>
      </c>
      <c r="L8521" s="112" t="e">
        <f>VLOOKUP($B8521,WB.UNEMP.2004,'WB (WDI)'!$AU$2,FALSE)</f>
        <v>#N/A</v>
      </c>
    </row>
    <row r="8522" spans="1:12" x14ac:dyDescent="0.25">
      <c r="A8522" s="103">
        <v>2004</v>
      </c>
      <c r="B8522" s="104" t="s">
        <v>177</v>
      </c>
      <c r="C8522" s="105" t="s">
        <v>178</v>
      </c>
      <c r="D8522" s="105" t="s">
        <v>647</v>
      </c>
      <c r="E8522" s="87">
        <f t="shared" si="258"/>
        <v>7.4240800338236399</v>
      </c>
      <c r="F8522" s="69">
        <f t="shared" si="258"/>
        <v>9.0358823583164884</v>
      </c>
      <c r="G8522" s="69">
        <f t="shared" si="258"/>
        <v>4.4513503741571956</v>
      </c>
      <c r="H8522" s="69">
        <f t="shared" si="258"/>
        <v>9.2682082099877814</v>
      </c>
      <c r="I8522" s="69">
        <f t="shared" si="258"/>
        <v>8.0078415928755575</v>
      </c>
      <c r="J8522" s="70">
        <f t="shared" si="258"/>
        <v>6.3571176337811757</v>
      </c>
      <c r="K8522" s="118">
        <f>VLOOKUP(B8522,WB.GDP.2004,'WB (WDI)'!$AU$2,FALSE)</f>
        <v>6676.5586871438381</v>
      </c>
      <c r="L8522" s="112">
        <f>VLOOKUP($B8522,WB.UNEMP.2004,'WB (WDI)'!$AU$2,FALSE)</f>
        <v>2.9700000286102299</v>
      </c>
    </row>
    <row r="8523" spans="1:12" x14ac:dyDescent="0.25">
      <c r="A8523" s="103">
        <v>2004</v>
      </c>
      <c r="B8523" s="104" t="s">
        <v>179</v>
      </c>
      <c r="C8523" s="105" t="s">
        <v>180</v>
      </c>
      <c r="D8523" s="105" t="s">
        <v>647</v>
      </c>
      <c r="E8523" s="87">
        <f t="shared" si="258"/>
        <v>6.0732809016161688</v>
      </c>
      <c r="F8523" s="69">
        <f t="shared" si="258"/>
        <v>3.6701190768710572</v>
      </c>
      <c r="G8523" s="69">
        <f t="shared" si="258"/>
        <v>4.5492821640062964</v>
      </c>
      <c r="H8523" s="69">
        <f t="shared" si="258"/>
        <v>7.8984092375213475</v>
      </c>
      <c r="I8523" s="69">
        <f t="shared" si="258"/>
        <v>7.3773470721905969</v>
      </c>
      <c r="J8523" s="70">
        <f t="shared" si="258"/>
        <v>6.8712469574915458</v>
      </c>
      <c r="K8523" s="118">
        <f>VLOOKUP(B8523,WB.GDP.2004,'WB (WDI)'!$AU$2,FALSE)</f>
        <v>8128.4358088740773</v>
      </c>
      <c r="L8523" s="112">
        <f>VLOOKUP($B8523,WB.UNEMP.2004,'WB (WDI)'!$AU$2,FALSE)</f>
        <v>11.3400001525879</v>
      </c>
    </row>
    <row r="8524" spans="1:12" x14ac:dyDescent="0.25">
      <c r="A8524" s="103">
        <v>2004</v>
      </c>
      <c r="B8524" s="104" t="s">
        <v>181</v>
      </c>
      <c r="C8524" s="105" t="s">
        <v>182</v>
      </c>
      <c r="D8524" s="105" t="s">
        <v>647</v>
      </c>
      <c r="E8524" s="87">
        <f t="shared" si="258"/>
        <v>6.61197596816619</v>
      </c>
      <c r="F8524" s="69">
        <f t="shared" si="258"/>
        <v>9.0577156012261284</v>
      </c>
      <c r="G8524" s="69">
        <f t="shared" si="258"/>
        <v>2.6333778247392803</v>
      </c>
      <c r="H8524" s="69">
        <f t="shared" si="258"/>
        <v>7.6512823204494813</v>
      </c>
      <c r="I8524" s="69">
        <f t="shared" si="258"/>
        <v>6.8811761203464812</v>
      </c>
      <c r="J8524" s="70">
        <f t="shared" si="258"/>
        <v>6.8363279740695786</v>
      </c>
      <c r="K8524" s="118">
        <f>VLOOKUP(B8524,WB.GDP.2004,'WB (WDI)'!$AU$2,FALSE)</f>
        <v>2578.8879591192085</v>
      </c>
      <c r="L8524" s="112">
        <f>VLOOKUP($B8524,WB.UNEMP.2004,'WB (WDI)'!$AU$2,FALSE)</f>
        <v>13.060000419616699</v>
      </c>
    </row>
    <row r="8525" spans="1:12" x14ac:dyDescent="0.25">
      <c r="A8525" s="103">
        <v>2004</v>
      </c>
      <c r="B8525" s="104" t="s">
        <v>183</v>
      </c>
      <c r="C8525" s="105" t="s">
        <v>184</v>
      </c>
      <c r="D8525" s="105" t="s">
        <v>647</v>
      </c>
      <c r="E8525" s="87">
        <f t="shared" si="258"/>
        <v>7.1392162062297428</v>
      </c>
      <c r="F8525" s="69">
        <f t="shared" si="258"/>
        <v>8.6770134787825093</v>
      </c>
      <c r="G8525" s="69">
        <f t="shared" si="258"/>
        <v>4.0636186714081113</v>
      </c>
      <c r="H8525" s="69">
        <f t="shared" si="258"/>
        <v>9.0669300477125425</v>
      </c>
      <c r="I8525" s="69">
        <f t="shared" si="258"/>
        <v>7.3239211834475615</v>
      </c>
      <c r="J8525" s="70">
        <f t="shared" si="258"/>
        <v>6.5645976497979879</v>
      </c>
      <c r="K8525" s="118">
        <f>VLOOKUP(B8525,WB.GDP.2004,'WB (WDI)'!$AU$2,FALSE)</f>
        <v>4390.4733415223063</v>
      </c>
      <c r="L8525" s="112">
        <f>VLOOKUP($B8525,WB.UNEMP.2004,'WB (WDI)'!$AU$2,FALSE)</f>
        <v>5.9899997711181596</v>
      </c>
    </row>
    <row r="8526" spans="1:12" x14ac:dyDescent="0.25">
      <c r="A8526" s="103">
        <v>2004</v>
      </c>
      <c r="B8526" s="104" t="s">
        <v>185</v>
      </c>
      <c r="C8526" s="105" t="s">
        <v>186</v>
      </c>
      <c r="D8526" s="105" t="s">
        <v>647</v>
      </c>
      <c r="E8526" s="87">
        <f t="shared" ref="E8526:J8535" si="259">IF(ISNUMBER(VLOOKUP($B8526,EFW.2004,3,FALSE))=TRUE,VLOOKUP($B8526,EFW.2004,E$2,FALSE),NA())</f>
        <v>7.4718831702957447</v>
      </c>
      <c r="F8526" s="69">
        <f t="shared" si="259"/>
        <v>7.6563917023835559</v>
      </c>
      <c r="G8526" s="69">
        <f t="shared" si="259"/>
        <v>5.3157199127479462</v>
      </c>
      <c r="H8526" s="69">
        <f t="shared" si="259"/>
        <v>8.6909330024089471</v>
      </c>
      <c r="I8526" s="69">
        <f t="shared" si="259"/>
        <v>7.9250915883867386</v>
      </c>
      <c r="J8526" s="70">
        <f t="shared" si="259"/>
        <v>7.7712796455515312</v>
      </c>
      <c r="K8526" s="118">
        <f>VLOOKUP(B8526,WB.GDP.2004,'WB (WDI)'!$AU$2,FALSE)</f>
        <v>9883.1288857949912</v>
      </c>
      <c r="L8526" s="112">
        <f>VLOOKUP($B8526,WB.UNEMP.2004,'WB (WDI)'!$AU$2,FALSE)</f>
        <v>11.439999580383301</v>
      </c>
    </row>
    <row r="8527" spans="1:12" x14ac:dyDescent="0.25">
      <c r="A8527" s="103">
        <v>2004</v>
      </c>
      <c r="B8527" s="104" t="s">
        <v>187</v>
      </c>
      <c r="C8527" s="105" t="s">
        <v>188</v>
      </c>
      <c r="D8527" s="105" t="s">
        <v>647</v>
      </c>
      <c r="E8527" s="87" t="e">
        <f t="shared" si="259"/>
        <v>#N/A</v>
      </c>
      <c r="F8527" s="69" t="e">
        <f t="shared" si="259"/>
        <v>#N/A</v>
      </c>
      <c r="G8527" s="69" t="e">
        <f t="shared" si="259"/>
        <v>#N/A</v>
      </c>
      <c r="H8527" s="69" t="e">
        <f t="shared" si="259"/>
        <v>#N/A</v>
      </c>
      <c r="I8527" s="69" t="e">
        <f t="shared" si="259"/>
        <v>#N/A</v>
      </c>
      <c r="J8527" s="70" t="e">
        <f t="shared" si="259"/>
        <v>#N/A</v>
      </c>
      <c r="K8527" s="118" t="e">
        <f>VLOOKUP(B8527,WB.GDP.2004,'WB (WDI)'!$AU$2,FALSE)</f>
        <v>#N/A</v>
      </c>
      <c r="L8527" s="112" t="e">
        <f>VLOOKUP($B8527,WB.UNEMP.2004,'WB (WDI)'!$AU$2,FALSE)</f>
        <v>#N/A</v>
      </c>
    </row>
    <row r="8528" spans="1:12" x14ac:dyDescent="0.25">
      <c r="A8528" s="103">
        <v>2004</v>
      </c>
      <c r="B8528" s="104" t="s">
        <v>189</v>
      </c>
      <c r="C8528" s="105" t="s">
        <v>190</v>
      </c>
      <c r="D8528" s="105" t="s">
        <v>647</v>
      </c>
      <c r="E8528" s="87">
        <f t="shared" si="259"/>
        <v>6.8556977810567847</v>
      </c>
      <c r="F8528" s="69">
        <f t="shared" si="259"/>
        <v>7.4800140313664985</v>
      </c>
      <c r="G8528" s="69">
        <f t="shared" si="259"/>
        <v>4.895699439754968</v>
      </c>
      <c r="H8528" s="69">
        <f t="shared" si="259"/>
        <v>7.8858086912308085</v>
      </c>
      <c r="I8528" s="69">
        <f t="shared" si="259"/>
        <v>7.163336266067077</v>
      </c>
      <c r="J8528" s="70">
        <f t="shared" si="259"/>
        <v>6.8536304768645726</v>
      </c>
      <c r="K8528" s="118">
        <f>VLOOKUP(B8528,WB.GDP.2004,'WB (WDI)'!$AU$2,FALSE)</f>
        <v>17693.053223751416</v>
      </c>
      <c r="L8528" s="112">
        <f>VLOOKUP($B8528,WB.UNEMP.2004,'WB (WDI)'!$AU$2,FALSE)</f>
        <v>3.9400000572204599</v>
      </c>
    </row>
    <row r="8529" spans="1:12" x14ac:dyDescent="0.25">
      <c r="A8529" s="103">
        <v>2004</v>
      </c>
      <c r="B8529" s="104" t="s">
        <v>191</v>
      </c>
      <c r="C8529" s="105" t="s">
        <v>192</v>
      </c>
      <c r="D8529" s="105" t="s">
        <v>647</v>
      </c>
      <c r="E8529" s="87" t="e">
        <f t="shared" si="259"/>
        <v>#N/A</v>
      </c>
      <c r="F8529" s="69" t="e">
        <f t="shared" si="259"/>
        <v>#N/A</v>
      </c>
      <c r="G8529" s="69" t="e">
        <f t="shared" si="259"/>
        <v>#N/A</v>
      </c>
      <c r="H8529" s="69" t="e">
        <f t="shared" si="259"/>
        <v>#N/A</v>
      </c>
      <c r="I8529" s="69" t="e">
        <f t="shared" si="259"/>
        <v>#N/A</v>
      </c>
      <c r="J8529" s="70" t="e">
        <f t="shared" si="259"/>
        <v>#N/A</v>
      </c>
      <c r="K8529" s="118" t="e">
        <f>VLOOKUP(B8529,WB.GDP.2004,'WB (WDI)'!$AU$2,FALSE)</f>
        <v>#N/A</v>
      </c>
      <c r="L8529" s="112" t="e">
        <f>VLOOKUP($B8529,WB.UNEMP.2004,'WB (WDI)'!$AU$2,FALSE)</f>
        <v>#N/A</v>
      </c>
    </row>
    <row r="8530" spans="1:12" x14ac:dyDescent="0.25">
      <c r="A8530" s="103">
        <v>2004</v>
      </c>
      <c r="B8530" s="104" t="s">
        <v>193</v>
      </c>
      <c r="C8530" s="105" t="s">
        <v>194</v>
      </c>
      <c r="D8530" s="105" t="s">
        <v>647</v>
      </c>
      <c r="E8530" s="87">
        <f t="shared" si="259"/>
        <v>7.2976043528013887</v>
      </c>
      <c r="F8530" s="69">
        <f t="shared" si="259"/>
        <v>8.5627357598632248</v>
      </c>
      <c r="G8530" s="69">
        <f t="shared" si="259"/>
        <v>4.0648495564648419</v>
      </c>
      <c r="H8530" s="69">
        <f t="shared" si="259"/>
        <v>8.813781203751887</v>
      </c>
      <c r="I8530" s="69">
        <f t="shared" si="259"/>
        <v>7.9980127055654417</v>
      </c>
      <c r="J8530" s="70">
        <f t="shared" si="259"/>
        <v>7.0486425383615519</v>
      </c>
      <c r="K8530" s="118">
        <f>VLOOKUP(B8530,WB.GDP.2004,'WB (WDI)'!$AU$2,FALSE)</f>
        <v>4200.3017744068293</v>
      </c>
      <c r="L8530" s="112">
        <f>VLOOKUP($B8530,WB.UNEMP.2004,'WB (WDI)'!$AU$2,FALSE)</f>
        <v>6.4099998474121103</v>
      </c>
    </row>
    <row r="8531" spans="1:12" x14ac:dyDescent="0.25">
      <c r="A8531" s="103">
        <v>2004</v>
      </c>
      <c r="B8531" s="104" t="s">
        <v>195</v>
      </c>
      <c r="C8531" s="105" t="s">
        <v>196</v>
      </c>
      <c r="D8531" s="105" t="s">
        <v>647</v>
      </c>
      <c r="E8531" s="87">
        <f t="shared" si="259"/>
        <v>7.6997791751637221</v>
      </c>
      <c r="F8531" s="69">
        <f t="shared" si="259"/>
        <v>8.2059805872670459</v>
      </c>
      <c r="G8531" s="69">
        <f t="shared" si="259"/>
        <v>5.2904871558131177</v>
      </c>
      <c r="H8531" s="69">
        <f t="shared" si="259"/>
        <v>9.6737494908453332</v>
      </c>
      <c r="I8531" s="69">
        <f t="shared" si="259"/>
        <v>8.4760211434499944</v>
      </c>
      <c r="J8531" s="70">
        <f t="shared" si="259"/>
        <v>6.8526574984431177</v>
      </c>
      <c r="K8531" s="118">
        <f>VLOOKUP(B8531,WB.GDP.2004,'WB (WDI)'!$AU$2,FALSE)</f>
        <v>15493.908342838391</v>
      </c>
      <c r="L8531" s="112">
        <f>VLOOKUP($B8531,WB.UNEMP.2004,'WB (WDI)'!$AU$2,FALSE)</f>
        <v>3.7699999809265101</v>
      </c>
    </row>
    <row r="8532" spans="1:12" x14ac:dyDescent="0.25">
      <c r="A8532" s="103">
        <v>2004</v>
      </c>
      <c r="B8532" s="104" t="s">
        <v>197</v>
      </c>
      <c r="C8532" s="105" t="s">
        <v>198</v>
      </c>
      <c r="D8532" s="105" t="s">
        <v>647</v>
      </c>
      <c r="E8532" s="87">
        <f t="shared" si="259"/>
        <v>6.8450883896343528</v>
      </c>
      <c r="F8532" s="69">
        <f t="shared" si="259"/>
        <v>8.8466616245813068</v>
      </c>
      <c r="G8532" s="69">
        <f t="shared" si="259"/>
        <v>4.0028323018157748</v>
      </c>
      <c r="H8532" s="69">
        <f t="shared" si="259"/>
        <v>8.6657622643665331</v>
      </c>
      <c r="I8532" s="69">
        <f t="shared" si="259"/>
        <v>7.6742561885772407</v>
      </c>
      <c r="J8532" s="70">
        <f t="shared" si="259"/>
        <v>5.0359295688309054</v>
      </c>
      <c r="K8532" s="118">
        <f>VLOOKUP(B8532,WB.GDP.2004,'WB (WDI)'!$AU$2,FALSE)</f>
        <v>8526.5104847075345</v>
      </c>
      <c r="L8532" s="112">
        <f>VLOOKUP($B8532,WB.UNEMP.2004,'WB (WDI)'!$AU$2,FALSE)</f>
        <v>6.5100002288818404</v>
      </c>
    </row>
    <row r="8533" spans="1:12" x14ac:dyDescent="0.25">
      <c r="A8533" s="103">
        <v>2004</v>
      </c>
      <c r="B8533" s="104" t="s">
        <v>199</v>
      </c>
      <c r="C8533" s="105" t="s">
        <v>200</v>
      </c>
      <c r="D8533" s="105" t="s">
        <v>647</v>
      </c>
      <c r="E8533" s="87">
        <f t="shared" si="259"/>
        <v>7.7295412921807891</v>
      </c>
      <c r="F8533" s="69">
        <f t="shared" si="259"/>
        <v>8.2872702808425949</v>
      </c>
      <c r="G8533" s="69">
        <f t="shared" si="259"/>
        <v>5.1755460388154022</v>
      </c>
      <c r="H8533" s="69">
        <f t="shared" si="259"/>
        <v>9.6143026954635857</v>
      </c>
      <c r="I8533" s="69">
        <f t="shared" si="259"/>
        <v>8.3825672580152162</v>
      </c>
      <c r="J8533" s="70">
        <f t="shared" si="259"/>
        <v>7.188020187767151</v>
      </c>
      <c r="K8533" s="118">
        <f>VLOOKUP(B8533,WB.GDP.2004,'WB (WDI)'!$AU$2,FALSE)</f>
        <v>7136.3549198447727</v>
      </c>
      <c r="L8533" s="112">
        <f>VLOOKUP($B8533,WB.UNEMP.2004,'WB (WDI)'!$AU$2,FALSE)</f>
        <v>4.9000000953674299</v>
      </c>
    </row>
    <row r="8534" spans="1:12" x14ac:dyDescent="0.25">
      <c r="A8534" s="103">
        <v>2004</v>
      </c>
      <c r="B8534" s="104" t="s">
        <v>201</v>
      </c>
      <c r="C8534" s="105" t="s">
        <v>202</v>
      </c>
      <c r="D8534" s="105" t="s">
        <v>647</v>
      </c>
      <c r="E8534" s="87" t="e">
        <f t="shared" si="259"/>
        <v>#N/A</v>
      </c>
      <c r="F8534" s="69" t="e">
        <f t="shared" si="259"/>
        <v>#N/A</v>
      </c>
      <c r="G8534" s="69" t="e">
        <f t="shared" si="259"/>
        <v>#N/A</v>
      </c>
      <c r="H8534" s="69" t="e">
        <f t="shared" si="259"/>
        <v>#N/A</v>
      </c>
      <c r="I8534" s="69" t="e">
        <f t="shared" si="259"/>
        <v>#N/A</v>
      </c>
      <c r="J8534" s="70" t="e">
        <f t="shared" si="259"/>
        <v>#N/A</v>
      </c>
      <c r="K8534" s="118">
        <f>VLOOKUP(B8534,WB.GDP.2004,'WB (WDI)'!$AU$2,FALSE)</f>
        <v>35016.938326168849</v>
      </c>
      <c r="L8534" s="112">
        <f>VLOOKUP($B8534,WB.UNEMP.2004,'WB (WDI)'!$AU$2,FALSE)</f>
        <v>10.310000419616699</v>
      </c>
    </row>
    <row r="8535" spans="1:12" x14ac:dyDescent="0.25">
      <c r="A8535" s="103">
        <v>2004</v>
      </c>
      <c r="B8535" s="104" t="s">
        <v>203</v>
      </c>
      <c r="C8535" s="105" t="s">
        <v>204</v>
      </c>
      <c r="D8535" s="105" t="s">
        <v>647</v>
      </c>
      <c r="E8535" s="87" t="e">
        <f t="shared" si="259"/>
        <v>#N/A</v>
      </c>
      <c r="F8535" s="69" t="e">
        <f t="shared" si="259"/>
        <v>#N/A</v>
      </c>
      <c r="G8535" s="69" t="e">
        <f t="shared" si="259"/>
        <v>#N/A</v>
      </c>
      <c r="H8535" s="69" t="e">
        <f t="shared" si="259"/>
        <v>#N/A</v>
      </c>
      <c r="I8535" s="69" t="e">
        <f t="shared" si="259"/>
        <v>#N/A</v>
      </c>
      <c r="J8535" s="70" t="e">
        <f t="shared" si="259"/>
        <v>#N/A</v>
      </c>
      <c r="K8535" s="118" t="e">
        <f>VLOOKUP(B8535,WB.GDP.2004,'WB (WDI)'!$AU$2,FALSE)</f>
        <v>#N/A</v>
      </c>
      <c r="L8535" s="112" t="e">
        <f>VLOOKUP($B8535,WB.UNEMP.2004,'WB (WDI)'!$AU$2,FALSE)</f>
        <v>#N/A</v>
      </c>
    </row>
    <row r="8536" spans="1:12" x14ac:dyDescent="0.25">
      <c r="A8536" s="103">
        <v>2004</v>
      </c>
      <c r="B8536" s="104" t="s">
        <v>205</v>
      </c>
      <c r="C8536" s="105" t="s">
        <v>206</v>
      </c>
      <c r="D8536" s="105" t="s">
        <v>647</v>
      </c>
      <c r="E8536" s="87" t="e">
        <f t="shared" ref="E8536:J8545" si="260">IF(ISNUMBER(VLOOKUP($B8536,EFW.2004,3,FALSE))=TRUE,VLOOKUP($B8536,EFW.2004,E$2,FALSE),NA())</f>
        <v>#N/A</v>
      </c>
      <c r="F8536" s="69" t="e">
        <f t="shared" si="260"/>
        <v>#N/A</v>
      </c>
      <c r="G8536" s="69" t="e">
        <f t="shared" si="260"/>
        <v>#N/A</v>
      </c>
      <c r="H8536" s="69" t="e">
        <f t="shared" si="260"/>
        <v>#N/A</v>
      </c>
      <c r="I8536" s="69" t="e">
        <f t="shared" si="260"/>
        <v>#N/A</v>
      </c>
      <c r="J8536" s="70" t="e">
        <f t="shared" si="260"/>
        <v>#N/A</v>
      </c>
      <c r="K8536" s="118">
        <f>VLOOKUP(B8536,WB.GDP.2004,'WB (WDI)'!$AU$2,FALSE)</f>
        <v>21768.233936404351</v>
      </c>
      <c r="L8536" s="112" t="e">
        <f>VLOOKUP($B8536,WB.UNEMP.2004,'WB (WDI)'!$AU$2,FALSE)</f>
        <v>#N/A</v>
      </c>
    </row>
    <row r="8537" spans="1:12" x14ac:dyDescent="0.25">
      <c r="A8537" s="103">
        <v>2004</v>
      </c>
      <c r="B8537" s="104" t="s">
        <v>207</v>
      </c>
      <c r="C8537" s="105" t="s">
        <v>208</v>
      </c>
      <c r="D8537" s="105" t="s">
        <v>647</v>
      </c>
      <c r="E8537" s="87" t="e">
        <f t="shared" si="260"/>
        <v>#N/A</v>
      </c>
      <c r="F8537" s="69" t="e">
        <f t="shared" si="260"/>
        <v>#N/A</v>
      </c>
      <c r="G8537" s="69" t="e">
        <f t="shared" si="260"/>
        <v>#N/A</v>
      </c>
      <c r="H8537" s="69" t="e">
        <f t="shared" si="260"/>
        <v>#N/A</v>
      </c>
      <c r="I8537" s="69" t="e">
        <f t="shared" si="260"/>
        <v>#N/A</v>
      </c>
      <c r="J8537" s="70" t="e">
        <f t="shared" si="260"/>
        <v>#N/A</v>
      </c>
      <c r="K8537" s="118">
        <f>VLOOKUP(B8537,WB.GDP.2004,'WB (WDI)'!$AU$2,FALSE)</f>
        <v>13621.804775776442</v>
      </c>
      <c r="L8537" s="112">
        <f>VLOOKUP($B8537,WB.UNEMP.2004,'WB (WDI)'!$AU$2,FALSE)</f>
        <v>20.969999313354499</v>
      </c>
    </row>
    <row r="8538" spans="1:12" x14ac:dyDescent="0.25">
      <c r="A8538" s="103">
        <v>2004</v>
      </c>
      <c r="B8538" s="104" t="s">
        <v>209</v>
      </c>
      <c r="C8538" s="105" t="s">
        <v>210</v>
      </c>
      <c r="D8538" s="105" t="s">
        <v>647</v>
      </c>
      <c r="E8538" s="87" t="e">
        <f t="shared" si="260"/>
        <v>#N/A</v>
      </c>
      <c r="F8538" s="69" t="e">
        <f t="shared" si="260"/>
        <v>#N/A</v>
      </c>
      <c r="G8538" s="69" t="e">
        <f t="shared" si="260"/>
        <v>#N/A</v>
      </c>
      <c r="H8538" s="69" t="e">
        <f t="shared" si="260"/>
        <v>#N/A</v>
      </c>
      <c r="I8538" s="69" t="e">
        <f t="shared" si="260"/>
        <v>#N/A</v>
      </c>
      <c r="J8538" s="70" t="e">
        <f t="shared" si="260"/>
        <v>#N/A</v>
      </c>
      <c r="K8538" s="118" t="e">
        <f>VLOOKUP(B8538,WB.GDP.2004,'WB (WDI)'!$AU$2,FALSE)</f>
        <v>#N/A</v>
      </c>
      <c r="L8538" s="112" t="e">
        <f>VLOOKUP($B8538,WB.UNEMP.2004,'WB (WDI)'!$AU$2,FALSE)</f>
        <v>#N/A</v>
      </c>
    </row>
    <row r="8539" spans="1:12" x14ac:dyDescent="0.25">
      <c r="A8539" s="103">
        <v>2004</v>
      </c>
      <c r="B8539" s="104" t="s">
        <v>211</v>
      </c>
      <c r="C8539" s="105" t="s">
        <v>212</v>
      </c>
      <c r="D8539" s="105" t="s">
        <v>647</v>
      </c>
      <c r="E8539" s="87" t="e">
        <f t="shared" si="260"/>
        <v>#N/A</v>
      </c>
      <c r="F8539" s="69" t="e">
        <f t="shared" si="260"/>
        <v>#N/A</v>
      </c>
      <c r="G8539" s="69" t="e">
        <f t="shared" si="260"/>
        <v>#N/A</v>
      </c>
      <c r="H8539" s="69" t="e">
        <f t="shared" si="260"/>
        <v>#N/A</v>
      </c>
      <c r="I8539" s="69" t="e">
        <f t="shared" si="260"/>
        <v>#N/A</v>
      </c>
      <c r="J8539" s="70" t="e">
        <f t="shared" si="260"/>
        <v>#N/A</v>
      </c>
      <c r="K8539" s="118">
        <f>VLOOKUP(B8539,WB.GDP.2004,'WB (WDI)'!$AU$2,FALSE)</f>
        <v>10417.848166976819</v>
      </c>
      <c r="L8539" s="112">
        <f>VLOOKUP($B8539,WB.UNEMP.2004,'WB (WDI)'!$AU$2,FALSE)</f>
        <v>20.370000839233398</v>
      </c>
    </row>
    <row r="8540" spans="1:12" x14ac:dyDescent="0.25">
      <c r="A8540" s="103">
        <v>2004</v>
      </c>
      <c r="B8540" s="104" t="s">
        <v>213</v>
      </c>
      <c r="C8540" s="105" t="s">
        <v>214</v>
      </c>
      <c r="D8540" s="105" t="s">
        <v>647</v>
      </c>
      <c r="E8540" s="87" t="e">
        <f t="shared" si="260"/>
        <v>#N/A</v>
      </c>
      <c r="F8540" s="69" t="e">
        <f t="shared" si="260"/>
        <v>#N/A</v>
      </c>
      <c r="G8540" s="69" t="e">
        <f t="shared" si="260"/>
        <v>#N/A</v>
      </c>
      <c r="H8540" s="69" t="e">
        <f t="shared" si="260"/>
        <v>#N/A</v>
      </c>
      <c r="I8540" s="69" t="e">
        <f t="shared" si="260"/>
        <v>#N/A</v>
      </c>
      <c r="J8540" s="70" t="e">
        <f t="shared" si="260"/>
        <v>#N/A</v>
      </c>
      <c r="K8540" s="118" t="e">
        <f>VLOOKUP(B8540,WB.GDP.2004,'WB (WDI)'!$AU$2,FALSE)</f>
        <v>#N/A</v>
      </c>
      <c r="L8540" s="112" t="e">
        <f>VLOOKUP($B8540,WB.UNEMP.2004,'WB (WDI)'!$AU$2,FALSE)</f>
        <v>#N/A</v>
      </c>
    </row>
    <row r="8541" spans="1:12" x14ac:dyDescent="0.25">
      <c r="A8541" s="103">
        <v>2004</v>
      </c>
      <c r="B8541" s="104" t="s">
        <v>215</v>
      </c>
      <c r="C8541" s="105" t="s">
        <v>651</v>
      </c>
      <c r="D8541" s="105" t="s">
        <v>647</v>
      </c>
      <c r="E8541" s="87" t="e">
        <f t="shared" si="260"/>
        <v>#N/A</v>
      </c>
      <c r="F8541" s="69" t="e">
        <f t="shared" si="260"/>
        <v>#N/A</v>
      </c>
      <c r="G8541" s="69" t="e">
        <f t="shared" si="260"/>
        <v>#N/A</v>
      </c>
      <c r="H8541" s="69" t="e">
        <f t="shared" si="260"/>
        <v>#N/A</v>
      </c>
      <c r="I8541" s="69" t="e">
        <f t="shared" si="260"/>
        <v>#N/A</v>
      </c>
      <c r="J8541" s="70" t="e">
        <f t="shared" si="260"/>
        <v>#N/A</v>
      </c>
      <c r="K8541" s="118" t="e">
        <f>VLOOKUP(B8541,WB.GDP.2004,'WB (WDI)'!$AU$2,FALSE)</f>
        <v>#N/A</v>
      </c>
      <c r="L8541" s="112" t="e">
        <f>VLOOKUP($B8541,WB.UNEMP.2004,'WB (WDI)'!$AU$2,FALSE)</f>
        <v>#N/A</v>
      </c>
    </row>
    <row r="8542" spans="1:12" x14ac:dyDescent="0.25">
      <c r="A8542" s="103">
        <v>2004</v>
      </c>
      <c r="B8542" s="104" t="s">
        <v>216</v>
      </c>
      <c r="C8542" s="105" t="s">
        <v>217</v>
      </c>
      <c r="D8542" s="105" t="s">
        <v>647</v>
      </c>
      <c r="E8542" s="87" t="e">
        <f t="shared" si="260"/>
        <v>#N/A</v>
      </c>
      <c r="F8542" s="69" t="e">
        <f t="shared" si="260"/>
        <v>#N/A</v>
      </c>
      <c r="G8542" s="69" t="e">
        <f t="shared" si="260"/>
        <v>#N/A</v>
      </c>
      <c r="H8542" s="69" t="e">
        <f t="shared" si="260"/>
        <v>#N/A</v>
      </c>
      <c r="I8542" s="69" t="e">
        <f t="shared" si="260"/>
        <v>#N/A</v>
      </c>
      <c r="J8542" s="70" t="e">
        <f t="shared" si="260"/>
        <v>#N/A</v>
      </c>
      <c r="K8542" s="118">
        <f>VLOOKUP(B8542,WB.GDP.2004,'WB (WDI)'!$AU$2,FALSE)</f>
        <v>13859.299787204836</v>
      </c>
      <c r="L8542" s="112">
        <f>VLOOKUP($B8542,WB.UNEMP.2004,'WB (WDI)'!$AU$2,FALSE)</f>
        <v>9.4899997711181605</v>
      </c>
    </row>
    <row r="8543" spans="1:12" x14ac:dyDescent="0.25">
      <c r="A8543" s="103">
        <v>2004</v>
      </c>
      <c r="B8543" s="104" t="s">
        <v>218</v>
      </c>
      <c r="C8543" s="105" t="s">
        <v>219</v>
      </c>
      <c r="D8543" s="105" t="s">
        <v>647</v>
      </c>
      <c r="E8543" s="87">
        <f t="shared" si="260"/>
        <v>7.2978676853521192</v>
      </c>
      <c r="F8543" s="69">
        <f t="shared" si="260"/>
        <v>7.0356195279677491</v>
      </c>
      <c r="G8543" s="69">
        <f t="shared" si="260"/>
        <v>4.6840268271846561</v>
      </c>
      <c r="H8543" s="69">
        <f t="shared" si="260"/>
        <v>8.9719716089817982</v>
      </c>
      <c r="I8543" s="69">
        <f t="shared" si="260"/>
        <v>7.9701766300649899</v>
      </c>
      <c r="J8543" s="70">
        <f t="shared" si="260"/>
        <v>7.8275438325614024</v>
      </c>
      <c r="K8543" s="118">
        <f>VLOOKUP(B8543,WB.GDP.2004,'WB (WDI)'!$AU$2,FALSE)</f>
        <v>23135.965674951829</v>
      </c>
      <c r="L8543" s="112">
        <f>VLOOKUP($B8543,WB.UNEMP.2004,'WB (WDI)'!$AU$2,FALSE)</f>
        <v>3.7999999523162802</v>
      </c>
    </row>
    <row r="8544" spans="1:12" x14ac:dyDescent="0.25">
      <c r="A8544" s="103">
        <v>2004</v>
      </c>
      <c r="B8544" s="104" t="s">
        <v>220</v>
      </c>
      <c r="C8544" s="105" t="s">
        <v>221</v>
      </c>
      <c r="D8544" s="105" t="s">
        <v>647</v>
      </c>
      <c r="E8544" s="87" t="e">
        <f t="shared" si="260"/>
        <v>#N/A</v>
      </c>
      <c r="F8544" s="69" t="e">
        <f t="shared" si="260"/>
        <v>#N/A</v>
      </c>
      <c r="G8544" s="69" t="e">
        <f t="shared" si="260"/>
        <v>#N/A</v>
      </c>
      <c r="H8544" s="69" t="e">
        <f t="shared" si="260"/>
        <v>#N/A</v>
      </c>
      <c r="I8544" s="69" t="e">
        <f t="shared" si="260"/>
        <v>#N/A</v>
      </c>
      <c r="J8544" s="70" t="e">
        <f t="shared" si="260"/>
        <v>#N/A</v>
      </c>
      <c r="K8544" s="118" t="e">
        <f>VLOOKUP(B8544,WB.GDP.2004,'WB (WDI)'!$AU$2,FALSE)</f>
        <v>#N/A</v>
      </c>
      <c r="L8544" s="112" t="e">
        <f>VLOOKUP($B8544,WB.UNEMP.2004,'WB (WDI)'!$AU$2,FALSE)</f>
        <v>#N/A</v>
      </c>
    </row>
    <row r="8545" spans="1:12" x14ac:dyDescent="0.25">
      <c r="A8545" s="103">
        <v>2004</v>
      </c>
      <c r="B8545" s="104" t="s">
        <v>222</v>
      </c>
      <c r="C8545" s="105" t="s">
        <v>223</v>
      </c>
      <c r="D8545" s="105" t="s">
        <v>647</v>
      </c>
      <c r="E8545" s="87" t="e">
        <f t="shared" si="260"/>
        <v>#N/A</v>
      </c>
      <c r="F8545" s="69" t="e">
        <f t="shared" si="260"/>
        <v>#N/A</v>
      </c>
      <c r="G8545" s="69" t="e">
        <f t="shared" si="260"/>
        <v>#N/A</v>
      </c>
      <c r="H8545" s="69" t="e">
        <f t="shared" si="260"/>
        <v>#N/A</v>
      </c>
      <c r="I8545" s="69" t="e">
        <f t="shared" si="260"/>
        <v>#N/A</v>
      </c>
      <c r="J8545" s="70" t="e">
        <f t="shared" si="260"/>
        <v>#N/A</v>
      </c>
      <c r="K8545" s="118" t="e">
        <f>VLOOKUP(B8545,WB.GDP.2004,'WB (WDI)'!$AU$2,FALSE)</f>
        <v>#N/A</v>
      </c>
      <c r="L8545" s="112">
        <f>VLOOKUP($B8545,WB.UNEMP.2004,'WB (WDI)'!$AU$2,FALSE)</f>
        <v>6.9699997901916504</v>
      </c>
    </row>
    <row r="8546" spans="1:12" x14ac:dyDescent="0.25">
      <c r="A8546" s="103">
        <v>2004</v>
      </c>
      <c r="B8546" s="104" t="s">
        <v>224</v>
      </c>
      <c r="C8546" s="105" t="s">
        <v>225</v>
      </c>
      <c r="D8546" s="105" t="s">
        <v>647</v>
      </c>
      <c r="E8546" s="87">
        <f t="shared" ref="E8546:J8555" si="261">IF(ISNUMBER(VLOOKUP($B8546,EFW.2004,3,FALSE))=TRUE,VLOOKUP($B8546,EFW.2004,E$2,FALSE),NA())</f>
        <v>7.1946352443783237</v>
      </c>
      <c r="F8546" s="69">
        <f t="shared" si="261"/>
        <v>6.5885646638906197</v>
      </c>
      <c r="G8546" s="69">
        <f t="shared" si="261"/>
        <v>5.7741375090359242</v>
      </c>
      <c r="H8546" s="69">
        <f t="shared" si="261"/>
        <v>8.4152915367045544</v>
      </c>
      <c r="I8546" s="69">
        <f t="shared" si="261"/>
        <v>8.0348718375446051</v>
      </c>
      <c r="J8546" s="70">
        <f t="shared" si="261"/>
        <v>7.1603106747159186</v>
      </c>
      <c r="K8546" s="118">
        <f>VLOOKUP(B8546,WB.GDP.2004,'WB (WDI)'!$AU$2,FALSE)</f>
        <v>12479.966870645547</v>
      </c>
      <c r="L8546" s="112">
        <f>VLOOKUP($B8546,WB.UNEMP.2004,'WB (WDI)'!$AU$2,FALSE)</f>
        <v>12.9799995422363</v>
      </c>
    </row>
    <row r="8547" spans="1:12" x14ac:dyDescent="0.25">
      <c r="A8547" s="103">
        <v>2004</v>
      </c>
      <c r="B8547" s="104" t="s">
        <v>226</v>
      </c>
      <c r="C8547" s="105" t="s">
        <v>227</v>
      </c>
      <c r="D8547" s="105" t="s">
        <v>647</v>
      </c>
      <c r="E8547" s="87">
        <f t="shared" si="261"/>
        <v>4.9421759211097607</v>
      </c>
      <c r="F8547" s="69">
        <f t="shared" si="261"/>
        <v>5.1489090353009113</v>
      </c>
      <c r="G8547" s="69">
        <f t="shared" si="261"/>
        <v>3.5100596519446126</v>
      </c>
      <c r="H8547" s="69">
        <f t="shared" si="261"/>
        <v>5.1385118813132156</v>
      </c>
      <c r="I8547" s="69">
        <f t="shared" si="261"/>
        <v>5.7567552250413092</v>
      </c>
      <c r="J8547" s="70">
        <f t="shared" si="261"/>
        <v>5.1566438119487552</v>
      </c>
      <c r="K8547" s="118" t="e">
        <f>VLOOKUP(B8547,WB.GDP.2004,'WB (WDI)'!$AU$2,FALSE)</f>
        <v>#N/A</v>
      </c>
      <c r="L8547" s="112">
        <f>VLOOKUP($B8547,WB.UNEMP.2004,'WB (WDI)'!$AU$2,FALSE)</f>
        <v>15.069999694824199</v>
      </c>
    </row>
    <row r="8548" spans="1:12" x14ac:dyDescent="0.25">
      <c r="A8548" s="103">
        <v>2004</v>
      </c>
      <c r="B8548" s="104" t="s">
        <v>228</v>
      </c>
      <c r="C8548" s="105" t="s">
        <v>229</v>
      </c>
      <c r="D8548" s="105" t="s">
        <v>616</v>
      </c>
      <c r="E8548" s="87" t="e">
        <f t="shared" si="261"/>
        <v>#N/A</v>
      </c>
      <c r="F8548" s="69" t="e">
        <f t="shared" si="261"/>
        <v>#N/A</v>
      </c>
      <c r="G8548" s="69" t="e">
        <f t="shared" si="261"/>
        <v>#N/A</v>
      </c>
      <c r="H8548" s="69" t="e">
        <f t="shared" si="261"/>
        <v>#N/A</v>
      </c>
      <c r="I8548" s="69" t="e">
        <f t="shared" si="261"/>
        <v>#N/A</v>
      </c>
      <c r="J8548" s="70" t="e">
        <f t="shared" si="261"/>
        <v>#N/A</v>
      </c>
      <c r="K8548" s="118">
        <f>VLOOKUP(B8548,WB.GDP.2004,'WB (WDI)'!$AU$2,FALSE)</f>
        <v>90195.811032917336</v>
      </c>
      <c r="L8548" s="112" t="e">
        <f>VLOOKUP($B8548,WB.UNEMP.2004,'WB (WDI)'!$AU$2,FALSE)</f>
        <v>#N/A</v>
      </c>
    </row>
    <row r="8549" spans="1:12" x14ac:dyDescent="0.25">
      <c r="A8549" s="103">
        <v>2004</v>
      </c>
      <c r="B8549" s="104" t="s">
        <v>230</v>
      </c>
      <c r="C8549" s="105" t="s">
        <v>231</v>
      </c>
      <c r="D8549" s="105" t="s">
        <v>616</v>
      </c>
      <c r="E8549" s="87">
        <f t="shared" si="261"/>
        <v>8.2854974083008841</v>
      </c>
      <c r="F8549" s="69">
        <f t="shared" si="261"/>
        <v>6.766544507206059</v>
      </c>
      <c r="G8549" s="69">
        <f t="shared" si="261"/>
        <v>7.8586103193024437</v>
      </c>
      <c r="H8549" s="69">
        <f t="shared" si="261"/>
        <v>9.3044216990126891</v>
      </c>
      <c r="I8549" s="69">
        <f t="shared" si="261"/>
        <v>8.6692933021331573</v>
      </c>
      <c r="J8549" s="70">
        <f t="shared" si="261"/>
        <v>8.8286172138500767</v>
      </c>
      <c r="K8549" s="118">
        <f>VLOOKUP(B8549,WB.GDP.2004,'WB (WDI)'!$AU$2,FALSE)</f>
        <v>40517.570243829818</v>
      </c>
      <c r="L8549" s="112">
        <f>VLOOKUP($B8549,WB.UNEMP.2004,'WB (WDI)'!$AU$2,FALSE)</f>
        <v>7.1900000572204599</v>
      </c>
    </row>
    <row r="8550" spans="1:12" x14ac:dyDescent="0.25">
      <c r="A8550" s="103">
        <v>2004</v>
      </c>
      <c r="B8550" s="104" t="s">
        <v>232</v>
      </c>
      <c r="C8550" s="105" t="s">
        <v>233</v>
      </c>
      <c r="D8550" s="105" t="s">
        <v>616</v>
      </c>
      <c r="E8550" s="87" t="e">
        <f t="shared" si="261"/>
        <v>#N/A</v>
      </c>
      <c r="F8550" s="69" t="e">
        <f t="shared" si="261"/>
        <v>#N/A</v>
      </c>
      <c r="G8550" s="69" t="e">
        <f t="shared" si="261"/>
        <v>#N/A</v>
      </c>
      <c r="H8550" s="69" t="e">
        <f t="shared" si="261"/>
        <v>#N/A</v>
      </c>
      <c r="I8550" s="69" t="e">
        <f t="shared" si="261"/>
        <v>#N/A</v>
      </c>
      <c r="J8550" s="70" t="e">
        <f t="shared" si="261"/>
        <v>#N/A</v>
      </c>
      <c r="K8550" s="118" t="e">
        <f>VLOOKUP(B8550,WB.GDP.2004,'WB (WDI)'!$AU$2,FALSE)</f>
        <v>#N/A</v>
      </c>
      <c r="L8550" s="112" t="e">
        <f>VLOOKUP($B8550,WB.UNEMP.2004,'WB (WDI)'!$AU$2,FALSE)</f>
        <v>#N/A</v>
      </c>
    </row>
    <row r="8551" spans="1:12" x14ac:dyDescent="0.25">
      <c r="A8551" s="103">
        <v>2004</v>
      </c>
      <c r="B8551" s="104" t="s">
        <v>234</v>
      </c>
      <c r="C8551" s="105" t="s">
        <v>235</v>
      </c>
      <c r="D8551" s="105" t="s">
        <v>616</v>
      </c>
      <c r="E8551" s="87" t="e">
        <f t="shared" si="261"/>
        <v>#N/A</v>
      </c>
      <c r="F8551" s="69" t="e">
        <f t="shared" si="261"/>
        <v>#N/A</v>
      </c>
      <c r="G8551" s="69" t="e">
        <f t="shared" si="261"/>
        <v>#N/A</v>
      </c>
      <c r="H8551" s="69" t="e">
        <f t="shared" si="261"/>
        <v>#N/A</v>
      </c>
      <c r="I8551" s="69" t="e">
        <f t="shared" si="261"/>
        <v>#N/A</v>
      </c>
      <c r="J8551" s="70" t="e">
        <f t="shared" si="261"/>
        <v>#N/A</v>
      </c>
      <c r="K8551" s="118" t="e">
        <f>VLOOKUP(B8551,WB.GDP.2004,'WB (WDI)'!$AU$2,FALSE)</f>
        <v>#N/A</v>
      </c>
      <c r="L8551" s="112" t="e">
        <f>VLOOKUP($B8551,WB.UNEMP.2004,'WB (WDI)'!$AU$2,FALSE)</f>
        <v>#N/A</v>
      </c>
    </row>
    <row r="8552" spans="1:12" x14ac:dyDescent="0.25">
      <c r="A8552" s="103">
        <v>2004</v>
      </c>
      <c r="B8552" s="104" t="s">
        <v>236</v>
      </c>
      <c r="C8552" s="105" t="s">
        <v>237</v>
      </c>
      <c r="D8552" s="105" t="s">
        <v>616</v>
      </c>
      <c r="E8552" s="87">
        <f t="shared" si="261"/>
        <v>8.5331324593002673</v>
      </c>
      <c r="F8552" s="69">
        <f t="shared" si="261"/>
        <v>8.0731628238803346</v>
      </c>
      <c r="G8552" s="69">
        <f t="shared" si="261"/>
        <v>7.6989666774274497</v>
      </c>
      <c r="H8552" s="69">
        <f t="shared" si="261"/>
        <v>9.7272091899652331</v>
      </c>
      <c r="I8552" s="69">
        <f t="shared" si="261"/>
        <v>8.3510206638424425</v>
      </c>
      <c r="J8552" s="70">
        <f t="shared" si="261"/>
        <v>8.8153029413858821</v>
      </c>
      <c r="K8552" s="118">
        <f>VLOOKUP(B8552,WB.GDP.2004,'WB (WDI)'!$AU$2,FALSE)</f>
        <v>53035.782912859497</v>
      </c>
      <c r="L8552" s="112">
        <f>VLOOKUP($B8552,WB.UNEMP.2004,'WB (WDI)'!$AU$2,FALSE)</f>
        <v>5.5300002098083496</v>
      </c>
    </row>
    <row r="8553" spans="1:12" x14ac:dyDescent="0.25">
      <c r="A8553" s="103">
        <v>2004</v>
      </c>
      <c r="B8553" s="104" t="s">
        <v>238</v>
      </c>
      <c r="C8553" s="105" t="s">
        <v>239</v>
      </c>
      <c r="D8553" s="105" t="s">
        <v>240</v>
      </c>
      <c r="E8553" s="87" t="e">
        <f t="shared" si="261"/>
        <v>#N/A</v>
      </c>
      <c r="F8553" s="69" t="e">
        <f t="shared" si="261"/>
        <v>#N/A</v>
      </c>
      <c r="G8553" s="69" t="e">
        <f t="shared" si="261"/>
        <v>#N/A</v>
      </c>
      <c r="H8553" s="69" t="e">
        <f t="shared" si="261"/>
        <v>#N/A</v>
      </c>
      <c r="I8553" s="69" t="e">
        <f t="shared" si="261"/>
        <v>#N/A</v>
      </c>
      <c r="J8553" s="70" t="e">
        <f t="shared" si="261"/>
        <v>#N/A</v>
      </c>
      <c r="K8553" s="118">
        <f>VLOOKUP(B8553,WB.GDP.2004,'WB (WDI)'!$AU$2,FALSE)</f>
        <v>15208.440248665978</v>
      </c>
      <c r="L8553" s="112">
        <f>VLOOKUP($B8553,WB.UNEMP.2004,'WB (WDI)'!$AU$2,FALSE)</f>
        <v>8.3999996185302699</v>
      </c>
    </row>
    <row r="8554" spans="1:12" x14ac:dyDescent="0.25">
      <c r="A8554" s="103">
        <v>2004</v>
      </c>
      <c r="B8554" s="104" t="s">
        <v>241</v>
      </c>
      <c r="C8554" s="105" t="s">
        <v>242</v>
      </c>
      <c r="D8554" s="105" t="s">
        <v>240</v>
      </c>
      <c r="E8554" s="87" t="e">
        <f t="shared" si="261"/>
        <v>#N/A</v>
      </c>
      <c r="F8554" s="69" t="e">
        <f t="shared" si="261"/>
        <v>#N/A</v>
      </c>
      <c r="G8554" s="69" t="e">
        <f t="shared" si="261"/>
        <v>#N/A</v>
      </c>
      <c r="H8554" s="69" t="e">
        <f t="shared" si="261"/>
        <v>#N/A</v>
      </c>
      <c r="I8554" s="69" t="e">
        <f t="shared" si="261"/>
        <v>#N/A</v>
      </c>
      <c r="J8554" s="70" t="e">
        <f t="shared" si="261"/>
        <v>#N/A</v>
      </c>
      <c r="K8554" s="118">
        <f>VLOOKUP(B8554,WB.GDP.2004,'WB (WDI)'!$AU$2,FALSE)</f>
        <v>3563.8753623040243</v>
      </c>
      <c r="L8554" s="112">
        <f>VLOOKUP($B8554,WB.UNEMP.2004,'WB (WDI)'!$AU$2,FALSE)</f>
        <v>8.5299997329711896</v>
      </c>
    </row>
    <row r="8555" spans="1:12" x14ac:dyDescent="0.25">
      <c r="A8555" s="103">
        <v>2004</v>
      </c>
      <c r="B8555" s="104" t="s">
        <v>243</v>
      </c>
      <c r="C8555" s="105" t="s">
        <v>244</v>
      </c>
      <c r="D8555" s="105" t="s">
        <v>240</v>
      </c>
      <c r="E8555" s="87" t="e">
        <f t="shared" si="261"/>
        <v>#N/A</v>
      </c>
      <c r="F8555" s="69" t="e">
        <f t="shared" si="261"/>
        <v>#N/A</v>
      </c>
      <c r="G8555" s="69" t="e">
        <f t="shared" si="261"/>
        <v>#N/A</v>
      </c>
      <c r="H8555" s="69" t="e">
        <f t="shared" si="261"/>
        <v>#N/A</v>
      </c>
      <c r="I8555" s="69" t="e">
        <f t="shared" si="261"/>
        <v>#N/A</v>
      </c>
      <c r="J8555" s="70" t="e">
        <f t="shared" si="261"/>
        <v>#N/A</v>
      </c>
      <c r="K8555" s="118">
        <f>VLOOKUP(B8555,WB.GDP.2004,'WB (WDI)'!$AU$2,FALSE)</f>
        <v>1737.7436302180497</v>
      </c>
      <c r="L8555" s="112">
        <f>VLOOKUP($B8555,WB.UNEMP.2004,'WB (WDI)'!$AU$2,FALSE)</f>
        <v>13.420000076293899</v>
      </c>
    </row>
    <row r="8556" spans="1:12" x14ac:dyDescent="0.25">
      <c r="A8556" s="103">
        <v>2004</v>
      </c>
      <c r="B8556" s="104" t="s">
        <v>245</v>
      </c>
      <c r="C8556" s="105" t="s">
        <v>246</v>
      </c>
      <c r="D8556" s="105" t="s">
        <v>240</v>
      </c>
      <c r="E8556" s="87" t="e">
        <f t="shared" ref="E8556:J8565" si="262">IF(ISNUMBER(VLOOKUP($B8556,EFW.2004,3,FALSE))=TRUE,VLOOKUP($B8556,EFW.2004,E$2,FALSE),NA())</f>
        <v>#N/A</v>
      </c>
      <c r="F8556" s="69" t="e">
        <f t="shared" si="262"/>
        <v>#N/A</v>
      </c>
      <c r="G8556" s="69" t="e">
        <f t="shared" si="262"/>
        <v>#N/A</v>
      </c>
      <c r="H8556" s="69" t="e">
        <f t="shared" si="262"/>
        <v>#N/A</v>
      </c>
      <c r="I8556" s="69" t="e">
        <f t="shared" si="262"/>
        <v>#N/A</v>
      </c>
      <c r="J8556" s="70" t="e">
        <f t="shared" si="262"/>
        <v>#N/A</v>
      </c>
      <c r="K8556" s="118">
        <f>VLOOKUP(B8556,WB.GDP.2004,'WB (WDI)'!$AU$2,FALSE)</f>
        <v>5034.2425387166559</v>
      </c>
      <c r="L8556" s="112">
        <f>VLOOKUP($B8556,WB.UNEMP.2004,'WB (WDI)'!$AU$2,FALSE)</f>
        <v>8.1199998855590803</v>
      </c>
    </row>
    <row r="8557" spans="1:12" x14ac:dyDescent="0.25">
      <c r="A8557" s="103">
        <v>2004</v>
      </c>
      <c r="B8557" s="104" t="s">
        <v>247</v>
      </c>
      <c r="C8557" s="105" t="s">
        <v>248</v>
      </c>
      <c r="D8557" s="105" t="s">
        <v>240</v>
      </c>
      <c r="E8557" s="87" t="e">
        <f t="shared" si="262"/>
        <v>#N/A</v>
      </c>
      <c r="F8557" s="69" t="e">
        <f t="shared" si="262"/>
        <v>#N/A</v>
      </c>
      <c r="G8557" s="69" t="e">
        <f t="shared" si="262"/>
        <v>#N/A</v>
      </c>
      <c r="H8557" s="69" t="e">
        <f t="shared" si="262"/>
        <v>#N/A</v>
      </c>
      <c r="I8557" s="69" t="e">
        <f t="shared" si="262"/>
        <v>#N/A</v>
      </c>
      <c r="J8557" s="70" t="e">
        <f t="shared" si="262"/>
        <v>#N/A</v>
      </c>
      <c r="K8557" s="118">
        <f>VLOOKUP(B8557,WB.GDP.2004,'WB (WDI)'!$AU$2,FALSE)</f>
        <v>3221.1893333634744</v>
      </c>
      <c r="L8557" s="112">
        <f>VLOOKUP($B8557,WB.UNEMP.2004,'WB (WDI)'!$AU$2,FALSE)</f>
        <v>7.8200001716613796</v>
      </c>
    </row>
    <row r="8558" spans="1:12" x14ac:dyDescent="0.25">
      <c r="A8558" s="103">
        <v>2004</v>
      </c>
      <c r="B8558" s="104" t="s">
        <v>249</v>
      </c>
      <c r="C8558" s="105" t="s">
        <v>250</v>
      </c>
      <c r="D8558" s="105" t="s">
        <v>240</v>
      </c>
      <c r="E8558" s="87">
        <f t="shared" si="262"/>
        <v>5.6773059584584411</v>
      </c>
      <c r="F8558" s="69">
        <f t="shared" si="262"/>
        <v>4.4040767309374402</v>
      </c>
      <c r="G8558" s="69">
        <f t="shared" si="262"/>
        <v>5.1511880394650378</v>
      </c>
      <c r="H8558" s="69">
        <f t="shared" si="262"/>
        <v>8.0589400425424849</v>
      </c>
      <c r="I8558" s="69">
        <f t="shared" si="262"/>
        <v>6.1418006074236713</v>
      </c>
      <c r="J8558" s="70">
        <f t="shared" si="262"/>
        <v>4.6305243719235705</v>
      </c>
      <c r="K8558" s="118">
        <f>VLOOKUP(B8558,WB.GDP.2004,'WB (WDI)'!$AU$2,FALSE)</f>
        <v>4817.2118445185497</v>
      </c>
      <c r="L8558" s="112">
        <f>VLOOKUP($B8558,WB.UNEMP.2004,'WB (WDI)'!$AU$2,FALSE)</f>
        <v>4.5</v>
      </c>
    </row>
    <row r="8559" spans="1:12" x14ac:dyDescent="0.25">
      <c r="A8559" s="103">
        <v>2004</v>
      </c>
      <c r="B8559" s="104" t="s">
        <v>251</v>
      </c>
      <c r="C8559" s="105" t="s">
        <v>649</v>
      </c>
      <c r="D8559" s="105" t="s">
        <v>240</v>
      </c>
      <c r="E8559" s="87">
        <f t="shared" si="262"/>
        <v>8.7196237118019688</v>
      </c>
      <c r="F8559" s="69">
        <f t="shared" si="262"/>
        <v>8.6301610955925199</v>
      </c>
      <c r="G8559" s="69">
        <f t="shared" si="262"/>
        <v>7.2892632341199084</v>
      </c>
      <c r="H8559" s="69">
        <f t="shared" si="262"/>
        <v>9.2052630639971689</v>
      </c>
      <c r="I8559" s="69">
        <f t="shared" si="262"/>
        <v>9.4243322149660074</v>
      </c>
      <c r="J8559" s="70">
        <f t="shared" si="262"/>
        <v>9.0490989503342352</v>
      </c>
      <c r="K8559" s="118">
        <f>VLOOKUP(B8559,WB.GDP.2004,'WB (WDI)'!$AU$2,FALSE)</f>
        <v>40862.603789497822</v>
      </c>
      <c r="L8559" s="112">
        <f>VLOOKUP($B8559,WB.UNEMP.2004,'WB (WDI)'!$AU$2,FALSE)</f>
        <v>6.7399997711181596</v>
      </c>
    </row>
    <row r="8560" spans="1:12" x14ac:dyDescent="0.25">
      <c r="A8560" s="103">
        <v>2004</v>
      </c>
      <c r="B8560" s="104" t="s">
        <v>252</v>
      </c>
      <c r="C8560" s="105" t="s">
        <v>650</v>
      </c>
      <c r="D8560" s="105" t="s">
        <v>240</v>
      </c>
      <c r="E8560" s="87" t="e">
        <f t="shared" si="262"/>
        <v>#N/A</v>
      </c>
      <c r="F8560" s="69" t="e">
        <f t="shared" si="262"/>
        <v>#N/A</v>
      </c>
      <c r="G8560" s="69" t="e">
        <f t="shared" si="262"/>
        <v>#N/A</v>
      </c>
      <c r="H8560" s="69" t="e">
        <f t="shared" si="262"/>
        <v>#N/A</v>
      </c>
      <c r="I8560" s="69" t="e">
        <f t="shared" si="262"/>
        <v>#N/A</v>
      </c>
      <c r="J8560" s="70" t="e">
        <f t="shared" si="262"/>
        <v>#N/A</v>
      </c>
      <c r="K8560" s="118">
        <f>VLOOKUP(B8560,WB.GDP.2004,'WB (WDI)'!$AU$2,FALSE)</f>
        <v>72944.409423767036</v>
      </c>
      <c r="L8560" s="112">
        <f>VLOOKUP($B8560,WB.UNEMP.2004,'WB (WDI)'!$AU$2,FALSE)</f>
        <v>4.9000000953674299</v>
      </c>
    </row>
    <row r="8561" spans="1:12" x14ac:dyDescent="0.25">
      <c r="A8561" s="103">
        <v>2004</v>
      </c>
      <c r="B8561" s="104" t="s">
        <v>253</v>
      </c>
      <c r="C8561" s="105" t="s">
        <v>653</v>
      </c>
      <c r="D8561" s="105" t="s">
        <v>240</v>
      </c>
      <c r="E8561" s="87" t="e">
        <f t="shared" si="262"/>
        <v>#N/A</v>
      </c>
      <c r="F8561" s="69" t="e">
        <f t="shared" si="262"/>
        <v>#N/A</v>
      </c>
      <c r="G8561" s="69" t="e">
        <f t="shared" si="262"/>
        <v>#N/A</v>
      </c>
      <c r="H8561" s="69" t="e">
        <f t="shared" si="262"/>
        <v>#N/A</v>
      </c>
      <c r="I8561" s="69" t="e">
        <f t="shared" si="262"/>
        <v>#N/A</v>
      </c>
      <c r="J8561" s="70" t="e">
        <f t="shared" si="262"/>
        <v>#N/A</v>
      </c>
      <c r="K8561" s="118" t="e">
        <f>VLOOKUP(B8561,WB.GDP.2004,'WB (WDI)'!$AU$2,FALSE)</f>
        <v>#N/A</v>
      </c>
      <c r="L8561" s="112">
        <f>VLOOKUP($B8561,WB.UNEMP.2004,'WB (WDI)'!$AU$2,FALSE)</f>
        <v>2.9500000476837198</v>
      </c>
    </row>
    <row r="8562" spans="1:12" x14ac:dyDescent="0.25">
      <c r="A8562" s="103">
        <v>2004</v>
      </c>
      <c r="B8562" s="104" t="s">
        <v>254</v>
      </c>
      <c r="C8562" s="105" t="s">
        <v>255</v>
      </c>
      <c r="D8562" s="105" t="s">
        <v>240</v>
      </c>
      <c r="E8562" s="87">
        <f t="shared" si="262"/>
        <v>7.9646125875397731</v>
      </c>
      <c r="F8562" s="69">
        <f t="shared" si="262"/>
        <v>6.2927655606529331</v>
      </c>
      <c r="G8562" s="69">
        <f t="shared" si="262"/>
        <v>7.5132596801015685</v>
      </c>
      <c r="H8562" s="69">
        <f t="shared" si="262"/>
        <v>9.5962111505056562</v>
      </c>
      <c r="I8562" s="69">
        <f t="shared" si="262"/>
        <v>8.5166207248900996</v>
      </c>
      <c r="J8562" s="70">
        <f t="shared" si="262"/>
        <v>7.9042058215486088</v>
      </c>
      <c r="K8562" s="118">
        <f>VLOOKUP(B8562,WB.GDP.2004,'WB (WDI)'!$AU$2,FALSE)</f>
        <v>36994.427210676717</v>
      </c>
      <c r="L8562" s="112">
        <f>VLOOKUP($B8562,WB.UNEMP.2004,'WB (WDI)'!$AU$2,FALSE)</f>
        <v>4.6999998092651403</v>
      </c>
    </row>
    <row r="8563" spans="1:12" x14ac:dyDescent="0.25">
      <c r="A8563" s="103">
        <v>2004</v>
      </c>
      <c r="B8563" s="104" t="s">
        <v>256</v>
      </c>
      <c r="C8563" s="105" t="s">
        <v>257</v>
      </c>
      <c r="D8563" s="105" t="s">
        <v>240</v>
      </c>
      <c r="E8563" s="87">
        <f t="shared" si="262"/>
        <v>7.0395043550897229</v>
      </c>
      <c r="F8563" s="69">
        <f t="shared" si="262"/>
        <v>7.4314073178763156</v>
      </c>
      <c r="G8563" s="69">
        <f t="shared" si="262"/>
        <v>5.6800178672128334</v>
      </c>
      <c r="H8563" s="69">
        <f t="shared" si="262"/>
        <v>8.3313423902088211</v>
      </c>
      <c r="I8563" s="69">
        <f t="shared" si="262"/>
        <v>6.3715741508979189</v>
      </c>
      <c r="J8563" s="70">
        <f t="shared" si="262"/>
        <v>7.3831800492527231</v>
      </c>
      <c r="K8563" s="118">
        <f>VLOOKUP(B8563,WB.GDP.2004,'WB (WDI)'!$AU$2,FALSE)</f>
        <v>5551.4671462843799</v>
      </c>
      <c r="L8563" s="112">
        <f>VLOOKUP($B8563,WB.UNEMP.2004,'WB (WDI)'!$AU$2,FALSE)</f>
        <v>6.96000003814697</v>
      </c>
    </row>
    <row r="8564" spans="1:12" x14ac:dyDescent="0.25">
      <c r="A8564" s="103">
        <v>2004</v>
      </c>
      <c r="B8564" s="104" t="s">
        <v>258</v>
      </c>
      <c r="C8564" s="105" t="s">
        <v>652</v>
      </c>
      <c r="D8564" s="105" t="s">
        <v>240</v>
      </c>
      <c r="E8564" s="87">
        <f t="shared" si="262"/>
        <v>7.5738656281525802</v>
      </c>
      <c r="F8564" s="69">
        <f t="shared" si="262"/>
        <v>6.9615900422983783</v>
      </c>
      <c r="G8564" s="69">
        <f t="shared" si="262"/>
        <v>6.6635507166970509</v>
      </c>
      <c r="H8564" s="69">
        <f t="shared" si="262"/>
        <v>9.5277992450953466</v>
      </c>
      <c r="I8564" s="69">
        <f t="shared" si="262"/>
        <v>7.7568085472114587</v>
      </c>
      <c r="J8564" s="70">
        <f t="shared" si="262"/>
        <v>6.9595795894606738</v>
      </c>
      <c r="K8564" s="118">
        <f>VLOOKUP(B8564,WB.GDP.2004,'WB (WDI)'!$AU$2,FALSE)</f>
        <v>27618.892333384571</v>
      </c>
      <c r="L8564" s="112">
        <f>VLOOKUP($B8564,WB.UNEMP.2004,'WB (WDI)'!$AU$2,FALSE)</f>
        <v>3.7000000476837198</v>
      </c>
    </row>
    <row r="8565" spans="1:12" x14ac:dyDescent="0.25">
      <c r="A8565" s="103">
        <v>2004</v>
      </c>
      <c r="B8565" s="104" t="s">
        <v>259</v>
      </c>
      <c r="C8565" s="105" t="s">
        <v>260</v>
      </c>
      <c r="D8565" s="105" t="s">
        <v>240</v>
      </c>
      <c r="E8565" s="87" t="e">
        <f t="shared" si="262"/>
        <v>#N/A</v>
      </c>
      <c r="F8565" s="69" t="e">
        <f t="shared" si="262"/>
        <v>#N/A</v>
      </c>
      <c r="G8565" s="69" t="e">
        <f t="shared" si="262"/>
        <v>#N/A</v>
      </c>
      <c r="H8565" s="69" t="e">
        <f t="shared" si="262"/>
        <v>#N/A</v>
      </c>
      <c r="I8565" s="69" t="e">
        <f t="shared" si="262"/>
        <v>#N/A</v>
      </c>
      <c r="J8565" s="70" t="e">
        <f t="shared" si="262"/>
        <v>#N/A</v>
      </c>
      <c r="K8565" s="118">
        <f>VLOOKUP(B8565,WB.GDP.2004,'WB (WDI)'!$AU$2,FALSE)</f>
        <v>70616.816502691378</v>
      </c>
      <c r="L8565" s="112">
        <f>VLOOKUP($B8565,WB.UNEMP.2004,'WB (WDI)'!$AU$2,FALSE)</f>
        <v>5.9499998092651403</v>
      </c>
    </row>
    <row r="8566" spans="1:12" x14ac:dyDescent="0.25">
      <c r="A8566" s="103">
        <v>2004</v>
      </c>
      <c r="B8566" s="104" t="s">
        <v>261</v>
      </c>
      <c r="C8566" s="105" t="s">
        <v>262</v>
      </c>
      <c r="D8566" s="105" t="s">
        <v>240</v>
      </c>
      <c r="E8566" s="87" t="e">
        <f t="shared" ref="E8566:J8575" si="263">IF(ISNUMBER(VLOOKUP($B8566,EFW.2004,3,FALSE))=TRUE,VLOOKUP($B8566,EFW.2004,E$2,FALSE),NA())</f>
        <v>#N/A</v>
      </c>
      <c r="F8566" s="69" t="e">
        <f t="shared" si="263"/>
        <v>#N/A</v>
      </c>
      <c r="G8566" s="69" t="e">
        <f t="shared" si="263"/>
        <v>#N/A</v>
      </c>
      <c r="H8566" s="69" t="e">
        <f t="shared" si="263"/>
        <v>#N/A</v>
      </c>
      <c r="I8566" s="69" t="e">
        <f t="shared" si="263"/>
        <v>#N/A</v>
      </c>
      <c r="J8566" s="70" t="e">
        <f t="shared" si="263"/>
        <v>#N/A</v>
      </c>
      <c r="K8566" s="118">
        <f>VLOOKUP(B8566,WB.GDP.2004,'WB (WDI)'!$AU$2,FALSE)</f>
        <v>1902.0975765367671</v>
      </c>
      <c r="L8566" s="112">
        <f>VLOOKUP($B8566,WB.UNEMP.2004,'WB (WDI)'!$AU$2,FALSE)</f>
        <v>1.3099999427795399</v>
      </c>
    </row>
    <row r="8567" spans="1:12" x14ac:dyDescent="0.25">
      <c r="A8567" s="103">
        <v>2004</v>
      </c>
      <c r="B8567" s="104" t="s">
        <v>263</v>
      </c>
      <c r="C8567" s="105" t="s">
        <v>264</v>
      </c>
      <c r="D8567" s="105" t="s">
        <v>240</v>
      </c>
      <c r="E8567" s="87">
        <f t="shared" si="263"/>
        <v>6.1803063718266449</v>
      </c>
      <c r="F8567" s="69">
        <f t="shared" si="263"/>
        <v>7.6302545665761148</v>
      </c>
      <c r="G8567" s="69">
        <f t="shared" si="263"/>
        <v>3.5414698810387417</v>
      </c>
      <c r="H8567" s="69">
        <f t="shared" si="263"/>
        <v>7.4357240859640168</v>
      </c>
      <c r="I8567" s="69">
        <f t="shared" si="263"/>
        <v>6.7941931649101308</v>
      </c>
      <c r="J8567" s="70">
        <f t="shared" si="263"/>
        <v>5.4998901606442194</v>
      </c>
      <c r="K8567" s="118">
        <f>VLOOKUP(B8567,WB.GDP.2004,'WB (WDI)'!$AU$2,FALSE)</f>
        <v>6423.7204265012288</v>
      </c>
      <c r="L8567" s="112">
        <f>VLOOKUP($B8567,WB.UNEMP.2004,'WB (WDI)'!$AU$2,FALSE)</f>
        <v>7.3000001907348597</v>
      </c>
    </row>
    <row r="8568" spans="1:12" x14ac:dyDescent="0.25">
      <c r="A8568" s="103">
        <v>2004</v>
      </c>
      <c r="B8568" s="104" t="s">
        <v>265</v>
      </c>
      <c r="C8568" s="105" t="s">
        <v>266</v>
      </c>
      <c r="D8568" s="105" t="s">
        <v>240</v>
      </c>
      <c r="E8568" s="87" t="e">
        <f t="shared" si="263"/>
        <v>#N/A</v>
      </c>
      <c r="F8568" s="69" t="e">
        <f t="shared" si="263"/>
        <v>#N/A</v>
      </c>
      <c r="G8568" s="69" t="e">
        <f t="shared" si="263"/>
        <v>#N/A</v>
      </c>
      <c r="H8568" s="69" t="e">
        <f t="shared" si="263"/>
        <v>#N/A</v>
      </c>
      <c r="I8568" s="69" t="e">
        <f t="shared" si="263"/>
        <v>#N/A</v>
      </c>
      <c r="J8568" s="70" t="e">
        <f t="shared" si="263"/>
        <v>#N/A</v>
      </c>
      <c r="K8568" s="118">
        <f>VLOOKUP(B8568,WB.GDP.2004,'WB (WDI)'!$AU$2,FALSE)</f>
        <v>3399.3444267609657</v>
      </c>
      <c r="L8568" s="112">
        <f>VLOOKUP($B8568,WB.UNEMP.2004,'WB (WDI)'!$AU$2,FALSE)</f>
        <v>1.4900000095367401</v>
      </c>
    </row>
    <row r="8569" spans="1:12" x14ac:dyDescent="0.25">
      <c r="A8569" s="103">
        <v>2004</v>
      </c>
      <c r="B8569" s="104" t="s">
        <v>267</v>
      </c>
      <c r="C8569" s="105" t="s">
        <v>268</v>
      </c>
      <c r="D8569" s="105" t="s">
        <v>240</v>
      </c>
      <c r="E8569" s="87">
        <f t="shared" si="263"/>
        <v>6.3821678066040661</v>
      </c>
      <c r="F8569" s="69">
        <f t="shared" si="263"/>
        <v>5.414892080872737</v>
      </c>
      <c r="G8569" s="69">
        <f t="shared" si="263"/>
        <v>5.5386925732358678</v>
      </c>
      <c r="H8569" s="69">
        <f t="shared" si="263"/>
        <v>6.7435542686390235</v>
      </c>
      <c r="I8569" s="69">
        <f t="shared" si="263"/>
        <v>7.0501090019744694</v>
      </c>
      <c r="J8569" s="70">
        <f t="shared" si="263"/>
        <v>7.1635911082982346</v>
      </c>
      <c r="K8569" s="118">
        <f>VLOOKUP(B8569,WB.GDP.2004,'WB (WDI)'!$AU$2,FALSE)</f>
        <v>17538.482217670327</v>
      </c>
      <c r="L8569" s="112">
        <f>VLOOKUP($B8569,WB.UNEMP.2004,'WB (WDI)'!$AU$2,FALSE)</f>
        <v>3.53999996185303</v>
      </c>
    </row>
    <row r="8570" spans="1:12" x14ac:dyDescent="0.25">
      <c r="A8570" s="103">
        <v>2004</v>
      </c>
      <c r="B8570" s="104" t="s">
        <v>269</v>
      </c>
      <c r="C8570" s="105" t="s">
        <v>270</v>
      </c>
      <c r="D8570" s="105" t="s">
        <v>240</v>
      </c>
      <c r="E8570" s="87">
        <f t="shared" si="263"/>
        <v>4.002943419147817</v>
      </c>
      <c r="F8570" s="69">
        <f t="shared" si="263"/>
        <v>4.9786249764298933</v>
      </c>
      <c r="G8570" s="69">
        <f t="shared" si="263"/>
        <v>2.9276656390376079</v>
      </c>
      <c r="H8570" s="69">
        <f t="shared" si="263"/>
        <v>4.8596934816927941</v>
      </c>
      <c r="I8570" s="69">
        <f t="shared" si="263"/>
        <v>2.827282757985583</v>
      </c>
      <c r="J8570" s="70">
        <f t="shared" si="263"/>
        <v>4.4214502405932086</v>
      </c>
      <c r="K8570" s="118">
        <f>VLOOKUP(B8570,WB.GDP.2004,'WB (WDI)'!$AU$2,FALSE)</f>
        <v>1696.8817604074197</v>
      </c>
      <c r="L8570" s="112">
        <f>VLOOKUP($B8570,WB.UNEMP.2004,'WB (WDI)'!$AU$2,FALSE)</f>
        <v>0.81999999284744296</v>
      </c>
    </row>
    <row r="8571" spans="1:12" x14ac:dyDescent="0.25">
      <c r="A8571" s="103">
        <v>2004</v>
      </c>
      <c r="B8571" s="104" t="s">
        <v>271</v>
      </c>
      <c r="C8571" s="105" t="s">
        <v>272</v>
      </c>
      <c r="D8571" s="105" t="s">
        <v>240</v>
      </c>
      <c r="E8571" s="87">
        <f t="shared" si="263"/>
        <v>6.9632390930815102</v>
      </c>
      <c r="F8571" s="69">
        <f t="shared" si="263"/>
        <v>8.5194498742972176</v>
      </c>
      <c r="G8571" s="69">
        <f t="shared" si="263"/>
        <v>4.5655398697064378</v>
      </c>
      <c r="H8571" s="69">
        <f t="shared" si="263"/>
        <v>8.119997942162005</v>
      </c>
      <c r="I8571" s="69">
        <f t="shared" si="263"/>
        <v>6.7461314103720351</v>
      </c>
      <c r="J8571" s="70">
        <f t="shared" si="263"/>
        <v>6.8650763688698548</v>
      </c>
      <c r="K8571" s="118">
        <f>VLOOKUP(B8571,WB.GDP.2004,'WB (WDI)'!$AU$2,FALSE)</f>
        <v>4908.0588537307949</v>
      </c>
      <c r="L8571" s="112">
        <f>VLOOKUP($B8571,WB.UNEMP.2004,'WB (WDI)'!$AU$2,FALSE)</f>
        <v>3.5499999523162802</v>
      </c>
    </row>
    <row r="8572" spans="1:12" x14ac:dyDescent="0.25">
      <c r="A8572" s="103">
        <v>2004</v>
      </c>
      <c r="B8572" s="104" t="s">
        <v>273</v>
      </c>
      <c r="C8572" s="105" t="s">
        <v>274</v>
      </c>
      <c r="D8572" s="105" t="s">
        <v>240</v>
      </c>
      <c r="E8572" s="87">
        <f t="shared" si="263"/>
        <v>8.6286662234412486</v>
      </c>
      <c r="F8572" s="69">
        <f t="shared" si="263"/>
        <v>7.452318295509845</v>
      </c>
      <c r="G8572" s="69">
        <f t="shared" si="263"/>
        <v>7.7980696561983933</v>
      </c>
      <c r="H8572" s="69">
        <f t="shared" si="263"/>
        <v>9.5579383024402702</v>
      </c>
      <c r="I8572" s="69">
        <f t="shared" si="263"/>
        <v>9.465736110806656</v>
      </c>
      <c r="J8572" s="70">
        <f t="shared" si="263"/>
        <v>8.8692687522510791</v>
      </c>
      <c r="K8572" s="118">
        <f>VLOOKUP(B8572,WB.GDP.2004,'WB (WDI)'!$AU$2,FALSE)</f>
        <v>63901.716367617002</v>
      </c>
      <c r="L8572" s="112">
        <f>VLOOKUP($B8572,WB.UNEMP.2004,'WB (WDI)'!$AU$2,FALSE)</f>
        <v>5.8400001525878897</v>
      </c>
    </row>
    <row r="8573" spans="1:12" x14ac:dyDescent="0.25">
      <c r="A8573" s="103">
        <v>2004</v>
      </c>
      <c r="B8573" s="104" t="s">
        <v>275</v>
      </c>
      <c r="C8573" s="105" t="s">
        <v>276</v>
      </c>
      <c r="D8573" s="105" t="s">
        <v>240</v>
      </c>
      <c r="E8573" s="87">
        <f t="shared" si="263"/>
        <v>6.7097305998959511</v>
      </c>
      <c r="F8573" s="69">
        <f t="shared" si="263"/>
        <v>7.5490721209802416</v>
      </c>
      <c r="G8573" s="69">
        <f t="shared" si="263"/>
        <v>5.800310863792725</v>
      </c>
      <c r="H8573" s="69">
        <f t="shared" si="263"/>
        <v>7.0585075533936283</v>
      </c>
      <c r="I8573" s="69">
        <f t="shared" si="263"/>
        <v>6.3778923761161517</v>
      </c>
      <c r="J8573" s="70">
        <f t="shared" si="263"/>
        <v>6.7628700851970107</v>
      </c>
      <c r="K8573" s="118">
        <f>VLOOKUP(B8573,WB.GDP.2004,'WB (WDI)'!$AU$2,FALSE)</f>
        <v>11898.135078769108</v>
      </c>
      <c r="L8573" s="112">
        <f>VLOOKUP($B8573,WB.UNEMP.2004,'WB (WDI)'!$AU$2,FALSE)</f>
        <v>1.5099999904632599</v>
      </c>
    </row>
    <row r="8574" spans="1:12" x14ac:dyDescent="0.25">
      <c r="A8574" s="103">
        <v>2004</v>
      </c>
      <c r="B8574" s="104" t="s">
        <v>277</v>
      </c>
      <c r="C8574" s="105" t="s">
        <v>278</v>
      </c>
      <c r="D8574" s="105" t="s">
        <v>240</v>
      </c>
      <c r="E8574" s="87" t="e">
        <f t="shared" si="263"/>
        <v>#N/A</v>
      </c>
      <c r="F8574" s="69" t="e">
        <f t="shared" si="263"/>
        <v>#N/A</v>
      </c>
      <c r="G8574" s="69" t="e">
        <f t="shared" si="263"/>
        <v>#N/A</v>
      </c>
      <c r="H8574" s="69" t="e">
        <f t="shared" si="263"/>
        <v>#N/A</v>
      </c>
      <c r="I8574" s="69" t="e">
        <f t="shared" si="263"/>
        <v>#N/A</v>
      </c>
      <c r="J8574" s="70" t="e">
        <f t="shared" si="263"/>
        <v>#N/A</v>
      </c>
      <c r="K8574" s="118">
        <f>VLOOKUP(B8574,WB.GDP.2004,'WB (WDI)'!$AU$2,FALSE)</f>
        <v>2258.6080557145506</v>
      </c>
      <c r="L8574" s="112">
        <f>VLOOKUP($B8574,WB.UNEMP.2004,'WB (WDI)'!$AU$2,FALSE)</f>
        <v>3.3499999046325701</v>
      </c>
    </row>
    <row r="8575" spans="1:12" x14ac:dyDescent="0.25">
      <c r="A8575" s="103">
        <v>2004</v>
      </c>
      <c r="B8575" s="104" t="s">
        <v>279</v>
      </c>
      <c r="C8575" s="105" t="s">
        <v>280</v>
      </c>
      <c r="D8575" s="105" t="s">
        <v>240</v>
      </c>
      <c r="E8575" s="87">
        <f t="shared" si="263"/>
        <v>5.8246568497932456</v>
      </c>
      <c r="F8575" s="69">
        <f t="shared" si="263"/>
        <v>6.102415592761246</v>
      </c>
      <c r="G8575" s="69">
        <f t="shared" si="263"/>
        <v>4.9730568004973419</v>
      </c>
      <c r="H8575" s="69">
        <f t="shared" si="263"/>
        <v>6.3321915793861372</v>
      </c>
      <c r="I8575" s="69">
        <f t="shared" si="263"/>
        <v>5.536535408446146</v>
      </c>
      <c r="J8575" s="70">
        <f t="shared" si="263"/>
        <v>6.179084867875356</v>
      </c>
      <c r="K8575" s="118">
        <f>VLOOKUP(B8575,WB.GDP.2004,'WB (WDI)'!$AU$2,FALSE)</f>
        <v>3689.7324225070261</v>
      </c>
      <c r="L8575" s="112">
        <f>VLOOKUP($B8575,WB.UNEMP.2004,'WB (WDI)'!$AU$2,FALSE)</f>
        <v>2.1400001049041699</v>
      </c>
    </row>
    <row r="8576" spans="1:12" x14ac:dyDescent="0.25">
      <c r="A8576" s="103">
        <v>2004</v>
      </c>
      <c r="B8576" s="104" t="s">
        <v>281</v>
      </c>
      <c r="C8576" s="105" t="s">
        <v>282</v>
      </c>
      <c r="D8576" s="105" t="s">
        <v>240</v>
      </c>
      <c r="E8576" s="87" t="e">
        <f t="shared" ref="E8576:J8585" si="264">IF(ISNUMBER(VLOOKUP($B8576,EFW.2004,3,FALSE))=TRUE,VLOOKUP($B8576,EFW.2004,E$2,FALSE),NA())</f>
        <v>#N/A</v>
      </c>
      <c r="F8576" s="69" t="e">
        <f t="shared" si="264"/>
        <v>#N/A</v>
      </c>
      <c r="G8576" s="69" t="e">
        <f t="shared" si="264"/>
        <v>#N/A</v>
      </c>
      <c r="H8576" s="69" t="e">
        <f t="shared" si="264"/>
        <v>#N/A</v>
      </c>
      <c r="I8576" s="69" t="e">
        <f t="shared" si="264"/>
        <v>#N/A</v>
      </c>
      <c r="J8576" s="70" t="e">
        <f t="shared" si="264"/>
        <v>#N/A</v>
      </c>
      <c r="K8576" s="118">
        <f>VLOOKUP(B8576,WB.GDP.2004,'WB (WDI)'!$AU$2,FALSE)</f>
        <v>1200.2782557754454</v>
      </c>
      <c r="L8576" s="112">
        <f>VLOOKUP($B8576,WB.UNEMP.2004,'WB (WDI)'!$AU$2,FALSE)</f>
        <v>11.6099996566772</v>
      </c>
    </row>
    <row r="8577" spans="1:12" x14ac:dyDescent="0.25">
      <c r="A8577" s="103">
        <v>2004</v>
      </c>
      <c r="B8577" s="104" t="s">
        <v>283</v>
      </c>
      <c r="C8577" s="105" t="s">
        <v>284</v>
      </c>
      <c r="D8577" s="105" t="s">
        <v>240</v>
      </c>
      <c r="E8577" s="87">
        <f t="shared" si="264"/>
        <v>5.74720525198485</v>
      </c>
      <c r="F8577" s="69">
        <f t="shared" si="264"/>
        <v>8.3689462229395559</v>
      </c>
      <c r="G8577" s="69">
        <f t="shared" si="264"/>
        <v>2.6176476340367922</v>
      </c>
      <c r="H8577" s="69">
        <f t="shared" si="264"/>
        <v>6.7391569749695961</v>
      </c>
      <c r="I8577" s="69">
        <f t="shared" si="264"/>
        <v>5.1216536859232571</v>
      </c>
      <c r="J8577" s="70">
        <f t="shared" si="264"/>
        <v>5.8886217420550464</v>
      </c>
      <c r="K8577" s="118">
        <f>VLOOKUP(B8577,WB.GDP.2004,'WB (WDI)'!$AU$2,FALSE)</f>
        <v>2171.688627883444</v>
      </c>
      <c r="L8577" s="112">
        <f>VLOOKUP($B8577,WB.UNEMP.2004,'WB (WDI)'!$AU$2,FALSE)</f>
        <v>4.3000001907348597</v>
      </c>
    </row>
    <row r="8578" spans="1:12" x14ac:dyDescent="0.25">
      <c r="A8578" s="103">
        <v>2004</v>
      </c>
      <c r="B8578" s="104" t="s">
        <v>285</v>
      </c>
      <c r="C8578" s="105" t="s">
        <v>286</v>
      </c>
      <c r="D8578" s="105" t="s">
        <v>240</v>
      </c>
      <c r="E8578" s="87" t="e">
        <f t="shared" si="264"/>
        <v>#N/A</v>
      </c>
      <c r="F8578" s="69" t="e">
        <f t="shared" si="264"/>
        <v>#N/A</v>
      </c>
      <c r="G8578" s="69" t="e">
        <f t="shared" si="264"/>
        <v>#N/A</v>
      </c>
      <c r="H8578" s="69" t="e">
        <f t="shared" si="264"/>
        <v>#N/A</v>
      </c>
      <c r="I8578" s="69" t="e">
        <f t="shared" si="264"/>
        <v>#N/A</v>
      </c>
      <c r="J8578" s="70" t="e">
        <f t="shared" si="264"/>
        <v>#N/A</v>
      </c>
      <c r="K8578" s="118">
        <f>VLOOKUP(B8578,WB.GDP.2004,'WB (WDI)'!$AU$2,FALSE)</f>
        <v>5165.1249559898033</v>
      </c>
      <c r="L8578" s="112">
        <f>VLOOKUP($B8578,WB.UNEMP.2004,'WB (WDI)'!$AU$2,FALSE)</f>
        <v>2.4900000095367401</v>
      </c>
    </row>
    <row r="8579" spans="1:12" x14ac:dyDescent="0.25">
      <c r="A8579" s="103">
        <v>2004</v>
      </c>
      <c r="B8579" s="104" t="s">
        <v>287</v>
      </c>
      <c r="C8579" s="105" t="s">
        <v>288</v>
      </c>
      <c r="D8579" s="105" t="s">
        <v>240</v>
      </c>
      <c r="E8579" s="87">
        <f t="shared" si="264"/>
        <v>6.3255393848547934</v>
      </c>
      <c r="F8579" s="69">
        <f t="shared" si="264"/>
        <v>7.0822025274757578</v>
      </c>
      <c r="G8579" s="69">
        <f t="shared" si="264"/>
        <v>5.6771754833034</v>
      </c>
      <c r="H8579" s="69">
        <f t="shared" si="264"/>
        <v>6.9507480901632022</v>
      </c>
      <c r="I8579" s="69">
        <f t="shared" si="264"/>
        <v>5.3312769442983017</v>
      </c>
      <c r="J8579" s="70">
        <f t="shared" si="264"/>
        <v>6.5862938790333017</v>
      </c>
      <c r="K8579" s="118">
        <f>VLOOKUP(B8579,WB.GDP.2004,'WB (WDI)'!$AU$2,FALSE)</f>
        <v>3049.3020986679053</v>
      </c>
      <c r="L8579" s="112">
        <f>VLOOKUP($B8579,WB.UNEMP.2004,'WB (WDI)'!$AU$2,FALSE)</f>
        <v>5.7199997901916504</v>
      </c>
    </row>
    <row r="8580" spans="1:12" x14ac:dyDescent="0.25">
      <c r="A8580" s="103">
        <v>2004</v>
      </c>
      <c r="B8580" s="104" t="s">
        <v>289</v>
      </c>
      <c r="C8580" s="105" t="s">
        <v>290</v>
      </c>
      <c r="D8580" s="105" t="s">
        <v>240</v>
      </c>
      <c r="E8580" s="87">
        <f t="shared" si="264"/>
        <v>5.9164901292865117</v>
      </c>
      <c r="F8580" s="69">
        <f t="shared" si="264"/>
        <v>6.1913572518290909</v>
      </c>
      <c r="G8580" s="69">
        <f t="shared" si="264"/>
        <v>4.2508440321411474</v>
      </c>
      <c r="H8580" s="69">
        <f t="shared" si="264"/>
        <v>7.9004287556798358</v>
      </c>
      <c r="I8580" s="69">
        <f t="shared" si="264"/>
        <v>5.9013622827314087</v>
      </c>
      <c r="J8580" s="70">
        <f t="shared" si="264"/>
        <v>5.3384583240510759</v>
      </c>
      <c r="K8580" s="118">
        <f>VLOOKUP(B8580,WB.GDP.2004,'WB (WDI)'!$AU$2,FALSE)</f>
        <v>11764.096501953254</v>
      </c>
      <c r="L8580" s="112">
        <f>VLOOKUP($B8580,WB.UNEMP.2004,'WB (WDI)'!$AU$2,FALSE)</f>
        <v>10.300000190734901</v>
      </c>
    </row>
    <row r="8581" spans="1:12" x14ac:dyDescent="0.25">
      <c r="A8581" s="103">
        <v>2004</v>
      </c>
      <c r="B8581" s="104" t="s">
        <v>291</v>
      </c>
      <c r="C8581" s="105" t="s">
        <v>292</v>
      </c>
      <c r="D8581" s="105" t="s">
        <v>240</v>
      </c>
      <c r="E8581" s="87" t="e">
        <f t="shared" si="264"/>
        <v>#N/A</v>
      </c>
      <c r="F8581" s="69" t="e">
        <f t="shared" si="264"/>
        <v>#N/A</v>
      </c>
      <c r="G8581" s="69" t="e">
        <f t="shared" si="264"/>
        <v>#N/A</v>
      </c>
      <c r="H8581" s="69" t="e">
        <f t="shared" si="264"/>
        <v>#N/A</v>
      </c>
      <c r="I8581" s="69" t="e">
        <f t="shared" si="264"/>
        <v>#N/A</v>
      </c>
      <c r="J8581" s="70" t="e">
        <f t="shared" si="264"/>
        <v>#N/A</v>
      </c>
      <c r="K8581" s="118">
        <f>VLOOKUP(B8581,WB.GDP.2004,'WB (WDI)'!$AU$2,FALSE)</f>
        <v>14901.982674283867</v>
      </c>
      <c r="L8581" s="112">
        <f>VLOOKUP($B8581,WB.UNEMP.2004,'WB (WDI)'!$AU$2,FALSE)</f>
        <v>5.3600001335143999</v>
      </c>
    </row>
    <row r="8582" spans="1:12" x14ac:dyDescent="0.25">
      <c r="A8582" s="103">
        <v>2004</v>
      </c>
      <c r="B8582" s="104" t="s">
        <v>293</v>
      </c>
      <c r="C8582" s="105" t="s">
        <v>294</v>
      </c>
      <c r="D8582" s="105" t="s">
        <v>240</v>
      </c>
      <c r="E8582" s="87">
        <f t="shared" si="264"/>
        <v>6.4416744991599346</v>
      </c>
      <c r="F8582" s="69">
        <f t="shared" si="264"/>
        <v>7.8069869517489083</v>
      </c>
      <c r="G8582" s="69">
        <f t="shared" si="264"/>
        <v>5.2759297512192971</v>
      </c>
      <c r="H8582" s="69">
        <f t="shared" si="264"/>
        <v>6.7557863092894133</v>
      </c>
      <c r="I8582" s="69">
        <f t="shared" si="264"/>
        <v>6.2254060940043781</v>
      </c>
      <c r="J8582" s="70">
        <f t="shared" si="264"/>
        <v>6.1442633895376799</v>
      </c>
      <c r="K8582" s="118">
        <f>VLOOKUP(B8582,WB.GDP.2004,'WB (WDI)'!$AU$2,FALSE)</f>
        <v>1947.285710647438</v>
      </c>
      <c r="L8582" s="112">
        <f>VLOOKUP($B8582,WB.UNEMP.2004,'WB (WDI)'!$AU$2,FALSE)</f>
        <v>1.62999999523163</v>
      </c>
    </row>
    <row r="8583" spans="1:12" x14ac:dyDescent="0.25">
      <c r="A8583" s="103">
        <v>2004</v>
      </c>
      <c r="B8583" s="104" t="s">
        <v>295</v>
      </c>
      <c r="C8583" s="105" t="s">
        <v>296</v>
      </c>
      <c r="D8583" s="105" t="s">
        <v>240</v>
      </c>
      <c r="E8583" s="87">
        <f t="shared" si="264"/>
        <v>5.6765667289045991</v>
      </c>
      <c r="F8583" s="69">
        <f t="shared" si="264"/>
        <v>7.7513778231054289</v>
      </c>
      <c r="G8583" s="69">
        <f t="shared" si="264"/>
        <v>3.4672855653342882</v>
      </c>
      <c r="H8583" s="69">
        <f t="shared" si="264"/>
        <v>5.6987667501977723</v>
      </c>
      <c r="I8583" s="69">
        <f t="shared" si="264"/>
        <v>5.089739665670951</v>
      </c>
      <c r="J8583" s="70">
        <f t="shared" si="264"/>
        <v>6.3756638402145578</v>
      </c>
      <c r="K8583" s="118">
        <f>VLOOKUP(B8583,WB.GDP.2004,'WB (WDI)'!$AU$2,FALSE)</f>
        <v>3560.8118641658853</v>
      </c>
      <c r="L8583" s="112">
        <f>VLOOKUP($B8583,WB.UNEMP.2004,'WB (WDI)'!$AU$2,FALSE)</f>
        <v>0.62999999523162797</v>
      </c>
    </row>
    <row r="8584" spans="1:12" x14ac:dyDescent="0.25">
      <c r="A8584" s="103">
        <v>2004</v>
      </c>
      <c r="B8584" s="104" t="s">
        <v>297</v>
      </c>
      <c r="C8584" s="105" t="s">
        <v>298</v>
      </c>
      <c r="D8584" s="105" t="s">
        <v>240</v>
      </c>
      <c r="E8584" s="87">
        <f t="shared" si="264"/>
        <v>6.4794981500887472</v>
      </c>
      <c r="F8584" s="69">
        <f t="shared" si="264"/>
        <v>8.1201529486811825</v>
      </c>
      <c r="G8584" s="69">
        <f t="shared" si="264"/>
        <v>4.5549541209953599</v>
      </c>
      <c r="H8584" s="69">
        <f t="shared" si="264"/>
        <v>6.5083163823236099</v>
      </c>
      <c r="I8584" s="69">
        <f t="shared" si="264"/>
        <v>6.8366626157422736</v>
      </c>
      <c r="J8584" s="70">
        <f t="shared" si="264"/>
        <v>6.3774046827013144</v>
      </c>
      <c r="K8584" s="118">
        <f>VLOOKUP(B8584,WB.GDP.2004,'WB (WDI)'!$AU$2,FALSE)</f>
        <v>6589.4633144869558</v>
      </c>
      <c r="L8584" s="112">
        <f>VLOOKUP($B8584,WB.UNEMP.2004,'WB (WDI)'!$AU$2,FALSE)</f>
        <v>8.3800001144409197</v>
      </c>
    </row>
    <row r="8585" spans="1:12" x14ac:dyDescent="0.25">
      <c r="A8585" s="103">
        <v>2004</v>
      </c>
      <c r="B8585" s="104" t="s">
        <v>299</v>
      </c>
      <c r="C8585" s="105" t="s">
        <v>300</v>
      </c>
      <c r="D8585" s="105" t="s">
        <v>240</v>
      </c>
      <c r="E8585" s="87">
        <f t="shared" si="264"/>
        <v>7.6238106422944956</v>
      </c>
      <c r="F8585" s="69">
        <f t="shared" si="264"/>
        <v>8.9762121249832365</v>
      </c>
      <c r="G8585" s="69">
        <f t="shared" si="264"/>
        <v>5.4381072053089001</v>
      </c>
      <c r="H8585" s="69">
        <f t="shared" si="264"/>
        <v>9.1142564391744596</v>
      </c>
      <c r="I8585" s="69">
        <f t="shared" si="264"/>
        <v>7.6043058894820295</v>
      </c>
      <c r="J8585" s="70">
        <f t="shared" si="264"/>
        <v>6.9861715525238521</v>
      </c>
      <c r="K8585" s="118">
        <f>VLOOKUP(B8585,WB.GDP.2004,'WB (WDI)'!$AU$2,FALSE)</f>
        <v>6472.1312142132501</v>
      </c>
      <c r="L8585" s="112">
        <f>VLOOKUP($B8585,WB.UNEMP.2004,'WB (WDI)'!$AU$2,FALSE)</f>
        <v>10.539999961853001</v>
      </c>
    </row>
    <row r="8586" spans="1:12" x14ac:dyDescent="0.25">
      <c r="A8586" s="103">
        <v>2004</v>
      </c>
      <c r="B8586" s="104" t="s">
        <v>301</v>
      </c>
      <c r="C8586" s="105" t="s">
        <v>302</v>
      </c>
      <c r="D8586" s="105" t="s">
        <v>240</v>
      </c>
      <c r="E8586" s="87">
        <f t="shared" ref="E8586:J8595" si="265">IF(ISNUMBER(VLOOKUP($B8586,EFW.2004,3,FALSE))=TRUE,VLOOKUP($B8586,EFW.2004,E$2,FALSE),NA())</f>
        <v>6.2715417952425794</v>
      </c>
      <c r="F8586" s="69">
        <f t="shared" si="265"/>
        <v>6.7158699295676811</v>
      </c>
      <c r="G8586" s="69">
        <f t="shared" si="265"/>
        <v>5.2520236550558641</v>
      </c>
      <c r="H8586" s="69">
        <f t="shared" si="265"/>
        <v>7.6323940171975613</v>
      </c>
      <c r="I8586" s="69">
        <f t="shared" si="265"/>
        <v>5.552835580206132</v>
      </c>
      <c r="J8586" s="70">
        <f t="shared" si="265"/>
        <v>6.2045857941856584</v>
      </c>
      <c r="K8586" s="118">
        <f>VLOOKUP(B8586,WB.GDP.2004,'WB (WDI)'!$AU$2,FALSE)</f>
        <v>5701.9032635262893</v>
      </c>
      <c r="L8586" s="112">
        <f>VLOOKUP($B8586,WB.UNEMP.2004,'WB (WDI)'!$AU$2,FALSE)</f>
        <v>7.9899997711181596</v>
      </c>
    </row>
    <row r="8587" spans="1:12" x14ac:dyDescent="0.25">
      <c r="A8587" s="103">
        <v>2004</v>
      </c>
      <c r="B8587" s="104" t="s">
        <v>303</v>
      </c>
      <c r="C8587" s="105" t="s">
        <v>304</v>
      </c>
      <c r="D8587" s="105" t="s">
        <v>240</v>
      </c>
      <c r="E8587" s="87">
        <f t="shared" si="265"/>
        <v>7.0892344595992585</v>
      </c>
      <c r="F8587" s="69">
        <f t="shared" si="265"/>
        <v>6.4982155977730169</v>
      </c>
      <c r="G8587" s="69">
        <f t="shared" si="265"/>
        <v>4.3579924761031679</v>
      </c>
      <c r="H8587" s="69">
        <f t="shared" si="265"/>
        <v>8.7232868115738533</v>
      </c>
      <c r="I8587" s="69">
        <f t="shared" si="265"/>
        <v>7.8385290027155579</v>
      </c>
      <c r="J8587" s="70">
        <f t="shared" si="265"/>
        <v>8.0281484098306954</v>
      </c>
      <c r="K8587" s="118">
        <f>VLOOKUP(B8587,WB.GDP.2004,'WB (WDI)'!$AU$2,FALSE)</f>
        <v>47661.508938238549</v>
      </c>
      <c r="L8587" s="112">
        <f>VLOOKUP($B8587,WB.UNEMP.2004,'WB (WDI)'!$AU$2,FALSE)</f>
        <v>1.0299999713897701</v>
      </c>
    </row>
    <row r="8588" spans="1:12" x14ac:dyDescent="0.25">
      <c r="A8588" s="103">
        <v>2004</v>
      </c>
      <c r="B8588" s="104" t="s">
        <v>305</v>
      </c>
      <c r="C8588" s="105" t="s">
        <v>306</v>
      </c>
      <c r="D8588" s="105" t="s">
        <v>240</v>
      </c>
      <c r="E8588" s="87">
        <f t="shared" si="265"/>
        <v>7.7344943282319587</v>
      </c>
      <c r="F8588" s="69">
        <f t="shared" si="265"/>
        <v>7.4915849204037244</v>
      </c>
      <c r="G8588" s="69">
        <f t="shared" si="265"/>
        <v>6.101220019771854</v>
      </c>
      <c r="H8588" s="69">
        <f t="shared" si="265"/>
        <v>9.5472404575073231</v>
      </c>
      <c r="I8588" s="69">
        <f t="shared" si="265"/>
        <v>8.4451408374785117</v>
      </c>
      <c r="J8588" s="70">
        <f t="shared" si="265"/>
        <v>7.0872854059983803</v>
      </c>
      <c r="K8588" s="118">
        <f>VLOOKUP(B8588,WB.GDP.2004,'WB (WDI)'!$AU$2,FALSE)</f>
        <v>36431.928938950499</v>
      </c>
      <c r="L8588" s="112">
        <f>VLOOKUP($B8588,WB.UNEMP.2004,'WB (WDI)'!$AU$2,FALSE)</f>
        <v>4.3299999237060502</v>
      </c>
    </row>
    <row r="8589" spans="1:12" x14ac:dyDescent="0.25">
      <c r="A8589" s="103">
        <v>2004</v>
      </c>
      <c r="B8589" s="104" t="s">
        <v>307</v>
      </c>
      <c r="C8589" s="105" t="s">
        <v>308</v>
      </c>
      <c r="D8589" s="105" t="s">
        <v>240</v>
      </c>
      <c r="E8589" s="87">
        <f t="shared" si="265"/>
        <v>7.6114531064849986</v>
      </c>
      <c r="F8589" s="69">
        <f t="shared" si="265"/>
        <v>7.9835128863111153</v>
      </c>
      <c r="G8589" s="69">
        <f t="shared" si="265"/>
        <v>6.2807105417774505</v>
      </c>
      <c r="H8589" s="69">
        <f t="shared" si="265"/>
        <v>8.9465294426892861</v>
      </c>
      <c r="I8589" s="69">
        <f t="shared" si="265"/>
        <v>7.7069797139877272</v>
      </c>
      <c r="J8589" s="70">
        <f t="shared" si="265"/>
        <v>7.1395329476594105</v>
      </c>
      <c r="K8589" s="118">
        <f>VLOOKUP(B8589,WB.GDP.2004,'WB (WDI)'!$AU$2,FALSE)</f>
        <v>6632.8142646950209</v>
      </c>
      <c r="L8589" s="112">
        <f>VLOOKUP($B8589,WB.UNEMP.2004,'WB (WDI)'!$AU$2,FALSE)</f>
        <v>12.6199998855591</v>
      </c>
    </row>
    <row r="8590" spans="1:12" x14ac:dyDescent="0.25">
      <c r="A8590" s="103">
        <v>2004</v>
      </c>
      <c r="B8590" s="104" t="s">
        <v>309</v>
      </c>
      <c r="C8590" s="105" t="s">
        <v>310</v>
      </c>
      <c r="D8590" s="105" t="s">
        <v>240</v>
      </c>
      <c r="E8590" s="87" t="e">
        <f t="shared" si="265"/>
        <v>#N/A</v>
      </c>
      <c r="F8590" s="69" t="e">
        <f t="shared" si="265"/>
        <v>#N/A</v>
      </c>
      <c r="G8590" s="69" t="e">
        <f t="shared" si="265"/>
        <v>#N/A</v>
      </c>
      <c r="H8590" s="69" t="e">
        <f t="shared" si="265"/>
        <v>#N/A</v>
      </c>
      <c r="I8590" s="69" t="e">
        <f t="shared" si="265"/>
        <v>#N/A</v>
      </c>
      <c r="J8590" s="70" t="e">
        <f t="shared" si="265"/>
        <v>#N/A</v>
      </c>
      <c r="K8590" s="118">
        <f>VLOOKUP(B8590,WB.GDP.2004,'WB (WDI)'!$AU$2,FALSE)</f>
        <v>7380.6942242586374</v>
      </c>
      <c r="L8590" s="112">
        <f>VLOOKUP($B8590,WB.UNEMP.2004,'WB (WDI)'!$AU$2,FALSE)</f>
        <v>9.0100002288818395</v>
      </c>
    </row>
    <row r="8591" spans="1:12" x14ac:dyDescent="0.25">
      <c r="A8591" s="103">
        <v>2004</v>
      </c>
      <c r="B8591" s="104" t="s">
        <v>311</v>
      </c>
      <c r="C8591" s="105" t="s">
        <v>312</v>
      </c>
      <c r="D8591" s="105" t="s">
        <v>240</v>
      </c>
      <c r="E8591" s="87">
        <f t="shared" si="265"/>
        <v>7.1362302013822783</v>
      </c>
      <c r="F8591" s="69">
        <f t="shared" si="265"/>
        <v>5.8833171456147983</v>
      </c>
      <c r="G8591" s="69">
        <f t="shared" si="265"/>
        <v>5.6306530838902491</v>
      </c>
      <c r="H8591" s="69">
        <f t="shared" si="265"/>
        <v>9.3238848862635884</v>
      </c>
      <c r="I8591" s="69">
        <f t="shared" si="265"/>
        <v>8.4560330742028089</v>
      </c>
      <c r="J8591" s="70">
        <f t="shared" si="265"/>
        <v>6.3872628169399412</v>
      </c>
      <c r="K8591" s="118">
        <f>VLOOKUP(B8591,WB.GDP.2004,'WB (WDI)'!$AU$2,FALSE)</f>
        <v>30748.68231714678</v>
      </c>
      <c r="L8591" s="112">
        <f>VLOOKUP($B8591,WB.UNEMP.2004,'WB (WDI)'!$AU$2,FALSE)</f>
        <v>13.0299997329712</v>
      </c>
    </row>
    <row r="8592" spans="1:12" x14ac:dyDescent="0.25">
      <c r="A8592" s="103">
        <v>2004</v>
      </c>
      <c r="B8592" s="104" t="s">
        <v>313</v>
      </c>
      <c r="C8592" s="105" t="s">
        <v>314</v>
      </c>
      <c r="D8592" s="105" t="s">
        <v>240</v>
      </c>
      <c r="E8592" s="87">
        <f t="shared" si="265"/>
        <v>7.1881755983289128</v>
      </c>
      <c r="F8592" s="69">
        <f t="shared" si="265"/>
        <v>6.4472761565980692</v>
      </c>
      <c r="G8592" s="69">
        <f t="shared" si="265"/>
        <v>4.7360819533113139</v>
      </c>
      <c r="H8592" s="69">
        <f t="shared" si="265"/>
        <v>9.3966290229103482</v>
      </c>
      <c r="I8592" s="69">
        <f t="shared" si="265"/>
        <v>7.8596741002450301</v>
      </c>
      <c r="J8592" s="70">
        <f t="shared" si="265"/>
        <v>7.5012167585798011</v>
      </c>
      <c r="K8592" s="118">
        <f>VLOOKUP(B8592,WB.GDP.2004,'WB (WDI)'!$AU$2,FALSE)</f>
        <v>10105.455072058838</v>
      </c>
      <c r="L8592" s="112">
        <f>VLOOKUP($B8592,WB.UNEMP.2004,'WB (WDI)'!$AU$2,FALSE)</f>
        <v>14.670000076293899</v>
      </c>
    </row>
    <row r="8593" spans="1:12" x14ac:dyDescent="0.25">
      <c r="A8593" s="103">
        <v>2004</v>
      </c>
      <c r="B8593" s="104" t="s">
        <v>315</v>
      </c>
      <c r="C8593" s="105" t="s">
        <v>316</v>
      </c>
      <c r="D8593" s="105" t="s">
        <v>240</v>
      </c>
      <c r="E8593" s="87">
        <f t="shared" si="265"/>
        <v>6.8974916958358081</v>
      </c>
      <c r="F8593" s="69">
        <f t="shared" si="265"/>
        <v>5.5288160386927068</v>
      </c>
      <c r="G8593" s="69">
        <f t="shared" si="265"/>
        <v>5.2066425176963458</v>
      </c>
      <c r="H8593" s="69">
        <f t="shared" si="265"/>
        <v>8.0915294466371996</v>
      </c>
      <c r="I8593" s="69">
        <f t="shared" si="265"/>
        <v>7.7809680247857331</v>
      </c>
      <c r="J8593" s="70">
        <f t="shared" si="265"/>
        <v>7.8795024513670588</v>
      </c>
      <c r="K8593" s="118">
        <f>VLOOKUP(B8593,WB.GDP.2004,'WB (WDI)'!$AU$2,FALSE)</f>
        <v>68233.930271465171</v>
      </c>
      <c r="L8593" s="112">
        <f>VLOOKUP($B8593,WB.UNEMP.2004,'WB (WDI)'!$AU$2,FALSE)</f>
        <v>1.70000004768372</v>
      </c>
    </row>
    <row r="8594" spans="1:12" x14ac:dyDescent="0.25">
      <c r="A8594" s="103">
        <v>2004</v>
      </c>
      <c r="B8594" s="104" t="s">
        <v>317</v>
      </c>
      <c r="C8594" s="105" t="s">
        <v>318</v>
      </c>
      <c r="D8594" s="105" t="s">
        <v>240</v>
      </c>
      <c r="E8594" s="87" t="e">
        <f t="shared" si="265"/>
        <v>#N/A</v>
      </c>
      <c r="F8594" s="69" t="e">
        <f t="shared" si="265"/>
        <v>#N/A</v>
      </c>
      <c r="G8594" s="69" t="e">
        <f t="shared" si="265"/>
        <v>#N/A</v>
      </c>
      <c r="H8594" s="69" t="e">
        <f t="shared" si="265"/>
        <v>#N/A</v>
      </c>
      <c r="I8594" s="69" t="e">
        <f t="shared" si="265"/>
        <v>#N/A</v>
      </c>
      <c r="J8594" s="70" t="e">
        <f t="shared" si="265"/>
        <v>#N/A</v>
      </c>
      <c r="K8594" s="118">
        <f>VLOOKUP(B8594,WB.GDP.2004,'WB (WDI)'!$AU$2,FALSE)</f>
        <v>14283.959711569749</v>
      </c>
      <c r="L8594" s="112">
        <f>VLOOKUP($B8594,WB.UNEMP.2004,'WB (WDI)'!$AU$2,FALSE)</f>
        <v>7.8499999046325701</v>
      </c>
    </row>
    <row r="8595" spans="1:12" x14ac:dyDescent="0.25">
      <c r="A8595" s="103">
        <v>2004</v>
      </c>
      <c r="B8595" s="104" t="s">
        <v>319</v>
      </c>
      <c r="C8595" s="105" t="s">
        <v>320</v>
      </c>
      <c r="D8595" s="105" t="s">
        <v>240</v>
      </c>
      <c r="E8595" s="87">
        <f t="shared" si="265"/>
        <v>6.8673402410066968</v>
      </c>
      <c r="F8595" s="69">
        <f t="shared" si="265"/>
        <v>4.589389882874646</v>
      </c>
      <c r="G8595" s="69">
        <f t="shared" si="265"/>
        <v>4.7704767133658148</v>
      </c>
      <c r="H8595" s="69">
        <f t="shared" si="265"/>
        <v>8.5992325395417168</v>
      </c>
      <c r="I8595" s="69">
        <f t="shared" si="265"/>
        <v>8.3516009445911124</v>
      </c>
      <c r="J8595" s="70">
        <f t="shared" si="265"/>
        <v>8.0260011246601923</v>
      </c>
      <c r="K8595" s="118">
        <f>VLOOKUP(B8595,WB.GDP.2004,'WB (WDI)'!$AU$2,FALSE)</f>
        <v>31976.72389044159</v>
      </c>
      <c r="L8595" s="112">
        <f>VLOOKUP($B8595,WB.UNEMP.2004,'WB (WDI)'!$AU$2,FALSE)</f>
        <v>3.71000003814697</v>
      </c>
    </row>
    <row r="8596" spans="1:12" x14ac:dyDescent="0.25">
      <c r="A8596" s="103">
        <v>2004</v>
      </c>
      <c r="B8596" s="104" t="s">
        <v>321</v>
      </c>
      <c r="C8596" s="105" t="s">
        <v>322</v>
      </c>
      <c r="D8596" s="105" t="s">
        <v>240</v>
      </c>
      <c r="E8596" s="87" t="e">
        <f t="shared" ref="E8596:J8605" si="266">IF(ISNUMBER(VLOOKUP($B8596,EFW.2004,3,FALSE))=TRUE,VLOOKUP($B8596,EFW.2004,E$2,FALSE),NA())</f>
        <v>#N/A</v>
      </c>
      <c r="F8596" s="69" t="e">
        <f t="shared" si="266"/>
        <v>#N/A</v>
      </c>
      <c r="G8596" s="69" t="e">
        <f t="shared" si="266"/>
        <v>#N/A</v>
      </c>
      <c r="H8596" s="69" t="e">
        <f t="shared" si="266"/>
        <v>#N/A</v>
      </c>
      <c r="I8596" s="69" t="e">
        <f t="shared" si="266"/>
        <v>#N/A</v>
      </c>
      <c r="J8596" s="70" t="e">
        <f t="shared" si="266"/>
        <v>#N/A</v>
      </c>
      <c r="K8596" s="118">
        <f>VLOOKUP(B8596,WB.GDP.2004,'WB (WDI)'!$AU$2,FALSE)</f>
        <v>93748.301216255713</v>
      </c>
      <c r="L8596" s="112">
        <f>VLOOKUP($B8596,WB.UNEMP.2004,'WB (WDI)'!$AU$2,FALSE)</f>
        <v>0.70999997854232799</v>
      </c>
    </row>
    <row r="8597" spans="1:12" x14ac:dyDescent="0.25">
      <c r="A8597" s="103">
        <v>2004</v>
      </c>
      <c r="B8597" s="104" t="s">
        <v>323</v>
      </c>
      <c r="C8597" s="105" t="s">
        <v>324</v>
      </c>
      <c r="D8597" s="105" t="s">
        <v>240</v>
      </c>
      <c r="E8597" s="87" t="e">
        <f t="shared" si="266"/>
        <v>#N/A</v>
      </c>
      <c r="F8597" s="69" t="e">
        <f t="shared" si="266"/>
        <v>#N/A</v>
      </c>
      <c r="G8597" s="69" t="e">
        <f t="shared" si="266"/>
        <v>#N/A</v>
      </c>
      <c r="H8597" s="69" t="e">
        <f t="shared" si="266"/>
        <v>#N/A</v>
      </c>
      <c r="I8597" s="69" t="e">
        <f t="shared" si="266"/>
        <v>#N/A</v>
      </c>
      <c r="J8597" s="70" t="e">
        <f t="shared" si="266"/>
        <v>#N/A</v>
      </c>
      <c r="K8597" s="118">
        <f>VLOOKUP(B8597,WB.GDP.2004,'WB (WDI)'!$AU$2,FALSE)</f>
        <v>43210.257432631872</v>
      </c>
      <c r="L8597" s="112">
        <f>VLOOKUP($B8597,WB.UNEMP.2004,'WB (WDI)'!$AU$2,FALSE)</f>
        <v>5.8200001716613796</v>
      </c>
    </row>
    <row r="8598" spans="1:12" x14ac:dyDescent="0.25">
      <c r="A8598" s="103">
        <v>2004</v>
      </c>
      <c r="B8598" s="104" t="s">
        <v>325</v>
      </c>
      <c r="C8598" s="105" t="s">
        <v>326</v>
      </c>
      <c r="D8598" s="105" t="s">
        <v>240</v>
      </c>
      <c r="E8598" s="87" t="e">
        <f t="shared" si="266"/>
        <v>#N/A</v>
      </c>
      <c r="F8598" s="69" t="e">
        <f t="shared" si="266"/>
        <v>#N/A</v>
      </c>
      <c r="G8598" s="69" t="e">
        <f t="shared" si="266"/>
        <v>#N/A</v>
      </c>
      <c r="H8598" s="69" t="e">
        <f t="shared" si="266"/>
        <v>#N/A</v>
      </c>
      <c r="I8598" s="69" t="e">
        <f t="shared" si="266"/>
        <v>#N/A</v>
      </c>
      <c r="J8598" s="70" t="e">
        <f t="shared" si="266"/>
        <v>#N/A</v>
      </c>
      <c r="K8598" s="118">
        <f>VLOOKUP(B8598,WB.GDP.2004,'WB (WDI)'!$AU$2,FALSE)</f>
        <v>4485.525457710336</v>
      </c>
      <c r="L8598" s="112">
        <f>VLOOKUP($B8598,WB.UNEMP.2004,'WB (WDI)'!$AU$2,FALSE)</f>
        <v>23.219999313354499</v>
      </c>
    </row>
    <row r="8599" spans="1:12" x14ac:dyDescent="0.25">
      <c r="A8599" s="103">
        <v>2004</v>
      </c>
      <c r="B8599" s="104" t="s">
        <v>327</v>
      </c>
      <c r="C8599" s="105" t="s">
        <v>328</v>
      </c>
      <c r="D8599" s="105" t="s">
        <v>240</v>
      </c>
      <c r="E8599" s="87">
        <f t="shared" si="266"/>
        <v>5.3763482686925581</v>
      </c>
      <c r="F8599" s="69">
        <f t="shared" si="266"/>
        <v>5.1884132290279883</v>
      </c>
      <c r="G8599" s="69">
        <f t="shared" si="266"/>
        <v>3.8833101760308844</v>
      </c>
      <c r="H8599" s="69">
        <f t="shared" si="266"/>
        <v>7.6858735451602369</v>
      </c>
      <c r="I8599" s="69">
        <f t="shared" si="266"/>
        <v>4.7127873821990161</v>
      </c>
      <c r="J8599" s="70">
        <f t="shared" si="266"/>
        <v>5.41135701104466</v>
      </c>
      <c r="K8599" s="118" t="e">
        <f>VLOOKUP(B8599,WB.GDP.2004,'WB (WDI)'!$AU$2,FALSE)</f>
        <v>#N/A</v>
      </c>
      <c r="L8599" s="112">
        <f>VLOOKUP($B8599,WB.UNEMP.2004,'WB (WDI)'!$AU$2,FALSE)</f>
        <v>9.5900001525878906</v>
      </c>
    </row>
    <row r="8600" spans="1:12" x14ac:dyDescent="0.25">
      <c r="A8600" s="103">
        <v>2004</v>
      </c>
      <c r="B8600" s="104" t="s">
        <v>329</v>
      </c>
      <c r="C8600" s="105" t="s">
        <v>330</v>
      </c>
      <c r="D8600" s="105" t="s">
        <v>240</v>
      </c>
      <c r="E8600" s="87">
        <f t="shared" si="266"/>
        <v>6.3206126218871956</v>
      </c>
      <c r="F8600" s="69">
        <f t="shared" si="266"/>
        <v>8.0921607968396003</v>
      </c>
      <c r="G8600" s="69">
        <f t="shared" si="266"/>
        <v>6.011089828751623</v>
      </c>
      <c r="H8600" s="69">
        <f t="shared" si="266"/>
        <v>5.0482871806460912</v>
      </c>
      <c r="I8600" s="69">
        <f t="shared" si="266"/>
        <v>7.2590226799130635</v>
      </c>
      <c r="J8600" s="70">
        <f t="shared" si="266"/>
        <v>5.192502623285602</v>
      </c>
      <c r="K8600" s="118">
        <f>VLOOKUP(B8600,WB.GDP.2004,'WB (WDI)'!$AU$2,FALSE)</f>
        <v>17023.055428187377</v>
      </c>
      <c r="L8600" s="112">
        <f>VLOOKUP($B8600,WB.UNEMP.2004,'WB (WDI)'!$AU$2,FALSE)</f>
        <v>10.8400001525879</v>
      </c>
    </row>
    <row r="8601" spans="1:12" x14ac:dyDescent="0.25">
      <c r="A8601" s="103">
        <v>2004</v>
      </c>
      <c r="B8601" s="104" t="s">
        <v>331</v>
      </c>
      <c r="C8601" s="105" t="s">
        <v>332</v>
      </c>
      <c r="D8601" s="105" t="s">
        <v>240</v>
      </c>
      <c r="E8601" s="87">
        <f t="shared" si="266"/>
        <v>7.2010978212145229</v>
      </c>
      <c r="F8601" s="69">
        <f t="shared" si="266"/>
        <v>6.7876504211754423</v>
      </c>
      <c r="G8601" s="69">
        <f t="shared" si="266"/>
        <v>5.2751317613360884</v>
      </c>
      <c r="H8601" s="69">
        <f t="shared" si="266"/>
        <v>7.8035529338013276</v>
      </c>
      <c r="I8601" s="69">
        <f t="shared" si="266"/>
        <v>8.4828993353090212</v>
      </c>
      <c r="J8601" s="70">
        <f t="shared" si="266"/>
        <v>7.6562546544507342</v>
      </c>
      <c r="K8601" s="118">
        <f>VLOOKUP(B8601,WB.GDP.2004,'WB (WDI)'!$AU$2,FALSE)</f>
        <v>97758.023345477573</v>
      </c>
      <c r="L8601" s="112">
        <f>VLOOKUP($B8601,WB.UNEMP.2004,'WB (WDI)'!$AU$2,FALSE)</f>
        <v>2.9000000953674299</v>
      </c>
    </row>
    <row r="8602" spans="1:12" x14ac:dyDescent="0.25">
      <c r="A8602" s="103">
        <v>2004</v>
      </c>
      <c r="B8602" s="104" t="s">
        <v>333</v>
      </c>
      <c r="C8602" s="105" t="s">
        <v>334</v>
      </c>
      <c r="D8602" s="105" t="s">
        <v>240</v>
      </c>
      <c r="E8602" s="87" t="e">
        <f t="shared" si="266"/>
        <v>#N/A</v>
      </c>
      <c r="F8602" s="69" t="e">
        <f t="shared" si="266"/>
        <v>#N/A</v>
      </c>
      <c r="G8602" s="69" t="e">
        <f t="shared" si="266"/>
        <v>#N/A</v>
      </c>
      <c r="H8602" s="69" t="e">
        <f t="shared" si="266"/>
        <v>#N/A</v>
      </c>
      <c r="I8602" s="69" t="e">
        <f t="shared" si="266"/>
        <v>#N/A</v>
      </c>
      <c r="J8602" s="70" t="e">
        <f t="shared" si="266"/>
        <v>#N/A</v>
      </c>
      <c r="K8602" s="118" t="e">
        <f>VLOOKUP(B8602,WB.GDP.2004,'WB (WDI)'!$AU$2,FALSE)</f>
        <v>#N/A</v>
      </c>
      <c r="L8602" s="112">
        <f>VLOOKUP($B8602,WB.UNEMP.2004,'WB (WDI)'!$AU$2,FALSE)</f>
        <v>12.1199998855591</v>
      </c>
    </row>
    <row r="8603" spans="1:12" x14ac:dyDescent="0.25">
      <c r="A8603" s="103">
        <v>2004</v>
      </c>
      <c r="B8603" s="104" t="s">
        <v>335</v>
      </c>
      <c r="C8603" s="105" t="s">
        <v>336</v>
      </c>
      <c r="D8603" s="105" t="s">
        <v>337</v>
      </c>
      <c r="E8603" s="87" t="e">
        <f t="shared" si="266"/>
        <v>#N/A</v>
      </c>
      <c r="F8603" s="69" t="e">
        <f t="shared" si="266"/>
        <v>#N/A</v>
      </c>
      <c r="G8603" s="69" t="e">
        <f t="shared" si="266"/>
        <v>#N/A</v>
      </c>
      <c r="H8603" s="69" t="e">
        <f t="shared" si="266"/>
        <v>#N/A</v>
      </c>
      <c r="I8603" s="69" t="e">
        <f t="shared" si="266"/>
        <v>#N/A</v>
      </c>
      <c r="J8603" s="70" t="e">
        <f t="shared" si="266"/>
        <v>#N/A</v>
      </c>
      <c r="K8603" s="118">
        <f>VLOOKUP(B8603,WB.GDP.2004,'WB (WDI)'!$AU$2,FALSE)</f>
        <v>10839.956272816455</v>
      </c>
      <c r="L8603" s="112">
        <f>VLOOKUP($B8603,WB.UNEMP.2004,'WB (WDI)'!$AU$2,FALSE)</f>
        <v>9.1599998474121094</v>
      </c>
    </row>
    <row r="8604" spans="1:12" x14ac:dyDescent="0.25">
      <c r="A8604" s="103">
        <v>2004</v>
      </c>
      <c r="B8604" s="104" t="s">
        <v>338</v>
      </c>
      <c r="C8604" s="105" t="s">
        <v>339</v>
      </c>
      <c r="D8604" s="105" t="s">
        <v>337</v>
      </c>
      <c r="E8604" s="87">
        <f t="shared" si="266"/>
        <v>7.0489438965102611</v>
      </c>
      <c r="F8604" s="69">
        <f t="shared" si="266"/>
        <v>6.6893159436359664</v>
      </c>
      <c r="G8604" s="69">
        <f t="shared" si="266"/>
        <v>5.4956596392361501</v>
      </c>
      <c r="H8604" s="69">
        <f t="shared" si="266"/>
        <v>8.7016575364375655</v>
      </c>
      <c r="I8604" s="69">
        <f t="shared" si="266"/>
        <v>7.1741941925649231</v>
      </c>
      <c r="J8604" s="70">
        <f t="shared" si="266"/>
        <v>7.1838921706766987</v>
      </c>
      <c r="K8604" s="118">
        <f>VLOOKUP(B8604,WB.GDP.2004,'WB (WDI)'!$AU$2,FALSE)</f>
        <v>13339.570055870503</v>
      </c>
      <c r="L8604" s="112">
        <f>VLOOKUP($B8604,WB.UNEMP.2004,'WB (WDI)'!$AU$2,FALSE)</f>
        <v>12.039999961853001</v>
      </c>
    </row>
    <row r="8605" spans="1:12" x14ac:dyDescent="0.25">
      <c r="A8605" s="103">
        <v>2004</v>
      </c>
      <c r="B8605" s="104" t="s">
        <v>340</v>
      </c>
      <c r="C8605" s="105" t="s">
        <v>341</v>
      </c>
      <c r="D8605" s="105" t="s">
        <v>337</v>
      </c>
      <c r="E8605" s="87">
        <f t="shared" si="266"/>
        <v>7.3438858176868553</v>
      </c>
      <c r="F8605" s="69">
        <f t="shared" si="266"/>
        <v>6.0233584150128721</v>
      </c>
      <c r="G8605" s="69">
        <f t="shared" si="266"/>
        <v>6.2287756515035282</v>
      </c>
      <c r="H8605" s="69">
        <f t="shared" si="266"/>
        <v>9.0020667961036018</v>
      </c>
      <c r="I8605" s="69">
        <f t="shared" si="266"/>
        <v>8.349507703345374</v>
      </c>
      <c r="J8605" s="70">
        <f t="shared" si="266"/>
        <v>7.1157205224689006</v>
      </c>
      <c r="K8605" s="118">
        <f>VLOOKUP(B8605,WB.GDP.2004,'WB (WDI)'!$AU$2,FALSE)</f>
        <v>28633.395536473054</v>
      </c>
      <c r="L8605" s="112">
        <f>VLOOKUP($B8605,WB.UNEMP.2004,'WB (WDI)'!$AU$2,FALSE)</f>
        <v>8.2100000381469709</v>
      </c>
    </row>
    <row r="8606" spans="1:12" x14ac:dyDescent="0.25">
      <c r="A8606" s="103">
        <v>2004</v>
      </c>
      <c r="B8606" s="104" t="s">
        <v>342</v>
      </c>
      <c r="C8606" s="105" t="s">
        <v>343</v>
      </c>
      <c r="D8606" s="105" t="s">
        <v>337</v>
      </c>
      <c r="E8606" s="87">
        <f t="shared" ref="E8606:J8615" si="267">IF(ISNUMBER(VLOOKUP($B8606,EFW.2004,3,FALSE))=TRUE,VLOOKUP($B8606,EFW.2004,E$2,FALSE),NA())</f>
        <v>7.4807842625209542</v>
      </c>
      <c r="F8606" s="69">
        <f t="shared" si="267"/>
        <v>5.8421278851199183</v>
      </c>
      <c r="G8606" s="69">
        <f t="shared" si="267"/>
        <v>6.3691394233830332</v>
      </c>
      <c r="H8606" s="69">
        <f t="shared" si="267"/>
        <v>9.283145028302247</v>
      </c>
      <c r="I8606" s="69">
        <f t="shared" si="267"/>
        <v>8.3718590795873755</v>
      </c>
      <c r="J8606" s="70">
        <f t="shared" si="267"/>
        <v>7.5376498962122014</v>
      </c>
      <c r="K8606" s="118">
        <f>VLOOKUP(B8606,WB.GDP.2004,'WB (WDI)'!$AU$2,FALSE)</f>
        <v>23392.32789321267</v>
      </c>
      <c r="L8606" s="112">
        <f>VLOOKUP($B8606,WB.UNEMP.2004,'WB (WDI)'!$AU$2,FALSE)</f>
        <v>5.8299999237060502</v>
      </c>
    </row>
    <row r="8607" spans="1:12" x14ac:dyDescent="0.25">
      <c r="A8607" s="103">
        <v>2004</v>
      </c>
      <c r="B8607" s="104" t="s">
        <v>344</v>
      </c>
      <c r="C8607" s="105" t="s">
        <v>345</v>
      </c>
      <c r="D8607" s="105" t="s">
        <v>337</v>
      </c>
      <c r="E8607" s="87">
        <f t="shared" si="267"/>
        <v>6.9621215815331938</v>
      </c>
      <c r="F8607" s="69">
        <f t="shared" si="267"/>
        <v>5.5375526485678304</v>
      </c>
      <c r="G8607" s="69">
        <f t="shared" si="267"/>
        <v>5.9128433007123249</v>
      </c>
      <c r="H8607" s="69">
        <f t="shared" si="267"/>
        <v>9.1494618170320869</v>
      </c>
      <c r="I8607" s="69">
        <f t="shared" si="267"/>
        <v>7.3195134658696528</v>
      </c>
      <c r="J8607" s="70">
        <f t="shared" si="267"/>
        <v>6.8912366754840768</v>
      </c>
      <c r="K8607" s="118">
        <f>VLOOKUP(B8607,WB.GDP.2004,'WB (WDI)'!$AU$2,FALSE)</f>
        <v>18346.217797101697</v>
      </c>
      <c r="L8607" s="112">
        <f>VLOOKUP($B8607,WB.UNEMP.2004,'WB (WDI)'!$AU$2,FALSE)</f>
        <v>19.069999694824201</v>
      </c>
    </row>
    <row r="8608" spans="1:12" x14ac:dyDescent="0.25">
      <c r="A8608" s="103">
        <v>2004</v>
      </c>
      <c r="B8608" s="104" t="s">
        <v>346</v>
      </c>
      <c r="C8608" s="105" t="s">
        <v>347</v>
      </c>
      <c r="D8608" s="105" t="s">
        <v>337</v>
      </c>
      <c r="E8608" s="87" t="e">
        <f t="shared" si="267"/>
        <v>#N/A</v>
      </c>
      <c r="F8608" s="69" t="e">
        <f t="shared" si="267"/>
        <v>#N/A</v>
      </c>
      <c r="G8608" s="69" t="e">
        <f t="shared" si="267"/>
        <v>#N/A</v>
      </c>
      <c r="H8608" s="69" t="e">
        <f t="shared" si="267"/>
        <v>#N/A</v>
      </c>
      <c r="I8608" s="69" t="e">
        <f t="shared" si="267"/>
        <v>#N/A</v>
      </c>
      <c r="J8608" s="70" t="e">
        <f t="shared" si="267"/>
        <v>#N/A</v>
      </c>
      <c r="K8608" s="118">
        <f>VLOOKUP(B8608,WB.GDP.2004,'WB (WDI)'!$AU$2,FALSE)</f>
        <v>6710.4691206135558</v>
      </c>
      <c r="L8608" s="112">
        <f>VLOOKUP($B8608,WB.UNEMP.2004,'WB (WDI)'!$AU$2,FALSE)</f>
        <v>8.1700000762939506</v>
      </c>
    </row>
    <row r="8609" spans="1:12" x14ac:dyDescent="0.25">
      <c r="A8609" s="103">
        <v>2004</v>
      </c>
      <c r="B8609" s="104" t="s">
        <v>348</v>
      </c>
      <c r="C8609" s="105" t="s">
        <v>349</v>
      </c>
      <c r="D8609" s="105" t="s">
        <v>337</v>
      </c>
      <c r="E8609" s="87">
        <f t="shared" si="267"/>
        <v>6.6915352921664581</v>
      </c>
      <c r="F8609" s="69">
        <f t="shared" si="267"/>
        <v>7.2530986147107512</v>
      </c>
      <c r="G8609" s="69">
        <f t="shared" si="267"/>
        <v>5.4686586889561308</v>
      </c>
      <c r="H8609" s="69">
        <f t="shared" si="267"/>
        <v>6.5388488755993368</v>
      </c>
      <c r="I8609" s="69">
        <f t="shared" si="267"/>
        <v>7.3985340309357452</v>
      </c>
      <c r="J8609" s="70">
        <f t="shared" si="267"/>
        <v>6.7985362506303249</v>
      </c>
      <c r="K8609" s="118">
        <f>VLOOKUP(B8609,WB.GDP.2004,'WB (WDI)'!$AU$2,FALSE)</f>
        <v>15974.873026046611</v>
      </c>
      <c r="L8609" s="112">
        <f>VLOOKUP($B8609,WB.UNEMP.2004,'WB (WDI)'!$AU$2,FALSE)</f>
        <v>7.7199997901916504</v>
      </c>
    </row>
    <row r="8610" spans="1:12" x14ac:dyDescent="0.25">
      <c r="A8610" s="103">
        <v>2004</v>
      </c>
      <c r="B8610" s="104" t="s">
        <v>350</v>
      </c>
      <c r="C8610" s="105" t="s">
        <v>351</v>
      </c>
      <c r="D8610" s="105" t="s">
        <v>337</v>
      </c>
      <c r="E8610" s="87">
        <f t="shared" si="267"/>
        <v>6.0650971253118602</v>
      </c>
      <c r="F8610" s="69">
        <f t="shared" si="267"/>
        <v>6.6059551845427578</v>
      </c>
      <c r="G8610" s="69">
        <f t="shared" si="267"/>
        <v>5.2448088596261275</v>
      </c>
      <c r="H8610" s="69">
        <f t="shared" si="267"/>
        <v>6.0116010818019863</v>
      </c>
      <c r="I8610" s="69">
        <f t="shared" si="267"/>
        <v>6.1286733649352527</v>
      </c>
      <c r="J8610" s="70">
        <f t="shared" si="267"/>
        <v>6.3344471356531757</v>
      </c>
      <c r="K8610" s="118">
        <f>VLOOKUP(B8610,WB.GDP.2004,'WB (WDI)'!$AU$2,FALSE)</f>
        <v>18823.086779827099</v>
      </c>
      <c r="L8610" s="112">
        <f>VLOOKUP($B8610,WB.UNEMP.2004,'WB (WDI)'!$AU$2,FALSE)</f>
        <v>7.7600002288818404</v>
      </c>
    </row>
    <row r="8611" spans="1:12" x14ac:dyDescent="0.25">
      <c r="A8611" s="103">
        <v>2004</v>
      </c>
      <c r="B8611" s="104" t="s">
        <v>352</v>
      </c>
      <c r="C8611" s="105" t="s">
        <v>353</v>
      </c>
      <c r="D8611" s="105" t="s">
        <v>337</v>
      </c>
      <c r="E8611" s="87">
        <f t="shared" si="267"/>
        <v>7.5860724532400186</v>
      </c>
      <c r="F8611" s="69">
        <f t="shared" si="267"/>
        <v>6.7992961558867391</v>
      </c>
      <c r="G8611" s="69">
        <f t="shared" si="267"/>
        <v>6.5038628443542628</v>
      </c>
      <c r="H8611" s="69">
        <f t="shared" si="267"/>
        <v>8.7722763851574417</v>
      </c>
      <c r="I8611" s="69">
        <f t="shared" si="267"/>
        <v>8.0060525897044403</v>
      </c>
      <c r="J8611" s="70">
        <f t="shared" si="267"/>
        <v>7.8488742910972142</v>
      </c>
      <c r="K8611" s="118">
        <f>VLOOKUP(B8611,WB.GDP.2004,'WB (WDI)'!$AU$2,FALSE)</f>
        <v>18887.266826783816</v>
      </c>
      <c r="L8611" s="112">
        <f>VLOOKUP($B8611,WB.UNEMP.2004,'WB (WDI)'!$AU$2,FALSE)</f>
        <v>18.600000381469702</v>
      </c>
    </row>
    <row r="8612" spans="1:12" x14ac:dyDescent="0.25">
      <c r="A8612" s="103">
        <v>2004</v>
      </c>
      <c r="B8612" s="104" t="s">
        <v>354</v>
      </c>
      <c r="C8612" s="105" t="s">
        <v>355</v>
      </c>
      <c r="D8612" s="105" t="s">
        <v>337</v>
      </c>
      <c r="E8612" s="87">
        <f t="shared" si="267"/>
        <v>5.8003913902871203</v>
      </c>
      <c r="F8612" s="69">
        <f t="shared" si="267"/>
        <v>6.7400352895203639</v>
      </c>
      <c r="G8612" s="69">
        <f t="shared" si="267"/>
        <v>5.1558464858428401</v>
      </c>
      <c r="H8612" s="69">
        <f t="shared" si="267"/>
        <v>5.1225446704614566</v>
      </c>
      <c r="I8612" s="69">
        <f t="shared" si="267"/>
        <v>6.2076390793758307</v>
      </c>
      <c r="J8612" s="70">
        <f t="shared" si="267"/>
        <v>5.7758914262351126</v>
      </c>
      <c r="K8612" s="118">
        <f>VLOOKUP(B8612,WB.GDP.2004,'WB (WDI)'!$AU$2,FALSE)</f>
        <v>10561.009526470199</v>
      </c>
      <c r="L8612" s="112">
        <f>VLOOKUP($B8612,WB.UNEMP.2004,'WB (WDI)'!$AU$2,FALSE)</f>
        <v>8.5900001525878906</v>
      </c>
    </row>
    <row r="8613" spans="1:12" x14ac:dyDescent="0.25">
      <c r="A8613" s="103">
        <v>2004</v>
      </c>
      <c r="B8613" s="104" t="s">
        <v>356</v>
      </c>
      <c r="C8613" s="105" t="s">
        <v>357</v>
      </c>
      <c r="D8613" s="105" t="s">
        <v>337</v>
      </c>
      <c r="E8613" s="87" t="e">
        <f t="shared" si="267"/>
        <v>#N/A</v>
      </c>
      <c r="F8613" s="69" t="e">
        <f t="shared" si="267"/>
        <v>#N/A</v>
      </c>
      <c r="G8613" s="69" t="e">
        <f t="shared" si="267"/>
        <v>#N/A</v>
      </c>
      <c r="H8613" s="69" t="e">
        <f t="shared" si="267"/>
        <v>#N/A</v>
      </c>
      <c r="I8613" s="69" t="e">
        <f t="shared" si="267"/>
        <v>#N/A</v>
      </c>
      <c r="J8613" s="70" t="e">
        <f t="shared" si="267"/>
        <v>#N/A</v>
      </c>
      <c r="K8613" s="118" t="e">
        <f>VLOOKUP(B8613,WB.GDP.2004,'WB (WDI)'!$AU$2,FALSE)</f>
        <v>#N/A</v>
      </c>
      <c r="L8613" s="112" t="e">
        <f>VLOOKUP($B8613,WB.UNEMP.2004,'WB (WDI)'!$AU$2,FALSE)</f>
        <v>#N/A</v>
      </c>
    </row>
    <row r="8614" spans="1:12" x14ac:dyDescent="0.25">
      <c r="A8614" s="103">
        <v>2004</v>
      </c>
      <c r="B8614" s="104" t="s">
        <v>358</v>
      </c>
      <c r="C8614" s="105" t="s">
        <v>359</v>
      </c>
      <c r="D8614" s="105" t="s">
        <v>337</v>
      </c>
      <c r="E8614" s="87">
        <f t="shared" si="267"/>
        <v>8.0477899253661693</v>
      </c>
      <c r="F8614" s="69">
        <f t="shared" si="267"/>
        <v>4.7175809361514727</v>
      </c>
      <c r="G8614" s="69">
        <f t="shared" si="267"/>
        <v>8.3523772333958721</v>
      </c>
      <c r="H8614" s="69">
        <f t="shared" si="267"/>
        <v>9.6465865136276516</v>
      </c>
      <c r="I8614" s="69">
        <f t="shared" si="267"/>
        <v>9.0066454366091424</v>
      </c>
      <c r="J8614" s="70">
        <f t="shared" si="267"/>
        <v>8.5157595070467096</v>
      </c>
      <c r="K8614" s="118">
        <f>VLOOKUP(B8614,WB.GDP.2004,'WB (WDI)'!$AU$2,FALSE)</f>
        <v>50607.628970660917</v>
      </c>
      <c r="L8614" s="112">
        <f>VLOOKUP($B8614,WB.UNEMP.2004,'WB (WDI)'!$AU$2,FALSE)</f>
        <v>5.1999998092651403</v>
      </c>
    </row>
    <row r="8615" spans="1:12" x14ac:dyDescent="0.25">
      <c r="A8615" s="103">
        <v>2004</v>
      </c>
      <c r="B8615" s="104" t="s">
        <v>360</v>
      </c>
      <c r="C8615" s="105" t="s">
        <v>361</v>
      </c>
      <c r="D8615" s="105" t="s">
        <v>337</v>
      </c>
      <c r="E8615" s="87">
        <f t="shared" si="267"/>
        <v>8.0513438579437828</v>
      </c>
      <c r="F8615" s="69">
        <f t="shared" si="267"/>
        <v>7.1134131893183792</v>
      </c>
      <c r="G8615" s="69">
        <f t="shared" si="267"/>
        <v>6.8695315062685047</v>
      </c>
      <c r="H8615" s="69">
        <f t="shared" si="267"/>
        <v>9.5324579116167047</v>
      </c>
      <c r="I8615" s="69">
        <f t="shared" si="267"/>
        <v>8.7825861382998767</v>
      </c>
      <c r="J8615" s="70">
        <f t="shared" si="267"/>
        <v>7.9587305442154461</v>
      </c>
      <c r="K8615" s="118">
        <f>VLOOKUP(B8615,WB.GDP.2004,'WB (WDI)'!$AU$2,FALSE)</f>
        <v>23763.988944182183</v>
      </c>
      <c r="L8615" s="112">
        <f>VLOOKUP($B8615,WB.UNEMP.2004,'WB (WDI)'!$AU$2,FALSE)</f>
        <v>10.25</v>
      </c>
    </row>
    <row r="8616" spans="1:12" x14ac:dyDescent="0.25">
      <c r="A8616" s="103">
        <v>2004</v>
      </c>
      <c r="B8616" s="104" t="s">
        <v>362</v>
      </c>
      <c r="C8616" s="105" t="s">
        <v>363</v>
      </c>
      <c r="D8616" s="105" t="s">
        <v>337</v>
      </c>
      <c r="E8616" s="87" t="e">
        <f t="shared" ref="E8616:J8625" si="268">IF(ISNUMBER(VLOOKUP($B8616,EFW.2004,3,FALSE))=TRUE,VLOOKUP($B8616,EFW.2004,E$2,FALSE),NA())</f>
        <v>#N/A</v>
      </c>
      <c r="F8616" s="69" t="e">
        <f t="shared" si="268"/>
        <v>#N/A</v>
      </c>
      <c r="G8616" s="69" t="e">
        <f t="shared" si="268"/>
        <v>#N/A</v>
      </c>
      <c r="H8616" s="69" t="e">
        <f t="shared" si="268"/>
        <v>#N/A</v>
      </c>
      <c r="I8616" s="69" t="e">
        <f t="shared" si="268"/>
        <v>#N/A</v>
      </c>
      <c r="J8616" s="70" t="e">
        <f t="shared" si="268"/>
        <v>#N/A</v>
      </c>
      <c r="K8616" s="118" t="e">
        <f>VLOOKUP(B8616,WB.GDP.2004,'WB (WDI)'!$AU$2,FALSE)</f>
        <v>#N/A</v>
      </c>
      <c r="L8616" s="112" t="e">
        <f>VLOOKUP($B8616,WB.UNEMP.2004,'WB (WDI)'!$AU$2,FALSE)</f>
        <v>#N/A</v>
      </c>
    </row>
    <row r="8617" spans="1:12" x14ac:dyDescent="0.25">
      <c r="A8617" s="103">
        <v>2004</v>
      </c>
      <c r="B8617" s="104" t="s">
        <v>364</v>
      </c>
      <c r="C8617" s="105" t="s">
        <v>365</v>
      </c>
      <c r="D8617" s="105" t="s">
        <v>337</v>
      </c>
      <c r="E8617" s="87">
        <f t="shared" si="268"/>
        <v>7.9570886620455257</v>
      </c>
      <c r="F8617" s="69">
        <f t="shared" si="268"/>
        <v>5.173983288841721</v>
      </c>
      <c r="G8617" s="69">
        <f t="shared" si="268"/>
        <v>8.2667826191068627</v>
      </c>
      <c r="H8617" s="69">
        <f t="shared" si="268"/>
        <v>9.6622085301270833</v>
      </c>
      <c r="I8617" s="69">
        <f t="shared" si="268"/>
        <v>8.8493602613343221</v>
      </c>
      <c r="J8617" s="70">
        <f t="shared" si="268"/>
        <v>7.8331086108176367</v>
      </c>
      <c r="K8617" s="118">
        <f>VLOOKUP(B8617,WB.GDP.2004,'WB (WDI)'!$AU$2,FALSE)</f>
        <v>43760.279145750181</v>
      </c>
      <c r="L8617" s="112">
        <f>VLOOKUP($B8617,WB.UNEMP.2004,'WB (WDI)'!$AU$2,FALSE)</f>
        <v>10.3599996566772</v>
      </c>
    </row>
    <row r="8618" spans="1:12" x14ac:dyDescent="0.25">
      <c r="A8618" s="103">
        <v>2004</v>
      </c>
      <c r="B8618" s="104" t="s">
        <v>366</v>
      </c>
      <c r="C8618" s="105" t="s">
        <v>367</v>
      </c>
      <c r="D8618" s="105" t="s">
        <v>337</v>
      </c>
      <c r="E8618" s="87" t="e">
        <f t="shared" si="268"/>
        <v>#N/A</v>
      </c>
      <c r="F8618" s="69" t="e">
        <f t="shared" si="268"/>
        <v>#N/A</v>
      </c>
      <c r="G8618" s="69" t="e">
        <f t="shared" si="268"/>
        <v>#N/A</v>
      </c>
      <c r="H8618" s="69" t="e">
        <f t="shared" si="268"/>
        <v>#N/A</v>
      </c>
      <c r="I8618" s="69" t="e">
        <f t="shared" si="268"/>
        <v>#N/A</v>
      </c>
      <c r="J8618" s="70" t="e">
        <f t="shared" si="268"/>
        <v>#N/A</v>
      </c>
      <c r="K8618" s="118" t="e">
        <f>VLOOKUP(B8618,WB.GDP.2004,'WB (WDI)'!$AU$2,FALSE)</f>
        <v>#N/A</v>
      </c>
      <c r="L8618" s="112" t="e">
        <f>VLOOKUP($B8618,WB.UNEMP.2004,'WB (WDI)'!$AU$2,FALSE)</f>
        <v>#N/A</v>
      </c>
    </row>
    <row r="8619" spans="1:12" x14ac:dyDescent="0.25">
      <c r="A8619" s="103">
        <v>2004</v>
      </c>
      <c r="B8619" s="104" t="s">
        <v>368</v>
      </c>
      <c r="C8619" s="105" t="s">
        <v>369</v>
      </c>
      <c r="D8619" s="105" t="s">
        <v>337</v>
      </c>
      <c r="E8619" s="87">
        <f t="shared" si="268"/>
        <v>8.1012663291426961</v>
      </c>
      <c r="F8619" s="69">
        <f t="shared" si="268"/>
        <v>6.839703844764621</v>
      </c>
      <c r="G8619" s="69">
        <f t="shared" si="268"/>
        <v>7.9818222766064881</v>
      </c>
      <c r="H8619" s="69">
        <f t="shared" si="268"/>
        <v>9.0788860178600181</v>
      </c>
      <c r="I8619" s="69">
        <f t="shared" si="268"/>
        <v>7.8797947109132105</v>
      </c>
      <c r="J8619" s="70">
        <f t="shared" si="268"/>
        <v>8.7261247955691399</v>
      </c>
      <c r="K8619" s="118">
        <f>VLOOKUP(B8619,WB.GDP.2004,'WB (WDI)'!$AU$2,FALSE)</f>
        <v>45145.545657732437</v>
      </c>
      <c r="L8619" s="112">
        <f>VLOOKUP($B8619,WB.UNEMP.2004,'WB (WDI)'!$AU$2,FALSE)</f>
        <v>4.0300002098083496</v>
      </c>
    </row>
    <row r="8620" spans="1:12" x14ac:dyDescent="0.25">
      <c r="A8620" s="103">
        <v>2004</v>
      </c>
      <c r="B8620" s="104" t="s">
        <v>370</v>
      </c>
      <c r="C8620" s="105" t="s">
        <v>371</v>
      </c>
      <c r="D8620" s="105" t="s">
        <v>337</v>
      </c>
      <c r="E8620" s="87">
        <f t="shared" si="268"/>
        <v>8.1688706506980502</v>
      </c>
      <c r="F8620" s="69">
        <f t="shared" si="268"/>
        <v>6.275607810006675</v>
      </c>
      <c r="G8620" s="69">
        <f t="shared" si="268"/>
        <v>7.4593970351564529</v>
      </c>
      <c r="H8620" s="69">
        <f t="shared" si="268"/>
        <v>9.7138655881615374</v>
      </c>
      <c r="I8620" s="69">
        <f t="shared" si="268"/>
        <v>9.1131985724038884</v>
      </c>
      <c r="J8620" s="70">
        <f t="shared" si="268"/>
        <v>8.2822842477617034</v>
      </c>
      <c r="K8620" s="118">
        <f>VLOOKUP(B8620,WB.GDP.2004,'WB (WDI)'!$AU$2,FALSE)</f>
        <v>54981.218448305684</v>
      </c>
      <c r="L8620" s="112">
        <f>VLOOKUP($B8620,WB.UNEMP.2004,'WB (WDI)'!$AU$2,FALSE)</f>
        <v>4.4899997711181596</v>
      </c>
    </row>
    <row r="8621" spans="1:12" x14ac:dyDescent="0.25">
      <c r="A8621" s="103">
        <v>2004</v>
      </c>
      <c r="B8621" s="104" t="s">
        <v>372</v>
      </c>
      <c r="C8621" s="105" t="s">
        <v>373</v>
      </c>
      <c r="D8621" s="105" t="s">
        <v>337</v>
      </c>
      <c r="E8621" s="87" t="e">
        <f t="shared" si="268"/>
        <v>#N/A</v>
      </c>
      <c r="F8621" s="69" t="e">
        <f t="shared" si="268"/>
        <v>#N/A</v>
      </c>
      <c r="G8621" s="69" t="e">
        <f t="shared" si="268"/>
        <v>#N/A</v>
      </c>
      <c r="H8621" s="69" t="e">
        <f t="shared" si="268"/>
        <v>#N/A</v>
      </c>
      <c r="I8621" s="69" t="e">
        <f t="shared" si="268"/>
        <v>#N/A</v>
      </c>
      <c r="J8621" s="70" t="e">
        <f t="shared" si="268"/>
        <v>#N/A</v>
      </c>
      <c r="K8621" s="118" t="e">
        <f>VLOOKUP(B8621,WB.GDP.2004,'WB (WDI)'!$AU$2,FALSE)</f>
        <v>#N/A</v>
      </c>
      <c r="L8621" s="112" t="e">
        <f>VLOOKUP($B8621,WB.UNEMP.2004,'WB (WDI)'!$AU$2,FALSE)</f>
        <v>#N/A</v>
      </c>
    </row>
    <row r="8622" spans="1:12" x14ac:dyDescent="0.25">
      <c r="A8622" s="103">
        <v>2004</v>
      </c>
      <c r="B8622" s="104" t="s">
        <v>374</v>
      </c>
      <c r="C8622" s="105" t="s">
        <v>375</v>
      </c>
      <c r="D8622" s="105" t="s">
        <v>337</v>
      </c>
      <c r="E8622" s="87" t="e">
        <f t="shared" si="268"/>
        <v>#N/A</v>
      </c>
      <c r="F8622" s="69" t="e">
        <f t="shared" si="268"/>
        <v>#N/A</v>
      </c>
      <c r="G8622" s="69" t="e">
        <f t="shared" si="268"/>
        <v>#N/A</v>
      </c>
      <c r="H8622" s="69" t="e">
        <f t="shared" si="268"/>
        <v>#N/A</v>
      </c>
      <c r="I8622" s="69" t="e">
        <f t="shared" si="268"/>
        <v>#N/A</v>
      </c>
      <c r="J8622" s="70" t="e">
        <f t="shared" si="268"/>
        <v>#N/A</v>
      </c>
      <c r="K8622" s="118" t="e">
        <f>VLOOKUP(B8622,WB.GDP.2004,'WB (WDI)'!$AU$2,FALSE)</f>
        <v>#N/A</v>
      </c>
      <c r="L8622" s="112" t="e">
        <f>VLOOKUP($B8622,WB.UNEMP.2004,'WB (WDI)'!$AU$2,FALSE)</f>
        <v>#N/A</v>
      </c>
    </row>
    <row r="8623" spans="1:12" x14ac:dyDescent="0.25">
      <c r="A8623" s="103">
        <v>2004</v>
      </c>
      <c r="B8623" s="104" t="s">
        <v>376</v>
      </c>
      <c r="C8623" s="105" t="s">
        <v>377</v>
      </c>
      <c r="D8623" s="105" t="s">
        <v>337</v>
      </c>
      <c r="E8623" s="87">
        <f t="shared" si="268"/>
        <v>7.7914697604542553</v>
      </c>
      <c r="F8623" s="69">
        <f t="shared" si="268"/>
        <v>7.3126430273381162</v>
      </c>
      <c r="G8623" s="69">
        <f t="shared" si="268"/>
        <v>6.6258016075484845</v>
      </c>
      <c r="H8623" s="69">
        <f t="shared" si="268"/>
        <v>9.0358331667668512</v>
      </c>
      <c r="I8623" s="69">
        <f t="shared" si="268"/>
        <v>8.4641615753376716</v>
      </c>
      <c r="J8623" s="70">
        <f t="shared" si="268"/>
        <v>7.518909425280154</v>
      </c>
      <c r="K8623" s="118">
        <f>VLOOKUP(B8623,WB.GDP.2004,'WB (WDI)'!$AU$2,FALSE)</f>
        <v>18083.251996022842</v>
      </c>
      <c r="L8623" s="112">
        <f>VLOOKUP($B8623,WB.UNEMP.2004,'WB (WDI)'!$AU$2,FALSE)</f>
        <v>11.710000038146999</v>
      </c>
    </row>
    <row r="8624" spans="1:12" x14ac:dyDescent="0.25">
      <c r="A8624" s="103">
        <v>2004</v>
      </c>
      <c r="B8624" s="104" t="s">
        <v>378</v>
      </c>
      <c r="C8624" s="105" t="s">
        <v>379</v>
      </c>
      <c r="D8624" s="105" t="s">
        <v>337</v>
      </c>
      <c r="E8624" s="87">
        <f t="shared" si="268"/>
        <v>7.587109435569074</v>
      </c>
      <c r="F8624" s="69">
        <f t="shared" si="268"/>
        <v>7.0249640728749627</v>
      </c>
      <c r="G8624" s="69">
        <f t="shared" si="268"/>
        <v>6.5090452997055319</v>
      </c>
      <c r="H8624" s="69">
        <f t="shared" si="268"/>
        <v>9.1728301414483511</v>
      </c>
      <c r="I8624" s="69">
        <f t="shared" si="268"/>
        <v>8.3999017265049805</v>
      </c>
      <c r="J8624" s="70">
        <f t="shared" si="268"/>
        <v>6.8288059373115439</v>
      </c>
      <c r="K8624" s="118">
        <f>VLOOKUP(B8624,WB.GDP.2004,'WB (WDI)'!$AU$2,FALSE)</f>
        <v>19287.898468430929</v>
      </c>
      <c r="L8624" s="112">
        <f>VLOOKUP($B8624,WB.UNEMP.2004,'WB (WDI)'!$AU$2,FALSE)</f>
        <v>10.680000305175801</v>
      </c>
    </row>
    <row r="8625" spans="1:12" x14ac:dyDescent="0.25">
      <c r="A8625" s="103">
        <v>2004</v>
      </c>
      <c r="B8625" s="104" t="s">
        <v>380</v>
      </c>
      <c r="C8625" s="105" t="s">
        <v>381</v>
      </c>
      <c r="D8625" s="105" t="s">
        <v>337</v>
      </c>
      <c r="E8625" s="87">
        <f t="shared" si="268"/>
        <v>7.6347235118802228</v>
      </c>
      <c r="F8625" s="69">
        <f t="shared" si="268"/>
        <v>5.1261858312976445</v>
      </c>
      <c r="G8625" s="69">
        <f t="shared" si="268"/>
        <v>8.329204364888156</v>
      </c>
      <c r="H8625" s="69">
        <f t="shared" si="268"/>
        <v>8.9928326083079657</v>
      </c>
      <c r="I8625" s="69">
        <f t="shared" si="268"/>
        <v>8.1242978972947757</v>
      </c>
      <c r="J8625" s="70">
        <f t="shared" si="268"/>
        <v>7.6010968576125775</v>
      </c>
      <c r="K8625" s="118">
        <f>VLOOKUP(B8625,WB.GDP.2004,'WB (WDI)'!$AU$2,FALSE)</f>
        <v>60893.410992709498</v>
      </c>
      <c r="L8625" s="112">
        <f>VLOOKUP($B8625,WB.UNEMP.2004,'WB (WDI)'!$AU$2,FALSE)</f>
        <v>4.2600002288818404</v>
      </c>
    </row>
    <row r="8626" spans="1:12" x14ac:dyDescent="0.25">
      <c r="A8626" s="103">
        <v>2004</v>
      </c>
      <c r="B8626" s="104"/>
      <c r="C8626" s="105" t="s">
        <v>382</v>
      </c>
      <c r="D8626" s="105" t="s">
        <v>337</v>
      </c>
      <c r="E8626" s="87" t="e">
        <f t="shared" ref="E8626:J8635" si="269">IF(ISNUMBER(VLOOKUP($B8626,EFW.2004,3,FALSE))=TRUE,VLOOKUP($B8626,EFW.2004,E$2,FALSE),NA())</f>
        <v>#N/A</v>
      </c>
      <c r="F8626" s="69" t="e">
        <f t="shared" si="269"/>
        <v>#N/A</v>
      </c>
      <c r="G8626" s="69" t="e">
        <f t="shared" si="269"/>
        <v>#N/A</v>
      </c>
      <c r="H8626" s="69" t="e">
        <f t="shared" si="269"/>
        <v>#N/A</v>
      </c>
      <c r="I8626" s="69" t="e">
        <f t="shared" si="269"/>
        <v>#N/A</v>
      </c>
      <c r="J8626" s="70" t="e">
        <f t="shared" si="269"/>
        <v>#N/A</v>
      </c>
      <c r="K8626" s="118" t="e">
        <f>VLOOKUP(B8626,WB.GDP.2004,'WB (WDI)'!$AU$2,FALSE)</f>
        <v>#N/A</v>
      </c>
      <c r="L8626" s="112" t="e">
        <f>VLOOKUP($B8626,WB.UNEMP.2004,'WB (WDI)'!$AU$2,FALSE)</f>
        <v>#N/A</v>
      </c>
    </row>
    <row r="8627" spans="1:12" x14ac:dyDescent="0.25">
      <c r="A8627" s="103">
        <v>2004</v>
      </c>
      <c r="B8627" s="104" t="s">
        <v>383</v>
      </c>
      <c r="C8627" s="105" t="s">
        <v>384</v>
      </c>
      <c r="D8627" s="105" t="s">
        <v>337</v>
      </c>
      <c r="E8627" s="87" t="e">
        <f t="shared" si="269"/>
        <v>#N/A</v>
      </c>
      <c r="F8627" s="69" t="e">
        <f t="shared" si="269"/>
        <v>#N/A</v>
      </c>
      <c r="G8627" s="69" t="e">
        <f t="shared" si="269"/>
        <v>#N/A</v>
      </c>
      <c r="H8627" s="69" t="e">
        <f t="shared" si="269"/>
        <v>#N/A</v>
      </c>
      <c r="I8627" s="69" t="e">
        <f t="shared" si="269"/>
        <v>#N/A</v>
      </c>
      <c r="J8627" s="70" t="e">
        <f t="shared" si="269"/>
        <v>#N/A</v>
      </c>
      <c r="K8627" s="118" t="e">
        <f>VLOOKUP(B8627,WB.GDP.2004,'WB (WDI)'!$AU$2,FALSE)</f>
        <v>#N/A</v>
      </c>
      <c r="L8627" s="112" t="e">
        <f>VLOOKUP($B8627,WB.UNEMP.2004,'WB (WDI)'!$AU$2,FALSE)</f>
        <v>#N/A</v>
      </c>
    </row>
    <row r="8628" spans="1:12" x14ac:dyDescent="0.25">
      <c r="A8628" s="103">
        <v>2004</v>
      </c>
      <c r="B8628" s="104" t="s">
        <v>385</v>
      </c>
      <c r="C8628" s="105" t="s">
        <v>386</v>
      </c>
      <c r="D8628" s="105" t="s">
        <v>337</v>
      </c>
      <c r="E8628" s="87">
        <f t="shared" si="269"/>
        <v>7.7260840394091304</v>
      </c>
      <c r="F8628" s="69">
        <f t="shared" si="269"/>
        <v>4.64576573617944</v>
      </c>
      <c r="G8628" s="69">
        <f t="shared" si="269"/>
        <v>7.6234331805867868</v>
      </c>
      <c r="H8628" s="69">
        <f t="shared" si="269"/>
        <v>9.7844200003412034</v>
      </c>
      <c r="I8628" s="69">
        <f t="shared" si="269"/>
        <v>8.7195652511986488</v>
      </c>
      <c r="J8628" s="70">
        <f t="shared" si="269"/>
        <v>7.8572360287395737</v>
      </c>
      <c r="K8628" s="118">
        <f>VLOOKUP(B8628,WB.GDP.2004,'WB (WDI)'!$AU$2,FALSE)</f>
        <v>44496.023401478109</v>
      </c>
      <c r="L8628" s="112">
        <f>VLOOKUP($B8628,WB.UNEMP.2004,'WB (WDI)'!$AU$2,FALSE)</f>
        <v>6.6900000572204599</v>
      </c>
    </row>
    <row r="8629" spans="1:12" x14ac:dyDescent="0.25">
      <c r="A8629" s="103">
        <v>2004</v>
      </c>
      <c r="B8629" s="104" t="s">
        <v>387</v>
      </c>
      <c r="C8629" s="105" t="s">
        <v>648</v>
      </c>
      <c r="D8629" s="105" t="s">
        <v>337</v>
      </c>
      <c r="E8629" s="87">
        <f t="shared" si="269"/>
        <v>8.3705900593498122</v>
      </c>
      <c r="F8629" s="69">
        <f t="shared" si="269"/>
        <v>6.920611322005608</v>
      </c>
      <c r="G8629" s="69">
        <f t="shared" si="269"/>
        <v>7.8692317679828525</v>
      </c>
      <c r="H8629" s="69">
        <f t="shared" si="269"/>
        <v>9.4265072177109737</v>
      </c>
      <c r="I8629" s="69">
        <f t="shared" si="269"/>
        <v>9.0101897198494605</v>
      </c>
      <c r="J8629" s="70">
        <f t="shared" si="269"/>
        <v>8.6264102692001732</v>
      </c>
      <c r="K8629" s="118">
        <f>VLOOKUP(B8629,WB.GDP.2004,'WB (WDI)'!$AU$2,FALSE)</f>
        <v>41690.286156007183</v>
      </c>
      <c r="L8629" s="112">
        <f>VLOOKUP($B8629,WB.UNEMP.2004,'WB (WDI)'!$AU$2,FALSE)</f>
        <v>4.5900001525878897</v>
      </c>
    </row>
    <row r="8630" spans="1:12" x14ac:dyDescent="0.25">
      <c r="A8630" s="103">
        <v>2004</v>
      </c>
      <c r="B8630" s="104" t="s">
        <v>388</v>
      </c>
      <c r="C8630" s="105" t="s">
        <v>389</v>
      </c>
      <c r="D8630" s="105" t="s">
        <v>337</v>
      </c>
      <c r="E8630" s="87">
        <f t="shared" si="269"/>
        <v>7.0860220510176788</v>
      </c>
      <c r="F8630" s="69">
        <f t="shared" si="269"/>
        <v>7.9975152536975092</v>
      </c>
      <c r="G8630" s="69">
        <f t="shared" si="269"/>
        <v>5.1766320481726327</v>
      </c>
      <c r="H8630" s="69">
        <f t="shared" si="269"/>
        <v>9.6627367268186148</v>
      </c>
      <c r="I8630" s="69">
        <f t="shared" si="269"/>
        <v>6.1491317093388336</v>
      </c>
      <c r="J8630" s="70">
        <f t="shared" si="269"/>
        <v>6.4440945170608082</v>
      </c>
      <c r="K8630" s="118">
        <f>VLOOKUP(B8630,WB.GDP.2004,'WB (WDI)'!$AU$2,FALSE)</f>
        <v>7604.8380021482626</v>
      </c>
      <c r="L8630" s="112">
        <f>VLOOKUP($B8630,WB.UNEMP.2004,'WB (WDI)'!$AU$2,FALSE)</f>
        <v>16.5200004577637</v>
      </c>
    </row>
    <row r="8631" spans="1:12" x14ac:dyDescent="0.25">
      <c r="A8631" s="103">
        <v>2004</v>
      </c>
      <c r="B8631" s="104" t="s">
        <v>390</v>
      </c>
      <c r="C8631" s="105" t="s">
        <v>391</v>
      </c>
      <c r="D8631" s="105" t="s">
        <v>337</v>
      </c>
      <c r="E8631" s="87" t="e">
        <f t="shared" si="269"/>
        <v>#N/A</v>
      </c>
      <c r="F8631" s="69" t="e">
        <f t="shared" si="269"/>
        <v>#N/A</v>
      </c>
      <c r="G8631" s="69" t="e">
        <f t="shared" si="269"/>
        <v>#N/A</v>
      </c>
      <c r="H8631" s="69" t="e">
        <f t="shared" si="269"/>
        <v>#N/A</v>
      </c>
      <c r="I8631" s="69" t="e">
        <f t="shared" si="269"/>
        <v>#N/A</v>
      </c>
      <c r="J8631" s="70" t="e">
        <f t="shared" si="269"/>
        <v>#N/A</v>
      </c>
      <c r="K8631" s="118" t="e">
        <f>VLOOKUP(B8631,WB.GDP.2004,'WB (WDI)'!$AU$2,FALSE)</f>
        <v>#N/A</v>
      </c>
      <c r="L8631" s="112" t="e">
        <f>VLOOKUP($B8631,WB.UNEMP.2004,'WB (WDI)'!$AU$2,FALSE)</f>
        <v>#N/A</v>
      </c>
    </row>
    <row r="8632" spans="1:12" x14ac:dyDescent="0.25">
      <c r="A8632" s="103">
        <v>2004</v>
      </c>
      <c r="B8632" s="104" t="s">
        <v>392</v>
      </c>
      <c r="C8632" s="105" t="s">
        <v>393</v>
      </c>
      <c r="D8632" s="105" t="s">
        <v>337</v>
      </c>
      <c r="E8632" s="87" t="e">
        <f t="shared" si="269"/>
        <v>#N/A</v>
      </c>
      <c r="F8632" s="69" t="e">
        <f t="shared" si="269"/>
        <v>#N/A</v>
      </c>
      <c r="G8632" s="69" t="e">
        <f t="shared" si="269"/>
        <v>#N/A</v>
      </c>
      <c r="H8632" s="69" t="e">
        <f t="shared" si="269"/>
        <v>#N/A</v>
      </c>
      <c r="I8632" s="69" t="e">
        <f t="shared" si="269"/>
        <v>#N/A</v>
      </c>
      <c r="J8632" s="70" t="e">
        <f t="shared" si="269"/>
        <v>#N/A</v>
      </c>
      <c r="K8632" s="118">
        <f>VLOOKUP(B8632,WB.GDP.2004,'WB (WDI)'!$AU$2,FALSE)</f>
        <v>8627.9062496458137</v>
      </c>
      <c r="L8632" s="112">
        <f>VLOOKUP($B8632,WB.UNEMP.2004,'WB (WDI)'!$AU$2,FALSE)</f>
        <v>29.540000915527301</v>
      </c>
    </row>
    <row r="8633" spans="1:12" x14ac:dyDescent="0.25">
      <c r="A8633" s="103">
        <v>2004</v>
      </c>
      <c r="B8633" s="104" t="s">
        <v>394</v>
      </c>
      <c r="C8633" s="105" t="s">
        <v>395</v>
      </c>
      <c r="D8633" s="105" t="s">
        <v>337</v>
      </c>
      <c r="E8633" s="87">
        <f t="shared" si="269"/>
        <v>6.3999215633769229</v>
      </c>
      <c r="F8633" s="69">
        <f t="shared" si="269"/>
        <v>4.4310895608116851</v>
      </c>
      <c r="G8633" s="69">
        <f t="shared" si="269"/>
        <v>5.2887430620685274</v>
      </c>
      <c r="H8633" s="69">
        <f t="shared" si="269"/>
        <v>8.094300087770252</v>
      </c>
      <c r="I8633" s="69">
        <f t="shared" si="269"/>
        <v>7.2877806513797694</v>
      </c>
      <c r="J8633" s="70">
        <f t="shared" si="269"/>
        <v>6.8976944548543857</v>
      </c>
      <c r="K8633" s="118">
        <f>VLOOKUP(B8633,WB.GDP.2004,'WB (WDI)'!$AU$2,FALSE)</f>
        <v>22667.667797964034</v>
      </c>
      <c r="L8633" s="112">
        <f>VLOOKUP($B8633,WB.UNEMP.2004,'WB (WDI)'!$AU$2,FALSE)</f>
        <v>13.6599998474121</v>
      </c>
    </row>
    <row r="8634" spans="1:12" x14ac:dyDescent="0.25">
      <c r="A8634" s="103">
        <v>2004</v>
      </c>
      <c r="B8634" s="104" t="s">
        <v>396</v>
      </c>
      <c r="C8634" s="105" t="s">
        <v>397</v>
      </c>
      <c r="D8634" s="105" t="s">
        <v>337</v>
      </c>
      <c r="E8634" s="87" t="e">
        <f t="shared" si="269"/>
        <v>#N/A</v>
      </c>
      <c r="F8634" s="69" t="e">
        <f t="shared" si="269"/>
        <v>#N/A</v>
      </c>
      <c r="G8634" s="69" t="e">
        <f t="shared" si="269"/>
        <v>#N/A</v>
      </c>
      <c r="H8634" s="69" t="e">
        <f t="shared" si="269"/>
        <v>#N/A</v>
      </c>
      <c r="I8634" s="69" t="e">
        <f t="shared" si="269"/>
        <v>#N/A</v>
      </c>
      <c r="J8634" s="70" t="e">
        <f t="shared" si="269"/>
        <v>#N/A</v>
      </c>
      <c r="K8634" s="118" t="e">
        <f>VLOOKUP(B8634,WB.GDP.2004,'WB (WDI)'!$AU$2,FALSE)</f>
        <v>#N/A</v>
      </c>
      <c r="L8634" s="112" t="e">
        <f>VLOOKUP($B8634,WB.UNEMP.2004,'WB (WDI)'!$AU$2,FALSE)</f>
        <v>#N/A</v>
      </c>
    </row>
    <row r="8635" spans="1:12" x14ac:dyDescent="0.25">
      <c r="A8635" s="103">
        <v>2004</v>
      </c>
      <c r="B8635" s="104" t="s">
        <v>398</v>
      </c>
      <c r="C8635" s="105" t="s">
        <v>399</v>
      </c>
      <c r="D8635" s="105" t="s">
        <v>337</v>
      </c>
      <c r="E8635" s="87">
        <f t="shared" si="269"/>
        <v>7.3586404348520178</v>
      </c>
      <c r="F8635" s="69">
        <f t="shared" si="269"/>
        <v>6.4774752178102348</v>
      </c>
      <c r="G8635" s="69">
        <f t="shared" si="269"/>
        <v>5.8015070590420574</v>
      </c>
      <c r="H8635" s="69">
        <f t="shared" si="269"/>
        <v>9.6383277146327195</v>
      </c>
      <c r="I8635" s="69">
        <f t="shared" si="269"/>
        <v>8.5803988565089941</v>
      </c>
      <c r="J8635" s="70">
        <f t="shared" si="269"/>
        <v>6.2954933262660857</v>
      </c>
      <c r="K8635" s="118">
        <f>VLOOKUP(B8635,WB.GDP.2004,'WB (WDI)'!$AU$2,FALSE)</f>
        <v>35018.193259031155</v>
      </c>
      <c r="L8635" s="112">
        <f>VLOOKUP($B8635,WB.UNEMP.2004,'WB (WDI)'!$AU$2,FALSE)</f>
        <v>10.310000419616699</v>
      </c>
    </row>
    <row r="8636" spans="1:12" x14ac:dyDescent="0.25">
      <c r="A8636" s="103">
        <v>2004</v>
      </c>
      <c r="B8636" s="104" t="s">
        <v>400</v>
      </c>
      <c r="C8636" s="105" t="s">
        <v>401</v>
      </c>
      <c r="D8636" s="105" t="s">
        <v>337</v>
      </c>
      <c r="E8636" s="87" t="e">
        <f t="shared" ref="E8636:J8645" si="270">IF(ISNUMBER(VLOOKUP($B8636,EFW.2004,3,FALSE))=TRUE,VLOOKUP($B8636,EFW.2004,E$2,FALSE),NA())</f>
        <v>#N/A</v>
      </c>
      <c r="F8636" s="69" t="e">
        <f t="shared" si="270"/>
        <v>#N/A</v>
      </c>
      <c r="G8636" s="69" t="e">
        <f t="shared" si="270"/>
        <v>#N/A</v>
      </c>
      <c r="H8636" s="69" t="e">
        <f t="shared" si="270"/>
        <v>#N/A</v>
      </c>
      <c r="I8636" s="69" t="e">
        <f t="shared" si="270"/>
        <v>#N/A</v>
      </c>
      <c r="J8636" s="70" t="e">
        <f t="shared" si="270"/>
        <v>#N/A</v>
      </c>
      <c r="K8636" s="118" t="e">
        <f>VLOOKUP(B8636,WB.GDP.2004,'WB (WDI)'!$AU$2,FALSE)</f>
        <v>#N/A</v>
      </c>
      <c r="L8636" s="112" t="e">
        <f>VLOOKUP($B8636,WB.UNEMP.2004,'WB (WDI)'!$AU$2,FALSE)</f>
        <v>#N/A</v>
      </c>
    </row>
    <row r="8637" spans="1:12" x14ac:dyDescent="0.25">
      <c r="A8637" s="103">
        <v>2004</v>
      </c>
      <c r="B8637" s="104" t="s">
        <v>402</v>
      </c>
      <c r="C8637" s="105" t="s">
        <v>403</v>
      </c>
      <c r="D8637" s="105" t="s">
        <v>337</v>
      </c>
      <c r="E8637" s="87">
        <f t="shared" si="270"/>
        <v>7.6271700606642385</v>
      </c>
      <c r="F8637" s="69">
        <f t="shared" si="270"/>
        <v>6.4111238249234974</v>
      </c>
      <c r="G8637" s="69">
        <f t="shared" si="270"/>
        <v>6.5018430655380914</v>
      </c>
      <c r="H8637" s="69">
        <f t="shared" si="270"/>
        <v>9.5579765395788705</v>
      </c>
      <c r="I8637" s="69">
        <f t="shared" si="270"/>
        <v>8.6967937284807046</v>
      </c>
      <c r="J8637" s="70">
        <f t="shared" si="270"/>
        <v>6.968113144800026</v>
      </c>
      <c r="K8637" s="118">
        <f>VLOOKUP(B8637,WB.GDP.2004,'WB (WDI)'!$AU$2,FALSE)</f>
        <v>44258.916888916538</v>
      </c>
      <c r="L8637" s="112">
        <f>VLOOKUP($B8637,WB.UNEMP.2004,'WB (WDI)'!$AU$2,FALSE)</f>
        <v>7.8699998855590803</v>
      </c>
    </row>
    <row r="8638" spans="1:12" x14ac:dyDescent="0.25">
      <c r="A8638" s="103">
        <v>2004</v>
      </c>
      <c r="B8638" s="104" t="s">
        <v>404</v>
      </c>
      <c r="C8638" s="105" t="s">
        <v>405</v>
      </c>
      <c r="D8638" s="105" t="s">
        <v>337</v>
      </c>
      <c r="E8638" s="87">
        <f t="shared" si="270"/>
        <v>7.2877991122996777</v>
      </c>
      <c r="F8638" s="69">
        <f t="shared" si="270"/>
        <v>6.5085275011869497</v>
      </c>
      <c r="G8638" s="69">
        <f t="shared" si="270"/>
        <v>6.4761224453039103</v>
      </c>
      <c r="H8638" s="69">
        <f t="shared" si="270"/>
        <v>8.7176333515684483</v>
      </c>
      <c r="I8638" s="69">
        <f t="shared" si="270"/>
        <v>8.2143602873548911</v>
      </c>
      <c r="J8638" s="70">
        <f t="shared" si="270"/>
        <v>6.5223519760841873</v>
      </c>
      <c r="K8638" s="118">
        <f>VLOOKUP(B8638,WB.GDP.2004,'WB (WDI)'!$AU$2,FALSE)</f>
        <v>28235.699177173701</v>
      </c>
      <c r="L8638" s="112">
        <f>VLOOKUP($B8638,WB.UNEMP.2004,'WB (WDI)'!$AU$2,FALSE)</f>
        <v>7.3200001716613796</v>
      </c>
    </row>
    <row r="8639" spans="1:12" x14ac:dyDescent="0.25">
      <c r="A8639" s="103">
        <v>2004</v>
      </c>
      <c r="B8639" s="104" t="s">
        <v>406</v>
      </c>
      <c r="C8639" s="105" t="s">
        <v>407</v>
      </c>
      <c r="D8639" s="105" t="s">
        <v>337</v>
      </c>
      <c r="E8639" s="87" t="e">
        <f t="shared" si="270"/>
        <v>#N/A</v>
      </c>
      <c r="F8639" s="69" t="e">
        <f t="shared" si="270"/>
        <v>#N/A</v>
      </c>
      <c r="G8639" s="69" t="e">
        <f t="shared" si="270"/>
        <v>#N/A</v>
      </c>
      <c r="H8639" s="69" t="e">
        <f t="shared" si="270"/>
        <v>#N/A</v>
      </c>
      <c r="I8639" s="69" t="e">
        <f t="shared" si="270"/>
        <v>#N/A</v>
      </c>
      <c r="J8639" s="70" t="e">
        <f t="shared" si="270"/>
        <v>#N/A</v>
      </c>
      <c r="K8639" s="118">
        <f>VLOOKUP(B8639,WB.GDP.2004,'WB (WDI)'!$AU$2,FALSE)</f>
        <v>13548.15045140483</v>
      </c>
      <c r="L8639" s="112">
        <f>VLOOKUP($B8639,WB.UNEMP.2004,'WB (WDI)'!$AU$2,FALSE)</f>
        <v>30.5</v>
      </c>
    </row>
    <row r="8640" spans="1:12" x14ac:dyDescent="0.25">
      <c r="A8640" s="103">
        <v>2004</v>
      </c>
      <c r="B8640" s="104" t="s">
        <v>408</v>
      </c>
      <c r="C8640" s="105" t="s">
        <v>409</v>
      </c>
      <c r="D8640" s="105" t="s">
        <v>337</v>
      </c>
      <c r="E8640" s="87">
        <f t="shared" si="270"/>
        <v>6.66487048964858</v>
      </c>
      <c r="F8640" s="69">
        <f t="shared" si="270"/>
        <v>6.8193778173526027</v>
      </c>
      <c r="G8640" s="69">
        <f t="shared" si="270"/>
        <v>4.3703124441346892</v>
      </c>
      <c r="H8640" s="69">
        <f t="shared" si="270"/>
        <v>8.2546549792168911</v>
      </c>
      <c r="I8640" s="69">
        <f t="shared" si="270"/>
        <v>6.8285116859211605</v>
      </c>
      <c r="J8640" s="70">
        <f t="shared" si="270"/>
        <v>7.0514955216175546</v>
      </c>
      <c r="K8640" s="118">
        <f>VLOOKUP(B8640,WB.GDP.2004,'WB (WDI)'!$AU$2,FALSE)</f>
        <v>10636.54652960276</v>
      </c>
      <c r="L8640" s="112">
        <f>VLOOKUP($B8640,WB.UNEMP.2004,'WB (WDI)'!$AU$2,FALSE)</f>
        <v>37.159999847412102</v>
      </c>
    </row>
    <row r="8641" spans="1:12" x14ac:dyDescent="0.25">
      <c r="A8641" s="103">
        <v>2004</v>
      </c>
      <c r="B8641" s="104" t="s">
        <v>410</v>
      </c>
      <c r="C8641" s="105" t="s">
        <v>411</v>
      </c>
      <c r="D8641" s="105" t="s">
        <v>337</v>
      </c>
      <c r="E8641" s="87">
        <f t="shared" si="270"/>
        <v>7.6055959257887098</v>
      </c>
      <c r="F8641" s="69">
        <f t="shared" si="270"/>
        <v>6.0256986533272014</v>
      </c>
      <c r="G8641" s="69">
        <f t="shared" si="270"/>
        <v>7.0160790278011813</v>
      </c>
      <c r="H8641" s="69">
        <f t="shared" si="270"/>
        <v>9.6082451075946267</v>
      </c>
      <c r="I8641" s="69">
        <f t="shared" si="270"/>
        <v>8.6200548873701308</v>
      </c>
      <c r="J8641" s="70">
        <f t="shared" si="270"/>
        <v>6.7579019528504061</v>
      </c>
      <c r="K8641" s="118">
        <f>VLOOKUP(B8641,WB.GDP.2004,'WB (WDI)'!$AU$2,FALSE)</f>
        <v>30991.443472651899</v>
      </c>
      <c r="L8641" s="112">
        <f>VLOOKUP($B8641,WB.UNEMP.2004,'WB (WDI)'!$AU$2,FALSE)</f>
        <v>6.3200001716613796</v>
      </c>
    </row>
    <row r="8642" spans="1:12" x14ac:dyDescent="0.25">
      <c r="A8642" s="103">
        <v>2004</v>
      </c>
      <c r="B8642" s="104" t="s">
        <v>412</v>
      </c>
      <c r="C8642" s="105" t="s">
        <v>413</v>
      </c>
      <c r="D8642" s="105" t="s">
        <v>337</v>
      </c>
      <c r="E8642" s="87" t="e">
        <f t="shared" si="270"/>
        <v>#N/A</v>
      </c>
      <c r="F8642" s="69" t="e">
        <f t="shared" si="270"/>
        <v>#N/A</v>
      </c>
      <c r="G8642" s="69" t="e">
        <f t="shared" si="270"/>
        <v>#N/A</v>
      </c>
      <c r="H8642" s="69" t="e">
        <f t="shared" si="270"/>
        <v>#N/A</v>
      </c>
      <c r="I8642" s="69" t="e">
        <f t="shared" si="270"/>
        <v>#N/A</v>
      </c>
      <c r="J8642" s="70" t="e">
        <f t="shared" si="270"/>
        <v>#N/A</v>
      </c>
      <c r="K8642" s="118">
        <f>VLOOKUP(B8642,WB.GDP.2004,'WB (WDI)'!$AU$2,FALSE)</f>
        <v>80391.828515793386</v>
      </c>
      <c r="L8642" s="112" t="e">
        <f>VLOOKUP($B8642,WB.UNEMP.2004,'WB (WDI)'!$AU$2,FALSE)</f>
        <v>#N/A</v>
      </c>
    </row>
    <row r="8643" spans="1:12" x14ac:dyDescent="0.25">
      <c r="A8643" s="103">
        <v>2004</v>
      </c>
      <c r="B8643" s="104" t="s">
        <v>414</v>
      </c>
      <c r="C8643" s="105" t="s">
        <v>415</v>
      </c>
      <c r="D8643" s="105" t="s">
        <v>337</v>
      </c>
      <c r="E8643" s="87" t="e">
        <f t="shared" si="270"/>
        <v>#N/A</v>
      </c>
      <c r="F8643" s="69" t="e">
        <f t="shared" si="270"/>
        <v>#N/A</v>
      </c>
      <c r="G8643" s="69" t="e">
        <f t="shared" si="270"/>
        <v>#N/A</v>
      </c>
      <c r="H8643" s="69" t="e">
        <f t="shared" si="270"/>
        <v>#N/A</v>
      </c>
      <c r="I8643" s="69" t="e">
        <f t="shared" si="270"/>
        <v>#N/A</v>
      </c>
      <c r="J8643" s="70" t="e">
        <f t="shared" si="270"/>
        <v>#N/A</v>
      </c>
      <c r="K8643" s="118">
        <f>VLOOKUP(B8643,WB.GDP.2004,'WB (WDI)'!$AU$2,FALSE)</f>
        <v>11636.685497011986</v>
      </c>
      <c r="L8643" s="112">
        <f>VLOOKUP($B8643,WB.UNEMP.2004,'WB (WDI)'!$AU$2,FALSE)</f>
        <v>18.5</v>
      </c>
    </row>
    <row r="8644" spans="1:12" x14ac:dyDescent="0.25">
      <c r="A8644" s="103">
        <v>2004</v>
      </c>
      <c r="B8644" s="104" t="s">
        <v>416</v>
      </c>
      <c r="C8644" s="105" t="s">
        <v>417</v>
      </c>
      <c r="D8644" s="105" t="s">
        <v>337</v>
      </c>
      <c r="E8644" s="87">
        <f t="shared" si="270"/>
        <v>7.0731558919140323</v>
      </c>
      <c r="F8644" s="69">
        <f t="shared" si="270"/>
        <v>5.4101435330455754</v>
      </c>
      <c r="G8644" s="69">
        <f t="shared" si="270"/>
        <v>5.7371949452142132</v>
      </c>
      <c r="H8644" s="69">
        <f t="shared" si="270"/>
        <v>8.7523899920024064</v>
      </c>
      <c r="I8644" s="69">
        <f t="shared" si="270"/>
        <v>8.2897976936811677</v>
      </c>
      <c r="J8644" s="70">
        <f t="shared" si="270"/>
        <v>7.1762532956268013</v>
      </c>
      <c r="K8644" s="118">
        <f>VLOOKUP(B8644,WB.GDP.2004,'WB (WDI)'!$AU$2,FALSE)</f>
        <v>30142.431220519928</v>
      </c>
      <c r="L8644" s="112">
        <f>VLOOKUP($B8644,WB.UNEMP.2004,'WB (WDI)'!$AU$2,FALSE)</f>
        <v>6.0100002288818404</v>
      </c>
    </row>
    <row r="8645" spans="1:12" x14ac:dyDescent="0.25">
      <c r="A8645" s="103">
        <v>2004</v>
      </c>
      <c r="B8645" s="104" t="s">
        <v>418</v>
      </c>
      <c r="C8645" s="105" t="s">
        <v>419</v>
      </c>
      <c r="D8645" s="105" t="s">
        <v>337</v>
      </c>
      <c r="E8645" s="87">
        <f t="shared" si="270"/>
        <v>7.9482572919816317</v>
      </c>
      <c r="F8645" s="69">
        <f t="shared" si="270"/>
        <v>7.1133838991823142</v>
      </c>
      <c r="G8645" s="69">
        <f t="shared" si="270"/>
        <v>6.8040705914536073</v>
      </c>
      <c r="H8645" s="69">
        <f t="shared" si="270"/>
        <v>9.6165198483001983</v>
      </c>
      <c r="I8645" s="69">
        <f t="shared" si="270"/>
        <v>8.7567381930417039</v>
      </c>
      <c r="J8645" s="70">
        <f t="shared" si="270"/>
        <v>7.4505739279303382</v>
      </c>
      <c r="K8645" s="118">
        <f>VLOOKUP(B8645,WB.GDP.2004,'WB (WDI)'!$AU$2,FALSE)</f>
        <v>37368.720486903934</v>
      </c>
      <c r="L8645" s="112">
        <f>VLOOKUP($B8645,WB.UNEMP.2004,'WB (WDI)'!$AU$2,FALSE)</f>
        <v>11.0900001525879</v>
      </c>
    </row>
    <row r="8646" spans="1:12" x14ac:dyDescent="0.25">
      <c r="A8646" s="103">
        <v>2004</v>
      </c>
      <c r="B8646" s="104" t="s">
        <v>420</v>
      </c>
      <c r="C8646" s="105" t="s">
        <v>421</v>
      </c>
      <c r="D8646" s="105" t="s">
        <v>337</v>
      </c>
      <c r="E8646" s="87">
        <f t="shared" ref="E8646:J8655" si="271">IF(ISNUMBER(VLOOKUP($B8646,EFW.2004,3,FALSE))=TRUE,VLOOKUP($B8646,EFW.2004,E$2,FALSE),NA())</f>
        <v>7.9569388892046717</v>
      </c>
      <c r="F8646" s="69">
        <f t="shared" si="271"/>
        <v>5.6762481618273055</v>
      </c>
      <c r="G8646" s="69">
        <f t="shared" si="271"/>
        <v>8.0040748271833291</v>
      </c>
      <c r="H8646" s="69">
        <f t="shared" si="271"/>
        <v>9.6205612458692062</v>
      </c>
      <c r="I8646" s="69">
        <f t="shared" si="271"/>
        <v>8.8131639956550867</v>
      </c>
      <c r="J8646" s="70">
        <f t="shared" si="271"/>
        <v>7.670646215488433</v>
      </c>
      <c r="K8646" s="118">
        <f>VLOOKUP(B8646,WB.GDP.2004,'WB (WDI)'!$AU$2,FALSE)</f>
        <v>48718.669382117863</v>
      </c>
      <c r="L8646" s="112">
        <f>VLOOKUP($B8646,WB.UNEMP.2004,'WB (WDI)'!$AU$2,FALSE)</f>
        <v>5.8299999237060502</v>
      </c>
    </row>
    <row r="8647" spans="1:12" x14ac:dyDescent="0.25">
      <c r="A8647" s="103">
        <v>2004</v>
      </c>
      <c r="B8647" s="104" t="s">
        <v>422</v>
      </c>
      <c r="C8647" s="105" t="s">
        <v>423</v>
      </c>
      <c r="D8647" s="105" t="s">
        <v>337</v>
      </c>
      <c r="E8647" s="87">
        <f t="shared" si="271"/>
        <v>7.6895628776374192</v>
      </c>
      <c r="F8647" s="69">
        <f t="shared" si="271"/>
        <v>5.0783532209604072</v>
      </c>
      <c r="G8647" s="69">
        <f t="shared" si="271"/>
        <v>6.8096481376538396</v>
      </c>
      <c r="H8647" s="69">
        <f t="shared" si="271"/>
        <v>9.6148377675730643</v>
      </c>
      <c r="I8647" s="69">
        <f t="shared" si="271"/>
        <v>8.8554388733189207</v>
      </c>
      <c r="J8647" s="70">
        <f t="shared" si="271"/>
        <v>8.0895363886808678</v>
      </c>
      <c r="K8647" s="118">
        <f>VLOOKUP(B8647,WB.GDP.2004,'WB (WDI)'!$AU$2,FALSE)</f>
        <v>45685.004906056325</v>
      </c>
      <c r="L8647" s="112">
        <f>VLOOKUP($B8647,WB.UNEMP.2004,'WB (WDI)'!$AU$2,FALSE)</f>
        <v>7.3600001335143999</v>
      </c>
    </row>
    <row r="8648" spans="1:12" x14ac:dyDescent="0.25">
      <c r="A8648" s="103">
        <v>2004</v>
      </c>
      <c r="B8648" s="104" t="s">
        <v>424</v>
      </c>
      <c r="C8648" s="105" t="s">
        <v>425</v>
      </c>
      <c r="D8648" s="105" t="s">
        <v>337</v>
      </c>
      <c r="E8648" s="87">
        <f t="shared" si="271"/>
        <v>7.5369782387978148</v>
      </c>
      <c r="F8648" s="69">
        <f t="shared" si="271"/>
        <v>4.9080271834198186</v>
      </c>
      <c r="G8648" s="69">
        <f t="shared" si="271"/>
        <v>6.8872189459333564</v>
      </c>
      <c r="H8648" s="69">
        <f t="shared" si="271"/>
        <v>9.6053603529482423</v>
      </c>
      <c r="I8648" s="69">
        <f t="shared" si="271"/>
        <v>8.6871547408453367</v>
      </c>
      <c r="J8648" s="70">
        <f t="shared" si="271"/>
        <v>7.5971299708423201</v>
      </c>
      <c r="K8648" s="118">
        <f>VLOOKUP(B8648,WB.GDP.2004,'WB (WDI)'!$AU$2,FALSE)</f>
        <v>41404.466692017413</v>
      </c>
      <c r="L8648" s="112">
        <f>VLOOKUP($B8648,WB.UNEMP.2004,'WB (WDI)'!$AU$2,FALSE)</f>
        <v>8.9099998474121094</v>
      </c>
    </row>
    <row r="8649" spans="1:12" x14ac:dyDescent="0.25">
      <c r="A8649" s="103">
        <v>2004</v>
      </c>
      <c r="B8649" s="104" t="s">
        <v>426</v>
      </c>
      <c r="C8649" s="105" t="s">
        <v>427</v>
      </c>
      <c r="D8649" s="105" t="s">
        <v>337</v>
      </c>
      <c r="E8649" s="87">
        <f t="shared" si="271"/>
        <v>7.8611798189795596</v>
      </c>
      <c r="F8649" s="69">
        <f t="shared" si="271"/>
        <v>6.4136332032710044</v>
      </c>
      <c r="G8649" s="69">
        <f t="shared" si="271"/>
        <v>8.110748672630633</v>
      </c>
      <c r="H8649" s="69">
        <f t="shared" si="271"/>
        <v>9.5433312360582008</v>
      </c>
      <c r="I8649" s="69">
        <f t="shared" si="271"/>
        <v>8.8352479804379236</v>
      </c>
      <c r="J8649" s="70">
        <f t="shared" si="271"/>
        <v>6.4029380025000355</v>
      </c>
      <c r="K8649" s="118">
        <f>VLOOKUP(B8649,WB.GDP.2004,'WB (WDI)'!$AU$2,FALSE)</f>
        <v>43680.087199551795</v>
      </c>
      <c r="L8649" s="112">
        <f>VLOOKUP($B8649,WB.UNEMP.2004,'WB (WDI)'!$AU$2,FALSE)</f>
        <v>10.7299995422363</v>
      </c>
    </row>
    <row r="8650" spans="1:12" x14ac:dyDescent="0.25">
      <c r="A8650" s="103">
        <v>2004</v>
      </c>
      <c r="B8650" s="104" t="s">
        <v>428</v>
      </c>
      <c r="C8650" s="105" t="s">
        <v>429</v>
      </c>
      <c r="D8650" s="105" t="s">
        <v>337</v>
      </c>
      <c r="E8650" s="87" t="e">
        <f t="shared" si="271"/>
        <v>#N/A</v>
      </c>
      <c r="F8650" s="69" t="e">
        <f t="shared" si="271"/>
        <v>#N/A</v>
      </c>
      <c r="G8650" s="69" t="e">
        <f t="shared" si="271"/>
        <v>#N/A</v>
      </c>
      <c r="H8650" s="69" t="e">
        <f t="shared" si="271"/>
        <v>#N/A</v>
      </c>
      <c r="I8650" s="69" t="e">
        <f t="shared" si="271"/>
        <v>#N/A</v>
      </c>
      <c r="J8650" s="70" t="e">
        <f t="shared" si="271"/>
        <v>#N/A</v>
      </c>
      <c r="K8650" s="118" t="e">
        <f>VLOOKUP(B8650,WB.GDP.2004,'WB (WDI)'!$AU$2,FALSE)</f>
        <v>#N/A</v>
      </c>
      <c r="L8650" s="112" t="e">
        <f>VLOOKUP($B8650,WB.UNEMP.2004,'WB (WDI)'!$AU$2,FALSE)</f>
        <v>#N/A</v>
      </c>
    </row>
    <row r="8651" spans="1:12" x14ac:dyDescent="0.25">
      <c r="A8651" s="103">
        <v>2004</v>
      </c>
      <c r="B8651" s="104" t="s">
        <v>430</v>
      </c>
      <c r="C8651" s="105" t="s">
        <v>431</v>
      </c>
      <c r="D8651" s="105" t="s">
        <v>337</v>
      </c>
      <c r="E8651" s="87">
        <f t="shared" si="271"/>
        <v>7.8389750153087263</v>
      </c>
      <c r="F8651" s="69">
        <f t="shared" si="271"/>
        <v>5.2901962180690782</v>
      </c>
      <c r="G8651" s="69">
        <f t="shared" si="271"/>
        <v>7.5873020884647229</v>
      </c>
      <c r="H8651" s="69">
        <f t="shared" si="271"/>
        <v>9.5550832566844548</v>
      </c>
      <c r="I8651" s="69">
        <f t="shared" si="271"/>
        <v>9.0104969553500673</v>
      </c>
      <c r="J8651" s="70">
        <f t="shared" si="271"/>
        <v>7.7517965579753065</v>
      </c>
      <c r="K8651" s="118">
        <f>VLOOKUP(B8651,WB.GDP.2004,'WB (WDI)'!$AU$2,FALSE)</f>
        <v>102708.21254711437</v>
      </c>
      <c r="L8651" s="112">
        <f>VLOOKUP($B8651,WB.UNEMP.2004,'WB (WDI)'!$AU$2,FALSE)</f>
        <v>5.1100001335143999</v>
      </c>
    </row>
    <row r="8652" spans="1:12" x14ac:dyDescent="0.25">
      <c r="A8652" s="103">
        <v>2004</v>
      </c>
      <c r="B8652" s="104" t="s">
        <v>432</v>
      </c>
      <c r="C8652" s="105" t="s">
        <v>433</v>
      </c>
      <c r="D8652" s="105" t="s">
        <v>337</v>
      </c>
      <c r="E8652" s="87" t="e">
        <f t="shared" si="271"/>
        <v>#N/A</v>
      </c>
      <c r="F8652" s="69" t="e">
        <f t="shared" si="271"/>
        <v>#N/A</v>
      </c>
      <c r="G8652" s="69" t="e">
        <f t="shared" si="271"/>
        <v>#N/A</v>
      </c>
      <c r="H8652" s="69" t="e">
        <f t="shared" si="271"/>
        <v>#N/A</v>
      </c>
      <c r="I8652" s="69" t="e">
        <f t="shared" si="271"/>
        <v>#N/A</v>
      </c>
      <c r="J8652" s="70" t="e">
        <f t="shared" si="271"/>
        <v>#N/A</v>
      </c>
      <c r="K8652" s="118" t="e">
        <f>VLOOKUP(B8652,WB.GDP.2004,'WB (WDI)'!$AU$2,FALSE)</f>
        <v>#N/A</v>
      </c>
      <c r="L8652" s="112" t="e">
        <f>VLOOKUP($B8652,WB.UNEMP.2004,'WB (WDI)'!$AU$2,FALSE)</f>
        <v>#N/A</v>
      </c>
    </row>
    <row r="8653" spans="1:12" x14ac:dyDescent="0.25">
      <c r="A8653" s="103">
        <v>2004</v>
      </c>
      <c r="B8653" s="104" t="s">
        <v>434</v>
      </c>
      <c r="C8653" s="105" t="s">
        <v>435</v>
      </c>
      <c r="D8653" s="105" t="s">
        <v>337</v>
      </c>
      <c r="E8653" s="87">
        <f t="shared" si="271"/>
        <v>7.8358849039369503</v>
      </c>
      <c r="F8653" s="69">
        <f t="shared" si="271"/>
        <v>5.026332351589045</v>
      </c>
      <c r="G8653" s="69">
        <f t="shared" si="271"/>
        <v>7.8231788609248234</v>
      </c>
      <c r="H8653" s="69">
        <f t="shared" si="271"/>
        <v>9.5417071994228664</v>
      </c>
      <c r="I8653" s="69">
        <f t="shared" si="271"/>
        <v>8.9661687710451847</v>
      </c>
      <c r="J8653" s="70">
        <f t="shared" si="271"/>
        <v>7.8220373367028317</v>
      </c>
      <c r="K8653" s="118">
        <f>VLOOKUP(B8653,WB.GDP.2004,'WB (WDI)'!$AU$2,FALSE)</f>
        <v>48741.875973916955</v>
      </c>
      <c r="L8653" s="112">
        <f>VLOOKUP($B8653,WB.UNEMP.2004,'WB (WDI)'!$AU$2,FALSE)</f>
        <v>4.6500000953674299</v>
      </c>
    </row>
    <row r="8654" spans="1:12" x14ac:dyDescent="0.25">
      <c r="A8654" s="103">
        <v>2004</v>
      </c>
      <c r="B8654" s="104" t="s">
        <v>436</v>
      </c>
      <c r="C8654" s="105" t="s">
        <v>437</v>
      </c>
      <c r="D8654" s="105" t="s">
        <v>337</v>
      </c>
      <c r="E8654" s="87">
        <f t="shared" si="271"/>
        <v>8.5722285159967235</v>
      </c>
      <c r="F8654" s="69">
        <f t="shared" si="271"/>
        <v>7.8963131856481725</v>
      </c>
      <c r="G8654" s="69">
        <f t="shared" si="271"/>
        <v>8.3013952678370089</v>
      </c>
      <c r="H8654" s="69">
        <f t="shared" si="271"/>
        <v>9.6262809588951814</v>
      </c>
      <c r="I8654" s="69">
        <f t="shared" si="271"/>
        <v>8.6892593997876446</v>
      </c>
      <c r="J8654" s="70">
        <f t="shared" si="271"/>
        <v>8.3478937678156147</v>
      </c>
      <c r="K8654" s="118">
        <f>VLOOKUP(B8654,WB.GDP.2004,'WB (WDI)'!$AU$2,FALSE)</f>
        <v>59242.756638110892</v>
      </c>
      <c r="L8654" s="112">
        <f>VLOOKUP($B8654,WB.UNEMP.2004,'WB (WDI)'!$AU$2,FALSE)</f>
        <v>4.3200001716613796</v>
      </c>
    </row>
    <row r="8655" spans="1:12" x14ac:dyDescent="0.25">
      <c r="A8655" s="103">
        <v>2004</v>
      </c>
      <c r="B8655" s="104" t="s">
        <v>438</v>
      </c>
      <c r="C8655" s="105" t="s">
        <v>439</v>
      </c>
      <c r="D8655" s="105" t="s">
        <v>440</v>
      </c>
      <c r="E8655" s="87">
        <f t="shared" si="271"/>
        <v>7.9676301809404082</v>
      </c>
      <c r="F8655" s="69">
        <f t="shared" si="271"/>
        <v>6.7499277751125275</v>
      </c>
      <c r="G8655" s="69">
        <f t="shared" si="271"/>
        <v>7.8824522952856082</v>
      </c>
      <c r="H8655" s="69">
        <f t="shared" si="271"/>
        <v>9.3551604361316514</v>
      </c>
      <c r="I8655" s="69">
        <f t="shared" si="271"/>
        <v>7.3913346732667806</v>
      </c>
      <c r="J8655" s="70">
        <f t="shared" si="271"/>
        <v>8.459275724905476</v>
      </c>
      <c r="K8655" s="118">
        <f>VLOOKUP(B8655,WB.GDP.2004,'WB (WDI)'!$AU$2,FALSE)</f>
        <v>41578.49851965277</v>
      </c>
      <c r="L8655" s="112">
        <f>VLOOKUP($B8655,WB.UNEMP.2004,'WB (WDI)'!$AU$2,FALSE)</f>
        <v>5.4000000953674299</v>
      </c>
    </row>
    <row r="8656" spans="1:12" x14ac:dyDescent="0.25">
      <c r="A8656" s="103">
        <v>2004</v>
      </c>
      <c r="B8656" s="104" t="s">
        <v>441</v>
      </c>
      <c r="C8656" s="105" t="s">
        <v>442</v>
      </c>
      <c r="D8656" s="105" t="s">
        <v>440</v>
      </c>
      <c r="E8656" s="87" t="e">
        <f t="shared" ref="E8656:J8665" si="272">IF(ISNUMBER(VLOOKUP($B8656,EFW.2004,3,FALSE))=TRUE,VLOOKUP($B8656,EFW.2004,E$2,FALSE),NA())</f>
        <v>#N/A</v>
      </c>
      <c r="F8656" s="69" t="e">
        <f t="shared" si="272"/>
        <v>#N/A</v>
      </c>
      <c r="G8656" s="69" t="e">
        <f t="shared" si="272"/>
        <v>#N/A</v>
      </c>
      <c r="H8656" s="69" t="e">
        <f t="shared" si="272"/>
        <v>#N/A</v>
      </c>
      <c r="I8656" s="69" t="e">
        <f t="shared" si="272"/>
        <v>#N/A</v>
      </c>
      <c r="J8656" s="70" t="e">
        <f t="shared" si="272"/>
        <v>#N/A</v>
      </c>
      <c r="K8656" s="118" t="e">
        <f>VLOOKUP(B8656,WB.GDP.2004,'WB (WDI)'!$AU$2,FALSE)</f>
        <v>#N/A</v>
      </c>
      <c r="L8656" s="112" t="e">
        <f>VLOOKUP($B8656,WB.UNEMP.2004,'WB (WDI)'!$AU$2,FALSE)</f>
        <v>#N/A</v>
      </c>
    </row>
    <row r="8657" spans="1:12" x14ac:dyDescent="0.25">
      <c r="A8657" s="103">
        <v>2004</v>
      </c>
      <c r="B8657" s="104" t="s">
        <v>443</v>
      </c>
      <c r="C8657" s="105" t="s">
        <v>444</v>
      </c>
      <c r="D8657" s="105" t="s">
        <v>440</v>
      </c>
      <c r="E8657" s="87" t="e">
        <f t="shared" si="272"/>
        <v>#N/A</v>
      </c>
      <c r="F8657" s="69" t="e">
        <f t="shared" si="272"/>
        <v>#N/A</v>
      </c>
      <c r="G8657" s="69" t="e">
        <f t="shared" si="272"/>
        <v>#N/A</v>
      </c>
      <c r="H8657" s="69" t="e">
        <f t="shared" si="272"/>
        <v>#N/A</v>
      </c>
      <c r="I8657" s="69" t="e">
        <f t="shared" si="272"/>
        <v>#N/A</v>
      </c>
      <c r="J8657" s="70" t="e">
        <f t="shared" si="272"/>
        <v>#N/A</v>
      </c>
      <c r="K8657" s="118" t="e">
        <f>VLOOKUP(B8657,WB.GDP.2004,'WB (WDI)'!$AU$2,FALSE)</f>
        <v>#N/A</v>
      </c>
      <c r="L8657" s="112" t="e">
        <f>VLOOKUP($B8657,WB.UNEMP.2004,'WB (WDI)'!$AU$2,FALSE)</f>
        <v>#N/A</v>
      </c>
    </row>
    <row r="8658" spans="1:12" x14ac:dyDescent="0.25">
      <c r="A8658" s="103">
        <v>2004</v>
      </c>
      <c r="B8658" s="104" t="s">
        <v>445</v>
      </c>
      <c r="C8658" s="105" t="s">
        <v>446</v>
      </c>
      <c r="D8658" s="105" t="s">
        <v>440</v>
      </c>
      <c r="E8658" s="87" t="e">
        <f t="shared" si="272"/>
        <v>#N/A</v>
      </c>
      <c r="F8658" s="69" t="e">
        <f t="shared" si="272"/>
        <v>#N/A</v>
      </c>
      <c r="G8658" s="69" t="e">
        <f t="shared" si="272"/>
        <v>#N/A</v>
      </c>
      <c r="H8658" s="69" t="e">
        <f t="shared" si="272"/>
        <v>#N/A</v>
      </c>
      <c r="I8658" s="69" t="e">
        <f t="shared" si="272"/>
        <v>#N/A</v>
      </c>
      <c r="J8658" s="70" t="e">
        <f t="shared" si="272"/>
        <v>#N/A</v>
      </c>
      <c r="K8658" s="118" t="e">
        <f>VLOOKUP(B8658,WB.GDP.2004,'WB (WDI)'!$AU$2,FALSE)</f>
        <v>#N/A</v>
      </c>
      <c r="L8658" s="112" t="e">
        <f>VLOOKUP($B8658,WB.UNEMP.2004,'WB (WDI)'!$AU$2,FALSE)</f>
        <v>#N/A</v>
      </c>
    </row>
    <row r="8659" spans="1:12" x14ac:dyDescent="0.25">
      <c r="A8659" s="103">
        <v>2004</v>
      </c>
      <c r="B8659" s="104" t="s">
        <v>447</v>
      </c>
      <c r="C8659" s="105" t="s">
        <v>448</v>
      </c>
      <c r="D8659" s="105" t="s">
        <v>440</v>
      </c>
      <c r="E8659" s="87">
        <f t="shared" si="272"/>
        <v>8.3542181150742216</v>
      </c>
      <c r="F8659" s="69">
        <f t="shared" si="272"/>
        <v>6.2661552640264775</v>
      </c>
      <c r="G8659" s="69">
        <f t="shared" si="272"/>
        <v>8.0439742703703363</v>
      </c>
      <c r="H8659" s="69">
        <f t="shared" si="272"/>
        <v>9.5758306649784917</v>
      </c>
      <c r="I8659" s="69">
        <f t="shared" si="272"/>
        <v>8.9154690584805909</v>
      </c>
      <c r="J8659" s="70">
        <f t="shared" si="272"/>
        <v>8.9696613175152127</v>
      </c>
      <c r="K8659" s="118">
        <f>VLOOKUP(B8659,WB.GDP.2004,'WB (WDI)'!$AU$2,FALSE)</f>
        <v>36567.60022380513</v>
      </c>
      <c r="L8659" s="112">
        <f>VLOOKUP($B8659,WB.UNEMP.2004,'WB (WDI)'!$AU$2,FALSE)</f>
        <v>4.0100002288818404</v>
      </c>
    </row>
    <row r="8660" spans="1:12" x14ac:dyDescent="0.25">
      <c r="A8660" s="103">
        <v>2004</v>
      </c>
      <c r="B8660" s="104" t="s">
        <v>449</v>
      </c>
      <c r="C8660" s="105" t="s">
        <v>450</v>
      </c>
      <c r="D8660" s="105" t="s">
        <v>440</v>
      </c>
      <c r="E8660" s="87" t="e">
        <f t="shared" si="272"/>
        <v>#N/A</v>
      </c>
      <c r="F8660" s="69" t="e">
        <f t="shared" si="272"/>
        <v>#N/A</v>
      </c>
      <c r="G8660" s="69" t="e">
        <f t="shared" si="272"/>
        <v>#N/A</v>
      </c>
      <c r="H8660" s="69" t="e">
        <f t="shared" si="272"/>
        <v>#N/A</v>
      </c>
      <c r="I8660" s="69" t="e">
        <f t="shared" si="272"/>
        <v>#N/A</v>
      </c>
      <c r="J8660" s="70" t="e">
        <f t="shared" si="272"/>
        <v>#N/A</v>
      </c>
      <c r="K8660" s="118" t="e">
        <f>VLOOKUP(B8660,WB.GDP.2004,'WB (WDI)'!$AU$2,FALSE)</f>
        <v>#N/A</v>
      </c>
      <c r="L8660" s="112" t="e">
        <f>VLOOKUP($B8660,WB.UNEMP.2004,'WB (WDI)'!$AU$2,FALSE)</f>
        <v>#N/A</v>
      </c>
    </row>
    <row r="8661" spans="1:12" x14ac:dyDescent="0.25">
      <c r="A8661" s="103">
        <v>2004</v>
      </c>
      <c r="B8661" s="104" t="s">
        <v>451</v>
      </c>
      <c r="C8661" s="105" t="s">
        <v>452</v>
      </c>
      <c r="D8661" s="105" t="s">
        <v>440</v>
      </c>
      <c r="E8661" s="87">
        <f t="shared" si="272"/>
        <v>7.1224879696796481</v>
      </c>
      <c r="F8661" s="69">
        <f t="shared" si="272"/>
        <v>6.5384764812242082</v>
      </c>
      <c r="G8661" s="69">
        <f t="shared" si="272"/>
        <v>7.6202072012130762</v>
      </c>
      <c r="H8661" s="69">
        <f t="shared" si="272"/>
        <v>6.4754223211008952</v>
      </c>
      <c r="I8661" s="69">
        <f t="shared" si="272"/>
        <v>6.7984341184185997</v>
      </c>
      <c r="J8661" s="70">
        <f t="shared" si="272"/>
        <v>8.1798997264414641</v>
      </c>
      <c r="K8661" s="118">
        <f>VLOOKUP(B8661,WB.GDP.2004,'WB (WDI)'!$AU$2,FALSE)</f>
        <v>10630.557125338381</v>
      </c>
      <c r="L8661" s="112">
        <f>VLOOKUP($B8661,WB.UNEMP.2004,'WB (WDI)'!$AU$2,FALSE)</f>
        <v>3.9400000572204599</v>
      </c>
    </row>
    <row r="8662" spans="1:12" x14ac:dyDescent="0.25">
      <c r="A8662" s="103">
        <v>2004</v>
      </c>
      <c r="B8662" s="104" t="s">
        <v>453</v>
      </c>
      <c r="C8662" s="105" t="s">
        <v>454</v>
      </c>
      <c r="D8662" s="105" t="s">
        <v>440</v>
      </c>
      <c r="E8662" s="87" t="e">
        <f t="shared" si="272"/>
        <v>#N/A</v>
      </c>
      <c r="F8662" s="69" t="e">
        <f t="shared" si="272"/>
        <v>#N/A</v>
      </c>
      <c r="G8662" s="69" t="e">
        <f t="shared" si="272"/>
        <v>#N/A</v>
      </c>
      <c r="H8662" s="69" t="e">
        <f t="shared" si="272"/>
        <v>#N/A</v>
      </c>
      <c r="I8662" s="69" t="e">
        <f t="shared" si="272"/>
        <v>#N/A</v>
      </c>
      <c r="J8662" s="70" t="e">
        <f t="shared" si="272"/>
        <v>#N/A</v>
      </c>
      <c r="K8662" s="118" t="e">
        <f>VLOOKUP(B8662,WB.GDP.2004,'WB (WDI)'!$AU$2,FALSE)</f>
        <v>#N/A</v>
      </c>
      <c r="L8662" s="112">
        <f>VLOOKUP($B8662,WB.UNEMP.2004,'WB (WDI)'!$AU$2,FALSE)</f>
        <v>16.309999465942401</v>
      </c>
    </row>
    <row r="8663" spans="1:12" x14ac:dyDescent="0.25">
      <c r="A8663" s="103">
        <v>2004</v>
      </c>
      <c r="B8663" s="104" t="s">
        <v>455</v>
      </c>
      <c r="C8663" s="105" t="s">
        <v>456</v>
      </c>
      <c r="D8663" s="105" t="s">
        <v>440</v>
      </c>
      <c r="E8663" s="87">
        <f t="shared" si="272"/>
        <v>5.853167354810922</v>
      </c>
      <c r="F8663" s="69">
        <f t="shared" si="272"/>
        <v>5.9779327293883107</v>
      </c>
      <c r="G8663" s="69">
        <f t="shared" si="272"/>
        <v>3.9689593846905482</v>
      </c>
      <c r="H8663" s="69">
        <f t="shared" si="272"/>
        <v>6.3133850236936446</v>
      </c>
      <c r="I8663" s="69">
        <f t="shared" si="272"/>
        <v>5.7704272994925585</v>
      </c>
      <c r="J8663" s="70">
        <f t="shared" si="272"/>
        <v>7.235132336789543</v>
      </c>
      <c r="K8663" s="118">
        <f>VLOOKUP(B8663,WB.GDP.2004,'WB (WDI)'!$AU$2,FALSE)</f>
        <v>2767.4990646381652</v>
      </c>
      <c r="L8663" s="112">
        <f>VLOOKUP($B8663,WB.UNEMP.2004,'WB (WDI)'!$AU$2,FALSE)</f>
        <v>2.53999996185303</v>
      </c>
    </row>
    <row r="8664" spans="1:12" x14ac:dyDescent="0.25">
      <c r="A8664" s="103">
        <v>2004</v>
      </c>
      <c r="B8664" s="104" t="s">
        <v>457</v>
      </c>
      <c r="C8664" s="105" t="s">
        <v>458</v>
      </c>
      <c r="D8664" s="105" t="s">
        <v>440</v>
      </c>
      <c r="E8664" s="87" t="e">
        <f t="shared" si="272"/>
        <v>#N/A</v>
      </c>
      <c r="F8664" s="69" t="e">
        <f t="shared" si="272"/>
        <v>#N/A</v>
      </c>
      <c r="G8664" s="69" t="e">
        <f t="shared" si="272"/>
        <v>#N/A</v>
      </c>
      <c r="H8664" s="69" t="e">
        <f t="shared" si="272"/>
        <v>#N/A</v>
      </c>
      <c r="I8664" s="69" t="e">
        <f t="shared" si="272"/>
        <v>#N/A</v>
      </c>
      <c r="J8664" s="70" t="e">
        <f t="shared" si="272"/>
        <v>#N/A</v>
      </c>
      <c r="K8664" s="118">
        <f>VLOOKUP(B8664,WB.GDP.2004,'WB (WDI)'!$AU$2,FALSE)</f>
        <v>2063.0376679392157</v>
      </c>
      <c r="L8664" s="112">
        <f>VLOOKUP($B8664,WB.UNEMP.2004,'WB (WDI)'!$AU$2,FALSE)</f>
        <v>2.0999999046325701</v>
      </c>
    </row>
    <row r="8665" spans="1:12" x14ac:dyDescent="0.25">
      <c r="A8665" s="103">
        <v>2004</v>
      </c>
      <c r="B8665" s="104" t="s">
        <v>459</v>
      </c>
      <c r="C8665" s="105" t="s">
        <v>460</v>
      </c>
      <c r="D8665" s="105" t="s">
        <v>440</v>
      </c>
      <c r="E8665" s="87" t="e">
        <f t="shared" si="272"/>
        <v>#N/A</v>
      </c>
      <c r="F8665" s="69" t="e">
        <f t="shared" si="272"/>
        <v>#N/A</v>
      </c>
      <c r="G8665" s="69" t="e">
        <f t="shared" si="272"/>
        <v>#N/A</v>
      </c>
      <c r="H8665" s="69" t="e">
        <f t="shared" si="272"/>
        <v>#N/A</v>
      </c>
      <c r="I8665" s="69" t="e">
        <f t="shared" si="272"/>
        <v>#N/A</v>
      </c>
      <c r="J8665" s="70" t="e">
        <f t="shared" si="272"/>
        <v>#N/A</v>
      </c>
      <c r="K8665" s="118">
        <f>VLOOKUP(B8665,WB.GDP.2004,'WB (WDI)'!$AU$2,FALSE)</f>
        <v>2792.3562520679734</v>
      </c>
      <c r="L8665" s="112">
        <f>VLOOKUP($B8665,WB.UNEMP.2004,'WB (WDI)'!$AU$2,FALSE)</f>
        <v>4.6799998283386204</v>
      </c>
    </row>
    <row r="8666" spans="1:12" x14ac:dyDescent="0.25">
      <c r="A8666" s="103">
        <v>2004</v>
      </c>
      <c r="B8666" s="104" t="s">
        <v>461</v>
      </c>
      <c r="C8666" s="105" t="s">
        <v>462</v>
      </c>
      <c r="D8666" s="105" t="s">
        <v>440</v>
      </c>
      <c r="E8666" s="87" t="e">
        <f t="shared" ref="E8666:J8675" si="273">IF(ISNUMBER(VLOOKUP($B8666,EFW.2004,3,FALSE))=TRUE,VLOOKUP($B8666,EFW.2004,E$2,FALSE),NA())</f>
        <v>#N/A</v>
      </c>
      <c r="F8666" s="69" t="e">
        <f t="shared" si="273"/>
        <v>#N/A</v>
      </c>
      <c r="G8666" s="69" t="e">
        <f t="shared" si="273"/>
        <v>#N/A</v>
      </c>
      <c r="H8666" s="69" t="e">
        <f t="shared" si="273"/>
        <v>#N/A</v>
      </c>
      <c r="I8666" s="69" t="e">
        <f t="shared" si="273"/>
        <v>#N/A</v>
      </c>
      <c r="J8666" s="70" t="e">
        <f t="shared" si="273"/>
        <v>#N/A</v>
      </c>
      <c r="K8666" s="118" t="e">
        <f>VLOOKUP(B8666,WB.GDP.2004,'WB (WDI)'!$AU$2,FALSE)</f>
        <v>#N/A</v>
      </c>
      <c r="L8666" s="112">
        <f>VLOOKUP($B8666,WB.UNEMP.2004,'WB (WDI)'!$AU$2,FALSE)</f>
        <v>7.6999998092651403</v>
      </c>
    </row>
    <row r="8667" spans="1:12" x14ac:dyDescent="0.25">
      <c r="A8667" s="103">
        <v>2004</v>
      </c>
      <c r="B8667" s="104" t="s">
        <v>463</v>
      </c>
      <c r="C8667" s="105" t="s">
        <v>464</v>
      </c>
      <c r="D8667" s="105" t="s">
        <v>440</v>
      </c>
      <c r="E8667" s="87" t="e">
        <f t="shared" si="273"/>
        <v>#N/A</v>
      </c>
      <c r="F8667" s="69" t="e">
        <f t="shared" si="273"/>
        <v>#N/A</v>
      </c>
      <c r="G8667" s="69" t="e">
        <f t="shared" si="273"/>
        <v>#N/A</v>
      </c>
      <c r="H8667" s="69" t="e">
        <f t="shared" si="273"/>
        <v>#N/A</v>
      </c>
      <c r="I8667" s="69" t="e">
        <f t="shared" si="273"/>
        <v>#N/A</v>
      </c>
      <c r="J8667" s="70" t="e">
        <f t="shared" si="273"/>
        <v>#N/A</v>
      </c>
      <c r="K8667" s="118">
        <f>VLOOKUP(B8667,WB.GDP.2004,'WB (WDI)'!$AU$2,FALSE)</f>
        <v>2091.4791622126081</v>
      </c>
      <c r="L8667" s="112" t="e">
        <f>VLOOKUP($B8667,WB.UNEMP.2004,'WB (WDI)'!$AU$2,FALSE)</f>
        <v>#N/A</v>
      </c>
    </row>
    <row r="8668" spans="1:12" x14ac:dyDescent="0.25">
      <c r="A8668" s="103">
        <v>2004</v>
      </c>
      <c r="B8668" s="104" t="s">
        <v>465</v>
      </c>
      <c r="C8668" s="105" t="s">
        <v>466</v>
      </c>
      <c r="D8668" s="105" t="s">
        <v>440</v>
      </c>
      <c r="E8668" s="87" t="e">
        <f t="shared" si="273"/>
        <v>#N/A</v>
      </c>
      <c r="F8668" s="69" t="e">
        <f t="shared" si="273"/>
        <v>#N/A</v>
      </c>
      <c r="G8668" s="69" t="e">
        <f t="shared" si="273"/>
        <v>#N/A</v>
      </c>
      <c r="H8668" s="69" t="e">
        <f t="shared" si="273"/>
        <v>#N/A</v>
      </c>
      <c r="I8668" s="69" t="e">
        <f t="shared" si="273"/>
        <v>#N/A</v>
      </c>
      <c r="J8668" s="70" t="e">
        <f t="shared" si="273"/>
        <v>#N/A</v>
      </c>
      <c r="K8668" s="118">
        <f>VLOOKUP(B8668,WB.GDP.2004,'WB (WDI)'!$AU$2,FALSE)</f>
        <v>3505.7058631368964</v>
      </c>
      <c r="L8668" s="112" t="e">
        <f>VLOOKUP($B8668,WB.UNEMP.2004,'WB (WDI)'!$AU$2,FALSE)</f>
        <v>#N/A</v>
      </c>
    </row>
    <row r="8669" spans="1:12" x14ac:dyDescent="0.25">
      <c r="A8669" s="103">
        <v>2004</v>
      </c>
      <c r="B8669" s="104" t="s">
        <v>467</v>
      </c>
      <c r="C8669" s="105" t="s">
        <v>468</v>
      </c>
      <c r="D8669" s="105" t="s">
        <v>440</v>
      </c>
      <c r="E8669" s="87" t="e">
        <f t="shared" si="273"/>
        <v>#N/A</v>
      </c>
      <c r="F8669" s="69" t="e">
        <f t="shared" si="273"/>
        <v>#N/A</v>
      </c>
      <c r="G8669" s="69" t="e">
        <f t="shared" si="273"/>
        <v>#N/A</v>
      </c>
      <c r="H8669" s="69" t="e">
        <f t="shared" si="273"/>
        <v>#N/A</v>
      </c>
      <c r="I8669" s="69" t="e">
        <f t="shared" si="273"/>
        <v>#N/A</v>
      </c>
      <c r="J8669" s="70" t="e">
        <f t="shared" si="273"/>
        <v>#N/A</v>
      </c>
      <c r="K8669" s="118">
        <f>VLOOKUP(B8669,WB.GDP.2004,'WB (WDI)'!$AU$2,FALSE)</f>
        <v>3500.9461916651367</v>
      </c>
      <c r="L8669" s="112" t="e">
        <f>VLOOKUP($B8669,WB.UNEMP.2004,'WB (WDI)'!$AU$2,FALSE)</f>
        <v>#N/A</v>
      </c>
    </row>
    <row r="8670" spans="1:12" x14ac:dyDescent="0.25">
      <c r="A8670" s="103">
        <v>2004</v>
      </c>
      <c r="B8670" s="104" t="s">
        <v>469</v>
      </c>
      <c r="C8670" s="105" t="s">
        <v>470</v>
      </c>
      <c r="D8670" s="105" t="s">
        <v>440</v>
      </c>
      <c r="E8670" s="87" t="e">
        <f t="shared" si="273"/>
        <v>#N/A</v>
      </c>
      <c r="F8670" s="69" t="e">
        <f t="shared" si="273"/>
        <v>#N/A</v>
      </c>
      <c r="G8670" s="69" t="e">
        <f t="shared" si="273"/>
        <v>#N/A</v>
      </c>
      <c r="H8670" s="69" t="e">
        <f t="shared" si="273"/>
        <v>#N/A</v>
      </c>
      <c r="I8670" s="69" t="e">
        <f t="shared" si="273"/>
        <v>#N/A</v>
      </c>
      <c r="J8670" s="70" t="e">
        <f t="shared" si="273"/>
        <v>#N/A</v>
      </c>
      <c r="K8670" s="118">
        <f>VLOOKUP(B8670,WB.GDP.2004,'WB (WDI)'!$AU$2,FALSE)</f>
        <v>5582.1040745698592</v>
      </c>
      <c r="L8670" s="112" t="e">
        <f>VLOOKUP($B8670,WB.UNEMP.2004,'WB (WDI)'!$AU$2,FALSE)</f>
        <v>#N/A</v>
      </c>
    </row>
    <row r="8671" spans="1:12" x14ac:dyDescent="0.25">
      <c r="A8671" s="103">
        <v>2004</v>
      </c>
      <c r="B8671" s="104" t="s">
        <v>471</v>
      </c>
      <c r="C8671" s="105" t="s">
        <v>472</v>
      </c>
      <c r="D8671" s="105" t="s">
        <v>440</v>
      </c>
      <c r="E8671" s="87" t="e">
        <f t="shared" si="273"/>
        <v>#N/A</v>
      </c>
      <c r="F8671" s="69" t="e">
        <f t="shared" si="273"/>
        <v>#N/A</v>
      </c>
      <c r="G8671" s="69" t="e">
        <f t="shared" si="273"/>
        <v>#N/A</v>
      </c>
      <c r="H8671" s="69" t="e">
        <f t="shared" si="273"/>
        <v>#N/A</v>
      </c>
      <c r="I8671" s="69" t="e">
        <f t="shared" si="273"/>
        <v>#N/A</v>
      </c>
      <c r="J8671" s="70" t="e">
        <f t="shared" si="273"/>
        <v>#N/A</v>
      </c>
      <c r="K8671" s="118" t="e">
        <f>VLOOKUP(B8671,WB.GDP.2004,'WB (WDI)'!$AU$2,FALSE)</f>
        <v>#N/A</v>
      </c>
      <c r="L8671" s="112" t="e">
        <f>VLOOKUP($B8671,WB.UNEMP.2004,'WB (WDI)'!$AU$2,FALSE)</f>
        <v>#N/A</v>
      </c>
    </row>
    <row r="8672" spans="1:12" x14ac:dyDescent="0.25">
      <c r="A8672" s="103">
        <v>2004</v>
      </c>
      <c r="B8672" s="104" t="s">
        <v>473</v>
      </c>
      <c r="C8672" s="105" t="s">
        <v>474</v>
      </c>
      <c r="D8672" s="105" t="s">
        <v>440</v>
      </c>
      <c r="E8672" s="87" t="e">
        <f t="shared" si="273"/>
        <v>#N/A</v>
      </c>
      <c r="F8672" s="69" t="e">
        <f t="shared" si="273"/>
        <v>#N/A</v>
      </c>
      <c r="G8672" s="69" t="e">
        <f t="shared" si="273"/>
        <v>#N/A</v>
      </c>
      <c r="H8672" s="69" t="e">
        <f t="shared" si="273"/>
        <v>#N/A</v>
      </c>
      <c r="I8672" s="69" t="e">
        <f t="shared" si="273"/>
        <v>#N/A</v>
      </c>
      <c r="J8672" s="70" t="e">
        <f t="shared" si="273"/>
        <v>#N/A</v>
      </c>
      <c r="K8672" s="118">
        <f>VLOOKUP(B8672,WB.GDP.2004,'WB (WDI)'!$AU$2,FALSE)</f>
        <v>14622.112589512064</v>
      </c>
      <c r="L8672" s="112" t="e">
        <f>VLOOKUP($B8672,WB.UNEMP.2004,'WB (WDI)'!$AU$2,FALSE)</f>
        <v>#N/A</v>
      </c>
    </row>
    <row r="8673" spans="1:12" x14ac:dyDescent="0.25">
      <c r="A8673" s="103">
        <v>2004</v>
      </c>
      <c r="B8673" s="104" t="s">
        <v>475</v>
      </c>
      <c r="C8673" s="105" t="s">
        <v>476</v>
      </c>
      <c r="D8673" s="105" t="s">
        <v>440</v>
      </c>
      <c r="E8673" s="87" t="e">
        <f t="shared" si="273"/>
        <v>#N/A</v>
      </c>
      <c r="F8673" s="69" t="e">
        <f t="shared" si="273"/>
        <v>#N/A</v>
      </c>
      <c r="G8673" s="69" t="e">
        <f t="shared" si="273"/>
        <v>#N/A</v>
      </c>
      <c r="H8673" s="69" t="e">
        <f t="shared" si="273"/>
        <v>#N/A</v>
      </c>
      <c r="I8673" s="69" t="e">
        <f t="shared" si="273"/>
        <v>#N/A</v>
      </c>
      <c r="J8673" s="70" t="e">
        <f t="shared" si="273"/>
        <v>#N/A</v>
      </c>
      <c r="K8673" s="118" t="e">
        <f>VLOOKUP(B8673,WB.GDP.2004,'WB (WDI)'!$AU$2,FALSE)</f>
        <v>#N/A</v>
      </c>
      <c r="L8673" s="112" t="e">
        <f>VLOOKUP($B8673,WB.UNEMP.2004,'WB (WDI)'!$AU$2,FALSE)</f>
        <v>#N/A</v>
      </c>
    </row>
    <row r="8674" spans="1:12" x14ac:dyDescent="0.25">
      <c r="A8674" s="103">
        <v>2004</v>
      </c>
      <c r="B8674" s="104" t="s">
        <v>477</v>
      </c>
      <c r="C8674" s="105" t="s">
        <v>478</v>
      </c>
      <c r="D8674" s="105" t="s">
        <v>440</v>
      </c>
      <c r="E8674" s="87" t="e">
        <f t="shared" si="273"/>
        <v>#N/A</v>
      </c>
      <c r="F8674" s="69" t="e">
        <f t="shared" si="273"/>
        <v>#N/A</v>
      </c>
      <c r="G8674" s="69" t="e">
        <f t="shared" si="273"/>
        <v>#N/A</v>
      </c>
      <c r="H8674" s="69" t="e">
        <f t="shared" si="273"/>
        <v>#N/A</v>
      </c>
      <c r="I8674" s="69" t="e">
        <f t="shared" si="273"/>
        <v>#N/A</v>
      </c>
      <c r="J8674" s="70" t="e">
        <f t="shared" si="273"/>
        <v>#N/A</v>
      </c>
      <c r="K8674" s="118" t="e">
        <f>VLOOKUP(B8674,WB.GDP.2004,'WB (WDI)'!$AU$2,FALSE)</f>
        <v>#N/A</v>
      </c>
      <c r="L8674" s="112" t="e">
        <f>VLOOKUP($B8674,WB.UNEMP.2004,'WB (WDI)'!$AU$2,FALSE)</f>
        <v>#N/A</v>
      </c>
    </row>
    <row r="8675" spans="1:12" x14ac:dyDescent="0.25">
      <c r="A8675" s="103">
        <v>2004</v>
      </c>
      <c r="B8675" s="104" t="s">
        <v>479</v>
      </c>
      <c r="C8675" s="105" t="s">
        <v>480</v>
      </c>
      <c r="D8675" s="105" t="s">
        <v>440</v>
      </c>
      <c r="E8675" s="87" t="e">
        <f t="shared" si="273"/>
        <v>#N/A</v>
      </c>
      <c r="F8675" s="69" t="e">
        <f t="shared" si="273"/>
        <v>#N/A</v>
      </c>
      <c r="G8675" s="69" t="e">
        <f t="shared" si="273"/>
        <v>#N/A</v>
      </c>
      <c r="H8675" s="69" t="e">
        <f t="shared" si="273"/>
        <v>#N/A</v>
      </c>
      <c r="I8675" s="69" t="e">
        <f t="shared" si="273"/>
        <v>#N/A</v>
      </c>
      <c r="J8675" s="70" t="e">
        <f t="shared" si="273"/>
        <v>#N/A</v>
      </c>
      <c r="K8675" s="118" t="e">
        <f>VLOOKUP(B8675,WB.GDP.2004,'WB (WDI)'!$AU$2,FALSE)</f>
        <v>#N/A</v>
      </c>
      <c r="L8675" s="112" t="e">
        <f>VLOOKUP($B8675,WB.UNEMP.2004,'WB (WDI)'!$AU$2,FALSE)</f>
        <v>#N/A</v>
      </c>
    </row>
    <row r="8676" spans="1:12" x14ac:dyDescent="0.25">
      <c r="A8676" s="103">
        <v>2004</v>
      </c>
      <c r="B8676" s="104" t="s">
        <v>481</v>
      </c>
      <c r="C8676" s="105" t="s">
        <v>482</v>
      </c>
      <c r="D8676" s="105" t="s">
        <v>440</v>
      </c>
      <c r="E8676" s="87" t="e">
        <f t="shared" ref="E8676:J8683" si="274">IF(ISNUMBER(VLOOKUP($B8676,EFW.2004,3,FALSE))=TRUE,VLOOKUP($B8676,EFW.2004,E$2,FALSE),NA())</f>
        <v>#N/A</v>
      </c>
      <c r="F8676" s="69" t="e">
        <f t="shared" si="274"/>
        <v>#N/A</v>
      </c>
      <c r="G8676" s="69" t="e">
        <f t="shared" si="274"/>
        <v>#N/A</v>
      </c>
      <c r="H8676" s="69" t="e">
        <f t="shared" si="274"/>
        <v>#N/A</v>
      </c>
      <c r="I8676" s="69" t="e">
        <f t="shared" si="274"/>
        <v>#N/A</v>
      </c>
      <c r="J8676" s="70" t="e">
        <f t="shared" si="274"/>
        <v>#N/A</v>
      </c>
      <c r="K8676" s="118" t="e">
        <f>VLOOKUP(B8676,WB.GDP.2004,'WB (WDI)'!$AU$2,FALSE)</f>
        <v>#N/A</v>
      </c>
      <c r="L8676" s="112">
        <f>VLOOKUP($B8676,WB.UNEMP.2004,'WB (WDI)'!$AU$2,FALSE)</f>
        <v>11.6199998855591</v>
      </c>
    </row>
    <row r="8677" spans="1:12" x14ac:dyDescent="0.25">
      <c r="A8677" s="103">
        <v>2004</v>
      </c>
      <c r="B8677" s="104" t="s">
        <v>483</v>
      </c>
      <c r="C8677" s="105" t="s">
        <v>484</v>
      </c>
      <c r="D8677" s="105" t="s">
        <v>440</v>
      </c>
      <c r="E8677" s="87" t="e">
        <f t="shared" si="274"/>
        <v>#N/A</v>
      </c>
      <c r="F8677" s="69" t="e">
        <f t="shared" si="274"/>
        <v>#N/A</v>
      </c>
      <c r="G8677" s="69" t="e">
        <f t="shared" si="274"/>
        <v>#N/A</v>
      </c>
      <c r="H8677" s="69" t="e">
        <f t="shared" si="274"/>
        <v>#N/A</v>
      </c>
      <c r="I8677" s="69" t="e">
        <f t="shared" si="274"/>
        <v>#N/A</v>
      </c>
      <c r="J8677" s="70" t="e">
        <f t="shared" si="274"/>
        <v>#N/A</v>
      </c>
      <c r="K8677" s="118" t="e">
        <f>VLOOKUP(B8677,WB.GDP.2004,'WB (WDI)'!$AU$2,FALSE)</f>
        <v>#N/A</v>
      </c>
      <c r="L8677" s="112" t="e">
        <f>VLOOKUP($B8677,WB.UNEMP.2004,'WB (WDI)'!$AU$2,FALSE)</f>
        <v>#N/A</v>
      </c>
    </row>
    <row r="8678" spans="1:12" x14ac:dyDescent="0.25">
      <c r="A8678" s="103">
        <v>2004</v>
      </c>
      <c r="B8678" s="104" t="s">
        <v>485</v>
      </c>
      <c r="C8678" s="105" t="s">
        <v>486</v>
      </c>
      <c r="D8678" s="105" t="s">
        <v>440</v>
      </c>
      <c r="E8678" s="87" t="e">
        <f t="shared" si="274"/>
        <v>#N/A</v>
      </c>
      <c r="F8678" s="69" t="e">
        <f t="shared" si="274"/>
        <v>#N/A</v>
      </c>
      <c r="G8678" s="69" t="e">
        <f t="shared" si="274"/>
        <v>#N/A</v>
      </c>
      <c r="H8678" s="69" t="e">
        <f t="shared" si="274"/>
        <v>#N/A</v>
      </c>
      <c r="I8678" s="69" t="e">
        <f t="shared" si="274"/>
        <v>#N/A</v>
      </c>
      <c r="J8678" s="70" t="e">
        <f t="shared" si="274"/>
        <v>#N/A</v>
      </c>
      <c r="K8678" s="118" t="e">
        <f>VLOOKUP(B8678,WB.GDP.2004,'WB (WDI)'!$AU$2,FALSE)</f>
        <v>#N/A</v>
      </c>
      <c r="L8678" s="112" t="e">
        <f>VLOOKUP($B8678,WB.UNEMP.2004,'WB (WDI)'!$AU$2,FALSE)</f>
        <v>#N/A</v>
      </c>
    </row>
    <row r="8679" spans="1:12" x14ac:dyDescent="0.25">
      <c r="A8679" s="103">
        <v>2004</v>
      </c>
      <c r="B8679" s="104" t="s">
        <v>487</v>
      </c>
      <c r="C8679" s="105" t="s">
        <v>488</v>
      </c>
      <c r="D8679" s="105" t="s">
        <v>440</v>
      </c>
      <c r="E8679" s="87" t="e">
        <f t="shared" si="274"/>
        <v>#N/A</v>
      </c>
      <c r="F8679" s="69" t="e">
        <f t="shared" si="274"/>
        <v>#N/A</v>
      </c>
      <c r="G8679" s="69" t="e">
        <f t="shared" si="274"/>
        <v>#N/A</v>
      </c>
      <c r="H8679" s="69" t="e">
        <f t="shared" si="274"/>
        <v>#N/A</v>
      </c>
      <c r="I8679" s="69" t="e">
        <f t="shared" si="274"/>
        <v>#N/A</v>
      </c>
      <c r="J8679" s="70" t="e">
        <f t="shared" si="274"/>
        <v>#N/A</v>
      </c>
      <c r="K8679" s="118">
        <f>VLOOKUP(B8679,WB.GDP.2004,'WB (WDI)'!$AU$2,FALSE)</f>
        <v>5736.6819869146293</v>
      </c>
      <c r="L8679" s="112">
        <f>VLOOKUP($B8679,WB.UNEMP.2004,'WB (WDI)'!$AU$2,FALSE)</f>
        <v>5.1900000572204599</v>
      </c>
    </row>
    <row r="8680" spans="1:12" x14ac:dyDescent="0.25">
      <c r="A8680" s="103">
        <v>2004</v>
      </c>
      <c r="B8680" s="104" t="s">
        <v>489</v>
      </c>
      <c r="C8680" s="105" t="s">
        <v>490</v>
      </c>
      <c r="D8680" s="105" t="s">
        <v>440</v>
      </c>
      <c r="E8680" s="87" t="e">
        <f t="shared" si="274"/>
        <v>#N/A</v>
      </c>
      <c r="F8680" s="69" t="e">
        <f t="shared" si="274"/>
        <v>#N/A</v>
      </c>
      <c r="G8680" s="69" t="e">
        <f t="shared" si="274"/>
        <v>#N/A</v>
      </c>
      <c r="H8680" s="69" t="e">
        <f t="shared" si="274"/>
        <v>#N/A</v>
      </c>
      <c r="I8680" s="69" t="e">
        <f t="shared" si="274"/>
        <v>#N/A</v>
      </c>
      <c r="J8680" s="70" t="e">
        <f t="shared" si="274"/>
        <v>#N/A</v>
      </c>
      <c r="K8680" s="118" t="e">
        <f>VLOOKUP(B8680,WB.GDP.2004,'WB (WDI)'!$AU$2,FALSE)</f>
        <v>#N/A</v>
      </c>
      <c r="L8680" s="112" t="e">
        <f>VLOOKUP($B8680,WB.UNEMP.2004,'WB (WDI)'!$AU$2,FALSE)</f>
        <v>#N/A</v>
      </c>
    </row>
    <row r="8681" spans="1:12" x14ac:dyDescent="0.25">
      <c r="A8681" s="103">
        <v>2004</v>
      </c>
      <c r="B8681" s="104" t="s">
        <v>491</v>
      </c>
      <c r="C8681" s="105" t="s">
        <v>492</v>
      </c>
      <c r="D8681" s="105" t="s">
        <v>440</v>
      </c>
      <c r="E8681" s="87" t="e">
        <f t="shared" si="274"/>
        <v>#N/A</v>
      </c>
      <c r="F8681" s="69" t="e">
        <f t="shared" si="274"/>
        <v>#N/A</v>
      </c>
      <c r="G8681" s="69" t="e">
        <f t="shared" si="274"/>
        <v>#N/A</v>
      </c>
      <c r="H8681" s="69" t="e">
        <f t="shared" si="274"/>
        <v>#N/A</v>
      </c>
      <c r="I8681" s="69" t="e">
        <f t="shared" si="274"/>
        <v>#N/A</v>
      </c>
      <c r="J8681" s="70" t="e">
        <f t="shared" si="274"/>
        <v>#N/A</v>
      </c>
      <c r="K8681" s="118">
        <f>VLOOKUP(B8681,WB.GDP.2004,'WB (WDI)'!$AU$2,FALSE)</f>
        <v>5348.7770798077254</v>
      </c>
      <c r="L8681" s="112">
        <f>VLOOKUP($B8681,WB.UNEMP.2004,'WB (WDI)'!$AU$2,FALSE)</f>
        <v>3.4800000190734899</v>
      </c>
    </row>
    <row r="8682" spans="1:12" x14ac:dyDescent="0.25">
      <c r="A8682" s="103">
        <v>2004</v>
      </c>
      <c r="B8682" s="104" t="s">
        <v>493</v>
      </c>
      <c r="C8682" s="105" t="s">
        <v>494</v>
      </c>
      <c r="D8682" s="105" t="s">
        <v>440</v>
      </c>
      <c r="E8682" s="87" t="e">
        <f t="shared" si="274"/>
        <v>#N/A</v>
      </c>
      <c r="F8682" s="69" t="e">
        <f t="shared" si="274"/>
        <v>#N/A</v>
      </c>
      <c r="G8682" s="69" t="e">
        <f t="shared" si="274"/>
        <v>#N/A</v>
      </c>
      <c r="H8682" s="69" t="e">
        <f t="shared" si="274"/>
        <v>#N/A</v>
      </c>
      <c r="I8682" s="69" t="e">
        <f t="shared" si="274"/>
        <v>#N/A</v>
      </c>
      <c r="J8682" s="70" t="e">
        <f t="shared" si="274"/>
        <v>#N/A</v>
      </c>
      <c r="K8682" s="118">
        <f>VLOOKUP(B8682,WB.GDP.2004,'WB (WDI)'!$AU$2,FALSE)</f>
        <v>3336.9529201823448</v>
      </c>
      <c r="L8682" s="112" t="e">
        <f>VLOOKUP($B8682,WB.UNEMP.2004,'WB (WDI)'!$AU$2,FALSE)</f>
        <v>#N/A</v>
      </c>
    </row>
    <row r="8683" spans="1:12" ht="15.75" thickBot="1" x14ac:dyDescent="0.3">
      <c r="A8683" s="103">
        <v>2004</v>
      </c>
      <c r="B8683" s="104" t="s">
        <v>495</v>
      </c>
      <c r="C8683" s="105" t="s">
        <v>496</v>
      </c>
      <c r="D8683" s="105" t="s">
        <v>440</v>
      </c>
      <c r="E8683" s="88" t="e">
        <f t="shared" si="274"/>
        <v>#N/A</v>
      </c>
      <c r="F8683" s="56" t="e">
        <f t="shared" si="274"/>
        <v>#N/A</v>
      </c>
      <c r="G8683" s="56" t="e">
        <f t="shared" si="274"/>
        <v>#N/A</v>
      </c>
      <c r="H8683" s="56" t="e">
        <f t="shared" si="274"/>
        <v>#N/A</v>
      </c>
      <c r="I8683" s="56" t="e">
        <f t="shared" si="274"/>
        <v>#N/A</v>
      </c>
      <c r="J8683" s="71" t="e">
        <f t="shared" si="274"/>
        <v>#N/A</v>
      </c>
      <c r="K8683" s="119" t="e">
        <f>VLOOKUP(B8683,WB.GDP.2004,'WB (WDI)'!$AU$2,FALSE)</f>
        <v>#N/A</v>
      </c>
      <c r="L8683" s="113" t="e">
        <f>VLOOKUP($B8683,WB.UNEMP.2004,'WB (WDI)'!$AU$2,FALSE)</f>
        <v>#N/A</v>
      </c>
    </row>
    <row r="8684" spans="1:12" x14ac:dyDescent="0.25">
      <c r="A8684" s="109">
        <v>2005</v>
      </c>
      <c r="B8684" s="110" t="s">
        <v>4</v>
      </c>
      <c r="C8684" s="111" t="s">
        <v>5</v>
      </c>
      <c r="D8684" s="111" t="s">
        <v>6</v>
      </c>
      <c r="E8684" s="86">
        <f t="shared" ref="E8684:J8693" si="275">IF(ISNUMBER(VLOOKUP($B8684,EFW.2005,3,FALSE))=TRUE,VLOOKUP($B8684,EFW.2005,E$2,FALSE),NA())</f>
        <v>5.3115756440478012</v>
      </c>
      <c r="F8684" s="69">
        <f t="shared" si="275"/>
        <v>4.0130776500070136</v>
      </c>
      <c r="G8684" s="69">
        <f t="shared" si="275"/>
        <v>4.4792778492091925</v>
      </c>
      <c r="H8684" s="69">
        <f t="shared" si="275"/>
        <v>7.50768799906764</v>
      </c>
      <c r="I8684" s="69">
        <f t="shared" si="275"/>
        <v>5.6129328537253738</v>
      </c>
      <c r="J8684" s="70">
        <f t="shared" si="275"/>
        <v>4.9449018682297892</v>
      </c>
      <c r="K8684" s="118">
        <f>VLOOKUP(B8684,WB.GDP.2005,'WB (WDI)'!$AV$2,FALSE)</f>
        <v>10504.857200070803</v>
      </c>
      <c r="L8684" s="112">
        <f>VLOOKUP($B8684,WB.UNEMP.2005,'WB (WDI)'!$AV$2,FALSE)</f>
        <v>15.2700004577637</v>
      </c>
    </row>
    <row r="8685" spans="1:12" x14ac:dyDescent="0.25">
      <c r="A8685" s="103">
        <v>2005</v>
      </c>
      <c r="B8685" s="104" t="s">
        <v>7</v>
      </c>
      <c r="C8685" s="105" t="s">
        <v>8</v>
      </c>
      <c r="D8685" s="105" t="s">
        <v>6</v>
      </c>
      <c r="E8685" s="87">
        <f t="shared" si="275"/>
        <v>6.045419995351752</v>
      </c>
      <c r="F8685" s="69">
        <f t="shared" si="275"/>
        <v>5.4143146341956072</v>
      </c>
      <c r="G8685" s="69">
        <f t="shared" si="275"/>
        <v>4.4884900488364261</v>
      </c>
      <c r="H8685" s="69">
        <f t="shared" si="275"/>
        <v>8.8468212269591771</v>
      </c>
      <c r="I8685" s="69">
        <f t="shared" si="275"/>
        <v>6.5728085280514676</v>
      </c>
      <c r="J8685" s="70">
        <f t="shared" si="275"/>
        <v>4.9046655387160847</v>
      </c>
      <c r="K8685" s="118">
        <f>VLOOKUP(B8685,WB.GDP.2005,'WB (WDI)'!$AV$2,FALSE)</f>
        <v>8397.0332223127407</v>
      </c>
      <c r="L8685" s="112">
        <f>VLOOKUP($B8685,WB.UNEMP.2005,'WB (WDI)'!$AV$2,FALSE)</f>
        <v>11.199999809265099</v>
      </c>
    </row>
    <row r="8686" spans="1:12" x14ac:dyDescent="0.25">
      <c r="A8686" s="103">
        <v>2005</v>
      </c>
      <c r="B8686" s="104" t="s">
        <v>9</v>
      </c>
      <c r="C8686" s="105" t="s">
        <v>10</v>
      </c>
      <c r="D8686" s="105" t="s">
        <v>6</v>
      </c>
      <c r="E8686" s="87" t="e">
        <f t="shared" si="275"/>
        <v>#N/A</v>
      </c>
      <c r="F8686" s="69" t="e">
        <f t="shared" si="275"/>
        <v>#N/A</v>
      </c>
      <c r="G8686" s="69" t="e">
        <f t="shared" si="275"/>
        <v>#N/A</v>
      </c>
      <c r="H8686" s="69" t="e">
        <f t="shared" si="275"/>
        <v>#N/A</v>
      </c>
      <c r="I8686" s="69" t="e">
        <f t="shared" si="275"/>
        <v>#N/A</v>
      </c>
      <c r="J8686" s="70" t="e">
        <f t="shared" si="275"/>
        <v>#N/A</v>
      </c>
      <c r="K8686" s="118">
        <f>VLOOKUP(B8686,WB.GDP.2005,'WB (WDI)'!$AV$2,FALSE)</f>
        <v>19883.486343749912</v>
      </c>
      <c r="L8686" s="112">
        <f>VLOOKUP($B8686,WB.UNEMP.2005,'WB (WDI)'!$AV$2,FALSE)</f>
        <v>19.0200004577637</v>
      </c>
    </row>
    <row r="8687" spans="1:12" x14ac:dyDescent="0.25">
      <c r="A8687" s="103">
        <v>2005</v>
      </c>
      <c r="B8687" s="104" t="s">
        <v>11</v>
      </c>
      <c r="C8687" s="105" t="s">
        <v>12</v>
      </c>
      <c r="D8687" s="105" t="s">
        <v>6</v>
      </c>
      <c r="E8687" s="87">
        <f t="shared" si="275"/>
        <v>6.1582106663704907</v>
      </c>
      <c r="F8687" s="69">
        <f t="shared" si="275"/>
        <v>6.8431100095228485</v>
      </c>
      <c r="G8687" s="69">
        <f t="shared" si="275"/>
        <v>5.2536095779330845</v>
      </c>
      <c r="H8687" s="69">
        <f t="shared" si="275"/>
        <v>7.0997164421293144</v>
      </c>
      <c r="I8687" s="69">
        <f t="shared" si="275"/>
        <v>5.8134425019166773</v>
      </c>
      <c r="J8687" s="70">
        <f t="shared" si="275"/>
        <v>5.7811748003505272</v>
      </c>
      <c r="K8687" s="118">
        <f>VLOOKUP(B8687,WB.GDP.2005,'WB (WDI)'!$AV$2,FALSE)</f>
        <v>5229.7752068284499</v>
      </c>
      <c r="L8687" s="112">
        <f>VLOOKUP($B8687,WB.UNEMP.2005,'WB (WDI)'!$AV$2,FALSE)</f>
        <v>11.0100002288818</v>
      </c>
    </row>
    <row r="8688" spans="1:12" x14ac:dyDescent="0.25">
      <c r="A8688" s="103">
        <v>2005</v>
      </c>
      <c r="B8688" s="104" t="s">
        <v>13</v>
      </c>
      <c r="C8688" s="105" t="s">
        <v>14</v>
      </c>
      <c r="D8688" s="105" t="s">
        <v>6</v>
      </c>
      <c r="E8688" s="87" t="e">
        <f t="shared" si="275"/>
        <v>#N/A</v>
      </c>
      <c r="F8688" s="69" t="e">
        <f t="shared" si="275"/>
        <v>#N/A</v>
      </c>
      <c r="G8688" s="69" t="e">
        <f t="shared" si="275"/>
        <v>#N/A</v>
      </c>
      <c r="H8688" s="69" t="e">
        <f t="shared" si="275"/>
        <v>#N/A</v>
      </c>
      <c r="I8688" s="69" t="e">
        <f t="shared" si="275"/>
        <v>#N/A</v>
      </c>
      <c r="J8688" s="70" t="e">
        <f t="shared" si="275"/>
        <v>#N/A</v>
      </c>
      <c r="K8688" s="118">
        <f>VLOOKUP(B8688,WB.GDP.2005,'WB (WDI)'!$AV$2,FALSE)</f>
        <v>2705.1881161620399</v>
      </c>
      <c r="L8688" s="112">
        <f>VLOOKUP($B8688,WB.UNEMP.2005,'WB (WDI)'!$AV$2,FALSE)</f>
        <v>15.2799997329712</v>
      </c>
    </row>
    <row r="8689" spans="1:12" x14ac:dyDescent="0.25">
      <c r="A8689" s="103">
        <v>2005</v>
      </c>
      <c r="B8689" s="104" t="s">
        <v>15</v>
      </c>
      <c r="C8689" s="105" t="s">
        <v>16</v>
      </c>
      <c r="D8689" s="105" t="s">
        <v>6</v>
      </c>
      <c r="E8689" s="87">
        <f t="shared" si="275"/>
        <v>6.4247473445516707</v>
      </c>
      <c r="F8689" s="69">
        <f t="shared" si="275"/>
        <v>6.9440930308757816</v>
      </c>
      <c r="G8689" s="69">
        <f t="shared" si="275"/>
        <v>5.1007430075922011</v>
      </c>
      <c r="H8689" s="69">
        <f t="shared" si="275"/>
        <v>7.3034370107845517</v>
      </c>
      <c r="I8689" s="69">
        <f t="shared" si="275"/>
        <v>5.9595413797865477</v>
      </c>
      <c r="J8689" s="70">
        <f t="shared" si="275"/>
        <v>6.8159222937192716</v>
      </c>
      <c r="K8689" s="118">
        <f>VLOOKUP(B8689,WB.GDP.2005,'WB (WDI)'!$AV$2,FALSE)</f>
        <v>8523.106674269482</v>
      </c>
      <c r="L8689" s="112">
        <f>VLOOKUP($B8689,WB.UNEMP.2005,'WB (WDI)'!$AV$2,FALSE)</f>
        <v>12.8699998855591</v>
      </c>
    </row>
    <row r="8690" spans="1:12" x14ac:dyDescent="0.25">
      <c r="A8690" s="103">
        <v>2005</v>
      </c>
      <c r="B8690" s="104" t="s">
        <v>17</v>
      </c>
      <c r="C8690" s="105" t="s">
        <v>18</v>
      </c>
      <c r="D8690" s="105" t="s">
        <v>6</v>
      </c>
      <c r="E8690" s="87" t="e">
        <f t="shared" si="275"/>
        <v>#N/A</v>
      </c>
      <c r="F8690" s="69" t="e">
        <f t="shared" si="275"/>
        <v>#N/A</v>
      </c>
      <c r="G8690" s="69" t="e">
        <f t="shared" si="275"/>
        <v>#N/A</v>
      </c>
      <c r="H8690" s="69" t="e">
        <f t="shared" si="275"/>
        <v>#N/A</v>
      </c>
      <c r="I8690" s="69" t="e">
        <f t="shared" si="275"/>
        <v>#N/A</v>
      </c>
      <c r="J8690" s="70" t="e">
        <f t="shared" si="275"/>
        <v>#N/A</v>
      </c>
      <c r="K8690" s="118" t="e">
        <f>VLOOKUP(B8690,WB.GDP.2005,'WB (WDI)'!$AV$2,FALSE)</f>
        <v>#N/A</v>
      </c>
      <c r="L8690" s="112" t="e">
        <f>VLOOKUP($B8690,WB.UNEMP.2005,'WB (WDI)'!$AV$2,FALSE)</f>
        <v>#N/A</v>
      </c>
    </row>
    <row r="8691" spans="1:12" x14ac:dyDescent="0.25">
      <c r="A8691" s="103">
        <v>2005</v>
      </c>
      <c r="B8691" s="104" t="s">
        <v>19</v>
      </c>
      <c r="C8691" s="105" t="s">
        <v>20</v>
      </c>
      <c r="D8691" s="105" t="s">
        <v>6</v>
      </c>
      <c r="E8691" s="87">
        <f t="shared" si="275"/>
        <v>4.3570402663378376</v>
      </c>
      <c r="F8691" s="69">
        <f t="shared" si="275"/>
        <v>6.6504014768828466</v>
      </c>
      <c r="G8691" s="69">
        <f t="shared" si="275"/>
        <v>3.378525419856711</v>
      </c>
      <c r="H8691" s="69">
        <f t="shared" si="275"/>
        <v>1.262167573916515</v>
      </c>
      <c r="I8691" s="69">
        <f t="shared" si="275"/>
        <v>5.8705687344897433</v>
      </c>
      <c r="J8691" s="70">
        <f t="shared" si="275"/>
        <v>4.6235381265433686</v>
      </c>
      <c r="K8691" s="118">
        <f>VLOOKUP(B8691,WB.GDP.2005,'WB (WDI)'!$AV$2,FALSE)</f>
        <v>6210.2228269484931</v>
      </c>
      <c r="L8691" s="112">
        <f>VLOOKUP($B8691,WB.UNEMP.2005,'WB (WDI)'!$AV$2,FALSE)</f>
        <v>3.8099999427795401</v>
      </c>
    </row>
    <row r="8692" spans="1:12" x14ac:dyDescent="0.25">
      <c r="A8692" s="103">
        <v>2005</v>
      </c>
      <c r="B8692" s="104" t="s">
        <v>21</v>
      </c>
      <c r="C8692" s="105" t="s">
        <v>22</v>
      </c>
      <c r="D8692" s="105" t="s">
        <v>6</v>
      </c>
      <c r="E8692" s="87">
        <f t="shared" si="275"/>
        <v>5.8995728220491639</v>
      </c>
      <c r="F8692" s="69">
        <f t="shared" si="275"/>
        <v>6.7855170827890792</v>
      </c>
      <c r="G8692" s="69">
        <f t="shared" si="275"/>
        <v>3.9830820350738469</v>
      </c>
      <c r="H8692" s="69">
        <f t="shared" si="275"/>
        <v>6.5576123497781937</v>
      </c>
      <c r="I8692" s="69">
        <f t="shared" si="275"/>
        <v>5.5569578706177793</v>
      </c>
      <c r="J8692" s="70">
        <f t="shared" si="275"/>
        <v>6.6146947719869189</v>
      </c>
      <c r="K8692" s="118">
        <f>VLOOKUP(B8692,WB.GDP.2005,'WB (WDI)'!$AV$2,FALSE)</f>
        <v>2581.6416046839936</v>
      </c>
      <c r="L8692" s="112">
        <f>VLOOKUP($B8692,WB.UNEMP.2005,'WB (WDI)'!$AV$2,FALSE)</f>
        <v>0.80000001192092896</v>
      </c>
    </row>
    <row r="8693" spans="1:12" x14ac:dyDescent="0.25">
      <c r="A8693" s="103">
        <v>2005</v>
      </c>
      <c r="B8693" s="104" t="s">
        <v>23</v>
      </c>
      <c r="C8693" s="105" t="s">
        <v>24</v>
      </c>
      <c r="D8693" s="105" t="s">
        <v>6</v>
      </c>
      <c r="E8693" s="87">
        <f t="shared" si="275"/>
        <v>7.1447963853412828</v>
      </c>
      <c r="F8693" s="69">
        <f t="shared" si="275"/>
        <v>5.4451265358910925</v>
      </c>
      <c r="G8693" s="69">
        <f t="shared" si="275"/>
        <v>6.5960969694690172</v>
      </c>
      <c r="H8693" s="69">
        <f t="shared" si="275"/>
        <v>8.8049460361284098</v>
      </c>
      <c r="I8693" s="69">
        <f t="shared" si="275"/>
        <v>7.2685866060519091</v>
      </c>
      <c r="J8693" s="70">
        <f t="shared" si="275"/>
        <v>7.6092257791659863</v>
      </c>
      <c r="K8693" s="118">
        <f>VLOOKUP(B8693,WB.GDP.2005,'WB (WDI)'!$AV$2,FALSE)</f>
        <v>12484.223495592913</v>
      </c>
      <c r="L8693" s="112">
        <f>VLOOKUP($B8693,WB.UNEMP.2005,'WB (WDI)'!$AV$2,FALSE)</f>
        <v>19.7700004577637</v>
      </c>
    </row>
    <row r="8694" spans="1:12" x14ac:dyDescent="0.25">
      <c r="A8694" s="103">
        <v>2005</v>
      </c>
      <c r="B8694" s="104" t="s">
        <v>25</v>
      </c>
      <c r="C8694" s="105" t="s">
        <v>26</v>
      </c>
      <c r="D8694" s="105" t="s">
        <v>6</v>
      </c>
      <c r="E8694" s="87" t="e">
        <f t="shared" ref="E8694:J8703" si="276">IF(ISNUMBER(VLOOKUP($B8694,EFW.2005,3,FALSE))=TRUE,VLOOKUP($B8694,EFW.2005,E$2,FALSE),NA())</f>
        <v>#N/A</v>
      </c>
      <c r="F8694" s="69" t="e">
        <f t="shared" si="276"/>
        <v>#N/A</v>
      </c>
      <c r="G8694" s="69" t="e">
        <f t="shared" si="276"/>
        <v>#N/A</v>
      </c>
      <c r="H8694" s="69" t="e">
        <f t="shared" si="276"/>
        <v>#N/A</v>
      </c>
      <c r="I8694" s="69" t="e">
        <f t="shared" si="276"/>
        <v>#N/A</v>
      </c>
      <c r="J8694" s="70" t="e">
        <f t="shared" si="276"/>
        <v>#N/A</v>
      </c>
      <c r="K8694" s="118" t="e">
        <f>VLOOKUP(B8694,WB.GDP.2005,'WB (WDI)'!$AV$2,FALSE)</f>
        <v>#N/A</v>
      </c>
      <c r="L8694" s="112" t="e">
        <f>VLOOKUP($B8694,WB.UNEMP.2005,'WB (WDI)'!$AV$2,FALSE)</f>
        <v>#N/A</v>
      </c>
    </row>
    <row r="8695" spans="1:12" x14ac:dyDescent="0.25">
      <c r="A8695" s="103">
        <v>2005</v>
      </c>
      <c r="B8695" s="104" t="s">
        <v>27</v>
      </c>
      <c r="C8695" s="105" t="s">
        <v>28</v>
      </c>
      <c r="D8695" s="105" t="s">
        <v>6</v>
      </c>
      <c r="E8695" s="87">
        <f t="shared" si="276"/>
        <v>5.7348816311606994</v>
      </c>
      <c r="F8695" s="69">
        <f t="shared" si="276"/>
        <v>5.5104327891565577</v>
      </c>
      <c r="G8695" s="69">
        <f t="shared" si="276"/>
        <v>4.103998699440857</v>
      </c>
      <c r="H8695" s="69">
        <f t="shared" si="276"/>
        <v>6.8448652646660424</v>
      </c>
      <c r="I8695" s="69">
        <f t="shared" si="276"/>
        <v>5.7229647300404274</v>
      </c>
      <c r="J8695" s="70">
        <f t="shared" si="276"/>
        <v>6.4921466724996106</v>
      </c>
      <c r="K8695" s="118">
        <f>VLOOKUP(B8695,WB.GDP.2005,'WB (WDI)'!$AV$2,FALSE)</f>
        <v>1527.0227273951796</v>
      </c>
      <c r="L8695" s="112">
        <f>VLOOKUP($B8695,WB.UNEMP.2005,'WB (WDI)'!$AV$2,FALSE)</f>
        <v>4</v>
      </c>
    </row>
    <row r="8696" spans="1:12" x14ac:dyDescent="0.25">
      <c r="A8696" s="103">
        <v>2005</v>
      </c>
      <c r="B8696" s="104" t="s">
        <v>29</v>
      </c>
      <c r="C8696" s="105" t="s">
        <v>30</v>
      </c>
      <c r="D8696" s="105" t="s">
        <v>6</v>
      </c>
      <c r="E8696" s="87">
        <f t="shared" si="276"/>
        <v>5.4114011811489409</v>
      </c>
      <c r="F8696" s="69">
        <f t="shared" si="276"/>
        <v>6.5375395518516228</v>
      </c>
      <c r="G8696" s="69">
        <f t="shared" si="276"/>
        <v>3.3720427925719574</v>
      </c>
      <c r="H8696" s="69">
        <f t="shared" si="276"/>
        <v>6.7119898550110051</v>
      </c>
      <c r="I8696" s="69">
        <f t="shared" si="276"/>
        <v>3.4104076156323626</v>
      </c>
      <c r="J8696" s="70">
        <f t="shared" si="276"/>
        <v>7.0250260906777564</v>
      </c>
      <c r="K8696" s="118">
        <f>VLOOKUP(B8696,WB.GDP.2005,'WB (WDI)'!$AV$2,FALSE)</f>
        <v>798.70428472393405</v>
      </c>
      <c r="L8696" s="112">
        <f>VLOOKUP($B8696,WB.UNEMP.2005,'WB (WDI)'!$AV$2,FALSE)</f>
        <v>1.8099999427795399</v>
      </c>
    </row>
    <row r="8697" spans="1:12" x14ac:dyDescent="0.25">
      <c r="A8697" s="103">
        <v>2005</v>
      </c>
      <c r="B8697" s="104" t="s">
        <v>31</v>
      </c>
      <c r="C8697" s="105" t="s">
        <v>32</v>
      </c>
      <c r="D8697" s="105" t="s">
        <v>6</v>
      </c>
      <c r="E8697" s="87" t="e">
        <f t="shared" si="276"/>
        <v>#N/A</v>
      </c>
      <c r="F8697" s="69" t="e">
        <f t="shared" si="276"/>
        <v>#N/A</v>
      </c>
      <c r="G8697" s="69" t="e">
        <f t="shared" si="276"/>
        <v>#N/A</v>
      </c>
      <c r="H8697" s="69" t="e">
        <f t="shared" si="276"/>
        <v>#N/A</v>
      </c>
      <c r="I8697" s="69" t="e">
        <f t="shared" si="276"/>
        <v>#N/A</v>
      </c>
      <c r="J8697" s="70" t="e">
        <f t="shared" si="276"/>
        <v>#N/A</v>
      </c>
      <c r="K8697" s="118">
        <f>VLOOKUP(B8697,WB.GDP.2005,'WB (WDI)'!$AV$2,FALSE)</f>
        <v>4964.8189038803675</v>
      </c>
      <c r="L8697" s="112">
        <f>VLOOKUP($B8697,WB.UNEMP.2005,'WB (WDI)'!$AV$2,FALSE)</f>
        <v>10.670000076293899</v>
      </c>
    </row>
    <row r="8698" spans="1:12" x14ac:dyDescent="0.25">
      <c r="A8698" s="103">
        <v>2005</v>
      </c>
      <c r="B8698" s="104" t="s">
        <v>33</v>
      </c>
      <c r="C8698" s="105" t="s">
        <v>34</v>
      </c>
      <c r="D8698" s="105" t="s">
        <v>6</v>
      </c>
      <c r="E8698" s="87">
        <f t="shared" si="276"/>
        <v>5.6853487359099049</v>
      </c>
      <c r="F8698" s="69">
        <f t="shared" si="276"/>
        <v>6.8172349707900022</v>
      </c>
      <c r="G8698" s="69">
        <f t="shared" si="276"/>
        <v>3.140846510565328</v>
      </c>
      <c r="H8698" s="69">
        <f t="shared" si="276"/>
        <v>7.2079272945922606</v>
      </c>
      <c r="I8698" s="69">
        <f t="shared" si="276"/>
        <v>5.4560322988578722</v>
      </c>
      <c r="J8698" s="70">
        <f t="shared" si="276"/>
        <v>5.8047026047440573</v>
      </c>
      <c r="K8698" s="118">
        <f>VLOOKUP(B8698,WB.GDP.2005,'WB (WDI)'!$AV$2,FALSE)</f>
        <v>2982.0247447708971</v>
      </c>
      <c r="L8698" s="112">
        <f>VLOOKUP($B8698,WB.UNEMP.2005,'WB (WDI)'!$AV$2,FALSE)</f>
        <v>4.4000000953674299</v>
      </c>
    </row>
    <row r="8699" spans="1:12" x14ac:dyDescent="0.25">
      <c r="A8699" s="103">
        <v>2005</v>
      </c>
      <c r="B8699" s="104" t="s">
        <v>35</v>
      </c>
      <c r="C8699" s="105" t="s">
        <v>36</v>
      </c>
      <c r="D8699" s="105" t="s">
        <v>6</v>
      </c>
      <c r="E8699" s="87">
        <f t="shared" si="276"/>
        <v>5.2767111160284763</v>
      </c>
      <c r="F8699" s="69">
        <f t="shared" si="276"/>
        <v>5.8560803990435373</v>
      </c>
      <c r="G8699" s="69">
        <f t="shared" si="276"/>
        <v>3.4833993269319103</v>
      </c>
      <c r="H8699" s="69">
        <f t="shared" si="276"/>
        <v>7.0412810276043736</v>
      </c>
      <c r="I8699" s="69">
        <f t="shared" si="276"/>
        <v>4.5064991929776523</v>
      </c>
      <c r="J8699" s="70">
        <f t="shared" si="276"/>
        <v>5.496295633584908</v>
      </c>
      <c r="K8699" s="118">
        <f>VLOOKUP(B8699,WB.GDP.2005,'WB (WDI)'!$AV$2,FALSE)</f>
        <v>1026.9133990988441</v>
      </c>
      <c r="L8699" s="112">
        <f>VLOOKUP($B8699,WB.UNEMP.2005,'WB (WDI)'!$AV$2,FALSE)</f>
        <v>4.3800001144409197</v>
      </c>
    </row>
    <row r="8700" spans="1:12" x14ac:dyDescent="0.25">
      <c r="A8700" s="103">
        <v>2005</v>
      </c>
      <c r="B8700" s="104" t="s">
        <v>37</v>
      </c>
      <c r="C8700" s="105" t="s">
        <v>38</v>
      </c>
      <c r="D8700" s="105" t="s">
        <v>6</v>
      </c>
      <c r="E8700" s="87">
        <f t="shared" si="276"/>
        <v>5.2530524080189238</v>
      </c>
      <c r="F8700" s="69">
        <f t="shared" si="276"/>
        <v>7.025736514783576</v>
      </c>
      <c r="G8700" s="69">
        <f t="shared" si="276"/>
        <v>3.5017280205798365</v>
      </c>
      <c r="H8700" s="69">
        <f t="shared" si="276"/>
        <v>6.0291227695641432</v>
      </c>
      <c r="I8700" s="69">
        <f t="shared" si="276"/>
        <v>4.7040856865084946</v>
      </c>
      <c r="J8700" s="70">
        <f t="shared" si="276"/>
        <v>5.0045890486585689</v>
      </c>
      <c r="K8700" s="118">
        <f>VLOOKUP(B8700,WB.GDP.2005,'WB (WDI)'!$AV$2,FALSE)</f>
        <v>1618.1361352512122</v>
      </c>
      <c r="L8700" s="112">
        <f>VLOOKUP($B8700,WB.UNEMP.2005,'WB (WDI)'!$AV$2,FALSE)</f>
        <v>1.28999996185303</v>
      </c>
    </row>
    <row r="8701" spans="1:12" x14ac:dyDescent="0.25">
      <c r="A8701" s="103">
        <v>2005</v>
      </c>
      <c r="B8701" s="104" t="s">
        <v>39</v>
      </c>
      <c r="C8701" s="105" t="s">
        <v>40</v>
      </c>
      <c r="D8701" s="105" t="s">
        <v>6</v>
      </c>
      <c r="E8701" s="87" t="e">
        <f t="shared" si="276"/>
        <v>#N/A</v>
      </c>
      <c r="F8701" s="69" t="e">
        <f t="shared" si="276"/>
        <v>#N/A</v>
      </c>
      <c r="G8701" s="69" t="e">
        <f t="shared" si="276"/>
        <v>#N/A</v>
      </c>
      <c r="H8701" s="69" t="e">
        <f t="shared" si="276"/>
        <v>#N/A</v>
      </c>
      <c r="I8701" s="69" t="e">
        <f t="shared" si="276"/>
        <v>#N/A</v>
      </c>
      <c r="J8701" s="70" t="e">
        <f t="shared" si="276"/>
        <v>#N/A</v>
      </c>
      <c r="K8701" s="118">
        <f>VLOOKUP(B8701,WB.GDP.2005,'WB (WDI)'!$AV$2,FALSE)</f>
        <v>2815.6929132711193</v>
      </c>
      <c r="L8701" s="112">
        <f>VLOOKUP($B8701,WB.UNEMP.2005,'WB (WDI)'!$AV$2,FALSE)</f>
        <v>4.8400001525878897</v>
      </c>
    </row>
    <row r="8702" spans="1:12" x14ac:dyDescent="0.25">
      <c r="A8702" s="103">
        <v>2005</v>
      </c>
      <c r="B8702" s="104" t="s">
        <v>41</v>
      </c>
      <c r="C8702" s="105" t="s">
        <v>42</v>
      </c>
      <c r="D8702" s="105" t="s">
        <v>6</v>
      </c>
      <c r="E8702" s="87">
        <f t="shared" si="276"/>
        <v>4.9850942649868166</v>
      </c>
      <c r="F8702" s="69">
        <f t="shared" si="276"/>
        <v>4.7524917232474744</v>
      </c>
      <c r="G8702" s="69">
        <f t="shared" si="276"/>
        <v>4.3010642924947211</v>
      </c>
      <c r="H8702" s="69">
        <f t="shared" si="276"/>
        <v>5.333130563081462</v>
      </c>
      <c r="I8702" s="69">
        <f t="shared" si="276"/>
        <v>4.9655351291079235</v>
      </c>
      <c r="J8702" s="70">
        <f t="shared" si="276"/>
        <v>5.573249617002503</v>
      </c>
      <c r="K8702" s="118">
        <f>VLOOKUP(B8702,WB.GDP.2005,'WB (WDI)'!$AV$2,FALSE)</f>
        <v>4677.8780452455003</v>
      </c>
      <c r="L8702" s="112">
        <f>VLOOKUP($B8702,WB.UNEMP.2005,'WB (WDI)'!$AV$2,FALSE)</f>
        <v>19.799999237060501</v>
      </c>
    </row>
    <row r="8703" spans="1:12" x14ac:dyDescent="0.25">
      <c r="A8703" s="103">
        <v>2005</v>
      </c>
      <c r="B8703" s="104" t="s">
        <v>43</v>
      </c>
      <c r="C8703" s="105" t="s">
        <v>44</v>
      </c>
      <c r="D8703" s="105" t="s">
        <v>6</v>
      </c>
      <c r="E8703" s="87">
        <f t="shared" si="276"/>
        <v>5.7985803386843404</v>
      </c>
      <c r="F8703" s="69">
        <f t="shared" si="276"/>
        <v>7.6672105238484978</v>
      </c>
      <c r="G8703" s="69">
        <f t="shared" si="276"/>
        <v>2.7171926593455105</v>
      </c>
      <c r="H8703" s="69">
        <f t="shared" si="276"/>
        <v>6.7301593142154186</v>
      </c>
      <c r="I8703" s="69">
        <f t="shared" si="276"/>
        <v>5.9133996651584431</v>
      </c>
      <c r="J8703" s="70">
        <f t="shared" si="276"/>
        <v>5.9649395308538304</v>
      </c>
      <c r="K8703" s="118">
        <f>VLOOKUP(B8703,WB.GDP.2005,'WB (WDI)'!$AV$2,FALSE)</f>
        <v>3670.1807219212251</v>
      </c>
      <c r="L8703" s="112">
        <f>VLOOKUP($B8703,WB.UNEMP.2005,'WB (WDI)'!$AV$2,FALSE)</f>
        <v>5.5100002288818404</v>
      </c>
    </row>
    <row r="8704" spans="1:12" x14ac:dyDescent="0.25">
      <c r="A8704" s="103">
        <v>2005</v>
      </c>
      <c r="B8704" s="104" t="s">
        <v>45</v>
      </c>
      <c r="C8704" s="105" t="s">
        <v>46</v>
      </c>
      <c r="D8704" s="105" t="s">
        <v>6</v>
      </c>
      <c r="E8704" s="87">
        <f t="shared" ref="E8704:J8713" si="277">IF(ISNUMBER(VLOOKUP($B8704,EFW.2005,3,FALSE))=TRUE,VLOOKUP($B8704,EFW.2005,E$2,FALSE),NA())</f>
        <v>4.6615709870891999</v>
      </c>
      <c r="F8704" s="69">
        <f t="shared" si="277"/>
        <v>6.7091695890299095</v>
      </c>
      <c r="G8704" s="69">
        <f t="shared" si="277"/>
        <v>2.1596732955005828</v>
      </c>
      <c r="H8704" s="69">
        <f t="shared" si="277"/>
        <v>5.0444390049932579</v>
      </c>
      <c r="I8704" s="69">
        <f t="shared" si="277"/>
        <v>5.033511914737069</v>
      </c>
      <c r="J8704" s="70">
        <f t="shared" si="277"/>
        <v>4.3610611311851777</v>
      </c>
      <c r="K8704" s="118">
        <f>VLOOKUP(B8704,WB.GDP.2005,'WB (WDI)'!$AV$2,FALSE)</f>
        <v>778.96791567573337</v>
      </c>
      <c r="L8704" s="112">
        <f>VLOOKUP($B8704,WB.UNEMP.2005,'WB (WDI)'!$AV$2,FALSE)</f>
        <v>2.8499999046325701</v>
      </c>
    </row>
    <row r="8705" spans="1:12" x14ac:dyDescent="0.25">
      <c r="A8705" s="103">
        <v>2005</v>
      </c>
      <c r="B8705" s="104" t="s">
        <v>47</v>
      </c>
      <c r="C8705" s="105" t="s">
        <v>48</v>
      </c>
      <c r="D8705" s="105" t="s">
        <v>6</v>
      </c>
      <c r="E8705" s="87" t="e">
        <f t="shared" si="277"/>
        <v>#N/A</v>
      </c>
      <c r="F8705" s="69" t="e">
        <f t="shared" si="277"/>
        <v>#N/A</v>
      </c>
      <c r="G8705" s="69" t="e">
        <f t="shared" si="277"/>
        <v>#N/A</v>
      </c>
      <c r="H8705" s="69" t="e">
        <f t="shared" si="277"/>
        <v>#N/A</v>
      </c>
      <c r="I8705" s="69" t="e">
        <f t="shared" si="277"/>
        <v>#N/A</v>
      </c>
      <c r="J8705" s="70" t="e">
        <f t="shared" si="277"/>
        <v>#N/A</v>
      </c>
      <c r="K8705" s="118" t="e">
        <f>VLOOKUP(B8705,WB.GDP.2005,'WB (WDI)'!$AV$2,FALSE)</f>
        <v>#N/A</v>
      </c>
      <c r="L8705" s="112">
        <f>VLOOKUP($B8705,WB.UNEMP.2005,'WB (WDI)'!$AV$2,FALSE)</f>
        <v>11.5200004577637</v>
      </c>
    </row>
    <row r="8706" spans="1:12" x14ac:dyDescent="0.25">
      <c r="A8706" s="103">
        <v>2005</v>
      </c>
      <c r="B8706" s="104" t="s">
        <v>49</v>
      </c>
      <c r="C8706" s="105" t="s">
        <v>50</v>
      </c>
      <c r="D8706" s="105" t="s">
        <v>6</v>
      </c>
      <c r="E8706" s="87" t="e">
        <f t="shared" si="277"/>
        <v>#N/A</v>
      </c>
      <c r="F8706" s="69" t="e">
        <f t="shared" si="277"/>
        <v>#N/A</v>
      </c>
      <c r="G8706" s="69" t="e">
        <f t="shared" si="277"/>
        <v>#N/A</v>
      </c>
      <c r="H8706" s="69" t="e">
        <f t="shared" si="277"/>
        <v>#N/A</v>
      </c>
      <c r="I8706" s="69" t="e">
        <f t="shared" si="277"/>
        <v>#N/A</v>
      </c>
      <c r="J8706" s="70" t="e">
        <f t="shared" si="277"/>
        <v>#N/A</v>
      </c>
      <c r="K8706" s="118">
        <f>VLOOKUP(B8706,WB.GDP.2005,'WB (WDI)'!$AV$2,FALSE)</f>
        <v>32389.86172594349</v>
      </c>
      <c r="L8706" s="112">
        <f>VLOOKUP($B8706,WB.UNEMP.2005,'WB (WDI)'!$AV$2,FALSE)</f>
        <v>8.4200000762939506</v>
      </c>
    </row>
    <row r="8707" spans="1:12" x14ac:dyDescent="0.25">
      <c r="A8707" s="103">
        <v>2005</v>
      </c>
      <c r="B8707" s="104" t="s">
        <v>51</v>
      </c>
      <c r="C8707" s="105" t="s">
        <v>52</v>
      </c>
      <c r="D8707" s="105" t="s">
        <v>6</v>
      </c>
      <c r="E8707" s="87" t="e">
        <f t="shared" si="277"/>
        <v>#N/A</v>
      </c>
      <c r="F8707" s="69" t="e">
        <f t="shared" si="277"/>
        <v>#N/A</v>
      </c>
      <c r="G8707" s="69" t="e">
        <f t="shared" si="277"/>
        <v>#N/A</v>
      </c>
      <c r="H8707" s="69" t="e">
        <f t="shared" si="277"/>
        <v>#N/A</v>
      </c>
      <c r="I8707" s="69" t="e">
        <f t="shared" si="277"/>
        <v>#N/A</v>
      </c>
      <c r="J8707" s="70" t="e">
        <f t="shared" si="277"/>
        <v>#N/A</v>
      </c>
      <c r="K8707" s="118" t="e">
        <f>VLOOKUP(B8707,WB.GDP.2005,'WB (WDI)'!$AV$2,FALSE)</f>
        <v>#N/A</v>
      </c>
      <c r="L8707" s="112">
        <f>VLOOKUP($B8707,WB.UNEMP.2005,'WB (WDI)'!$AV$2,FALSE)</f>
        <v>6.7600002288818404</v>
      </c>
    </row>
    <row r="8708" spans="1:12" x14ac:dyDescent="0.25">
      <c r="A8708" s="103">
        <v>2005</v>
      </c>
      <c r="B8708" s="104" t="s">
        <v>53</v>
      </c>
      <c r="C8708" s="105" t="s">
        <v>54</v>
      </c>
      <c r="D8708" s="105" t="s">
        <v>6</v>
      </c>
      <c r="E8708" s="87" t="e">
        <f t="shared" si="277"/>
        <v>#N/A</v>
      </c>
      <c r="F8708" s="69" t="e">
        <f t="shared" si="277"/>
        <v>#N/A</v>
      </c>
      <c r="G8708" s="69" t="e">
        <f t="shared" si="277"/>
        <v>#N/A</v>
      </c>
      <c r="H8708" s="69" t="e">
        <f t="shared" si="277"/>
        <v>#N/A</v>
      </c>
      <c r="I8708" s="69" t="e">
        <f t="shared" si="277"/>
        <v>#N/A</v>
      </c>
      <c r="J8708" s="70" t="e">
        <f t="shared" si="277"/>
        <v>#N/A</v>
      </c>
      <c r="K8708" s="118">
        <f>VLOOKUP(B8708,WB.GDP.2005,'WB (WDI)'!$AV$2,FALSE)</f>
        <v>6550.9847268721924</v>
      </c>
      <c r="L8708" s="112">
        <f>VLOOKUP($B8708,WB.UNEMP.2005,'WB (WDI)'!$AV$2,FALSE)</f>
        <v>27.469999313354499</v>
      </c>
    </row>
    <row r="8709" spans="1:12" x14ac:dyDescent="0.25">
      <c r="A8709" s="103">
        <v>2005</v>
      </c>
      <c r="B8709" s="104" t="s">
        <v>55</v>
      </c>
      <c r="C8709" s="105" t="s">
        <v>56</v>
      </c>
      <c r="D8709" s="105" t="s">
        <v>6</v>
      </c>
      <c r="E8709" s="87">
        <f t="shared" si="277"/>
        <v>5.2346865222453554</v>
      </c>
      <c r="F8709" s="69">
        <f t="shared" si="277"/>
        <v>5.252719490411609</v>
      </c>
      <c r="G8709" s="69">
        <f t="shared" si="277"/>
        <v>4.4818790458012767</v>
      </c>
      <c r="H8709" s="69">
        <f t="shared" si="277"/>
        <v>5.6664147960698301</v>
      </c>
      <c r="I8709" s="69">
        <f t="shared" si="277"/>
        <v>4.6610542855458421</v>
      </c>
      <c r="J8709" s="70">
        <f t="shared" si="277"/>
        <v>6.1113649933982179</v>
      </c>
      <c r="K8709" s="118">
        <f>VLOOKUP(B8709,WB.GDP.2005,'WB (WDI)'!$AV$2,FALSE)</f>
        <v>862.35533058894873</v>
      </c>
      <c r="L8709" s="112">
        <f>VLOOKUP($B8709,WB.UNEMP.2005,'WB (WDI)'!$AV$2,FALSE)</f>
        <v>2.5</v>
      </c>
    </row>
    <row r="8710" spans="1:12" x14ac:dyDescent="0.25">
      <c r="A8710" s="103">
        <v>2005</v>
      </c>
      <c r="B8710" s="104" t="s">
        <v>57</v>
      </c>
      <c r="C8710" s="105" t="s">
        <v>58</v>
      </c>
      <c r="D8710" s="105" t="s">
        <v>6</v>
      </c>
      <c r="E8710" s="87" t="e">
        <f t="shared" si="277"/>
        <v>#N/A</v>
      </c>
      <c r="F8710" s="69" t="e">
        <f t="shared" si="277"/>
        <v>#N/A</v>
      </c>
      <c r="G8710" s="69" t="e">
        <f t="shared" si="277"/>
        <v>#N/A</v>
      </c>
      <c r="H8710" s="69" t="e">
        <f t="shared" si="277"/>
        <v>#N/A</v>
      </c>
      <c r="I8710" s="69" t="e">
        <f t="shared" si="277"/>
        <v>#N/A</v>
      </c>
      <c r="J8710" s="70" t="e">
        <f t="shared" si="277"/>
        <v>#N/A</v>
      </c>
      <c r="K8710" s="118" t="e">
        <f>VLOOKUP(B8710,WB.GDP.2005,'WB (WDI)'!$AV$2,FALSE)</f>
        <v>#N/A</v>
      </c>
      <c r="L8710" s="112" t="e">
        <f>VLOOKUP($B8710,WB.UNEMP.2005,'WB (WDI)'!$AV$2,FALSE)</f>
        <v>#N/A</v>
      </c>
    </row>
    <row r="8711" spans="1:12" x14ac:dyDescent="0.25">
      <c r="A8711" s="103">
        <v>2005</v>
      </c>
      <c r="B8711" s="104" t="s">
        <v>59</v>
      </c>
      <c r="C8711" s="105" t="s">
        <v>60</v>
      </c>
      <c r="D8711" s="105" t="s">
        <v>6</v>
      </c>
      <c r="E8711" s="87">
        <f t="shared" si="277"/>
        <v>5.6121311568206824</v>
      </c>
      <c r="F8711" s="69">
        <f t="shared" si="277"/>
        <v>5.9947334047840828</v>
      </c>
      <c r="G8711" s="69">
        <f t="shared" si="277"/>
        <v>3.7038508405124313</v>
      </c>
      <c r="H8711" s="69">
        <f t="shared" si="277"/>
        <v>5.8464465226136078</v>
      </c>
      <c r="I8711" s="69">
        <f t="shared" si="277"/>
        <v>5.6190275406887551</v>
      </c>
      <c r="J8711" s="70">
        <f t="shared" si="277"/>
        <v>6.8965974755045378</v>
      </c>
      <c r="K8711" s="118">
        <f>VLOOKUP(B8711,WB.GDP.2005,'WB (WDI)'!$AV$2,FALSE)</f>
        <v>15761.159812485399</v>
      </c>
      <c r="L8711" s="112">
        <f>VLOOKUP($B8711,WB.UNEMP.2005,'WB (WDI)'!$AV$2,FALSE)</f>
        <v>16.909999847412099</v>
      </c>
    </row>
    <row r="8712" spans="1:12" x14ac:dyDescent="0.25">
      <c r="A8712" s="103">
        <v>2005</v>
      </c>
      <c r="B8712" s="104" t="s">
        <v>61</v>
      </c>
      <c r="C8712" s="105" t="s">
        <v>62</v>
      </c>
      <c r="D8712" s="105" t="s">
        <v>6</v>
      </c>
      <c r="E8712" s="87" t="e">
        <f t="shared" si="277"/>
        <v>#N/A</v>
      </c>
      <c r="F8712" s="69" t="e">
        <f t="shared" si="277"/>
        <v>#N/A</v>
      </c>
      <c r="G8712" s="69" t="e">
        <f t="shared" si="277"/>
        <v>#N/A</v>
      </c>
      <c r="H8712" s="69" t="e">
        <f t="shared" si="277"/>
        <v>#N/A</v>
      </c>
      <c r="I8712" s="69" t="e">
        <f t="shared" si="277"/>
        <v>#N/A</v>
      </c>
      <c r="J8712" s="70" t="e">
        <f t="shared" si="277"/>
        <v>#N/A</v>
      </c>
      <c r="K8712" s="118">
        <f>VLOOKUP(B8712,WB.GDP.2005,'WB (WDI)'!$AV$2,FALSE)</f>
        <v>2216.1918043984228</v>
      </c>
      <c r="L8712" s="112">
        <f>VLOOKUP($B8712,WB.UNEMP.2005,'WB (WDI)'!$AV$2,FALSE)</f>
        <v>9.4099998474121094</v>
      </c>
    </row>
    <row r="8713" spans="1:12" x14ac:dyDescent="0.25">
      <c r="A8713" s="103">
        <v>2005</v>
      </c>
      <c r="B8713" s="104" t="s">
        <v>63</v>
      </c>
      <c r="C8713" s="105" t="s">
        <v>64</v>
      </c>
      <c r="D8713" s="105" t="s">
        <v>6</v>
      </c>
      <c r="E8713" s="87">
        <f t="shared" si="277"/>
        <v>6.3678018254869784</v>
      </c>
      <c r="F8713" s="69">
        <f t="shared" si="277"/>
        <v>6.5880113872540891</v>
      </c>
      <c r="G8713" s="69">
        <f t="shared" si="277"/>
        <v>4.9331067691470176</v>
      </c>
      <c r="H8713" s="69">
        <f t="shared" si="277"/>
        <v>7.3761949050270825</v>
      </c>
      <c r="I8713" s="69">
        <f t="shared" si="277"/>
        <v>6.0141117929191381</v>
      </c>
      <c r="J8713" s="70">
        <f t="shared" si="277"/>
        <v>6.9275842730875654</v>
      </c>
      <c r="K8713" s="118">
        <f>VLOOKUP(B8713,WB.GDP.2005,'WB (WDI)'!$AV$2,FALSE)</f>
        <v>3092.5969134825723</v>
      </c>
      <c r="L8713" s="112">
        <f>VLOOKUP($B8713,WB.UNEMP.2005,'WB (WDI)'!$AV$2,FALSE)</f>
        <v>5.5</v>
      </c>
    </row>
    <row r="8714" spans="1:12" x14ac:dyDescent="0.25">
      <c r="A8714" s="103">
        <v>2005</v>
      </c>
      <c r="B8714" s="104" t="s">
        <v>65</v>
      </c>
      <c r="C8714" s="105" t="s">
        <v>66</v>
      </c>
      <c r="D8714" s="105" t="s">
        <v>6</v>
      </c>
      <c r="E8714" s="87" t="e">
        <f t="shared" ref="E8714:J8723" si="278">IF(ISNUMBER(VLOOKUP($B8714,EFW.2005,3,FALSE))=TRUE,VLOOKUP($B8714,EFW.2005,E$2,FALSE),NA())</f>
        <v>#N/A</v>
      </c>
      <c r="F8714" s="69" t="e">
        <f t="shared" si="278"/>
        <v>#N/A</v>
      </c>
      <c r="G8714" s="69" t="e">
        <f t="shared" si="278"/>
        <v>#N/A</v>
      </c>
      <c r="H8714" s="69" t="e">
        <f t="shared" si="278"/>
        <v>#N/A</v>
      </c>
      <c r="I8714" s="69" t="e">
        <f t="shared" si="278"/>
        <v>#N/A</v>
      </c>
      <c r="J8714" s="70" t="e">
        <f t="shared" si="278"/>
        <v>#N/A</v>
      </c>
      <c r="K8714" s="118">
        <f>VLOOKUP(B8714,WB.GDP.2005,'WB (WDI)'!$AV$2,FALSE)</f>
        <v>1794.4145141069016</v>
      </c>
      <c r="L8714" s="112">
        <f>VLOOKUP($B8714,WB.UNEMP.2005,'WB (WDI)'!$AV$2,FALSE)</f>
        <v>4.4499998092651403</v>
      </c>
    </row>
    <row r="8715" spans="1:12" x14ac:dyDescent="0.25">
      <c r="A8715" s="103">
        <v>2005</v>
      </c>
      <c r="B8715" s="104" t="s">
        <v>67</v>
      </c>
      <c r="C8715" s="105" t="s">
        <v>68</v>
      </c>
      <c r="D8715" s="105" t="s">
        <v>6</v>
      </c>
      <c r="E8715" s="87">
        <f t="shared" si="278"/>
        <v>5.2259815289454332</v>
      </c>
      <c r="F8715" s="69">
        <f t="shared" si="278"/>
        <v>5.4608628937103072</v>
      </c>
      <c r="G8715" s="69">
        <f t="shared" si="278"/>
        <v>2.3555905779013275</v>
      </c>
      <c r="H8715" s="69">
        <f t="shared" si="278"/>
        <v>6.5937367173308363</v>
      </c>
      <c r="I8715" s="69">
        <f t="shared" si="278"/>
        <v>6.455174525062783</v>
      </c>
      <c r="J8715" s="70">
        <f t="shared" si="278"/>
        <v>5.2645429307219116</v>
      </c>
      <c r="K8715" s="118">
        <f>VLOOKUP(B8715,WB.GDP.2005,'WB (WDI)'!$AV$2,FALSE)</f>
        <v>1677.7099366006373</v>
      </c>
      <c r="L8715" s="112">
        <f>VLOOKUP($B8715,WB.UNEMP.2005,'WB (WDI)'!$AV$2,FALSE)</f>
        <v>3.0799999237060498</v>
      </c>
    </row>
    <row r="8716" spans="1:12" x14ac:dyDescent="0.25">
      <c r="A8716" s="103">
        <v>2005</v>
      </c>
      <c r="B8716" s="104" t="s">
        <v>69</v>
      </c>
      <c r="C8716" s="105" t="s">
        <v>70</v>
      </c>
      <c r="D8716" s="105" t="s">
        <v>6</v>
      </c>
      <c r="E8716" s="87">
        <f t="shared" si="278"/>
        <v>7.1794697983922102</v>
      </c>
      <c r="F8716" s="69">
        <f t="shared" si="278"/>
        <v>8.3212465930660251</v>
      </c>
      <c r="G8716" s="69">
        <f t="shared" si="278"/>
        <v>4.6066487057647807</v>
      </c>
      <c r="H8716" s="69">
        <f t="shared" si="278"/>
        <v>8.6231000795305377</v>
      </c>
      <c r="I8716" s="69">
        <f t="shared" si="278"/>
        <v>6.675466290328786</v>
      </c>
      <c r="J8716" s="70">
        <f t="shared" si="278"/>
        <v>7.6708873232709243</v>
      </c>
      <c r="K8716" s="118">
        <f>VLOOKUP(B8716,WB.GDP.2005,'WB (WDI)'!$AV$2,FALSE)</f>
        <v>2992.3409422067739</v>
      </c>
      <c r="L8716" s="112">
        <f>VLOOKUP($B8716,WB.UNEMP.2005,'WB (WDI)'!$AV$2,FALSE)</f>
        <v>2.8599998950958301</v>
      </c>
    </row>
    <row r="8717" spans="1:12" x14ac:dyDescent="0.25">
      <c r="A8717" s="103">
        <v>2005</v>
      </c>
      <c r="B8717" s="104" t="s">
        <v>71</v>
      </c>
      <c r="C8717" s="105" t="s">
        <v>72</v>
      </c>
      <c r="D8717" s="105" t="s">
        <v>6</v>
      </c>
      <c r="E8717" s="87">
        <f t="shared" si="278"/>
        <v>5.9964395259411605</v>
      </c>
      <c r="F8717" s="69">
        <f t="shared" si="278"/>
        <v>6.2878127882535519</v>
      </c>
      <c r="G8717" s="69">
        <f t="shared" si="278"/>
        <v>3.1557816072971612</v>
      </c>
      <c r="H8717" s="69">
        <f t="shared" si="278"/>
        <v>8.0845176528006899</v>
      </c>
      <c r="I8717" s="69">
        <f t="shared" si="278"/>
        <v>5.5695714892429358</v>
      </c>
      <c r="J8717" s="70">
        <f t="shared" si="278"/>
        <v>6.8845140921114636</v>
      </c>
      <c r="K8717" s="118">
        <f>VLOOKUP(B8717,WB.GDP.2005,'WB (WDI)'!$AV$2,FALSE)</f>
        <v>1892.4357419562275</v>
      </c>
      <c r="L8717" s="112">
        <f>VLOOKUP($B8717,WB.UNEMP.2005,'WB (WDI)'!$AV$2,FALSE)</f>
        <v>30.780000686645501</v>
      </c>
    </row>
    <row r="8718" spans="1:12" x14ac:dyDescent="0.25">
      <c r="A8718" s="103">
        <v>2005</v>
      </c>
      <c r="B8718" s="104" t="s">
        <v>73</v>
      </c>
      <c r="C8718" s="105" t="s">
        <v>74</v>
      </c>
      <c r="D8718" s="105" t="s">
        <v>6</v>
      </c>
      <c r="E8718" s="87" t="e">
        <f t="shared" si="278"/>
        <v>#N/A</v>
      </c>
      <c r="F8718" s="69" t="e">
        <f t="shared" si="278"/>
        <v>#N/A</v>
      </c>
      <c r="G8718" s="69" t="e">
        <f t="shared" si="278"/>
        <v>#N/A</v>
      </c>
      <c r="H8718" s="69" t="e">
        <f t="shared" si="278"/>
        <v>#N/A</v>
      </c>
      <c r="I8718" s="69" t="e">
        <f t="shared" si="278"/>
        <v>#N/A</v>
      </c>
      <c r="J8718" s="70" t="e">
        <f t="shared" si="278"/>
        <v>#N/A</v>
      </c>
      <c r="K8718" s="118">
        <f>VLOOKUP(B8718,WB.GDP.2005,'WB (WDI)'!$AV$2,FALSE)</f>
        <v>1212.0696967364465</v>
      </c>
      <c r="L8718" s="112">
        <f>VLOOKUP($B8718,WB.UNEMP.2005,'WB (WDI)'!$AV$2,FALSE)</f>
        <v>2.2699999809265101</v>
      </c>
    </row>
    <row r="8719" spans="1:12" x14ac:dyDescent="0.25">
      <c r="A8719" s="103">
        <v>2005</v>
      </c>
      <c r="B8719" s="104" t="s">
        <v>75</v>
      </c>
      <c r="C8719" s="105" t="s">
        <v>76</v>
      </c>
      <c r="D8719" s="105" t="s">
        <v>6</v>
      </c>
      <c r="E8719" s="87">
        <f t="shared" si="278"/>
        <v>5.6398963073022257</v>
      </c>
      <c r="F8719" s="69">
        <f t="shared" si="278"/>
        <v>7.2401551214507762</v>
      </c>
      <c r="G8719" s="69">
        <f t="shared" si="278"/>
        <v>2.8243491367194049</v>
      </c>
      <c r="H8719" s="69">
        <f t="shared" si="278"/>
        <v>7.0161896900666845</v>
      </c>
      <c r="I8719" s="69">
        <f t="shared" si="278"/>
        <v>5.8905401176457532</v>
      </c>
      <c r="J8719" s="70">
        <f t="shared" si="278"/>
        <v>5.22824747062851</v>
      </c>
      <c r="K8719" s="118">
        <f>VLOOKUP(B8719,WB.GDP.2005,'WB (WDI)'!$AV$2,FALSE)</f>
        <v>1559.8745507256378</v>
      </c>
      <c r="L8719" s="112">
        <f>VLOOKUP($B8719,WB.UNEMP.2005,'WB (WDI)'!$AV$2,FALSE)</f>
        <v>2.6199998855590798</v>
      </c>
    </row>
    <row r="8720" spans="1:12" x14ac:dyDescent="0.25">
      <c r="A8720" s="103">
        <v>2005</v>
      </c>
      <c r="B8720" s="104" t="s">
        <v>77</v>
      </c>
      <c r="C8720" s="105" t="s">
        <v>78</v>
      </c>
      <c r="D8720" s="105" t="s">
        <v>6</v>
      </c>
      <c r="E8720" s="87">
        <f t="shared" si="278"/>
        <v>5.3421572403970377</v>
      </c>
      <c r="F8720" s="69">
        <f t="shared" si="278"/>
        <v>6.794346378821837</v>
      </c>
      <c r="G8720" s="69">
        <f t="shared" si="278"/>
        <v>5.3862386606550627</v>
      </c>
      <c r="H8720" s="69">
        <f t="shared" si="278"/>
        <v>3.1934936083987009</v>
      </c>
      <c r="I8720" s="69">
        <f t="shared" si="278"/>
        <v>5.1597100137857117</v>
      </c>
      <c r="J8720" s="70">
        <f t="shared" si="278"/>
        <v>6.176997540323879</v>
      </c>
      <c r="K8720" s="118">
        <f>VLOOKUP(B8720,WB.GDP.2005,'WB (WDI)'!$AV$2,FALSE)</f>
        <v>780.13598827625219</v>
      </c>
      <c r="L8720" s="112">
        <f>VLOOKUP($B8720,WB.UNEMP.2005,'WB (WDI)'!$AV$2,FALSE)</f>
        <v>5.9299998283386204</v>
      </c>
    </row>
    <row r="8721" spans="1:12" x14ac:dyDescent="0.25">
      <c r="A8721" s="103">
        <v>2005</v>
      </c>
      <c r="B8721" s="104" t="s">
        <v>79</v>
      </c>
      <c r="C8721" s="105" t="s">
        <v>80</v>
      </c>
      <c r="D8721" s="105" t="s">
        <v>6</v>
      </c>
      <c r="E8721" s="87">
        <f t="shared" si="278"/>
        <v>5.5707677408702585</v>
      </c>
      <c r="F8721" s="69">
        <f t="shared" si="278"/>
        <v>6.4629071291249414</v>
      </c>
      <c r="G8721" s="69">
        <f t="shared" si="278"/>
        <v>3.6215273791381057</v>
      </c>
      <c r="H8721" s="69">
        <f t="shared" si="278"/>
        <v>6.121244937380883</v>
      </c>
      <c r="I8721" s="69">
        <f t="shared" si="278"/>
        <v>5.5865905049260638</v>
      </c>
      <c r="J8721" s="70">
        <f t="shared" si="278"/>
        <v>6.0615687537812981</v>
      </c>
      <c r="K8721" s="118">
        <f>VLOOKUP(B8721,WB.GDP.2005,'WB (WDI)'!$AV$2,FALSE)</f>
        <v>1958.8176580002232</v>
      </c>
      <c r="L8721" s="112">
        <f>VLOOKUP($B8721,WB.UNEMP.2005,'WB (WDI)'!$AV$2,FALSE)</f>
        <v>9.7600002288818395</v>
      </c>
    </row>
    <row r="8722" spans="1:12" x14ac:dyDescent="0.25">
      <c r="A8722" s="103">
        <v>2005</v>
      </c>
      <c r="B8722" s="104" t="s">
        <v>81</v>
      </c>
      <c r="C8722" s="105" t="s">
        <v>82</v>
      </c>
      <c r="D8722" s="105" t="s">
        <v>6</v>
      </c>
      <c r="E8722" s="87">
        <f t="shared" si="278"/>
        <v>5.9730154411576954</v>
      </c>
      <c r="F8722" s="69">
        <f t="shared" si="278"/>
        <v>7.0091450784848108</v>
      </c>
      <c r="G8722" s="69">
        <f t="shared" si="278"/>
        <v>3.4508399308018416</v>
      </c>
      <c r="H8722" s="69">
        <f t="shared" si="278"/>
        <v>7.3639741587315068</v>
      </c>
      <c r="I8722" s="69">
        <f t="shared" si="278"/>
        <v>5.582700147651142</v>
      </c>
      <c r="J8722" s="70">
        <f t="shared" si="278"/>
        <v>6.4584178901191747</v>
      </c>
      <c r="K8722" s="118">
        <f>VLOOKUP(B8722,WB.GDP.2005,'WB (WDI)'!$AV$2,FALSE)</f>
        <v>4638.0121147800064</v>
      </c>
      <c r="L8722" s="112">
        <f>VLOOKUP($B8722,WB.UNEMP.2005,'WB (WDI)'!$AV$2,FALSE)</f>
        <v>9.8599996566772496</v>
      </c>
    </row>
    <row r="8723" spans="1:12" x14ac:dyDescent="0.25">
      <c r="A8723" s="103">
        <v>2005</v>
      </c>
      <c r="B8723" s="104" t="s">
        <v>83</v>
      </c>
      <c r="C8723" s="105" t="s">
        <v>84</v>
      </c>
      <c r="D8723" s="105" t="s">
        <v>6</v>
      </c>
      <c r="E8723" s="87">
        <f t="shared" si="278"/>
        <v>7.5168056363432312</v>
      </c>
      <c r="F8723" s="69">
        <f t="shared" si="278"/>
        <v>7.4889735917077473</v>
      </c>
      <c r="G8723" s="69">
        <f t="shared" si="278"/>
        <v>4.9323241539836653</v>
      </c>
      <c r="H8723" s="69">
        <f t="shared" si="278"/>
        <v>9.4894608432988914</v>
      </c>
      <c r="I8723" s="69">
        <f t="shared" si="278"/>
        <v>8.2420372717237811</v>
      </c>
      <c r="J8723" s="70">
        <f t="shared" si="278"/>
        <v>7.4312323210020708</v>
      </c>
      <c r="K8723" s="118">
        <f>VLOOKUP(B8723,WB.GDP.2005,'WB (WDI)'!$AV$2,FALSE)</f>
        <v>13571.835601158504</v>
      </c>
      <c r="L8723" s="112">
        <f>VLOOKUP($B8723,WB.UNEMP.2005,'WB (WDI)'!$AV$2,FALSE)</f>
        <v>9.5200004577636701</v>
      </c>
    </row>
    <row r="8724" spans="1:12" x14ac:dyDescent="0.25">
      <c r="A8724" s="103">
        <v>2005</v>
      </c>
      <c r="B8724" s="104" t="s">
        <v>85</v>
      </c>
      <c r="C8724" s="105" t="s">
        <v>86</v>
      </c>
      <c r="D8724" s="105" t="s">
        <v>6</v>
      </c>
      <c r="E8724" s="87" t="e">
        <f t="shared" ref="E8724:J8733" si="279">IF(ISNUMBER(VLOOKUP($B8724,EFW.2005,3,FALSE))=TRUE,VLOOKUP($B8724,EFW.2005,E$2,FALSE),NA())</f>
        <v>#N/A</v>
      </c>
      <c r="F8724" s="69" t="e">
        <f t="shared" si="279"/>
        <v>#N/A</v>
      </c>
      <c r="G8724" s="69" t="e">
        <f t="shared" si="279"/>
        <v>#N/A</v>
      </c>
      <c r="H8724" s="69" t="e">
        <f t="shared" si="279"/>
        <v>#N/A</v>
      </c>
      <c r="I8724" s="69" t="e">
        <f t="shared" si="279"/>
        <v>#N/A</v>
      </c>
      <c r="J8724" s="70" t="e">
        <f t="shared" si="279"/>
        <v>#N/A</v>
      </c>
      <c r="K8724" s="118" t="e">
        <f>VLOOKUP(B8724,WB.GDP.2005,'WB (WDI)'!$AV$2,FALSE)</f>
        <v>#N/A</v>
      </c>
      <c r="L8724" s="112" t="e">
        <f>VLOOKUP($B8724,WB.UNEMP.2005,'WB (WDI)'!$AV$2,FALSE)</f>
        <v>#N/A</v>
      </c>
    </row>
    <row r="8725" spans="1:12" x14ac:dyDescent="0.25">
      <c r="A8725" s="103">
        <v>2005</v>
      </c>
      <c r="B8725" s="104" t="s">
        <v>87</v>
      </c>
      <c r="C8725" s="105" t="s">
        <v>88</v>
      </c>
      <c r="D8725" s="105" t="s">
        <v>6</v>
      </c>
      <c r="E8725" s="87">
        <f t="shared" si="279"/>
        <v>5.6471811288362606</v>
      </c>
      <c r="F8725" s="69">
        <f t="shared" si="279"/>
        <v>6.2614891324774415</v>
      </c>
      <c r="G8725" s="69">
        <f t="shared" si="279"/>
        <v>3.5700060980832804</v>
      </c>
      <c r="H8725" s="69">
        <f t="shared" si="279"/>
        <v>7.6435457881011484</v>
      </c>
      <c r="I8725" s="69">
        <f t="shared" si="279"/>
        <v>5.8327219191881428</v>
      </c>
      <c r="J8725" s="70">
        <f t="shared" si="279"/>
        <v>4.9281427063312941</v>
      </c>
      <c r="K8725" s="118">
        <f>VLOOKUP(B8725,WB.GDP.2005,'WB (WDI)'!$AV$2,FALSE)</f>
        <v>821.34589435919997</v>
      </c>
      <c r="L8725" s="112">
        <f>VLOOKUP($B8725,WB.UNEMP.2005,'WB (WDI)'!$AV$2,FALSE)</f>
        <v>3.0099999904632599</v>
      </c>
    </row>
    <row r="8726" spans="1:12" x14ac:dyDescent="0.25">
      <c r="A8726" s="103">
        <v>2005</v>
      </c>
      <c r="B8726" s="104" t="s">
        <v>89</v>
      </c>
      <c r="C8726" s="105" t="s">
        <v>90</v>
      </c>
      <c r="D8726" s="105" t="s">
        <v>6</v>
      </c>
      <c r="E8726" s="87">
        <f t="shared" si="279"/>
        <v>6.5862994783463575</v>
      </c>
      <c r="F8726" s="69">
        <f t="shared" si="279"/>
        <v>6.3572273146560851</v>
      </c>
      <c r="G8726" s="69">
        <f t="shared" si="279"/>
        <v>6.4088532133499454</v>
      </c>
      <c r="H8726" s="69">
        <f t="shared" si="279"/>
        <v>6.4795605379192391</v>
      </c>
      <c r="I8726" s="69">
        <f t="shared" si="279"/>
        <v>5.8721546022300926</v>
      </c>
      <c r="J8726" s="70">
        <f t="shared" si="279"/>
        <v>7.8137017235764281</v>
      </c>
      <c r="K8726" s="118">
        <f>VLOOKUP(B8726,WB.GDP.2005,'WB (WDI)'!$AV$2,FALSE)</f>
        <v>7888.2608974112045</v>
      </c>
      <c r="L8726" s="112">
        <f>VLOOKUP($B8726,WB.UNEMP.2005,'WB (WDI)'!$AV$2,FALSE)</f>
        <v>21.9799995422363</v>
      </c>
    </row>
    <row r="8727" spans="1:12" x14ac:dyDescent="0.25">
      <c r="A8727" s="103">
        <v>2005</v>
      </c>
      <c r="B8727" s="104" t="s">
        <v>91</v>
      </c>
      <c r="C8727" s="105" t="s">
        <v>92</v>
      </c>
      <c r="D8727" s="105" t="s">
        <v>6</v>
      </c>
      <c r="E8727" s="87">
        <f t="shared" si="279"/>
        <v>5.0247119096115611</v>
      </c>
      <c r="F8727" s="69">
        <f t="shared" si="279"/>
        <v>6.6411203795624631</v>
      </c>
      <c r="G8727" s="69">
        <f t="shared" si="279"/>
        <v>2.7466253969676258</v>
      </c>
      <c r="H8727" s="69">
        <f t="shared" si="279"/>
        <v>6.4699829173712331</v>
      </c>
      <c r="I8727" s="69">
        <f t="shared" si="279"/>
        <v>4.2421330223853024</v>
      </c>
      <c r="J8727" s="70">
        <f t="shared" si="279"/>
        <v>5.0236978317711785</v>
      </c>
      <c r="K8727" s="118">
        <f>VLOOKUP(B8727,WB.GDP.2005,'WB (WDI)'!$AV$2,FALSE)</f>
        <v>961.54038217906714</v>
      </c>
      <c r="L8727" s="112">
        <f>VLOOKUP($B8727,WB.UNEMP.2005,'WB (WDI)'!$AV$2,FALSE)</f>
        <v>3.0999999046325701</v>
      </c>
    </row>
    <row r="8728" spans="1:12" x14ac:dyDescent="0.25">
      <c r="A8728" s="103">
        <v>2005</v>
      </c>
      <c r="B8728" s="104" t="s">
        <v>93</v>
      </c>
      <c r="C8728" s="105" t="s">
        <v>94</v>
      </c>
      <c r="D8728" s="105" t="s">
        <v>6</v>
      </c>
      <c r="E8728" s="87">
        <f t="shared" si="279"/>
        <v>6.2605689351732448</v>
      </c>
      <c r="F8728" s="69">
        <f t="shared" si="279"/>
        <v>8.5061637746093819</v>
      </c>
      <c r="G8728" s="69">
        <f t="shared" si="279"/>
        <v>3.5975735660397179</v>
      </c>
      <c r="H8728" s="69">
        <f t="shared" si="279"/>
        <v>6.4060031185627189</v>
      </c>
      <c r="I8728" s="69">
        <f t="shared" si="279"/>
        <v>5.6241390177270443</v>
      </c>
      <c r="J8728" s="70">
        <f t="shared" si="279"/>
        <v>7.1689651989273564</v>
      </c>
      <c r="K8728" s="118">
        <f>VLOOKUP(B8728,WB.GDP.2005,'WB (WDI)'!$AV$2,FALSE)</f>
        <v>3997.4396930427215</v>
      </c>
      <c r="L8728" s="112">
        <f>VLOOKUP($B8728,WB.UNEMP.2005,'WB (WDI)'!$AV$2,FALSE)</f>
        <v>3.7699999809265101</v>
      </c>
    </row>
    <row r="8729" spans="1:12" x14ac:dyDescent="0.25">
      <c r="A8729" s="103">
        <v>2005</v>
      </c>
      <c r="B8729" s="104" t="s">
        <v>95</v>
      </c>
      <c r="C8729" s="105" t="s">
        <v>96</v>
      </c>
      <c r="D8729" s="105" t="s">
        <v>6</v>
      </c>
      <c r="E8729" s="87" t="e">
        <f t="shared" si="279"/>
        <v>#N/A</v>
      </c>
      <c r="F8729" s="69" t="e">
        <f t="shared" si="279"/>
        <v>#N/A</v>
      </c>
      <c r="G8729" s="69" t="e">
        <f t="shared" si="279"/>
        <v>#N/A</v>
      </c>
      <c r="H8729" s="69" t="e">
        <f t="shared" si="279"/>
        <v>#N/A</v>
      </c>
      <c r="I8729" s="69" t="e">
        <f t="shared" si="279"/>
        <v>#N/A</v>
      </c>
      <c r="J8729" s="70" t="e">
        <f t="shared" si="279"/>
        <v>#N/A</v>
      </c>
      <c r="K8729" s="118" t="e">
        <f>VLOOKUP(B8729,WB.GDP.2005,'WB (WDI)'!$AV$2,FALSE)</f>
        <v>#N/A</v>
      </c>
      <c r="L8729" s="112" t="e">
        <f>VLOOKUP($B8729,WB.UNEMP.2005,'WB (WDI)'!$AV$2,FALSE)</f>
        <v>#N/A</v>
      </c>
    </row>
    <row r="8730" spans="1:12" x14ac:dyDescent="0.25">
      <c r="A8730" s="103">
        <v>2005</v>
      </c>
      <c r="B8730" s="104" t="s">
        <v>97</v>
      </c>
      <c r="C8730" s="105" t="s">
        <v>98</v>
      </c>
      <c r="D8730" s="105" t="s">
        <v>6</v>
      </c>
      <c r="E8730" s="87">
        <f t="shared" si="279"/>
        <v>6.2304800916053251</v>
      </c>
      <c r="F8730" s="69">
        <f t="shared" si="279"/>
        <v>5.7584182740264209</v>
      </c>
      <c r="G8730" s="69">
        <f t="shared" si="279"/>
        <v>4.8014981302416349</v>
      </c>
      <c r="H8730" s="69">
        <f t="shared" si="279"/>
        <v>7.7487436369344493</v>
      </c>
      <c r="I8730" s="69">
        <f t="shared" si="279"/>
        <v>5.3297361736476523</v>
      </c>
      <c r="J8730" s="70">
        <f t="shared" si="279"/>
        <v>7.51400424317647</v>
      </c>
      <c r="K8730" s="118">
        <f>VLOOKUP(B8730,WB.GDP.2005,'WB (WDI)'!$AV$2,FALSE)</f>
        <v>1148.4470220081218</v>
      </c>
      <c r="L8730" s="112">
        <f>VLOOKUP($B8730,WB.UNEMP.2005,'WB (WDI)'!$AV$2,FALSE)</f>
        <v>0.93000000715255704</v>
      </c>
    </row>
    <row r="8731" spans="1:12" x14ac:dyDescent="0.25">
      <c r="A8731" s="103">
        <v>2005</v>
      </c>
      <c r="B8731" s="104" t="s">
        <v>99</v>
      </c>
      <c r="C8731" s="105" t="s">
        <v>100</v>
      </c>
      <c r="D8731" s="105" t="s">
        <v>6</v>
      </c>
      <c r="E8731" s="87" t="e">
        <f t="shared" si="279"/>
        <v>#N/A</v>
      </c>
      <c r="F8731" s="69" t="e">
        <f t="shared" si="279"/>
        <v>#N/A</v>
      </c>
      <c r="G8731" s="69" t="e">
        <f t="shared" si="279"/>
        <v>#N/A</v>
      </c>
      <c r="H8731" s="69" t="e">
        <f t="shared" si="279"/>
        <v>#N/A</v>
      </c>
      <c r="I8731" s="69" t="e">
        <f t="shared" si="279"/>
        <v>#N/A</v>
      </c>
      <c r="J8731" s="70" t="e">
        <f t="shared" si="279"/>
        <v>#N/A</v>
      </c>
      <c r="K8731" s="118" t="e">
        <f>VLOOKUP(B8731,WB.GDP.2005,'WB (WDI)'!$AV$2,FALSE)</f>
        <v>#N/A</v>
      </c>
      <c r="L8731" s="112" t="e">
        <f>VLOOKUP($B8731,WB.UNEMP.2005,'WB (WDI)'!$AV$2,FALSE)</f>
        <v>#N/A</v>
      </c>
    </row>
    <row r="8732" spans="1:12" x14ac:dyDescent="0.25">
      <c r="A8732" s="103">
        <v>2005</v>
      </c>
      <c r="B8732" s="104" t="s">
        <v>101</v>
      </c>
      <c r="C8732" s="105" t="s">
        <v>102</v>
      </c>
      <c r="D8732" s="105" t="s">
        <v>6</v>
      </c>
      <c r="E8732" s="87" t="e">
        <f t="shared" si="279"/>
        <v>#N/A</v>
      </c>
      <c r="F8732" s="69" t="e">
        <f t="shared" si="279"/>
        <v>#N/A</v>
      </c>
      <c r="G8732" s="69" t="e">
        <f t="shared" si="279"/>
        <v>#N/A</v>
      </c>
      <c r="H8732" s="69" t="e">
        <f t="shared" si="279"/>
        <v>#N/A</v>
      </c>
      <c r="I8732" s="69" t="e">
        <f t="shared" si="279"/>
        <v>#N/A</v>
      </c>
      <c r="J8732" s="70" t="e">
        <f t="shared" si="279"/>
        <v>#N/A</v>
      </c>
      <c r="K8732" s="118">
        <f>VLOOKUP(B8732,WB.GDP.2005,'WB (WDI)'!$AV$2,FALSE)</f>
        <v>2887.7005896229753</v>
      </c>
      <c r="L8732" s="112">
        <f>VLOOKUP($B8732,WB.UNEMP.2005,'WB (WDI)'!$AV$2,FALSE)</f>
        <v>16.469999313354499</v>
      </c>
    </row>
    <row r="8733" spans="1:12" x14ac:dyDescent="0.25">
      <c r="A8733" s="103">
        <v>2005</v>
      </c>
      <c r="B8733" s="104" t="s">
        <v>103</v>
      </c>
      <c r="C8733" s="105" t="s">
        <v>104</v>
      </c>
      <c r="D8733" s="105" t="s">
        <v>6</v>
      </c>
      <c r="E8733" s="87">
        <f t="shared" si="279"/>
        <v>5.8315053641929691</v>
      </c>
      <c r="F8733" s="69">
        <f t="shared" si="279"/>
        <v>6.6221405648739635</v>
      </c>
      <c r="G8733" s="69">
        <f t="shared" si="279"/>
        <v>3.4230092584868572</v>
      </c>
      <c r="H8733" s="69">
        <f t="shared" si="279"/>
        <v>7.1062207414719119</v>
      </c>
      <c r="I8733" s="69">
        <f t="shared" si="279"/>
        <v>6.052616890479392</v>
      </c>
      <c r="J8733" s="70">
        <f t="shared" si="279"/>
        <v>5.9535393656527225</v>
      </c>
      <c r="K8733" s="118">
        <f>VLOOKUP(B8733,WB.GDP.2005,'WB (WDI)'!$AV$2,FALSE)</f>
        <v>2650.835303416553</v>
      </c>
      <c r="L8733" s="112">
        <f>VLOOKUP($B8733,WB.UNEMP.2005,'WB (WDI)'!$AV$2,FALSE)</f>
        <v>8.9200000762939506</v>
      </c>
    </row>
    <row r="8734" spans="1:12" x14ac:dyDescent="0.25">
      <c r="A8734" s="103">
        <v>2005</v>
      </c>
      <c r="B8734" s="104" t="s">
        <v>105</v>
      </c>
      <c r="C8734" s="105" t="s">
        <v>106</v>
      </c>
      <c r="D8734" s="105" t="s">
        <v>6</v>
      </c>
      <c r="E8734" s="87" t="e">
        <f t="shared" ref="E8734:J8743" si="280">IF(ISNUMBER(VLOOKUP($B8734,EFW.2005,3,FALSE))=TRUE,VLOOKUP($B8734,EFW.2005,E$2,FALSE),NA())</f>
        <v>#N/A</v>
      </c>
      <c r="F8734" s="69" t="e">
        <f t="shared" si="280"/>
        <v>#N/A</v>
      </c>
      <c r="G8734" s="69" t="e">
        <f t="shared" si="280"/>
        <v>#N/A</v>
      </c>
      <c r="H8734" s="69" t="e">
        <f t="shared" si="280"/>
        <v>#N/A</v>
      </c>
      <c r="I8734" s="69" t="e">
        <f t="shared" si="280"/>
        <v>#N/A</v>
      </c>
      <c r="J8734" s="70" t="e">
        <f t="shared" si="280"/>
        <v>#N/A</v>
      </c>
      <c r="K8734" s="118">
        <f>VLOOKUP(B8734,WB.GDP.2005,'WB (WDI)'!$AV$2,FALSE)</f>
        <v>18351.688134346132</v>
      </c>
      <c r="L8734" s="112" t="e">
        <f>VLOOKUP($B8734,WB.UNEMP.2005,'WB (WDI)'!$AV$2,FALSE)</f>
        <v>#N/A</v>
      </c>
    </row>
    <row r="8735" spans="1:12" x14ac:dyDescent="0.25">
      <c r="A8735" s="103">
        <v>2005</v>
      </c>
      <c r="B8735" s="104" t="s">
        <v>107</v>
      </c>
      <c r="C8735" s="105" t="s">
        <v>108</v>
      </c>
      <c r="D8735" s="105" t="s">
        <v>6</v>
      </c>
      <c r="E8735" s="87">
        <f t="shared" si="280"/>
        <v>5.6391449311662214</v>
      </c>
      <c r="F8735" s="69">
        <f t="shared" si="280"/>
        <v>6.3689257443436809</v>
      </c>
      <c r="G8735" s="69">
        <f t="shared" si="280"/>
        <v>3.680024039303663</v>
      </c>
      <c r="H8735" s="69">
        <f t="shared" si="280"/>
        <v>6.3215139768316853</v>
      </c>
      <c r="I8735" s="69">
        <f t="shared" si="280"/>
        <v>5.9797317567594579</v>
      </c>
      <c r="J8735" s="70">
        <f t="shared" si="280"/>
        <v>5.8455291385926174</v>
      </c>
      <c r="K8735" s="118">
        <f>VLOOKUP(B8735,WB.GDP.2005,'WB (WDI)'!$AV$2,FALSE)</f>
        <v>1244.9025168621508</v>
      </c>
      <c r="L8735" s="112">
        <f>VLOOKUP($B8735,WB.UNEMP.2005,'WB (WDI)'!$AV$2,FALSE)</f>
        <v>3.5</v>
      </c>
    </row>
    <row r="8736" spans="1:12" x14ac:dyDescent="0.25">
      <c r="A8736" s="103">
        <v>2005</v>
      </c>
      <c r="B8736" s="104" t="s">
        <v>109</v>
      </c>
      <c r="C8736" s="105" t="s">
        <v>110</v>
      </c>
      <c r="D8736" s="105" t="s">
        <v>6</v>
      </c>
      <c r="E8736" s="87" t="e">
        <f t="shared" si="280"/>
        <v>#N/A</v>
      </c>
      <c r="F8736" s="69" t="e">
        <f t="shared" si="280"/>
        <v>#N/A</v>
      </c>
      <c r="G8736" s="69" t="e">
        <f t="shared" si="280"/>
        <v>#N/A</v>
      </c>
      <c r="H8736" s="69" t="e">
        <f t="shared" si="280"/>
        <v>#N/A</v>
      </c>
      <c r="I8736" s="69" t="e">
        <f t="shared" si="280"/>
        <v>#N/A</v>
      </c>
      <c r="J8736" s="70" t="e">
        <f t="shared" si="280"/>
        <v>#N/A</v>
      </c>
      <c r="K8736" s="118" t="e">
        <f>VLOOKUP(B8736,WB.GDP.2005,'WB (WDI)'!$AV$2,FALSE)</f>
        <v>#N/A</v>
      </c>
      <c r="L8736" s="112">
        <f>VLOOKUP($B8736,WB.UNEMP.2005,'WB (WDI)'!$AV$2,FALSE)</f>
        <v>13.3900003433228</v>
      </c>
    </row>
    <row r="8737" spans="1:12" x14ac:dyDescent="0.25">
      <c r="A8737" s="103">
        <v>2005</v>
      </c>
      <c r="B8737" s="104" t="s">
        <v>111</v>
      </c>
      <c r="C8737" s="105" t="s">
        <v>112</v>
      </c>
      <c r="D8737" s="105" t="s">
        <v>6</v>
      </c>
      <c r="E8737" s="87">
        <f t="shared" si="280"/>
        <v>6.9487086322818401</v>
      </c>
      <c r="F8737" s="69">
        <f t="shared" si="280"/>
        <v>6.6266293443934474</v>
      </c>
      <c r="G8737" s="69">
        <f t="shared" si="280"/>
        <v>6.0321672276366343</v>
      </c>
      <c r="H8737" s="69">
        <f t="shared" si="280"/>
        <v>7.9831952277030656</v>
      </c>
      <c r="I8737" s="69">
        <f t="shared" si="280"/>
        <v>6.5956230267556233</v>
      </c>
      <c r="J8737" s="70">
        <f t="shared" si="280"/>
        <v>7.5059283349204264</v>
      </c>
      <c r="K8737" s="118">
        <f>VLOOKUP(B8737,WB.GDP.2005,'WB (WDI)'!$AV$2,FALSE)</f>
        <v>11434.915238094833</v>
      </c>
      <c r="L8737" s="112">
        <f>VLOOKUP($B8737,WB.UNEMP.2005,'WB (WDI)'!$AV$2,FALSE)</f>
        <v>29.120000839233398</v>
      </c>
    </row>
    <row r="8738" spans="1:12" x14ac:dyDescent="0.25">
      <c r="A8738" s="103">
        <v>2005</v>
      </c>
      <c r="B8738" s="104" t="s">
        <v>113</v>
      </c>
      <c r="C8738" s="105" t="s">
        <v>114</v>
      </c>
      <c r="D8738" s="105" t="s">
        <v>6</v>
      </c>
      <c r="E8738" s="87" t="e">
        <f t="shared" si="280"/>
        <v>#N/A</v>
      </c>
      <c r="F8738" s="69" t="e">
        <f t="shared" si="280"/>
        <v>#N/A</v>
      </c>
      <c r="G8738" s="69" t="e">
        <f t="shared" si="280"/>
        <v>#N/A</v>
      </c>
      <c r="H8738" s="69" t="e">
        <f t="shared" si="280"/>
        <v>#N/A</v>
      </c>
      <c r="I8738" s="69" t="e">
        <f t="shared" si="280"/>
        <v>#N/A</v>
      </c>
      <c r="J8738" s="70" t="e">
        <f t="shared" si="280"/>
        <v>#N/A</v>
      </c>
      <c r="K8738" s="118" t="e">
        <f>VLOOKUP(B8738,WB.GDP.2005,'WB (WDI)'!$AV$2,FALSE)</f>
        <v>#N/A</v>
      </c>
      <c r="L8738" s="112">
        <f>VLOOKUP($B8738,WB.UNEMP.2005,'WB (WDI)'!$AV$2,FALSE)</f>
        <v>12.579999923706101</v>
      </c>
    </row>
    <row r="8739" spans="1:12" x14ac:dyDescent="0.25">
      <c r="A8739" s="103">
        <v>2005</v>
      </c>
      <c r="B8739" s="104" t="s">
        <v>115</v>
      </c>
      <c r="C8739" s="105" t="s">
        <v>116</v>
      </c>
      <c r="D8739" s="105" t="s">
        <v>6</v>
      </c>
      <c r="E8739" s="87">
        <f t="shared" si="280"/>
        <v>5.5961499162612878</v>
      </c>
      <c r="F8739" s="69">
        <f t="shared" si="280"/>
        <v>7.6650954246618852</v>
      </c>
      <c r="G8739" s="69">
        <f t="shared" si="280"/>
        <v>3.0555288394681508</v>
      </c>
      <c r="H8739" s="69">
        <f t="shared" si="280"/>
        <v>6.8783387919782051</v>
      </c>
      <c r="I8739" s="69">
        <f t="shared" si="280"/>
        <v>6.1512469416109425</v>
      </c>
      <c r="J8739" s="70">
        <f t="shared" si="280"/>
        <v>4.2305395835872543</v>
      </c>
      <c r="K8739" s="118">
        <f>VLOOKUP(B8739,WB.GDP.2005,'WB (WDI)'!$AV$2,FALSE)</f>
        <v>1185.8980536578099</v>
      </c>
      <c r="L8739" s="112">
        <f>VLOOKUP($B8739,WB.UNEMP.2005,'WB (WDI)'!$AV$2,FALSE)</f>
        <v>4.3600001335143999</v>
      </c>
    </row>
    <row r="8740" spans="1:12" x14ac:dyDescent="0.25">
      <c r="A8740" s="103">
        <v>2005</v>
      </c>
      <c r="B8740" s="104" t="s">
        <v>117</v>
      </c>
      <c r="C8740" s="105" t="s">
        <v>118</v>
      </c>
      <c r="D8740" s="105" t="s">
        <v>6</v>
      </c>
      <c r="E8740" s="87">
        <f t="shared" si="280"/>
        <v>6.9944285916456721</v>
      </c>
      <c r="F8740" s="69">
        <f t="shared" si="280"/>
        <v>7.5623046867761046</v>
      </c>
      <c r="G8740" s="69">
        <f t="shared" si="280"/>
        <v>4.1601958840926665</v>
      </c>
      <c r="H8740" s="69">
        <f t="shared" si="280"/>
        <v>8.6966747833897351</v>
      </c>
      <c r="I8740" s="69">
        <f t="shared" si="280"/>
        <v>6.5567508136846548</v>
      </c>
      <c r="J8740" s="70">
        <f t="shared" si="280"/>
        <v>7.9962167902851986</v>
      </c>
      <c r="K8740" s="118">
        <f>VLOOKUP(B8740,WB.GDP.2005,'WB (WDI)'!$AV$2,FALSE)</f>
        <v>1480.0524234145337</v>
      </c>
      <c r="L8740" s="112">
        <f>VLOOKUP($B8740,WB.UNEMP.2005,'WB (WDI)'!$AV$2,FALSE)</f>
        <v>1.8999999761581401</v>
      </c>
    </row>
    <row r="8741" spans="1:12" x14ac:dyDescent="0.25">
      <c r="A8741" s="103">
        <v>2005</v>
      </c>
      <c r="B8741" s="104" t="s">
        <v>119</v>
      </c>
      <c r="C8741" s="105" t="s">
        <v>120</v>
      </c>
      <c r="D8741" s="105" t="s">
        <v>6</v>
      </c>
      <c r="E8741" s="87">
        <f t="shared" si="280"/>
        <v>6.3186502019779276</v>
      </c>
      <c r="F8741" s="69">
        <f t="shared" si="280"/>
        <v>6.9022002754729357</v>
      </c>
      <c r="G8741" s="69">
        <f t="shared" si="280"/>
        <v>5.2879907004178168</v>
      </c>
      <c r="H8741" s="69">
        <f t="shared" si="280"/>
        <v>7.5676525436158792</v>
      </c>
      <c r="I8741" s="69">
        <f t="shared" si="280"/>
        <v>5.6402094176209348</v>
      </c>
      <c r="J8741" s="70">
        <f t="shared" si="280"/>
        <v>6.1951980727620723</v>
      </c>
      <c r="K8741" s="118">
        <f>VLOOKUP(B8741,WB.GDP.2005,'WB (WDI)'!$AV$2,FALSE)</f>
        <v>1719.72789525606</v>
      </c>
      <c r="L8741" s="112">
        <f>VLOOKUP($B8741,WB.UNEMP.2005,'WB (WDI)'!$AV$2,FALSE)</f>
        <v>3.3099999427795401</v>
      </c>
    </row>
    <row r="8742" spans="1:12" x14ac:dyDescent="0.25">
      <c r="A8742" s="103">
        <v>2005</v>
      </c>
      <c r="B8742" s="104" t="s">
        <v>121</v>
      </c>
      <c r="C8742" s="105" t="s">
        <v>122</v>
      </c>
      <c r="D8742" s="105" t="s">
        <v>6</v>
      </c>
      <c r="E8742" s="87">
        <f t="shared" si="280"/>
        <v>6.8372825861292927</v>
      </c>
      <c r="F8742" s="69">
        <f t="shared" si="280"/>
        <v>7.1589276430585072</v>
      </c>
      <c r="G8742" s="69">
        <f t="shared" si="280"/>
        <v>5.4906345583047793</v>
      </c>
      <c r="H8742" s="69">
        <f t="shared" si="280"/>
        <v>8.110281624690014</v>
      </c>
      <c r="I8742" s="69">
        <f t="shared" si="280"/>
        <v>7.0013102357327694</v>
      </c>
      <c r="J8742" s="70">
        <f t="shared" si="280"/>
        <v>6.4252588688603902</v>
      </c>
      <c r="K8742" s="118">
        <f>VLOOKUP(B8742,WB.GDP.2005,'WB (WDI)'!$AV$2,FALSE)</f>
        <v>2362.9016283974906</v>
      </c>
      <c r="L8742" s="112">
        <f>VLOOKUP($B8742,WB.UNEMP.2005,'WB (WDI)'!$AV$2,FALSE)</f>
        <v>15.8999996185303</v>
      </c>
    </row>
    <row r="8743" spans="1:12" x14ac:dyDescent="0.25">
      <c r="A8743" s="103">
        <v>2005</v>
      </c>
      <c r="B8743" s="104" t="s">
        <v>123</v>
      </c>
      <c r="C8743" s="105" t="s">
        <v>124</v>
      </c>
      <c r="D8743" s="105" t="s">
        <v>6</v>
      </c>
      <c r="E8743" s="87">
        <f t="shared" si="280"/>
        <v>2.8401113434295304</v>
      </c>
      <c r="F8743" s="69">
        <f t="shared" si="280"/>
        <v>4.2911007513817072</v>
      </c>
      <c r="G8743" s="69">
        <f t="shared" si="280"/>
        <v>3.7473265593460128</v>
      </c>
      <c r="H8743" s="69">
        <f t="shared" si="280"/>
        <v>0</v>
      </c>
      <c r="I8743" s="69">
        <f t="shared" si="280"/>
        <v>2.0348954074901489</v>
      </c>
      <c r="J8743" s="70">
        <f t="shared" si="280"/>
        <v>4.1272339989297837</v>
      </c>
      <c r="K8743" s="118">
        <f>VLOOKUP(B8743,WB.GDP.2005,'WB (WDI)'!$AV$2,FALSE)</f>
        <v>2328.1761290391059</v>
      </c>
      <c r="L8743" s="112">
        <f>VLOOKUP($B8743,WB.UNEMP.2005,'WB (WDI)'!$AV$2,FALSE)</f>
        <v>4.4800000190734899</v>
      </c>
    </row>
    <row r="8744" spans="1:12" x14ac:dyDescent="0.25">
      <c r="A8744" s="103">
        <v>2005</v>
      </c>
      <c r="B8744" s="104" t="s">
        <v>125</v>
      </c>
      <c r="C8744" s="105" t="s">
        <v>126</v>
      </c>
      <c r="D8744" s="105" t="s">
        <v>647</v>
      </c>
      <c r="E8744" s="87" t="e">
        <f t="shared" ref="E8744:J8753" si="281">IF(ISNUMBER(VLOOKUP($B8744,EFW.2005,3,FALSE))=TRUE,VLOOKUP($B8744,EFW.2005,E$2,FALSE),NA())</f>
        <v>#N/A</v>
      </c>
      <c r="F8744" s="69" t="e">
        <f t="shared" si="281"/>
        <v>#N/A</v>
      </c>
      <c r="G8744" s="69" t="e">
        <f t="shared" si="281"/>
        <v>#N/A</v>
      </c>
      <c r="H8744" s="69" t="e">
        <f t="shared" si="281"/>
        <v>#N/A</v>
      </c>
      <c r="I8744" s="69" t="e">
        <f t="shared" si="281"/>
        <v>#N/A</v>
      </c>
      <c r="J8744" s="70" t="e">
        <f t="shared" si="281"/>
        <v>#N/A</v>
      </c>
      <c r="K8744" s="118" t="e">
        <f>VLOOKUP(B8744,WB.GDP.2005,'WB (WDI)'!$AV$2,FALSE)</f>
        <v>#N/A</v>
      </c>
      <c r="L8744" s="112" t="e">
        <f>VLOOKUP($B8744,WB.UNEMP.2005,'WB (WDI)'!$AV$2,FALSE)</f>
        <v>#N/A</v>
      </c>
    </row>
    <row r="8745" spans="1:12" x14ac:dyDescent="0.25">
      <c r="A8745" s="103">
        <v>2005</v>
      </c>
      <c r="B8745" s="104" t="s">
        <v>127</v>
      </c>
      <c r="C8745" s="105" t="s">
        <v>128</v>
      </c>
      <c r="D8745" s="105" t="s">
        <v>647</v>
      </c>
      <c r="E8745" s="87" t="e">
        <f t="shared" si="281"/>
        <v>#N/A</v>
      </c>
      <c r="F8745" s="69" t="e">
        <f t="shared" si="281"/>
        <v>#N/A</v>
      </c>
      <c r="G8745" s="69" t="e">
        <f t="shared" si="281"/>
        <v>#N/A</v>
      </c>
      <c r="H8745" s="69" t="e">
        <f t="shared" si="281"/>
        <v>#N/A</v>
      </c>
      <c r="I8745" s="69" t="e">
        <f t="shared" si="281"/>
        <v>#N/A</v>
      </c>
      <c r="J8745" s="70" t="e">
        <f t="shared" si="281"/>
        <v>#N/A</v>
      </c>
      <c r="K8745" s="118">
        <f>VLOOKUP(B8745,WB.GDP.2005,'WB (WDI)'!$AV$2,FALSE)</f>
        <v>19682.635896417345</v>
      </c>
      <c r="L8745" s="112" t="e">
        <f>VLOOKUP($B8745,WB.UNEMP.2005,'WB (WDI)'!$AV$2,FALSE)</f>
        <v>#N/A</v>
      </c>
    </row>
    <row r="8746" spans="1:12" x14ac:dyDescent="0.25">
      <c r="A8746" s="103">
        <v>2005</v>
      </c>
      <c r="B8746" s="104" t="s">
        <v>129</v>
      </c>
      <c r="C8746" s="105" t="s">
        <v>130</v>
      </c>
      <c r="D8746" s="105" t="s">
        <v>647</v>
      </c>
      <c r="E8746" s="87">
        <f t="shared" si="281"/>
        <v>6.0834425799994367</v>
      </c>
      <c r="F8746" s="69">
        <f t="shared" si="281"/>
        <v>7.4368110675246273</v>
      </c>
      <c r="G8746" s="69">
        <f t="shared" si="281"/>
        <v>4.8784200313706299</v>
      </c>
      <c r="H8746" s="69">
        <f t="shared" si="281"/>
        <v>5.4438531438971491</v>
      </c>
      <c r="I8746" s="69">
        <f t="shared" si="281"/>
        <v>6.2752043532701194</v>
      </c>
      <c r="J8746" s="70">
        <f t="shared" si="281"/>
        <v>6.382924303934657</v>
      </c>
      <c r="K8746" s="118">
        <f>VLOOKUP(B8746,WB.GDP.2005,'WB (WDI)'!$AV$2,FALSE)</f>
        <v>19426.436648106937</v>
      </c>
      <c r="L8746" s="112">
        <f>VLOOKUP($B8746,WB.UNEMP.2005,'WB (WDI)'!$AV$2,FALSE)</f>
        <v>11.5100002288818</v>
      </c>
    </row>
    <row r="8747" spans="1:12" x14ac:dyDescent="0.25">
      <c r="A8747" s="103">
        <v>2005</v>
      </c>
      <c r="B8747" s="104" t="s">
        <v>131</v>
      </c>
      <c r="C8747" s="105" t="s">
        <v>132</v>
      </c>
      <c r="D8747" s="105" t="s">
        <v>647</v>
      </c>
      <c r="E8747" s="87" t="e">
        <f t="shared" si="281"/>
        <v>#N/A</v>
      </c>
      <c r="F8747" s="69" t="e">
        <f t="shared" si="281"/>
        <v>#N/A</v>
      </c>
      <c r="G8747" s="69" t="e">
        <f t="shared" si="281"/>
        <v>#N/A</v>
      </c>
      <c r="H8747" s="69" t="e">
        <f t="shared" si="281"/>
        <v>#N/A</v>
      </c>
      <c r="I8747" s="69" t="e">
        <f t="shared" si="281"/>
        <v>#N/A</v>
      </c>
      <c r="J8747" s="70" t="e">
        <f t="shared" si="281"/>
        <v>#N/A</v>
      </c>
      <c r="K8747" s="118">
        <f>VLOOKUP(B8747,WB.GDP.2005,'WB (WDI)'!$AV$2,FALSE)</f>
        <v>38947.199575108847</v>
      </c>
      <c r="L8747" s="112" t="e">
        <f>VLOOKUP($B8747,WB.UNEMP.2005,'WB (WDI)'!$AV$2,FALSE)</f>
        <v>#N/A</v>
      </c>
    </row>
    <row r="8748" spans="1:12" x14ac:dyDescent="0.25">
      <c r="A8748" s="103">
        <v>2005</v>
      </c>
      <c r="B8748" s="104" t="s">
        <v>133</v>
      </c>
      <c r="C8748" s="105" t="s">
        <v>134</v>
      </c>
      <c r="D8748" s="105" t="s">
        <v>647</v>
      </c>
      <c r="E8748" s="87">
        <f t="shared" si="281"/>
        <v>7.4486416557248685</v>
      </c>
      <c r="F8748" s="69">
        <f t="shared" si="281"/>
        <v>8.8111981844067788</v>
      </c>
      <c r="G8748" s="69">
        <f t="shared" si="281"/>
        <v>6.2667880748078728</v>
      </c>
      <c r="H8748" s="69">
        <f t="shared" si="281"/>
        <v>6.8155725572264938</v>
      </c>
      <c r="I8748" s="69">
        <f t="shared" si="281"/>
        <v>6.3509252040796556</v>
      </c>
      <c r="J8748" s="70">
        <f t="shared" si="281"/>
        <v>8.9987242581035485</v>
      </c>
      <c r="K8748" s="118">
        <f>VLOOKUP(B8748,WB.GDP.2005,'WB (WDI)'!$AV$2,FALSE)</f>
        <v>40352.608772338259</v>
      </c>
      <c r="L8748" s="112">
        <f>VLOOKUP($B8748,WB.UNEMP.2005,'WB (WDI)'!$AV$2,FALSE)</f>
        <v>10.199999809265099</v>
      </c>
    </row>
    <row r="8749" spans="1:12" x14ac:dyDescent="0.25">
      <c r="A8749" s="103">
        <v>2005</v>
      </c>
      <c r="B8749" s="104" t="s">
        <v>135</v>
      </c>
      <c r="C8749" s="105" t="s">
        <v>136</v>
      </c>
      <c r="D8749" s="105" t="s">
        <v>647</v>
      </c>
      <c r="E8749" s="87">
        <f t="shared" si="281"/>
        <v>6.3826040592717623</v>
      </c>
      <c r="F8749" s="69">
        <f t="shared" si="281"/>
        <v>6.3478376674666022</v>
      </c>
      <c r="G8749" s="69">
        <f t="shared" si="281"/>
        <v>5.6239726891186423</v>
      </c>
      <c r="H8749" s="69">
        <f t="shared" si="281"/>
        <v>6.2861978415517363</v>
      </c>
      <c r="I8749" s="69">
        <f t="shared" si="281"/>
        <v>6.5835827736187325</v>
      </c>
      <c r="J8749" s="70">
        <f t="shared" si="281"/>
        <v>7.0714293246030993</v>
      </c>
      <c r="K8749" s="118">
        <f>VLOOKUP(B8749,WB.GDP.2005,'WB (WDI)'!$AV$2,FALSE)</f>
        <v>15752.189110239848</v>
      </c>
      <c r="L8749" s="112">
        <f>VLOOKUP($B8749,WB.UNEMP.2005,'WB (WDI)'!$AV$2,FALSE)</f>
        <v>9.0799999237060494</v>
      </c>
    </row>
    <row r="8750" spans="1:12" x14ac:dyDescent="0.25">
      <c r="A8750" s="103">
        <v>2005</v>
      </c>
      <c r="B8750" s="104" t="s">
        <v>137</v>
      </c>
      <c r="C8750" s="105" t="s">
        <v>138</v>
      </c>
      <c r="D8750" s="105" t="s">
        <v>647</v>
      </c>
      <c r="E8750" s="87">
        <f t="shared" si="281"/>
        <v>7.0452948374476891</v>
      </c>
      <c r="F8750" s="69">
        <f t="shared" si="281"/>
        <v>8.296516119950434</v>
      </c>
      <c r="G8750" s="69">
        <f t="shared" si="281"/>
        <v>4.6220117201466575</v>
      </c>
      <c r="H8750" s="69">
        <f t="shared" si="281"/>
        <v>8.2728205686926373</v>
      </c>
      <c r="I8750" s="69">
        <f t="shared" si="281"/>
        <v>6.0167765435809919</v>
      </c>
      <c r="J8750" s="70">
        <f t="shared" si="281"/>
        <v>8.0183492348677259</v>
      </c>
      <c r="K8750" s="118">
        <f>VLOOKUP(B8750,WB.GDP.2005,'WB (WDI)'!$AV$2,FALSE)</f>
        <v>7277.8320532257803</v>
      </c>
      <c r="L8750" s="112">
        <f>VLOOKUP($B8750,WB.UNEMP.2005,'WB (WDI)'!$AV$2,FALSE)</f>
        <v>10.9099998474121</v>
      </c>
    </row>
    <row r="8751" spans="1:12" x14ac:dyDescent="0.25">
      <c r="A8751" s="103">
        <v>2005</v>
      </c>
      <c r="B8751" s="104" t="s">
        <v>139</v>
      </c>
      <c r="C8751" s="105" t="s">
        <v>140</v>
      </c>
      <c r="D8751" s="105" t="s">
        <v>647</v>
      </c>
      <c r="E8751" s="87">
        <f t="shared" si="281"/>
        <v>6.5234857625856746</v>
      </c>
      <c r="F8751" s="69">
        <f t="shared" si="281"/>
        <v>6.4378429956572107</v>
      </c>
      <c r="G8751" s="69">
        <f t="shared" si="281"/>
        <v>4.0176874233903597</v>
      </c>
      <c r="H8751" s="69">
        <f t="shared" si="281"/>
        <v>8.9032494491306817</v>
      </c>
      <c r="I8751" s="69">
        <f t="shared" si="281"/>
        <v>7.49508671721863</v>
      </c>
      <c r="J8751" s="70">
        <f t="shared" si="281"/>
        <v>5.7635622275314908</v>
      </c>
      <c r="K8751" s="118">
        <f>VLOOKUP(B8751,WB.GDP.2005,'WB (WDI)'!$AV$2,FALSE)</f>
        <v>5749.5285310894251</v>
      </c>
      <c r="L8751" s="112">
        <f>VLOOKUP($B8751,WB.UNEMP.2005,'WB (WDI)'!$AV$2,FALSE)</f>
        <v>2.8199999332428001</v>
      </c>
    </row>
    <row r="8752" spans="1:12" x14ac:dyDescent="0.25">
      <c r="A8752" s="103">
        <v>2005</v>
      </c>
      <c r="B8752" s="104" t="s">
        <v>141</v>
      </c>
      <c r="C8752" s="105" t="s">
        <v>142</v>
      </c>
      <c r="D8752" s="105" t="s">
        <v>647</v>
      </c>
      <c r="E8752" s="87" t="e">
        <f t="shared" si="281"/>
        <v>#N/A</v>
      </c>
      <c r="F8752" s="69" t="e">
        <f t="shared" si="281"/>
        <v>#N/A</v>
      </c>
      <c r="G8752" s="69" t="e">
        <f t="shared" si="281"/>
        <v>#N/A</v>
      </c>
      <c r="H8752" s="69" t="e">
        <f t="shared" si="281"/>
        <v>#N/A</v>
      </c>
      <c r="I8752" s="69" t="e">
        <f t="shared" si="281"/>
        <v>#N/A</v>
      </c>
      <c r="J8752" s="70" t="e">
        <f t="shared" si="281"/>
        <v>#N/A</v>
      </c>
      <c r="K8752" s="118" t="e">
        <f>VLOOKUP(B8752,WB.GDP.2005,'WB (WDI)'!$AV$2,FALSE)</f>
        <v>#N/A</v>
      </c>
      <c r="L8752" s="112" t="e">
        <f>VLOOKUP($B8752,WB.UNEMP.2005,'WB (WDI)'!$AV$2,FALSE)</f>
        <v>#N/A</v>
      </c>
    </row>
    <row r="8753" spans="1:12" x14ac:dyDescent="0.25">
      <c r="A8753" s="103">
        <v>2005</v>
      </c>
      <c r="B8753" s="104" t="s">
        <v>143</v>
      </c>
      <c r="C8753" s="105" t="s">
        <v>144</v>
      </c>
      <c r="D8753" s="105" t="s">
        <v>647</v>
      </c>
      <c r="E8753" s="87" t="e">
        <f t="shared" si="281"/>
        <v>#N/A</v>
      </c>
      <c r="F8753" s="69" t="e">
        <f t="shared" si="281"/>
        <v>#N/A</v>
      </c>
      <c r="G8753" s="69" t="e">
        <f t="shared" si="281"/>
        <v>#N/A</v>
      </c>
      <c r="H8753" s="69" t="e">
        <f t="shared" si="281"/>
        <v>#N/A</v>
      </c>
      <c r="I8753" s="69" t="e">
        <f t="shared" si="281"/>
        <v>#N/A</v>
      </c>
      <c r="J8753" s="70" t="e">
        <f t="shared" si="281"/>
        <v>#N/A</v>
      </c>
      <c r="K8753" s="118" t="e">
        <f>VLOOKUP(B8753,WB.GDP.2005,'WB (WDI)'!$AV$2,FALSE)</f>
        <v>#N/A</v>
      </c>
      <c r="L8753" s="112" t="e">
        <f>VLOOKUP($B8753,WB.UNEMP.2005,'WB (WDI)'!$AV$2,FALSE)</f>
        <v>#N/A</v>
      </c>
    </row>
    <row r="8754" spans="1:12" x14ac:dyDescent="0.25">
      <c r="A8754" s="103">
        <v>2005</v>
      </c>
      <c r="B8754" s="104" t="s">
        <v>145</v>
      </c>
      <c r="C8754" s="105" t="s">
        <v>146</v>
      </c>
      <c r="D8754" s="105" t="s">
        <v>647</v>
      </c>
      <c r="E8754" s="87">
        <f t="shared" ref="E8754:J8763" si="282">IF(ISNUMBER(VLOOKUP($B8754,EFW.2005,3,FALSE))=TRUE,VLOOKUP($B8754,EFW.2005,E$2,FALSE),NA())</f>
        <v>6.3820632132399382</v>
      </c>
      <c r="F8754" s="69">
        <f t="shared" si="282"/>
        <v>7.1932182915616947</v>
      </c>
      <c r="G8754" s="69">
        <f t="shared" si="282"/>
        <v>5.358084578919593</v>
      </c>
      <c r="H8754" s="69">
        <f t="shared" si="282"/>
        <v>7.6419030198384732</v>
      </c>
      <c r="I8754" s="69">
        <f t="shared" si="282"/>
        <v>7.0301049370841584</v>
      </c>
      <c r="J8754" s="70">
        <f t="shared" si="282"/>
        <v>4.6870052387957752</v>
      </c>
      <c r="K8754" s="118">
        <f>VLOOKUP(B8754,WB.GDP.2005,'WB (WDI)'!$AV$2,FALSE)</f>
        <v>12561.820173232607</v>
      </c>
      <c r="L8754" s="112">
        <f>VLOOKUP($B8754,WB.UNEMP.2005,'WB (WDI)'!$AV$2,FALSE)</f>
        <v>9.5699996948242205</v>
      </c>
    </row>
    <row r="8755" spans="1:12" x14ac:dyDescent="0.25">
      <c r="A8755" s="103">
        <v>2005</v>
      </c>
      <c r="B8755" s="104" t="s">
        <v>147</v>
      </c>
      <c r="C8755" s="105" t="s">
        <v>148</v>
      </c>
      <c r="D8755" s="105" t="s">
        <v>647</v>
      </c>
      <c r="E8755" s="87" t="e">
        <f t="shared" si="282"/>
        <v>#N/A</v>
      </c>
      <c r="F8755" s="69" t="e">
        <f t="shared" si="282"/>
        <v>#N/A</v>
      </c>
      <c r="G8755" s="69" t="e">
        <f t="shared" si="282"/>
        <v>#N/A</v>
      </c>
      <c r="H8755" s="69" t="e">
        <f t="shared" si="282"/>
        <v>#N/A</v>
      </c>
      <c r="I8755" s="69" t="e">
        <f t="shared" si="282"/>
        <v>#N/A</v>
      </c>
      <c r="J8755" s="70" t="e">
        <f t="shared" si="282"/>
        <v>#N/A</v>
      </c>
      <c r="K8755" s="118" t="e">
        <f>VLOOKUP(B8755,WB.GDP.2005,'WB (WDI)'!$AV$2,FALSE)</f>
        <v>#N/A</v>
      </c>
      <c r="L8755" s="112" t="e">
        <f>VLOOKUP($B8755,WB.UNEMP.2005,'WB (WDI)'!$AV$2,FALSE)</f>
        <v>#N/A</v>
      </c>
    </row>
    <row r="8756" spans="1:12" x14ac:dyDescent="0.25">
      <c r="A8756" s="103">
        <v>2005</v>
      </c>
      <c r="B8756" s="104" t="s">
        <v>149</v>
      </c>
      <c r="C8756" s="105" t="s">
        <v>150</v>
      </c>
      <c r="D8756" s="105" t="s">
        <v>647</v>
      </c>
      <c r="E8756" s="87" t="e">
        <f t="shared" si="282"/>
        <v>#N/A</v>
      </c>
      <c r="F8756" s="69" t="e">
        <f t="shared" si="282"/>
        <v>#N/A</v>
      </c>
      <c r="G8756" s="69" t="e">
        <f t="shared" si="282"/>
        <v>#N/A</v>
      </c>
      <c r="H8756" s="69" t="e">
        <f t="shared" si="282"/>
        <v>#N/A</v>
      </c>
      <c r="I8756" s="69" t="e">
        <f t="shared" si="282"/>
        <v>#N/A</v>
      </c>
      <c r="J8756" s="70" t="e">
        <f t="shared" si="282"/>
        <v>#N/A</v>
      </c>
      <c r="K8756" s="118" t="e">
        <f>VLOOKUP(B8756,WB.GDP.2005,'WB (WDI)'!$AV$2,FALSE)</f>
        <v>#N/A</v>
      </c>
      <c r="L8756" s="112" t="e">
        <f>VLOOKUP($B8756,WB.UNEMP.2005,'WB (WDI)'!$AV$2,FALSE)</f>
        <v>#N/A</v>
      </c>
    </row>
    <row r="8757" spans="1:12" x14ac:dyDescent="0.25">
      <c r="A8757" s="103">
        <v>2005</v>
      </c>
      <c r="B8757" s="104" t="s">
        <v>151</v>
      </c>
      <c r="C8757" s="105" t="s">
        <v>152</v>
      </c>
      <c r="D8757" s="105" t="s">
        <v>647</v>
      </c>
      <c r="E8757" s="87">
        <f t="shared" si="282"/>
        <v>7.8495085001898088</v>
      </c>
      <c r="F8757" s="69">
        <f t="shared" si="282"/>
        <v>7.6361693690138539</v>
      </c>
      <c r="G8757" s="69">
        <f t="shared" si="282"/>
        <v>6.18079011454605</v>
      </c>
      <c r="H8757" s="69">
        <f t="shared" si="282"/>
        <v>9.3357749893382547</v>
      </c>
      <c r="I8757" s="69">
        <f t="shared" si="282"/>
        <v>8.5856034693578316</v>
      </c>
      <c r="J8757" s="70">
        <f t="shared" si="282"/>
        <v>7.5092045586930558</v>
      </c>
      <c r="K8757" s="118">
        <f>VLOOKUP(B8757,WB.GDP.2005,'WB (WDI)'!$AV$2,FALSE)</f>
        <v>18692.88184285125</v>
      </c>
      <c r="L8757" s="112">
        <f>VLOOKUP($B8757,WB.UNEMP.2005,'WB (WDI)'!$AV$2,FALSE)</f>
        <v>9.3400001525878906</v>
      </c>
    </row>
    <row r="8758" spans="1:12" x14ac:dyDescent="0.25">
      <c r="A8758" s="103">
        <v>2005</v>
      </c>
      <c r="B8758" s="104" t="s">
        <v>153</v>
      </c>
      <c r="C8758" s="105" t="s">
        <v>154</v>
      </c>
      <c r="D8758" s="105" t="s">
        <v>647</v>
      </c>
      <c r="E8758" s="87">
        <f t="shared" si="282"/>
        <v>6.4785002641218679</v>
      </c>
      <c r="F8758" s="69">
        <f t="shared" si="282"/>
        <v>7.056805413618112</v>
      </c>
      <c r="G8758" s="69">
        <f t="shared" si="282"/>
        <v>4.8307308224686212</v>
      </c>
      <c r="H8758" s="69">
        <f t="shared" si="282"/>
        <v>7.8122608072253641</v>
      </c>
      <c r="I8758" s="69">
        <f t="shared" si="282"/>
        <v>6.2616402764870731</v>
      </c>
      <c r="J8758" s="70">
        <f t="shared" si="282"/>
        <v>6.4310640008101743</v>
      </c>
      <c r="K8758" s="118">
        <f>VLOOKUP(B8758,WB.GDP.2005,'WB (WDI)'!$AV$2,FALSE)</f>
        <v>10083.314361397284</v>
      </c>
      <c r="L8758" s="112">
        <f>VLOOKUP($B8758,WB.UNEMP.2005,'WB (WDI)'!$AV$2,FALSE)</f>
        <v>11.8699998855591</v>
      </c>
    </row>
    <row r="8759" spans="1:12" x14ac:dyDescent="0.25">
      <c r="A8759" s="103">
        <v>2005</v>
      </c>
      <c r="B8759" s="104" t="s">
        <v>155</v>
      </c>
      <c r="C8759" s="105" t="s">
        <v>156</v>
      </c>
      <c r="D8759" s="105" t="s">
        <v>647</v>
      </c>
      <c r="E8759" s="87">
        <f t="shared" si="282"/>
        <v>7.5760942218949792</v>
      </c>
      <c r="F8759" s="69">
        <f t="shared" si="282"/>
        <v>8.2829828932004741</v>
      </c>
      <c r="G8759" s="69">
        <f t="shared" si="282"/>
        <v>6.5593537511484978</v>
      </c>
      <c r="H8759" s="69">
        <f t="shared" si="282"/>
        <v>8.7537888175573286</v>
      </c>
      <c r="I8759" s="69">
        <f t="shared" si="282"/>
        <v>7.8507589269860016</v>
      </c>
      <c r="J8759" s="70">
        <f t="shared" si="282"/>
        <v>6.4335867205825972</v>
      </c>
      <c r="K8759" s="118">
        <f>VLOOKUP(B8759,WB.GDP.2005,'WB (WDI)'!$AV$2,FALSE)</f>
        <v>13925.078818519578</v>
      </c>
      <c r="L8759" s="112">
        <f>VLOOKUP($B8759,WB.UNEMP.2005,'WB (WDI)'!$AV$2,FALSE)</f>
        <v>6.5700001716613796</v>
      </c>
    </row>
    <row r="8760" spans="1:12" x14ac:dyDescent="0.25">
      <c r="A8760" s="103">
        <v>2005</v>
      </c>
      <c r="B8760" s="104" t="s">
        <v>157</v>
      </c>
      <c r="C8760" s="105" t="s">
        <v>158</v>
      </c>
      <c r="D8760" s="105" t="s">
        <v>647</v>
      </c>
      <c r="E8760" s="87" t="e">
        <f t="shared" si="282"/>
        <v>#N/A</v>
      </c>
      <c r="F8760" s="69" t="e">
        <f t="shared" si="282"/>
        <v>#N/A</v>
      </c>
      <c r="G8760" s="69" t="e">
        <f t="shared" si="282"/>
        <v>#N/A</v>
      </c>
      <c r="H8760" s="69" t="e">
        <f t="shared" si="282"/>
        <v>#N/A</v>
      </c>
      <c r="I8760" s="69" t="e">
        <f t="shared" si="282"/>
        <v>#N/A</v>
      </c>
      <c r="J8760" s="70" t="e">
        <f t="shared" si="282"/>
        <v>#N/A</v>
      </c>
      <c r="K8760" s="118" t="e">
        <f>VLOOKUP(B8760,WB.GDP.2005,'WB (WDI)'!$AV$2,FALSE)</f>
        <v>#N/A</v>
      </c>
      <c r="L8760" s="112">
        <f>VLOOKUP($B8760,WB.UNEMP.2005,'WB (WDI)'!$AV$2,FALSE)</f>
        <v>1.95000004768372</v>
      </c>
    </row>
    <row r="8761" spans="1:12" x14ac:dyDescent="0.25">
      <c r="A8761" s="103">
        <v>2005</v>
      </c>
      <c r="B8761" s="104" t="s">
        <v>159</v>
      </c>
      <c r="C8761" s="105" t="s">
        <v>160</v>
      </c>
      <c r="D8761" s="105" t="s">
        <v>647</v>
      </c>
      <c r="E8761" s="87" t="e">
        <f t="shared" si="282"/>
        <v>#N/A</v>
      </c>
      <c r="F8761" s="69" t="e">
        <f t="shared" si="282"/>
        <v>#N/A</v>
      </c>
      <c r="G8761" s="69" t="e">
        <f t="shared" si="282"/>
        <v>#N/A</v>
      </c>
      <c r="H8761" s="69" t="e">
        <f t="shared" si="282"/>
        <v>#N/A</v>
      </c>
      <c r="I8761" s="69" t="e">
        <f t="shared" si="282"/>
        <v>#N/A</v>
      </c>
      <c r="J8761" s="70" t="e">
        <f t="shared" si="282"/>
        <v>#N/A</v>
      </c>
      <c r="K8761" s="118">
        <f>VLOOKUP(B8761,WB.GDP.2005,'WB (WDI)'!$AV$2,FALSE)</f>
        <v>29102.863842810799</v>
      </c>
      <c r="L8761" s="112" t="e">
        <f>VLOOKUP($B8761,WB.UNEMP.2005,'WB (WDI)'!$AV$2,FALSE)</f>
        <v>#N/A</v>
      </c>
    </row>
    <row r="8762" spans="1:12" x14ac:dyDescent="0.25">
      <c r="A8762" s="103">
        <v>2005</v>
      </c>
      <c r="B8762" s="104" t="s">
        <v>161</v>
      </c>
      <c r="C8762" s="105" t="s">
        <v>162</v>
      </c>
      <c r="D8762" s="105" t="s">
        <v>647</v>
      </c>
      <c r="E8762" s="87" t="e">
        <f t="shared" si="282"/>
        <v>#N/A</v>
      </c>
      <c r="F8762" s="69" t="e">
        <f t="shared" si="282"/>
        <v>#N/A</v>
      </c>
      <c r="G8762" s="69" t="e">
        <f t="shared" si="282"/>
        <v>#N/A</v>
      </c>
      <c r="H8762" s="69" t="e">
        <f t="shared" si="282"/>
        <v>#N/A</v>
      </c>
      <c r="I8762" s="69" t="e">
        <f t="shared" si="282"/>
        <v>#N/A</v>
      </c>
      <c r="J8762" s="70" t="e">
        <f t="shared" si="282"/>
        <v>#N/A</v>
      </c>
      <c r="K8762" s="118">
        <f>VLOOKUP(B8762,WB.GDP.2005,'WB (WDI)'!$AV$2,FALSE)</f>
        <v>10159.722106044219</v>
      </c>
      <c r="L8762" s="112" t="e">
        <f>VLOOKUP($B8762,WB.UNEMP.2005,'WB (WDI)'!$AV$2,FALSE)</f>
        <v>#N/A</v>
      </c>
    </row>
    <row r="8763" spans="1:12" x14ac:dyDescent="0.25">
      <c r="A8763" s="103">
        <v>2005</v>
      </c>
      <c r="B8763" s="104" t="s">
        <v>163</v>
      </c>
      <c r="C8763" s="105" t="s">
        <v>164</v>
      </c>
      <c r="D8763" s="105" t="s">
        <v>647</v>
      </c>
      <c r="E8763" s="87">
        <f t="shared" si="282"/>
        <v>6.6314594815054875</v>
      </c>
      <c r="F8763" s="69">
        <f t="shared" si="282"/>
        <v>8.8548929134419545</v>
      </c>
      <c r="G8763" s="69">
        <f t="shared" si="282"/>
        <v>4.5993142747666571</v>
      </c>
      <c r="H8763" s="69">
        <f t="shared" si="282"/>
        <v>5.8681400826952643</v>
      </c>
      <c r="I8763" s="69">
        <f t="shared" si="282"/>
        <v>7.1964170885417831</v>
      </c>
      <c r="J8763" s="70">
        <f t="shared" si="282"/>
        <v>6.6385330480817766</v>
      </c>
      <c r="K8763" s="118">
        <f>VLOOKUP(B8763,WB.GDP.2005,'WB (WDI)'!$AV$2,FALSE)</f>
        <v>10291.308879764176</v>
      </c>
      <c r="L8763" s="112">
        <f>VLOOKUP($B8763,WB.UNEMP.2005,'WB (WDI)'!$AV$2,FALSE)</f>
        <v>6.5900001525878897</v>
      </c>
    </row>
    <row r="8764" spans="1:12" x14ac:dyDescent="0.25">
      <c r="A8764" s="103">
        <v>2005</v>
      </c>
      <c r="B8764" s="104" t="s">
        <v>165</v>
      </c>
      <c r="C8764" s="105" t="s">
        <v>166</v>
      </c>
      <c r="D8764" s="105" t="s">
        <v>647</v>
      </c>
      <c r="E8764" s="87">
        <f t="shared" ref="E8764:J8773" si="283">IF(ISNUMBER(VLOOKUP($B8764,EFW.2005,3,FALSE))=TRUE,VLOOKUP($B8764,EFW.2005,E$2,FALSE),NA())</f>
        <v>6.1713748793504983</v>
      </c>
      <c r="F8764" s="69">
        <f t="shared" si="283"/>
        <v>8.310103225783001</v>
      </c>
      <c r="G8764" s="69">
        <f t="shared" si="283"/>
        <v>4.0503987016834015</v>
      </c>
      <c r="H8764" s="69">
        <f t="shared" si="283"/>
        <v>4.7342843904390559</v>
      </c>
      <c r="I8764" s="69">
        <f t="shared" si="283"/>
        <v>7.7410966318314269</v>
      </c>
      <c r="J8764" s="70">
        <f t="shared" si="283"/>
        <v>6.0209914470156072</v>
      </c>
      <c r="K8764" s="118">
        <f>VLOOKUP(B8764,WB.GDP.2005,'WB (WDI)'!$AV$2,FALSE)</f>
        <v>9503.6891904249278</v>
      </c>
      <c r="L8764" s="112">
        <f>VLOOKUP($B8764,WB.UNEMP.2005,'WB (WDI)'!$AV$2,FALSE)</f>
        <v>3.7799999713897701</v>
      </c>
    </row>
    <row r="8765" spans="1:12" x14ac:dyDescent="0.25">
      <c r="A8765" s="103">
        <v>2005</v>
      </c>
      <c r="B8765" s="104" t="s">
        <v>167</v>
      </c>
      <c r="C8765" s="105" t="s">
        <v>168</v>
      </c>
      <c r="D8765" s="105" t="s">
        <v>647</v>
      </c>
      <c r="E8765" s="87">
        <f t="shared" si="283"/>
        <v>7.6456820927117715</v>
      </c>
      <c r="F8765" s="69">
        <f t="shared" si="283"/>
        <v>8.8160028664622239</v>
      </c>
      <c r="G8765" s="69">
        <f t="shared" si="283"/>
        <v>4.9555388595620187</v>
      </c>
      <c r="H8765" s="69">
        <f t="shared" si="283"/>
        <v>9.6311106956915395</v>
      </c>
      <c r="I8765" s="69">
        <f t="shared" si="283"/>
        <v>7.8533587379141441</v>
      </c>
      <c r="J8765" s="70">
        <f t="shared" si="283"/>
        <v>6.9723993039289338</v>
      </c>
      <c r="K8765" s="118">
        <f>VLOOKUP(B8765,WB.GDP.2005,'WB (WDI)'!$AV$2,FALSE)</f>
        <v>6870.6224772254564</v>
      </c>
      <c r="L8765" s="112">
        <f>VLOOKUP($B8765,WB.UNEMP.2005,'WB (WDI)'!$AV$2,FALSE)</f>
        <v>7.2199997901916504</v>
      </c>
    </row>
    <row r="8766" spans="1:12" x14ac:dyDescent="0.25">
      <c r="A8766" s="103">
        <v>2005</v>
      </c>
      <c r="B8766" s="104" t="s">
        <v>169</v>
      </c>
      <c r="C8766" s="105" t="s">
        <v>170</v>
      </c>
      <c r="D8766" s="105" t="s">
        <v>647</v>
      </c>
      <c r="E8766" s="87" t="e">
        <f t="shared" si="283"/>
        <v>#N/A</v>
      </c>
      <c r="F8766" s="69" t="e">
        <f t="shared" si="283"/>
        <v>#N/A</v>
      </c>
      <c r="G8766" s="69" t="e">
        <f t="shared" si="283"/>
        <v>#N/A</v>
      </c>
      <c r="H8766" s="69" t="e">
        <f t="shared" si="283"/>
        <v>#N/A</v>
      </c>
      <c r="I8766" s="69" t="e">
        <f t="shared" si="283"/>
        <v>#N/A</v>
      </c>
      <c r="J8766" s="70" t="e">
        <f t="shared" si="283"/>
        <v>#N/A</v>
      </c>
      <c r="K8766" s="118" t="e">
        <f>VLOOKUP(B8766,WB.GDP.2005,'WB (WDI)'!$AV$2,FALSE)</f>
        <v>#N/A</v>
      </c>
      <c r="L8766" s="112" t="e">
        <f>VLOOKUP($B8766,WB.UNEMP.2005,'WB (WDI)'!$AV$2,FALSE)</f>
        <v>#N/A</v>
      </c>
    </row>
    <row r="8767" spans="1:12" x14ac:dyDescent="0.25">
      <c r="A8767" s="103">
        <v>2005</v>
      </c>
      <c r="B8767" s="104" t="s">
        <v>171</v>
      </c>
      <c r="C8767" s="105" t="s">
        <v>172</v>
      </c>
      <c r="D8767" s="105" t="s">
        <v>647</v>
      </c>
      <c r="E8767" s="87" t="e">
        <f t="shared" si="283"/>
        <v>#N/A</v>
      </c>
      <c r="F8767" s="69" t="e">
        <f t="shared" si="283"/>
        <v>#N/A</v>
      </c>
      <c r="G8767" s="69" t="e">
        <f t="shared" si="283"/>
        <v>#N/A</v>
      </c>
      <c r="H8767" s="69" t="e">
        <f t="shared" si="283"/>
        <v>#N/A</v>
      </c>
      <c r="I8767" s="69" t="e">
        <f t="shared" si="283"/>
        <v>#N/A</v>
      </c>
      <c r="J8767" s="70" t="e">
        <f t="shared" si="283"/>
        <v>#N/A</v>
      </c>
      <c r="K8767" s="118" t="e">
        <f>VLOOKUP(B8767,WB.GDP.2005,'WB (WDI)'!$AV$2,FALSE)</f>
        <v>#N/A</v>
      </c>
      <c r="L8767" s="112" t="e">
        <f>VLOOKUP($B8767,WB.UNEMP.2005,'WB (WDI)'!$AV$2,FALSE)</f>
        <v>#N/A</v>
      </c>
    </row>
    <row r="8768" spans="1:12" x14ac:dyDescent="0.25">
      <c r="A8768" s="103">
        <v>2005</v>
      </c>
      <c r="B8768" s="104" t="s">
        <v>173</v>
      </c>
      <c r="C8768" s="105" t="s">
        <v>174</v>
      </c>
      <c r="D8768" s="105" t="s">
        <v>647</v>
      </c>
      <c r="E8768" s="87" t="e">
        <f t="shared" si="283"/>
        <v>#N/A</v>
      </c>
      <c r="F8768" s="69" t="e">
        <f t="shared" si="283"/>
        <v>#N/A</v>
      </c>
      <c r="G8768" s="69" t="e">
        <f t="shared" si="283"/>
        <v>#N/A</v>
      </c>
      <c r="H8768" s="69" t="e">
        <f t="shared" si="283"/>
        <v>#N/A</v>
      </c>
      <c r="I8768" s="69" t="e">
        <f t="shared" si="283"/>
        <v>#N/A</v>
      </c>
      <c r="J8768" s="70" t="e">
        <f t="shared" si="283"/>
        <v>#N/A</v>
      </c>
      <c r="K8768" s="118">
        <f>VLOOKUP(B8768,WB.GDP.2005,'WB (WDI)'!$AV$2,FALSE)</f>
        <v>14246.584348306573</v>
      </c>
      <c r="L8768" s="112" t="e">
        <f>VLOOKUP($B8768,WB.UNEMP.2005,'WB (WDI)'!$AV$2,FALSE)</f>
        <v>#N/A</v>
      </c>
    </row>
    <row r="8769" spans="1:12" x14ac:dyDescent="0.25">
      <c r="A8769" s="103">
        <v>2005</v>
      </c>
      <c r="B8769" s="104" t="s">
        <v>175</v>
      </c>
      <c r="C8769" s="105" t="s">
        <v>176</v>
      </c>
      <c r="D8769" s="105" t="s">
        <v>647</v>
      </c>
      <c r="E8769" s="87" t="e">
        <f t="shared" si="283"/>
        <v>#N/A</v>
      </c>
      <c r="F8769" s="69" t="e">
        <f t="shared" si="283"/>
        <v>#N/A</v>
      </c>
      <c r="G8769" s="69" t="e">
        <f t="shared" si="283"/>
        <v>#N/A</v>
      </c>
      <c r="H8769" s="69" t="e">
        <f t="shared" si="283"/>
        <v>#N/A</v>
      </c>
      <c r="I8769" s="69" t="e">
        <f t="shared" si="283"/>
        <v>#N/A</v>
      </c>
      <c r="J8769" s="70" t="e">
        <f t="shared" si="283"/>
        <v>#N/A</v>
      </c>
      <c r="K8769" s="118" t="e">
        <f>VLOOKUP(B8769,WB.GDP.2005,'WB (WDI)'!$AV$2,FALSE)</f>
        <v>#N/A</v>
      </c>
      <c r="L8769" s="112" t="e">
        <f>VLOOKUP($B8769,WB.UNEMP.2005,'WB (WDI)'!$AV$2,FALSE)</f>
        <v>#N/A</v>
      </c>
    </row>
    <row r="8770" spans="1:12" x14ac:dyDescent="0.25">
      <c r="A8770" s="103">
        <v>2005</v>
      </c>
      <c r="B8770" s="104" t="s">
        <v>177</v>
      </c>
      <c r="C8770" s="105" t="s">
        <v>178</v>
      </c>
      <c r="D8770" s="105" t="s">
        <v>647</v>
      </c>
      <c r="E8770" s="87">
        <f t="shared" si="283"/>
        <v>7.4641323795084684</v>
      </c>
      <c r="F8770" s="69">
        <f t="shared" si="283"/>
        <v>8.7413788829846446</v>
      </c>
      <c r="G8770" s="69">
        <f t="shared" si="283"/>
        <v>5.1071593925548111</v>
      </c>
      <c r="H8770" s="69">
        <f t="shared" si="283"/>
        <v>9.1702501689587201</v>
      </c>
      <c r="I8770" s="69">
        <f t="shared" si="283"/>
        <v>7.9182571928054042</v>
      </c>
      <c r="J8770" s="70">
        <f t="shared" si="283"/>
        <v>6.3836162602387603</v>
      </c>
      <c r="K8770" s="118">
        <f>VLOOKUP(B8770,WB.GDP.2005,'WB (WDI)'!$AV$2,FALSE)</f>
        <v>6752.4942882307605</v>
      </c>
      <c r="L8770" s="112">
        <f>VLOOKUP($B8770,WB.UNEMP.2005,'WB (WDI)'!$AV$2,FALSE)</f>
        <v>3.0199999809265101</v>
      </c>
    </row>
    <row r="8771" spans="1:12" x14ac:dyDescent="0.25">
      <c r="A8771" s="103">
        <v>2005</v>
      </c>
      <c r="B8771" s="104" t="s">
        <v>179</v>
      </c>
      <c r="C8771" s="105" t="s">
        <v>180</v>
      </c>
      <c r="D8771" s="105" t="s">
        <v>647</v>
      </c>
      <c r="E8771" s="87">
        <f t="shared" si="283"/>
        <v>6.5019417045178027</v>
      </c>
      <c r="F8771" s="69">
        <f t="shared" si="283"/>
        <v>5.8684954922717214</v>
      </c>
      <c r="G8771" s="69">
        <f t="shared" si="283"/>
        <v>4.5736288284471449</v>
      </c>
      <c r="H8771" s="69">
        <f t="shared" si="283"/>
        <v>7.7203717312964528</v>
      </c>
      <c r="I8771" s="69">
        <f t="shared" si="283"/>
        <v>7.3095751901403441</v>
      </c>
      <c r="J8771" s="70">
        <f t="shared" si="283"/>
        <v>7.0376372804333522</v>
      </c>
      <c r="K8771" s="118">
        <f>VLOOKUP(B8771,WB.GDP.2005,'WB (WDI)'!$AV$2,FALSE)</f>
        <v>7965.3033187531837</v>
      </c>
      <c r="L8771" s="112">
        <f>VLOOKUP($B8771,WB.UNEMP.2005,'WB (WDI)'!$AV$2,FALSE)</f>
        <v>11.060000419616699</v>
      </c>
    </row>
    <row r="8772" spans="1:12" x14ac:dyDescent="0.25">
      <c r="A8772" s="103">
        <v>2005</v>
      </c>
      <c r="B8772" s="104" t="s">
        <v>181</v>
      </c>
      <c r="C8772" s="105" t="s">
        <v>182</v>
      </c>
      <c r="D8772" s="105" t="s">
        <v>647</v>
      </c>
      <c r="E8772" s="87">
        <f t="shared" si="283"/>
        <v>6.7918559046728504</v>
      </c>
      <c r="F8772" s="69">
        <f t="shared" si="283"/>
        <v>8.797459847737251</v>
      </c>
      <c r="G8772" s="69">
        <f t="shared" si="283"/>
        <v>3.3063256346713641</v>
      </c>
      <c r="H8772" s="69">
        <f t="shared" si="283"/>
        <v>7.9945726040075265</v>
      </c>
      <c r="I8772" s="69">
        <f t="shared" si="283"/>
        <v>7.1624198418066136</v>
      </c>
      <c r="J8772" s="70">
        <f t="shared" si="283"/>
        <v>6.6985015951414999</v>
      </c>
      <c r="K8772" s="118">
        <f>VLOOKUP(B8772,WB.GDP.2005,'WB (WDI)'!$AV$2,FALSE)</f>
        <v>2629.1115473969626</v>
      </c>
      <c r="L8772" s="112">
        <f>VLOOKUP($B8772,WB.UNEMP.2005,'WB (WDI)'!$AV$2,FALSE)</f>
        <v>14.329999923706101</v>
      </c>
    </row>
    <row r="8773" spans="1:12" x14ac:dyDescent="0.25">
      <c r="A8773" s="103">
        <v>2005</v>
      </c>
      <c r="B8773" s="104" t="s">
        <v>183</v>
      </c>
      <c r="C8773" s="105" t="s">
        <v>184</v>
      </c>
      <c r="D8773" s="105" t="s">
        <v>647</v>
      </c>
      <c r="E8773" s="87">
        <f t="shared" si="283"/>
        <v>7.2017433370090247</v>
      </c>
      <c r="F8773" s="69">
        <f t="shared" si="283"/>
        <v>8.8209489993249441</v>
      </c>
      <c r="G8773" s="69">
        <f t="shared" si="283"/>
        <v>4.1817105972122777</v>
      </c>
      <c r="H8773" s="69">
        <f t="shared" si="283"/>
        <v>8.8470262578371486</v>
      </c>
      <c r="I8773" s="69">
        <f t="shared" si="283"/>
        <v>7.3723270884700725</v>
      </c>
      <c r="J8773" s="70">
        <f t="shared" si="283"/>
        <v>6.7867037422006788</v>
      </c>
      <c r="K8773" s="118">
        <f>VLOOKUP(B8773,WB.GDP.2005,'WB (WDI)'!$AV$2,FALSE)</f>
        <v>4546.238806506155</v>
      </c>
      <c r="L8773" s="112">
        <f>VLOOKUP($B8773,WB.UNEMP.2005,'WB (WDI)'!$AV$2,FALSE)</f>
        <v>4.9099998474121103</v>
      </c>
    </row>
    <row r="8774" spans="1:12" x14ac:dyDescent="0.25">
      <c r="A8774" s="103">
        <v>2005</v>
      </c>
      <c r="B8774" s="104" t="s">
        <v>185</v>
      </c>
      <c r="C8774" s="105" t="s">
        <v>186</v>
      </c>
      <c r="D8774" s="105" t="s">
        <v>647</v>
      </c>
      <c r="E8774" s="87">
        <f t="shared" ref="E8774:J8783" si="284">IF(ISNUMBER(VLOOKUP($B8774,EFW.2005,3,FALSE))=TRUE,VLOOKUP($B8774,EFW.2005,E$2,FALSE),NA())</f>
        <v>7.4931821159539904</v>
      </c>
      <c r="F8774" s="69">
        <f t="shared" si="284"/>
        <v>7.6665776888850861</v>
      </c>
      <c r="G8774" s="69">
        <f t="shared" si="284"/>
        <v>5.516181810953583</v>
      </c>
      <c r="H8774" s="69">
        <f t="shared" si="284"/>
        <v>8.6396458831540386</v>
      </c>
      <c r="I8774" s="69">
        <f t="shared" si="284"/>
        <v>7.9268331168290969</v>
      </c>
      <c r="J8774" s="70">
        <f t="shared" si="284"/>
        <v>7.7166720799481476</v>
      </c>
      <c r="K8774" s="118">
        <f>VLOOKUP(B8774,WB.GDP.2005,'WB (WDI)'!$AV$2,FALSE)</f>
        <v>9916.9195110990822</v>
      </c>
      <c r="L8774" s="112">
        <f>VLOOKUP($B8774,WB.UNEMP.2005,'WB (WDI)'!$AV$2,FALSE)</f>
        <v>11.2600002288818</v>
      </c>
    </row>
    <row r="8775" spans="1:12" x14ac:dyDescent="0.25">
      <c r="A8775" s="103">
        <v>2005</v>
      </c>
      <c r="B8775" s="104" t="s">
        <v>187</v>
      </c>
      <c r="C8775" s="105" t="s">
        <v>188</v>
      </c>
      <c r="D8775" s="105" t="s">
        <v>647</v>
      </c>
      <c r="E8775" s="87" t="e">
        <f t="shared" si="284"/>
        <v>#N/A</v>
      </c>
      <c r="F8775" s="69" t="e">
        <f t="shared" si="284"/>
        <v>#N/A</v>
      </c>
      <c r="G8775" s="69" t="e">
        <f t="shared" si="284"/>
        <v>#N/A</v>
      </c>
      <c r="H8775" s="69" t="e">
        <f t="shared" si="284"/>
        <v>#N/A</v>
      </c>
      <c r="I8775" s="69" t="e">
        <f t="shared" si="284"/>
        <v>#N/A</v>
      </c>
      <c r="J8775" s="70" t="e">
        <f t="shared" si="284"/>
        <v>#N/A</v>
      </c>
      <c r="K8775" s="118" t="e">
        <f>VLOOKUP(B8775,WB.GDP.2005,'WB (WDI)'!$AV$2,FALSE)</f>
        <v>#N/A</v>
      </c>
      <c r="L8775" s="112" t="e">
        <f>VLOOKUP($B8775,WB.UNEMP.2005,'WB (WDI)'!$AV$2,FALSE)</f>
        <v>#N/A</v>
      </c>
    </row>
    <row r="8776" spans="1:12" x14ac:dyDescent="0.25">
      <c r="A8776" s="103">
        <v>2005</v>
      </c>
      <c r="B8776" s="104" t="s">
        <v>189</v>
      </c>
      <c r="C8776" s="105" t="s">
        <v>190</v>
      </c>
      <c r="D8776" s="105" t="s">
        <v>647</v>
      </c>
      <c r="E8776" s="87">
        <f t="shared" si="284"/>
        <v>6.9006117064834687</v>
      </c>
      <c r="F8776" s="69">
        <f t="shared" si="284"/>
        <v>7.2453656740553765</v>
      </c>
      <c r="G8776" s="69">
        <f t="shared" si="284"/>
        <v>5.2646211354234911</v>
      </c>
      <c r="H8776" s="69">
        <f t="shared" si="284"/>
        <v>8.0774506049890107</v>
      </c>
      <c r="I8776" s="69">
        <f t="shared" si="284"/>
        <v>7.2005383721810823</v>
      </c>
      <c r="J8776" s="70">
        <f t="shared" si="284"/>
        <v>6.7150827457683837</v>
      </c>
      <c r="K8776" s="118">
        <f>VLOOKUP(B8776,WB.GDP.2005,'WB (WDI)'!$AV$2,FALSE)</f>
        <v>17846.897116488166</v>
      </c>
      <c r="L8776" s="112">
        <f>VLOOKUP($B8776,WB.UNEMP.2005,'WB (WDI)'!$AV$2,FALSE)</f>
        <v>3.5599999427795401</v>
      </c>
    </row>
    <row r="8777" spans="1:12" x14ac:dyDescent="0.25">
      <c r="A8777" s="103">
        <v>2005</v>
      </c>
      <c r="B8777" s="104" t="s">
        <v>191</v>
      </c>
      <c r="C8777" s="105" t="s">
        <v>192</v>
      </c>
      <c r="D8777" s="105" t="s">
        <v>647</v>
      </c>
      <c r="E8777" s="87" t="e">
        <f t="shared" si="284"/>
        <v>#N/A</v>
      </c>
      <c r="F8777" s="69" t="e">
        <f t="shared" si="284"/>
        <v>#N/A</v>
      </c>
      <c r="G8777" s="69" t="e">
        <f t="shared" si="284"/>
        <v>#N/A</v>
      </c>
      <c r="H8777" s="69" t="e">
        <f t="shared" si="284"/>
        <v>#N/A</v>
      </c>
      <c r="I8777" s="69" t="e">
        <f t="shared" si="284"/>
        <v>#N/A</v>
      </c>
      <c r="J8777" s="70" t="e">
        <f t="shared" si="284"/>
        <v>#N/A</v>
      </c>
      <c r="K8777" s="118" t="e">
        <f>VLOOKUP(B8777,WB.GDP.2005,'WB (WDI)'!$AV$2,FALSE)</f>
        <v>#N/A</v>
      </c>
      <c r="L8777" s="112" t="e">
        <f>VLOOKUP($B8777,WB.UNEMP.2005,'WB (WDI)'!$AV$2,FALSE)</f>
        <v>#N/A</v>
      </c>
    </row>
    <row r="8778" spans="1:12" x14ac:dyDescent="0.25">
      <c r="A8778" s="103">
        <v>2005</v>
      </c>
      <c r="B8778" s="104" t="s">
        <v>193</v>
      </c>
      <c r="C8778" s="105" t="s">
        <v>194</v>
      </c>
      <c r="D8778" s="105" t="s">
        <v>647</v>
      </c>
      <c r="E8778" s="87">
        <f t="shared" si="284"/>
        <v>7.4345065834253772</v>
      </c>
      <c r="F8778" s="69">
        <f t="shared" si="284"/>
        <v>8.7128127880085859</v>
      </c>
      <c r="G8778" s="69">
        <f t="shared" si="284"/>
        <v>4.358540330695269</v>
      </c>
      <c r="H8778" s="69">
        <f t="shared" si="284"/>
        <v>8.8463098446616417</v>
      </c>
      <c r="I8778" s="69">
        <f t="shared" si="284"/>
        <v>7.9445282987348955</v>
      </c>
      <c r="J8778" s="70">
        <f t="shared" si="284"/>
        <v>7.3103416550265008</v>
      </c>
      <c r="K8778" s="118">
        <f>VLOOKUP(B8778,WB.GDP.2005,'WB (WDI)'!$AV$2,FALSE)</f>
        <v>4320.775122837008</v>
      </c>
      <c r="L8778" s="112">
        <f>VLOOKUP($B8778,WB.UNEMP.2005,'WB (WDI)'!$AV$2,FALSE)</f>
        <v>5.3699998855590803</v>
      </c>
    </row>
    <row r="8779" spans="1:12" x14ac:dyDescent="0.25">
      <c r="A8779" s="103">
        <v>2005</v>
      </c>
      <c r="B8779" s="104" t="s">
        <v>195</v>
      </c>
      <c r="C8779" s="105" t="s">
        <v>196</v>
      </c>
      <c r="D8779" s="105" t="s">
        <v>647</v>
      </c>
      <c r="E8779" s="87">
        <f t="shared" si="284"/>
        <v>7.666752962171981</v>
      </c>
      <c r="F8779" s="69">
        <f t="shared" si="284"/>
        <v>8.2152494932244373</v>
      </c>
      <c r="G8779" s="69">
        <f t="shared" si="284"/>
        <v>5.400552750382893</v>
      </c>
      <c r="H8779" s="69">
        <f t="shared" si="284"/>
        <v>9.5497830327591942</v>
      </c>
      <c r="I8779" s="69">
        <f t="shared" si="284"/>
        <v>8.3366624073503424</v>
      </c>
      <c r="J8779" s="70">
        <f t="shared" si="284"/>
        <v>6.8315171271430364</v>
      </c>
      <c r="K8779" s="118">
        <f>VLOOKUP(B8779,WB.GDP.2005,'WB (WDI)'!$AV$2,FALSE)</f>
        <v>16304.598809970861</v>
      </c>
      <c r="L8779" s="112">
        <f>VLOOKUP($B8779,WB.UNEMP.2005,'WB (WDI)'!$AV$2,FALSE)</f>
        <v>3.71000003814697</v>
      </c>
    </row>
    <row r="8780" spans="1:12" x14ac:dyDescent="0.25">
      <c r="A8780" s="103">
        <v>2005</v>
      </c>
      <c r="B8780" s="104" t="s">
        <v>197</v>
      </c>
      <c r="C8780" s="105" t="s">
        <v>198</v>
      </c>
      <c r="D8780" s="105" t="s">
        <v>647</v>
      </c>
      <c r="E8780" s="87">
        <f t="shared" si="284"/>
        <v>6.9603986380441238</v>
      </c>
      <c r="F8780" s="69">
        <f t="shared" si="284"/>
        <v>9.0218320442768807</v>
      </c>
      <c r="G8780" s="69">
        <f t="shared" si="284"/>
        <v>4.1912829106901608</v>
      </c>
      <c r="H8780" s="69">
        <f t="shared" si="284"/>
        <v>8.3715315786623208</v>
      </c>
      <c r="I8780" s="69">
        <f t="shared" si="284"/>
        <v>7.6484736212428386</v>
      </c>
      <c r="J8780" s="70">
        <f t="shared" si="284"/>
        <v>5.5688730353484184</v>
      </c>
      <c r="K8780" s="118">
        <f>VLOOKUP(B8780,WB.GDP.2005,'WB (WDI)'!$AV$2,FALSE)</f>
        <v>8568.5475497522948</v>
      </c>
      <c r="L8780" s="112">
        <f>VLOOKUP($B8780,WB.UNEMP.2005,'WB (WDI)'!$AV$2,FALSE)</f>
        <v>4.8299999237060502</v>
      </c>
    </row>
    <row r="8781" spans="1:12" x14ac:dyDescent="0.25">
      <c r="A8781" s="103">
        <v>2005</v>
      </c>
      <c r="B8781" s="104" t="s">
        <v>199</v>
      </c>
      <c r="C8781" s="105" t="s">
        <v>200</v>
      </c>
      <c r="D8781" s="105" t="s">
        <v>647</v>
      </c>
      <c r="E8781" s="87">
        <f t="shared" si="284"/>
        <v>7.6853779234010586</v>
      </c>
      <c r="F8781" s="69">
        <f t="shared" si="284"/>
        <v>8.2300976947335478</v>
      </c>
      <c r="G8781" s="69">
        <f t="shared" si="284"/>
        <v>5.2909958720530428</v>
      </c>
      <c r="H8781" s="69">
        <f t="shared" si="284"/>
        <v>9.6754306146493043</v>
      </c>
      <c r="I8781" s="69">
        <f t="shared" si="284"/>
        <v>8.2838440753888847</v>
      </c>
      <c r="J8781" s="70">
        <f t="shared" si="284"/>
        <v>6.9465213601805162</v>
      </c>
      <c r="K8781" s="118">
        <f>VLOOKUP(B8781,WB.GDP.2005,'WB (WDI)'!$AV$2,FALSE)</f>
        <v>7519.0277201867702</v>
      </c>
      <c r="L8781" s="112">
        <f>VLOOKUP($B8781,WB.UNEMP.2005,'WB (WDI)'!$AV$2,FALSE)</f>
        <v>4.8600001335143999</v>
      </c>
    </row>
    <row r="8782" spans="1:12" x14ac:dyDescent="0.25">
      <c r="A8782" s="103">
        <v>2005</v>
      </c>
      <c r="B8782" s="104" t="s">
        <v>201</v>
      </c>
      <c r="C8782" s="105" t="s">
        <v>202</v>
      </c>
      <c r="D8782" s="105" t="s">
        <v>647</v>
      </c>
      <c r="E8782" s="87" t="e">
        <f t="shared" si="284"/>
        <v>#N/A</v>
      </c>
      <c r="F8782" s="69" t="e">
        <f t="shared" si="284"/>
        <v>#N/A</v>
      </c>
      <c r="G8782" s="69" t="e">
        <f t="shared" si="284"/>
        <v>#N/A</v>
      </c>
      <c r="H8782" s="69" t="e">
        <f t="shared" si="284"/>
        <v>#N/A</v>
      </c>
      <c r="I8782" s="69" t="e">
        <f t="shared" si="284"/>
        <v>#N/A</v>
      </c>
      <c r="J8782" s="70" t="e">
        <f t="shared" si="284"/>
        <v>#N/A</v>
      </c>
      <c r="K8782" s="118">
        <f>VLOOKUP(B8782,WB.GDP.2005,'WB (WDI)'!$AV$2,FALSE)</f>
        <v>34370.714606986665</v>
      </c>
      <c r="L8782" s="112">
        <f>VLOOKUP($B8782,WB.UNEMP.2005,'WB (WDI)'!$AV$2,FALSE)</f>
        <v>11.3500003814697</v>
      </c>
    </row>
    <row r="8783" spans="1:12" x14ac:dyDescent="0.25">
      <c r="A8783" s="103">
        <v>2005</v>
      </c>
      <c r="B8783" s="104" t="s">
        <v>203</v>
      </c>
      <c r="C8783" s="105" t="s">
        <v>204</v>
      </c>
      <c r="D8783" s="105" t="s">
        <v>647</v>
      </c>
      <c r="E8783" s="87" t="e">
        <f t="shared" si="284"/>
        <v>#N/A</v>
      </c>
      <c r="F8783" s="69" t="e">
        <f t="shared" si="284"/>
        <v>#N/A</v>
      </c>
      <c r="G8783" s="69" t="e">
        <f t="shared" si="284"/>
        <v>#N/A</v>
      </c>
      <c r="H8783" s="69" t="e">
        <f t="shared" si="284"/>
        <v>#N/A</v>
      </c>
      <c r="I8783" s="69" t="e">
        <f t="shared" si="284"/>
        <v>#N/A</v>
      </c>
      <c r="J8783" s="70" t="e">
        <f t="shared" si="284"/>
        <v>#N/A</v>
      </c>
      <c r="K8783" s="118" t="e">
        <f>VLOOKUP(B8783,WB.GDP.2005,'WB (WDI)'!$AV$2,FALSE)</f>
        <v>#N/A</v>
      </c>
      <c r="L8783" s="112" t="e">
        <f>VLOOKUP($B8783,WB.UNEMP.2005,'WB (WDI)'!$AV$2,FALSE)</f>
        <v>#N/A</v>
      </c>
    </row>
    <row r="8784" spans="1:12" x14ac:dyDescent="0.25">
      <c r="A8784" s="103">
        <v>2005</v>
      </c>
      <c r="B8784" s="104" t="s">
        <v>205</v>
      </c>
      <c r="C8784" s="105" t="s">
        <v>206</v>
      </c>
      <c r="D8784" s="105" t="s">
        <v>647</v>
      </c>
      <c r="E8784" s="87" t="e">
        <f t="shared" ref="E8784:J8793" si="285">IF(ISNUMBER(VLOOKUP($B8784,EFW.2005,3,FALSE))=TRUE,VLOOKUP($B8784,EFW.2005,E$2,FALSE),NA())</f>
        <v>#N/A</v>
      </c>
      <c r="F8784" s="69" t="e">
        <f t="shared" si="285"/>
        <v>#N/A</v>
      </c>
      <c r="G8784" s="69" t="e">
        <f t="shared" si="285"/>
        <v>#N/A</v>
      </c>
      <c r="H8784" s="69" t="e">
        <f t="shared" si="285"/>
        <v>#N/A</v>
      </c>
      <c r="I8784" s="69" t="e">
        <f t="shared" si="285"/>
        <v>#N/A</v>
      </c>
      <c r="J8784" s="70" t="e">
        <f t="shared" si="285"/>
        <v>#N/A</v>
      </c>
      <c r="K8784" s="118">
        <f>VLOOKUP(B8784,WB.GDP.2005,'WB (WDI)'!$AV$2,FALSE)</f>
        <v>23617.193184662025</v>
      </c>
      <c r="L8784" s="112" t="e">
        <f>VLOOKUP($B8784,WB.UNEMP.2005,'WB (WDI)'!$AV$2,FALSE)</f>
        <v>#N/A</v>
      </c>
    </row>
    <row r="8785" spans="1:12" x14ac:dyDescent="0.25">
      <c r="A8785" s="103">
        <v>2005</v>
      </c>
      <c r="B8785" s="104" t="s">
        <v>207</v>
      </c>
      <c r="C8785" s="105" t="s">
        <v>208</v>
      </c>
      <c r="D8785" s="105" t="s">
        <v>647</v>
      </c>
      <c r="E8785" s="87" t="e">
        <f t="shared" si="285"/>
        <v>#N/A</v>
      </c>
      <c r="F8785" s="69" t="e">
        <f t="shared" si="285"/>
        <v>#N/A</v>
      </c>
      <c r="G8785" s="69" t="e">
        <f t="shared" si="285"/>
        <v>#N/A</v>
      </c>
      <c r="H8785" s="69" t="e">
        <f t="shared" si="285"/>
        <v>#N/A</v>
      </c>
      <c r="I8785" s="69" t="e">
        <f t="shared" si="285"/>
        <v>#N/A</v>
      </c>
      <c r="J8785" s="70" t="e">
        <f t="shared" si="285"/>
        <v>#N/A</v>
      </c>
      <c r="K8785" s="118">
        <f>VLOOKUP(B8785,WB.GDP.2005,'WB (WDI)'!$AV$2,FALSE)</f>
        <v>13433.008305736195</v>
      </c>
      <c r="L8785" s="112">
        <f>VLOOKUP($B8785,WB.UNEMP.2005,'WB (WDI)'!$AV$2,FALSE)</f>
        <v>18.700000762939499</v>
      </c>
    </row>
    <row r="8786" spans="1:12" x14ac:dyDescent="0.25">
      <c r="A8786" s="103">
        <v>2005</v>
      </c>
      <c r="B8786" s="104" t="s">
        <v>209</v>
      </c>
      <c r="C8786" s="105" t="s">
        <v>210</v>
      </c>
      <c r="D8786" s="105" t="s">
        <v>647</v>
      </c>
      <c r="E8786" s="87" t="e">
        <f t="shared" si="285"/>
        <v>#N/A</v>
      </c>
      <c r="F8786" s="69" t="e">
        <f t="shared" si="285"/>
        <v>#N/A</v>
      </c>
      <c r="G8786" s="69" t="e">
        <f t="shared" si="285"/>
        <v>#N/A</v>
      </c>
      <c r="H8786" s="69" t="e">
        <f t="shared" si="285"/>
        <v>#N/A</v>
      </c>
      <c r="I8786" s="69" t="e">
        <f t="shared" si="285"/>
        <v>#N/A</v>
      </c>
      <c r="J8786" s="70" t="e">
        <f t="shared" si="285"/>
        <v>#N/A</v>
      </c>
      <c r="K8786" s="118" t="e">
        <f>VLOOKUP(B8786,WB.GDP.2005,'WB (WDI)'!$AV$2,FALSE)</f>
        <v>#N/A</v>
      </c>
      <c r="L8786" s="112" t="e">
        <f>VLOOKUP($B8786,WB.UNEMP.2005,'WB (WDI)'!$AV$2,FALSE)</f>
        <v>#N/A</v>
      </c>
    </row>
    <row r="8787" spans="1:12" x14ac:dyDescent="0.25">
      <c r="A8787" s="103">
        <v>2005</v>
      </c>
      <c r="B8787" s="104" t="s">
        <v>211</v>
      </c>
      <c r="C8787" s="105" t="s">
        <v>212</v>
      </c>
      <c r="D8787" s="105" t="s">
        <v>647</v>
      </c>
      <c r="E8787" s="87" t="e">
        <f t="shared" si="285"/>
        <v>#N/A</v>
      </c>
      <c r="F8787" s="69" t="e">
        <f t="shared" si="285"/>
        <v>#N/A</v>
      </c>
      <c r="G8787" s="69" t="e">
        <f t="shared" si="285"/>
        <v>#N/A</v>
      </c>
      <c r="H8787" s="69" t="e">
        <f t="shared" si="285"/>
        <v>#N/A</v>
      </c>
      <c r="I8787" s="69" t="e">
        <f t="shared" si="285"/>
        <v>#N/A</v>
      </c>
      <c r="J8787" s="70" t="e">
        <f t="shared" si="285"/>
        <v>#N/A</v>
      </c>
      <c r="K8787" s="118">
        <f>VLOOKUP(B8787,WB.GDP.2005,'WB (WDI)'!$AV$2,FALSE)</f>
        <v>10667.017864185591</v>
      </c>
      <c r="L8787" s="112">
        <f>VLOOKUP($B8787,WB.UNEMP.2005,'WB (WDI)'!$AV$2,FALSE)</f>
        <v>20.0100002288818</v>
      </c>
    </row>
    <row r="8788" spans="1:12" x14ac:dyDescent="0.25">
      <c r="A8788" s="103">
        <v>2005</v>
      </c>
      <c r="B8788" s="104" t="s">
        <v>213</v>
      </c>
      <c r="C8788" s="105" t="s">
        <v>214</v>
      </c>
      <c r="D8788" s="105" t="s">
        <v>647</v>
      </c>
      <c r="E8788" s="87" t="e">
        <f t="shared" si="285"/>
        <v>#N/A</v>
      </c>
      <c r="F8788" s="69" t="e">
        <f t="shared" si="285"/>
        <v>#N/A</v>
      </c>
      <c r="G8788" s="69" t="e">
        <f t="shared" si="285"/>
        <v>#N/A</v>
      </c>
      <c r="H8788" s="69" t="e">
        <f t="shared" si="285"/>
        <v>#N/A</v>
      </c>
      <c r="I8788" s="69" t="e">
        <f t="shared" si="285"/>
        <v>#N/A</v>
      </c>
      <c r="J8788" s="70" t="e">
        <f t="shared" si="285"/>
        <v>#N/A</v>
      </c>
      <c r="K8788" s="118" t="e">
        <f>VLOOKUP(B8788,WB.GDP.2005,'WB (WDI)'!$AV$2,FALSE)</f>
        <v>#N/A</v>
      </c>
      <c r="L8788" s="112" t="e">
        <f>VLOOKUP($B8788,WB.UNEMP.2005,'WB (WDI)'!$AV$2,FALSE)</f>
        <v>#N/A</v>
      </c>
    </row>
    <row r="8789" spans="1:12" x14ac:dyDescent="0.25">
      <c r="A8789" s="103">
        <v>2005</v>
      </c>
      <c r="B8789" s="104" t="s">
        <v>215</v>
      </c>
      <c r="C8789" s="105" t="s">
        <v>651</v>
      </c>
      <c r="D8789" s="105" t="s">
        <v>647</v>
      </c>
      <c r="E8789" s="87" t="e">
        <f t="shared" si="285"/>
        <v>#N/A</v>
      </c>
      <c r="F8789" s="69" t="e">
        <f t="shared" si="285"/>
        <v>#N/A</v>
      </c>
      <c r="G8789" s="69" t="e">
        <f t="shared" si="285"/>
        <v>#N/A</v>
      </c>
      <c r="H8789" s="69" t="e">
        <f t="shared" si="285"/>
        <v>#N/A</v>
      </c>
      <c r="I8789" s="69" t="e">
        <f t="shared" si="285"/>
        <v>#N/A</v>
      </c>
      <c r="J8789" s="70" t="e">
        <f t="shared" si="285"/>
        <v>#N/A</v>
      </c>
      <c r="K8789" s="118" t="e">
        <f>VLOOKUP(B8789,WB.GDP.2005,'WB (WDI)'!$AV$2,FALSE)</f>
        <v>#N/A</v>
      </c>
      <c r="L8789" s="112" t="e">
        <f>VLOOKUP($B8789,WB.UNEMP.2005,'WB (WDI)'!$AV$2,FALSE)</f>
        <v>#N/A</v>
      </c>
    </row>
    <row r="8790" spans="1:12" x14ac:dyDescent="0.25">
      <c r="A8790" s="103">
        <v>2005</v>
      </c>
      <c r="B8790" s="104" t="s">
        <v>216</v>
      </c>
      <c r="C8790" s="105" t="s">
        <v>217</v>
      </c>
      <c r="D8790" s="105" t="s">
        <v>647</v>
      </c>
      <c r="E8790" s="87" t="e">
        <f t="shared" si="285"/>
        <v>#N/A</v>
      </c>
      <c r="F8790" s="69" t="e">
        <f t="shared" si="285"/>
        <v>#N/A</v>
      </c>
      <c r="G8790" s="69" t="e">
        <f t="shared" si="285"/>
        <v>#N/A</v>
      </c>
      <c r="H8790" s="69" t="e">
        <f t="shared" si="285"/>
        <v>#N/A</v>
      </c>
      <c r="I8790" s="69" t="e">
        <f t="shared" si="285"/>
        <v>#N/A</v>
      </c>
      <c r="J8790" s="70" t="e">
        <f t="shared" si="285"/>
        <v>#N/A</v>
      </c>
      <c r="K8790" s="118">
        <f>VLOOKUP(B8790,WB.GDP.2005,'WB (WDI)'!$AV$2,FALSE)</f>
        <v>14315.335585048468</v>
      </c>
      <c r="L8790" s="112">
        <f>VLOOKUP($B8790,WB.UNEMP.2005,'WB (WDI)'!$AV$2,FALSE)</f>
        <v>9.2799997329711896</v>
      </c>
    </row>
    <row r="8791" spans="1:12" x14ac:dyDescent="0.25">
      <c r="A8791" s="103">
        <v>2005</v>
      </c>
      <c r="B8791" s="104" t="s">
        <v>218</v>
      </c>
      <c r="C8791" s="105" t="s">
        <v>219</v>
      </c>
      <c r="D8791" s="105" t="s">
        <v>647</v>
      </c>
      <c r="E8791" s="87">
        <f t="shared" si="285"/>
        <v>7.162490151328635</v>
      </c>
      <c r="F8791" s="69">
        <f t="shared" si="285"/>
        <v>6.8850365018417676</v>
      </c>
      <c r="G8791" s="69">
        <f t="shared" si="285"/>
        <v>4.933509828236943</v>
      </c>
      <c r="H8791" s="69">
        <f t="shared" si="285"/>
        <v>8.5813924087011717</v>
      </c>
      <c r="I8791" s="69">
        <f t="shared" si="285"/>
        <v>7.9585941453786209</v>
      </c>
      <c r="J8791" s="70">
        <f t="shared" si="285"/>
        <v>7.4539178724846744</v>
      </c>
      <c r="K8791" s="118">
        <f>VLOOKUP(B8791,WB.GDP.2005,'WB (WDI)'!$AV$2,FALSE)</f>
        <v>24451.562908416956</v>
      </c>
      <c r="L8791" s="112">
        <f>VLOOKUP($B8791,WB.UNEMP.2005,'WB (WDI)'!$AV$2,FALSE)</f>
        <v>3.8900001049041699</v>
      </c>
    </row>
    <row r="8792" spans="1:12" x14ac:dyDescent="0.25">
      <c r="A8792" s="103">
        <v>2005</v>
      </c>
      <c r="B8792" s="104" t="s">
        <v>220</v>
      </c>
      <c r="C8792" s="105" t="s">
        <v>221</v>
      </c>
      <c r="D8792" s="105" t="s">
        <v>647</v>
      </c>
      <c r="E8792" s="87" t="e">
        <f t="shared" si="285"/>
        <v>#N/A</v>
      </c>
      <c r="F8792" s="69" t="e">
        <f t="shared" si="285"/>
        <v>#N/A</v>
      </c>
      <c r="G8792" s="69" t="e">
        <f t="shared" si="285"/>
        <v>#N/A</v>
      </c>
      <c r="H8792" s="69" t="e">
        <f t="shared" si="285"/>
        <v>#N/A</v>
      </c>
      <c r="I8792" s="69" t="e">
        <f t="shared" si="285"/>
        <v>#N/A</v>
      </c>
      <c r="J8792" s="70" t="e">
        <f t="shared" si="285"/>
        <v>#N/A</v>
      </c>
      <c r="K8792" s="118" t="e">
        <f>VLOOKUP(B8792,WB.GDP.2005,'WB (WDI)'!$AV$2,FALSE)</f>
        <v>#N/A</v>
      </c>
      <c r="L8792" s="112" t="e">
        <f>VLOOKUP($B8792,WB.UNEMP.2005,'WB (WDI)'!$AV$2,FALSE)</f>
        <v>#N/A</v>
      </c>
    </row>
    <row r="8793" spans="1:12" x14ac:dyDescent="0.25">
      <c r="A8793" s="103">
        <v>2005</v>
      </c>
      <c r="B8793" s="104" t="s">
        <v>222</v>
      </c>
      <c r="C8793" s="105" t="s">
        <v>223</v>
      </c>
      <c r="D8793" s="105" t="s">
        <v>647</v>
      </c>
      <c r="E8793" s="87" t="e">
        <f t="shared" si="285"/>
        <v>#N/A</v>
      </c>
      <c r="F8793" s="69" t="e">
        <f t="shared" si="285"/>
        <v>#N/A</v>
      </c>
      <c r="G8793" s="69" t="e">
        <f t="shared" si="285"/>
        <v>#N/A</v>
      </c>
      <c r="H8793" s="69" t="e">
        <f t="shared" si="285"/>
        <v>#N/A</v>
      </c>
      <c r="I8793" s="69" t="e">
        <f t="shared" si="285"/>
        <v>#N/A</v>
      </c>
      <c r="J8793" s="70" t="e">
        <f t="shared" si="285"/>
        <v>#N/A</v>
      </c>
      <c r="K8793" s="118" t="e">
        <f>VLOOKUP(B8793,WB.GDP.2005,'WB (WDI)'!$AV$2,FALSE)</f>
        <v>#N/A</v>
      </c>
      <c r="L8793" s="112">
        <f>VLOOKUP($B8793,WB.UNEMP.2005,'WB (WDI)'!$AV$2,FALSE)</f>
        <v>7.0700001716613796</v>
      </c>
    </row>
    <row r="8794" spans="1:12" x14ac:dyDescent="0.25">
      <c r="A8794" s="103">
        <v>2005</v>
      </c>
      <c r="B8794" s="104" t="s">
        <v>224</v>
      </c>
      <c r="C8794" s="105" t="s">
        <v>225</v>
      </c>
      <c r="D8794" s="105" t="s">
        <v>647</v>
      </c>
      <c r="E8794" s="87">
        <f t="shared" ref="E8794:J8803" si="286">IF(ISNUMBER(VLOOKUP($B8794,EFW.2005,3,FALSE))=TRUE,VLOOKUP($B8794,EFW.2005,E$2,FALSE),NA())</f>
        <v>7.1910042007781456</v>
      </c>
      <c r="F8794" s="69">
        <f t="shared" si="286"/>
        <v>7.2366676665648395</v>
      </c>
      <c r="G8794" s="69">
        <f t="shared" si="286"/>
        <v>5.8692488907246378</v>
      </c>
      <c r="H8794" s="69">
        <f t="shared" si="286"/>
        <v>8.1773688490051253</v>
      </c>
      <c r="I8794" s="69">
        <f t="shared" si="286"/>
        <v>8.1094429876092242</v>
      </c>
      <c r="J8794" s="70">
        <f t="shared" si="286"/>
        <v>6.5622926099869003</v>
      </c>
      <c r="K8794" s="118">
        <f>VLOOKUP(B8794,WB.GDP.2005,'WB (WDI)'!$AV$2,FALSE)</f>
        <v>13409.668704512022</v>
      </c>
      <c r="L8794" s="112">
        <f>VLOOKUP($B8794,WB.UNEMP.2005,'WB (WDI)'!$AV$2,FALSE)</f>
        <v>12.0100002288818</v>
      </c>
    </row>
    <row r="8795" spans="1:12" x14ac:dyDescent="0.25">
      <c r="A8795" s="103">
        <v>2005</v>
      </c>
      <c r="B8795" s="104" t="s">
        <v>226</v>
      </c>
      <c r="C8795" s="105" t="s">
        <v>227</v>
      </c>
      <c r="D8795" s="105" t="s">
        <v>647</v>
      </c>
      <c r="E8795" s="87">
        <f t="shared" si="286"/>
        <v>4.8257590947103202</v>
      </c>
      <c r="F8795" s="69">
        <f t="shared" si="286"/>
        <v>4.7712075347188065</v>
      </c>
      <c r="G8795" s="69">
        <f t="shared" si="286"/>
        <v>3.492369286721976</v>
      </c>
      <c r="H8795" s="69">
        <f t="shared" si="286"/>
        <v>5.1038127131643138</v>
      </c>
      <c r="I8795" s="69">
        <f t="shared" si="286"/>
        <v>5.5310423763668997</v>
      </c>
      <c r="J8795" s="70">
        <f t="shared" si="286"/>
        <v>5.2303635625796092</v>
      </c>
      <c r="K8795" s="118" t="e">
        <f>VLOOKUP(B8795,WB.GDP.2005,'WB (WDI)'!$AV$2,FALSE)</f>
        <v>#N/A</v>
      </c>
      <c r="L8795" s="112">
        <f>VLOOKUP($B8795,WB.UNEMP.2005,'WB (WDI)'!$AV$2,FALSE)</f>
        <v>10.6599998474121</v>
      </c>
    </row>
    <row r="8796" spans="1:12" x14ac:dyDescent="0.25">
      <c r="A8796" s="103">
        <v>2005</v>
      </c>
      <c r="B8796" s="104" t="s">
        <v>228</v>
      </c>
      <c r="C8796" s="105" t="s">
        <v>229</v>
      </c>
      <c r="D8796" s="105" t="s">
        <v>616</v>
      </c>
      <c r="E8796" s="87" t="e">
        <f t="shared" si="286"/>
        <v>#N/A</v>
      </c>
      <c r="F8796" s="69" t="e">
        <f t="shared" si="286"/>
        <v>#N/A</v>
      </c>
      <c r="G8796" s="69" t="e">
        <f t="shared" si="286"/>
        <v>#N/A</v>
      </c>
      <c r="H8796" s="69" t="e">
        <f t="shared" si="286"/>
        <v>#N/A</v>
      </c>
      <c r="I8796" s="69" t="e">
        <f t="shared" si="286"/>
        <v>#N/A</v>
      </c>
      <c r="J8796" s="70" t="e">
        <f t="shared" si="286"/>
        <v>#N/A</v>
      </c>
      <c r="K8796" s="118">
        <f>VLOOKUP(B8796,WB.GDP.2005,'WB (WDI)'!$AV$2,FALSE)</f>
        <v>91114.077380684786</v>
      </c>
      <c r="L8796" s="112" t="e">
        <f>VLOOKUP($B8796,WB.UNEMP.2005,'WB (WDI)'!$AV$2,FALSE)</f>
        <v>#N/A</v>
      </c>
    </row>
    <row r="8797" spans="1:12" x14ac:dyDescent="0.25">
      <c r="A8797" s="103">
        <v>2005</v>
      </c>
      <c r="B8797" s="104" t="s">
        <v>230</v>
      </c>
      <c r="C8797" s="105" t="s">
        <v>231</v>
      </c>
      <c r="D8797" s="105" t="s">
        <v>616</v>
      </c>
      <c r="E8797" s="87">
        <f t="shared" si="286"/>
        <v>8.2633909528851142</v>
      </c>
      <c r="F8797" s="69">
        <f t="shared" si="286"/>
        <v>6.9732184750654991</v>
      </c>
      <c r="G8797" s="69">
        <f t="shared" si="286"/>
        <v>7.9285509088498731</v>
      </c>
      <c r="H8797" s="69">
        <f t="shared" si="286"/>
        <v>9.6836540914357201</v>
      </c>
      <c r="I8797" s="69">
        <f t="shared" si="286"/>
        <v>7.9783027250272722</v>
      </c>
      <c r="J8797" s="70">
        <f t="shared" si="286"/>
        <v>8.7532285640472125</v>
      </c>
      <c r="K8797" s="118">
        <f>VLOOKUP(B8797,WB.GDP.2005,'WB (WDI)'!$AV$2,FALSE)</f>
        <v>42141.870158422978</v>
      </c>
      <c r="L8797" s="112">
        <f>VLOOKUP($B8797,WB.UNEMP.2005,'WB (WDI)'!$AV$2,FALSE)</f>
        <v>6.7600002288818404</v>
      </c>
    </row>
    <row r="8798" spans="1:12" x14ac:dyDescent="0.25">
      <c r="A8798" s="103">
        <v>2005</v>
      </c>
      <c r="B8798" s="104" t="s">
        <v>232</v>
      </c>
      <c r="C8798" s="105" t="s">
        <v>233</v>
      </c>
      <c r="D8798" s="105" t="s">
        <v>616</v>
      </c>
      <c r="E8798" s="87" t="e">
        <f t="shared" si="286"/>
        <v>#N/A</v>
      </c>
      <c r="F8798" s="69" t="e">
        <f t="shared" si="286"/>
        <v>#N/A</v>
      </c>
      <c r="G8798" s="69" t="e">
        <f t="shared" si="286"/>
        <v>#N/A</v>
      </c>
      <c r="H8798" s="69" t="e">
        <f t="shared" si="286"/>
        <v>#N/A</v>
      </c>
      <c r="I8798" s="69" t="e">
        <f t="shared" si="286"/>
        <v>#N/A</v>
      </c>
      <c r="J8798" s="70" t="e">
        <f t="shared" si="286"/>
        <v>#N/A</v>
      </c>
      <c r="K8798" s="118" t="e">
        <f>VLOOKUP(B8798,WB.GDP.2005,'WB (WDI)'!$AV$2,FALSE)</f>
        <v>#N/A</v>
      </c>
      <c r="L8798" s="112" t="e">
        <f>VLOOKUP($B8798,WB.UNEMP.2005,'WB (WDI)'!$AV$2,FALSE)</f>
        <v>#N/A</v>
      </c>
    </row>
    <row r="8799" spans="1:12" x14ac:dyDescent="0.25">
      <c r="A8799" s="103">
        <v>2005</v>
      </c>
      <c r="B8799" s="104" t="s">
        <v>234</v>
      </c>
      <c r="C8799" s="105" t="s">
        <v>235</v>
      </c>
      <c r="D8799" s="105" t="s">
        <v>616</v>
      </c>
      <c r="E8799" s="87" t="e">
        <f t="shared" si="286"/>
        <v>#N/A</v>
      </c>
      <c r="F8799" s="69" t="e">
        <f t="shared" si="286"/>
        <v>#N/A</v>
      </c>
      <c r="G8799" s="69" t="e">
        <f t="shared" si="286"/>
        <v>#N/A</v>
      </c>
      <c r="H8799" s="69" t="e">
        <f t="shared" si="286"/>
        <v>#N/A</v>
      </c>
      <c r="I8799" s="69" t="e">
        <f t="shared" si="286"/>
        <v>#N/A</v>
      </c>
      <c r="J8799" s="70" t="e">
        <f t="shared" si="286"/>
        <v>#N/A</v>
      </c>
      <c r="K8799" s="118" t="e">
        <f>VLOOKUP(B8799,WB.GDP.2005,'WB (WDI)'!$AV$2,FALSE)</f>
        <v>#N/A</v>
      </c>
      <c r="L8799" s="112" t="e">
        <f>VLOOKUP($B8799,WB.UNEMP.2005,'WB (WDI)'!$AV$2,FALSE)</f>
        <v>#N/A</v>
      </c>
    </row>
    <row r="8800" spans="1:12" x14ac:dyDescent="0.25">
      <c r="A8800" s="103">
        <v>2005</v>
      </c>
      <c r="B8800" s="104" t="s">
        <v>236</v>
      </c>
      <c r="C8800" s="105" t="s">
        <v>237</v>
      </c>
      <c r="D8800" s="105" t="s">
        <v>616</v>
      </c>
      <c r="E8800" s="87">
        <f t="shared" si="286"/>
        <v>8.4899871988668263</v>
      </c>
      <c r="F8800" s="69">
        <f t="shared" si="286"/>
        <v>8.0777176903598544</v>
      </c>
      <c r="G8800" s="69">
        <f t="shared" si="286"/>
        <v>7.5588883208848348</v>
      </c>
      <c r="H8800" s="69">
        <f t="shared" si="286"/>
        <v>9.7581635587336599</v>
      </c>
      <c r="I8800" s="69">
        <f t="shared" si="286"/>
        <v>8.2905454771750939</v>
      </c>
      <c r="J8800" s="70">
        <f t="shared" si="286"/>
        <v>8.7646209471806902</v>
      </c>
      <c r="K8800" s="118">
        <f>VLOOKUP(B8800,WB.GDP.2005,'WB (WDI)'!$AV$2,FALSE)</f>
        <v>54395.356483708863</v>
      </c>
      <c r="L8800" s="112">
        <f>VLOOKUP($B8800,WB.UNEMP.2005,'WB (WDI)'!$AV$2,FALSE)</f>
        <v>5.0799999237060502</v>
      </c>
    </row>
    <row r="8801" spans="1:12" x14ac:dyDescent="0.25">
      <c r="A8801" s="103">
        <v>2005</v>
      </c>
      <c r="B8801" s="104" t="s">
        <v>238</v>
      </c>
      <c r="C8801" s="105" t="s">
        <v>239</v>
      </c>
      <c r="D8801" s="105" t="s">
        <v>240</v>
      </c>
      <c r="E8801" s="87">
        <f t="shared" si="286"/>
        <v>6.6560867601132561</v>
      </c>
      <c r="F8801" s="69">
        <f t="shared" si="286"/>
        <v>7.9438395657961696</v>
      </c>
      <c r="G8801" s="69">
        <f t="shared" si="286"/>
        <v>5.5287452975218612</v>
      </c>
      <c r="H8801" s="69">
        <f t="shared" si="286"/>
        <v>6.8534979329820569</v>
      </c>
      <c r="I8801" s="69">
        <f t="shared" si="286"/>
        <v>5.4969616402262824</v>
      </c>
      <c r="J8801" s="70">
        <f t="shared" si="286"/>
        <v>7.457389364039912</v>
      </c>
      <c r="K8801" s="118">
        <f>VLOOKUP(B8801,WB.GDP.2005,'WB (WDI)'!$AV$2,FALSE)</f>
        <v>16536.015407237701</v>
      </c>
      <c r="L8801" s="112">
        <f>VLOOKUP($B8801,WB.UNEMP.2005,'WB (WDI)'!$AV$2,FALSE)</f>
        <v>8.1300001144409197</v>
      </c>
    </row>
    <row r="8802" spans="1:12" x14ac:dyDescent="0.25">
      <c r="A8802" s="103">
        <v>2005</v>
      </c>
      <c r="B8802" s="104" t="s">
        <v>241</v>
      </c>
      <c r="C8802" s="105" t="s">
        <v>242</v>
      </c>
      <c r="D8802" s="105" t="s">
        <v>240</v>
      </c>
      <c r="E8802" s="87">
        <f t="shared" si="286"/>
        <v>6.7970335876350045</v>
      </c>
      <c r="F8802" s="69">
        <f t="shared" si="286"/>
        <v>7.11152748792742</v>
      </c>
      <c r="G8802" s="69">
        <f t="shared" si="286"/>
        <v>4.647720580715335</v>
      </c>
      <c r="H8802" s="69">
        <f t="shared" si="286"/>
        <v>8.6459054835397904</v>
      </c>
      <c r="I8802" s="69">
        <f t="shared" si="286"/>
        <v>6.7846541203622532</v>
      </c>
      <c r="J8802" s="70">
        <f t="shared" si="286"/>
        <v>6.7953602656302259</v>
      </c>
      <c r="K8802" s="118">
        <f>VLOOKUP(B8802,WB.GDP.2005,'WB (WDI)'!$AV$2,FALSE)</f>
        <v>3517.7205088308756</v>
      </c>
      <c r="L8802" s="112">
        <f>VLOOKUP($B8802,WB.UNEMP.2005,'WB (WDI)'!$AV$2,FALSE)</f>
        <v>8.1099996566772496</v>
      </c>
    </row>
    <row r="8803" spans="1:12" x14ac:dyDescent="0.25">
      <c r="A8803" s="103">
        <v>2005</v>
      </c>
      <c r="B8803" s="104" t="s">
        <v>243</v>
      </c>
      <c r="C8803" s="105" t="s">
        <v>244</v>
      </c>
      <c r="D8803" s="105" t="s">
        <v>240</v>
      </c>
      <c r="E8803" s="87" t="e">
        <f t="shared" si="286"/>
        <v>#N/A</v>
      </c>
      <c r="F8803" s="69" t="e">
        <f t="shared" si="286"/>
        <v>#N/A</v>
      </c>
      <c r="G8803" s="69" t="e">
        <f t="shared" si="286"/>
        <v>#N/A</v>
      </c>
      <c r="H8803" s="69" t="e">
        <f t="shared" si="286"/>
        <v>#N/A</v>
      </c>
      <c r="I8803" s="69" t="e">
        <f t="shared" si="286"/>
        <v>#N/A</v>
      </c>
      <c r="J8803" s="70" t="e">
        <f t="shared" si="286"/>
        <v>#N/A</v>
      </c>
      <c r="K8803" s="118">
        <f>VLOOKUP(B8803,WB.GDP.2005,'WB (WDI)'!$AV$2,FALSE)</f>
        <v>1818.5572238734092</v>
      </c>
      <c r="L8803" s="112">
        <f>VLOOKUP($B8803,WB.UNEMP.2005,'WB (WDI)'!$AV$2,FALSE)</f>
        <v>12.939999580383301</v>
      </c>
    </row>
    <row r="8804" spans="1:12" x14ac:dyDescent="0.25">
      <c r="A8804" s="103">
        <v>2005</v>
      </c>
      <c r="B8804" s="104" t="s">
        <v>245</v>
      </c>
      <c r="C8804" s="105" t="s">
        <v>246</v>
      </c>
      <c r="D8804" s="105" t="s">
        <v>240</v>
      </c>
      <c r="E8804" s="87" t="e">
        <f t="shared" ref="E8804:J8813" si="287">IF(ISNUMBER(VLOOKUP($B8804,EFW.2005,3,FALSE))=TRUE,VLOOKUP($B8804,EFW.2005,E$2,FALSE),NA())</f>
        <v>#N/A</v>
      </c>
      <c r="F8804" s="69" t="e">
        <f t="shared" si="287"/>
        <v>#N/A</v>
      </c>
      <c r="G8804" s="69" t="e">
        <f t="shared" si="287"/>
        <v>#N/A</v>
      </c>
      <c r="H8804" s="69" t="e">
        <f t="shared" si="287"/>
        <v>#N/A</v>
      </c>
      <c r="I8804" s="69" t="e">
        <f t="shared" si="287"/>
        <v>#N/A</v>
      </c>
      <c r="J8804" s="70" t="e">
        <f t="shared" si="287"/>
        <v>#N/A</v>
      </c>
      <c r="K8804" s="118">
        <f>VLOOKUP(B8804,WB.GDP.2005,'WB (WDI)'!$AV$2,FALSE)</f>
        <v>5629.0769426514771</v>
      </c>
      <c r="L8804" s="112">
        <f>VLOOKUP($B8804,WB.UNEMP.2005,'WB (WDI)'!$AV$2,FALSE)</f>
        <v>7.2600002288818404</v>
      </c>
    </row>
    <row r="8805" spans="1:12" x14ac:dyDescent="0.25">
      <c r="A8805" s="103">
        <v>2005</v>
      </c>
      <c r="B8805" s="104" t="s">
        <v>247</v>
      </c>
      <c r="C8805" s="105" t="s">
        <v>248</v>
      </c>
      <c r="D8805" s="105" t="s">
        <v>240</v>
      </c>
      <c r="E8805" s="87" t="e">
        <f t="shared" si="287"/>
        <v>#N/A</v>
      </c>
      <c r="F8805" s="69" t="e">
        <f t="shared" si="287"/>
        <v>#N/A</v>
      </c>
      <c r="G8805" s="69" t="e">
        <f t="shared" si="287"/>
        <v>#N/A</v>
      </c>
      <c r="H8805" s="69" t="e">
        <f t="shared" si="287"/>
        <v>#N/A</v>
      </c>
      <c r="I8805" s="69" t="e">
        <f t="shared" si="287"/>
        <v>#N/A</v>
      </c>
      <c r="J8805" s="70" t="e">
        <f t="shared" si="287"/>
        <v>#N/A</v>
      </c>
      <c r="K8805" s="118">
        <f>VLOOKUP(B8805,WB.GDP.2005,'WB (WDI)'!$AV$2,FALSE)</f>
        <v>3405.2163079309089</v>
      </c>
      <c r="L8805" s="112">
        <f>VLOOKUP($B8805,WB.UNEMP.2005,'WB (WDI)'!$AV$2,FALSE)</f>
        <v>6.8299999237060502</v>
      </c>
    </row>
    <row r="8806" spans="1:12" x14ac:dyDescent="0.25">
      <c r="A8806" s="103">
        <v>2005</v>
      </c>
      <c r="B8806" s="104" t="s">
        <v>249</v>
      </c>
      <c r="C8806" s="105" t="s">
        <v>250</v>
      </c>
      <c r="D8806" s="105" t="s">
        <v>240</v>
      </c>
      <c r="E8806" s="87">
        <f t="shared" si="287"/>
        <v>5.8482546771636938</v>
      </c>
      <c r="F8806" s="69">
        <f t="shared" si="287"/>
        <v>4.3989783466090264</v>
      </c>
      <c r="G8806" s="69">
        <f t="shared" si="287"/>
        <v>5.230431333069431</v>
      </c>
      <c r="H8806" s="69">
        <f t="shared" si="287"/>
        <v>8.1799175253143197</v>
      </c>
      <c r="I8806" s="69">
        <f t="shared" si="287"/>
        <v>6.2150568285187155</v>
      </c>
      <c r="J8806" s="70">
        <f t="shared" si="287"/>
        <v>5.2168893523069793</v>
      </c>
      <c r="K8806" s="118">
        <f>VLOOKUP(B8806,WB.GDP.2005,'WB (WDI)'!$AV$2,FALSE)</f>
        <v>5334.6466393783912</v>
      </c>
      <c r="L8806" s="112">
        <f>VLOOKUP($B8806,WB.UNEMP.2005,'WB (WDI)'!$AV$2,FALSE)</f>
        <v>4.5</v>
      </c>
    </row>
    <row r="8807" spans="1:12" x14ac:dyDescent="0.25">
      <c r="A8807" s="103">
        <v>2005</v>
      </c>
      <c r="B8807" s="104" t="s">
        <v>251</v>
      </c>
      <c r="C8807" s="105" t="s">
        <v>649</v>
      </c>
      <c r="D8807" s="105" t="s">
        <v>240</v>
      </c>
      <c r="E8807" s="87">
        <f t="shared" si="287"/>
        <v>8.8691489600364513</v>
      </c>
      <c r="F8807" s="69">
        <f t="shared" si="287"/>
        <v>8.7927673671035045</v>
      </c>
      <c r="G8807" s="69">
        <f t="shared" si="287"/>
        <v>7.5021694651441022</v>
      </c>
      <c r="H8807" s="69">
        <f t="shared" si="287"/>
        <v>9.47509844786304</v>
      </c>
      <c r="I8807" s="69">
        <f t="shared" si="287"/>
        <v>9.608022230808734</v>
      </c>
      <c r="J8807" s="70">
        <f t="shared" si="287"/>
        <v>8.9676872892628676</v>
      </c>
      <c r="K8807" s="118">
        <f>VLOOKUP(B8807,WB.GDP.2005,'WB (WDI)'!$AV$2,FALSE)</f>
        <v>43690.341115698247</v>
      </c>
      <c r="L8807" s="112">
        <f>VLOOKUP($B8807,WB.UNEMP.2005,'WB (WDI)'!$AV$2,FALSE)</f>
        <v>5.5799999237060502</v>
      </c>
    </row>
    <row r="8808" spans="1:12" x14ac:dyDescent="0.25">
      <c r="A8808" s="103">
        <v>2005</v>
      </c>
      <c r="B8808" s="104" t="s">
        <v>252</v>
      </c>
      <c r="C8808" s="105" t="s">
        <v>650</v>
      </c>
      <c r="D8808" s="105" t="s">
        <v>240</v>
      </c>
      <c r="E8808" s="87" t="e">
        <f t="shared" si="287"/>
        <v>#N/A</v>
      </c>
      <c r="F8808" s="69" t="e">
        <f t="shared" si="287"/>
        <v>#N/A</v>
      </c>
      <c r="G8808" s="69" t="e">
        <f t="shared" si="287"/>
        <v>#N/A</v>
      </c>
      <c r="H8808" s="69" t="e">
        <f t="shared" si="287"/>
        <v>#N/A</v>
      </c>
      <c r="I8808" s="69" t="e">
        <f t="shared" si="287"/>
        <v>#N/A</v>
      </c>
      <c r="J8808" s="70" t="e">
        <f t="shared" si="287"/>
        <v>#N/A</v>
      </c>
      <c r="K8808" s="118">
        <f>VLOOKUP(B8808,WB.GDP.2005,'WB (WDI)'!$AV$2,FALSE)</f>
        <v>76985.083818959698</v>
      </c>
      <c r="L8808" s="112">
        <f>VLOOKUP($B8808,WB.UNEMP.2005,'WB (WDI)'!$AV$2,FALSE)</f>
        <v>4.0999999046325701</v>
      </c>
    </row>
    <row r="8809" spans="1:12" x14ac:dyDescent="0.25">
      <c r="A8809" s="103">
        <v>2005</v>
      </c>
      <c r="B8809" s="104" t="s">
        <v>253</v>
      </c>
      <c r="C8809" s="105" t="s">
        <v>653</v>
      </c>
      <c r="D8809" s="105" t="s">
        <v>240</v>
      </c>
      <c r="E8809" s="87" t="e">
        <f t="shared" si="287"/>
        <v>#N/A</v>
      </c>
      <c r="F8809" s="69" t="e">
        <f t="shared" si="287"/>
        <v>#N/A</v>
      </c>
      <c r="G8809" s="69" t="e">
        <f t="shared" si="287"/>
        <v>#N/A</v>
      </c>
      <c r="H8809" s="69" t="e">
        <f t="shared" si="287"/>
        <v>#N/A</v>
      </c>
      <c r="I8809" s="69" t="e">
        <f t="shared" si="287"/>
        <v>#N/A</v>
      </c>
      <c r="J8809" s="70" t="e">
        <f t="shared" si="287"/>
        <v>#N/A</v>
      </c>
      <c r="K8809" s="118" t="e">
        <f>VLOOKUP(B8809,WB.GDP.2005,'WB (WDI)'!$AV$2,FALSE)</f>
        <v>#N/A</v>
      </c>
      <c r="L8809" s="112">
        <f>VLOOKUP($B8809,WB.UNEMP.2005,'WB (WDI)'!$AV$2,FALSE)</f>
        <v>2.9000000953674299</v>
      </c>
    </row>
    <row r="8810" spans="1:12" x14ac:dyDescent="0.25">
      <c r="A8810" s="103">
        <v>2005</v>
      </c>
      <c r="B8810" s="104" t="s">
        <v>254</v>
      </c>
      <c r="C8810" s="105" t="s">
        <v>255</v>
      </c>
      <c r="D8810" s="105" t="s">
        <v>240</v>
      </c>
      <c r="E8810" s="87">
        <f t="shared" si="287"/>
        <v>7.9866740280204809</v>
      </c>
      <c r="F8810" s="69">
        <f t="shared" si="287"/>
        <v>6.4258954410029361</v>
      </c>
      <c r="G8810" s="69">
        <f t="shared" si="287"/>
        <v>7.619411036147647</v>
      </c>
      <c r="H8810" s="69">
        <f t="shared" si="287"/>
        <v>9.6641357420915206</v>
      </c>
      <c r="I8810" s="69">
        <f t="shared" si="287"/>
        <v>7.9582440390211708</v>
      </c>
      <c r="J8810" s="70">
        <f t="shared" si="287"/>
        <v>8.2656838818391307</v>
      </c>
      <c r="K8810" s="118">
        <f>VLOOKUP(B8810,WB.GDP.2005,'WB (WDI)'!$AV$2,FALSE)</f>
        <v>37605.990446709919</v>
      </c>
      <c r="L8810" s="112">
        <f>VLOOKUP($B8810,WB.UNEMP.2005,'WB (WDI)'!$AV$2,FALSE)</f>
        <v>4.4000000953674299</v>
      </c>
    </row>
    <row r="8811" spans="1:12" x14ac:dyDescent="0.25">
      <c r="A8811" s="103">
        <v>2005</v>
      </c>
      <c r="B8811" s="104" t="s">
        <v>256</v>
      </c>
      <c r="C8811" s="105" t="s">
        <v>257</v>
      </c>
      <c r="D8811" s="105" t="s">
        <v>240</v>
      </c>
      <c r="E8811" s="87">
        <f t="shared" si="287"/>
        <v>7.1874838707601141</v>
      </c>
      <c r="F8811" s="69">
        <f t="shared" si="287"/>
        <v>7.4219955531704329</v>
      </c>
      <c r="G8811" s="69">
        <f t="shared" si="287"/>
        <v>5.8186960888134482</v>
      </c>
      <c r="H8811" s="69">
        <f t="shared" si="287"/>
        <v>8.309574642442497</v>
      </c>
      <c r="I8811" s="69">
        <f t="shared" si="287"/>
        <v>6.8219177856178064</v>
      </c>
      <c r="J8811" s="70">
        <f t="shared" si="287"/>
        <v>7.5652352837563877</v>
      </c>
      <c r="K8811" s="118">
        <f>VLOOKUP(B8811,WB.GDP.2005,'WB (WDI)'!$AV$2,FALSE)</f>
        <v>5883.371700759235</v>
      </c>
      <c r="L8811" s="112">
        <f>VLOOKUP($B8811,WB.UNEMP.2005,'WB (WDI)'!$AV$2,FALSE)</f>
        <v>7.0900001525878897</v>
      </c>
    </row>
    <row r="8812" spans="1:12" x14ac:dyDescent="0.25">
      <c r="A8812" s="103">
        <v>2005</v>
      </c>
      <c r="B8812" s="104" t="s">
        <v>258</v>
      </c>
      <c r="C8812" s="105" t="s">
        <v>652</v>
      </c>
      <c r="D8812" s="105" t="s">
        <v>240</v>
      </c>
      <c r="E8812" s="87">
        <f t="shared" si="287"/>
        <v>7.4948111399088475</v>
      </c>
      <c r="F8812" s="69">
        <f t="shared" si="287"/>
        <v>6.9406174485125902</v>
      </c>
      <c r="G8812" s="69">
        <f t="shared" si="287"/>
        <v>6.7308771637317051</v>
      </c>
      <c r="H8812" s="69">
        <f t="shared" si="287"/>
        <v>9.5250161424633646</v>
      </c>
      <c r="I8812" s="69">
        <f t="shared" si="287"/>
        <v>7.0710543510800248</v>
      </c>
      <c r="J8812" s="70">
        <f t="shared" si="287"/>
        <v>7.2064905937565511</v>
      </c>
      <c r="K8812" s="118">
        <f>VLOOKUP(B8812,WB.GDP.2005,'WB (WDI)'!$AV$2,FALSE)</f>
        <v>28747.854645400101</v>
      </c>
      <c r="L8812" s="112">
        <f>VLOOKUP($B8812,WB.UNEMP.2005,'WB (WDI)'!$AV$2,FALSE)</f>
        <v>3.7000000476837198</v>
      </c>
    </row>
    <row r="8813" spans="1:12" x14ac:dyDescent="0.25">
      <c r="A8813" s="103">
        <v>2005</v>
      </c>
      <c r="B8813" s="104" t="s">
        <v>259</v>
      </c>
      <c r="C8813" s="105" t="s">
        <v>260</v>
      </c>
      <c r="D8813" s="105" t="s">
        <v>240</v>
      </c>
      <c r="E8813" s="87" t="e">
        <f t="shared" si="287"/>
        <v>#N/A</v>
      </c>
      <c r="F8813" s="69" t="e">
        <f t="shared" si="287"/>
        <v>#N/A</v>
      </c>
      <c r="G8813" s="69" t="e">
        <f t="shared" si="287"/>
        <v>#N/A</v>
      </c>
      <c r="H8813" s="69" t="e">
        <f t="shared" si="287"/>
        <v>#N/A</v>
      </c>
      <c r="I8813" s="69" t="e">
        <f t="shared" si="287"/>
        <v>#N/A</v>
      </c>
      <c r="J8813" s="70" t="e">
        <f t="shared" si="287"/>
        <v>#N/A</v>
      </c>
      <c r="K8813" s="118">
        <f>VLOOKUP(B8813,WB.GDP.2005,'WB (WDI)'!$AV$2,FALSE)</f>
        <v>69787.439924666425</v>
      </c>
      <c r="L8813" s="112">
        <f>VLOOKUP($B8813,WB.UNEMP.2005,'WB (WDI)'!$AV$2,FALSE)</f>
        <v>6.0999999046325701</v>
      </c>
    </row>
    <row r="8814" spans="1:12" x14ac:dyDescent="0.25">
      <c r="A8814" s="103">
        <v>2005</v>
      </c>
      <c r="B8814" s="104" t="s">
        <v>261</v>
      </c>
      <c r="C8814" s="105" t="s">
        <v>262</v>
      </c>
      <c r="D8814" s="105" t="s">
        <v>240</v>
      </c>
      <c r="E8814" s="87" t="e">
        <f t="shared" ref="E8814:J8823" si="288">IF(ISNUMBER(VLOOKUP($B8814,EFW.2005,3,FALSE))=TRUE,VLOOKUP($B8814,EFW.2005,E$2,FALSE),NA())</f>
        <v>#N/A</v>
      </c>
      <c r="F8814" s="69" t="e">
        <f t="shared" si="288"/>
        <v>#N/A</v>
      </c>
      <c r="G8814" s="69" t="e">
        <f t="shared" si="288"/>
        <v>#N/A</v>
      </c>
      <c r="H8814" s="69" t="e">
        <f t="shared" si="288"/>
        <v>#N/A</v>
      </c>
      <c r="I8814" s="69" t="e">
        <f t="shared" si="288"/>
        <v>#N/A</v>
      </c>
      <c r="J8814" s="70" t="e">
        <f t="shared" si="288"/>
        <v>#N/A</v>
      </c>
      <c r="K8814" s="118">
        <f>VLOOKUP(B8814,WB.GDP.2005,'WB (WDI)'!$AV$2,FALSE)</f>
        <v>2120.5518770943818</v>
      </c>
      <c r="L8814" s="112">
        <f>VLOOKUP($B8814,WB.UNEMP.2005,'WB (WDI)'!$AV$2,FALSE)</f>
        <v>1.3200000524520901</v>
      </c>
    </row>
    <row r="8815" spans="1:12" x14ac:dyDescent="0.25">
      <c r="A8815" s="103">
        <v>2005</v>
      </c>
      <c r="B8815" s="104" t="s">
        <v>263</v>
      </c>
      <c r="C8815" s="105" t="s">
        <v>264</v>
      </c>
      <c r="D8815" s="105" t="s">
        <v>240</v>
      </c>
      <c r="E8815" s="87">
        <f t="shared" si="288"/>
        <v>6.4268196067009544</v>
      </c>
      <c r="F8815" s="69">
        <f t="shared" si="288"/>
        <v>7.9572352280634977</v>
      </c>
      <c r="G8815" s="69">
        <f t="shared" si="288"/>
        <v>3.6022955139796071</v>
      </c>
      <c r="H8815" s="69">
        <f t="shared" si="288"/>
        <v>7.3907419774484975</v>
      </c>
      <c r="I8815" s="69">
        <f t="shared" si="288"/>
        <v>6.8698304305057034</v>
      </c>
      <c r="J8815" s="70">
        <f t="shared" si="288"/>
        <v>6.3139948835074629</v>
      </c>
      <c r="K8815" s="118">
        <f>VLOOKUP(B8815,WB.GDP.2005,'WB (WDI)'!$AV$2,FALSE)</f>
        <v>6699.2720316876366</v>
      </c>
      <c r="L8815" s="112">
        <f>VLOOKUP($B8815,WB.UNEMP.2005,'WB (WDI)'!$AV$2,FALSE)</f>
        <v>7.9499998092651403</v>
      </c>
    </row>
    <row r="8816" spans="1:12" x14ac:dyDescent="0.25">
      <c r="A8816" s="103">
        <v>2005</v>
      </c>
      <c r="B8816" s="104" t="s">
        <v>265</v>
      </c>
      <c r="C8816" s="105" t="s">
        <v>266</v>
      </c>
      <c r="D8816" s="105" t="s">
        <v>240</v>
      </c>
      <c r="E8816" s="87" t="e">
        <f t="shared" si="288"/>
        <v>#N/A</v>
      </c>
      <c r="F8816" s="69" t="e">
        <f t="shared" si="288"/>
        <v>#N/A</v>
      </c>
      <c r="G8816" s="69" t="e">
        <f t="shared" si="288"/>
        <v>#N/A</v>
      </c>
      <c r="H8816" s="69" t="e">
        <f t="shared" si="288"/>
        <v>#N/A</v>
      </c>
      <c r="I8816" s="69" t="e">
        <f t="shared" si="288"/>
        <v>#N/A</v>
      </c>
      <c r="J8816" s="70" t="e">
        <f t="shared" si="288"/>
        <v>#N/A</v>
      </c>
      <c r="K8816" s="118">
        <f>VLOOKUP(B8816,WB.GDP.2005,'WB (WDI)'!$AV$2,FALSE)</f>
        <v>3584.3196681983031</v>
      </c>
      <c r="L8816" s="112">
        <f>VLOOKUP($B8816,WB.UNEMP.2005,'WB (WDI)'!$AV$2,FALSE)</f>
        <v>1.3500000238418599</v>
      </c>
    </row>
    <row r="8817" spans="1:12" x14ac:dyDescent="0.25">
      <c r="A8817" s="103">
        <v>2005</v>
      </c>
      <c r="B8817" s="104" t="s">
        <v>267</v>
      </c>
      <c r="C8817" s="105" t="s">
        <v>268</v>
      </c>
      <c r="D8817" s="105" t="s">
        <v>240</v>
      </c>
      <c r="E8817" s="87">
        <f t="shared" si="288"/>
        <v>6.5422558995670839</v>
      </c>
      <c r="F8817" s="69">
        <f t="shared" si="288"/>
        <v>5.5894260124362791</v>
      </c>
      <c r="G8817" s="69">
        <f t="shared" si="288"/>
        <v>5.604888908563967</v>
      </c>
      <c r="H8817" s="69">
        <f t="shared" si="288"/>
        <v>6.6010711576188941</v>
      </c>
      <c r="I8817" s="69">
        <f t="shared" si="288"/>
        <v>7.1022776294254486</v>
      </c>
      <c r="J8817" s="70">
        <f t="shared" si="288"/>
        <v>7.8136157897908332</v>
      </c>
      <c r="K8817" s="118">
        <f>VLOOKUP(B8817,WB.GDP.2005,'WB (WDI)'!$AV$2,FALSE)</f>
        <v>18114.146928913156</v>
      </c>
      <c r="L8817" s="112">
        <f>VLOOKUP($B8817,WB.UNEMP.2005,'WB (WDI)'!$AV$2,FALSE)</f>
        <v>3.5299999713897701</v>
      </c>
    </row>
    <row r="8818" spans="1:12" x14ac:dyDescent="0.25">
      <c r="A8818" s="103">
        <v>2005</v>
      </c>
      <c r="B8818" s="104" t="s">
        <v>269</v>
      </c>
      <c r="C8818" s="105" t="s">
        <v>270</v>
      </c>
      <c r="D8818" s="105" t="s">
        <v>240</v>
      </c>
      <c r="E8818" s="87">
        <f t="shared" si="288"/>
        <v>4.0991200920491107</v>
      </c>
      <c r="F8818" s="69">
        <f t="shared" si="288"/>
        <v>5.321457082004633</v>
      </c>
      <c r="G8818" s="69">
        <f t="shared" si="288"/>
        <v>2.9283776299095599</v>
      </c>
      <c r="H8818" s="69">
        <f t="shared" si="288"/>
        <v>4.956440655935749</v>
      </c>
      <c r="I8818" s="69">
        <f t="shared" si="288"/>
        <v>2.8245159697754634</v>
      </c>
      <c r="J8818" s="70">
        <f t="shared" si="288"/>
        <v>4.4648091226201485</v>
      </c>
      <c r="K8818" s="118">
        <f>VLOOKUP(B8818,WB.GDP.2005,'WB (WDI)'!$AV$2,FALSE)</f>
        <v>1911.9562437920379</v>
      </c>
      <c r="L8818" s="112">
        <f>VLOOKUP($B8818,WB.UNEMP.2005,'WB (WDI)'!$AV$2,FALSE)</f>
        <v>0.79000002145767201</v>
      </c>
    </row>
    <row r="8819" spans="1:12" x14ac:dyDescent="0.25">
      <c r="A8819" s="103">
        <v>2005</v>
      </c>
      <c r="B8819" s="104" t="s">
        <v>271</v>
      </c>
      <c r="C8819" s="105" t="s">
        <v>272</v>
      </c>
      <c r="D8819" s="105" t="s">
        <v>240</v>
      </c>
      <c r="E8819" s="87">
        <f t="shared" si="288"/>
        <v>7.0142170007799418</v>
      </c>
      <c r="F8819" s="69">
        <f t="shared" si="288"/>
        <v>8.7089471126986613</v>
      </c>
      <c r="G8819" s="69">
        <f t="shared" si="288"/>
        <v>4.7777308830773508</v>
      </c>
      <c r="H8819" s="69">
        <f t="shared" si="288"/>
        <v>7.9394759738611</v>
      </c>
      <c r="I8819" s="69">
        <f t="shared" si="288"/>
        <v>6.6951854928138603</v>
      </c>
      <c r="J8819" s="70">
        <f t="shared" si="288"/>
        <v>6.9497455414487357</v>
      </c>
      <c r="K8819" s="118">
        <f>VLOOKUP(B8819,WB.GDP.2005,'WB (WDI)'!$AV$2,FALSE)</f>
        <v>5054.238991565082</v>
      </c>
      <c r="L8819" s="112">
        <f>VLOOKUP($B8819,WB.UNEMP.2005,'WB (WDI)'!$AV$2,FALSE)</f>
        <v>3.7999999523162802</v>
      </c>
    </row>
    <row r="8820" spans="1:12" x14ac:dyDescent="0.25">
      <c r="A8820" s="103">
        <v>2005</v>
      </c>
      <c r="B8820" s="104" t="s">
        <v>273</v>
      </c>
      <c r="C8820" s="105" t="s">
        <v>274</v>
      </c>
      <c r="D8820" s="105" t="s">
        <v>240</v>
      </c>
      <c r="E8820" s="87">
        <f t="shared" si="288"/>
        <v>8.653568717790197</v>
      </c>
      <c r="F8820" s="69">
        <f t="shared" si="288"/>
        <v>7.5629308330003182</v>
      </c>
      <c r="G8820" s="69">
        <f t="shared" si="288"/>
        <v>7.8130061491124891</v>
      </c>
      <c r="H8820" s="69">
        <f t="shared" si="288"/>
        <v>9.7146757986832846</v>
      </c>
      <c r="I8820" s="69">
        <f t="shared" si="288"/>
        <v>9.4480275522480976</v>
      </c>
      <c r="J8820" s="70">
        <f t="shared" si="288"/>
        <v>8.7292032559067962</v>
      </c>
      <c r="K8820" s="118">
        <f>VLOOKUP(B8820,WB.GDP.2005,'WB (WDI)'!$AV$2,FALSE)</f>
        <v>67010.518176126585</v>
      </c>
      <c r="L8820" s="112">
        <f>VLOOKUP($B8820,WB.UNEMP.2005,'WB (WDI)'!$AV$2,FALSE)</f>
        <v>5.5900001525878897</v>
      </c>
    </row>
    <row r="8821" spans="1:12" x14ac:dyDescent="0.25">
      <c r="A8821" s="103">
        <v>2005</v>
      </c>
      <c r="B8821" s="104" t="s">
        <v>275</v>
      </c>
      <c r="C8821" s="105" t="s">
        <v>276</v>
      </c>
      <c r="D8821" s="105" t="s">
        <v>240</v>
      </c>
      <c r="E8821" s="87">
        <f t="shared" si="288"/>
        <v>6.5844723338880184</v>
      </c>
      <c r="F8821" s="69">
        <f t="shared" si="288"/>
        <v>7.0875135775984202</v>
      </c>
      <c r="G8821" s="69">
        <f t="shared" si="288"/>
        <v>5.894668509008123</v>
      </c>
      <c r="H8821" s="69">
        <f t="shared" si="288"/>
        <v>6.7566403284561858</v>
      </c>
      <c r="I8821" s="69">
        <f t="shared" si="288"/>
        <v>6.2574043110710331</v>
      </c>
      <c r="J8821" s="70">
        <f t="shared" si="288"/>
        <v>6.9261349433063337</v>
      </c>
      <c r="K8821" s="118">
        <f>VLOOKUP(B8821,WB.GDP.2005,'WB (WDI)'!$AV$2,FALSE)</f>
        <v>12316.627183929035</v>
      </c>
      <c r="L8821" s="112">
        <f>VLOOKUP($B8821,WB.UNEMP.2005,'WB (WDI)'!$AV$2,FALSE)</f>
        <v>1.3500000238418599</v>
      </c>
    </row>
    <row r="8822" spans="1:12" x14ac:dyDescent="0.25">
      <c r="A8822" s="103">
        <v>2005</v>
      </c>
      <c r="B8822" s="104" t="s">
        <v>277</v>
      </c>
      <c r="C8822" s="105" t="s">
        <v>278</v>
      </c>
      <c r="D8822" s="105" t="s">
        <v>240</v>
      </c>
      <c r="E8822" s="87" t="e">
        <f t="shared" si="288"/>
        <v>#N/A</v>
      </c>
      <c r="F8822" s="69" t="e">
        <f t="shared" si="288"/>
        <v>#N/A</v>
      </c>
      <c r="G8822" s="69" t="e">
        <f t="shared" si="288"/>
        <v>#N/A</v>
      </c>
      <c r="H8822" s="69" t="e">
        <f t="shared" si="288"/>
        <v>#N/A</v>
      </c>
      <c r="I8822" s="69" t="e">
        <f t="shared" si="288"/>
        <v>#N/A</v>
      </c>
      <c r="J8822" s="70" t="e">
        <f t="shared" si="288"/>
        <v>#N/A</v>
      </c>
      <c r="K8822" s="118">
        <f>VLOOKUP(B8822,WB.GDP.2005,'WB (WDI)'!$AV$2,FALSE)</f>
        <v>2272.4336386956497</v>
      </c>
      <c r="L8822" s="112">
        <f>VLOOKUP($B8822,WB.UNEMP.2005,'WB (WDI)'!$AV$2,FALSE)</f>
        <v>3.2999999523162802</v>
      </c>
    </row>
    <row r="8823" spans="1:12" x14ac:dyDescent="0.25">
      <c r="A8823" s="103">
        <v>2005</v>
      </c>
      <c r="B8823" s="104" t="s">
        <v>279</v>
      </c>
      <c r="C8823" s="105" t="s">
        <v>280</v>
      </c>
      <c r="D8823" s="105" t="s">
        <v>240</v>
      </c>
      <c r="E8823" s="87">
        <f t="shared" si="288"/>
        <v>5.8637756630156437</v>
      </c>
      <c r="F8823" s="69">
        <f t="shared" si="288"/>
        <v>5.8945042767236204</v>
      </c>
      <c r="G8823" s="69">
        <f t="shared" si="288"/>
        <v>5.2235008044713371</v>
      </c>
      <c r="H8823" s="69">
        <f t="shared" si="288"/>
        <v>6.2973270041806408</v>
      </c>
      <c r="I8823" s="69">
        <f t="shared" si="288"/>
        <v>5.5201801586854318</v>
      </c>
      <c r="J8823" s="70">
        <f t="shared" si="288"/>
        <v>6.38336607101719</v>
      </c>
      <c r="K8823" s="118">
        <f>VLOOKUP(B8823,WB.GDP.2005,'WB (WDI)'!$AV$2,FALSE)</f>
        <v>3931.765415003129</v>
      </c>
      <c r="L8823" s="112">
        <f>VLOOKUP($B8823,WB.UNEMP.2005,'WB (WDI)'!$AV$2,FALSE)</f>
        <v>2.1300001144409202</v>
      </c>
    </row>
    <row r="8824" spans="1:12" x14ac:dyDescent="0.25">
      <c r="A8824" s="103">
        <v>2005</v>
      </c>
      <c r="B8824" s="104" t="s">
        <v>281</v>
      </c>
      <c r="C8824" s="105" t="s">
        <v>282</v>
      </c>
      <c r="D8824" s="105" t="s">
        <v>240</v>
      </c>
      <c r="E8824" s="87" t="e">
        <f t="shared" ref="E8824:J8833" si="289">IF(ISNUMBER(VLOOKUP($B8824,EFW.2005,3,FALSE))=TRUE,VLOOKUP($B8824,EFW.2005,E$2,FALSE),NA())</f>
        <v>#N/A</v>
      </c>
      <c r="F8824" s="69" t="e">
        <f t="shared" si="289"/>
        <v>#N/A</v>
      </c>
      <c r="G8824" s="69" t="e">
        <f t="shared" si="289"/>
        <v>#N/A</v>
      </c>
      <c r="H8824" s="69" t="e">
        <f t="shared" si="289"/>
        <v>#N/A</v>
      </c>
      <c r="I8824" s="69" t="e">
        <f t="shared" si="289"/>
        <v>#N/A</v>
      </c>
      <c r="J8824" s="70" t="e">
        <f t="shared" si="289"/>
        <v>#N/A</v>
      </c>
      <c r="K8824" s="118">
        <f>VLOOKUP(B8824,WB.GDP.2005,'WB (WDI)'!$AV$2,FALSE)</f>
        <v>1286.7935084763849</v>
      </c>
      <c r="L8824" s="112">
        <f>VLOOKUP($B8824,WB.UNEMP.2005,'WB (WDI)'!$AV$2,FALSE)</f>
        <v>11.5200004577637</v>
      </c>
    </row>
    <row r="8825" spans="1:12" x14ac:dyDescent="0.25">
      <c r="A8825" s="103">
        <v>2005</v>
      </c>
      <c r="B8825" s="104" t="s">
        <v>283</v>
      </c>
      <c r="C8825" s="105" t="s">
        <v>284</v>
      </c>
      <c r="D8825" s="105" t="s">
        <v>240</v>
      </c>
      <c r="E8825" s="87">
        <f t="shared" si="289"/>
        <v>5.9418283979151765</v>
      </c>
      <c r="F8825" s="69">
        <f t="shared" si="289"/>
        <v>8.4418742485666236</v>
      </c>
      <c r="G8825" s="69">
        <f t="shared" si="289"/>
        <v>2.8762459350606737</v>
      </c>
      <c r="H8825" s="69">
        <f t="shared" si="289"/>
        <v>6.6480090929088629</v>
      </c>
      <c r="I8825" s="69">
        <f t="shared" si="289"/>
        <v>5.2773358235846501</v>
      </c>
      <c r="J8825" s="70">
        <f t="shared" si="289"/>
        <v>6.4656768894550751</v>
      </c>
      <c r="K8825" s="118">
        <f>VLOOKUP(B8825,WB.GDP.2005,'WB (WDI)'!$AV$2,FALSE)</f>
        <v>2279.5312737022377</v>
      </c>
      <c r="L8825" s="112">
        <f>VLOOKUP($B8825,WB.UNEMP.2005,'WB (WDI)'!$AV$2,FALSE)</f>
        <v>4.25</v>
      </c>
    </row>
    <row r="8826" spans="1:12" x14ac:dyDescent="0.25">
      <c r="A8826" s="103">
        <v>2005</v>
      </c>
      <c r="B8826" s="104" t="s">
        <v>285</v>
      </c>
      <c r="C8826" s="105" t="s">
        <v>286</v>
      </c>
      <c r="D8826" s="105" t="s">
        <v>240</v>
      </c>
      <c r="E8826" s="87" t="e">
        <f t="shared" si="289"/>
        <v>#N/A</v>
      </c>
      <c r="F8826" s="69" t="e">
        <f t="shared" si="289"/>
        <v>#N/A</v>
      </c>
      <c r="G8826" s="69" t="e">
        <f t="shared" si="289"/>
        <v>#N/A</v>
      </c>
      <c r="H8826" s="69" t="e">
        <f t="shared" si="289"/>
        <v>#N/A</v>
      </c>
      <c r="I8826" s="69" t="e">
        <f t="shared" si="289"/>
        <v>#N/A</v>
      </c>
      <c r="J8826" s="70" t="e">
        <f t="shared" si="289"/>
        <v>#N/A</v>
      </c>
      <c r="K8826" s="118">
        <f>VLOOKUP(B8826,WB.GDP.2005,'WB (WDI)'!$AV$2,FALSE)</f>
        <v>5456.7498059845111</v>
      </c>
      <c r="L8826" s="112">
        <f>VLOOKUP($B8826,WB.UNEMP.2005,'WB (WDI)'!$AV$2,FALSE)</f>
        <v>3.0999999046325701</v>
      </c>
    </row>
    <row r="8827" spans="1:12" x14ac:dyDescent="0.25">
      <c r="A8827" s="103">
        <v>2005</v>
      </c>
      <c r="B8827" s="104" t="s">
        <v>287</v>
      </c>
      <c r="C8827" s="105" t="s">
        <v>288</v>
      </c>
      <c r="D8827" s="105" t="s">
        <v>240</v>
      </c>
      <c r="E8827" s="87">
        <f t="shared" si="289"/>
        <v>6.4768599159233089</v>
      </c>
      <c r="F8827" s="69">
        <f t="shared" si="289"/>
        <v>7.4255710607700296</v>
      </c>
      <c r="G8827" s="69">
        <f t="shared" si="289"/>
        <v>5.8863018561466482</v>
      </c>
      <c r="H8827" s="69">
        <f t="shared" si="289"/>
        <v>6.8363365243831336</v>
      </c>
      <c r="I8827" s="69">
        <f t="shared" si="289"/>
        <v>5.591699178052111</v>
      </c>
      <c r="J8827" s="70">
        <f t="shared" si="289"/>
        <v>6.6443909602646203</v>
      </c>
      <c r="K8827" s="118">
        <f>VLOOKUP(B8827,WB.GDP.2005,'WB (WDI)'!$AV$2,FALSE)</f>
        <v>3239.3330355679564</v>
      </c>
      <c r="L8827" s="112">
        <f>VLOOKUP($B8827,WB.UNEMP.2005,'WB (WDI)'!$AV$2,FALSE)</f>
        <v>5.6500000953674299</v>
      </c>
    </row>
    <row r="8828" spans="1:12" x14ac:dyDescent="0.25">
      <c r="A8828" s="103">
        <v>2005</v>
      </c>
      <c r="B8828" s="104" t="s">
        <v>289</v>
      </c>
      <c r="C8828" s="105" t="s">
        <v>290</v>
      </c>
      <c r="D8828" s="105" t="s">
        <v>240</v>
      </c>
      <c r="E8828" s="87">
        <f t="shared" si="289"/>
        <v>5.9246582637491283</v>
      </c>
      <c r="F8828" s="69">
        <f t="shared" si="289"/>
        <v>5.8470933924640311</v>
      </c>
      <c r="G8828" s="69">
        <f t="shared" si="289"/>
        <v>4.2413273256066155</v>
      </c>
      <c r="H8828" s="69">
        <f t="shared" si="289"/>
        <v>8.0582908546723147</v>
      </c>
      <c r="I8828" s="69">
        <f t="shared" si="289"/>
        <v>5.8958258030944695</v>
      </c>
      <c r="J8828" s="70">
        <f t="shared" si="289"/>
        <v>5.5807539429082063</v>
      </c>
      <c r="K8828" s="118">
        <f>VLOOKUP(B8828,WB.GDP.2005,'WB (WDI)'!$AV$2,FALSE)</f>
        <v>11998.21451356366</v>
      </c>
      <c r="L8828" s="112">
        <f>VLOOKUP($B8828,WB.UNEMP.2005,'WB (WDI)'!$AV$2,FALSE)</f>
        <v>12.1000003814697</v>
      </c>
    </row>
    <row r="8829" spans="1:12" x14ac:dyDescent="0.25">
      <c r="A8829" s="103">
        <v>2005</v>
      </c>
      <c r="B8829" s="104" t="s">
        <v>291</v>
      </c>
      <c r="C8829" s="105" t="s">
        <v>292</v>
      </c>
      <c r="D8829" s="105" t="s">
        <v>240</v>
      </c>
      <c r="E8829" s="87" t="e">
        <f t="shared" si="289"/>
        <v>#N/A</v>
      </c>
      <c r="F8829" s="69" t="e">
        <f t="shared" si="289"/>
        <v>#N/A</v>
      </c>
      <c r="G8829" s="69" t="e">
        <f t="shared" si="289"/>
        <v>#N/A</v>
      </c>
      <c r="H8829" s="69" t="e">
        <f t="shared" si="289"/>
        <v>#N/A</v>
      </c>
      <c r="I8829" s="69" t="e">
        <f t="shared" si="289"/>
        <v>#N/A</v>
      </c>
      <c r="J8829" s="70" t="e">
        <f t="shared" si="289"/>
        <v>#N/A</v>
      </c>
      <c r="K8829" s="118">
        <f>VLOOKUP(B8829,WB.GDP.2005,'WB (WDI)'!$AV$2,FALSE)</f>
        <v>12607.566159980039</v>
      </c>
      <c r="L8829" s="112">
        <f>VLOOKUP($B8829,WB.UNEMP.2005,'WB (WDI)'!$AV$2,FALSE)</f>
        <v>6.3800001144409197</v>
      </c>
    </row>
    <row r="8830" spans="1:12" x14ac:dyDescent="0.25">
      <c r="A8830" s="103">
        <v>2005</v>
      </c>
      <c r="B8830" s="104" t="s">
        <v>293</v>
      </c>
      <c r="C8830" s="105" t="s">
        <v>294</v>
      </c>
      <c r="D8830" s="105" t="s">
        <v>240</v>
      </c>
      <c r="E8830" s="87">
        <f t="shared" si="289"/>
        <v>6.4119836631491891</v>
      </c>
      <c r="F8830" s="69">
        <f t="shared" si="289"/>
        <v>7.7985072212545479</v>
      </c>
      <c r="G8830" s="69">
        <f t="shared" si="289"/>
        <v>5.278033620961569</v>
      </c>
      <c r="H8830" s="69">
        <f t="shared" si="289"/>
        <v>6.5993250769967249</v>
      </c>
      <c r="I8830" s="69">
        <f t="shared" si="289"/>
        <v>6.3597783492901723</v>
      </c>
      <c r="J8830" s="70">
        <f t="shared" si="289"/>
        <v>6.0242740472429359</v>
      </c>
      <c r="K8830" s="118">
        <f>VLOOKUP(B8830,WB.GDP.2005,'WB (WDI)'!$AV$2,FALSE)</f>
        <v>1989.5851780228302</v>
      </c>
      <c r="L8830" s="112">
        <f>VLOOKUP($B8830,WB.UNEMP.2005,'WB (WDI)'!$AV$2,FALSE)</f>
        <v>1.5599999427795399</v>
      </c>
    </row>
    <row r="8831" spans="1:12" x14ac:dyDescent="0.25">
      <c r="A8831" s="103">
        <v>2005</v>
      </c>
      <c r="B8831" s="104" t="s">
        <v>295</v>
      </c>
      <c r="C8831" s="105" t="s">
        <v>296</v>
      </c>
      <c r="D8831" s="105" t="s">
        <v>240</v>
      </c>
      <c r="E8831" s="87">
        <f t="shared" si="289"/>
        <v>5.9201436080721912</v>
      </c>
      <c r="F8831" s="69">
        <f t="shared" si="289"/>
        <v>7.943113094423663</v>
      </c>
      <c r="G8831" s="69">
        <f t="shared" si="289"/>
        <v>3.602962704434324</v>
      </c>
      <c r="H8831" s="69">
        <f t="shared" si="289"/>
        <v>6.0388824530822856</v>
      </c>
      <c r="I8831" s="69">
        <f t="shared" si="289"/>
        <v>5.6936250735897556</v>
      </c>
      <c r="J8831" s="70">
        <f t="shared" si="289"/>
        <v>6.3221347148309279</v>
      </c>
      <c r="K8831" s="118">
        <f>VLOOKUP(B8831,WB.GDP.2005,'WB (WDI)'!$AV$2,FALSE)</f>
        <v>3706.8240002050757</v>
      </c>
      <c r="L8831" s="112">
        <f>VLOOKUP($B8831,WB.UNEMP.2005,'WB (WDI)'!$AV$2,FALSE)</f>
        <v>0.61000001430511497</v>
      </c>
    </row>
    <row r="8832" spans="1:12" x14ac:dyDescent="0.25">
      <c r="A8832" s="103">
        <v>2005</v>
      </c>
      <c r="B8832" s="104" t="s">
        <v>297</v>
      </c>
      <c r="C8832" s="105" t="s">
        <v>298</v>
      </c>
      <c r="D8832" s="105" t="s">
        <v>240</v>
      </c>
      <c r="E8832" s="87">
        <f t="shared" si="289"/>
        <v>6.3248943396936337</v>
      </c>
      <c r="F8832" s="69">
        <f t="shared" si="289"/>
        <v>7.7936140385130077</v>
      </c>
      <c r="G8832" s="69">
        <f t="shared" si="289"/>
        <v>4.6946200292267939</v>
      </c>
      <c r="H8832" s="69">
        <f t="shared" si="289"/>
        <v>6.1337795953614664</v>
      </c>
      <c r="I8832" s="69">
        <f t="shared" si="289"/>
        <v>6.7535203728735089</v>
      </c>
      <c r="J8832" s="70">
        <f t="shared" si="289"/>
        <v>6.2489376624933941</v>
      </c>
      <c r="K8832" s="118">
        <f>VLOOKUP(B8832,WB.GDP.2005,'WB (WDI)'!$AV$2,FALSE)</f>
        <v>6944.2265637346609</v>
      </c>
      <c r="L8832" s="112">
        <f>VLOOKUP($B8832,WB.UNEMP.2005,'WB (WDI)'!$AV$2,FALSE)</f>
        <v>7.6700000762939498</v>
      </c>
    </row>
    <row r="8833" spans="1:12" x14ac:dyDescent="0.25">
      <c r="A8833" s="103">
        <v>2005</v>
      </c>
      <c r="B8833" s="104" t="s">
        <v>299</v>
      </c>
      <c r="C8833" s="105" t="s">
        <v>300</v>
      </c>
      <c r="D8833" s="105" t="s">
        <v>240</v>
      </c>
      <c r="E8833" s="87">
        <f t="shared" si="289"/>
        <v>7.5831218669884084</v>
      </c>
      <c r="F8833" s="69">
        <f t="shared" si="289"/>
        <v>8.8700138764947933</v>
      </c>
      <c r="G8833" s="69">
        <f t="shared" si="289"/>
        <v>5.6047877945469473</v>
      </c>
      <c r="H8833" s="69">
        <f t="shared" si="289"/>
        <v>9.2097054859435783</v>
      </c>
      <c r="I8833" s="69">
        <f t="shared" si="289"/>
        <v>7.346677985364618</v>
      </c>
      <c r="J8833" s="70">
        <f t="shared" si="289"/>
        <v>6.8844241925921033</v>
      </c>
      <c r="K8833" s="118">
        <f>VLOOKUP(B8833,WB.GDP.2005,'WB (WDI)'!$AV$2,FALSE)</f>
        <v>7419.8537683652867</v>
      </c>
      <c r="L8833" s="112">
        <f>VLOOKUP($B8833,WB.UNEMP.2005,'WB (WDI)'!$AV$2,FALSE)</f>
        <v>10.3400001525879</v>
      </c>
    </row>
    <row r="8834" spans="1:12" x14ac:dyDescent="0.25">
      <c r="A8834" s="103">
        <v>2005</v>
      </c>
      <c r="B8834" s="104" t="s">
        <v>301</v>
      </c>
      <c r="C8834" s="105" t="s">
        <v>302</v>
      </c>
      <c r="D8834" s="105" t="s">
        <v>240</v>
      </c>
      <c r="E8834" s="87">
        <f t="shared" ref="E8834:J8843" si="290">IF(ISNUMBER(VLOOKUP($B8834,EFW.2005,3,FALSE))=TRUE,VLOOKUP($B8834,EFW.2005,E$2,FALSE),NA())</f>
        <v>6.1410968128769881</v>
      </c>
      <c r="F8834" s="69">
        <f t="shared" si="290"/>
        <v>6.395287874586284</v>
      </c>
      <c r="G8834" s="69">
        <f t="shared" si="290"/>
        <v>5.3186343846257653</v>
      </c>
      <c r="H8834" s="69">
        <f t="shared" si="290"/>
        <v>7.2540716225709785</v>
      </c>
      <c r="I8834" s="69">
        <f t="shared" si="290"/>
        <v>5.6704488812350222</v>
      </c>
      <c r="J8834" s="70">
        <f t="shared" si="290"/>
        <v>6.0670413013668911</v>
      </c>
      <c r="K8834" s="118">
        <f>VLOOKUP(B8834,WB.GDP.2005,'WB (WDI)'!$AV$2,FALSE)</f>
        <v>7222.0360750378068</v>
      </c>
      <c r="L8834" s="112">
        <f>VLOOKUP($B8834,WB.UNEMP.2005,'WB (WDI)'!$AV$2,FALSE)</f>
        <v>7.2600002288818404</v>
      </c>
    </row>
    <row r="8835" spans="1:12" x14ac:dyDescent="0.25">
      <c r="A8835" s="103">
        <v>2005</v>
      </c>
      <c r="B8835" s="104" t="s">
        <v>303</v>
      </c>
      <c r="C8835" s="105" t="s">
        <v>304</v>
      </c>
      <c r="D8835" s="105" t="s">
        <v>240</v>
      </c>
      <c r="E8835" s="87">
        <f t="shared" si="290"/>
        <v>7.1401519997296772</v>
      </c>
      <c r="F8835" s="69">
        <f t="shared" si="290"/>
        <v>6.5391025988937743</v>
      </c>
      <c r="G8835" s="69">
        <f t="shared" si="290"/>
        <v>4.3791632577556747</v>
      </c>
      <c r="H8835" s="69">
        <f t="shared" si="290"/>
        <v>8.8167271893050874</v>
      </c>
      <c r="I8835" s="69">
        <f t="shared" si="290"/>
        <v>7.8882783930798395</v>
      </c>
      <c r="J8835" s="70">
        <f t="shared" si="290"/>
        <v>8.0774885596140109</v>
      </c>
      <c r="K8835" s="118">
        <f>VLOOKUP(B8835,WB.GDP.2005,'WB (WDI)'!$AV$2,FALSE)</f>
        <v>47492.774506353642</v>
      </c>
      <c r="L8835" s="112">
        <f>VLOOKUP($B8835,WB.UNEMP.2005,'WB (WDI)'!$AV$2,FALSE)</f>
        <v>1.0700000524520901</v>
      </c>
    </row>
    <row r="8836" spans="1:12" x14ac:dyDescent="0.25">
      <c r="A8836" s="103">
        <v>2005</v>
      </c>
      <c r="B8836" s="104" t="s">
        <v>305</v>
      </c>
      <c r="C8836" s="105" t="s">
        <v>306</v>
      </c>
      <c r="D8836" s="105" t="s">
        <v>240</v>
      </c>
      <c r="E8836" s="87">
        <f t="shared" si="290"/>
        <v>7.7176531601586813</v>
      </c>
      <c r="F8836" s="69">
        <f t="shared" si="290"/>
        <v>7.7171516734719265</v>
      </c>
      <c r="G8836" s="69">
        <f t="shared" si="290"/>
        <v>6.215094033839625</v>
      </c>
      <c r="H8836" s="69">
        <f t="shared" si="290"/>
        <v>9.3462935948180998</v>
      </c>
      <c r="I8836" s="69">
        <f t="shared" si="290"/>
        <v>8.4101132418007882</v>
      </c>
      <c r="J8836" s="70">
        <f t="shared" si="290"/>
        <v>6.899613256862974</v>
      </c>
      <c r="K8836" s="118">
        <f>VLOOKUP(B8836,WB.GDP.2005,'WB (WDI)'!$AV$2,FALSE)</f>
        <v>37653.765432118998</v>
      </c>
      <c r="L8836" s="112">
        <f>VLOOKUP($B8836,WB.UNEMP.2005,'WB (WDI)'!$AV$2,FALSE)</f>
        <v>5.3000001907348597</v>
      </c>
    </row>
    <row r="8837" spans="1:12" x14ac:dyDescent="0.25">
      <c r="A8837" s="103">
        <v>2005</v>
      </c>
      <c r="B8837" s="104" t="s">
        <v>307</v>
      </c>
      <c r="C8837" s="105" t="s">
        <v>308</v>
      </c>
      <c r="D8837" s="105" t="s">
        <v>240</v>
      </c>
      <c r="E8837" s="87">
        <f t="shared" si="290"/>
        <v>7.8510046143781285</v>
      </c>
      <c r="F8837" s="69">
        <f t="shared" si="290"/>
        <v>7.893383250451274</v>
      </c>
      <c r="G8837" s="69">
        <f t="shared" si="290"/>
        <v>6.462181272996645</v>
      </c>
      <c r="H8837" s="69">
        <f t="shared" si="290"/>
        <v>8.6373509917733315</v>
      </c>
      <c r="I8837" s="69">
        <f t="shared" si="290"/>
        <v>8.3254439072951492</v>
      </c>
      <c r="J8837" s="70">
        <f t="shared" si="290"/>
        <v>7.9366636493742435</v>
      </c>
      <c r="K8837" s="118">
        <f>VLOOKUP(B8837,WB.GDP.2005,'WB (WDI)'!$AV$2,FALSE)</f>
        <v>7315.1984804805679</v>
      </c>
      <c r="L8837" s="112">
        <f>VLOOKUP($B8837,WB.UNEMP.2005,'WB (WDI)'!$AV$2,FALSE)</f>
        <v>13.810000419616699</v>
      </c>
    </row>
    <row r="8838" spans="1:12" x14ac:dyDescent="0.25">
      <c r="A8838" s="103">
        <v>2005</v>
      </c>
      <c r="B8838" s="104" t="s">
        <v>309</v>
      </c>
      <c r="C8838" s="105" t="s">
        <v>310</v>
      </c>
      <c r="D8838" s="105" t="s">
        <v>240</v>
      </c>
      <c r="E8838" s="87" t="e">
        <f t="shared" si="290"/>
        <v>#N/A</v>
      </c>
      <c r="F8838" s="69" t="e">
        <f t="shared" si="290"/>
        <v>#N/A</v>
      </c>
      <c r="G8838" s="69" t="e">
        <f t="shared" si="290"/>
        <v>#N/A</v>
      </c>
      <c r="H8838" s="69" t="e">
        <f t="shared" si="290"/>
        <v>#N/A</v>
      </c>
      <c r="I8838" s="69" t="e">
        <f t="shared" si="290"/>
        <v>#N/A</v>
      </c>
      <c r="J8838" s="70" t="e">
        <f t="shared" si="290"/>
        <v>#N/A</v>
      </c>
      <c r="K8838" s="118">
        <f>VLOOKUP(B8838,WB.GDP.2005,'WB (WDI)'!$AV$2,FALSE)</f>
        <v>7531.3455759007957</v>
      </c>
      <c r="L8838" s="112">
        <f>VLOOKUP($B8838,WB.UNEMP.2005,'WB (WDI)'!$AV$2,FALSE)</f>
        <v>8.9300003051757795</v>
      </c>
    </row>
    <row r="8839" spans="1:12" x14ac:dyDescent="0.25">
      <c r="A8839" s="103">
        <v>2005</v>
      </c>
      <c r="B8839" s="104" t="s">
        <v>311</v>
      </c>
      <c r="C8839" s="105" t="s">
        <v>312</v>
      </c>
      <c r="D8839" s="105" t="s">
        <v>240</v>
      </c>
      <c r="E8839" s="87">
        <f t="shared" si="290"/>
        <v>7.2382679602238182</v>
      </c>
      <c r="F8839" s="69">
        <f t="shared" si="290"/>
        <v>5.9298992922361453</v>
      </c>
      <c r="G8839" s="69">
        <f t="shared" si="290"/>
        <v>5.7621832122096661</v>
      </c>
      <c r="H8839" s="69">
        <f t="shared" si="290"/>
        <v>9.3360875423816143</v>
      </c>
      <c r="I8839" s="69">
        <f t="shared" si="290"/>
        <v>8.60623310281599</v>
      </c>
      <c r="J8839" s="70">
        <f t="shared" si="290"/>
        <v>6.5569366514756764</v>
      </c>
      <c r="K8839" s="118">
        <f>VLOOKUP(B8839,WB.GDP.2005,'WB (WDI)'!$AV$2,FALSE)</f>
        <v>31393.140534676077</v>
      </c>
      <c r="L8839" s="112">
        <f>VLOOKUP($B8839,WB.UNEMP.2005,'WB (WDI)'!$AV$2,FALSE)</f>
        <v>11.3400001525879</v>
      </c>
    </row>
    <row r="8840" spans="1:12" x14ac:dyDescent="0.25">
      <c r="A8840" s="103">
        <v>2005</v>
      </c>
      <c r="B8840" s="104" t="s">
        <v>313</v>
      </c>
      <c r="C8840" s="105" t="s">
        <v>314</v>
      </c>
      <c r="D8840" s="105" t="s">
        <v>240</v>
      </c>
      <c r="E8840" s="87">
        <f t="shared" si="290"/>
        <v>7.2489263160954467</v>
      </c>
      <c r="F8840" s="69">
        <f t="shared" si="290"/>
        <v>6.4300067239687255</v>
      </c>
      <c r="G8840" s="69">
        <f t="shared" si="290"/>
        <v>4.8163003508630586</v>
      </c>
      <c r="H8840" s="69">
        <f t="shared" si="290"/>
        <v>9.208562087496297</v>
      </c>
      <c r="I8840" s="69">
        <f t="shared" si="290"/>
        <v>8.1250762124665901</v>
      </c>
      <c r="J8840" s="70">
        <f t="shared" si="290"/>
        <v>7.6646862056825613</v>
      </c>
      <c r="K8840" s="118">
        <f>VLOOKUP(B8840,WB.GDP.2005,'WB (WDI)'!$AV$2,FALSE)</f>
        <v>10577.298690768308</v>
      </c>
      <c r="L8840" s="112">
        <f>VLOOKUP($B8840,WB.UNEMP.2005,'WB (WDI)'!$AV$2,FALSE)</f>
        <v>14.800000190734901</v>
      </c>
    </row>
    <row r="8841" spans="1:12" x14ac:dyDescent="0.25">
      <c r="A8841" s="103">
        <v>2005</v>
      </c>
      <c r="B8841" s="104" t="s">
        <v>315</v>
      </c>
      <c r="C8841" s="105" t="s">
        <v>316</v>
      </c>
      <c r="D8841" s="105" t="s">
        <v>240</v>
      </c>
      <c r="E8841" s="87">
        <f t="shared" si="290"/>
        <v>6.8983809526675888</v>
      </c>
      <c r="F8841" s="69">
        <f t="shared" si="290"/>
        <v>6.1445397652885481</v>
      </c>
      <c r="G8841" s="69">
        <f t="shared" si="290"/>
        <v>5.3584953121746537</v>
      </c>
      <c r="H8841" s="69">
        <f t="shared" si="290"/>
        <v>7.8402944497087468</v>
      </c>
      <c r="I8841" s="69">
        <f t="shared" si="290"/>
        <v>7.8301386524125771</v>
      </c>
      <c r="J8841" s="70">
        <f t="shared" si="290"/>
        <v>7.3184365837534164</v>
      </c>
      <c r="K8841" s="118">
        <f>VLOOKUP(B8841,WB.GDP.2005,'WB (WDI)'!$AV$2,FALSE)</f>
        <v>73155.517557699743</v>
      </c>
      <c r="L8841" s="112">
        <f>VLOOKUP($B8841,WB.UNEMP.2005,'WB (WDI)'!$AV$2,FALSE)</f>
        <v>1.4900000095367401</v>
      </c>
    </row>
    <row r="8842" spans="1:12" x14ac:dyDescent="0.25">
      <c r="A8842" s="103">
        <v>2005</v>
      </c>
      <c r="B8842" s="104" t="s">
        <v>317</v>
      </c>
      <c r="C8842" s="105" t="s">
        <v>318</v>
      </c>
      <c r="D8842" s="105" t="s">
        <v>240</v>
      </c>
      <c r="E8842" s="87" t="e">
        <f t="shared" si="290"/>
        <v>#N/A</v>
      </c>
      <c r="F8842" s="69" t="e">
        <f t="shared" si="290"/>
        <v>#N/A</v>
      </c>
      <c r="G8842" s="69" t="e">
        <f t="shared" si="290"/>
        <v>#N/A</v>
      </c>
      <c r="H8842" s="69" t="e">
        <f t="shared" si="290"/>
        <v>#N/A</v>
      </c>
      <c r="I8842" s="69" t="e">
        <f t="shared" si="290"/>
        <v>#N/A</v>
      </c>
      <c r="J8842" s="70" t="e">
        <f t="shared" si="290"/>
        <v>#N/A</v>
      </c>
      <c r="K8842" s="118">
        <f>VLOOKUP(B8842,WB.GDP.2005,'WB (WDI)'!$AV$2,FALSE)</f>
        <v>14263.708871375882</v>
      </c>
      <c r="L8842" s="112">
        <f>VLOOKUP($B8842,WB.UNEMP.2005,'WB (WDI)'!$AV$2,FALSE)</f>
        <v>8.2700004577636701</v>
      </c>
    </row>
    <row r="8843" spans="1:12" x14ac:dyDescent="0.25">
      <c r="A8843" s="103">
        <v>2005</v>
      </c>
      <c r="B8843" s="104" t="s">
        <v>319</v>
      </c>
      <c r="C8843" s="105" t="s">
        <v>320</v>
      </c>
      <c r="D8843" s="105" t="s">
        <v>240</v>
      </c>
      <c r="E8843" s="87">
        <f t="shared" si="290"/>
        <v>6.8155012359119693</v>
      </c>
      <c r="F8843" s="69">
        <f t="shared" si="290"/>
        <v>4.5122717549695324</v>
      </c>
      <c r="G8843" s="69">
        <f t="shared" si="290"/>
        <v>4.7661033569938622</v>
      </c>
      <c r="H8843" s="69">
        <f t="shared" si="290"/>
        <v>8.6764353069547369</v>
      </c>
      <c r="I8843" s="69">
        <f t="shared" si="290"/>
        <v>7.9955978784158717</v>
      </c>
      <c r="J8843" s="70">
        <f t="shared" si="290"/>
        <v>8.12709788222584</v>
      </c>
      <c r="K8843" s="118">
        <f>VLOOKUP(B8843,WB.GDP.2005,'WB (WDI)'!$AV$2,FALSE)</f>
        <v>31915.155302729643</v>
      </c>
      <c r="L8843" s="112">
        <f>VLOOKUP($B8843,WB.UNEMP.2005,'WB (WDI)'!$AV$2,FALSE)</f>
        <v>3.7999999523162802</v>
      </c>
    </row>
    <row r="8844" spans="1:12" x14ac:dyDescent="0.25">
      <c r="A8844" s="103">
        <v>2005</v>
      </c>
      <c r="B8844" s="104" t="s">
        <v>321</v>
      </c>
      <c r="C8844" s="105" t="s">
        <v>322</v>
      </c>
      <c r="D8844" s="105" t="s">
        <v>240</v>
      </c>
      <c r="E8844" s="87" t="e">
        <f t="shared" ref="E8844:J8853" si="291">IF(ISNUMBER(VLOOKUP($B8844,EFW.2005,3,FALSE))=TRUE,VLOOKUP($B8844,EFW.2005,E$2,FALSE),NA())</f>
        <v>#N/A</v>
      </c>
      <c r="F8844" s="69" t="e">
        <f t="shared" si="291"/>
        <v>#N/A</v>
      </c>
      <c r="G8844" s="69" t="e">
        <f t="shared" si="291"/>
        <v>#N/A</v>
      </c>
      <c r="H8844" s="69" t="e">
        <f t="shared" si="291"/>
        <v>#N/A</v>
      </c>
      <c r="I8844" s="69" t="e">
        <f t="shared" si="291"/>
        <v>#N/A</v>
      </c>
      <c r="J8844" s="70" t="e">
        <f t="shared" si="291"/>
        <v>#N/A</v>
      </c>
      <c r="K8844" s="118">
        <f>VLOOKUP(B8844,WB.GDP.2005,'WB (WDI)'!$AV$2,FALSE)</f>
        <v>87721.341225247088</v>
      </c>
      <c r="L8844" s="112">
        <f>VLOOKUP($B8844,WB.UNEMP.2005,'WB (WDI)'!$AV$2,FALSE)</f>
        <v>0.769999980926514</v>
      </c>
    </row>
    <row r="8845" spans="1:12" x14ac:dyDescent="0.25">
      <c r="A8845" s="103">
        <v>2005</v>
      </c>
      <c r="B8845" s="104" t="s">
        <v>323</v>
      </c>
      <c r="C8845" s="105" t="s">
        <v>324</v>
      </c>
      <c r="D8845" s="105" t="s">
        <v>240</v>
      </c>
      <c r="E8845" s="87" t="e">
        <f t="shared" si="291"/>
        <v>#N/A</v>
      </c>
      <c r="F8845" s="69" t="e">
        <f t="shared" si="291"/>
        <v>#N/A</v>
      </c>
      <c r="G8845" s="69" t="e">
        <f t="shared" si="291"/>
        <v>#N/A</v>
      </c>
      <c r="H8845" s="69" t="e">
        <f t="shared" si="291"/>
        <v>#N/A</v>
      </c>
      <c r="I8845" s="69" t="e">
        <f t="shared" si="291"/>
        <v>#N/A</v>
      </c>
      <c r="J8845" s="70" t="e">
        <f t="shared" si="291"/>
        <v>#N/A</v>
      </c>
      <c r="K8845" s="118">
        <f>VLOOKUP(B8845,WB.GDP.2005,'WB (WDI)'!$AV$2,FALSE)</f>
        <v>44309.51972004601</v>
      </c>
      <c r="L8845" s="112">
        <f>VLOOKUP($B8845,WB.UNEMP.2005,'WB (WDI)'!$AV$2,FALSE)</f>
        <v>6.0500001907348597</v>
      </c>
    </row>
    <row r="8846" spans="1:12" x14ac:dyDescent="0.25">
      <c r="A8846" s="103">
        <v>2005</v>
      </c>
      <c r="B8846" s="104" t="s">
        <v>325</v>
      </c>
      <c r="C8846" s="105" t="s">
        <v>326</v>
      </c>
      <c r="D8846" s="105" t="s">
        <v>240</v>
      </c>
      <c r="E8846" s="87" t="e">
        <f t="shared" si="291"/>
        <v>#N/A</v>
      </c>
      <c r="F8846" s="69" t="e">
        <f t="shared" si="291"/>
        <v>#N/A</v>
      </c>
      <c r="G8846" s="69" t="e">
        <f t="shared" si="291"/>
        <v>#N/A</v>
      </c>
      <c r="H8846" s="69" t="e">
        <f t="shared" si="291"/>
        <v>#N/A</v>
      </c>
      <c r="I8846" s="69" t="e">
        <f t="shared" si="291"/>
        <v>#N/A</v>
      </c>
      <c r="J8846" s="70" t="e">
        <f t="shared" si="291"/>
        <v>#N/A</v>
      </c>
      <c r="K8846" s="118">
        <f>VLOOKUP(B8846,WB.GDP.2005,'WB (WDI)'!$AV$2,FALSE)</f>
        <v>4866.0284743012835</v>
      </c>
      <c r="L8846" s="112">
        <f>VLOOKUP($B8846,WB.UNEMP.2005,'WB (WDI)'!$AV$2,FALSE)</f>
        <v>20.0200004577637</v>
      </c>
    </row>
    <row r="8847" spans="1:12" x14ac:dyDescent="0.25">
      <c r="A8847" s="103">
        <v>2005</v>
      </c>
      <c r="B8847" s="104" t="s">
        <v>327</v>
      </c>
      <c r="C8847" s="105" t="s">
        <v>328</v>
      </c>
      <c r="D8847" s="105" t="s">
        <v>240</v>
      </c>
      <c r="E8847" s="87">
        <f t="shared" si="291"/>
        <v>5.4988375671040073</v>
      </c>
      <c r="F8847" s="69">
        <f t="shared" si="291"/>
        <v>5.4227325875728329</v>
      </c>
      <c r="G8847" s="69">
        <f t="shared" si="291"/>
        <v>3.8510373756723091</v>
      </c>
      <c r="H8847" s="69">
        <f t="shared" si="291"/>
        <v>7.3924827681485201</v>
      </c>
      <c r="I8847" s="69">
        <f t="shared" si="291"/>
        <v>5.4022206212399642</v>
      </c>
      <c r="J8847" s="70">
        <f t="shared" si="291"/>
        <v>5.4257144828864128</v>
      </c>
      <c r="K8847" s="118" t="e">
        <f>VLOOKUP(B8847,WB.GDP.2005,'WB (WDI)'!$AV$2,FALSE)</f>
        <v>#N/A</v>
      </c>
      <c r="L8847" s="112">
        <f>VLOOKUP($B8847,WB.UNEMP.2005,'WB (WDI)'!$AV$2,FALSE)</f>
        <v>8.8999996185302699</v>
      </c>
    </row>
    <row r="8848" spans="1:12" x14ac:dyDescent="0.25">
      <c r="A8848" s="103">
        <v>2005</v>
      </c>
      <c r="B8848" s="104" t="s">
        <v>329</v>
      </c>
      <c r="C8848" s="105" t="s">
        <v>330</v>
      </c>
      <c r="D8848" s="105" t="s">
        <v>240</v>
      </c>
      <c r="E8848" s="87">
        <f t="shared" si="291"/>
        <v>6.369364403516343</v>
      </c>
      <c r="F8848" s="69">
        <f t="shared" si="291"/>
        <v>8.1157575047163455</v>
      </c>
      <c r="G8848" s="69">
        <f t="shared" si="291"/>
        <v>6.2009052681877677</v>
      </c>
      <c r="H8848" s="69">
        <f t="shared" si="291"/>
        <v>4.8439336628042273</v>
      </c>
      <c r="I8848" s="69">
        <f t="shared" si="291"/>
        <v>6.9681194747848583</v>
      </c>
      <c r="J8848" s="70">
        <f t="shared" si="291"/>
        <v>5.7181061070885164</v>
      </c>
      <c r="K8848" s="118">
        <f>VLOOKUP(B8848,WB.GDP.2005,'WB (WDI)'!$AV$2,FALSE)</f>
        <v>18309.944748520837</v>
      </c>
      <c r="L8848" s="112">
        <f>VLOOKUP($B8848,WB.UNEMP.2005,'WB (WDI)'!$AV$2,FALSE)</f>
        <v>10.6400003433228</v>
      </c>
    </row>
    <row r="8849" spans="1:12" x14ac:dyDescent="0.25">
      <c r="A8849" s="103">
        <v>2005</v>
      </c>
      <c r="B8849" s="104" t="s">
        <v>331</v>
      </c>
      <c r="C8849" s="105" t="s">
        <v>332</v>
      </c>
      <c r="D8849" s="105" t="s">
        <v>240</v>
      </c>
      <c r="E8849" s="87">
        <f t="shared" si="291"/>
        <v>7.1849792644055555</v>
      </c>
      <c r="F8849" s="69">
        <f t="shared" si="291"/>
        <v>7.0997908936910621</v>
      </c>
      <c r="G8849" s="69">
        <f t="shared" si="291"/>
        <v>5.4058258654659941</v>
      </c>
      <c r="H8849" s="69">
        <f t="shared" si="291"/>
        <v>7.6029293366901243</v>
      </c>
      <c r="I8849" s="69">
        <f t="shared" si="291"/>
        <v>8.3734587023178655</v>
      </c>
      <c r="J8849" s="70">
        <f t="shared" si="291"/>
        <v>7.4428915238627278</v>
      </c>
      <c r="K8849" s="118">
        <f>VLOOKUP(B8849,WB.GDP.2005,'WB (WDI)'!$AV$2,FALSE)</f>
        <v>90894.839378841018</v>
      </c>
      <c r="L8849" s="112">
        <f>VLOOKUP($B8849,WB.UNEMP.2005,'WB (WDI)'!$AV$2,FALSE)</f>
        <v>3.1199998855590798</v>
      </c>
    </row>
    <row r="8850" spans="1:12" x14ac:dyDescent="0.25">
      <c r="A8850" s="103">
        <v>2005</v>
      </c>
      <c r="B8850" s="104" t="s">
        <v>333</v>
      </c>
      <c r="C8850" s="105" t="s">
        <v>334</v>
      </c>
      <c r="D8850" s="105" t="s">
        <v>240</v>
      </c>
      <c r="E8850" s="87" t="e">
        <f t="shared" si="291"/>
        <v>#N/A</v>
      </c>
      <c r="F8850" s="69" t="e">
        <f t="shared" si="291"/>
        <v>#N/A</v>
      </c>
      <c r="G8850" s="69" t="e">
        <f t="shared" si="291"/>
        <v>#N/A</v>
      </c>
      <c r="H8850" s="69" t="e">
        <f t="shared" si="291"/>
        <v>#N/A</v>
      </c>
      <c r="I8850" s="69" t="e">
        <f t="shared" si="291"/>
        <v>#N/A</v>
      </c>
      <c r="J8850" s="70" t="e">
        <f t="shared" si="291"/>
        <v>#N/A</v>
      </c>
      <c r="K8850" s="118" t="e">
        <f>VLOOKUP(B8850,WB.GDP.2005,'WB (WDI)'!$AV$2,FALSE)</f>
        <v>#N/A</v>
      </c>
      <c r="L8850" s="112">
        <f>VLOOKUP($B8850,WB.UNEMP.2005,'WB (WDI)'!$AV$2,FALSE)</f>
        <v>12.170000076293899</v>
      </c>
    </row>
    <row r="8851" spans="1:12" x14ac:dyDescent="0.25">
      <c r="A8851" s="103">
        <v>2005</v>
      </c>
      <c r="B8851" s="104" t="s">
        <v>335</v>
      </c>
      <c r="C8851" s="105" t="s">
        <v>336</v>
      </c>
      <c r="D8851" s="105" t="s">
        <v>337</v>
      </c>
      <c r="E8851" s="87" t="e">
        <f t="shared" si="291"/>
        <v>#N/A</v>
      </c>
      <c r="F8851" s="69" t="e">
        <f t="shared" si="291"/>
        <v>#N/A</v>
      </c>
      <c r="G8851" s="69" t="e">
        <f t="shared" si="291"/>
        <v>#N/A</v>
      </c>
      <c r="H8851" s="69" t="e">
        <f t="shared" si="291"/>
        <v>#N/A</v>
      </c>
      <c r="I8851" s="69" t="e">
        <f t="shared" si="291"/>
        <v>#N/A</v>
      </c>
      <c r="J8851" s="70" t="e">
        <f t="shared" si="291"/>
        <v>#N/A</v>
      </c>
      <c r="K8851" s="118">
        <f>VLOOKUP(B8851,WB.GDP.2005,'WB (WDI)'!$AV$2,FALSE)</f>
        <v>11940.186596105836</v>
      </c>
      <c r="L8851" s="112">
        <f>VLOOKUP($B8851,WB.UNEMP.2005,'WB (WDI)'!$AV$2,FALSE)</f>
        <v>8.4399995803833008</v>
      </c>
    </row>
    <row r="8852" spans="1:12" x14ac:dyDescent="0.25">
      <c r="A8852" s="103">
        <v>2005</v>
      </c>
      <c r="B8852" s="104" t="s">
        <v>338</v>
      </c>
      <c r="C8852" s="105" t="s">
        <v>339</v>
      </c>
      <c r="D8852" s="105" t="s">
        <v>337</v>
      </c>
      <c r="E8852" s="87">
        <f t="shared" si="291"/>
        <v>7.1716756070653345</v>
      </c>
      <c r="F8852" s="69">
        <f t="shared" si="291"/>
        <v>6.9455584258607272</v>
      </c>
      <c r="G8852" s="69">
        <f t="shared" si="291"/>
        <v>5.5747123088356929</v>
      </c>
      <c r="H8852" s="69">
        <f t="shared" si="291"/>
        <v>8.8911902676450492</v>
      </c>
      <c r="I8852" s="69">
        <f t="shared" si="291"/>
        <v>7.0736282182443437</v>
      </c>
      <c r="J8852" s="70">
        <f t="shared" si="291"/>
        <v>7.3732888147408611</v>
      </c>
      <c r="K8852" s="118">
        <f>VLOOKUP(B8852,WB.GDP.2005,'WB (WDI)'!$AV$2,FALSE)</f>
        <v>14401.857204424618</v>
      </c>
      <c r="L8852" s="112">
        <f>VLOOKUP($B8852,WB.UNEMP.2005,'WB (WDI)'!$AV$2,FALSE)</f>
        <v>10.079999923706101</v>
      </c>
    </row>
    <row r="8853" spans="1:12" x14ac:dyDescent="0.25">
      <c r="A8853" s="103">
        <v>2005</v>
      </c>
      <c r="B8853" s="104" t="s">
        <v>340</v>
      </c>
      <c r="C8853" s="105" t="s">
        <v>341</v>
      </c>
      <c r="D8853" s="105" t="s">
        <v>337</v>
      </c>
      <c r="E8853" s="87">
        <f t="shared" si="291"/>
        <v>7.390459698207243</v>
      </c>
      <c r="F8853" s="69">
        <f t="shared" si="291"/>
        <v>5.9705561968212084</v>
      </c>
      <c r="G8853" s="69">
        <f t="shared" si="291"/>
        <v>6.2720641183740016</v>
      </c>
      <c r="H8853" s="69">
        <f t="shared" si="291"/>
        <v>9.0465736818007496</v>
      </c>
      <c r="I8853" s="69">
        <f t="shared" si="291"/>
        <v>8.1563552217103013</v>
      </c>
      <c r="J8853" s="70">
        <f t="shared" si="291"/>
        <v>7.5067492723299543</v>
      </c>
      <c r="K8853" s="118">
        <f>VLOOKUP(B8853,WB.GDP.2005,'WB (WDI)'!$AV$2,FALSE)</f>
        <v>30481.469828548572</v>
      </c>
      <c r="L8853" s="112">
        <f>VLOOKUP($B8853,WB.UNEMP.2005,'WB (WDI)'!$AV$2,FALSE)</f>
        <v>7.9299998283386204</v>
      </c>
    </row>
    <row r="8854" spans="1:12" x14ac:dyDescent="0.25">
      <c r="A8854" s="103">
        <v>2005</v>
      </c>
      <c r="B8854" s="104" t="s">
        <v>342</v>
      </c>
      <c r="C8854" s="105" t="s">
        <v>343</v>
      </c>
      <c r="D8854" s="105" t="s">
        <v>337</v>
      </c>
      <c r="E8854" s="87">
        <f t="shared" ref="E8854:J8863" si="292">IF(ISNUMBER(VLOOKUP($B8854,EFW.2005,3,FALSE))=TRUE,VLOOKUP($B8854,EFW.2005,E$2,FALSE),NA())</f>
        <v>7.4525164139015114</v>
      </c>
      <c r="F8854" s="69">
        <f t="shared" si="292"/>
        <v>5.7193537399874623</v>
      </c>
      <c r="G8854" s="69">
        <f t="shared" si="292"/>
        <v>6.515536576182793</v>
      </c>
      <c r="H8854" s="69">
        <f t="shared" si="292"/>
        <v>9.4410836928526827</v>
      </c>
      <c r="I8854" s="69">
        <f t="shared" si="292"/>
        <v>8.1473284223751605</v>
      </c>
      <c r="J8854" s="70">
        <f t="shared" si="292"/>
        <v>7.4392796381094648</v>
      </c>
      <c r="K8854" s="118">
        <f>VLOOKUP(B8854,WB.GDP.2005,'WB (WDI)'!$AV$2,FALSE)</f>
        <v>24433.554955526201</v>
      </c>
      <c r="L8854" s="112">
        <f>VLOOKUP($B8854,WB.UNEMP.2005,'WB (WDI)'!$AV$2,FALSE)</f>
        <v>7.1900000572204599</v>
      </c>
    </row>
    <row r="8855" spans="1:12" x14ac:dyDescent="0.25">
      <c r="A8855" s="103">
        <v>2005</v>
      </c>
      <c r="B8855" s="104" t="s">
        <v>344</v>
      </c>
      <c r="C8855" s="105" t="s">
        <v>345</v>
      </c>
      <c r="D8855" s="105" t="s">
        <v>337</v>
      </c>
      <c r="E8855" s="87">
        <f t="shared" si="292"/>
        <v>6.9909218377859137</v>
      </c>
      <c r="F8855" s="69">
        <f t="shared" si="292"/>
        <v>5.4540918339906579</v>
      </c>
      <c r="G8855" s="69">
        <f t="shared" si="292"/>
        <v>5.9647323995810684</v>
      </c>
      <c r="H8855" s="69">
        <f t="shared" si="292"/>
        <v>9.2662335388023287</v>
      </c>
      <c r="I8855" s="69">
        <f t="shared" si="292"/>
        <v>7.1802965835190165</v>
      </c>
      <c r="J8855" s="70">
        <f t="shared" si="292"/>
        <v>7.0892548330364988</v>
      </c>
      <c r="K8855" s="118">
        <f>VLOOKUP(B8855,WB.GDP.2005,'WB (WDI)'!$AV$2,FALSE)</f>
        <v>18997.9392297003</v>
      </c>
      <c r="L8855" s="112">
        <f>VLOOKUP($B8855,WB.UNEMP.2005,'WB (WDI)'!$AV$2,FALSE)</f>
        <v>17.75</v>
      </c>
    </row>
    <row r="8856" spans="1:12" x14ac:dyDescent="0.25">
      <c r="A8856" s="103">
        <v>2005</v>
      </c>
      <c r="B8856" s="104" t="s">
        <v>346</v>
      </c>
      <c r="C8856" s="105" t="s">
        <v>347</v>
      </c>
      <c r="D8856" s="105" t="s">
        <v>337</v>
      </c>
      <c r="E8856" s="87">
        <f t="shared" si="292"/>
        <v>6.5593095123558527</v>
      </c>
      <c r="F8856" s="69">
        <f t="shared" si="292"/>
        <v>7.2528917584970873</v>
      </c>
      <c r="G8856" s="69">
        <f t="shared" si="292"/>
        <v>5.4434928918994503</v>
      </c>
      <c r="H8856" s="69">
        <f t="shared" si="292"/>
        <v>6.6486150814859251</v>
      </c>
      <c r="I8856" s="69">
        <f t="shared" si="292"/>
        <v>6.5208847960805327</v>
      </c>
      <c r="J8856" s="70">
        <f t="shared" si="292"/>
        <v>6.9306630338162636</v>
      </c>
      <c r="K8856" s="118">
        <f>VLOOKUP(B8856,WB.GDP.2005,'WB (WDI)'!$AV$2,FALSE)</f>
        <v>7231.3284222152815</v>
      </c>
      <c r="L8856" s="112">
        <f>VLOOKUP($B8856,WB.UNEMP.2005,'WB (WDI)'!$AV$2,FALSE)</f>
        <v>7.28999996185303</v>
      </c>
    </row>
    <row r="8857" spans="1:12" x14ac:dyDescent="0.25">
      <c r="A8857" s="103">
        <v>2005</v>
      </c>
      <c r="B8857" s="104" t="s">
        <v>348</v>
      </c>
      <c r="C8857" s="105" t="s">
        <v>349</v>
      </c>
      <c r="D8857" s="105" t="s">
        <v>337</v>
      </c>
      <c r="E8857" s="87">
        <f t="shared" si="292"/>
        <v>7.2774758256469481</v>
      </c>
      <c r="F8857" s="69">
        <f t="shared" si="292"/>
        <v>7.7331418908768033</v>
      </c>
      <c r="G8857" s="69">
        <f t="shared" si="292"/>
        <v>5.6827435230212657</v>
      </c>
      <c r="H8857" s="69">
        <f t="shared" si="292"/>
        <v>8.2984069220356798</v>
      </c>
      <c r="I8857" s="69">
        <f t="shared" si="292"/>
        <v>8.0022159784135667</v>
      </c>
      <c r="J8857" s="70">
        <f t="shared" si="292"/>
        <v>6.6708708138874266</v>
      </c>
      <c r="K8857" s="118">
        <f>VLOOKUP(B8857,WB.GDP.2005,'WB (WDI)'!$AV$2,FALSE)</f>
        <v>16824.178126898703</v>
      </c>
      <c r="L8857" s="112">
        <f>VLOOKUP($B8857,WB.UNEMP.2005,'WB (WDI)'!$AV$2,FALSE)</f>
        <v>7.1700000762939498</v>
      </c>
    </row>
    <row r="8858" spans="1:12" x14ac:dyDescent="0.25">
      <c r="A8858" s="103">
        <v>2005</v>
      </c>
      <c r="B8858" s="104" t="s">
        <v>350</v>
      </c>
      <c r="C8858" s="105" t="s">
        <v>351</v>
      </c>
      <c r="D8858" s="105" t="s">
        <v>337</v>
      </c>
      <c r="E8858" s="87">
        <f t="shared" si="292"/>
        <v>6.0548358658362424</v>
      </c>
      <c r="F8858" s="69">
        <f t="shared" si="292"/>
        <v>6.3191837351362725</v>
      </c>
      <c r="G8858" s="69">
        <f t="shared" si="292"/>
        <v>5.3061888471913949</v>
      </c>
      <c r="H8858" s="69">
        <f t="shared" si="292"/>
        <v>6.6873821667811679</v>
      </c>
      <c r="I8858" s="69">
        <f t="shared" si="292"/>
        <v>5.753215431460057</v>
      </c>
      <c r="J8858" s="70">
        <f t="shared" si="292"/>
        <v>6.2082091486123234</v>
      </c>
      <c r="K8858" s="118">
        <f>VLOOKUP(B8858,WB.GDP.2005,'WB (WDI)'!$AV$2,FALSE)</f>
        <v>20104.300165571</v>
      </c>
      <c r="L8858" s="112">
        <f>VLOOKUP($B8858,WB.UNEMP.2005,'WB (WDI)'!$AV$2,FALSE)</f>
        <v>7.1199998855590803</v>
      </c>
    </row>
    <row r="8859" spans="1:12" x14ac:dyDescent="0.25">
      <c r="A8859" s="103">
        <v>2005</v>
      </c>
      <c r="B8859" s="104" t="s">
        <v>352</v>
      </c>
      <c r="C8859" s="105" t="s">
        <v>353</v>
      </c>
      <c r="D8859" s="105" t="s">
        <v>337</v>
      </c>
      <c r="E8859" s="87">
        <f t="shared" si="292"/>
        <v>7.6686646465737072</v>
      </c>
      <c r="F8859" s="69">
        <f t="shared" si="292"/>
        <v>6.8364950397472537</v>
      </c>
      <c r="G8859" s="69">
        <f t="shared" si="292"/>
        <v>6.6681199557935207</v>
      </c>
      <c r="H8859" s="69">
        <f t="shared" si="292"/>
        <v>9.1475016785534713</v>
      </c>
      <c r="I8859" s="69">
        <f t="shared" si="292"/>
        <v>7.8413455020767397</v>
      </c>
      <c r="J8859" s="70">
        <f t="shared" si="292"/>
        <v>7.8498610566975513</v>
      </c>
      <c r="K8859" s="118">
        <f>VLOOKUP(B8859,WB.GDP.2005,'WB (WDI)'!$AV$2,FALSE)</f>
        <v>20136.282705494519</v>
      </c>
      <c r="L8859" s="112">
        <f>VLOOKUP($B8859,WB.UNEMP.2005,'WB (WDI)'!$AV$2,FALSE)</f>
        <v>16.2600002288818</v>
      </c>
    </row>
    <row r="8860" spans="1:12" x14ac:dyDescent="0.25">
      <c r="A8860" s="103">
        <v>2005</v>
      </c>
      <c r="B8860" s="104" t="s">
        <v>354</v>
      </c>
      <c r="C8860" s="105" t="s">
        <v>355</v>
      </c>
      <c r="D8860" s="105" t="s">
        <v>337</v>
      </c>
      <c r="E8860" s="87">
        <f t="shared" si="292"/>
        <v>5.7973005163242828</v>
      </c>
      <c r="F8860" s="69">
        <f t="shared" si="292"/>
        <v>6.534840129386029</v>
      </c>
      <c r="G8860" s="69">
        <f t="shared" si="292"/>
        <v>5.2730571133902213</v>
      </c>
      <c r="H8860" s="69">
        <f t="shared" si="292"/>
        <v>4.8774191529772413</v>
      </c>
      <c r="I8860" s="69">
        <f t="shared" si="292"/>
        <v>5.9585738927048268</v>
      </c>
      <c r="J8860" s="70">
        <f t="shared" si="292"/>
        <v>6.3426122931630999</v>
      </c>
      <c r="K8860" s="118">
        <f>VLOOKUP(B8860,WB.GDP.2005,'WB (WDI)'!$AV$2,FALSE)</f>
        <v>10957.558275678301</v>
      </c>
      <c r="L8860" s="112">
        <f>VLOOKUP($B8860,WB.UNEMP.2005,'WB (WDI)'!$AV$2,FALSE)</f>
        <v>7.1799998283386204</v>
      </c>
    </row>
    <row r="8861" spans="1:12" x14ac:dyDescent="0.25">
      <c r="A8861" s="103">
        <v>2005</v>
      </c>
      <c r="B8861" s="104" t="s">
        <v>356</v>
      </c>
      <c r="C8861" s="105" t="s">
        <v>357</v>
      </c>
      <c r="D8861" s="105" t="s">
        <v>337</v>
      </c>
      <c r="E8861" s="87" t="e">
        <f t="shared" si="292"/>
        <v>#N/A</v>
      </c>
      <c r="F8861" s="69" t="e">
        <f t="shared" si="292"/>
        <v>#N/A</v>
      </c>
      <c r="G8861" s="69" t="e">
        <f t="shared" si="292"/>
        <v>#N/A</v>
      </c>
      <c r="H8861" s="69" t="e">
        <f t="shared" si="292"/>
        <v>#N/A</v>
      </c>
      <c r="I8861" s="69" t="e">
        <f t="shared" si="292"/>
        <v>#N/A</v>
      </c>
      <c r="J8861" s="70" t="e">
        <f t="shared" si="292"/>
        <v>#N/A</v>
      </c>
      <c r="K8861" s="118" t="e">
        <f>VLOOKUP(B8861,WB.GDP.2005,'WB (WDI)'!$AV$2,FALSE)</f>
        <v>#N/A</v>
      </c>
      <c r="L8861" s="112" t="e">
        <f>VLOOKUP($B8861,WB.UNEMP.2005,'WB (WDI)'!$AV$2,FALSE)</f>
        <v>#N/A</v>
      </c>
    </row>
    <row r="8862" spans="1:12" x14ac:dyDescent="0.25">
      <c r="A8862" s="103">
        <v>2005</v>
      </c>
      <c r="B8862" s="104" t="s">
        <v>358</v>
      </c>
      <c r="C8862" s="105" t="s">
        <v>359</v>
      </c>
      <c r="D8862" s="105" t="s">
        <v>337</v>
      </c>
      <c r="E8862" s="87">
        <f t="shared" si="292"/>
        <v>7.9321047496952684</v>
      </c>
      <c r="F8862" s="69">
        <f t="shared" si="292"/>
        <v>4.4009221375636383</v>
      </c>
      <c r="G8862" s="69">
        <f t="shared" si="292"/>
        <v>8.439390929670278</v>
      </c>
      <c r="H8862" s="69">
        <f t="shared" si="292"/>
        <v>9.4919775434108633</v>
      </c>
      <c r="I8862" s="69">
        <f t="shared" si="292"/>
        <v>8.6954207244319335</v>
      </c>
      <c r="J8862" s="70">
        <f t="shared" si="292"/>
        <v>8.6328124133996322</v>
      </c>
      <c r="K8862" s="118">
        <f>VLOOKUP(B8862,WB.GDP.2005,'WB (WDI)'!$AV$2,FALSE)</f>
        <v>51647.671675448881</v>
      </c>
      <c r="L8862" s="112">
        <f>VLOOKUP($B8862,WB.UNEMP.2005,'WB (WDI)'!$AV$2,FALSE)</f>
        <v>4.8299999237060502</v>
      </c>
    </row>
    <row r="8863" spans="1:12" x14ac:dyDescent="0.25">
      <c r="A8863" s="103">
        <v>2005</v>
      </c>
      <c r="B8863" s="104" t="s">
        <v>360</v>
      </c>
      <c r="C8863" s="105" t="s">
        <v>361</v>
      </c>
      <c r="D8863" s="105" t="s">
        <v>337</v>
      </c>
      <c r="E8863" s="87">
        <f t="shared" si="292"/>
        <v>8.0441116169710298</v>
      </c>
      <c r="F8863" s="69">
        <f t="shared" si="292"/>
        <v>7.3508946919085218</v>
      </c>
      <c r="G8863" s="69">
        <f t="shared" si="292"/>
        <v>7.0401859828302982</v>
      </c>
      <c r="H8863" s="69">
        <f t="shared" si="292"/>
        <v>9.4311410533484636</v>
      </c>
      <c r="I8863" s="69">
        <f t="shared" si="292"/>
        <v>8.6266189404073756</v>
      </c>
      <c r="J8863" s="70">
        <f t="shared" si="292"/>
        <v>7.771717416360489</v>
      </c>
      <c r="K8863" s="118">
        <f>VLOOKUP(B8863,WB.GDP.2005,'WB (WDI)'!$AV$2,FALSE)</f>
        <v>26168.585667552601</v>
      </c>
      <c r="L8863" s="112">
        <f>VLOOKUP($B8863,WB.UNEMP.2005,'WB (WDI)'!$AV$2,FALSE)</f>
        <v>8.0299997329711896</v>
      </c>
    </row>
    <row r="8864" spans="1:12" x14ac:dyDescent="0.25">
      <c r="A8864" s="103">
        <v>2005</v>
      </c>
      <c r="B8864" s="104" t="s">
        <v>362</v>
      </c>
      <c r="C8864" s="105" t="s">
        <v>363</v>
      </c>
      <c r="D8864" s="105" t="s">
        <v>337</v>
      </c>
      <c r="E8864" s="87" t="e">
        <f t="shared" ref="E8864:J8873" si="293">IF(ISNUMBER(VLOOKUP($B8864,EFW.2005,3,FALSE))=TRUE,VLOOKUP($B8864,EFW.2005,E$2,FALSE),NA())</f>
        <v>#N/A</v>
      </c>
      <c r="F8864" s="69" t="e">
        <f t="shared" si="293"/>
        <v>#N/A</v>
      </c>
      <c r="G8864" s="69" t="e">
        <f t="shared" si="293"/>
        <v>#N/A</v>
      </c>
      <c r="H8864" s="69" t="e">
        <f t="shared" si="293"/>
        <v>#N/A</v>
      </c>
      <c r="I8864" s="69" t="e">
        <f t="shared" si="293"/>
        <v>#N/A</v>
      </c>
      <c r="J8864" s="70" t="e">
        <f t="shared" si="293"/>
        <v>#N/A</v>
      </c>
      <c r="K8864" s="118" t="e">
        <f>VLOOKUP(B8864,WB.GDP.2005,'WB (WDI)'!$AV$2,FALSE)</f>
        <v>#N/A</v>
      </c>
      <c r="L8864" s="112" t="e">
        <f>VLOOKUP($B8864,WB.UNEMP.2005,'WB (WDI)'!$AV$2,FALSE)</f>
        <v>#N/A</v>
      </c>
    </row>
    <row r="8865" spans="1:12" x14ac:dyDescent="0.25">
      <c r="A8865" s="103">
        <v>2005</v>
      </c>
      <c r="B8865" s="104" t="s">
        <v>364</v>
      </c>
      <c r="C8865" s="105" t="s">
        <v>365</v>
      </c>
      <c r="D8865" s="105" t="s">
        <v>337</v>
      </c>
      <c r="E8865" s="87">
        <f t="shared" si="293"/>
        <v>7.9240757895761691</v>
      </c>
      <c r="F8865" s="69">
        <f t="shared" si="293"/>
        <v>5.3118281432942407</v>
      </c>
      <c r="G8865" s="69">
        <f t="shared" si="293"/>
        <v>8.3629765516461809</v>
      </c>
      <c r="H8865" s="69">
        <f t="shared" si="293"/>
        <v>9.5779081329322295</v>
      </c>
      <c r="I8865" s="69">
        <f t="shared" si="293"/>
        <v>8.5002485336014573</v>
      </c>
      <c r="J8865" s="70">
        <f t="shared" si="293"/>
        <v>7.8674175864067388</v>
      </c>
      <c r="K8865" s="118">
        <f>VLOOKUP(B8865,WB.GDP.2005,'WB (WDI)'!$AV$2,FALSE)</f>
        <v>44823.080331048288</v>
      </c>
      <c r="L8865" s="112">
        <f>VLOOKUP($B8865,WB.UNEMP.2005,'WB (WDI)'!$AV$2,FALSE)</f>
        <v>8.3800001144409197</v>
      </c>
    </row>
    <row r="8866" spans="1:12" x14ac:dyDescent="0.25">
      <c r="A8866" s="103">
        <v>2005</v>
      </c>
      <c r="B8866" s="104" t="s">
        <v>366</v>
      </c>
      <c r="C8866" s="105" t="s">
        <v>367</v>
      </c>
      <c r="D8866" s="105" t="s">
        <v>337</v>
      </c>
      <c r="E8866" s="87" t="e">
        <f t="shared" si="293"/>
        <v>#N/A</v>
      </c>
      <c r="F8866" s="69" t="e">
        <f t="shared" si="293"/>
        <v>#N/A</v>
      </c>
      <c r="G8866" s="69" t="e">
        <f t="shared" si="293"/>
        <v>#N/A</v>
      </c>
      <c r="H8866" s="69" t="e">
        <f t="shared" si="293"/>
        <v>#N/A</v>
      </c>
      <c r="I8866" s="69" t="e">
        <f t="shared" si="293"/>
        <v>#N/A</v>
      </c>
      <c r="J8866" s="70" t="e">
        <f t="shared" si="293"/>
        <v>#N/A</v>
      </c>
      <c r="K8866" s="118" t="e">
        <f>VLOOKUP(B8866,WB.GDP.2005,'WB (WDI)'!$AV$2,FALSE)</f>
        <v>#N/A</v>
      </c>
      <c r="L8866" s="112" t="e">
        <f>VLOOKUP($B8866,WB.UNEMP.2005,'WB (WDI)'!$AV$2,FALSE)</f>
        <v>#N/A</v>
      </c>
    </row>
    <row r="8867" spans="1:12" x14ac:dyDescent="0.25">
      <c r="A8867" s="103">
        <v>2005</v>
      </c>
      <c r="B8867" s="104" t="s">
        <v>368</v>
      </c>
      <c r="C8867" s="105" t="s">
        <v>369</v>
      </c>
      <c r="D8867" s="105" t="s">
        <v>337</v>
      </c>
      <c r="E8867" s="87">
        <f t="shared" si="293"/>
        <v>8.0049231945092814</v>
      </c>
      <c r="F8867" s="69">
        <f t="shared" si="293"/>
        <v>7.1840709825432354</v>
      </c>
      <c r="G8867" s="69">
        <f t="shared" si="293"/>
        <v>8.0890446075850555</v>
      </c>
      <c r="H8867" s="69">
        <f t="shared" si="293"/>
        <v>8.7470733712631059</v>
      </c>
      <c r="I8867" s="69">
        <f t="shared" si="293"/>
        <v>7.1863116430506802</v>
      </c>
      <c r="J8867" s="70">
        <f t="shared" si="293"/>
        <v>8.8181153681043281</v>
      </c>
      <c r="K8867" s="118">
        <f>VLOOKUP(B8867,WB.GDP.2005,'WB (WDI)'!$AV$2,FALSE)</f>
        <v>47249.40110646945</v>
      </c>
      <c r="L8867" s="112">
        <f>VLOOKUP($B8867,WB.UNEMP.2005,'WB (WDI)'!$AV$2,FALSE)</f>
        <v>2.5499999523162802</v>
      </c>
    </row>
    <row r="8868" spans="1:12" x14ac:dyDescent="0.25">
      <c r="A8868" s="103">
        <v>2005</v>
      </c>
      <c r="B8868" s="104" t="s">
        <v>370</v>
      </c>
      <c r="C8868" s="105" t="s">
        <v>371</v>
      </c>
      <c r="D8868" s="105" t="s">
        <v>337</v>
      </c>
      <c r="E8868" s="87">
        <f t="shared" si="293"/>
        <v>8.2633833176624805</v>
      </c>
      <c r="F8868" s="69">
        <f t="shared" si="293"/>
        <v>6.9083871650879347</v>
      </c>
      <c r="G8868" s="69">
        <f t="shared" si="293"/>
        <v>7.523244614462965</v>
      </c>
      <c r="H8868" s="69">
        <f t="shared" si="293"/>
        <v>9.6546039697750636</v>
      </c>
      <c r="I8868" s="69">
        <f t="shared" si="293"/>
        <v>8.9886477418950221</v>
      </c>
      <c r="J8868" s="70">
        <f t="shared" si="293"/>
        <v>8.2420330970914133</v>
      </c>
      <c r="K8868" s="118">
        <f>VLOOKUP(B8868,WB.GDP.2005,'WB (WDI)'!$AV$2,FALSE)</f>
        <v>56862.732914214575</v>
      </c>
      <c r="L8868" s="112">
        <f>VLOOKUP($B8868,WB.UNEMP.2005,'WB (WDI)'!$AV$2,FALSE)</f>
        <v>4.3400001525878897</v>
      </c>
    </row>
    <row r="8869" spans="1:12" x14ac:dyDescent="0.25">
      <c r="A8869" s="103">
        <v>2005</v>
      </c>
      <c r="B8869" s="104" t="s">
        <v>372</v>
      </c>
      <c r="C8869" s="105" t="s">
        <v>373</v>
      </c>
      <c r="D8869" s="105" t="s">
        <v>337</v>
      </c>
      <c r="E8869" s="87" t="e">
        <f t="shared" si="293"/>
        <v>#N/A</v>
      </c>
      <c r="F8869" s="69" t="e">
        <f t="shared" si="293"/>
        <v>#N/A</v>
      </c>
      <c r="G8869" s="69" t="e">
        <f t="shared" si="293"/>
        <v>#N/A</v>
      </c>
      <c r="H8869" s="69" t="e">
        <f t="shared" si="293"/>
        <v>#N/A</v>
      </c>
      <c r="I8869" s="69" t="e">
        <f t="shared" si="293"/>
        <v>#N/A</v>
      </c>
      <c r="J8869" s="70" t="e">
        <f t="shared" si="293"/>
        <v>#N/A</v>
      </c>
      <c r="K8869" s="118" t="e">
        <f>VLOOKUP(B8869,WB.GDP.2005,'WB (WDI)'!$AV$2,FALSE)</f>
        <v>#N/A</v>
      </c>
      <c r="L8869" s="112" t="e">
        <f>VLOOKUP($B8869,WB.UNEMP.2005,'WB (WDI)'!$AV$2,FALSE)</f>
        <v>#N/A</v>
      </c>
    </row>
    <row r="8870" spans="1:12" x14ac:dyDescent="0.25">
      <c r="A8870" s="103">
        <v>2005</v>
      </c>
      <c r="B8870" s="104" t="s">
        <v>374</v>
      </c>
      <c r="C8870" s="105" t="s">
        <v>375</v>
      </c>
      <c r="D8870" s="105" t="s">
        <v>337</v>
      </c>
      <c r="E8870" s="87" t="e">
        <f t="shared" si="293"/>
        <v>#N/A</v>
      </c>
      <c r="F8870" s="69" t="e">
        <f t="shared" si="293"/>
        <v>#N/A</v>
      </c>
      <c r="G8870" s="69" t="e">
        <f t="shared" si="293"/>
        <v>#N/A</v>
      </c>
      <c r="H8870" s="69" t="e">
        <f t="shared" si="293"/>
        <v>#N/A</v>
      </c>
      <c r="I8870" s="69" t="e">
        <f t="shared" si="293"/>
        <v>#N/A</v>
      </c>
      <c r="J8870" s="70" t="e">
        <f t="shared" si="293"/>
        <v>#N/A</v>
      </c>
      <c r="K8870" s="118" t="e">
        <f>VLOOKUP(B8870,WB.GDP.2005,'WB (WDI)'!$AV$2,FALSE)</f>
        <v>#N/A</v>
      </c>
      <c r="L8870" s="112" t="e">
        <f>VLOOKUP($B8870,WB.UNEMP.2005,'WB (WDI)'!$AV$2,FALSE)</f>
        <v>#N/A</v>
      </c>
    </row>
    <row r="8871" spans="1:12" x14ac:dyDescent="0.25">
      <c r="A8871" s="103">
        <v>2005</v>
      </c>
      <c r="B8871" s="104" t="s">
        <v>376</v>
      </c>
      <c r="C8871" s="105" t="s">
        <v>377</v>
      </c>
      <c r="D8871" s="105" t="s">
        <v>337</v>
      </c>
      <c r="E8871" s="87">
        <f t="shared" si="293"/>
        <v>7.7682023034024086</v>
      </c>
      <c r="F8871" s="69">
        <f t="shared" si="293"/>
        <v>7.5695031170720828</v>
      </c>
      <c r="G8871" s="69">
        <f t="shared" si="293"/>
        <v>6.8335317021662236</v>
      </c>
      <c r="H8871" s="69">
        <f t="shared" si="293"/>
        <v>8.6784001623242979</v>
      </c>
      <c r="I8871" s="69">
        <f t="shared" si="293"/>
        <v>8.406489836360576</v>
      </c>
      <c r="J8871" s="70">
        <f t="shared" si="293"/>
        <v>7.3530866990888635</v>
      </c>
      <c r="K8871" s="118">
        <f>VLOOKUP(B8871,WB.GDP.2005,'WB (WDI)'!$AV$2,FALSE)</f>
        <v>20240.229101843237</v>
      </c>
      <c r="L8871" s="112">
        <f>VLOOKUP($B8871,WB.UNEMP.2005,'WB (WDI)'!$AV$2,FALSE)</f>
        <v>10.0299997329712</v>
      </c>
    </row>
    <row r="8872" spans="1:12" x14ac:dyDescent="0.25">
      <c r="A8872" s="103">
        <v>2005</v>
      </c>
      <c r="B8872" s="104" t="s">
        <v>378</v>
      </c>
      <c r="C8872" s="105" t="s">
        <v>379</v>
      </c>
      <c r="D8872" s="105" t="s">
        <v>337</v>
      </c>
      <c r="E8872" s="87">
        <f t="shared" si="293"/>
        <v>7.6909767343086575</v>
      </c>
      <c r="F8872" s="69">
        <f t="shared" si="293"/>
        <v>7.1996315842828364</v>
      </c>
      <c r="G8872" s="69">
        <f t="shared" si="293"/>
        <v>6.7735985050693746</v>
      </c>
      <c r="H8872" s="69">
        <f t="shared" si="293"/>
        <v>8.8349534351599956</v>
      </c>
      <c r="I8872" s="69">
        <f t="shared" si="293"/>
        <v>8.3203320570827728</v>
      </c>
      <c r="J8872" s="70">
        <f t="shared" si="293"/>
        <v>7.326368089948307</v>
      </c>
      <c r="K8872" s="118">
        <f>VLOOKUP(B8872,WB.GDP.2005,'WB (WDI)'!$AV$2,FALSE)</f>
        <v>21120.450223754702</v>
      </c>
      <c r="L8872" s="112">
        <f>VLOOKUP($B8872,WB.UNEMP.2005,'WB (WDI)'!$AV$2,FALSE)</f>
        <v>8.3299999237060494</v>
      </c>
    </row>
    <row r="8873" spans="1:12" x14ac:dyDescent="0.25">
      <c r="A8873" s="103">
        <v>2005</v>
      </c>
      <c r="B8873" s="104" t="s">
        <v>380</v>
      </c>
      <c r="C8873" s="105" t="s">
        <v>381</v>
      </c>
      <c r="D8873" s="105" t="s">
        <v>337</v>
      </c>
      <c r="E8873" s="87">
        <f t="shared" si="293"/>
        <v>7.698720266694127</v>
      </c>
      <c r="F8873" s="69">
        <f t="shared" si="293"/>
        <v>5.7510046203017113</v>
      </c>
      <c r="G8873" s="69">
        <f t="shared" si="293"/>
        <v>8.4862720722233593</v>
      </c>
      <c r="H8873" s="69">
        <f t="shared" si="293"/>
        <v>9.1970423953677383</v>
      </c>
      <c r="I8873" s="69">
        <f t="shared" si="293"/>
        <v>7.5955206398926229</v>
      </c>
      <c r="J8873" s="70">
        <f t="shared" si="293"/>
        <v>7.4637616056852041</v>
      </c>
      <c r="K8873" s="118">
        <f>VLOOKUP(B8873,WB.GDP.2005,'WB (WDI)'!$AV$2,FALSE)</f>
        <v>62067.970710271264</v>
      </c>
      <c r="L8873" s="112">
        <f>VLOOKUP($B8873,WB.UNEMP.2005,'WB (WDI)'!$AV$2,FALSE)</f>
        <v>4.3800001144409197</v>
      </c>
    </row>
    <row r="8874" spans="1:12" x14ac:dyDescent="0.25">
      <c r="A8874" s="103">
        <v>2005</v>
      </c>
      <c r="B8874" s="104"/>
      <c r="C8874" s="105" t="s">
        <v>382</v>
      </c>
      <c r="D8874" s="105" t="s">
        <v>337</v>
      </c>
      <c r="E8874" s="87" t="e">
        <f t="shared" ref="E8874:J8883" si="294">IF(ISNUMBER(VLOOKUP($B8874,EFW.2005,3,FALSE))=TRUE,VLOOKUP($B8874,EFW.2005,E$2,FALSE),NA())</f>
        <v>#N/A</v>
      </c>
      <c r="F8874" s="69" t="e">
        <f t="shared" si="294"/>
        <v>#N/A</v>
      </c>
      <c r="G8874" s="69" t="e">
        <f t="shared" si="294"/>
        <v>#N/A</v>
      </c>
      <c r="H8874" s="69" t="e">
        <f t="shared" si="294"/>
        <v>#N/A</v>
      </c>
      <c r="I8874" s="69" t="e">
        <f t="shared" si="294"/>
        <v>#N/A</v>
      </c>
      <c r="J8874" s="70" t="e">
        <f t="shared" si="294"/>
        <v>#N/A</v>
      </c>
      <c r="K8874" s="118" t="e">
        <f>VLOOKUP(B8874,WB.GDP.2005,'WB (WDI)'!$AV$2,FALSE)</f>
        <v>#N/A</v>
      </c>
      <c r="L8874" s="112" t="e">
        <f>VLOOKUP($B8874,WB.UNEMP.2005,'WB (WDI)'!$AV$2,FALSE)</f>
        <v>#N/A</v>
      </c>
    </row>
    <row r="8875" spans="1:12" x14ac:dyDescent="0.25">
      <c r="A8875" s="103">
        <v>2005</v>
      </c>
      <c r="B8875" s="104" t="s">
        <v>383</v>
      </c>
      <c r="C8875" s="105" t="s">
        <v>384</v>
      </c>
      <c r="D8875" s="105" t="s">
        <v>337</v>
      </c>
      <c r="E8875" s="87" t="e">
        <f t="shared" si="294"/>
        <v>#N/A</v>
      </c>
      <c r="F8875" s="69" t="e">
        <f t="shared" si="294"/>
        <v>#N/A</v>
      </c>
      <c r="G8875" s="69" t="e">
        <f t="shared" si="294"/>
        <v>#N/A</v>
      </c>
      <c r="H8875" s="69" t="e">
        <f t="shared" si="294"/>
        <v>#N/A</v>
      </c>
      <c r="I8875" s="69" t="e">
        <f t="shared" si="294"/>
        <v>#N/A</v>
      </c>
      <c r="J8875" s="70" t="e">
        <f t="shared" si="294"/>
        <v>#N/A</v>
      </c>
      <c r="K8875" s="118" t="e">
        <f>VLOOKUP(B8875,WB.GDP.2005,'WB (WDI)'!$AV$2,FALSE)</f>
        <v>#N/A</v>
      </c>
      <c r="L8875" s="112" t="e">
        <f>VLOOKUP($B8875,WB.UNEMP.2005,'WB (WDI)'!$AV$2,FALSE)</f>
        <v>#N/A</v>
      </c>
    </row>
    <row r="8876" spans="1:12" x14ac:dyDescent="0.25">
      <c r="A8876" s="103">
        <v>2005</v>
      </c>
      <c r="B8876" s="104" t="s">
        <v>385</v>
      </c>
      <c r="C8876" s="105" t="s">
        <v>386</v>
      </c>
      <c r="D8876" s="105" t="s">
        <v>337</v>
      </c>
      <c r="E8876" s="87">
        <f t="shared" si="294"/>
        <v>7.6940638146653964</v>
      </c>
      <c r="F8876" s="69">
        <f t="shared" si="294"/>
        <v>4.8195587738837107</v>
      </c>
      <c r="G8876" s="69">
        <f t="shared" si="294"/>
        <v>7.8077422961187661</v>
      </c>
      <c r="H8876" s="69">
        <f t="shared" si="294"/>
        <v>9.7102440737028601</v>
      </c>
      <c r="I8876" s="69">
        <f t="shared" si="294"/>
        <v>8.3987464040907316</v>
      </c>
      <c r="J8876" s="70">
        <f t="shared" si="294"/>
        <v>7.7340275255309123</v>
      </c>
      <c r="K8876" s="118">
        <f>VLOOKUP(B8876,WB.GDP.2005,'WB (WDI)'!$AV$2,FALSE)</f>
        <v>45585.396600173051</v>
      </c>
      <c r="L8876" s="112">
        <f>VLOOKUP($B8876,WB.UNEMP.2005,'WB (WDI)'!$AV$2,FALSE)</f>
        <v>7.4899997711181596</v>
      </c>
    </row>
    <row r="8877" spans="1:12" x14ac:dyDescent="0.25">
      <c r="A8877" s="103">
        <v>2005</v>
      </c>
      <c r="B8877" s="104" t="s">
        <v>387</v>
      </c>
      <c r="C8877" s="105" t="s">
        <v>648</v>
      </c>
      <c r="D8877" s="105" t="s">
        <v>337</v>
      </c>
      <c r="E8877" s="87">
        <f t="shared" si="294"/>
        <v>8.3487417273052991</v>
      </c>
      <c r="F8877" s="69">
        <f t="shared" si="294"/>
        <v>6.9227558964566409</v>
      </c>
      <c r="G8877" s="69">
        <f t="shared" si="294"/>
        <v>7.9129769712520241</v>
      </c>
      <c r="H8877" s="69">
        <f t="shared" si="294"/>
        <v>9.4491263539788388</v>
      </c>
      <c r="I8877" s="69">
        <f t="shared" si="294"/>
        <v>8.9042592921116412</v>
      </c>
      <c r="J8877" s="70">
        <f t="shared" si="294"/>
        <v>8.5545901227273511</v>
      </c>
      <c r="K8877" s="118">
        <f>VLOOKUP(B8877,WB.GDP.2005,'WB (WDI)'!$AV$2,FALSE)</f>
        <v>42721.583675498863</v>
      </c>
      <c r="L8877" s="112">
        <f>VLOOKUP($B8877,WB.UNEMP.2005,'WB (WDI)'!$AV$2,FALSE)</f>
        <v>4.75</v>
      </c>
    </row>
    <row r="8878" spans="1:12" x14ac:dyDescent="0.25">
      <c r="A8878" s="103">
        <v>2005</v>
      </c>
      <c r="B8878" s="104" t="s">
        <v>388</v>
      </c>
      <c r="C8878" s="105" t="s">
        <v>389</v>
      </c>
      <c r="D8878" s="105" t="s">
        <v>337</v>
      </c>
      <c r="E8878" s="87">
        <f t="shared" si="294"/>
        <v>7.1306479410216017</v>
      </c>
      <c r="F8878" s="69">
        <f t="shared" si="294"/>
        <v>8.3051579009688439</v>
      </c>
      <c r="G8878" s="69">
        <f t="shared" si="294"/>
        <v>5.2737226745553407</v>
      </c>
      <c r="H8878" s="69">
        <f t="shared" si="294"/>
        <v>9.6401241897243306</v>
      </c>
      <c r="I8878" s="69">
        <f t="shared" si="294"/>
        <v>6.2560265700122706</v>
      </c>
      <c r="J8878" s="70">
        <f t="shared" si="294"/>
        <v>6.1782083698472219</v>
      </c>
      <c r="K8878" s="118">
        <f>VLOOKUP(B8878,WB.GDP.2005,'WB (WDI)'!$AV$2,FALSE)</f>
        <v>8066.5574454687558</v>
      </c>
      <c r="L8878" s="112">
        <f>VLOOKUP($B8878,WB.UNEMP.2005,'WB (WDI)'!$AV$2,FALSE)</f>
        <v>16.399999618530298</v>
      </c>
    </row>
    <row r="8879" spans="1:12" x14ac:dyDescent="0.25">
      <c r="A8879" s="103">
        <v>2005</v>
      </c>
      <c r="B8879" s="104" t="s">
        <v>390</v>
      </c>
      <c r="C8879" s="105" t="s">
        <v>391</v>
      </c>
      <c r="D8879" s="105" t="s">
        <v>337</v>
      </c>
      <c r="E8879" s="87" t="e">
        <f t="shared" si="294"/>
        <v>#N/A</v>
      </c>
      <c r="F8879" s="69" t="e">
        <f t="shared" si="294"/>
        <v>#N/A</v>
      </c>
      <c r="G8879" s="69" t="e">
        <f t="shared" si="294"/>
        <v>#N/A</v>
      </c>
      <c r="H8879" s="69" t="e">
        <f t="shared" si="294"/>
        <v>#N/A</v>
      </c>
      <c r="I8879" s="69" t="e">
        <f t="shared" si="294"/>
        <v>#N/A</v>
      </c>
      <c r="J8879" s="70" t="e">
        <f t="shared" si="294"/>
        <v>#N/A</v>
      </c>
      <c r="K8879" s="118" t="e">
        <f>VLOOKUP(B8879,WB.GDP.2005,'WB (WDI)'!$AV$2,FALSE)</f>
        <v>#N/A</v>
      </c>
      <c r="L8879" s="112" t="e">
        <f>VLOOKUP($B8879,WB.UNEMP.2005,'WB (WDI)'!$AV$2,FALSE)</f>
        <v>#N/A</v>
      </c>
    </row>
    <row r="8880" spans="1:12" x14ac:dyDescent="0.25">
      <c r="A8880" s="103">
        <v>2005</v>
      </c>
      <c r="B8880" s="104" t="s">
        <v>392</v>
      </c>
      <c r="C8880" s="105" t="s">
        <v>393</v>
      </c>
      <c r="D8880" s="105" t="s">
        <v>337</v>
      </c>
      <c r="E8880" s="87">
        <f t="shared" si="294"/>
        <v>6.4878337059042313</v>
      </c>
      <c r="F8880" s="69">
        <f t="shared" si="294"/>
        <v>5.9114004274282292</v>
      </c>
      <c r="G8880" s="69">
        <f t="shared" si="294"/>
        <v>4.4801242538682526</v>
      </c>
      <c r="H8880" s="69">
        <f t="shared" si="294"/>
        <v>8.4240154981891155</v>
      </c>
      <c r="I8880" s="69">
        <f t="shared" si="294"/>
        <v>6.8457040265616111</v>
      </c>
      <c r="J8880" s="70">
        <f t="shared" si="294"/>
        <v>6.7779243234739468</v>
      </c>
      <c r="K8880" s="118">
        <f>VLOOKUP(B8880,WB.GDP.2005,'WB (WDI)'!$AV$2,FALSE)</f>
        <v>9380.8131810959731</v>
      </c>
      <c r="L8880" s="112">
        <f>VLOOKUP($B8880,WB.UNEMP.2005,'WB (WDI)'!$AV$2,FALSE)</f>
        <v>30.399999618530298</v>
      </c>
    </row>
    <row r="8881" spans="1:12" x14ac:dyDescent="0.25">
      <c r="A8881" s="103">
        <v>2005</v>
      </c>
      <c r="B8881" s="104" t="s">
        <v>394</v>
      </c>
      <c r="C8881" s="105" t="s">
        <v>395</v>
      </c>
      <c r="D8881" s="105" t="s">
        <v>337</v>
      </c>
      <c r="E8881" s="87">
        <f t="shared" si="294"/>
        <v>6.583122725939643</v>
      </c>
      <c r="F8881" s="69">
        <f t="shared" si="294"/>
        <v>4.8429256990415075</v>
      </c>
      <c r="G8881" s="69">
        <f t="shared" si="294"/>
        <v>5.4224860784358189</v>
      </c>
      <c r="H8881" s="69">
        <f t="shared" si="294"/>
        <v>8.2049758881099866</v>
      </c>
      <c r="I8881" s="69">
        <f t="shared" si="294"/>
        <v>7.5730947459107272</v>
      </c>
      <c r="J8881" s="70">
        <f t="shared" si="294"/>
        <v>6.8721312182001784</v>
      </c>
      <c r="K8881" s="118">
        <f>VLOOKUP(B8881,WB.GDP.2005,'WB (WDI)'!$AV$2,FALSE)</f>
        <v>23613.884377104427</v>
      </c>
      <c r="L8881" s="112">
        <f>VLOOKUP($B8881,WB.UNEMP.2005,'WB (WDI)'!$AV$2,FALSE)</f>
        <v>12.6000003814697</v>
      </c>
    </row>
    <row r="8882" spans="1:12" x14ac:dyDescent="0.25">
      <c r="A8882" s="103">
        <v>2005</v>
      </c>
      <c r="B8882" s="104" t="s">
        <v>396</v>
      </c>
      <c r="C8882" s="105" t="s">
        <v>397</v>
      </c>
      <c r="D8882" s="105" t="s">
        <v>337</v>
      </c>
      <c r="E8882" s="87" t="e">
        <f t="shared" si="294"/>
        <v>#N/A</v>
      </c>
      <c r="F8882" s="69" t="e">
        <f t="shared" si="294"/>
        <v>#N/A</v>
      </c>
      <c r="G8882" s="69" t="e">
        <f t="shared" si="294"/>
        <v>#N/A</v>
      </c>
      <c r="H8882" s="69" t="e">
        <f t="shared" si="294"/>
        <v>#N/A</v>
      </c>
      <c r="I8882" s="69" t="e">
        <f t="shared" si="294"/>
        <v>#N/A</v>
      </c>
      <c r="J8882" s="70" t="e">
        <f t="shared" si="294"/>
        <v>#N/A</v>
      </c>
      <c r="K8882" s="118" t="e">
        <f>VLOOKUP(B8882,WB.GDP.2005,'WB (WDI)'!$AV$2,FALSE)</f>
        <v>#N/A</v>
      </c>
      <c r="L8882" s="112" t="e">
        <f>VLOOKUP($B8882,WB.UNEMP.2005,'WB (WDI)'!$AV$2,FALSE)</f>
        <v>#N/A</v>
      </c>
    </row>
    <row r="8883" spans="1:12" x14ac:dyDescent="0.25">
      <c r="A8883" s="103">
        <v>2005</v>
      </c>
      <c r="B8883" s="104" t="s">
        <v>398</v>
      </c>
      <c r="C8883" s="105" t="s">
        <v>399</v>
      </c>
      <c r="D8883" s="105" t="s">
        <v>337</v>
      </c>
      <c r="E8883" s="87">
        <f t="shared" si="294"/>
        <v>7.3939345227271245</v>
      </c>
      <c r="F8883" s="69">
        <f t="shared" si="294"/>
        <v>6.6718197232479071</v>
      </c>
      <c r="G8883" s="69">
        <f t="shared" si="294"/>
        <v>6.5251761121097029</v>
      </c>
      <c r="H8883" s="69">
        <f t="shared" si="294"/>
        <v>9.5600989151742048</v>
      </c>
      <c r="I8883" s="69">
        <f t="shared" si="294"/>
        <v>8.0388108698105096</v>
      </c>
      <c r="J8883" s="70">
        <f t="shared" si="294"/>
        <v>6.1737669932932953</v>
      </c>
      <c r="K8883" s="118">
        <f>VLOOKUP(B8883,WB.GDP.2005,'WB (WDI)'!$AV$2,FALSE)</f>
        <v>35124.847540488125</v>
      </c>
      <c r="L8883" s="112">
        <f>VLOOKUP($B8883,WB.UNEMP.2005,'WB (WDI)'!$AV$2,FALSE)</f>
        <v>9.9899997711181605</v>
      </c>
    </row>
    <row r="8884" spans="1:12" x14ac:dyDescent="0.25">
      <c r="A8884" s="103">
        <v>2005</v>
      </c>
      <c r="B8884" s="104" t="s">
        <v>400</v>
      </c>
      <c r="C8884" s="105" t="s">
        <v>401</v>
      </c>
      <c r="D8884" s="105" t="s">
        <v>337</v>
      </c>
      <c r="E8884" s="87" t="e">
        <f t="shared" ref="E8884:J8893" si="295">IF(ISNUMBER(VLOOKUP($B8884,EFW.2005,3,FALSE))=TRUE,VLOOKUP($B8884,EFW.2005,E$2,FALSE),NA())</f>
        <v>#N/A</v>
      </c>
      <c r="F8884" s="69" t="e">
        <f t="shared" si="295"/>
        <v>#N/A</v>
      </c>
      <c r="G8884" s="69" t="e">
        <f t="shared" si="295"/>
        <v>#N/A</v>
      </c>
      <c r="H8884" s="69" t="e">
        <f t="shared" si="295"/>
        <v>#N/A</v>
      </c>
      <c r="I8884" s="69" t="e">
        <f t="shared" si="295"/>
        <v>#N/A</v>
      </c>
      <c r="J8884" s="70" t="e">
        <f t="shared" si="295"/>
        <v>#N/A</v>
      </c>
      <c r="K8884" s="118" t="e">
        <f>VLOOKUP(B8884,WB.GDP.2005,'WB (WDI)'!$AV$2,FALSE)</f>
        <v>#N/A</v>
      </c>
      <c r="L8884" s="112" t="e">
        <f>VLOOKUP($B8884,WB.UNEMP.2005,'WB (WDI)'!$AV$2,FALSE)</f>
        <v>#N/A</v>
      </c>
    </row>
    <row r="8885" spans="1:12" x14ac:dyDescent="0.25">
      <c r="A8885" s="103">
        <v>2005</v>
      </c>
      <c r="B8885" s="104" t="s">
        <v>402</v>
      </c>
      <c r="C8885" s="105" t="s">
        <v>403</v>
      </c>
      <c r="D8885" s="105" t="s">
        <v>337</v>
      </c>
      <c r="E8885" s="87">
        <f t="shared" si="295"/>
        <v>7.6764130082467599</v>
      </c>
      <c r="F8885" s="69">
        <f t="shared" si="295"/>
        <v>6.6620817335883746</v>
      </c>
      <c r="G8885" s="69">
        <f t="shared" si="295"/>
        <v>6.6343903300881486</v>
      </c>
      <c r="H8885" s="69">
        <f t="shared" si="295"/>
        <v>9.5213758524934242</v>
      </c>
      <c r="I8885" s="69">
        <f t="shared" si="295"/>
        <v>8.4020437308589617</v>
      </c>
      <c r="J8885" s="70">
        <f t="shared" si="295"/>
        <v>7.1621733942048911</v>
      </c>
      <c r="K8885" s="118">
        <f>VLOOKUP(B8885,WB.GDP.2005,'WB (WDI)'!$AV$2,FALSE)</f>
        <v>44402.163637134392</v>
      </c>
      <c r="L8885" s="112">
        <f>VLOOKUP($B8885,WB.UNEMP.2005,'WB (WDI)'!$AV$2,FALSE)</f>
        <v>7.7300000190734899</v>
      </c>
    </row>
    <row r="8886" spans="1:12" x14ac:dyDescent="0.25">
      <c r="A8886" s="103">
        <v>2005</v>
      </c>
      <c r="B8886" s="104" t="s">
        <v>404</v>
      </c>
      <c r="C8886" s="105" t="s">
        <v>405</v>
      </c>
      <c r="D8886" s="105" t="s">
        <v>337</v>
      </c>
      <c r="E8886" s="87">
        <f t="shared" si="295"/>
        <v>7.5720673285507827</v>
      </c>
      <c r="F8886" s="69">
        <f t="shared" si="295"/>
        <v>6.4400470544159507</v>
      </c>
      <c r="G8886" s="69">
        <f t="shared" si="295"/>
        <v>6.6176090158496086</v>
      </c>
      <c r="H8886" s="69">
        <f t="shared" si="295"/>
        <v>8.9915839652184104</v>
      </c>
      <c r="I8886" s="69">
        <f t="shared" si="295"/>
        <v>8.7094157931035738</v>
      </c>
      <c r="J8886" s="70">
        <f t="shared" si="295"/>
        <v>7.1016808141663725</v>
      </c>
      <c r="K8886" s="118">
        <f>VLOOKUP(B8886,WB.GDP.2005,'WB (WDI)'!$AV$2,FALSE)</f>
        <v>29005.597594162253</v>
      </c>
      <c r="L8886" s="112">
        <f>VLOOKUP($B8886,WB.UNEMP.2005,'WB (WDI)'!$AV$2,FALSE)</f>
        <v>6.9200000762939498</v>
      </c>
    </row>
    <row r="8887" spans="1:12" x14ac:dyDescent="0.25">
      <c r="A8887" s="103">
        <v>2005</v>
      </c>
      <c r="B8887" s="104" t="s">
        <v>406</v>
      </c>
      <c r="C8887" s="105" t="s">
        <v>407</v>
      </c>
      <c r="D8887" s="105" t="s">
        <v>337</v>
      </c>
      <c r="E8887" s="87">
        <f t="shared" si="295"/>
        <v>6.5175229582241796</v>
      </c>
      <c r="F8887" s="69">
        <f t="shared" si="295"/>
        <v>5.7787643613251882</v>
      </c>
      <c r="G8887" s="69">
        <f t="shared" si="295"/>
        <v>5.5336305866761144</v>
      </c>
      <c r="H8887" s="69">
        <f t="shared" si="295"/>
        <v>7.2767559247887625</v>
      </c>
      <c r="I8887" s="69">
        <f t="shared" si="295"/>
        <v>7.5298448153255872</v>
      </c>
      <c r="J8887" s="70">
        <f t="shared" si="295"/>
        <v>6.4686191030052491</v>
      </c>
      <c r="K8887" s="118">
        <f>VLOOKUP(B8887,WB.GDP.2005,'WB (WDI)'!$AV$2,FALSE)</f>
        <v>14093.680530226808</v>
      </c>
      <c r="L8887" s="112">
        <f>VLOOKUP($B8887,WB.UNEMP.2005,'WB (WDI)'!$AV$2,FALSE)</f>
        <v>30.309999465942401</v>
      </c>
    </row>
    <row r="8888" spans="1:12" x14ac:dyDescent="0.25">
      <c r="A8888" s="103">
        <v>2005</v>
      </c>
      <c r="B8888" s="104" t="s">
        <v>408</v>
      </c>
      <c r="C8888" s="105" t="s">
        <v>409</v>
      </c>
      <c r="D8888" s="105" t="s">
        <v>337</v>
      </c>
      <c r="E8888" s="87">
        <f t="shared" si="295"/>
        <v>6.6677156343565311</v>
      </c>
      <c r="F8888" s="69">
        <f t="shared" si="295"/>
        <v>6.8684469717257768</v>
      </c>
      <c r="G8888" s="69">
        <f t="shared" si="295"/>
        <v>4.5248235016085454</v>
      </c>
      <c r="H8888" s="69">
        <f t="shared" si="295"/>
        <v>7.5910265114550501</v>
      </c>
      <c r="I8888" s="69">
        <f t="shared" si="295"/>
        <v>7.0179789841858859</v>
      </c>
      <c r="J8888" s="70">
        <f t="shared" si="295"/>
        <v>7.3363022028073965</v>
      </c>
      <c r="K8888" s="118">
        <f>VLOOKUP(B8888,WB.GDP.2005,'WB (WDI)'!$AV$2,FALSE)</f>
        <v>11121.590202467358</v>
      </c>
      <c r="L8888" s="112">
        <f>VLOOKUP($B8888,WB.UNEMP.2005,'WB (WDI)'!$AV$2,FALSE)</f>
        <v>37.25</v>
      </c>
    </row>
    <row r="8889" spans="1:12" x14ac:dyDescent="0.25">
      <c r="A8889" s="103">
        <v>2005</v>
      </c>
      <c r="B8889" s="104" t="s">
        <v>410</v>
      </c>
      <c r="C8889" s="105" t="s">
        <v>411</v>
      </c>
      <c r="D8889" s="105" t="s">
        <v>337</v>
      </c>
      <c r="E8889" s="87">
        <f t="shared" si="295"/>
        <v>7.3763190240419076</v>
      </c>
      <c r="F8889" s="69">
        <f t="shared" si="295"/>
        <v>5.9133465683397208</v>
      </c>
      <c r="G8889" s="69">
        <f t="shared" si="295"/>
        <v>7.0810651428050999</v>
      </c>
      <c r="H8889" s="69">
        <f t="shared" si="295"/>
        <v>9.539073224387689</v>
      </c>
      <c r="I8889" s="69">
        <f t="shared" si="295"/>
        <v>8.1716556477921571</v>
      </c>
      <c r="J8889" s="70">
        <f t="shared" si="295"/>
        <v>6.1764545368848749</v>
      </c>
      <c r="K8889" s="118">
        <f>VLOOKUP(B8889,WB.GDP.2005,'WB (WDI)'!$AV$2,FALSE)</f>
        <v>31175.85456060931</v>
      </c>
      <c r="L8889" s="112">
        <f>VLOOKUP($B8889,WB.UNEMP.2005,'WB (WDI)'!$AV$2,FALSE)</f>
        <v>7.5799999237060502</v>
      </c>
    </row>
    <row r="8890" spans="1:12" x14ac:dyDescent="0.25">
      <c r="A8890" s="103">
        <v>2005</v>
      </c>
      <c r="B8890" s="104" t="s">
        <v>412</v>
      </c>
      <c r="C8890" s="105" t="s">
        <v>413</v>
      </c>
      <c r="D8890" s="105" t="s">
        <v>337</v>
      </c>
      <c r="E8890" s="87" t="e">
        <f t="shared" si="295"/>
        <v>#N/A</v>
      </c>
      <c r="F8890" s="69" t="e">
        <f t="shared" si="295"/>
        <v>#N/A</v>
      </c>
      <c r="G8890" s="69" t="e">
        <f t="shared" si="295"/>
        <v>#N/A</v>
      </c>
      <c r="H8890" s="69" t="e">
        <f t="shared" si="295"/>
        <v>#N/A</v>
      </c>
      <c r="I8890" s="69" t="e">
        <f t="shared" si="295"/>
        <v>#N/A</v>
      </c>
      <c r="J8890" s="70" t="e">
        <f t="shared" si="295"/>
        <v>#N/A</v>
      </c>
      <c r="K8890" s="118">
        <f>VLOOKUP(B8890,WB.GDP.2005,'WB (WDI)'!$AV$2,FALSE)</f>
        <v>81263.149287452703</v>
      </c>
      <c r="L8890" s="112" t="e">
        <f>VLOOKUP($B8890,WB.UNEMP.2005,'WB (WDI)'!$AV$2,FALSE)</f>
        <v>#N/A</v>
      </c>
    </row>
    <row r="8891" spans="1:12" x14ac:dyDescent="0.25">
      <c r="A8891" s="103">
        <v>2005</v>
      </c>
      <c r="B8891" s="104" t="s">
        <v>414</v>
      </c>
      <c r="C8891" s="105" t="s">
        <v>415</v>
      </c>
      <c r="D8891" s="105" t="s">
        <v>337</v>
      </c>
      <c r="E8891" s="87">
        <f t="shared" si="295"/>
        <v>6.0161476280317405</v>
      </c>
      <c r="F8891" s="69">
        <f t="shared" si="295"/>
        <v>6.6403277916966106</v>
      </c>
      <c r="G8891" s="69">
        <f t="shared" si="295"/>
        <v>5.0441285653648178</v>
      </c>
      <c r="H8891" s="69">
        <f t="shared" si="295"/>
        <v>4.545159189542713</v>
      </c>
      <c r="I8891" s="69">
        <f t="shared" si="295"/>
        <v>7.0044260002009695</v>
      </c>
      <c r="J8891" s="70">
        <f t="shared" si="295"/>
        <v>6.8466965933535953</v>
      </c>
      <c r="K8891" s="118">
        <f>VLOOKUP(B8891,WB.GDP.2005,'WB (WDI)'!$AV$2,FALSE)</f>
        <v>12317.183721857944</v>
      </c>
      <c r="L8891" s="112">
        <f>VLOOKUP($B8891,WB.UNEMP.2005,'WB (WDI)'!$AV$2,FALSE)</f>
        <v>20.850000381469702</v>
      </c>
    </row>
    <row r="8892" spans="1:12" x14ac:dyDescent="0.25">
      <c r="A8892" s="103">
        <v>2005</v>
      </c>
      <c r="B8892" s="104" t="s">
        <v>416</v>
      </c>
      <c r="C8892" s="105" t="s">
        <v>417</v>
      </c>
      <c r="D8892" s="105" t="s">
        <v>337</v>
      </c>
      <c r="E8892" s="87">
        <f t="shared" si="295"/>
        <v>7.0431294167534961</v>
      </c>
      <c r="F8892" s="69">
        <f t="shared" si="295"/>
        <v>5.3024435194919226</v>
      </c>
      <c r="G8892" s="69">
        <f t="shared" si="295"/>
        <v>5.8450344516007728</v>
      </c>
      <c r="H8892" s="69">
        <f t="shared" si="295"/>
        <v>8.7930877540571153</v>
      </c>
      <c r="I8892" s="69">
        <f t="shared" si="295"/>
        <v>8.207345705927299</v>
      </c>
      <c r="J8892" s="70">
        <f t="shared" si="295"/>
        <v>7.0677356526903727</v>
      </c>
      <c r="K8892" s="118">
        <f>VLOOKUP(B8892,WB.GDP.2005,'WB (WDI)'!$AV$2,FALSE)</f>
        <v>31233.08714487874</v>
      </c>
      <c r="L8892" s="112">
        <f>VLOOKUP($B8892,WB.UNEMP.2005,'WB (WDI)'!$AV$2,FALSE)</f>
        <v>6.5100002288818404</v>
      </c>
    </row>
    <row r="8893" spans="1:12" x14ac:dyDescent="0.25">
      <c r="A8893" s="103">
        <v>2005</v>
      </c>
      <c r="B8893" s="104" t="s">
        <v>418</v>
      </c>
      <c r="C8893" s="105" t="s">
        <v>419</v>
      </c>
      <c r="D8893" s="105" t="s">
        <v>337</v>
      </c>
      <c r="E8893" s="87">
        <f t="shared" si="295"/>
        <v>7.8167475056437947</v>
      </c>
      <c r="F8893" s="69">
        <f t="shared" si="295"/>
        <v>7.0132563589559833</v>
      </c>
      <c r="G8893" s="69">
        <f t="shared" si="295"/>
        <v>6.9217141019567947</v>
      </c>
      <c r="H8893" s="69">
        <f t="shared" si="295"/>
        <v>9.5754529063778318</v>
      </c>
      <c r="I8893" s="69">
        <f t="shared" si="295"/>
        <v>8.1614083401013531</v>
      </c>
      <c r="J8893" s="70">
        <f t="shared" si="295"/>
        <v>7.4119058208270152</v>
      </c>
      <c r="K8893" s="118">
        <f>VLOOKUP(B8893,WB.GDP.2005,'WB (WDI)'!$AV$2,FALSE)</f>
        <v>38084.591472620836</v>
      </c>
      <c r="L8893" s="112">
        <f>VLOOKUP($B8893,WB.UNEMP.2005,'WB (WDI)'!$AV$2,FALSE)</f>
        <v>9.1499996185302699</v>
      </c>
    </row>
    <row r="8894" spans="1:12" x14ac:dyDescent="0.25">
      <c r="A8894" s="103">
        <v>2005</v>
      </c>
      <c r="B8894" s="104" t="s">
        <v>420</v>
      </c>
      <c r="C8894" s="105" t="s">
        <v>421</v>
      </c>
      <c r="D8894" s="105" t="s">
        <v>337</v>
      </c>
      <c r="E8894" s="87">
        <f t="shared" ref="E8894:J8903" si="296">IF(ISNUMBER(VLOOKUP($B8894,EFW.2005,3,FALSE))=TRUE,VLOOKUP($B8894,EFW.2005,E$2,FALSE),NA())</f>
        <v>7.8710761349311751</v>
      </c>
      <c r="F8894" s="69">
        <f t="shared" si="296"/>
        <v>5.7094909375001821</v>
      </c>
      <c r="G8894" s="69">
        <f t="shared" si="296"/>
        <v>8.1370880794493665</v>
      </c>
      <c r="H8894" s="69">
        <f t="shared" si="296"/>
        <v>9.5549005327145835</v>
      </c>
      <c r="I8894" s="69">
        <f t="shared" si="296"/>
        <v>8.3180736674825617</v>
      </c>
      <c r="J8894" s="70">
        <f t="shared" si="296"/>
        <v>7.6358274575091833</v>
      </c>
      <c r="K8894" s="118">
        <f>VLOOKUP(B8894,WB.GDP.2005,'WB (WDI)'!$AV$2,FALSE)</f>
        <v>49473.748987984298</v>
      </c>
      <c r="L8894" s="112">
        <f>VLOOKUP($B8894,WB.UNEMP.2005,'WB (WDI)'!$AV$2,FALSE)</f>
        <v>5.6300001144409197</v>
      </c>
    </row>
    <row r="8895" spans="1:12" x14ac:dyDescent="0.25">
      <c r="A8895" s="103">
        <v>2005</v>
      </c>
      <c r="B8895" s="104" t="s">
        <v>422</v>
      </c>
      <c r="C8895" s="105" t="s">
        <v>423</v>
      </c>
      <c r="D8895" s="105" t="s">
        <v>337</v>
      </c>
      <c r="E8895" s="87">
        <f t="shared" si="296"/>
        <v>7.6098697731880405</v>
      </c>
      <c r="F8895" s="69">
        <f t="shared" si="296"/>
        <v>5.1021943528340516</v>
      </c>
      <c r="G8895" s="69">
        <f t="shared" si="296"/>
        <v>6.9203107667561135</v>
      </c>
      <c r="H8895" s="69">
        <f t="shared" si="296"/>
        <v>9.5296533708185649</v>
      </c>
      <c r="I8895" s="69">
        <f t="shared" si="296"/>
        <v>8.4310442258756559</v>
      </c>
      <c r="J8895" s="70">
        <f t="shared" si="296"/>
        <v>8.0661461496558164</v>
      </c>
      <c r="K8895" s="118">
        <f>VLOOKUP(B8895,WB.GDP.2005,'WB (WDI)'!$AV$2,FALSE)</f>
        <v>46489.269130578759</v>
      </c>
      <c r="L8895" s="112">
        <f>VLOOKUP($B8895,WB.UNEMP.2005,'WB (WDI)'!$AV$2,FALSE)</f>
        <v>8.4399995803833008</v>
      </c>
    </row>
    <row r="8896" spans="1:12" x14ac:dyDescent="0.25">
      <c r="A8896" s="103">
        <v>2005</v>
      </c>
      <c r="B8896" s="104" t="s">
        <v>424</v>
      </c>
      <c r="C8896" s="105" t="s">
        <v>425</v>
      </c>
      <c r="D8896" s="105" t="s">
        <v>337</v>
      </c>
      <c r="E8896" s="87">
        <f t="shared" si="296"/>
        <v>7.5010655125271368</v>
      </c>
      <c r="F8896" s="69">
        <f t="shared" si="296"/>
        <v>4.957974989223632</v>
      </c>
      <c r="G8896" s="69">
        <f t="shared" si="296"/>
        <v>6.9402582438683149</v>
      </c>
      <c r="H8896" s="69">
        <f t="shared" si="296"/>
        <v>9.578034633533715</v>
      </c>
      <c r="I8896" s="69">
        <f t="shared" si="296"/>
        <v>8.4644675642288139</v>
      </c>
      <c r="J8896" s="70">
        <f t="shared" si="296"/>
        <v>7.5645921317812146</v>
      </c>
      <c r="K8896" s="118">
        <f>VLOOKUP(B8896,WB.GDP.2005,'WB (WDI)'!$AV$2,FALSE)</f>
        <v>41777.008710136251</v>
      </c>
      <c r="L8896" s="112">
        <f>VLOOKUP($B8896,WB.UNEMP.2005,'WB (WDI)'!$AV$2,FALSE)</f>
        <v>8.4899997711181605</v>
      </c>
    </row>
    <row r="8897" spans="1:12" x14ac:dyDescent="0.25">
      <c r="A8897" s="103">
        <v>2005</v>
      </c>
      <c r="B8897" s="104" t="s">
        <v>426</v>
      </c>
      <c r="C8897" s="105" t="s">
        <v>427</v>
      </c>
      <c r="D8897" s="105" t="s">
        <v>337</v>
      </c>
      <c r="E8897" s="87">
        <f t="shared" si="296"/>
        <v>7.8343746257813915</v>
      </c>
      <c r="F8897" s="69">
        <f t="shared" si="296"/>
        <v>6.5938411731032547</v>
      </c>
      <c r="G8897" s="69">
        <f t="shared" si="296"/>
        <v>8.1670324870508786</v>
      </c>
      <c r="H8897" s="69">
        <f t="shared" si="296"/>
        <v>9.5309132542589801</v>
      </c>
      <c r="I8897" s="69">
        <f t="shared" si="296"/>
        <v>8.3839912311294995</v>
      </c>
      <c r="J8897" s="70">
        <f t="shared" si="296"/>
        <v>6.4960949833643502</v>
      </c>
      <c r="K8897" s="118">
        <f>VLOOKUP(B8897,WB.GDP.2005,'WB (WDI)'!$AV$2,FALSE)</f>
        <v>44024.686883695962</v>
      </c>
      <c r="L8897" s="112">
        <f>VLOOKUP($B8897,WB.UNEMP.2005,'WB (WDI)'!$AV$2,FALSE)</f>
        <v>11.170000076293899</v>
      </c>
    </row>
    <row r="8898" spans="1:12" x14ac:dyDescent="0.25">
      <c r="A8898" s="103">
        <v>2005</v>
      </c>
      <c r="B8898" s="104" t="s">
        <v>428</v>
      </c>
      <c r="C8898" s="105" t="s">
        <v>429</v>
      </c>
      <c r="D8898" s="105" t="s">
        <v>337</v>
      </c>
      <c r="E8898" s="87" t="e">
        <f t="shared" si="296"/>
        <v>#N/A</v>
      </c>
      <c r="F8898" s="69" t="e">
        <f t="shared" si="296"/>
        <v>#N/A</v>
      </c>
      <c r="G8898" s="69" t="e">
        <f t="shared" si="296"/>
        <v>#N/A</v>
      </c>
      <c r="H8898" s="69" t="e">
        <f t="shared" si="296"/>
        <v>#N/A</v>
      </c>
      <c r="I8898" s="69" t="e">
        <f t="shared" si="296"/>
        <v>#N/A</v>
      </c>
      <c r="J8898" s="70" t="e">
        <f t="shared" si="296"/>
        <v>#N/A</v>
      </c>
      <c r="K8898" s="118" t="e">
        <f>VLOOKUP(B8898,WB.GDP.2005,'WB (WDI)'!$AV$2,FALSE)</f>
        <v>#N/A</v>
      </c>
      <c r="L8898" s="112" t="e">
        <f>VLOOKUP($B8898,WB.UNEMP.2005,'WB (WDI)'!$AV$2,FALSE)</f>
        <v>#N/A</v>
      </c>
    </row>
    <row r="8899" spans="1:12" x14ac:dyDescent="0.25">
      <c r="A8899" s="103">
        <v>2005</v>
      </c>
      <c r="B8899" s="104" t="s">
        <v>430</v>
      </c>
      <c r="C8899" s="105" t="s">
        <v>431</v>
      </c>
      <c r="D8899" s="105" t="s">
        <v>337</v>
      </c>
      <c r="E8899" s="87">
        <f t="shared" si="296"/>
        <v>7.6391995512171844</v>
      </c>
      <c r="F8899" s="69">
        <f t="shared" si="296"/>
        <v>5.1685939919436841</v>
      </c>
      <c r="G8899" s="69">
        <f t="shared" si="296"/>
        <v>7.6414867852643447</v>
      </c>
      <c r="H8899" s="69">
        <f t="shared" si="296"/>
        <v>9.4702784754965048</v>
      </c>
      <c r="I8899" s="69">
        <f t="shared" si="296"/>
        <v>8.2404767143970403</v>
      </c>
      <c r="J8899" s="70">
        <f t="shared" si="296"/>
        <v>7.67516178898435</v>
      </c>
      <c r="K8899" s="118">
        <f>VLOOKUP(B8899,WB.GDP.2005,'WB (WDI)'!$AV$2,FALSE)</f>
        <v>104357.5649874091</v>
      </c>
      <c r="L8899" s="112">
        <f>VLOOKUP($B8899,WB.UNEMP.2005,'WB (WDI)'!$AV$2,FALSE)</f>
        <v>4.4899997711181596</v>
      </c>
    </row>
    <row r="8900" spans="1:12" x14ac:dyDescent="0.25">
      <c r="A8900" s="103">
        <v>2005</v>
      </c>
      <c r="B8900" s="104" t="s">
        <v>432</v>
      </c>
      <c r="C8900" s="105" t="s">
        <v>433</v>
      </c>
      <c r="D8900" s="105" t="s">
        <v>337</v>
      </c>
      <c r="E8900" s="87" t="e">
        <f t="shared" si="296"/>
        <v>#N/A</v>
      </c>
      <c r="F8900" s="69" t="e">
        <f t="shared" si="296"/>
        <v>#N/A</v>
      </c>
      <c r="G8900" s="69" t="e">
        <f t="shared" si="296"/>
        <v>#N/A</v>
      </c>
      <c r="H8900" s="69" t="e">
        <f t="shared" si="296"/>
        <v>#N/A</v>
      </c>
      <c r="I8900" s="69" t="e">
        <f t="shared" si="296"/>
        <v>#N/A</v>
      </c>
      <c r="J8900" s="70" t="e">
        <f t="shared" si="296"/>
        <v>#N/A</v>
      </c>
      <c r="K8900" s="118" t="e">
        <f>VLOOKUP(B8900,WB.GDP.2005,'WB (WDI)'!$AV$2,FALSE)</f>
        <v>#N/A</v>
      </c>
      <c r="L8900" s="112" t="e">
        <f>VLOOKUP($B8900,WB.UNEMP.2005,'WB (WDI)'!$AV$2,FALSE)</f>
        <v>#N/A</v>
      </c>
    </row>
    <row r="8901" spans="1:12" x14ac:dyDescent="0.25">
      <c r="A8901" s="103">
        <v>2005</v>
      </c>
      <c r="B8901" s="104" t="s">
        <v>434</v>
      </c>
      <c r="C8901" s="105" t="s">
        <v>435</v>
      </c>
      <c r="D8901" s="105" t="s">
        <v>337</v>
      </c>
      <c r="E8901" s="87">
        <f t="shared" si="296"/>
        <v>7.8505506690457123</v>
      </c>
      <c r="F8901" s="69">
        <f t="shared" si="296"/>
        <v>5.2019847265951595</v>
      </c>
      <c r="G8901" s="69">
        <f t="shared" si="296"/>
        <v>7.9500305274691314</v>
      </c>
      <c r="H8901" s="69">
        <f t="shared" si="296"/>
        <v>9.4583899646356642</v>
      </c>
      <c r="I8901" s="69">
        <f t="shared" si="296"/>
        <v>8.707446920914661</v>
      </c>
      <c r="J8901" s="70">
        <f t="shared" si="296"/>
        <v>7.9349012056139463</v>
      </c>
      <c r="K8901" s="118">
        <f>VLOOKUP(B8901,WB.GDP.2005,'WB (WDI)'!$AV$2,FALSE)</f>
        <v>49625.419566218676</v>
      </c>
      <c r="L8901" s="112">
        <f>VLOOKUP($B8901,WB.UNEMP.2005,'WB (WDI)'!$AV$2,FALSE)</f>
        <v>5.8699998855590803</v>
      </c>
    </row>
    <row r="8902" spans="1:12" x14ac:dyDescent="0.25">
      <c r="A8902" s="103">
        <v>2005</v>
      </c>
      <c r="B8902" s="104" t="s">
        <v>436</v>
      </c>
      <c r="C8902" s="105" t="s">
        <v>437</v>
      </c>
      <c r="D8902" s="105" t="s">
        <v>337</v>
      </c>
      <c r="E8902" s="87">
        <f t="shared" si="296"/>
        <v>8.4315460091485015</v>
      </c>
      <c r="F8902" s="69">
        <f t="shared" si="296"/>
        <v>8.300327411004691</v>
      </c>
      <c r="G8902" s="69">
        <f t="shared" si="296"/>
        <v>8.375174006467633</v>
      </c>
      <c r="H8902" s="69">
        <f t="shared" si="296"/>
        <v>9.6143302400037278</v>
      </c>
      <c r="I8902" s="69">
        <f t="shared" si="296"/>
        <v>7.5707980961055821</v>
      </c>
      <c r="J8902" s="70">
        <f t="shared" si="296"/>
        <v>8.297100292160879</v>
      </c>
      <c r="K8902" s="118">
        <f>VLOOKUP(B8902,WB.GDP.2005,'WB (WDI)'!$AV$2,FALSE)</f>
        <v>60698.23212523965</v>
      </c>
      <c r="L8902" s="112">
        <f>VLOOKUP($B8902,WB.UNEMP.2005,'WB (WDI)'!$AV$2,FALSE)</f>
        <v>4.4400000572204599</v>
      </c>
    </row>
    <row r="8903" spans="1:12" x14ac:dyDescent="0.25">
      <c r="A8903" s="103">
        <v>2005</v>
      </c>
      <c r="B8903" s="104" t="s">
        <v>438</v>
      </c>
      <c r="C8903" s="105" t="s">
        <v>439</v>
      </c>
      <c r="D8903" s="105" t="s">
        <v>440</v>
      </c>
      <c r="E8903" s="87">
        <f t="shared" si="296"/>
        <v>8.097476510251294</v>
      </c>
      <c r="F8903" s="69">
        <f t="shared" si="296"/>
        <v>6.940641639096965</v>
      </c>
      <c r="G8903" s="69">
        <f t="shared" si="296"/>
        <v>8.0631044473296836</v>
      </c>
      <c r="H8903" s="69">
        <f t="shared" si="296"/>
        <v>9.4400708675034117</v>
      </c>
      <c r="I8903" s="69">
        <f t="shared" si="296"/>
        <v>7.4342386582169508</v>
      </c>
      <c r="J8903" s="70">
        <f t="shared" si="296"/>
        <v>8.6093269391094598</v>
      </c>
      <c r="K8903" s="118">
        <f>VLOOKUP(B8903,WB.GDP.2005,'WB (WDI)'!$AV$2,FALSE)</f>
        <v>42348.174528331147</v>
      </c>
      <c r="L8903" s="112">
        <f>VLOOKUP($B8903,WB.UNEMP.2005,'WB (WDI)'!$AV$2,FALSE)</f>
        <v>5.0300002098083496</v>
      </c>
    </row>
    <row r="8904" spans="1:12" x14ac:dyDescent="0.25">
      <c r="A8904" s="103">
        <v>2005</v>
      </c>
      <c r="B8904" s="104" t="s">
        <v>441</v>
      </c>
      <c r="C8904" s="105" t="s">
        <v>442</v>
      </c>
      <c r="D8904" s="105" t="s">
        <v>440</v>
      </c>
      <c r="E8904" s="87" t="e">
        <f t="shared" ref="E8904:J8913" si="297">IF(ISNUMBER(VLOOKUP($B8904,EFW.2005,3,FALSE))=TRUE,VLOOKUP($B8904,EFW.2005,E$2,FALSE),NA())</f>
        <v>#N/A</v>
      </c>
      <c r="F8904" s="69" t="e">
        <f t="shared" si="297"/>
        <v>#N/A</v>
      </c>
      <c r="G8904" s="69" t="e">
        <f t="shared" si="297"/>
        <v>#N/A</v>
      </c>
      <c r="H8904" s="69" t="e">
        <f t="shared" si="297"/>
        <v>#N/A</v>
      </c>
      <c r="I8904" s="69" t="e">
        <f t="shared" si="297"/>
        <v>#N/A</v>
      </c>
      <c r="J8904" s="70" t="e">
        <f t="shared" si="297"/>
        <v>#N/A</v>
      </c>
      <c r="K8904" s="118" t="e">
        <f>VLOOKUP(B8904,WB.GDP.2005,'WB (WDI)'!$AV$2,FALSE)</f>
        <v>#N/A</v>
      </c>
      <c r="L8904" s="112" t="e">
        <f>VLOOKUP($B8904,WB.UNEMP.2005,'WB (WDI)'!$AV$2,FALSE)</f>
        <v>#N/A</v>
      </c>
    </row>
    <row r="8905" spans="1:12" x14ac:dyDescent="0.25">
      <c r="A8905" s="103">
        <v>2005</v>
      </c>
      <c r="B8905" s="104" t="s">
        <v>443</v>
      </c>
      <c r="C8905" s="105" t="s">
        <v>444</v>
      </c>
      <c r="D8905" s="105" t="s">
        <v>440</v>
      </c>
      <c r="E8905" s="87" t="e">
        <f t="shared" si="297"/>
        <v>#N/A</v>
      </c>
      <c r="F8905" s="69" t="e">
        <f t="shared" si="297"/>
        <v>#N/A</v>
      </c>
      <c r="G8905" s="69" t="e">
        <f t="shared" si="297"/>
        <v>#N/A</v>
      </c>
      <c r="H8905" s="69" t="e">
        <f t="shared" si="297"/>
        <v>#N/A</v>
      </c>
      <c r="I8905" s="69" t="e">
        <f t="shared" si="297"/>
        <v>#N/A</v>
      </c>
      <c r="J8905" s="70" t="e">
        <f t="shared" si="297"/>
        <v>#N/A</v>
      </c>
      <c r="K8905" s="118" t="e">
        <f>VLOOKUP(B8905,WB.GDP.2005,'WB (WDI)'!$AV$2,FALSE)</f>
        <v>#N/A</v>
      </c>
      <c r="L8905" s="112" t="e">
        <f>VLOOKUP($B8905,WB.UNEMP.2005,'WB (WDI)'!$AV$2,FALSE)</f>
        <v>#N/A</v>
      </c>
    </row>
    <row r="8906" spans="1:12" x14ac:dyDescent="0.25">
      <c r="A8906" s="103">
        <v>2005</v>
      </c>
      <c r="B8906" s="104" t="s">
        <v>445</v>
      </c>
      <c r="C8906" s="105" t="s">
        <v>446</v>
      </c>
      <c r="D8906" s="105" t="s">
        <v>440</v>
      </c>
      <c r="E8906" s="87" t="e">
        <f t="shared" si="297"/>
        <v>#N/A</v>
      </c>
      <c r="F8906" s="69" t="e">
        <f t="shared" si="297"/>
        <v>#N/A</v>
      </c>
      <c r="G8906" s="69" t="e">
        <f t="shared" si="297"/>
        <v>#N/A</v>
      </c>
      <c r="H8906" s="69" t="e">
        <f t="shared" si="297"/>
        <v>#N/A</v>
      </c>
      <c r="I8906" s="69" t="e">
        <f t="shared" si="297"/>
        <v>#N/A</v>
      </c>
      <c r="J8906" s="70" t="e">
        <f t="shared" si="297"/>
        <v>#N/A</v>
      </c>
      <c r="K8906" s="118" t="e">
        <f>VLOOKUP(B8906,WB.GDP.2005,'WB (WDI)'!$AV$2,FALSE)</f>
        <v>#N/A</v>
      </c>
      <c r="L8906" s="112" t="e">
        <f>VLOOKUP($B8906,WB.UNEMP.2005,'WB (WDI)'!$AV$2,FALSE)</f>
        <v>#N/A</v>
      </c>
    </row>
    <row r="8907" spans="1:12" x14ac:dyDescent="0.25">
      <c r="A8907" s="103">
        <v>2005</v>
      </c>
      <c r="B8907" s="104" t="s">
        <v>447</v>
      </c>
      <c r="C8907" s="105" t="s">
        <v>448</v>
      </c>
      <c r="D8907" s="105" t="s">
        <v>440</v>
      </c>
      <c r="E8907" s="87">
        <f t="shared" si="297"/>
        <v>8.3546520872659968</v>
      </c>
      <c r="F8907" s="69">
        <f t="shared" si="297"/>
        <v>6.257550707090024</v>
      </c>
      <c r="G8907" s="69">
        <f t="shared" si="297"/>
        <v>8.0718846588688944</v>
      </c>
      <c r="H8907" s="69">
        <f t="shared" si="297"/>
        <v>9.6473334995995437</v>
      </c>
      <c r="I8907" s="69">
        <f t="shared" si="297"/>
        <v>8.9108757162599677</v>
      </c>
      <c r="J8907" s="70">
        <f t="shared" si="297"/>
        <v>8.8856158545115544</v>
      </c>
      <c r="K8907" s="118">
        <f>VLOOKUP(B8907,WB.GDP.2005,'WB (WDI)'!$AV$2,FALSE)</f>
        <v>37357.720966355206</v>
      </c>
      <c r="L8907" s="112">
        <f>VLOOKUP($B8907,WB.UNEMP.2005,'WB (WDI)'!$AV$2,FALSE)</f>
        <v>3.8099999427795401</v>
      </c>
    </row>
    <row r="8908" spans="1:12" x14ac:dyDescent="0.25">
      <c r="A8908" s="103">
        <v>2005</v>
      </c>
      <c r="B8908" s="104" t="s">
        <v>449</v>
      </c>
      <c r="C8908" s="105" t="s">
        <v>450</v>
      </c>
      <c r="D8908" s="105" t="s">
        <v>440</v>
      </c>
      <c r="E8908" s="87" t="e">
        <f t="shared" si="297"/>
        <v>#N/A</v>
      </c>
      <c r="F8908" s="69" t="e">
        <f t="shared" si="297"/>
        <v>#N/A</v>
      </c>
      <c r="G8908" s="69" t="e">
        <f t="shared" si="297"/>
        <v>#N/A</v>
      </c>
      <c r="H8908" s="69" t="e">
        <f t="shared" si="297"/>
        <v>#N/A</v>
      </c>
      <c r="I8908" s="69" t="e">
        <f t="shared" si="297"/>
        <v>#N/A</v>
      </c>
      <c r="J8908" s="70" t="e">
        <f t="shared" si="297"/>
        <v>#N/A</v>
      </c>
      <c r="K8908" s="118" t="e">
        <f>VLOOKUP(B8908,WB.GDP.2005,'WB (WDI)'!$AV$2,FALSE)</f>
        <v>#N/A</v>
      </c>
      <c r="L8908" s="112" t="e">
        <f>VLOOKUP($B8908,WB.UNEMP.2005,'WB (WDI)'!$AV$2,FALSE)</f>
        <v>#N/A</v>
      </c>
    </row>
    <row r="8909" spans="1:12" x14ac:dyDescent="0.25">
      <c r="A8909" s="103">
        <v>2005</v>
      </c>
      <c r="B8909" s="104" t="s">
        <v>451</v>
      </c>
      <c r="C8909" s="105" t="s">
        <v>452</v>
      </c>
      <c r="D8909" s="105" t="s">
        <v>440</v>
      </c>
      <c r="E8909" s="87">
        <f t="shared" si="297"/>
        <v>7.1033237766977395</v>
      </c>
      <c r="F8909" s="69">
        <f t="shared" si="297"/>
        <v>7.4443461314867019</v>
      </c>
      <c r="G8909" s="69">
        <f t="shared" si="297"/>
        <v>6.2906771276007731</v>
      </c>
      <c r="H8909" s="69">
        <f t="shared" si="297"/>
        <v>6.5638998749116908</v>
      </c>
      <c r="I8909" s="69">
        <f t="shared" si="297"/>
        <v>6.3593946793214462</v>
      </c>
      <c r="J8909" s="70">
        <f t="shared" si="297"/>
        <v>8.8583010701680802</v>
      </c>
      <c r="K8909" s="118">
        <f>VLOOKUP(B8909,WB.GDP.2005,'WB (WDI)'!$AV$2,FALSE)</f>
        <v>10656.18915885471</v>
      </c>
      <c r="L8909" s="112">
        <f>VLOOKUP($B8909,WB.UNEMP.2005,'WB (WDI)'!$AV$2,FALSE)</f>
        <v>3.8900001049041699</v>
      </c>
    </row>
    <row r="8910" spans="1:12" x14ac:dyDescent="0.25">
      <c r="A8910" s="103">
        <v>2005</v>
      </c>
      <c r="B8910" s="104" t="s">
        <v>453</v>
      </c>
      <c r="C8910" s="105" t="s">
        <v>454</v>
      </c>
      <c r="D8910" s="105" t="s">
        <v>440</v>
      </c>
      <c r="E8910" s="87" t="e">
        <f t="shared" si="297"/>
        <v>#N/A</v>
      </c>
      <c r="F8910" s="69" t="e">
        <f t="shared" si="297"/>
        <v>#N/A</v>
      </c>
      <c r="G8910" s="69" t="e">
        <f t="shared" si="297"/>
        <v>#N/A</v>
      </c>
      <c r="H8910" s="69" t="e">
        <f t="shared" si="297"/>
        <v>#N/A</v>
      </c>
      <c r="I8910" s="69" t="e">
        <f t="shared" si="297"/>
        <v>#N/A</v>
      </c>
      <c r="J8910" s="70" t="e">
        <f t="shared" si="297"/>
        <v>#N/A</v>
      </c>
      <c r="K8910" s="118" t="e">
        <f>VLOOKUP(B8910,WB.GDP.2005,'WB (WDI)'!$AV$2,FALSE)</f>
        <v>#N/A</v>
      </c>
      <c r="L8910" s="112">
        <f>VLOOKUP($B8910,WB.UNEMP.2005,'WB (WDI)'!$AV$2,FALSE)</f>
        <v>15.920000076293899</v>
      </c>
    </row>
    <row r="8911" spans="1:12" x14ac:dyDescent="0.25">
      <c r="A8911" s="103">
        <v>2005</v>
      </c>
      <c r="B8911" s="104" t="s">
        <v>455</v>
      </c>
      <c r="C8911" s="105" t="s">
        <v>456</v>
      </c>
      <c r="D8911" s="105" t="s">
        <v>440</v>
      </c>
      <c r="E8911" s="87">
        <f t="shared" si="297"/>
        <v>6.3734053914790554</v>
      </c>
      <c r="F8911" s="69">
        <f t="shared" si="297"/>
        <v>6.3708782736045668</v>
      </c>
      <c r="G8911" s="69">
        <f t="shared" si="297"/>
        <v>4.5859012988714332</v>
      </c>
      <c r="H8911" s="69">
        <f t="shared" si="297"/>
        <v>7.0797720788320273</v>
      </c>
      <c r="I8911" s="69">
        <f t="shared" si="297"/>
        <v>6.0475187805598409</v>
      </c>
      <c r="J8911" s="70">
        <f t="shared" si="297"/>
        <v>7.7829565255274105</v>
      </c>
      <c r="K8911" s="118">
        <f>VLOOKUP(B8911,WB.GDP.2005,'WB (WDI)'!$AV$2,FALSE)</f>
        <v>2879.3536636994045</v>
      </c>
      <c r="L8911" s="112">
        <f>VLOOKUP($B8911,WB.UNEMP.2005,'WB (WDI)'!$AV$2,FALSE)</f>
        <v>2.4100000858306898</v>
      </c>
    </row>
    <row r="8912" spans="1:12" x14ac:dyDescent="0.25">
      <c r="A8912" s="103">
        <v>2005</v>
      </c>
      <c r="B8912" s="104" t="s">
        <v>457</v>
      </c>
      <c r="C8912" s="105" t="s">
        <v>458</v>
      </c>
      <c r="D8912" s="105" t="s">
        <v>440</v>
      </c>
      <c r="E8912" s="87" t="e">
        <f t="shared" si="297"/>
        <v>#N/A</v>
      </c>
      <c r="F8912" s="69" t="e">
        <f t="shared" si="297"/>
        <v>#N/A</v>
      </c>
      <c r="G8912" s="69" t="e">
        <f t="shared" si="297"/>
        <v>#N/A</v>
      </c>
      <c r="H8912" s="69" t="e">
        <f t="shared" si="297"/>
        <v>#N/A</v>
      </c>
      <c r="I8912" s="69" t="e">
        <f t="shared" si="297"/>
        <v>#N/A</v>
      </c>
      <c r="J8912" s="70" t="e">
        <f t="shared" si="297"/>
        <v>#N/A</v>
      </c>
      <c r="K8912" s="118">
        <f>VLOOKUP(B8912,WB.GDP.2005,'WB (WDI)'!$AV$2,FALSE)</f>
        <v>2124.6152403232645</v>
      </c>
      <c r="L8912" s="112">
        <f>VLOOKUP($B8912,WB.UNEMP.2005,'WB (WDI)'!$AV$2,FALSE)</f>
        <v>2.0499999523162802</v>
      </c>
    </row>
    <row r="8913" spans="1:12" x14ac:dyDescent="0.25">
      <c r="A8913" s="103">
        <v>2005</v>
      </c>
      <c r="B8913" s="104" t="s">
        <v>459</v>
      </c>
      <c r="C8913" s="105" t="s">
        <v>460</v>
      </c>
      <c r="D8913" s="105" t="s">
        <v>440</v>
      </c>
      <c r="E8913" s="87" t="e">
        <f t="shared" si="297"/>
        <v>#N/A</v>
      </c>
      <c r="F8913" s="69" t="e">
        <f t="shared" si="297"/>
        <v>#N/A</v>
      </c>
      <c r="G8913" s="69" t="e">
        <f t="shared" si="297"/>
        <v>#N/A</v>
      </c>
      <c r="H8913" s="69" t="e">
        <f t="shared" si="297"/>
        <v>#N/A</v>
      </c>
      <c r="I8913" s="69" t="e">
        <f t="shared" si="297"/>
        <v>#N/A</v>
      </c>
      <c r="J8913" s="70" t="e">
        <f t="shared" si="297"/>
        <v>#N/A</v>
      </c>
      <c r="K8913" s="118">
        <f>VLOOKUP(B8913,WB.GDP.2005,'WB (WDI)'!$AV$2,FALSE)</f>
        <v>2868.0699556428699</v>
      </c>
      <c r="L8913" s="112">
        <f>VLOOKUP($B8913,WB.UNEMP.2005,'WB (WDI)'!$AV$2,FALSE)</f>
        <v>4.6100001335143999</v>
      </c>
    </row>
    <row r="8914" spans="1:12" x14ac:dyDescent="0.25">
      <c r="A8914" s="103">
        <v>2005</v>
      </c>
      <c r="B8914" s="104" t="s">
        <v>461</v>
      </c>
      <c r="C8914" s="105" t="s">
        <v>462</v>
      </c>
      <c r="D8914" s="105" t="s">
        <v>440</v>
      </c>
      <c r="E8914" s="87" t="e">
        <f t="shared" ref="E8914:J8923" si="298">IF(ISNUMBER(VLOOKUP($B8914,EFW.2005,3,FALSE))=TRUE,VLOOKUP($B8914,EFW.2005,E$2,FALSE),NA())</f>
        <v>#N/A</v>
      </c>
      <c r="F8914" s="69" t="e">
        <f t="shared" si="298"/>
        <v>#N/A</v>
      </c>
      <c r="G8914" s="69" t="e">
        <f t="shared" si="298"/>
        <v>#N/A</v>
      </c>
      <c r="H8914" s="69" t="e">
        <f t="shared" si="298"/>
        <v>#N/A</v>
      </c>
      <c r="I8914" s="69" t="e">
        <f t="shared" si="298"/>
        <v>#N/A</v>
      </c>
      <c r="J8914" s="70" t="e">
        <f t="shared" si="298"/>
        <v>#N/A</v>
      </c>
      <c r="K8914" s="118" t="e">
        <f>VLOOKUP(B8914,WB.GDP.2005,'WB (WDI)'!$AV$2,FALSE)</f>
        <v>#N/A</v>
      </c>
      <c r="L8914" s="112">
        <f>VLOOKUP($B8914,WB.UNEMP.2005,'WB (WDI)'!$AV$2,FALSE)</f>
        <v>7</v>
      </c>
    </row>
    <row r="8915" spans="1:12" x14ac:dyDescent="0.25">
      <c r="A8915" s="103">
        <v>2005</v>
      </c>
      <c r="B8915" s="104" t="s">
        <v>463</v>
      </c>
      <c r="C8915" s="105" t="s">
        <v>464</v>
      </c>
      <c r="D8915" s="105" t="s">
        <v>440</v>
      </c>
      <c r="E8915" s="87" t="e">
        <f t="shared" si="298"/>
        <v>#N/A</v>
      </c>
      <c r="F8915" s="69" t="e">
        <f t="shared" si="298"/>
        <v>#N/A</v>
      </c>
      <c r="G8915" s="69" t="e">
        <f t="shared" si="298"/>
        <v>#N/A</v>
      </c>
      <c r="H8915" s="69" t="e">
        <f t="shared" si="298"/>
        <v>#N/A</v>
      </c>
      <c r="I8915" s="69" t="e">
        <f t="shared" si="298"/>
        <v>#N/A</v>
      </c>
      <c r="J8915" s="70" t="e">
        <f t="shared" si="298"/>
        <v>#N/A</v>
      </c>
      <c r="K8915" s="118">
        <f>VLOOKUP(B8915,WB.GDP.2005,'WB (WDI)'!$AV$2,FALSE)</f>
        <v>2151.6280665009676</v>
      </c>
      <c r="L8915" s="112" t="e">
        <f>VLOOKUP($B8915,WB.UNEMP.2005,'WB (WDI)'!$AV$2,FALSE)</f>
        <v>#N/A</v>
      </c>
    </row>
    <row r="8916" spans="1:12" x14ac:dyDescent="0.25">
      <c r="A8916" s="103">
        <v>2005</v>
      </c>
      <c r="B8916" s="104" t="s">
        <v>465</v>
      </c>
      <c r="C8916" s="105" t="s">
        <v>466</v>
      </c>
      <c r="D8916" s="105" t="s">
        <v>440</v>
      </c>
      <c r="E8916" s="87" t="e">
        <f t="shared" si="298"/>
        <v>#N/A</v>
      </c>
      <c r="F8916" s="69" t="e">
        <f t="shared" si="298"/>
        <v>#N/A</v>
      </c>
      <c r="G8916" s="69" t="e">
        <f t="shared" si="298"/>
        <v>#N/A</v>
      </c>
      <c r="H8916" s="69" t="e">
        <f t="shared" si="298"/>
        <v>#N/A</v>
      </c>
      <c r="I8916" s="69" t="e">
        <f t="shared" si="298"/>
        <v>#N/A</v>
      </c>
      <c r="J8916" s="70" t="e">
        <f t="shared" si="298"/>
        <v>#N/A</v>
      </c>
      <c r="K8916" s="118">
        <f>VLOOKUP(B8916,WB.GDP.2005,'WB (WDI)'!$AV$2,FALSE)</f>
        <v>3535.0582806698508</v>
      </c>
      <c r="L8916" s="112" t="e">
        <f>VLOOKUP($B8916,WB.UNEMP.2005,'WB (WDI)'!$AV$2,FALSE)</f>
        <v>#N/A</v>
      </c>
    </row>
    <row r="8917" spans="1:12" x14ac:dyDescent="0.25">
      <c r="A8917" s="103">
        <v>2005</v>
      </c>
      <c r="B8917" s="104" t="s">
        <v>467</v>
      </c>
      <c r="C8917" s="105" t="s">
        <v>468</v>
      </c>
      <c r="D8917" s="105" t="s">
        <v>440</v>
      </c>
      <c r="E8917" s="87" t="e">
        <f t="shared" si="298"/>
        <v>#N/A</v>
      </c>
      <c r="F8917" s="69" t="e">
        <f t="shared" si="298"/>
        <v>#N/A</v>
      </c>
      <c r="G8917" s="69" t="e">
        <f t="shared" si="298"/>
        <v>#N/A</v>
      </c>
      <c r="H8917" s="69" t="e">
        <f t="shared" si="298"/>
        <v>#N/A</v>
      </c>
      <c r="I8917" s="69" t="e">
        <f t="shared" si="298"/>
        <v>#N/A</v>
      </c>
      <c r="J8917" s="70" t="e">
        <f t="shared" si="298"/>
        <v>#N/A</v>
      </c>
      <c r="K8917" s="118">
        <f>VLOOKUP(B8917,WB.GDP.2005,'WB (WDI)'!$AV$2,FALSE)</f>
        <v>3589.126823971962</v>
      </c>
      <c r="L8917" s="112" t="e">
        <f>VLOOKUP($B8917,WB.UNEMP.2005,'WB (WDI)'!$AV$2,FALSE)</f>
        <v>#N/A</v>
      </c>
    </row>
    <row r="8918" spans="1:12" x14ac:dyDescent="0.25">
      <c r="A8918" s="103">
        <v>2005</v>
      </c>
      <c r="B8918" s="104" t="s">
        <v>469</v>
      </c>
      <c r="C8918" s="105" t="s">
        <v>470</v>
      </c>
      <c r="D8918" s="105" t="s">
        <v>440</v>
      </c>
      <c r="E8918" s="87" t="e">
        <f t="shared" si="298"/>
        <v>#N/A</v>
      </c>
      <c r="F8918" s="69" t="e">
        <f t="shared" si="298"/>
        <v>#N/A</v>
      </c>
      <c r="G8918" s="69" t="e">
        <f t="shared" si="298"/>
        <v>#N/A</v>
      </c>
      <c r="H8918" s="69" t="e">
        <f t="shared" si="298"/>
        <v>#N/A</v>
      </c>
      <c r="I8918" s="69" t="e">
        <f t="shared" si="298"/>
        <v>#N/A</v>
      </c>
      <c r="J8918" s="70" t="e">
        <f t="shared" si="298"/>
        <v>#N/A</v>
      </c>
      <c r="K8918" s="118">
        <f>VLOOKUP(B8918,WB.GDP.2005,'WB (WDI)'!$AV$2,FALSE)</f>
        <v>5612.1428110864808</v>
      </c>
      <c r="L8918" s="112" t="e">
        <f>VLOOKUP($B8918,WB.UNEMP.2005,'WB (WDI)'!$AV$2,FALSE)</f>
        <v>#N/A</v>
      </c>
    </row>
    <row r="8919" spans="1:12" x14ac:dyDescent="0.25">
      <c r="A8919" s="103">
        <v>2005</v>
      </c>
      <c r="B8919" s="104" t="s">
        <v>471</v>
      </c>
      <c r="C8919" s="105" t="s">
        <v>472</v>
      </c>
      <c r="D8919" s="105" t="s">
        <v>440</v>
      </c>
      <c r="E8919" s="87" t="e">
        <f t="shared" si="298"/>
        <v>#N/A</v>
      </c>
      <c r="F8919" s="69" t="e">
        <f t="shared" si="298"/>
        <v>#N/A</v>
      </c>
      <c r="G8919" s="69" t="e">
        <f t="shared" si="298"/>
        <v>#N/A</v>
      </c>
      <c r="H8919" s="69" t="e">
        <f t="shared" si="298"/>
        <v>#N/A</v>
      </c>
      <c r="I8919" s="69" t="e">
        <f t="shared" si="298"/>
        <v>#N/A</v>
      </c>
      <c r="J8919" s="70" t="e">
        <f t="shared" si="298"/>
        <v>#N/A</v>
      </c>
      <c r="K8919" s="118" t="e">
        <f>VLOOKUP(B8919,WB.GDP.2005,'WB (WDI)'!$AV$2,FALSE)</f>
        <v>#N/A</v>
      </c>
      <c r="L8919" s="112" t="e">
        <f>VLOOKUP($B8919,WB.UNEMP.2005,'WB (WDI)'!$AV$2,FALSE)</f>
        <v>#N/A</v>
      </c>
    </row>
    <row r="8920" spans="1:12" x14ac:dyDescent="0.25">
      <c r="A8920" s="103">
        <v>2005</v>
      </c>
      <c r="B8920" s="104" t="s">
        <v>473</v>
      </c>
      <c r="C8920" s="105" t="s">
        <v>474</v>
      </c>
      <c r="D8920" s="105" t="s">
        <v>440</v>
      </c>
      <c r="E8920" s="87" t="e">
        <f t="shared" si="298"/>
        <v>#N/A</v>
      </c>
      <c r="F8920" s="69" t="e">
        <f t="shared" si="298"/>
        <v>#N/A</v>
      </c>
      <c r="G8920" s="69" t="e">
        <f t="shared" si="298"/>
        <v>#N/A</v>
      </c>
      <c r="H8920" s="69" t="e">
        <f t="shared" si="298"/>
        <v>#N/A</v>
      </c>
      <c r="I8920" s="69" t="e">
        <f t="shared" si="298"/>
        <v>#N/A</v>
      </c>
      <c r="J8920" s="70" t="e">
        <f t="shared" si="298"/>
        <v>#N/A</v>
      </c>
      <c r="K8920" s="118">
        <f>VLOOKUP(B8920,WB.GDP.2005,'WB (WDI)'!$AV$2,FALSE)</f>
        <v>15267.217601827311</v>
      </c>
      <c r="L8920" s="112" t="e">
        <f>VLOOKUP($B8920,WB.UNEMP.2005,'WB (WDI)'!$AV$2,FALSE)</f>
        <v>#N/A</v>
      </c>
    </row>
    <row r="8921" spans="1:12" x14ac:dyDescent="0.25">
      <c r="A8921" s="103">
        <v>2005</v>
      </c>
      <c r="B8921" s="104" t="s">
        <v>475</v>
      </c>
      <c r="C8921" s="105" t="s">
        <v>476</v>
      </c>
      <c r="D8921" s="105" t="s">
        <v>440</v>
      </c>
      <c r="E8921" s="87" t="e">
        <f t="shared" si="298"/>
        <v>#N/A</v>
      </c>
      <c r="F8921" s="69" t="e">
        <f t="shared" si="298"/>
        <v>#N/A</v>
      </c>
      <c r="G8921" s="69" t="e">
        <f t="shared" si="298"/>
        <v>#N/A</v>
      </c>
      <c r="H8921" s="69" t="e">
        <f t="shared" si="298"/>
        <v>#N/A</v>
      </c>
      <c r="I8921" s="69" t="e">
        <f t="shared" si="298"/>
        <v>#N/A</v>
      </c>
      <c r="J8921" s="70" t="e">
        <f t="shared" si="298"/>
        <v>#N/A</v>
      </c>
      <c r="K8921" s="118" t="e">
        <f>VLOOKUP(B8921,WB.GDP.2005,'WB (WDI)'!$AV$2,FALSE)</f>
        <v>#N/A</v>
      </c>
      <c r="L8921" s="112" t="e">
        <f>VLOOKUP($B8921,WB.UNEMP.2005,'WB (WDI)'!$AV$2,FALSE)</f>
        <v>#N/A</v>
      </c>
    </row>
    <row r="8922" spans="1:12" x14ac:dyDescent="0.25">
      <c r="A8922" s="103">
        <v>2005</v>
      </c>
      <c r="B8922" s="104" t="s">
        <v>477</v>
      </c>
      <c r="C8922" s="105" t="s">
        <v>478</v>
      </c>
      <c r="D8922" s="105" t="s">
        <v>440</v>
      </c>
      <c r="E8922" s="87" t="e">
        <f t="shared" si="298"/>
        <v>#N/A</v>
      </c>
      <c r="F8922" s="69" t="e">
        <f t="shared" si="298"/>
        <v>#N/A</v>
      </c>
      <c r="G8922" s="69" t="e">
        <f t="shared" si="298"/>
        <v>#N/A</v>
      </c>
      <c r="H8922" s="69" t="e">
        <f t="shared" si="298"/>
        <v>#N/A</v>
      </c>
      <c r="I8922" s="69" t="e">
        <f t="shared" si="298"/>
        <v>#N/A</v>
      </c>
      <c r="J8922" s="70" t="e">
        <f t="shared" si="298"/>
        <v>#N/A</v>
      </c>
      <c r="K8922" s="118" t="e">
        <f>VLOOKUP(B8922,WB.GDP.2005,'WB (WDI)'!$AV$2,FALSE)</f>
        <v>#N/A</v>
      </c>
      <c r="L8922" s="112" t="e">
        <f>VLOOKUP($B8922,WB.UNEMP.2005,'WB (WDI)'!$AV$2,FALSE)</f>
        <v>#N/A</v>
      </c>
    </row>
    <row r="8923" spans="1:12" x14ac:dyDescent="0.25">
      <c r="A8923" s="103">
        <v>2005</v>
      </c>
      <c r="B8923" s="104" t="s">
        <v>479</v>
      </c>
      <c r="C8923" s="105" t="s">
        <v>480</v>
      </c>
      <c r="D8923" s="105" t="s">
        <v>440</v>
      </c>
      <c r="E8923" s="87" t="e">
        <f t="shared" si="298"/>
        <v>#N/A</v>
      </c>
      <c r="F8923" s="69" t="e">
        <f t="shared" si="298"/>
        <v>#N/A</v>
      </c>
      <c r="G8923" s="69" t="e">
        <f t="shared" si="298"/>
        <v>#N/A</v>
      </c>
      <c r="H8923" s="69" t="e">
        <f t="shared" si="298"/>
        <v>#N/A</v>
      </c>
      <c r="I8923" s="69" t="e">
        <f t="shared" si="298"/>
        <v>#N/A</v>
      </c>
      <c r="J8923" s="70" t="e">
        <f t="shared" si="298"/>
        <v>#N/A</v>
      </c>
      <c r="K8923" s="118" t="e">
        <f>VLOOKUP(B8923,WB.GDP.2005,'WB (WDI)'!$AV$2,FALSE)</f>
        <v>#N/A</v>
      </c>
      <c r="L8923" s="112" t="e">
        <f>VLOOKUP($B8923,WB.UNEMP.2005,'WB (WDI)'!$AV$2,FALSE)</f>
        <v>#N/A</v>
      </c>
    </row>
    <row r="8924" spans="1:12" x14ac:dyDescent="0.25">
      <c r="A8924" s="103">
        <v>2005</v>
      </c>
      <c r="B8924" s="104" t="s">
        <v>481</v>
      </c>
      <c r="C8924" s="105" t="s">
        <v>482</v>
      </c>
      <c r="D8924" s="105" t="s">
        <v>440</v>
      </c>
      <c r="E8924" s="87" t="e">
        <f t="shared" ref="E8924:J8931" si="299">IF(ISNUMBER(VLOOKUP($B8924,EFW.2005,3,FALSE))=TRUE,VLOOKUP($B8924,EFW.2005,E$2,FALSE),NA())</f>
        <v>#N/A</v>
      </c>
      <c r="F8924" s="69" t="e">
        <f t="shared" si="299"/>
        <v>#N/A</v>
      </c>
      <c r="G8924" s="69" t="e">
        <f t="shared" si="299"/>
        <v>#N/A</v>
      </c>
      <c r="H8924" s="69" t="e">
        <f t="shared" si="299"/>
        <v>#N/A</v>
      </c>
      <c r="I8924" s="69" t="e">
        <f t="shared" si="299"/>
        <v>#N/A</v>
      </c>
      <c r="J8924" s="70" t="e">
        <f t="shared" si="299"/>
        <v>#N/A</v>
      </c>
      <c r="K8924" s="118" t="e">
        <f>VLOOKUP(B8924,WB.GDP.2005,'WB (WDI)'!$AV$2,FALSE)</f>
        <v>#N/A</v>
      </c>
      <c r="L8924" s="112">
        <f>VLOOKUP($B8924,WB.UNEMP.2005,'WB (WDI)'!$AV$2,FALSE)</f>
        <v>11.6199998855591</v>
      </c>
    </row>
    <row r="8925" spans="1:12" x14ac:dyDescent="0.25">
      <c r="A8925" s="103">
        <v>2005</v>
      </c>
      <c r="B8925" s="104" t="s">
        <v>483</v>
      </c>
      <c r="C8925" s="105" t="s">
        <v>484</v>
      </c>
      <c r="D8925" s="105" t="s">
        <v>440</v>
      </c>
      <c r="E8925" s="87" t="e">
        <f t="shared" si="299"/>
        <v>#N/A</v>
      </c>
      <c r="F8925" s="69" t="e">
        <f t="shared" si="299"/>
        <v>#N/A</v>
      </c>
      <c r="G8925" s="69" t="e">
        <f t="shared" si="299"/>
        <v>#N/A</v>
      </c>
      <c r="H8925" s="69" t="e">
        <f t="shared" si="299"/>
        <v>#N/A</v>
      </c>
      <c r="I8925" s="69" t="e">
        <f t="shared" si="299"/>
        <v>#N/A</v>
      </c>
      <c r="J8925" s="70" t="e">
        <f t="shared" si="299"/>
        <v>#N/A</v>
      </c>
      <c r="K8925" s="118" t="e">
        <f>VLOOKUP(B8925,WB.GDP.2005,'WB (WDI)'!$AV$2,FALSE)</f>
        <v>#N/A</v>
      </c>
      <c r="L8925" s="112" t="e">
        <f>VLOOKUP($B8925,WB.UNEMP.2005,'WB (WDI)'!$AV$2,FALSE)</f>
        <v>#N/A</v>
      </c>
    </row>
    <row r="8926" spans="1:12" x14ac:dyDescent="0.25">
      <c r="A8926" s="103">
        <v>2005</v>
      </c>
      <c r="B8926" s="104" t="s">
        <v>485</v>
      </c>
      <c r="C8926" s="105" t="s">
        <v>486</v>
      </c>
      <c r="D8926" s="105" t="s">
        <v>440</v>
      </c>
      <c r="E8926" s="87" t="e">
        <f t="shared" si="299"/>
        <v>#N/A</v>
      </c>
      <c r="F8926" s="69" t="e">
        <f t="shared" si="299"/>
        <v>#N/A</v>
      </c>
      <c r="G8926" s="69" t="e">
        <f t="shared" si="299"/>
        <v>#N/A</v>
      </c>
      <c r="H8926" s="69" t="e">
        <f t="shared" si="299"/>
        <v>#N/A</v>
      </c>
      <c r="I8926" s="69" t="e">
        <f t="shared" si="299"/>
        <v>#N/A</v>
      </c>
      <c r="J8926" s="70" t="e">
        <f t="shared" si="299"/>
        <v>#N/A</v>
      </c>
      <c r="K8926" s="118" t="e">
        <f>VLOOKUP(B8926,WB.GDP.2005,'WB (WDI)'!$AV$2,FALSE)</f>
        <v>#N/A</v>
      </c>
      <c r="L8926" s="112" t="e">
        <f>VLOOKUP($B8926,WB.UNEMP.2005,'WB (WDI)'!$AV$2,FALSE)</f>
        <v>#N/A</v>
      </c>
    </row>
    <row r="8927" spans="1:12" x14ac:dyDescent="0.25">
      <c r="A8927" s="103">
        <v>2005</v>
      </c>
      <c r="B8927" s="104" t="s">
        <v>487</v>
      </c>
      <c r="C8927" s="105" t="s">
        <v>488</v>
      </c>
      <c r="D8927" s="105" t="s">
        <v>440</v>
      </c>
      <c r="E8927" s="87" t="e">
        <f t="shared" si="299"/>
        <v>#N/A</v>
      </c>
      <c r="F8927" s="69" t="e">
        <f t="shared" si="299"/>
        <v>#N/A</v>
      </c>
      <c r="G8927" s="69" t="e">
        <f t="shared" si="299"/>
        <v>#N/A</v>
      </c>
      <c r="H8927" s="69" t="e">
        <f t="shared" si="299"/>
        <v>#N/A</v>
      </c>
      <c r="I8927" s="69" t="e">
        <f t="shared" si="299"/>
        <v>#N/A</v>
      </c>
      <c r="J8927" s="70" t="e">
        <f t="shared" si="299"/>
        <v>#N/A</v>
      </c>
      <c r="K8927" s="118">
        <f>VLOOKUP(B8927,WB.GDP.2005,'WB (WDI)'!$AV$2,FALSE)</f>
        <v>5937.3263606307955</v>
      </c>
      <c r="L8927" s="112">
        <f>VLOOKUP($B8927,WB.UNEMP.2005,'WB (WDI)'!$AV$2,FALSE)</f>
        <v>5.1999998092651403</v>
      </c>
    </row>
    <row r="8928" spans="1:12" x14ac:dyDescent="0.25">
      <c r="A8928" s="103">
        <v>2005</v>
      </c>
      <c r="B8928" s="104" t="s">
        <v>489</v>
      </c>
      <c r="C8928" s="105" t="s">
        <v>490</v>
      </c>
      <c r="D8928" s="105" t="s">
        <v>440</v>
      </c>
      <c r="E8928" s="87" t="e">
        <f t="shared" si="299"/>
        <v>#N/A</v>
      </c>
      <c r="F8928" s="69" t="e">
        <f t="shared" si="299"/>
        <v>#N/A</v>
      </c>
      <c r="G8928" s="69" t="e">
        <f t="shared" si="299"/>
        <v>#N/A</v>
      </c>
      <c r="H8928" s="69" t="e">
        <f t="shared" si="299"/>
        <v>#N/A</v>
      </c>
      <c r="I8928" s="69" t="e">
        <f t="shared" si="299"/>
        <v>#N/A</v>
      </c>
      <c r="J8928" s="70" t="e">
        <f t="shared" si="299"/>
        <v>#N/A</v>
      </c>
      <c r="K8928" s="118" t="e">
        <f>VLOOKUP(B8928,WB.GDP.2005,'WB (WDI)'!$AV$2,FALSE)</f>
        <v>#N/A</v>
      </c>
      <c r="L8928" s="112" t="e">
        <f>VLOOKUP($B8928,WB.UNEMP.2005,'WB (WDI)'!$AV$2,FALSE)</f>
        <v>#N/A</v>
      </c>
    </row>
    <row r="8929" spans="1:12" x14ac:dyDescent="0.25">
      <c r="A8929" s="103">
        <v>2005</v>
      </c>
      <c r="B8929" s="104" t="s">
        <v>491</v>
      </c>
      <c r="C8929" s="105" t="s">
        <v>492</v>
      </c>
      <c r="D8929" s="105" t="s">
        <v>440</v>
      </c>
      <c r="E8929" s="87" t="e">
        <f t="shared" si="299"/>
        <v>#N/A</v>
      </c>
      <c r="F8929" s="69" t="e">
        <f t="shared" si="299"/>
        <v>#N/A</v>
      </c>
      <c r="G8929" s="69" t="e">
        <f t="shared" si="299"/>
        <v>#N/A</v>
      </c>
      <c r="H8929" s="69" t="e">
        <f t="shared" si="299"/>
        <v>#N/A</v>
      </c>
      <c r="I8929" s="69" t="e">
        <f t="shared" si="299"/>
        <v>#N/A</v>
      </c>
      <c r="J8929" s="70" t="e">
        <f t="shared" si="299"/>
        <v>#N/A</v>
      </c>
      <c r="K8929" s="118">
        <f>VLOOKUP(B8929,WB.GDP.2005,'WB (WDI)'!$AV$2,FALSE)</f>
        <v>5316.6653634599534</v>
      </c>
      <c r="L8929" s="112">
        <f>VLOOKUP($B8929,WB.UNEMP.2005,'WB (WDI)'!$AV$2,FALSE)</f>
        <v>2.1199998855590798</v>
      </c>
    </row>
    <row r="8930" spans="1:12" x14ac:dyDescent="0.25">
      <c r="A8930" s="103">
        <v>2005</v>
      </c>
      <c r="B8930" s="104" t="s">
        <v>493</v>
      </c>
      <c r="C8930" s="105" t="s">
        <v>494</v>
      </c>
      <c r="D8930" s="105" t="s">
        <v>440</v>
      </c>
      <c r="E8930" s="87" t="e">
        <f t="shared" si="299"/>
        <v>#N/A</v>
      </c>
      <c r="F8930" s="69" t="e">
        <f t="shared" si="299"/>
        <v>#N/A</v>
      </c>
      <c r="G8930" s="69" t="e">
        <f t="shared" si="299"/>
        <v>#N/A</v>
      </c>
      <c r="H8930" s="69" t="e">
        <f t="shared" si="299"/>
        <v>#N/A</v>
      </c>
      <c r="I8930" s="69" t="e">
        <f t="shared" si="299"/>
        <v>#N/A</v>
      </c>
      <c r="J8930" s="70" t="e">
        <f t="shared" si="299"/>
        <v>#N/A</v>
      </c>
      <c r="K8930" s="118">
        <f>VLOOKUP(B8930,WB.GDP.2005,'WB (WDI)'!$AV$2,FALSE)</f>
        <v>3168.7633019011951</v>
      </c>
      <c r="L8930" s="112" t="e">
        <f>VLOOKUP($B8930,WB.UNEMP.2005,'WB (WDI)'!$AV$2,FALSE)</f>
        <v>#N/A</v>
      </c>
    </row>
    <row r="8931" spans="1:12" ht="15.75" thickBot="1" x14ac:dyDescent="0.3">
      <c r="A8931" s="103">
        <v>2005</v>
      </c>
      <c r="B8931" s="104" t="s">
        <v>495</v>
      </c>
      <c r="C8931" s="105" t="s">
        <v>496</v>
      </c>
      <c r="D8931" s="105" t="s">
        <v>440</v>
      </c>
      <c r="E8931" s="88" t="e">
        <f t="shared" si="299"/>
        <v>#N/A</v>
      </c>
      <c r="F8931" s="56" t="e">
        <f t="shared" si="299"/>
        <v>#N/A</v>
      </c>
      <c r="G8931" s="56" t="e">
        <f t="shared" si="299"/>
        <v>#N/A</v>
      </c>
      <c r="H8931" s="56" t="e">
        <f t="shared" si="299"/>
        <v>#N/A</v>
      </c>
      <c r="I8931" s="56" t="e">
        <f t="shared" si="299"/>
        <v>#N/A</v>
      </c>
      <c r="J8931" s="71" t="e">
        <f t="shared" si="299"/>
        <v>#N/A</v>
      </c>
      <c r="K8931" s="119" t="e">
        <f>VLOOKUP(B8931,WB.GDP.2005,'WB (WDI)'!$AV$2,FALSE)</f>
        <v>#N/A</v>
      </c>
      <c r="L8931" s="113" t="e">
        <f>VLOOKUP($B8931,WB.UNEMP.2005,'WB (WDI)'!$AV$2,FALSE)</f>
        <v>#N/A</v>
      </c>
    </row>
    <row r="8932" spans="1:12" x14ac:dyDescent="0.25">
      <c r="A8932" s="109">
        <v>2006</v>
      </c>
      <c r="B8932" s="110" t="s">
        <v>4</v>
      </c>
      <c r="C8932" s="111" t="s">
        <v>5</v>
      </c>
      <c r="D8932" s="111" t="s">
        <v>6</v>
      </c>
      <c r="E8932" s="86">
        <f t="shared" ref="E8932:J8941" si="300">IF(ISNUMBER(VLOOKUP($B8932,EFW.2006,3,FALSE))=TRUE,VLOOKUP($B8932,EFW.2006,E$2,FALSE),NA())</f>
        <v>5.4646650705831217</v>
      </c>
      <c r="F8932" s="69">
        <f t="shared" si="300"/>
        <v>3.9096944883127378</v>
      </c>
      <c r="G8932" s="69">
        <f t="shared" si="300"/>
        <v>4.4049470390479097</v>
      </c>
      <c r="H8932" s="69">
        <f t="shared" si="300"/>
        <v>7.5808517895469318</v>
      </c>
      <c r="I8932" s="69">
        <f t="shared" si="300"/>
        <v>5.7494895754538815</v>
      </c>
      <c r="J8932" s="70">
        <f t="shared" si="300"/>
        <v>5.6783424605541484</v>
      </c>
      <c r="K8932" s="118">
        <f>VLOOKUP(B8932,WB.GDP.2006,'WB (WDI)'!$AW$2,FALSE)</f>
        <v>10527.423642972108</v>
      </c>
      <c r="L8932" s="112">
        <f>VLOOKUP($B8932,WB.UNEMP.2006,'WB (WDI)'!$AW$2,FALSE)</f>
        <v>12.2700004577637</v>
      </c>
    </row>
    <row r="8933" spans="1:12" x14ac:dyDescent="0.25">
      <c r="A8933" s="103">
        <v>2006</v>
      </c>
      <c r="B8933" s="104" t="s">
        <v>7</v>
      </c>
      <c r="C8933" s="105" t="s">
        <v>8</v>
      </c>
      <c r="D8933" s="105" t="s">
        <v>6</v>
      </c>
      <c r="E8933" s="87">
        <f t="shared" si="300"/>
        <v>6.1462263236534955</v>
      </c>
      <c r="F8933" s="69">
        <f t="shared" si="300"/>
        <v>5.449823660660174</v>
      </c>
      <c r="G8933" s="69">
        <f t="shared" si="300"/>
        <v>4.6882175021421384</v>
      </c>
      <c r="H8933" s="69">
        <f t="shared" si="300"/>
        <v>8.7383354938437883</v>
      </c>
      <c r="I8933" s="69">
        <f t="shared" si="300"/>
        <v>6.7016813622905822</v>
      </c>
      <c r="J8933" s="70">
        <f t="shared" si="300"/>
        <v>5.1530735993307948</v>
      </c>
      <c r="K8933" s="118">
        <f>VLOOKUP(B8933,WB.GDP.2006,'WB (WDI)'!$AW$2,FALSE)</f>
        <v>8814.146852783133</v>
      </c>
      <c r="L8933" s="112">
        <f>VLOOKUP($B8933,WB.UNEMP.2006,'WB (WDI)'!$AW$2,FALSE)</f>
        <v>10.4899997711182</v>
      </c>
    </row>
    <row r="8934" spans="1:12" x14ac:dyDescent="0.25">
      <c r="A8934" s="103">
        <v>2006</v>
      </c>
      <c r="B8934" s="104" t="s">
        <v>9</v>
      </c>
      <c r="C8934" s="105" t="s">
        <v>10</v>
      </c>
      <c r="D8934" s="105" t="s">
        <v>6</v>
      </c>
      <c r="E8934" s="87" t="e">
        <f t="shared" si="300"/>
        <v>#N/A</v>
      </c>
      <c r="F8934" s="69" t="e">
        <f t="shared" si="300"/>
        <v>#N/A</v>
      </c>
      <c r="G8934" s="69" t="e">
        <f t="shared" si="300"/>
        <v>#N/A</v>
      </c>
      <c r="H8934" s="69" t="e">
        <f t="shared" si="300"/>
        <v>#N/A</v>
      </c>
      <c r="I8934" s="69" t="e">
        <f t="shared" si="300"/>
        <v>#N/A</v>
      </c>
      <c r="J8934" s="70" t="e">
        <f t="shared" si="300"/>
        <v>#N/A</v>
      </c>
      <c r="K8934" s="118">
        <f>VLOOKUP(B8934,WB.GDP.2006,'WB (WDI)'!$AW$2,FALSE)</f>
        <v>20858.543597415588</v>
      </c>
      <c r="L8934" s="112">
        <f>VLOOKUP($B8934,WB.UNEMP.2006,'WB (WDI)'!$AW$2,FALSE)</f>
        <v>18.799999237060501</v>
      </c>
    </row>
    <row r="8935" spans="1:12" x14ac:dyDescent="0.25">
      <c r="A8935" s="103">
        <v>2006</v>
      </c>
      <c r="B8935" s="104" t="s">
        <v>11</v>
      </c>
      <c r="C8935" s="105" t="s">
        <v>12</v>
      </c>
      <c r="D8935" s="105" t="s">
        <v>6</v>
      </c>
      <c r="E8935" s="87">
        <f t="shared" si="300"/>
        <v>6.1733911095699012</v>
      </c>
      <c r="F8935" s="69">
        <f t="shared" si="300"/>
        <v>6.8268752783687265</v>
      </c>
      <c r="G8935" s="69">
        <f t="shared" si="300"/>
        <v>4.8802122576972167</v>
      </c>
      <c r="H8935" s="69">
        <f t="shared" si="300"/>
        <v>6.9459231756665583</v>
      </c>
      <c r="I8935" s="69">
        <f t="shared" si="300"/>
        <v>5.8280354448263001</v>
      </c>
      <c r="J8935" s="70">
        <f t="shared" si="300"/>
        <v>6.3859093912907037</v>
      </c>
      <c r="K8935" s="118">
        <f>VLOOKUP(B8935,WB.GDP.2006,'WB (WDI)'!$AW$2,FALSE)</f>
        <v>5560.4032826807297</v>
      </c>
      <c r="L8935" s="112">
        <f>VLOOKUP($B8935,WB.UNEMP.2006,'WB (WDI)'!$AW$2,FALSE)</f>
        <v>9.6700000762939506</v>
      </c>
    </row>
    <row r="8936" spans="1:12" x14ac:dyDescent="0.25">
      <c r="A8936" s="103">
        <v>2006</v>
      </c>
      <c r="B8936" s="104" t="s">
        <v>13</v>
      </c>
      <c r="C8936" s="105" t="s">
        <v>14</v>
      </c>
      <c r="D8936" s="105" t="s">
        <v>6</v>
      </c>
      <c r="E8936" s="87" t="e">
        <f t="shared" si="300"/>
        <v>#N/A</v>
      </c>
      <c r="F8936" s="69" t="e">
        <f t="shared" si="300"/>
        <v>#N/A</v>
      </c>
      <c r="G8936" s="69" t="e">
        <f t="shared" si="300"/>
        <v>#N/A</v>
      </c>
      <c r="H8936" s="69" t="e">
        <f t="shared" si="300"/>
        <v>#N/A</v>
      </c>
      <c r="I8936" s="69" t="e">
        <f t="shared" si="300"/>
        <v>#N/A</v>
      </c>
      <c r="J8936" s="70" t="e">
        <f t="shared" si="300"/>
        <v>#N/A</v>
      </c>
      <c r="K8936" s="118">
        <f>VLOOKUP(B8936,WB.GDP.2006,'WB (WDI)'!$AW$2,FALSE)</f>
        <v>2895.8958370154701</v>
      </c>
      <c r="L8936" s="112">
        <f>VLOOKUP($B8936,WB.UNEMP.2006,'WB (WDI)'!$AW$2,FALSE)</f>
        <v>15.069999694824199</v>
      </c>
    </row>
    <row r="8937" spans="1:12" x14ac:dyDescent="0.25">
      <c r="A8937" s="103">
        <v>2006</v>
      </c>
      <c r="B8937" s="104" t="s">
        <v>15</v>
      </c>
      <c r="C8937" s="105" t="s">
        <v>16</v>
      </c>
      <c r="D8937" s="105" t="s">
        <v>6</v>
      </c>
      <c r="E8937" s="87">
        <f t="shared" si="300"/>
        <v>6.4053836361694581</v>
      </c>
      <c r="F8937" s="69">
        <f t="shared" si="300"/>
        <v>7.0070622852739151</v>
      </c>
      <c r="G8937" s="69">
        <f t="shared" si="300"/>
        <v>5.1782856793340049</v>
      </c>
      <c r="H8937" s="69">
        <f t="shared" si="300"/>
        <v>6.9838905219565035</v>
      </c>
      <c r="I8937" s="69">
        <f t="shared" si="300"/>
        <v>5.9036070885021035</v>
      </c>
      <c r="J8937" s="70">
        <f t="shared" si="300"/>
        <v>6.954072605780766</v>
      </c>
      <c r="K8937" s="118">
        <f>VLOOKUP(B8937,WB.GDP.2006,'WB (WDI)'!$AW$2,FALSE)</f>
        <v>8887.029928108921</v>
      </c>
      <c r="L8937" s="112">
        <f>VLOOKUP($B8937,WB.UNEMP.2006,'WB (WDI)'!$AW$2,FALSE)</f>
        <v>12.5100002288818</v>
      </c>
    </row>
    <row r="8938" spans="1:12" x14ac:dyDescent="0.25">
      <c r="A8938" s="103">
        <v>2006</v>
      </c>
      <c r="B8938" s="104" t="s">
        <v>17</v>
      </c>
      <c r="C8938" s="105" t="s">
        <v>18</v>
      </c>
      <c r="D8938" s="105" t="s">
        <v>6</v>
      </c>
      <c r="E8938" s="87" t="e">
        <f t="shared" si="300"/>
        <v>#N/A</v>
      </c>
      <c r="F8938" s="69" t="e">
        <f t="shared" si="300"/>
        <v>#N/A</v>
      </c>
      <c r="G8938" s="69" t="e">
        <f t="shared" si="300"/>
        <v>#N/A</v>
      </c>
      <c r="H8938" s="69" t="e">
        <f t="shared" si="300"/>
        <v>#N/A</v>
      </c>
      <c r="I8938" s="69" t="e">
        <f t="shared" si="300"/>
        <v>#N/A</v>
      </c>
      <c r="J8938" s="70" t="e">
        <f t="shared" si="300"/>
        <v>#N/A</v>
      </c>
      <c r="K8938" s="118" t="e">
        <f>VLOOKUP(B8938,WB.GDP.2006,'WB (WDI)'!$AW$2,FALSE)</f>
        <v>#N/A</v>
      </c>
      <c r="L8938" s="112" t="e">
        <f>VLOOKUP($B8938,WB.UNEMP.2006,'WB (WDI)'!$AW$2,FALSE)</f>
        <v>#N/A</v>
      </c>
    </row>
    <row r="8939" spans="1:12" x14ac:dyDescent="0.25">
      <c r="A8939" s="103">
        <v>2006</v>
      </c>
      <c r="B8939" s="104" t="s">
        <v>19</v>
      </c>
      <c r="C8939" s="105" t="s">
        <v>20</v>
      </c>
      <c r="D8939" s="105" t="s">
        <v>6</v>
      </c>
      <c r="E8939" s="87">
        <f t="shared" si="300"/>
        <v>4.8015991099142115</v>
      </c>
      <c r="F8939" s="69">
        <f t="shared" si="300"/>
        <v>5.3984219615492908</v>
      </c>
      <c r="G8939" s="69">
        <f t="shared" si="300"/>
        <v>3.4943257866003981</v>
      </c>
      <c r="H8939" s="69">
        <f t="shared" si="300"/>
        <v>4.0611982519821215</v>
      </c>
      <c r="I8939" s="69">
        <f t="shared" si="300"/>
        <v>5.8112524951735036</v>
      </c>
      <c r="J8939" s="70">
        <f t="shared" si="300"/>
        <v>5.2427970542657425</v>
      </c>
      <c r="K8939" s="118">
        <f>VLOOKUP(B8939,WB.GDP.2006,'WB (WDI)'!$AW$2,FALSE)</f>
        <v>6681.1023539590851</v>
      </c>
      <c r="L8939" s="112">
        <f>VLOOKUP($B8939,WB.UNEMP.2006,'WB (WDI)'!$AW$2,FALSE)</f>
        <v>3.7300000190734899</v>
      </c>
    </row>
    <row r="8940" spans="1:12" x14ac:dyDescent="0.25">
      <c r="A8940" s="103">
        <v>2006</v>
      </c>
      <c r="B8940" s="104" t="s">
        <v>21</v>
      </c>
      <c r="C8940" s="105" t="s">
        <v>22</v>
      </c>
      <c r="D8940" s="105" t="s">
        <v>6</v>
      </c>
      <c r="E8940" s="87">
        <f t="shared" si="300"/>
        <v>6.0289963501745643</v>
      </c>
      <c r="F8940" s="69">
        <f t="shared" si="300"/>
        <v>6.7676079857928144</v>
      </c>
      <c r="G8940" s="69">
        <f t="shared" si="300"/>
        <v>4.3387873335054499</v>
      </c>
      <c r="H8940" s="69">
        <f t="shared" si="300"/>
        <v>6.8598870097626694</v>
      </c>
      <c r="I8940" s="69">
        <f t="shared" si="300"/>
        <v>5.5241309848398696</v>
      </c>
      <c r="J8940" s="70">
        <f t="shared" si="300"/>
        <v>6.6545684369720171</v>
      </c>
      <c r="K8940" s="118">
        <f>VLOOKUP(B8940,WB.GDP.2006,'WB (WDI)'!$AW$2,FALSE)</f>
        <v>2606.8161797840512</v>
      </c>
      <c r="L8940" s="112">
        <f>VLOOKUP($B8940,WB.UNEMP.2006,'WB (WDI)'!$AW$2,FALSE)</f>
        <v>0.81000000238418601</v>
      </c>
    </row>
    <row r="8941" spans="1:12" x14ac:dyDescent="0.25">
      <c r="A8941" s="103">
        <v>2006</v>
      </c>
      <c r="B8941" s="104" t="s">
        <v>23</v>
      </c>
      <c r="C8941" s="105" t="s">
        <v>24</v>
      </c>
      <c r="D8941" s="105" t="s">
        <v>6</v>
      </c>
      <c r="E8941" s="87">
        <f t="shared" si="300"/>
        <v>7.1099237172992487</v>
      </c>
      <c r="F8941" s="69">
        <f t="shared" si="300"/>
        <v>5.6300239256062392</v>
      </c>
      <c r="G8941" s="69">
        <f t="shared" si="300"/>
        <v>6.583274364243203</v>
      </c>
      <c r="H8941" s="69">
        <f t="shared" si="300"/>
        <v>8.6212718246176721</v>
      </c>
      <c r="I8941" s="69">
        <f t="shared" si="300"/>
        <v>7.0177264844676053</v>
      </c>
      <c r="J8941" s="70">
        <f t="shared" si="300"/>
        <v>7.6973219875615273</v>
      </c>
      <c r="K8941" s="118">
        <f>VLOOKUP(B8941,WB.GDP.2006,'WB (WDI)'!$AW$2,FALSE)</f>
        <v>13256.995972186178</v>
      </c>
      <c r="L8941" s="112">
        <f>VLOOKUP($B8941,WB.UNEMP.2006,'WB (WDI)'!$AW$2,FALSE)</f>
        <v>17.780000686645501</v>
      </c>
    </row>
    <row r="8942" spans="1:12" x14ac:dyDescent="0.25">
      <c r="A8942" s="103">
        <v>2006</v>
      </c>
      <c r="B8942" s="104" t="s">
        <v>25</v>
      </c>
      <c r="C8942" s="105" t="s">
        <v>26</v>
      </c>
      <c r="D8942" s="105" t="s">
        <v>6</v>
      </c>
      <c r="E8942" s="87" t="e">
        <f t="shared" ref="E8942:J8951" si="301">IF(ISNUMBER(VLOOKUP($B8942,EFW.2006,3,FALSE))=TRUE,VLOOKUP($B8942,EFW.2006,E$2,FALSE),NA())</f>
        <v>#N/A</v>
      </c>
      <c r="F8942" s="69" t="e">
        <f t="shared" si="301"/>
        <v>#N/A</v>
      </c>
      <c r="G8942" s="69" t="e">
        <f t="shared" si="301"/>
        <v>#N/A</v>
      </c>
      <c r="H8942" s="69" t="e">
        <f t="shared" si="301"/>
        <v>#N/A</v>
      </c>
      <c r="I8942" s="69" t="e">
        <f t="shared" si="301"/>
        <v>#N/A</v>
      </c>
      <c r="J8942" s="70" t="e">
        <f t="shared" si="301"/>
        <v>#N/A</v>
      </c>
      <c r="K8942" s="118" t="e">
        <f>VLOOKUP(B8942,WB.GDP.2006,'WB (WDI)'!$AW$2,FALSE)</f>
        <v>#N/A</v>
      </c>
      <c r="L8942" s="112" t="e">
        <f>VLOOKUP($B8942,WB.UNEMP.2006,'WB (WDI)'!$AW$2,FALSE)</f>
        <v>#N/A</v>
      </c>
    </row>
    <row r="8943" spans="1:12" x14ac:dyDescent="0.25">
      <c r="A8943" s="103">
        <v>2006</v>
      </c>
      <c r="B8943" s="104" t="s">
        <v>27</v>
      </c>
      <c r="C8943" s="105" t="s">
        <v>28</v>
      </c>
      <c r="D8943" s="105" t="s">
        <v>6</v>
      </c>
      <c r="E8943" s="87">
        <f t="shared" si="301"/>
        <v>5.7389414085841919</v>
      </c>
      <c r="F8943" s="69">
        <f t="shared" si="301"/>
        <v>5.5826610668252403</v>
      </c>
      <c r="G8943" s="69">
        <f t="shared" si="301"/>
        <v>4.2149815667777943</v>
      </c>
      <c r="H8943" s="69">
        <f t="shared" si="301"/>
        <v>6.8046956233297404</v>
      </c>
      <c r="I8943" s="69">
        <f t="shared" si="301"/>
        <v>5.6009369887455085</v>
      </c>
      <c r="J8943" s="70">
        <f t="shared" si="301"/>
        <v>6.4914317972426758</v>
      </c>
      <c r="K8943" s="118">
        <f>VLOOKUP(B8943,WB.GDP.2006,'WB (WDI)'!$AW$2,FALSE)</f>
        <v>1574.7297804878383</v>
      </c>
      <c r="L8943" s="112">
        <f>VLOOKUP($B8943,WB.UNEMP.2006,'WB (WDI)'!$AW$2,FALSE)</f>
        <v>3.6400001049041699</v>
      </c>
    </row>
    <row r="8944" spans="1:12" x14ac:dyDescent="0.25">
      <c r="A8944" s="103">
        <v>2006</v>
      </c>
      <c r="B8944" s="104" t="s">
        <v>29</v>
      </c>
      <c r="C8944" s="105" t="s">
        <v>30</v>
      </c>
      <c r="D8944" s="105" t="s">
        <v>6</v>
      </c>
      <c r="E8944" s="87">
        <f t="shared" si="301"/>
        <v>5.547609352268239</v>
      </c>
      <c r="F8944" s="69">
        <f t="shared" si="301"/>
        <v>5.700540925069463</v>
      </c>
      <c r="G8944" s="69">
        <f t="shared" si="301"/>
        <v>3.6660772617567146</v>
      </c>
      <c r="H8944" s="69">
        <f t="shared" si="301"/>
        <v>7.3031908303881998</v>
      </c>
      <c r="I8944" s="69">
        <f t="shared" si="301"/>
        <v>3.9236611610379319</v>
      </c>
      <c r="J8944" s="70">
        <f t="shared" si="301"/>
        <v>7.1445765830888881</v>
      </c>
      <c r="K8944" s="118">
        <f>VLOOKUP(B8944,WB.GDP.2006,'WB (WDI)'!$AW$2,FALSE)</f>
        <v>815.05373583067933</v>
      </c>
      <c r="L8944" s="112">
        <f>VLOOKUP($B8944,WB.UNEMP.2006,'WB (WDI)'!$AW$2,FALSE)</f>
        <v>1.7300000190734901</v>
      </c>
    </row>
    <row r="8945" spans="1:12" x14ac:dyDescent="0.25">
      <c r="A8945" s="103">
        <v>2006</v>
      </c>
      <c r="B8945" s="104" t="s">
        <v>31</v>
      </c>
      <c r="C8945" s="105" t="s">
        <v>32</v>
      </c>
      <c r="D8945" s="105" t="s">
        <v>6</v>
      </c>
      <c r="E8945" s="87" t="e">
        <f t="shared" si="301"/>
        <v>#N/A</v>
      </c>
      <c r="F8945" s="69" t="e">
        <f t="shared" si="301"/>
        <v>#N/A</v>
      </c>
      <c r="G8945" s="69" t="e">
        <f t="shared" si="301"/>
        <v>#N/A</v>
      </c>
      <c r="H8945" s="69" t="e">
        <f t="shared" si="301"/>
        <v>#N/A</v>
      </c>
      <c r="I8945" s="69" t="e">
        <f t="shared" si="301"/>
        <v>#N/A</v>
      </c>
      <c r="J8945" s="70" t="e">
        <f t="shared" si="301"/>
        <v>#N/A</v>
      </c>
      <c r="K8945" s="118">
        <f>VLOOKUP(B8945,WB.GDP.2006,'WB (WDI)'!$AW$2,FALSE)</f>
        <v>5291.0588331208555</v>
      </c>
      <c r="L8945" s="112">
        <f>VLOOKUP($B8945,WB.UNEMP.2006,'WB (WDI)'!$AW$2,FALSE)</f>
        <v>10.5100002288818</v>
      </c>
    </row>
    <row r="8946" spans="1:12" x14ac:dyDescent="0.25">
      <c r="A8946" s="103">
        <v>2006</v>
      </c>
      <c r="B8946" s="104" t="s">
        <v>33</v>
      </c>
      <c r="C8946" s="105" t="s">
        <v>34</v>
      </c>
      <c r="D8946" s="105" t="s">
        <v>6</v>
      </c>
      <c r="E8946" s="87">
        <f t="shared" si="301"/>
        <v>5.7266796853940445</v>
      </c>
      <c r="F8946" s="69">
        <f t="shared" si="301"/>
        <v>6.8472430761846157</v>
      </c>
      <c r="G8946" s="69">
        <f t="shared" si="301"/>
        <v>3.2661677955432031</v>
      </c>
      <c r="H8946" s="69">
        <f t="shared" si="301"/>
        <v>7.035199144377728</v>
      </c>
      <c r="I8946" s="69">
        <f t="shared" si="301"/>
        <v>5.5242138870565842</v>
      </c>
      <c r="J8946" s="70">
        <f t="shared" si="301"/>
        <v>5.9605745238080869</v>
      </c>
      <c r="K8946" s="118">
        <f>VLOOKUP(B8946,WB.GDP.2006,'WB (WDI)'!$AW$2,FALSE)</f>
        <v>3002.1352129931679</v>
      </c>
      <c r="L8946" s="112">
        <f>VLOOKUP($B8946,WB.UNEMP.2006,'WB (WDI)'!$AW$2,FALSE)</f>
        <v>3.6900000572204599</v>
      </c>
    </row>
    <row r="8947" spans="1:12" x14ac:dyDescent="0.25">
      <c r="A8947" s="103">
        <v>2006</v>
      </c>
      <c r="B8947" s="104" t="s">
        <v>35</v>
      </c>
      <c r="C8947" s="105" t="s">
        <v>36</v>
      </c>
      <c r="D8947" s="105" t="s">
        <v>6</v>
      </c>
      <c r="E8947" s="87">
        <f t="shared" si="301"/>
        <v>5.3426658878256266</v>
      </c>
      <c r="F8947" s="69">
        <f t="shared" si="301"/>
        <v>6.111479547340525</v>
      </c>
      <c r="G8947" s="69">
        <f t="shared" si="301"/>
        <v>3.4037877771339677</v>
      </c>
      <c r="H8947" s="69">
        <f t="shared" si="301"/>
        <v>7.0377084529608673</v>
      </c>
      <c r="I8947" s="69">
        <f t="shared" si="301"/>
        <v>4.6971402186186779</v>
      </c>
      <c r="J8947" s="70">
        <f t="shared" si="301"/>
        <v>5.4632134430740917</v>
      </c>
      <c r="K8947" s="118">
        <f>VLOOKUP(B8947,WB.GDP.2006,'WB (WDI)'!$AW$2,FALSE)</f>
        <v>1055.0888709245796</v>
      </c>
      <c r="L8947" s="112">
        <f>VLOOKUP($B8947,WB.UNEMP.2006,'WB (WDI)'!$AW$2,FALSE)</f>
        <v>4.2699999809265101</v>
      </c>
    </row>
    <row r="8948" spans="1:12" x14ac:dyDescent="0.25">
      <c r="A8948" s="103">
        <v>2006</v>
      </c>
      <c r="B8948" s="104" t="s">
        <v>37</v>
      </c>
      <c r="C8948" s="105" t="s">
        <v>38</v>
      </c>
      <c r="D8948" s="105" t="s">
        <v>6</v>
      </c>
      <c r="E8948" s="87">
        <f t="shared" si="301"/>
        <v>5.3344140945457497</v>
      </c>
      <c r="F8948" s="69">
        <f t="shared" si="301"/>
        <v>7.2443947334822267</v>
      </c>
      <c r="G8948" s="69">
        <f t="shared" si="301"/>
        <v>3.4993913512544639</v>
      </c>
      <c r="H8948" s="69">
        <f t="shared" si="301"/>
        <v>6.1193693215030684</v>
      </c>
      <c r="I8948" s="69">
        <f t="shared" si="301"/>
        <v>4.7984229356689081</v>
      </c>
      <c r="J8948" s="70">
        <f t="shared" si="301"/>
        <v>5.0104921308200812</v>
      </c>
      <c r="K8948" s="118">
        <f>VLOOKUP(B8948,WB.GDP.2006,'WB (WDI)'!$AW$2,FALSE)</f>
        <v>1572.4818772200992</v>
      </c>
      <c r="L8948" s="112">
        <f>VLOOKUP($B8948,WB.UNEMP.2006,'WB (WDI)'!$AW$2,FALSE)</f>
        <v>1.2799999713897701</v>
      </c>
    </row>
    <row r="8949" spans="1:12" x14ac:dyDescent="0.25">
      <c r="A8949" s="103">
        <v>2006</v>
      </c>
      <c r="B8949" s="104" t="s">
        <v>39</v>
      </c>
      <c r="C8949" s="105" t="s">
        <v>40</v>
      </c>
      <c r="D8949" s="105" t="s">
        <v>6</v>
      </c>
      <c r="E8949" s="87" t="e">
        <f t="shared" si="301"/>
        <v>#N/A</v>
      </c>
      <c r="F8949" s="69" t="e">
        <f t="shared" si="301"/>
        <v>#N/A</v>
      </c>
      <c r="G8949" s="69" t="e">
        <f t="shared" si="301"/>
        <v>#N/A</v>
      </c>
      <c r="H8949" s="69" t="e">
        <f t="shared" si="301"/>
        <v>#N/A</v>
      </c>
      <c r="I8949" s="69" t="e">
        <f t="shared" si="301"/>
        <v>#N/A</v>
      </c>
      <c r="J8949" s="70" t="e">
        <f t="shared" si="301"/>
        <v>#N/A</v>
      </c>
      <c r="K8949" s="118">
        <f>VLOOKUP(B8949,WB.GDP.2006,'WB (WDI)'!$AW$2,FALSE)</f>
        <v>2821.9474861779881</v>
      </c>
      <c r="L8949" s="112">
        <f>VLOOKUP($B8949,WB.UNEMP.2006,'WB (WDI)'!$AW$2,FALSE)</f>
        <v>5.0700001716613796</v>
      </c>
    </row>
    <row r="8950" spans="1:12" x14ac:dyDescent="0.25">
      <c r="A8950" s="103">
        <v>2006</v>
      </c>
      <c r="B8950" s="104" t="s">
        <v>41</v>
      </c>
      <c r="C8950" s="105" t="s">
        <v>42</v>
      </c>
      <c r="D8950" s="105" t="s">
        <v>6</v>
      </c>
      <c r="E8950" s="87">
        <f t="shared" si="301"/>
        <v>4.9485077470149506</v>
      </c>
      <c r="F8950" s="69">
        <f t="shared" si="301"/>
        <v>3.987293929050626</v>
      </c>
      <c r="G8950" s="69">
        <f t="shared" si="301"/>
        <v>4.0711087537546948</v>
      </c>
      <c r="H8950" s="69">
        <f t="shared" si="301"/>
        <v>5.7132156913395118</v>
      </c>
      <c r="I8950" s="69">
        <f t="shared" si="301"/>
        <v>5.1911761547489483</v>
      </c>
      <c r="J8950" s="70">
        <f t="shared" si="301"/>
        <v>5.7797442061809718</v>
      </c>
      <c r="K8950" s="118">
        <f>VLOOKUP(B8950,WB.GDP.2006,'WB (WDI)'!$AW$2,FALSE)</f>
        <v>4886.4166757515804</v>
      </c>
      <c r="L8950" s="112">
        <f>VLOOKUP($B8950,WB.UNEMP.2006,'WB (WDI)'!$AW$2,FALSE)</f>
        <v>18.610000610351602</v>
      </c>
    </row>
    <row r="8951" spans="1:12" x14ac:dyDescent="0.25">
      <c r="A8951" s="103">
        <v>2006</v>
      </c>
      <c r="B8951" s="104" t="s">
        <v>43</v>
      </c>
      <c r="C8951" s="105" t="s">
        <v>44</v>
      </c>
      <c r="D8951" s="105" t="s">
        <v>6</v>
      </c>
      <c r="E8951" s="87">
        <f t="shared" si="301"/>
        <v>5.7568781730316179</v>
      </c>
      <c r="F8951" s="69">
        <f t="shared" si="301"/>
        <v>7.0686913472914288</v>
      </c>
      <c r="G8951" s="69">
        <f t="shared" si="301"/>
        <v>2.88874636645801</v>
      </c>
      <c r="H8951" s="69">
        <f t="shared" si="301"/>
        <v>6.8794846759142114</v>
      </c>
      <c r="I8951" s="69">
        <f t="shared" si="301"/>
        <v>5.9044355870206919</v>
      </c>
      <c r="J8951" s="70">
        <f t="shared" si="301"/>
        <v>6.0430328884737454</v>
      </c>
      <c r="K8951" s="118">
        <f>VLOOKUP(B8951,WB.GDP.2006,'WB (WDI)'!$AW$2,FALSE)</f>
        <v>3646.2717990852643</v>
      </c>
      <c r="L8951" s="112">
        <f>VLOOKUP($B8951,WB.UNEMP.2006,'WB (WDI)'!$AW$2,FALSE)</f>
        <v>5.6100001335143999</v>
      </c>
    </row>
    <row r="8952" spans="1:12" x14ac:dyDescent="0.25">
      <c r="A8952" s="103">
        <v>2006</v>
      </c>
      <c r="B8952" s="104" t="s">
        <v>45</v>
      </c>
      <c r="C8952" s="105" t="s">
        <v>46</v>
      </c>
      <c r="D8952" s="105" t="s">
        <v>6</v>
      </c>
      <c r="E8952" s="87">
        <f t="shared" ref="E8952:J8961" si="302">IF(ISNUMBER(VLOOKUP($B8952,EFW.2006,3,FALSE))=TRUE,VLOOKUP($B8952,EFW.2006,E$2,FALSE),NA())</f>
        <v>5.1739481985827975</v>
      </c>
      <c r="F8952" s="69">
        <f t="shared" si="302"/>
        <v>7.1243576526866974</v>
      </c>
      <c r="G8952" s="69">
        <f t="shared" si="302"/>
        <v>2.334880218103053</v>
      </c>
      <c r="H8952" s="69">
        <f t="shared" si="302"/>
        <v>7.2488329871247394</v>
      </c>
      <c r="I8952" s="69">
        <f t="shared" si="302"/>
        <v>4.9868452480704022</v>
      </c>
      <c r="J8952" s="70">
        <f t="shared" si="302"/>
        <v>4.1748248869290947</v>
      </c>
      <c r="K8952" s="118">
        <f>VLOOKUP(B8952,WB.GDP.2006,'WB (WDI)'!$AW$2,FALSE)</f>
        <v>794.4295843943604</v>
      </c>
      <c r="L8952" s="112">
        <f>VLOOKUP($B8952,WB.UNEMP.2006,'WB (WDI)'!$AW$2,FALSE)</f>
        <v>2.9800000190734899</v>
      </c>
    </row>
    <row r="8953" spans="1:12" x14ac:dyDescent="0.25">
      <c r="A8953" s="103">
        <v>2006</v>
      </c>
      <c r="B8953" s="104" t="s">
        <v>47</v>
      </c>
      <c r="C8953" s="105" t="s">
        <v>48</v>
      </c>
      <c r="D8953" s="105" t="s">
        <v>6</v>
      </c>
      <c r="E8953" s="87" t="e">
        <f t="shared" si="302"/>
        <v>#N/A</v>
      </c>
      <c r="F8953" s="69" t="e">
        <f t="shared" si="302"/>
        <v>#N/A</v>
      </c>
      <c r="G8953" s="69" t="e">
        <f t="shared" si="302"/>
        <v>#N/A</v>
      </c>
      <c r="H8953" s="69" t="e">
        <f t="shared" si="302"/>
        <v>#N/A</v>
      </c>
      <c r="I8953" s="69" t="e">
        <f t="shared" si="302"/>
        <v>#N/A</v>
      </c>
      <c r="J8953" s="70" t="e">
        <f t="shared" si="302"/>
        <v>#N/A</v>
      </c>
      <c r="K8953" s="118" t="e">
        <f>VLOOKUP(B8953,WB.GDP.2006,'WB (WDI)'!$AW$2,FALSE)</f>
        <v>#N/A</v>
      </c>
      <c r="L8953" s="112">
        <f>VLOOKUP($B8953,WB.UNEMP.2006,'WB (WDI)'!$AW$2,FALSE)</f>
        <v>11.3400001525879</v>
      </c>
    </row>
    <row r="8954" spans="1:12" x14ac:dyDescent="0.25">
      <c r="A8954" s="103">
        <v>2006</v>
      </c>
      <c r="B8954" s="104" t="s">
        <v>49</v>
      </c>
      <c r="C8954" s="105" t="s">
        <v>50</v>
      </c>
      <c r="D8954" s="105" t="s">
        <v>6</v>
      </c>
      <c r="E8954" s="87" t="e">
        <f t="shared" si="302"/>
        <v>#N/A</v>
      </c>
      <c r="F8954" s="69" t="e">
        <f t="shared" si="302"/>
        <v>#N/A</v>
      </c>
      <c r="G8954" s="69" t="e">
        <f t="shared" si="302"/>
        <v>#N/A</v>
      </c>
      <c r="H8954" s="69" t="e">
        <f t="shared" si="302"/>
        <v>#N/A</v>
      </c>
      <c r="I8954" s="69" t="e">
        <f t="shared" si="302"/>
        <v>#N/A</v>
      </c>
      <c r="J8954" s="70" t="e">
        <f t="shared" si="302"/>
        <v>#N/A</v>
      </c>
      <c r="K8954" s="118">
        <f>VLOOKUP(B8954,WB.GDP.2006,'WB (WDI)'!$AW$2,FALSE)</f>
        <v>33330.805597804057</v>
      </c>
      <c r="L8954" s="112">
        <f>VLOOKUP($B8954,WB.UNEMP.2006,'WB (WDI)'!$AW$2,FALSE)</f>
        <v>8.2600002288818395</v>
      </c>
    </row>
    <row r="8955" spans="1:12" x14ac:dyDescent="0.25">
      <c r="A8955" s="103">
        <v>2006</v>
      </c>
      <c r="B8955" s="104" t="s">
        <v>51</v>
      </c>
      <c r="C8955" s="105" t="s">
        <v>52</v>
      </c>
      <c r="D8955" s="105" t="s">
        <v>6</v>
      </c>
      <c r="E8955" s="87" t="e">
        <f t="shared" si="302"/>
        <v>#N/A</v>
      </c>
      <c r="F8955" s="69" t="e">
        <f t="shared" si="302"/>
        <v>#N/A</v>
      </c>
      <c r="G8955" s="69" t="e">
        <f t="shared" si="302"/>
        <v>#N/A</v>
      </c>
      <c r="H8955" s="69" t="e">
        <f t="shared" si="302"/>
        <v>#N/A</v>
      </c>
      <c r="I8955" s="69" t="e">
        <f t="shared" si="302"/>
        <v>#N/A</v>
      </c>
      <c r="J8955" s="70" t="e">
        <f t="shared" si="302"/>
        <v>#N/A</v>
      </c>
      <c r="K8955" s="118" t="e">
        <f>VLOOKUP(B8955,WB.GDP.2006,'WB (WDI)'!$AW$2,FALSE)</f>
        <v>#N/A</v>
      </c>
      <c r="L8955" s="112">
        <f>VLOOKUP($B8955,WB.UNEMP.2006,'WB (WDI)'!$AW$2,FALSE)</f>
        <v>6.6199998855590803</v>
      </c>
    </row>
    <row r="8956" spans="1:12" x14ac:dyDescent="0.25">
      <c r="A8956" s="103">
        <v>2006</v>
      </c>
      <c r="B8956" s="104" t="s">
        <v>53</v>
      </c>
      <c r="C8956" s="105" t="s">
        <v>54</v>
      </c>
      <c r="D8956" s="105" t="s">
        <v>6</v>
      </c>
      <c r="E8956" s="87" t="e">
        <f t="shared" si="302"/>
        <v>#N/A</v>
      </c>
      <c r="F8956" s="69" t="e">
        <f t="shared" si="302"/>
        <v>#N/A</v>
      </c>
      <c r="G8956" s="69" t="e">
        <f t="shared" si="302"/>
        <v>#N/A</v>
      </c>
      <c r="H8956" s="69" t="e">
        <f t="shared" si="302"/>
        <v>#N/A</v>
      </c>
      <c r="I8956" s="69" t="e">
        <f t="shared" si="302"/>
        <v>#N/A</v>
      </c>
      <c r="J8956" s="70" t="e">
        <f t="shared" si="302"/>
        <v>#N/A</v>
      </c>
      <c r="K8956" s="118">
        <f>VLOOKUP(B8956,WB.GDP.2006,'WB (WDI)'!$AW$2,FALSE)</f>
        <v>6906.5844397188139</v>
      </c>
      <c r="L8956" s="112">
        <f>VLOOKUP($B8956,WB.UNEMP.2006,'WB (WDI)'!$AW$2,FALSE)</f>
        <v>27.850000381469702</v>
      </c>
    </row>
    <row r="8957" spans="1:12" x14ac:dyDescent="0.25">
      <c r="A8957" s="103">
        <v>2006</v>
      </c>
      <c r="B8957" s="104" t="s">
        <v>55</v>
      </c>
      <c r="C8957" s="105" t="s">
        <v>56</v>
      </c>
      <c r="D8957" s="105" t="s">
        <v>6</v>
      </c>
      <c r="E8957" s="87">
        <f t="shared" si="302"/>
        <v>5.3428508525517957</v>
      </c>
      <c r="F8957" s="69">
        <f t="shared" si="302"/>
        <v>5.2729894287268291</v>
      </c>
      <c r="G8957" s="69">
        <f t="shared" si="302"/>
        <v>4.6406725043257726</v>
      </c>
      <c r="H8957" s="69">
        <f t="shared" si="302"/>
        <v>5.7589128214936398</v>
      </c>
      <c r="I8957" s="69">
        <f t="shared" si="302"/>
        <v>5.0315555109338979</v>
      </c>
      <c r="J8957" s="70">
        <f t="shared" si="302"/>
        <v>6.0101239972788383</v>
      </c>
      <c r="K8957" s="118">
        <f>VLOOKUP(B8957,WB.GDP.2006,'WB (WDI)'!$AW$2,FALSE)</f>
        <v>929.69443158074205</v>
      </c>
      <c r="L8957" s="112">
        <f>VLOOKUP($B8957,WB.UNEMP.2006,'WB (WDI)'!$AW$2,FALSE)</f>
        <v>2.3900001049041699</v>
      </c>
    </row>
    <row r="8958" spans="1:12" x14ac:dyDescent="0.25">
      <c r="A8958" s="103">
        <v>2006</v>
      </c>
      <c r="B8958" s="104" t="s">
        <v>57</v>
      </c>
      <c r="C8958" s="105" t="s">
        <v>58</v>
      </c>
      <c r="D8958" s="105" t="s">
        <v>6</v>
      </c>
      <c r="E8958" s="87" t="e">
        <f t="shared" si="302"/>
        <v>#N/A</v>
      </c>
      <c r="F8958" s="69" t="e">
        <f t="shared" si="302"/>
        <v>#N/A</v>
      </c>
      <c r="G8958" s="69" t="e">
        <f t="shared" si="302"/>
        <v>#N/A</v>
      </c>
      <c r="H8958" s="69" t="e">
        <f t="shared" si="302"/>
        <v>#N/A</v>
      </c>
      <c r="I8958" s="69" t="e">
        <f t="shared" si="302"/>
        <v>#N/A</v>
      </c>
      <c r="J8958" s="70" t="e">
        <f t="shared" si="302"/>
        <v>#N/A</v>
      </c>
      <c r="K8958" s="118" t="e">
        <f>VLOOKUP(B8958,WB.GDP.2006,'WB (WDI)'!$AW$2,FALSE)</f>
        <v>#N/A</v>
      </c>
      <c r="L8958" s="112" t="e">
        <f>VLOOKUP($B8958,WB.UNEMP.2006,'WB (WDI)'!$AW$2,FALSE)</f>
        <v>#N/A</v>
      </c>
    </row>
    <row r="8959" spans="1:12" x14ac:dyDescent="0.25">
      <c r="A8959" s="103">
        <v>2006</v>
      </c>
      <c r="B8959" s="104" t="s">
        <v>59</v>
      </c>
      <c r="C8959" s="105" t="s">
        <v>60</v>
      </c>
      <c r="D8959" s="105" t="s">
        <v>6</v>
      </c>
      <c r="E8959" s="87">
        <f t="shared" si="302"/>
        <v>5.6544780881825227</v>
      </c>
      <c r="F8959" s="69">
        <f t="shared" si="302"/>
        <v>5.9855507574564939</v>
      </c>
      <c r="G8959" s="69">
        <f t="shared" si="302"/>
        <v>3.6846006559968068</v>
      </c>
      <c r="H8959" s="69">
        <f t="shared" si="302"/>
        <v>6.0280421332515415</v>
      </c>
      <c r="I8959" s="69">
        <f t="shared" si="302"/>
        <v>5.6474698395464484</v>
      </c>
      <c r="J8959" s="70">
        <f t="shared" si="302"/>
        <v>6.9267270546613204</v>
      </c>
      <c r="K8959" s="118">
        <f>VLOOKUP(B8959,WB.GDP.2006,'WB (WDI)'!$AW$2,FALSE)</f>
        <v>14894.61025084112</v>
      </c>
      <c r="L8959" s="112">
        <f>VLOOKUP($B8959,WB.UNEMP.2006,'WB (WDI)'!$AW$2,FALSE)</f>
        <v>17.370000839233398</v>
      </c>
    </row>
    <row r="8960" spans="1:12" x14ac:dyDescent="0.25">
      <c r="A8960" s="103">
        <v>2006</v>
      </c>
      <c r="B8960" s="104" t="s">
        <v>61</v>
      </c>
      <c r="C8960" s="105" t="s">
        <v>62</v>
      </c>
      <c r="D8960" s="105" t="s">
        <v>6</v>
      </c>
      <c r="E8960" s="87" t="e">
        <f t="shared" si="302"/>
        <v>#N/A</v>
      </c>
      <c r="F8960" s="69" t="e">
        <f t="shared" si="302"/>
        <v>#N/A</v>
      </c>
      <c r="G8960" s="69" t="e">
        <f t="shared" si="302"/>
        <v>#N/A</v>
      </c>
      <c r="H8960" s="69" t="e">
        <f t="shared" si="302"/>
        <v>#N/A</v>
      </c>
      <c r="I8960" s="69" t="e">
        <f t="shared" si="302"/>
        <v>#N/A</v>
      </c>
      <c r="J8960" s="70" t="e">
        <f t="shared" si="302"/>
        <v>#N/A</v>
      </c>
      <c r="K8960" s="118">
        <f>VLOOKUP(B8960,WB.GDP.2006,'WB (WDI)'!$AW$2,FALSE)</f>
        <v>2137.8171854025659</v>
      </c>
      <c r="L8960" s="112">
        <f>VLOOKUP($B8960,WB.UNEMP.2006,'WB (WDI)'!$AW$2,FALSE)</f>
        <v>9.2600002288818395</v>
      </c>
    </row>
    <row r="8961" spans="1:12" x14ac:dyDescent="0.25">
      <c r="A8961" s="103">
        <v>2006</v>
      </c>
      <c r="B8961" s="104" t="s">
        <v>63</v>
      </c>
      <c r="C8961" s="105" t="s">
        <v>64</v>
      </c>
      <c r="D8961" s="105" t="s">
        <v>6</v>
      </c>
      <c r="E8961" s="87">
        <f t="shared" si="302"/>
        <v>6.9951783680942032</v>
      </c>
      <c r="F8961" s="69">
        <f t="shared" si="302"/>
        <v>8.3917540623808637</v>
      </c>
      <c r="G8961" s="69">
        <f t="shared" si="302"/>
        <v>5.4183407048209373</v>
      </c>
      <c r="H8961" s="69">
        <f t="shared" si="302"/>
        <v>8.2091761365766267</v>
      </c>
      <c r="I8961" s="69">
        <f t="shared" si="302"/>
        <v>6.3310103277948144</v>
      </c>
      <c r="J8961" s="70">
        <f t="shared" si="302"/>
        <v>6.6256106088977758</v>
      </c>
      <c r="K8961" s="118">
        <f>VLOOKUP(B8961,WB.GDP.2006,'WB (WDI)'!$AW$2,FALSE)</f>
        <v>3207.5315395290127</v>
      </c>
      <c r="L8961" s="112">
        <f>VLOOKUP($B8961,WB.UNEMP.2006,'WB (WDI)'!$AW$2,FALSE)</f>
        <v>4.6399998664856001</v>
      </c>
    </row>
    <row r="8962" spans="1:12" x14ac:dyDescent="0.25">
      <c r="A8962" s="103">
        <v>2006</v>
      </c>
      <c r="B8962" s="104" t="s">
        <v>65</v>
      </c>
      <c r="C8962" s="105" t="s">
        <v>66</v>
      </c>
      <c r="D8962" s="105" t="s">
        <v>6</v>
      </c>
      <c r="E8962" s="87" t="e">
        <f t="shared" ref="E8962:J8971" si="303">IF(ISNUMBER(VLOOKUP($B8962,EFW.2006,3,FALSE))=TRUE,VLOOKUP($B8962,EFW.2006,E$2,FALSE),NA())</f>
        <v>#N/A</v>
      </c>
      <c r="F8962" s="69" t="e">
        <f t="shared" si="303"/>
        <v>#N/A</v>
      </c>
      <c r="G8962" s="69" t="e">
        <f t="shared" si="303"/>
        <v>#N/A</v>
      </c>
      <c r="H8962" s="69" t="e">
        <f t="shared" si="303"/>
        <v>#N/A</v>
      </c>
      <c r="I8962" s="69" t="e">
        <f t="shared" si="303"/>
        <v>#N/A</v>
      </c>
      <c r="J8962" s="70" t="e">
        <f t="shared" si="303"/>
        <v>#N/A</v>
      </c>
      <c r="K8962" s="118">
        <f>VLOOKUP(B8962,WB.GDP.2006,'WB (WDI)'!$AW$2,FALSE)</f>
        <v>1776.7218052995859</v>
      </c>
      <c r="L8962" s="112">
        <f>VLOOKUP($B8962,WB.UNEMP.2006,'WB (WDI)'!$AW$2,FALSE)</f>
        <v>4.3499999046325701</v>
      </c>
    </row>
    <row r="8963" spans="1:12" x14ac:dyDescent="0.25">
      <c r="A8963" s="103">
        <v>2006</v>
      </c>
      <c r="B8963" s="104" t="s">
        <v>67</v>
      </c>
      <c r="C8963" s="105" t="s">
        <v>68</v>
      </c>
      <c r="D8963" s="105" t="s">
        <v>6</v>
      </c>
      <c r="E8963" s="87">
        <f t="shared" si="303"/>
        <v>5.2814397146685046</v>
      </c>
      <c r="F8963" s="69">
        <f t="shared" si="303"/>
        <v>5.7298072353402203</v>
      </c>
      <c r="G8963" s="69">
        <f t="shared" si="303"/>
        <v>2.6437985501561938</v>
      </c>
      <c r="H8963" s="69">
        <f t="shared" si="303"/>
        <v>6.6677399879619621</v>
      </c>
      <c r="I8963" s="69">
        <f t="shared" si="303"/>
        <v>6.2026745250627835</v>
      </c>
      <c r="J8963" s="70">
        <f t="shared" si="303"/>
        <v>5.1631782748213624</v>
      </c>
      <c r="K8963" s="118">
        <f>VLOOKUP(B8963,WB.GDP.2006,'WB (WDI)'!$AW$2,FALSE)</f>
        <v>1675.7713955795709</v>
      </c>
      <c r="L8963" s="112">
        <f>VLOOKUP($B8963,WB.UNEMP.2006,'WB (WDI)'!$AW$2,FALSE)</f>
        <v>2.9800000190734899</v>
      </c>
    </row>
    <row r="8964" spans="1:12" x14ac:dyDescent="0.25">
      <c r="A8964" s="103">
        <v>2006</v>
      </c>
      <c r="B8964" s="104" t="s">
        <v>69</v>
      </c>
      <c r="C8964" s="105" t="s">
        <v>70</v>
      </c>
      <c r="D8964" s="105" t="s">
        <v>6</v>
      </c>
      <c r="E8964" s="87">
        <f t="shared" si="303"/>
        <v>7.1583416897149519</v>
      </c>
      <c r="F8964" s="69">
        <f t="shared" si="303"/>
        <v>8.3454557378449827</v>
      </c>
      <c r="G8964" s="69">
        <f t="shared" si="303"/>
        <v>4.7397967392324629</v>
      </c>
      <c r="H8964" s="69">
        <f t="shared" si="303"/>
        <v>8.4891685753626653</v>
      </c>
      <c r="I8964" s="69">
        <f t="shared" si="303"/>
        <v>6.7392079830051506</v>
      </c>
      <c r="J8964" s="70">
        <f t="shared" si="303"/>
        <v>7.4780794131294934</v>
      </c>
      <c r="K8964" s="118">
        <f>VLOOKUP(B8964,WB.GDP.2006,'WB (WDI)'!$AW$2,FALSE)</f>
        <v>3099.3531599985536</v>
      </c>
      <c r="L8964" s="112">
        <f>VLOOKUP($B8964,WB.UNEMP.2006,'WB (WDI)'!$AW$2,FALSE)</f>
        <v>2.7699999809265101</v>
      </c>
    </row>
    <row r="8965" spans="1:12" x14ac:dyDescent="0.25">
      <c r="A8965" s="103">
        <v>2006</v>
      </c>
      <c r="B8965" s="104" t="s">
        <v>71</v>
      </c>
      <c r="C8965" s="105" t="s">
        <v>72</v>
      </c>
      <c r="D8965" s="105" t="s">
        <v>6</v>
      </c>
      <c r="E8965" s="87">
        <f t="shared" si="303"/>
        <v>6.2998299226552286</v>
      </c>
      <c r="F8965" s="69">
        <f t="shared" si="303"/>
        <v>6.4941995032262101</v>
      </c>
      <c r="G8965" s="69">
        <f t="shared" si="303"/>
        <v>4.4109278957385936</v>
      </c>
      <c r="H8965" s="69">
        <f t="shared" si="303"/>
        <v>7.906368524538621</v>
      </c>
      <c r="I8965" s="69">
        <f t="shared" si="303"/>
        <v>5.4824813622004855</v>
      </c>
      <c r="J8965" s="70">
        <f t="shared" si="303"/>
        <v>7.2051723275722326</v>
      </c>
      <c r="K8965" s="118">
        <f>VLOOKUP(B8965,WB.GDP.2006,'WB (WDI)'!$AW$2,FALSE)</f>
        <v>1978.6084151799496</v>
      </c>
      <c r="L8965" s="112">
        <f>VLOOKUP($B8965,WB.UNEMP.2006,'WB (WDI)'!$AW$2,FALSE)</f>
        <v>29.690000534057599</v>
      </c>
    </row>
    <row r="8966" spans="1:12" x14ac:dyDescent="0.25">
      <c r="A8966" s="103">
        <v>2006</v>
      </c>
      <c r="B8966" s="104" t="s">
        <v>73</v>
      </c>
      <c r="C8966" s="105" t="s">
        <v>74</v>
      </c>
      <c r="D8966" s="105" t="s">
        <v>6</v>
      </c>
      <c r="E8966" s="87" t="e">
        <f t="shared" si="303"/>
        <v>#N/A</v>
      </c>
      <c r="F8966" s="69" t="e">
        <f t="shared" si="303"/>
        <v>#N/A</v>
      </c>
      <c r="G8966" s="69" t="e">
        <f t="shared" si="303"/>
        <v>#N/A</v>
      </c>
      <c r="H8966" s="69" t="e">
        <f t="shared" si="303"/>
        <v>#N/A</v>
      </c>
      <c r="I8966" s="69" t="e">
        <f t="shared" si="303"/>
        <v>#N/A</v>
      </c>
      <c r="J8966" s="70" t="e">
        <f t="shared" si="303"/>
        <v>#N/A</v>
      </c>
      <c r="K8966" s="118">
        <f>VLOOKUP(B8966,WB.GDP.2006,'WB (WDI)'!$AW$2,FALSE)</f>
        <v>1265.8674844027669</v>
      </c>
      <c r="L8966" s="112">
        <f>VLOOKUP($B8966,WB.UNEMP.2006,'WB (WDI)'!$AW$2,FALSE)</f>
        <v>2.1900000572204599</v>
      </c>
    </row>
    <row r="8967" spans="1:12" x14ac:dyDescent="0.25">
      <c r="A8967" s="103">
        <v>2006</v>
      </c>
      <c r="B8967" s="104" t="s">
        <v>75</v>
      </c>
      <c r="C8967" s="105" t="s">
        <v>76</v>
      </c>
      <c r="D8967" s="105" t="s">
        <v>6</v>
      </c>
      <c r="E8967" s="87">
        <f t="shared" si="303"/>
        <v>5.9281040420079361</v>
      </c>
      <c r="F8967" s="69">
        <f t="shared" si="303"/>
        <v>7.0934807809435698</v>
      </c>
      <c r="G8967" s="69">
        <f t="shared" si="303"/>
        <v>2.8764217179341007</v>
      </c>
      <c r="H8967" s="69">
        <f t="shared" si="303"/>
        <v>7.3736268021748108</v>
      </c>
      <c r="I8967" s="69">
        <f t="shared" si="303"/>
        <v>6.0766605593532077</v>
      </c>
      <c r="J8967" s="70">
        <f t="shared" si="303"/>
        <v>6.2203303496339926</v>
      </c>
      <c r="K8967" s="118">
        <f>VLOOKUP(B8967,WB.GDP.2006,'WB (WDI)'!$AW$2,FALSE)</f>
        <v>1596.7528797083266</v>
      </c>
      <c r="L8967" s="112">
        <f>VLOOKUP($B8967,WB.UNEMP.2006,'WB (WDI)'!$AW$2,FALSE)</f>
        <v>2.8399999141693102</v>
      </c>
    </row>
    <row r="8968" spans="1:12" x14ac:dyDescent="0.25">
      <c r="A8968" s="103">
        <v>2006</v>
      </c>
      <c r="B8968" s="104" t="s">
        <v>77</v>
      </c>
      <c r="C8968" s="105" t="s">
        <v>78</v>
      </c>
      <c r="D8968" s="105" t="s">
        <v>6</v>
      </c>
      <c r="E8968" s="87">
        <f t="shared" si="303"/>
        <v>5.4745721361599262</v>
      </c>
      <c r="F8968" s="69">
        <f t="shared" si="303"/>
        <v>6.8168087644501396</v>
      </c>
      <c r="G8968" s="69">
        <f t="shared" si="303"/>
        <v>5.7618960740977663</v>
      </c>
      <c r="H8968" s="69">
        <f t="shared" si="303"/>
        <v>3.3765220426409894</v>
      </c>
      <c r="I8968" s="69">
        <f t="shared" si="303"/>
        <v>5.1529385049701002</v>
      </c>
      <c r="J8968" s="70">
        <f t="shared" si="303"/>
        <v>6.2646952946406396</v>
      </c>
      <c r="K8968" s="118">
        <f>VLOOKUP(B8968,WB.GDP.2006,'WB (WDI)'!$AW$2,FALSE)</f>
        <v>794.90881044112245</v>
      </c>
      <c r="L8968" s="112">
        <f>VLOOKUP($B8968,WB.UNEMP.2006,'WB (WDI)'!$AW$2,FALSE)</f>
        <v>5.8099999427795401</v>
      </c>
    </row>
    <row r="8969" spans="1:12" x14ac:dyDescent="0.25">
      <c r="A8969" s="103">
        <v>2006</v>
      </c>
      <c r="B8969" s="104" t="s">
        <v>79</v>
      </c>
      <c r="C8969" s="105" t="s">
        <v>80</v>
      </c>
      <c r="D8969" s="105" t="s">
        <v>6</v>
      </c>
      <c r="E8969" s="87">
        <f t="shared" si="303"/>
        <v>5.7103422941139446</v>
      </c>
      <c r="F8969" s="69">
        <f t="shared" si="303"/>
        <v>5.9329388689192744</v>
      </c>
      <c r="G8969" s="69">
        <f t="shared" si="303"/>
        <v>3.8412537659418522</v>
      </c>
      <c r="H8969" s="69">
        <f t="shared" si="303"/>
        <v>6.4893665563086866</v>
      </c>
      <c r="I8969" s="69">
        <f t="shared" si="303"/>
        <v>5.6994860947853017</v>
      </c>
      <c r="J8969" s="70">
        <f t="shared" si="303"/>
        <v>6.5886661846146124</v>
      </c>
      <c r="K8969" s="118">
        <f>VLOOKUP(B8969,WB.GDP.2006,'WB (WDI)'!$AW$2,FALSE)</f>
        <v>1983.7055509544173</v>
      </c>
      <c r="L8969" s="112">
        <f>VLOOKUP($B8969,WB.UNEMP.2006,'WB (WDI)'!$AW$2,FALSE)</f>
        <v>10.7200002670288</v>
      </c>
    </row>
    <row r="8970" spans="1:12" x14ac:dyDescent="0.25">
      <c r="A8970" s="103">
        <v>2006</v>
      </c>
      <c r="B8970" s="104" t="s">
        <v>81</v>
      </c>
      <c r="C8970" s="105" t="s">
        <v>82</v>
      </c>
      <c r="D8970" s="105" t="s">
        <v>6</v>
      </c>
      <c r="E8970" s="87">
        <f t="shared" si="303"/>
        <v>5.9775635852151847</v>
      </c>
      <c r="F8970" s="69">
        <f t="shared" si="303"/>
        <v>6.7606861963483551</v>
      </c>
      <c r="G8970" s="69">
        <f t="shared" si="303"/>
        <v>3.4947141134691959</v>
      </c>
      <c r="H8970" s="69">
        <f t="shared" si="303"/>
        <v>7.0944449456731196</v>
      </c>
      <c r="I8970" s="69">
        <f t="shared" si="303"/>
        <v>5.7443035774211202</v>
      </c>
      <c r="J8970" s="70">
        <f t="shared" si="303"/>
        <v>6.793669093164131</v>
      </c>
      <c r="K8970" s="118">
        <f>VLOOKUP(B8970,WB.GDP.2006,'WB (WDI)'!$AW$2,FALSE)</f>
        <v>5333.6149642334394</v>
      </c>
      <c r="L8970" s="112">
        <f>VLOOKUP($B8970,WB.UNEMP.2006,'WB (WDI)'!$AW$2,FALSE)</f>
        <v>9.6999998092651403</v>
      </c>
    </row>
    <row r="8971" spans="1:12" x14ac:dyDescent="0.25">
      <c r="A8971" s="103">
        <v>2006</v>
      </c>
      <c r="B8971" s="104" t="s">
        <v>83</v>
      </c>
      <c r="C8971" s="105" t="s">
        <v>84</v>
      </c>
      <c r="D8971" s="105" t="s">
        <v>6</v>
      </c>
      <c r="E8971" s="87">
        <f t="shared" si="303"/>
        <v>7.4763227527223295</v>
      </c>
      <c r="F8971" s="69">
        <f t="shared" si="303"/>
        <v>7.3738069559369448</v>
      </c>
      <c r="G8971" s="69">
        <f t="shared" si="303"/>
        <v>4.6489996656405932</v>
      </c>
      <c r="H8971" s="69">
        <f t="shared" si="303"/>
        <v>9.2895975667742423</v>
      </c>
      <c r="I8971" s="69">
        <f t="shared" si="303"/>
        <v>8.4540925835553384</v>
      </c>
      <c r="J8971" s="70">
        <f t="shared" si="303"/>
        <v>7.6151169917045323</v>
      </c>
      <c r="K8971" s="118">
        <f>VLOOKUP(B8971,WB.GDP.2006,'WB (WDI)'!$AW$2,FALSE)</f>
        <v>14165.954485536422</v>
      </c>
      <c r="L8971" s="112">
        <f>VLOOKUP($B8971,WB.UNEMP.2006,'WB (WDI)'!$AW$2,FALSE)</f>
        <v>9.0399999618530291</v>
      </c>
    </row>
    <row r="8972" spans="1:12" x14ac:dyDescent="0.25">
      <c r="A8972" s="103">
        <v>2006</v>
      </c>
      <c r="B8972" s="104" t="s">
        <v>85</v>
      </c>
      <c r="C8972" s="105" t="s">
        <v>86</v>
      </c>
      <c r="D8972" s="105" t="s">
        <v>6</v>
      </c>
      <c r="E8972" s="87" t="e">
        <f t="shared" ref="E8972:J8981" si="304">IF(ISNUMBER(VLOOKUP($B8972,EFW.2006,3,FALSE))=TRUE,VLOOKUP($B8972,EFW.2006,E$2,FALSE),NA())</f>
        <v>#N/A</v>
      </c>
      <c r="F8972" s="69" t="e">
        <f t="shared" si="304"/>
        <v>#N/A</v>
      </c>
      <c r="G8972" s="69" t="e">
        <f t="shared" si="304"/>
        <v>#N/A</v>
      </c>
      <c r="H8972" s="69" t="e">
        <f t="shared" si="304"/>
        <v>#N/A</v>
      </c>
      <c r="I8972" s="69" t="e">
        <f t="shared" si="304"/>
        <v>#N/A</v>
      </c>
      <c r="J8972" s="70" t="e">
        <f t="shared" si="304"/>
        <v>#N/A</v>
      </c>
      <c r="K8972" s="118" t="e">
        <f>VLOOKUP(B8972,WB.GDP.2006,'WB (WDI)'!$AW$2,FALSE)</f>
        <v>#N/A</v>
      </c>
      <c r="L8972" s="112" t="e">
        <f>VLOOKUP($B8972,WB.UNEMP.2006,'WB (WDI)'!$AW$2,FALSE)</f>
        <v>#N/A</v>
      </c>
    </row>
    <row r="8973" spans="1:12" x14ac:dyDescent="0.25">
      <c r="A8973" s="103">
        <v>2006</v>
      </c>
      <c r="B8973" s="104" t="s">
        <v>87</v>
      </c>
      <c r="C8973" s="105" t="s">
        <v>88</v>
      </c>
      <c r="D8973" s="105" t="s">
        <v>6</v>
      </c>
      <c r="E8973" s="87">
        <f t="shared" si="304"/>
        <v>5.7830082593974499</v>
      </c>
      <c r="F8973" s="69">
        <f t="shared" si="304"/>
        <v>6.2334823632898617</v>
      </c>
      <c r="G8973" s="69">
        <f t="shared" si="304"/>
        <v>4.0553074518425838</v>
      </c>
      <c r="H8973" s="69">
        <f t="shared" si="304"/>
        <v>7.5210484541161637</v>
      </c>
      <c r="I8973" s="69">
        <f t="shared" si="304"/>
        <v>5.8525395755974552</v>
      </c>
      <c r="J8973" s="70">
        <f t="shared" si="304"/>
        <v>5.2526634521411868</v>
      </c>
      <c r="K8973" s="118">
        <f>VLOOKUP(B8973,WB.GDP.2006,'WB (WDI)'!$AW$2,FALSE)</f>
        <v>875.91651484210911</v>
      </c>
      <c r="L8973" s="112">
        <f>VLOOKUP($B8973,WB.UNEMP.2006,'WB (WDI)'!$AW$2,FALSE)</f>
        <v>2.9700000286102299</v>
      </c>
    </row>
    <row r="8974" spans="1:12" x14ac:dyDescent="0.25">
      <c r="A8974" s="103">
        <v>2006</v>
      </c>
      <c r="B8974" s="104" t="s">
        <v>89</v>
      </c>
      <c r="C8974" s="105" t="s">
        <v>90</v>
      </c>
      <c r="D8974" s="105" t="s">
        <v>6</v>
      </c>
      <c r="E8974" s="87">
        <f t="shared" si="304"/>
        <v>6.5523109822862775</v>
      </c>
      <c r="F8974" s="69">
        <f t="shared" si="304"/>
        <v>6.6198041630714233</v>
      </c>
      <c r="G8974" s="69">
        <f t="shared" si="304"/>
        <v>6.3661250194208421</v>
      </c>
      <c r="H8974" s="69">
        <f t="shared" si="304"/>
        <v>6.3572804501855167</v>
      </c>
      <c r="I8974" s="69">
        <f t="shared" si="304"/>
        <v>5.6156385929568993</v>
      </c>
      <c r="J8974" s="70">
        <f t="shared" si="304"/>
        <v>7.8027066857967045</v>
      </c>
      <c r="K8974" s="118">
        <f>VLOOKUP(B8974,WB.GDP.2006,'WB (WDI)'!$AW$2,FALSE)</f>
        <v>8304.8340358995974</v>
      </c>
      <c r="L8974" s="112">
        <f>VLOOKUP($B8974,WB.UNEMP.2006,'WB (WDI)'!$AW$2,FALSE)</f>
        <v>21.7600002288818</v>
      </c>
    </row>
    <row r="8975" spans="1:12" x14ac:dyDescent="0.25">
      <c r="A8975" s="103">
        <v>2006</v>
      </c>
      <c r="B8975" s="104" t="s">
        <v>91</v>
      </c>
      <c r="C8975" s="105" t="s">
        <v>92</v>
      </c>
      <c r="D8975" s="105" t="s">
        <v>6</v>
      </c>
      <c r="E8975" s="87">
        <f t="shared" si="304"/>
        <v>5.2675798191677448</v>
      </c>
      <c r="F8975" s="69">
        <f t="shared" si="304"/>
        <v>6.8078077331427336</v>
      </c>
      <c r="G8975" s="69">
        <f t="shared" si="304"/>
        <v>2.7974708154296168</v>
      </c>
      <c r="H8975" s="69">
        <f t="shared" si="304"/>
        <v>7.0870442371117326</v>
      </c>
      <c r="I8975" s="69">
        <f t="shared" si="304"/>
        <v>4.4221330223853021</v>
      </c>
      <c r="J8975" s="70">
        <f t="shared" si="304"/>
        <v>5.2234432877693395</v>
      </c>
      <c r="K8975" s="118">
        <f>VLOOKUP(B8975,WB.GDP.2006,'WB (WDI)'!$AW$2,FALSE)</f>
        <v>981.15804518319646</v>
      </c>
      <c r="L8975" s="112">
        <f>VLOOKUP($B8975,WB.UNEMP.2006,'WB (WDI)'!$AW$2,FALSE)</f>
        <v>2.3299999237060498</v>
      </c>
    </row>
    <row r="8976" spans="1:12" x14ac:dyDescent="0.25">
      <c r="A8976" s="103">
        <v>2006</v>
      </c>
      <c r="B8976" s="104" t="s">
        <v>93</v>
      </c>
      <c r="C8976" s="105" t="s">
        <v>94</v>
      </c>
      <c r="D8976" s="105" t="s">
        <v>6</v>
      </c>
      <c r="E8976" s="87">
        <f t="shared" si="304"/>
        <v>6.4703667685417656</v>
      </c>
      <c r="F8976" s="69">
        <f t="shared" si="304"/>
        <v>8.0895182178384282</v>
      </c>
      <c r="G8976" s="69">
        <f t="shared" si="304"/>
        <v>4.3810166017251353</v>
      </c>
      <c r="H8976" s="69">
        <f t="shared" si="304"/>
        <v>6.8251716777151525</v>
      </c>
      <c r="I8976" s="69">
        <f t="shared" si="304"/>
        <v>5.5987488756789912</v>
      </c>
      <c r="J8976" s="70">
        <f t="shared" si="304"/>
        <v>7.4573784697511227</v>
      </c>
      <c r="K8976" s="118">
        <f>VLOOKUP(B8976,WB.GDP.2006,'WB (WDI)'!$AW$2,FALSE)</f>
        <v>4130.4032193309322</v>
      </c>
      <c r="L8976" s="112">
        <f>VLOOKUP($B8976,WB.UNEMP.2006,'WB (WDI)'!$AW$2,FALSE)</f>
        <v>3.6900000572204599</v>
      </c>
    </row>
    <row r="8977" spans="1:12" x14ac:dyDescent="0.25">
      <c r="A8977" s="103">
        <v>2006</v>
      </c>
      <c r="B8977" s="104" t="s">
        <v>95</v>
      </c>
      <c r="C8977" s="105" t="s">
        <v>96</v>
      </c>
      <c r="D8977" s="105" t="s">
        <v>6</v>
      </c>
      <c r="E8977" s="87" t="e">
        <f t="shared" si="304"/>
        <v>#N/A</v>
      </c>
      <c r="F8977" s="69" t="e">
        <f t="shared" si="304"/>
        <v>#N/A</v>
      </c>
      <c r="G8977" s="69" t="e">
        <f t="shared" si="304"/>
        <v>#N/A</v>
      </c>
      <c r="H8977" s="69" t="e">
        <f t="shared" si="304"/>
        <v>#N/A</v>
      </c>
      <c r="I8977" s="69" t="e">
        <f t="shared" si="304"/>
        <v>#N/A</v>
      </c>
      <c r="J8977" s="70" t="e">
        <f t="shared" si="304"/>
        <v>#N/A</v>
      </c>
      <c r="K8977" s="118" t="e">
        <f>VLOOKUP(B8977,WB.GDP.2006,'WB (WDI)'!$AW$2,FALSE)</f>
        <v>#N/A</v>
      </c>
      <c r="L8977" s="112" t="e">
        <f>VLOOKUP($B8977,WB.UNEMP.2006,'WB (WDI)'!$AW$2,FALSE)</f>
        <v>#N/A</v>
      </c>
    </row>
    <row r="8978" spans="1:12" x14ac:dyDescent="0.25">
      <c r="A8978" s="103">
        <v>2006</v>
      </c>
      <c r="B8978" s="104" t="s">
        <v>97</v>
      </c>
      <c r="C8978" s="105" t="s">
        <v>98</v>
      </c>
      <c r="D8978" s="105" t="s">
        <v>6</v>
      </c>
      <c r="E8978" s="87">
        <f t="shared" si="304"/>
        <v>6.3063457641356306</v>
      </c>
      <c r="F8978" s="69">
        <f t="shared" si="304"/>
        <v>5.9293689086071941</v>
      </c>
      <c r="G8978" s="69">
        <f t="shared" si="304"/>
        <v>4.8461706903463053</v>
      </c>
      <c r="H8978" s="69">
        <f t="shared" si="304"/>
        <v>7.5701485062915648</v>
      </c>
      <c r="I8978" s="69">
        <f t="shared" si="304"/>
        <v>5.4662932072249104</v>
      </c>
      <c r="J8978" s="70">
        <f t="shared" si="304"/>
        <v>7.7197475082081768</v>
      </c>
      <c r="K8978" s="118">
        <f>VLOOKUP(B8978,WB.GDP.2006,'WB (WDI)'!$AW$2,FALSE)</f>
        <v>1226.239759414264</v>
      </c>
      <c r="L8978" s="112">
        <f>VLOOKUP($B8978,WB.UNEMP.2006,'WB (WDI)'!$AW$2,FALSE)</f>
        <v>0.89999997615814198</v>
      </c>
    </row>
    <row r="8979" spans="1:12" x14ac:dyDescent="0.25">
      <c r="A8979" s="103">
        <v>2006</v>
      </c>
      <c r="B8979" s="104" t="s">
        <v>99</v>
      </c>
      <c r="C8979" s="105" t="s">
        <v>100</v>
      </c>
      <c r="D8979" s="105" t="s">
        <v>6</v>
      </c>
      <c r="E8979" s="87" t="e">
        <f t="shared" si="304"/>
        <v>#N/A</v>
      </c>
      <c r="F8979" s="69" t="e">
        <f t="shared" si="304"/>
        <v>#N/A</v>
      </c>
      <c r="G8979" s="69" t="e">
        <f t="shared" si="304"/>
        <v>#N/A</v>
      </c>
      <c r="H8979" s="69" t="e">
        <f t="shared" si="304"/>
        <v>#N/A</v>
      </c>
      <c r="I8979" s="69" t="e">
        <f t="shared" si="304"/>
        <v>#N/A</v>
      </c>
      <c r="J8979" s="70" t="e">
        <f t="shared" si="304"/>
        <v>#N/A</v>
      </c>
      <c r="K8979" s="118" t="e">
        <f>VLOOKUP(B8979,WB.GDP.2006,'WB (WDI)'!$AW$2,FALSE)</f>
        <v>#N/A</v>
      </c>
      <c r="L8979" s="112" t="e">
        <f>VLOOKUP($B8979,WB.UNEMP.2006,'WB (WDI)'!$AW$2,FALSE)</f>
        <v>#N/A</v>
      </c>
    </row>
    <row r="8980" spans="1:12" x14ac:dyDescent="0.25">
      <c r="A8980" s="103">
        <v>2006</v>
      </c>
      <c r="B8980" s="104" t="s">
        <v>101</v>
      </c>
      <c r="C8980" s="105" t="s">
        <v>102</v>
      </c>
      <c r="D8980" s="105" t="s">
        <v>6</v>
      </c>
      <c r="E8980" s="87" t="e">
        <f t="shared" si="304"/>
        <v>#N/A</v>
      </c>
      <c r="F8980" s="69" t="e">
        <f t="shared" si="304"/>
        <v>#N/A</v>
      </c>
      <c r="G8980" s="69" t="e">
        <f t="shared" si="304"/>
        <v>#N/A</v>
      </c>
      <c r="H8980" s="69" t="e">
        <f t="shared" si="304"/>
        <v>#N/A</v>
      </c>
      <c r="I8980" s="69" t="e">
        <f t="shared" si="304"/>
        <v>#N/A</v>
      </c>
      <c r="J8980" s="70" t="e">
        <f t="shared" si="304"/>
        <v>#N/A</v>
      </c>
      <c r="K8980" s="118">
        <f>VLOOKUP(B8980,WB.GDP.2006,'WB (WDI)'!$AW$2,FALSE)</f>
        <v>3068.9056088489438</v>
      </c>
      <c r="L8980" s="112">
        <f>VLOOKUP($B8980,WB.UNEMP.2006,'WB (WDI)'!$AW$2,FALSE)</f>
        <v>16.649999618530298</v>
      </c>
    </row>
    <row r="8981" spans="1:12" x14ac:dyDescent="0.25">
      <c r="A8981" s="103">
        <v>2006</v>
      </c>
      <c r="B8981" s="104" t="s">
        <v>103</v>
      </c>
      <c r="C8981" s="105" t="s">
        <v>104</v>
      </c>
      <c r="D8981" s="105" t="s">
        <v>6</v>
      </c>
      <c r="E8981" s="87">
        <f t="shared" si="304"/>
        <v>5.8004734075025279</v>
      </c>
      <c r="F8981" s="69">
        <f t="shared" si="304"/>
        <v>6.6657994116596981</v>
      </c>
      <c r="G8981" s="69">
        <f t="shared" si="304"/>
        <v>3.4086933683798271</v>
      </c>
      <c r="H8981" s="69">
        <f t="shared" si="304"/>
        <v>6.9820474777828334</v>
      </c>
      <c r="I8981" s="69">
        <f t="shared" si="304"/>
        <v>6.0800438138456743</v>
      </c>
      <c r="J8981" s="70">
        <f t="shared" si="304"/>
        <v>5.8657829658446055</v>
      </c>
      <c r="K8981" s="118">
        <f>VLOOKUP(B8981,WB.GDP.2006,'WB (WDI)'!$AW$2,FALSE)</f>
        <v>2646.3728654982492</v>
      </c>
      <c r="L8981" s="112">
        <f>VLOOKUP($B8981,WB.UNEMP.2006,'WB (WDI)'!$AW$2,FALSE)</f>
        <v>10.0299997329712</v>
      </c>
    </row>
    <row r="8982" spans="1:12" x14ac:dyDescent="0.25">
      <c r="A8982" s="103">
        <v>2006</v>
      </c>
      <c r="B8982" s="104" t="s">
        <v>105</v>
      </c>
      <c r="C8982" s="105" t="s">
        <v>106</v>
      </c>
      <c r="D8982" s="105" t="s">
        <v>6</v>
      </c>
      <c r="E8982" s="87" t="e">
        <f t="shared" ref="E8982:J8991" si="305">IF(ISNUMBER(VLOOKUP($B8982,EFW.2006,3,FALSE))=TRUE,VLOOKUP($B8982,EFW.2006,E$2,FALSE),NA())</f>
        <v>#N/A</v>
      </c>
      <c r="F8982" s="69" t="e">
        <f t="shared" si="305"/>
        <v>#N/A</v>
      </c>
      <c r="G8982" s="69" t="e">
        <f t="shared" si="305"/>
        <v>#N/A</v>
      </c>
      <c r="H8982" s="69" t="e">
        <f t="shared" si="305"/>
        <v>#N/A</v>
      </c>
      <c r="I8982" s="69" t="e">
        <f t="shared" si="305"/>
        <v>#N/A</v>
      </c>
      <c r="J8982" s="70" t="e">
        <f t="shared" si="305"/>
        <v>#N/A</v>
      </c>
      <c r="K8982" s="118">
        <f>VLOOKUP(B8982,WB.GDP.2006,'WB (WDI)'!$AW$2,FALSE)</f>
        <v>19664.447606300702</v>
      </c>
      <c r="L8982" s="112" t="e">
        <f>VLOOKUP($B8982,WB.UNEMP.2006,'WB (WDI)'!$AW$2,FALSE)</f>
        <v>#N/A</v>
      </c>
    </row>
    <row r="8983" spans="1:12" x14ac:dyDescent="0.25">
      <c r="A8983" s="103">
        <v>2006</v>
      </c>
      <c r="B8983" s="104" t="s">
        <v>107</v>
      </c>
      <c r="C8983" s="105" t="s">
        <v>108</v>
      </c>
      <c r="D8983" s="105" t="s">
        <v>6</v>
      </c>
      <c r="E8983" s="87">
        <f t="shared" si="305"/>
        <v>6.0034773412004592</v>
      </c>
      <c r="F8983" s="69">
        <f t="shared" si="305"/>
        <v>8.0039254768367236</v>
      </c>
      <c r="G8983" s="69">
        <f t="shared" si="305"/>
        <v>3.7214349621810494</v>
      </c>
      <c r="H8983" s="69">
        <f t="shared" si="305"/>
        <v>6.7151417008543692</v>
      </c>
      <c r="I8983" s="69">
        <f t="shared" si="305"/>
        <v>5.864205692770561</v>
      </c>
      <c r="J8983" s="70">
        <f t="shared" si="305"/>
        <v>5.7126788733595895</v>
      </c>
      <c r="K8983" s="118">
        <f>VLOOKUP(B8983,WB.GDP.2006,'WB (WDI)'!$AW$2,FALSE)</f>
        <v>1256.6170918552702</v>
      </c>
      <c r="L8983" s="112">
        <f>VLOOKUP($B8983,WB.UNEMP.2006,'WB (WDI)'!$AW$2,FALSE)</f>
        <v>3.53999996185303</v>
      </c>
    </row>
    <row r="8984" spans="1:12" x14ac:dyDescent="0.25">
      <c r="A8984" s="103">
        <v>2006</v>
      </c>
      <c r="B8984" s="104" t="s">
        <v>109</v>
      </c>
      <c r="C8984" s="105" t="s">
        <v>110</v>
      </c>
      <c r="D8984" s="105" t="s">
        <v>6</v>
      </c>
      <c r="E8984" s="87" t="e">
        <f t="shared" si="305"/>
        <v>#N/A</v>
      </c>
      <c r="F8984" s="69" t="e">
        <f t="shared" si="305"/>
        <v>#N/A</v>
      </c>
      <c r="G8984" s="69" t="e">
        <f t="shared" si="305"/>
        <v>#N/A</v>
      </c>
      <c r="H8984" s="69" t="e">
        <f t="shared" si="305"/>
        <v>#N/A</v>
      </c>
      <c r="I8984" s="69" t="e">
        <f t="shared" si="305"/>
        <v>#N/A</v>
      </c>
      <c r="J8984" s="70" t="e">
        <f t="shared" si="305"/>
        <v>#N/A</v>
      </c>
      <c r="K8984" s="118" t="e">
        <f>VLOOKUP(B8984,WB.GDP.2006,'WB (WDI)'!$AW$2,FALSE)</f>
        <v>#N/A</v>
      </c>
      <c r="L8984" s="112">
        <f>VLOOKUP($B8984,WB.UNEMP.2006,'WB (WDI)'!$AW$2,FALSE)</f>
        <v>13.189999580383301</v>
      </c>
    </row>
    <row r="8985" spans="1:12" x14ac:dyDescent="0.25">
      <c r="A8985" s="103">
        <v>2006</v>
      </c>
      <c r="B8985" s="104" t="s">
        <v>111</v>
      </c>
      <c r="C8985" s="105" t="s">
        <v>112</v>
      </c>
      <c r="D8985" s="105" t="s">
        <v>6</v>
      </c>
      <c r="E8985" s="87">
        <f t="shared" si="305"/>
        <v>6.8935421752234136</v>
      </c>
      <c r="F8985" s="69">
        <f t="shared" si="305"/>
        <v>6.5791508862061887</v>
      </c>
      <c r="G8985" s="69">
        <f t="shared" si="305"/>
        <v>6.0127199884710318</v>
      </c>
      <c r="H8985" s="69">
        <f t="shared" si="305"/>
        <v>7.8898150586922196</v>
      </c>
      <c r="I8985" s="69">
        <f t="shared" si="305"/>
        <v>6.6079934481316727</v>
      </c>
      <c r="J8985" s="70">
        <f t="shared" si="305"/>
        <v>7.3780314946159535</v>
      </c>
      <c r="K8985" s="118">
        <f>VLOOKUP(B8985,WB.GDP.2006,'WB (WDI)'!$AW$2,FALSE)</f>
        <v>11924.073412911546</v>
      </c>
      <c r="L8985" s="112">
        <f>VLOOKUP($B8985,WB.UNEMP.2006,'WB (WDI)'!$AW$2,FALSE)</f>
        <v>28.340000152587901</v>
      </c>
    </row>
    <row r="8986" spans="1:12" x14ac:dyDescent="0.25">
      <c r="A8986" s="103">
        <v>2006</v>
      </c>
      <c r="B8986" s="104" t="s">
        <v>113</v>
      </c>
      <c r="C8986" s="105" t="s">
        <v>114</v>
      </c>
      <c r="D8986" s="105" t="s">
        <v>6</v>
      </c>
      <c r="E8986" s="87" t="e">
        <f t="shared" si="305"/>
        <v>#N/A</v>
      </c>
      <c r="F8986" s="69" t="e">
        <f t="shared" si="305"/>
        <v>#N/A</v>
      </c>
      <c r="G8986" s="69" t="e">
        <f t="shared" si="305"/>
        <v>#N/A</v>
      </c>
      <c r="H8986" s="69" t="e">
        <f t="shared" si="305"/>
        <v>#N/A</v>
      </c>
      <c r="I8986" s="69" t="e">
        <f t="shared" si="305"/>
        <v>#N/A</v>
      </c>
      <c r="J8986" s="70" t="e">
        <f t="shared" si="305"/>
        <v>#N/A</v>
      </c>
      <c r="K8986" s="118" t="e">
        <f>VLOOKUP(B8986,WB.GDP.2006,'WB (WDI)'!$AW$2,FALSE)</f>
        <v>#N/A</v>
      </c>
      <c r="L8986" s="112">
        <f>VLOOKUP($B8986,WB.UNEMP.2006,'WB (WDI)'!$AW$2,FALSE)</f>
        <v>12.3900003433228</v>
      </c>
    </row>
    <row r="8987" spans="1:12" x14ac:dyDescent="0.25">
      <c r="A8987" s="103">
        <v>2006</v>
      </c>
      <c r="B8987" s="104" t="s">
        <v>115</v>
      </c>
      <c r="C8987" s="105" t="s">
        <v>116</v>
      </c>
      <c r="D8987" s="105" t="s">
        <v>6</v>
      </c>
      <c r="E8987" s="87">
        <f t="shared" si="305"/>
        <v>5.8757800185061431</v>
      </c>
      <c r="F8987" s="69">
        <f t="shared" si="305"/>
        <v>7.5929722194806502</v>
      </c>
      <c r="G8987" s="69">
        <f t="shared" si="305"/>
        <v>3.9350504865781786</v>
      </c>
      <c r="H8987" s="69">
        <f t="shared" si="305"/>
        <v>6.9044828553476787</v>
      </c>
      <c r="I8987" s="69">
        <f t="shared" si="305"/>
        <v>6.202462326274583</v>
      </c>
      <c r="J8987" s="70">
        <f t="shared" si="305"/>
        <v>4.7439322048496244</v>
      </c>
      <c r="K8987" s="118">
        <f>VLOOKUP(B8987,WB.GDP.2006,'WB (WDI)'!$AW$2,FALSE)</f>
        <v>1185.3786332384238</v>
      </c>
      <c r="L8987" s="112">
        <f>VLOOKUP($B8987,WB.UNEMP.2006,'WB (WDI)'!$AW$2,FALSE)</f>
        <v>4.2300000190734899</v>
      </c>
    </row>
    <row r="8988" spans="1:12" x14ac:dyDescent="0.25">
      <c r="A8988" s="103">
        <v>2006</v>
      </c>
      <c r="B8988" s="104" t="s">
        <v>117</v>
      </c>
      <c r="C8988" s="105" t="s">
        <v>118</v>
      </c>
      <c r="D8988" s="105" t="s">
        <v>6</v>
      </c>
      <c r="E8988" s="87">
        <f t="shared" si="305"/>
        <v>7.1923768338483658</v>
      </c>
      <c r="F8988" s="69">
        <f t="shared" si="305"/>
        <v>7.5712159069828333</v>
      </c>
      <c r="G8988" s="69">
        <f t="shared" si="305"/>
        <v>4.173844859972963</v>
      </c>
      <c r="H8988" s="69">
        <f t="shared" si="305"/>
        <v>8.80063567469759</v>
      </c>
      <c r="I8988" s="69">
        <f t="shared" si="305"/>
        <v>7.0941174699831375</v>
      </c>
      <c r="J8988" s="70">
        <f t="shared" si="305"/>
        <v>8.3220702576053061</v>
      </c>
      <c r="K8988" s="118">
        <f>VLOOKUP(B8988,WB.GDP.2006,'WB (WDI)'!$AW$2,FALSE)</f>
        <v>1588.775063137668</v>
      </c>
      <c r="L8988" s="112">
        <f>VLOOKUP($B8988,WB.UNEMP.2006,'WB (WDI)'!$AW$2,FALSE)</f>
        <v>2.21000003814697</v>
      </c>
    </row>
    <row r="8989" spans="1:12" x14ac:dyDescent="0.25">
      <c r="A8989" s="103">
        <v>2006</v>
      </c>
      <c r="B8989" s="104" t="s">
        <v>119</v>
      </c>
      <c r="C8989" s="105" t="s">
        <v>120</v>
      </c>
      <c r="D8989" s="105" t="s">
        <v>6</v>
      </c>
      <c r="E8989" s="87">
        <f t="shared" si="305"/>
        <v>6.428254718216829</v>
      </c>
      <c r="F8989" s="69">
        <f t="shared" si="305"/>
        <v>6.92444731968033</v>
      </c>
      <c r="G8989" s="69">
        <f t="shared" si="305"/>
        <v>5.3657941667928837</v>
      </c>
      <c r="H8989" s="69">
        <f t="shared" si="305"/>
        <v>7.7558451082100586</v>
      </c>
      <c r="I8989" s="69">
        <f t="shared" si="305"/>
        <v>5.7009228059523114</v>
      </c>
      <c r="J8989" s="70">
        <f t="shared" si="305"/>
        <v>6.3942641904485598</v>
      </c>
      <c r="K8989" s="118">
        <f>VLOOKUP(B8989,WB.GDP.2006,'WB (WDI)'!$AW$2,FALSE)</f>
        <v>1781.2777583371701</v>
      </c>
      <c r="L8989" s="112">
        <f>VLOOKUP($B8989,WB.UNEMP.2006,'WB (WDI)'!$AW$2,FALSE)</f>
        <v>3.2999999523162802</v>
      </c>
    </row>
    <row r="8990" spans="1:12" x14ac:dyDescent="0.25">
      <c r="A8990" s="103">
        <v>2006</v>
      </c>
      <c r="B8990" s="104" t="s">
        <v>121</v>
      </c>
      <c r="C8990" s="105" t="s">
        <v>122</v>
      </c>
      <c r="D8990" s="105" t="s">
        <v>6</v>
      </c>
      <c r="E8990" s="87">
        <f t="shared" si="305"/>
        <v>7.0899023321545487</v>
      </c>
      <c r="F8990" s="69">
        <f t="shared" si="305"/>
        <v>7.2293280158106157</v>
      </c>
      <c r="G8990" s="69">
        <f t="shared" si="305"/>
        <v>5.5087543052607426</v>
      </c>
      <c r="H8990" s="69">
        <f t="shared" si="305"/>
        <v>8.5743172097081342</v>
      </c>
      <c r="I8990" s="69">
        <f t="shared" si="305"/>
        <v>7.1293491286951056</v>
      </c>
      <c r="J8990" s="70">
        <f t="shared" si="305"/>
        <v>7.0077630012981436</v>
      </c>
      <c r="K8990" s="118">
        <f>VLOOKUP(B8990,WB.GDP.2006,'WB (WDI)'!$AW$2,FALSE)</f>
        <v>2483.2087784315249</v>
      </c>
      <c r="L8990" s="112">
        <f>VLOOKUP($B8990,WB.UNEMP.2006,'WB (WDI)'!$AW$2,FALSE)</f>
        <v>12.8699998855591</v>
      </c>
    </row>
    <row r="8991" spans="1:12" x14ac:dyDescent="0.25">
      <c r="A8991" s="103">
        <v>2006</v>
      </c>
      <c r="B8991" s="104" t="s">
        <v>123</v>
      </c>
      <c r="C8991" s="105" t="s">
        <v>124</v>
      </c>
      <c r="D8991" s="105" t="s">
        <v>6</v>
      </c>
      <c r="E8991" s="87">
        <f t="shared" si="305"/>
        <v>2.9472368540953546</v>
      </c>
      <c r="F8991" s="69">
        <f t="shared" si="305"/>
        <v>4.7707475437770892</v>
      </c>
      <c r="G8991" s="69">
        <f t="shared" si="305"/>
        <v>3.717280888075186</v>
      </c>
      <c r="H8991" s="69">
        <f t="shared" si="305"/>
        <v>0</v>
      </c>
      <c r="I8991" s="69">
        <f t="shared" si="305"/>
        <v>2.0069282073351569</v>
      </c>
      <c r="J8991" s="70">
        <f t="shared" si="305"/>
        <v>4.241227631289342</v>
      </c>
      <c r="K8991" s="118">
        <f>VLOOKUP(B8991,WB.GDP.2006,'WB (WDI)'!$AW$2,FALSE)</f>
        <v>2233.017549214574</v>
      </c>
      <c r="L8991" s="112">
        <f>VLOOKUP($B8991,WB.UNEMP.2006,'WB (WDI)'!$AW$2,FALSE)</f>
        <v>4.5199999809265101</v>
      </c>
    </row>
    <row r="8992" spans="1:12" x14ac:dyDescent="0.25">
      <c r="A8992" s="103">
        <v>2006</v>
      </c>
      <c r="B8992" s="104" t="s">
        <v>125</v>
      </c>
      <c r="C8992" s="105" t="s">
        <v>126</v>
      </c>
      <c r="D8992" s="105" t="s">
        <v>647</v>
      </c>
      <c r="E8992" s="87" t="e">
        <f t="shared" ref="E8992:J9001" si="306">IF(ISNUMBER(VLOOKUP($B8992,EFW.2006,3,FALSE))=TRUE,VLOOKUP($B8992,EFW.2006,E$2,FALSE),NA())</f>
        <v>#N/A</v>
      </c>
      <c r="F8992" s="69" t="e">
        <f t="shared" si="306"/>
        <v>#N/A</v>
      </c>
      <c r="G8992" s="69" t="e">
        <f t="shared" si="306"/>
        <v>#N/A</v>
      </c>
      <c r="H8992" s="69" t="e">
        <f t="shared" si="306"/>
        <v>#N/A</v>
      </c>
      <c r="I8992" s="69" t="e">
        <f t="shared" si="306"/>
        <v>#N/A</v>
      </c>
      <c r="J8992" s="70" t="e">
        <f t="shared" si="306"/>
        <v>#N/A</v>
      </c>
      <c r="K8992" s="118" t="e">
        <f>VLOOKUP(B8992,WB.GDP.2006,'WB (WDI)'!$AW$2,FALSE)</f>
        <v>#N/A</v>
      </c>
      <c r="L8992" s="112" t="e">
        <f>VLOOKUP($B8992,WB.UNEMP.2006,'WB (WDI)'!$AW$2,FALSE)</f>
        <v>#N/A</v>
      </c>
    </row>
    <row r="8993" spans="1:12" x14ac:dyDescent="0.25">
      <c r="A8993" s="103">
        <v>2006</v>
      </c>
      <c r="B8993" s="104" t="s">
        <v>127</v>
      </c>
      <c r="C8993" s="105" t="s">
        <v>128</v>
      </c>
      <c r="D8993" s="105" t="s">
        <v>647</v>
      </c>
      <c r="E8993" s="87" t="e">
        <f t="shared" si="306"/>
        <v>#N/A</v>
      </c>
      <c r="F8993" s="69" t="e">
        <f t="shared" si="306"/>
        <v>#N/A</v>
      </c>
      <c r="G8993" s="69" t="e">
        <f t="shared" si="306"/>
        <v>#N/A</v>
      </c>
      <c r="H8993" s="69" t="e">
        <f t="shared" si="306"/>
        <v>#N/A</v>
      </c>
      <c r="I8993" s="69" t="e">
        <f t="shared" si="306"/>
        <v>#N/A</v>
      </c>
      <c r="J8993" s="70" t="e">
        <f t="shared" si="306"/>
        <v>#N/A</v>
      </c>
      <c r="K8993" s="118">
        <f>VLOOKUP(B8993,WB.GDP.2006,'WB (WDI)'!$AW$2,FALSE)</f>
        <v>21851.593927117563</v>
      </c>
      <c r="L8993" s="112" t="e">
        <f>VLOOKUP($B8993,WB.UNEMP.2006,'WB (WDI)'!$AW$2,FALSE)</f>
        <v>#N/A</v>
      </c>
    </row>
    <row r="8994" spans="1:12" x14ac:dyDescent="0.25">
      <c r="A8994" s="103">
        <v>2006</v>
      </c>
      <c r="B8994" s="104" t="s">
        <v>129</v>
      </c>
      <c r="C8994" s="105" t="s">
        <v>130</v>
      </c>
      <c r="D8994" s="105" t="s">
        <v>647</v>
      </c>
      <c r="E8994" s="87">
        <f t="shared" si="306"/>
        <v>6.1271380377034461</v>
      </c>
      <c r="F8994" s="69">
        <f t="shared" si="306"/>
        <v>7.2363606033826473</v>
      </c>
      <c r="G8994" s="69">
        <f t="shared" si="306"/>
        <v>4.7881406839625607</v>
      </c>
      <c r="H8994" s="69">
        <f t="shared" si="306"/>
        <v>6.1693000980091881</v>
      </c>
      <c r="I8994" s="69">
        <f t="shared" si="306"/>
        <v>6.4180834057314833</v>
      </c>
      <c r="J8994" s="70">
        <f t="shared" si="306"/>
        <v>6.0238053974313504</v>
      </c>
      <c r="K8994" s="118">
        <f>VLOOKUP(B8994,WB.GDP.2006,'WB (WDI)'!$AW$2,FALSE)</f>
        <v>20777.651653754652</v>
      </c>
      <c r="L8994" s="112">
        <f>VLOOKUP($B8994,WB.UNEMP.2006,'WB (WDI)'!$AW$2,FALSE)</f>
        <v>10.079999923706101</v>
      </c>
    </row>
    <row r="8995" spans="1:12" x14ac:dyDescent="0.25">
      <c r="A8995" s="103">
        <v>2006</v>
      </c>
      <c r="B8995" s="104" t="s">
        <v>131</v>
      </c>
      <c r="C8995" s="105" t="s">
        <v>132</v>
      </c>
      <c r="D8995" s="105" t="s">
        <v>647</v>
      </c>
      <c r="E8995" s="87" t="e">
        <f t="shared" si="306"/>
        <v>#N/A</v>
      </c>
      <c r="F8995" s="69" t="e">
        <f t="shared" si="306"/>
        <v>#N/A</v>
      </c>
      <c r="G8995" s="69" t="e">
        <f t="shared" si="306"/>
        <v>#N/A</v>
      </c>
      <c r="H8995" s="69" t="e">
        <f t="shared" si="306"/>
        <v>#N/A</v>
      </c>
      <c r="I8995" s="69" t="e">
        <f t="shared" si="306"/>
        <v>#N/A</v>
      </c>
      <c r="J8995" s="70" t="e">
        <f t="shared" si="306"/>
        <v>#N/A</v>
      </c>
      <c r="K8995" s="118">
        <f>VLOOKUP(B8995,WB.GDP.2006,'WB (WDI)'!$AW$2,FALSE)</f>
        <v>39042.963944829724</v>
      </c>
      <c r="L8995" s="112" t="e">
        <f>VLOOKUP($B8995,WB.UNEMP.2006,'WB (WDI)'!$AW$2,FALSE)</f>
        <v>#N/A</v>
      </c>
    </row>
    <row r="8996" spans="1:12" x14ac:dyDescent="0.25">
      <c r="A8996" s="103">
        <v>2006</v>
      </c>
      <c r="B8996" s="104" t="s">
        <v>133</v>
      </c>
      <c r="C8996" s="105" t="s">
        <v>134</v>
      </c>
      <c r="D8996" s="105" t="s">
        <v>647</v>
      </c>
      <c r="E8996" s="87">
        <f t="shared" si="306"/>
        <v>7.5058061977599522</v>
      </c>
      <c r="F8996" s="69">
        <f t="shared" si="306"/>
        <v>8.9800814321316036</v>
      </c>
      <c r="G8996" s="69">
        <f t="shared" si="306"/>
        <v>6.4757982940626428</v>
      </c>
      <c r="H8996" s="69">
        <f t="shared" si="306"/>
        <v>6.6647236507322303</v>
      </c>
      <c r="I8996" s="69">
        <f t="shared" si="306"/>
        <v>6.2360913074295423</v>
      </c>
      <c r="J8996" s="70">
        <f t="shared" si="306"/>
        <v>9.1723363044437409</v>
      </c>
      <c r="K8996" s="118">
        <f>VLOOKUP(B8996,WB.GDP.2006,'WB (WDI)'!$AW$2,FALSE)</f>
        <v>40596.678285976508</v>
      </c>
      <c r="L8996" s="112">
        <f>VLOOKUP($B8996,WB.UNEMP.2006,'WB (WDI)'!$AW$2,FALSE)</f>
        <v>7.53999996185303</v>
      </c>
    </row>
    <row r="8997" spans="1:12" x14ac:dyDescent="0.25">
      <c r="A8997" s="103">
        <v>2006</v>
      </c>
      <c r="B8997" s="104" t="s">
        <v>135</v>
      </c>
      <c r="C8997" s="105" t="s">
        <v>136</v>
      </c>
      <c r="D8997" s="105" t="s">
        <v>647</v>
      </c>
      <c r="E8997" s="87">
        <f t="shared" si="306"/>
        <v>6.167676261174722</v>
      </c>
      <c r="F8997" s="69">
        <f t="shared" si="306"/>
        <v>5.1825769760945875</v>
      </c>
      <c r="G8997" s="69">
        <f t="shared" si="306"/>
        <v>5.6720018713359002</v>
      </c>
      <c r="H8997" s="69">
        <f t="shared" si="306"/>
        <v>6.0516276647522069</v>
      </c>
      <c r="I8997" s="69">
        <f t="shared" si="306"/>
        <v>6.6331003504746722</v>
      </c>
      <c r="J8997" s="70">
        <f t="shared" si="306"/>
        <v>7.2990744432162415</v>
      </c>
      <c r="K8997" s="118">
        <f>VLOOKUP(B8997,WB.GDP.2006,'WB (WDI)'!$AW$2,FALSE)</f>
        <v>16612.614824881621</v>
      </c>
      <c r="L8997" s="112">
        <f>VLOOKUP($B8997,WB.UNEMP.2006,'WB (WDI)'!$AW$2,FALSE)</f>
        <v>8.7299995422363299</v>
      </c>
    </row>
    <row r="8998" spans="1:12" x14ac:dyDescent="0.25">
      <c r="A8998" s="103">
        <v>2006</v>
      </c>
      <c r="B8998" s="104" t="s">
        <v>137</v>
      </c>
      <c r="C8998" s="105" t="s">
        <v>138</v>
      </c>
      <c r="D8998" s="105" t="s">
        <v>647</v>
      </c>
      <c r="E8998" s="87">
        <f t="shared" si="306"/>
        <v>6.9998793295509447</v>
      </c>
      <c r="F8998" s="69">
        <f t="shared" si="306"/>
        <v>8.2290218004102531</v>
      </c>
      <c r="G8998" s="69">
        <f t="shared" si="306"/>
        <v>4.6294726840081344</v>
      </c>
      <c r="H8998" s="69">
        <f t="shared" si="306"/>
        <v>8.0383138983227873</v>
      </c>
      <c r="I8998" s="69">
        <f t="shared" si="306"/>
        <v>5.9339362569493526</v>
      </c>
      <c r="J8998" s="70">
        <f t="shared" si="306"/>
        <v>8.1686520080641998</v>
      </c>
      <c r="K8998" s="118">
        <f>VLOOKUP(B8998,WB.GDP.2006,'WB (WDI)'!$AW$2,FALSE)</f>
        <v>7431.408928565731</v>
      </c>
      <c r="L8998" s="112">
        <f>VLOOKUP($B8998,WB.UNEMP.2006,'WB (WDI)'!$AW$2,FALSE)</f>
        <v>9.3900003433227504</v>
      </c>
    </row>
    <row r="8999" spans="1:12" x14ac:dyDescent="0.25">
      <c r="A8999" s="103">
        <v>2006</v>
      </c>
      <c r="B8999" s="104" t="s">
        <v>139</v>
      </c>
      <c r="C8999" s="105" t="s">
        <v>140</v>
      </c>
      <c r="D8999" s="105" t="s">
        <v>647</v>
      </c>
      <c r="E8999" s="87">
        <f t="shared" si="306"/>
        <v>6.4331345813158602</v>
      </c>
      <c r="F8999" s="69">
        <f t="shared" si="306"/>
        <v>5.9769276957652426</v>
      </c>
      <c r="G8999" s="69">
        <f t="shared" si="306"/>
        <v>3.9762949899203348</v>
      </c>
      <c r="H8999" s="69">
        <f t="shared" si="306"/>
        <v>8.6620733433903112</v>
      </c>
      <c r="I8999" s="69">
        <f t="shared" si="306"/>
        <v>7.5328531380372841</v>
      </c>
      <c r="J8999" s="70">
        <f t="shared" si="306"/>
        <v>6.0175237394661254</v>
      </c>
      <c r="K8999" s="118">
        <f>VLOOKUP(B8999,WB.GDP.2006,'WB (WDI)'!$AW$2,FALSE)</f>
        <v>5920.7116623097236</v>
      </c>
      <c r="L8999" s="112">
        <f>VLOOKUP($B8999,WB.UNEMP.2006,'WB (WDI)'!$AW$2,FALSE)</f>
        <v>2.7200000286102299</v>
      </c>
    </row>
    <row r="9000" spans="1:12" x14ac:dyDescent="0.25">
      <c r="A9000" s="103">
        <v>2006</v>
      </c>
      <c r="B9000" s="104" t="s">
        <v>141</v>
      </c>
      <c r="C9000" s="105" t="s">
        <v>142</v>
      </c>
      <c r="D9000" s="105" t="s">
        <v>647</v>
      </c>
      <c r="E9000" s="87" t="e">
        <f t="shared" si="306"/>
        <v>#N/A</v>
      </c>
      <c r="F9000" s="69" t="e">
        <f t="shared" si="306"/>
        <v>#N/A</v>
      </c>
      <c r="G9000" s="69" t="e">
        <f t="shared" si="306"/>
        <v>#N/A</v>
      </c>
      <c r="H9000" s="69" t="e">
        <f t="shared" si="306"/>
        <v>#N/A</v>
      </c>
      <c r="I9000" s="69" t="e">
        <f t="shared" si="306"/>
        <v>#N/A</v>
      </c>
      <c r="J9000" s="70" t="e">
        <f t="shared" si="306"/>
        <v>#N/A</v>
      </c>
      <c r="K9000" s="118" t="e">
        <f>VLOOKUP(B9000,WB.GDP.2006,'WB (WDI)'!$AW$2,FALSE)</f>
        <v>#N/A</v>
      </c>
      <c r="L9000" s="112" t="e">
        <f>VLOOKUP($B9000,WB.UNEMP.2006,'WB (WDI)'!$AW$2,FALSE)</f>
        <v>#N/A</v>
      </c>
    </row>
    <row r="9001" spans="1:12" x14ac:dyDescent="0.25">
      <c r="A9001" s="103">
        <v>2006</v>
      </c>
      <c r="B9001" s="104" t="s">
        <v>143</v>
      </c>
      <c r="C9001" s="105" t="s">
        <v>144</v>
      </c>
      <c r="D9001" s="105" t="s">
        <v>647</v>
      </c>
      <c r="E9001" s="87" t="e">
        <f t="shared" si="306"/>
        <v>#N/A</v>
      </c>
      <c r="F9001" s="69" t="e">
        <f t="shared" si="306"/>
        <v>#N/A</v>
      </c>
      <c r="G9001" s="69" t="e">
        <f t="shared" si="306"/>
        <v>#N/A</v>
      </c>
      <c r="H9001" s="69" t="e">
        <f t="shared" si="306"/>
        <v>#N/A</v>
      </c>
      <c r="I9001" s="69" t="e">
        <f t="shared" si="306"/>
        <v>#N/A</v>
      </c>
      <c r="J9001" s="70" t="e">
        <f t="shared" si="306"/>
        <v>#N/A</v>
      </c>
      <c r="K9001" s="118" t="e">
        <f>VLOOKUP(B9001,WB.GDP.2006,'WB (WDI)'!$AW$2,FALSE)</f>
        <v>#N/A</v>
      </c>
      <c r="L9001" s="112" t="e">
        <f>VLOOKUP($B9001,WB.UNEMP.2006,'WB (WDI)'!$AW$2,FALSE)</f>
        <v>#N/A</v>
      </c>
    </row>
    <row r="9002" spans="1:12" x14ac:dyDescent="0.25">
      <c r="A9002" s="103">
        <v>2006</v>
      </c>
      <c r="B9002" s="104" t="s">
        <v>145</v>
      </c>
      <c r="C9002" s="105" t="s">
        <v>146</v>
      </c>
      <c r="D9002" s="105" t="s">
        <v>647</v>
      </c>
      <c r="E9002" s="87">
        <f t="shared" ref="E9002:J9011" si="307">IF(ISNUMBER(VLOOKUP($B9002,EFW.2006,3,FALSE))=TRUE,VLOOKUP($B9002,EFW.2006,E$2,FALSE),NA())</f>
        <v>6.385732807753759</v>
      </c>
      <c r="F9002" s="69">
        <f t="shared" si="307"/>
        <v>6.9713942813036409</v>
      </c>
      <c r="G9002" s="69">
        <f t="shared" si="307"/>
        <v>5.2997931139577537</v>
      </c>
      <c r="H9002" s="69">
        <f t="shared" si="307"/>
        <v>7.7748774537816914</v>
      </c>
      <c r="I9002" s="69">
        <f t="shared" si="307"/>
        <v>7.3272910713000918</v>
      </c>
      <c r="J9002" s="70">
        <f t="shared" si="307"/>
        <v>4.555308118425617</v>
      </c>
      <c r="K9002" s="118">
        <f>VLOOKUP(B9002,WB.GDP.2006,'WB (WDI)'!$AW$2,FALSE)</f>
        <v>12917.916884966653</v>
      </c>
      <c r="L9002" s="112">
        <f>VLOOKUP($B9002,WB.UNEMP.2006,'WB (WDI)'!$AW$2,FALSE)</f>
        <v>8.6400003433227504</v>
      </c>
    </row>
    <row r="9003" spans="1:12" x14ac:dyDescent="0.25">
      <c r="A9003" s="103">
        <v>2006</v>
      </c>
      <c r="B9003" s="104" t="s">
        <v>147</v>
      </c>
      <c r="C9003" s="105" t="s">
        <v>148</v>
      </c>
      <c r="D9003" s="105" t="s">
        <v>647</v>
      </c>
      <c r="E9003" s="87" t="e">
        <f t="shared" si="307"/>
        <v>#N/A</v>
      </c>
      <c r="F9003" s="69" t="e">
        <f t="shared" si="307"/>
        <v>#N/A</v>
      </c>
      <c r="G9003" s="69" t="e">
        <f t="shared" si="307"/>
        <v>#N/A</v>
      </c>
      <c r="H9003" s="69" t="e">
        <f t="shared" si="307"/>
        <v>#N/A</v>
      </c>
      <c r="I9003" s="69" t="e">
        <f t="shared" si="307"/>
        <v>#N/A</v>
      </c>
      <c r="J9003" s="70" t="e">
        <f t="shared" si="307"/>
        <v>#N/A</v>
      </c>
      <c r="K9003" s="118" t="e">
        <f>VLOOKUP(B9003,WB.GDP.2006,'WB (WDI)'!$AW$2,FALSE)</f>
        <v>#N/A</v>
      </c>
      <c r="L9003" s="112" t="e">
        <f>VLOOKUP($B9003,WB.UNEMP.2006,'WB (WDI)'!$AW$2,FALSE)</f>
        <v>#N/A</v>
      </c>
    </row>
    <row r="9004" spans="1:12" x14ac:dyDescent="0.25">
      <c r="A9004" s="103">
        <v>2006</v>
      </c>
      <c r="B9004" s="104" t="s">
        <v>149</v>
      </c>
      <c r="C9004" s="105" t="s">
        <v>150</v>
      </c>
      <c r="D9004" s="105" t="s">
        <v>647</v>
      </c>
      <c r="E9004" s="87" t="e">
        <f t="shared" si="307"/>
        <v>#N/A</v>
      </c>
      <c r="F9004" s="69" t="e">
        <f t="shared" si="307"/>
        <v>#N/A</v>
      </c>
      <c r="G9004" s="69" t="e">
        <f t="shared" si="307"/>
        <v>#N/A</v>
      </c>
      <c r="H9004" s="69" t="e">
        <f t="shared" si="307"/>
        <v>#N/A</v>
      </c>
      <c r="I9004" s="69" t="e">
        <f t="shared" si="307"/>
        <v>#N/A</v>
      </c>
      <c r="J9004" s="70" t="e">
        <f t="shared" si="307"/>
        <v>#N/A</v>
      </c>
      <c r="K9004" s="118">
        <f>VLOOKUP(B9004,WB.GDP.2006,'WB (WDI)'!$AW$2,FALSE)</f>
        <v>80351.068311505354</v>
      </c>
      <c r="L9004" s="112" t="e">
        <f>VLOOKUP($B9004,WB.UNEMP.2006,'WB (WDI)'!$AW$2,FALSE)</f>
        <v>#N/A</v>
      </c>
    </row>
    <row r="9005" spans="1:12" x14ac:dyDescent="0.25">
      <c r="A9005" s="103">
        <v>2006</v>
      </c>
      <c r="B9005" s="104" t="s">
        <v>151</v>
      </c>
      <c r="C9005" s="105" t="s">
        <v>152</v>
      </c>
      <c r="D9005" s="105" t="s">
        <v>647</v>
      </c>
      <c r="E9005" s="87">
        <f t="shared" si="307"/>
        <v>7.8685661670664704</v>
      </c>
      <c r="F9005" s="69">
        <f t="shared" si="307"/>
        <v>7.6935551680201062</v>
      </c>
      <c r="G9005" s="69">
        <f t="shared" si="307"/>
        <v>6.3359978354647106</v>
      </c>
      <c r="H9005" s="69">
        <f t="shared" si="307"/>
        <v>9.1385145610191358</v>
      </c>
      <c r="I9005" s="69">
        <f t="shared" si="307"/>
        <v>8.7224665573636173</v>
      </c>
      <c r="J9005" s="70">
        <f t="shared" si="307"/>
        <v>7.4522967134647766</v>
      </c>
      <c r="K9005" s="118">
        <f>VLOOKUP(B9005,WB.GDP.2006,'WB (WDI)'!$AW$2,FALSE)</f>
        <v>19664.996067442353</v>
      </c>
      <c r="L9005" s="112">
        <f>VLOOKUP($B9005,WB.UNEMP.2006,'WB (WDI)'!$AW$2,FALSE)</f>
        <v>9.0200004577636701</v>
      </c>
    </row>
    <row r="9006" spans="1:12" x14ac:dyDescent="0.25">
      <c r="A9006" s="103">
        <v>2006</v>
      </c>
      <c r="B9006" s="104" t="s">
        <v>153</v>
      </c>
      <c r="C9006" s="105" t="s">
        <v>154</v>
      </c>
      <c r="D9006" s="105" t="s">
        <v>647</v>
      </c>
      <c r="E9006" s="87">
        <f t="shared" si="307"/>
        <v>6.5157914671387527</v>
      </c>
      <c r="F9006" s="69">
        <f t="shared" si="307"/>
        <v>6.8827604887917699</v>
      </c>
      <c r="G9006" s="69">
        <f t="shared" si="307"/>
        <v>4.7978690681947365</v>
      </c>
      <c r="H9006" s="69">
        <f t="shared" si="307"/>
        <v>7.8486426855768716</v>
      </c>
      <c r="I9006" s="69">
        <f t="shared" si="307"/>
        <v>6.5285305958639981</v>
      </c>
      <c r="J9006" s="70">
        <f t="shared" si="307"/>
        <v>6.5211544972663864</v>
      </c>
      <c r="K9006" s="118">
        <f>VLOOKUP(B9006,WB.GDP.2006,'WB (WDI)'!$AW$2,FALSE)</f>
        <v>10622.812266708299</v>
      </c>
      <c r="L9006" s="112">
        <f>VLOOKUP($B9006,WB.UNEMP.2006,'WB (WDI)'!$AW$2,FALSE)</f>
        <v>11.5299997329712</v>
      </c>
    </row>
    <row r="9007" spans="1:12" x14ac:dyDescent="0.25">
      <c r="A9007" s="103">
        <v>2006</v>
      </c>
      <c r="B9007" s="104" t="s">
        <v>155</v>
      </c>
      <c r="C9007" s="105" t="s">
        <v>156</v>
      </c>
      <c r="D9007" s="105" t="s">
        <v>647</v>
      </c>
      <c r="E9007" s="87">
        <f t="shared" si="307"/>
        <v>7.7646142670596703</v>
      </c>
      <c r="F9007" s="69">
        <f t="shared" si="307"/>
        <v>8.4283430185974808</v>
      </c>
      <c r="G9007" s="69">
        <f t="shared" si="307"/>
        <v>6.5175784282591911</v>
      </c>
      <c r="H9007" s="69">
        <f t="shared" si="307"/>
        <v>8.8891023061149781</v>
      </c>
      <c r="I9007" s="69">
        <f t="shared" si="307"/>
        <v>8.1846999735183239</v>
      </c>
      <c r="J9007" s="70">
        <f t="shared" si="307"/>
        <v>6.8033476088083766</v>
      </c>
      <c r="K9007" s="118">
        <f>VLOOKUP(B9007,WB.GDP.2006,'WB (WDI)'!$AW$2,FALSE)</f>
        <v>14727.059051568032</v>
      </c>
      <c r="L9007" s="112">
        <f>VLOOKUP($B9007,WB.UNEMP.2006,'WB (WDI)'!$AW$2,FALSE)</f>
        <v>5.7399997711181596</v>
      </c>
    </row>
    <row r="9008" spans="1:12" x14ac:dyDescent="0.25">
      <c r="A9008" s="103">
        <v>2006</v>
      </c>
      <c r="B9008" s="104" t="s">
        <v>157</v>
      </c>
      <c r="C9008" s="105" t="s">
        <v>158</v>
      </c>
      <c r="D9008" s="105" t="s">
        <v>647</v>
      </c>
      <c r="E9008" s="87" t="e">
        <f t="shared" si="307"/>
        <v>#N/A</v>
      </c>
      <c r="F9008" s="69" t="e">
        <f t="shared" si="307"/>
        <v>#N/A</v>
      </c>
      <c r="G9008" s="69" t="e">
        <f t="shared" si="307"/>
        <v>#N/A</v>
      </c>
      <c r="H9008" s="69" t="e">
        <f t="shared" si="307"/>
        <v>#N/A</v>
      </c>
      <c r="I9008" s="69" t="e">
        <f t="shared" si="307"/>
        <v>#N/A</v>
      </c>
      <c r="J9008" s="70" t="e">
        <f t="shared" si="307"/>
        <v>#N/A</v>
      </c>
      <c r="K9008" s="118" t="e">
        <f>VLOOKUP(B9008,WB.GDP.2006,'WB (WDI)'!$AW$2,FALSE)</f>
        <v>#N/A</v>
      </c>
      <c r="L9008" s="112">
        <f>VLOOKUP($B9008,WB.UNEMP.2006,'WB (WDI)'!$AW$2,FALSE)</f>
        <v>1.9099999666214</v>
      </c>
    </row>
    <row r="9009" spans="1:12" x14ac:dyDescent="0.25">
      <c r="A9009" s="103">
        <v>2006</v>
      </c>
      <c r="B9009" s="104" t="s">
        <v>159</v>
      </c>
      <c r="C9009" s="105" t="s">
        <v>160</v>
      </c>
      <c r="D9009" s="105" t="s">
        <v>647</v>
      </c>
      <c r="E9009" s="87" t="e">
        <f t="shared" si="307"/>
        <v>#N/A</v>
      </c>
      <c r="F9009" s="69" t="e">
        <f t="shared" si="307"/>
        <v>#N/A</v>
      </c>
      <c r="G9009" s="69" t="e">
        <f t="shared" si="307"/>
        <v>#N/A</v>
      </c>
      <c r="H9009" s="69" t="e">
        <f t="shared" si="307"/>
        <v>#N/A</v>
      </c>
      <c r="I9009" s="69" t="e">
        <f t="shared" si="307"/>
        <v>#N/A</v>
      </c>
      <c r="J9009" s="70" t="e">
        <f t="shared" si="307"/>
        <v>#N/A</v>
      </c>
      <c r="K9009" s="118">
        <f>VLOOKUP(B9009,WB.GDP.2006,'WB (WDI)'!$AW$2,FALSE)</f>
        <v>28829.01689479866</v>
      </c>
      <c r="L9009" s="112" t="e">
        <f>VLOOKUP($B9009,WB.UNEMP.2006,'WB (WDI)'!$AW$2,FALSE)</f>
        <v>#N/A</v>
      </c>
    </row>
    <row r="9010" spans="1:12" x14ac:dyDescent="0.25">
      <c r="A9010" s="103">
        <v>2006</v>
      </c>
      <c r="B9010" s="104" t="s">
        <v>161</v>
      </c>
      <c r="C9010" s="105" t="s">
        <v>162</v>
      </c>
      <c r="D9010" s="105" t="s">
        <v>647</v>
      </c>
      <c r="E9010" s="87" t="e">
        <f t="shared" si="307"/>
        <v>#N/A</v>
      </c>
      <c r="F9010" s="69" t="e">
        <f t="shared" si="307"/>
        <v>#N/A</v>
      </c>
      <c r="G9010" s="69" t="e">
        <f t="shared" si="307"/>
        <v>#N/A</v>
      </c>
      <c r="H9010" s="69" t="e">
        <f t="shared" si="307"/>
        <v>#N/A</v>
      </c>
      <c r="I9010" s="69" t="e">
        <f t="shared" si="307"/>
        <v>#N/A</v>
      </c>
      <c r="J9010" s="70" t="e">
        <f t="shared" si="307"/>
        <v>#N/A</v>
      </c>
      <c r="K9010" s="118">
        <f>VLOOKUP(B9010,WB.GDP.2006,'WB (WDI)'!$AW$2,FALSE)</f>
        <v>10613.642900845916</v>
      </c>
      <c r="L9010" s="112" t="e">
        <f>VLOOKUP($B9010,WB.UNEMP.2006,'WB (WDI)'!$AW$2,FALSE)</f>
        <v>#N/A</v>
      </c>
    </row>
    <row r="9011" spans="1:12" x14ac:dyDescent="0.25">
      <c r="A9011" s="103">
        <v>2006</v>
      </c>
      <c r="B9011" s="104" t="s">
        <v>163</v>
      </c>
      <c r="C9011" s="105" t="s">
        <v>164</v>
      </c>
      <c r="D9011" s="105" t="s">
        <v>647</v>
      </c>
      <c r="E9011" s="87">
        <f t="shared" si="307"/>
        <v>6.6216563762353911</v>
      </c>
      <c r="F9011" s="69">
        <f t="shared" si="307"/>
        <v>8.4524189007323116</v>
      </c>
      <c r="G9011" s="69">
        <f t="shared" si="307"/>
        <v>4.6470431709288764</v>
      </c>
      <c r="H9011" s="69">
        <f t="shared" si="307"/>
        <v>5.5755625589697981</v>
      </c>
      <c r="I9011" s="69">
        <f t="shared" si="307"/>
        <v>7.667543384753249</v>
      </c>
      <c r="J9011" s="70">
        <f t="shared" si="307"/>
        <v>6.7657138657927218</v>
      </c>
      <c r="K9011" s="118">
        <f>VLOOKUP(B9011,WB.GDP.2006,'WB (WDI)'!$AW$2,FALSE)</f>
        <v>11087.475948713938</v>
      </c>
      <c r="L9011" s="112">
        <f>VLOOKUP($B9011,WB.UNEMP.2006,'WB (WDI)'!$AW$2,FALSE)</f>
        <v>5.6599998474121103</v>
      </c>
    </row>
    <row r="9012" spans="1:12" x14ac:dyDescent="0.25">
      <c r="A9012" s="103">
        <v>2006</v>
      </c>
      <c r="B9012" s="104" t="s">
        <v>165</v>
      </c>
      <c r="C9012" s="105" t="s">
        <v>166</v>
      </c>
      <c r="D9012" s="105" t="s">
        <v>647</v>
      </c>
      <c r="E9012" s="87">
        <f t="shared" ref="E9012:J9021" si="308">IF(ISNUMBER(VLOOKUP($B9012,EFW.2006,3,FALSE))=TRUE,VLOOKUP($B9012,EFW.2006,E$2,FALSE),NA())</f>
        <v>6.2167263242256245</v>
      </c>
      <c r="F9012" s="69">
        <f t="shared" si="308"/>
        <v>8.3083385199006496</v>
      </c>
      <c r="G9012" s="69">
        <f t="shared" si="308"/>
        <v>3.979342055893524</v>
      </c>
      <c r="H9012" s="69">
        <f t="shared" si="308"/>
        <v>5.0561519400511701</v>
      </c>
      <c r="I9012" s="69">
        <f t="shared" si="308"/>
        <v>7.6860986529809097</v>
      </c>
      <c r="J9012" s="70">
        <f t="shared" si="308"/>
        <v>6.0537004523018716</v>
      </c>
      <c r="K9012" s="118">
        <f>VLOOKUP(B9012,WB.GDP.2006,'WB (WDI)'!$AW$2,FALSE)</f>
        <v>9757.3716325609184</v>
      </c>
      <c r="L9012" s="112">
        <f>VLOOKUP($B9012,WB.UNEMP.2006,'WB (WDI)'!$AW$2,FALSE)</f>
        <v>3.5499999523162802</v>
      </c>
    </row>
    <row r="9013" spans="1:12" x14ac:dyDescent="0.25">
      <c r="A9013" s="103">
        <v>2006</v>
      </c>
      <c r="B9013" s="104" t="s">
        <v>167</v>
      </c>
      <c r="C9013" s="105" t="s">
        <v>168</v>
      </c>
      <c r="D9013" s="105" t="s">
        <v>647</v>
      </c>
      <c r="E9013" s="87">
        <f t="shared" si="308"/>
        <v>7.6698057684426377</v>
      </c>
      <c r="F9013" s="69">
        <f t="shared" si="308"/>
        <v>8.8229550876038161</v>
      </c>
      <c r="G9013" s="69">
        <f t="shared" si="308"/>
        <v>4.8920619457975443</v>
      </c>
      <c r="H9013" s="69">
        <f t="shared" si="308"/>
        <v>9.3737473676351453</v>
      </c>
      <c r="I9013" s="69">
        <f t="shared" si="308"/>
        <v>7.9982478670139709</v>
      </c>
      <c r="J9013" s="70">
        <f t="shared" si="308"/>
        <v>7.262016574162705</v>
      </c>
      <c r="K9013" s="118">
        <f>VLOOKUP(B9013,WB.GDP.2006,'WB (WDI)'!$AW$2,FALSE)</f>
        <v>7136.8417603354001</v>
      </c>
      <c r="L9013" s="112">
        <f>VLOOKUP($B9013,WB.UNEMP.2006,'WB (WDI)'!$AW$2,FALSE)</f>
        <v>6.5700001716613796</v>
      </c>
    </row>
    <row r="9014" spans="1:12" x14ac:dyDescent="0.25">
      <c r="A9014" s="103">
        <v>2006</v>
      </c>
      <c r="B9014" s="104" t="s">
        <v>169</v>
      </c>
      <c r="C9014" s="105" t="s">
        <v>170</v>
      </c>
      <c r="D9014" s="105" t="s">
        <v>647</v>
      </c>
      <c r="E9014" s="87" t="e">
        <f t="shared" si="308"/>
        <v>#N/A</v>
      </c>
      <c r="F9014" s="69" t="e">
        <f t="shared" si="308"/>
        <v>#N/A</v>
      </c>
      <c r="G9014" s="69" t="e">
        <f t="shared" si="308"/>
        <v>#N/A</v>
      </c>
      <c r="H9014" s="69" t="e">
        <f t="shared" si="308"/>
        <v>#N/A</v>
      </c>
      <c r="I9014" s="69" t="e">
        <f t="shared" si="308"/>
        <v>#N/A</v>
      </c>
      <c r="J9014" s="70" t="e">
        <f t="shared" si="308"/>
        <v>#N/A</v>
      </c>
      <c r="K9014" s="118" t="e">
        <f>VLOOKUP(B9014,WB.GDP.2006,'WB (WDI)'!$AW$2,FALSE)</f>
        <v>#N/A</v>
      </c>
      <c r="L9014" s="112" t="e">
        <f>VLOOKUP($B9014,WB.UNEMP.2006,'WB (WDI)'!$AW$2,FALSE)</f>
        <v>#N/A</v>
      </c>
    </row>
    <row r="9015" spans="1:12" x14ac:dyDescent="0.25">
      <c r="A9015" s="103">
        <v>2006</v>
      </c>
      <c r="B9015" s="104" t="s">
        <v>171</v>
      </c>
      <c r="C9015" s="105" t="s">
        <v>172</v>
      </c>
      <c r="D9015" s="105" t="s">
        <v>647</v>
      </c>
      <c r="E9015" s="87" t="e">
        <f t="shared" si="308"/>
        <v>#N/A</v>
      </c>
      <c r="F9015" s="69" t="e">
        <f t="shared" si="308"/>
        <v>#N/A</v>
      </c>
      <c r="G9015" s="69" t="e">
        <f t="shared" si="308"/>
        <v>#N/A</v>
      </c>
      <c r="H9015" s="69" t="e">
        <f t="shared" si="308"/>
        <v>#N/A</v>
      </c>
      <c r="I9015" s="69" t="e">
        <f t="shared" si="308"/>
        <v>#N/A</v>
      </c>
      <c r="J9015" s="70" t="e">
        <f t="shared" si="308"/>
        <v>#N/A</v>
      </c>
      <c r="K9015" s="118" t="e">
        <f>VLOOKUP(B9015,WB.GDP.2006,'WB (WDI)'!$AW$2,FALSE)</f>
        <v>#N/A</v>
      </c>
      <c r="L9015" s="112" t="e">
        <f>VLOOKUP($B9015,WB.UNEMP.2006,'WB (WDI)'!$AW$2,FALSE)</f>
        <v>#N/A</v>
      </c>
    </row>
    <row r="9016" spans="1:12" x14ac:dyDescent="0.25">
      <c r="A9016" s="103">
        <v>2006</v>
      </c>
      <c r="B9016" s="104" t="s">
        <v>173</v>
      </c>
      <c r="C9016" s="105" t="s">
        <v>174</v>
      </c>
      <c r="D9016" s="105" t="s">
        <v>647</v>
      </c>
      <c r="E9016" s="87" t="e">
        <f t="shared" si="308"/>
        <v>#N/A</v>
      </c>
      <c r="F9016" s="69" t="e">
        <f t="shared" si="308"/>
        <v>#N/A</v>
      </c>
      <c r="G9016" s="69" t="e">
        <f t="shared" si="308"/>
        <v>#N/A</v>
      </c>
      <c r="H9016" s="69" t="e">
        <f t="shared" si="308"/>
        <v>#N/A</v>
      </c>
      <c r="I9016" s="69" t="e">
        <f t="shared" si="308"/>
        <v>#N/A</v>
      </c>
      <c r="J9016" s="70" t="e">
        <f t="shared" si="308"/>
        <v>#N/A</v>
      </c>
      <c r="K9016" s="118">
        <f>VLOOKUP(B9016,WB.GDP.2006,'WB (WDI)'!$AW$2,FALSE)</f>
        <v>13641.932973062216</v>
      </c>
      <c r="L9016" s="112" t="e">
        <f>VLOOKUP($B9016,WB.UNEMP.2006,'WB (WDI)'!$AW$2,FALSE)</f>
        <v>#N/A</v>
      </c>
    </row>
    <row r="9017" spans="1:12" x14ac:dyDescent="0.25">
      <c r="A9017" s="103">
        <v>2006</v>
      </c>
      <c r="B9017" s="104" t="s">
        <v>175</v>
      </c>
      <c r="C9017" s="105" t="s">
        <v>176</v>
      </c>
      <c r="D9017" s="105" t="s">
        <v>647</v>
      </c>
      <c r="E9017" s="87" t="e">
        <f t="shared" si="308"/>
        <v>#N/A</v>
      </c>
      <c r="F9017" s="69" t="e">
        <f t="shared" si="308"/>
        <v>#N/A</v>
      </c>
      <c r="G9017" s="69" t="e">
        <f t="shared" si="308"/>
        <v>#N/A</v>
      </c>
      <c r="H9017" s="69" t="e">
        <f t="shared" si="308"/>
        <v>#N/A</v>
      </c>
      <c r="I9017" s="69" t="e">
        <f t="shared" si="308"/>
        <v>#N/A</v>
      </c>
      <c r="J9017" s="70" t="e">
        <f t="shared" si="308"/>
        <v>#N/A</v>
      </c>
      <c r="K9017" s="118" t="e">
        <f>VLOOKUP(B9017,WB.GDP.2006,'WB (WDI)'!$AW$2,FALSE)</f>
        <v>#N/A</v>
      </c>
      <c r="L9017" s="112" t="e">
        <f>VLOOKUP($B9017,WB.UNEMP.2006,'WB (WDI)'!$AW$2,FALSE)</f>
        <v>#N/A</v>
      </c>
    </row>
    <row r="9018" spans="1:12" x14ac:dyDescent="0.25">
      <c r="A9018" s="103">
        <v>2006</v>
      </c>
      <c r="B9018" s="104" t="s">
        <v>177</v>
      </c>
      <c r="C9018" s="105" t="s">
        <v>178</v>
      </c>
      <c r="D9018" s="105" t="s">
        <v>647</v>
      </c>
      <c r="E9018" s="87">
        <f t="shared" si="308"/>
        <v>7.5837130415586582</v>
      </c>
      <c r="F9018" s="69">
        <f t="shared" si="308"/>
        <v>8.729693629539911</v>
      </c>
      <c r="G9018" s="69">
        <f t="shared" si="308"/>
        <v>5.0176760443402992</v>
      </c>
      <c r="H9018" s="69">
        <f t="shared" si="308"/>
        <v>9.1713526731088901</v>
      </c>
      <c r="I9018" s="69">
        <f t="shared" si="308"/>
        <v>8.4913146471612677</v>
      </c>
      <c r="J9018" s="70">
        <f t="shared" si="308"/>
        <v>6.5085282136429221</v>
      </c>
      <c r="K9018" s="118">
        <f>VLOOKUP(B9018,WB.GDP.2006,'WB (WDI)'!$AW$2,FALSE)</f>
        <v>6973.0327200281863</v>
      </c>
      <c r="L9018" s="112">
        <f>VLOOKUP($B9018,WB.UNEMP.2006,'WB (WDI)'!$AW$2,FALSE)</f>
        <v>3.0199999809265101</v>
      </c>
    </row>
    <row r="9019" spans="1:12" x14ac:dyDescent="0.25">
      <c r="A9019" s="103">
        <v>2006</v>
      </c>
      <c r="B9019" s="104" t="s">
        <v>179</v>
      </c>
      <c r="C9019" s="105" t="s">
        <v>180</v>
      </c>
      <c r="D9019" s="105" t="s">
        <v>647</v>
      </c>
      <c r="E9019" s="87">
        <f t="shared" si="308"/>
        <v>6.34764518296174</v>
      </c>
      <c r="F9019" s="69">
        <f t="shared" si="308"/>
        <v>4.7723249592239982</v>
      </c>
      <c r="G9019" s="69">
        <f t="shared" si="308"/>
        <v>4.6728405165728804</v>
      </c>
      <c r="H9019" s="69">
        <f t="shared" si="308"/>
        <v>7.792009389953277</v>
      </c>
      <c r="I9019" s="69">
        <f t="shared" si="308"/>
        <v>7.3640966789101086</v>
      </c>
      <c r="J9019" s="70">
        <f t="shared" si="308"/>
        <v>7.136954370148433</v>
      </c>
      <c r="K9019" s="118">
        <f>VLOOKUP(B9019,WB.GDP.2006,'WB (WDI)'!$AW$2,FALSE)</f>
        <v>8371.8726800548357</v>
      </c>
      <c r="L9019" s="112">
        <f>VLOOKUP($B9019,WB.UNEMP.2006,'WB (WDI)'!$AW$2,FALSE)</f>
        <v>10.699999809265099</v>
      </c>
    </row>
    <row r="9020" spans="1:12" x14ac:dyDescent="0.25">
      <c r="A9020" s="103">
        <v>2006</v>
      </c>
      <c r="B9020" s="104" t="s">
        <v>181</v>
      </c>
      <c r="C9020" s="105" t="s">
        <v>182</v>
      </c>
      <c r="D9020" s="105" t="s">
        <v>647</v>
      </c>
      <c r="E9020" s="87">
        <f t="shared" si="308"/>
        <v>6.7862912591289888</v>
      </c>
      <c r="F9020" s="69">
        <f t="shared" si="308"/>
        <v>8.8100187744157772</v>
      </c>
      <c r="G9020" s="69">
        <f t="shared" si="308"/>
        <v>3.198332980097021</v>
      </c>
      <c r="H9020" s="69">
        <f t="shared" si="308"/>
        <v>8.2779479070279827</v>
      </c>
      <c r="I9020" s="69">
        <f t="shared" si="308"/>
        <v>7.2197696513294796</v>
      </c>
      <c r="J9020" s="70">
        <f t="shared" si="308"/>
        <v>6.4253869827746817</v>
      </c>
      <c r="K9020" s="118">
        <f>VLOOKUP(B9020,WB.GDP.2006,'WB (WDI)'!$AW$2,FALSE)</f>
        <v>2632.1839857427935</v>
      </c>
      <c r="L9020" s="112">
        <f>VLOOKUP($B9020,WB.UNEMP.2006,'WB (WDI)'!$AW$2,FALSE)</f>
        <v>15.539999961853001</v>
      </c>
    </row>
    <row r="9021" spans="1:12" x14ac:dyDescent="0.25">
      <c r="A9021" s="103">
        <v>2006</v>
      </c>
      <c r="B9021" s="104" t="s">
        <v>183</v>
      </c>
      <c r="C9021" s="105" t="s">
        <v>184</v>
      </c>
      <c r="D9021" s="105" t="s">
        <v>647</v>
      </c>
      <c r="E9021" s="87">
        <f t="shared" si="308"/>
        <v>7.3804950858218348</v>
      </c>
      <c r="F9021" s="69">
        <f t="shared" si="308"/>
        <v>8.9695911804363391</v>
      </c>
      <c r="G9021" s="69">
        <f t="shared" si="308"/>
        <v>4.4614799548463431</v>
      </c>
      <c r="H9021" s="69">
        <f t="shared" si="308"/>
        <v>8.9366564190069759</v>
      </c>
      <c r="I9021" s="69">
        <f t="shared" si="308"/>
        <v>7.4817302482745731</v>
      </c>
      <c r="J9021" s="70">
        <f t="shared" si="308"/>
        <v>7.0530176265449391</v>
      </c>
      <c r="K9021" s="118">
        <f>VLOOKUP(B9021,WB.GDP.2006,'WB (WDI)'!$AW$2,FALSE)</f>
        <v>4733.5460092930134</v>
      </c>
      <c r="L9021" s="112">
        <f>VLOOKUP($B9021,WB.UNEMP.2006,'WB (WDI)'!$AW$2,FALSE)</f>
        <v>3.5799999237060498</v>
      </c>
    </row>
    <row r="9022" spans="1:12" x14ac:dyDescent="0.25">
      <c r="A9022" s="103">
        <v>2006</v>
      </c>
      <c r="B9022" s="104" t="s">
        <v>185</v>
      </c>
      <c r="C9022" s="105" t="s">
        <v>186</v>
      </c>
      <c r="D9022" s="105" t="s">
        <v>647</v>
      </c>
      <c r="E9022" s="87">
        <f t="shared" ref="E9022:J9031" si="309">IF(ISNUMBER(VLOOKUP($B9022,EFW.2006,3,FALSE))=TRUE,VLOOKUP($B9022,EFW.2006,E$2,FALSE),NA())</f>
        <v>7.5129512009398756</v>
      </c>
      <c r="F9022" s="69">
        <f t="shared" si="309"/>
        <v>7.5660398096473092</v>
      </c>
      <c r="G9022" s="69">
        <f t="shared" si="309"/>
        <v>5.4725424307426813</v>
      </c>
      <c r="H9022" s="69">
        <f t="shared" si="309"/>
        <v>8.8571095660905961</v>
      </c>
      <c r="I9022" s="69">
        <f t="shared" si="309"/>
        <v>8.0180715353009013</v>
      </c>
      <c r="J9022" s="70">
        <f t="shared" si="309"/>
        <v>7.6509926629178864</v>
      </c>
      <c r="K9022" s="118">
        <f>VLOOKUP(B9022,WB.GDP.2006,'WB (WDI)'!$AW$2,FALSE)</f>
        <v>10151.060041192155</v>
      </c>
      <c r="L9022" s="112">
        <f>VLOOKUP($B9022,WB.UNEMP.2006,'WB (WDI)'!$AW$2,FALSE)</f>
        <v>10.329999923706101</v>
      </c>
    </row>
    <row r="9023" spans="1:12" x14ac:dyDescent="0.25">
      <c r="A9023" s="103">
        <v>2006</v>
      </c>
      <c r="B9023" s="104" t="s">
        <v>187</v>
      </c>
      <c r="C9023" s="105" t="s">
        <v>188</v>
      </c>
      <c r="D9023" s="105" t="s">
        <v>647</v>
      </c>
      <c r="E9023" s="87" t="e">
        <f t="shared" si="309"/>
        <v>#N/A</v>
      </c>
      <c r="F9023" s="69" t="e">
        <f t="shared" si="309"/>
        <v>#N/A</v>
      </c>
      <c r="G9023" s="69" t="e">
        <f t="shared" si="309"/>
        <v>#N/A</v>
      </c>
      <c r="H9023" s="69" t="e">
        <f t="shared" si="309"/>
        <v>#N/A</v>
      </c>
      <c r="I9023" s="69" t="e">
        <f t="shared" si="309"/>
        <v>#N/A</v>
      </c>
      <c r="J9023" s="70" t="e">
        <f t="shared" si="309"/>
        <v>#N/A</v>
      </c>
      <c r="K9023" s="118" t="e">
        <f>VLOOKUP(B9023,WB.GDP.2006,'WB (WDI)'!$AW$2,FALSE)</f>
        <v>#N/A</v>
      </c>
      <c r="L9023" s="112" t="e">
        <f>VLOOKUP($B9023,WB.UNEMP.2006,'WB (WDI)'!$AW$2,FALSE)</f>
        <v>#N/A</v>
      </c>
    </row>
    <row r="9024" spans="1:12" x14ac:dyDescent="0.25">
      <c r="A9024" s="103">
        <v>2006</v>
      </c>
      <c r="B9024" s="104" t="s">
        <v>189</v>
      </c>
      <c r="C9024" s="105" t="s">
        <v>190</v>
      </c>
      <c r="D9024" s="105" t="s">
        <v>647</v>
      </c>
      <c r="E9024" s="87">
        <f t="shared" si="309"/>
        <v>6.8901539366995568</v>
      </c>
      <c r="F9024" s="69">
        <f t="shared" si="309"/>
        <v>7.2533672404844678</v>
      </c>
      <c r="G9024" s="69">
        <f t="shared" si="309"/>
        <v>5.2299608507657087</v>
      </c>
      <c r="H9024" s="69">
        <f t="shared" si="309"/>
        <v>8.062937893741708</v>
      </c>
      <c r="I9024" s="69">
        <f t="shared" si="309"/>
        <v>7.118248691631436</v>
      </c>
      <c r="J9024" s="70">
        <f t="shared" si="309"/>
        <v>6.7862550068744589</v>
      </c>
      <c r="K9024" s="118">
        <f>VLOOKUP(B9024,WB.GDP.2006,'WB (WDI)'!$AW$2,FALSE)</f>
        <v>18379.526756877305</v>
      </c>
      <c r="L9024" s="112">
        <f>VLOOKUP($B9024,WB.UNEMP.2006,'WB (WDI)'!$AW$2,FALSE)</f>
        <v>3.5699999332428001</v>
      </c>
    </row>
    <row r="9025" spans="1:12" x14ac:dyDescent="0.25">
      <c r="A9025" s="103">
        <v>2006</v>
      </c>
      <c r="B9025" s="104" t="s">
        <v>191</v>
      </c>
      <c r="C9025" s="105" t="s">
        <v>192</v>
      </c>
      <c r="D9025" s="105" t="s">
        <v>647</v>
      </c>
      <c r="E9025" s="87" t="e">
        <f t="shared" si="309"/>
        <v>#N/A</v>
      </c>
      <c r="F9025" s="69" t="e">
        <f t="shared" si="309"/>
        <v>#N/A</v>
      </c>
      <c r="G9025" s="69" t="e">
        <f t="shared" si="309"/>
        <v>#N/A</v>
      </c>
      <c r="H9025" s="69" t="e">
        <f t="shared" si="309"/>
        <v>#N/A</v>
      </c>
      <c r="I9025" s="69" t="e">
        <f t="shared" si="309"/>
        <v>#N/A</v>
      </c>
      <c r="J9025" s="70" t="e">
        <f t="shared" si="309"/>
        <v>#N/A</v>
      </c>
      <c r="K9025" s="118" t="e">
        <f>VLOOKUP(B9025,WB.GDP.2006,'WB (WDI)'!$AW$2,FALSE)</f>
        <v>#N/A</v>
      </c>
      <c r="L9025" s="112" t="e">
        <f>VLOOKUP($B9025,WB.UNEMP.2006,'WB (WDI)'!$AW$2,FALSE)</f>
        <v>#N/A</v>
      </c>
    </row>
    <row r="9026" spans="1:12" x14ac:dyDescent="0.25">
      <c r="A9026" s="103">
        <v>2006</v>
      </c>
      <c r="B9026" s="104" t="s">
        <v>193</v>
      </c>
      <c r="C9026" s="105" t="s">
        <v>194</v>
      </c>
      <c r="D9026" s="105" t="s">
        <v>647</v>
      </c>
      <c r="E9026" s="87">
        <f t="shared" si="309"/>
        <v>7.4563827476624978</v>
      </c>
      <c r="F9026" s="69">
        <f t="shared" si="309"/>
        <v>8.4200676697833945</v>
      </c>
      <c r="G9026" s="69">
        <f t="shared" si="309"/>
        <v>4.5052845486050463</v>
      </c>
      <c r="H9026" s="69">
        <f t="shared" si="309"/>
        <v>8.672650319412039</v>
      </c>
      <c r="I9026" s="69">
        <f t="shared" si="309"/>
        <v>8.0481998288701817</v>
      </c>
      <c r="J9026" s="70">
        <f t="shared" si="309"/>
        <v>7.6357113716418281</v>
      </c>
      <c r="K9026" s="118">
        <f>VLOOKUP(B9026,WB.GDP.2006,'WB (WDI)'!$AW$2,FALSE)</f>
        <v>4438.9150711878447</v>
      </c>
      <c r="L9026" s="112">
        <f>VLOOKUP($B9026,WB.UNEMP.2006,'WB (WDI)'!$AW$2,FALSE)</f>
        <v>5.3099999427795401</v>
      </c>
    </row>
    <row r="9027" spans="1:12" x14ac:dyDescent="0.25">
      <c r="A9027" s="103">
        <v>2006</v>
      </c>
      <c r="B9027" s="104" t="s">
        <v>195</v>
      </c>
      <c r="C9027" s="105" t="s">
        <v>196</v>
      </c>
      <c r="D9027" s="105" t="s">
        <v>647</v>
      </c>
      <c r="E9027" s="87">
        <f t="shared" si="309"/>
        <v>7.6379580442377577</v>
      </c>
      <c r="F9027" s="69">
        <f t="shared" si="309"/>
        <v>8.2693671402832614</v>
      </c>
      <c r="G9027" s="69">
        <f t="shared" si="309"/>
        <v>5.1858254565354507</v>
      </c>
      <c r="H9027" s="69">
        <f t="shared" si="309"/>
        <v>9.4542462006844463</v>
      </c>
      <c r="I9027" s="69">
        <f t="shared" si="309"/>
        <v>8.3699868013129901</v>
      </c>
      <c r="J9027" s="70">
        <f t="shared" si="309"/>
        <v>6.9103646223726436</v>
      </c>
      <c r="K9027" s="118">
        <f>VLOOKUP(B9027,WB.GDP.2006,'WB (WDI)'!$AW$2,FALSE)</f>
        <v>17394.388220542496</v>
      </c>
      <c r="L9027" s="112">
        <f>VLOOKUP($B9027,WB.UNEMP.2006,'WB (WDI)'!$AW$2,FALSE)</f>
        <v>3.6099998950958301</v>
      </c>
    </row>
    <row r="9028" spans="1:12" x14ac:dyDescent="0.25">
      <c r="A9028" s="103">
        <v>2006</v>
      </c>
      <c r="B9028" s="104" t="s">
        <v>197</v>
      </c>
      <c r="C9028" s="105" t="s">
        <v>198</v>
      </c>
      <c r="D9028" s="105" t="s">
        <v>647</v>
      </c>
      <c r="E9028" s="87">
        <f t="shared" si="309"/>
        <v>6.9056970637766115</v>
      </c>
      <c r="F9028" s="69">
        <f t="shared" si="309"/>
        <v>8.9955576546464755</v>
      </c>
      <c r="G9028" s="69">
        <f t="shared" si="309"/>
        <v>4.131034238191174</v>
      </c>
      <c r="H9028" s="69">
        <f t="shared" si="309"/>
        <v>8.1510931032326681</v>
      </c>
      <c r="I9028" s="69">
        <f t="shared" si="309"/>
        <v>7.5218953400344075</v>
      </c>
      <c r="J9028" s="70">
        <f t="shared" si="309"/>
        <v>5.7289049827783307</v>
      </c>
      <c r="K9028" s="118">
        <f>VLOOKUP(B9028,WB.GDP.2006,'WB (WDI)'!$AW$2,FALSE)</f>
        <v>8845.1108976109645</v>
      </c>
      <c r="L9028" s="112">
        <f>VLOOKUP($B9028,WB.UNEMP.2006,'WB (WDI)'!$AW$2,FALSE)</f>
        <v>5.2800002098083496</v>
      </c>
    </row>
    <row r="9029" spans="1:12" x14ac:dyDescent="0.25">
      <c r="A9029" s="103">
        <v>2006</v>
      </c>
      <c r="B9029" s="104" t="s">
        <v>199</v>
      </c>
      <c r="C9029" s="105" t="s">
        <v>200</v>
      </c>
      <c r="D9029" s="105" t="s">
        <v>647</v>
      </c>
      <c r="E9029" s="87">
        <f t="shared" si="309"/>
        <v>7.6467261858959841</v>
      </c>
      <c r="F9029" s="69">
        <f t="shared" si="309"/>
        <v>8.242201882147814</v>
      </c>
      <c r="G9029" s="69">
        <f t="shared" si="309"/>
        <v>5.3432064541484081</v>
      </c>
      <c r="H9029" s="69">
        <f t="shared" si="309"/>
        <v>9.4442884465965786</v>
      </c>
      <c r="I9029" s="69">
        <f t="shared" si="309"/>
        <v>8.3550094811128606</v>
      </c>
      <c r="J9029" s="70">
        <f t="shared" si="309"/>
        <v>6.848924665474267</v>
      </c>
      <c r="K9029" s="118">
        <f>VLOOKUP(B9029,WB.GDP.2006,'WB (WDI)'!$AW$2,FALSE)</f>
        <v>8017.2547362924888</v>
      </c>
      <c r="L9029" s="112">
        <f>VLOOKUP($B9029,WB.UNEMP.2006,'WB (WDI)'!$AW$2,FALSE)</f>
        <v>4.2600002288818404</v>
      </c>
    </row>
    <row r="9030" spans="1:12" x14ac:dyDescent="0.25">
      <c r="A9030" s="103">
        <v>2006</v>
      </c>
      <c r="B9030" s="104" t="s">
        <v>201</v>
      </c>
      <c r="C9030" s="105" t="s">
        <v>202</v>
      </c>
      <c r="D9030" s="105" t="s">
        <v>647</v>
      </c>
      <c r="E9030" s="87" t="e">
        <f t="shared" si="309"/>
        <v>#N/A</v>
      </c>
      <c r="F9030" s="69" t="e">
        <f t="shared" si="309"/>
        <v>#N/A</v>
      </c>
      <c r="G9030" s="69" t="e">
        <f t="shared" si="309"/>
        <v>#N/A</v>
      </c>
      <c r="H9030" s="69" t="e">
        <f t="shared" si="309"/>
        <v>#N/A</v>
      </c>
      <c r="I9030" s="69" t="e">
        <f t="shared" si="309"/>
        <v>#N/A</v>
      </c>
      <c r="J9030" s="70" t="e">
        <f t="shared" si="309"/>
        <v>#N/A</v>
      </c>
      <c r="K9030" s="118">
        <f>VLOOKUP(B9030,WB.GDP.2006,'WB (WDI)'!$AW$2,FALSE)</f>
        <v>34030.090517196506</v>
      </c>
      <c r="L9030" s="112">
        <f>VLOOKUP($B9030,WB.UNEMP.2006,'WB (WDI)'!$AW$2,FALSE)</f>
        <v>11.0100002288818</v>
      </c>
    </row>
    <row r="9031" spans="1:12" x14ac:dyDescent="0.25">
      <c r="A9031" s="103">
        <v>2006</v>
      </c>
      <c r="B9031" s="104" t="s">
        <v>203</v>
      </c>
      <c r="C9031" s="105" t="s">
        <v>204</v>
      </c>
      <c r="D9031" s="105" t="s">
        <v>647</v>
      </c>
      <c r="E9031" s="87" t="e">
        <f t="shared" si="309"/>
        <v>#N/A</v>
      </c>
      <c r="F9031" s="69" t="e">
        <f t="shared" si="309"/>
        <v>#N/A</v>
      </c>
      <c r="G9031" s="69" t="e">
        <f t="shared" si="309"/>
        <v>#N/A</v>
      </c>
      <c r="H9031" s="69" t="e">
        <f t="shared" si="309"/>
        <v>#N/A</v>
      </c>
      <c r="I9031" s="69" t="e">
        <f t="shared" si="309"/>
        <v>#N/A</v>
      </c>
      <c r="J9031" s="70" t="e">
        <f t="shared" si="309"/>
        <v>#N/A</v>
      </c>
      <c r="K9031" s="118" t="e">
        <f>VLOOKUP(B9031,WB.GDP.2006,'WB (WDI)'!$AW$2,FALSE)</f>
        <v>#N/A</v>
      </c>
      <c r="L9031" s="112" t="e">
        <f>VLOOKUP($B9031,WB.UNEMP.2006,'WB (WDI)'!$AW$2,FALSE)</f>
        <v>#N/A</v>
      </c>
    </row>
    <row r="9032" spans="1:12" x14ac:dyDescent="0.25">
      <c r="A9032" s="103">
        <v>2006</v>
      </c>
      <c r="B9032" s="104" t="s">
        <v>205</v>
      </c>
      <c r="C9032" s="105" t="s">
        <v>206</v>
      </c>
      <c r="D9032" s="105" t="s">
        <v>647</v>
      </c>
      <c r="E9032" s="87" t="e">
        <f t="shared" ref="E9032:J9041" si="310">IF(ISNUMBER(VLOOKUP($B9032,EFW.2006,3,FALSE))=TRUE,VLOOKUP($B9032,EFW.2006,E$2,FALSE),NA())</f>
        <v>#N/A</v>
      </c>
      <c r="F9032" s="69" t="e">
        <f t="shared" si="310"/>
        <v>#N/A</v>
      </c>
      <c r="G9032" s="69" t="e">
        <f t="shared" si="310"/>
        <v>#N/A</v>
      </c>
      <c r="H9032" s="69" t="e">
        <f t="shared" si="310"/>
        <v>#N/A</v>
      </c>
      <c r="I9032" s="69" t="e">
        <f t="shared" si="310"/>
        <v>#N/A</v>
      </c>
      <c r="J9032" s="70" t="e">
        <f t="shared" si="310"/>
        <v>#N/A</v>
      </c>
      <c r="K9032" s="118">
        <f>VLOOKUP(B9032,WB.GDP.2006,'WB (WDI)'!$AW$2,FALSE)</f>
        <v>24113.526384439629</v>
      </c>
      <c r="L9032" s="112" t="e">
        <f>VLOOKUP($B9032,WB.UNEMP.2006,'WB (WDI)'!$AW$2,FALSE)</f>
        <v>#N/A</v>
      </c>
    </row>
    <row r="9033" spans="1:12" x14ac:dyDescent="0.25">
      <c r="A9033" s="103">
        <v>2006</v>
      </c>
      <c r="B9033" s="104" t="s">
        <v>207</v>
      </c>
      <c r="C9033" s="105" t="s">
        <v>208</v>
      </c>
      <c r="D9033" s="105" t="s">
        <v>647</v>
      </c>
      <c r="E9033" s="87" t="e">
        <f t="shared" si="310"/>
        <v>#N/A</v>
      </c>
      <c r="F9033" s="69" t="e">
        <f t="shared" si="310"/>
        <v>#N/A</v>
      </c>
      <c r="G9033" s="69" t="e">
        <f t="shared" si="310"/>
        <v>#N/A</v>
      </c>
      <c r="H9033" s="69" t="e">
        <f t="shared" si="310"/>
        <v>#N/A</v>
      </c>
      <c r="I9033" s="69" t="e">
        <f t="shared" si="310"/>
        <v>#N/A</v>
      </c>
      <c r="J9033" s="70" t="e">
        <f t="shared" si="310"/>
        <v>#N/A</v>
      </c>
      <c r="K9033" s="118">
        <f>VLOOKUP(B9033,WB.GDP.2006,'WB (WDI)'!$AW$2,FALSE)</f>
        <v>14095.809592103105</v>
      </c>
      <c r="L9033" s="112">
        <f>VLOOKUP($B9033,WB.UNEMP.2006,'WB (WDI)'!$AW$2,FALSE)</f>
        <v>16</v>
      </c>
    </row>
    <row r="9034" spans="1:12" x14ac:dyDescent="0.25">
      <c r="A9034" s="103">
        <v>2006</v>
      </c>
      <c r="B9034" s="104" t="s">
        <v>209</v>
      </c>
      <c r="C9034" s="105" t="s">
        <v>210</v>
      </c>
      <c r="D9034" s="105" t="s">
        <v>647</v>
      </c>
      <c r="E9034" s="87" t="e">
        <f t="shared" si="310"/>
        <v>#N/A</v>
      </c>
      <c r="F9034" s="69" t="e">
        <f t="shared" si="310"/>
        <v>#N/A</v>
      </c>
      <c r="G9034" s="69" t="e">
        <f t="shared" si="310"/>
        <v>#N/A</v>
      </c>
      <c r="H9034" s="69" t="e">
        <f t="shared" si="310"/>
        <v>#N/A</v>
      </c>
      <c r="I9034" s="69" t="e">
        <f t="shared" si="310"/>
        <v>#N/A</v>
      </c>
      <c r="J9034" s="70" t="e">
        <f t="shared" si="310"/>
        <v>#N/A</v>
      </c>
      <c r="K9034" s="118" t="e">
        <f>VLOOKUP(B9034,WB.GDP.2006,'WB (WDI)'!$AW$2,FALSE)</f>
        <v>#N/A</v>
      </c>
      <c r="L9034" s="112" t="e">
        <f>VLOOKUP($B9034,WB.UNEMP.2006,'WB (WDI)'!$AW$2,FALSE)</f>
        <v>#N/A</v>
      </c>
    </row>
    <row r="9035" spans="1:12" x14ac:dyDescent="0.25">
      <c r="A9035" s="103">
        <v>2006</v>
      </c>
      <c r="B9035" s="104" t="s">
        <v>211</v>
      </c>
      <c r="C9035" s="105" t="s">
        <v>212</v>
      </c>
      <c r="D9035" s="105" t="s">
        <v>647</v>
      </c>
      <c r="E9035" s="87" t="e">
        <f t="shared" si="310"/>
        <v>#N/A</v>
      </c>
      <c r="F9035" s="69" t="e">
        <f t="shared" si="310"/>
        <v>#N/A</v>
      </c>
      <c r="G9035" s="69" t="e">
        <f t="shared" si="310"/>
        <v>#N/A</v>
      </c>
      <c r="H9035" s="69" t="e">
        <f t="shared" si="310"/>
        <v>#N/A</v>
      </c>
      <c r="I9035" s="69" t="e">
        <f t="shared" si="310"/>
        <v>#N/A</v>
      </c>
      <c r="J9035" s="70" t="e">
        <f t="shared" si="310"/>
        <v>#N/A</v>
      </c>
      <c r="K9035" s="118">
        <f>VLOOKUP(B9035,WB.GDP.2006,'WB (WDI)'!$AW$2,FALSE)</f>
        <v>11488.300192213968</v>
      </c>
      <c r="L9035" s="112">
        <f>VLOOKUP($B9035,WB.UNEMP.2006,'WB (WDI)'!$AW$2,FALSE)</f>
        <v>19.549999237060501</v>
      </c>
    </row>
    <row r="9036" spans="1:12" x14ac:dyDescent="0.25">
      <c r="A9036" s="103">
        <v>2006</v>
      </c>
      <c r="B9036" s="104" t="s">
        <v>213</v>
      </c>
      <c r="C9036" s="105" t="s">
        <v>214</v>
      </c>
      <c r="D9036" s="105" t="s">
        <v>647</v>
      </c>
      <c r="E9036" s="87" t="e">
        <f t="shared" si="310"/>
        <v>#N/A</v>
      </c>
      <c r="F9036" s="69" t="e">
        <f t="shared" si="310"/>
        <v>#N/A</v>
      </c>
      <c r="G9036" s="69" t="e">
        <f t="shared" si="310"/>
        <v>#N/A</v>
      </c>
      <c r="H9036" s="69" t="e">
        <f t="shared" si="310"/>
        <v>#N/A</v>
      </c>
      <c r="I9036" s="69" t="e">
        <f t="shared" si="310"/>
        <v>#N/A</v>
      </c>
      <c r="J9036" s="70" t="e">
        <f t="shared" si="310"/>
        <v>#N/A</v>
      </c>
      <c r="K9036" s="118" t="e">
        <f>VLOOKUP(B9036,WB.GDP.2006,'WB (WDI)'!$AW$2,FALSE)</f>
        <v>#N/A</v>
      </c>
      <c r="L9036" s="112" t="e">
        <f>VLOOKUP($B9036,WB.UNEMP.2006,'WB (WDI)'!$AW$2,FALSE)</f>
        <v>#N/A</v>
      </c>
    </row>
    <row r="9037" spans="1:12" x14ac:dyDescent="0.25">
      <c r="A9037" s="103">
        <v>2006</v>
      </c>
      <c r="B9037" s="104" t="s">
        <v>215</v>
      </c>
      <c r="C9037" s="105" t="s">
        <v>651</v>
      </c>
      <c r="D9037" s="105" t="s">
        <v>647</v>
      </c>
      <c r="E9037" s="87" t="e">
        <f t="shared" si="310"/>
        <v>#N/A</v>
      </c>
      <c r="F9037" s="69" t="e">
        <f t="shared" si="310"/>
        <v>#N/A</v>
      </c>
      <c r="G9037" s="69" t="e">
        <f t="shared" si="310"/>
        <v>#N/A</v>
      </c>
      <c r="H9037" s="69" t="e">
        <f t="shared" si="310"/>
        <v>#N/A</v>
      </c>
      <c r="I9037" s="69" t="e">
        <f t="shared" si="310"/>
        <v>#N/A</v>
      </c>
      <c r="J9037" s="70" t="e">
        <f t="shared" si="310"/>
        <v>#N/A</v>
      </c>
      <c r="K9037" s="118" t="e">
        <f>VLOOKUP(B9037,WB.GDP.2006,'WB (WDI)'!$AW$2,FALSE)</f>
        <v>#N/A</v>
      </c>
      <c r="L9037" s="112" t="e">
        <f>VLOOKUP($B9037,WB.UNEMP.2006,'WB (WDI)'!$AW$2,FALSE)</f>
        <v>#N/A</v>
      </c>
    </row>
    <row r="9038" spans="1:12" x14ac:dyDescent="0.25">
      <c r="A9038" s="103">
        <v>2006</v>
      </c>
      <c r="B9038" s="104" t="s">
        <v>216</v>
      </c>
      <c r="C9038" s="105" t="s">
        <v>217</v>
      </c>
      <c r="D9038" s="105" t="s">
        <v>647</v>
      </c>
      <c r="E9038" s="87" t="e">
        <f t="shared" si="310"/>
        <v>#N/A</v>
      </c>
      <c r="F9038" s="69" t="e">
        <f t="shared" si="310"/>
        <v>#N/A</v>
      </c>
      <c r="G9038" s="69" t="e">
        <f t="shared" si="310"/>
        <v>#N/A</v>
      </c>
      <c r="H9038" s="69" t="e">
        <f t="shared" si="310"/>
        <v>#N/A</v>
      </c>
      <c r="I9038" s="69" t="e">
        <f t="shared" si="310"/>
        <v>#N/A</v>
      </c>
      <c r="J9038" s="70" t="e">
        <f t="shared" si="310"/>
        <v>#N/A</v>
      </c>
      <c r="K9038" s="118">
        <f>VLOOKUP(B9038,WB.GDP.2006,'WB (WDI)'!$AW$2,FALSE)</f>
        <v>14969.9330334428</v>
      </c>
      <c r="L9038" s="112">
        <f>VLOOKUP($B9038,WB.UNEMP.2006,'WB (WDI)'!$AW$2,FALSE)</f>
        <v>9</v>
      </c>
    </row>
    <row r="9039" spans="1:12" x14ac:dyDescent="0.25">
      <c r="A9039" s="103">
        <v>2006</v>
      </c>
      <c r="B9039" s="104" t="s">
        <v>218</v>
      </c>
      <c r="C9039" s="105" t="s">
        <v>219</v>
      </c>
      <c r="D9039" s="105" t="s">
        <v>647</v>
      </c>
      <c r="E9039" s="87">
        <f t="shared" si="310"/>
        <v>7.2770997840425764</v>
      </c>
      <c r="F9039" s="69">
        <f t="shared" si="310"/>
        <v>7.065996079214317</v>
      </c>
      <c r="G9039" s="69">
        <f t="shared" si="310"/>
        <v>4.9650626937091635</v>
      </c>
      <c r="H9039" s="69">
        <f t="shared" si="310"/>
        <v>8.5305999830697523</v>
      </c>
      <c r="I9039" s="69">
        <f t="shared" si="310"/>
        <v>8.0100959816198358</v>
      </c>
      <c r="J9039" s="70">
        <f t="shared" si="310"/>
        <v>7.813744182599816</v>
      </c>
      <c r="K9039" s="118">
        <f>VLOOKUP(B9039,WB.GDP.2006,'WB (WDI)'!$AW$2,FALSE)</f>
        <v>27552.377923842323</v>
      </c>
      <c r="L9039" s="112">
        <f>VLOOKUP($B9039,WB.UNEMP.2006,'WB (WDI)'!$AW$2,FALSE)</f>
        <v>4.0300002098083496</v>
      </c>
    </row>
    <row r="9040" spans="1:12" x14ac:dyDescent="0.25">
      <c r="A9040" s="103">
        <v>2006</v>
      </c>
      <c r="B9040" s="104" t="s">
        <v>220</v>
      </c>
      <c r="C9040" s="105" t="s">
        <v>221</v>
      </c>
      <c r="D9040" s="105" t="s">
        <v>647</v>
      </c>
      <c r="E9040" s="87" t="e">
        <f t="shared" si="310"/>
        <v>#N/A</v>
      </c>
      <c r="F9040" s="69" t="e">
        <f t="shared" si="310"/>
        <v>#N/A</v>
      </c>
      <c r="G9040" s="69" t="e">
        <f t="shared" si="310"/>
        <v>#N/A</v>
      </c>
      <c r="H9040" s="69" t="e">
        <f t="shared" si="310"/>
        <v>#N/A</v>
      </c>
      <c r="I9040" s="69" t="e">
        <f t="shared" si="310"/>
        <v>#N/A</v>
      </c>
      <c r="J9040" s="70" t="e">
        <f t="shared" si="310"/>
        <v>#N/A</v>
      </c>
      <c r="K9040" s="118" t="e">
        <f>VLOOKUP(B9040,WB.GDP.2006,'WB (WDI)'!$AW$2,FALSE)</f>
        <v>#N/A</v>
      </c>
      <c r="L9040" s="112" t="e">
        <f>VLOOKUP($B9040,WB.UNEMP.2006,'WB (WDI)'!$AW$2,FALSE)</f>
        <v>#N/A</v>
      </c>
    </row>
    <row r="9041" spans="1:12" x14ac:dyDescent="0.25">
      <c r="A9041" s="103">
        <v>2006</v>
      </c>
      <c r="B9041" s="104" t="s">
        <v>222</v>
      </c>
      <c r="C9041" s="105" t="s">
        <v>223</v>
      </c>
      <c r="D9041" s="105" t="s">
        <v>647</v>
      </c>
      <c r="E9041" s="87" t="e">
        <f t="shared" si="310"/>
        <v>#N/A</v>
      </c>
      <c r="F9041" s="69" t="e">
        <f t="shared" si="310"/>
        <v>#N/A</v>
      </c>
      <c r="G9041" s="69" t="e">
        <f t="shared" si="310"/>
        <v>#N/A</v>
      </c>
      <c r="H9041" s="69" t="e">
        <f t="shared" si="310"/>
        <v>#N/A</v>
      </c>
      <c r="I9041" s="69" t="e">
        <f t="shared" si="310"/>
        <v>#N/A</v>
      </c>
      <c r="J9041" s="70" t="e">
        <f t="shared" si="310"/>
        <v>#N/A</v>
      </c>
      <c r="K9041" s="118" t="e">
        <f>VLOOKUP(B9041,WB.GDP.2006,'WB (WDI)'!$AW$2,FALSE)</f>
        <v>#N/A</v>
      </c>
      <c r="L9041" s="112">
        <f>VLOOKUP($B9041,WB.UNEMP.2006,'WB (WDI)'!$AW$2,FALSE)</f>
        <v>7.2199997901916504</v>
      </c>
    </row>
    <row r="9042" spans="1:12" x14ac:dyDescent="0.25">
      <c r="A9042" s="103">
        <v>2006</v>
      </c>
      <c r="B9042" s="104" t="s">
        <v>224</v>
      </c>
      <c r="C9042" s="105" t="s">
        <v>225</v>
      </c>
      <c r="D9042" s="105" t="s">
        <v>647</v>
      </c>
      <c r="E9042" s="87">
        <f t="shared" ref="E9042:J9051" si="311">IF(ISNUMBER(VLOOKUP($B9042,EFW.2006,3,FALSE))=TRUE,VLOOKUP($B9042,EFW.2006,E$2,FALSE),NA())</f>
        <v>7.1140496917954321</v>
      </c>
      <c r="F9042" s="69">
        <f t="shared" si="311"/>
        <v>7.2728788278982339</v>
      </c>
      <c r="G9042" s="69">
        <f t="shared" si="311"/>
        <v>5.6116246128821148</v>
      </c>
      <c r="H9042" s="69">
        <f t="shared" si="311"/>
        <v>7.9789688123109404</v>
      </c>
      <c r="I9042" s="69">
        <f t="shared" si="311"/>
        <v>8.1048130762980932</v>
      </c>
      <c r="J9042" s="70">
        <f t="shared" si="311"/>
        <v>6.6019631295877801</v>
      </c>
      <c r="K9042" s="118">
        <f>VLOOKUP(B9042,WB.GDP.2006,'WB (WDI)'!$AW$2,FALSE)</f>
        <v>13944.170765594683</v>
      </c>
      <c r="L9042" s="112">
        <f>VLOOKUP($B9042,WB.UNEMP.2006,'WB (WDI)'!$AW$2,FALSE)</f>
        <v>10.8400001525879</v>
      </c>
    </row>
    <row r="9043" spans="1:12" x14ac:dyDescent="0.25">
      <c r="A9043" s="103">
        <v>2006</v>
      </c>
      <c r="B9043" s="104" t="s">
        <v>226</v>
      </c>
      <c r="C9043" s="105" t="s">
        <v>227</v>
      </c>
      <c r="D9043" s="105" t="s">
        <v>647</v>
      </c>
      <c r="E9043" s="87">
        <f t="shared" si="311"/>
        <v>4.7777703397114974</v>
      </c>
      <c r="F9043" s="69">
        <f t="shared" si="311"/>
        <v>4.4016723939781857</v>
      </c>
      <c r="G9043" s="69">
        <f t="shared" si="311"/>
        <v>3.3836376846609153</v>
      </c>
      <c r="H9043" s="69">
        <f t="shared" si="311"/>
        <v>5.6366954157103386</v>
      </c>
      <c r="I9043" s="69">
        <f t="shared" si="311"/>
        <v>5.4121186639935717</v>
      </c>
      <c r="J9043" s="70">
        <f t="shared" si="311"/>
        <v>5.0547275402144738</v>
      </c>
      <c r="K9043" s="118" t="e">
        <f>VLOOKUP(B9043,WB.GDP.2006,'WB (WDI)'!$AW$2,FALSE)</f>
        <v>#N/A</v>
      </c>
      <c r="L9043" s="112">
        <f>VLOOKUP($B9043,WB.UNEMP.2006,'WB (WDI)'!$AW$2,FALSE)</f>
        <v>8.6099996566772496</v>
      </c>
    </row>
    <row r="9044" spans="1:12" x14ac:dyDescent="0.25">
      <c r="A9044" s="103">
        <v>2006</v>
      </c>
      <c r="B9044" s="104" t="s">
        <v>228</v>
      </c>
      <c r="C9044" s="105" t="s">
        <v>229</v>
      </c>
      <c r="D9044" s="105" t="s">
        <v>616</v>
      </c>
      <c r="E9044" s="87" t="e">
        <f t="shared" si="311"/>
        <v>#N/A</v>
      </c>
      <c r="F9044" s="69" t="e">
        <f t="shared" si="311"/>
        <v>#N/A</v>
      </c>
      <c r="G9044" s="69" t="e">
        <f t="shared" si="311"/>
        <v>#N/A</v>
      </c>
      <c r="H9044" s="69" t="e">
        <f t="shared" si="311"/>
        <v>#N/A</v>
      </c>
      <c r="I9044" s="69" t="e">
        <f t="shared" si="311"/>
        <v>#N/A</v>
      </c>
      <c r="J9044" s="70" t="e">
        <f t="shared" si="311"/>
        <v>#N/A</v>
      </c>
      <c r="K9044" s="118">
        <f>VLOOKUP(B9044,WB.GDP.2006,'WB (WDI)'!$AW$2,FALSE)</f>
        <v>95615.360697056196</v>
      </c>
      <c r="L9044" s="112" t="e">
        <f>VLOOKUP($B9044,WB.UNEMP.2006,'WB (WDI)'!$AW$2,FALSE)</f>
        <v>#N/A</v>
      </c>
    </row>
    <row r="9045" spans="1:12" x14ac:dyDescent="0.25">
      <c r="A9045" s="103">
        <v>2006</v>
      </c>
      <c r="B9045" s="104" t="s">
        <v>230</v>
      </c>
      <c r="C9045" s="105" t="s">
        <v>231</v>
      </c>
      <c r="D9045" s="105" t="s">
        <v>616</v>
      </c>
      <c r="E9045" s="87">
        <f t="shared" si="311"/>
        <v>8.2711319746086733</v>
      </c>
      <c r="F9045" s="69">
        <f t="shared" si="311"/>
        <v>6.9599263566786913</v>
      </c>
      <c r="G9045" s="69">
        <f t="shared" si="311"/>
        <v>8.0261588164112805</v>
      </c>
      <c r="H9045" s="69">
        <f t="shared" si="311"/>
        <v>9.6848482644056926</v>
      </c>
      <c r="I9045" s="69">
        <f t="shared" si="311"/>
        <v>7.9616343177043394</v>
      </c>
      <c r="J9045" s="70">
        <f t="shared" si="311"/>
        <v>8.7230921178433665</v>
      </c>
      <c r="K9045" s="118">
        <f>VLOOKUP(B9045,WB.GDP.2006,'WB (WDI)'!$AW$2,FALSE)</f>
        <v>43456.145742352186</v>
      </c>
      <c r="L9045" s="112">
        <f>VLOOKUP($B9045,WB.UNEMP.2006,'WB (WDI)'!$AW$2,FALSE)</f>
        <v>6.3200001716613796</v>
      </c>
    </row>
    <row r="9046" spans="1:12" x14ac:dyDescent="0.25">
      <c r="A9046" s="103">
        <v>2006</v>
      </c>
      <c r="B9046" s="104" t="s">
        <v>232</v>
      </c>
      <c r="C9046" s="105" t="s">
        <v>233</v>
      </c>
      <c r="D9046" s="105" t="s">
        <v>616</v>
      </c>
      <c r="E9046" s="87" t="e">
        <f t="shared" si="311"/>
        <v>#N/A</v>
      </c>
      <c r="F9046" s="69" t="e">
        <f t="shared" si="311"/>
        <v>#N/A</v>
      </c>
      <c r="G9046" s="69" t="e">
        <f t="shared" si="311"/>
        <v>#N/A</v>
      </c>
      <c r="H9046" s="69" t="e">
        <f t="shared" si="311"/>
        <v>#N/A</v>
      </c>
      <c r="I9046" s="69" t="e">
        <f t="shared" si="311"/>
        <v>#N/A</v>
      </c>
      <c r="J9046" s="70" t="e">
        <f t="shared" si="311"/>
        <v>#N/A</v>
      </c>
      <c r="K9046" s="118" t="e">
        <f>VLOOKUP(B9046,WB.GDP.2006,'WB (WDI)'!$AW$2,FALSE)</f>
        <v>#N/A</v>
      </c>
      <c r="L9046" s="112" t="e">
        <f>VLOOKUP($B9046,WB.UNEMP.2006,'WB (WDI)'!$AW$2,FALSE)</f>
        <v>#N/A</v>
      </c>
    </row>
    <row r="9047" spans="1:12" x14ac:dyDescent="0.25">
      <c r="A9047" s="103">
        <v>2006</v>
      </c>
      <c r="B9047" s="104" t="s">
        <v>234</v>
      </c>
      <c r="C9047" s="105" t="s">
        <v>235</v>
      </c>
      <c r="D9047" s="105" t="s">
        <v>616</v>
      </c>
      <c r="E9047" s="87" t="e">
        <f t="shared" si="311"/>
        <v>#N/A</v>
      </c>
      <c r="F9047" s="69" t="e">
        <f t="shared" si="311"/>
        <v>#N/A</v>
      </c>
      <c r="G9047" s="69" t="e">
        <f t="shared" si="311"/>
        <v>#N/A</v>
      </c>
      <c r="H9047" s="69" t="e">
        <f t="shared" si="311"/>
        <v>#N/A</v>
      </c>
      <c r="I9047" s="69" t="e">
        <f t="shared" si="311"/>
        <v>#N/A</v>
      </c>
      <c r="J9047" s="70" t="e">
        <f t="shared" si="311"/>
        <v>#N/A</v>
      </c>
      <c r="K9047" s="118" t="e">
        <f>VLOOKUP(B9047,WB.GDP.2006,'WB (WDI)'!$AW$2,FALSE)</f>
        <v>#N/A</v>
      </c>
      <c r="L9047" s="112" t="e">
        <f>VLOOKUP($B9047,WB.UNEMP.2006,'WB (WDI)'!$AW$2,FALSE)</f>
        <v>#N/A</v>
      </c>
    </row>
    <row r="9048" spans="1:12" x14ac:dyDescent="0.25">
      <c r="A9048" s="103">
        <v>2006</v>
      </c>
      <c r="B9048" s="104" t="s">
        <v>236</v>
      </c>
      <c r="C9048" s="105" t="s">
        <v>237</v>
      </c>
      <c r="D9048" s="105" t="s">
        <v>616</v>
      </c>
      <c r="E9048" s="87">
        <f t="shared" si="311"/>
        <v>8.4858746351844765</v>
      </c>
      <c r="F9048" s="69">
        <f t="shared" si="311"/>
        <v>8.0565792262570497</v>
      </c>
      <c r="G9048" s="69">
        <f t="shared" si="311"/>
        <v>7.5213736170820216</v>
      </c>
      <c r="H9048" s="69">
        <f t="shared" si="311"/>
        <v>9.6550747153891479</v>
      </c>
      <c r="I9048" s="69">
        <f t="shared" si="311"/>
        <v>8.3061282334436441</v>
      </c>
      <c r="J9048" s="70">
        <f t="shared" si="311"/>
        <v>8.8902173837505263</v>
      </c>
      <c r="K9048" s="118">
        <f>VLOOKUP(B9048,WB.GDP.2006,'WB (WDI)'!$AW$2,FALSE)</f>
        <v>55411.437548038899</v>
      </c>
      <c r="L9048" s="112">
        <f>VLOOKUP($B9048,WB.UNEMP.2006,'WB (WDI)'!$AW$2,FALSE)</f>
        <v>4.6199998855590803</v>
      </c>
    </row>
    <row r="9049" spans="1:12" x14ac:dyDescent="0.25">
      <c r="A9049" s="103">
        <v>2006</v>
      </c>
      <c r="B9049" s="104" t="s">
        <v>238</v>
      </c>
      <c r="C9049" s="105" t="s">
        <v>239</v>
      </c>
      <c r="D9049" s="105" t="s">
        <v>240</v>
      </c>
      <c r="E9049" s="87">
        <f t="shared" si="311"/>
        <v>6.6694333322515833</v>
      </c>
      <c r="F9049" s="69">
        <f t="shared" si="311"/>
        <v>7.751039511308127</v>
      </c>
      <c r="G9049" s="69">
        <f t="shared" si="311"/>
        <v>5.5243201404454858</v>
      </c>
      <c r="H9049" s="69">
        <f t="shared" si="311"/>
        <v>6.9590658436923887</v>
      </c>
      <c r="I9049" s="69">
        <f t="shared" si="311"/>
        <v>5.4743119307387156</v>
      </c>
      <c r="J9049" s="70">
        <f t="shared" si="311"/>
        <v>7.638429235073203</v>
      </c>
      <c r="K9049" s="118">
        <f>VLOOKUP(B9049,WB.GDP.2006,'WB (WDI)'!$AW$2,FALSE)</f>
        <v>18112.778701195417</v>
      </c>
      <c r="L9049" s="112">
        <f>VLOOKUP($B9049,WB.UNEMP.2006,'WB (WDI)'!$AW$2,FALSE)</f>
        <v>7.78999996185303</v>
      </c>
    </row>
    <row r="9050" spans="1:12" x14ac:dyDescent="0.25">
      <c r="A9050" s="103">
        <v>2006</v>
      </c>
      <c r="B9050" s="104" t="s">
        <v>241</v>
      </c>
      <c r="C9050" s="105" t="s">
        <v>242</v>
      </c>
      <c r="D9050" s="105" t="s">
        <v>240</v>
      </c>
      <c r="E9050" s="87">
        <f t="shared" si="311"/>
        <v>6.8717102858746584</v>
      </c>
      <c r="F9050" s="69">
        <f t="shared" si="311"/>
        <v>7.3164415771566569</v>
      </c>
      <c r="G9050" s="69">
        <f t="shared" si="311"/>
        <v>4.6592373077928508</v>
      </c>
      <c r="H9050" s="69">
        <f t="shared" si="311"/>
        <v>8.6916991609254115</v>
      </c>
      <c r="I9050" s="69">
        <f t="shared" si="311"/>
        <v>6.6930942148624997</v>
      </c>
      <c r="J9050" s="70">
        <f t="shared" si="311"/>
        <v>6.998079168635873</v>
      </c>
      <c r="K9050" s="118">
        <f>VLOOKUP(B9050,WB.GDP.2006,'WB (WDI)'!$AW$2,FALSE)</f>
        <v>3588.0899177681008</v>
      </c>
      <c r="L9050" s="112">
        <f>VLOOKUP($B9050,WB.UNEMP.2006,'WB (WDI)'!$AW$2,FALSE)</f>
        <v>8.2700004577636701</v>
      </c>
    </row>
    <row r="9051" spans="1:12" x14ac:dyDescent="0.25">
      <c r="A9051" s="103">
        <v>2006</v>
      </c>
      <c r="B9051" s="104" t="s">
        <v>243</v>
      </c>
      <c r="C9051" s="105" t="s">
        <v>244</v>
      </c>
      <c r="D9051" s="105" t="s">
        <v>240</v>
      </c>
      <c r="E9051" s="87" t="e">
        <f t="shared" si="311"/>
        <v>#N/A</v>
      </c>
      <c r="F9051" s="69" t="e">
        <f t="shared" si="311"/>
        <v>#N/A</v>
      </c>
      <c r="G9051" s="69" t="e">
        <f t="shared" si="311"/>
        <v>#N/A</v>
      </c>
      <c r="H9051" s="69" t="e">
        <f t="shared" si="311"/>
        <v>#N/A</v>
      </c>
      <c r="I9051" s="69" t="e">
        <f t="shared" si="311"/>
        <v>#N/A</v>
      </c>
      <c r="J9051" s="70" t="e">
        <f t="shared" si="311"/>
        <v>#N/A</v>
      </c>
      <c r="K9051" s="118">
        <f>VLOOKUP(B9051,WB.GDP.2006,'WB (WDI)'!$AW$2,FALSE)</f>
        <v>1909.2610427147094</v>
      </c>
      <c r="L9051" s="112">
        <f>VLOOKUP($B9051,WB.UNEMP.2006,'WB (WDI)'!$AW$2,FALSE)</f>
        <v>12.3800001144409</v>
      </c>
    </row>
    <row r="9052" spans="1:12" x14ac:dyDescent="0.25">
      <c r="A9052" s="103">
        <v>2006</v>
      </c>
      <c r="B9052" s="104" t="s">
        <v>245</v>
      </c>
      <c r="C9052" s="105" t="s">
        <v>246</v>
      </c>
      <c r="D9052" s="105" t="s">
        <v>240</v>
      </c>
      <c r="E9052" s="87" t="e">
        <f t="shared" ref="E9052:J9061" si="312">IF(ISNUMBER(VLOOKUP($B9052,EFW.2006,3,FALSE))=TRUE,VLOOKUP($B9052,EFW.2006,E$2,FALSE),NA())</f>
        <v>#N/A</v>
      </c>
      <c r="F9052" s="69" t="e">
        <f t="shared" si="312"/>
        <v>#N/A</v>
      </c>
      <c r="G9052" s="69" t="e">
        <f t="shared" si="312"/>
        <v>#N/A</v>
      </c>
      <c r="H9052" s="69" t="e">
        <f t="shared" si="312"/>
        <v>#N/A</v>
      </c>
      <c r="I9052" s="69" t="e">
        <f t="shared" si="312"/>
        <v>#N/A</v>
      </c>
      <c r="J9052" s="70" t="e">
        <f t="shared" si="312"/>
        <v>#N/A</v>
      </c>
      <c r="K9052" s="118">
        <f>VLOOKUP(B9052,WB.GDP.2006,'WB (WDI)'!$AW$2,FALSE)</f>
        <v>6174.7444468097256</v>
      </c>
      <c r="L9052" s="112">
        <f>VLOOKUP($B9052,WB.UNEMP.2006,'WB (WDI)'!$AW$2,FALSE)</f>
        <v>6.4000000953674299</v>
      </c>
    </row>
    <row r="9053" spans="1:12" x14ac:dyDescent="0.25">
      <c r="A9053" s="103">
        <v>2006</v>
      </c>
      <c r="B9053" s="104" t="s">
        <v>247</v>
      </c>
      <c r="C9053" s="105" t="s">
        <v>248</v>
      </c>
      <c r="D9053" s="105" t="s">
        <v>240</v>
      </c>
      <c r="E9053" s="87" t="e">
        <f t="shared" si="312"/>
        <v>#N/A</v>
      </c>
      <c r="F9053" s="69" t="e">
        <f t="shared" si="312"/>
        <v>#N/A</v>
      </c>
      <c r="G9053" s="69" t="e">
        <f t="shared" si="312"/>
        <v>#N/A</v>
      </c>
      <c r="H9053" s="69" t="e">
        <f t="shared" si="312"/>
        <v>#N/A</v>
      </c>
      <c r="I9053" s="69" t="e">
        <f t="shared" si="312"/>
        <v>#N/A</v>
      </c>
      <c r="J9053" s="70" t="e">
        <f t="shared" si="312"/>
        <v>#N/A</v>
      </c>
      <c r="K9053" s="118">
        <f>VLOOKUP(B9053,WB.GDP.2006,'WB (WDI)'!$AW$2,FALSE)</f>
        <v>3614.5773707025105</v>
      </c>
      <c r="L9053" s="112">
        <f>VLOOKUP($B9053,WB.UNEMP.2006,'WB (WDI)'!$AW$2,FALSE)</f>
        <v>5.8600001335143999</v>
      </c>
    </row>
    <row r="9054" spans="1:12" x14ac:dyDescent="0.25">
      <c r="A9054" s="103">
        <v>2006</v>
      </c>
      <c r="B9054" s="104" t="s">
        <v>249</v>
      </c>
      <c r="C9054" s="105" t="s">
        <v>250</v>
      </c>
      <c r="D9054" s="105" t="s">
        <v>240</v>
      </c>
      <c r="E9054" s="87">
        <f t="shared" si="312"/>
        <v>5.928623313914696</v>
      </c>
      <c r="F9054" s="69">
        <f t="shared" si="312"/>
        <v>4.3604341361083438</v>
      </c>
      <c r="G9054" s="69">
        <f t="shared" si="312"/>
        <v>5.3611505013504663</v>
      </c>
      <c r="H9054" s="69">
        <f t="shared" si="312"/>
        <v>8.2231004233601883</v>
      </c>
      <c r="I9054" s="69">
        <f t="shared" si="312"/>
        <v>6.2446870177549485</v>
      </c>
      <c r="J9054" s="70">
        <f t="shared" si="312"/>
        <v>5.453744490999533</v>
      </c>
      <c r="K9054" s="118">
        <f>VLOOKUP(B9054,WB.GDP.2006,'WB (WDI)'!$AW$2,FALSE)</f>
        <v>5979.7817118213852</v>
      </c>
      <c r="L9054" s="112">
        <f>VLOOKUP($B9054,WB.UNEMP.2006,'WB (WDI)'!$AW$2,FALSE)</f>
        <v>4.4000000953674299</v>
      </c>
    </row>
    <row r="9055" spans="1:12" x14ac:dyDescent="0.25">
      <c r="A9055" s="103">
        <v>2006</v>
      </c>
      <c r="B9055" s="104" t="s">
        <v>251</v>
      </c>
      <c r="C9055" s="105" t="s">
        <v>649</v>
      </c>
      <c r="D9055" s="105" t="s">
        <v>240</v>
      </c>
      <c r="E9055" s="87">
        <f t="shared" si="312"/>
        <v>8.9172946347184698</v>
      </c>
      <c r="F9055" s="69">
        <f t="shared" si="312"/>
        <v>8.9479888022178748</v>
      </c>
      <c r="G9055" s="69">
        <f t="shared" si="312"/>
        <v>7.5729638012801965</v>
      </c>
      <c r="H9055" s="69">
        <f t="shared" si="312"/>
        <v>9.36446646869258</v>
      </c>
      <c r="I9055" s="69">
        <f t="shared" si="312"/>
        <v>9.5883701900198073</v>
      </c>
      <c r="J9055" s="70">
        <f t="shared" si="312"/>
        <v>9.1126839113818949</v>
      </c>
      <c r="K9055" s="118">
        <f>VLOOKUP(B9055,WB.GDP.2006,'WB (WDI)'!$AW$2,FALSE)</f>
        <v>46463.552971895369</v>
      </c>
      <c r="L9055" s="112">
        <f>VLOOKUP($B9055,WB.UNEMP.2006,'WB (WDI)'!$AW$2,FALSE)</f>
        <v>4.7699999809265101</v>
      </c>
    </row>
    <row r="9056" spans="1:12" x14ac:dyDescent="0.25">
      <c r="A9056" s="103">
        <v>2006</v>
      </c>
      <c r="B9056" s="104" t="s">
        <v>252</v>
      </c>
      <c r="C9056" s="105" t="s">
        <v>650</v>
      </c>
      <c r="D9056" s="105" t="s">
        <v>240</v>
      </c>
      <c r="E9056" s="87" t="e">
        <f t="shared" si="312"/>
        <v>#N/A</v>
      </c>
      <c r="F9056" s="69" t="e">
        <f t="shared" si="312"/>
        <v>#N/A</v>
      </c>
      <c r="G9056" s="69" t="e">
        <f t="shared" si="312"/>
        <v>#N/A</v>
      </c>
      <c r="H9056" s="69" t="e">
        <f t="shared" si="312"/>
        <v>#N/A</v>
      </c>
      <c r="I9056" s="69" t="e">
        <f t="shared" si="312"/>
        <v>#N/A</v>
      </c>
      <c r="J9056" s="70" t="e">
        <f t="shared" si="312"/>
        <v>#N/A</v>
      </c>
      <c r="K9056" s="118">
        <f>VLOOKUP(B9056,WB.GDP.2006,'WB (WDI)'!$AW$2,FALSE)</f>
        <v>85302.156409309086</v>
      </c>
      <c r="L9056" s="112">
        <f>VLOOKUP($B9056,WB.UNEMP.2006,'WB (WDI)'!$AW$2,FALSE)</f>
        <v>3.7999999523162802</v>
      </c>
    </row>
    <row r="9057" spans="1:12" x14ac:dyDescent="0.25">
      <c r="A9057" s="103">
        <v>2006</v>
      </c>
      <c r="B9057" s="104" t="s">
        <v>253</v>
      </c>
      <c r="C9057" s="105" t="s">
        <v>653</v>
      </c>
      <c r="D9057" s="105" t="s">
        <v>240</v>
      </c>
      <c r="E9057" s="87" t="e">
        <f t="shared" si="312"/>
        <v>#N/A</v>
      </c>
      <c r="F9057" s="69" t="e">
        <f t="shared" si="312"/>
        <v>#N/A</v>
      </c>
      <c r="G9057" s="69" t="e">
        <f t="shared" si="312"/>
        <v>#N/A</v>
      </c>
      <c r="H9057" s="69" t="e">
        <f t="shared" si="312"/>
        <v>#N/A</v>
      </c>
      <c r="I9057" s="69" t="e">
        <f t="shared" si="312"/>
        <v>#N/A</v>
      </c>
      <c r="J9057" s="70" t="e">
        <f t="shared" si="312"/>
        <v>#N/A</v>
      </c>
      <c r="K9057" s="118" t="e">
        <f>VLOOKUP(B9057,WB.GDP.2006,'WB (WDI)'!$AW$2,FALSE)</f>
        <v>#N/A</v>
      </c>
      <c r="L9057" s="112">
        <f>VLOOKUP($B9057,WB.UNEMP.2006,'WB (WDI)'!$AW$2,FALSE)</f>
        <v>2.7999999523162802</v>
      </c>
    </row>
    <row r="9058" spans="1:12" x14ac:dyDescent="0.25">
      <c r="A9058" s="103">
        <v>2006</v>
      </c>
      <c r="B9058" s="104" t="s">
        <v>254</v>
      </c>
      <c r="C9058" s="105" t="s">
        <v>255</v>
      </c>
      <c r="D9058" s="105" t="s">
        <v>240</v>
      </c>
      <c r="E9058" s="87">
        <f t="shared" si="312"/>
        <v>7.950052731484762</v>
      </c>
      <c r="F9058" s="69">
        <f t="shared" si="312"/>
        <v>6.4930731608379642</v>
      </c>
      <c r="G9058" s="69">
        <f t="shared" si="312"/>
        <v>7.6657669922893596</v>
      </c>
      <c r="H9058" s="69">
        <f t="shared" si="312"/>
        <v>9.715092518806534</v>
      </c>
      <c r="I9058" s="69">
        <f t="shared" si="312"/>
        <v>7.585288302860195</v>
      </c>
      <c r="J9058" s="70">
        <f t="shared" si="312"/>
        <v>8.2910426826297545</v>
      </c>
      <c r="K9058" s="118">
        <f>VLOOKUP(B9058,WB.GDP.2006,'WB (WDI)'!$AW$2,FALSE)</f>
        <v>38115.834948094322</v>
      </c>
      <c r="L9058" s="112">
        <f>VLOOKUP($B9058,WB.UNEMP.2006,'WB (WDI)'!$AW$2,FALSE)</f>
        <v>4.0999999046325701</v>
      </c>
    </row>
    <row r="9059" spans="1:12" x14ac:dyDescent="0.25">
      <c r="A9059" s="103">
        <v>2006</v>
      </c>
      <c r="B9059" s="104" t="s">
        <v>256</v>
      </c>
      <c r="C9059" s="105" t="s">
        <v>257</v>
      </c>
      <c r="D9059" s="105" t="s">
        <v>240</v>
      </c>
      <c r="E9059" s="87">
        <f t="shared" si="312"/>
        <v>7.2574277521610329</v>
      </c>
      <c r="F9059" s="69">
        <f t="shared" si="312"/>
        <v>7.1480768463679309</v>
      </c>
      <c r="G9059" s="69">
        <f t="shared" si="312"/>
        <v>6.0177463943401275</v>
      </c>
      <c r="H9059" s="69">
        <f t="shared" si="312"/>
        <v>8.6684035066359133</v>
      </c>
      <c r="I9059" s="69">
        <f t="shared" si="312"/>
        <v>6.7532558897819301</v>
      </c>
      <c r="J9059" s="70">
        <f t="shared" si="312"/>
        <v>7.6996561236792642</v>
      </c>
      <c r="K9059" s="118">
        <f>VLOOKUP(B9059,WB.GDP.2006,'WB (WDI)'!$AW$2,FALSE)</f>
        <v>6305.8182724406006</v>
      </c>
      <c r="L9059" s="112">
        <f>VLOOKUP($B9059,WB.UNEMP.2006,'WB (WDI)'!$AW$2,FALSE)</f>
        <v>7.1399998664856001</v>
      </c>
    </row>
    <row r="9060" spans="1:12" x14ac:dyDescent="0.25">
      <c r="A9060" s="103">
        <v>2006</v>
      </c>
      <c r="B9060" s="104" t="s">
        <v>258</v>
      </c>
      <c r="C9060" s="105" t="s">
        <v>652</v>
      </c>
      <c r="D9060" s="105" t="s">
        <v>240</v>
      </c>
      <c r="E9060" s="87">
        <f t="shared" si="312"/>
        <v>7.6251915801272698</v>
      </c>
      <c r="F9060" s="69">
        <f t="shared" si="312"/>
        <v>6.9575955347453249</v>
      </c>
      <c r="G9060" s="69">
        <f t="shared" si="312"/>
        <v>7.0130134954990062</v>
      </c>
      <c r="H9060" s="69">
        <f t="shared" si="312"/>
        <v>9.5395212755169876</v>
      </c>
      <c r="I9060" s="69">
        <f t="shared" si="312"/>
        <v>7.3051757055796598</v>
      </c>
      <c r="J9060" s="70">
        <f t="shared" si="312"/>
        <v>7.3106518892953751</v>
      </c>
      <c r="K9060" s="118">
        <f>VLOOKUP(B9060,WB.GDP.2006,'WB (WDI)'!$AW$2,FALSE)</f>
        <v>30102.720237183974</v>
      </c>
      <c r="L9060" s="112">
        <f>VLOOKUP($B9060,WB.UNEMP.2006,'WB (WDI)'!$AW$2,FALSE)</f>
        <v>3.5</v>
      </c>
    </row>
    <row r="9061" spans="1:12" x14ac:dyDescent="0.25">
      <c r="A9061" s="103">
        <v>2006</v>
      </c>
      <c r="B9061" s="104" t="s">
        <v>259</v>
      </c>
      <c r="C9061" s="105" t="s">
        <v>260</v>
      </c>
      <c r="D9061" s="105" t="s">
        <v>240</v>
      </c>
      <c r="E9061" s="87" t="e">
        <f t="shared" si="312"/>
        <v>#N/A</v>
      </c>
      <c r="F9061" s="69" t="e">
        <f t="shared" si="312"/>
        <v>#N/A</v>
      </c>
      <c r="G9061" s="69" t="e">
        <f t="shared" si="312"/>
        <v>#N/A</v>
      </c>
      <c r="H9061" s="69" t="e">
        <f t="shared" si="312"/>
        <v>#N/A</v>
      </c>
      <c r="I9061" s="69" t="e">
        <f t="shared" si="312"/>
        <v>#N/A</v>
      </c>
      <c r="J9061" s="70" t="e">
        <f t="shared" si="312"/>
        <v>#N/A</v>
      </c>
      <c r="K9061" s="118">
        <f>VLOOKUP(B9061,WB.GDP.2006,'WB (WDI)'!$AW$2,FALSE)</f>
        <v>71843.329322692924</v>
      </c>
      <c r="L9061" s="112">
        <f>VLOOKUP($B9061,WB.UNEMP.2006,'WB (WDI)'!$AW$2,FALSE)</f>
        <v>6.3000001907348597</v>
      </c>
    </row>
    <row r="9062" spans="1:12" x14ac:dyDescent="0.25">
      <c r="A9062" s="103">
        <v>2006</v>
      </c>
      <c r="B9062" s="104" t="s">
        <v>261</v>
      </c>
      <c r="C9062" s="105" t="s">
        <v>262</v>
      </c>
      <c r="D9062" s="105" t="s">
        <v>240</v>
      </c>
      <c r="E9062" s="87" t="e">
        <f t="shared" ref="E9062:J9071" si="313">IF(ISNUMBER(VLOOKUP($B9062,EFW.2006,3,FALSE))=TRUE,VLOOKUP($B9062,EFW.2006,E$2,FALSE),NA())</f>
        <v>#N/A</v>
      </c>
      <c r="F9062" s="69" t="e">
        <f t="shared" si="313"/>
        <v>#N/A</v>
      </c>
      <c r="G9062" s="69" t="e">
        <f t="shared" si="313"/>
        <v>#N/A</v>
      </c>
      <c r="H9062" s="69" t="e">
        <f t="shared" si="313"/>
        <v>#N/A</v>
      </c>
      <c r="I9062" s="69" t="e">
        <f t="shared" si="313"/>
        <v>#N/A</v>
      </c>
      <c r="J9062" s="70" t="e">
        <f t="shared" si="313"/>
        <v>#N/A</v>
      </c>
      <c r="K9062" s="118">
        <f>VLOOKUP(B9062,WB.GDP.2006,'WB (WDI)'!$AW$2,FALSE)</f>
        <v>2313.3423468413703</v>
      </c>
      <c r="L9062" s="112">
        <f>VLOOKUP($B9062,WB.UNEMP.2006,'WB (WDI)'!$AW$2,FALSE)</f>
        <v>1.28999996185303</v>
      </c>
    </row>
    <row r="9063" spans="1:12" x14ac:dyDescent="0.25">
      <c r="A9063" s="103">
        <v>2006</v>
      </c>
      <c r="B9063" s="104" t="s">
        <v>263</v>
      </c>
      <c r="C9063" s="105" t="s">
        <v>264</v>
      </c>
      <c r="D9063" s="105" t="s">
        <v>240</v>
      </c>
      <c r="E9063" s="87">
        <f t="shared" si="313"/>
        <v>6.4668551490567037</v>
      </c>
      <c r="F9063" s="69">
        <f t="shared" si="313"/>
        <v>7.9764503516616401</v>
      </c>
      <c r="G9063" s="69">
        <f t="shared" si="313"/>
        <v>3.6859710570830293</v>
      </c>
      <c r="H9063" s="69">
        <f t="shared" si="313"/>
        <v>7.181666491564255</v>
      </c>
      <c r="I9063" s="69">
        <f t="shared" si="313"/>
        <v>7.0592428904395375</v>
      </c>
      <c r="J9063" s="70">
        <f t="shared" si="313"/>
        <v>6.4309449545350601</v>
      </c>
      <c r="K9063" s="118">
        <f>VLOOKUP(B9063,WB.GDP.2006,'WB (WDI)'!$AW$2,FALSE)</f>
        <v>6974.4456536936032</v>
      </c>
      <c r="L9063" s="112">
        <f>VLOOKUP($B9063,WB.UNEMP.2006,'WB (WDI)'!$AW$2,FALSE)</f>
        <v>7.5500001907348597</v>
      </c>
    </row>
    <row r="9064" spans="1:12" x14ac:dyDescent="0.25">
      <c r="A9064" s="103">
        <v>2006</v>
      </c>
      <c r="B9064" s="104" t="s">
        <v>265</v>
      </c>
      <c r="C9064" s="105" t="s">
        <v>266</v>
      </c>
      <c r="D9064" s="105" t="s">
        <v>240</v>
      </c>
      <c r="E9064" s="87" t="e">
        <f t="shared" si="313"/>
        <v>#N/A</v>
      </c>
      <c r="F9064" s="69" t="e">
        <f t="shared" si="313"/>
        <v>#N/A</v>
      </c>
      <c r="G9064" s="69" t="e">
        <f t="shared" si="313"/>
        <v>#N/A</v>
      </c>
      <c r="H9064" s="69" t="e">
        <f t="shared" si="313"/>
        <v>#N/A</v>
      </c>
      <c r="I9064" s="69" t="e">
        <f t="shared" si="313"/>
        <v>#N/A</v>
      </c>
      <c r="J9064" s="70" t="e">
        <f t="shared" si="313"/>
        <v>#N/A</v>
      </c>
      <c r="K9064" s="118">
        <f>VLOOKUP(B9064,WB.GDP.2006,'WB (WDI)'!$AW$2,FALSE)</f>
        <v>3830.3962640802201</v>
      </c>
      <c r="L9064" s="112">
        <f>VLOOKUP($B9064,WB.UNEMP.2006,'WB (WDI)'!$AW$2,FALSE)</f>
        <v>1.1499999761581401</v>
      </c>
    </row>
    <row r="9065" spans="1:12" x14ac:dyDescent="0.25">
      <c r="A9065" s="103">
        <v>2006</v>
      </c>
      <c r="B9065" s="104" t="s">
        <v>267</v>
      </c>
      <c r="C9065" s="105" t="s">
        <v>268</v>
      </c>
      <c r="D9065" s="105" t="s">
        <v>240</v>
      </c>
      <c r="E9065" s="87">
        <f t="shared" si="313"/>
        <v>6.5365935429181876</v>
      </c>
      <c r="F9065" s="69">
        <f t="shared" si="313"/>
        <v>5.4713623828322309</v>
      </c>
      <c r="G9065" s="69">
        <f t="shared" si="313"/>
        <v>5.4261711710630056</v>
      </c>
      <c r="H9065" s="69">
        <f t="shared" si="313"/>
        <v>6.6493895881099858</v>
      </c>
      <c r="I9065" s="69">
        <f t="shared" si="313"/>
        <v>7.1606478789598693</v>
      </c>
      <c r="J9065" s="70">
        <f t="shared" si="313"/>
        <v>7.9753966936258456</v>
      </c>
      <c r="K9065" s="118">
        <f>VLOOKUP(B9065,WB.GDP.2006,'WB (WDI)'!$AW$2,FALSE)</f>
        <v>18752.54078349339</v>
      </c>
      <c r="L9065" s="112">
        <f>VLOOKUP($B9065,WB.UNEMP.2006,'WB (WDI)'!$AW$2,FALSE)</f>
        <v>3.3199999332428001</v>
      </c>
    </row>
    <row r="9066" spans="1:12" x14ac:dyDescent="0.25">
      <c r="A9066" s="103">
        <v>2006</v>
      </c>
      <c r="B9066" s="104" t="s">
        <v>269</v>
      </c>
      <c r="C9066" s="105" t="s">
        <v>270</v>
      </c>
      <c r="D9066" s="105" t="s">
        <v>240</v>
      </c>
      <c r="E9066" s="87">
        <f t="shared" si="313"/>
        <v>4.0998393657610945</v>
      </c>
      <c r="F9066" s="69">
        <f t="shared" si="313"/>
        <v>5.3996185627562019</v>
      </c>
      <c r="G9066" s="69">
        <f t="shared" si="313"/>
        <v>2.9426796233592545</v>
      </c>
      <c r="H9066" s="69">
        <f t="shared" si="313"/>
        <v>4.6703061460658395</v>
      </c>
      <c r="I9066" s="69">
        <f t="shared" si="313"/>
        <v>3.1212215552155995</v>
      </c>
      <c r="J9066" s="70">
        <f t="shared" si="313"/>
        <v>4.3653709414085773</v>
      </c>
      <c r="K9066" s="118">
        <f>VLOOKUP(B9066,WB.GDP.2006,'WB (WDI)'!$AW$2,FALSE)</f>
        <v>2146.5678897143107</v>
      </c>
      <c r="L9066" s="112">
        <f>VLOOKUP($B9066,WB.UNEMP.2006,'WB (WDI)'!$AW$2,FALSE)</f>
        <v>0.75</v>
      </c>
    </row>
    <row r="9067" spans="1:12" x14ac:dyDescent="0.25">
      <c r="A9067" s="103">
        <v>2006</v>
      </c>
      <c r="B9067" s="104" t="s">
        <v>271</v>
      </c>
      <c r="C9067" s="105" t="s">
        <v>272</v>
      </c>
      <c r="D9067" s="105" t="s">
        <v>240</v>
      </c>
      <c r="E9067" s="87">
        <f t="shared" si="313"/>
        <v>7.0529586836755387</v>
      </c>
      <c r="F9067" s="69">
        <f t="shared" si="313"/>
        <v>8.7106526502221264</v>
      </c>
      <c r="G9067" s="69">
        <f t="shared" si="313"/>
        <v>4.87608382496584</v>
      </c>
      <c r="H9067" s="69">
        <f t="shared" si="313"/>
        <v>8.0699521664944101</v>
      </c>
      <c r="I9067" s="69">
        <f t="shared" si="313"/>
        <v>6.6257408424424655</v>
      </c>
      <c r="J9067" s="70">
        <f t="shared" si="313"/>
        <v>6.9823639342528558</v>
      </c>
      <c r="K9067" s="118">
        <f>VLOOKUP(B9067,WB.GDP.2006,'WB (WDI)'!$AW$2,FALSE)</f>
        <v>5228.3157413263007</v>
      </c>
      <c r="L9067" s="112">
        <f>VLOOKUP($B9067,WB.UNEMP.2006,'WB (WDI)'!$AW$2,FALSE)</f>
        <v>4.0500001907348597</v>
      </c>
    </row>
    <row r="9068" spans="1:12" x14ac:dyDescent="0.25">
      <c r="A9068" s="103">
        <v>2006</v>
      </c>
      <c r="B9068" s="104" t="s">
        <v>273</v>
      </c>
      <c r="C9068" s="105" t="s">
        <v>274</v>
      </c>
      <c r="D9068" s="105" t="s">
        <v>240</v>
      </c>
      <c r="E9068" s="87">
        <f t="shared" si="313"/>
        <v>8.6675210188849672</v>
      </c>
      <c r="F9068" s="69">
        <f t="shared" si="313"/>
        <v>7.6590931832261919</v>
      </c>
      <c r="G9068" s="69">
        <f t="shared" si="313"/>
        <v>7.8420016612650949</v>
      </c>
      <c r="H9068" s="69">
        <f t="shared" si="313"/>
        <v>9.5314554953739776</v>
      </c>
      <c r="I9068" s="69">
        <f t="shared" si="313"/>
        <v>9.4583451062726027</v>
      </c>
      <c r="J9068" s="70">
        <f t="shared" si="313"/>
        <v>8.846709648286966</v>
      </c>
      <c r="K9068" s="118">
        <f>VLOOKUP(B9068,WB.GDP.2006,'WB (WDI)'!$AW$2,FALSE)</f>
        <v>70794.448635438705</v>
      </c>
      <c r="L9068" s="112">
        <f>VLOOKUP($B9068,WB.UNEMP.2006,'WB (WDI)'!$AW$2,FALSE)</f>
        <v>4.4800000190734899</v>
      </c>
    </row>
    <row r="9069" spans="1:12" x14ac:dyDescent="0.25">
      <c r="A9069" s="103">
        <v>2006</v>
      </c>
      <c r="B9069" s="104" t="s">
        <v>275</v>
      </c>
      <c r="C9069" s="105" t="s">
        <v>276</v>
      </c>
      <c r="D9069" s="105" t="s">
        <v>240</v>
      </c>
      <c r="E9069" s="87">
        <f t="shared" si="313"/>
        <v>6.678255173612091</v>
      </c>
      <c r="F9069" s="69">
        <f t="shared" si="313"/>
        <v>7.4427675250666763</v>
      </c>
      <c r="G9069" s="69">
        <f t="shared" si="313"/>
        <v>5.7978363915439566</v>
      </c>
      <c r="H9069" s="69">
        <f t="shared" si="313"/>
        <v>6.6116821806705746</v>
      </c>
      <c r="I9069" s="69">
        <f t="shared" si="313"/>
        <v>6.4621068386535052</v>
      </c>
      <c r="J9069" s="70">
        <f t="shared" si="313"/>
        <v>7.0768829321257405</v>
      </c>
      <c r="K9069" s="118">
        <f>VLOOKUP(B9069,WB.GDP.2006,'WB (WDI)'!$AW$2,FALSE)</f>
        <v>12850.633843675207</v>
      </c>
      <c r="L9069" s="112">
        <f>VLOOKUP($B9069,WB.UNEMP.2006,'WB (WDI)'!$AW$2,FALSE)</f>
        <v>1.2200000286102299</v>
      </c>
    </row>
    <row r="9070" spans="1:12" x14ac:dyDescent="0.25">
      <c r="A9070" s="103">
        <v>2006</v>
      </c>
      <c r="B9070" s="104" t="s">
        <v>277</v>
      </c>
      <c r="C9070" s="105" t="s">
        <v>278</v>
      </c>
      <c r="D9070" s="105" t="s">
        <v>240</v>
      </c>
      <c r="E9070" s="87" t="e">
        <f t="shared" si="313"/>
        <v>#N/A</v>
      </c>
      <c r="F9070" s="69" t="e">
        <f t="shared" si="313"/>
        <v>#N/A</v>
      </c>
      <c r="G9070" s="69" t="e">
        <f t="shared" si="313"/>
        <v>#N/A</v>
      </c>
      <c r="H9070" s="69" t="e">
        <f t="shared" si="313"/>
        <v>#N/A</v>
      </c>
      <c r="I9070" s="69" t="e">
        <f t="shared" si="313"/>
        <v>#N/A</v>
      </c>
      <c r="J9070" s="70" t="e">
        <f t="shared" si="313"/>
        <v>#N/A</v>
      </c>
      <c r="K9070" s="118">
        <f>VLOOKUP(B9070,WB.GDP.2006,'WB (WDI)'!$AW$2,FALSE)</f>
        <v>2133.4652548451759</v>
      </c>
      <c r="L9070" s="112">
        <f>VLOOKUP($B9070,WB.UNEMP.2006,'WB (WDI)'!$AW$2,FALSE)</f>
        <v>3.2200000286102299</v>
      </c>
    </row>
    <row r="9071" spans="1:12" x14ac:dyDescent="0.25">
      <c r="A9071" s="103">
        <v>2006</v>
      </c>
      <c r="B9071" s="104" t="s">
        <v>279</v>
      </c>
      <c r="C9071" s="105" t="s">
        <v>280</v>
      </c>
      <c r="D9071" s="105" t="s">
        <v>240</v>
      </c>
      <c r="E9071" s="87">
        <f t="shared" si="313"/>
        <v>5.9586471015655729</v>
      </c>
      <c r="F9071" s="69">
        <f t="shared" si="313"/>
        <v>6.1976666739694881</v>
      </c>
      <c r="G9071" s="69">
        <f t="shared" si="313"/>
        <v>5.2231761805473518</v>
      </c>
      <c r="H9071" s="69">
        <f t="shared" si="313"/>
        <v>6.3697352752046363</v>
      </c>
      <c r="I9071" s="69">
        <f t="shared" si="313"/>
        <v>5.5733183444954646</v>
      </c>
      <c r="J9071" s="70">
        <f t="shared" si="313"/>
        <v>6.4293390336109271</v>
      </c>
      <c r="K9071" s="118">
        <f>VLOOKUP(B9071,WB.GDP.2006,'WB (WDI)'!$AW$2,FALSE)</f>
        <v>4167.1078944832407</v>
      </c>
      <c r="L9071" s="112">
        <f>VLOOKUP($B9071,WB.UNEMP.2006,'WB (WDI)'!$AW$2,FALSE)</f>
        <v>2.0799999237060498</v>
      </c>
    </row>
    <row r="9072" spans="1:12" x14ac:dyDescent="0.25">
      <c r="A9072" s="103">
        <v>2006</v>
      </c>
      <c r="B9072" s="104" t="s">
        <v>281</v>
      </c>
      <c r="C9072" s="105" t="s">
        <v>282</v>
      </c>
      <c r="D9072" s="105" t="s">
        <v>240</v>
      </c>
      <c r="E9072" s="87" t="e">
        <f t="shared" ref="E9072:J9081" si="314">IF(ISNUMBER(VLOOKUP($B9072,EFW.2006,3,FALSE))=TRUE,VLOOKUP($B9072,EFW.2006,E$2,FALSE),NA())</f>
        <v>#N/A</v>
      </c>
      <c r="F9072" s="69" t="e">
        <f t="shared" si="314"/>
        <v>#N/A</v>
      </c>
      <c r="G9072" s="69" t="e">
        <f t="shared" si="314"/>
        <v>#N/A</v>
      </c>
      <c r="H9072" s="69" t="e">
        <f t="shared" si="314"/>
        <v>#N/A</v>
      </c>
      <c r="I9072" s="69" t="e">
        <f t="shared" si="314"/>
        <v>#N/A</v>
      </c>
      <c r="J9072" s="70" t="e">
        <f t="shared" si="314"/>
        <v>#N/A</v>
      </c>
      <c r="K9072" s="118">
        <f>VLOOKUP(B9072,WB.GDP.2006,'WB (WDI)'!$AW$2,FALSE)</f>
        <v>1315.7895653900791</v>
      </c>
      <c r="L9072" s="112">
        <f>VLOOKUP($B9072,WB.UNEMP.2006,'WB (WDI)'!$AW$2,FALSE)</f>
        <v>11.3400001525879</v>
      </c>
    </row>
    <row r="9073" spans="1:12" x14ac:dyDescent="0.25">
      <c r="A9073" s="103">
        <v>2006</v>
      </c>
      <c r="B9073" s="104" t="s">
        <v>283</v>
      </c>
      <c r="C9073" s="105" t="s">
        <v>284</v>
      </c>
      <c r="D9073" s="105" t="s">
        <v>240</v>
      </c>
      <c r="E9073" s="87">
        <f t="shared" si="314"/>
        <v>6.0349324510682507</v>
      </c>
      <c r="F9073" s="69">
        <f t="shared" si="314"/>
        <v>8.4478417347358921</v>
      </c>
      <c r="G9073" s="69">
        <f t="shared" si="314"/>
        <v>2.9342325788223511</v>
      </c>
      <c r="H9073" s="69">
        <f t="shared" si="314"/>
        <v>6.603316075172005</v>
      </c>
      <c r="I9073" s="69">
        <f t="shared" si="314"/>
        <v>5.6436457174503811</v>
      </c>
      <c r="J9073" s="70">
        <f t="shared" si="314"/>
        <v>6.5456261491606265</v>
      </c>
      <c r="K9073" s="118">
        <f>VLOOKUP(B9073,WB.GDP.2006,'WB (WDI)'!$AW$2,FALSE)</f>
        <v>2399.0820060173146</v>
      </c>
      <c r="L9073" s="112">
        <f>VLOOKUP($B9073,WB.UNEMP.2006,'WB (WDI)'!$AW$2,FALSE)</f>
        <v>3.5899999141693102</v>
      </c>
    </row>
    <row r="9074" spans="1:12" x14ac:dyDescent="0.25">
      <c r="A9074" s="103">
        <v>2006</v>
      </c>
      <c r="B9074" s="104" t="s">
        <v>285</v>
      </c>
      <c r="C9074" s="105" t="s">
        <v>286</v>
      </c>
      <c r="D9074" s="105" t="s">
        <v>240</v>
      </c>
      <c r="E9074" s="87" t="e">
        <f t="shared" si="314"/>
        <v>#N/A</v>
      </c>
      <c r="F9074" s="69" t="e">
        <f t="shared" si="314"/>
        <v>#N/A</v>
      </c>
      <c r="G9074" s="69" t="e">
        <f t="shared" si="314"/>
        <v>#N/A</v>
      </c>
      <c r="H9074" s="69" t="e">
        <f t="shared" si="314"/>
        <v>#N/A</v>
      </c>
      <c r="I9074" s="69" t="e">
        <f t="shared" si="314"/>
        <v>#N/A</v>
      </c>
      <c r="J9074" s="70" t="e">
        <f t="shared" si="314"/>
        <v>#N/A</v>
      </c>
      <c r="K9074" s="118">
        <f>VLOOKUP(B9074,WB.GDP.2006,'WB (WDI)'!$AW$2,FALSE)</f>
        <v>5761.6975552517206</v>
      </c>
      <c r="L9074" s="112">
        <f>VLOOKUP($B9074,WB.UNEMP.2006,'WB (WDI)'!$AW$2,FALSE)</f>
        <v>3.1300001144409202</v>
      </c>
    </row>
    <row r="9075" spans="1:12" x14ac:dyDescent="0.25">
      <c r="A9075" s="103">
        <v>2006</v>
      </c>
      <c r="B9075" s="104" t="s">
        <v>287</v>
      </c>
      <c r="C9075" s="105" t="s">
        <v>288</v>
      </c>
      <c r="D9075" s="105" t="s">
        <v>240</v>
      </c>
      <c r="E9075" s="87">
        <f t="shared" si="314"/>
        <v>6.3881758378842814</v>
      </c>
      <c r="F9075" s="69">
        <f t="shared" si="314"/>
        <v>7.3418543897654356</v>
      </c>
      <c r="G9075" s="69">
        <f t="shared" si="314"/>
        <v>5.7876126290603187</v>
      </c>
      <c r="H9075" s="69">
        <f t="shared" si="314"/>
        <v>6.7042911897566055</v>
      </c>
      <c r="I9075" s="69">
        <f t="shared" si="314"/>
        <v>5.7412746509501371</v>
      </c>
      <c r="J9075" s="70">
        <f t="shared" si="314"/>
        <v>6.3658463298889094</v>
      </c>
      <c r="K9075" s="118">
        <f>VLOOKUP(B9075,WB.GDP.2006,'WB (WDI)'!$AW$2,FALSE)</f>
        <v>3446.7567462265247</v>
      </c>
      <c r="L9075" s="112">
        <f>VLOOKUP($B9075,WB.UNEMP.2006,'WB (WDI)'!$AW$2,FALSE)</f>
        <v>5.5199999809265101</v>
      </c>
    </row>
    <row r="9076" spans="1:12" x14ac:dyDescent="0.25">
      <c r="A9076" s="103">
        <v>2006</v>
      </c>
      <c r="B9076" s="104" t="s">
        <v>289</v>
      </c>
      <c r="C9076" s="105" t="s">
        <v>290</v>
      </c>
      <c r="D9076" s="105" t="s">
        <v>240</v>
      </c>
      <c r="E9076" s="87">
        <f t="shared" si="314"/>
        <v>5.9943384525118262</v>
      </c>
      <c r="F9076" s="69">
        <f t="shared" si="314"/>
        <v>5.7871210184951956</v>
      </c>
      <c r="G9076" s="69">
        <f t="shared" si="314"/>
        <v>4.2343119639101667</v>
      </c>
      <c r="H9076" s="69">
        <f t="shared" si="314"/>
        <v>8.2363870666476711</v>
      </c>
      <c r="I9076" s="69">
        <f t="shared" si="314"/>
        <v>6.0672814426109136</v>
      </c>
      <c r="J9076" s="70">
        <f t="shared" si="314"/>
        <v>5.6465907708951875</v>
      </c>
      <c r="K9076" s="118">
        <f>VLOOKUP(B9076,WB.GDP.2006,'WB (WDI)'!$AW$2,FALSE)</f>
        <v>12456.609175376336</v>
      </c>
      <c r="L9076" s="112">
        <f>VLOOKUP($B9076,WB.UNEMP.2006,'WB (WDI)'!$AW$2,FALSE)</f>
        <v>11.199999809265099</v>
      </c>
    </row>
    <row r="9077" spans="1:12" x14ac:dyDescent="0.25">
      <c r="A9077" s="103">
        <v>2006</v>
      </c>
      <c r="B9077" s="104" t="s">
        <v>291</v>
      </c>
      <c r="C9077" s="105" t="s">
        <v>292</v>
      </c>
      <c r="D9077" s="105" t="s">
        <v>240</v>
      </c>
      <c r="E9077" s="87" t="e">
        <f t="shared" si="314"/>
        <v>#N/A</v>
      </c>
      <c r="F9077" s="69" t="e">
        <f t="shared" si="314"/>
        <v>#N/A</v>
      </c>
      <c r="G9077" s="69" t="e">
        <f t="shared" si="314"/>
        <v>#N/A</v>
      </c>
      <c r="H9077" s="69" t="e">
        <f t="shared" si="314"/>
        <v>#N/A</v>
      </c>
      <c r="I9077" s="69" t="e">
        <f t="shared" si="314"/>
        <v>#N/A</v>
      </c>
      <c r="J9077" s="70" t="e">
        <f t="shared" si="314"/>
        <v>#N/A</v>
      </c>
      <c r="K9077" s="118">
        <f>VLOOKUP(B9077,WB.GDP.2006,'WB (WDI)'!$AW$2,FALSE)</f>
        <v>15517.06221573212</v>
      </c>
      <c r="L9077" s="112">
        <f>VLOOKUP($B9077,WB.UNEMP.2006,'WB (WDI)'!$AW$2,FALSE)</f>
        <v>7.3899998664856001</v>
      </c>
    </row>
    <row r="9078" spans="1:12" x14ac:dyDescent="0.25">
      <c r="A9078" s="103">
        <v>2006</v>
      </c>
      <c r="B9078" s="104" t="s">
        <v>293</v>
      </c>
      <c r="C9078" s="105" t="s">
        <v>294</v>
      </c>
      <c r="D9078" s="105" t="s">
        <v>240</v>
      </c>
      <c r="E9078" s="87">
        <f t="shared" si="314"/>
        <v>6.5681162370399777</v>
      </c>
      <c r="F9078" s="69">
        <f t="shared" si="314"/>
        <v>7.8341816002546167</v>
      </c>
      <c r="G9078" s="69">
        <f t="shared" si="314"/>
        <v>5.825628483183718</v>
      </c>
      <c r="H9078" s="69">
        <f t="shared" si="314"/>
        <v>6.8215167621583355</v>
      </c>
      <c r="I9078" s="69">
        <f t="shared" si="314"/>
        <v>6.3639256933927237</v>
      </c>
      <c r="J9078" s="70">
        <f t="shared" si="314"/>
        <v>5.9953286462104964</v>
      </c>
      <c r="K9078" s="118">
        <f>VLOOKUP(B9078,WB.GDP.2006,'WB (WDI)'!$AW$2,FALSE)</f>
        <v>2031.1076963675951</v>
      </c>
      <c r="L9078" s="112">
        <f>VLOOKUP($B9078,WB.UNEMP.2006,'WB (WDI)'!$AW$2,FALSE)</f>
        <v>1.4700000286102299</v>
      </c>
    </row>
    <row r="9079" spans="1:12" x14ac:dyDescent="0.25">
      <c r="A9079" s="103">
        <v>2006</v>
      </c>
      <c r="B9079" s="104" t="s">
        <v>295</v>
      </c>
      <c r="C9079" s="105" t="s">
        <v>296</v>
      </c>
      <c r="D9079" s="105" t="s">
        <v>240</v>
      </c>
      <c r="E9079" s="87">
        <f t="shared" si="314"/>
        <v>5.9771746900343157</v>
      </c>
      <c r="F9079" s="69">
        <f t="shared" si="314"/>
        <v>7.7911794202594349</v>
      </c>
      <c r="G9079" s="69">
        <f t="shared" si="314"/>
        <v>3.8419857736807614</v>
      </c>
      <c r="H9079" s="69">
        <f t="shared" si="314"/>
        <v>6.084574096956656</v>
      </c>
      <c r="I9079" s="69">
        <f t="shared" si="314"/>
        <v>5.6959232843277983</v>
      </c>
      <c r="J9079" s="70">
        <f t="shared" si="314"/>
        <v>6.4722108749469287</v>
      </c>
      <c r="K9079" s="118">
        <f>VLOOKUP(B9079,WB.GDP.2006,'WB (WDI)'!$AW$2,FALSE)</f>
        <v>3836.492726397606</v>
      </c>
      <c r="L9079" s="112">
        <f>VLOOKUP($B9079,WB.UNEMP.2006,'WB (WDI)'!$AW$2,FALSE)</f>
        <v>0.57999998331069902</v>
      </c>
    </row>
    <row r="9080" spans="1:12" x14ac:dyDescent="0.25">
      <c r="A9080" s="103">
        <v>2006</v>
      </c>
      <c r="B9080" s="104" t="s">
        <v>297</v>
      </c>
      <c r="C9080" s="105" t="s">
        <v>298</v>
      </c>
      <c r="D9080" s="105" t="s">
        <v>240</v>
      </c>
      <c r="E9080" s="87">
        <f t="shared" si="314"/>
        <v>6.3964483979539191</v>
      </c>
      <c r="F9080" s="69">
        <f t="shared" si="314"/>
        <v>7.8242630617490914</v>
      </c>
      <c r="G9080" s="69">
        <f t="shared" si="314"/>
        <v>4.8091797794227347</v>
      </c>
      <c r="H9080" s="69">
        <f t="shared" si="314"/>
        <v>6.1041135816438352</v>
      </c>
      <c r="I9080" s="69">
        <f t="shared" si="314"/>
        <v>6.86989140259492</v>
      </c>
      <c r="J9080" s="70">
        <f t="shared" si="314"/>
        <v>6.374794164359014</v>
      </c>
      <c r="K9080" s="118">
        <f>VLOOKUP(B9080,WB.GDP.2006,'WB (WDI)'!$AW$2,FALSE)</f>
        <v>7419.4155337174052</v>
      </c>
      <c r="L9080" s="112">
        <f>VLOOKUP($B9080,WB.UNEMP.2006,'WB (WDI)'!$AW$2,FALSE)</f>
        <v>6.5</v>
      </c>
    </row>
    <row r="9081" spans="1:12" x14ac:dyDescent="0.25">
      <c r="A9081" s="103">
        <v>2006</v>
      </c>
      <c r="B9081" s="104" t="s">
        <v>299</v>
      </c>
      <c r="C9081" s="105" t="s">
        <v>300</v>
      </c>
      <c r="D9081" s="105" t="s">
        <v>240</v>
      </c>
      <c r="E9081" s="87">
        <f t="shared" si="314"/>
        <v>7.712832254661353</v>
      </c>
      <c r="F9081" s="69">
        <f t="shared" si="314"/>
        <v>8.8809056930666763</v>
      </c>
      <c r="G9081" s="69">
        <f t="shared" si="314"/>
        <v>5.5827383899947431</v>
      </c>
      <c r="H9081" s="69">
        <f t="shared" si="314"/>
        <v>9.432742426727792</v>
      </c>
      <c r="I9081" s="69">
        <f t="shared" si="314"/>
        <v>7.5540766180233527</v>
      </c>
      <c r="J9081" s="70">
        <f t="shared" si="314"/>
        <v>7.113698145494201</v>
      </c>
      <c r="K9081" s="118">
        <f>VLOOKUP(B9081,WB.GDP.2006,'WB (WDI)'!$AW$2,FALSE)</f>
        <v>8464.4685582773272</v>
      </c>
      <c r="L9081" s="112">
        <f>VLOOKUP($B9081,WB.UNEMP.2006,'WB (WDI)'!$AW$2,FALSE)</f>
        <v>10.069999694824199</v>
      </c>
    </row>
    <row r="9082" spans="1:12" x14ac:dyDescent="0.25">
      <c r="A9082" s="103">
        <v>2006</v>
      </c>
      <c r="B9082" s="104" t="s">
        <v>301</v>
      </c>
      <c r="C9082" s="105" t="s">
        <v>302</v>
      </c>
      <c r="D9082" s="105" t="s">
        <v>240</v>
      </c>
      <c r="E9082" s="87">
        <f t="shared" ref="E9082:J9091" si="315">IF(ISNUMBER(VLOOKUP($B9082,EFW.2006,3,FALSE))=TRUE,VLOOKUP($B9082,EFW.2006,E$2,FALSE),NA())</f>
        <v>6.0917949872692851</v>
      </c>
      <c r="F9082" s="69">
        <f t="shared" si="315"/>
        <v>5.6619769764453967</v>
      </c>
      <c r="G9082" s="69">
        <f t="shared" si="315"/>
        <v>5.2302292960848877</v>
      </c>
      <c r="H9082" s="69">
        <f t="shared" si="315"/>
        <v>7.5900383650631564</v>
      </c>
      <c r="I9082" s="69">
        <f t="shared" si="315"/>
        <v>5.6804574543803321</v>
      </c>
      <c r="J9082" s="70">
        <f t="shared" si="315"/>
        <v>6.2962728443726563</v>
      </c>
      <c r="K9082" s="118">
        <f>VLOOKUP(B9082,WB.GDP.2006,'WB (WDI)'!$AW$2,FALSE)</f>
        <v>9605.09610840819</v>
      </c>
      <c r="L9082" s="112">
        <f>VLOOKUP($B9082,WB.UNEMP.2006,'WB (WDI)'!$AW$2,FALSE)</f>
        <v>6.6199998855590803</v>
      </c>
    </row>
    <row r="9083" spans="1:12" x14ac:dyDescent="0.25">
      <c r="A9083" s="103">
        <v>2006</v>
      </c>
      <c r="B9083" s="104" t="s">
        <v>303</v>
      </c>
      <c r="C9083" s="105" t="s">
        <v>304</v>
      </c>
      <c r="D9083" s="105" t="s">
        <v>240</v>
      </c>
      <c r="E9083" s="87">
        <f t="shared" si="315"/>
        <v>7.1968999812864443</v>
      </c>
      <c r="F9083" s="69">
        <f t="shared" si="315"/>
        <v>6.1691649328560869</v>
      </c>
      <c r="G9083" s="69">
        <f t="shared" si="315"/>
        <v>4.5055530354937634</v>
      </c>
      <c r="H9083" s="69">
        <f t="shared" si="315"/>
        <v>9.0208762917165473</v>
      </c>
      <c r="I9083" s="69">
        <f t="shared" si="315"/>
        <v>7.9806557917526133</v>
      </c>
      <c r="J9083" s="70">
        <f t="shared" si="315"/>
        <v>8.3082498546132104</v>
      </c>
      <c r="K9083" s="118">
        <f>VLOOKUP(B9083,WB.GDP.2006,'WB (WDI)'!$AW$2,FALSE)</f>
        <v>46910.435869260473</v>
      </c>
      <c r="L9083" s="112">
        <f>VLOOKUP($B9083,WB.UNEMP.2006,'WB (WDI)'!$AW$2,FALSE)</f>
        <v>1.12999999523163</v>
      </c>
    </row>
    <row r="9084" spans="1:12" x14ac:dyDescent="0.25">
      <c r="A9084" s="103">
        <v>2006</v>
      </c>
      <c r="B9084" s="104" t="s">
        <v>305</v>
      </c>
      <c r="C9084" s="105" t="s">
        <v>306</v>
      </c>
      <c r="D9084" s="105" t="s">
        <v>240</v>
      </c>
      <c r="E9084" s="87">
        <f t="shared" si="315"/>
        <v>7.712457121020881</v>
      </c>
      <c r="F9084" s="69">
        <f t="shared" si="315"/>
        <v>7.7881024326063315</v>
      </c>
      <c r="G9084" s="69">
        <f t="shared" si="315"/>
        <v>6.2521999030696769</v>
      </c>
      <c r="H9084" s="69">
        <f t="shared" si="315"/>
        <v>9.1928599300426779</v>
      </c>
      <c r="I9084" s="69">
        <f t="shared" si="315"/>
        <v>8.3809746818320239</v>
      </c>
      <c r="J9084" s="70">
        <f t="shared" si="315"/>
        <v>6.9481486575536984</v>
      </c>
      <c r="K9084" s="118">
        <f>VLOOKUP(B9084,WB.GDP.2006,'WB (WDI)'!$AW$2,FALSE)</f>
        <v>38776.332118123297</v>
      </c>
      <c r="L9084" s="112">
        <f>VLOOKUP($B9084,WB.UNEMP.2006,'WB (WDI)'!$AW$2,FALSE)</f>
        <v>4.53999996185303</v>
      </c>
    </row>
    <row r="9085" spans="1:12" x14ac:dyDescent="0.25">
      <c r="A9085" s="103">
        <v>2006</v>
      </c>
      <c r="B9085" s="104" t="s">
        <v>307</v>
      </c>
      <c r="C9085" s="105" t="s">
        <v>308</v>
      </c>
      <c r="D9085" s="105" t="s">
        <v>240</v>
      </c>
      <c r="E9085" s="87">
        <f t="shared" si="315"/>
        <v>7.9340426250571454</v>
      </c>
      <c r="F9085" s="69">
        <f t="shared" si="315"/>
        <v>7.6336879370734323</v>
      </c>
      <c r="G9085" s="69">
        <f t="shared" si="315"/>
        <v>6.5927627868350562</v>
      </c>
      <c r="H9085" s="69">
        <f t="shared" si="315"/>
        <v>8.7724568904178604</v>
      </c>
      <c r="I9085" s="69">
        <f t="shared" si="315"/>
        <v>8.3945901405955645</v>
      </c>
      <c r="J9085" s="70">
        <f t="shared" si="315"/>
        <v>8.2767153703638101</v>
      </c>
      <c r="K9085" s="118">
        <f>VLOOKUP(B9085,WB.GDP.2006,'WB (WDI)'!$AW$2,FALSE)</f>
        <v>8049.9060548145881</v>
      </c>
      <c r="L9085" s="112">
        <f>VLOOKUP($B9085,WB.UNEMP.2006,'WB (WDI)'!$AW$2,FALSE)</f>
        <v>13.569999694824199</v>
      </c>
    </row>
    <row r="9086" spans="1:12" x14ac:dyDescent="0.25">
      <c r="A9086" s="103">
        <v>2006</v>
      </c>
      <c r="B9086" s="104" t="s">
        <v>309</v>
      </c>
      <c r="C9086" s="105" t="s">
        <v>310</v>
      </c>
      <c r="D9086" s="105" t="s">
        <v>240</v>
      </c>
      <c r="E9086" s="87" t="e">
        <f t="shared" si="315"/>
        <v>#N/A</v>
      </c>
      <c r="F9086" s="69" t="e">
        <f t="shared" si="315"/>
        <v>#N/A</v>
      </c>
      <c r="G9086" s="69" t="e">
        <f t="shared" si="315"/>
        <v>#N/A</v>
      </c>
      <c r="H9086" s="69" t="e">
        <f t="shared" si="315"/>
        <v>#N/A</v>
      </c>
      <c r="I9086" s="69" t="e">
        <f t="shared" si="315"/>
        <v>#N/A</v>
      </c>
      <c r="J9086" s="70" t="e">
        <f t="shared" si="315"/>
        <v>#N/A</v>
      </c>
      <c r="K9086" s="118">
        <f>VLOOKUP(B9086,WB.GDP.2006,'WB (WDI)'!$AW$2,FALSE)</f>
        <v>8137.4556999678853</v>
      </c>
      <c r="L9086" s="112">
        <f>VLOOKUP($B9086,WB.UNEMP.2006,'WB (WDI)'!$AW$2,FALSE)</f>
        <v>8.7799997329711896</v>
      </c>
    </row>
    <row r="9087" spans="1:12" x14ac:dyDescent="0.25">
      <c r="A9087" s="103">
        <v>2006</v>
      </c>
      <c r="B9087" s="104" t="s">
        <v>311</v>
      </c>
      <c r="C9087" s="105" t="s">
        <v>312</v>
      </c>
      <c r="D9087" s="105" t="s">
        <v>240</v>
      </c>
      <c r="E9087" s="87">
        <f t="shared" si="315"/>
        <v>7.1844523232891619</v>
      </c>
      <c r="F9087" s="69">
        <f t="shared" si="315"/>
        <v>5.9214402477358155</v>
      </c>
      <c r="G9087" s="69">
        <f t="shared" si="315"/>
        <v>5.6882376166940292</v>
      </c>
      <c r="H9087" s="69">
        <f t="shared" si="315"/>
        <v>9.1427335537342991</v>
      </c>
      <c r="I9087" s="69">
        <f t="shared" si="315"/>
        <v>8.5405472593951739</v>
      </c>
      <c r="J9087" s="70">
        <f t="shared" si="315"/>
        <v>6.6293029388864921</v>
      </c>
      <c r="K9087" s="118">
        <f>VLOOKUP(B9087,WB.GDP.2006,'WB (WDI)'!$AW$2,FALSE)</f>
        <v>32559.288731109678</v>
      </c>
      <c r="L9087" s="112">
        <f>VLOOKUP($B9087,WB.UNEMP.2006,'WB (WDI)'!$AW$2,FALSE)</f>
        <v>10.710000038146999</v>
      </c>
    </row>
    <row r="9088" spans="1:12" x14ac:dyDescent="0.25">
      <c r="A9088" s="103">
        <v>2006</v>
      </c>
      <c r="B9088" s="104" t="s">
        <v>313</v>
      </c>
      <c r="C9088" s="105" t="s">
        <v>314</v>
      </c>
      <c r="D9088" s="105" t="s">
        <v>240</v>
      </c>
      <c r="E9088" s="87">
        <f t="shared" si="315"/>
        <v>7.1589144395734809</v>
      </c>
      <c r="F9088" s="69">
        <f t="shared" si="315"/>
        <v>6.1363712788229714</v>
      </c>
      <c r="G9088" s="69">
        <f t="shared" si="315"/>
        <v>4.8367288118192544</v>
      </c>
      <c r="H9088" s="69">
        <f t="shared" si="315"/>
        <v>8.9371235923978158</v>
      </c>
      <c r="I9088" s="69">
        <f t="shared" si="315"/>
        <v>8.0548943013953522</v>
      </c>
      <c r="J9088" s="70">
        <f t="shared" si="315"/>
        <v>7.8294542134320055</v>
      </c>
      <c r="K9088" s="118">
        <f>VLOOKUP(B9088,WB.GDP.2006,'WB (WDI)'!$AW$2,FALSE)</f>
        <v>11002.235108337585</v>
      </c>
      <c r="L9088" s="112">
        <f>VLOOKUP($B9088,WB.UNEMP.2006,'WB (WDI)'!$AW$2,FALSE)</f>
        <v>14</v>
      </c>
    </row>
    <row r="9089" spans="1:12" x14ac:dyDescent="0.25">
      <c r="A9089" s="103">
        <v>2006</v>
      </c>
      <c r="B9089" s="104" t="s">
        <v>315</v>
      </c>
      <c r="C9089" s="105" t="s">
        <v>316</v>
      </c>
      <c r="D9089" s="105" t="s">
        <v>240</v>
      </c>
      <c r="E9089" s="87">
        <f t="shared" si="315"/>
        <v>7.0470549443909478</v>
      </c>
      <c r="F9089" s="69">
        <f t="shared" si="315"/>
        <v>5.9373346253314132</v>
      </c>
      <c r="G9089" s="69">
        <f t="shared" si="315"/>
        <v>5.3835496909958991</v>
      </c>
      <c r="H9089" s="69">
        <f t="shared" si="315"/>
        <v>8.4361745822006675</v>
      </c>
      <c r="I9089" s="69">
        <f t="shared" si="315"/>
        <v>7.7396675360437452</v>
      </c>
      <c r="J9089" s="70">
        <f t="shared" si="315"/>
        <v>7.7385482873830105</v>
      </c>
      <c r="K9089" s="118">
        <f>VLOOKUP(B9089,WB.GDP.2006,'WB (WDI)'!$AW$2,FALSE)</f>
        <v>75224.318062052494</v>
      </c>
      <c r="L9089" s="112">
        <f>VLOOKUP($B9089,WB.UNEMP.2006,'WB (WDI)'!$AW$2,FALSE)</f>
        <v>1.29999995231628</v>
      </c>
    </row>
    <row r="9090" spans="1:12" x14ac:dyDescent="0.25">
      <c r="A9090" s="103">
        <v>2006</v>
      </c>
      <c r="B9090" s="104" t="s">
        <v>317</v>
      </c>
      <c r="C9090" s="105" t="s">
        <v>318</v>
      </c>
      <c r="D9090" s="105" t="s">
        <v>240</v>
      </c>
      <c r="E9090" s="87" t="e">
        <f t="shared" si="315"/>
        <v>#N/A</v>
      </c>
      <c r="F9090" s="69" t="e">
        <f t="shared" si="315"/>
        <v>#N/A</v>
      </c>
      <c r="G9090" s="69" t="e">
        <f t="shared" si="315"/>
        <v>#N/A</v>
      </c>
      <c r="H9090" s="69" t="e">
        <f t="shared" si="315"/>
        <v>#N/A</v>
      </c>
      <c r="I9090" s="69" t="e">
        <f t="shared" si="315"/>
        <v>#N/A</v>
      </c>
      <c r="J9090" s="70" t="e">
        <f t="shared" si="315"/>
        <v>#N/A</v>
      </c>
      <c r="K9090" s="118">
        <f>VLOOKUP(B9090,WB.GDP.2006,'WB (WDI)'!$AW$2,FALSE)</f>
        <v>14299.124374600806</v>
      </c>
      <c r="L9090" s="112">
        <f>VLOOKUP($B9090,WB.UNEMP.2006,'WB (WDI)'!$AW$2,FALSE)</f>
        <v>8.6199998855590803</v>
      </c>
    </row>
    <row r="9091" spans="1:12" x14ac:dyDescent="0.25">
      <c r="A9091" s="103">
        <v>2006</v>
      </c>
      <c r="B9091" s="104" t="s">
        <v>319</v>
      </c>
      <c r="C9091" s="105" t="s">
        <v>320</v>
      </c>
      <c r="D9091" s="105" t="s">
        <v>240</v>
      </c>
      <c r="E9091" s="87">
        <f t="shared" si="315"/>
        <v>6.9074608307528624</v>
      </c>
      <c r="F9091" s="69">
        <f t="shared" si="315"/>
        <v>4.8798130877687207</v>
      </c>
      <c r="G9091" s="69">
        <f t="shared" si="315"/>
        <v>4.7646343931656512</v>
      </c>
      <c r="H9091" s="69">
        <f t="shared" si="315"/>
        <v>8.7932035988785984</v>
      </c>
      <c r="I9091" s="69">
        <f t="shared" si="315"/>
        <v>7.9702981271681228</v>
      </c>
      <c r="J9091" s="70">
        <f t="shared" si="315"/>
        <v>8.12935494678322</v>
      </c>
      <c r="K9091" s="118">
        <f>VLOOKUP(B9091,WB.GDP.2006,'WB (WDI)'!$AW$2,FALSE)</f>
        <v>32723.863117857189</v>
      </c>
      <c r="L9091" s="112">
        <f>VLOOKUP($B9091,WB.UNEMP.2006,'WB (WDI)'!$AW$2,FALSE)</f>
        <v>3.9400000572204599</v>
      </c>
    </row>
    <row r="9092" spans="1:12" x14ac:dyDescent="0.25">
      <c r="A9092" s="103">
        <v>2006</v>
      </c>
      <c r="B9092" s="104" t="s">
        <v>321</v>
      </c>
      <c r="C9092" s="105" t="s">
        <v>322</v>
      </c>
      <c r="D9092" s="105" t="s">
        <v>240</v>
      </c>
      <c r="E9092" s="87" t="e">
        <f t="shared" ref="E9092:J9101" si="316">IF(ISNUMBER(VLOOKUP($B9092,EFW.2006,3,FALSE))=TRUE,VLOOKUP($B9092,EFW.2006,E$2,FALSE),NA())</f>
        <v>#N/A</v>
      </c>
      <c r="F9092" s="69" t="e">
        <f t="shared" si="316"/>
        <v>#N/A</v>
      </c>
      <c r="G9092" s="69" t="e">
        <f t="shared" si="316"/>
        <v>#N/A</v>
      </c>
      <c r="H9092" s="69" t="e">
        <f t="shared" si="316"/>
        <v>#N/A</v>
      </c>
      <c r="I9092" s="69" t="e">
        <f t="shared" si="316"/>
        <v>#N/A</v>
      </c>
      <c r="J9092" s="70" t="e">
        <f t="shared" si="316"/>
        <v>#N/A</v>
      </c>
      <c r="K9092" s="118">
        <f>VLOOKUP(B9092,WB.GDP.2006,'WB (WDI)'!$AW$2,FALSE)</f>
        <v>93655.698035940834</v>
      </c>
      <c r="L9092" s="112">
        <f>VLOOKUP($B9092,WB.UNEMP.2006,'WB (WDI)'!$AW$2,FALSE)</f>
        <v>0.87000000476837203</v>
      </c>
    </row>
    <row r="9093" spans="1:12" x14ac:dyDescent="0.25">
      <c r="A9093" s="103">
        <v>2006</v>
      </c>
      <c r="B9093" s="104" t="s">
        <v>323</v>
      </c>
      <c r="C9093" s="105" t="s">
        <v>324</v>
      </c>
      <c r="D9093" s="105" t="s">
        <v>240</v>
      </c>
      <c r="E9093" s="87" t="e">
        <f t="shared" si="316"/>
        <v>#N/A</v>
      </c>
      <c r="F9093" s="69" t="e">
        <f t="shared" si="316"/>
        <v>#N/A</v>
      </c>
      <c r="G9093" s="69" t="e">
        <f t="shared" si="316"/>
        <v>#N/A</v>
      </c>
      <c r="H9093" s="69" t="e">
        <f t="shared" si="316"/>
        <v>#N/A</v>
      </c>
      <c r="I9093" s="69" t="e">
        <f t="shared" si="316"/>
        <v>#N/A</v>
      </c>
      <c r="J9093" s="70" t="e">
        <f t="shared" si="316"/>
        <v>#N/A</v>
      </c>
      <c r="K9093" s="118">
        <f>VLOOKUP(B9093,WB.GDP.2006,'WB (WDI)'!$AW$2,FALSE)</f>
        <v>44276.898386572895</v>
      </c>
      <c r="L9093" s="112">
        <f>VLOOKUP($B9093,WB.UNEMP.2006,'WB (WDI)'!$AW$2,FALSE)</f>
        <v>6.25</v>
      </c>
    </row>
    <row r="9094" spans="1:12" x14ac:dyDescent="0.25">
      <c r="A9094" s="103">
        <v>2006</v>
      </c>
      <c r="B9094" s="104" t="s">
        <v>325</v>
      </c>
      <c r="C9094" s="105" t="s">
        <v>326</v>
      </c>
      <c r="D9094" s="105" t="s">
        <v>240</v>
      </c>
      <c r="E9094" s="87" t="e">
        <f t="shared" si="316"/>
        <v>#N/A</v>
      </c>
      <c r="F9094" s="69" t="e">
        <f t="shared" si="316"/>
        <v>#N/A</v>
      </c>
      <c r="G9094" s="69" t="e">
        <f t="shared" si="316"/>
        <v>#N/A</v>
      </c>
      <c r="H9094" s="69" t="e">
        <f t="shared" si="316"/>
        <v>#N/A</v>
      </c>
      <c r="I9094" s="69" t="e">
        <f t="shared" si="316"/>
        <v>#N/A</v>
      </c>
      <c r="J9094" s="70" t="e">
        <f t="shared" si="316"/>
        <v>#N/A</v>
      </c>
      <c r="K9094" s="118">
        <f>VLOOKUP(B9094,WB.GDP.2006,'WB (WDI)'!$AW$2,FALSE)</f>
        <v>4695.994726991019</v>
      </c>
      <c r="L9094" s="112">
        <f>VLOOKUP($B9094,WB.UNEMP.2006,'WB (WDI)'!$AW$2,FALSE)</f>
        <v>19.0100002288818</v>
      </c>
    </row>
    <row r="9095" spans="1:12" x14ac:dyDescent="0.25">
      <c r="A9095" s="103">
        <v>2006</v>
      </c>
      <c r="B9095" s="104" t="s">
        <v>327</v>
      </c>
      <c r="C9095" s="105" t="s">
        <v>328</v>
      </c>
      <c r="D9095" s="105" t="s">
        <v>240</v>
      </c>
      <c r="E9095" s="87">
        <f t="shared" si="316"/>
        <v>5.4409276684488859</v>
      </c>
      <c r="F9095" s="69">
        <f t="shared" si="316"/>
        <v>5.4741707492898231</v>
      </c>
      <c r="G9095" s="69">
        <f t="shared" si="316"/>
        <v>3.8185447062329709</v>
      </c>
      <c r="H9095" s="69">
        <f t="shared" si="316"/>
        <v>7.2579456779156999</v>
      </c>
      <c r="I9095" s="69">
        <f t="shared" si="316"/>
        <v>5.3232501253912634</v>
      </c>
      <c r="J9095" s="70">
        <f t="shared" si="316"/>
        <v>5.3307270834146729</v>
      </c>
      <c r="K9095" s="118" t="e">
        <f>VLOOKUP(B9095,WB.GDP.2006,'WB (WDI)'!$AW$2,FALSE)</f>
        <v>#N/A</v>
      </c>
      <c r="L9095" s="112">
        <f>VLOOKUP($B9095,WB.UNEMP.2006,'WB (WDI)'!$AW$2,FALSE)</f>
        <v>8.1700000762939506</v>
      </c>
    </row>
    <row r="9096" spans="1:12" x14ac:dyDescent="0.25">
      <c r="A9096" s="103">
        <v>2006</v>
      </c>
      <c r="B9096" s="104" t="s">
        <v>329</v>
      </c>
      <c r="C9096" s="105" t="s">
        <v>330</v>
      </c>
      <c r="D9096" s="105" t="s">
        <v>240</v>
      </c>
      <c r="E9096" s="87">
        <f t="shared" si="316"/>
        <v>6.3962824170643433</v>
      </c>
      <c r="F9096" s="69">
        <f t="shared" si="316"/>
        <v>7.8018748120663757</v>
      </c>
      <c r="G9096" s="69">
        <f t="shared" si="316"/>
        <v>6.0441189260142432</v>
      </c>
      <c r="H9096" s="69">
        <f t="shared" si="316"/>
        <v>5.4182469633620514</v>
      </c>
      <c r="I9096" s="69">
        <f t="shared" si="316"/>
        <v>7.0267112103509639</v>
      </c>
      <c r="J9096" s="70">
        <f t="shared" si="316"/>
        <v>5.6904601735280798</v>
      </c>
      <c r="K9096" s="118">
        <f>VLOOKUP(B9096,WB.GDP.2006,'WB (WDI)'!$AW$2,FALSE)</f>
        <v>19339.083801686989</v>
      </c>
      <c r="L9096" s="112">
        <f>VLOOKUP($B9096,WB.UNEMP.2006,'WB (WDI)'!$AW$2,FALSE)</f>
        <v>8.7200002670288104</v>
      </c>
    </row>
    <row r="9097" spans="1:12" x14ac:dyDescent="0.25">
      <c r="A9097" s="103">
        <v>2006</v>
      </c>
      <c r="B9097" s="104" t="s">
        <v>331</v>
      </c>
      <c r="C9097" s="105" t="s">
        <v>332</v>
      </c>
      <c r="D9097" s="105" t="s">
        <v>240</v>
      </c>
      <c r="E9097" s="87">
        <f t="shared" si="316"/>
        <v>7.3838610184502329</v>
      </c>
      <c r="F9097" s="69">
        <f t="shared" si="316"/>
        <v>7.1846852014159364</v>
      </c>
      <c r="G9097" s="69">
        <f t="shared" si="316"/>
        <v>5.4460450096755171</v>
      </c>
      <c r="H9097" s="69">
        <f t="shared" si="316"/>
        <v>8.1884047858659059</v>
      </c>
      <c r="I9097" s="69">
        <f t="shared" si="316"/>
        <v>8.4114790186400406</v>
      </c>
      <c r="J9097" s="70">
        <f t="shared" si="316"/>
        <v>7.6886910766537611</v>
      </c>
      <c r="K9097" s="118">
        <f>VLOOKUP(B9097,WB.GDP.2006,'WB (WDI)'!$AW$2,FALSE)</f>
        <v>86425.864606339441</v>
      </c>
      <c r="L9097" s="112">
        <f>VLOOKUP($B9097,WB.UNEMP.2006,'WB (WDI)'!$AW$2,FALSE)</f>
        <v>3.0599999427795401</v>
      </c>
    </row>
    <row r="9098" spans="1:12" x14ac:dyDescent="0.25">
      <c r="A9098" s="103">
        <v>2006</v>
      </c>
      <c r="B9098" s="104" t="s">
        <v>333</v>
      </c>
      <c r="C9098" s="105" t="s">
        <v>334</v>
      </c>
      <c r="D9098" s="105" t="s">
        <v>240</v>
      </c>
      <c r="E9098" s="87" t="e">
        <f t="shared" si="316"/>
        <v>#N/A</v>
      </c>
      <c r="F9098" s="69" t="e">
        <f t="shared" si="316"/>
        <v>#N/A</v>
      </c>
      <c r="G9098" s="69" t="e">
        <f t="shared" si="316"/>
        <v>#N/A</v>
      </c>
      <c r="H9098" s="69" t="e">
        <f t="shared" si="316"/>
        <v>#N/A</v>
      </c>
      <c r="I9098" s="69" t="e">
        <f t="shared" si="316"/>
        <v>#N/A</v>
      </c>
      <c r="J9098" s="70" t="e">
        <f t="shared" si="316"/>
        <v>#N/A</v>
      </c>
      <c r="K9098" s="118" t="e">
        <f>VLOOKUP(B9098,WB.GDP.2006,'WB (WDI)'!$AW$2,FALSE)</f>
        <v>#N/A</v>
      </c>
      <c r="L9098" s="112">
        <f>VLOOKUP($B9098,WB.UNEMP.2006,'WB (WDI)'!$AW$2,FALSE)</f>
        <v>12.1300001144409</v>
      </c>
    </row>
    <row r="9099" spans="1:12" x14ac:dyDescent="0.25">
      <c r="A9099" s="103">
        <v>2006</v>
      </c>
      <c r="B9099" s="104" t="s">
        <v>335</v>
      </c>
      <c r="C9099" s="105" t="s">
        <v>336</v>
      </c>
      <c r="D9099" s="105" t="s">
        <v>337</v>
      </c>
      <c r="E9099" s="87" t="e">
        <f t="shared" si="316"/>
        <v>#N/A</v>
      </c>
      <c r="F9099" s="69" t="e">
        <f t="shared" si="316"/>
        <v>#N/A</v>
      </c>
      <c r="G9099" s="69" t="e">
        <f t="shared" si="316"/>
        <v>#N/A</v>
      </c>
      <c r="H9099" s="69" t="e">
        <f t="shared" si="316"/>
        <v>#N/A</v>
      </c>
      <c r="I9099" s="69" t="e">
        <f t="shared" si="316"/>
        <v>#N/A</v>
      </c>
      <c r="J9099" s="70" t="e">
        <f t="shared" si="316"/>
        <v>#N/A</v>
      </c>
      <c r="K9099" s="118">
        <f>VLOOKUP(B9099,WB.GDP.2006,'WB (WDI)'!$AW$2,FALSE)</f>
        <v>13214.871580239958</v>
      </c>
      <c r="L9099" s="112">
        <f>VLOOKUP($B9099,WB.UNEMP.2006,'WB (WDI)'!$AW$2,FALSE)</f>
        <v>7.6999998092651403</v>
      </c>
    </row>
    <row r="9100" spans="1:12" x14ac:dyDescent="0.25">
      <c r="A9100" s="103">
        <v>2006</v>
      </c>
      <c r="B9100" s="104" t="s">
        <v>338</v>
      </c>
      <c r="C9100" s="105" t="s">
        <v>339</v>
      </c>
      <c r="D9100" s="105" t="s">
        <v>337</v>
      </c>
      <c r="E9100" s="87">
        <f t="shared" si="316"/>
        <v>7.4006506744432272</v>
      </c>
      <c r="F9100" s="69">
        <f t="shared" si="316"/>
        <v>7.1260425285969831</v>
      </c>
      <c r="G9100" s="69">
        <f t="shared" si="316"/>
        <v>5.6545975029891613</v>
      </c>
      <c r="H9100" s="69">
        <f t="shared" si="316"/>
        <v>8.760749582659475</v>
      </c>
      <c r="I9100" s="69">
        <f t="shared" si="316"/>
        <v>7.9639806454024198</v>
      </c>
      <c r="J9100" s="70">
        <f t="shared" si="316"/>
        <v>7.4978831125680969</v>
      </c>
      <c r="K9100" s="118">
        <f>VLOOKUP(B9100,WB.GDP.2006,'WB (WDI)'!$AW$2,FALSE)</f>
        <v>15498.7638009691</v>
      </c>
      <c r="L9100" s="112">
        <f>VLOOKUP($B9100,WB.UNEMP.2006,'WB (WDI)'!$AW$2,FALSE)</f>
        <v>8.9499998092651403</v>
      </c>
    </row>
    <row r="9101" spans="1:12" x14ac:dyDescent="0.25">
      <c r="A9101" s="103">
        <v>2006</v>
      </c>
      <c r="B9101" s="104" t="s">
        <v>340</v>
      </c>
      <c r="C9101" s="105" t="s">
        <v>341</v>
      </c>
      <c r="D9101" s="105" t="s">
        <v>337</v>
      </c>
      <c r="E9101" s="87">
        <f t="shared" si="316"/>
        <v>7.4366910056288287</v>
      </c>
      <c r="F9101" s="69">
        <f t="shared" si="316"/>
        <v>6.0271622362959718</v>
      </c>
      <c r="G9101" s="69">
        <f t="shared" si="316"/>
        <v>6.2707382088122232</v>
      </c>
      <c r="H9101" s="69">
        <f t="shared" si="316"/>
        <v>9.3026863593951195</v>
      </c>
      <c r="I9101" s="69">
        <f t="shared" si="316"/>
        <v>8.1037648848396469</v>
      </c>
      <c r="J9101" s="70">
        <f t="shared" si="316"/>
        <v>7.4791033388011838</v>
      </c>
      <c r="K9101" s="118">
        <f>VLOOKUP(B9101,WB.GDP.2006,'WB (WDI)'!$AW$2,FALSE)</f>
        <v>32456.121505347211</v>
      </c>
      <c r="L9101" s="112">
        <f>VLOOKUP($B9101,WB.UNEMP.2006,'WB (WDI)'!$AW$2,FALSE)</f>
        <v>7.1500000953674299</v>
      </c>
    </row>
    <row r="9102" spans="1:12" x14ac:dyDescent="0.25">
      <c r="A9102" s="103">
        <v>2006</v>
      </c>
      <c r="B9102" s="104" t="s">
        <v>342</v>
      </c>
      <c r="C9102" s="105" t="s">
        <v>343</v>
      </c>
      <c r="D9102" s="105" t="s">
        <v>337</v>
      </c>
      <c r="E9102" s="87">
        <f t="shared" ref="E9102:J9111" si="317">IF(ISNUMBER(VLOOKUP($B9102,EFW.2006,3,FALSE))=TRUE,VLOOKUP($B9102,EFW.2006,E$2,FALSE),NA())</f>
        <v>7.3827743600605782</v>
      </c>
      <c r="F9102" s="69">
        <f t="shared" si="317"/>
        <v>5.3479434469476121</v>
      </c>
      <c r="G9102" s="69">
        <f t="shared" si="317"/>
        <v>6.5785264550389355</v>
      </c>
      <c r="H9102" s="69">
        <f t="shared" si="317"/>
        <v>9.4769634749592697</v>
      </c>
      <c r="I9102" s="69">
        <f t="shared" si="317"/>
        <v>8.2050040784201812</v>
      </c>
      <c r="J9102" s="70">
        <f t="shared" si="317"/>
        <v>7.3054343449368924</v>
      </c>
      <c r="K9102" s="118">
        <f>VLOOKUP(B9102,WB.GDP.2006,'WB (WDI)'!$AW$2,FALSE)</f>
        <v>25458.086385651361</v>
      </c>
      <c r="L9102" s="112">
        <f>VLOOKUP($B9102,WB.UNEMP.2006,'WB (WDI)'!$AW$2,FALSE)</f>
        <v>7.4899997711181596</v>
      </c>
    </row>
    <row r="9103" spans="1:12" x14ac:dyDescent="0.25">
      <c r="A9103" s="103">
        <v>2006</v>
      </c>
      <c r="B9103" s="104" t="s">
        <v>344</v>
      </c>
      <c r="C9103" s="105" t="s">
        <v>345</v>
      </c>
      <c r="D9103" s="105" t="s">
        <v>337</v>
      </c>
      <c r="E9103" s="87">
        <f t="shared" si="317"/>
        <v>7.0373725301408543</v>
      </c>
      <c r="F9103" s="69">
        <f t="shared" si="317"/>
        <v>5.385942999578587</v>
      </c>
      <c r="G9103" s="69">
        <f t="shared" si="317"/>
        <v>6.3205624176550641</v>
      </c>
      <c r="H9103" s="69">
        <f t="shared" si="317"/>
        <v>9.3116635230189662</v>
      </c>
      <c r="I9103" s="69">
        <f t="shared" si="317"/>
        <v>7.1883718770334957</v>
      </c>
      <c r="J9103" s="70">
        <f t="shared" si="317"/>
        <v>6.9803218334181629</v>
      </c>
      <c r="K9103" s="118">
        <f>VLOOKUP(B9103,WB.GDP.2006,'WB (WDI)'!$AW$2,FALSE)</f>
        <v>20175.511517958628</v>
      </c>
      <c r="L9103" s="112">
        <f>VLOOKUP($B9103,WB.UNEMP.2006,'WB (WDI)'!$AW$2,FALSE)</f>
        <v>13.8400001525879</v>
      </c>
    </row>
    <row r="9104" spans="1:12" x14ac:dyDescent="0.25">
      <c r="A9104" s="103">
        <v>2006</v>
      </c>
      <c r="B9104" s="104" t="s">
        <v>346</v>
      </c>
      <c r="C9104" s="105" t="s">
        <v>347</v>
      </c>
      <c r="D9104" s="105" t="s">
        <v>337</v>
      </c>
      <c r="E9104" s="87">
        <f t="shared" si="317"/>
        <v>6.5529589790007874</v>
      </c>
      <c r="F9104" s="69">
        <f t="shared" si="317"/>
        <v>6.7842433129426238</v>
      </c>
      <c r="G9104" s="69">
        <f t="shared" si="317"/>
        <v>5.3976040520468827</v>
      </c>
      <c r="H9104" s="69">
        <f t="shared" si="317"/>
        <v>6.9702318523474078</v>
      </c>
      <c r="I9104" s="69">
        <f t="shared" si="317"/>
        <v>6.632957348425224</v>
      </c>
      <c r="J9104" s="70">
        <f t="shared" si="317"/>
        <v>6.9797583292417968</v>
      </c>
      <c r="K9104" s="118">
        <f>VLOOKUP(B9104,WB.GDP.2006,'WB (WDI)'!$AW$2,FALSE)</f>
        <v>7599.5247827672611</v>
      </c>
      <c r="L9104" s="112">
        <f>VLOOKUP($B9104,WB.UNEMP.2006,'WB (WDI)'!$AW$2,FALSE)</f>
        <v>7.3800001144409197</v>
      </c>
    </row>
    <row r="9105" spans="1:12" x14ac:dyDescent="0.25">
      <c r="A9105" s="103">
        <v>2006</v>
      </c>
      <c r="B9105" s="104" t="s">
        <v>348</v>
      </c>
      <c r="C9105" s="105" t="s">
        <v>349</v>
      </c>
      <c r="D9105" s="105" t="s">
        <v>337</v>
      </c>
      <c r="E9105" s="87">
        <f t="shared" si="317"/>
        <v>7.1381402321252683</v>
      </c>
      <c r="F9105" s="69">
        <f t="shared" si="317"/>
        <v>7.4512071880221313</v>
      </c>
      <c r="G9105" s="69">
        <f t="shared" si="317"/>
        <v>5.5105334429135979</v>
      </c>
      <c r="H9105" s="69">
        <f t="shared" si="317"/>
        <v>8.4818181182968679</v>
      </c>
      <c r="I9105" s="69">
        <f t="shared" si="317"/>
        <v>7.8718220437195292</v>
      </c>
      <c r="J9105" s="70">
        <f t="shared" si="317"/>
        <v>6.3753203676742141</v>
      </c>
      <c r="K9105" s="118">
        <f>VLOOKUP(B9105,WB.GDP.2006,'WB (WDI)'!$AW$2,FALSE)</f>
        <v>18282.948077200515</v>
      </c>
      <c r="L9105" s="112">
        <f>VLOOKUP($B9105,WB.UNEMP.2006,'WB (WDI)'!$AW$2,FALSE)</f>
        <v>7.2699999809265101</v>
      </c>
    </row>
    <row r="9106" spans="1:12" x14ac:dyDescent="0.25">
      <c r="A9106" s="103">
        <v>2006</v>
      </c>
      <c r="B9106" s="104" t="s">
        <v>350</v>
      </c>
      <c r="C9106" s="105" t="s">
        <v>351</v>
      </c>
      <c r="D9106" s="105" t="s">
        <v>337</v>
      </c>
      <c r="E9106" s="87">
        <f t="shared" si="317"/>
        <v>6.1051499290294995</v>
      </c>
      <c r="F9106" s="69">
        <f t="shared" si="317"/>
        <v>6.2986565400175127</v>
      </c>
      <c r="G9106" s="69">
        <f t="shared" si="317"/>
        <v>5.3983553229652212</v>
      </c>
      <c r="H9106" s="69">
        <f t="shared" si="317"/>
        <v>6.9445048025094582</v>
      </c>
      <c r="I9106" s="69">
        <f t="shared" si="317"/>
        <v>5.6307641231334333</v>
      </c>
      <c r="J9106" s="70">
        <f t="shared" si="317"/>
        <v>6.2534688565218772</v>
      </c>
      <c r="K9106" s="118">
        <f>VLOOKUP(B9106,WB.GDP.2006,'WB (WDI)'!$AW$2,FALSE)</f>
        <v>21824.211978748299</v>
      </c>
      <c r="L9106" s="112">
        <f>VLOOKUP($B9106,WB.UNEMP.2006,'WB (WDI)'!$AW$2,FALSE)</f>
        <v>7.0599999427795401</v>
      </c>
    </row>
    <row r="9107" spans="1:12" x14ac:dyDescent="0.25">
      <c r="A9107" s="103">
        <v>2006</v>
      </c>
      <c r="B9107" s="104" t="s">
        <v>352</v>
      </c>
      <c r="C9107" s="105" t="s">
        <v>353</v>
      </c>
      <c r="D9107" s="105" t="s">
        <v>337</v>
      </c>
      <c r="E9107" s="87">
        <f t="shared" si="317"/>
        <v>7.6441970573609099</v>
      </c>
      <c r="F9107" s="69">
        <f t="shared" si="317"/>
        <v>6.7974137324553272</v>
      </c>
      <c r="G9107" s="69">
        <f t="shared" si="317"/>
        <v>6.5745569839633236</v>
      </c>
      <c r="H9107" s="69">
        <f t="shared" si="317"/>
        <v>8.9469979851268153</v>
      </c>
      <c r="I9107" s="69">
        <f t="shared" si="317"/>
        <v>7.8436120016047601</v>
      </c>
      <c r="J9107" s="70">
        <f t="shared" si="317"/>
        <v>8.0584045836543243</v>
      </c>
      <c r="K9107" s="118">
        <f>VLOOKUP(B9107,WB.GDP.2006,'WB (WDI)'!$AW$2,FALSE)</f>
        <v>21845.488668956885</v>
      </c>
      <c r="L9107" s="112">
        <f>VLOOKUP($B9107,WB.UNEMP.2006,'WB (WDI)'!$AW$2,FALSE)</f>
        <v>13.3699998855591</v>
      </c>
    </row>
    <row r="9108" spans="1:12" x14ac:dyDescent="0.25">
      <c r="A9108" s="103">
        <v>2006</v>
      </c>
      <c r="B9108" s="104" t="s">
        <v>354</v>
      </c>
      <c r="C9108" s="105" t="s">
        <v>355</v>
      </c>
      <c r="D9108" s="105" t="s">
        <v>337</v>
      </c>
      <c r="E9108" s="87">
        <f t="shared" si="317"/>
        <v>5.9539608902670231</v>
      </c>
      <c r="F9108" s="69">
        <f t="shared" si="317"/>
        <v>6.7078534111184158</v>
      </c>
      <c r="G9108" s="69">
        <f t="shared" si="317"/>
        <v>5.2343730968353963</v>
      </c>
      <c r="H9108" s="69">
        <f t="shared" si="317"/>
        <v>5.3452760355268296</v>
      </c>
      <c r="I9108" s="69">
        <f t="shared" si="317"/>
        <v>5.9365432104448681</v>
      </c>
      <c r="J9108" s="70">
        <f t="shared" si="317"/>
        <v>6.5457586974096058</v>
      </c>
      <c r="K9108" s="118">
        <f>VLOOKUP(B9108,WB.GDP.2006,'WB (WDI)'!$AW$2,FALSE)</f>
        <v>11852.652364449101</v>
      </c>
      <c r="L9108" s="112">
        <f>VLOOKUP($B9108,WB.UNEMP.2006,'WB (WDI)'!$AW$2,FALSE)</f>
        <v>6.8099999427795401</v>
      </c>
    </row>
    <row r="9109" spans="1:12" x14ac:dyDescent="0.25">
      <c r="A9109" s="103">
        <v>2006</v>
      </c>
      <c r="B9109" s="104" t="s">
        <v>356</v>
      </c>
      <c r="C9109" s="105" t="s">
        <v>357</v>
      </c>
      <c r="D9109" s="105" t="s">
        <v>337</v>
      </c>
      <c r="E9109" s="87" t="e">
        <f t="shared" si="317"/>
        <v>#N/A</v>
      </c>
      <c r="F9109" s="69" t="e">
        <f t="shared" si="317"/>
        <v>#N/A</v>
      </c>
      <c r="G9109" s="69" t="e">
        <f t="shared" si="317"/>
        <v>#N/A</v>
      </c>
      <c r="H9109" s="69" t="e">
        <f t="shared" si="317"/>
        <v>#N/A</v>
      </c>
      <c r="I9109" s="69" t="e">
        <f t="shared" si="317"/>
        <v>#N/A</v>
      </c>
      <c r="J9109" s="70" t="e">
        <f t="shared" si="317"/>
        <v>#N/A</v>
      </c>
      <c r="K9109" s="118" t="e">
        <f>VLOOKUP(B9109,WB.GDP.2006,'WB (WDI)'!$AW$2,FALSE)</f>
        <v>#N/A</v>
      </c>
      <c r="L9109" s="112" t="e">
        <f>VLOOKUP($B9109,WB.UNEMP.2006,'WB (WDI)'!$AW$2,FALSE)</f>
        <v>#N/A</v>
      </c>
    </row>
    <row r="9110" spans="1:12" x14ac:dyDescent="0.25">
      <c r="A9110" s="103">
        <v>2006</v>
      </c>
      <c r="B9110" s="104" t="s">
        <v>358</v>
      </c>
      <c r="C9110" s="105" t="s">
        <v>359</v>
      </c>
      <c r="D9110" s="105" t="s">
        <v>337</v>
      </c>
      <c r="E9110" s="87">
        <f t="shared" si="317"/>
        <v>7.9951086948487129</v>
      </c>
      <c r="F9110" s="69">
        <f t="shared" si="317"/>
        <v>4.8695377080642146</v>
      </c>
      <c r="G9110" s="69">
        <f t="shared" si="317"/>
        <v>8.4744116959725506</v>
      </c>
      <c r="H9110" s="69">
        <f t="shared" si="317"/>
        <v>9.3563209235947866</v>
      </c>
      <c r="I9110" s="69">
        <f t="shared" si="317"/>
        <v>8.6876449226740959</v>
      </c>
      <c r="J9110" s="70">
        <f t="shared" si="317"/>
        <v>8.5876282239379211</v>
      </c>
      <c r="K9110" s="118">
        <f>VLOOKUP(B9110,WB.GDP.2006,'WB (WDI)'!$AW$2,FALSE)</f>
        <v>53492.55928526802</v>
      </c>
      <c r="L9110" s="112">
        <f>VLOOKUP($B9110,WB.UNEMP.2006,'WB (WDI)'!$AW$2,FALSE)</f>
        <v>3.9000000953674299</v>
      </c>
    </row>
    <row r="9111" spans="1:12" x14ac:dyDescent="0.25">
      <c r="A9111" s="103">
        <v>2006</v>
      </c>
      <c r="B9111" s="104" t="s">
        <v>360</v>
      </c>
      <c r="C9111" s="105" t="s">
        <v>361</v>
      </c>
      <c r="D9111" s="105" t="s">
        <v>337</v>
      </c>
      <c r="E9111" s="87">
        <f t="shared" si="317"/>
        <v>8.0457864756355182</v>
      </c>
      <c r="F9111" s="69">
        <f t="shared" si="317"/>
        <v>7.382075566364688</v>
      </c>
      <c r="G9111" s="69">
        <f t="shared" si="317"/>
        <v>7.0093149830767398</v>
      </c>
      <c r="H9111" s="69">
        <f t="shared" si="317"/>
        <v>9.3225744556654977</v>
      </c>
      <c r="I9111" s="69">
        <f t="shared" si="317"/>
        <v>8.6336109498464424</v>
      </c>
      <c r="J9111" s="70">
        <f t="shared" si="317"/>
        <v>7.8813564232242177</v>
      </c>
      <c r="K9111" s="118">
        <f>VLOOKUP(B9111,WB.GDP.2006,'WB (WDI)'!$AW$2,FALSE)</f>
        <v>28881.648772549386</v>
      </c>
      <c r="L9111" s="112">
        <f>VLOOKUP($B9111,WB.UNEMP.2006,'WB (WDI)'!$AW$2,FALSE)</f>
        <v>5.9200000762939498</v>
      </c>
    </row>
    <row r="9112" spans="1:12" x14ac:dyDescent="0.25">
      <c r="A9112" s="103">
        <v>2006</v>
      </c>
      <c r="B9112" s="104" t="s">
        <v>362</v>
      </c>
      <c r="C9112" s="105" t="s">
        <v>363</v>
      </c>
      <c r="D9112" s="105" t="s">
        <v>337</v>
      </c>
      <c r="E9112" s="87" t="e">
        <f t="shared" ref="E9112:J9121" si="318">IF(ISNUMBER(VLOOKUP($B9112,EFW.2006,3,FALSE))=TRUE,VLOOKUP($B9112,EFW.2006,E$2,FALSE),NA())</f>
        <v>#N/A</v>
      </c>
      <c r="F9112" s="69" t="e">
        <f t="shared" si="318"/>
        <v>#N/A</v>
      </c>
      <c r="G9112" s="69" t="e">
        <f t="shared" si="318"/>
        <v>#N/A</v>
      </c>
      <c r="H9112" s="69" t="e">
        <f t="shared" si="318"/>
        <v>#N/A</v>
      </c>
      <c r="I9112" s="69" t="e">
        <f t="shared" si="318"/>
        <v>#N/A</v>
      </c>
      <c r="J9112" s="70" t="e">
        <f t="shared" si="318"/>
        <v>#N/A</v>
      </c>
      <c r="K9112" s="118" t="e">
        <f>VLOOKUP(B9112,WB.GDP.2006,'WB (WDI)'!$AW$2,FALSE)</f>
        <v>#N/A</v>
      </c>
      <c r="L9112" s="112" t="e">
        <f>VLOOKUP($B9112,WB.UNEMP.2006,'WB (WDI)'!$AW$2,FALSE)</f>
        <v>#N/A</v>
      </c>
    </row>
    <row r="9113" spans="1:12" x14ac:dyDescent="0.25">
      <c r="A9113" s="103">
        <v>2006</v>
      </c>
      <c r="B9113" s="104" t="s">
        <v>364</v>
      </c>
      <c r="C9113" s="105" t="s">
        <v>365</v>
      </c>
      <c r="D9113" s="105" t="s">
        <v>337</v>
      </c>
      <c r="E9113" s="87">
        <f t="shared" si="318"/>
        <v>7.851352272693978</v>
      </c>
      <c r="F9113" s="69">
        <f t="shared" si="318"/>
        <v>5.4279843856405083</v>
      </c>
      <c r="G9113" s="69">
        <f t="shared" si="318"/>
        <v>8.3925765706174698</v>
      </c>
      <c r="H9113" s="69">
        <f t="shared" si="318"/>
        <v>9.5249587639528634</v>
      </c>
      <c r="I9113" s="69">
        <f t="shared" si="318"/>
        <v>8.3621792926157887</v>
      </c>
      <c r="J9113" s="70">
        <f t="shared" si="318"/>
        <v>7.5490623506432621</v>
      </c>
      <c r="K9113" s="118">
        <f>VLOOKUP(B9113,WB.GDP.2006,'WB (WDI)'!$AW$2,FALSE)</f>
        <v>46449.683626840109</v>
      </c>
      <c r="L9113" s="112">
        <f>VLOOKUP($B9113,WB.UNEMP.2006,'WB (WDI)'!$AW$2,FALSE)</f>
        <v>7.7199997901916504</v>
      </c>
    </row>
    <row r="9114" spans="1:12" x14ac:dyDescent="0.25">
      <c r="A9114" s="103">
        <v>2006</v>
      </c>
      <c r="B9114" s="104" t="s">
        <v>366</v>
      </c>
      <c r="C9114" s="105" t="s">
        <v>367</v>
      </c>
      <c r="D9114" s="105" t="s">
        <v>337</v>
      </c>
      <c r="E9114" s="87" t="e">
        <f t="shared" si="318"/>
        <v>#N/A</v>
      </c>
      <c r="F9114" s="69" t="e">
        <f t="shared" si="318"/>
        <v>#N/A</v>
      </c>
      <c r="G9114" s="69" t="e">
        <f t="shared" si="318"/>
        <v>#N/A</v>
      </c>
      <c r="H9114" s="69" t="e">
        <f t="shared" si="318"/>
        <v>#N/A</v>
      </c>
      <c r="I9114" s="69" t="e">
        <f t="shared" si="318"/>
        <v>#N/A</v>
      </c>
      <c r="J9114" s="70" t="e">
        <f t="shared" si="318"/>
        <v>#N/A</v>
      </c>
      <c r="K9114" s="118" t="e">
        <f>VLOOKUP(B9114,WB.GDP.2006,'WB (WDI)'!$AW$2,FALSE)</f>
        <v>#N/A</v>
      </c>
      <c r="L9114" s="112" t="e">
        <f>VLOOKUP($B9114,WB.UNEMP.2006,'WB (WDI)'!$AW$2,FALSE)</f>
        <v>#N/A</v>
      </c>
    </row>
    <row r="9115" spans="1:12" x14ac:dyDescent="0.25">
      <c r="A9115" s="103">
        <v>2006</v>
      </c>
      <c r="B9115" s="104" t="s">
        <v>368</v>
      </c>
      <c r="C9115" s="105" t="s">
        <v>369</v>
      </c>
      <c r="D9115" s="105" t="s">
        <v>337</v>
      </c>
      <c r="E9115" s="87">
        <f t="shared" si="318"/>
        <v>7.9760639275138674</v>
      </c>
      <c r="F9115" s="69">
        <f t="shared" si="318"/>
        <v>7.3156994046686608</v>
      </c>
      <c r="G9115" s="69">
        <f t="shared" si="318"/>
        <v>8.0449195662340927</v>
      </c>
      <c r="H9115" s="69">
        <f t="shared" si="318"/>
        <v>8.6175310648319492</v>
      </c>
      <c r="I9115" s="69">
        <f t="shared" si="318"/>
        <v>7.2199434058626419</v>
      </c>
      <c r="J9115" s="70">
        <f t="shared" si="318"/>
        <v>8.6822261959719942</v>
      </c>
      <c r="K9115" s="118">
        <f>VLOOKUP(B9115,WB.GDP.2006,'WB (WDI)'!$AW$2,FALSE)</f>
        <v>48575.67256059996</v>
      </c>
      <c r="L9115" s="112">
        <f>VLOOKUP($B9115,WB.UNEMP.2006,'WB (WDI)'!$AW$2,FALSE)</f>
        <v>2.8299999237060498</v>
      </c>
    </row>
    <row r="9116" spans="1:12" x14ac:dyDescent="0.25">
      <c r="A9116" s="103">
        <v>2006</v>
      </c>
      <c r="B9116" s="104" t="s">
        <v>370</v>
      </c>
      <c r="C9116" s="105" t="s">
        <v>371</v>
      </c>
      <c r="D9116" s="105" t="s">
        <v>337</v>
      </c>
      <c r="E9116" s="87">
        <f t="shared" si="318"/>
        <v>8.1546903370167794</v>
      </c>
      <c r="F9116" s="69">
        <f t="shared" si="318"/>
        <v>6.7761369506014173</v>
      </c>
      <c r="G9116" s="69">
        <f t="shared" si="318"/>
        <v>7.5725152560100568</v>
      </c>
      <c r="H9116" s="69">
        <f t="shared" si="318"/>
        <v>9.5206313394850923</v>
      </c>
      <c r="I9116" s="69">
        <f t="shared" si="318"/>
        <v>8.8465966034382202</v>
      </c>
      <c r="J9116" s="70">
        <f t="shared" si="318"/>
        <v>8.057571535549112</v>
      </c>
      <c r="K9116" s="118">
        <f>VLOOKUP(B9116,WB.GDP.2006,'WB (WDI)'!$AW$2,FALSE)</f>
        <v>58156.944286621219</v>
      </c>
      <c r="L9116" s="112">
        <f>VLOOKUP($B9116,WB.UNEMP.2006,'WB (WDI)'!$AW$2,FALSE)</f>
        <v>4.4200000762939498</v>
      </c>
    </row>
    <row r="9117" spans="1:12" x14ac:dyDescent="0.25">
      <c r="A9117" s="103">
        <v>2006</v>
      </c>
      <c r="B9117" s="104" t="s">
        <v>372</v>
      </c>
      <c r="C9117" s="105" t="s">
        <v>373</v>
      </c>
      <c r="D9117" s="105" t="s">
        <v>337</v>
      </c>
      <c r="E9117" s="87" t="e">
        <f t="shared" si="318"/>
        <v>#N/A</v>
      </c>
      <c r="F9117" s="69" t="e">
        <f t="shared" si="318"/>
        <v>#N/A</v>
      </c>
      <c r="G9117" s="69" t="e">
        <f t="shared" si="318"/>
        <v>#N/A</v>
      </c>
      <c r="H9117" s="69" t="e">
        <f t="shared" si="318"/>
        <v>#N/A</v>
      </c>
      <c r="I9117" s="69" t="e">
        <f t="shared" si="318"/>
        <v>#N/A</v>
      </c>
      <c r="J9117" s="70" t="e">
        <f t="shared" si="318"/>
        <v>#N/A</v>
      </c>
      <c r="K9117" s="118" t="e">
        <f>VLOOKUP(B9117,WB.GDP.2006,'WB (WDI)'!$AW$2,FALSE)</f>
        <v>#N/A</v>
      </c>
      <c r="L9117" s="112" t="e">
        <f>VLOOKUP($B9117,WB.UNEMP.2006,'WB (WDI)'!$AW$2,FALSE)</f>
        <v>#N/A</v>
      </c>
    </row>
    <row r="9118" spans="1:12" x14ac:dyDescent="0.25">
      <c r="A9118" s="103">
        <v>2006</v>
      </c>
      <c r="B9118" s="104" t="s">
        <v>374</v>
      </c>
      <c r="C9118" s="105" t="s">
        <v>375</v>
      </c>
      <c r="D9118" s="105" t="s">
        <v>337</v>
      </c>
      <c r="E9118" s="87" t="e">
        <f t="shared" si="318"/>
        <v>#N/A</v>
      </c>
      <c r="F9118" s="69" t="e">
        <f t="shared" si="318"/>
        <v>#N/A</v>
      </c>
      <c r="G9118" s="69" t="e">
        <f t="shared" si="318"/>
        <v>#N/A</v>
      </c>
      <c r="H9118" s="69" t="e">
        <f t="shared" si="318"/>
        <v>#N/A</v>
      </c>
      <c r="I9118" s="69" t="e">
        <f t="shared" si="318"/>
        <v>#N/A</v>
      </c>
      <c r="J9118" s="70" t="e">
        <f t="shared" si="318"/>
        <v>#N/A</v>
      </c>
      <c r="K9118" s="118" t="e">
        <f>VLOOKUP(B9118,WB.GDP.2006,'WB (WDI)'!$AW$2,FALSE)</f>
        <v>#N/A</v>
      </c>
      <c r="L9118" s="112" t="e">
        <f>VLOOKUP($B9118,WB.UNEMP.2006,'WB (WDI)'!$AW$2,FALSE)</f>
        <v>#N/A</v>
      </c>
    </row>
    <row r="9119" spans="1:12" x14ac:dyDescent="0.25">
      <c r="A9119" s="103">
        <v>2006</v>
      </c>
      <c r="B9119" s="104" t="s">
        <v>376</v>
      </c>
      <c r="C9119" s="105" t="s">
        <v>377</v>
      </c>
      <c r="D9119" s="105" t="s">
        <v>337</v>
      </c>
      <c r="E9119" s="87">
        <f t="shared" si="318"/>
        <v>7.8998933127744806</v>
      </c>
      <c r="F9119" s="69">
        <f t="shared" si="318"/>
        <v>7.7704195168840808</v>
      </c>
      <c r="G9119" s="69">
        <f t="shared" si="318"/>
        <v>6.8391146028731491</v>
      </c>
      <c r="H9119" s="69">
        <f t="shared" si="318"/>
        <v>8.7087469834197861</v>
      </c>
      <c r="I9119" s="69">
        <f t="shared" si="318"/>
        <v>8.3178103794406297</v>
      </c>
      <c r="J9119" s="70">
        <f t="shared" si="318"/>
        <v>7.8633750812547563</v>
      </c>
      <c r="K9119" s="118">
        <f>VLOOKUP(B9119,WB.GDP.2006,'WB (WDI)'!$AW$2,FALSE)</f>
        <v>22875.16469212317</v>
      </c>
      <c r="L9119" s="112">
        <f>VLOOKUP($B9119,WB.UNEMP.2006,'WB (WDI)'!$AW$2,FALSE)</f>
        <v>7.0300002098083496</v>
      </c>
    </row>
    <row r="9120" spans="1:12" x14ac:dyDescent="0.25">
      <c r="A9120" s="103">
        <v>2006</v>
      </c>
      <c r="B9120" s="104" t="s">
        <v>378</v>
      </c>
      <c r="C9120" s="105" t="s">
        <v>379</v>
      </c>
      <c r="D9120" s="105" t="s">
        <v>337</v>
      </c>
      <c r="E9120" s="87">
        <f t="shared" si="318"/>
        <v>7.6694422427043731</v>
      </c>
      <c r="F9120" s="69">
        <f t="shared" si="318"/>
        <v>7.0415388140425437</v>
      </c>
      <c r="G9120" s="69">
        <f t="shared" si="318"/>
        <v>6.8760956866610119</v>
      </c>
      <c r="H9120" s="69">
        <f t="shared" si="318"/>
        <v>8.7753514906431285</v>
      </c>
      <c r="I9120" s="69">
        <f t="shared" si="318"/>
        <v>8.2855609891371458</v>
      </c>
      <c r="J9120" s="70">
        <f t="shared" si="318"/>
        <v>7.3686642330380367</v>
      </c>
      <c r="K9120" s="118">
        <f>VLOOKUP(B9120,WB.GDP.2006,'WB (WDI)'!$AW$2,FALSE)</f>
        <v>23051.412104177885</v>
      </c>
      <c r="L9120" s="112">
        <f>VLOOKUP($B9120,WB.UNEMP.2006,'WB (WDI)'!$AW$2,FALSE)</f>
        <v>5.7800002098083496</v>
      </c>
    </row>
    <row r="9121" spans="1:12" x14ac:dyDescent="0.25">
      <c r="A9121" s="103">
        <v>2006</v>
      </c>
      <c r="B9121" s="104" t="s">
        <v>380</v>
      </c>
      <c r="C9121" s="105" t="s">
        <v>381</v>
      </c>
      <c r="D9121" s="105" t="s">
        <v>337</v>
      </c>
      <c r="E9121" s="87">
        <f t="shared" si="318"/>
        <v>7.6014242094106779</v>
      </c>
      <c r="F9121" s="69">
        <f t="shared" si="318"/>
        <v>5.8529063508435097</v>
      </c>
      <c r="G9121" s="69">
        <f t="shared" si="318"/>
        <v>8.2309721180583235</v>
      </c>
      <c r="H9121" s="69">
        <f t="shared" si="318"/>
        <v>9.0315694845241872</v>
      </c>
      <c r="I9121" s="69">
        <f t="shared" si="318"/>
        <v>7.6706563823997094</v>
      </c>
      <c r="J9121" s="70">
        <f t="shared" si="318"/>
        <v>7.2210167112276551</v>
      </c>
      <c r="K9121" s="118">
        <f>VLOOKUP(B9121,WB.GDP.2006,'WB (WDI)'!$AW$2,FALSE)</f>
        <v>63047.640736751593</v>
      </c>
      <c r="L9121" s="112">
        <f>VLOOKUP($B9121,WB.UNEMP.2006,'WB (WDI)'!$AW$2,FALSE)</f>
        <v>3.4000000953674299</v>
      </c>
    </row>
    <row r="9122" spans="1:12" x14ac:dyDescent="0.25">
      <c r="A9122" s="103">
        <v>2006</v>
      </c>
      <c r="B9122" s="104"/>
      <c r="C9122" s="105" t="s">
        <v>382</v>
      </c>
      <c r="D9122" s="105" t="s">
        <v>337</v>
      </c>
      <c r="E9122" s="87" t="e">
        <f t="shared" ref="E9122:J9131" si="319">IF(ISNUMBER(VLOOKUP($B9122,EFW.2006,3,FALSE))=TRUE,VLOOKUP($B9122,EFW.2006,E$2,FALSE),NA())</f>
        <v>#N/A</v>
      </c>
      <c r="F9122" s="69" t="e">
        <f t="shared" si="319"/>
        <v>#N/A</v>
      </c>
      <c r="G9122" s="69" t="e">
        <f t="shared" si="319"/>
        <v>#N/A</v>
      </c>
      <c r="H9122" s="69" t="e">
        <f t="shared" si="319"/>
        <v>#N/A</v>
      </c>
      <c r="I9122" s="69" t="e">
        <f t="shared" si="319"/>
        <v>#N/A</v>
      </c>
      <c r="J9122" s="70" t="e">
        <f t="shared" si="319"/>
        <v>#N/A</v>
      </c>
      <c r="K9122" s="118" t="e">
        <f>VLOOKUP(B9122,WB.GDP.2006,'WB (WDI)'!$AW$2,FALSE)</f>
        <v>#N/A</v>
      </c>
      <c r="L9122" s="112" t="e">
        <f>VLOOKUP($B9122,WB.UNEMP.2006,'WB (WDI)'!$AW$2,FALSE)</f>
        <v>#N/A</v>
      </c>
    </row>
    <row r="9123" spans="1:12" x14ac:dyDescent="0.25">
      <c r="A9123" s="103">
        <v>2006</v>
      </c>
      <c r="B9123" s="104" t="s">
        <v>383</v>
      </c>
      <c r="C9123" s="105" t="s">
        <v>384</v>
      </c>
      <c r="D9123" s="105" t="s">
        <v>337</v>
      </c>
      <c r="E9123" s="87" t="e">
        <f t="shared" si="319"/>
        <v>#N/A</v>
      </c>
      <c r="F9123" s="69" t="e">
        <f t="shared" si="319"/>
        <v>#N/A</v>
      </c>
      <c r="G9123" s="69" t="e">
        <f t="shared" si="319"/>
        <v>#N/A</v>
      </c>
      <c r="H9123" s="69" t="e">
        <f t="shared" si="319"/>
        <v>#N/A</v>
      </c>
      <c r="I9123" s="69" t="e">
        <f t="shared" si="319"/>
        <v>#N/A</v>
      </c>
      <c r="J9123" s="70" t="e">
        <f t="shared" si="319"/>
        <v>#N/A</v>
      </c>
      <c r="K9123" s="118" t="e">
        <f>VLOOKUP(B9123,WB.GDP.2006,'WB (WDI)'!$AW$2,FALSE)</f>
        <v>#N/A</v>
      </c>
      <c r="L9123" s="112" t="e">
        <f>VLOOKUP($B9123,WB.UNEMP.2006,'WB (WDI)'!$AW$2,FALSE)</f>
        <v>#N/A</v>
      </c>
    </row>
    <row r="9124" spans="1:12" x14ac:dyDescent="0.25">
      <c r="A9124" s="103">
        <v>2006</v>
      </c>
      <c r="B9124" s="104" t="s">
        <v>385</v>
      </c>
      <c r="C9124" s="105" t="s">
        <v>386</v>
      </c>
      <c r="D9124" s="105" t="s">
        <v>337</v>
      </c>
      <c r="E9124" s="87">
        <f t="shared" si="319"/>
        <v>7.6472752575948348</v>
      </c>
      <c r="F9124" s="69">
        <f t="shared" si="319"/>
        <v>4.9088474724294704</v>
      </c>
      <c r="G9124" s="69">
        <f t="shared" si="319"/>
        <v>7.900569768219591</v>
      </c>
      <c r="H9124" s="69">
        <f t="shared" si="319"/>
        <v>9.6108007333922068</v>
      </c>
      <c r="I9124" s="69">
        <f t="shared" si="319"/>
        <v>8.394821141072029</v>
      </c>
      <c r="J9124" s="70">
        <f t="shared" si="319"/>
        <v>7.421337172860877</v>
      </c>
      <c r="K9124" s="118">
        <f>VLOOKUP(B9124,WB.GDP.2006,'WB (WDI)'!$AW$2,FALSE)</f>
        <v>47443.327400486269</v>
      </c>
      <c r="L9124" s="112">
        <f>VLOOKUP($B9124,WB.UNEMP.2006,'WB (WDI)'!$AW$2,FALSE)</f>
        <v>7.0700001716613796</v>
      </c>
    </row>
    <row r="9125" spans="1:12" x14ac:dyDescent="0.25">
      <c r="A9125" s="103">
        <v>2006</v>
      </c>
      <c r="B9125" s="104" t="s">
        <v>387</v>
      </c>
      <c r="C9125" s="105" t="s">
        <v>648</v>
      </c>
      <c r="D9125" s="105" t="s">
        <v>337</v>
      </c>
      <c r="E9125" s="87">
        <f t="shared" si="319"/>
        <v>8.3080011805653484</v>
      </c>
      <c r="F9125" s="69">
        <f t="shared" si="319"/>
        <v>6.9144596951423285</v>
      </c>
      <c r="G9125" s="69">
        <f t="shared" si="319"/>
        <v>7.8399579180693539</v>
      </c>
      <c r="H9125" s="69">
        <f t="shared" si="319"/>
        <v>9.3952092369360596</v>
      </c>
      <c r="I9125" s="69">
        <f t="shared" si="319"/>
        <v>8.8719181939411023</v>
      </c>
      <c r="J9125" s="70">
        <f t="shared" si="319"/>
        <v>8.5184608587379014</v>
      </c>
      <c r="K9125" s="118">
        <f>VLOOKUP(B9125,WB.GDP.2006,'WB (WDI)'!$AW$2,FALSE)</f>
        <v>43591.203026804164</v>
      </c>
      <c r="L9125" s="112">
        <f>VLOOKUP($B9125,WB.UNEMP.2006,'WB (WDI)'!$AW$2,FALSE)</f>
        <v>5.3499999046325701</v>
      </c>
    </row>
    <row r="9126" spans="1:12" x14ac:dyDescent="0.25">
      <c r="A9126" s="103">
        <v>2006</v>
      </c>
      <c r="B9126" s="104" t="s">
        <v>388</v>
      </c>
      <c r="C9126" s="105" t="s">
        <v>389</v>
      </c>
      <c r="D9126" s="105" t="s">
        <v>337</v>
      </c>
      <c r="E9126" s="87">
        <f t="shared" si="319"/>
        <v>7.2824654971235274</v>
      </c>
      <c r="F9126" s="69">
        <f t="shared" si="319"/>
        <v>8.4799371315638563</v>
      </c>
      <c r="G9126" s="69">
        <f t="shared" si="319"/>
        <v>5.3289856758415368</v>
      </c>
      <c r="H9126" s="69">
        <f t="shared" si="319"/>
        <v>9.572622662694128</v>
      </c>
      <c r="I9126" s="69">
        <f t="shared" si="319"/>
        <v>6.4244379948970591</v>
      </c>
      <c r="J9126" s="70">
        <f t="shared" si="319"/>
        <v>6.6063440206210595</v>
      </c>
      <c r="K9126" s="118">
        <f>VLOOKUP(B9126,WB.GDP.2006,'WB (WDI)'!$AW$2,FALSE)</f>
        <v>8596.5570188250731</v>
      </c>
      <c r="L9126" s="112">
        <f>VLOOKUP($B9126,WB.UNEMP.2006,'WB (WDI)'!$AW$2,FALSE)</f>
        <v>16.170000076293899</v>
      </c>
    </row>
    <row r="9127" spans="1:12" x14ac:dyDescent="0.25">
      <c r="A9127" s="103">
        <v>2006</v>
      </c>
      <c r="B9127" s="104" t="s">
        <v>390</v>
      </c>
      <c r="C9127" s="105" t="s">
        <v>391</v>
      </c>
      <c r="D9127" s="105" t="s">
        <v>337</v>
      </c>
      <c r="E9127" s="87" t="e">
        <f t="shared" si="319"/>
        <v>#N/A</v>
      </c>
      <c r="F9127" s="69" t="e">
        <f t="shared" si="319"/>
        <v>#N/A</v>
      </c>
      <c r="G9127" s="69" t="e">
        <f t="shared" si="319"/>
        <v>#N/A</v>
      </c>
      <c r="H9127" s="69" t="e">
        <f t="shared" si="319"/>
        <v>#N/A</v>
      </c>
      <c r="I9127" s="69" t="e">
        <f t="shared" si="319"/>
        <v>#N/A</v>
      </c>
      <c r="J9127" s="70" t="e">
        <f t="shared" si="319"/>
        <v>#N/A</v>
      </c>
      <c r="K9127" s="118" t="e">
        <f>VLOOKUP(B9127,WB.GDP.2006,'WB (WDI)'!$AW$2,FALSE)</f>
        <v>#N/A</v>
      </c>
      <c r="L9127" s="112" t="e">
        <f>VLOOKUP($B9127,WB.UNEMP.2006,'WB (WDI)'!$AW$2,FALSE)</f>
        <v>#N/A</v>
      </c>
    </row>
    <row r="9128" spans="1:12" x14ac:dyDescent="0.25">
      <c r="A9128" s="103">
        <v>2006</v>
      </c>
      <c r="B9128" s="104" t="s">
        <v>392</v>
      </c>
      <c r="C9128" s="105" t="s">
        <v>393</v>
      </c>
      <c r="D9128" s="105" t="s">
        <v>337</v>
      </c>
      <c r="E9128" s="87">
        <f t="shared" si="319"/>
        <v>6.5938425354315386</v>
      </c>
      <c r="F9128" s="69">
        <f t="shared" si="319"/>
        <v>5.8274113889801269</v>
      </c>
      <c r="G9128" s="69">
        <f t="shared" si="319"/>
        <v>4.5355794189242813</v>
      </c>
      <c r="H9128" s="69">
        <f t="shared" si="319"/>
        <v>8.0057118965790295</v>
      </c>
      <c r="I9128" s="69">
        <f t="shared" si="319"/>
        <v>7.5507951825803374</v>
      </c>
      <c r="J9128" s="70">
        <f t="shared" si="319"/>
        <v>7.0497147900939181</v>
      </c>
      <c r="K9128" s="118">
        <f>VLOOKUP(B9128,WB.GDP.2006,'WB (WDI)'!$AW$2,FALSE)</f>
        <v>9888.4465067143956</v>
      </c>
      <c r="L9128" s="112">
        <f>VLOOKUP($B9128,WB.UNEMP.2006,'WB (WDI)'!$AW$2,FALSE)</f>
        <v>31.110000610351602</v>
      </c>
    </row>
    <row r="9129" spans="1:12" x14ac:dyDescent="0.25">
      <c r="A9129" s="103">
        <v>2006</v>
      </c>
      <c r="B9129" s="104" t="s">
        <v>394</v>
      </c>
      <c r="C9129" s="105" t="s">
        <v>395</v>
      </c>
      <c r="D9129" s="105" t="s">
        <v>337</v>
      </c>
      <c r="E9129" s="87">
        <f t="shared" si="319"/>
        <v>6.6958672654304268</v>
      </c>
      <c r="F9129" s="69">
        <f t="shared" si="319"/>
        <v>4.9050813273186877</v>
      </c>
      <c r="G9129" s="69">
        <f t="shared" si="319"/>
        <v>5.7737834215403456</v>
      </c>
      <c r="H9129" s="69">
        <f t="shared" si="319"/>
        <v>8.3179893377179379</v>
      </c>
      <c r="I9129" s="69">
        <f t="shared" si="319"/>
        <v>7.6265704333611533</v>
      </c>
      <c r="J9129" s="70">
        <f t="shared" si="319"/>
        <v>6.8559118072140093</v>
      </c>
      <c r="K9129" s="118">
        <f>VLOOKUP(B9129,WB.GDP.2006,'WB (WDI)'!$AW$2,FALSE)</f>
        <v>24787.162144550406</v>
      </c>
      <c r="L9129" s="112">
        <f>VLOOKUP($B9129,WB.UNEMP.2006,'WB (WDI)'!$AW$2,FALSE)</f>
        <v>11.1300001144409</v>
      </c>
    </row>
    <row r="9130" spans="1:12" x14ac:dyDescent="0.25">
      <c r="A9130" s="103">
        <v>2006</v>
      </c>
      <c r="B9130" s="104" t="s">
        <v>396</v>
      </c>
      <c r="C9130" s="105" t="s">
        <v>397</v>
      </c>
      <c r="D9130" s="105" t="s">
        <v>337</v>
      </c>
      <c r="E9130" s="87" t="e">
        <f t="shared" si="319"/>
        <v>#N/A</v>
      </c>
      <c r="F9130" s="69" t="e">
        <f t="shared" si="319"/>
        <v>#N/A</v>
      </c>
      <c r="G9130" s="69" t="e">
        <f t="shared" si="319"/>
        <v>#N/A</v>
      </c>
      <c r="H9130" s="69" t="e">
        <f t="shared" si="319"/>
        <v>#N/A</v>
      </c>
      <c r="I9130" s="69" t="e">
        <f t="shared" si="319"/>
        <v>#N/A</v>
      </c>
      <c r="J9130" s="70" t="e">
        <f t="shared" si="319"/>
        <v>#N/A</v>
      </c>
      <c r="K9130" s="118" t="e">
        <f>VLOOKUP(B9130,WB.GDP.2006,'WB (WDI)'!$AW$2,FALSE)</f>
        <v>#N/A</v>
      </c>
      <c r="L9130" s="112" t="e">
        <f>VLOOKUP($B9130,WB.UNEMP.2006,'WB (WDI)'!$AW$2,FALSE)</f>
        <v>#N/A</v>
      </c>
    </row>
    <row r="9131" spans="1:12" x14ac:dyDescent="0.25">
      <c r="A9131" s="103">
        <v>2006</v>
      </c>
      <c r="B9131" s="104" t="s">
        <v>398</v>
      </c>
      <c r="C9131" s="105" t="s">
        <v>399</v>
      </c>
      <c r="D9131" s="105" t="s">
        <v>337</v>
      </c>
      <c r="E9131" s="87">
        <f t="shared" si="319"/>
        <v>7.420210446164532</v>
      </c>
      <c r="F9131" s="69">
        <f t="shared" si="319"/>
        <v>6.827262447616226</v>
      </c>
      <c r="G9131" s="69">
        <f t="shared" si="319"/>
        <v>6.5280250835183704</v>
      </c>
      <c r="H9131" s="69">
        <f t="shared" si="319"/>
        <v>9.5292575474168277</v>
      </c>
      <c r="I9131" s="69">
        <f t="shared" si="319"/>
        <v>8.0333394005350094</v>
      </c>
      <c r="J9131" s="70">
        <f t="shared" si="319"/>
        <v>6.1831677517362236</v>
      </c>
      <c r="K9131" s="118">
        <f>VLOOKUP(B9131,WB.GDP.2006,'WB (WDI)'!$AW$2,FALSE)</f>
        <v>36998.969528763701</v>
      </c>
      <c r="L9131" s="112">
        <f>VLOOKUP($B9131,WB.UNEMP.2006,'WB (WDI)'!$AW$2,FALSE)</f>
        <v>9.0100002288818395</v>
      </c>
    </row>
    <row r="9132" spans="1:12" x14ac:dyDescent="0.25">
      <c r="A9132" s="103">
        <v>2006</v>
      </c>
      <c r="B9132" s="104" t="s">
        <v>400</v>
      </c>
      <c r="C9132" s="105" t="s">
        <v>401</v>
      </c>
      <c r="D9132" s="105" t="s">
        <v>337</v>
      </c>
      <c r="E9132" s="87" t="e">
        <f t="shared" ref="E9132:J9141" si="320">IF(ISNUMBER(VLOOKUP($B9132,EFW.2006,3,FALSE))=TRUE,VLOOKUP($B9132,EFW.2006,E$2,FALSE),NA())</f>
        <v>#N/A</v>
      </c>
      <c r="F9132" s="69" t="e">
        <f t="shared" si="320"/>
        <v>#N/A</v>
      </c>
      <c r="G9132" s="69" t="e">
        <f t="shared" si="320"/>
        <v>#N/A</v>
      </c>
      <c r="H9132" s="69" t="e">
        <f t="shared" si="320"/>
        <v>#N/A</v>
      </c>
      <c r="I9132" s="69" t="e">
        <f t="shared" si="320"/>
        <v>#N/A</v>
      </c>
      <c r="J9132" s="70" t="e">
        <f t="shared" si="320"/>
        <v>#N/A</v>
      </c>
      <c r="K9132" s="118" t="e">
        <f>VLOOKUP(B9132,WB.GDP.2006,'WB (WDI)'!$AW$2,FALSE)</f>
        <v>#N/A</v>
      </c>
      <c r="L9132" s="112" t="e">
        <f>VLOOKUP($B9132,WB.UNEMP.2006,'WB (WDI)'!$AW$2,FALSE)</f>
        <v>#N/A</v>
      </c>
    </row>
    <row r="9133" spans="1:12" x14ac:dyDescent="0.25">
      <c r="A9133" s="103">
        <v>2006</v>
      </c>
      <c r="B9133" s="104" t="s">
        <v>402</v>
      </c>
      <c r="C9133" s="105" t="s">
        <v>403</v>
      </c>
      <c r="D9133" s="105" t="s">
        <v>337</v>
      </c>
      <c r="E9133" s="87">
        <f t="shared" si="320"/>
        <v>7.5620217294349983</v>
      </c>
      <c r="F9133" s="69">
        <f t="shared" si="320"/>
        <v>6.7183032080228546</v>
      </c>
      <c r="G9133" s="69">
        <f t="shared" si="320"/>
        <v>6.4364708112288138</v>
      </c>
      <c r="H9133" s="69">
        <f t="shared" si="320"/>
        <v>9.4196659471672746</v>
      </c>
      <c r="I9133" s="69">
        <f t="shared" si="320"/>
        <v>8.3186286634737616</v>
      </c>
      <c r="J9133" s="70">
        <f t="shared" si="320"/>
        <v>6.9170400172822868</v>
      </c>
      <c r="K9133" s="118">
        <f>VLOOKUP(B9133,WB.GDP.2006,'WB (WDI)'!$AW$2,FALSE)</f>
        <v>45061.605638202724</v>
      </c>
      <c r="L9133" s="112">
        <f>VLOOKUP($B9133,WB.UNEMP.2006,'WB (WDI)'!$AW$2,FALSE)</f>
        <v>6.7800002098083496</v>
      </c>
    </row>
    <row r="9134" spans="1:12" x14ac:dyDescent="0.25">
      <c r="A9134" s="103">
        <v>2006</v>
      </c>
      <c r="B9134" s="104" t="s">
        <v>404</v>
      </c>
      <c r="C9134" s="105" t="s">
        <v>405</v>
      </c>
      <c r="D9134" s="105" t="s">
        <v>337</v>
      </c>
      <c r="E9134" s="87">
        <f t="shared" si="320"/>
        <v>7.5098949611585892</v>
      </c>
      <c r="F9134" s="69">
        <f t="shared" si="320"/>
        <v>6.6840067058053574</v>
      </c>
      <c r="G9134" s="69">
        <f t="shared" si="320"/>
        <v>6.3766736577648686</v>
      </c>
      <c r="H9134" s="69">
        <f t="shared" si="320"/>
        <v>8.8937902726792153</v>
      </c>
      <c r="I9134" s="69">
        <f t="shared" si="320"/>
        <v>8.4450152419275</v>
      </c>
      <c r="J9134" s="70">
        <f t="shared" si="320"/>
        <v>7.1499889276160067</v>
      </c>
      <c r="K9134" s="118">
        <f>VLOOKUP(B9134,WB.GDP.2006,'WB (WDI)'!$AW$2,FALSE)</f>
        <v>29625.545828491555</v>
      </c>
      <c r="L9134" s="112">
        <f>VLOOKUP($B9134,WB.UNEMP.2006,'WB (WDI)'!$AW$2,FALSE)</f>
        <v>6.8000001907348597</v>
      </c>
    </row>
    <row r="9135" spans="1:12" x14ac:dyDescent="0.25">
      <c r="A9135" s="103">
        <v>2006</v>
      </c>
      <c r="B9135" s="104" t="s">
        <v>406</v>
      </c>
      <c r="C9135" s="105" t="s">
        <v>407</v>
      </c>
      <c r="D9135" s="105" t="s">
        <v>337</v>
      </c>
      <c r="E9135" s="87">
        <f t="shared" si="320"/>
        <v>7.0636384470080671</v>
      </c>
      <c r="F9135" s="69">
        <f t="shared" si="320"/>
        <v>6.6500275935590105</v>
      </c>
      <c r="G9135" s="69">
        <f t="shared" si="320"/>
        <v>5.8749826149896629</v>
      </c>
      <c r="H9135" s="69">
        <f t="shared" si="320"/>
        <v>7.8008485668776633</v>
      </c>
      <c r="I9135" s="69">
        <f t="shared" si="320"/>
        <v>7.8294742905909125</v>
      </c>
      <c r="J9135" s="70">
        <f t="shared" si="320"/>
        <v>7.1628591690230836</v>
      </c>
      <c r="K9135" s="118">
        <f>VLOOKUP(B9135,WB.GDP.2006,'WB (WDI)'!$AW$2,FALSE)</f>
        <v>15281.997024328119</v>
      </c>
      <c r="L9135" s="112">
        <f>VLOOKUP($B9135,WB.UNEMP.2006,'WB (WDI)'!$AW$2,FALSE)</f>
        <v>24.5100002288818</v>
      </c>
    </row>
    <row r="9136" spans="1:12" x14ac:dyDescent="0.25">
      <c r="A9136" s="103">
        <v>2006</v>
      </c>
      <c r="B9136" s="104" t="s">
        <v>408</v>
      </c>
      <c r="C9136" s="105" t="s">
        <v>409</v>
      </c>
      <c r="D9136" s="105" t="s">
        <v>337</v>
      </c>
      <c r="E9136" s="87">
        <f t="shared" si="320"/>
        <v>6.9015421418506566</v>
      </c>
      <c r="F9136" s="69">
        <f t="shared" si="320"/>
        <v>6.9279974116205967</v>
      </c>
      <c r="G9136" s="69">
        <f t="shared" si="320"/>
        <v>4.5541607151339258</v>
      </c>
      <c r="H9136" s="69">
        <f t="shared" si="320"/>
        <v>8.2958904000051437</v>
      </c>
      <c r="I9136" s="69">
        <f t="shared" si="320"/>
        <v>7.1205152363316122</v>
      </c>
      <c r="J9136" s="70">
        <f t="shared" si="320"/>
        <v>7.6091469461619985</v>
      </c>
      <c r="K9136" s="118">
        <f>VLOOKUP(B9136,WB.GDP.2006,'WB (WDI)'!$AW$2,FALSE)</f>
        <v>11676.711216406104</v>
      </c>
      <c r="L9136" s="112">
        <f>VLOOKUP($B9136,WB.UNEMP.2006,'WB (WDI)'!$AW$2,FALSE)</f>
        <v>36.029998779296903</v>
      </c>
    </row>
    <row r="9137" spans="1:12" x14ac:dyDescent="0.25">
      <c r="A9137" s="103">
        <v>2006</v>
      </c>
      <c r="B9137" s="104" t="s">
        <v>410</v>
      </c>
      <c r="C9137" s="105" t="s">
        <v>411</v>
      </c>
      <c r="D9137" s="105" t="s">
        <v>337</v>
      </c>
      <c r="E9137" s="87">
        <f t="shared" si="320"/>
        <v>7.4698927398940693</v>
      </c>
      <c r="F9137" s="69">
        <f t="shared" si="320"/>
        <v>6.0458420366684438</v>
      </c>
      <c r="G9137" s="69">
        <f t="shared" si="320"/>
        <v>7.213334740120307</v>
      </c>
      <c r="H9137" s="69">
        <f t="shared" si="320"/>
        <v>9.4675223320905104</v>
      </c>
      <c r="I9137" s="69">
        <f t="shared" si="320"/>
        <v>8.3859565038924302</v>
      </c>
      <c r="J9137" s="70">
        <f t="shared" si="320"/>
        <v>6.2368080866986579</v>
      </c>
      <c r="K9137" s="118">
        <f>VLOOKUP(B9137,WB.GDP.2006,'WB (WDI)'!$AW$2,FALSE)</f>
        <v>31625.390559572279</v>
      </c>
      <c r="L9137" s="112">
        <f>VLOOKUP($B9137,WB.UNEMP.2006,'WB (WDI)'!$AW$2,FALSE)</f>
        <v>7.6500000953674299</v>
      </c>
    </row>
    <row r="9138" spans="1:12" x14ac:dyDescent="0.25">
      <c r="A9138" s="103">
        <v>2006</v>
      </c>
      <c r="B9138" s="104" t="s">
        <v>412</v>
      </c>
      <c r="C9138" s="105" t="s">
        <v>413</v>
      </c>
      <c r="D9138" s="105" t="s">
        <v>337</v>
      </c>
      <c r="E9138" s="87" t="e">
        <f t="shared" si="320"/>
        <v>#N/A</v>
      </c>
      <c r="F9138" s="69" t="e">
        <f t="shared" si="320"/>
        <v>#N/A</v>
      </c>
      <c r="G9138" s="69" t="e">
        <f t="shared" si="320"/>
        <v>#N/A</v>
      </c>
      <c r="H9138" s="69" t="e">
        <f t="shared" si="320"/>
        <v>#N/A</v>
      </c>
      <c r="I9138" s="69" t="e">
        <f t="shared" si="320"/>
        <v>#N/A</v>
      </c>
      <c r="J9138" s="70" t="e">
        <f t="shared" si="320"/>
        <v>#N/A</v>
      </c>
      <c r="K9138" s="118">
        <f>VLOOKUP(B9138,WB.GDP.2006,'WB (WDI)'!$AW$2,FALSE)</f>
        <v>83307.406451950956</v>
      </c>
      <c r="L9138" s="112" t="e">
        <f>VLOOKUP($B9138,WB.UNEMP.2006,'WB (WDI)'!$AW$2,FALSE)</f>
        <v>#N/A</v>
      </c>
    </row>
    <row r="9139" spans="1:12" x14ac:dyDescent="0.25">
      <c r="A9139" s="103">
        <v>2006</v>
      </c>
      <c r="B9139" s="104" t="s">
        <v>414</v>
      </c>
      <c r="C9139" s="105" t="s">
        <v>415</v>
      </c>
      <c r="D9139" s="105" t="s">
        <v>337</v>
      </c>
      <c r="E9139" s="87">
        <f t="shared" si="320"/>
        <v>6.5674959056389</v>
      </c>
      <c r="F9139" s="69">
        <f t="shared" si="320"/>
        <v>6.6874090917230076</v>
      </c>
      <c r="G9139" s="69">
        <f t="shared" si="320"/>
        <v>5.210673258950159</v>
      </c>
      <c r="H9139" s="69">
        <f t="shared" si="320"/>
        <v>7.1139031232206467</v>
      </c>
      <c r="I9139" s="69">
        <f t="shared" si="320"/>
        <v>6.912801532331617</v>
      </c>
      <c r="J9139" s="70">
        <f t="shared" si="320"/>
        <v>6.9126925219690643</v>
      </c>
      <c r="K9139" s="118">
        <f>VLOOKUP(B9139,WB.GDP.2006,'WB (WDI)'!$AW$2,FALSE)</f>
        <v>12997.325353825412</v>
      </c>
      <c r="L9139" s="112">
        <f>VLOOKUP($B9139,WB.UNEMP.2006,'WB (WDI)'!$AW$2,FALSE)</f>
        <v>20.850000381469702</v>
      </c>
    </row>
    <row r="9140" spans="1:12" x14ac:dyDescent="0.25">
      <c r="A9140" s="103">
        <v>2006</v>
      </c>
      <c r="B9140" s="104" t="s">
        <v>416</v>
      </c>
      <c r="C9140" s="105" t="s">
        <v>417</v>
      </c>
      <c r="D9140" s="105" t="s">
        <v>337</v>
      </c>
      <c r="E9140" s="87">
        <f t="shared" si="320"/>
        <v>7.1058107999606417</v>
      </c>
      <c r="F9140" s="69">
        <f t="shared" si="320"/>
        <v>5.3620301617911874</v>
      </c>
      <c r="G9140" s="69">
        <f t="shared" si="320"/>
        <v>5.9433807629330939</v>
      </c>
      <c r="H9140" s="69">
        <f t="shared" si="320"/>
        <v>9.1028773897765642</v>
      </c>
      <c r="I9140" s="69">
        <f t="shared" si="320"/>
        <v>8.1968395962984353</v>
      </c>
      <c r="J9140" s="70">
        <f t="shared" si="320"/>
        <v>6.9239260890039347</v>
      </c>
      <c r="K9140" s="118">
        <f>VLOOKUP(B9140,WB.GDP.2006,'WB (WDI)'!$AW$2,FALSE)</f>
        <v>32922.635569839258</v>
      </c>
      <c r="L9140" s="112">
        <f>VLOOKUP($B9140,WB.UNEMP.2006,'WB (WDI)'!$AW$2,FALSE)</f>
        <v>5.9499998092651403</v>
      </c>
    </row>
    <row r="9141" spans="1:12" x14ac:dyDescent="0.25">
      <c r="A9141" s="103">
        <v>2006</v>
      </c>
      <c r="B9141" s="104" t="s">
        <v>418</v>
      </c>
      <c r="C9141" s="105" t="s">
        <v>419</v>
      </c>
      <c r="D9141" s="105" t="s">
        <v>337</v>
      </c>
      <c r="E9141" s="87">
        <f t="shared" si="320"/>
        <v>7.7670342618718617</v>
      </c>
      <c r="F9141" s="69">
        <f t="shared" si="320"/>
        <v>7.0043220972463498</v>
      </c>
      <c r="G9141" s="69">
        <f t="shared" si="320"/>
        <v>6.9885801970928565</v>
      </c>
      <c r="H9141" s="69">
        <f t="shared" si="320"/>
        <v>9.488931341748577</v>
      </c>
      <c r="I9141" s="69">
        <f t="shared" si="320"/>
        <v>8.1034479215195763</v>
      </c>
      <c r="J9141" s="70">
        <f t="shared" si="320"/>
        <v>7.2498897517519536</v>
      </c>
      <c r="K9141" s="118">
        <f>VLOOKUP(B9141,WB.GDP.2006,'WB (WDI)'!$AW$2,FALSE)</f>
        <v>38982.554979595981</v>
      </c>
      <c r="L9141" s="112">
        <f>VLOOKUP($B9141,WB.UNEMP.2006,'WB (WDI)'!$AW$2,FALSE)</f>
        <v>8.4499998092651403</v>
      </c>
    </row>
    <row r="9142" spans="1:12" x14ac:dyDescent="0.25">
      <c r="A9142" s="103">
        <v>2006</v>
      </c>
      <c r="B9142" s="104" t="s">
        <v>420</v>
      </c>
      <c r="C9142" s="105" t="s">
        <v>421</v>
      </c>
      <c r="D9142" s="105" t="s">
        <v>337</v>
      </c>
      <c r="E9142" s="87">
        <f t="shared" ref="E9142:J9151" si="321">IF(ISNUMBER(VLOOKUP($B9142,EFW.2006,3,FALSE))=TRUE,VLOOKUP($B9142,EFW.2006,E$2,FALSE),NA())</f>
        <v>7.8740232627200069</v>
      </c>
      <c r="F9142" s="69">
        <f t="shared" si="321"/>
        <v>5.6738560509620388</v>
      </c>
      <c r="G9142" s="69">
        <f t="shared" si="321"/>
        <v>8.1657124031719022</v>
      </c>
      <c r="H9142" s="69">
        <f t="shared" si="321"/>
        <v>9.535218409342189</v>
      </c>
      <c r="I9142" s="69">
        <f t="shared" si="321"/>
        <v>8.320858823628539</v>
      </c>
      <c r="J9142" s="70">
        <f t="shared" si="321"/>
        <v>7.6744706264953644</v>
      </c>
      <c r="K9142" s="118">
        <f>VLOOKUP(B9142,WB.GDP.2006,'WB (WDI)'!$AW$2,FALSE)</f>
        <v>50929.968151067238</v>
      </c>
      <c r="L9142" s="112">
        <f>VLOOKUP($B9142,WB.UNEMP.2006,'WB (WDI)'!$AW$2,FALSE)</f>
        <v>5.2399997711181596</v>
      </c>
    </row>
    <row r="9143" spans="1:12" x14ac:dyDescent="0.25">
      <c r="A9143" s="103">
        <v>2006</v>
      </c>
      <c r="B9143" s="104" t="s">
        <v>422</v>
      </c>
      <c r="C9143" s="105" t="s">
        <v>423</v>
      </c>
      <c r="D9143" s="105" t="s">
        <v>337</v>
      </c>
      <c r="E9143" s="87">
        <f t="shared" si="321"/>
        <v>7.568434084100164</v>
      </c>
      <c r="F9143" s="69">
        <f t="shared" si="321"/>
        <v>5.0846470855025787</v>
      </c>
      <c r="G9143" s="69">
        <f t="shared" si="321"/>
        <v>6.9774282621893287</v>
      </c>
      <c r="H9143" s="69">
        <f t="shared" si="321"/>
        <v>9.5060446285340952</v>
      </c>
      <c r="I9143" s="69">
        <f t="shared" si="321"/>
        <v>8.4354101403041479</v>
      </c>
      <c r="J9143" s="70">
        <f t="shared" si="321"/>
        <v>7.8386403039706698</v>
      </c>
      <c r="K9143" s="118">
        <f>VLOOKUP(B9143,WB.GDP.2006,'WB (WDI)'!$AW$2,FALSE)</f>
        <v>47362.422773179562</v>
      </c>
      <c r="L9143" s="112">
        <f>VLOOKUP($B9143,WB.UNEMP.2006,'WB (WDI)'!$AW$2,FALSE)</f>
        <v>8.25</v>
      </c>
    </row>
    <row r="9144" spans="1:12" x14ac:dyDescent="0.25">
      <c r="A9144" s="103">
        <v>2006</v>
      </c>
      <c r="B9144" s="104" t="s">
        <v>424</v>
      </c>
      <c r="C9144" s="105" t="s">
        <v>425</v>
      </c>
      <c r="D9144" s="105" t="s">
        <v>337</v>
      </c>
      <c r="E9144" s="87">
        <f t="shared" si="321"/>
        <v>7.5065022095072864</v>
      </c>
      <c r="F9144" s="69">
        <f t="shared" si="321"/>
        <v>5.0095411080479337</v>
      </c>
      <c r="G9144" s="69">
        <f t="shared" si="321"/>
        <v>7.212924515669382</v>
      </c>
      <c r="H9144" s="69">
        <f t="shared" si="321"/>
        <v>9.5125522557374413</v>
      </c>
      <c r="I9144" s="69">
        <f t="shared" si="321"/>
        <v>8.4124095855764214</v>
      </c>
      <c r="J9144" s="70">
        <f t="shared" si="321"/>
        <v>7.3850835825052528</v>
      </c>
      <c r="K9144" s="118">
        <f>VLOOKUP(B9144,WB.GDP.2006,'WB (WDI)'!$AW$2,FALSE)</f>
        <v>42502.894257093249</v>
      </c>
      <c r="L9144" s="112">
        <f>VLOOKUP($B9144,WB.UNEMP.2006,'WB (WDI)'!$AW$2,FALSE)</f>
        <v>8.4499998092651403</v>
      </c>
    </row>
    <row r="9145" spans="1:12" x14ac:dyDescent="0.25">
      <c r="A9145" s="103">
        <v>2006</v>
      </c>
      <c r="B9145" s="104" t="s">
        <v>426</v>
      </c>
      <c r="C9145" s="105" t="s">
        <v>427</v>
      </c>
      <c r="D9145" s="105" t="s">
        <v>337</v>
      </c>
      <c r="E9145" s="87">
        <f t="shared" si="321"/>
        <v>7.8019788042337854</v>
      </c>
      <c r="F9145" s="69">
        <f t="shared" si="321"/>
        <v>6.6547010738900472</v>
      </c>
      <c r="G9145" s="69">
        <f t="shared" si="321"/>
        <v>8.1599433224823468</v>
      </c>
      <c r="H9145" s="69">
        <f t="shared" si="321"/>
        <v>9.46504458460082</v>
      </c>
      <c r="I9145" s="69">
        <f t="shared" si="321"/>
        <v>8.3614342099608265</v>
      </c>
      <c r="J9145" s="70">
        <f t="shared" si="321"/>
        <v>6.3687708302348875</v>
      </c>
      <c r="K9145" s="118">
        <f>VLOOKUP(B9145,WB.GDP.2006,'WB (WDI)'!$AW$2,FALSE)</f>
        <v>45756.44651501505</v>
      </c>
      <c r="L9145" s="112">
        <f>VLOOKUP($B9145,WB.UNEMP.2006,'WB (WDI)'!$AW$2,FALSE)</f>
        <v>10.25</v>
      </c>
    </row>
    <row r="9146" spans="1:12" x14ac:dyDescent="0.25">
      <c r="A9146" s="103">
        <v>2006</v>
      </c>
      <c r="B9146" s="104" t="s">
        <v>428</v>
      </c>
      <c r="C9146" s="105" t="s">
        <v>429</v>
      </c>
      <c r="D9146" s="105" t="s">
        <v>337</v>
      </c>
      <c r="E9146" s="87" t="e">
        <f t="shared" si="321"/>
        <v>#N/A</v>
      </c>
      <c r="F9146" s="69" t="e">
        <f t="shared" si="321"/>
        <v>#N/A</v>
      </c>
      <c r="G9146" s="69" t="e">
        <f t="shared" si="321"/>
        <v>#N/A</v>
      </c>
      <c r="H9146" s="69" t="e">
        <f t="shared" si="321"/>
        <v>#N/A</v>
      </c>
      <c r="I9146" s="69" t="e">
        <f t="shared" si="321"/>
        <v>#N/A</v>
      </c>
      <c r="J9146" s="70" t="e">
        <f t="shared" si="321"/>
        <v>#N/A</v>
      </c>
      <c r="K9146" s="118" t="e">
        <f>VLOOKUP(B9146,WB.GDP.2006,'WB (WDI)'!$AW$2,FALSE)</f>
        <v>#N/A</v>
      </c>
      <c r="L9146" s="112" t="e">
        <f>VLOOKUP($B9146,WB.UNEMP.2006,'WB (WDI)'!$AW$2,FALSE)</f>
        <v>#N/A</v>
      </c>
    </row>
    <row r="9147" spans="1:12" x14ac:dyDescent="0.25">
      <c r="A9147" s="103">
        <v>2006</v>
      </c>
      <c r="B9147" s="104" t="s">
        <v>430</v>
      </c>
      <c r="C9147" s="105" t="s">
        <v>431</v>
      </c>
      <c r="D9147" s="105" t="s">
        <v>337</v>
      </c>
      <c r="E9147" s="87">
        <f t="shared" si="321"/>
        <v>7.6317444444474418</v>
      </c>
      <c r="F9147" s="69">
        <f t="shared" si="321"/>
        <v>5.5459679720646085</v>
      </c>
      <c r="G9147" s="69">
        <f t="shared" si="321"/>
        <v>7.6159711764899161</v>
      </c>
      <c r="H9147" s="69">
        <f t="shared" si="321"/>
        <v>9.4115583511064607</v>
      </c>
      <c r="I9147" s="69">
        <f t="shared" si="321"/>
        <v>8.0889275976272312</v>
      </c>
      <c r="J9147" s="70">
        <f t="shared" si="321"/>
        <v>7.4962971249489945</v>
      </c>
      <c r="K9147" s="118">
        <f>VLOOKUP(B9147,WB.GDP.2006,'WB (WDI)'!$AW$2,FALSE)</f>
        <v>108024.83802642947</v>
      </c>
      <c r="L9147" s="112">
        <f>VLOOKUP($B9147,WB.UNEMP.2006,'WB (WDI)'!$AW$2,FALSE)</f>
        <v>4.7300000190734899</v>
      </c>
    </row>
    <row r="9148" spans="1:12" x14ac:dyDescent="0.25">
      <c r="A9148" s="103">
        <v>2006</v>
      </c>
      <c r="B9148" s="104" t="s">
        <v>432</v>
      </c>
      <c r="C9148" s="105" t="s">
        <v>433</v>
      </c>
      <c r="D9148" s="105" t="s">
        <v>337</v>
      </c>
      <c r="E9148" s="87" t="e">
        <f t="shared" si="321"/>
        <v>#N/A</v>
      </c>
      <c r="F9148" s="69" t="e">
        <f t="shared" si="321"/>
        <v>#N/A</v>
      </c>
      <c r="G9148" s="69" t="e">
        <f t="shared" si="321"/>
        <v>#N/A</v>
      </c>
      <c r="H9148" s="69" t="e">
        <f t="shared" si="321"/>
        <v>#N/A</v>
      </c>
      <c r="I9148" s="69" t="e">
        <f t="shared" si="321"/>
        <v>#N/A</v>
      </c>
      <c r="J9148" s="70" t="e">
        <f t="shared" si="321"/>
        <v>#N/A</v>
      </c>
      <c r="K9148" s="118" t="e">
        <f>VLOOKUP(B9148,WB.GDP.2006,'WB (WDI)'!$AW$2,FALSE)</f>
        <v>#N/A</v>
      </c>
      <c r="L9148" s="112" t="e">
        <f>VLOOKUP($B9148,WB.UNEMP.2006,'WB (WDI)'!$AW$2,FALSE)</f>
        <v>#N/A</v>
      </c>
    </row>
    <row r="9149" spans="1:12" x14ac:dyDescent="0.25">
      <c r="A9149" s="103">
        <v>2006</v>
      </c>
      <c r="B9149" s="104" t="s">
        <v>434</v>
      </c>
      <c r="C9149" s="105" t="s">
        <v>435</v>
      </c>
      <c r="D9149" s="105" t="s">
        <v>337</v>
      </c>
      <c r="E9149" s="87">
        <f t="shared" si="321"/>
        <v>7.7803524372946979</v>
      </c>
      <c r="F9149" s="69">
        <f t="shared" si="321"/>
        <v>4.9196736114763384</v>
      </c>
      <c r="G9149" s="69">
        <f t="shared" si="321"/>
        <v>7.904566677647118</v>
      </c>
      <c r="H9149" s="69">
        <f t="shared" si="321"/>
        <v>9.4642963296255633</v>
      </c>
      <c r="I9149" s="69">
        <f t="shared" si="321"/>
        <v>8.7782787168617524</v>
      </c>
      <c r="J9149" s="70">
        <f t="shared" si="321"/>
        <v>7.8349468508627176</v>
      </c>
      <c r="K9149" s="118">
        <f>VLOOKUP(B9149,WB.GDP.2006,'WB (WDI)'!$AW$2,FALSE)</f>
        <v>51260.552248998538</v>
      </c>
      <c r="L9149" s="112">
        <f>VLOOKUP($B9149,WB.UNEMP.2006,'WB (WDI)'!$AW$2,FALSE)</f>
        <v>5</v>
      </c>
    </row>
    <row r="9150" spans="1:12" x14ac:dyDescent="0.25">
      <c r="A9150" s="103">
        <v>2006</v>
      </c>
      <c r="B9150" s="104" t="s">
        <v>436</v>
      </c>
      <c r="C9150" s="105" t="s">
        <v>437</v>
      </c>
      <c r="D9150" s="105" t="s">
        <v>337</v>
      </c>
      <c r="E9150" s="87">
        <f t="shared" si="321"/>
        <v>8.4789624528555372</v>
      </c>
      <c r="F9150" s="69">
        <f t="shared" si="321"/>
        <v>8.3733330248885078</v>
      </c>
      <c r="G9150" s="69">
        <f t="shared" si="321"/>
        <v>8.3774990189675691</v>
      </c>
      <c r="H9150" s="69">
        <f t="shared" si="321"/>
        <v>9.5563511511800119</v>
      </c>
      <c r="I9150" s="69">
        <f t="shared" si="321"/>
        <v>7.5491344386166181</v>
      </c>
      <c r="J9150" s="70">
        <f t="shared" si="321"/>
        <v>8.5384946306249798</v>
      </c>
      <c r="K9150" s="118">
        <f>VLOOKUP(B9150,WB.GDP.2006,'WB (WDI)'!$AW$2,FALSE)</f>
        <v>62724.392547794232</v>
      </c>
      <c r="L9150" s="112">
        <f>VLOOKUP($B9150,WB.UNEMP.2006,'WB (WDI)'!$AW$2,FALSE)</f>
        <v>4</v>
      </c>
    </row>
    <row r="9151" spans="1:12" x14ac:dyDescent="0.25">
      <c r="A9151" s="103">
        <v>2006</v>
      </c>
      <c r="B9151" s="104" t="s">
        <v>438</v>
      </c>
      <c r="C9151" s="105" t="s">
        <v>439</v>
      </c>
      <c r="D9151" s="105" t="s">
        <v>440</v>
      </c>
      <c r="E9151" s="87">
        <f t="shared" si="321"/>
        <v>8.1698803142962131</v>
      </c>
      <c r="F9151" s="69">
        <f t="shared" si="321"/>
        <v>7.2509446397378436</v>
      </c>
      <c r="G9151" s="69">
        <f t="shared" si="321"/>
        <v>8.0779678769340979</v>
      </c>
      <c r="H9151" s="69">
        <f t="shared" si="321"/>
        <v>9.4629934583031421</v>
      </c>
      <c r="I9151" s="69">
        <f t="shared" si="321"/>
        <v>7.4553706086657678</v>
      </c>
      <c r="J9151" s="70">
        <f t="shared" si="321"/>
        <v>8.6021249878402113</v>
      </c>
      <c r="K9151" s="118">
        <f>VLOOKUP(B9151,WB.GDP.2006,'WB (WDI)'!$AW$2,FALSE)</f>
        <v>42894.133148791123</v>
      </c>
      <c r="L9151" s="112">
        <f>VLOOKUP($B9151,WB.UNEMP.2006,'WB (WDI)'!$AW$2,FALSE)</f>
        <v>4.7800002098083496</v>
      </c>
    </row>
    <row r="9152" spans="1:12" x14ac:dyDescent="0.25">
      <c r="A9152" s="103">
        <v>2006</v>
      </c>
      <c r="B9152" s="104" t="s">
        <v>441</v>
      </c>
      <c r="C9152" s="105" t="s">
        <v>442</v>
      </c>
      <c r="D9152" s="105" t="s">
        <v>440</v>
      </c>
      <c r="E9152" s="87" t="e">
        <f t="shared" ref="E9152:J9161" si="322">IF(ISNUMBER(VLOOKUP($B9152,EFW.2006,3,FALSE))=TRUE,VLOOKUP($B9152,EFW.2006,E$2,FALSE),NA())</f>
        <v>#N/A</v>
      </c>
      <c r="F9152" s="69" t="e">
        <f t="shared" si="322"/>
        <v>#N/A</v>
      </c>
      <c r="G9152" s="69" t="e">
        <f t="shared" si="322"/>
        <v>#N/A</v>
      </c>
      <c r="H9152" s="69" t="e">
        <f t="shared" si="322"/>
        <v>#N/A</v>
      </c>
      <c r="I9152" s="69" t="e">
        <f t="shared" si="322"/>
        <v>#N/A</v>
      </c>
      <c r="J9152" s="70" t="e">
        <f t="shared" si="322"/>
        <v>#N/A</v>
      </c>
      <c r="K9152" s="118" t="e">
        <f>VLOOKUP(B9152,WB.GDP.2006,'WB (WDI)'!$AW$2,FALSE)</f>
        <v>#N/A</v>
      </c>
      <c r="L9152" s="112" t="e">
        <f>VLOOKUP($B9152,WB.UNEMP.2006,'WB (WDI)'!$AW$2,FALSE)</f>
        <v>#N/A</v>
      </c>
    </row>
    <row r="9153" spans="1:12" x14ac:dyDescent="0.25">
      <c r="A9153" s="103">
        <v>2006</v>
      </c>
      <c r="B9153" s="104" t="s">
        <v>443</v>
      </c>
      <c r="C9153" s="105" t="s">
        <v>444</v>
      </c>
      <c r="D9153" s="105" t="s">
        <v>440</v>
      </c>
      <c r="E9153" s="87" t="e">
        <f t="shared" si="322"/>
        <v>#N/A</v>
      </c>
      <c r="F9153" s="69" t="e">
        <f t="shared" si="322"/>
        <v>#N/A</v>
      </c>
      <c r="G9153" s="69" t="e">
        <f t="shared" si="322"/>
        <v>#N/A</v>
      </c>
      <c r="H9153" s="69" t="e">
        <f t="shared" si="322"/>
        <v>#N/A</v>
      </c>
      <c r="I9153" s="69" t="e">
        <f t="shared" si="322"/>
        <v>#N/A</v>
      </c>
      <c r="J9153" s="70" t="e">
        <f t="shared" si="322"/>
        <v>#N/A</v>
      </c>
      <c r="K9153" s="118" t="e">
        <f>VLOOKUP(B9153,WB.GDP.2006,'WB (WDI)'!$AW$2,FALSE)</f>
        <v>#N/A</v>
      </c>
      <c r="L9153" s="112" t="e">
        <f>VLOOKUP($B9153,WB.UNEMP.2006,'WB (WDI)'!$AW$2,FALSE)</f>
        <v>#N/A</v>
      </c>
    </row>
    <row r="9154" spans="1:12" x14ac:dyDescent="0.25">
      <c r="A9154" s="103">
        <v>2006</v>
      </c>
      <c r="B9154" s="104" t="s">
        <v>445</v>
      </c>
      <c r="C9154" s="105" t="s">
        <v>446</v>
      </c>
      <c r="D9154" s="105" t="s">
        <v>440</v>
      </c>
      <c r="E9154" s="87" t="e">
        <f t="shared" si="322"/>
        <v>#N/A</v>
      </c>
      <c r="F9154" s="69" t="e">
        <f t="shared" si="322"/>
        <v>#N/A</v>
      </c>
      <c r="G9154" s="69" t="e">
        <f t="shared" si="322"/>
        <v>#N/A</v>
      </c>
      <c r="H9154" s="69" t="e">
        <f t="shared" si="322"/>
        <v>#N/A</v>
      </c>
      <c r="I9154" s="69" t="e">
        <f t="shared" si="322"/>
        <v>#N/A</v>
      </c>
      <c r="J9154" s="70" t="e">
        <f t="shared" si="322"/>
        <v>#N/A</v>
      </c>
      <c r="K9154" s="118" t="e">
        <f>VLOOKUP(B9154,WB.GDP.2006,'WB (WDI)'!$AW$2,FALSE)</f>
        <v>#N/A</v>
      </c>
      <c r="L9154" s="112" t="e">
        <f>VLOOKUP($B9154,WB.UNEMP.2006,'WB (WDI)'!$AW$2,FALSE)</f>
        <v>#N/A</v>
      </c>
    </row>
    <row r="9155" spans="1:12" x14ac:dyDescent="0.25">
      <c r="A9155" s="103">
        <v>2006</v>
      </c>
      <c r="B9155" s="104" t="s">
        <v>447</v>
      </c>
      <c r="C9155" s="105" t="s">
        <v>448</v>
      </c>
      <c r="D9155" s="105" t="s">
        <v>440</v>
      </c>
      <c r="E9155" s="87">
        <f t="shared" si="322"/>
        <v>8.2469776229924641</v>
      </c>
      <c r="F9155" s="69">
        <f t="shared" si="322"/>
        <v>6.2859519952478529</v>
      </c>
      <c r="G9155" s="69">
        <f t="shared" si="322"/>
        <v>7.8267171012417345</v>
      </c>
      <c r="H9155" s="69">
        <f t="shared" si="322"/>
        <v>9.5378247215261798</v>
      </c>
      <c r="I9155" s="69">
        <f t="shared" si="322"/>
        <v>8.8368011749208755</v>
      </c>
      <c r="J9155" s="70">
        <f t="shared" si="322"/>
        <v>8.7475931220256733</v>
      </c>
      <c r="K9155" s="118">
        <f>VLOOKUP(B9155,WB.GDP.2006,'WB (WDI)'!$AW$2,FALSE)</f>
        <v>37955.602914597897</v>
      </c>
      <c r="L9155" s="112">
        <f>VLOOKUP($B9155,WB.UNEMP.2006,'WB (WDI)'!$AW$2,FALSE)</f>
        <v>3.8599998950958301</v>
      </c>
    </row>
    <row r="9156" spans="1:12" x14ac:dyDescent="0.25">
      <c r="A9156" s="103">
        <v>2006</v>
      </c>
      <c r="B9156" s="104" t="s">
        <v>449</v>
      </c>
      <c r="C9156" s="105" t="s">
        <v>450</v>
      </c>
      <c r="D9156" s="105" t="s">
        <v>440</v>
      </c>
      <c r="E9156" s="87" t="e">
        <f t="shared" si="322"/>
        <v>#N/A</v>
      </c>
      <c r="F9156" s="69" t="e">
        <f t="shared" si="322"/>
        <v>#N/A</v>
      </c>
      <c r="G9156" s="69" t="e">
        <f t="shared" si="322"/>
        <v>#N/A</v>
      </c>
      <c r="H9156" s="69" t="e">
        <f t="shared" si="322"/>
        <v>#N/A</v>
      </c>
      <c r="I9156" s="69" t="e">
        <f t="shared" si="322"/>
        <v>#N/A</v>
      </c>
      <c r="J9156" s="70" t="e">
        <f t="shared" si="322"/>
        <v>#N/A</v>
      </c>
      <c r="K9156" s="118" t="e">
        <f>VLOOKUP(B9156,WB.GDP.2006,'WB (WDI)'!$AW$2,FALSE)</f>
        <v>#N/A</v>
      </c>
      <c r="L9156" s="112" t="e">
        <f>VLOOKUP($B9156,WB.UNEMP.2006,'WB (WDI)'!$AW$2,FALSE)</f>
        <v>#N/A</v>
      </c>
    </row>
    <row r="9157" spans="1:12" x14ac:dyDescent="0.25">
      <c r="A9157" s="103">
        <v>2006</v>
      </c>
      <c r="B9157" s="104" t="s">
        <v>451</v>
      </c>
      <c r="C9157" s="105" t="s">
        <v>452</v>
      </c>
      <c r="D9157" s="105" t="s">
        <v>440</v>
      </c>
      <c r="E9157" s="87">
        <f t="shared" si="322"/>
        <v>6.9530998366108321</v>
      </c>
      <c r="F9157" s="69">
        <f t="shared" si="322"/>
        <v>7.311586648998933</v>
      </c>
      <c r="G9157" s="69">
        <f t="shared" si="322"/>
        <v>6.2008758066997789</v>
      </c>
      <c r="H9157" s="69">
        <f t="shared" si="322"/>
        <v>6.562143831233727</v>
      </c>
      <c r="I9157" s="69">
        <f t="shared" si="322"/>
        <v>6.3560335700986119</v>
      </c>
      <c r="J9157" s="70">
        <f t="shared" si="322"/>
        <v>8.3348593260231052</v>
      </c>
      <c r="K9157" s="118">
        <f>VLOOKUP(B9157,WB.GDP.2006,'WB (WDI)'!$AW$2,FALSE)</f>
        <v>10771.444437080272</v>
      </c>
      <c r="L9157" s="112">
        <f>VLOOKUP($B9157,WB.UNEMP.2006,'WB (WDI)'!$AW$2,FALSE)</f>
        <v>3.8699998855590798</v>
      </c>
    </row>
    <row r="9158" spans="1:12" x14ac:dyDescent="0.25">
      <c r="A9158" s="103">
        <v>2006</v>
      </c>
      <c r="B9158" s="104" t="s">
        <v>453</v>
      </c>
      <c r="C9158" s="105" t="s">
        <v>454</v>
      </c>
      <c r="D9158" s="105" t="s">
        <v>440</v>
      </c>
      <c r="E9158" s="87" t="e">
        <f t="shared" si="322"/>
        <v>#N/A</v>
      </c>
      <c r="F9158" s="69" t="e">
        <f t="shared" si="322"/>
        <v>#N/A</v>
      </c>
      <c r="G9158" s="69" t="e">
        <f t="shared" si="322"/>
        <v>#N/A</v>
      </c>
      <c r="H9158" s="69" t="e">
        <f t="shared" si="322"/>
        <v>#N/A</v>
      </c>
      <c r="I9158" s="69" t="e">
        <f t="shared" si="322"/>
        <v>#N/A</v>
      </c>
      <c r="J9158" s="70" t="e">
        <f t="shared" si="322"/>
        <v>#N/A</v>
      </c>
      <c r="K9158" s="118" t="e">
        <f>VLOOKUP(B9158,WB.GDP.2006,'WB (WDI)'!$AW$2,FALSE)</f>
        <v>#N/A</v>
      </c>
      <c r="L9158" s="112">
        <f>VLOOKUP($B9158,WB.UNEMP.2006,'WB (WDI)'!$AW$2,FALSE)</f>
        <v>15.5900001525879</v>
      </c>
    </row>
    <row r="9159" spans="1:12" x14ac:dyDescent="0.25">
      <c r="A9159" s="103">
        <v>2006</v>
      </c>
      <c r="B9159" s="104" t="s">
        <v>455</v>
      </c>
      <c r="C9159" s="105" t="s">
        <v>456</v>
      </c>
      <c r="D9159" s="105" t="s">
        <v>440</v>
      </c>
      <c r="E9159" s="87">
        <f t="shared" si="322"/>
        <v>6.4383985435521129</v>
      </c>
      <c r="F9159" s="69">
        <f t="shared" si="322"/>
        <v>6.4213379589309776</v>
      </c>
      <c r="G9159" s="69">
        <f t="shared" si="322"/>
        <v>4.8581049049964333</v>
      </c>
      <c r="H9159" s="69">
        <f t="shared" si="322"/>
        <v>7.0684914807000334</v>
      </c>
      <c r="I9159" s="69">
        <f t="shared" si="322"/>
        <v>6.0549304499873289</v>
      </c>
      <c r="J9159" s="70">
        <f t="shared" si="322"/>
        <v>7.7891279231457942</v>
      </c>
      <c r="K9159" s="118">
        <f>VLOOKUP(B9159,WB.GDP.2006,'WB (WDI)'!$AW$2,FALSE)</f>
        <v>2965.722041428774</v>
      </c>
      <c r="L9159" s="112">
        <f>VLOOKUP($B9159,WB.UNEMP.2006,'WB (WDI)'!$AW$2,FALSE)</f>
        <v>2.25</v>
      </c>
    </row>
    <row r="9160" spans="1:12" x14ac:dyDescent="0.25">
      <c r="A9160" s="103">
        <v>2006</v>
      </c>
      <c r="B9160" s="104" t="s">
        <v>457</v>
      </c>
      <c r="C9160" s="105" t="s">
        <v>458</v>
      </c>
      <c r="D9160" s="105" t="s">
        <v>440</v>
      </c>
      <c r="E9160" s="87" t="e">
        <f t="shared" si="322"/>
        <v>#N/A</v>
      </c>
      <c r="F9160" s="69" t="e">
        <f t="shared" si="322"/>
        <v>#N/A</v>
      </c>
      <c r="G9160" s="69" t="e">
        <f t="shared" si="322"/>
        <v>#N/A</v>
      </c>
      <c r="H9160" s="69" t="e">
        <f t="shared" si="322"/>
        <v>#N/A</v>
      </c>
      <c r="I9160" s="69" t="e">
        <f t="shared" si="322"/>
        <v>#N/A</v>
      </c>
      <c r="J9160" s="70" t="e">
        <f t="shared" si="322"/>
        <v>#N/A</v>
      </c>
      <c r="K9160" s="118">
        <f>VLOOKUP(B9160,WB.GDP.2006,'WB (WDI)'!$AW$2,FALSE)</f>
        <v>2176.2544298404696</v>
      </c>
      <c r="L9160" s="112">
        <f>VLOOKUP($B9160,WB.UNEMP.2006,'WB (WDI)'!$AW$2,FALSE)</f>
        <v>1.96000003814697</v>
      </c>
    </row>
    <row r="9161" spans="1:12" x14ac:dyDescent="0.25">
      <c r="A9161" s="103">
        <v>2006</v>
      </c>
      <c r="B9161" s="104" t="s">
        <v>459</v>
      </c>
      <c r="C9161" s="105" t="s">
        <v>460</v>
      </c>
      <c r="D9161" s="105" t="s">
        <v>440</v>
      </c>
      <c r="E9161" s="87" t="e">
        <f t="shared" si="322"/>
        <v>#N/A</v>
      </c>
      <c r="F9161" s="69" t="e">
        <f t="shared" si="322"/>
        <v>#N/A</v>
      </c>
      <c r="G9161" s="69" t="e">
        <f t="shared" si="322"/>
        <v>#N/A</v>
      </c>
      <c r="H9161" s="69" t="e">
        <f t="shared" si="322"/>
        <v>#N/A</v>
      </c>
      <c r="I9161" s="69" t="e">
        <f t="shared" si="322"/>
        <v>#N/A</v>
      </c>
      <c r="J9161" s="70" t="e">
        <f t="shared" si="322"/>
        <v>#N/A</v>
      </c>
      <c r="K9161" s="118">
        <f>VLOOKUP(B9161,WB.GDP.2006,'WB (WDI)'!$AW$2,FALSE)</f>
        <v>3037.0215236632316</v>
      </c>
      <c r="L9161" s="112">
        <f>VLOOKUP($B9161,WB.UNEMP.2006,'WB (WDI)'!$AW$2,FALSE)</f>
        <v>4.4699997901916504</v>
      </c>
    </row>
    <row r="9162" spans="1:12" x14ac:dyDescent="0.25">
      <c r="A9162" s="103">
        <v>2006</v>
      </c>
      <c r="B9162" s="104" t="s">
        <v>461</v>
      </c>
      <c r="C9162" s="105" t="s">
        <v>462</v>
      </c>
      <c r="D9162" s="105" t="s">
        <v>440</v>
      </c>
      <c r="E9162" s="87" t="e">
        <f t="shared" ref="E9162:J9171" si="323">IF(ISNUMBER(VLOOKUP($B9162,EFW.2006,3,FALSE))=TRUE,VLOOKUP($B9162,EFW.2006,E$2,FALSE),NA())</f>
        <v>#N/A</v>
      </c>
      <c r="F9162" s="69" t="e">
        <f t="shared" si="323"/>
        <v>#N/A</v>
      </c>
      <c r="G9162" s="69" t="e">
        <f t="shared" si="323"/>
        <v>#N/A</v>
      </c>
      <c r="H9162" s="69" t="e">
        <f t="shared" si="323"/>
        <v>#N/A</v>
      </c>
      <c r="I9162" s="69" t="e">
        <f t="shared" si="323"/>
        <v>#N/A</v>
      </c>
      <c r="J9162" s="70" t="e">
        <f t="shared" si="323"/>
        <v>#N/A</v>
      </c>
      <c r="K9162" s="118" t="e">
        <f>VLOOKUP(B9162,WB.GDP.2006,'WB (WDI)'!$AW$2,FALSE)</f>
        <v>#N/A</v>
      </c>
      <c r="L9162" s="112">
        <f>VLOOKUP($B9162,WB.UNEMP.2006,'WB (WDI)'!$AW$2,FALSE)</f>
        <v>7.4000000953674299</v>
      </c>
    </row>
    <row r="9163" spans="1:12" x14ac:dyDescent="0.25">
      <c r="A9163" s="103">
        <v>2006</v>
      </c>
      <c r="B9163" s="104" t="s">
        <v>463</v>
      </c>
      <c r="C9163" s="105" t="s">
        <v>464</v>
      </c>
      <c r="D9163" s="105" t="s">
        <v>440</v>
      </c>
      <c r="E9163" s="87" t="e">
        <f t="shared" si="323"/>
        <v>#N/A</v>
      </c>
      <c r="F9163" s="69" t="e">
        <f t="shared" si="323"/>
        <v>#N/A</v>
      </c>
      <c r="G9163" s="69" t="e">
        <f t="shared" si="323"/>
        <v>#N/A</v>
      </c>
      <c r="H9163" s="69" t="e">
        <f t="shared" si="323"/>
        <v>#N/A</v>
      </c>
      <c r="I9163" s="69" t="e">
        <f t="shared" si="323"/>
        <v>#N/A</v>
      </c>
      <c r="J9163" s="70" t="e">
        <f t="shared" si="323"/>
        <v>#N/A</v>
      </c>
      <c r="K9163" s="118">
        <f>VLOOKUP(B9163,WB.GDP.2006,'WB (WDI)'!$AW$2,FALSE)</f>
        <v>2104.5667038780175</v>
      </c>
      <c r="L9163" s="112" t="e">
        <f>VLOOKUP($B9163,WB.UNEMP.2006,'WB (WDI)'!$AW$2,FALSE)</f>
        <v>#N/A</v>
      </c>
    </row>
    <row r="9164" spans="1:12" x14ac:dyDescent="0.25">
      <c r="A9164" s="103">
        <v>2006</v>
      </c>
      <c r="B9164" s="104" t="s">
        <v>465</v>
      </c>
      <c r="C9164" s="105" t="s">
        <v>466</v>
      </c>
      <c r="D9164" s="105" t="s">
        <v>440</v>
      </c>
      <c r="E9164" s="87" t="e">
        <f t="shared" si="323"/>
        <v>#N/A</v>
      </c>
      <c r="F9164" s="69" t="e">
        <f t="shared" si="323"/>
        <v>#N/A</v>
      </c>
      <c r="G9164" s="69" t="e">
        <f t="shared" si="323"/>
        <v>#N/A</v>
      </c>
      <c r="H9164" s="69" t="e">
        <f t="shared" si="323"/>
        <v>#N/A</v>
      </c>
      <c r="I9164" s="69" t="e">
        <f t="shared" si="323"/>
        <v>#N/A</v>
      </c>
      <c r="J9164" s="70" t="e">
        <f t="shared" si="323"/>
        <v>#N/A</v>
      </c>
      <c r="K9164" s="118">
        <f>VLOOKUP(B9164,WB.GDP.2006,'WB (WDI)'!$AW$2,FALSE)</f>
        <v>3526.197119063303</v>
      </c>
      <c r="L9164" s="112" t="e">
        <f>VLOOKUP($B9164,WB.UNEMP.2006,'WB (WDI)'!$AW$2,FALSE)</f>
        <v>#N/A</v>
      </c>
    </row>
    <row r="9165" spans="1:12" x14ac:dyDescent="0.25">
      <c r="A9165" s="103">
        <v>2006</v>
      </c>
      <c r="B9165" s="104" t="s">
        <v>467</v>
      </c>
      <c r="C9165" s="105" t="s">
        <v>468</v>
      </c>
      <c r="D9165" s="105" t="s">
        <v>440</v>
      </c>
      <c r="E9165" s="87" t="e">
        <f t="shared" si="323"/>
        <v>#N/A</v>
      </c>
      <c r="F9165" s="69" t="e">
        <f t="shared" si="323"/>
        <v>#N/A</v>
      </c>
      <c r="G9165" s="69" t="e">
        <f t="shared" si="323"/>
        <v>#N/A</v>
      </c>
      <c r="H9165" s="69" t="e">
        <f t="shared" si="323"/>
        <v>#N/A</v>
      </c>
      <c r="I9165" s="69" t="e">
        <f t="shared" si="323"/>
        <v>#N/A</v>
      </c>
      <c r="J9165" s="70" t="e">
        <f t="shared" si="323"/>
        <v>#N/A</v>
      </c>
      <c r="K9165" s="118">
        <f>VLOOKUP(B9165,WB.GDP.2006,'WB (WDI)'!$AW$2,FALSE)</f>
        <v>3612.0155699951201</v>
      </c>
      <c r="L9165" s="112" t="e">
        <f>VLOOKUP($B9165,WB.UNEMP.2006,'WB (WDI)'!$AW$2,FALSE)</f>
        <v>#N/A</v>
      </c>
    </row>
    <row r="9166" spans="1:12" x14ac:dyDescent="0.25">
      <c r="A9166" s="103">
        <v>2006</v>
      </c>
      <c r="B9166" s="104" t="s">
        <v>469</v>
      </c>
      <c r="C9166" s="105" t="s">
        <v>470</v>
      </c>
      <c r="D9166" s="105" t="s">
        <v>440</v>
      </c>
      <c r="E9166" s="87" t="e">
        <f t="shared" si="323"/>
        <v>#N/A</v>
      </c>
      <c r="F9166" s="69" t="e">
        <f t="shared" si="323"/>
        <v>#N/A</v>
      </c>
      <c r="G9166" s="69" t="e">
        <f t="shared" si="323"/>
        <v>#N/A</v>
      </c>
      <c r="H9166" s="69" t="e">
        <f t="shared" si="323"/>
        <v>#N/A</v>
      </c>
      <c r="I9166" s="69" t="e">
        <f t="shared" si="323"/>
        <v>#N/A</v>
      </c>
      <c r="J9166" s="70" t="e">
        <f t="shared" si="323"/>
        <v>#N/A</v>
      </c>
      <c r="K9166" s="118">
        <f>VLOOKUP(B9166,WB.GDP.2006,'WB (WDI)'!$AW$2,FALSE)</f>
        <v>5964.9912097892111</v>
      </c>
      <c r="L9166" s="112" t="e">
        <f>VLOOKUP($B9166,WB.UNEMP.2006,'WB (WDI)'!$AW$2,FALSE)</f>
        <v>#N/A</v>
      </c>
    </row>
    <row r="9167" spans="1:12" x14ac:dyDescent="0.25">
      <c r="A9167" s="103">
        <v>2006</v>
      </c>
      <c r="B9167" s="104" t="s">
        <v>471</v>
      </c>
      <c r="C9167" s="105" t="s">
        <v>472</v>
      </c>
      <c r="D9167" s="105" t="s">
        <v>440</v>
      </c>
      <c r="E9167" s="87" t="e">
        <f t="shared" si="323"/>
        <v>#N/A</v>
      </c>
      <c r="F9167" s="69" t="e">
        <f t="shared" si="323"/>
        <v>#N/A</v>
      </c>
      <c r="G9167" s="69" t="e">
        <f t="shared" si="323"/>
        <v>#N/A</v>
      </c>
      <c r="H9167" s="69" t="e">
        <f t="shared" si="323"/>
        <v>#N/A</v>
      </c>
      <c r="I9167" s="69" t="e">
        <f t="shared" si="323"/>
        <v>#N/A</v>
      </c>
      <c r="J9167" s="70" t="e">
        <f t="shared" si="323"/>
        <v>#N/A</v>
      </c>
      <c r="K9167" s="118" t="e">
        <f>VLOOKUP(B9167,WB.GDP.2006,'WB (WDI)'!$AW$2,FALSE)</f>
        <v>#N/A</v>
      </c>
      <c r="L9167" s="112" t="e">
        <f>VLOOKUP($B9167,WB.UNEMP.2006,'WB (WDI)'!$AW$2,FALSE)</f>
        <v>#N/A</v>
      </c>
    </row>
    <row r="9168" spans="1:12" x14ac:dyDescent="0.25">
      <c r="A9168" s="103">
        <v>2006</v>
      </c>
      <c r="B9168" s="104" t="s">
        <v>473</v>
      </c>
      <c r="C9168" s="105" t="s">
        <v>474</v>
      </c>
      <c r="D9168" s="105" t="s">
        <v>440</v>
      </c>
      <c r="E9168" s="87" t="e">
        <f t="shared" si="323"/>
        <v>#N/A</v>
      </c>
      <c r="F9168" s="69" t="e">
        <f t="shared" si="323"/>
        <v>#N/A</v>
      </c>
      <c r="G9168" s="69" t="e">
        <f t="shared" si="323"/>
        <v>#N/A</v>
      </c>
      <c r="H9168" s="69" t="e">
        <f t="shared" si="323"/>
        <v>#N/A</v>
      </c>
      <c r="I9168" s="69" t="e">
        <f t="shared" si="323"/>
        <v>#N/A</v>
      </c>
      <c r="J9168" s="70" t="e">
        <f t="shared" si="323"/>
        <v>#N/A</v>
      </c>
      <c r="K9168" s="118">
        <f>VLOOKUP(B9168,WB.GDP.2006,'WB (WDI)'!$AW$2,FALSE)</f>
        <v>15392.822702142834</v>
      </c>
      <c r="L9168" s="112" t="e">
        <f>VLOOKUP($B9168,WB.UNEMP.2006,'WB (WDI)'!$AW$2,FALSE)</f>
        <v>#N/A</v>
      </c>
    </row>
    <row r="9169" spans="1:12" x14ac:dyDescent="0.25">
      <c r="A9169" s="103">
        <v>2006</v>
      </c>
      <c r="B9169" s="104" t="s">
        <v>475</v>
      </c>
      <c r="C9169" s="105" t="s">
        <v>476</v>
      </c>
      <c r="D9169" s="105" t="s">
        <v>440</v>
      </c>
      <c r="E9169" s="87" t="e">
        <f t="shared" si="323"/>
        <v>#N/A</v>
      </c>
      <c r="F9169" s="69" t="e">
        <f t="shared" si="323"/>
        <v>#N/A</v>
      </c>
      <c r="G9169" s="69" t="e">
        <f t="shared" si="323"/>
        <v>#N/A</v>
      </c>
      <c r="H9169" s="69" t="e">
        <f t="shared" si="323"/>
        <v>#N/A</v>
      </c>
      <c r="I9169" s="69" t="e">
        <f t="shared" si="323"/>
        <v>#N/A</v>
      </c>
      <c r="J9169" s="70" t="e">
        <f t="shared" si="323"/>
        <v>#N/A</v>
      </c>
      <c r="K9169" s="118" t="e">
        <f>VLOOKUP(B9169,WB.GDP.2006,'WB (WDI)'!$AW$2,FALSE)</f>
        <v>#N/A</v>
      </c>
      <c r="L9169" s="112" t="e">
        <f>VLOOKUP($B9169,WB.UNEMP.2006,'WB (WDI)'!$AW$2,FALSE)</f>
        <v>#N/A</v>
      </c>
    </row>
    <row r="9170" spans="1:12" x14ac:dyDescent="0.25">
      <c r="A9170" s="103">
        <v>2006</v>
      </c>
      <c r="B9170" s="104" t="s">
        <v>477</v>
      </c>
      <c r="C9170" s="105" t="s">
        <v>478</v>
      </c>
      <c r="D9170" s="105" t="s">
        <v>440</v>
      </c>
      <c r="E9170" s="87" t="e">
        <f t="shared" si="323"/>
        <v>#N/A</v>
      </c>
      <c r="F9170" s="69" t="e">
        <f t="shared" si="323"/>
        <v>#N/A</v>
      </c>
      <c r="G9170" s="69" t="e">
        <f t="shared" si="323"/>
        <v>#N/A</v>
      </c>
      <c r="H9170" s="69" t="e">
        <f t="shared" si="323"/>
        <v>#N/A</v>
      </c>
      <c r="I9170" s="69" t="e">
        <f t="shared" si="323"/>
        <v>#N/A</v>
      </c>
      <c r="J9170" s="70" t="e">
        <f t="shared" si="323"/>
        <v>#N/A</v>
      </c>
      <c r="K9170" s="118" t="e">
        <f>VLOOKUP(B9170,WB.GDP.2006,'WB (WDI)'!$AW$2,FALSE)</f>
        <v>#N/A</v>
      </c>
      <c r="L9170" s="112" t="e">
        <f>VLOOKUP($B9170,WB.UNEMP.2006,'WB (WDI)'!$AW$2,FALSE)</f>
        <v>#N/A</v>
      </c>
    </row>
    <row r="9171" spans="1:12" x14ac:dyDescent="0.25">
      <c r="A9171" s="103">
        <v>2006</v>
      </c>
      <c r="B9171" s="104" t="s">
        <v>479</v>
      </c>
      <c r="C9171" s="105" t="s">
        <v>480</v>
      </c>
      <c r="D9171" s="105" t="s">
        <v>440</v>
      </c>
      <c r="E9171" s="87" t="e">
        <f t="shared" si="323"/>
        <v>#N/A</v>
      </c>
      <c r="F9171" s="69" t="e">
        <f t="shared" si="323"/>
        <v>#N/A</v>
      </c>
      <c r="G9171" s="69" t="e">
        <f t="shared" si="323"/>
        <v>#N/A</v>
      </c>
      <c r="H9171" s="69" t="e">
        <f t="shared" si="323"/>
        <v>#N/A</v>
      </c>
      <c r="I9171" s="69" t="e">
        <f t="shared" si="323"/>
        <v>#N/A</v>
      </c>
      <c r="J9171" s="70" t="e">
        <f t="shared" si="323"/>
        <v>#N/A</v>
      </c>
      <c r="K9171" s="118" t="e">
        <f>VLOOKUP(B9171,WB.GDP.2006,'WB (WDI)'!$AW$2,FALSE)</f>
        <v>#N/A</v>
      </c>
      <c r="L9171" s="112" t="e">
        <f>VLOOKUP($B9171,WB.UNEMP.2006,'WB (WDI)'!$AW$2,FALSE)</f>
        <v>#N/A</v>
      </c>
    </row>
    <row r="9172" spans="1:12" x14ac:dyDescent="0.25">
      <c r="A9172" s="103">
        <v>2006</v>
      </c>
      <c r="B9172" s="104" t="s">
        <v>481</v>
      </c>
      <c r="C9172" s="105" t="s">
        <v>482</v>
      </c>
      <c r="D9172" s="105" t="s">
        <v>440</v>
      </c>
      <c r="E9172" s="87" t="e">
        <f t="shared" ref="E9172:J9179" si="324">IF(ISNUMBER(VLOOKUP($B9172,EFW.2006,3,FALSE))=TRUE,VLOOKUP($B9172,EFW.2006,E$2,FALSE),NA())</f>
        <v>#N/A</v>
      </c>
      <c r="F9172" s="69" t="e">
        <f t="shared" si="324"/>
        <v>#N/A</v>
      </c>
      <c r="G9172" s="69" t="e">
        <f t="shared" si="324"/>
        <v>#N/A</v>
      </c>
      <c r="H9172" s="69" t="e">
        <f t="shared" si="324"/>
        <v>#N/A</v>
      </c>
      <c r="I9172" s="69" t="e">
        <f t="shared" si="324"/>
        <v>#N/A</v>
      </c>
      <c r="J9172" s="70" t="e">
        <f t="shared" si="324"/>
        <v>#N/A</v>
      </c>
      <c r="K9172" s="118" t="e">
        <f>VLOOKUP(B9172,WB.GDP.2006,'WB (WDI)'!$AW$2,FALSE)</f>
        <v>#N/A</v>
      </c>
      <c r="L9172" s="112">
        <f>VLOOKUP($B9172,WB.UNEMP.2006,'WB (WDI)'!$AW$2,FALSE)</f>
        <v>11.689999580383301</v>
      </c>
    </row>
    <row r="9173" spans="1:12" x14ac:dyDescent="0.25">
      <c r="A9173" s="103">
        <v>2006</v>
      </c>
      <c r="B9173" s="104" t="s">
        <v>483</v>
      </c>
      <c r="C9173" s="105" t="s">
        <v>484</v>
      </c>
      <c r="D9173" s="105" t="s">
        <v>440</v>
      </c>
      <c r="E9173" s="87" t="e">
        <f t="shared" si="324"/>
        <v>#N/A</v>
      </c>
      <c r="F9173" s="69" t="e">
        <f t="shared" si="324"/>
        <v>#N/A</v>
      </c>
      <c r="G9173" s="69" t="e">
        <f t="shared" si="324"/>
        <v>#N/A</v>
      </c>
      <c r="H9173" s="69" t="e">
        <f t="shared" si="324"/>
        <v>#N/A</v>
      </c>
      <c r="I9173" s="69" t="e">
        <f t="shared" si="324"/>
        <v>#N/A</v>
      </c>
      <c r="J9173" s="70" t="e">
        <f t="shared" si="324"/>
        <v>#N/A</v>
      </c>
      <c r="K9173" s="118" t="e">
        <f>VLOOKUP(B9173,WB.GDP.2006,'WB (WDI)'!$AW$2,FALSE)</f>
        <v>#N/A</v>
      </c>
      <c r="L9173" s="112" t="e">
        <f>VLOOKUP($B9173,WB.UNEMP.2006,'WB (WDI)'!$AW$2,FALSE)</f>
        <v>#N/A</v>
      </c>
    </row>
    <row r="9174" spans="1:12" x14ac:dyDescent="0.25">
      <c r="A9174" s="103">
        <v>2006</v>
      </c>
      <c r="B9174" s="104" t="s">
        <v>485</v>
      </c>
      <c r="C9174" s="105" t="s">
        <v>486</v>
      </c>
      <c r="D9174" s="105" t="s">
        <v>440</v>
      </c>
      <c r="E9174" s="87" t="e">
        <f t="shared" si="324"/>
        <v>#N/A</v>
      </c>
      <c r="F9174" s="69" t="e">
        <f t="shared" si="324"/>
        <v>#N/A</v>
      </c>
      <c r="G9174" s="69" t="e">
        <f t="shared" si="324"/>
        <v>#N/A</v>
      </c>
      <c r="H9174" s="69" t="e">
        <f t="shared" si="324"/>
        <v>#N/A</v>
      </c>
      <c r="I9174" s="69" t="e">
        <f t="shared" si="324"/>
        <v>#N/A</v>
      </c>
      <c r="J9174" s="70" t="e">
        <f t="shared" si="324"/>
        <v>#N/A</v>
      </c>
      <c r="K9174" s="118" t="e">
        <f>VLOOKUP(B9174,WB.GDP.2006,'WB (WDI)'!$AW$2,FALSE)</f>
        <v>#N/A</v>
      </c>
      <c r="L9174" s="112" t="e">
        <f>VLOOKUP($B9174,WB.UNEMP.2006,'WB (WDI)'!$AW$2,FALSE)</f>
        <v>#N/A</v>
      </c>
    </row>
    <row r="9175" spans="1:12" x14ac:dyDescent="0.25">
      <c r="A9175" s="103">
        <v>2006</v>
      </c>
      <c r="B9175" s="104" t="s">
        <v>487</v>
      </c>
      <c r="C9175" s="105" t="s">
        <v>488</v>
      </c>
      <c r="D9175" s="105" t="s">
        <v>440</v>
      </c>
      <c r="E9175" s="87" t="e">
        <f t="shared" si="324"/>
        <v>#N/A</v>
      </c>
      <c r="F9175" s="69" t="e">
        <f t="shared" si="324"/>
        <v>#N/A</v>
      </c>
      <c r="G9175" s="69" t="e">
        <f t="shared" si="324"/>
        <v>#N/A</v>
      </c>
      <c r="H9175" s="69" t="e">
        <f t="shared" si="324"/>
        <v>#N/A</v>
      </c>
      <c r="I9175" s="69" t="e">
        <f t="shared" si="324"/>
        <v>#N/A</v>
      </c>
      <c r="J9175" s="70" t="e">
        <f t="shared" si="324"/>
        <v>#N/A</v>
      </c>
      <c r="K9175" s="118">
        <f>VLOOKUP(B9175,WB.GDP.2006,'WB (WDI)'!$AW$2,FALSE)</f>
        <v>6015.7619937887312</v>
      </c>
      <c r="L9175" s="112">
        <f>VLOOKUP($B9175,WB.UNEMP.2006,'WB (WDI)'!$AW$2,FALSE)</f>
        <v>5.1700000762939498</v>
      </c>
    </row>
    <row r="9176" spans="1:12" x14ac:dyDescent="0.25">
      <c r="A9176" s="103">
        <v>2006</v>
      </c>
      <c r="B9176" s="104" t="s">
        <v>489</v>
      </c>
      <c r="C9176" s="105" t="s">
        <v>490</v>
      </c>
      <c r="D9176" s="105" t="s">
        <v>440</v>
      </c>
      <c r="E9176" s="87" t="e">
        <f t="shared" si="324"/>
        <v>#N/A</v>
      </c>
      <c r="F9176" s="69" t="e">
        <f t="shared" si="324"/>
        <v>#N/A</v>
      </c>
      <c r="G9176" s="69" t="e">
        <f t="shared" si="324"/>
        <v>#N/A</v>
      </c>
      <c r="H9176" s="69" t="e">
        <f t="shared" si="324"/>
        <v>#N/A</v>
      </c>
      <c r="I9176" s="69" t="e">
        <f t="shared" si="324"/>
        <v>#N/A</v>
      </c>
      <c r="J9176" s="70" t="e">
        <f t="shared" si="324"/>
        <v>#N/A</v>
      </c>
      <c r="K9176" s="118" t="e">
        <f>VLOOKUP(B9176,WB.GDP.2006,'WB (WDI)'!$AW$2,FALSE)</f>
        <v>#N/A</v>
      </c>
      <c r="L9176" s="112" t="e">
        <f>VLOOKUP($B9176,WB.UNEMP.2006,'WB (WDI)'!$AW$2,FALSE)</f>
        <v>#N/A</v>
      </c>
    </row>
    <row r="9177" spans="1:12" x14ac:dyDescent="0.25">
      <c r="A9177" s="103">
        <v>2006</v>
      </c>
      <c r="B9177" s="104" t="s">
        <v>491</v>
      </c>
      <c r="C9177" s="105" t="s">
        <v>492</v>
      </c>
      <c r="D9177" s="105" t="s">
        <v>440</v>
      </c>
      <c r="E9177" s="87" t="e">
        <f t="shared" si="324"/>
        <v>#N/A</v>
      </c>
      <c r="F9177" s="69" t="e">
        <f t="shared" si="324"/>
        <v>#N/A</v>
      </c>
      <c r="G9177" s="69" t="e">
        <f t="shared" si="324"/>
        <v>#N/A</v>
      </c>
      <c r="H9177" s="69" t="e">
        <f t="shared" si="324"/>
        <v>#N/A</v>
      </c>
      <c r="I9177" s="69" t="e">
        <f t="shared" si="324"/>
        <v>#N/A</v>
      </c>
      <c r="J9177" s="70" t="e">
        <f t="shared" si="324"/>
        <v>#N/A</v>
      </c>
      <c r="K9177" s="118">
        <f>VLOOKUP(B9177,WB.GDP.2006,'WB (WDI)'!$AW$2,FALSE)</f>
        <v>5266.953006865122</v>
      </c>
      <c r="L9177" s="112">
        <f>VLOOKUP($B9177,WB.UNEMP.2006,'WB (WDI)'!$AW$2,FALSE)</f>
        <v>1.0900000333786</v>
      </c>
    </row>
    <row r="9178" spans="1:12" x14ac:dyDescent="0.25">
      <c r="A9178" s="103">
        <v>2006</v>
      </c>
      <c r="B9178" s="104" t="s">
        <v>493</v>
      </c>
      <c r="C9178" s="105" t="s">
        <v>494</v>
      </c>
      <c r="D9178" s="105" t="s">
        <v>440</v>
      </c>
      <c r="E9178" s="87" t="e">
        <f t="shared" si="324"/>
        <v>#N/A</v>
      </c>
      <c r="F9178" s="69" t="e">
        <f t="shared" si="324"/>
        <v>#N/A</v>
      </c>
      <c r="G9178" s="69" t="e">
        <f t="shared" si="324"/>
        <v>#N/A</v>
      </c>
      <c r="H9178" s="69" t="e">
        <f t="shared" si="324"/>
        <v>#N/A</v>
      </c>
      <c r="I9178" s="69" t="e">
        <f t="shared" si="324"/>
        <v>#N/A</v>
      </c>
      <c r="J9178" s="70" t="e">
        <f t="shared" si="324"/>
        <v>#N/A</v>
      </c>
      <c r="K9178" s="118">
        <f>VLOOKUP(B9178,WB.GDP.2006,'WB (WDI)'!$AW$2,FALSE)</f>
        <v>3198.1632358745728</v>
      </c>
      <c r="L9178" s="112" t="e">
        <f>VLOOKUP($B9178,WB.UNEMP.2006,'WB (WDI)'!$AW$2,FALSE)</f>
        <v>#N/A</v>
      </c>
    </row>
    <row r="9179" spans="1:12" ht="15.75" thickBot="1" x14ac:dyDescent="0.3">
      <c r="A9179" s="103">
        <v>2006</v>
      </c>
      <c r="B9179" s="104" t="s">
        <v>495</v>
      </c>
      <c r="C9179" s="105" t="s">
        <v>496</v>
      </c>
      <c r="D9179" s="105" t="s">
        <v>440</v>
      </c>
      <c r="E9179" s="88" t="e">
        <f t="shared" si="324"/>
        <v>#N/A</v>
      </c>
      <c r="F9179" s="56" t="e">
        <f t="shared" si="324"/>
        <v>#N/A</v>
      </c>
      <c r="G9179" s="56" t="e">
        <f t="shared" si="324"/>
        <v>#N/A</v>
      </c>
      <c r="H9179" s="56" t="e">
        <f t="shared" si="324"/>
        <v>#N/A</v>
      </c>
      <c r="I9179" s="56" t="e">
        <f t="shared" si="324"/>
        <v>#N/A</v>
      </c>
      <c r="J9179" s="71" t="e">
        <f t="shared" si="324"/>
        <v>#N/A</v>
      </c>
      <c r="K9179" s="119" t="e">
        <f>VLOOKUP(B9179,WB.GDP.2006,'WB (WDI)'!$AW$2,FALSE)</f>
        <v>#N/A</v>
      </c>
      <c r="L9179" s="113" t="e">
        <f>VLOOKUP($B9179,WB.UNEMP.2006,'WB (WDI)'!$AW$2,FALSE)</f>
        <v>#N/A</v>
      </c>
    </row>
    <row r="9180" spans="1:12" x14ac:dyDescent="0.25">
      <c r="A9180" s="109">
        <v>2007</v>
      </c>
      <c r="B9180" s="110" t="s">
        <v>4</v>
      </c>
      <c r="C9180" s="111" t="s">
        <v>5</v>
      </c>
      <c r="D9180" s="111" t="s">
        <v>6</v>
      </c>
      <c r="E9180" s="86">
        <f t="shared" ref="E9180:J9189" si="325">IF(ISNUMBER(VLOOKUP($B9180,EFW.2007,3,FALSE))=TRUE,VLOOKUP($B9180,EFW.2007,E$2,FALSE),NA())</f>
        <v>5.3607605814159891</v>
      </c>
      <c r="F9180" s="69">
        <f t="shared" si="325"/>
        <v>3.8232069706708045</v>
      </c>
      <c r="G9180" s="69">
        <f t="shared" si="325"/>
        <v>4.1556462659606295</v>
      </c>
      <c r="H9180" s="69">
        <f t="shared" si="325"/>
        <v>7.4920206617178664</v>
      </c>
      <c r="I9180" s="69">
        <f t="shared" si="325"/>
        <v>5.8086505812966633</v>
      </c>
      <c r="J9180" s="70">
        <f t="shared" si="325"/>
        <v>5.5242784274339813</v>
      </c>
      <c r="K9180" s="118">
        <f>VLOOKUP(B9180,WB.GDP.2007,'WB (WDI)'!$AX$2,FALSE)</f>
        <v>10717.785718389801</v>
      </c>
      <c r="L9180" s="112">
        <f>VLOOKUP($B9180,WB.UNEMP.2007,'WB (WDI)'!$AX$2,FALSE)</f>
        <v>13.789999961853001</v>
      </c>
    </row>
    <row r="9181" spans="1:12" x14ac:dyDescent="0.25">
      <c r="A9181" s="103">
        <v>2007</v>
      </c>
      <c r="B9181" s="104" t="s">
        <v>7</v>
      </c>
      <c r="C9181" s="105" t="s">
        <v>8</v>
      </c>
      <c r="D9181" s="105" t="s">
        <v>6</v>
      </c>
      <c r="E9181" s="87">
        <f t="shared" si="325"/>
        <v>6.318932741725118</v>
      </c>
      <c r="F9181" s="69">
        <f t="shared" si="325"/>
        <v>5.9736448979363983</v>
      </c>
      <c r="G9181" s="69">
        <f t="shared" si="325"/>
        <v>4.9438027176948047</v>
      </c>
      <c r="H9181" s="69">
        <f t="shared" si="325"/>
        <v>8.6798595118108253</v>
      </c>
      <c r="I9181" s="69">
        <f t="shared" si="325"/>
        <v>6.785673389088581</v>
      </c>
      <c r="J9181" s="70">
        <f t="shared" si="325"/>
        <v>5.2116831920949798</v>
      </c>
      <c r="K9181" s="118">
        <f>VLOOKUP(B9181,WB.GDP.2007,'WB (WDI)'!$AX$2,FALSE)</f>
        <v>9274.9768168512437</v>
      </c>
      <c r="L9181" s="112">
        <f>VLOOKUP($B9181,WB.UNEMP.2007,'WB (WDI)'!$AX$2,FALSE)</f>
        <v>8.8000001907348597</v>
      </c>
    </row>
    <row r="9182" spans="1:12" x14ac:dyDescent="0.25">
      <c r="A9182" s="103">
        <v>2007</v>
      </c>
      <c r="B9182" s="104" t="s">
        <v>9</v>
      </c>
      <c r="C9182" s="105" t="s">
        <v>10</v>
      </c>
      <c r="D9182" s="105" t="s">
        <v>6</v>
      </c>
      <c r="E9182" s="87" t="e">
        <f t="shared" si="325"/>
        <v>#N/A</v>
      </c>
      <c r="F9182" s="69" t="e">
        <f t="shared" si="325"/>
        <v>#N/A</v>
      </c>
      <c r="G9182" s="69" t="e">
        <f t="shared" si="325"/>
        <v>#N/A</v>
      </c>
      <c r="H9182" s="69" t="e">
        <f t="shared" si="325"/>
        <v>#N/A</v>
      </c>
      <c r="I9182" s="69" t="e">
        <f t="shared" si="325"/>
        <v>#N/A</v>
      </c>
      <c r="J9182" s="70" t="e">
        <f t="shared" si="325"/>
        <v>#N/A</v>
      </c>
      <c r="K9182" s="118">
        <f>VLOOKUP(B9182,WB.GDP.2007,'WB (WDI)'!$AX$2,FALSE)</f>
        <v>21857.128368130612</v>
      </c>
      <c r="L9182" s="112">
        <f>VLOOKUP($B9182,WB.UNEMP.2007,'WB (WDI)'!$AX$2,FALSE)</f>
        <v>18.600000381469702</v>
      </c>
    </row>
    <row r="9183" spans="1:12" x14ac:dyDescent="0.25">
      <c r="A9183" s="103">
        <v>2007</v>
      </c>
      <c r="B9183" s="104" t="s">
        <v>11</v>
      </c>
      <c r="C9183" s="105" t="s">
        <v>12</v>
      </c>
      <c r="D9183" s="105" t="s">
        <v>6</v>
      </c>
      <c r="E9183" s="87">
        <f t="shared" si="325"/>
        <v>6.2300176099859419</v>
      </c>
      <c r="F9183" s="69">
        <f t="shared" si="325"/>
        <v>6.9153511516304818</v>
      </c>
      <c r="G9183" s="69">
        <f t="shared" si="325"/>
        <v>5.2030779185261302</v>
      </c>
      <c r="H9183" s="69">
        <f t="shared" si="325"/>
        <v>6.8365934400850232</v>
      </c>
      <c r="I9183" s="69">
        <f t="shared" si="325"/>
        <v>5.8303234686879</v>
      </c>
      <c r="J9183" s="70">
        <f t="shared" si="325"/>
        <v>6.3647420710001761</v>
      </c>
      <c r="K9183" s="118">
        <f>VLOOKUP(B9183,WB.GDP.2007,'WB (WDI)'!$AX$2,FALSE)</f>
        <v>5689.6339291383802</v>
      </c>
      <c r="L9183" s="112">
        <f>VLOOKUP($B9183,WB.UNEMP.2007,'WB (WDI)'!$AX$2,FALSE)</f>
        <v>9.5600004196166992</v>
      </c>
    </row>
    <row r="9184" spans="1:12" x14ac:dyDescent="0.25">
      <c r="A9184" s="103">
        <v>2007</v>
      </c>
      <c r="B9184" s="104" t="s">
        <v>13</v>
      </c>
      <c r="C9184" s="105" t="s">
        <v>14</v>
      </c>
      <c r="D9184" s="105" t="s">
        <v>6</v>
      </c>
      <c r="E9184" s="87" t="e">
        <f t="shared" si="325"/>
        <v>#N/A</v>
      </c>
      <c r="F9184" s="69" t="e">
        <f t="shared" si="325"/>
        <v>#N/A</v>
      </c>
      <c r="G9184" s="69" t="e">
        <f t="shared" si="325"/>
        <v>#N/A</v>
      </c>
      <c r="H9184" s="69" t="e">
        <f t="shared" si="325"/>
        <v>#N/A</v>
      </c>
      <c r="I9184" s="69" t="e">
        <f t="shared" si="325"/>
        <v>#N/A</v>
      </c>
      <c r="J9184" s="70" t="e">
        <f t="shared" si="325"/>
        <v>#N/A</v>
      </c>
      <c r="K9184" s="118">
        <f>VLOOKUP(B9184,WB.GDP.2007,'WB (WDI)'!$AX$2,FALSE)</f>
        <v>3141.7024272113399</v>
      </c>
      <c r="L9184" s="112">
        <f>VLOOKUP($B9184,WB.UNEMP.2007,'WB (WDI)'!$AX$2,FALSE)</f>
        <v>14.8800001144409</v>
      </c>
    </row>
    <row r="9185" spans="1:12" x14ac:dyDescent="0.25">
      <c r="A9185" s="103">
        <v>2007</v>
      </c>
      <c r="B9185" s="104" t="s">
        <v>15</v>
      </c>
      <c r="C9185" s="105" t="s">
        <v>16</v>
      </c>
      <c r="D9185" s="105" t="s">
        <v>6</v>
      </c>
      <c r="E9185" s="87">
        <f t="shared" si="325"/>
        <v>6.3979720775896443</v>
      </c>
      <c r="F9185" s="69">
        <f t="shared" si="325"/>
        <v>6.9865591775227376</v>
      </c>
      <c r="G9185" s="69">
        <f t="shared" si="325"/>
        <v>5.1929799646855077</v>
      </c>
      <c r="H9185" s="69">
        <f t="shared" si="325"/>
        <v>6.9911649339997597</v>
      </c>
      <c r="I9185" s="69">
        <f t="shared" si="325"/>
        <v>5.9125548940276422</v>
      </c>
      <c r="J9185" s="70">
        <f t="shared" si="325"/>
        <v>6.9066014177125723</v>
      </c>
      <c r="K9185" s="118">
        <f>VLOOKUP(B9185,WB.GDP.2007,'WB (WDI)'!$AX$2,FALSE)</f>
        <v>9388.0550467358116</v>
      </c>
      <c r="L9185" s="112">
        <f>VLOOKUP($B9185,WB.UNEMP.2007,'WB (WDI)'!$AX$2,FALSE)</f>
        <v>12.3699998855591</v>
      </c>
    </row>
    <row r="9186" spans="1:12" x14ac:dyDescent="0.25">
      <c r="A9186" s="103">
        <v>2007</v>
      </c>
      <c r="B9186" s="104" t="s">
        <v>17</v>
      </c>
      <c r="C9186" s="105" t="s">
        <v>18</v>
      </c>
      <c r="D9186" s="105" t="s">
        <v>6</v>
      </c>
      <c r="E9186" s="87" t="e">
        <f t="shared" si="325"/>
        <v>#N/A</v>
      </c>
      <c r="F9186" s="69" t="e">
        <f t="shared" si="325"/>
        <v>#N/A</v>
      </c>
      <c r="G9186" s="69" t="e">
        <f t="shared" si="325"/>
        <v>#N/A</v>
      </c>
      <c r="H9186" s="69" t="e">
        <f t="shared" si="325"/>
        <v>#N/A</v>
      </c>
      <c r="I9186" s="69" t="e">
        <f t="shared" si="325"/>
        <v>#N/A</v>
      </c>
      <c r="J9186" s="70" t="e">
        <f t="shared" si="325"/>
        <v>#N/A</v>
      </c>
      <c r="K9186" s="118" t="e">
        <f>VLOOKUP(B9186,WB.GDP.2007,'WB (WDI)'!$AX$2,FALSE)</f>
        <v>#N/A</v>
      </c>
      <c r="L9186" s="112" t="e">
        <f>VLOOKUP($B9186,WB.UNEMP.2007,'WB (WDI)'!$AX$2,FALSE)</f>
        <v>#N/A</v>
      </c>
    </row>
    <row r="9187" spans="1:12" x14ac:dyDescent="0.25">
      <c r="A9187" s="103">
        <v>2007</v>
      </c>
      <c r="B9187" s="104" t="s">
        <v>19</v>
      </c>
      <c r="C9187" s="105" t="s">
        <v>20</v>
      </c>
      <c r="D9187" s="105" t="s">
        <v>6</v>
      </c>
      <c r="E9187" s="87">
        <f t="shared" si="325"/>
        <v>4.865366244006001</v>
      </c>
      <c r="F9187" s="69">
        <f t="shared" si="325"/>
        <v>5.2856201320673835</v>
      </c>
      <c r="G9187" s="69">
        <f t="shared" si="325"/>
        <v>3.4781828814544391</v>
      </c>
      <c r="H9187" s="69">
        <f t="shared" si="325"/>
        <v>4.4533268023564911</v>
      </c>
      <c r="I9187" s="69">
        <f t="shared" si="325"/>
        <v>5.6321282146387759</v>
      </c>
      <c r="J9187" s="70">
        <f t="shared" si="325"/>
        <v>5.4775731895129134</v>
      </c>
      <c r="K9187" s="118">
        <f>VLOOKUP(B9187,WB.GDP.2007,'WB (WDI)'!$AX$2,FALSE)</f>
        <v>7341.8641454617582</v>
      </c>
      <c r="L9187" s="112">
        <f>VLOOKUP($B9187,WB.UNEMP.2007,'WB (WDI)'!$AX$2,FALSE)</f>
        <v>3.6600000858306898</v>
      </c>
    </row>
    <row r="9188" spans="1:12" x14ac:dyDescent="0.25">
      <c r="A9188" s="103">
        <v>2007</v>
      </c>
      <c r="B9188" s="104" t="s">
        <v>21</v>
      </c>
      <c r="C9188" s="105" t="s">
        <v>22</v>
      </c>
      <c r="D9188" s="105" t="s">
        <v>6</v>
      </c>
      <c r="E9188" s="87">
        <f t="shared" si="325"/>
        <v>6.1661817137026986</v>
      </c>
      <c r="F9188" s="69">
        <f t="shared" si="325"/>
        <v>7.1150368346663537</v>
      </c>
      <c r="G9188" s="69">
        <f t="shared" si="325"/>
        <v>4.4642078105565961</v>
      </c>
      <c r="H9188" s="69">
        <f t="shared" si="325"/>
        <v>6.9896109696109638</v>
      </c>
      <c r="I9188" s="69">
        <f t="shared" si="325"/>
        <v>5.619796001746983</v>
      </c>
      <c r="J9188" s="70">
        <f t="shared" si="325"/>
        <v>6.6422569519325956</v>
      </c>
      <c r="K9188" s="118">
        <f>VLOOKUP(B9188,WB.GDP.2007,'WB (WDI)'!$AX$2,FALSE)</f>
        <v>2685.129308660848</v>
      </c>
      <c r="L9188" s="112">
        <f>VLOOKUP($B9188,WB.UNEMP.2007,'WB (WDI)'!$AX$2,FALSE)</f>
        <v>0.81999999284744296</v>
      </c>
    </row>
    <row r="9189" spans="1:12" x14ac:dyDescent="0.25">
      <c r="A9189" s="103">
        <v>2007</v>
      </c>
      <c r="B9189" s="104" t="s">
        <v>23</v>
      </c>
      <c r="C9189" s="105" t="s">
        <v>24</v>
      </c>
      <c r="D9189" s="105" t="s">
        <v>6</v>
      </c>
      <c r="E9189" s="87">
        <f t="shared" si="325"/>
        <v>7.2048660153046855</v>
      </c>
      <c r="F9189" s="69">
        <f t="shared" si="325"/>
        <v>5.394508428011588</v>
      </c>
      <c r="G9189" s="69">
        <f t="shared" si="325"/>
        <v>6.6710901881941176</v>
      </c>
      <c r="H9189" s="69">
        <f t="shared" si="325"/>
        <v>9.0162936003804433</v>
      </c>
      <c r="I9189" s="69">
        <f t="shared" si="325"/>
        <v>7.1793132174998773</v>
      </c>
      <c r="J9189" s="70">
        <f t="shared" si="325"/>
        <v>7.763124642437397</v>
      </c>
      <c r="K9189" s="118">
        <f>VLOOKUP(B9189,WB.GDP.2007,'WB (WDI)'!$AX$2,FALSE)</f>
        <v>14051.533763164109</v>
      </c>
      <c r="L9189" s="112">
        <f>VLOOKUP($B9189,WB.UNEMP.2007,'WB (WDI)'!$AX$2,FALSE)</f>
        <v>17</v>
      </c>
    </row>
    <row r="9190" spans="1:12" x14ac:dyDescent="0.25">
      <c r="A9190" s="103">
        <v>2007</v>
      </c>
      <c r="B9190" s="104" t="s">
        <v>25</v>
      </c>
      <c r="C9190" s="105" t="s">
        <v>26</v>
      </c>
      <c r="D9190" s="105" t="s">
        <v>6</v>
      </c>
      <c r="E9190" s="87" t="e">
        <f t="shared" ref="E9190:J9199" si="326">IF(ISNUMBER(VLOOKUP($B9190,EFW.2007,3,FALSE))=TRUE,VLOOKUP($B9190,EFW.2007,E$2,FALSE),NA())</f>
        <v>#N/A</v>
      </c>
      <c r="F9190" s="69" t="e">
        <f t="shared" si="326"/>
        <v>#N/A</v>
      </c>
      <c r="G9190" s="69" t="e">
        <f t="shared" si="326"/>
        <v>#N/A</v>
      </c>
      <c r="H9190" s="69" t="e">
        <f t="shared" si="326"/>
        <v>#N/A</v>
      </c>
      <c r="I9190" s="69" t="e">
        <f t="shared" si="326"/>
        <v>#N/A</v>
      </c>
      <c r="J9190" s="70" t="e">
        <f t="shared" si="326"/>
        <v>#N/A</v>
      </c>
      <c r="K9190" s="118" t="e">
        <f>VLOOKUP(B9190,WB.GDP.2007,'WB (WDI)'!$AX$2,FALSE)</f>
        <v>#N/A</v>
      </c>
      <c r="L9190" s="112" t="e">
        <f>VLOOKUP($B9190,WB.UNEMP.2007,'WB (WDI)'!$AX$2,FALSE)</f>
        <v>#N/A</v>
      </c>
    </row>
    <row r="9191" spans="1:12" x14ac:dyDescent="0.25">
      <c r="A9191" s="103">
        <v>2007</v>
      </c>
      <c r="B9191" s="104" t="s">
        <v>27</v>
      </c>
      <c r="C9191" s="105" t="s">
        <v>28</v>
      </c>
      <c r="D9191" s="105" t="s">
        <v>6</v>
      </c>
      <c r="E9191" s="87">
        <f t="shared" si="326"/>
        <v>6.01335807740666</v>
      </c>
      <c r="F9191" s="69">
        <f t="shared" si="326"/>
        <v>5.7369376686430424</v>
      </c>
      <c r="G9191" s="69">
        <f t="shared" si="326"/>
        <v>4.477643869915398</v>
      </c>
      <c r="H9191" s="69">
        <f t="shared" si="326"/>
        <v>7.2885695366079339</v>
      </c>
      <c r="I9191" s="69">
        <f t="shared" si="326"/>
        <v>5.4735655739045379</v>
      </c>
      <c r="J9191" s="70">
        <f t="shared" si="326"/>
        <v>7.0900737379623884</v>
      </c>
      <c r="K9191" s="118">
        <f>VLOOKUP(B9191,WB.GDP.2007,'WB (WDI)'!$AX$2,FALSE)</f>
        <v>1590.8311632946914</v>
      </c>
      <c r="L9191" s="112">
        <f>VLOOKUP($B9191,WB.UNEMP.2007,'WB (WDI)'!$AX$2,FALSE)</f>
        <v>3.2999999523162802</v>
      </c>
    </row>
    <row r="9192" spans="1:12" x14ac:dyDescent="0.25">
      <c r="A9192" s="103">
        <v>2007</v>
      </c>
      <c r="B9192" s="104" t="s">
        <v>29</v>
      </c>
      <c r="C9192" s="105" t="s">
        <v>30</v>
      </c>
      <c r="D9192" s="105" t="s">
        <v>6</v>
      </c>
      <c r="E9192" s="87">
        <f t="shared" si="326"/>
        <v>5.5235895131502266</v>
      </c>
      <c r="F9192" s="69">
        <f t="shared" si="326"/>
        <v>5.0950420254509208</v>
      </c>
      <c r="G9192" s="69">
        <f t="shared" si="326"/>
        <v>3.5441836048538353</v>
      </c>
      <c r="H9192" s="69">
        <f t="shared" si="326"/>
        <v>7.2419528772556703</v>
      </c>
      <c r="I9192" s="69">
        <f t="shared" si="326"/>
        <v>4.6896271090734443</v>
      </c>
      <c r="J9192" s="70">
        <f t="shared" si="326"/>
        <v>7.0471419491172655</v>
      </c>
      <c r="K9192" s="118">
        <f>VLOOKUP(B9192,WB.GDP.2007,'WB (WDI)'!$AX$2,FALSE)</f>
        <v>815.9094394418604</v>
      </c>
      <c r="L9192" s="112">
        <f>VLOOKUP($B9192,WB.UNEMP.2007,'WB (WDI)'!$AX$2,FALSE)</f>
        <v>1.6599999666214</v>
      </c>
    </row>
    <row r="9193" spans="1:12" x14ac:dyDescent="0.25">
      <c r="A9193" s="103">
        <v>2007</v>
      </c>
      <c r="B9193" s="104" t="s">
        <v>31</v>
      </c>
      <c r="C9193" s="105" t="s">
        <v>32</v>
      </c>
      <c r="D9193" s="105" t="s">
        <v>6</v>
      </c>
      <c r="E9193" s="87" t="e">
        <f t="shared" si="326"/>
        <v>#N/A</v>
      </c>
      <c r="F9193" s="69" t="e">
        <f t="shared" si="326"/>
        <v>#N/A</v>
      </c>
      <c r="G9193" s="69" t="e">
        <f t="shared" si="326"/>
        <v>#N/A</v>
      </c>
      <c r="H9193" s="69" t="e">
        <f t="shared" si="326"/>
        <v>#N/A</v>
      </c>
      <c r="I9193" s="69" t="e">
        <f t="shared" si="326"/>
        <v>#N/A</v>
      </c>
      <c r="J9193" s="70" t="e">
        <f t="shared" si="326"/>
        <v>#N/A</v>
      </c>
      <c r="K9193" s="118">
        <f>VLOOKUP(B9193,WB.GDP.2007,'WB (WDI)'!$AX$2,FALSE)</f>
        <v>6018.1959166043762</v>
      </c>
      <c r="L9193" s="112">
        <f>VLOOKUP($B9193,WB.UNEMP.2007,'WB (WDI)'!$AX$2,FALSE)</f>
        <v>10.3699998855591</v>
      </c>
    </row>
    <row r="9194" spans="1:12" x14ac:dyDescent="0.25">
      <c r="A9194" s="103">
        <v>2007</v>
      </c>
      <c r="B9194" s="104" t="s">
        <v>33</v>
      </c>
      <c r="C9194" s="105" t="s">
        <v>34</v>
      </c>
      <c r="D9194" s="105" t="s">
        <v>6</v>
      </c>
      <c r="E9194" s="87">
        <f t="shared" si="326"/>
        <v>5.656003964047331</v>
      </c>
      <c r="F9194" s="69">
        <f t="shared" si="326"/>
        <v>6.5555332664592951</v>
      </c>
      <c r="G9194" s="69">
        <f t="shared" si="326"/>
        <v>3.335925415561424</v>
      </c>
      <c r="H9194" s="69">
        <f t="shared" si="326"/>
        <v>7.01898292366268</v>
      </c>
      <c r="I9194" s="69">
        <f t="shared" si="326"/>
        <v>5.4270748859531874</v>
      </c>
      <c r="J9194" s="70">
        <f t="shared" si="326"/>
        <v>5.942503328600071</v>
      </c>
      <c r="K9194" s="118">
        <f>VLOOKUP(B9194,WB.GDP.2007,'WB (WDI)'!$AX$2,FALSE)</f>
        <v>3064.1249677773312</v>
      </c>
      <c r="L9194" s="112">
        <f>VLOOKUP($B9194,WB.UNEMP.2007,'WB (WDI)'!$AX$2,FALSE)</f>
        <v>3.0599999427795401</v>
      </c>
    </row>
    <row r="9195" spans="1:12" x14ac:dyDescent="0.25">
      <c r="A9195" s="103">
        <v>2007</v>
      </c>
      <c r="B9195" s="104" t="s">
        <v>35</v>
      </c>
      <c r="C9195" s="105" t="s">
        <v>36</v>
      </c>
      <c r="D9195" s="105" t="s">
        <v>6</v>
      </c>
      <c r="E9195" s="87">
        <f t="shared" si="326"/>
        <v>5.4880328226337332</v>
      </c>
      <c r="F9195" s="69">
        <f t="shared" si="326"/>
        <v>7.0948701467824078</v>
      </c>
      <c r="G9195" s="69">
        <f t="shared" si="326"/>
        <v>3.3948447906906178</v>
      </c>
      <c r="H9195" s="69">
        <f t="shared" si="326"/>
        <v>6.9950744622261816</v>
      </c>
      <c r="I9195" s="69">
        <f t="shared" si="326"/>
        <v>4.4962658596443195</v>
      </c>
      <c r="J9195" s="70">
        <f t="shared" si="326"/>
        <v>5.45910885382514</v>
      </c>
      <c r="K9195" s="118">
        <f>VLOOKUP(B9195,WB.GDP.2007,'WB (WDI)'!$AX$2,FALSE)</f>
        <v>1082.6851005964827</v>
      </c>
      <c r="L9195" s="112">
        <f>VLOOKUP($B9195,WB.UNEMP.2007,'WB (WDI)'!$AX$2,FALSE)</f>
        <v>4.1700000762939498</v>
      </c>
    </row>
    <row r="9196" spans="1:12" x14ac:dyDescent="0.25">
      <c r="A9196" s="103">
        <v>2007</v>
      </c>
      <c r="B9196" s="104" t="s">
        <v>37</v>
      </c>
      <c r="C9196" s="105" t="s">
        <v>38</v>
      </c>
      <c r="D9196" s="105" t="s">
        <v>6</v>
      </c>
      <c r="E9196" s="87">
        <f t="shared" si="326"/>
        <v>5.2627005896500973</v>
      </c>
      <c r="F9196" s="69">
        <f t="shared" si="326"/>
        <v>6.9053470515433544</v>
      </c>
      <c r="G9196" s="69">
        <f t="shared" si="326"/>
        <v>3.5252179498932152</v>
      </c>
      <c r="H9196" s="69">
        <f t="shared" si="326"/>
        <v>5.9176823441850068</v>
      </c>
      <c r="I9196" s="69">
        <f t="shared" si="326"/>
        <v>4.7293214911384371</v>
      </c>
      <c r="J9196" s="70">
        <f t="shared" si="326"/>
        <v>5.2359341114904723</v>
      </c>
      <c r="K9196" s="118">
        <f>VLOOKUP(B9196,WB.GDP.2007,'WB (WDI)'!$AX$2,FALSE)</f>
        <v>1569.7498475730977</v>
      </c>
      <c r="L9196" s="112">
        <f>VLOOKUP($B9196,WB.UNEMP.2007,'WB (WDI)'!$AX$2,FALSE)</f>
        <v>1.28999996185303</v>
      </c>
    </row>
    <row r="9197" spans="1:12" x14ac:dyDescent="0.25">
      <c r="A9197" s="103">
        <v>2007</v>
      </c>
      <c r="B9197" s="104" t="s">
        <v>39</v>
      </c>
      <c r="C9197" s="105" t="s">
        <v>40</v>
      </c>
      <c r="D9197" s="105" t="s">
        <v>6</v>
      </c>
      <c r="E9197" s="87" t="e">
        <f t="shared" si="326"/>
        <v>#N/A</v>
      </c>
      <c r="F9197" s="69" t="e">
        <f t="shared" si="326"/>
        <v>#N/A</v>
      </c>
      <c r="G9197" s="69" t="e">
        <f t="shared" si="326"/>
        <v>#N/A</v>
      </c>
      <c r="H9197" s="69" t="e">
        <f t="shared" si="326"/>
        <v>#N/A</v>
      </c>
      <c r="I9197" s="69" t="e">
        <f t="shared" si="326"/>
        <v>#N/A</v>
      </c>
      <c r="J9197" s="70" t="e">
        <f t="shared" si="326"/>
        <v>#N/A</v>
      </c>
      <c r="K9197" s="118">
        <f>VLOOKUP(B9197,WB.GDP.2007,'WB (WDI)'!$AX$2,FALSE)</f>
        <v>2777.1595497023909</v>
      </c>
      <c r="L9197" s="112">
        <f>VLOOKUP($B9197,WB.UNEMP.2007,'WB (WDI)'!$AX$2,FALSE)</f>
        <v>5.3000001907348597</v>
      </c>
    </row>
    <row r="9198" spans="1:12" x14ac:dyDescent="0.25">
      <c r="A9198" s="103">
        <v>2007</v>
      </c>
      <c r="B9198" s="104" t="s">
        <v>41</v>
      </c>
      <c r="C9198" s="105" t="s">
        <v>42</v>
      </c>
      <c r="D9198" s="105" t="s">
        <v>6</v>
      </c>
      <c r="E9198" s="87">
        <f t="shared" si="326"/>
        <v>4.7097586269346321</v>
      </c>
      <c r="F9198" s="69">
        <f t="shared" si="326"/>
        <v>3.5458650495537776</v>
      </c>
      <c r="G9198" s="69">
        <f t="shared" si="326"/>
        <v>3.6717686102592761</v>
      </c>
      <c r="H9198" s="69">
        <f t="shared" si="326"/>
        <v>5.3438128530318885</v>
      </c>
      <c r="I9198" s="69">
        <f t="shared" si="326"/>
        <v>5.0044947878843891</v>
      </c>
      <c r="J9198" s="70">
        <f t="shared" si="326"/>
        <v>5.9828518339438306</v>
      </c>
      <c r="K9198" s="118">
        <f>VLOOKUP(B9198,WB.GDP.2007,'WB (WDI)'!$AX$2,FALSE)</f>
        <v>4409.0331743660208</v>
      </c>
      <c r="L9198" s="112">
        <f>VLOOKUP($B9198,WB.UNEMP.2007,'WB (WDI)'!$AX$2,FALSE)</f>
        <v>17.4899997711182</v>
      </c>
    </row>
    <row r="9199" spans="1:12" x14ac:dyDescent="0.25">
      <c r="A9199" s="103">
        <v>2007</v>
      </c>
      <c r="B9199" s="104" t="s">
        <v>43</v>
      </c>
      <c r="C9199" s="105" t="s">
        <v>44</v>
      </c>
      <c r="D9199" s="105" t="s">
        <v>6</v>
      </c>
      <c r="E9199" s="87">
        <f t="shared" si="326"/>
        <v>5.7103757894083218</v>
      </c>
      <c r="F9199" s="69">
        <f t="shared" si="326"/>
        <v>7.256690517830596</v>
      </c>
      <c r="G9199" s="69">
        <f t="shared" si="326"/>
        <v>2.8088620958719104</v>
      </c>
      <c r="H9199" s="69">
        <f t="shared" si="326"/>
        <v>6.5610886433793354</v>
      </c>
      <c r="I9199" s="69">
        <f t="shared" si="326"/>
        <v>5.8771804195558488</v>
      </c>
      <c r="J9199" s="70">
        <f t="shared" si="326"/>
        <v>6.0480572704039153</v>
      </c>
      <c r="K9199" s="118">
        <f>VLOOKUP(B9199,WB.GDP.2007,'WB (WDI)'!$AX$2,FALSE)</f>
        <v>3630.0501063664105</v>
      </c>
      <c r="L9199" s="112">
        <f>VLOOKUP($B9199,WB.UNEMP.2007,'WB (WDI)'!$AX$2,FALSE)</f>
        <v>5.71000003814697</v>
      </c>
    </row>
    <row r="9200" spans="1:12" x14ac:dyDescent="0.25">
      <c r="A9200" s="103">
        <v>2007</v>
      </c>
      <c r="B9200" s="104" t="s">
        <v>45</v>
      </c>
      <c r="C9200" s="105" t="s">
        <v>46</v>
      </c>
      <c r="D9200" s="105" t="s">
        <v>6</v>
      </c>
      <c r="E9200" s="87">
        <f t="shared" ref="E9200:J9209" si="327">IF(ISNUMBER(VLOOKUP($B9200,EFW.2007,3,FALSE))=TRUE,VLOOKUP($B9200,EFW.2007,E$2,FALSE),NA())</f>
        <v>5.2053871936692664</v>
      </c>
      <c r="F9200" s="69">
        <f t="shared" si="327"/>
        <v>6.8114582688385665</v>
      </c>
      <c r="G9200" s="69">
        <f t="shared" si="327"/>
        <v>2.1905159380075485</v>
      </c>
      <c r="H9200" s="69">
        <f t="shared" si="327"/>
        <v>7.3370042474531623</v>
      </c>
      <c r="I9200" s="69">
        <f t="shared" si="327"/>
        <v>5.1526144788396326</v>
      </c>
      <c r="J9200" s="70">
        <f t="shared" si="327"/>
        <v>4.535343035207422</v>
      </c>
      <c r="K9200" s="118">
        <f>VLOOKUP(B9200,WB.GDP.2007,'WB (WDI)'!$AX$2,FALSE)</f>
        <v>817.06965439624162</v>
      </c>
      <c r="L9200" s="112">
        <f>VLOOKUP($B9200,WB.UNEMP.2007,'WB (WDI)'!$AX$2,FALSE)</f>
        <v>3.1099998950958301</v>
      </c>
    </row>
    <row r="9201" spans="1:12" x14ac:dyDescent="0.25">
      <c r="A9201" s="103">
        <v>2007</v>
      </c>
      <c r="B9201" s="104" t="s">
        <v>47</v>
      </c>
      <c r="C9201" s="105" t="s">
        <v>48</v>
      </c>
      <c r="D9201" s="105" t="s">
        <v>6</v>
      </c>
      <c r="E9201" s="87" t="e">
        <f t="shared" si="327"/>
        <v>#N/A</v>
      </c>
      <c r="F9201" s="69" t="e">
        <f t="shared" si="327"/>
        <v>#N/A</v>
      </c>
      <c r="G9201" s="69" t="e">
        <f t="shared" si="327"/>
        <v>#N/A</v>
      </c>
      <c r="H9201" s="69" t="e">
        <f t="shared" si="327"/>
        <v>#N/A</v>
      </c>
      <c r="I9201" s="69" t="e">
        <f t="shared" si="327"/>
        <v>#N/A</v>
      </c>
      <c r="J9201" s="70" t="e">
        <f t="shared" si="327"/>
        <v>#N/A</v>
      </c>
      <c r="K9201" s="118" t="e">
        <f>VLOOKUP(B9201,WB.GDP.2007,'WB (WDI)'!$AX$2,FALSE)</f>
        <v>#N/A</v>
      </c>
      <c r="L9201" s="112">
        <f>VLOOKUP($B9201,WB.UNEMP.2007,'WB (WDI)'!$AX$2,FALSE)</f>
        <v>11.170000076293899</v>
      </c>
    </row>
    <row r="9202" spans="1:12" x14ac:dyDescent="0.25">
      <c r="A9202" s="103">
        <v>2007</v>
      </c>
      <c r="B9202" s="104" t="s">
        <v>49</v>
      </c>
      <c r="C9202" s="105" t="s">
        <v>50</v>
      </c>
      <c r="D9202" s="105" t="s">
        <v>6</v>
      </c>
      <c r="E9202" s="87" t="e">
        <f t="shared" si="327"/>
        <v>#N/A</v>
      </c>
      <c r="F9202" s="69" t="e">
        <f t="shared" si="327"/>
        <v>#N/A</v>
      </c>
      <c r="G9202" s="69" t="e">
        <f t="shared" si="327"/>
        <v>#N/A</v>
      </c>
      <c r="H9202" s="69" t="e">
        <f t="shared" si="327"/>
        <v>#N/A</v>
      </c>
      <c r="I9202" s="69" t="e">
        <f t="shared" si="327"/>
        <v>#N/A</v>
      </c>
      <c r="J9202" s="70" t="e">
        <f t="shared" si="327"/>
        <v>#N/A</v>
      </c>
      <c r="K9202" s="118">
        <f>VLOOKUP(B9202,WB.GDP.2007,'WB (WDI)'!$AX$2,FALSE)</f>
        <v>36685.298706164518</v>
      </c>
      <c r="L9202" s="112">
        <f>VLOOKUP($B9202,WB.UNEMP.2007,'WB (WDI)'!$AX$2,FALSE)</f>
        <v>8.1199998855590803</v>
      </c>
    </row>
    <row r="9203" spans="1:12" x14ac:dyDescent="0.25">
      <c r="A9203" s="103">
        <v>2007</v>
      </c>
      <c r="B9203" s="104" t="s">
        <v>51</v>
      </c>
      <c r="C9203" s="105" t="s">
        <v>52</v>
      </c>
      <c r="D9203" s="105" t="s">
        <v>6</v>
      </c>
      <c r="E9203" s="87" t="e">
        <f t="shared" si="327"/>
        <v>#N/A</v>
      </c>
      <c r="F9203" s="69" t="e">
        <f t="shared" si="327"/>
        <v>#N/A</v>
      </c>
      <c r="G9203" s="69" t="e">
        <f t="shared" si="327"/>
        <v>#N/A</v>
      </c>
      <c r="H9203" s="69" t="e">
        <f t="shared" si="327"/>
        <v>#N/A</v>
      </c>
      <c r="I9203" s="69" t="e">
        <f t="shared" si="327"/>
        <v>#N/A</v>
      </c>
      <c r="J9203" s="70" t="e">
        <f t="shared" si="327"/>
        <v>#N/A</v>
      </c>
      <c r="K9203" s="118" t="e">
        <f>VLOOKUP(B9203,WB.GDP.2007,'WB (WDI)'!$AX$2,FALSE)</f>
        <v>#N/A</v>
      </c>
      <c r="L9203" s="112">
        <f>VLOOKUP($B9203,WB.UNEMP.2007,'WB (WDI)'!$AX$2,FALSE)</f>
        <v>6.5</v>
      </c>
    </row>
    <row r="9204" spans="1:12" x14ac:dyDescent="0.25">
      <c r="A9204" s="103">
        <v>2007</v>
      </c>
      <c r="B9204" s="104" t="s">
        <v>53</v>
      </c>
      <c r="C9204" s="105" t="s">
        <v>54</v>
      </c>
      <c r="D9204" s="105" t="s">
        <v>6</v>
      </c>
      <c r="E9204" s="87" t="e">
        <f t="shared" si="327"/>
        <v>#N/A</v>
      </c>
      <c r="F9204" s="69" t="e">
        <f t="shared" si="327"/>
        <v>#N/A</v>
      </c>
      <c r="G9204" s="69" t="e">
        <f t="shared" si="327"/>
        <v>#N/A</v>
      </c>
      <c r="H9204" s="69" t="e">
        <f t="shared" si="327"/>
        <v>#N/A</v>
      </c>
      <c r="I9204" s="69" t="e">
        <f t="shared" si="327"/>
        <v>#N/A</v>
      </c>
      <c r="J9204" s="70" t="e">
        <f t="shared" si="327"/>
        <v>#N/A</v>
      </c>
      <c r="K9204" s="118">
        <f>VLOOKUP(B9204,WB.GDP.2007,'WB (WDI)'!$AX$2,FALSE)</f>
        <v>7167.5362574706178</v>
      </c>
      <c r="L9204" s="112">
        <f>VLOOKUP($B9204,WB.UNEMP.2007,'WB (WDI)'!$AX$2,FALSE)</f>
        <v>28.2399997711182</v>
      </c>
    </row>
    <row r="9205" spans="1:12" x14ac:dyDescent="0.25">
      <c r="A9205" s="103">
        <v>2007</v>
      </c>
      <c r="B9205" s="104" t="s">
        <v>55</v>
      </c>
      <c r="C9205" s="105" t="s">
        <v>56</v>
      </c>
      <c r="D9205" s="105" t="s">
        <v>6</v>
      </c>
      <c r="E9205" s="87">
        <f t="shared" si="327"/>
        <v>5.4023691977565758</v>
      </c>
      <c r="F9205" s="69">
        <f t="shared" si="327"/>
        <v>5.4783077884546021</v>
      </c>
      <c r="G9205" s="69">
        <f t="shared" si="327"/>
        <v>4.6421693503628205</v>
      </c>
      <c r="H9205" s="69">
        <f t="shared" si="327"/>
        <v>5.7457538294099813</v>
      </c>
      <c r="I9205" s="69">
        <f t="shared" si="327"/>
        <v>5.0732009539313072</v>
      </c>
      <c r="J9205" s="70">
        <f t="shared" si="327"/>
        <v>6.0724140666241695</v>
      </c>
      <c r="K9205" s="118">
        <f>VLOOKUP(B9205,WB.GDP.2007,'WB (WDI)'!$AX$2,FALSE)</f>
        <v>1008.1352604278979</v>
      </c>
      <c r="L9205" s="112">
        <f>VLOOKUP($B9205,WB.UNEMP.2007,'WB (WDI)'!$AX$2,FALSE)</f>
        <v>2.28999996185303</v>
      </c>
    </row>
    <row r="9206" spans="1:12" x14ac:dyDescent="0.25">
      <c r="A9206" s="103">
        <v>2007</v>
      </c>
      <c r="B9206" s="104" t="s">
        <v>57</v>
      </c>
      <c r="C9206" s="105" t="s">
        <v>58</v>
      </c>
      <c r="D9206" s="105" t="s">
        <v>6</v>
      </c>
      <c r="E9206" s="87" t="e">
        <f t="shared" si="327"/>
        <v>#N/A</v>
      </c>
      <c r="F9206" s="69" t="e">
        <f t="shared" si="327"/>
        <v>#N/A</v>
      </c>
      <c r="G9206" s="69" t="e">
        <f t="shared" si="327"/>
        <v>#N/A</v>
      </c>
      <c r="H9206" s="69" t="e">
        <f t="shared" si="327"/>
        <v>#N/A</v>
      </c>
      <c r="I9206" s="69" t="e">
        <f t="shared" si="327"/>
        <v>#N/A</v>
      </c>
      <c r="J9206" s="70" t="e">
        <f t="shared" si="327"/>
        <v>#N/A</v>
      </c>
      <c r="K9206" s="118" t="e">
        <f>VLOOKUP(B9206,WB.GDP.2007,'WB (WDI)'!$AX$2,FALSE)</f>
        <v>#N/A</v>
      </c>
      <c r="L9206" s="112" t="e">
        <f>VLOOKUP($B9206,WB.UNEMP.2007,'WB (WDI)'!$AX$2,FALSE)</f>
        <v>#N/A</v>
      </c>
    </row>
    <row r="9207" spans="1:12" x14ac:dyDescent="0.25">
      <c r="A9207" s="103">
        <v>2007</v>
      </c>
      <c r="B9207" s="104" t="s">
        <v>59</v>
      </c>
      <c r="C9207" s="105" t="s">
        <v>60</v>
      </c>
      <c r="D9207" s="105" t="s">
        <v>6</v>
      </c>
      <c r="E9207" s="87">
        <f t="shared" si="327"/>
        <v>5.6841282910794835</v>
      </c>
      <c r="F9207" s="69">
        <f t="shared" si="327"/>
        <v>6.2756372981204747</v>
      </c>
      <c r="G9207" s="69">
        <f t="shared" si="327"/>
        <v>3.6864701307936807</v>
      </c>
      <c r="H9207" s="69">
        <f t="shared" si="327"/>
        <v>5.9551282211774961</v>
      </c>
      <c r="I9207" s="69">
        <f t="shared" si="327"/>
        <v>5.6251194029105704</v>
      </c>
      <c r="J9207" s="70">
        <f t="shared" si="327"/>
        <v>6.8782864023951928</v>
      </c>
      <c r="K9207" s="118">
        <f>VLOOKUP(B9207,WB.GDP.2007,'WB (WDI)'!$AX$2,FALSE)</f>
        <v>15334.619407052296</v>
      </c>
      <c r="L9207" s="112">
        <f>VLOOKUP($B9207,WB.UNEMP.2007,'WB (WDI)'!$AX$2,FALSE)</f>
        <v>17.840000152587901</v>
      </c>
    </row>
    <row r="9208" spans="1:12" x14ac:dyDescent="0.25">
      <c r="A9208" s="103">
        <v>2007</v>
      </c>
      <c r="B9208" s="104" t="s">
        <v>61</v>
      </c>
      <c r="C9208" s="105" t="s">
        <v>62</v>
      </c>
      <c r="D9208" s="105" t="s">
        <v>6</v>
      </c>
      <c r="E9208" s="87" t="e">
        <f t="shared" si="327"/>
        <v>#N/A</v>
      </c>
      <c r="F9208" s="69" t="e">
        <f t="shared" si="327"/>
        <v>#N/A</v>
      </c>
      <c r="G9208" s="69" t="e">
        <f t="shared" si="327"/>
        <v>#N/A</v>
      </c>
      <c r="H9208" s="69" t="e">
        <f t="shared" si="327"/>
        <v>#N/A</v>
      </c>
      <c r="I9208" s="69" t="e">
        <f t="shared" si="327"/>
        <v>#N/A</v>
      </c>
      <c r="J9208" s="70" t="e">
        <f t="shared" si="327"/>
        <v>#N/A</v>
      </c>
      <c r="K9208" s="118">
        <f>VLOOKUP(B9208,WB.GDP.2007,'WB (WDI)'!$AX$2,FALSE)</f>
        <v>2137.8545252373538</v>
      </c>
      <c r="L9208" s="112">
        <f>VLOOKUP($B9208,WB.UNEMP.2007,'WB (WDI)'!$AX$2,FALSE)</f>
        <v>9.1199998855590803</v>
      </c>
    </row>
    <row r="9209" spans="1:12" x14ac:dyDescent="0.25">
      <c r="A9209" s="103">
        <v>2007</v>
      </c>
      <c r="B9209" s="104" t="s">
        <v>63</v>
      </c>
      <c r="C9209" s="105" t="s">
        <v>64</v>
      </c>
      <c r="D9209" s="105" t="s">
        <v>6</v>
      </c>
      <c r="E9209" s="87">
        <f t="shared" si="327"/>
        <v>7.0727145275700227</v>
      </c>
      <c r="F9209" s="69">
        <f t="shared" si="327"/>
        <v>8.4282250344632441</v>
      </c>
      <c r="G9209" s="69">
        <f t="shared" si="327"/>
        <v>5.41462636175513</v>
      </c>
      <c r="H9209" s="69">
        <f t="shared" si="327"/>
        <v>8.2357235771428794</v>
      </c>
      <c r="I9209" s="69">
        <f t="shared" si="327"/>
        <v>6.7323400551324255</v>
      </c>
      <c r="J9209" s="70">
        <f t="shared" si="327"/>
        <v>6.5526576093564328</v>
      </c>
      <c r="K9209" s="118">
        <f>VLOOKUP(B9209,WB.GDP.2007,'WB (WDI)'!$AX$2,FALSE)</f>
        <v>3261.7102396493419</v>
      </c>
      <c r="L9209" s="112">
        <f>VLOOKUP($B9209,WB.UNEMP.2007,'WB (WDI)'!$AX$2,FALSE)</f>
        <v>4.6900000572204599</v>
      </c>
    </row>
    <row r="9210" spans="1:12" x14ac:dyDescent="0.25">
      <c r="A9210" s="103">
        <v>2007</v>
      </c>
      <c r="B9210" s="104" t="s">
        <v>65</v>
      </c>
      <c r="C9210" s="105" t="s">
        <v>66</v>
      </c>
      <c r="D9210" s="105" t="s">
        <v>6</v>
      </c>
      <c r="E9210" s="87" t="e">
        <f t="shared" ref="E9210:J9219" si="328">IF(ISNUMBER(VLOOKUP($B9210,EFW.2007,3,FALSE))=TRUE,VLOOKUP($B9210,EFW.2007,E$2,FALSE),NA())</f>
        <v>#N/A</v>
      </c>
      <c r="F9210" s="69" t="e">
        <f t="shared" si="328"/>
        <v>#N/A</v>
      </c>
      <c r="G9210" s="69" t="e">
        <f t="shared" si="328"/>
        <v>#N/A</v>
      </c>
      <c r="H9210" s="69" t="e">
        <f t="shared" si="328"/>
        <v>#N/A</v>
      </c>
      <c r="I9210" s="69" t="e">
        <f t="shared" si="328"/>
        <v>#N/A</v>
      </c>
      <c r="J9210" s="70" t="e">
        <f t="shared" si="328"/>
        <v>#N/A</v>
      </c>
      <c r="K9210" s="118">
        <f>VLOOKUP(B9210,WB.GDP.2007,'WB (WDI)'!$AX$2,FALSE)</f>
        <v>1856.0037379138935</v>
      </c>
      <c r="L9210" s="112">
        <f>VLOOKUP($B9210,WB.UNEMP.2007,'WB (WDI)'!$AX$2,FALSE)</f>
        <v>4.25</v>
      </c>
    </row>
    <row r="9211" spans="1:12" x14ac:dyDescent="0.25">
      <c r="A9211" s="103">
        <v>2007</v>
      </c>
      <c r="B9211" s="104" t="s">
        <v>67</v>
      </c>
      <c r="C9211" s="105" t="s">
        <v>68</v>
      </c>
      <c r="D9211" s="105" t="s">
        <v>6</v>
      </c>
      <c r="E9211" s="87">
        <f t="shared" si="328"/>
        <v>5.1206822116494619</v>
      </c>
      <c r="F9211" s="69">
        <f t="shared" si="328"/>
        <v>5.7745701229851543</v>
      </c>
      <c r="G9211" s="69">
        <f t="shared" si="328"/>
        <v>2.6397937813456287</v>
      </c>
      <c r="H9211" s="69">
        <f t="shared" si="328"/>
        <v>5.9276735531160938</v>
      </c>
      <c r="I9211" s="69">
        <f t="shared" si="328"/>
        <v>6.2080245250627835</v>
      </c>
      <c r="J9211" s="70">
        <f t="shared" si="328"/>
        <v>5.0533490757376507</v>
      </c>
      <c r="K9211" s="118">
        <f>VLOOKUP(B9211,WB.GDP.2007,'WB (WDI)'!$AX$2,FALSE)</f>
        <v>1688.816079379329</v>
      </c>
      <c r="L9211" s="112">
        <f>VLOOKUP($B9211,WB.UNEMP.2007,'WB (WDI)'!$AX$2,FALSE)</f>
        <v>2.9000000953674299</v>
      </c>
    </row>
    <row r="9212" spans="1:12" x14ac:dyDescent="0.25">
      <c r="A9212" s="103">
        <v>2007</v>
      </c>
      <c r="B9212" s="104" t="s">
        <v>69</v>
      </c>
      <c r="C9212" s="105" t="s">
        <v>70</v>
      </c>
      <c r="D9212" s="105" t="s">
        <v>6</v>
      </c>
      <c r="E9212" s="87">
        <f t="shared" si="328"/>
        <v>7.2769422094830976</v>
      </c>
      <c r="F9212" s="69">
        <f t="shared" si="328"/>
        <v>8.2389121061980486</v>
      </c>
      <c r="G9212" s="69">
        <f t="shared" si="328"/>
        <v>4.7663743539378309</v>
      </c>
      <c r="H9212" s="69">
        <f t="shared" si="328"/>
        <v>8.8961451961830846</v>
      </c>
      <c r="I9212" s="69">
        <f t="shared" si="328"/>
        <v>6.8039497515590455</v>
      </c>
      <c r="J9212" s="70">
        <f t="shared" si="328"/>
        <v>7.6793296395374782</v>
      </c>
      <c r="K9212" s="118">
        <f>VLOOKUP(B9212,WB.GDP.2007,'WB (WDI)'!$AX$2,FALSE)</f>
        <v>3221.2531385498537</v>
      </c>
      <c r="L9212" s="112">
        <f>VLOOKUP($B9212,WB.UNEMP.2007,'WB (WDI)'!$AX$2,FALSE)</f>
        <v>2.6900000572204599</v>
      </c>
    </row>
    <row r="9213" spans="1:12" x14ac:dyDescent="0.25">
      <c r="A9213" s="103">
        <v>2007</v>
      </c>
      <c r="B9213" s="104" t="s">
        <v>71</v>
      </c>
      <c r="C9213" s="105" t="s">
        <v>72</v>
      </c>
      <c r="D9213" s="105" t="s">
        <v>6</v>
      </c>
      <c r="E9213" s="87">
        <f t="shared" si="328"/>
        <v>6.3530135072844924</v>
      </c>
      <c r="F9213" s="69">
        <f t="shared" si="328"/>
        <v>6.5610546013475117</v>
      </c>
      <c r="G9213" s="69">
        <f t="shared" si="328"/>
        <v>4.3892350596054452</v>
      </c>
      <c r="H9213" s="69">
        <f t="shared" si="328"/>
        <v>7.9066417458109868</v>
      </c>
      <c r="I9213" s="69">
        <f t="shared" si="328"/>
        <v>5.5080190391641342</v>
      </c>
      <c r="J9213" s="70">
        <f t="shared" si="328"/>
        <v>7.4001170904943798</v>
      </c>
      <c r="K9213" s="118">
        <f>VLOOKUP(B9213,WB.GDP.2007,'WB (WDI)'!$AX$2,FALSE)</f>
        <v>2077.3834191658943</v>
      </c>
      <c r="L9213" s="112">
        <f>VLOOKUP($B9213,WB.UNEMP.2007,'WB (WDI)'!$AX$2,FALSE)</f>
        <v>28.649999618530298</v>
      </c>
    </row>
    <row r="9214" spans="1:12" x14ac:dyDescent="0.25">
      <c r="A9214" s="103">
        <v>2007</v>
      </c>
      <c r="B9214" s="104" t="s">
        <v>73</v>
      </c>
      <c r="C9214" s="105" t="s">
        <v>74</v>
      </c>
      <c r="D9214" s="105" t="s">
        <v>6</v>
      </c>
      <c r="E9214" s="87" t="e">
        <f t="shared" si="328"/>
        <v>#N/A</v>
      </c>
      <c r="F9214" s="69" t="e">
        <f t="shared" si="328"/>
        <v>#N/A</v>
      </c>
      <c r="G9214" s="69" t="e">
        <f t="shared" si="328"/>
        <v>#N/A</v>
      </c>
      <c r="H9214" s="69" t="e">
        <f t="shared" si="328"/>
        <v>#N/A</v>
      </c>
      <c r="I9214" s="69" t="e">
        <f t="shared" si="328"/>
        <v>#N/A</v>
      </c>
      <c r="J9214" s="70" t="e">
        <f t="shared" si="328"/>
        <v>#N/A</v>
      </c>
      <c r="K9214" s="118">
        <f>VLOOKUP(B9214,WB.GDP.2007,'WB (WDI)'!$AX$2,FALSE)</f>
        <v>1333.4222233994944</v>
      </c>
      <c r="L9214" s="112">
        <f>VLOOKUP($B9214,WB.UNEMP.2007,'WB (WDI)'!$AX$2,FALSE)</f>
        <v>2.1300001144409202</v>
      </c>
    </row>
    <row r="9215" spans="1:12" x14ac:dyDescent="0.25">
      <c r="A9215" s="103">
        <v>2007</v>
      </c>
      <c r="B9215" s="104" t="s">
        <v>75</v>
      </c>
      <c r="C9215" s="105" t="s">
        <v>76</v>
      </c>
      <c r="D9215" s="105" t="s">
        <v>6</v>
      </c>
      <c r="E9215" s="87">
        <f t="shared" si="328"/>
        <v>6.0285793616623753</v>
      </c>
      <c r="F9215" s="69">
        <f t="shared" si="328"/>
        <v>7.4366276565911802</v>
      </c>
      <c r="G9215" s="69">
        <f t="shared" si="328"/>
        <v>3.4044735024463439</v>
      </c>
      <c r="H9215" s="69">
        <f t="shared" si="328"/>
        <v>7.2863082637130914</v>
      </c>
      <c r="I9215" s="69">
        <f t="shared" si="328"/>
        <v>6.2865926096747629</v>
      </c>
      <c r="J9215" s="70">
        <f t="shared" si="328"/>
        <v>5.728894775886495</v>
      </c>
      <c r="K9215" s="118">
        <f>VLOOKUP(B9215,WB.GDP.2007,'WB (WDI)'!$AX$2,FALSE)</f>
        <v>1639.8819339042147</v>
      </c>
      <c r="L9215" s="112">
        <f>VLOOKUP($B9215,WB.UNEMP.2007,'WB (WDI)'!$AX$2,FALSE)</f>
        <v>3.0599999427795401</v>
      </c>
    </row>
    <row r="9216" spans="1:12" x14ac:dyDescent="0.25">
      <c r="A9216" s="103">
        <v>2007</v>
      </c>
      <c r="B9216" s="104" t="s">
        <v>77</v>
      </c>
      <c r="C9216" s="105" t="s">
        <v>78</v>
      </c>
      <c r="D9216" s="105" t="s">
        <v>6</v>
      </c>
      <c r="E9216" s="87">
        <f t="shared" si="328"/>
        <v>5.7838838614374897</v>
      </c>
      <c r="F9216" s="69">
        <f t="shared" si="328"/>
        <v>5.846422984329493</v>
      </c>
      <c r="G9216" s="69">
        <f t="shared" si="328"/>
        <v>5.6528727487078116</v>
      </c>
      <c r="H9216" s="69">
        <f t="shared" si="328"/>
        <v>5.5979904904700977</v>
      </c>
      <c r="I9216" s="69">
        <f t="shared" si="328"/>
        <v>5.1838959687319397</v>
      </c>
      <c r="J9216" s="70">
        <f t="shared" si="328"/>
        <v>6.6382371149481036</v>
      </c>
      <c r="K9216" s="118">
        <f>VLOOKUP(B9216,WB.GDP.2007,'WB (WDI)'!$AX$2,FALSE)</f>
        <v>847.18266573017434</v>
      </c>
      <c r="L9216" s="112">
        <f>VLOOKUP($B9216,WB.UNEMP.2007,'WB (WDI)'!$AX$2,FALSE)</f>
        <v>5.6999998092651403</v>
      </c>
    </row>
    <row r="9217" spans="1:12" x14ac:dyDescent="0.25">
      <c r="A9217" s="103">
        <v>2007</v>
      </c>
      <c r="B9217" s="104" t="s">
        <v>79</v>
      </c>
      <c r="C9217" s="105" t="s">
        <v>80</v>
      </c>
      <c r="D9217" s="105" t="s">
        <v>6</v>
      </c>
      <c r="E9217" s="87">
        <f t="shared" si="328"/>
        <v>5.9713549210718391</v>
      </c>
      <c r="F9217" s="69">
        <f t="shared" si="328"/>
        <v>6.8017078541738911</v>
      </c>
      <c r="G9217" s="69">
        <f t="shared" si="328"/>
        <v>3.694375494832272</v>
      </c>
      <c r="H9217" s="69">
        <f t="shared" si="328"/>
        <v>7.1417958857820221</v>
      </c>
      <c r="I9217" s="69">
        <f t="shared" si="328"/>
        <v>5.8564363968612287</v>
      </c>
      <c r="J9217" s="70">
        <f t="shared" si="328"/>
        <v>6.3624589737097823</v>
      </c>
      <c r="K9217" s="118">
        <f>VLOOKUP(B9217,WB.GDP.2007,'WB (WDI)'!$AX$2,FALSE)</f>
        <v>1985.6221184894086</v>
      </c>
      <c r="L9217" s="112">
        <f>VLOOKUP($B9217,WB.UNEMP.2007,'WB (WDI)'!$AX$2,FALSE)</f>
        <v>11.710000038146999</v>
      </c>
    </row>
    <row r="9218" spans="1:12" x14ac:dyDescent="0.25">
      <c r="A9218" s="103">
        <v>2007</v>
      </c>
      <c r="B9218" s="104" t="s">
        <v>81</v>
      </c>
      <c r="C9218" s="105" t="s">
        <v>82</v>
      </c>
      <c r="D9218" s="105" t="s">
        <v>6</v>
      </c>
      <c r="E9218" s="87">
        <f t="shared" si="328"/>
        <v>5.9698629342462315</v>
      </c>
      <c r="F9218" s="69">
        <f t="shared" si="328"/>
        <v>6.7663808537620493</v>
      </c>
      <c r="G9218" s="69">
        <f t="shared" si="328"/>
        <v>3.3932414147073442</v>
      </c>
      <c r="H9218" s="69">
        <f t="shared" si="328"/>
        <v>6.7722413873333851</v>
      </c>
      <c r="I9218" s="69">
        <f t="shared" si="328"/>
        <v>5.8485921284520561</v>
      </c>
      <c r="J9218" s="70">
        <f t="shared" si="328"/>
        <v>7.0688588869763267</v>
      </c>
      <c r="K9218" s="118">
        <f>VLOOKUP(B9218,WB.GDP.2007,'WB (WDI)'!$AX$2,FALSE)</f>
        <v>5080.6379367346681</v>
      </c>
      <c r="L9218" s="112">
        <f>VLOOKUP($B9218,WB.UNEMP.2007,'WB (WDI)'!$AX$2,FALSE)</f>
        <v>9.5699996948242205</v>
      </c>
    </row>
    <row r="9219" spans="1:12" x14ac:dyDescent="0.25">
      <c r="A9219" s="103">
        <v>2007</v>
      </c>
      <c r="B9219" s="104" t="s">
        <v>83</v>
      </c>
      <c r="C9219" s="105" t="s">
        <v>84</v>
      </c>
      <c r="D9219" s="105" t="s">
        <v>6</v>
      </c>
      <c r="E9219" s="87">
        <f t="shared" si="328"/>
        <v>7.8164058775964289</v>
      </c>
      <c r="F9219" s="69">
        <f t="shared" si="328"/>
        <v>8.5260430640353384</v>
      </c>
      <c r="G9219" s="69">
        <f t="shared" si="328"/>
        <v>5.0328346523927685</v>
      </c>
      <c r="H9219" s="69">
        <f t="shared" si="328"/>
        <v>9.2290614713233232</v>
      </c>
      <c r="I9219" s="69">
        <f t="shared" si="328"/>
        <v>8.5256390933850188</v>
      </c>
      <c r="J9219" s="70">
        <f t="shared" si="328"/>
        <v>7.7684511068456983</v>
      </c>
      <c r="K9219" s="118">
        <f>VLOOKUP(B9219,WB.GDP.2007,'WB (WDI)'!$AX$2,FALSE)</f>
        <v>14909.170855286538</v>
      </c>
      <c r="L9219" s="112">
        <f>VLOOKUP($B9219,WB.UNEMP.2007,'WB (WDI)'!$AX$2,FALSE)</f>
        <v>8.4799995422363299</v>
      </c>
    </row>
    <row r="9220" spans="1:12" x14ac:dyDescent="0.25">
      <c r="A9220" s="103">
        <v>2007</v>
      </c>
      <c r="B9220" s="104" t="s">
        <v>85</v>
      </c>
      <c r="C9220" s="105" t="s">
        <v>86</v>
      </c>
      <c r="D9220" s="105" t="s">
        <v>6</v>
      </c>
      <c r="E9220" s="87" t="e">
        <f t="shared" ref="E9220:J9229" si="329">IF(ISNUMBER(VLOOKUP($B9220,EFW.2007,3,FALSE))=TRUE,VLOOKUP($B9220,EFW.2007,E$2,FALSE),NA())</f>
        <v>#N/A</v>
      </c>
      <c r="F9220" s="69" t="e">
        <f t="shared" si="329"/>
        <v>#N/A</v>
      </c>
      <c r="G9220" s="69" t="e">
        <f t="shared" si="329"/>
        <v>#N/A</v>
      </c>
      <c r="H9220" s="69" t="e">
        <f t="shared" si="329"/>
        <v>#N/A</v>
      </c>
      <c r="I9220" s="69" t="e">
        <f t="shared" si="329"/>
        <v>#N/A</v>
      </c>
      <c r="J9220" s="70" t="e">
        <f t="shared" si="329"/>
        <v>#N/A</v>
      </c>
      <c r="K9220" s="118" t="e">
        <f>VLOOKUP(B9220,WB.GDP.2007,'WB (WDI)'!$AX$2,FALSE)</f>
        <v>#N/A</v>
      </c>
      <c r="L9220" s="112" t="e">
        <f>VLOOKUP($B9220,WB.UNEMP.2007,'WB (WDI)'!$AX$2,FALSE)</f>
        <v>#N/A</v>
      </c>
    </row>
    <row r="9221" spans="1:12" x14ac:dyDescent="0.25">
      <c r="A9221" s="103">
        <v>2007</v>
      </c>
      <c r="B9221" s="104" t="s">
        <v>87</v>
      </c>
      <c r="C9221" s="105" t="s">
        <v>88</v>
      </c>
      <c r="D9221" s="105" t="s">
        <v>6</v>
      </c>
      <c r="E9221" s="87">
        <f t="shared" si="329"/>
        <v>5.9178487629100172</v>
      </c>
      <c r="F9221" s="69">
        <f t="shared" si="329"/>
        <v>6.1920202169497216</v>
      </c>
      <c r="G9221" s="69">
        <f t="shared" si="329"/>
        <v>4.0448704817966554</v>
      </c>
      <c r="H9221" s="69">
        <f t="shared" si="329"/>
        <v>7.7533141128377121</v>
      </c>
      <c r="I9221" s="69">
        <f t="shared" si="329"/>
        <v>6.0781342805302545</v>
      </c>
      <c r="J9221" s="70">
        <f t="shared" si="329"/>
        <v>5.5209047224357404</v>
      </c>
      <c r="K9221" s="118">
        <f>VLOOKUP(B9221,WB.GDP.2007,'WB (WDI)'!$AX$2,FALSE)</f>
        <v>917.79536749396118</v>
      </c>
      <c r="L9221" s="112">
        <f>VLOOKUP($B9221,WB.UNEMP.2007,'WB (WDI)'!$AX$2,FALSE)</f>
        <v>2.9400000572204599</v>
      </c>
    </row>
    <row r="9222" spans="1:12" x14ac:dyDescent="0.25">
      <c r="A9222" s="103">
        <v>2007</v>
      </c>
      <c r="B9222" s="104" t="s">
        <v>89</v>
      </c>
      <c r="C9222" s="105" t="s">
        <v>90</v>
      </c>
      <c r="D9222" s="105" t="s">
        <v>6</v>
      </c>
      <c r="E9222" s="87">
        <f t="shared" si="329"/>
        <v>6.802866302766331</v>
      </c>
      <c r="F9222" s="69">
        <f t="shared" si="329"/>
        <v>7.0733453501136498</v>
      </c>
      <c r="G9222" s="69">
        <f t="shared" si="329"/>
        <v>6.6455952891160246</v>
      </c>
      <c r="H9222" s="69">
        <f t="shared" si="329"/>
        <v>6.5187737391250096</v>
      </c>
      <c r="I9222" s="69">
        <f t="shared" si="329"/>
        <v>5.9074165058257222</v>
      </c>
      <c r="J9222" s="70">
        <f t="shared" si="329"/>
        <v>7.8692006296512522</v>
      </c>
      <c r="K9222" s="118">
        <f>VLOOKUP(B9222,WB.GDP.2007,'WB (WDI)'!$AX$2,FALSE)</f>
        <v>8597.6325245203534</v>
      </c>
      <c r="L9222" s="112">
        <f>VLOOKUP($B9222,WB.UNEMP.2007,'WB (WDI)'!$AX$2,FALSE)</f>
        <v>21.559999465942401</v>
      </c>
    </row>
    <row r="9223" spans="1:12" x14ac:dyDescent="0.25">
      <c r="A9223" s="103">
        <v>2007</v>
      </c>
      <c r="B9223" s="104" t="s">
        <v>91</v>
      </c>
      <c r="C9223" s="105" t="s">
        <v>92</v>
      </c>
      <c r="D9223" s="105" t="s">
        <v>6</v>
      </c>
      <c r="E9223" s="87">
        <f t="shared" si="329"/>
        <v>5.2068364534149865</v>
      </c>
      <c r="F9223" s="69">
        <f t="shared" si="329"/>
        <v>6.8543839058279605</v>
      </c>
      <c r="G9223" s="69">
        <f t="shared" si="329"/>
        <v>2.8621947194219368</v>
      </c>
      <c r="H9223" s="69">
        <f t="shared" si="329"/>
        <v>6.6256216691944463</v>
      </c>
      <c r="I9223" s="69">
        <f t="shared" si="329"/>
        <v>4.5039927078067583</v>
      </c>
      <c r="J9223" s="70">
        <f t="shared" si="329"/>
        <v>5.1879892648238268</v>
      </c>
      <c r="K9223" s="118">
        <f>VLOOKUP(B9223,WB.GDP.2007,'WB (WDI)'!$AX$2,FALSE)</f>
        <v>974.68251008035293</v>
      </c>
      <c r="L9223" s="112">
        <f>VLOOKUP($B9223,WB.UNEMP.2007,'WB (WDI)'!$AX$2,FALSE)</f>
        <v>1.70000004768372</v>
      </c>
    </row>
    <row r="9224" spans="1:12" x14ac:dyDescent="0.25">
      <c r="A9224" s="103">
        <v>2007</v>
      </c>
      <c r="B9224" s="104" t="s">
        <v>93</v>
      </c>
      <c r="C9224" s="105" t="s">
        <v>94</v>
      </c>
      <c r="D9224" s="105" t="s">
        <v>6</v>
      </c>
      <c r="E9224" s="87">
        <f t="shared" si="329"/>
        <v>6.381697633451564</v>
      </c>
      <c r="F9224" s="69">
        <f t="shared" si="329"/>
        <v>7.6541083330994608</v>
      </c>
      <c r="G9224" s="69">
        <f t="shared" si="329"/>
        <v>3.7710915284500008</v>
      </c>
      <c r="H9224" s="69">
        <f t="shared" si="329"/>
        <v>6.6808488269404736</v>
      </c>
      <c r="I9224" s="69">
        <f t="shared" si="329"/>
        <v>6.3012579277977769</v>
      </c>
      <c r="J9224" s="70">
        <f t="shared" si="329"/>
        <v>7.5011815509701067</v>
      </c>
      <c r="K9224" s="118">
        <f>VLOOKUP(B9224,WB.GDP.2007,'WB (WDI)'!$AX$2,FALSE)</f>
        <v>4288.2701311209639</v>
      </c>
      <c r="L9224" s="112">
        <f>VLOOKUP($B9224,WB.UNEMP.2007,'WB (WDI)'!$AX$2,FALSE)</f>
        <v>3.6199998855590798</v>
      </c>
    </row>
    <row r="9225" spans="1:12" x14ac:dyDescent="0.25">
      <c r="A9225" s="103">
        <v>2007</v>
      </c>
      <c r="B9225" s="104" t="s">
        <v>95</v>
      </c>
      <c r="C9225" s="105" t="s">
        <v>96</v>
      </c>
      <c r="D9225" s="105" t="s">
        <v>6</v>
      </c>
      <c r="E9225" s="87" t="e">
        <f t="shared" si="329"/>
        <v>#N/A</v>
      </c>
      <c r="F9225" s="69" t="e">
        <f t="shared" si="329"/>
        <v>#N/A</v>
      </c>
      <c r="G9225" s="69" t="e">
        <f t="shared" si="329"/>
        <v>#N/A</v>
      </c>
      <c r="H9225" s="69" t="e">
        <f t="shared" si="329"/>
        <v>#N/A</v>
      </c>
      <c r="I9225" s="69" t="e">
        <f t="shared" si="329"/>
        <v>#N/A</v>
      </c>
      <c r="J9225" s="70" t="e">
        <f t="shared" si="329"/>
        <v>#N/A</v>
      </c>
      <c r="K9225" s="118" t="e">
        <f>VLOOKUP(B9225,WB.GDP.2007,'WB (WDI)'!$AX$2,FALSE)</f>
        <v>#N/A</v>
      </c>
      <c r="L9225" s="112" t="e">
        <f>VLOOKUP($B9225,WB.UNEMP.2007,'WB (WDI)'!$AX$2,FALSE)</f>
        <v>#N/A</v>
      </c>
    </row>
    <row r="9226" spans="1:12" x14ac:dyDescent="0.25">
      <c r="A9226" s="103">
        <v>2007</v>
      </c>
      <c r="B9226" s="104" t="s">
        <v>97</v>
      </c>
      <c r="C9226" s="105" t="s">
        <v>98</v>
      </c>
      <c r="D9226" s="105" t="s">
        <v>6</v>
      </c>
      <c r="E9226" s="87">
        <f t="shared" si="329"/>
        <v>6.45997460459387</v>
      </c>
      <c r="F9226" s="69">
        <f t="shared" si="329"/>
        <v>5.8776532881651695</v>
      </c>
      <c r="G9226" s="69">
        <f t="shared" si="329"/>
        <v>5.4260762708342574</v>
      </c>
      <c r="H9226" s="69">
        <f t="shared" si="329"/>
        <v>7.5325073683226567</v>
      </c>
      <c r="I9226" s="69">
        <f t="shared" si="329"/>
        <v>5.7284155244476986</v>
      </c>
      <c r="J9226" s="70">
        <f t="shared" si="329"/>
        <v>7.7352205711995703</v>
      </c>
      <c r="K9226" s="118">
        <f>VLOOKUP(B9226,WB.GDP.2007,'WB (WDI)'!$AX$2,FALSE)</f>
        <v>1287.0486894812773</v>
      </c>
      <c r="L9226" s="112">
        <f>VLOOKUP($B9226,WB.UNEMP.2007,'WB (WDI)'!$AX$2,FALSE)</f>
        <v>0.87999999523162797</v>
      </c>
    </row>
    <row r="9227" spans="1:12" x14ac:dyDescent="0.25">
      <c r="A9227" s="103">
        <v>2007</v>
      </c>
      <c r="B9227" s="104" t="s">
        <v>99</v>
      </c>
      <c r="C9227" s="105" t="s">
        <v>100</v>
      </c>
      <c r="D9227" s="105" t="s">
        <v>6</v>
      </c>
      <c r="E9227" s="87" t="e">
        <f t="shared" si="329"/>
        <v>#N/A</v>
      </c>
      <c r="F9227" s="69" t="e">
        <f t="shared" si="329"/>
        <v>#N/A</v>
      </c>
      <c r="G9227" s="69" t="e">
        <f t="shared" si="329"/>
        <v>#N/A</v>
      </c>
      <c r="H9227" s="69" t="e">
        <f t="shared" si="329"/>
        <v>#N/A</v>
      </c>
      <c r="I9227" s="69" t="e">
        <f t="shared" si="329"/>
        <v>#N/A</v>
      </c>
      <c r="J9227" s="70" t="e">
        <f t="shared" si="329"/>
        <v>#N/A</v>
      </c>
      <c r="K9227" s="118" t="e">
        <f>VLOOKUP(B9227,WB.GDP.2007,'WB (WDI)'!$AX$2,FALSE)</f>
        <v>#N/A</v>
      </c>
      <c r="L9227" s="112" t="e">
        <f>VLOOKUP($B9227,WB.UNEMP.2007,'WB (WDI)'!$AX$2,FALSE)</f>
        <v>#N/A</v>
      </c>
    </row>
    <row r="9228" spans="1:12" x14ac:dyDescent="0.25">
      <c r="A9228" s="103">
        <v>2007</v>
      </c>
      <c r="B9228" s="104" t="s">
        <v>101</v>
      </c>
      <c r="C9228" s="105" t="s">
        <v>102</v>
      </c>
      <c r="D9228" s="105" t="s">
        <v>6</v>
      </c>
      <c r="E9228" s="87" t="e">
        <f t="shared" si="329"/>
        <v>#N/A</v>
      </c>
      <c r="F9228" s="69" t="e">
        <f t="shared" si="329"/>
        <v>#N/A</v>
      </c>
      <c r="G9228" s="69" t="e">
        <f t="shared" si="329"/>
        <v>#N/A</v>
      </c>
      <c r="H9228" s="69" t="e">
        <f t="shared" si="329"/>
        <v>#N/A</v>
      </c>
      <c r="I9228" s="69" t="e">
        <f t="shared" si="329"/>
        <v>#N/A</v>
      </c>
      <c r="J9228" s="70" t="e">
        <f t="shared" si="329"/>
        <v>#N/A</v>
      </c>
      <c r="K9228" s="118">
        <f>VLOOKUP(B9228,WB.GDP.2007,'WB (WDI)'!$AX$2,FALSE)</f>
        <v>3080.7431572922201</v>
      </c>
      <c r="L9228" s="112">
        <f>VLOOKUP($B9228,WB.UNEMP.2007,'WB (WDI)'!$AX$2,FALSE)</f>
        <v>15.8900003433228</v>
      </c>
    </row>
    <row r="9229" spans="1:12" x14ac:dyDescent="0.25">
      <c r="A9229" s="103">
        <v>2007</v>
      </c>
      <c r="B9229" s="104" t="s">
        <v>103</v>
      </c>
      <c r="C9229" s="105" t="s">
        <v>104</v>
      </c>
      <c r="D9229" s="105" t="s">
        <v>6</v>
      </c>
      <c r="E9229" s="87">
        <f t="shared" si="329"/>
        <v>5.8203960887765707</v>
      </c>
      <c r="F9229" s="69">
        <f t="shared" si="329"/>
        <v>6.3299908224596306</v>
      </c>
      <c r="G9229" s="69">
        <f t="shared" si="329"/>
        <v>3.6854200638954939</v>
      </c>
      <c r="H9229" s="69">
        <f t="shared" si="329"/>
        <v>6.7639782383961595</v>
      </c>
      <c r="I9229" s="69">
        <f t="shared" si="329"/>
        <v>6.2549307292508187</v>
      </c>
      <c r="J9229" s="70">
        <f t="shared" si="329"/>
        <v>6.0676605898807523</v>
      </c>
      <c r="K9229" s="118">
        <f>VLOOKUP(B9229,WB.GDP.2007,'WB (WDI)'!$AX$2,FALSE)</f>
        <v>2704.6346981324264</v>
      </c>
      <c r="L9229" s="112">
        <f>VLOOKUP($B9229,WB.UNEMP.2007,'WB (WDI)'!$AX$2,FALSE)</f>
        <v>9.8900003433227504</v>
      </c>
    </row>
    <row r="9230" spans="1:12" x14ac:dyDescent="0.25">
      <c r="A9230" s="103">
        <v>2007</v>
      </c>
      <c r="B9230" s="104" t="s">
        <v>105</v>
      </c>
      <c r="C9230" s="105" t="s">
        <v>106</v>
      </c>
      <c r="D9230" s="105" t="s">
        <v>6</v>
      </c>
      <c r="E9230" s="87" t="e">
        <f t="shared" ref="E9230:J9239" si="330">IF(ISNUMBER(VLOOKUP($B9230,EFW.2007,3,FALSE))=TRUE,VLOOKUP($B9230,EFW.2007,E$2,FALSE),NA())</f>
        <v>#N/A</v>
      </c>
      <c r="F9230" s="69" t="e">
        <f t="shared" si="330"/>
        <v>#N/A</v>
      </c>
      <c r="G9230" s="69" t="e">
        <f t="shared" si="330"/>
        <v>#N/A</v>
      </c>
      <c r="H9230" s="69" t="e">
        <f t="shared" si="330"/>
        <v>#N/A</v>
      </c>
      <c r="I9230" s="69" t="e">
        <f t="shared" si="330"/>
        <v>#N/A</v>
      </c>
      <c r="J9230" s="70" t="e">
        <f t="shared" si="330"/>
        <v>#N/A</v>
      </c>
      <c r="K9230" s="118">
        <f>VLOOKUP(B9230,WB.GDP.2007,'WB (WDI)'!$AX$2,FALSE)</f>
        <v>21603.195901354793</v>
      </c>
      <c r="L9230" s="112" t="e">
        <f>VLOOKUP($B9230,WB.UNEMP.2007,'WB (WDI)'!$AX$2,FALSE)</f>
        <v>#N/A</v>
      </c>
    </row>
    <row r="9231" spans="1:12" x14ac:dyDescent="0.25">
      <c r="A9231" s="103">
        <v>2007</v>
      </c>
      <c r="B9231" s="104" t="s">
        <v>107</v>
      </c>
      <c r="C9231" s="105" t="s">
        <v>108</v>
      </c>
      <c r="D9231" s="105" t="s">
        <v>6</v>
      </c>
      <c r="E9231" s="87">
        <f t="shared" si="330"/>
        <v>6.3339576801780204</v>
      </c>
      <c r="F9231" s="69">
        <f t="shared" si="330"/>
        <v>8.1438144577233214</v>
      </c>
      <c r="G9231" s="69">
        <f t="shared" si="330"/>
        <v>4.3472144065571117</v>
      </c>
      <c r="H9231" s="69">
        <f t="shared" si="330"/>
        <v>7.1715460610451887</v>
      </c>
      <c r="I9231" s="69">
        <f t="shared" si="330"/>
        <v>5.8657413730013879</v>
      </c>
      <c r="J9231" s="70">
        <f t="shared" si="330"/>
        <v>6.1414721025630925</v>
      </c>
      <c r="K9231" s="118">
        <f>VLOOKUP(B9231,WB.GDP.2007,'WB (WDI)'!$AX$2,FALSE)</f>
        <v>1321.5146163242109</v>
      </c>
      <c r="L9231" s="112">
        <f>VLOOKUP($B9231,WB.UNEMP.2007,'WB (WDI)'!$AX$2,FALSE)</f>
        <v>3.5799999237060498</v>
      </c>
    </row>
    <row r="9232" spans="1:12" x14ac:dyDescent="0.25">
      <c r="A9232" s="103">
        <v>2007</v>
      </c>
      <c r="B9232" s="104" t="s">
        <v>109</v>
      </c>
      <c r="C9232" s="105" t="s">
        <v>110</v>
      </c>
      <c r="D9232" s="105" t="s">
        <v>6</v>
      </c>
      <c r="E9232" s="87" t="e">
        <f t="shared" si="330"/>
        <v>#N/A</v>
      </c>
      <c r="F9232" s="69" t="e">
        <f t="shared" si="330"/>
        <v>#N/A</v>
      </c>
      <c r="G9232" s="69" t="e">
        <f t="shared" si="330"/>
        <v>#N/A</v>
      </c>
      <c r="H9232" s="69" t="e">
        <f t="shared" si="330"/>
        <v>#N/A</v>
      </c>
      <c r="I9232" s="69" t="e">
        <f t="shared" si="330"/>
        <v>#N/A</v>
      </c>
      <c r="J9232" s="70" t="e">
        <f t="shared" si="330"/>
        <v>#N/A</v>
      </c>
      <c r="K9232" s="118" t="e">
        <f>VLOOKUP(B9232,WB.GDP.2007,'WB (WDI)'!$AX$2,FALSE)</f>
        <v>#N/A</v>
      </c>
      <c r="L9232" s="112">
        <f>VLOOKUP($B9232,WB.UNEMP.2007,'WB (WDI)'!$AX$2,FALSE)</f>
        <v>13.0200004577637</v>
      </c>
    </row>
    <row r="9233" spans="1:12" x14ac:dyDescent="0.25">
      <c r="A9233" s="103">
        <v>2007</v>
      </c>
      <c r="B9233" s="104" t="s">
        <v>111</v>
      </c>
      <c r="C9233" s="105" t="s">
        <v>112</v>
      </c>
      <c r="D9233" s="105" t="s">
        <v>6</v>
      </c>
      <c r="E9233" s="87">
        <f t="shared" si="330"/>
        <v>6.8837219973195101</v>
      </c>
      <c r="F9233" s="69">
        <f t="shared" si="330"/>
        <v>6.5760971462384337</v>
      </c>
      <c r="G9233" s="69">
        <f t="shared" si="330"/>
        <v>5.9867748749202683</v>
      </c>
      <c r="H9233" s="69">
        <f t="shared" si="330"/>
        <v>7.7478320961674685</v>
      </c>
      <c r="I9233" s="69">
        <f t="shared" si="330"/>
        <v>6.6022035309449461</v>
      </c>
      <c r="J9233" s="70">
        <f t="shared" si="330"/>
        <v>7.5057023383264339</v>
      </c>
      <c r="K9233" s="118">
        <f>VLOOKUP(B9233,WB.GDP.2007,'WB (WDI)'!$AX$2,FALSE)</f>
        <v>12402.049460422897</v>
      </c>
      <c r="L9233" s="112">
        <f>VLOOKUP($B9233,WB.UNEMP.2007,'WB (WDI)'!$AX$2,FALSE)</f>
        <v>26.540000915527301</v>
      </c>
    </row>
    <row r="9234" spans="1:12" x14ac:dyDescent="0.25">
      <c r="A9234" s="103">
        <v>2007</v>
      </c>
      <c r="B9234" s="104" t="s">
        <v>113</v>
      </c>
      <c r="C9234" s="105" t="s">
        <v>114</v>
      </c>
      <c r="D9234" s="105" t="s">
        <v>6</v>
      </c>
      <c r="E9234" s="87" t="e">
        <f t="shared" si="330"/>
        <v>#N/A</v>
      </c>
      <c r="F9234" s="69" t="e">
        <f t="shared" si="330"/>
        <v>#N/A</v>
      </c>
      <c r="G9234" s="69" t="e">
        <f t="shared" si="330"/>
        <v>#N/A</v>
      </c>
      <c r="H9234" s="69" t="e">
        <f t="shared" si="330"/>
        <v>#N/A</v>
      </c>
      <c r="I9234" s="69" t="e">
        <f t="shared" si="330"/>
        <v>#N/A</v>
      </c>
      <c r="J9234" s="70" t="e">
        <f t="shared" si="330"/>
        <v>#N/A</v>
      </c>
      <c r="K9234" s="118" t="e">
        <f>VLOOKUP(B9234,WB.GDP.2007,'WB (WDI)'!$AX$2,FALSE)</f>
        <v>#N/A</v>
      </c>
      <c r="L9234" s="112">
        <f>VLOOKUP($B9234,WB.UNEMP.2007,'WB (WDI)'!$AX$2,FALSE)</f>
        <v>12.2200002670288</v>
      </c>
    </row>
    <row r="9235" spans="1:12" x14ac:dyDescent="0.25">
      <c r="A9235" s="103">
        <v>2007</v>
      </c>
      <c r="B9235" s="104" t="s">
        <v>115</v>
      </c>
      <c r="C9235" s="105" t="s">
        <v>116</v>
      </c>
      <c r="D9235" s="105" t="s">
        <v>6</v>
      </c>
      <c r="E9235" s="87">
        <f t="shared" si="330"/>
        <v>5.7624213563182876</v>
      </c>
      <c r="F9235" s="69">
        <f t="shared" si="330"/>
        <v>7.280359400422812</v>
      </c>
      <c r="G9235" s="69">
        <f t="shared" si="330"/>
        <v>3.4515653399935546</v>
      </c>
      <c r="H9235" s="69">
        <f t="shared" si="330"/>
        <v>6.8268157949428927</v>
      </c>
      <c r="I9235" s="69">
        <f t="shared" si="330"/>
        <v>6.1638067707190283</v>
      </c>
      <c r="J9235" s="70">
        <f t="shared" si="330"/>
        <v>5.0895594755131528</v>
      </c>
      <c r="K9235" s="118">
        <f>VLOOKUP(B9235,WB.GDP.2007,'WB (WDI)'!$AX$2,FALSE)</f>
        <v>1140.2889680848166</v>
      </c>
      <c r="L9235" s="112">
        <f>VLOOKUP($B9235,WB.UNEMP.2007,'WB (WDI)'!$AX$2,FALSE)</f>
        <v>3.5999999046325701</v>
      </c>
    </row>
    <row r="9236" spans="1:12" x14ac:dyDescent="0.25">
      <c r="A9236" s="103">
        <v>2007</v>
      </c>
      <c r="B9236" s="104" t="s">
        <v>117</v>
      </c>
      <c r="C9236" s="105" t="s">
        <v>118</v>
      </c>
      <c r="D9236" s="105" t="s">
        <v>6</v>
      </c>
      <c r="E9236" s="87">
        <f t="shared" si="330"/>
        <v>7.2816600440956858</v>
      </c>
      <c r="F9236" s="69">
        <f t="shared" si="330"/>
        <v>7.5846412731896509</v>
      </c>
      <c r="G9236" s="69">
        <f t="shared" si="330"/>
        <v>4.1861180341687643</v>
      </c>
      <c r="H9236" s="69">
        <f t="shared" si="330"/>
        <v>9.1689894742332445</v>
      </c>
      <c r="I9236" s="69">
        <f t="shared" si="330"/>
        <v>7.1771414608684223</v>
      </c>
      <c r="J9236" s="70">
        <f t="shared" si="330"/>
        <v>8.2914099780183452</v>
      </c>
      <c r="K9236" s="118">
        <f>VLOOKUP(B9236,WB.GDP.2007,'WB (WDI)'!$AX$2,FALSE)</f>
        <v>1668.9883275346756</v>
      </c>
      <c r="L9236" s="112">
        <f>VLOOKUP($B9236,WB.UNEMP.2007,'WB (WDI)'!$AX$2,FALSE)</f>
        <v>2.5299999713897701</v>
      </c>
    </row>
    <row r="9237" spans="1:12" x14ac:dyDescent="0.25">
      <c r="A9237" s="103">
        <v>2007</v>
      </c>
      <c r="B9237" s="104" t="s">
        <v>119</v>
      </c>
      <c r="C9237" s="105" t="s">
        <v>120</v>
      </c>
      <c r="D9237" s="105" t="s">
        <v>6</v>
      </c>
      <c r="E9237" s="87">
        <f t="shared" si="330"/>
        <v>6.3775210124106998</v>
      </c>
      <c r="F9237" s="69">
        <f t="shared" si="330"/>
        <v>6.8314005642334408</v>
      </c>
      <c r="G9237" s="69">
        <f t="shared" si="330"/>
        <v>5.3741838878262982</v>
      </c>
      <c r="H9237" s="69">
        <f t="shared" si="330"/>
        <v>7.609011726206508</v>
      </c>
      <c r="I9237" s="69">
        <f t="shared" si="330"/>
        <v>5.7361698778465815</v>
      </c>
      <c r="J9237" s="70">
        <f t="shared" si="330"/>
        <v>6.3368390059406714</v>
      </c>
      <c r="K9237" s="118">
        <f>VLOOKUP(B9237,WB.GDP.2007,'WB (WDI)'!$AX$2,FALSE)</f>
        <v>1848.9855713800901</v>
      </c>
      <c r="L9237" s="112">
        <f>VLOOKUP($B9237,WB.UNEMP.2007,'WB (WDI)'!$AX$2,FALSE)</f>
        <v>2.9200000762939502</v>
      </c>
    </row>
    <row r="9238" spans="1:12" x14ac:dyDescent="0.25">
      <c r="A9238" s="103">
        <v>2007</v>
      </c>
      <c r="B9238" s="104" t="s">
        <v>121</v>
      </c>
      <c r="C9238" s="105" t="s">
        <v>122</v>
      </c>
      <c r="D9238" s="105" t="s">
        <v>6</v>
      </c>
      <c r="E9238" s="87">
        <f t="shared" si="330"/>
        <v>7.1102134989484771</v>
      </c>
      <c r="F9238" s="69">
        <f t="shared" si="330"/>
        <v>7.4218247935635606</v>
      </c>
      <c r="G9238" s="69">
        <f t="shared" si="330"/>
        <v>5.7415959444891627</v>
      </c>
      <c r="H9238" s="69">
        <f t="shared" si="330"/>
        <v>8.5024279884978959</v>
      </c>
      <c r="I9238" s="69">
        <f t="shared" si="330"/>
        <v>7.2541960409889867</v>
      </c>
      <c r="J9238" s="70">
        <f t="shared" si="330"/>
        <v>6.631022727202776</v>
      </c>
      <c r="K9238" s="118">
        <f>VLOOKUP(B9238,WB.GDP.2007,'WB (WDI)'!$AX$2,FALSE)</f>
        <v>2619.7213696084073</v>
      </c>
      <c r="L9238" s="112">
        <f>VLOOKUP($B9238,WB.UNEMP.2007,'WB (WDI)'!$AX$2,FALSE)</f>
        <v>10.199999809265099</v>
      </c>
    </row>
    <row r="9239" spans="1:12" x14ac:dyDescent="0.25">
      <c r="A9239" s="103">
        <v>2007</v>
      </c>
      <c r="B9239" s="104" t="s">
        <v>123</v>
      </c>
      <c r="C9239" s="105" t="s">
        <v>124</v>
      </c>
      <c r="D9239" s="105" t="s">
        <v>6</v>
      </c>
      <c r="E9239" s="87">
        <f t="shared" si="330"/>
        <v>3.1802442471907737</v>
      </c>
      <c r="F9239" s="69">
        <f t="shared" si="330"/>
        <v>6.1487587701991391</v>
      </c>
      <c r="G9239" s="69">
        <f t="shared" si="330"/>
        <v>3.5679324339038296</v>
      </c>
      <c r="H9239" s="69">
        <f t="shared" si="330"/>
        <v>0</v>
      </c>
      <c r="I9239" s="69">
        <f t="shared" si="330"/>
        <v>1.8327718070157204</v>
      </c>
      <c r="J9239" s="70">
        <f t="shared" si="330"/>
        <v>4.3517582248351792</v>
      </c>
      <c r="K9239" s="118">
        <f>VLOOKUP(B9239,WB.GDP.2007,'WB (WDI)'!$AX$2,FALSE)</f>
        <v>2133.8081864859464</v>
      </c>
      <c r="L9239" s="112">
        <f>VLOOKUP($B9239,WB.UNEMP.2007,'WB (WDI)'!$AX$2,FALSE)</f>
        <v>4.5700001716613796</v>
      </c>
    </row>
    <row r="9240" spans="1:12" x14ac:dyDescent="0.25">
      <c r="A9240" s="103">
        <v>2007</v>
      </c>
      <c r="B9240" s="104" t="s">
        <v>125</v>
      </c>
      <c r="C9240" s="105" t="s">
        <v>126</v>
      </c>
      <c r="D9240" s="105" t="s">
        <v>647</v>
      </c>
      <c r="E9240" s="87" t="e">
        <f t="shared" ref="E9240:J9249" si="331">IF(ISNUMBER(VLOOKUP($B9240,EFW.2007,3,FALSE))=TRUE,VLOOKUP($B9240,EFW.2007,E$2,FALSE),NA())</f>
        <v>#N/A</v>
      </c>
      <c r="F9240" s="69" t="e">
        <f t="shared" si="331"/>
        <v>#N/A</v>
      </c>
      <c r="G9240" s="69" t="e">
        <f t="shared" si="331"/>
        <v>#N/A</v>
      </c>
      <c r="H9240" s="69" t="e">
        <f t="shared" si="331"/>
        <v>#N/A</v>
      </c>
      <c r="I9240" s="69" t="e">
        <f t="shared" si="331"/>
        <v>#N/A</v>
      </c>
      <c r="J9240" s="70" t="e">
        <f t="shared" si="331"/>
        <v>#N/A</v>
      </c>
      <c r="K9240" s="118" t="e">
        <f>VLOOKUP(B9240,WB.GDP.2007,'WB (WDI)'!$AX$2,FALSE)</f>
        <v>#N/A</v>
      </c>
      <c r="L9240" s="112" t="e">
        <f>VLOOKUP($B9240,WB.UNEMP.2007,'WB (WDI)'!$AX$2,FALSE)</f>
        <v>#N/A</v>
      </c>
    </row>
    <row r="9241" spans="1:12" x14ac:dyDescent="0.25">
      <c r="A9241" s="103">
        <v>2007</v>
      </c>
      <c r="B9241" s="104" t="s">
        <v>127</v>
      </c>
      <c r="C9241" s="105" t="s">
        <v>128</v>
      </c>
      <c r="D9241" s="105" t="s">
        <v>647</v>
      </c>
      <c r="E9241" s="87" t="e">
        <f t="shared" si="331"/>
        <v>#N/A</v>
      </c>
      <c r="F9241" s="69" t="e">
        <f t="shared" si="331"/>
        <v>#N/A</v>
      </c>
      <c r="G9241" s="69" t="e">
        <f t="shared" si="331"/>
        <v>#N/A</v>
      </c>
      <c r="H9241" s="69" t="e">
        <f t="shared" si="331"/>
        <v>#N/A</v>
      </c>
      <c r="I9241" s="69" t="e">
        <f t="shared" si="331"/>
        <v>#N/A</v>
      </c>
      <c r="J9241" s="70" t="e">
        <f t="shared" si="331"/>
        <v>#N/A</v>
      </c>
      <c r="K9241" s="118">
        <f>VLOOKUP(B9241,WB.GDP.2007,'WB (WDI)'!$AX$2,FALSE)</f>
        <v>23511.331655810936</v>
      </c>
      <c r="L9241" s="112" t="e">
        <f>VLOOKUP($B9241,WB.UNEMP.2007,'WB (WDI)'!$AX$2,FALSE)</f>
        <v>#N/A</v>
      </c>
    </row>
    <row r="9242" spans="1:12" x14ac:dyDescent="0.25">
      <c r="A9242" s="103">
        <v>2007</v>
      </c>
      <c r="B9242" s="104" t="s">
        <v>129</v>
      </c>
      <c r="C9242" s="105" t="s">
        <v>130</v>
      </c>
      <c r="D9242" s="105" t="s">
        <v>647</v>
      </c>
      <c r="E9242" s="87">
        <f t="shared" si="331"/>
        <v>6.309386959099788</v>
      </c>
      <c r="F9242" s="69">
        <f t="shared" si="331"/>
        <v>7.0746926378720216</v>
      </c>
      <c r="G9242" s="69">
        <f t="shared" si="331"/>
        <v>4.7829668501589708</v>
      </c>
      <c r="H9242" s="69">
        <f t="shared" si="331"/>
        <v>7.1050382270364159</v>
      </c>
      <c r="I9242" s="69">
        <f t="shared" si="331"/>
        <v>6.5178688415093893</v>
      </c>
      <c r="J9242" s="70">
        <f t="shared" si="331"/>
        <v>6.0663682389221414</v>
      </c>
      <c r="K9242" s="118">
        <f>VLOOKUP(B9242,WB.GDP.2007,'WB (WDI)'!$AX$2,FALSE)</f>
        <v>22424.12225043185</v>
      </c>
      <c r="L9242" s="112">
        <f>VLOOKUP($B9242,WB.UNEMP.2007,'WB (WDI)'!$AX$2,FALSE)</f>
        <v>8.4700002670288104</v>
      </c>
    </row>
    <row r="9243" spans="1:12" x14ac:dyDescent="0.25">
      <c r="A9243" s="103">
        <v>2007</v>
      </c>
      <c r="B9243" s="104" t="s">
        <v>131</v>
      </c>
      <c r="C9243" s="105" t="s">
        <v>132</v>
      </c>
      <c r="D9243" s="105" t="s">
        <v>647</v>
      </c>
      <c r="E9243" s="87" t="e">
        <f t="shared" si="331"/>
        <v>#N/A</v>
      </c>
      <c r="F9243" s="69" t="e">
        <f t="shared" si="331"/>
        <v>#N/A</v>
      </c>
      <c r="G9243" s="69" t="e">
        <f t="shared" si="331"/>
        <v>#N/A</v>
      </c>
      <c r="H9243" s="69" t="e">
        <f t="shared" si="331"/>
        <v>#N/A</v>
      </c>
      <c r="I9243" s="69" t="e">
        <f t="shared" si="331"/>
        <v>#N/A</v>
      </c>
      <c r="J9243" s="70" t="e">
        <f t="shared" si="331"/>
        <v>#N/A</v>
      </c>
      <c r="K9243" s="118">
        <f>VLOOKUP(B9243,WB.GDP.2007,'WB (WDI)'!$AX$2,FALSE)</f>
        <v>39593.473460962166</v>
      </c>
      <c r="L9243" s="112" t="e">
        <f>VLOOKUP($B9243,WB.UNEMP.2007,'WB (WDI)'!$AX$2,FALSE)</f>
        <v>#N/A</v>
      </c>
    </row>
    <row r="9244" spans="1:12" x14ac:dyDescent="0.25">
      <c r="A9244" s="103">
        <v>2007</v>
      </c>
      <c r="B9244" s="104" t="s">
        <v>133</v>
      </c>
      <c r="C9244" s="105" t="s">
        <v>134</v>
      </c>
      <c r="D9244" s="105" t="s">
        <v>647</v>
      </c>
      <c r="E9244" s="87">
        <f t="shared" si="331"/>
        <v>7.5570597968822995</v>
      </c>
      <c r="F9244" s="69">
        <f t="shared" si="331"/>
        <v>9.0242210890603456</v>
      </c>
      <c r="G9244" s="69">
        <f t="shared" si="331"/>
        <v>6.4883592200882054</v>
      </c>
      <c r="H9244" s="69">
        <f t="shared" si="331"/>
        <v>6.7403623359631286</v>
      </c>
      <c r="I9244" s="69">
        <f t="shared" si="331"/>
        <v>6.3794135296517647</v>
      </c>
      <c r="J9244" s="70">
        <f t="shared" si="331"/>
        <v>9.1529428096480547</v>
      </c>
      <c r="K9244" s="118">
        <f>VLOOKUP(B9244,WB.GDP.2007,'WB (WDI)'!$AX$2,FALSE)</f>
        <v>40408.147445530107</v>
      </c>
      <c r="L9244" s="112">
        <f>VLOOKUP($B9244,WB.UNEMP.2007,'WB (WDI)'!$AX$2,FALSE)</f>
        <v>7.8800001144409197</v>
      </c>
    </row>
    <row r="9245" spans="1:12" x14ac:dyDescent="0.25">
      <c r="A9245" s="103">
        <v>2007</v>
      </c>
      <c r="B9245" s="104" t="s">
        <v>135</v>
      </c>
      <c r="C9245" s="105" t="s">
        <v>136</v>
      </c>
      <c r="D9245" s="105" t="s">
        <v>647</v>
      </c>
      <c r="E9245" s="87">
        <f t="shared" si="331"/>
        <v>6.1428396147704811</v>
      </c>
      <c r="F9245" s="69">
        <f t="shared" si="331"/>
        <v>5.0398945345538859</v>
      </c>
      <c r="G9245" s="69">
        <f t="shared" si="331"/>
        <v>5.7720768135401048</v>
      </c>
      <c r="H9245" s="69">
        <f t="shared" si="331"/>
        <v>6.330633520183321</v>
      </c>
      <c r="I9245" s="69">
        <f t="shared" si="331"/>
        <v>6.7027532643971401</v>
      </c>
      <c r="J9245" s="70">
        <f t="shared" si="331"/>
        <v>6.8688399411779573</v>
      </c>
      <c r="K9245" s="118">
        <f>VLOOKUP(B9245,WB.GDP.2007,'WB (WDI)'!$AX$2,FALSE)</f>
        <v>16903.933607983145</v>
      </c>
      <c r="L9245" s="112">
        <f>VLOOKUP($B9245,WB.UNEMP.2007,'WB (WDI)'!$AX$2,FALSE)</f>
        <v>7.4099998474121103</v>
      </c>
    </row>
    <row r="9246" spans="1:12" x14ac:dyDescent="0.25">
      <c r="A9246" s="103">
        <v>2007</v>
      </c>
      <c r="B9246" s="104" t="s">
        <v>137</v>
      </c>
      <c r="C9246" s="105" t="s">
        <v>138</v>
      </c>
      <c r="D9246" s="105" t="s">
        <v>647</v>
      </c>
      <c r="E9246" s="87">
        <f t="shared" si="331"/>
        <v>7.033208021686832</v>
      </c>
      <c r="F9246" s="69">
        <f t="shared" si="331"/>
        <v>7.8407565132391985</v>
      </c>
      <c r="G9246" s="69">
        <f t="shared" si="331"/>
        <v>4.6273234809345807</v>
      </c>
      <c r="H9246" s="69">
        <f t="shared" si="331"/>
        <v>8.1548051144786147</v>
      </c>
      <c r="I9246" s="69">
        <f t="shared" si="331"/>
        <v>6.1114078992388903</v>
      </c>
      <c r="J9246" s="70">
        <f t="shared" si="331"/>
        <v>8.4317471005428732</v>
      </c>
      <c r="K9246" s="118">
        <f>VLOOKUP(B9246,WB.GDP.2007,'WB (WDI)'!$AX$2,FALSE)</f>
        <v>7277.0963637093819</v>
      </c>
      <c r="L9246" s="112">
        <f>VLOOKUP($B9246,WB.UNEMP.2007,'WB (WDI)'!$AX$2,FALSE)</f>
        <v>8.5100002288818395</v>
      </c>
    </row>
    <row r="9247" spans="1:12" x14ac:dyDescent="0.25">
      <c r="A9247" s="103">
        <v>2007</v>
      </c>
      <c r="B9247" s="104" t="s">
        <v>139</v>
      </c>
      <c r="C9247" s="105" t="s">
        <v>140</v>
      </c>
      <c r="D9247" s="105" t="s">
        <v>647</v>
      </c>
      <c r="E9247" s="87">
        <f t="shared" si="331"/>
        <v>6.2378416564147097</v>
      </c>
      <c r="F9247" s="69">
        <f t="shared" si="331"/>
        <v>6.0642856069346598</v>
      </c>
      <c r="G9247" s="69">
        <f t="shared" si="331"/>
        <v>3.832347879549403</v>
      </c>
      <c r="H9247" s="69">
        <f t="shared" si="331"/>
        <v>8.2439300006875129</v>
      </c>
      <c r="I9247" s="69">
        <f t="shared" si="331"/>
        <v>7.3189144171857077</v>
      </c>
      <c r="J9247" s="70">
        <f t="shared" si="331"/>
        <v>5.7297303777162609</v>
      </c>
      <c r="K9247" s="118">
        <f>VLOOKUP(B9247,WB.GDP.2007,'WB (WDI)'!$AX$2,FALSE)</f>
        <v>6085.3858112227781</v>
      </c>
      <c r="L9247" s="112">
        <f>VLOOKUP($B9247,WB.UNEMP.2007,'WB (WDI)'!$AX$2,FALSE)</f>
        <v>2.6400001049041699</v>
      </c>
    </row>
    <row r="9248" spans="1:12" x14ac:dyDescent="0.25">
      <c r="A9248" s="103">
        <v>2007</v>
      </c>
      <c r="B9248" s="104" t="s">
        <v>141</v>
      </c>
      <c r="C9248" s="105" t="s">
        <v>142</v>
      </c>
      <c r="D9248" s="105" t="s">
        <v>647</v>
      </c>
      <c r="E9248" s="87" t="e">
        <f t="shared" si="331"/>
        <v>#N/A</v>
      </c>
      <c r="F9248" s="69" t="e">
        <f t="shared" si="331"/>
        <v>#N/A</v>
      </c>
      <c r="G9248" s="69" t="e">
        <f t="shared" si="331"/>
        <v>#N/A</v>
      </c>
      <c r="H9248" s="69" t="e">
        <f t="shared" si="331"/>
        <v>#N/A</v>
      </c>
      <c r="I9248" s="69" t="e">
        <f t="shared" si="331"/>
        <v>#N/A</v>
      </c>
      <c r="J9248" s="70" t="e">
        <f t="shared" si="331"/>
        <v>#N/A</v>
      </c>
      <c r="K9248" s="118" t="e">
        <f>VLOOKUP(B9248,WB.GDP.2007,'WB (WDI)'!$AX$2,FALSE)</f>
        <v>#N/A</v>
      </c>
      <c r="L9248" s="112" t="e">
        <f>VLOOKUP($B9248,WB.UNEMP.2007,'WB (WDI)'!$AX$2,FALSE)</f>
        <v>#N/A</v>
      </c>
    </row>
    <row r="9249" spans="1:12" x14ac:dyDescent="0.25">
      <c r="A9249" s="103">
        <v>2007</v>
      </c>
      <c r="B9249" s="104" t="s">
        <v>143</v>
      </c>
      <c r="C9249" s="105" t="s">
        <v>144</v>
      </c>
      <c r="D9249" s="105" t="s">
        <v>647</v>
      </c>
      <c r="E9249" s="87" t="e">
        <f t="shared" si="331"/>
        <v>#N/A</v>
      </c>
      <c r="F9249" s="69" t="e">
        <f t="shared" si="331"/>
        <v>#N/A</v>
      </c>
      <c r="G9249" s="69" t="e">
        <f t="shared" si="331"/>
        <v>#N/A</v>
      </c>
      <c r="H9249" s="69" t="e">
        <f t="shared" si="331"/>
        <v>#N/A</v>
      </c>
      <c r="I9249" s="69" t="e">
        <f t="shared" si="331"/>
        <v>#N/A</v>
      </c>
      <c r="J9249" s="70" t="e">
        <f t="shared" si="331"/>
        <v>#N/A</v>
      </c>
      <c r="K9249" s="118" t="e">
        <f>VLOOKUP(B9249,WB.GDP.2007,'WB (WDI)'!$AX$2,FALSE)</f>
        <v>#N/A</v>
      </c>
      <c r="L9249" s="112" t="e">
        <f>VLOOKUP($B9249,WB.UNEMP.2007,'WB (WDI)'!$AX$2,FALSE)</f>
        <v>#N/A</v>
      </c>
    </row>
    <row r="9250" spans="1:12" x14ac:dyDescent="0.25">
      <c r="A9250" s="103">
        <v>2007</v>
      </c>
      <c r="B9250" s="104" t="s">
        <v>145</v>
      </c>
      <c r="C9250" s="105" t="s">
        <v>146</v>
      </c>
      <c r="D9250" s="105" t="s">
        <v>647</v>
      </c>
      <c r="E9250" s="87">
        <f t="shared" ref="E9250:J9259" si="332">IF(ISNUMBER(VLOOKUP($B9250,EFW.2007,3,FALSE))=TRUE,VLOOKUP($B9250,EFW.2007,E$2,FALSE),NA())</f>
        <v>6.3577310226802544</v>
      </c>
      <c r="F9250" s="69">
        <f t="shared" si="332"/>
        <v>6.9923755604036701</v>
      </c>
      <c r="G9250" s="69">
        <f t="shared" si="332"/>
        <v>5.3782904812070385</v>
      </c>
      <c r="H9250" s="69">
        <f t="shared" si="332"/>
        <v>7.508356948777875</v>
      </c>
      <c r="I9250" s="69">
        <f t="shared" si="332"/>
        <v>7.1290905907663138</v>
      </c>
      <c r="J9250" s="70">
        <f t="shared" si="332"/>
        <v>4.7805415322463745</v>
      </c>
      <c r="K9250" s="118">
        <f>VLOOKUP(B9250,WB.GDP.2007,'WB (WDI)'!$AX$2,FALSE)</f>
        <v>13560.545100063684</v>
      </c>
      <c r="L9250" s="112">
        <f>VLOOKUP($B9250,WB.UNEMP.2007,'WB (WDI)'!$AX$2,FALSE)</f>
        <v>8.3299999237060494</v>
      </c>
    </row>
    <row r="9251" spans="1:12" x14ac:dyDescent="0.25">
      <c r="A9251" s="103">
        <v>2007</v>
      </c>
      <c r="B9251" s="104" t="s">
        <v>147</v>
      </c>
      <c r="C9251" s="105" t="s">
        <v>148</v>
      </c>
      <c r="D9251" s="105" t="s">
        <v>647</v>
      </c>
      <c r="E9251" s="87" t="e">
        <f t="shared" si="332"/>
        <v>#N/A</v>
      </c>
      <c r="F9251" s="69" t="e">
        <f t="shared" si="332"/>
        <v>#N/A</v>
      </c>
      <c r="G9251" s="69" t="e">
        <f t="shared" si="332"/>
        <v>#N/A</v>
      </c>
      <c r="H9251" s="69" t="e">
        <f t="shared" si="332"/>
        <v>#N/A</v>
      </c>
      <c r="I9251" s="69" t="e">
        <f t="shared" si="332"/>
        <v>#N/A</v>
      </c>
      <c r="J9251" s="70" t="e">
        <f t="shared" si="332"/>
        <v>#N/A</v>
      </c>
      <c r="K9251" s="118" t="e">
        <f>VLOOKUP(B9251,WB.GDP.2007,'WB (WDI)'!$AX$2,FALSE)</f>
        <v>#N/A</v>
      </c>
      <c r="L9251" s="112" t="e">
        <f>VLOOKUP($B9251,WB.UNEMP.2007,'WB (WDI)'!$AX$2,FALSE)</f>
        <v>#N/A</v>
      </c>
    </row>
    <row r="9252" spans="1:12" x14ac:dyDescent="0.25">
      <c r="A9252" s="103">
        <v>2007</v>
      </c>
      <c r="B9252" s="104" t="s">
        <v>149</v>
      </c>
      <c r="C9252" s="105" t="s">
        <v>150</v>
      </c>
      <c r="D9252" s="105" t="s">
        <v>647</v>
      </c>
      <c r="E9252" s="87" t="e">
        <f t="shared" si="332"/>
        <v>#N/A</v>
      </c>
      <c r="F9252" s="69" t="e">
        <f t="shared" si="332"/>
        <v>#N/A</v>
      </c>
      <c r="G9252" s="69" t="e">
        <f t="shared" si="332"/>
        <v>#N/A</v>
      </c>
      <c r="H9252" s="69" t="e">
        <f t="shared" si="332"/>
        <v>#N/A</v>
      </c>
      <c r="I9252" s="69" t="e">
        <f t="shared" si="332"/>
        <v>#N/A</v>
      </c>
      <c r="J9252" s="70" t="e">
        <f t="shared" si="332"/>
        <v>#N/A</v>
      </c>
      <c r="K9252" s="118">
        <f>VLOOKUP(B9252,WB.GDP.2007,'WB (WDI)'!$AX$2,FALSE)</f>
        <v>80450.532877447171</v>
      </c>
      <c r="L9252" s="112" t="e">
        <f>VLOOKUP($B9252,WB.UNEMP.2007,'WB (WDI)'!$AX$2,FALSE)</f>
        <v>#N/A</v>
      </c>
    </row>
    <row r="9253" spans="1:12" x14ac:dyDescent="0.25">
      <c r="A9253" s="103">
        <v>2007</v>
      </c>
      <c r="B9253" s="104" t="s">
        <v>151</v>
      </c>
      <c r="C9253" s="105" t="s">
        <v>152</v>
      </c>
      <c r="D9253" s="105" t="s">
        <v>647</v>
      </c>
      <c r="E9253" s="87">
        <f t="shared" si="332"/>
        <v>7.9719792148857689</v>
      </c>
      <c r="F9253" s="69">
        <f t="shared" si="332"/>
        <v>8.048394020709134</v>
      </c>
      <c r="G9253" s="69">
        <f t="shared" si="332"/>
        <v>6.4492175008033996</v>
      </c>
      <c r="H9253" s="69">
        <f t="shared" si="332"/>
        <v>9.148783640059408</v>
      </c>
      <c r="I9253" s="69">
        <f t="shared" si="332"/>
        <v>8.8024018391058281</v>
      </c>
      <c r="J9253" s="70">
        <f t="shared" si="332"/>
        <v>7.4110990737510711</v>
      </c>
      <c r="K9253" s="118">
        <f>VLOOKUP(B9253,WB.GDP.2007,'WB (WDI)'!$AX$2,FALSE)</f>
        <v>20410.366159213419</v>
      </c>
      <c r="L9253" s="112">
        <f>VLOOKUP($B9253,WB.UNEMP.2007,'WB (WDI)'!$AX$2,FALSE)</f>
        <v>8.4300003051757795</v>
      </c>
    </row>
    <row r="9254" spans="1:12" x14ac:dyDescent="0.25">
      <c r="A9254" s="103">
        <v>2007</v>
      </c>
      <c r="B9254" s="104" t="s">
        <v>153</v>
      </c>
      <c r="C9254" s="105" t="s">
        <v>154</v>
      </c>
      <c r="D9254" s="105" t="s">
        <v>647</v>
      </c>
      <c r="E9254" s="87">
        <f t="shared" si="332"/>
        <v>6.5805414358340695</v>
      </c>
      <c r="F9254" s="69">
        <f t="shared" si="332"/>
        <v>6.8031133151305507</v>
      </c>
      <c r="G9254" s="69">
        <f t="shared" si="332"/>
        <v>4.8309350311037038</v>
      </c>
      <c r="H9254" s="69">
        <f t="shared" si="332"/>
        <v>7.8521129854759559</v>
      </c>
      <c r="I9254" s="69">
        <f t="shared" si="332"/>
        <v>6.7969541164378384</v>
      </c>
      <c r="J9254" s="70">
        <f t="shared" si="332"/>
        <v>6.6195917310222994</v>
      </c>
      <c r="K9254" s="118">
        <f>VLOOKUP(B9254,WB.GDP.2007,'WB (WDI)'!$AX$2,FALSE)</f>
        <v>11199.485955141565</v>
      </c>
      <c r="L9254" s="112">
        <f>VLOOKUP($B9254,WB.UNEMP.2007,'WB (WDI)'!$AX$2,FALSE)</f>
        <v>11.199999809265099</v>
      </c>
    </row>
    <row r="9255" spans="1:12" x14ac:dyDescent="0.25">
      <c r="A9255" s="103">
        <v>2007</v>
      </c>
      <c r="B9255" s="104" t="s">
        <v>155</v>
      </c>
      <c r="C9255" s="105" t="s">
        <v>156</v>
      </c>
      <c r="D9255" s="105" t="s">
        <v>647</v>
      </c>
      <c r="E9255" s="87">
        <f t="shared" si="332"/>
        <v>7.5864581774612008</v>
      </c>
      <c r="F9255" s="69">
        <f t="shared" si="332"/>
        <v>8.4671155383566052</v>
      </c>
      <c r="G9255" s="69">
        <f t="shared" si="332"/>
        <v>6.4765816280871444</v>
      </c>
      <c r="H9255" s="69">
        <f t="shared" si="332"/>
        <v>7.5853211890279386</v>
      </c>
      <c r="I9255" s="69">
        <f t="shared" si="332"/>
        <v>8.2509337555714133</v>
      </c>
      <c r="J9255" s="70">
        <f t="shared" si="332"/>
        <v>7.1523387762629005</v>
      </c>
      <c r="K9255" s="118">
        <f>VLOOKUP(B9255,WB.GDP.2007,'WB (WDI)'!$AX$2,FALSE)</f>
        <v>15715.787038688772</v>
      </c>
      <c r="L9255" s="112">
        <f>VLOOKUP($B9255,WB.UNEMP.2007,'WB (WDI)'!$AX$2,FALSE)</f>
        <v>4.4899997711181596</v>
      </c>
    </row>
    <row r="9256" spans="1:12" x14ac:dyDescent="0.25">
      <c r="A9256" s="103">
        <v>2007</v>
      </c>
      <c r="B9256" s="104" t="s">
        <v>157</v>
      </c>
      <c r="C9256" s="105" t="s">
        <v>158</v>
      </c>
      <c r="D9256" s="105" t="s">
        <v>647</v>
      </c>
      <c r="E9256" s="87" t="e">
        <f t="shared" si="332"/>
        <v>#N/A</v>
      </c>
      <c r="F9256" s="69" t="e">
        <f t="shared" si="332"/>
        <v>#N/A</v>
      </c>
      <c r="G9256" s="69" t="e">
        <f t="shared" si="332"/>
        <v>#N/A</v>
      </c>
      <c r="H9256" s="69" t="e">
        <f t="shared" si="332"/>
        <v>#N/A</v>
      </c>
      <c r="I9256" s="69" t="e">
        <f t="shared" si="332"/>
        <v>#N/A</v>
      </c>
      <c r="J9256" s="70" t="e">
        <f t="shared" si="332"/>
        <v>#N/A</v>
      </c>
      <c r="K9256" s="118" t="e">
        <f>VLOOKUP(B9256,WB.GDP.2007,'WB (WDI)'!$AX$2,FALSE)</f>
        <v>#N/A</v>
      </c>
      <c r="L9256" s="112">
        <f>VLOOKUP($B9256,WB.UNEMP.2007,'WB (WDI)'!$AX$2,FALSE)</f>
        <v>1.78999996185303</v>
      </c>
    </row>
    <row r="9257" spans="1:12" x14ac:dyDescent="0.25">
      <c r="A9257" s="103">
        <v>2007</v>
      </c>
      <c r="B9257" s="104" t="s">
        <v>159</v>
      </c>
      <c r="C9257" s="105" t="s">
        <v>160</v>
      </c>
      <c r="D9257" s="105" t="s">
        <v>647</v>
      </c>
      <c r="E9257" s="87" t="e">
        <f t="shared" si="332"/>
        <v>#N/A</v>
      </c>
      <c r="F9257" s="69" t="e">
        <f t="shared" si="332"/>
        <v>#N/A</v>
      </c>
      <c r="G9257" s="69" t="e">
        <f t="shared" si="332"/>
        <v>#N/A</v>
      </c>
      <c r="H9257" s="69" t="e">
        <f t="shared" si="332"/>
        <v>#N/A</v>
      </c>
      <c r="I9257" s="69" t="e">
        <f t="shared" si="332"/>
        <v>#N/A</v>
      </c>
      <c r="J9257" s="70" t="e">
        <f t="shared" si="332"/>
        <v>#N/A</v>
      </c>
      <c r="K9257" s="118">
        <f>VLOOKUP(B9257,WB.GDP.2007,'WB (WDI)'!$AX$2,FALSE)</f>
        <v>28963.409964422452</v>
      </c>
      <c r="L9257" s="112" t="e">
        <f>VLOOKUP($B9257,WB.UNEMP.2007,'WB (WDI)'!$AX$2,FALSE)</f>
        <v>#N/A</v>
      </c>
    </row>
    <row r="9258" spans="1:12" x14ac:dyDescent="0.25">
      <c r="A9258" s="103">
        <v>2007</v>
      </c>
      <c r="B9258" s="104" t="s">
        <v>161</v>
      </c>
      <c r="C9258" s="105" t="s">
        <v>162</v>
      </c>
      <c r="D9258" s="105" t="s">
        <v>647</v>
      </c>
      <c r="E9258" s="87" t="e">
        <f t="shared" si="332"/>
        <v>#N/A</v>
      </c>
      <c r="F9258" s="69" t="e">
        <f t="shared" si="332"/>
        <v>#N/A</v>
      </c>
      <c r="G9258" s="69" t="e">
        <f t="shared" si="332"/>
        <v>#N/A</v>
      </c>
      <c r="H9258" s="69" t="e">
        <f t="shared" si="332"/>
        <v>#N/A</v>
      </c>
      <c r="I9258" s="69" t="e">
        <f t="shared" si="332"/>
        <v>#N/A</v>
      </c>
      <c r="J9258" s="70" t="e">
        <f t="shared" si="332"/>
        <v>#N/A</v>
      </c>
      <c r="K9258" s="118">
        <f>VLOOKUP(B9258,WB.GDP.2007,'WB (WDI)'!$AX$2,FALSE)</f>
        <v>11275.730863448351</v>
      </c>
      <c r="L9258" s="112" t="e">
        <f>VLOOKUP($B9258,WB.UNEMP.2007,'WB (WDI)'!$AX$2,FALSE)</f>
        <v>#N/A</v>
      </c>
    </row>
    <row r="9259" spans="1:12" x14ac:dyDescent="0.25">
      <c r="A9259" s="103">
        <v>2007</v>
      </c>
      <c r="B9259" s="104" t="s">
        <v>163</v>
      </c>
      <c r="C9259" s="105" t="s">
        <v>164</v>
      </c>
      <c r="D9259" s="105" t="s">
        <v>647</v>
      </c>
      <c r="E9259" s="87">
        <f t="shared" si="332"/>
        <v>6.7625981081829849</v>
      </c>
      <c r="F9259" s="69">
        <f t="shared" si="332"/>
        <v>8.6166401307032316</v>
      </c>
      <c r="G9259" s="69">
        <f t="shared" si="332"/>
        <v>4.6010053725509987</v>
      </c>
      <c r="H9259" s="69">
        <f t="shared" si="332"/>
        <v>5.9683440859110775</v>
      </c>
      <c r="I9259" s="69">
        <f t="shared" si="332"/>
        <v>7.8627267264683152</v>
      </c>
      <c r="J9259" s="70">
        <f t="shared" si="332"/>
        <v>6.7642742252813006</v>
      </c>
      <c r="K9259" s="118">
        <f>VLOOKUP(B9259,WB.GDP.2007,'WB (WDI)'!$AX$2,FALSE)</f>
        <v>11756.460327541297</v>
      </c>
      <c r="L9259" s="112">
        <f>VLOOKUP($B9259,WB.UNEMP.2007,'WB (WDI)'!$AX$2,FALSE)</f>
        <v>5.1599998474121103</v>
      </c>
    </row>
    <row r="9260" spans="1:12" x14ac:dyDescent="0.25">
      <c r="A9260" s="103">
        <v>2007</v>
      </c>
      <c r="B9260" s="104" t="s">
        <v>165</v>
      </c>
      <c r="C9260" s="105" t="s">
        <v>166</v>
      </c>
      <c r="D9260" s="105" t="s">
        <v>647</v>
      </c>
      <c r="E9260" s="87">
        <f t="shared" ref="E9260:J9269" si="333">IF(ISNUMBER(VLOOKUP($B9260,EFW.2007,3,FALSE))=TRUE,VLOOKUP($B9260,EFW.2007,E$2,FALSE),NA())</f>
        <v>6.1501406231877578</v>
      </c>
      <c r="F9260" s="69">
        <f t="shared" si="333"/>
        <v>7.8748828693355417</v>
      </c>
      <c r="G9260" s="69">
        <f t="shared" si="333"/>
        <v>3.9719323361548806</v>
      </c>
      <c r="H9260" s="69">
        <f t="shared" si="333"/>
        <v>5.0413280966606413</v>
      </c>
      <c r="I9260" s="69">
        <f t="shared" si="333"/>
        <v>7.8458261893299674</v>
      </c>
      <c r="J9260" s="70">
        <f t="shared" si="333"/>
        <v>6.0167336244577525</v>
      </c>
      <c r="K9260" s="118">
        <f>VLOOKUP(B9260,WB.GDP.2007,'WB (WDI)'!$AX$2,FALSE)</f>
        <v>9805.6491552276984</v>
      </c>
      <c r="L9260" s="112">
        <f>VLOOKUP($B9260,WB.UNEMP.2007,'WB (WDI)'!$AX$2,FALSE)</f>
        <v>3.1400001049041699</v>
      </c>
    </row>
    <row r="9261" spans="1:12" x14ac:dyDescent="0.25">
      <c r="A9261" s="103">
        <v>2007</v>
      </c>
      <c r="B9261" s="104" t="s">
        <v>167</v>
      </c>
      <c r="C9261" s="105" t="s">
        <v>168</v>
      </c>
      <c r="D9261" s="105" t="s">
        <v>647</v>
      </c>
      <c r="E9261" s="87">
        <f t="shared" si="333"/>
        <v>7.7764566413091938</v>
      </c>
      <c r="F9261" s="69">
        <f t="shared" si="333"/>
        <v>9.0470189281491571</v>
      </c>
      <c r="G9261" s="69">
        <f t="shared" si="333"/>
        <v>4.8002874279990433</v>
      </c>
      <c r="H9261" s="69">
        <f t="shared" si="333"/>
        <v>9.3517607096203648</v>
      </c>
      <c r="I9261" s="69">
        <f t="shared" si="333"/>
        <v>8.0917985424122971</v>
      </c>
      <c r="J9261" s="70">
        <f t="shared" si="333"/>
        <v>7.5914175983651058</v>
      </c>
      <c r="K9261" s="118">
        <f>VLOOKUP(B9261,WB.GDP.2007,'WB (WDI)'!$AX$2,FALSE)</f>
        <v>7238.1831927142775</v>
      </c>
      <c r="L9261" s="112">
        <f>VLOOKUP($B9261,WB.UNEMP.2007,'WB (WDI)'!$AX$2,FALSE)</f>
        <v>6.4099998474121103</v>
      </c>
    </row>
    <row r="9262" spans="1:12" x14ac:dyDescent="0.25">
      <c r="A9262" s="103">
        <v>2007</v>
      </c>
      <c r="B9262" s="104" t="s">
        <v>169</v>
      </c>
      <c r="C9262" s="105" t="s">
        <v>170</v>
      </c>
      <c r="D9262" s="105" t="s">
        <v>647</v>
      </c>
      <c r="E9262" s="87" t="e">
        <f t="shared" si="333"/>
        <v>#N/A</v>
      </c>
      <c r="F9262" s="69" t="e">
        <f t="shared" si="333"/>
        <v>#N/A</v>
      </c>
      <c r="G9262" s="69" t="e">
        <f t="shared" si="333"/>
        <v>#N/A</v>
      </c>
      <c r="H9262" s="69" t="e">
        <f t="shared" si="333"/>
        <v>#N/A</v>
      </c>
      <c r="I9262" s="69" t="e">
        <f t="shared" si="333"/>
        <v>#N/A</v>
      </c>
      <c r="J9262" s="70" t="e">
        <f t="shared" si="333"/>
        <v>#N/A</v>
      </c>
      <c r="K9262" s="118" t="e">
        <f>VLOOKUP(B9262,WB.GDP.2007,'WB (WDI)'!$AX$2,FALSE)</f>
        <v>#N/A</v>
      </c>
      <c r="L9262" s="112" t="e">
        <f>VLOOKUP($B9262,WB.UNEMP.2007,'WB (WDI)'!$AX$2,FALSE)</f>
        <v>#N/A</v>
      </c>
    </row>
    <row r="9263" spans="1:12" x14ac:dyDescent="0.25">
      <c r="A9263" s="103">
        <v>2007</v>
      </c>
      <c r="B9263" s="104" t="s">
        <v>171</v>
      </c>
      <c r="C9263" s="105" t="s">
        <v>172</v>
      </c>
      <c r="D9263" s="105" t="s">
        <v>647</v>
      </c>
      <c r="E9263" s="87" t="e">
        <f t="shared" si="333"/>
        <v>#N/A</v>
      </c>
      <c r="F9263" s="69" t="e">
        <f t="shared" si="333"/>
        <v>#N/A</v>
      </c>
      <c r="G9263" s="69" t="e">
        <f t="shared" si="333"/>
        <v>#N/A</v>
      </c>
      <c r="H9263" s="69" t="e">
        <f t="shared" si="333"/>
        <v>#N/A</v>
      </c>
      <c r="I9263" s="69" t="e">
        <f t="shared" si="333"/>
        <v>#N/A</v>
      </c>
      <c r="J9263" s="70" t="e">
        <f t="shared" si="333"/>
        <v>#N/A</v>
      </c>
      <c r="K9263" s="118" t="e">
        <f>VLOOKUP(B9263,WB.GDP.2007,'WB (WDI)'!$AX$2,FALSE)</f>
        <v>#N/A</v>
      </c>
      <c r="L9263" s="112" t="e">
        <f>VLOOKUP($B9263,WB.UNEMP.2007,'WB (WDI)'!$AX$2,FALSE)</f>
        <v>#N/A</v>
      </c>
    </row>
    <row r="9264" spans="1:12" x14ac:dyDescent="0.25">
      <c r="A9264" s="103">
        <v>2007</v>
      </c>
      <c r="B9264" s="104" t="s">
        <v>173</v>
      </c>
      <c r="C9264" s="105" t="s">
        <v>174</v>
      </c>
      <c r="D9264" s="105" t="s">
        <v>647</v>
      </c>
      <c r="E9264" s="87" t="e">
        <f t="shared" si="333"/>
        <v>#N/A</v>
      </c>
      <c r="F9264" s="69" t="e">
        <f t="shared" si="333"/>
        <v>#N/A</v>
      </c>
      <c r="G9264" s="69" t="e">
        <f t="shared" si="333"/>
        <v>#N/A</v>
      </c>
      <c r="H9264" s="69" t="e">
        <f t="shared" si="333"/>
        <v>#N/A</v>
      </c>
      <c r="I9264" s="69" t="e">
        <f t="shared" si="333"/>
        <v>#N/A</v>
      </c>
      <c r="J9264" s="70" t="e">
        <f t="shared" si="333"/>
        <v>#N/A</v>
      </c>
      <c r="K9264" s="118">
        <f>VLOOKUP(B9264,WB.GDP.2007,'WB (WDI)'!$AX$2,FALSE)</f>
        <v>14441.919160531188</v>
      </c>
      <c r="L9264" s="112" t="e">
        <f>VLOOKUP($B9264,WB.UNEMP.2007,'WB (WDI)'!$AX$2,FALSE)</f>
        <v>#N/A</v>
      </c>
    </row>
    <row r="9265" spans="1:12" x14ac:dyDescent="0.25">
      <c r="A9265" s="103">
        <v>2007</v>
      </c>
      <c r="B9265" s="104" t="s">
        <v>175</v>
      </c>
      <c r="C9265" s="105" t="s">
        <v>176</v>
      </c>
      <c r="D9265" s="105" t="s">
        <v>647</v>
      </c>
      <c r="E9265" s="87" t="e">
        <f t="shared" si="333"/>
        <v>#N/A</v>
      </c>
      <c r="F9265" s="69" t="e">
        <f t="shared" si="333"/>
        <v>#N/A</v>
      </c>
      <c r="G9265" s="69" t="e">
        <f t="shared" si="333"/>
        <v>#N/A</v>
      </c>
      <c r="H9265" s="69" t="e">
        <f t="shared" si="333"/>
        <v>#N/A</v>
      </c>
      <c r="I9265" s="69" t="e">
        <f t="shared" si="333"/>
        <v>#N/A</v>
      </c>
      <c r="J9265" s="70" t="e">
        <f t="shared" si="333"/>
        <v>#N/A</v>
      </c>
      <c r="K9265" s="118" t="e">
        <f>VLOOKUP(B9265,WB.GDP.2007,'WB (WDI)'!$AX$2,FALSE)</f>
        <v>#N/A</v>
      </c>
      <c r="L9265" s="112" t="e">
        <f>VLOOKUP($B9265,WB.UNEMP.2007,'WB (WDI)'!$AX$2,FALSE)</f>
        <v>#N/A</v>
      </c>
    </row>
    <row r="9266" spans="1:12" x14ac:dyDescent="0.25">
      <c r="A9266" s="103">
        <v>2007</v>
      </c>
      <c r="B9266" s="104" t="s">
        <v>177</v>
      </c>
      <c r="C9266" s="105" t="s">
        <v>178</v>
      </c>
      <c r="D9266" s="105" t="s">
        <v>647</v>
      </c>
      <c r="E9266" s="87">
        <f t="shared" si="333"/>
        <v>7.5801322261240811</v>
      </c>
      <c r="F9266" s="69">
        <f t="shared" si="333"/>
        <v>8.5619762004636115</v>
      </c>
      <c r="G9266" s="69">
        <f t="shared" si="333"/>
        <v>4.9500689625964167</v>
      </c>
      <c r="H9266" s="69">
        <f t="shared" si="333"/>
        <v>9.2575678010600591</v>
      </c>
      <c r="I9266" s="69">
        <f t="shared" si="333"/>
        <v>8.5285313877447138</v>
      </c>
      <c r="J9266" s="70">
        <f t="shared" si="333"/>
        <v>6.6025167787556036</v>
      </c>
      <c r="K9266" s="118">
        <f>VLOOKUP(B9266,WB.GDP.2007,'WB (WDI)'!$AX$2,FALSE)</f>
        <v>7267.583566214832</v>
      </c>
      <c r="L9266" s="112">
        <f>VLOOKUP($B9266,WB.UNEMP.2007,'WB (WDI)'!$AX$2,FALSE)</f>
        <v>3.0299999713897701</v>
      </c>
    </row>
    <row r="9267" spans="1:12" x14ac:dyDescent="0.25">
      <c r="A9267" s="103">
        <v>2007</v>
      </c>
      <c r="B9267" s="104" t="s">
        <v>179</v>
      </c>
      <c r="C9267" s="105" t="s">
        <v>180</v>
      </c>
      <c r="D9267" s="105" t="s">
        <v>647</v>
      </c>
      <c r="E9267" s="87">
        <f t="shared" si="333"/>
        <v>6.3983786564481422</v>
      </c>
      <c r="F9267" s="69">
        <f t="shared" si="333"/>
        <v>4.9414473056136838</v>
      </c>
      <c r="G9267" s="69">
        <f t="shared" si="333"/>
        <v>4.7638746085495702</v>
      </c>
      <c r="H9267" s="69">
        <f t="shared" si="333"/>
        <v>7.5081595724910075</v>
      </c>
      <c r="I9267" s="69">
        <f t="shared" si="333"/>
        <v>7.4441395008758944</v>
      </c>
      <c r="J9267" s="70">
        <f t="shared" si="333"/>
        <v>7.3342722947105559</v>
      </c>
      <c r="K9267" s="118">
        <f>VLOOKUP(B9267,WB.GDP.2007,'WB (WDI)'!$AX$2,FALSE)</f>
        <v>8972.3420453353647</v>
      </c>
      <c r="L9267" s="112">
        <f>VLOOKUP($B9267,WB.UNEMP.2007,'WB (WDI)'!$AX$2,FALSE)</f>
        <v>10.8400001525879</v>
      </c>
    </row>
    <row r="9268" spans="1:12" x14ac:dyDescent="0.25">
      <c r="A9268" s="103">
        <v>2007</v>
      </c>
      <c r="B9268" s="104" t="s">
        <v>181</v>
      </c>
      <c r="C9268" s="105" t="s">
        <v>182</v>
      </c>
      <c r="D9268" s="105" t="s">
        <v>647</v>
      </c>
      <c r="E9268" s="87">
        <f t="shared" si="333"/>
        <v>6.816108123796587</v>
      </c>
      <c r="F9268" s="69">
        <f t="shared" si="333"/>
        <v>8.3829867924348864</v>
      </c>
      <c r="G9268" s="69">
        <f t="shared" si="333"/>
        <v>3.2324905108168225</v>
      </c>
      <c r="H9268" s="69">
        <f t="shared" si="333"/>
        <v>8.5575174450136977</v>
      </c>
      <c r="I9268" s="69">
        <f t="shared" si="333"/>
        <v>7.3550650743533739</v>
      </c>
      <c r="J9268" s="70">
        <f t="shared" si="333"/>
        <v>6.5524807963641569</v>
      </c>
      <c r="K9268" s="118">
        <f>VLOOKUP(B9268,WB.GDP.2007,'WB (WDI)'!$AX$2,FALSE)</f>
        <v>2734.7436585665923</v>
      </c>
      <c r="L9268" s="112">
        <f>VLOOKUP($B9268,WB.UNEMP.2007,'WB (WDI)'!$AX$2,FALSE)</f>
        <v>16.799999237060501</v>
      </c>
    </row>
    <row r="9269" spans="1:12" x14ac:dyDescent="0.25">
      <c r="A9269" s="103">
        <v>2007</v>
      </c>
      <c r="B9269" s="104" t="s">
        <v>183</v>
      </c>
      <c r="C9269" s="105" t="s">
        <v>184</v>
      </c>
      <c r="D9269" s="105" t="s">
        <v>647</v>
      </c>
      <c r="E9269" s="87">
        <f t="shared" si="333"/>
        <v>7.3932233825525149</v>
      </c>
      <c r="F9269" s="69">
        <f t="shared" si="333"/>
        <v>8.7875847530377111</v>
      </c>
      <c r="G9269" s="69">
        <f t="shared" si="333"/>
        <v>4.529937931811399</v>
      </c>
      <c r="H9269" s="69">
        <f t="shared" si="333"/>
        <v>8.9522553164121597</v>
      </c>
      <c r="I9269" s="69">
        <f t="shared" si="333"/>
        <v>7.5248692252649816</v>
      </c>
      <c r="J9269" s="70">
        <f t="shared" si="333"/>
        <v>7.1714696862363247</v>
      </c>
      <c r="K9269" s="118">
        <f>VLOOKUP(B9269,WB.GDP.2007,'WB (WDI)'!$AX$2,FALSE)</f>
        <v>4914.3250020503128</v>
      </c>
      <c r="L9269" s="112">
        <f>VLOOKUP($B9269,WB.UNEMP.2007,'WB (WDI)'!$AX$2,FALSE)</f>
        <v>3.21000003814697</v>
      </c>
    </row>
    <row r="9270" spans="1:12" x14ac:dyDescent="0.25">
      <c r="A9270" s="103">
        <v>2007</v>
      </c>
      <c r="B9270" s="104" t="s">
        <v>185</v>
      </c>
      <c r="C9270" s="105" t="s">
        <v>186</v>
      </c>
      <c r="D9270" s="105" t="s">
        <v>647</v>
      </c>
      <c r="E9270" s="87">
        <f t="shared" ref="E9270:J9279" si="334">IF(ISNUMBER(VLOOKUP($B9270,EFW.2007,3,FALSE))=TRUE,VLOOKUP($B9270,EFW.2007,E$2,FALSE),NA())</f>
        <v>7.3494842614156255</v>
      </c>
      <c r="F9270" s="69">
        <f t="shared" si="334"/>
        <v>7.8284732883478627</v>
      </c>
      <c r="G9270" s="69">
        <f t="shared" si="334"/>
        <v>5.6184108216859592</v>
      </c>
      <c r="H9270" s="69">
        <f t="shared" si="334"/>
        <v>8.2305468696961235</v>
      </c>
      <c r="I9270" s="69">
        <f t="shared" si="334"/>
        <v>7.9038467594030601</v>
      </c>
      <c r="J9270" s="70">
        <f t="shared" si="334"/>
        <v>7.1661435679451202</v>
      </c>
      <c r="K9270" s="118">
        <f>VLOOKUP(B9270,WB.GDP.2007,'WB (WDI)'!$AX$2,FALSE)</f>
        <v>10245.01507405779</v>
      </c>
      <c r="L9270" s="112">
        <f>VLOOKUP($B9270,WB.UNEMP.2007,'WB (WDI)'!$AX$2,FALSE)</f>
        <v>9.75</v>
      </c>
    </row>
    <row r="9271" spans="1:12" x14ac:dyDescent="0.25">
      <c r="A9271" s="103">
        <v>2007</v>
      </c>
      <c r="B9271" s="104" t="s">
        <v>187</v>
      </c>
      <c r="C9271" s="105" t="s">
        <v>188</v>
      </c>
      <c r="D9271" s="105" t="s">
        <v>647</v>
      </c>
      <c r="E9271" s="87" t="e">
        <f t="shared" si="334"/>
        <v>#N/A</v>
      </c>
      <c r="F9271" s="69" t="e">
        <f t="shared" si="334"/>
        <v>#N/A</v>
      </c>
      <c r="G9271" s="69" t="e">
        <f t="shared" si="334"/>
        <v>#N/A</v>
      </c>
      <c r="H9271" s="69" t="e">
        <f t="shared" si="334"/>
        <v>#N/A</v>
      </c>
      <c r="I9271" s="69" t="e">
        <f t="shared" si="334"/>
        <v>#N/A</v>
      </c>
      <c r="J9271" s="70" t="e">
        <f t="shared" si="334"/>
        <v>#N/A</v>
      </c>
      <c r="K9271" s="118" t="e">
        <f>VLOOKUP(B9271,WB.GDP.2007,'WB (WDI)'!$AX$2,FALSE)</f>
        <v>#N/A</v>
      </c>
      <c r="L9271" s="112" t="e">
        <f>VLOOKUP($B9271,WB.UNEMP.2007,'WB (WDI)'!$AX$2,FALSE)</f>
        <v>#N/A</v>
      </c>
    </row>
    <row r="9272" spans="1:12" x14ac:dyDescent="0.25">
      <c r="A9272" s="103">
        <v>2007</v>
      </c>
      <c r="B9272" s="104" t="s">
        <v>189</v>
      </c>
      <c r="C9272" s="105" t="s">
        <v>190</v>
      </c>
      <c r="D9272" s="105" t="s">
        <v>647</v>
      </c>
      <c r="E9272" s="87">
        <f t="shared" si="334"/>
        <v>6.8210452222123381</v>
      </c>
      <c r="F9272" s="69">
        <f t="shared" si="334"/>
        <v>7.3418314875120503</v>
      </c>
      <c r="G9272" s="69">
        <f t="shared" si="334"/>
        <v>5.0881625049651831</v>
      </c>
      <c r="H9272" s="69">
        <f t="shared" si="334"/>
        <v>8.020157652666402</v>
      </c>
      <c r="I9272" s="69">
        <f t="shared" si="334"/>
        <v>6.9829707444092506</v>
      </c>
      <c r="J9272" s="70">
        <f t="shared" si="334"/>
        <v>6.6721037215088055</v>
      </c>
      <c r="K9272" s="118">
        <f>VLOOKUP(B9272,WB.GDP.2007,'WB (WDI)'!$AX$2,FALSE)</f>
        <v>18523.359069020516</v>
      </c>
      <c r="L9272" s="112">
        <f>VLOOKUP($B9272,WB.UNEMP.2007,'WB (WDI)'!$AX$2,FALSE)</f>
        <v>3.6300001144409202</v>
      </c>
    </row>
    <row r="9273" spans="1:12" x14ac:dyDescent="0.25">
      <c r="A9273" s="103">
        <v>2007</v>
      </c>
      <c r="B9273" s="104" t="s">
        <v>191</v>
      </c>
      <c r="C9273" s="105" t="s">
        <v>192</v>
      </c>
      <c r="D9273" s="105" t="s">
        <v>647</v>
      </c>
      <c r="E9273" s="87" t="e">
        <f t="shared" si="334"/>
        <v>#N/A</v>
      </c>
      <c r="F9273" s="69" t="e">
        <f t="shared" si="334"/>
        <v>#N/A</v>
      </c>
      <c r="G9273" s="69" t="e">
        <f t="shared" si="334"/>
        <v>#N/A</v>
      </c>
      <c r="H9273" s="69" t="e">
        <f t="shared" si="334"/>
        <v>#N/A</v>
      </c>
      <c r="I9273" s="69" t="e">
        <f t="shared" si="334"/>
        <v>#N/A</v>
      </c>
      <c r="J9273" s="70" t="e">
        <f t="shared" si="334"/>
        <v>#N/A</v>
      </c>
      <c r="K9273" s="118" t="e">
        <f>VLOOKUP(B9273,WB.GDP.2007,'WB (WDI)'!$AX$2,FALSE)</f>
        <v>#N/A</v>
      </c>
      <c r="L9273" s="112" t="e">
        <f>VLOOKUP($B9273,WB.UNEMP.2007,'WB (WDI)'!$AX$2,FALSE)</f>
        <v>#N/A</v>
      </c>
    </row>
    <row r="9274" spans="1:12" x14ac:dyDescent="0.25">
      <c r="A9274" s="103">
        <v>2007</v>
      </c>
      <c r="B9274" s="104" t="s">
        <v>193</v>
      </c>
      <c r="C9274" s="105" t="s">
        <v>194</v>
      </c>
      <c r="D9274" s="105" t="s">
        <v>647</v>
      </c>
      <c r="E9274" s="87">
        <f t="shared" si="334"/>
        <v>7.4591262094762127</v>
      </c>
      <c r="F9274" s="69">
        <f t="shared" si="334"/>
        <v>8.3539551453299072</v>
      </c>
      <c r="G9274" s="69">
        <f t="shared" si="334"/>
        <v>4.5045766981348221</v>
      </c>
      <c r="H9274" s="69">
        <f t="shared" si="334"/>
        <v>8.6154256579552886</v>
      </c>
      <c r="I9274" s="69">
        <f t="shared" si="334"/>
        <v>8.1979258983189034</v>
      </c>
      <c r="J9274" s="70">
        <f t="shared" si="334"/>
        <v>7.6237476476421477</v>
      </c>
      <c r="K9274" s="118">
        <f>VLOOKUP(B9274,WB.GDP.2007,'WB (WDI)'!$AX$2,FALSE)</f>
        <v>4600.5698319460362</v>
      </c>
      <c r="L9274" s="112">
        <f>VLOOKUP($B9274,WB.UNEMP.2007,'WB (WDI)'!$AX$2,FALSE)</f>
        <v>4.8899998664856001</v>
      </c>
    </row>
    <row r="9275" spans="1:12" x14ac:dyDescent="0.25">
      <c r="A9275" s="103">
        <v>2007</v>
      </c>
      <c r="B9275" s="104" t="s">
        <v>195</v>
      </c>
      <c r="C9275" s="105" t="s">
        <v>196</v>
      </c>
      <c r="D9275" s="105" t="s">
        <v>647</v>
      </c>
      <c r="E9275" s="87">
        <f t="shared" si="334"/>
        <v>7.6077676339863469</v>
      </c>
      <c r="F9275" s="69">
        <f t="shared" si="334"/>
        <v>8.1949570073146241</v>
      </c>
      <c r="G9275" s="69">
        <f t="shared" si="334"/>
        <v>5.2112633398678412</v>
      </c>
      <c r="H9275" s="69">
        <f t="shared" si="334"/>
        <v>9.3125451500169483</v>
      </c>
      <c r="I9275" s="69">
        <f t="shared" si="334"/>
        <v>8.3548712417714519</v>
      </c>
      <c r="J9275" s="70">
        <f t="shared" si="334"/>
        <v>6.965201430960871</v>
      </c>
      <c r="K9275" s="118">
        <f>VLOOKUP(B9275,WB.GDP.2007,'WB (WDI)'!$AX$2,FALSE)</f>
        <v>19129.194774644518</v>
      </c>
      <c r="L9275" s="112">
        <f>VLOOKUP($B9275,WB.UNEMP.2007,'WB (WDI)'!$AX$2,FALSE)</f>
        <v>3.5199999809265101</v>
      </c>
    </row>
    <row r="9276" spans="1:12" x14ac:dyDescent="0.25">
      <c r="A9276" s="103">
        <v>2007</v>
      </c>
      <c r="B9276" s="104" t="s">
        <v>197</v>
      </c>
      <c r="C9276" s="105" t="s">
        <v>198</v>
      </c>
      <c r="D9276" s="105" t="s">
        <v>647</v>
      </c>
      <c r="E9276" s="87">
        <f t="shared" si="334"/>
        <v>6.90034053203276</v>
      </c>
      <c r="F9276" s="69">
        <f t="shared" si="334"/>
        <v>9.0080567969169998</v>
      </c>
      <c r="G9276" s="69">
        <f t="shared" si="334"/>
        <v>3.9550463017972355</v>
      </c>
      <c r="H9276" s="69">
        <f t="shared" si="334"/>
        <v>8.2366300007492548</v>
      </c>
      <c r="I9276" s="69">
        <f t="shared" si="334"/>
        <v>7.4476680301008074</v>
      </c>
      <c r="J9276" s="70">
        <f t="shared" si="334"/>
        <v>5.8543015305995034</v>
      </c>
      <c r="K9276" s="118">
        <f>VLOOKUP(B9276,WB.GDP.2007,'WB (WDI)'!$AX$2,FALSE)</f>
        <v>9192.186584922998</v>
      </c>
      <c r="L9276" s="112">
        <f>VLOOKUP($B9276,WB.UNEMP.2007,'WB (WDI)'!$AX$2,FALSE)</f>
        <v>4.71000003814697</v>
      </c>
    </row>
    <row r="9277" spans="1:12" x14ac:dyDescent="0.25">
      <c r="A9277" s="103">
        <v>2007</v>
      </c>
      <c r="B9277" s="104" t="s">
        <v>199</v>
      </c>
      <c r="C9277" s="105" t="s">
        <v>200</v>
      </c>
      <c r="D9277" s="105" t="s">
        <v>647</v>
      </c>
      <c r="E9277" s="87">
        <f t="shared" si="334"/>
        <v>7.6167821369790998</v>
      </c>
      <c r="F9277" s="69">
        <f t="shared" si="334"/>
        <v>8.2806142303656305</v>
      </c>
      <c r="G9277" s="69">
        <f t="shared" si="334"/>
        <v>5.2247402476765812</v>
      </c>
      <c r="H9277" s="69">
        <f t="shared" si="334"/>
        <v>9.1710787910702933</v>
      </c>
      <c r="I9277" s="69">
        <f t="shared" si="334"/>
        <v>8.5181675425244503</v>
      </c>
      <c r="J9277" s="70">
        <f t="shared" si="334"/>
        <v>6.8893098732585472</v>
      </c>
      <c r="K9277" s="118">
        <f>VLOOKUP(B9277,WB.GDP.2007,'WB (WDI)'!$AX$2,FALSE)</f>
        <v>8629.2639243059748</v>
      </c>
      <c r="L9277" s="112">
        <f>VLOOKUP($B9277,WB.UNEMP.2007,'WB (WDI)'!$AX$2,FALSE)</f>
        <v>3.9200000762939502</v>
      </c>
    </row>
    <row r="9278" spans="1:12" x14ac:dyDescent="0.25">
      <c r="A9278" s="103">
        <v>2007</v>
      </c>
      <c r="B9278" s="104" t="s">
        <v>201</v>
      </c>
      <c r="C9278" s="105" t="s">
        <v>202</v>
      </c>
      <c r="D9278" s="105" t="s">
        <v>647</v>
      </c>
      <c r="E9278" s="87" t="e">
        <f t="shared" si="334"/>
        <v>#N/A</v>
      </c>
      <c r="F9278" s="69" t="e">
        <f t="shared" si="334"/>
        <v>#N/A</v>
      </c>
      <c r="G9278" s="69" t="e">
        <f t="shared" si="334"/>
        <v>#N/A</v>
      </c>
      <c r="H9278" s="69" t="e">
        <f t="shared" si="334"/>
        <v>#N/A</v>
      </c>
      <c r="I9278" s="69" t="e">
        <f t="shared" si="334"/>
        <v>#N/A</v>
      </c>
      <c r="J9278" s="70" t="e">
        <f t="shared" si="334"/>
        <v>#N/A</v>
      </c>
      <c r="K9278" s="118">
        <f>VLOOKUP(B9278,WB.GDP.2007,'WB (WDI)'!$AX$2,FALSE)</f>
        <v>33831.934171899957</v>
      </c>
      <c r="L9278" s="112">
        <f>VLOOKUP($B9278,WB.UNEMP.2007,'WB (WDI)'!$AX$2,FALSE)</f>
        <v>10.930000305175801</v>
      </c>
    </row>
    <row r="9279" spans="1:12" x14ac:dyDescent="0.25">
      <c r="A9279" s="103">
        <v>2007</v>
      </c>
      <c r="B9279" s="104" t="s">
        <v>203</v>
      </c>
      <c r="C9279" s="105" t="s">
        <v>204</v>
      </c>
      <c r="D9279" s="105" t="s">
        <v>647</v>
      </c>
      <c r="E9279" s="87" t="e">
        <f t="shared" si="334"/>
        <v>#N/A</v>
      </c>
      <c r="F9279" s="69" t="e">
        <f t="shared" si="334"/>
        <v>#N/A</v>
      </c>
      <c r="G9279" s="69" t="e">
        <f t="shared" si="334"/>
        <v>#N/A</v>
      </c>
      <c r="H9279" s="69" t="e">
        <f t="shared" si="334"/>
        <v>#N/A</v>
      </c>
      <c r="I9279" s="69" t="e">
        <f t="shared" si="334"/>
        <v>#N/A</v>
      </c>
      <c r="J9279" s="70" t="e">
        <f t="shared" si="334"/>
        <v>#N/A</v>
      </c>
      <c r="K9279" s="118" t="e">
        <f>VLOOKUP(B9279,WB.GDP.2007,'WB (WDI)'!$AX$2,FALSE)</f>
        <v>#N/A</v>
      </c>
      <c r="L9279" s="112" t="e">
        <f>VLOOKUP($B9279,WB.UNEMP.2007,'WB (WDI)'!$AX$2,FALSE)</f>
        <v>#N/A</v>
      </c>
    </row>
    <row r="9280" spans="1:12" x14ac:dyDescent="0.25">
      <c r="A9280" s="103">
        <v>2007</v>
      </c>
      <c r="B9280" s="104" t="s">
        <v>205</v>
      </c>
      <c r="C9280" s="105" t="s">
        <v>206</v>
      </c>
      <c r="D9280" s="105" t="s">
        <v>647</v>
      </c>
      <c r="E9280" s="87" t="e">
        <f t="shared" ref="E9280:J9289" si="335">IF(ISNUMBER(VLOOKUP($B9280,EFW.2007,3,FALSE))=TRUE,VLOOKUP($B9280,EFW.2007,E$2,FALSE),NA())</f>
        <v>#N/A</v>
      </c>
      <c r="F9280" s="69" t="e">
        <f t="shared" si="335"/>
        <v>#N/A</v>
      </c>
      <c r="G9280" s="69" t="e">
        <f t="shared" si="335"/>
        <v>#N/A</v>
      </c>
      <c r="H9280" s="69" t="e">
        <f t="shared" si="335"/>
        <v>#N/A</v>
      </c>
      <c r="I9280" s="69" t="e">
        <f t="shared" si="335"/>
        <v>#N/A</v>
      </c>
      <c r="J9280" s="70" t="e">
        <f t="shared" si="335"/>
        <v>#N/A</v>
      </c>
      <c r="K9280" s="118">
        <f>VLOOKUP(B9280,WB.GDP.2007,'WB (WDI)'!$AX$2,FALSE)</f>
        <v>24036.941358777123</v>
      </c>
      <c r="L9280" s="112" t="e">
        <f>VLOOKUP($B9280,WB.UNEMP.2007,'WB (WDI)'!$AX$2,FALSE)</f>
        <v>#N/A</v>
      </c>
    </row>
    <row r="9281" spans="1:12" x14ac:dyDescent="0.25">
      <c r="A9281" s="103">
        <v>2007</v>
      </c>
      <c r="B9281" s="104" t="s">
        <v>207</v>
      </c>
      <c r="C9281" s="105" t="s">
        <v>208</v>
      </c>
      <c r="D9281" s="105" t="s">
        <v>647</v>
      </c>
      <c r="E9281" s="87" t="e">
        <f t="shared" si="335"/>
        <v>#N/A</v>
      </c>
      <c r="F9281" s="69" t="e">
        <f t="shared" si="335"/>
        <v>#N/A</v>
      </c>
      <c r="G9281" s="69" t="e">
        <f t="shared" si="335"/>
        <v>#N/A</v>
      </c>
      <c r="H9281" s="69" t="e">
        <f t="shared" si="335"/>
        <v>#N/A</v>
      </c>
      <c r="I9281" s="69" t="e">
        <f t="shared" si="335"/>
        <v>#N/A</v>
      </c>
      <c r="J9281" s="70" t="e">
        <f t="shared" si="335"/>
        <v>#N/A</v>
      </c>
      <c r="K9281" s="118">
        <f>VLOOKUP(B9281,WB.GDP.2007,'WB (WDI)'!$AX$2,FALSE)</f>
        <v>14141.182806948582</v>
      </c>
      <c r="L9281" s="112">
        <f>VLOOKUP($B9281,WB.UNEMP.2007,'WB (WDI)'!$AX$2,FALSE)</f>
        <v>14</v>
      </c>
    </row>
    <row r="9282" spans="1:12" x14ac:dyDescent="0.25">
      <c r="A9282" s="103">
        <v>2007</v>
      </c>
      <c r="B9282" s="104" t="s">
        <v>209</v>
      </c>
      <c r="C9282" s="105" t="s">
        <v>210</v>
      </c>
      <c r="D9282" s="105" t="s">
        <v>647</v>
      </c>
      <c r="E9282" s="87" t="e">
        <f t="shared" si="335"/>
        <v>#N/A</v>
      </c>
      <c r="F9282" s="69" t="e">
        <f t="shared" si="335"/>
        <v>#N/A</v>
      </c>
      <c r="G9282" s="69" t="e">
        <f t="shared" si="335"/>
        <v>#N/A</v>
      </c>
      <c r="H9282" s="69" t="e">
        <f t="shared" si="335"/>
        <v>#N/A</v>
      </c>
      <c r="I9282" s="69" t="e">
        <f t="shared" si="335"/>
        <v>#N/A</v>
      </c>
      <c r="J9282" s="70" t="e">
        <f t="shared" si="335"/>
        <v>#N/A</v>
      </c>
      <c r="K9282" s="118" t="e">
        <f>VLOOKUP(B9282,WB.GDP.2007,'WB (WDI)'!$AX$2,FALSE)</f>
        <v>#N/A</v>
      </c>
      <c r="L9282" s="112" t="e">
        <f>VLOOKUP($B9282,WB.UNEMP.2007,'WB (WDI)'!$AX$2,FALSE)</f>
        <v>#N/A</v>
      </c>
    </row>
    <row r="9283" spans="1:12" x14ac:dyDescent="0.25">
      <c r="A9283" s="103">
        <v>2007</v>
      </c>
      <c r="B9283" s="104" t="s">
        <v>211</v>
      </c>
      <c r="C9283" s="105" t="s">
        <v>212</v>
      </c>
      <c r="D9283" s="105" t="s">
        <v>647</v>
      </c>
      <c r="E9283" s="87" t="e">
        <f t="shared" si="335"/>
        <v>#N/A</v>
      </c>
      <c r="F9283" s="69" t="e">
        <f t="shared" si="335"/>
        <v>#N/A</v>
      </c>
      <c r="G9283" s="69" t="e">
        <f t="shared" si="335"/>
        <v>#N/A</v>
      </c>
      <c r="H9283" s="69" t="e">
        <f t="shared" si="335"/>
        <v>#N/A</v>
      </c>
      <c r="I9283" s="69" t="e">
        <f t="shared" si="335"/>
        <v>#N/A</v>
      </c>
      <c r="J9283" s="70" t="e">
        <f t="shared" si="335"/>
        <v>#N/A</v>
      </c>
      <c r="K9283" s="118">
        <f>VLOOKUP(B9283,WB.GDP.2007,'WB (WDI)'!$AX$2,FALSE)</f>
        <v>11881.602869760878</v>
      </c>
      <c r="L9283" s="112">
        <f>VLOOKUP($B9283,WB.UNEMP.2007,'WB (WDI)'!$AX$2,FALSE)</f>
        <v>19.110000610351602</v>
      </c>
    </row>
    <row r="9284" spans="1:12" x14ac:dyDescent="0.25">
      <c r="A9284" s="103">
        <v>2007</v>
      </c>
      <c r="B9284" s="104" t="s">
        <v>213</v>
      </c>
      <c r="C9284" s="105" t="s">
        <v>214</v>
      </c>
      <c r="D9284" s="105" t="s">
        <v>647</v>
      </c>
      <c r="E9284" s="87" t="e">
        <f t="shared" si="335"/>
        <v>#N/A</v>
      </c>
      <c r="F9284" s="69" t="e">
        <f t="shared" si="335"/>
        <v>#N/A</v>
      </c>
      <c r="G9284" s="69" t="e">
        <f t="shared" si="335"/>
        <v>#N/A</v>
      </c>
      <c r="H9284" s="69" t="e">
        <f t="shared" si="335"/>
        <v>#N/A</v>
      </c>
      <c r="I9284" s="69" t="e">
        <f t="shared" si="335"/>
        <v>#N/A</v>
      </c>
      <c r="J9284" s="70" t="e">
        <f t="shared" si="335"/>
        <v>#N/A</v>
      </c>
      <c r="K9284" s="118" t="e">
        <f>VLOOKUP(B9284,WB.GDP.2007,'WB (WDI)'!$AX$2,FALSE)</f>
        <v>#N/A</v>
      </c>
      <c r="L9284" s="112" t="e">
        <f>VLOOKUP($B9284,WB.UNEMP.2007,'WB (WDI)'!$AX$2,FALSE)</f>
        <v>#N/A</v>
      </c>
    </row>
    <row r="9285" spans="1:12" x14ac:dyDescent="0.25">
      <c r="A9285" s="103">
        <v>2007</v>
      </c>
      <c r="B9285" s="104" t="s">
        <v>215</v>
      </c>
      <c r="C9285" s="105" t="s">
        <v>651</v>
      </c>
      <c r="D9285" s="105" t="s">
        <v>647</v>
      </c>
      <c r="E9285" s="87" t="e">
        <f t="shared" si="335"/>
        <v>#N/A</v>
      </c>
      <c r="F9285" s="69" t="e">
        <f t="shared" si="335"/>
        <v>#N/A</v>
      </c>
      <c r="G9285" s="69" t="e">
        <f t="shared" si="335"/>
        <v>#N/A</v>
      </c>
      <c r="H9285" s="69" t="e">
        <f t="shared" si="335"/>
        <v>#N/A</v>
      </c>
      <c r="I9285" s="69" t="e">
        <f t="shared" si="335"/>
        <v>#N/A</v>
      </c>
      <c r="J9285" s="70" t="e">
        <f t="shared" si="335"/>
        <v>#N/A</v>
      </c>
      <c r="K9285" s="118" t="e">
        <f>VLOOKUP(B9285,WB.GDP.2007,'WB (WDI)'!$AX$2,FALSE)</f>
        <v>#N/A</v>
      </c>
      <c r="L9285" s="112" t="e">
        <f>VLOOKUP($B9285,WB.UNEMP.2007,'WB (WDI)'!$AX$2,FALSE)</f>
        <v>#N/A</v>
      </c>
    </row>
    <row r="9286" spans="1:12" x14ac:dyDescent="0.25">
      <c r="A9286" s="103">
        <v>2007</v>
      </c>
      <c r="B9286" s="104" t="s">
        <v>216</v>
      </c>
      <c r="C9286" s="105" t="s">
        <v>217</v>
      </c>
      <c r="D9286" s="105" t="s">
        <v>647</v>
      </c>
      <c r="E9286" s="87" t="e">
        <f t="shared" si="335"/>
        <v>#N/A</v>
      </c>
      <c r="F9286" s="69" t="e">
        <f t="shared" si="335"/>
        <v>#N/A</v>
      </c>
      <c r="G9286" s="69" t="e">
        <f t="shared" si="335"/>
        <v>#N/A</v>
      </c>
      <c r="H9286" s="69" t="e">
        <f t="shared" si="335"/>
        <v>#N/A</v>
      </c>
      <c r="I9286" s="69" t="e">
        <f t="shared" si="335"/>
        <v>#N/A</v>
      </c>
      <c r="J9286" s="70" t="e">
        <f t="shared" si="335"/>
        <v>#N/A</v>
      </c>
      <c r="K9286" s="118">
        <f>VLOOKUP(B9286,WB.GDP.2007,'WB (WDI)'!$AX$2,FALSE)</f>
        <v>15553.844761803337</v>
      </c>
      <c r="L9286" s="112">
        <f>VLOOKUP($B9286,WB.UNEMP.2007,'WB (WDI)'!$AX$2,FALSE)</f>
        <v>8.7399997711181605</v>
      </c>
    </row>
    <row r="9287" spans="1:12" x14ac:dyDescent="0.25">
      <c r="A9287" s="103">
        <v>2007</v>
      </c>
      <c r="B9287" s="104" t="s">
        <v>218</v>
      </c>
      <c r="C9287" s="105" t="s">
        <v>219</v>
      </c>
      <c r="D9287" s="105" t="s">
        <v>647</v>
      </c>
      <c r="E9287" s="87">
        <f t="shared" si="335"/>
        <v>7.3194192009024714</v>
      </c>
      <c r="F9287" s="69">
        <f t="shared" si="335"/>
        <v>7.1910725637804083</v>
      </c>
      <c r="G9287" s="69">
        <f t="shared" si="335"/>
        <v>4.9302286663879569</v>
      </c>
      <c r="H9287" s="69">
        <f t="shared" si="335"/>
        <v>8.7310101172042582</v>
      </c>
      <c r="I9287" s="69">
        <f t="shared" si="335"/>
        <v>7.9494349645406563</v>
      </c>
      <c r="J9287" s="70">
        <f t="shared" si="335"/>
        <v>7.7953496925990784</v>
      </c>
      <c r="K9287" s="118">
        <f>VLOOKUP(B9287,WB.GDP.2007,'WB (WDI)'!$AX$2,FALSE)</f>
        <v>28732.352041080903</v>
      </c>
      <c r="L9287" s="112">
        <f>VLOOKUP($B9287,WB.UNEMP.2007,'WB (WDI)'!$AX$2,FALSE)</f>
        <v>4.1700000762939498</v>
      </c>
    </row>
    <row r="9288" spans="1:12" x14ac:dyDescent="0.25">
      <c r="A9288" s="103">
        <v>2007</v>
      </c>
      <c r="B9288" s="104" t="s">
        <v>220</v>
      </c>
      <c r="C9288" s="105" t="s">
        <v>221</v>
      </c>
      <c r="D9288" s="105" t="s">
        <v>647</v>
      </c>
      <c r="E9288" s="87" t="e">
        <f t="shared" si="335"/>
        <v>#N/A</v>
      </c>
      <c r="F9288" s="69" t="e">
        <f t="shared" si="335"/>
        <v>#N/A</v>
      </c>
      <c r="G9288" s="69" t="e">
        <f t="shared" si="335"/>
        <v>#N/A</v>
      </c>
      <c r="H9288" s="69" t="e">
        <f t="shared" si="335"/>
        <v>#N/A</v>
      </c>
      <c r="I9288" s="69" t="e">
        <f t="shared" si="335"/>
        <v>#N/A</v>
      </c>
      <c r="J9288" s="70" t="e">
        <f t="shared" si="335"/>
        <v>#N/A</v>
      </c>
      <c r="K9288" s="118" t="e">
        <f>VLOOKUP(B9288,WB.GDP.2007,'WB (WDI)'!$AX$2,FALSE)</f>
        <v>#N/A</v>
      </c>
      <c r="L9288" s="112" t="e">
        <f>VLOOKUP($B9288,WB.UNEMP.2007,'WB (WDI)'!$AX$2,FALSE)</f>
        <v>#N/A</v>
      </c>
    </row>
    <row r="9289" spans="1:12" x14ac:dyDescent="0.25">
      <c r="A9289" s="103">
        <v>2007</v>
      </c>
      <c r="B9289" s="104" t="s">
        <v>222</v>
      </c>
      <c r="C9289" s="105" t="s">
        <v>223</v>
      </c>
      <c r="D9289" s="105" t="s">
        <v>647</v>
      </c>
      <c r="E9289" s="87" t="e">
        <f t="shared" si="335"/>
        <v>#N/A</v>
      </c>
      <c r="F9289" s="69" t="e">
        <f t="shared" si="335"/>
        <v>#N/A</v>
      </c>
      <c r="G9289" s="69" t="e">
        <f t="shared" si="335"/>
        <v>#N/A</v>
      </c>
      <c r="H9289" s="69" t="e">
        <f t="shared" si="335"/>
        <v>#N/A</v>
      </c>
      <c r="I9289" s="69" t="e">
        <f t="shared" si="335"/>
        <v>#N/A</v>
      </c>
      <c r="J9289" s="70" t="e">
        <f t="shared" si="335"/>
        <v>#N/A</v>
      </c>
      <c r="K9289" s="118" t="e">
        <f>VLOOKUP(B9289,WB.GDP.2007,'WB (WDI)'!$AX$2,FALSE)</f>
        <v>#N/A</v>
      </c>
      <c r="L9289" s="112">
        <f>VLOOKUP($B9289,WB.UNEMP.2007,'WB (WDI)'!$AX$2,FALSE)</f>
        <v>7.3800001144409197</v>
      </c>
    </row>
    <row r="9290" spans="1:12" x14ac:dyDescent="0.25">
      <c r="A9290" s="103">
        <v>2007</v>
      </c>
      <c r="B9290" s="104" t="s">
        <v>224</v>
      </c>
      <c r="C9290" s="105" t="s">
        <v>225</v>
      </c>
      <c r="D9290" s="105" t="s">
        <v>647</v>
      </c>
      <c r="E9290" s="87">
        <f t="shared" ref="E9290:J9299" si="336">IF(ISNUMBER(VLOOKUP($B9290,EFW.2007,3,FALSE))=TRUE,VLOOKUP($B9290,EFW.2007,E$2,FALSE),NA())</f>
        <v>7.1440806270766801</v>
      </c>
      <c r="F9290" s="69">
        <f t="shared" si="336"/>
        <v>7.2616096897165807</v>
      </c>
      <c r="G9290" s="69">
        <f t="shared" si="336"/>
        <v>5.6201709599464946</v>
      </c>
      <c r="H9290" s="69">
        <f t="shared" si="336"/>
        <v>8.1001858424952644</v>
      </c>
      <c r="I9290" s="69">
        <f t="shared" si="336"/>
        <v>8.1967147401606315</v>
      </c>
      <c r="J9290" s="70">
        <f t="shared" si="336"/>
        <v>6.5417219030644249</v>
      </c>
      <c r="K9290" s="118">
        <f>VLOOKUP(B9290,WB.GDP.2007,'WB (WDI)'!$AX$2,FALSE)</f>
        <v>14828.024360074958</v>
      </c>
      <c r="L9290" s="112">
        <f>VLOOKUP($B9290,WB.UNEMP.2007,'WB (WDI)'!$AX$2,FALSE)</f>
        <v>9.3999996185302699</v>
      </c>
    </row>
    <row r="9291" spans="1:12" x14ac:dyDescent="0.25">
      <c r="A9291" s="103">
        <v>2007</v>
      </c>
      <c r="B9291" s="104" t="s">
        <v>226</v>
      </c>
      <c r="C9291" s="105" t="s">
        <v>227</v>
      </c>
      <c r="D9291" s="105" t="s">
        <v>647</v>
      </c>
      <c r="E9291" s="87">
        <f t="shared" si="336"/>
        <v>4.4186610106630777</v>
      </c>
      <c r="F9291" s="69">
        <f t="shared" si="336"/>
        <v>4.5125335747105435</v>
      </c>
      <c r="G9291" s="69">
        <f t="shared" si="336"/>
        <v>3.2910812227210258</v>
      </c>
      <c r="H9291" s="69">
        <f t="shared" si="336"/>
        <v>5.6166065497839712</v>
      </c>
      <c r="I9291" s="69">
        <f t="shared" si="336"/>
        <v>3.5956164666835733</v>
      </c>
      <c r="J9291" s="70">
        <f t="shared" si="336"/>
        <v>5.077467239416273</v>
      </c>
      <c r="K9291" s="118" t="e">
        <f>VLOOKUP(B9291,WB.GDP.2007,'WB (WDI)'!$AX$2,FALSE)</f>
        <v>#N/A</v>
      </c>
      <c r="L9291" s="112">
        <f>VLOOKUP($B9291,WB.UNEMP.2007,'WB (WDI)'!$AX$2,FALSE)</f>
        <v>7.2800002098083496</v>
      </c>
    </row>
    <row r="9292" spans="1:12" x14ac:dyDescent="0.25">
      <c r="A9292" s="103">
        <v>2007</v>
      </c>
      <c r="B9292" s="104" t="s">
        <v>228</v>
      </c>
      <c r="C9292" s="105" t="s">
        <v>229</v>
      </c>
      <c r="D9292" s="105" t="s">
        <v>616</v>
      </c>
      <c r="E9292" s="87" t="e">
        <f t="shared" si="336"/>
        <v>#N/A</v>
      </c>
      <c r="F9292" s="69" t="e">
        <f t="shared" si="336"/>
        <v>#N/A</v>
      </c>
      <c r="G9292" s="69" t="e">
        <f t="shared" si="336"/>
        <v>#N/A</v>
      </c>
      <c r="H9292" s="69" t="e">
        <f t="shared" si="336"/>
        <v>#N/A</v>
      </c>
      <c r="I9292" s="69" t="e">
        <f t="shared" si="336"/>
        <v>#N/A</v>
      </c>
      <c r="J9292" s="70" t="e">
        <f t="shared" si="336"/>
        <v>#N/A</v>
      </c>
      <c r="K9292" s="118">
        <f>VLOOKUP(B9292,WB.GDP.2007,'WB (WDI)'!$AX$2,FALSE)</f>
        <v>98257.992698202608</v>
      </c>
      <c r="L9292" s="112" t="e">
        <f>VLOOKUP($B9292,WB.UNEMP.2007,'WB (WDI)'!$AX$2,FALSE)</f>
        <v>#N/A</v>
      </c>
    </row>
    <row r="9293" spans="1:12" x14ac:dyDescent="0.25">
      <c r="A9293" s="103">
        <v>2007</v>
      </c>
      <c r="B9293" s="104" t="s">
        <v>230</v>
      </c>
      <c r="C9293" s="105" t="s">
        <v>231</v>
      </c>
      <c r="D9293" s="105" t="s">
        <v>616</v>
      </c>
      <c r="E9293" s="87">
        <f t="shared" si="336"/>
        <v>8.2270070678615586</v>
      </c>
      <c r="F9293" s="69">
        <f t="shared" si="336"/>
        <v>6.7557210065256399</v>
      </c>
      <c r="G9293" s="69">
        <f t="shared" si="336"/>
        <v>8.1250026016937866</v>
      </c>
      <c r="H9293" s="69">
        <f t="shared" si="336"/>
        <v>9.5002088640215128</v>
      </c>
      <c r="I9293" s="69">
        <f t="shared" si="336"/>
        <v>7.9963253522765836</v>
      </c>
      <c r="J9293" s="70">
        <f t="shared" si="336"/>
        <v>8.7577775147902734</v>
      </c>
      <c r="K9293" s="118">
        <f>VLOOKUP(B9293,WB.GDP.2007,'WB (WDI)'!$AX$2,FALSE)</f>
        <v>45992.156616813852</v>
      </c>
      <c r="L9293" s="112">
        <f>VLOOKUP($B9293,WB.UNEMP.2007,'WB (WDI)'!$AX$2,FALSE)</f>
        <v>6.03999996185303</v>
      </c>
    </row>
    <row r="9294" spans="1:12" x14ac:dyDescent="0.25">
      <c r="A9294" s="103">
        <v>2007</v>
      </c>
      <c r="B9294" s="104" t="s">
        <v>232</v>
      </c>
      <c r="C9294" s="105" t="s">
        <v>233</v>
      </c>
      <c r="D9294" s="105" t="s">
        <v>616</v>
      </c>
      <c r="E9294" s="87" t="e">
        <f t="shared" si="336"/>
        <v>#N/A</v>
      </c>
      <c r="F9294" s="69" t="e">
        <f t="shared" si="336"/>
        <v>#N/A</v>
      </c>
      <c r="G9294" s="69" t="e">
        <f t="shared" si="336"/>
        <v>#N/A</v>
      </c>
      <c r="H9294" s="69" t="e">
        <f t="shared" si="336"/>
        <v>#N/A</v>
      </c>
      <c r="I9294" s="69" t="e">
        <f t="shared" si="336"/>
        <v>#N/A</v>
      </c>
      <c r="J9294" s="70" t="e">
        <f t="shared" si="336"/>
        <v>#N/A</v>
      </c>
      <c r="K9294" s="118" t="e">
        <f>VLOOKUP(B9294,WB.GDP.2007,'WB (WDI)'!$AX$2,FALSE)</f>
        <v>#N/A</v>
      </c>
      <c r="L9294" s="112" t="e">
        <f>VLOOKUP($B9294,WB.UNEMP.2007,'WB (WDI)'!$AX$2,FALSE)</f>
        <v>#N/A</v>
      </c>
    </row>
    <row r="9295" spans="1:12" x14ac:dyDescent="0.25">
      <c r="A9295" s="103">
        <v>2007</v>
      </c>
      <c r="B9295" s="104" t="s">
        <v>234</v>
      </c>
      <c r="C9295" s="105" t="s">
        <v>235</v>
      </c>
      <c r="D9295" s="105" t="s">
        <v>616</v>
      </c>
      <c r="E9295" s="87" t="e">
        <f t="shared" si="336"/>
        <v>#N/A</v>
      </c>
      <c r="F9295" s="69" t="e">
        <f t="shared" si="336"/>
        <v>#N/A</v>
      </c>
      <c r="G9295" s="69" t="e">
        <f t="shared" si="336"/>
        <v>#N/A</v>
      </c>
      <c r="H9295" s="69" t="e">
        <f t="shared" si="336"/>
        <v>#N/A</v>
      </c>
      <c r="I9295" s="69" t="e">
        <f t="shared" si="336"/>
        <v>#N/A</v>
      </c>
      <c r="J9295" s="70" t="e">
        <f t="shared" si="336"/>
        <v>#N/A</v>
      </c>
      <c r="K9295" s="118" t="e">
        <f>VLOOKUP(B9295,WB.GDP.2007,'WB (WDI)'!$AX$2,FALSE)</f>
        <v>#N/A</v>
      </c>
      <c r="L9295" s="112" t="e">
        <f>VLOOKUP($B9295,WB.UNEMP.2007,'WB (WDI)'!$AX$2,FALSE)</f>
        <v>#N/A</v>
      </c>
    </row>
    <row r="9296" spans="1:12" x14ac:dyDescent="0.25">
      <c r="A9296" s="103">
        <v>2007</v>
      </c>
      <c r="B9296" s="104" t="s">
        <v>236</v>
      </c>
      <c r="C9296" s="105" t="s">
        <v>237</v>
      </c>
      <c r="D9296" s="105" t="s">
        <v>616</v>
      </c>
      <c r="E9296" s="87">
        <f t="shared" si="336"/>
        <v>8.5275651679090618</v>
      </c>
      <c r="F9296" s="69">
        <f t="shared" si="336"/>
        <v>8.0092060390401052</v>
      </c>
      <c r="G9296" s="69">
        <f t="shared" si="336"/>
        <v>7.6005245284551819</v>
      </c>
      <c r="H9296" s="69">
        <f t="shared" si="336"/>
        <v>9.7356131609026839</v>
      </c>
      <c r="I9296" s="69">
        <f t="shared" si="336"/>
        <v>8.3298149280418965</v>
      </c>
      <c r="J9296" s="70">
        <f t="shared" si="336"/>
        <v>8.9626671831054399</v>
      </c>
      <c r="K9296" s="118">
        <f>VLOOKUP(B9296,WB.GDP.2007,'WB (WDI)'!$AX$2,FALSE)</f>
        <v>55916.715382559334</v>
      </c>
      <c r="L9296" s="112">
        <f>VLOOKUP($B9296,WB.UNEMP.2007,'WB (WDI)'!$AX$2,FALSE)</f>
        <v>4.6199998855590803</v>
      </c>
    </row>
    <row r="9297" spans="1:12" x14ac:dyDescent="0.25">
      <c r="A9297" s="103">
        <v>2007</v>
      </c>
      <c r="B9297" s="104" t="s">
        <v>238</v>
      </c>
      <c r="C9297" s="105" t="s">
        <v>239</v>
      </c>
      <c r="D9297" s="105" t="s">
        <v>240</v>
      </c>
      <c r="E9297" s="87">
        <f t="shared" si="336"/>
        <v>6.9240887723100801</v>
      </c>
      <c r="F9297" s="69">
        <f t="shared" si="336"/>
        <v>7.5995867276037572</v>
      </c>
      <c r="G9297" s="69">
        <f t="shared" si="336"/>
        <v>5.5808151751453572</v>
      </c>
      <c r="H9297" s="69">
        <f t="shared" si="336"/>
        <v>8.4628098844396717</v>
      </c>
      <c r="I9297" s="69">
        <f t="shared" si="336"/>
        <v>5.3638772840616342</v>
      </c>
      <c r="J9297" s="70">
        <f t="shared" si="336"/>
        <v>7.613354790299983</v>
      </c>
      <c r="K9297" s="118">
        <f>VLOOKUP(B9297,WB.GDP.2007,'WB (WDI)'!$AX$2,FALSE)</f>
        <v>19500.478941561592</v>
      </c>
      <c r="L9297" s="112">
        <f>VLOOKUP($B9297,WB.UNEMP.2007,'WB (WDI)'!$AX$2,FALSE)</f>
        <v>7.2600002288818404</v>
      </c>
    </row>
    <row r="9298" spans="1:12" x14ac:dyDescent="0.25">
      <c r="A9298" s="103">
        <v>2007</v>
      </c>
      <c r="B9298" s="104" t="s">
        <v>241</v>
      </c>
      <c r="C9298" s="105" t="s">
        <v>242</v>
      </c>
      <c r="D9298" s="105" t="s">
        <v>240</v>
      </c>
      <c r="E9298" s="87">
        <f t="shared" si="336"/>
        <v>6.9519165619556089</v>
      </c>
      <c r="F9298" s="69">
        <f t="shared" si="336"/>
        <v>7.4937742448015081</v>
      </c>
      <c r="G9298" s="69">
        <f t="shared" si="336"/>
        <v>4.7962817750119386</v>
      </c>
      <c r="H9298" s="69">
        <f t="shared" si="336"/>
        <v>8.3772332550352804</v>
      </c>
      <c r="I9298" s="69">
        <f t="shared" si="336"/>
        <v>6.9261379667909173</v>
      </c>
      <c r="J9298" s="70">
        <f t="shared" si="336"/>
        <v>7.1661555681384002</v>
      </c>
      <c r="K9298" s="118">
        <f>VLOOKUP(B9298,WB.GDP.2007,'WB (WDI)'!$AX$2,FALSE)</f>
        <v>3857.65390780708</v>
      </c>
      <c r="L9298" s="112">
        <f>VLOOKUP($B9298,WB.UNEMP.2007,'WB (WDI)'!$AX$2,FALSE)</f>
        <v>8.1000003814697301</v>
      </c>
    </row>
    <row r="9299" spans="1:12" x14ac:dyDescent="0.25">
      <c r="A9299" s="103">
        <v>2007</v>
      </c>
      <c r="B9299" s="104" t="s">
        <v>243</v>
      </c>
      <c r="C9299" s="105" t="s">
        <v>244</v>
      </c>
      <c r="D9299" s="105" t="s">
        <v>240</v>
      </c>
      <c r="E9299" s="87" t="e">
        <f t="shared" si="336"/>
        <v>#N/A</v>
      </c>
      <c r="F9299" s="69" t="e">
        <f t="shared" si="336"/>
        <v>#N/A</v>
      </c>
      <c r="G9299" s="69" t="e">
        <f t="shared" si="336"/>
        <v>#N/A</v>
      </c>
      <c r="H9299" s="69" t="e">
        <f t="shared" si="336"/>
        <v>#N/A</v>
      </c>
      <c r="I9299" s="69" t="e">
        <f t="shared" si="336"/>
        <v>#N/A</v>
      </c>
      <c r="J9299" s="70" t="e">
        <f t="shared" si="336"/>
        <v>#N/A</v>
      </c>
      <c r="K9299" s="118">
        <f>VLOOKUP(B9299,WB.GDP.2007,'WB (WDI)'!$AX$2,FALSE)</f>
        <v>2016.6142895848495</v>
      </c>
      <c r="L9299" s="112">
        <f>VLOOKUP($B9299,WB.UNEMP.2007,'WB (WDI)'!$AX$2,FALSE)</f>
        <v>11.8400001525879</v>
      </c>
    </row>
    <row r="9300" spans="1:12" x14ac:dyDescent="0.25">
      <c r="A9300" s="103">
        <v>2007</v>
      </c>
      <c r="B9300" s="104" t="s">
        <v>245</v>
      </c>
      <c r="C9300" s="105" t="s">
        <v>246</v>
      </c>
      <c r="D9300" s="105" t="s">
        <v>240</v>
      </c>
      <c r="E9300" s="87" t="e">
        <f t="shared" ref="E9300:J9309" si="337">IF(ISNUMBER(VLOOKUP($B9300,EFW.2007,3,FALSE))=TRUE,VLOOKUP($B9300,EFW.2007,E$2,FALSE),NA())</f>
        <v>#N/A</v>
      </c>
      <c r="F9300" s="69" t="e">
        <f t="shared" si="337"/>
        <v>#N/A</v>
      </c>
      <c r="G9300" s="69" t="e">
        <f t="shared" si="337"/>
        <v>#N/A</v>
      </c>
      <c r="H9300" s="69" t="e">
        <f t="shared" si="337"/>
        <v>#N/A</v>
      </c>
      <c r="I9300" s="69" t="e">
        <f t="shared" si="337"/>
        <v>#N/A</v>
      </c>
      <c r="J9300" s="70" t="e">
        <f t="shared" si="337"/>
        <v>#N/A</v>
      </c>
      <c r="K9300" s="118">
        <f>VLOOKUP(B9300,WB.GDP.2007,'WB (WDI)'!$AX$2,FALSE)</f>
        <v>6773.0970846541577</v>
      </c>
      <c r="L9300" s="112">
        <f>VLOOKUP($B9300,WB.UNEMP.2007,'WB (WDI)'!$AX$2,FALSE)</f>
        <v>5.6100001335143999</v>
      </c>
    </row>
    <row r="9301" spans="1:12" x14ac:dyDescent="0.25">
      <c r="A9301" s="103">
        <v>2007</v>
      </c>
      <c r="B9301" s="104" t="s">
        <v>247</v>
      </c>
      <c r="C9301" s="105" t="s">
        <v>248</v>
      </c>
      <c r="D9301" s="105" t="s">
        <v>240</v>
      </c>
      <c r="E9301" s="87" t="e">
        <f t="shared" si="337"/>
        <v>#N/A</v>
      </c>
      <c r="F9301" s="69" t="e">
        <f t="shared" si="337"/>
        <v>#N/A</v>
      </c>
      <c r="G9301" s="69" t="e">
        <f t="shared" si="337"/>
        <v>#N/A</v>
      </c>
      <c r="H9301" s="69" t="e">
        <f t="shared" si="337"/>
        <v>#N/A</v>
      </c>
      <c r="I9301" s="69" t="e">
        <f t="shared" si="337"/>
        <v>#N/A</v>
      </c>
      <c r="J9301" s="70" t="e">
        <f t="shared" si="337"/>
        <v>#N/A</v>
      </c>
      <c r="K9301" s="118">
        <f>VLOOKUP(B9301,WB.GDP.2007,'WB (WDI)'!$AX$2,FALSE)</f>
        <v>3901.058770415862</v>
      </c>
      <c r="L9301" s="112">
        <f>VLOOKUP($B9301,WB.UNEMP.2007,'WB (WDI)'!$AX$2,FALSE)</f>
        <v>4.9899997711181596</v>
      </c>
    </row>
    <row r="9302" spans="1:12" x14ac:dyDescent="0.25">
      <c r="A9302" s="103">
        <v>2007</v>
      </c>
      <c r="B9302" s="104" t="s">
        <v>249</v>
      </c>
      <c r="C9302" s="105" t="s">
        <v>250</v>
      </c>
      <c r="D9302" s="105" t="s">
        <v>240</v>
      </c>
      <c r="E9302" s="87">
        <f t="shared" si="337"/>
        <v>6.0350944272025506</v>
      </c>
      <c r="F9302" s="69">
        <f t="shared" si="337"/>
        <v>4.5367358162676847</v>
      </c>
      <c r="G9302" s="69">
        <f t="shared" si="337"/>
        <v>5.5835117817132547</v>
      </c>
      <c r="H9302" s="69">
        <f t="shared" si="337"/>
        <v>8.0839793875176724</v>
      </c>
      <c r="I9302" s="69">
        <f t="shared" si="337"/>
        <v>6.2941645649248503</v>
      </c>
      <c r="J9302" s="70">
        <f t="shared" si="337"/>
        <v>5.6770805855892919</v>
      </c>
      <c r="K9302" s="118">
        <f>VLOOKUP(B9302,WB.GDP.2007,'WB (WDI)'!$AX$2,FALSE)</f>
        <v>6795.1740123878408</v>
      </c>
      <c r="L9302" s="112">
        <f>VLOOKUP($B9302,WB.UNEMP.2007,'WB (WDI)'!$AX$2,FALSE)</f>
        <v>4.3000001907348597</v>
      </c>
    </row>
    <row r="9303" spans="1:12" x14ac:dyDescent="0.25">
      <c r="A9303" s="103">
        <v>2007</v>
      </c>
      <c r="B9303" s="104" t="s">
        <v>251</v>
      </c>
      <c r="C9303" s="105" t="s">
        <v>649</v>
      </c>
      <c r="D9303" s="105" t="s">
        <v>240</v>
      </c>
      <c r="E9303" s="87">
        <f t="shared" si="337"/>
        <v>8.9340843269030348</v>
      </c>
      <c r="F9303" s="69">
        <f t="shared" si="337"/>
        <v>8.8075801131812739</v>
      </c>
      <c r="G9303" s="69">
        <f t="shared" si="337"/>
        <v>7.5456553804033044</v>
      </c>
      <c r="H9303" s="69">
        <f t="shared" si="337"/>
        <v>9.505329035384074</v>
      </c>
      <c r="I9303" s="69">
        <f t="shared" si="337"/>
        <v>9.6552611811362041</v>
      </c>
      <c r="J9303" s="70">
        <f t="shared" si="337"/>
        <v>9.1565959244103166</v>
      </c>
      <c r="K9303" s="118">
        <f>VLOOKUP(B9303,WB.GDP.2007,'WB (WDI)'!$AX$2,FALSE)</f>
        <v>49043.936806575701</v>
      </c>
      <c r="L9303" s="112">
        <f>VLOOKUP($B9303,WB.UNEMP.2007,'WB (WDI)'!$AX$2,FALSE)</f>
        <v>4.0100002288818404</v>
      </c>
    </row>
    <row r="9304" spans="1:12" x14ac:dyDescent="0.25">
      <c r="A9304" s="103">
        <v>2007</v>
      </c>
      <c r="B9304" s="104" t="s">
        <v>252</v>
      </c>
      <c r="C9304" s="105" t="s">
        <v>650</v>
      </c>
      <c r="D9304" s="105" t="s">
        <v>240</v>
      </c>
      <c r="E9304" s="87" t="e">
        <f t="shared" si="337"/>
        <v>#N/A</v>
      </c>
      <c r="F9304" s="69" t="e">
        <f t="shared" si="337"/>
        <v>#N/A</v>
      </c>
      <c r="G9304" s="69" t="e">
        <f t="shared" si="337"/>
        <v>#N/A</v>
      </c>
      <c r="H9304" s="69" t="e">
        <f t="shared" si="337"/>
        <v>#N/A</v>
      </c>
      <c r="I9304" s="69" t="e">
        <f t="shared" si="337"/>
        <v>#N/A</v>
      </c>
      <c r="J9304" s="70" t="e">
        <f t="shared" si="337"/>
        <v>#N/A</v>
      </c>
      <c r="K9304" s="118">
        <f>VLOOKUP(B9304,WB.GDP.2007,'WB (WDI)'!$AX$2,FALSE)</f>
        <v>95553.449520374081</v>
      </c>
      <c r="L9304" s="112">
        <f>VLOOKUP($B9304,WB.UNEMP.2007,'WB (WDI)'!$AX$2,FALSE)</f>
        <v>3.2000000476837198</v>
      </c>
    </row>
    <row r="9305" spans="1:12" x14ac:dyDescent="0.25">
      <c r="A9305" s="103">
        <v>2007</v>
      </c>
      <c r="B9305" s="104" t="s">
        <v>253</v>
      </c>
      <c r="C9305" s="105" t="s">
        <v>653</v>
      </c>
      <c r="D9305" s="105" t="s">
        <v>240</v>
      </c>
      <c r="E9305" s="87" t="e">
        <f t="shared" si="337"/>
        <v>#N/A</v>
      </c>
      <c r="F9305" s="69" t="e">
        <f t="shared" si="337"/>
        <v>#N/A</v>
      </c>
      <c r="G9305" s="69" t="e">
        <f t="shared" si="337"/>
        <v>#N/A</v>
      </c>
      <c r="H9305" s="69" t="e">
        <f t="shared" si="337"/>
        <v>#N/A</v>
      </c>
      <c r="I9305" s="69" t="e">
        <f t="shared" si="337"/>
        <v>#N/A</v>
      </c>
      <c r="J9305" s="70" t="e">
        <f t="shared" si="337"/>
        <v>#N/A</v>
      </c>
      <c r="K9305" s="118" t="e">
        <f>VLOOKUP(B9305,WB.GDP.2007,'WB (WDI)'!$AX$2,FALSE)</f>
        <v>#N/A</v>
      </c>
      <c r="L9305" s="112">
        <f>VLOOKUP($B9305,WB.UNEMP.2007,'WB (WDI)'!$AX$2,FALSE)</f>
        <v>2.7200000286102299</v>
      </c>
    </row>
    <row r="9306" spans="1:12" x14ac:dyDescent="0.25">
      <c r="A9306" s="103">
        <v>2007</v>
      </c>
      <c r="B9306" s="104" t="s">
        <v>254</v>
      </c>
      <c r="C9306" s="105" t="s">
        <v>255</v>
      </c>
      <c r="D9306" s="105" t="s">
        <v>240</v>
      </c>
      <c r="E9306" s="87">
        <f t="shared" si="337"/>
        <v>7.9681171156787558</v>
      </c>
      <c r="F9306" s="69">
        <f t="shared" si="337"/>
        <v>6.5106567260376291</v>
      </c>
      <c r="G9306" s="69">
        <f t="shared" si="337"/>
        <v>7.6762589605132394</v>
      </c>
      <c r="H9306" s="69">
        <f t="shared" si="337"/>
        <v>9.776311596278223</v>
      </c>
      <c r="I9306" s="69">
        <f t="shared" si="337"/>
        <v>7.6664780985737799</v>
      </c>
      <c r="J9306" s="70">
        <f t="shared" si="337"/>
        <v>8.2108801969909049</v>
      </c>
      <c r="K9306" s="118">
        <f>VLOOKUP(B9306,WB.GDP.2007,'WB (WDI)'!$AX$2,FALSE)</f>
        <v>38701.843542639392</v>
      </c>
      <c r="L9306" s="112">
        <f>VLOOKUP($B9306,WB.UNEMP.2007,'WB (WDI)'!$AX$2,FALSE)</f>
        <v>3.9000000953674299</v>
      </c>
    </row>
    <row r="9307" spans="1:12" x14ac:dyDescent="0.25">
      <c r="A9307" s="103">
        <v>2007</v>
      </c>
      <c r="B9307" s="104" t="s">
        <v>256</v>
      </c>
      <c r="C9307" s="105" t="s">
        <v>257</v>
      </c>
      <c r="D9307" s="105" t="s">
        <v>240</v>
      </c>
      <c r="E9307" s="87">
        <f t="shared" si="337"/>
        <v>7.0906721196732247</v>
      </c>
      <c r="F9307" s="69">
        <f t="shared" si="337"/>
        <v>7.1910560331696205</v>
      </c>
      <c r="G9307" s="69">
        <f t="shared" si="337"/>
        <v>5.771214518473033</v>
      </c>
      <c r="H9307" s="69">
        <f t="shared" si="337"/>
        <v>8.1771342990754246</v>
      </c>
      <c r="I9307" s="69">
        <f t="shared" si="337"/>
        <v>6.4743877042008817</v>
      </c>
      <c r="J9307" s="70">
        <f t="shared" si="337"/>
        <v>7.8395680434471613</v>
      </c>
      <c r="K9307" s="118">
        <f>VLOOKUP(B9307,WB.GDP.2007,'WB (WDI)'!$AX$2,FALSE)</f>
        <v>6858.3279263043114</v>
      </c>
      <c r="L9307" s="112">
        <f>VLOOKUP($B9307,WB.UNEMP.2007,'WB (WDI)'!$AX$2,FALSE)</f>
        <v>7.1999998092651403</v>
      </c>
    </row>
    <row r="9308" spans="1:12" x14ac:dyDescent="0.25">
      <c r="A9308" s="103">
        <v>2007</v>
      </c>
      <c r="B9308" s="104" t="s">
        <v>258</v>
      </c>
      <c r="C9308" s="105" t="s">
        <v>652</v>
      </c>
      <c r="D9308" s="105" t="s">
        <v>240</v>
      </c>
      <c r="E9308" s="87">
        <f t="shared" si="337"/>
        <v>7.6551044069475838</v>
      </c>
      <c r="F9308" s="69">
        <f t="shared" si="337"/>
        <v>7.260023432757623</v>
      </c>
      <c r="G9308" s="69">
        <f t="shared" si="337"/>
        <v>6.906503724957437</v>
      </c>
      <c r="H9308" s="69">
        <f t="shared" si="337"/>
        <v>9.6316209873861354</v>
      </c>
      <c r="I9308" s="69">
        <f t="shared" si="337"/>
        <v>7.4529778142025043</v>
      </c>
      <c r="J9308" s="70">
        <f t="shared" si="337"/>
        <v>7.0243960754342147</v>
      </c>
      <c r="K9308" s="118">
        <f>VLOOKUP(B9308,WB.GDP.2007,'WB (WDI)'!$AX$2,FALSE)</f>
        <v>31688.038199559618</v>
      </c>
      <c r="L9308" s="112">
        <f>VLOOKUP($B9308,WB.UNEMP.2007,'WB (WDI)'!$AX$2,FALSE)</f>
        <v>3.2000000476837198</v>
      </c>
    </row>
    <row r="9309" spans="1:12" x14ac:dyDescent="0.25">
      <c r="A9309" s="103">
        <v>2007</v>
      </c>
      <c r="B9309" s="104" t="s">
        <v>259</v>
      </c>
      <c r="C9309" s="105" t="s">
        <v>260</v>
      </c>
      <c r="D9309" s="105" t="s">
        <v>240</v>
      </c>
      <c r="E9309" s="87" t="e">
        <f t="shared" si="337"/>
        <v>#N/A</v>
      </c>
      <c r="F9309" s="69" t="e">
        <f t="shared" si="337"/>
        <v>#N/A</v>
      </c>
      <c r="G9309" s="69" t="e">
        <f t="shared" si="337"/>
        <v>#N/A</v>
      </c>
      <c r="H9309" s="69" t="e">
        <f t="shared" si="337"/>
        <v>#N/A</v>
      </c>
      <c r="I9309" s="69" t="e">
        <f t="shared" si="337"/>
        <v>#N/A</v>
      </c>
      <c r="J9309" s="70" t="e">
        <f t="shared" si="337"/>
        <v>#N/A</v>
      </c>
      <c r="K9309" s="118">
        <f>VLOOKUP(B9309,WB.GDP.2007,'WB (WDI)'!$AX$2,FALSE)</f>
        <v>71052.089766662131</v>
      </c>
      <c r="L9309" s="112">
        <f>VLOOKUP($B9309,WB.UNEMP.2007,'WB (WDI)'!$AX$2,FALSE)</f>
        <v>6.4899997711181596</v>
      </c>
    </row>
    <row r="9310" spans="1:12" x14ac:dyDescent="0.25">
      <c r="A9310" s="103">
        <v>2007</v>
      </c>
      <c r="B9310" s="104" t="s">
        <v>261</v>
      </c>
      <c r="C9310" s="105" t="s">
        <v>262</v>
      </c>
      <c r="D9310" s="105" t="s">
        <v>240</v>
      </c>
      <c r="E9310" s="87" t="e">
        <f t="shared" ref="E9310:J9319" si="338">IF(ISNUMBER(VLOOKUP($B9310,EFW.2007,3,FALSE))=TRUE,VLOOKUP($B9310,EFW.2007,E$2,FALSE),NA())</f>
        <v>#N/A</v>
      </c>
      <c r="F9310" s="69" t="e">
        <f t="shared" si="338"/>
        <v>#N/A</v>
      </c>
      <c r="G9310" s="69" t="e">
        <f t="shared" si="338"/>
        <v>#N/A</v>
      </c>
      <c r="H9310" s="69" t="e">
        <f t="shared" si="338"/>
        <v>#N/A</v>
      </c>
      <c r="I9310" s="69" t="e">
        <f t="shared" si="338"/>
        <v>#N/A</v>
      </c>
      <c r="J9310" s="70" t="e">
        <f t="shared" si="338"/>
        <v>#N/A</v>
      </c>
      <c r="K9310" s="118">
        <f>VLOOKUP(B9310,WB.GDP.2007,'WB (WDI)'!$AX$2,FALSE)</f>
        <v>2511.89937070827</v>
      </c>
      <c r="L9310" s="112">
        <f>VLOOKUP($B9310,WB.UNEMP.2007,'WB (WDI)'!$AX$2,FALSE)</f>
        <v>1.2599999904632599</v>
      </c>
    </row>
    <row r="9311" spans="1:12" x14ac:dyDescent="0.25">
      <c r="A9311" s="103">
        <v>2007</v>
      </c>
      <c r="B9311" s="104" t="s">
        <v>263</v>
      </c>
      <c r="C9311" s="105" t="s">
        <v>264</v>
      </c>
      <c r="D9311" s="105" t="s">
        <v>240</v>
      </c>
      <c r="E9311" s="87">
        <f t="shared" si="338"/>
        <v>6.5421591963064305</v>
      </c>
      <c r="F9311" s="69">
        <f t="shared" si="338"/>
        <v>7.9736102635639572</v>
      </c>
      <c r="G9311" s="69">
        <f t="shared" si="338"/>
        <v>3.7753296248939918</v>
      </c>
      <c r="H9311" s="69">
        <f t="shared" si="338"/>
        <v>7.5606458929424569</v>
      </c>
      <c r="I9311" s="69">
        <f t="shared" si="338"/>
        <v>6.934169966156901</v>
      </c>
      <c r="J9311" s="70">
        <f t="shared" si="338"/>
        <v>6.4670402339748421</v>
      </c>
      <c r="K9311" s="118">
        <f>VLOOKUP(B9311,WB.GDP.2007,'WB (WDI)'!$AX$2,FALSE)</f>
        <v>7319.4341967847395</v>
      </c>
      <c r="L9311" s="112">
        <f>VLOOKUP($B9311,WB.UNEMP.2007,'WB (WDI)'!$AX$2,FALSE)</f>
        <v>8.0600004196166992</v>
      </c>
    </row>
    <row r="9312" spans="1:12" x14ac:dyDescent="0.25">
      <c r="A9312" s="103">
        <v>2007</v>
      </c>
      <c r="B9312" s="104" t="s">
        <v>265</v>
      </c>
      <c r="C9312" s="105" t="s">
        <v>266</v>
      </c>
      <c r="D9312" s="105" t="s">
        <v>240</v>
      </c>
      <c r="E9312" s="87" t="e">
        <f t="shared" si="338"/>
        <v>#N/A</v>
      </c>
      <c r="F9312" s="69" t="e">
        <f t="shared" si="338"/>
        <v>#N/A</v>
      </c>
      <c r="G9312" s="69" t="e">
        <f t="shared" si="338"/>
        <v>#N/A</v>
      </c>
      <c r="H9312" s="69" t="e">
        <f t="shared" si="338"/>
        <v>#N/A</v>
      </c>
      <c r="I9312" s="69" t="e">
        <f t="shared" si="338"/>
        <v>#N/A</v>
      </c>
      <c r="J9312" s="70" t="e">
        <f t="shared" si="338"/>
        <v>#N/A</v>
      </c>
      <c r="K9312" s="118">
        <f>VLOOKUP(B9312,WB.GDP.2007,'WB (WDI)'!$AX$2,FALSE)</f>
        <v>4052.8396833923925</v>
      </c>
      <c r="L9312" s="112">
        <f>VLOOKUP($B9312,WB.UNEMP.2007,'WB (WDI)'!$AX$2,FALSE)</f>
        <v>0.99000000953674305</v>
      </c>
    </row>
    <row r="9313" spans="1:12" x14ac:dyDescent="0.25">
      <c r="A9313" s="103">
        <v>2007</v>
      </c>
      <c r="B9313" s="104" t="s">
        <v>267</v>
      </c>
      <c r="C9313" s="105" t="s">
        <v>268</v>
      </c>
      <c r="D9313" s="105" t="s">
        <v>240</v>
      </c>
      <c r="E9313" s="87">
        <f t="shared" si="338"/>
        <v>6.6354588004787924</v>
      </c>
      <c r="F9313" s="69">
        <f t="shared" si="338"/>
        <v>5.8187291631332556</v>
      </c>
      <c r="G9313" s="69">
        <f t="shared" si="338"/>
        <v>5.445600332347456</v>
      </c>
      <c r="H9313" s="69">
        <f t="shared" si="338"/>
        <v>6.776423344436858</v>
      </c>
      <c r="I9313" s="69">
        <f t="shared" si="338"/>
        <v>7.1620353244567365</v>
      </c>
      <c r="J9313" s="70">
        <f t="shared" si="338"/>
        <v>7.974505838019657</v>
      </c>
      <c r="K9313" s="118">
        <f>VLOOKUP(B9313,WB.GDP.2007,'WB (WDI)'!$AX$2,FALSE)</f>
        <v>19546.983722011799</v>
      </c>
      <c r="L9313" s="112">
        <f>VLOOKUP($B9313,WB.UNEMP.2007,'WB (WDI)'!$AX$2,FALSE)</f>
        <v>3.2300000190734899</v>
      </c>
    </row>
    <row r="9314" spans="1:12" x14ac:dyDescent="0.25">
      <c r="A9314" s="103">
        <v>2007</v>
      </c>
      <c r="B9314" s="104" t="s">
        <v>269</v>
      </c>
      <c r="C9314" s="105" t="s">
        <v>270</v>
      </c>
      <c r="D9314" s="105" t="s">
        <v>240</v>
      </c>
      <c r="E9314" s="87">
        <f t="shared" si="338"/>
        <v>3.8266376610403592</v>
      </c>
      <c r="F9314" s="69">
        <f t="shared" si="338"/>
        <v>5.0585977627747685</v>
      </c>
      <c r="G9314" s="69">
        <f t="shared" si="338"/>
        <v>2.9663726081185868</v>
      </c>
      <c r="H9314" s="69">
        <f t="shared" si="338"/>
        <v>4.3728259968364585</v>
      </c>
      <c r="I9314" s="69">
        <f t="shared" si="338"/>
        <v>2.7950256382406407</v>
      </c>
      <c r="J9314" s="70">
        <f t="shared" si="338"/>
        <v>3.9403662992313406</v>
      </c>
      <c r="K9314" s="118">
        <f>VLOOKUP(B9314,WB.GDP.2007,'WB (WDI)'!$AX$2,FALSE)</f>
        <v>2388.448812611633</v>
      </c>
      <c r="L9314" s="112">
        <f>VLOOKUP($B9314,WB.UNEMP.2007,'WB (WDI)'!$AX$2,FALSE)</f>
        <v>0.72000002861022905</v>
      </c>
    </row>
    <row r="9315" spans="1:12" x14ac:dyDescent="0.25">
      <c r="A9315" s="103">
        <v>2007</v>
      </c>
      <c r="B9315" s="104" t="s">
        <v>271</v>
      </c>
      <c r="C9315" s="105" t="s">
        <v>272</v>
      </c>
      <c r="D9315" s="105" t="s">
        <v>240</v>
      </c>
      <c r="E9315" s="87">
        <f t="shared" si="338"/>
        <v>7.0252133345112764</v>
      </c>
      <c r="F9315" s="69">
        <f t="shared" si="338"/>
        <v>8.6494225509551335</v>
      </c>
      <c r="G9315" s="69">
        <f t="shared" si="338"/>
        <v>4.7320952173036304</v>
      </c>
      <c r="H9315" s="69">
        <f t="shared" si="338"/>
        <v>8.1836452588289852</v>
      </c>
      <c r="I9315" s="69">
        <f t="shared" si="338"/>
        <v>6.5711920670757307</v>
      </c>
      <c r="J9315" s="70">
        <f t="shared" si="338"/>
        <v>6.9897115783929022</v>
      </c>
      <c r="K9315" s="118">
        <f>VLOOKUP(B9315,WB.GDP.2007,'WB (WDI)'!$AX$2,FALSE)</f>
        <v>5474.6813269643508</v>
      </c>
      <c r="L9315" s="112">
        <f>VLOOKUP($B9315,WB.UNEMP.2007,'WB (WDI)'!$AX$2,FALSE)</f>
        <v>3.4300000667571999</v>
      </c>
    </row>
    <row r="9316" spans="1:12" x14ac:dyDescent="0.25">
      <c r="A9316" s="103">
        <v>2007</v>
      </c>
      <c r="B9316" s="104" t="s">
        <v>273</v>
      </c>
      <c r="C9316" s="105" t="s">
        <v>274</v>
      </c>
      <c r="D9316" s="105" t="s">
        <v>240</v>
      </c>
      <c r="E9316" s="87">
        <f t="shared" si="338"/>
        <v>8.6664917330635642</v>
      </c>
      <c r="F9316" s="69">
        <f t="shared" si="338"/>
        <v>7.7385577308007614</v>
      </c>
      <c r="G9316" s="69">
        <f t="shared" si="338"/>
        <v>7.8421924774780756</v>
      </c>
      <c r="H9316" s="69">
        <f t="shared" si="338"/>
        <v>9.349577392027971</v>
      </c>
      <c r="I9316" s="69">
        <f t="shared" si="338"/>
        <v>9.4868438750306368</v>
      </c>
      <c r="J9316" s="70">
        <f t="shared" si="338"/>
        <v>8.9152871899803845</v>
      </c>
      <c r="K9316" s="118">
        <f>VLOOKUP(B9316,WB.GDP.2007,'WB (WDI)'!$AX$2,FALSE)</f>
        <v>74032.285654761072</v>
      </c>
      <c r="L9316" s="112">
        <f>VLOOKUP($B9316,WB.UNEMP.2007,'WB (WDI)'!$AX$2,FALSE)</f>
        <v>3.9000000953674299</v>
      </c>
    </row>
    <row r="9317" spans="1:12" x14ac:dyDescent="0.25">
      <c r="A9317" s="103">
        <v>2007</v>
      </c>
      <c r="B9317" s="104" t="s">
        <v>275</v>
      </c>
      <c r="C9317" s="105" t="s">
        <v>276</v>
      </c>
      <c r="D9317" s="105" t="s">
        <v>240</v>
      </c>
      <c r="E9317" s="87">
        <f t="shared" si="338"/>
        <v>6.6967575306883136</v>
      </c>
      <c r="F9317" s="69">
        <f t="shared" si="338"/>
        <v>7.2058519064730593</v>
      </c>
      <c r="G9317" s="69">
        <f t="shared" si="338"/>
        <v>5.8190749315074211</v>
      </c>
      <c r="H9317" s="69">
        <f t="shared" si="338"/>
        <v>7.0361996224407459</v>
      </c>
      <c r="I9317" s="69">
        <f t="shared" si="338"/>
        <v>6.3993877685999792</v>
      </c>
      <c r="J9317" s="70">
        <f t="shared" si="338"/>
        <v>7.0232734244203598</v>
      </c>
      <c r="K9317" s="118">
        <f>VLOOKUP(B9317,WB.GDP.2007,'WB (WDI)'!$AX$2,FALSE)</f>
        <v>13473.433266594142</v>
      </c>
      <c r="L9317" s="112">
        <f>VLOOKUP($B9317,WB.UNEMP.2007,'WB (WDI)'!$AX$2,FALSE)</f>
        <v>1.1799999475479099</v>
      </c>
    </row>
    <row r="9318" spans="1:12" x14ac:dyDescent="0.25">
      <c r="A9318" s="103">
        <v>2007</v>
      </c>
      <c r="B9318" s="104" t="s">
        <v>277</v>
      </c>
      <c r="C9318" s="105" t="s">
        <v>278</v>
      </c>
      <c r="D9318" s="105" t="s">
        <v>240</v>
      </c>
      <c r="E9318" s="87" t="e">
        <f t="shared" si="338"/>
        <v>#N/A</v>
      </c>
      <c r="F9318" s="69" t="e">
        <f t="shared" si="338"/>
        <v>#N/A</v>
      </c>
      <c r="G9318" s="69" t="e">
        <f t="shared" si="338"/>
        <v>#N/A</v>
      </c>
      <c r="H9318" s="69" t="e">
        <f t="shared" si="338"/>
        <v>#N/A</v>
      </c>
      <c r="I9318" s="69" t="e">
        <f t="shared" si="338"/>
        <v>#N/A</v>
      </c>
      <c r="J9318" s="70" t="e">
        <f t="shared" si="338"/>
        <v>#N/A</v>
      </c>
      <c r="K9318" s="118">
        <f>VLOOKUP(B9318,WB.GDP.2007,'WB (WDI)'!$AX$2,FALSE)</f>
        <v>2306.4021122471654</v>
      </c>
      <c r="L9318" s="112">
        <f>VLOOKUP($B9318,WB.UNEMP.2007,'WB (WDI)'!$AX$2,FALSE)</f>
        <v>3.1400001049041699</v>
      </c>
    </row>
    <row r="9319" spans="1:12" x14ac:dyDescent="0.25">
      <c r="A9319" s="103">
        <v>2007</v>
      </c>
      <c r="B9319" s="104" t="s">
        <v>279</v>
      </c>
      <c r="C9319" s="105" t="s">
        <v>280</v>
      </c>
      <c r="D9319" s="105" t="s">
        <v>240</v>
      </c>
      <c r="E9319" s="87">
        <f t="shared" si="338"/>
        <v>5.9431614419511831</v>
      </c>
      <c r="F9319" s="69">
        <f t="shared" si="338"/>
        <v>6.2345999313323928</v>
      </c>
      <c r="G9319" s="69">
        <f t="shared" si="338"/>
        <v>5.2918242173803414</v>
      </c>
      <c r="H9319" s="69">
        <f t="shared" si="338"/>
        <v>6.2207435384917211</v>
      </c>
      <c r="I9319" s="69">
        <f t="shared" si="338"/>
        <v>5.5479741693597697</v>
      </c>
      <c r="J9319" s="70">
        <f t="shared" si="338"/>
        <v>6.4206653531916897</v>
      </c>
      <c r="K9319" s="118">
        <f>VLOOKUP(B9319,WB.GDP.2007,'WB (WDI)'!$AX$2,FALSE)</f>
        <v>4422.2852176312845</v>
      </c>
      <c r="L9319" s="112">
        <f>VLOOKUP($B9319,WB.UNEMP.2007,'WB (WDI)'!$AX$2,FALSE)</f>
        <v>2.0299999713897701</v>
      </c>
    </row>
    <row r="9320" spans="1:12" x14ac:dyDescent="0.25">
      <c r="A9320" s="103">
        <v>2007</v>
      </c>
      <c r="B9320" s="104" t="s">
        <v>281</v>
      </c>
      <c r="C9320" s="105" t="s">
        <v>282</v>
      </c>
      <c r="D9320" s="105" t="s">
        <v>240</v>
      </c>
      <c r="E9320" s="87" t="e">
        <f t="shared" ref="E9320:J9329" si="339">IF(ISNUMBER(VLOOKUP($B9320,EFW.2007,3,FALSE))=TRUE,VLOOKUP($B9320,EFW.2007,E$2,FALSE),NA())</f>
        <v>#N/A</v>
      </c>
      <c r="F9320" s="69" t="e">
        <f t="shared" si="339"/>
        <v>#N/A</v>
      </c>
      <c r="G9320" s="69" t="e">
        <f t="shared" si="339"/>
        <v>#N/A</v>
      </c>
      <c r="H9320" s="69" t="e">
        <f t="shared" si="339"/>
        <v>#N/A</v>
      </c>
      <c r="I9320" s="69" t="e">
        <f t="shared" si="339"/>
        <v>#N/A</v>
      </c>
      <c r="J9320" s="70" t="e">
        <f t="shared" si="339"/>
        <v>#N/A</v>
      </c>
      <c r="K9320" s="118">
        <f>VLOOKUP(B9320,WB.GDP.2007,'WB (WDI)'!$AX$2,FALSE)</f>
        <v>1460.8260746531969</v>
      </c>
      <c r="L9320" s="112">
        <f>VLOOKUP($B9320,WB.UNEMP.2007,'WB (WDI)'!$AX$2,FALSE)</f>
        <v>11.180000305175801</v>
      </c>
    </row>
    <row r="9321" spans="1:12" x14ac:dyDescent="0.25">
      <c r="A9321" s="103">
        <v>2007</v>
      </c>
      <c r="B9321" s="104" t="s">
        <v>283</v>
      </c>
      <c r="C9321" s="105" t="s">
        <v>284</v>
      </c>
      <c r="D9321" s="105" t="s">
        <v>240</v>
      </c>
      <c r="E9321" s="87">
        <f t="shared" si="339"/>
        <v>6.0052895323106288</v>
      </c>
      <c r="F9321" s="69">
        <f t="shared" si="339"/>
        <v>8.5420871111940109</v>
      </c>
      <c r="G9321" s="69">
        <f t="shared" si="339"/>
        <v>2.8525376608497592</v>
      </c>
      <c r="H9321" s="69">
        <f t="shared" si="339"/>
        <v>6.3782758019862857</v>
      </c>
      <c r="I9321" s="69">
        <f t="shared" si="339"/>
        <v>5.657447432966868</v>
      </c>
      <c r="J9321" s="70">
        <f t="shared" si="339"/>
        <v>6.596099654556224</v>
      </c>
      <c r="K9321" s="118">
        <f>VLOOKUP(B9321,WB.GDP.2007,'WB (WDI)'!$AX$2,FALSE)</f>
        <v>2537.1112864866186</v>
      </c>
      <c r="L9321" s="112">
        <f>VLOOKUP($B9321,WB.UNEMP.2007,'WB (WDI)'!$AX$2,FALSE)</f>
        <v>3.9100000858306898</v>
      </c>
    </row>
    <row r="9322" spans="1:12" x14ac:dyDescent="0.25">
      <c r="A9322" s="103">
        <v>2007</v>
      </c>
      <c r="B9322" s="104" t="s">
        <v>285</v>
      </c>
      <c r="C9322" s="105" t="s">
        <v>286</v>
      </c>
      <c r="D9322" s="105" t="s">
        <v>240</v>
      </c>
      <c r="E9322" s="87" t="e">
        <f t="shared" si="339"/>
        <v>#N/A</v>
      </c>
      <c r="F9322" s="69" t="e">
        <f t="shared" si="339"/>
        <v>#N/A</v>
      </c>
      <c r="G9322" s="69" t="e">
        <f t="shared" si="339"/>
        <v>#N/A</v>
      </c>
      <c r="H9322" s="69" t="e">
        <f t="shared" si="339"/>
        <v>#N/A</v>
      </c>
      <c r="I9322" s="69" t="e">
        <f t="shared" si="339"/>
        <v>#N/A</v>
      </c>
      <c r="J9322" s="70" t="e">
        <f t="shared" si="339"/>
        <v>#N/A</v>
      </c>
      <c r="K9322" s="118">
        <f>VLOOKUP(B9322,WB.GDP.2007,'WB (WDI)'!$AX$2,FALSE)</f>
        <v>6743.0161070339618</v>
      </c>
      <c r="L9322" s="112">
        <f>VLOOKUP($B9322,WB.UNEMP.2007,'WB (WDI)'!$AX$2,FALSE)</f>
        <v>3.7000000476837198</v>
      </c>
    </row>
    <row r="9323" spans="1:12" x14ac:dyDescent="0.25">
      <c r="A9323" s="103">
        <v>2007</v>
      </c>
      <c r="B9323" s="104" t="s">
        <v>287</v>
      </c>
      <c r="C9323" s="105" t="s">
        <v>288</v>
      </c>
      <c r="D9323" s="105" t="s">
        <v>240</v>
      </c>
      <c r="E9323" s="87">
        <f t="shared" si="339"/>
        <v>6.4343017182846367</v>
      </c>
      <c r="F9323" s="69">
        <f t="shared" si="339"/>
        <v>7.5299168899223492</v>
      </c>
      <c r="G9323" s="69">
        <f t="shared" si="339"/>
        <v>5.7802550924175335</v>
      </c>
      <c r="H9323" s="69">
        <f t="shared" si="339"/>
        <v>6.7081944954423989</v>
      </c>
      <c r="I9323" s="69">
        <f t="shared" si="339"/>
        <v>5.7055699309082968</v>
      </c>
      <c r="J9323" s="70">
        <f t="shared" si="339"/>
        <v>6.4475721827326042</v>
      </c>
      <c r="K9323" s="118">
        <f>VLOOKUP(B9323,WB.GDP.2007,'WB (WDI)'!$AX$2,FALSE)</f>
        <v>3655.2225936661421</v>
      </c>
      <c r="L9323" s="112">
        <f>VLOOKUP($B9323,WB.UNEMP.2007,'WB (WDI)'!$AX$2,FALSE)</f>
        <v>5.4099998474121103</v>
      </c>
    </row>
    <row r="9324" spans="1:12" x14ac:dyDescent="0.25">
      <c r="A9324" s="103">
        <v>2007</v>
      </c>
      <c r="B9324" s="104" t="s">
        <v>289</v>
      </c>
      <c r="C9324" s="105" t="s">
        <v>290</v>
      </c>
      <c r="D9324" s="105" t="s">
        <v>240</v>
      </c>
      <c r="E9324" s="87">
        <f t="shared" si="339"/>
        <v>5.7946947294578388</v>
      </c>
      <c r="F9324" s="69">
        <f t="shared" si="339"/>
        <v>6.219260008646069</v>
      </c>
      <c r="G9324" s="69">
        <f t="shared" si="339"/>
        <v>4.2324045654096212</v>
      </c>
      <c r="H9324" s="69">
        <f t="shared" si="339"/>
        <v>8.0886662553849575</v>
      </c>
      <c r="I9324" s="69">
        <f t="shared" si="339"/>
        <v>5.1155290007360943</v>
      </c>
      <c r="J9324" s="70">
        <f t="shared" si="339"/>
        <v>5.3176138171124476</v>
      </c>
      <c r="K9324" s="118">
        <f>VLOOKUP(B9324,WB.GDP.2007,'WB (WDI)'!$AX$2,FALSE)</f>
        <v>13324.908022092261</v>
      </c>
      <c r="L9324" s="112">
        <f>VLOOKUP($B9324,WB.UNEMP.2007,'WB (WDI)'!$AX$2,FALSE)</f>
        <v>10.6000003814697</v>
      </c>
    </row>
    <row r="9325" spans="1:12" x14ac:dyDescent="0.25">
      <c r="A9325" s="103">
        <v>2007</v>
      </c>
      <c r="B9325" s="104" t="s">
        <v>291</v>
      </c>
      <c r="C9325" s="105" t="s">
        <v>292</v>
      </c>
      <c r="D9325" s="105" t="s">
        <v>240</v>
      </c>
      <c r="E9325" s="87" t="e">
        <f t="shared" si="339"/>
        <v>#N/A</v>
      </c>
      <c r="F9325" s="69" t="e">
        <f t="shared" si="339"/>
        <v>#N/A</v>
      </c>
      <c r="G9325" s="69" t="e">
        <f t="shared" si="339"/>
        <v>#N/A</v>
      </c>
      <c r="H9325" s="69" t="e">
        <f t="shared" si="339"/>
        <v>#N/A</v>
      </c>
      <c r="I9325" s="69" t="e">
        <f t="shared" si="339"/>
        <v>#N/A</v>
      </c>
      <c r="J9325" s="70" t="e">
        <f t="shared" si="339"/>
        <v>#N/A</v>
      </c>
      <c r="K9325" s="118">
        <f>VLOOKUP(B9325,WB.GDP.2007,'WB (WDI)'!$AX$2,FALSE)</f>
        <v>16330.945946487671</v>
      </c>
      <c r="L9325" s="112">
        <f>VLOOKUP($B9325,WB.UNEMP.2007,'WB (WDI)'!$AX$2,FALSE)</f>
        <v>8.4700002670288104</v>
      </c>
    </row>
    <row r="9326" spans="1:12" x14ac:dyDescent="0.25">
      <c r="A9326" s="103">
        <v>2007</v>
      </c>
      <c r="B9326" s="104" t="s">
        <v>293</v>
      </c>
      <c r="C9326" s="105" t="s">
        <v>294</v>
      </c>
      <c r="D9326" s="105" t="s">
        <v>240</v>
      </c>
      <c r="E9326" s="87">
        <f t="shared" si="339"/>
        <v>6.4680678035611807</v>
      </c>
      <c r="F9326" s="69">
        <f t="shared" si="339"/>
        <v>7.8565470888309363</v>
      </c>
      <c r="G9326" s="69">
        <f t="shared" si="339"/>
        <v>5.2947575368594384</v>
      </c>
      <c r="H9326" s="69">
        <f t="shared" si="339"/>
        <v>6.8406590809502212</v>
      </c>
      <c r="I9326" s="69">
        <f t="shared" si="339"/>
        <v>6.2503139731204378</v>
      </c>
      <c r="J9326" s="70">
        <f t="shared" si="339"/>
        <v>6.0980613380448645</v>
      </c>
      <c r="K9326" s="118">
        <f>VLOOKUP(B9326,WB.GDP.2007,'WB (WDI)'!$AX$2,FALSE)</f>
        <v>2075.2513235865376</v>
      </c>
      <c r="L9326" s="112">
        <f>VLOOKUP($B9326,WB.UNEMP.2007,'WB (WDI)'!$AX$2,FALSE)</f>
        <v>1.37999999523163</v>
      </c>
    </row>
    <row r="9327" spans="1:12" x14ac:dyDescent="0.25">
      <c r="A9327" s="103">
        <v>2007</v>
      </c>
      <c r="B9327" s="104" t="s">
        <v>295</v>
      </c>
      <c r="C9327" s="105" t="s">
        <v>296</v>
      </c>
      <c r="D9327" s="105" t="s">
        <v>240</v>
      </c>
      <c r="E9327" s="87">
        <f t="shared" si="339"/>
        <v>5.9645297520503497</v>
      </c>
      <c r="F9327" s="69">
        <f t="shared" si="339"/>
        <v>7.7213022740510855</v>
      </c>
      <c r="G9327" s="69">
        <f t="shared" si="339"/>
        <v>3.6073956258333162</v>
      </c>
      <c r="H9327" s="69">
        <f t="shared" si="339"/>
        <v>6.2552903081587186</v>
      </c>
      <c r="I9327" s="69">
        <f t="shared" si="339"/>
        <v>5.7583005593355177</v>
      </c>
      <c r="J9327" s="70">
        <f t="shared" si="339"/>
        <v>6.4803599928731108</v>
      </c>
      <c r="K9327" s="118">
        <f>VLOOKUP(B9327,WB.GDP.2007,'WB (WDI)'!$AX$2,FALSE)</f>
        <v>3931.1758082360411</v>
      </c>
      <c r="L9327" s="112">
        <f>VLOOKUP($B9327,WB.UNEMP.2007,'WB (WDI)'!$AX$2,FALSE)</f>
        <v>0.40000000596046398</v>
      </c>
    </row>
    <row r="9328" spans="1:12" x14ac:dyDescent="0.25">
      <c r="A9328" s="103">
        <v>2007</v>
      </c>
      <c r="B9328" s="104" t="s">
        <v>297</v>
      </c>
      <c r="C9328" s="105" t="s">
        <v>298</v>
      </c>
      <c r="D9328" s="105" t="s">
        <v>240</v>
      </c>
      <c r="E9328" s="87">
        <f t="shared" si="339"/>
        <v>6.2590853471630865</v>
      </c>
      <c r="F9328" s="69">
        <f t="shared" si="339"/>
        <v>7.0249215100428044</v>
      </c>
      <c r="G9328" s="69">
        <f t="shared" si="339"/>
        <v>4.7968931599168609</v>
      </c>
      <c r="H9328" s="69">
        <f t="shared" si="339"/>
        <v>6.0378780777273757</v>
      </c>
      <c r="I9328" s="69">
        <f t="shared" si="339"/>
        <v>6.9269800772891159</v>
      </c>
      <c r="J9328" s="70">
        <f t="shared" si="339"/>
        <v>6.5087539108392747</v>
      </c>
      <c r="K9328" s="118">
        <f>VLOOKUP(B9328,WB.GDP.2007,'WB (WDI)'!$AX$2,FALSE)</f>
        <v>7865.3680727112533</v>
      </c>
      <c r="L9328" s="112">
        <f>VLOOKUP($B9328,WB.UNEMP.2007,'WB (WDI)'!$AX$2,FALSE)</f>
        <v>5.9699997901916504</v>
      </c>
    </row>
    <row r="9329" spans="1:12" x14ac:dyDescent="0.25">
      <c r="A9329" s="103">
        <v>2007</v>
      </c>
      <c r="B9329" s="104" t="s">
        <v>299</v>
      </c>
      <c r="C9329" s="105" t="s">
        <v>300</v>
      </c>
      <c r="D9329" s="105" t="s">
        <v>240</v>
      </c>
      <c r="E9329" s="87">
        <f t="shared" si="339"/>
        <v>7.7027607899149384</v>
      </c>
      <c r="F9329" s="69">
        <f t="shared" si="339"/>
        <v>8.9528865825939512</v>
      </c>
      <c r="G9329" s="69">
        <f t="shared" si="339"/>
        <v>5.6027827235550944</v>
      </c>
      <c r="H9329" s="69">
        <f t="shared" si="339"/>
        <v>8.9800994372819929</v>
      </c>
      <c r="I9329" s="69">
        <f t="shared" si="339"/>
        <v>7.8251497747419192</v>
      </c>
      <c r="J9329" s="70">
        <f t="shared" si="339"/>
        <v>7.1528854314017316</v>
      </c>
      <c r="K9329" s="118">
        <f>VLOOKUP(B9329,WB.GDP.2007,'WB (WDI)'!$AX$2,FALSE)</f>
        <v>9708.4054657203123</v>
      </c>
      <c r="L9329" s="112">
        <f>VLOOKUP($B9329,WB.UNEMP.2007,'WB (WDI)'!$AX$2,FALSE)</f>
        <v>9.8100004196166992</v>
      </c>
    </row>
    <row r="9330" spans="1:12" x14ac:dyDescent="0.25">
      <c r="A9330" s="103">
        <v>2007</v>
      </c>
      <c r="B9330" s="104" t="s">
        <v>301</v>
      </c>
      <c r="C9330" s="105" t="s">
        <v>302</v>
      </c>
      <c r="D9330" s="105" t="s">
        <v>240</v>
      </c>
      <c r="E9330" s="87">
        <f t="shared" ref="E9330:J9339" si="340">IF(ISNUMBER(VLOOKUP($B9330,EFW.2007,3,FALSE))=TRUE,VLOOKUP($B9330,EFW.2007,E$2,FALSE),NA())</f>
        <v>5.8759849450033039</v>
      </c>
      <c r="F9330" s="69">
        <f t="shared" si="340"/>
        <v>4.293872830765471</v>
      </c>
      <c r="G9330" s="69">
        <f t="shared" si="340"/>
        <v>5.5884875144787252</v>
      </c>
      <c r="H9330" s="69">
        <f t="shared" si="340"/>
        <v>6.714571550472666</v>
      </c>
      <c r="I9330" s="69">
        <f t="shared" si="340"/>
        <v>6.005071803946147</v>
      </c>
      <c r="J9330" s="70">
        <f t="shared" si="340"/>
        <v>6.7779210253535069</v>
      </c>
      <c r="K9330" s="118">
        <f>VLOOKUP(B9330,WB.GDP.2007,'WB (WDI)'!$AX$2,FALSE)</f>
        <v>11914.99483259698</v>
      </c>
      <c r="L9330" s="112">
        <f>VLOOKUP($B9330,WB.UNEMP.2007,'WB (WDI)'!$AX$2,FALSE)</f>
        <v>6.3299999237060502</v>
      </c>
    </row>
    <row r="9331" spans="1:12" x14ac:dyDescent="0.25">
      <c r="A9331" s="103">
        <v>2007</v>
      </c>
      <c r="B9331" s="104" t="s">
        <v>303</v>
      </c>
      <c r="C9331" s="105" t="s">
        <v>304</v>
      </c>
      <c r="D9331" s="105" t="s">
        <v>240</v>
      </c>
      <c r="E9331" s="87">
        <f t="shared" si="340"/>
        <v>7.412028504064085</v>
      </c>
      <c r="F9331" s="69">
        <f t="shared" si="340"/>
        <v>6.821152288932927</v>
      </c>
      <c r="G9331" s="69">
        <f t="shared" si="340"/>
        <v>4.5979512530477678</v>
      </c>
      <c r="H9331" s="69">
        <f t="shared" si="340"/>
        <v>9.1208901192168295</v>
      </c>
      <c r="I9331" s="69">
        <f t="shared" si="340"/>
        <v>7.9807754642538962</v>
      </c>
      <c r="J9331" s="70">
        <f t="shared" si="340"/>
        <v>8.539373394869008</v>
      </c>
      <c r="K9331" s="118">
        <f>VLOOKUP(B9331,WB.GDP.2007,'WB (WDI)'!$AX$2,FALSE)</f>
        <v>47000.54218743361</v>
      </c>
      <c r="L9331" s="112">
        <f>VLOOKUP($B9331,WB.UNEMP.2007,'WB (WDI)'!$AX$2,FALSE)</f>
        <v>1.20000004768372</v>
      </c>
    </row>
    <row r="9332" spans="1:12" x14ac:dyDescent="0.25">
      <c r="A9332" s="103">
        <v>2007</v>
      </c>
      <c r="B9332" s="104" t="s">
        <v>305</v>
      </c>
      <c r="C9332" s="105" t="s">
        <v>306</v>
      </c>
      <c r="D9332" s="105" t="s">
        <v>240</v>
      </c>
      <c r="E9332" s="87">
        <f t="shared" si="340"/>
        <v>7.8359101431502767</v>
      </c>
      <c r="F9332" s="69">
        <f t="shared" si="340"/>
        <v>7.6827434973121482</v>
      </c>
      <c r="G9332" s="69">
        <f t="shared" si="340"/>
        <v>6.4313940578542228</v>
      </c>
      <c r="H9332" s="69">
        <f t="shared" si="340"/>
        <v>9.3613903039839723</v>
      </c>
      <c r="I9332" s="69">
        <f t="shared" si="340"/>
        <v>8.4852574088597148</v>
      </c>
      <c r="J9332" s="70">
        <f t="shared" si="340"/>
        <v>7.2187654477413261</v>
      </c>
      <c r="K9332" s="118">
        <f>VLOOKUP(B9332,WB.GDP.2007,'WB (WDI)'!$AX$2,FALSE)</f>
        <v>39894.678966911102</v>
      </c>
      <c r="L9332" s="112">
        <f>VLOOKUP($B9332,WB.UNEMP.2007,'WB (WDI)'!$AX$2,FALSE)</f>
        <v>3.9200000762939502</v>
      </c>
    </row>
    <row r="9333" spans="1:12" x14ac:dyDescent="0.25">
      <c r="A9333" s="103">
        <v>2007</v>
      </c>
      <c r="B9333" s="104" t="s">
        <v>307</v>
      </c>
      <c r="C9333" s="105" t="s">
        <v>308</v>
      </c>
      <c r="D9333" s="105" t="s">
        <v>240</v>
      </c>
      <c r="E9333" s="87">
        <f t="shared" si="340"/>
        <v>7.7933283960758244</v>
      </c>
      <c r="F9333" s="69">
        <f t="shared" si="340"/>
        <v>7.0015885331357053</v>
      </c>
      <c r="G9333" s="69">
        <f t="shared" si="340"/>
        <v>6.7865771109265562</v>
      </c>
      <c r="H9333" s="69">
        <f t="shared" si="340"/>
        <v>8.2701833519172503</v>
      </c>
      <c r="I9333" s="69">
        <f t="shared" si="340"/>
        <v>8.6530711983181767</v>
      </c>
      <c r="J9333" s="70">
        <f t="shared" si="340"/>
        <v>8.255221786081437</v>
      </c>
      <c r="K9333" s="118">
        <f>VLOOKUP(B9333,WB.GDP.2007,'WB (WDI)'!$AX$2,FALSE)</f>
        <v>9109.8977408637656</v>
      </c>
      <c r="L9333" s="112">
        <f>VLOOKUP($B9333,WB.UNEMP.2007,'WB (WDI)'!$AX$2,FALSE)</f>
        <v>13.2799997329712</v>
      </c>
    </row>
    <row r="9334" spans="1:12" x14ac:dyDescent="0.25">
      <c r="A9334" s="103">
        <v>2007</v>
      </c>
      <c r="B9334" s="104" t="s">
        <v>309</v>
      </c>
      <c r="C9334" s="105" t="s">
        <v>310</v>
      </c>
      <c r="D9334" s="105" t="s">
        <v>240</v>
      </c>
      <c r="E9334" s="87" t="e">
        <f t="shared" si="340"/>
        <v>#N/A</v>
      </c>
      <c r="F9334" s="69" t="e">
        <f t="shared" si="340"/>
        <v>#N/A</v>
      </c>
      <c r="G9334" s="69" t="e">
        <f t="shared" si="340"/>
        <v>#N/A</v>
      </c>
      <c r="H9334" s="69" t="e">
        <f t="shared" si="340"/>
        <v>#N/A</v>
      </c>
      <c r="I9334" s="69" t="e">
        <f t="shared" si="340"/>
        <v>#N/A</v>
      </c>
      <c r="J9334" s="70" t="e">
        <f t="shared" si="340"/>
        <v>#N/A</v>
      </c>
      <c r="K9334" s="118">
        <f>VLOOKUP(B9334,WB.GDP.2007,'WB (WDI)'!$AX$2,FALSE)</f>
        <v>8112.6744062093239</v>
      </c>
      <c r="L9334" s="112">
        <f>VLOOKUP($B9334,WB.UNEMP.2007,'WB (WDI)'!$AX$2,FALSE)</f>
        <v>8.6499996185302699</v>
      </c>
    </row>
    <row r="9335" spans="1:12" x14ac:dyDescent="0.25">
      <c r="A9335" s="103">
        <v>2007</v>
      </c>
      <c r="B9335" s="104" t="s">
        <v>311</v>
      </c>
      <c r="C9335" s="105" t="s">
        <v>312</v>
      </c>
      <c r="D9335" s="105" t="s">
        <v>240</v>
      </c>
      <c r="E9335" s="87">
        <f t="shared" si="340"/>
        <v>7.226892231100507</v>
      </c>
      <c r="F9335" s="69">
        <f t="shared" si="340"/>
        <v>6.0578860369130156</v>
      </c>
      <c r="G9335" s="69">
        <f t="shared" si="340"/>
        <v>5.5777018233322009</v>
      </c>
      <c r="H9335" s="69">
        <f t="shared" si="340"/>
        <v>9.2708292290986805</v>
      </c>
      <c r="I9335" s="69">
        <f t="shared" si="340"/>
        <v>8.6132191557919739</v>
      </c>
      <c r="J9335" s="70">
        <f t="shared" si="340"/>
        <v>6.6148249103666608</v>
      </c>
      <c r="K9335" s="118">
        <f>VLOOKUP(B9335,WB.GDP.2007,'WB (WDI)'!$AX$2,FALSE)</f>
        <v>33832.820478223584</v>
      </c>
      <c r="L9335" s="112">
        <f>VLOOKUP($B9335,WB.UNEMP.2007,'WB (WDI)'!$AX$2,FALSE)</f>
        <v>9.3800001144409197</v>
      </c>
    </row>
    <row r="9336" spans="1:12" x14ac:dyDescent="0.25">
      <c r="A9336" s="103">
        <v>2007</v>
      </c>
      <c r="B9336" s="104" t="s">
        <v>313</v>
      </c>
      <c r="C9336" s="105" t="s">
        <v>314</v>
      </c>
      <c r="D9336" s="105" t="s">
        <v>240</v>
      </c>
      <c r="E9336" s="87">
        <f t="shared" si="340"/>
        <v>7.2854003607465474</v>
      </c>
      <c r="F9336" s="69">
        <f t="shared" si="340"/>
        <v>6.4695821219070853</v>
      </c>
      <c r="G9336" s="69">
        <f t="shared" si="340"/>
        <v>4.8291379336254341</v>
      </c>
      <c r="H9336" s="69">
        <f t="shared" si="340"/>
        <v>9.1862458133714</v>
      </c>
      <c r="I9336" s="69">
        <f t="shared" si="340"/>
        <v>8.0797555605502147</v>
      </c>
      <c r="J9336" s="70">
        <f t="shared" si="340"/>
        <v>7.8622803742785976</v>
      </c>
      <c r="K9336" s="118">
        <f>VLOOKUP(B9336,WB.GDP.2007,'WB (WDI)'!$AX$2,FALSE)</f>
        <v>11399.983715637096</v>
      </c>
      <c r="L9336" s="112">
        <f>VLOOKUP($B9336,WB.UNEMP.2007,'WB (WDI)'!$AX$2,FALSE)</f>
        <v>13.1000003814697</v>
      </c>
    </row>
    <row r="9337" spans="1:12" x14ac:dyDescent="0.25">
      <c r="A9337" s="103">
        <v>2007</v>
      </c>
      <c r="B9337" s="104" t="s">
        <v>315</v>
      </c>
      <c r="C9337" s="105" t="s">
        <v>316</v>
      </c>
      <c r="D9337" s="105" t="s">
        <v>240</v>
      </c>
      <c r="E9337" s="87">
        <f t="shared" si="340"/>
        <v>7.1893063805655428</v>
      </c>
      <c r="F9337" s="69">
        <f t="shared" si="340"/>
        <v>6.3507763954011178</v>
      </c>
      <c r="G9337" s="69">
        <f t="shared" si="340"/>
        <v>5.3045714382575513</v>
      </c>
      <c r="H9337" s="69">
        <f t="shared" si="340"/>
        <v>8.4878968962567463</v>
      </c>
      <c r="I9337" s="69">
        <f t="shared" si="340"/>
        <v>7.7723461738707504</v>
      </c>
      <c r="J9337" s="70">
        <f t="shared" si="340"/>
        <v>8.0309409990415457</v>
      </c>
      <c r="K9337" s="118">
        <f>VLOOKUP(B9337,WB.GDP.2007,'WB (WDI)'!$AX$2,FALSE)</f>
        <v>75581.010513649118</v>
      </c>
      <c r="L9337" s="112">
        <f>VLOOKUP($B9337,WB.UNEMP.2007,'WB (WDI)'!$AX$2,FALSE)</f>
        <v>1.5</v>
      </c>
    </row>
    <row r="9338" spans="1:12" x14ac:dyDescent="0.25">
      <c r="A9338" s="103">
        <v>2007</v>
      </c>
      <c r="B9338" s="104" t="s">
        <v>317</v>
      </c>
      <c r="C9338" s="105" t="s">
        <v>318</v>
      </c>
      <c r="D9338" s="105" t="s">
        <v>240</v>
      </c>
      <c r="E9338" s="87" t="e">
        <f t="shared" si="340"/>
        <v>#N/A</v>
      </c>
      <c r="F9338" s="69" t="e">
        <f t="shared" si="340"/>
        <v>#N/A</v>
      </c>
      <c r="G9338" s="69" t="e">
        <f t="shared" si="340"/>
        <v>#N/A</v>
      </c>
      <c r="H9338" s="69" t="e">
        <f t="shared" si="340"/>
        <v>#N/A</v>
      </c>
      <c r="I9338" s="69" t="e">
        <f t="shared" si="340"/>
        <v>#N/A</v>
      </c>
      <c r="J9338" s="70" t="e">
        <f t="shared" si="340"/>
        <v>#N/A</v>
      </c>
      <c r="K9338" s="118">
        <f>VLOOKUP(B9338,WB.GDP.2007,'WB (WDI)'!$AX$2,FALSE)</f>
        <v>15605.573622199641</v>
      </c>
      <c r="L9338" s="112">
        <f>VLOOKUP($B9338,WB.UNEMP.2007,'WB (WDI)'!$AX$2,FALSE)</f>
        <v>8.9799995422363299</v>
      </c>
    </row>
    <row r="9339" spans="1:12" x14ac:dyDescent="0.25">
      <c r="A9339" s="103">
        <v>2007</v>
      </c>
      <c r="B9339" s="104" t="s">
        <v>319</v>
      </c>
      <c r="C9339" s="105" t="s">
        <v>320</v>
      </c>
      <c r="D9339" s="105" t="s">
        <v>240</v>
      </c>
      <c r="E9339" s="87">
        <f t="shared" si="340"/>
        <v>7.0495319386337956</v>
      </c>
      <c r="F9339" s="69">
        <f t="shared" si="340"/>
        <v>5.0971378476705711</v>
      </c>
      <c r="G9339" s="69">
        <f t="shared" si="340"/>
        <v>5.2040283219212959</v>
      </c>
      <c r="H9339" s="69">
        <f t="shared" si="340"/>
        <v>8.443207124365939</v>
      </c>
      <c r="I9339" s="69">
        <f t="shared" si="340"/>
        <v>8.1818925065645978</v>
      </c>
      <c r="J9339" s="70">
        <f t="shared" si="340"/>
        <v>8.321393892646574</v>
      </c>
      <c r="K9339" s="118">
        <f>VLOOKUP(B9339,WB.GDP.2007,'WB (WDI)'!$AX$2,FALSE)</f>
        <v>33198.164691238599</v>
      </c>
      <c r="L9339" s="112">
        <f>VLOOKUP($B9339,WB.UNEMP.2007,'WB (WDI)'!$AX$2,FALSE)</f>
        <v>4.0799999237060502</v>
      </c>
    </row>
    <row r="9340" spans="1:12" x14ac:dyDescent="0.25">
      <c r="A9340" s="103">
        <v>2007</v>
      </c>
      <c r="B9340" s="104" t="s">
        <v>321</v>
      </c>
      <c r="C9340" s="105" t="s">
        <v>322</v>
      </c>
      <c r="D9340" s="105" t="s">
        <v>240</v>
      </c>
      <c r="E9340" s="87" t="e">
        <f t="shared" ref="E9340:J9349" si="341">IF(ISNUMBER(VLOOKUP($B9340,EFW.2007,3,FALSE))=TRUE,VLOOKUP($B9340,EFW.2007,E$2,FALSE),NA())</f>
        <v>#N/A</v>
      </c>
      <c r="F9340" s="69" t="e">
        <f t="shared" si="341"/>
        <v>#N/A</v>
      </c>
      <c r="G9340" s="69" t="e">
        <f t="shared" si="341"/>
        <v>#N/A</v>
      </c>
      <c r="H9340" s="69" t="e">
        <f t="shared" si="341"/>
        <v>#N/A</v>
      </c>
      <c r="I9340" s="69" t="e">
        <f t="shared" si="341"/>
        <v>#N/A</v>
      </c>
      <c r="J9340" s="70" t="e">
        <f t="shared" si="341"/>
        <v>#N/A</v>
      </c>
      <c r="K9340" s="118">
        <f>VLOOKUP(B9340,WB.GDP.2007,'WB (WDI)'!$AX$2,FALSE)</f>
        <v>92750.08949741078</v>
      </c>
      <c r="L9340" s="112">
        <f>VLOOKUP($B9340,WB.UNEMP.2007,'WB (WDI)'!$AX$2,FALSE)</f>
        <v>0.519999980926514</v>
      </c>
    </row>
    <row r="9341" spans="1:12" x14ac:dyDescent="0.25">
      <c r="A9341" s="103">
        <v>2007</v>
      </c>
      <c r="B9341" s="104" t="s">
        <v>323</v>
      </c>
      <c r="C9341" s="105" t="s">
        <v>324</v>
      </c>
      <c r="D9341" s="105" t="s">
        <v>240</v>
      </c>
      <c r="E9341" s="87" t="e">
        <f t="shared" si="341"/>
        <v>#N/A</v>
      </c>
      <c r="F9341" s="69" t="e">
        <f t="shared" si="341"/>
        <v>#N/A</v>
      </c>
      <c r="G9341" s="69" t="e">
        <f t="shared" si="341"/>
        <v>#N/A</v>
      </c>
      <c r="H9341" s="69" t="e">
        <f t="shared" si="341"/>
        <v>#N/A</v>
      </c>
      <c r="I9341" s="69" t="e">
        <f t="shared" si="341"/>
        <v>#N/A</v>
      </c>
      <c r="J9341" s="70" t="e">
        <f t="shared" si="341"/>
        <v>#N/A</v>
      </c>
      <c r="K9341" s="118">
        <f>VLOOKUP(B9341,WB.GDP.2007,'WB (WDI)'!$AX$2,FALSE)</f>
        <v>43865.906371296274</v>
      </c>
      <c r="L9341" s="112">
        <f>VLOOKUP($B9341,WB.UNEMP.2007,'WB (WDI)'!$AX$2,FALSE)</f>
        <v>5.7300000190734899</v>
      </c>
    </row>
    <row r="9342" spans="1:12" x14ac:dyDescent="0.25">
      <c r="A9342" s="103">
        <v>2007</v>
      </c>
      <c r="B9342" s="104" t="s">
        <v>325</v>
      </c>
      <c r="C9342" s="105" t="s">
        <v>326</v>
      </c>
      <c r="D9342" s="105" t="s">
        <v>240</v>
      </c>
      <c r="E9342" s="87" t="e">
        <f t="shared" si="341"/>
        <v>#N/A</v>
      </c>
      <c r="F9342" s="69" t="e">
        <f t="shared" si="341"/>
        <v>#N/A</v>
      </c>
      <c r="G9342" s="69" t="e">
        <f t="shared" si="341"/>
        <v>#N/A</v>
      </c>
      <c r="H9342" s="69" t="e">
        <f t="shared" si="341"/>
        <v>#N/A</v>
      </c>
      <c r="I9342" s="69" t="e">
        <f t="shared" si="341"/>
        <v>#N/A</v>
      </c>
      <c r="J9342" s="70" t="e">
        <f t="shared" si="341"/>
        <v>#N/A</v>
      </c>
      <c r="K9342" s="118">
        <f>VLOOKUP(B9342,WB.GDP.2007,'WB (WDI)'!$AX$2,FALSE)</f>
        <v>4750.9296924972514</v>
      </c>
      <c r="L9342" s="112">
        <f>VLOOKUP($B9342,WB.UNEMP.2007,'WB (WDI)'!$AX$2,FALSE)</f>
        <v>18.280000686645501</v>
      </c>
    </row>
    <row r="9343" spans="1:12" x14ac:dyDescent="0.25">
      <c r="A9343" s="103">
        <v>2007</v>
      </c>
      <c r="B9343" s="104" t="s">
        <v>327</v>
      </c>
      <c r="C9343" s="105" t="s">
        <v>328</v>
      </c>
      <c r="D9343" s="105" t="s">
        <v>240</v>
      </c>
      <c r="E9343" s="87">
        <f t="shared" si="341"/>
        <v>5.6467330837657412</v>
      </c>
      <c r="F9343" s="69">
        <f t="shared" si="341"/>
        <v>5.7974897721004002</v>
      </c>
      <c r="G9343" s="69">
        <f t="shared" si="341"/>
        <v>3.9439578043819865</v>
      </c>
      <c r="H9343" s="69">
        <f t="shared" si="341"/>
        <v>7.785611256735594</v>
      </c>
      <c r="I9343" s="69">
        <f t="shared" si="341"/>
        <v>5.126641255925767</v>
      </c>
      <c r="J9343" s="70">
        <f t="shared" si="341"/>
        <v>5.579965329684959</v>
      </c>
      <c r="K9343" s="118" t="e">
        <f>VLOOKUP(B9343,WB.GDP.2007,'WB (WDI)'!$AX$2,FALSE)</f>
        <v>#N/A</v>
      </c>
      <c r="L9343" s="112">
        <f>VLOOKUP($B9343,WB.UNEMP.2007,'WB (WDI)'!$AX$2,FALSE)</f>
        <v>8.4200000762939506</v>
      </c>
    </row>
    <row r="9344" spans="1:12" x14ac:dyDescent="0.25">
      <c r="A9344" s="103">
        <v>2007</v>
      </c>
      <c r="B9344" s="104" t="s">
        <v>329</v>
      </c>
      <c r="C9344" s="105" t="s">
        <v>330</v>
      </c>
      <c r="D9344" s="105" t="s">
        <v>240</v>
      </c>
      <c r="E9344" s="87">
        <f t="shared" si="341"/>
        <v>6.5272462064681651</v>
      </c>
      <c r="F9344" s="69">
        <f t="shared" si="341"/>
        <v>7.7699979087164808</v>
      </c>
      <c r="G9344" s="69">
        <f t="shared" si="341"/>
        <v>5.5886896853586112</v>
      </c>
      <c r="H9344" s="69">
        <f t="shared" si="341"/>
        <v>6.4434647162645575</v>
      </c>
      <c r="I9344" s="69">
        <f t="shared" si="341"/>
        <v>6.9687516110423857</v>
      </c>
      <c r="J9344" s="70">
        <f t="shared" si="341"/>
        <v>5.8653271109587877</v>
      </c>
      <c r="K9344" s="118">
        <f>VLOOKUP(B9344,WB.GDP.2007,'WB (WDI)'!$AX$2,FALSE)</f>
        <v>20073.58180816496</v>
      </c>
      <c r="L9344" s="112">
        <f>VLOOKUP($B9344,WB.UNEMP.2007,'WB (WDI)'!$AX$2,FALSE)</f>
        <v>8.8699998855590803</v>
      </c>
    </row>
    <row r="9345" spans="1:12" x14ac:dyDescent="0.25">
      <c r="A9345" s="103">
        <v>2007</v>
      </c>
      <c r="B9345" s="104" t="s">
        <v>331</v>
      </c>
      <c r="C9345" s="105" t="s">
        <v>332</v>
      </c>
      <c r="D9345" s="105" t="s">
        <v>240</v>
      </c>
      <c r="E9345" s="87">
        <f t="shared" si="341"/>
        <v>7.4721205935114465</v>
      </c>
      <c r="F9345" s="69">
        <f t="shared" si="341"/>
        <v>7.7595368800922753</v>
      </c>
      <c r="G9345" s="69">
        <f t="shared" si="341"/>
        <v>5.5540131798459589</v>
      </c>
      <c r="H9345" s="69">
        <f t="shared" si="341"/>
        <v>7.9208828893002305</v>
      </c>
      <c r="I9345" s="69">
        <f t="shared" si="341"/>
        <v>8.366747861441981</v>
      </c>
      <c r="J9345" s="70">
        <f t="shared" si="341"/>
        <v>7.7594221568767905</v>
      </c>
      <c r="K9345" s="118">
        <f>VLOOKUP(B9345,WB.GDP.2007,'WB (WDI)'!$AX$2,FALSE)</f>
        <v>76620.414429431024</v>
      </c>
      <c r="L9345" s="112">
        <f>VLOOKUP($B9345,WB.UNEMP.2007,'WB (WDI)'!$AX$2,FALSE)</f>
        <v>2.9900000095367401</v>
      </c>
    </row>
    <row r="9346" spans="1:12" x14ac:dyDescent="0.25">
      <c r="A9346" s="103">
        <v>2007</v>
      </c>
      <c r="B9346" s="104" t="s">
        <v>333</v>
      </c>
      <c r="C9346" s="105" t="s">
        <v>334</v>
      </c>
      <c r="D9346" s="105" t="s">
        <v>240</v>
      </c>
      <c r="E9346" s="87" t="e">
        <f t="shared" si="341"/>
        <v>#N/A</v>
      </c>
      <c r="F9346" s="69" t="e">
        <f t="shared" si="341"/>
        <v>#N/A</v>
      </c>
      <c r="G9346" s="69" t="e">
        <f t="shared" si="341"/>
        <v>#N/A</v>
      </c>
      <c r="H9346" s="69" t="e">
        <f t="shared" si="341"/>
        <v>#N/A</v>
      </c>
      <c r="I9346" s="69" t="e">
        <f t="shared" si="341"/>
        <v>#N/A</v>
      </c>
      <c r="J9346" s="70" t="e">
        <f t="shared" si="341"/>
        <v>#N/A</v>
      </c>
      <c r="K9346" s="118" t="e">
        <f>VLOOKUP(B9346,WB.GDP.2007,'WB (WDI)'!$AX$2,FALSE)</f>
        <v>#N/A</v>
      </c>
      <c r="L9346" s="112">
        <f>VLOOKUP($B9346,WB.UNEMP.2007,'WB (WDI)'!$AX$2,FALSE)</f>
        <v>12.1000003814697</v>
      </c>
    </row>
    <row r="9347" spans="1:12" x14ac:dyDescent="0.25">
      <c r="A9347" s="103">
        <v>2007</v>
      </c>
      <c r="B9347" s="104" t="s">
        <v>335</v>
      </c>
      <c r="C9347" s="105" t="s">
        <v>336</v>
      </c>
      <c r="D9347" s="105" t="s">
        <v>337</v>
      </c>
      <c r="E9347" s="87" t="e">
        <f t="shared" si="341"/>
        <v>#N/A</v>
      </c>
      <c r="F9347" s="69" t="e">
        <f t="shared" si="341"/>
        <v>#N/A</v>
      </c>
      <c r="G9347" s="69" t="e">
        <f t="shared" si="341"/>
        <v>#N/A</v>
      </c>
      <c r="H9347" s="69" t="e">
        <f t="shared" si="341"/>
        <v>#N/A</v>
      </c>
      <c r="I9347" s="69" t="e">
        <f t="shared" si="341"/>
        <v>#N/A</v>
      </c>
      <c r="J9347" s="70" t="e">
        <f t="shared" si="341"/>
        <v>#N/A</v>
      </c>
      <c r="K9347" s="118">
        <f>VLOOKUP(B9347,WB.GDP.2007,'WB (WDI)'!$AX$2,FALSE)</f>
        <v>14417.353530898859</v>
      </c>
      <c r="L9347" s="112">
        <f>VLOOKUP($B9347,WB.UNEMP.2007,'WB (WDI)'!$AX$2,FALSE)</f>
        <v>7.0100002288818404</v>
      </c>
    </row>
    <row r="9348" spans="1:12" x14ac:dyDescent="0.25">
      <c r="A9348" s="103">
        <v>2007</v>
      </c>
      <c r="B9348" s="104" t="s">
        <v>338</v>
      </c>
      <c r="C9348" s="105" t="s">
        <v>339</v>
      </c>
      <c r="D9348" s="105" t="s">
        <v>337</v>
      </c>
      <c r="E9348" s="87">
        <f t="shared" si="341"/>
        <v>7.4597403244602933</v>
      </c>
      <c r="F9348" s="69">
        <f t="shared" si="341"/>
        <v>7.108051303253335</v>
      </c>
      <c r="G9348" s="69">
        <f t="shared" si="341"/>
        <v>5.5454589803680356</v>
      </c>
      <c r="H9348" s="69">
        <f t="shared" si="341"/>
        <v>8.6206135540404922</v>
      </c>
      <c r="I9348" s="69">
        <f t="shared" si="341"/>
        <v>8.1523273634662203</v>
      </c>
      <c r="J9348" s="70">
        <f t="shared" si="341"/>
        <v>7.8722504211733826</v>
      </c>
      <c r="K9348" s="118">
        <f>VLOOKUP(B9348,WB.GDP.2007,'WB (WDI)'!$AX$2,FALSE)</f>
        <v>16636.909927998764</v>
      </c>
      <c r="L9348" s="112">
        <f>VLOOKUP($B9348,WB.UNEMP.2007,'WB (WDI)'!$AX$2,FALSE)</f>
        <v>6.8800001144409197</v>
      </c>
    </row>
    <row r="9349" spans="1:12" x14ac:dyDescent="0.25">
      <c r="A9349" s="103">
        <v>2007</v>
      </c>
      <c r="B9349" s="104" t="s">
        <v>340</v>
      </c>
      <c r="C9349" s="105" t="s">
        <v>341</v>
      </c>
      <c r="D9349" s="105" t="s">
        <v>337</v>
      </c>
      <c r="E9349" s="87">
        <f t="shared" si="341"/>
        <v>7.6118098527200022</v>
      </c>
      <c r="F9349" s="69">
        <f t="shared" si="341"/>
        <v>6.7387598178136585</v>
      </c>
      <c r="G9349" s="69">
        <f t="shared" si="341"/>
        <v>6.2836450727617006</v>
      </c>
      <c r="H9349" s="69">
        <f t="shared" si="341"/>
        <v>9.3233621166762397</v>
      </c>
      <c r="I9349" s="69">
        <f t="shared" si="341"/>
        <v>8.1220454139870579</v>
      </c>
      <c r="J9349" s="70">
        <f t="shared" si="341"/>
        <v>7.591236842361357</v>
      </c>
      <c r="K9349" s="118">
        <f>VLOOKUP(B9349,WB.GDP.2007,'WB (WDI)'!$AX$2,FALSE)</f>
        <v>34064.674582914602</v>
      </c>
      <c r="L9349" s="112">
        <f>VLOOKUP($B9349,WB.UNEMP.2007,'WB (WDI)'!$AX$2,FALSE)</f>
        <v>5.3200001716613796</v>
      </c>
    </row>
    <row r="9350" spans="1:12" x14ac:dyDescent="0.25">
      <c r="A9350" s="103">
        <v>2007</v>
      </c>
      <c r="B9350" s="104" t="s">
        <v>342</v>
      </c>
      <c r="C9350" s="105" t="s">
        <v>343</v>
      </c>
      <c r="D9350" s="105" t="s">
        <v>337</v>
      </c>
      <c r="E9350" s="87">
        <f t="shared" ref="E9350:J9359" si="342">IF(ISNUMBER(VLOOKUP($B9350,EFW.2007,3,FALSE))=TRUE,VLOOKUP($B9350,EFW.2007,E$2,FALSE),NA())</f>
        <v>7.4206337930646127</v>
      </c>
      <c r="F9350" s="69">
        <f t="shared" si="342"/>
        <v>5.6965413689220812</v>
      </c>
      <c r="G9350" s="69">
        <f t="shared" si="342"/>
        <v>6.6364752059680887</v>
      </c>
      <c r="H9350" s="69">
        <f t="shared" si="342"/>
        <v>9.1082257753888545</v>
      </c>
      <c r="I9350" s="69">
        <f t="shared" si="342"/>
        <v>8.0999187709887099</v>
      </c>
      <c r="J9350" s="70">
        <f t="shared" si="342"/>
        <v>7.5620078440553327</v>
      </c>
      <c r="K9350" s="118">
        <f>VLOOKUP(B9350,WB.GDP.2007,'WB (WDI)'!$AX$2,FALSE)</f>
        <v>25559.305644690037</v>
      </c>
      <c r="L9350" s="112">
        <f>VLOOKUP($B9350,WB.UNEMP.2007,'WB (WDI)'!$AX$2,FALSE)</f>
        <v>7.4099998474121103</v>
      </c>
    </row>
    <row r="9351" spans="1:12" x14ac:dyDescent="0.25">
      <c r="A9351" s="103">
        <v>2007</v>
      </c>
      <c r="B9351" s="104" t="s">
        <v>344</v>
      </c>
      <c r="C9351" s="105" t="s">
        <v>345</v>
      </c>
      <c r="D9351" s="105" t="s">
        <v>337</v>
      </c>
      <c r="E9351" s="87">
        <f t="shared" si="342"/>
        <v>7.0295654790814623</v>
      </c>
      <c r="F9351" s="69">
        <f t="shared" si="342"/>
        <v>5.5201340725985961</v>
      </c>
      <c r="G9351" s="69">
        <f t="shared" si="342"/>
        <v>5.9987204760795976</v>
      </c>
      <c r="H9351" s="69">
        <f t="shared" si="342"/>
        <v>9.2150735708826019</v>
      </c>
      <c r="I9351" s="69">
        <f t="shared" si="342"/>
        <v>7.3072983289862039</v>
      </c>
      <c r="J9351" s="70">
        <f t="shared" si="342"/>
        <v>7.106600946860314</v>
      </c>
      <c r="K9351" s="118">
        <f>VLOOKUP(B9351,WB.GDP.2007,'WB (WDI)'!$AX$2,FALSE)</f>
        <v>21611.947289646669</v>
      </c>
      <c r="L9351" s="112">
        <f>VLOOKUP($B9351,WB.UNEMP.2007,'WB (WDI)'!$AX$2,FALSE)</f>
        <v>9.6000003814697301</v>
      </c>
    </row>
    <row r="9352" spans="1:12" x14ac:dyDescent="0.25">
      <c r="A9352" s="103">
        <v>2007</v>
      </c>
      <c r="B9352" s="104" t="s">
        <v>346</v>
      </c>
      <c r="C9352" s="105" t="s">
        <v>347</v>
      </c>
      <c r="D9352" s="105" t="s">
        <v>337</v>
      </c>
      <c r="E9352" s="87">
        <f t="shared" si="342"/>
        <v>6.5638668135400424</v>
      </c>
      <c r="F9352" s="69">
        <f t="shared" si="342"/>
        <v>6.7182196985189622</v>
      </c>
      <c r="G9352" s="69">
        <f t="shared" si="342"/>
        <v>5.5093979725002171</v>
      </c>
      <c r="H9352" s="69">
        <f t="shared" si="342"/>
        <v>6.8443529562548751</v>
      </c>
      <c r="I9352" s="69">
        <f t="shared" si="342"/>
        <v>6.7680484660635711</v>
      </c>
      <c r="J9352" s="70">
        <f t="shared" si="342"/>
        <v>6.9793149743625866</v>
      </c>
      <c r="K9352" s="118">
        <f>VLOOKUP(B9352,WB.GDP.2007,'WB (WDI)'!$AX$2,FALSE)</f>
        <v>7845.6694011105183</v>
      </c>
      <c r="L9352" s="112">
        <f>VLOOKUP($B9352,WB.UNEMP.2007,'WB (WDI)'!$AX$2,FALSE)</f>
        <v>5.0700001716613796</v>
      </c>
    </row>
    <row r="9353" spans="1:12" x14ac:dyDescent="0.25">
      <c r="A9353" s="103">
        <v>2007</v>
      </c>
      <c r="B9353" s="104" t="s">
        <v>348</v>
      </c>
      <c r="C9353" s="105" t="s">
        <v>349</v>
      </c>
      <c r="D9353" s="105" t="s">
        <v>337</v>
      </c>
      <c r="E9353" s="87">
        <f t="shared" si="342"/>
        <v>7.5294180005150455</v>
      </c>
      <c r="F9353" s="69">
        <f t="shared" si="342"/>
        <v>7.5558517279449422</v>
      </c>
      <c r="G9353" s="69">
        <f t="shared" si="342"/>
        <v>5.85135652800553</v>
      </c>
      <c r="H9353" s="69">
        <f t="shared" si="342"/>
        <v>8.877979791849274</v>
      </c>
      <c r="I9353" s="69">
        <f t="shared" si="342"/>
        <v>8.4321350007457276</v>
      </c>
      <c r="J9353" s="70">
        <f t="shared" si="342"/>
        <v>6.9297669540297546</v>
      </c>
      <c r="K9353" s="118">
        <f>VLOOKUP(B9353,WB.GDP.2007,'WB (WDI)'!$AX$2,FALSE)</f>
        <v>19897.268079814377</v>
      </c>
      <c r="L9353" s="112">
        <f>VLOOKUP($B9353,WB.UNEMP.2007,'WB (WDI)'!$AX$2,FALSE)</f>
        <v>6.4099998474121103</v>
      </c>
    </row>
    <row r="9354" spans="1:12" x14ac:dyDescent="0.25">
      <c r="A9354" s="103">
        <v>2007</v>
      </c>
      <c r="B9354" s="104" t="s">
        <v>350</v>
      </c>
      <c r="C9354" s="105" t="s">
        <v>351</v>
      </c>
      <c r="D9354" s="105" t="s">
        <v>337</v>
      </c>
      <c r="E9354" s="87">
        <f t="shared" si="342"/>
        <v>6.3529487390758064</v>
      </c>
      <c r="F9354" s="69">
        <f t="shared" si="342"/>
        <v>6.2546871201775591</v>
      </c>
      <c r="G9354" s="69">
        <f t="shared" si="342"/>
        <v>5.431772177455791</v>
      </c>
      <c r="H9354" s="69">
        <f t="shared" si="342"/>
        <v>8.3360397877158405</v>
      </c>
      <c r="I9354" s="69">
        <f t="shared" si="342"/>
        <v>5.5928765946946717</v>
      </c>
      <c r="J9354" s="70">
        <f t="shared" si="342"/>
        <v>6.1493680153351704</v>
      </c>
      <c r="K9354" s="118">
        <f>VLOOKUP(B9354,WB.GDP.2007,'WB (WDI)'!$AX$2,FALSE)</f>
        <v>23719.810786547299</v>
      </c>
      <c r="L9354" s="112">
        <f>VLOOKUP($B9354,WB.UNEMP.2007,'WB (WDI)'!$AX$2,FALSE)</f>
        <v>6</v>
      </c>
    </row>
    <row r="9355" spans="1:12" x14ac:dyDescent="0.25">
      <c r="A9355" s="103">
        <v>2007</v>
      </c>
      <c r="B9355" s="104" t="s">
        <v>352</v>
      </c>
      <c r="C9355" s="105" t="s">
        <v>353</v>
      </c>
      <c r="D9355" s="105" t="s">
        <v>337</v>
      </c>
      <c r="E9355" s="87">
        <f t="shared" si="342"/>
        <v>7.7506812885794618</v>
      </c>
      <c r="F9355" s="69">
        <f t="shared" si="342"/>
        <v>7.089814409339664</v>
      </c>
      <c r="G9355" s="69">
        <f t="shared" si="342"/>
        <v>6.3966946841956434</v>
      </c>
      <c r="H9355" s="69">
        <f t="shared" si="342"/>
        <v>9.3006842788180393</v>
      </c>
      <c r="I9355" s="69">
        <f t="shared" si="342"/>
        <v>7.9462104946675263</v>
      </c>
      <c r="J9355" s="70">
        <f t="shared" si="342"/>
        <v>8.0200025758764379</v>
      </c>
      <c r="K9355" s="118">
        <f>VLOOKUP(B9355,WB.GDP.2007,'WB (WDI)'!$AX$2,FALSE)</f>
        <v>24204.73471513563</v>
      </c>
      <c r="L9355" s="112">
        <f>VLOOKUP($B9355,WB.UNEMP.2007,'WB (WDI)'!$AX$2,FALSE)</f>
        <v>11.1400003433228</v>
      </c>
    </row>
    <row r="9356" spans="1:12" x14ac:dyDescent="0.25">
      <c r="A9356" s="103">
        <v>2007</v>
      </c>
      <c r="B9356" s="104" t="s">
        <v>354</v>
      </c>
      <c r="C9356" s="105" t="s">
        <v>355</v>
      </c>
      <c r="D9356" s="105" t="s">
        <v>337</v>
      </c>
      <c r="E9356" s="87">
        <f t="shared" si="342"/>
        <v>5.9157316085784863</v>
      </c>
      <c r="F9356" s="69">
        <f t="shared" si="342"/>
        <v>6.8647899078845125</v>
      </c>
      <c r="G9356" s="69">
        <f t="shared" si="342"/>
        <v>5.2813872961621593</v>
      </c>
      <c r="H9356" s="69">
        <f t="shared" si="342"/>
        <v>5.1578430007057294</v>
      </c>
      <c r="I9356" s="69">
        <f t="shared" si="342"/>
        <v>6.03750487121816</v>
      </c>
      <c r="J9356" s="70">
        <f t="shared" si="342"/>
        <v>6.2371329669218705</v>
      </c>
      <c r="K9356" s="118">
        <f>VLOOKUP(B9356,WB.GDP.2007,'WB (WDI)'!$AX$2,FALSE)</f>
        <v>12829.03064807</v>
      </c>
      <c r="L9356" s="112">
        <f>VLOOKUP($B9356,WB.UNEMP.2007,'WB (WDI)'!$AX$2,FALSE)</f>
        <v>6.3499999046325701</v>
      </c>
    </row>
    <row r="9357" spans="1:12" x14ac:dyDescent="0.25">
      <c r="A9357" s="103">
        <v>2007</v>
      </c>
      <c r="B9357" s="104" t="s">
        <v>356</v>
      </c>
      <c r="C9357" s="105" t="s">
        <v>357</v>
      </c>
      <c r="D9357" s="105" t="s">
        <v>337</v>
      </c>
      <c r="E9357" s="87" t="e">
        <f t="shared" si="342"/>
        <v>#N/A</v>
      </c>
      <c r="F9357" s="69" t="e">
        <f t="shared" si="342"/>
        <v>#N/A</v>
      </c>
      <c r="G9357" s="69" t="e">
        <f t="shared" si="342"/>
        <v>#N/A</v>
      </c>
      <c r="H9357" s="69" t="e">
        <f t="shared" si="342"/>
        <v>#N/A</v>
      </c>
      <c r="I9357" s="69" t="e">
        <f t="shared" si="342"/>
        <v>#N/A</v>
      </c>
      <c r="J9357" s="70" t="e">
        <f t="shared" si="342"/>
        <v>#N/A</v>
      </c>
      <c r="K9357" s="118" t="e">
        <f>VLOOKUP(B9357,WB.GDP.2007,'WB (WDI)'!$AX$2,FALSE)</f>
        <v>#N/A</v>
      </c>
      <c r="L9357" s="112" t="e">
        <f>VLOOKUP($B9357,WB.UNEMP.2007,'WB (WDI)'!$AX$2,FALSE)</f>
        <v>#N/A</v>
      </c>
    </row>
    <row r="9358" spans="1:12" x14ac:dyDescent="0.25">
      <c r="A9358" s="103">
        <v>2007</v>
      </c>
      <c r="B9358" s="104" t="s">
        <v>358</v>
      </c>
      <c r="C9358" s="105" t="s">
        <v>359</v>
      </c>
      <c r="D9358" s="105" t="s">
        <v>337</v>
      </c>
      <c r="E9358" s="87">
        <f t="shared" si="342"/>
        <v>8.0071564800222994</v>
      </c>
      <c r="F9358" s="69">
        <f t="shared" si="342"/>
        <v>4.8899187454954438</v>
      </c>
      <c r="G9358" s="69">
        <f t="shared" si="342"/>
        <v>8.4735523165361784</v>
      </c>
      <c r="H9358" s="69">
        <f t="shared" si="342"/>
        <v>9.3603762724586232</v>
      </c>
      <c r="I9358" s="69">
        <f t="shared" si="342"/>
        <v>8.7144797816255508</v>
      </c>
      <c r="J9358" s="70">
        <f t="shared" si="342"/>
        <v>8.5974552839957017</v>
      </c>
      <c r="K9358" s="118">
        <f>VLOOKUP(B9358,WB.GDP.2007,'WB (WDI)'!$AX$2,FALSE)</f>
        <v>53740.086204129453</v>
      </c>
      <c r="L9358" s="112">
        <f>VLOOKUP($B9358,WB.UNEMP.2007,'WB (WDI)'!$AX$2,FALSE)</f>
        <v>3.7999999523162802</v>
      </c>
    </row>
    <row r="9359" spans="1:12" x14ac:dyDescent="0.25">
      <c r="A9359" s="103">
        <v>2007</v>
      </c>
      <c r="B9359" s="104" t="s">
        <v>360</v>
      </c>
      <c r="C9359" s="105" t="s">
        <v>361</v>
      </c>
      <c r="D9359" s="105" t="s">
        <v>337</v>
      </c>
      <c r="E9359" s="87">
        <f t="shared" si="342"/>
        <v>8.0174187765055969</v>
      </c>
      <c r="F9359" s="69">
        <f t="shared" si="342"/>
        <v>7.3206194495178778</v>
      </c>
      <c r="G9359" s="69">
        <f t="shared" si="342"/>
        <v>7.114371253891993</v>
      </c>
      <c r="H9359" s="69">
        <f t="shared" si="342"/>
        <v>9.2009274086227411</v>
      </c>
      <c r="I9359" s="69">
        <f t="shared" si="342"/>
        <v>8.6484833129403853</v>
      </c>
      <c r="J9359" s="70">
        <f t="shared" si="342"/>
        <v>7.8026924575549854</v>
      </c>
      <c r="K9359" s="118">
        <f>VLOOKUP(B9359,WB.GDP.2007,'WB (WDI)'!$AX$2,FALSE)</f>
        <v>31211.08067086375</v>
      </c>
      <c r="L9359" s="112">
        <f>VLOOKUP($B9359,WB.UNEMP.2007,'WB (WDI)'!$AX$2,FALSE)</f>
        <v>4.5900001525878897</v>
      </c>
    </row>
    <row r="9360" spans="1:12" x14ac:dyDescent="0.25">
      <c r="A9360" s="103">
        <v>2007</v>
      </c>
      <c r="B9360" s="104" t="s">
        <v>362</v>
      </c>
      <c r="C9360" s="105" t="s">
        <v>363</v>
      </c>
      <c r="D9360" s="105" t="s">
        <v>337</v>
      </c>
      <c r="E9360" s="87" t="e">
        <f t="shared" ref="E9360:J9369" si="343">IF(ISNUMBER(VLOOKUP($B9360,EFW.2007,3,FALSE))=TRUE,VLOOKUP($B9360,EFW.2007,E$2,FALSE),NA())</f>
        <v>#N/A</v>
      </c>
      <c r="F9360" s="69" t="e">
        <f t="shared" si="343"/>
        <v>#N/A</v>
      </c>
      <c r="G9360" s="69" t="e">
        <f t="shared" si="343"/>
        <v>#N/A</v>
      </c>
      <c r="H9360" s="69" t="e">
        <f t="shared" si="343"/>
        <v>#N/A</v>
      </c>
      <c r="I9360" s="69" t="e">
        <f t="shared" si="343"/>
        <v>#N/A</v>
      </c>
      <c r="J9360" s="70" t="e">
        <f t="shared" si="343"/>
        <v>#N/A</v>
      </c>
      <c r="K9360" s="118" t="e">
        <f>VLOOKUP(B9360,WB.GDP.2007,'WB (WDI)'!$AX$2,FALSE)</f>
        <v>#N/A</v>
      </c>
      <c r="L9360" s="112" t="e">
        <f>VLOOKUP($B9360,WB.UNEMP.2007,'WB (WDI)'!$AX$2,FALSE)</f>
        <v>#N/A</v>
      </c>
    </row>
    <row r="9361" spans="1:12" x14ac:dyDescent="0.25">
      <c r="A9361" s="103">
        <v>2007</v>
      </c>
      <c r="B9361" s="104" t="s">
        <v>364</v>
      </c>
      <c r="C9361" s="105" t="s">
        <v>365</v>
      </c>
      <c r="D9361" s="105" t="s">
        <v>337</v>
      </c>
      <c r="E9361" s="87">
        <f t="shared" si="343"/>
        <v>7.8874870443150682</v>
      </c>
      <c r="F9361" s="69">
        <f t="shared" si="343"/>
        <v>5.615376699896677</v>
      </c>
      <c r="G9361" s="69">
        <f t="shared" si="343"/>
        <v>8.4070829588017641</v>
      </c>
      <c r="H9361" s="69">
        <f t="shared" si="343"/>
        <v>9.5071350712357194</v>
      </c>
      <c r="I9361" s="69">
        <f t="shared" si="343"/>
        <v>8.3394575638904573</v>
      </c>
      <c r="J9361" s="70">
        <f t="shared" si="343"/>
        <v>7.5683829277507257</v>
      </c>
      <c r="K9361" s="118">
        <f>VLOOKUP(B9361,WB.GDP.2007,'WB (WDI)'!$AX$2,FALSE)</f>
        <v>48703.567792217851</v>
      </c>
      <c r="L9361" s="112">
        <f>VLOOKUP($B9361,WB.UNEMP.2007,'WB (WDI)'!$AX$2,FALSE)</f>
        <v>6.8499999046325701</v>
      </c>
    </row>
    <row r="9362" spans="1:12" x14ac:dyDescent="0.25">
      <c r="A9362" s="103">
        <v>2007</v>
      </c>
      <c r="B9362" s="104" t="s">
        <v>366</v>
      </c>
      <c r="C9362" s="105" t="s">
        <v>367</v>
      </c>
      <c r="D9362" s="105" t="s">
        <v>337</v>
      </c>
      <c r="E9362" s="87" t="e">
        <f t="shared" si="343"/>
        <v>#N/A</v>
      </c>
      <c r="F9362" s="69" t="e">
        <f t="shared" si="343"/>
        <v>#N/A</v>
      </c>
      <c r="G9362" s="69" t="e">
        <f t="shared" si="343"/>
        <v>#N/A</v>
      </c>
      <c r="H9362" s="69" t="e">
        <f t="shared" si="343"/>
        <v>#N/A</v>
      </c>
      <c r="I9362" s="69" t="e">
        <f t="shared" si="343"/>
        <v>#N/A</v>
      </c>
      <c r="J9362" s="70" t="e">
        <f t="shared" si="343"/>
        <v>#N/A</v>
      </c>
      <c r="K9362" s="118" t="e">
        <f>VLOOKUP(B9362,WB.GDP.2007,'WB (WDI)'!$AX$2,FALSE)</f>
        <v>#N/A</v>
      </c>
      <c r="L9362" s="112" t="e">
        <f>VLOOKUP($B9362,WB.UNEMP.2007,'WB (WDI)'!$AX$2,FALSE)</f>
        <v>#N/A</v>
      </c>
    </row>
    <row r="9363" spans="1:12" x14ac:dyDescent="0.25">
      <c r="A9363" s="103">
        <v>2007</v>
      </c>
      <c r="B9363" s="104" t="s">
        <v>368</v>
      </c>
      <c r="C9363" s="105" t="s">
        <v>369</v>
      </c>
      <c r="D9363" s="105" t="s">
        <v>337</v>
      </c>
      <c r="E9363" s="87">
        <f t="shared" si="343"/>
        <v>7.8459782840515739</v>
      </c>
      <c r="F9363" s="69">
        <f t="shared" si="343"/>
        <v>7.2480586765763082</v>
      </c>
      <c r="G9363" s="69">
        <f t="shared" si="343"/>
        <v>8.0723466388692238</v>
      </c>
      <c r="H9363" s="69">
        <f t="shared" si="343"/>
        <v>8.1567982005097051</v>
      </c>
      <c r="I9363" s="69">
        <f t="shared" si="343"/>
        <v>7.1712164920834356</v>
      </c>
      <c r="J9363" s="70">
        <f t="shared" si="343"/>
        <v>8.5814714122191962</v>
      </c>
      <c r="K9363" s="118">
        <f>VLOOKUP(B9363,WB.GDP.2007,'WB (WDI)'!$AX$2,FALSE)</f>
        <v>51797.694072792721</v>
      </c>
      <c r="L9363" s="112">
        <f>VLOOKUP($B9363,WB.UNEMP.2007,'WB (WDI)'!$AX$2,FALSE)</f>
        <v>2.25</v>
      </c>
    </row>
    <row r="9364" spans="1:12" x14ac:dyDescent="0.25">
      <c r="A9364" s="103">
        <v>2007</v>
      </c>
      <c r="B9364" s="104" t="s">
        <v>370</v>
      </c>
      <c r="C9364" s="105" t="s">
        <v>371</v>
      </c>
      <c r="D9364" s="105" t="s">
        <v>337</v>
      </c>
      <c r="E9364" s="87">
        <f t="shared" si="343"/>
        <v>8.1666410552012518</v>
      </c>
      <c r="F9364" s="69">
        <f t="shared" si="343"/>
        <v>6.632393522073099</v>
      </c>
      <c r="G9364" s="69">
        <f t="shared" si="343"/>
        <v>7.6571642803145661</v>
      </c>
      <c r="H9364" s="69">
        <f t="shared" si="343"/>
        <v>9.5858130669708572</v>
      </c>
      <c r="I9364" s="69">
        <f t="shared" si="343"/>
        <v>8.9050471702607794</v>
      </c>
      <c r="J9364" s="70">
        <f t="shared" si="343"/>
        <v>8.0527872363869566</v>
      </c>
      <c r="K9364" s="118">
        <f>VLOOKUP(B9364,WB.GDP.2007,'WB (WDI)'!$AX$2,FALSE)</f>
        <v>59507.916836078948</v>
      </c>
      <c r="L9364" s="112">
        <f>VLOOKUP($B9364,WB.UNEMP.2007,'WB (WDI)'!$AX$2,FALSE)</f>
        <v>4.9800000190734899</v>
      </c>
    </row>
    <row r="9365" spans="1:12" x14ac:dyDescent="0.25">
      <c r="A9365" s="103">
        <v>2007</v>
      </c>
      <c r="B9365" s="104" t="s">
        <v>372</v>
      </c>
      <c r="C9365" s="105" t="s">
        <v>373</v>
      </c>
      <c r="D9365" s="105" t="s">
        <v>337</v>
      </c>
      <c r="E9365" s="87" t="e">
        <f t="shared" si="343"/>
        <v>#N/A</v>
      </c>
      <c r="F9365" s="69" t="e">
        <f t="shared" si="343"/>
        <v>#N/A</v>
      </c>
      <c r="G9365" s="69" t="e">
        <f t="shared" si="343"/>
        <v>#N/A</v>
      </c>
      <c r="H9365" s="69" t="e">
        <f t="shared" si="343"/>
        <v>#N/A</v>
      </c>
      <c r="I9365" s="69" t="e">
        <f t="shared" si="343"/>
        <v>#N/A</v>
      </c>
      <c r="J9365" s="70" t="e">
        <f t="shared" si="343"/>
        <v>#N/A</v>
      </c>
      <c r="K9365" s="118" t="e">
        <f>VLOOKUP(B9365,WB.GDP.2007,'WB (WDI)'!$AX$2,FALSE)</f>
        <v>#N/A</v>
      </c>
      <c r="L9365" s="112" t="e">
        <f>VLOOKUP($B9365,WB.UNEMP.2007,'WB (WDI)'!$AX$2,FALSE)</f>
        <v>#N/A</v>
      </c>
    </row>
    <row r="9366" spans="1:12" x14ac:dyDescent="0.25">
      <c r="A9366" s="103">
        <v>2007</v>
      </c>
      <c r="B9366" s="104" t="s">
        <v>374</v>
      </c>
      <c r="C9366" s="105" t="s">
        <v>375</v>
      </c>
      <c r="D9366" s="105" t="s">
        <v>337</v>
      </c>
      <c r="E9366" s="87" t="e">
        <f t="shared" si="343"/>
        <v>#N/A</v>
      </c>
      <c r="F9366" s="69" t="e">
        <f t="shared" si="343"/>
        <v>#N/A</v>
      </c>
      <c r="G9366" s="69" t="e">
        <f t="shared" si="343"/>
        <v>#N/A</v>
      </c>
      <c r="H9366" s="69" t="e">
        <f t="shared" si="343"/>
        <v>#N/A</v>
      </c>
      <c r="I9366" s="69" t="e">
        <f t="shared" si="343"/>
        <v>#N/A</v>
      </c>
      <c r="J9366" s="70" t="e">
        <f t="shared" si="343"/>
        <v>#N/A</v>
      </c>
      <c r="K9366" s="118" t="e">
        <f>VLOOKUP(B9366,WB.GDP.2007,'WB (WDI)'!$AX$2,FALSE)</f>
        <v>#N/A</v>
      </c>
      <c r="L9366" s="112" t="e">
        <f>VLOOKUP($B9366,WB.UNEMP.2007,'WB (WDI)'!$AX$2,FALSE)</f>
        <v>#N/A</v>
      </c>
    </row>
    <row r="9367" spans="1:12" x14ac:dyDescent="0.25">
      <c r="A9367" s="103">
        <v>2007</v>
      </c>
      <c r="B9367" s="104" t="s">
        <v>376</v>
      </c>
      <c r="C9367" s="105" t="s">
        <v>377</v>
      </c>
      <c r="D9367" s="105" t="s">
        <v>337</v>
      </c>
      <c r="E9367" s="87">
        <f t="shared" si="343"/>
        <v>7.940712995192067</v>
      </c>
      <c r="F9367" s="69">
        <f t="shared" si="343"/>
        <v>7.7122894963145256</v>
      </c>
      <c r="G9367" s="69">
        <f t="shared" si="343"/>
        <v>6.8799877333868658</v>
      </c>
      <c r="H9367" s="69">
        <f t="shared" si="343"/>
        <v>8.76578558141793</v>
      </c>
      <c r="I9367" s="69">
        <f t="shared" si="343"/>
        <v>8.4738654244319136</v>
      </c>
      <c r="J9367" s="70">
        <f t="shared" si="343"/>
        <v>7.8716367404090946</v>
      </c>
      <c r="K9367" s="118">
        <f>VLOOKUP(B9367,WB.GDP.2007,'WB (WDI)'!$AX$2,FALSE)</f>
        <v>25375.143075323631</v>
      </c>
      <c r="L9367" s="112">
        <f>VLOOKUP($B9367,WB.UNEMP.2007,'WB (WDI)'!$AX$2,FALSE)</f>
        <v>6.0500001907348597</v>
      </c>
    </row>
    <row r="9368" spans="1:12" x14ac:dyDescent="0.25">
      <c r="A9368" s="103">
        <v>2007</v>
      </c>
      <c r="B9368" s="104" t="s">
        <v>378</v>
      </c>
      <c r="C9368" s="105" t="s">
        <v>379</v>
      </c>
      <c r="D9368" s="105" t="s">
        <v>337</v>
      </c>
      <c r="E9368" s="87">
        <f t="shared" si="343"/>
        <v>7.6708726879682247</v>
      </c>
      <c r="F9368" s="69">
        <f t="shared" si="343"/>
        <v>7.1268036715368597</v>
      </c>
      <c r="G9368" s="69">
        <f t="shared" si="343"/>
        <v>6.9658465470566275</v>
      </c>
      <c r="H9368" s="69">
        <f t="shared" si="343"/>
        <v>8.7969734944897411</v>
      </c>
      <c r="I9368" s="69">
        <f t="shared" si="343"/>
        <v>8.3072228697529411</v>
      </c>
      <c r="J9368" s="70">
        <f t="shared" si="343"/>
        <v>7.157516857004957</v>
      </c>
      <c r="K9368" s="118">
        <f>VLOOKUP(B9368,WB.GDP.2007,'WB (WDI)'!$AX$2,FALSE)</f>
        <v>25917.912868314255</v>
      </c>
      <c r="L9368" s="112">
        <f>VLOOKUP($B9368,WB.UNEMP.2007,'WB (WDI)'!$AX$2,FALSE)</f>
        <v>4.25</v>
      </c>
    </row>
    <row r="9369" spans="1:12" x14ac:dyDescent="0.25">
      <c r="A9369" s="103">
        <v>2007</v>
      </c>
      <c r="B9369" s="104" t="s">
        <v>380</v>
      </c>
      <c r="C9369" s="105" t="s">
        <v>381</v>
      </c>
      <c r="D9369" s="105" t="s">
        <v>337</v>
      </c>
      <c r="E9369" s="87">
        <f t="shared" si="343"/>
        <v>7.7217883612455509</v>
      </c>
      <c r="F9369" s="69">
        <f t="shared" si="343"/>
        <v>5.8951563228464057</v>
      </c>
      <c r="G9369" s="69">
        <f t="shared" si="343"/>
        <v>8.4800217629835846</v>
      </c>
      <c r="H9369" s="69">
        <f t="shared" si="343"/>
        <v>9.2422790383823461</v>
      </c>
      <c r="I9369" s="69">
        <f t="shared" si="343"/>
        <v>7.6676268905623877</v>
      </c>
      <c r="J9369" s="70">
        <f t="shared" si="343"/>
        <v>7.3238577914530305</v>
      </c>
      <c r="K9369" s="118">
        <f>VLOOKUP(B9369,WB.GDP.2007,'WB (WDI)'!$AX$2,FALSE)</f>
        <v>64267.000696052921</v>
      </c>
      <c r="L9369" s="112">
        <f>VLOOKUP($B9369,WB.UNEMP.2007,'WB (WDI)'!$AX$2,FALSE)</f>
        <v>2.4900000095367401</v>
      </c>
    </row>
    <row r="9370" spans="1:12" x14ac:dyDescent="0.25">
      <c r="A9370" s="103">
        <v>2007</v>
      </c>
      <c r="B9370" s="104"/>
      <c r="C9370" s="105" t="s">
        <v>382</v>
      </c>
      <c r="D9370" s="105" t="s">
        <v>337</v>
      </c>
      <c r="E9370" s="87" t="e">
        <f t="shared" ref="E9370:J9379" si="344">IF(ISNUMBER(VLOOKUP($B9370,EFW.2007,3,FALSE))=TRUE,VLOOKUP($B9370,EFW.2007,E$2,FALSE),NA())</f>
        <v>#N/A</v>
      </c>
      <c r="F9370" s="69" t="e">
        <f t="shared" si="344"/>
        <v>#N/A</v>
      </c>
      <c r="G9370" s="69" t="e">
        <f t="shared" si="344"/>
        <v>#N/A</v>
      </c>
      <c r="H9370" s="69" t="e">
        <f t="shared" si="344"/>
        <v>#N/A</v>
      </c>
      <c r="I9370" s="69" t="e">
        <f t="shared" si="344"/>
        <v>#N/A</v>
      </c>
      <c r="J9370" s="70" t="e">
        <f t="shared" si="344"/>
        <v>#N/A</v>
      </c>
      <c r="K9370" s="118" t="e">
        <f>VLOOKUP(B9370,WB.GDP.2007,'WB (WDI)'!$AX$2,FALSE)</f>
        <v>#N/A</v>
      </c>
      <c r="L9370" s="112" t="e">
        <f>VLOOKUP($B9370,WB.UNEMP.2007,'WB (WDI)'!$AX$2,FALSE)</f>
        <v>#N/A</v>
      </c>
    </row>
    <row r="9371" spans="1:12" x14ac:dyDescent="0.25">
      <c r="A9371" s="103">
        <v>2007</v>
      </c>
      <c r="B9371" s="104" t="s">
        <v>383</v>
      </c>
      <c r="C9371" s="105" t="s">
        <v>384</v>
      </c>
      <c r="D9371" s="105" t="s">
        <v>337</v>
      </c>
      <c r="E9371" s="87" t="e">
        <f t="shared" si="344"/>
        <v>#N/A</v>
      </c>
      <c r="F9371" s="69" t="e">
        <f t="shared" si="344"/>
        <v>#N/A</v>
      </c>
      <c r="G9371" s="69" t="e">
        <f t="shared" si="344"/>
        <v>#N/A</v>
      </c>
      <c r="H9371" s="69" t="e">
        <f t="shared" si="344"/>
        <v>#N/A</v>
      </c>
      <c r="I9371" s="69" t="e">
        <f t="shared" si="344"/>
        <v>#N/A</v>
      </c>
      <c r="J9371" s="70" t="e">
        <f t="shared" si="344"/>
        <v>#N/A</v>
      </c>
      <c r="K9371" s="118" t="e">
        <f>VLOOKUP(B9371,WB.GDP.2007,'WB (WDI)'!$AX$2,FALSE)</f>
        <v>#N/A</v>
      </c>
      <c r="L9371" s="112" t="e">
        <f>VLOOKUP($B9371,WB.UNEMP.2007,'WB (WDI)'!$AX$2,FALSE)</f>
        <v>#N/A</v>
      </c>
    </row>
    <row r="9372" spans="1:12" x14ac:dyDescent="0.25">
      <c r="A9372" s="103">
        <v>2007</v>
      </c>
      <c r="B9372" s="104" t="s">
        <v>385</v>
      </c>
      <c r="C9372" s="105" t="s">
        <v>386</v>
      </c>
      <c r="D9372" s="105" t="s">
        <v>337</v>
      </c>
      <c r="E9372" s="87">
        <f t="shared" si="344"/>
        <v>7.6423127319682447</v>
      </c>
      <c r="F9372" s="69">
        <f t="shared" si="344"/>
        <v>4.9011459335626002</v>
      </c>
      <c r="G9372" s="69">
        <f t="shared" si="344"/>
        <v>8.0486779302842084</v>
      </c>
      <c r="H9372" s="69">
        <f t="shared" si="344"/>
        <v>9.4659413372380055</v>
      </c>
      <c r="I9372" s="69">
        <f t="shared" si="344"/>
        <v>8.3824100364716028</v>
      </c>
      <c r="J9372" s="70">
        <f t="shared" si="344"/>
        <v>7.4133884222848039</v>
      </c>
      <c r="K9372" s="118">
        <f>VLOOKUP(B9372,WB.GDP.2007,'WB (WDI)'!$AX$2,FALSE)</f>
        <v>48712.43767558426</v>
      </c>
      <c r="L9372" s="112">
        <f>VLOOKUP($B9372,WB.UNEMP.2007,'WB (WDI)'!$AX$2,FALSE)</f>
        <v>6.1599998474121103</v>
      </c>
    </row>
    <row r="9373" spans="1:12" x14ac:dyDescent="0.25">
      <c r="A9373" s="103">
        <v>2007</v>
      </c>
      <c r="B9373" s="104" t="s">
        <v>387</v>
      </c>
      <c r="C9373" s="105" t="s">
        <v>648</v>
      </c>
      <c r="D9373" s="105" t="s">
        <v>337</v>
      </c>
      <c r="E9373" s="87">
        <f t="shared" si="344"/>
        <v>8.2518239587089255</v>
      </c>
      <c r="F9373" s="69">
        <f t="shared" si="344"/>
        <v>6.9296496294266685</v>
      </c>
      <c r="G9373" s="69">
        <f t="shared" si="344"/>
        <v>7.6959973990919046</v>
      </c>
      <c r="H9373" s="69">
        <f t="shared" si="344"/>
        <v>9.4357054605414348</v>
      </c>
      <c r="I9373" s="69">
        <f t="shared" si="344"/>
        <v>8.8352495919451641</v>
      </c>
      <c r="J9373" s="70">
        <f t="shared" si="344"/>
        <v>8.3625177125394536</v>
      </c>
      <c r="K9373" s="118">
        <f>VLOOKUP(B9373,WB.GDP.2007,'WB (WDI)'!$AX$2,FALSE)</f>
        <v>44304.380582888734</v>
      </c>
      <c r="L9373" s="112">
        <f>VLOOKUP($B9373,WB.UNEMP.2007,'WB (WDI)'!$AX$2,FALSE)</f>
        <v>5.2600002288818404</v>
      </c>
    </row>
    <row r="9374" spans="1:12" x14ac:dyDescent="0.25">
      <c r="A9374" s="103">
        <v>2007</v>
      </c>
      <c r="B9374" s="104" t="s">
        <v>388</v>
      </c>
      <c r="C9374" s="105" t="s">
        <v>389</v>
      </c>
      <c r="D9374" s="105" t="s">
        <v>337</v>
      </c>
      <c r="E9374" s="87">
        <f t="shared" si="344"/>
        <v>7.3106257892186335</v>
      </c>
      <c r="F9374" s="69">
        <f t="shared" si="344"/>
        <v>8.7703133266375097</v>
      </c>
      <c r="G9374" s="69">
        <f t="shared" si="344"/>
        <v>5.3499073351147404</v>
      </c>
      <c r="H9374" s="69">
        <f t="shared" si="344"/>
        <v>9.4244553272209224</v>
      </c>
      <c r="I9374" s="69">
        <f t="shared" si="344"/>
        <v>6.4655500348052035</v>
      </c>
      <c r="J9374" s="70">
        <f t="shared" si="344"/>
        <v>6.5429029223147923</v>
      </c>
      <c r="K9374" s="118">
        <f>VLOOKUP(B9374,WB.GDP.2007,'WB (WDI)'!$AX$2,FALSE)</f>
        <v>9179.7411363537103</v>
      </c>
      <c r="L9374" s="112">
        <f>VLOOKUP($B9374,WB.UNEMP.2007,'WB (WDI)'!$AX$2,FALSE)</f>
        <v>15.9700002670288</v>
      </c>
    </row>
    <row r="9375" spans="1:12" x14ac:dyDescent="0.25">
      <c r="A9375" s="103">
        <v>2007</v>
      </c>
      <c r="B9375" s="104" t="s">
        <v>390</v>
      </c>
      <c r="C9375" s="105" t="s">
        <v>391</v>
      </c>
      <c r="D9375" s="105" t="s">
        <v>337</v>
      </c>
      <c r="E9375" s="87" t="e">
        <f t="shared" si="344"/>
        <v>#N/A</v>
      </c>
      <c r="F9375" s="69" t="e">
        <f t="shared" si="344"/>
        <v>#N/A</v>
      </c>
      <c r="G9375" s="69" t="e">
        <f t="shared" si="344"/>
        <v>#N/A</v>
      </c>
      <c r="H9375" s="69" t="e">
        <f t="shared" si="344"/>
        <v>#N/A</v>
      </c>
      <c r="I9375" s="69" t="e">
        <f t="shared" si="344"/>
        <v>#N/A</v>
      </c>
      <c r="J9375" s="70" t="e">
        <f t="shared" si="344"/>
        <v>#N/A</v>
      </c>
      <c r="K9375" s="118" t="e">
        <f>VLOOKUP(B9375,WB.GDP.2007,'WB (WDI)'!$AX$2,FALSE)</f>
        <v>#N/A</v>
      </c>
      <c r="L9375" s="112" t="e">
        <f>VLOOKUP($B9375,WB.UNEMP.2007,'WB (WDI)'!$AX$2,FALSE)</f>
        <v>#N/A</v>
      </c>
    </row>
    <row r="9376" spans="1:12" x14ac:dyDescent="0.25">
      <c r="A9376" s="103">
        <v>2007</v>
      </c>
      <c r="B9376" s="104" t="s">
        <v>392</v>
      </c>
      <c r="C9376" s="105" t="s">
        <v>393</v>
      </c>
      <c r="D9376" s="105" t="s">
        <v>337</v>
      </c>
      <c r="E9376" s="87">
        <f t="shared" si="344"/>
        <v>6.7644326189023882</v>
      </c>
      <c r="F9376" s="69">
        <f t="shared" si="344"/>
        <v>6.2586254224691107</v>
      </c>
      <c r="G9376" s="69">
        <f t="shared" si="344"/>
        <v>4.8228042821446868</v>
      </c>
      <c r="H9376" s="69">
        <f t="shared" si="344"/>
        <v>8.0003519171602413</v>
      </c>
      <c r="I9376" s="69">
        <f t="shared" si="344"/>
        <v>7.6097962640978078</v>
      </c>
      <c r="J9376" s="70">
        <f t="shared" si="344"/>
        <v>7.1305852086400998</v>
      </c>
      <c r="K9376" s="118">
        <f>VLOOKUP(B9376,WB.GDP.2007,'WB (WDI)'!$AX$2,FALSE)</f>
        <v>10475.161037578293</v>
      </c>
      <c r="L9376" s="112">
        <f>VLOOKUP($B9376,WB.UNEMP.2007,'WB (WDI)'!$AX$2,FALSE)</f>
        <v>28.9799995422363</v>
      </c>
    </row>
    <row r="9377" spans="1:12" x14ac:dyDescent="0.25">
      <c r="A9377" s="103">
        <v>2007</v>
      </c>
      <c r="B9377" s="104" t="s">
        <v>394</v>
      </c>
      <c r="C9377" s="105" t="s">
        <v>395</v>
      </c>
      <c r="D9377" s="105" t="s">
        <v>337</v>
      </c>
      <c r="E9377" s="87">
        <f t="shared" si="344"/>
        <v>6.7192878320396234</v>
      </c>
      <c r="F9377" s="69">
        <f t="shared" si="344"/>
        <v>4.8146335428321478</v>
      </c>
      <c r="G9377" s="69">
        <f t="shared" si="344"/>
        <v>5.824444984729622</v>
      </c>
      <c r="H9377" s="69">
        <f t="shared" si="344"/>
        <v>8.2550951323874386</v>
      </c>
      <c r="I9377" s="69">
        <f t="shared" si="344"/>
        <v>7.6950099393211095</v>
      </c>
      <c r="J9377" s="70">
        <f t="shared" si="344"/>
        <v>7.007255560927792</v>
      </c>
      <c r="K9377" s="118">
        <f>VLOOKUP(B9377,WB.GDP.2007,'WB (WDI)'!$AX$2,FALSE)</f>
        <v>26048.974375483394</v>
      </c>
      <c r="L9377" s="112">
        <f>VLOOKUP($B9377,WB.UNEMP.2007,'WB (WDI)'!$AX$2,FALSE)</f>
        <v>9.9099998474121094</v>
      </c>
    </row>
    <row r="9378" spans="1:12" x14ac:dyDescent="0.25">
      <c r="A9378" s="103">
        <v>2007</v>
      </c>
      <c r="B9378" s="104" t="s">
        <v>396</v>
      </c>
      <c r="C9378" s="105" t="s">
        <v>397</v>
      </c>
      <c r="D9378" s="105" t="s">
        <v>337</v>
      </c>
      <c r="E9378" s="87" t="e">
        <f t="shared" si="344"/>
        <v>#N/A</v>
      </c>
      <c r="F9378" s="69" t="e">
        <f t="shared" si="344"/>
        <v>#N/A</v>
      </c>
      <c r="G9378" s="69" t="e">
        <f t="shared" si="344"/>
        <v>#N/A</v>
      </c>
      <c r="H9378" s="69" t="e">
        <f t="shared" si="344"/>
        <v>#N/A</v>
      </c>
      <c r="I9378" s="69" t="e">
        <f t="shared" si="344"/>
        <v>#N/A</v>
      </c>
      <c r="J9378" s="70" t="e">
        <f t="shared" si="344"/>
        <v>#N/A</v>
      </c>
      <c r="K9378" s="118" t="e">
        <f>VLOOKUP(B9378,WB.GDP.2007,'WB (WDI)'!$AX$2,FALSE)</f>
        <v>#N/A</v>
      </c>
      <c r="L9378" s="112" t="e">
        <f>VLOOKUP($B9378,WB.UNEMP.2007,'WB (WDI)'!$AX$2,FALSE)</f>
        <v>#N/A</v>
      </c>
    </row>
    <row r="9379" spans="1:12" x14ac:dyDescent="0.25">
      <c r="A9379" s="103">
        <v>2007</v>
      </c>
      <c r="B9379" s="104" t="s">
        <v>398</v>
      </c>
      <c r="C9379" s="105" t="s">
        <v>399</v>
      </c>
      <c r="D9379" s="105" t="s">
        <v>337</v>
      </c>
      <c r="E9379" s="87">
        <f t="shared" si="344"/>
        <v>7.4286031099187166</v>
      </c>
      <c r="F9379" s="69">
        <f t="shared" si="344"/>
        <v>6.9362888751209111</v>
      </c>
      <c r="G9379" s="69">
        <f t="shared" si="344"/>
        <v>6.3912151363332237</v>
      </c>
      <c r="H9379" s="69">
        <f t="shared" si="344"/>
        <v>9.6139557743586863</v>
      </c>
      <c r="I9379" s="69">
        <f t="shared" si="344"/>
        <v>8.0065811924173715</v>
      </c>
      <c r="J9379" s="70">
        <f t="shared" si="344"/>
        <v>6.194974571363395</v>
      </c>
      <c r="K9379" s="118">
        <f>VLOOKUP(B9379,WB.GDP.2007,'WB (WDI)'!$AX$2,FALSE)</f>
        <v>38113.002567592201</v>
      </c>
      <c r="L9379" s="112">
        <f>VLOOKUP($B9379,WB.UNEMP.2007,'WB (WDI)'!$AX$2,FALSE)</f>
        <v>8.3999996185302699</v>
      </c>
    </row>
    <row r="9380" spans="1:12" x14ac:dyDescent="0.25">
      <c r="A9380" s="103">
        <v>2007</v>
      </c>
      <c r="B9380" s="104" t="s">
        <v>400</v>
      </c>
      <c r="C9380" s="105" t="s">
        <v>401</v>
      </c>
      <c r="D9380" s="105" t="s">
        <v>337</v>
      </c>
      <c r="E9380" s="87" t="e">
        <f t="shared" ref="E9380:J9389" si="345">IF(ISNUMBER(VLOOKUP($B9380,EFW.2007,3,FALSE))=TRUE,VLOOKUP($B9380,EFW.2007,E$2,FALSE),NA())</f>
        <v>#N/A</v>
      </c>
      <c r="F9380" s="69" t="e">
        <f t="shared" si="345"/>
        <v>#N/A</v>
      </c>
      <c r="G9380" s="69" t="e">
        <f t="shared" si="345"/>
        <v>#N/A</v>
      </c>
      <c r="H9380" s="69" t="e">
        <f t="shared" si="345"/>
        <v>#N/A</v>
      </c>
      <c r="I9380" s="69" t="e">
        <f t="shared" si="345"/>
        <v>#N/A</v>
      </c>
      <c r="J9380" s="70" t="e">
        <f t="shared" si="345"/>
        <v>#N/A</v>
      </c>
      <c r="K9380" s="118" t="e">
        <f>VLOOKUP(B9380,WB.GDP.2007,'WB (WDI)'!$AX$2,FALSE)</f>
        <v>#N/A</v>
      </c>
      <c r="L9380" s="112" t="e">
        <f>VLOOKUP($B9380,WB.UNEMP.2007,'WB (WDI)'!$AX$2,FALSE)</f>
        <v>#N/A</v>
      </c>
    </row>
    <row r="9381" spans="1:12" x14ac:dyDescent="0.25">
      <c r="A9381" s="103">
        <v>2007</v>
      </c>
      <c r="B9381" s="104" t="s">
        <v>402</v>
      </c>
      <c r="C9381" s="105" t="s">
        <v>403</v>
      </c>
      <c r="D9381" s="105" t="s">
        <v>337</v>
      </c>
      <c r="E9381" s="87">
        <f t="shared" si="345"/>
        <v>7.5273584483906095</v>
      </c>
      <c r="F9381" s="69">
        <f t="shared" si="345"/>
        <v>6.5420987251247142</v>
      </c>
      <c r="G9381" s="69">
        <f t="shared" si="345"/>
        <v>6.3797340657605339</v>
      </c>
      <c r="H9381" s="69">
        <f t="shared" si="345"/>
        <v>9.5160302792885698</v>
      </c>
      <c r="I9381" s="69">
        <f t="shared" si="345"/>
        <v>8.2824915392344582</v>
      </c>
      <c r="J9381" s="70">
        <f t="shared" si="345"/>
        <v>6.9164376325447732</v>
      </c>
      <c r="K9381" s="118">
        <f>VLOOKUP(B9381,WB.GDP.2007,'WB (WDI)'!$AX$2,FALSE)</f>
        <v>45501.371821094624</v>
      </c>
      <c r="L9381" s="112">
        <f>VLOOKUP($B9381,WB.UNEMP.2007,'WB (WDI)'!$AX$2,FALSE)</f>
        <v>6.0799999237060502</v>
      </c>
    </row>
    <row r="9382" spans="1:12" x14ac:dyDescent="0.25">
      <c r="A9382" s="103">
        <v>2007</v>
      </c>
      <c r="B9382" s="104" t="s">
        <v>404</v>
      </c>
      <c r="C9382" s="105" t="s">
        <v>405</v>
      </c>
      <c r="D9382" s="105" t="s">
        <v>337</v>
      </c>
      <c r="E9382" s="87">
        <f t="shared" si="345"/>
        <v>7.8013439382383094</v>
      </c>
      <c r="F9382" s="69">
        <f t="shared" si="345"/>
        <v>6.7630734608902907</v>
      </c>
      <c r="G9382" s="69">
        <f t="shared" si="345"/>
        <v>6.728152879824993</v>
      </c>
      <c r="H9382" s="69">
        <f t="shared" si="345"/>
        <v>9.578785766120113</v>
      </c>
      <c r="I9382" s="69">
        <f t="shared" si="345"/>
        <v>8.5107348605006639</v>
      </c>
      <c r="J9382" s="70">
        <f t="shared" si="345"/>
        <v>7.4259727238554865</v>
      </c>
      <c r="K9382" s="118">
        <f>VLOOKUP(B9382,WB.GDP.2007,'WB (WDI)'!$AX$2,FALSE)</f>
        <v>30932.013183937255</v>
      </c>
      <c r="L9382" s="112">
        <f>VLOOKUP($B9382,WB.UNEMP.2007,'WB (WDI)'!$AX$2,FALSE)</f>
        <v>6.4699997901916504</v>
      </c>
    </row>
    <row r="9383" spans="1:12" x14ac:dyDescent="0.25">
      <c r="A9383" s="103">
        <v>2007</v>
      </c>
      <c r="B9383" s="104" t="s">
        <v>406</v>
      </c>
      <c r="C9383" s="105" t="s">
        <v>407</v>
      </c>
      <c r="D9383" s="105" t="s">
        <v>337</v>
      </c>
      <c r="E9383" s="87">
        <f t="shared" si="345"/>
        <v>7.0816884088337968</v>
      </c>
      <c r="F9383" s="69">
        <f t="shared" si="345"/>
        <v>6.9539410209043817</v>
      </c>
      <c r="G9383" s="69">
        <f t="shared" si="345"/>
        <v>5.7381475824591011</v>
      </c>
      <c r="H9383" s="69">
        <f t="shared" si="345"/>
        <v>7.4451741656434844</v>
      </c>
      <c r="I9383" s="69">
        <f t="shared" si="345"/>
        <v>7.9909828774241287</v>
      </c>
      <c r="J9383" s="70">
        <f t="shared" si="345"/>
        <v>7.280196397737889</v>
      </c>
      <c r="K9383" s="118">
        <f>VLOOKUP(B9383,WB.GDP.2007,'WB (WDI)'!$AX$2,FALSE)</f>
        <v>16300.196209037404</v>
      </c>
      <c r="L9383" s="112">
        <f>VLOOKUP($B9383,WB.UNEMP.2007,'WB (WDI)'!$AX$2,FALSE)</f>
        <v>19.399999618530298</v>
      </c>
    </row>
    <row r="9384" spans="1:12" x14ac:dyDescent="0.25">
      <c r="A9384" s="103">
        <v>2007</v>
      </c>
      <c r="B9384" s="104" t="s">
        <v>408</v>
      </c>
      <c r="C9384" s="105" t="s">
        <v>409</v>
      </c>
      <c r="D9384" s="105" t="s">
        <v>337</v>
      </c>
      <c r="E9384" s="87">
        <f t="shared" si="345"/>
        <v>7.0093006949349528</v>
      </c>
      <c r="F9384" s="69">
        <f t="shared" si="345"/>
        <v>7.4211037076145221</v>
      </c>
      <c r="G9384" s="69">
        <f t="shared" si="345"/>
        <v>4.6721090252267867</v>
      </c>
      <c r="H9384" s="69">
        <f t="shared" si="345"/>
        <v>7.9193510514095404</v>
      </c>
      <c r="I9384" s="69">
        <f t="shared" si="345"/>
        <v>7.305723744278513</v>
      </c>
      <c r="J9384" s="70">
        <f t="shared" si="345"/>
        <v>7.7282159461454043</v>
      </c>
      <c r="K9384" s="118">
        <f>VLOOKUP(B9384,WB.GDP.2007,'WB (WDI)'!$AX$2,FALSE)</f>
        <v>12418.787085705408</v>
      </c>
      <c r="L9384" s="112">
        <f>VLOOKUP($B9384,WB.UNEMP.2007,'WB (WDI)'!$AX$2,FALSE)</f>
        <v>34.930000305175803</v>
      </c>
    </row>
    <row r="9385" spans="1:12" x14ac:dyDescent="0.25">
      <c r="A9385" s="103">
        <v>2007</v>
      </c>
      <c r="B9385" s="104" t="s">
        <v>410</v>
      </c>
      <c r="C9385" s="105" t="s">
        <v>411</v>
      </c>
      <c r="D9385" s="105" t="s">
        <v>337</v>
      </c>
      <c r="E9385" s="87">
        <f t="shared" si="345"/>
        <v>7.4711752446555693</v>
      </c>
      <c r="F9385" s="69">
        <f t="shared" si="345"/>
        <v>6.0448136619660149</v>
      </c>
      <c r="G9385" s="69">
        <f t="shared" si="345"/>
        <v>7.0299979818256642</v>
      </c>
      <c r="H9385" s="69">
        <f t="shared" si="345"/>
        <v>9.5617950007108856</v>
      </c>
      <c r="I9385" s="69">
        <f t="shared" si="345"/>
        <v>8.3447075576982037</v>
      </c>
      <c r="J9385" s="70">
        <f t="shared" si="345"/>
        <v>6.3745620210770824</v>
      </c>
      <c r="K9385" s="118">
        <f>VLOOKUP(B9385,WB.GDP.2007,'WB (WDI)'!$AX$2,FALSE)</f>
        <v>32354.530419790775</v>
      </c>
      <c r="L9385" s="112">
        <f>VLOOKUP($B9385,WB.UNEMP.2007,'WB (WDI)'!$AX$2,FALSE)</f>
        <v>7.96000003814697</v>
      </c>
    </row>
    <row r="9386" spans="1:12" x14ac:dyDescent="0.25">
      <c r="A9386" s="103">
        <v>2007</v>
      </c>
      <c r="B9386" s="104" t="s">
        <v>412</v>
      </c>
      <c r="C9386" s="105" t="s">
        <v>413</v>
      </c>
      <c r="D9386" s="105" t="s">
        <v>337</v>
      </c>
      <c r="E9386" s="87" t="e">
        <f t="shared" si="345"/>
        <v>#N/A</v>
      </c>
      <c r="F9386" s="69" t="e">
        <f t="shared" si="345"/>
        <v>#N/A</v>
      </c>
      <c r="G9386" s="69" t="e">
        <f t="shared" si="345"/>
        <v>#N/A</v>
      </c>
      <c r="H9386" s="69" t="e">
        <f t="shared" si="345"/>
        <v>#N/A</v>
      </c>
      <c r="I9386" s="69" t="e">
        <f t="shared" si="345"/>
        <v>#N/A</v>
      </c>
      <c r="J9386" s="70" t="e">
        <f t="shared" si="345"/>
        <v>#N/A</v>
      </c>
      <c r="K9386" s="118">
        <f>VLOOKUP(B9386,WB.GDP.2007,'WB (WDI)'!$AX$2,FALSE)</f>
        <v>88152.578326445422</v>
      </c>
      <c r="L9386" s="112" t="e">
        <f>VLOOKUP($B9386,WB.UNEMP.2007,'WB (WDI)'!$AX$2,FALSE)</f>
        <v>#N/A</v>
      </c>
    </row>
    <row r="9387" spans="1:12" x14ac:dyDescent="0.25">
      <c r="A9387" s="103">
        <v>2007</v>
      </c>
      <c r="B9387" s="104" t="s">
        <v>414</v>
      </c>
      <c r="C9387" s="105" t="s">
        <v>415</v>
      </c>
      <c r="D9387" s="105" t="s">
        <v>337</v>
      </c>
      <c r="E9387" s="87">
        <f t="shared" si="345"/>
        <v>6.8532786712840288</v>
      </c>
      <c r="F9387" s="69">
        <f t="shared" si="345"/>
        <v>7.1732896404658977</v>
      </c>
      <c r="G9387" s="69">
        <f t="shared" si="345"/>
        <v>5.3561985669009413</v>
      </c>
      <c r="H9387" s="69">
        <f t="shared" si="345"/>
        <v>7.3846159152123567</v>
      </c>
      <c r="I9387" s="69">
        <f t="shared" si="345"/>
        <v>7.3579894542249695</v>
      </c>
      <c r="J9387" s="70">
        <f t="shared" si="345"/>
        <v>6.9942997796159796</v>
      </c>
      <c r="K9387" s="118">
        <f>VLOOKUP(B9387,WB.GDP.2007,'WB (WDI)'!$AX$2,FALSE)</f>
        <v>13890.497627082239</v>
      </c>
      <c r="L9387" s="112">
        <f>VLOOKUP($B9387,WB.UNEMP.2007,'WB (WDI)'!$AX$2,FALSE)</f>
        <v>18.059999465942401</v>
      </c>
    </row>
    <row r="9388" spans="1:12" x14ac:dyDescent="0.25">
      <c r="A9388" s="103">
        <v>2007</v>
      </c>
      <c r="B9388" s="104" t="s">
        <v>416</v>
      </c>
      <c r="C9388" s="105" t="s">
        <v>417</v>
      </c>
      <c r="D9388" s="105" t="s">
        <v>337</v>
      </c>
      <c r="E9388" s="87">
        <f t="shared" si="345"/>
        <v>7.2198621722141016</v>
      </c>
      <c r="F9388" s="69">
        <f t="shared" si="345"/>
        <v>5.5593187843970631</v>
      </c>
      <c r="G9388" s="69">
        <f t="shared" si="345"/>
        <v>5.9403553888497207</v>
      </c>
      <c r="H9388" s="69">
        <f t="shared" si="345"/>
        <v>9.2473614931181469</v>
      </c>
      <c r="I9388" s="69">
        <f t="shared" si="345"/>
        <v>8.2921715515356489</v>
      </c>
      <c r="J9388" s="70">
        <f t="shared" si="345"/>
        <v>7.0601036431699304</v>
      </c>
      <c r="K9388" s="118">
        <f>VLOOKUP(B9388,WB.GDP.2007,'WB (WDI)'!$AX$2,FALSE)</f>
        <v>35024.28128864029</v>
      </c>
      <c r="L9388" s="112">
        <f>VLOOKUP($B9388,WB.UNEMP.2007,'WB (WDI)'!$AX$2,FALSE)</f>
        <v>4.8200001716613796</v>
      </c>
    </row>
    <row r="9389" spans="1:12" x14ac:dyDescent="0.25">
      <c r="A9389" s="103">
        <v>2007</v>
      </c>
      <c r="B9389" s="104" t="s">
        <v>418</v>
      </c>
      <c r="C9389" s="105" t="s">
        <v>419</v>
      </c>
      <c r="D9389" s="105" t="s">
        <v>337</v>
      </c>
      <c r="E9389" s="87">
        <f t="shared" si="345"/>
        <v>7.7522263335253978</v>
      </c>
      <c r="F9389" s="69">
        <f t="shared" si="345"/>
        <v>6.8293647149151937</v>
      </c>
      <c r="G9389" s="69">
        <f t="shared" si="345"/>
        <v>7.0427109968559289</v>
      </c>
      <c r="H9389" s="69">
        <f t="shared" si="345"/>
        <v>9.5702363656869611</v>
      </c>
      <c r="I9389" s="69">
        <f t="shared" si="345"/>
        <v>8.0763674606765647</v>
      </c>
      <c r="J9389" s="70">
        <f t="shared" si="345"/>
        <v>7.2424521294923432</v>
      </c>
      <c r="K9389" s="118">
        <f>VLOOKUP(B9389,WB.GDP.2007,'WB (WDI)'!$AX$2,FALSE)</f>
        <v>39647.02121445923</v>
      </c>
      <c r="L9389" s="112">
        <f>VLOOKUP($B9389,WB.UNEMP.2007,'WB (WDI)'!$AX$2,FALSE)</f>
        <v>8.2299995422363299</v>
      </c>
    </row>
    <row r="9390" spans="1:12" x14ac:dyDescent="0.25">
      <c r="A9390" s="103">
        <v>2007</v>
      </c>
      <c r="B9390" s="104" t="s">
        <v>420</v>
      </c>
      <c r="C9390" s="105" t="s">
        <v>421</v>
      </c>
      <c r="D9390" s="105" t="s">
        <v>337</v>
      </c>
      <c r="E9390" s="87">
        <f t="shared" ref="E9390:J9399" si="346">IF(ISNUMBER(VLOOKUP($B9390,EFW.2007,3,FALSE))=TRUE,VLOOKUP($B9390,EFW.2007,E$2,FALSE),NA())</f>
        <v>7.8679914783191194</v>
      </c>
      <c r="F9390" s="69">
        <f t="shared" si="346"/>
        <v>5.6517381794455899</v>
      </c>
      <c r="G9390" s="69">
        <f t="shared" si="346"/>
        <v>8.1532383283849708</v>
      </c>
      <c r="H9390" s="69">
        <f t="shared" si="346"/>
        <v>9.5581888082269604</v>
      </c>
      <c r="I9390" s="69">
        <f t="shared" si="346"/>
        <v>8.3179388980835078</v>
      </c>
      <c r="J9390" s="70">
        <f t="shared" si="346"/>
        <v>7.6588531774545681</v>
      </c>
      <c r="K9390" s="118">
        <f>VLOOKUP(B9390,WB.GDP.2007,'WB (WDI)'!$AX$2,FALSE)</f>
        <v>52657.375580933869</v>
      </c>
      <c r="L9390" s="112">
        <f>VLOOKUP($B9390,WB.UNEMP.2007,'WB (WDI)'!$AX$2,FALSE)</f>
        <v>4.8600001335143999</v>
      </c>
    </row>
    <row r="9391" spans="1:12" x14ac:dyDescent="0.25">
      <c r="A9391" s="103">
        <v>2007</v>
      </c>
      <c r="B9391" s="104" t="s">
        <v>422</v>
      </c>
      <c r="C9391" s="105" t="s">
        <v>423</v>
      </c>
      <c r="D9391" s="105" t="s">
        <v>337</v>
      </c>
      <c r="E9391" s="87">
        <f t="shared" si="346"/>
        <v>7.6001907001733162</v>
      </c>
      <c r="F9391" s="69">
        <f t="shared" si="346"/>
        <v>5.0768962984761119</v>
      </c>
      <c r="G9391" s="69">
        <f t="shared" si="346"/>
        <v>7.0710887342465405</v>
      </c>
      <c r="H9391" s="69">
        <f t="shared" si="346"/>
        <v>9.5751504818834974</v>
      </c>
      <c r="I9391" s="69">
        <f t="shared" si="346"/>
        <v>8.3739408898063346</v>
      </c>
      <c r="J9391" s="70">
        <f t="shared" si="346"/>
        <v>7.9038770964540932</v>
      </c>
      <c r="K9391" s="118">
        <f>VLOOKUP(B9391,WB.GDP.2007,'WB (WDI)'!$AX$2,FALSE)</f>
        <v>48744.61851989654</v>
      </c>
      <c r="L9391" s="112">
        <f>VLOOKUP($B9391,WB.UNEMP.2007,'WB (WDI)'!$AX$2,FALSE)</f>
        <v>7.46000003814697</v>
      </c>
    </row>
    <row r="9392" spans="1:12" x14ac:dyDescent="0.25">
      <c r="A9392" s="103">
        <v>2007</v>
      </c>
      <c r="B9392" s="104" t="s">
        <v>424</v>
      </c>
      <c r="C9392" s="105" t="s">
        <v>425</v>
      </c>
      <c r="D9392" s="105" t="s">
        <v>337</v>
      </c>
      <c r="E9392" s="87">
        <f t="shared" si="346"/>
        <v>7.6717743739593471</v>
      </c>
      <c r="F9392" s="69">
        <f t="shared" si="346"/>
        <v>5.7372801280062689</v>
      </c>
      <c r="G9392" s="69">
        <f t="shared" si="346"/>
        <v>7.268328681666647</v>
      </c>
      <c r="H9392" s="69">
        <f t="shared" si="346"/>
        <v>9.5821754040432445</v>
      </c>
      <c r="I9392" s="69">
        <f t="shared" si="346"/>
        <v>8.4350354909663956</v>
      </c>
      <c r="J9392" s="70">
        <f t="shared" si="346"/>
        <v>7.3360521651141797</v>
      </c>
      <c r="K9392" s="118">
        <f>VLOOKUP(B9392,WB.GDP.2007,'WB (WDI)'!$AX$2,FALSE)</f>
        <v>43264.968342255212</v>
      </c>
      <c r="L9392" s="112">
        <f>VLOOKUP($B9392,WB.UNEMP.2007,'WB (WDI)'!$AX$2,FALSE)</f>
        <v>7.6599998474121103</v>
      </c>
    </row>
    <row r="9393" spans="1:12" x14ac:dyDescent="0.25">
      <c r="A9393" s="103">
        <v>2007</v>
      </c>
      <c r="B9393" s="104" t="s">
        <v>426</v>
      </c>
      <c r="C9393" s="105" t="s">
        <v>427</v>
      </c>
      <c r="D9393" s="105" t="s">
        <v>337</v>
      </c>
      <c r="E9393" s="87">
        <f t="shared" si="346"/>
        <v>7.7625858510920338</v>
      </c>
      <c r="F9393" s="69">
        <f t="shared" si="346"/>
        <v>6.5170806440544684</v>
      </c>
      <c r="G9393" s="69">
        <f t="shared" si="346"/>
        <v>8.1089272044846261</v>
      </c>
      <c r="H9393" s="69">
        <f t="shared" si="346"/>
        <v>9.5042773318803739</v>
      </c>
      <c r="I9393" s="69">
        <f t="shared" si="346"/>
        <v>8.2838920595266234</v>
      </c>
      <c r="J9393" s="70">
        <f t="shared" si="346"/>
        <v>6.398752015514078</v>
      </c>
      <c r="K9393" s="118">
        <f>VLOOKUP(B9393,WB.GDP.2007,'WB (WDI)'!$AX$2,FALSE)</f>
        <v>47181.414766639151</v>
      </c>
      <c r="L9393" s="112">
        <f>VLOOKUP($B9393,WB.UNEMP.2007,'WB (WDI)'!$AX$2,FALSE)</f>
        <v>8.6599998474121094</v>
      </c>
    </row>
    <row r="9394" spans="1:12" x14ac:dyDescent="0.25">
      <c r="A9394" s="103">
        <v>2007</v>
      </c>
      <c r="B9394" s="104" t="s">
        <v>428</v>
      </c>
      <c r="C9394" s="105" t="s">
        <v>429</v>
      </c>
      <c r="D9394" s="105" t="s">
        <v>337</v>
      </c>
      <c r="E9394" s="87" t="e">
        <f t="shared" si="346"/>
        <v>#N/A</v>
      </c>
      <c r="F9394" s="69" t="e">
        <f t="shared" si="346"/>
        <v>#N/A</v>
      </c>
      <c r="G9394" s="69" t="e">
        <f t="shared" si="346"/>
        <v>#N/A</v>
      </c>
      <c r="H9394" s="69" t="e">
        <f t="shared" si="346"/>
        <v>#N/A</v>
      </c>
      <c r="I9394" s="69" t="e">
        <f t="shared" si="346"/>
        <v>#N/A</v>
      </c>
      <c r="J9394" s="70" t="e">
        <f t="shared" si="346"/>
        <v>#N/A</v>
      </c>
      <c r="K9394" s="118" t="e">
        <f>VLOOKUP(B9394,WB.GDP.2007,'WB (WDI)'!$AX$2,FALSE)</f>
        <v>#N/A</v>
      </c>
      <c r="L9394" s="112" t="e">
        <f>VLOOKUP($B9394,WB.UNEMP.2007,'WB (WDI)'!$AX$2,FALSE)</f>
        <v>#N/A</v>
      </c>
    </row>
    <row r="9395" spans="1:12" x14ac:dyDescent="0.25">
      <c r="A9395" s="103">
        <v>2007</v>
      </c>
      <c r="B9395" s="104" t="s">
        <v>430</v>
      </c>
      <c r="C9395" s="105" t="s">
        <v>431</v>
      </c>
      <c r="D9395" s="105" t="s">
        <v>337</v>
      </c>
      <c r="E9395" s="87">
        <f t="shared" si="346"/>
        <v>7.6809775020746969</v>
      </c>
      <c r="F9395" s="69">
        <f t="shared" si="346"/>
        <v>5.6769880866230817</v>
      </c>
      <c r="G9395" s="69">
        <f t="shared" si="346"/>
        <v>7.7103276219309302</v>
      </c>
      <c r="H9395" s="69">
        <f t="shared" si="346"/>
        <v>9.4874023797060758</v>
      </c>
      <c r="I9395" s="69">
        <f t="shared" si="346"/>
        <v>8.0975507114956375</v>
      </c>
      <c r="J9395" s="70">
        <f t="shared" si="346"/>
        <v>7.4326187106177608</v>
      </c>
      <c r="K9395" s="118">
        <f>VLOOKUP(B9395,WB.GDP.2007,'WB (WDI)'!$AX$2,FALSE)</f>
        <v>115256.01669906551</v>
      </c>
      <c r="L9395" s="112">
        <f>VLOOKUP($B9395,WB.UNEMP.2007,'WB (WDI)'!$AX$2,FALSE)</f>
        <v>4.0700001716613796</v>
      </c>
    </row>
    <row r="9396" spans="1:12" x14ac:dyDescent="0.25">
      <c r="A9396" s="103">
        <v>2007</v>
      </c>
      <c r="B9396" s="104" t="s">
        <v>432</v>
      </c>
      <c r="C9396" s="105" t="s">
        <v>433</v>
      </c>
      <c r="D9396" s="105" t="s">
        <v>337</v>
      </c>
      <c r="E9396" s="87" t="e">
        <f t="shared" si="346"/>
        <v>#N/A</v>
      </c>
      <c r="F9396" s="69" t="e">
        <f t="shared" si="346"/>
        <v>#N/A</v>
      </c>
      <c r="G9396" s="69" t="e">
        <f t="shared" si="346"/>
        <v>#N/A</v>
      </c>
      <c r="H9396" s="69" t="e">
        <f t="shared" si="346"/>
        <v>#N/A</v>
      </c>
      <c r="I9396" s="69" t="e">
        <f t="shared" si="346"/>
        <v>#N/A</v>
      </c>
      <c r="J9396" s="70" t="e">
        <f t="shared" si="346"/>
        <v>#N/A</v>
      </c>
      <c r="K9396" s="118" t="e">
        <f>VLOOKUP(B9396,WB.GDP.2007,'WB (WDI)'!$AX$2,FALSE)</f>
        <v>#N/A</v>
      </c>
      <c r="L9396" s="112" t="e">
        <f>VLOOKUP($B9396,WB.UNEMP.2007,'WB (WDI)'!$AX$2,FALSE)</f>
        <v>#N/A</v>
      </c>
    </row>
    <row r="9397" spans="1:12" x14ac:dyDescent="0.25">
      <c r="A9397" s="103">
        <v>2007</v>
      </c>
      <c r="B9397" s="104" t="s">
        <v>434</v>
      </c>
      <c r="C9397" s="105" t="s">
        <v>435</v>
      </c>
      <c r="D9397" s="105" t="s">
        <v>337</v>
      </c>
      <c r="E9397" s="87">
        <f t="shared" si="346"/>
        <v>7.8486363645970512</v>
      </c>
      <c r="F9397" s="69">
        <f t="shared" si="346"/>
        <v>5.0985562972531895</v>
      </c>
      <c r="G9397" s="69">
        <f t="shared" si="346"/>
        <v>7.9829566202706683</v>
      </c>
      <c r="H9397" s="69">
        <f t="shared" si="346"/>
        <v>9.573749088720243</v>
      </c>
      <c r="I9397" s="69">
        <f t="shared" si="346"/>
        <v>8.7956231088319914</v>
      </c>
      <c r="J9397" s="70">
        <f t="shared" si="346"/>
        <v>7.7922967079091663</v>
      </c>
      <c r="K9397" s="118">
        <f>VLOOKUP(B9397,WB.GDP.2007,'WB (WDI)'!$AX$2,FALSE)</f>
        <v>53078.948317997689</v>
      </c>
      <c r="L9397" s="112">
        <f>VLOOKUP($B9397,WB.UNEMP.2007,'WB (WDI)'!$AX$2,FALSE)</f>
        <v>4.1500000953674299</v>
      </c>
    </row>
    <row r="9398" spans="1:12" x14ac:dyDescent="0.25">
      <c r="A9398" s="103">
        <v>2007</v>
      </c>
      <c r="B9398" s="104" t="s">
        <v>436</v>
      </c>
      <c r="C9398" s="105" t="s">
        <v>437</v>
      </c>
      <c r="D9398" s="105" t="s">
        <v>337</v>
      </c>
      <c r="E9398" s="87">
        <f t="shared" si="346"/>
        <v>8.5146981724018538</v>
      </c>
      <c r="F9398" s="69">
        <f t="shared" si="346"/>
        <v>8.3252592584582796</v>
      </c>
      <c r="G9398" s="69">
        <f t="shared" si="346"/>
        <v>8.3959380908492385</v>
      </c>
      <c r="H9398" s="69">
        <f t="shared" si="346"/>
        <v>9.7692921059274713</v>
      </c>
      <c r="I9398" s="69">
        <f t="shared" si="346"/>
        <v>7.5538345250599725</v>
      </c>
      <c r="J9398" s="70">
        <f t="shared" si="346"/>
        <v>8.5291668817142998</v>
      </c>
      <c r="K9398" s="118">
        <f>VLOOKUP(B9398,WB.GDP.2007,'WB (WDI)'!$AX$2,FALSE)</f>
        <v>64722.531131426142</v>
      </c>
      <c r="L9398" s="112">
        <f>VLOOKUP($B9398,WB.UNEMP.2007,'WB (WDI)'!$AX$2,FALSE)</f>
        <v>3.6500000953674299</v>
      </c>
    </row>
    <row r="9399" spans="1:12" x14ac:dyDescent="0.25">
      <c r="A9399" s="103">
        <v>2007</v>
      </c>
      <c r="B9399" s="104" t="s">
        <v>438</v>
      </c>
      <c r="C9399" s="105" t="s">
        <v>439</v>
      </c>
      <c r="D9399" s="105" t="s">
        <v>440</v>
      </c>
      <c r="E9399" s="87">
        <f t="shared" si="346"/>
        <v>8.2100609503106625</v>
      </c>
      <c r="F9399" s="69">
        <f t="shared" si="346"/>
        <v>7.3191030107854669</v>
      </c>
      <c r="G9399" s="69">
        <f t="shared" si="346"/>
        <v>8.0896043174254437</v>
      </c>
      <c r="H9399" s="69">
        <f t="shared" si="346"/>
        <v>9.501963732696538</v>
      </c>
      <c r="I9399" s="69">
        <f t="shared" si="346"/>
        <v>7.4998553227612552</v>
      </c>
      <c r="J9399" s="70">
        <f t="shared" si="346"/>
        <v>8.6397783678846114</v>
      </c>
      <c r="K9399" s="118">
        <f>VLOOKUP(B9399,WB.GDP.2007,'WB (WDI)'!$AX$2,FALSE)</f>
        <v>44265.698668981946</v>
      </c>
      <c r="L9399" s="112">
        <f>VLOOKUP($B9399,WB.UNEMP.2007,'WB (WDI)'!$AX$2,FALSE)</f>
        <v>4.3800001144409197</v>
      </c>
    </row>
    <row r="9400" spans="1:12" x14ac:dyDescent="0.25">
      <c r="A9400" s="103">
        <v>2007</v>
      </c>
      <c r="B9400" s="104" t="s">
        <v>441</v>
      </c>
      <c r="C9400" s="105" t="s">
        <v>442</v>
      </c>
      <c r="D9400" s="105" t="s">
        <v>440</v>
      </c>
      <c r="E9400" s="87" t="e">
        <f t="shared" ref="E9400:J9409" si="347">IF(ISNUMBER(VLOOKUP($B9400,EFW.2007,3,FALSE))=TRUE,VLOOKUP($B9400,EFW.2007,E$2,FALSE),NA())</f>
        <v>#N/A</v>
      </c>
      <c r="F9400" s="69" t="e">
        <f t="shared" si="347"/>
        <v>#N/A</v>
      </c>
      <c r="G9400" s="69" t="e">
        <f t="shared" si="347"/>
        <v>#N/A</v>
      </c>
      <c r="H9400" s="69" t="e">
        <f t="shared" si="347"/>
        <v>#N/A</v>
      </c>
      <c r="I9400" s="69" t="e">
        <f t="shared" si="347"/>
        <v>#N/A</v>
      </c>
      <c r="J9400" s="70" t="e">
        <f t="shared" si="347"/>
        <v>#N/A</v>
      </c>
      <c r="K9400" s="118" t="e">
        <f>VLOOKUP(B9400,WB.GDP.2007,'WB (WDI)'!$AX$2,FALSE)</f>
        <v>#N/A</v>
      </c>
      <c r="L9400" s="112" t="e">
        <f>VLOOKUP($B9400,WB.UNEMP.2007,'WB (WDI)'!$AX$2,FALSE)</f>
        <v>#N/A</v>
      </c>
    </row>
    <row r="9401" spans="1:12" x14ac:dyDescent="0.25">
      <c r="A9401" s="103">
        <v>2007</v>
      </c>
      <c r="B9401" s="104" t="s">
        <v>443</v>
      </c>
      <c r="C9401" s="105" t="s">
        <v>444</v>
      </c>
      <c r="D9401" s="105" t="s">
        <v>440</v>
      </c>
      <c r="E9401" s="87" t="e">
        <f t="shared" si="347"/>
        <v>#N/A</v>
      </c>
      <c r="F9401" s="69" t="e">
        <f t="shared" si="347"/>
        <v>#N/A</v>
      </c>
      <c r="G9401" s="69" t="e">
        <f t="shared" si="347"/>
        <v>#N/A</v>
      </c>
      <c r="H9401" s="69" t="e">
        <f t="shared" si="347"/>
        <v>#N/A</v>
      </c>
      <c r="I9401" s="69" t="e">
        <f t="shared" si="347"/>
        <v>#N/A</v>
      </c>
      <c r="J9401" s="70" t="e">
        <f t="shared" si="347"/>
        <v>#N/A</v>
      </c>
      <c r="K9401" s="118" t="e">
        <f>VLOOKUP(B9401,WB.GDP.2007,'WB (WDI)'!$AX$2,FALSE)</f>
        <v>#N/A</v>
      </c>
      <c r="L9401" s="112" t="e">
        <f>VLOOKUP($B9401,WB.UNEMP.2007,'WB (WDI)'!$AX$2,FALSE)</f>
        <v>#N/A</v>
      </c>
    </row>
    <row r="9402" spans="1:12" x14ac:dyDescent="0.25">
      <c r="A9402" s="103">
        <v>2007</v>
      </c>
      <c r="B9402" s="104" t="s">
        <v>445</v>
      </c>
      <c r="C9402" s="105" t="s">
        <v>446</v>
      </c>
      <c r="D9402" s="105" t="s">
        <v>440</v>
      </c>
      <c r="E9402" s="87" t="e">
        <f t="shared" si="347"/>
        <v>#N/A</v>
      </c>
      <c r="F9402" s="69" t="e">
        <f t="shared" si="347"/>
        <v>#N/A</v>
      </c>
      <c r="G9402" s="69" t="e">
        <f t="shared" si="347"/>
        <v>#N/A</v>
      </c>
      <c r="H9402" s="69" t="e">
        <f t="shared" si="347"/>
        <v>#N/A</v>
      </c>
      <c r="I9402" s="69" t="e">
        <f t="shared" si="347"/>
        <v>#N/A</v>
      </c>
      <c r="J9402" s="70" t="e">
        <f t="shared" si="347"/>
        <v>#N/A</v>
      </c>
      <c r="K9402" s="118" t="e">
        <f>VLOOKUP(B9402,WB.GDP.2007,'WB (WDI)'!$AX$2,FALSE)</f>
        <v>#N/A</v>
      </c>
      <c r="L9402" s="112" t="e">
        <f>VLOOKUP($B9402,WB.UNEMP.2007,'WB (WDI)'!$AX$2,FALSE)</f>
        <v>#N/A</v>
      </c>
    </row>
    <row r="9403" spans="1:12" x14ac:dyDescent="0.25">
      <c r="A9403" s="103">
        <v>2007</v>
      </c>
      <c r="B9403" s="104" t="s">
        <v>447</v>
      </c>
      <c r="C9403" s="105" t="s">
        <v>448</v>
      </c>
      <c r="D9403" s="105" t="s">
        <v>440</v>
      </c>
      <c r="E9403" s="87">
        <f t="shared" si="347"/>
        <v>8.3495291962882447</v>
      </c>
      <c r="F9403" s="69">
        <f t="shared" si="347"/>
        <v>6.3307114217226266</v>
      </c>
      <c r="G9403" s="69">
        <f t="shared" si="347"/>
        <v>8.1284161649411484</v>
      </c>
      <c r="H9403" s="69">
        <f t="shared" si="347"/>
        <v>9.6976845878868652</v>
      </c>
      <c r="I9403" s="69">
        <f t="shared" si="347"/>
        <v>8.8425143763186931</v>
      </c>
      <c r="J9403" s="70">
        <f t="shared" si="347"/>
        <v>8.7483194305718897</v>
      </c>
      <c r="K9403" s="118">
        <f>VLOOKUP(B9403,WB.GDP.2007,'WB (WDI)'!$AX$2,FALSE)</f>
        <v>38757.855271871311</v>
      </c>
      <c r="L9403" s="112">
        <f>VLOOKUP($B9403,WB.UNEMP.2007,'WB (WDI)'!$AX$2,FALSE)</f>
        <v>3.6600000858306898</v>
      </c>
    </row>
    <row r="9404" spans="1:12" x14ac:dyDescent="0.25">
      <c r="A9404" s="103">
        <v>2007</v>
      </c>
      <c r="B9404" s="104" t="s">
        <v>449</v>
      </c>
      <c r="C9404" s="105" t="s">
        <v>450</v>
      </c>
      <c r="D9404" s="105" t="s">
        <v>440</v>
      </c>
      <c r="E9404" s="87" t="e">
        <f t="shared" si="347"/>
        <v>#N/A</v>
      </c>
      <c r="F9404" s="69" t="e">
        <f t="shared" si="347"/>
        <v>#N/A</v>
      </c>
      <c r="G9404" s="69" t="e">
        <f t="shared" si="347"/>
        <v>#N/A</v>
      </c>
      <c r="H9404" s="69" t="e">
        <f t="shared" si="347"/>
        <v>#N/A</v>
      </c>
      <c r="I9404" s="69" t="e">
        <f t="shared" si="347"/>
        <v>#N/A</v>
      </c>
      <c r="J9404" s="70" t="e">
        <f t="shared" si="347"/>
        <v>#N/A</v>
      </c>
      <c r="K9404" s="118" t="e">
        <f>VLOOKUP(B9404,WB.GDP.2007,'WB (WDI)'!$AX$2,FALSE)</f>
        <v>#N/A</v>
      </c>
      <c r="L9404" s="112" t="e">
        <f>VLOOKUP($B9404,WB.UNEMP.2007,'WB (WDI)'!$AX$2,FALSE)</f>
        <v>#N/A</v>
      </c>
    </row>
    <row r="9405" spans="1:12" x14ac:dyDescent="0.25">
      <c r="A9405" s="103">
        <v>2007</v>
      </c>
      <c r="B9405" s="104" t="s">
        <v>451</v>
      </c>
      <c r="C9405" s="105" t="s">
        <v>452</v>
      </c>
      <c r="D9405" s="105" t="s">
        <v>440</v>
      </c>
      <c r="E9405" s="87">
        <f t="shared" si="347"/>
        <v>6.852255004076655</v>
      </c>
      <c r="F9405" s="69">
        <f t="shared" si="347"/>
        <v>7.4013259066667727</v>
      </c>
      <c r="G9405" s="69">
        <f t="shared" si="347"/>
        <v>6.114616203709998</v>
      </c>
      <c r="H9405" s="69">
        <f t="shared" si="347"/>
        <v>6.2282710978463758</v>
      </c>
      <c r="I9405" s="69">
        <f t="shared" si="347"/>
        <v>6.3660335700986117</v>
      </c>
      <c r="J9405" s="70">
        <f t="shared" si="347"/>
        <v>8.1510282420615159</v>
      </c>
      <c r="K9405" s="118">
        <f>VLOOKUP(B9405,WB.GDP.2007,'WB (WDI)'!$AX$2,FALSE)</f>
        <v>10573.553660614656</v>
      </c>
      <c r="L9405" s="112">
        <f>VLOOKUP($B9405,WB.UNEMP.2007,'WB (WDI)'!$AX$2,FALSE)</f>
        <v>3.8699998855590798</v>
      </c>
    </row>
    <row r="9406" spans="1:12" x14ac:dyDescent="0.25">
      <c r="A9406" s="103">
        <v>2007</v>
      </c>
      <c r="B9406" s="104" t="s">
        <v>453</v>
      </c>
      <c r="C9406" s="105" t="s">
        <v>454</v>
      </c>
      <c r="D9406" s="105" t="s">
        <v>440</v>
      </c>
      <c r="E9406" s="87" t="e">
        <f t="shared" si="347"/>
        <v>#N/A</v>
      </c>
      <c r="F9406" s="69" t="e">
        <f t="shared" si="347"/>
        <v>#N/A</v>
      </c>
      <c r="G9406" s="69" t="e">
        <f t="shared" si="347"/>
        <v>#N/A</v>
      </c>
      <c r="H9406" s="69" t="e">
        <f t="shared" si="347"/>
        <v>#N/A</v>
      </c>
      <c r="I9406" s="69" t="e">
        <f t="shared" si="347"/>
        <v>#N/A</v>
      </c>
      <c r="J9406" s="70" t="e">
        <f t="shared" si="347"/>
        <v>#N/A</v>
      </c>
      <c r="K9406" s="118" t="e">
        <f>VLOOKUP(B9406,WB.GDP.2007,'WB (WDI)'!$AX$2,FALSE)</f>
        <v>#N/A</v>
      </c>
      <c r="L9406" s="112">
        <f>VLOOKUP($B9406,WB.UNEMP.2007,'WB (WDI)'!$AX$2,FALSE)</f>
        <v>15.2600002288818</v>
      </c>
    </row>
    <row r="9407" spans="1:12" x14ac:dyDescent="0.25">
      <c r="A9407" s="103">
        <v>2007</v>
      </c>
      <c r="B9407" s="104" t="s">
        <v>455</v>
      </c>
      <c r="C9407" s="105" t="s">
        <v>456</v>
      </c>
      <c r="D9407" s="105" t="s">
        <v>440</v>
      </c>
      <c r="E9407" s="87">
        <f t="shared" si="347"/>
        <v>6.6363442516116038</v>
      </c>
      <c r="F9407" s="69">
        <f t="shared" si="347"/>
        <v>6.1590857673920079</v>
      </c>
      <c r="G9407" s="69">
        <f t="shared" si="347"/>
        <v>5.6296881861584565</v>
      </c>
      <c r="H9407" s="69">
        <f t="shared" si="347"/>
        <v>7.0694014246028418</v>
      </c>
      <c r="I9407" s="69">
        <f t="shared" si="347"/>
        <v>6.7906603181301435</v>
      </c>
      <c r="J9407" s="70">
        <f t="shared" si="347"/>
        <v>7.5328855617745729</v>
      </c>
      <c r="K9407" s="118">
        <f>VLOOKUP(B9407,WB.GDP.2007,'WB (WDI)'!$AX$2,FALSE)</f>
        <v>3121.5973141414638</v>
      </c>
      <c r="L9407" s="112">
        <f>VLOOKUP($B9407,WB.UNEMP.2007,'WB (WDI)'!$AX$2,FALSE)</f>
        <v>2.1099998950958301</v>
      </c>
    </row>
    <row r="9408" spans="1:12" x14ac:dyDescent="0.25">
      <c r="A9408" s="103">
        <v>2007</v>
      </c>
      <c r="B9408" s="104" t="s">
        <v>457</v>
      </c>
      <c r="C9408" s="105" t="s">
        <v>458</v>
      </c>
      <c r="D9408" s="105" t="s">
        <v>440</v>
      </c>
      <c r="E9408" s="87" t="e">
        <f t="shared" si="347"/>
        <v>#N/A</v>
      </c>
      <c r="F9408" s="69" t="e">
        <f t="shared" si="347"/>
        <v>#N/A</v>
      </c>
      <c r="G9408" s="69" t="e">
        <f t="shared" si="347"/>
        <v>#N/A</v>
      </c>
      <c r="H9408" s="69" t="e">
        <f t="shared" si="347"/>
        <v>#N/A</v>
      </c>
      <c r="I9408" s="69" t="e">
        <f t="shared" si="347"/>
        <v>#N/A</v>
      </c>
      <c r="J9408" s="70" t="e">
        <f t="shared" si="347"/>
        <v>#N/A</v>
      </c>
      <c r="K9408" s="118">
        <f>VLOOKUP(B9408,WB.GDP.2007,'WB (WDI)'!$AX$2,FALSE)</f>
        <v>2222.1112366237471</v>
      </c>
      <c r="L9408" s="112">
        <f>VLOOKUP($B9408,WB.UNEMP.2007,'WB (WDI)'!$AX$2,FALSE)</f>
        <v>1.87999999523163</v>
      </c>
    </row>
    <row r="9409" spans="1:12" x14ac:dyDescent="0.25">
      <c r="A9409" s="103">
        <v>2007</v>
      </c>
      <c r="B9409" s="104" t="s">
        <v>459</v>
      </c>
      <c r="C9409" s="105" t="s">
        <v>460</v>
      </c>
      <c r="D9409" s="105" t="s">
        <v>440</v>
      </c>
      <c r="E9409" s="87" t="e">
        <f t="shared" si="347"/>
        <v>#N/A</v>
      </c>
      <c r="F9409" s="69" t="e">
        <f t="shared" si="347"/>
        <v>#N/A</v>
      </c>
      <c r="G9409" s="69" t="e">
        <f t="shared" si="347"/>
        <v>#N/A</v>
      </c>
      <c r="H9409" s="69" t="e">
        <f t="shared" si="347"/>
        <v>#N/A</v>
      </c>
      <c r="I9409" s="69" t="e">
        <f t="shared" si="347"/>
        <v>#N/A</v>
      </c>
      <c r="J9409" s="70" t="e">
        <f t="shared" si="347"/>
        <v>#N/A</v>
      </c>
      <c r="K9409" s="118">
        <f>VLOOKUP(B9409,WB.GDP.2007,'WB (WDI)'!$AX$2,FALSE)</f>
        <v>3119.888964791794</v>
      </c>
      <c r="L9409" s="112">
        <f>VLOOKUP($B9409,WB.UNEMP.2007,'WB (WDI)'!$AX$2,FALSE)</f>
        <v>4.3600001335143999</v>
      </c>
    </row>
    <row r="9410" spans="1:12" x14ac:dyDescent="0.25">
      <c r="A9410" s="103">
        <v>2007</v>
      </c>
      <c r="B9410" s="104" t="s">
        <v>461</v>
      </c>
      <c r="C9410" s="105" t="s">
        <v>462</v>
      </c>
      <c r="D9410" s="105" t="s">
        <v>440</v>
      </c>
      <c r="E9410" s="87" t="e">
        <f t="shared" ref="E9410:J9419" si="348">IF(ISNUMBER(VLOOKUP($B9410,EFW.2007,3,FALSE))=TRUE,VLOOKUP($B9410,EFW.2007,E$2,FALSE),NA())</f>
        <v>#N/A</v>
      </c>
      <c r="F9410" s="69" t="e">
        <f t="shared" si="348"/>
        <v>#N/A</v>
      </c>
      <c r="G9410" s="69" t="e">
        <f t="shared" si="348"/>
        <v>#N/A</v>
      </c>
      <c r="H9410" s="69" t="e">
        <f t="shared" si="348"/>
        <v>#N/A</v>
      </c>
      <c r="I9410" s="69" t="e">
        <f t="shared" si="348"/>
        <v>#N/A</v>
      </c>
      <c r="J9410" s="70" t="e">
        <f t="shared" si="348"/>
        <v>#N/A</v>
      </c>
      <c r="K9410" s="118" t="e">
        <f>VLOOKUP(B9410,WB.GDP.2007,'WB (WDI)'!$AX$2,FALSE)</f>
        <v>#N/A</v>
      </c>
      <c r="L9410" s="112">
        <f>VLOOKUP($B9410,WB.UNEMP.2007,'WB (WDI)'!$AX$2,FALSE)</f>
        <v>8.3000001907348597</v>
      </c>
    </row>
    <row r="9411" spans="1:12" x14ac:dyDescent="0.25">
      <c r="A9411" s="103">
        <v>2007</v>
      </c>
      <c r="B9411" s="104" t="s">
        <v>463</v>
      </c>
      <c r="C9411" s="105" t="s">
        <v>464</v>
      </c>
      <c r="D9411" s="105" t="s">
        <v>440</v>
      </c>
      <c r="E9411" s="87" t="e">
        <f t="shared" si="348"/>
        <v>#N/A</v>
      </c>
      <c r="F9411" s="69" t="e">
        <f t="shared" si="348"/>
        <v>#N/A</v>
      </c>
      <c r="G9411" s="69" t="e">
        <f t="shared" si="348"/>
        <v>#N/A</v>
      </c>
      <c r="H9411" s="69" t="e">
        <f t="shared" si="348"/>
        <v>#N/A</v>
      </c>
      <c r="I9411" s="69" t="e">
        <f t="shared" si="348"/>
        <v>#N/A</v>
      </c>
      <c r="J9411" s="70" t="e">
        <f t="shared" si="348"/>
        <v>#N/A</v>
      </c>
      <c r="K9411" s="118">
        <f>VLOOKUP(B9411,WB.GDP.2007,'WB (WDI)'!$AX$2,FALSE)</f>
        <v>2098.8070432775194</v>
      </c>
      <c r="L9411" s="112" t="e">
        <f>VLOOKUP($B9411,WB.UNEMP.2007,'WB (WDI)'!$AX$2,FALSE)</f>
        <v>#N/A</v>
      </c>
    </row>
    <row r="9412" spans="1:12" x14ac:dyDescent="0.25">
      <c r="A9412" s="103">
        <v>2007</v>
      </c>
      <c r="B9412" s="104" t="s">
        <v>465</v>
      </c>
      <c r="C9412" s="105" t="s">
        <v>466</v>
      </c>
      <c r="D9412" s="105" t="s">
        <v>440</v>
      </c>
      <c r="E9412" s="87" t="e">
        <f t="shared" si="348"/>
        <v>#N/A</v>
      </c>
      <c r="F9412" s="69" t="e">
        <f t="shared" si="348"/>
        <v>#N/A</v>
      </c>
      <c r="G9412" s="69" t="e">
        <f t="shared" si="348"/>
        <v>#N/A</v>
      </c>
      <c r="H9412" s="69" t="e">
        <f t="shared" si="348"/>
        <v>#N/A</v>
      </c>
      <c r="I9412" s="69" t="e">
        <f t="shared" si="348"/>
        <v>#N/A</v>
      </c>
      <c r="J9412" s="70" t="e">
        <f t="shared" si="348"/>
        <v>#N/A</v>
      </c>
      <c r="K9412" s="118">
        <f>VLOOKUP(B9412,WB.GDP.2007,'WB (WDI)'!$AX$2,FALSE)</f>
        <v>3605.4803695190117</v>
      </c>
      <c r="L9412" s="112" t="e">
        <f>VLOOKUP($B9412,WB.UNEMP.2007,'WB (WDI)'!$AX$2,FALSE)</f>
        <v>#N/A</v>
      </c>
    </row>
    <row r="9413" spans="1:12" x14ac:dyDescent="0.25">
      <c r="A9413" s="103">
        <v>2007</v>
      </c>
      <c r="B9413" s="104" t="s">
        <v>467</v>
      </c>
      <c r="C9413" s="105" t="s">
        <v>468</v>
      </c>
      <c r="D9413" s="105" t="s">
        <v>440</v>
      </c>
      <c r="E9413" s="87" t="e">
        <f t="shared" si="348"/>
        <v>#N/A</v>
      </c>
      <c r="F9413" s="69" t="e">
        <f t="shared" si="348"/>
        <v>#N/A</v>
      </c>
      <c r="G9413" s="69" t="e">
        <f t="shared" si="348"/>
        <v>#N/A</v>
      </c>
      <c r="H9413" s="69" t="e">
        <f t="shared" si="348"/>
        <v>#N/A</v>
      </c>
      <c r="I9413" s="69" t="e">
        <f t="shared" si="348"/>
        <v>#N/A</v>
      </c>
      <c r="J9413" s="70" t="e">
        <f t="shared" si="348"/>
        <v>#N/A</v>
      </c>
      <c r="K9413" s="118">
        <f>VLOOKUP(B9413,WB.GDP.2007,'WB (WDI)'!$AX$2,FALSE)</f>
        <v>3577.1623101102191</v>
      </c>
      <c r="L9413" s="112" t="e">
        <f>VLOOKUP($B9413,WB.UNEMP.2007,'WB (WDI)'!$AX$2,FALSE)</f>
        <v>#N/A</v>
      </c>
    </row>
    <row r="9414" spans="1:12" x14ac:dyDescent="0.25">
      <c r="A9414" s="103">
        <v>2007</v>
      </c>
      <c r="B9414" s="104" t="s">
        <v>469</v>
      </c>
      <c r="C9414" s="105" t="s">
        <v>470</v>
      </c>
      <c r="D9414" s="105" t="s">
        <v>440</v>
      </c>
      <c r="E9414" s="87" t="e">
        <f t="shared" si="348"/>
        <v>#N/A</v>
      </c>
      <c r="F9414" s="69" t="e">
        <f t="shared" si="348"/>
        <v>#N/A</v>
      </c>
      <c r="G9414" s="69" t="e">
        <f t="shared" si="348"/>
        <v>#N/A</v>
      </c>
      <c r="H9414" s="69" t="e">
        <f t="shared" si="348"/>
        <v>#N/A</v>
      </c>
      <c r="I9414" s="69" t="e">
        <f t="shared" si="348"/>
        <v>#N/A</v>
      </c>
      <c r="J9414" s="70" t="e">
        <f t="shared" si="348"/>
        <v>#N/A</v>
      </c>
      <c r="K9414" s="118">
        <f>VLOOKUP(B9414,WB.GDP.2007,'WB (WDI)'!$AX$2,FALSE)</f>
        <v>4595.0190363887295</v>
      </c>
      <c r="L9414" s="112" t="e">
        <f>VLOOKUP($B9414,WB.UNEMP.2007,'WB (WDI)'!$AX$2,FALSE)</f>
        <v>#N/A</v>
      </c>
    </row>
    <row r="9415" spans="1:12" x14ac:dyDescent="0.25">
      <c r="A9415" s="103">
        <v>2007</v>
      </c>
      <c r="B9415" s="104" t="s">
        <v>471</v>
      </c>
      <c r="C9415" s="105" t="s">
        <v>472</v>
      </c>
      <c r="D9415" s="105" t="s">
        <v>440</v>
      </c>
      <c r="E9415" s="87" t="e">
        <f t="shared" si="348"/>
        <v>#N/A</v>
      </c>
      <c r="F9415" s="69" t="e">
        <f t="shared" si="348"/>
        <v>#N/A</v>
      </c>
      <c r="G9415" s="69" t="e">
        <f t="shared" si="348"/>
        <v>#N/A</v>
      </c>
      <c r="H9415" s="69" t="e">
        <f t="shared" si="348"/>
        <v>#N/A</v>
      </c>
      <c r="I9415" s="69" t="e">
        <f t="shared" si="348"/>
        <v>#N/A</v>
      </c>
      <c r="J9415" s="70" t="e">
        <f t="shared" si="348"/>
        <v>#N/A</v>
      </c>
      <c r="K9415" s="118" t="e">
        <f>VLOOKUP(B9415,WB.GDP.2007,'WB (WDI)'!$AX$2,FALSE)</f>
        <v>#N/A</v>
      </c>
      <c r="L9415" s="112" t="e">
        <f>VLOOKUP($B9415,WB.UNEMP.2007,'WB (WDI)'!$AX$2,FALSE)</f>
        <v>#N/A</v>
      </c>
    </row>
    <row r="9416" spans="1:12" x14ac:dyDescent="0.25">
      <c r="A9416" s="103">
        <v>2007</v>
      </c>
      <c r="B9416" s="104" t="s">
        <v>473</v>
      </c>
      <c r="C9416" s="105" t="s">
        <v>474</v>
      </c>
      <c r="D9416" s="105" t="s">
        <v>440</v>
      </c>
      <c r="E9416" s="87" t="e">
        <f t="shared" si="348"/>
        <v>#N/A</v>
      </c>
      <c r="F9416" s="69" t="e">
        <f t="shared" si="348"/>
        <v>#N/A</v>
      </c>
      <c r="G9416" s="69" t="e">
        <f t="shared" si="348"/>
        <v>#N/A</v>
      </c>
      <c r="H9416" s="69" t="e">
        <f t="shared" si="348"/>
        <v>#N/A</v>
      </c>
      <c r="I9416" s="69" t="e">
        <f t="shared" si="348"/>
        <v>#N/A</v>
      </c>
      <c r="J9416" s="70" t="e">
        <f t="shared" si="348"/>
        <v>#N/A</v>
      </c>
      <c r="K9416" s="118">
        <f>VLOOKUP(B9416,WB.GDP.2007,'WB (WDI)'!$AX$2,FALSE)</f>
        <v>16017.063185630428</v>
      </c>
      <c r="L9416" s="112" t="e">
        <f>VLOOKUP($B9416,WB.UNEMP.2007,'WB (WDI)'!$AX$2,FALSE)</f>
        <v>#N/A</v>
      </c>
    </row>
    <row r="9417" spans="1:12" x14ac:dyDescent="0.25">
      <c r="A9417" s="103">
        <v>2007</v>
      </c>
      <c r="B9417" s="104" t="s">
        <v>475</v>
      </c>
      <c r="C9417" s="105" t="s">
        <v>476</v>
      </c>
      <c r="D9417" s="105" t="s">
        <v>440</v>
      </c>
      <c r="E9417" s="87" t="e">
        <f t="shared" si="348"/>
        <v>#N/A</v>
      </c>
      <c r="F9417" s="69" t="e">
        <f t="shared" si="348"/>
        <v>#N/A</v>
      </c>
      <c r="G9417" s="69" t="e">
        <f t="shared" si="348"/>
        <v>#N/A</v>
      </c>
      <c r="H9417" s="69" t="e">
        <f t="shared" si="348"/>
        <v>#N/A</v>
      </c>
      <c r="I9417" s="69" t="e">
        <f t="shared" si="348"/>
        <v>#N/A</v>
      </c>
      <c r="J9417" s="70" t="e">
        <f t="shared" si="348"/>
        <v>#N/A</v>
      </c>
      <c r="K9417" s="118" t="e">
        <f>VLOOKUP(B9417,WB.GDP.2007,'WB (WDI)'!$AX$2,FALSE)</f>
        <v>#N/A</v>
      </c>
      <c r="L9417" s="112" t="e">
        <f>VLOOKUP($B9417,WB.UNEMP.2007,'WB (WDI)'!$AX$2,FALSE)</f>
        <v>#N/A</v>
      </c>
    </row>
    <row r="9418" spans="1:12" x14ac:dyDescent="0.25">
      <c r="A9418" s="103">
        <v>2007</v>
      </c>
      <c r="B9418" s="104" t="s">
        <v>477</v>
      </c>
      <c r="C9418" s="105" t="s">
        <v>478</v>
      </c>
      <c r="D9418" s="105" t="s">
        <v>440</v>
      </c>
      <c r="E9418" s="87" t="e">
        <f t="shared" si="348"/>
        <v>#N/A</v>
      </c>
      <c r="F9418" s="69" t="e">
        <f t="shared" si="348"/>
        <v>#N/A</v>
      </c>
      <c r="G9418" s="69" t="e">
        <f t="shared" si="348"/>
        <v>#N/A</v>
      </c>
      <c r="H9418" s="69" t="e">
        <f t="shared" si="348"/>
        <v>#N/A</v>
      </c>
      <c r="I9418" s="69" t="e">
        <f t="shared" si="348"/>
        <v>#N/A</v>
      </c>
      <c r="J9418" s="70" t="e">
        <f t="shared" si="348"/>
        <v>#N/A</v>
      </c>
      <c r="K9418" s="118" t="e">
        <f>VLOOKUP(B9418,WB.GDP.2007,'WB (WDI)'!$AX$2,FALSE)</f>
        <v>#N/A</v>
      </c>
      <c r="L9418" s="112" t="e">
        <f>VLOOKUP($B9418,WB.UNEMP.2007,'WB (WDI)'!$AX$2,FALSE)</f>
        <v>#N/A</v>
      </c>
    </row>
    <row r="9419" spans="1:12" x14ac:dyDescent="0.25">
      <c r="A9419" s="103">
        <v>2007</v>
      </c>
      <c r="B9419" s="104" t="s">
        <v>479</v>
      </c>
      <c r="C9419" s="105" t="s">
        <v>480</v>
      </c>
      <c r="D9419" s="105" t="s">
        <v>440</v>
      </c>
      <c r="E9419" s="87" t="e">
        <f t="shared" si="348"/>
        <v>#N/A</v>
      </c>
      <c r="F9419" s="69" t="e">
        <f t="shared" si="348"/>
        <v>#N/A</v>
      </c>
      <c r="G9419" s="69" t="e">
        <f t="shared" si="348"/>
        <v>#N/A</v>
      </c>
      <c r="H9419" s="69" t="e">
        <f t="shared" si="348"/>
        <v>#N/A</v>
      </c>
      <c r="I9419" s="69" t="e">
        <f t="shared" si="348"/>
        <v>#N/A</v>
      </c>
      <c r="J9419" s="70" t="e">
        <f t="shared" si="348"/>
        <v>#N/A</v>
      </c>
      <c r="K9419" s="118" t="e">
        <f>VLOOKUP(B9419,WB.GDP.2007,'WB (WDI)'!$AX$2,FALSE)</f>
        <v>#N/A</v>
      </c>
      <c r="L9419" s="112" t="e">
        <f>VLOOKUP($B9419,WB.UNEMP.2007,'WB (WDI)'!$AX$2,FALSE)</f>
        <v>#N/A</v>
      </c>
    </row>
    <row r="9420" spans="1:12" x14ac:dyDescent="0.25">
      <c r="A9420" s="103">
        <v>2007</v>
      </c>
      <c r="B9420" s="104" t="s">
        <v>481</v>
      </c>
      <c r="C9420" s="105" t="s">
        <v>482</v>
      </c>
      <c r="D9420" s="105" t="s">
        <v>440</v>
      </c>
      <c r="E9420" s="87" t="e">
        <f t="shared" ref="E9420:J9427" si="349">IF(ISNUMBER(VLOOKUP($B9420,EFW.2007,3,FALSE))=TRUE,VLOOKUP($B9420,EFW.2007,E$2,FALSE),NA())</f>
        <v>#N/A</v>
      </c>
      <c r="F9420" s="69" t="e">
        <f t="shared" si="349"/>
        <v>#N/A</v>
      </c>
      <c r="G9420" s="69" t="e">
        <f t="shared" si="349"/>
        <v>#N/A</v>
      </c>
      <c r="H9420" s="69" t="e">
        <f t="shared" si="349"/>
        <v>#N/A</v>
      </c>
      <c r="I9420" s="69" t="e">
        <f t="shared" si="349"/>
        <v>#N/A</v>
      </c>
      <c r="J9420" s="70" t="e">
        <f t="shared" si="349"/>
        <v>#N/A</v>
      </c>
      <c r="K9420" s="118" t="e">
        <f>VLOOKUP(B9420,WB.GDP.2007,'WB (WDI)'!$AX$2,FALSE)</f>
        <v>#N/A</v>
      </c>
      <c r="L9420" s="112">
        <f>VLOOKUP($B9420,WB.UNEMP.2007,'WB (WDI)'!$AX$2,FALSE)</f>
        <v>11.7399997711182</v>
      </c>
    </row>
    <row r="9421" spans="1:12" x14ac:dyDescent="0.25">
      <c r="A9421" s="103">
        <v>2007</v>
      </c>
      <c r="B9421" s="104" t="s">
        <v>483</v>
      </c>
      <c r="C9421" s="105" t="s">
        <v>484</v>
      </c>
      <c r="D9421" s="105" t="s">
        <v>440</v>
      </c>
      <c r="E9421" s="87" t="e">
        <f t="shared" si="349"/>
        <v>#N/A</v>
      </c>
      <c r="F9421" s="69" t="e">
        <f t="shared" si="349"/>
        <v>#N/A</v>
      </c>
      <c r="G9421" s="69" t="e">
        <f t="shared" si="349"/>
        <v>#N/A</v>
      </c>
      <c r="H9421" s="69" t="e">
        <f t="shared" si="349"/>
        <v>#N/A</v>
      </c>
      <c r="I9421" s="69" t="e">
        <f t="shared" si="349"/>
        <v>#N/A</v>
      </c>
      <c r="J9421" s="70" t="e">
        <f t="shared" si="349"/>
        <v>#N/A</v>
      </c>
      <c r="K9421" s="118" t="e">
        <f>VLOOKUP(B9421,WB.GDP.2007,'WB (WDI)'!$AX$2,FALSE)</f>
        <v>#N/A</v>
      </c>
      <c r="L9421" s="112" t="e">
        <f>VLOOKUP($B9421,WB.UNEMP.2007,'WB (WDI)'!$AX$2,FALSE)</f>
        <v>#N/A</v>
      </c>
    </row>
    <row r="9422" spans="1:12" x14ac:dyDescent="0.25">
      <c r="A9422" s="103">
        <v>2007</v>
      </c>
      <c r="B9422" s="104" t="s">
        <v>485</v>
      </c>
      <c r="C9422" s="105" t="s">
        <v>486</v>
      </c>
      <c r="D9422" s="105" t="s">
        <v>440</v>
      </c>
      <c r="E9422" s="87" t="e">
        <f t="shared" si="349"/>
        <v>#N/A</v>
      </c>
      <c r="F9422" s="69" t="e">
        <f t="shared" si="349"/>
        <v>#N/A</v>
      </c>
      <c r="G9422" s="69" t="e">
        <f t="shared" si="349"/>
        <v>#N/A</v>
      </c>
      <c r="H9422" s="69" t="e">
        <f t="shared" si="349"/>
        <v>#N/A</v>
      </c>
      <c r="I9422" s="69" t="e">
        <f t="shared" si="349"/>
        <v>#N/A</v>
      </c>
      <c r="J9422" s="70" t="e">
        <f t="shared" si="349"/>
        <v>#N/A</v>
      </c>
      <c r="K9422" s="118" t="e">
        <f>VLOOKUP(B9422,WB.GDP.2007,'WB (WDI)'!$AX$2,FALSE)</f>
        <v>#N/A</v>
      </c>
      <c r="L9422" s="112" t="e">
        <f>VLOOKUP($B9422,WB.UNEMP.2007,'WB (WDI)'!$AX$2,FALSE)</f>
        <v>#N/A</v>
      </c>
    </row>
    <row r="9423" spans="1:12" x14ac:dyDescent="0.25">
      <c r="A9423" s="103">
        <v>2007</v>
      </c>
      <c r="B9423" s="104" t="s">
        <v>487</v>
      </c>
      <c r="C9423" s="105" t="s">
        <v>488</v>
      </c>
      <c r="D9423" s="105" t="s">
        <v>440</v>
      </c>
      <c r="E9423" s="87" t="e">
        <f t="shared" si="349"/>
        <v>#N/A</v>
      </c>
      <c r="F9423" s="69" t="e">
        <f t="shared" si="349"/>
        <v>#N/A</v>
      </c>
      <c r="G9423" s="69" t="e">
        <f t="shared" si="349"/>
        <v>#N/A</v>
      </c>
      <c r="H9423" s="69" t="e">
        <f t="shared" si="349"/>
        <v>#N/A</v>
      </c>
      <c r="I9423" s="69" t="e">
        <f t="shared" si="349"/>
        <v>#N/A</v>
      </c>
      <c r="J9423" s="70" t="e">
        <f t="shared" si="349"/>
        <v>#N/A</v>
      </c>
      <c r="K9423" s="118">
        <f>VLOOKUP(B9423,WB.GDP.2007,'WB (WDI)'!$AX$2,FALSE)</f>
        <v>6355.0097500836491</v>
      </c>
      <c r="L9423" s="112">
        <f>VLOOKUP($B9423,WB.UNEMP.2007,'WB (WDI)'!$AX$2,FALSE)</f>
        <v>5.1500000953674299</v>
      </c>
    </row>
    <row r="9424" spans="1:12" x14ac:dyDescent="0.25">
      <c r="A9424" s="103">
        <v>2007</v>
      </c>
      <c r="B9424" s="104" t="s">
        <v>489</v>
      </c>
      <c r="C9424" s="105" t="s">
        <v>490</v>
      </c>
      <c r="D9424" s="105" t="s">
        <v>440</v>
      </c>
      <c r="E9424" s="87" t="e">
        <f t="shared" si="349"/>
        <v>#N/A</v>
      </c>
      <c r="F9424" s="69" t="e">
        <f t="shared" si="349"/>
        <v>#N/A</v>
      </c>
      <c r="G9424" s="69" t="e">
        <f t="shared" si="349"/>
        <v>#N/A</v>
      </c>
      <c r="H9424" s="69" t="e">
        <f t="shared" si="349"/>
        <v>#N/A</v>
      </c>
      <c r="I9424" s="69" t="e">
        <f t="shared" si="349"/>
        <v>#N/A</v>
      </c>
      <c r="J9424" s="70" t="e">
        <f t="shared" si="349"/>
        <v>#N/A</v>
      </c>
      <c r="K9424" s="118" t="e">
        <f>VLOOKUP(B9424,WB.GDP.2007,'WB (WDI)'!$AX$2,FALSE)</f>
        <v>#N/A</v>
      </c>
      <c r="L9424" s="112" t="e">
        <f>VLOOKUP($B9424,WB.UNEMP.2007,'WB (WDI)'!$AX$2,FALSE)</f>
        <v>#N/A</v>
      </c>
    </row>
    <row r="9425" spans="1:12" x14ac:dyDescent="0.25">
      <c r="A9425" s="103">
        <v>2007</v>
      </c>
      <c r="B9425" s="104" t="s">
        <v>491</v>
      </c>
      <c r="C9425" s="105" t="s">
        <v>492</v>
      </c>
      <c r="D9425" s="105" t="s">
        <v>440</v>
      </c>
      <c r="E9425" s="87" t="e">
        <f t="shared" si="349"/>
        <v>#N/A</v>
      </c>
      <c r="F9425" s="69" t="e">
        <f t="shared" si="349"/>
        <v>#N/A</v>
      </c>
      <c r="G9425" s="69" t="e">
        <f t="shared" si="349"/>
        <v>#N/A</v>
      </c>
      <c r="H9425" s="69" t="e">
        <f t="shared" si="349"/>
        <v>#N/A</v>
      </c>
      <c r="I9425" s="69" t="e">
        <f t="shared" si="349"/>
        <v>#N/A</v>
      </c>
      <c r="J9425" s="70" t="e">
        <f t="shared" si="349"/>
        <v>#N/A</v>
      </c>
      <c r="K9425" s="118">
        <f>VLOOKUP(B9425,WB.GDP.2007,'WB (WDI)'!$AX$2,FALSE)</f>
        <v>5236.1833841576808</v>
      </c>
      <c r="L9425" s="112">
        <f>VLOOKUP($B9425,WB.UNEMP.2007,'WB (WDI)'!$AX$2,FALSE)</f>
        <v>1.1900000572204601</v>
      </c>
    </row>
    <row r="9426" spans="1:12" x14ac:dyDescent="0.25">
      <c r="A9426" s="103">
        <v>2007</v>
      </c>
      <c r="B9426" s="104" t="s">
        <v>493</v>
      </c>
      <c r="C9426" s="105" t="s">
        <v>494</v>
      </c>
      <c r="D9426" s="105" t="s">
        <v>440</v>
      </c>
      <c r="E9426" s="87" t="e">
        <f t="shared" si="349"/>
        <v>#N/A</v>
      </c>
      <c r="F9426" s="69" t="e">
        <f t="shared" si="349"/>
        <v>#N/A</v>
      </c>
      <c r="G9426" s="69" t="e">
        <f t="shared" si="349"/>
        <v>#N/A</v>
      </c>
      <c r="H9426" s="69" t="e">
        <f t="shared" si="349"/>
        <v>#N/A</v>
      </c>
      <c r="I9426" s="69" t="e">
        <f t="shared" si="349"/>
        <v>#N/A</v>
      </c>
      <c r="J9426" s="70" t="e">
        <f t="shared" si="349"/>
        <v>#N/A</v>
      </c>
      <c r="K9426" s="118">
        <f>VLOOKUP(B9426,WB.GDP.2007,'WB (WDI)'!$AX$2,FALSE)</f>
        <v>3367.6546746720451</v>
      </c>
      <c r="L9426" s="112" t="e">
        <f>VLOOKUP($B9426,WB.UNEMP.2007,'WB (WDI)'!$AX$2,FALSE)</f>
        <v>#N/A</v>
      </c>
    </row>
    <row r="9427" spans="1:12" ht="15.75" thickBot="1" x14ac:dyDescent="0.3">
      <c r="A9427" s="103">
        <v>2007</v>
      </c>
      <c r="B9427" s="104" t="s">
        <v>495</v>
      </c>
      <c r="C9427" s="105" t="s">
        <v>496</v>
      </c>
      <c r="D9427" s="105" t="s">
        <v>440</v>
      </c>
      <c r="E9427" s="88" t="e">
        <f t="shared" si="349"/>
        <v>#N/A</v>
      </c>
      <c r="F9427" s="56" t="e">
        <f t="shared" si="349"/>
        <v>#N/A</v>
      </c>
      <c r="G9427" s="56" t="e">
        <f t="shared" si="349"/>
        <v>#N/A</v>
      </c>
      <c r="H9427" s="56" t="e">
        <f t="shared" si="349"/>
        <v>#N/A</v>
      </c>
      <c r="I9427" s="56" t="e">
        <f t="shared" si="349"/>
        <v>#N/A</v>
      </c>
      <c r="J9427" s="71" t="e">
        <f t="shared" si="349"/>
        <v>#N/A</v>
      </c>
      <c r="K9427" s="119" t="e">
        <f>VLOOKUP(B9427,WB.GDP.2007,'WB (WDI)'!$AX$2,FALSE)</f>
        <v>#N/A</v>
      </c>
      <c r="L9427" s="113" t="e">
        <f>VLOOKUP($B9427,WB.UNEMP.2007,'WB (WDI)'!$AX$2,FALSE)</f>
        <v>#N/A</v>
      </c>
    </row>
    <row r="9428" spans="1:12" x14ac:dyDescent="0.25">
      <c r="A9428" s="109">
        <v>2008</v>
      </c>
      <c r="B9428" s="110" t="s">
        <v>4</v>
      </c>
      <c r="C9428" s="111" t="s">
        <v>5</v>
      </c>
      <c r="D9428" s="111" t="s">
        <v>6</v>
      </c>
      <c r="E9428" s="86">
        <f t="shared" ref="E9428:J9437" si="350">IF(ISNUMBER(VLOOKUP($B9428,EFW.2008,3,FALSE))=TRUE,VLOOKUP($B9428,EFW.2008,E$2,FALSE),NA())</f>
        <v>5.2519044218341246</v>
      </c>
      <c r="F9428" s="69">
        <f t="shared" si="350"/>
        <v>3.491659267314863</v>
      </c>
      <c r="G9428" s="69">
        <f t="shared" si="350"/>
        <v>4.026462631081837</v>
      </c>
      <c r="H9428" s="69">
        <f t="shared" si="350"/>
        <v>7.6145662191487791</v>
      </c>
      <c r="I9428" s="69">
        <f t="shared" si="350"/>
        <v>5.643748161836653</v>
      </c>
      <c r="J9428" s="70">
        <f t="shared" si="350"/>
        <v>5.4830858297884921</v>
      </c>
      <c r="K9428" s="118">
        <f>VLOOKUP(B9428,WB.GDP.2008,'WB (WDI)'!$AY$2,FALSE)</f>
        <v>10796.901320335044</v>
      </c>
      <c r="L9428" s="112">
        <f>VLOOKUP($B9428,WB.UNEMP.2008,'WB (WDI)'!$AY$2,FALSE)</f>
        <v>11.329999923706101</v>
      </c>
    </row>
    <row r="9429" spans="1:12" x14ac:dyDescent="0.25">
      <c r="A9429" s="103">
        <v>2008</v>
      </c>
      <c r="B9429" s="104" t="s">
        <v>7</v>
      </c>
      <c r="C9429" s="105" t="s">
        <v>8</v>
      </c>
      <c r="D9429" s="105" t="s">
        <v>6</v>
      </c>
      <c r="E9429" s="87">
        <f t="shared" si="350"/>
        <v>6.2411848781436836</v>
      </c>
      <c r="F9429" s="69">
        <f t="shared" si="350"/>
        <v>5.9798698872706693</v>
      </c>
      <c r="G9429" s="69">
        <f t="shared" si="350"/>
        <v>4.7913200268862992</v>
      </c>
      <c r="H9429" s="69">
        <f t="shared" si="350"/>
        <v>8.2554533369042176</v>
      </c>
      <c r="I9429" s="69">
        <f t="shared" si="350"/>
        <v>6.7511796466879916</v>
      </c>
      <c r="J9429" s="70">
        <f t="shared" si="350"/>
        <v>5.4281014929692413</v>
      </c>
      <c r="K9429" s="118">
        <f>VLOOKUP(B9429,WB.GDP.2008,'WB (WDI)'!$AY$2,FALSE)</f>
        <v>9763.5046945709291</v>
      </c>
      <c r="L9429" s="112">
        <f>VLOOKUP($B9429,WB.UNEMP.2008,'WB (WDI)'!$AY$2,FALSE)</f>
        <v>8.5200004577636701</v>
      </c>
    </row>
    <row r="9430" spans="1:12" x14ac:dyDescent="0.25">
      <c r="A9430" s="103">
        <v>2008</v>
      </c>
      <c r="B9430" s="104" t="s">
        <v>9</v>
      </c>
      <c r="C9430" s="105" t="s">
        <v>10</v>
      </c>
      <c r="D9430" s="105" t="s">
        <v>6</v>
      </c>
      <c r="E9430" s="87" t="e">
        <f t="shared" si="350"/>
        <v>#N/A</v>
      </c>
      <c r="F9430" s="69" t="e">
        <f t="shared" si="350"/>
        <v>#N/A</v>
      </c>
      <c r="G9430" s="69" t="e">
        <f t="shared" si="350"/>
        <v>#N/A</v>
      </c>
      <c r="H9430" s="69" t="e">
        <f t="shared" si="350"/>
        <v>#N/A</v>
      </c>
      <c r="I9430" s="69" t="e">
        <f t="shared" si="350"/>
        <v>#N/A</v>
      </c>
      <c r="J9430" s="70" t="e">
        <f t="shared" si="350"/>
        <v>#N/A</v>
      </c>
      <c r="K9430" s="118">
        <f>VLOOKUP(B9430,WB.GDP.2008,'WB (WDI)'!$AY$2,FALSE)</f>
        <v>22129.16453039533</v>
      </c>
      <c r="L9430" s="112">
        <f>VLOOKUP($B9430,WB.UNEMP.2008,'WB (WDI)'!$AY$2,FALSE)</f>
        <v>18.5100002288818</v>
      </c>
    </row>
    <row r="9431" spans="1:12" x14ac:dyDescent="0.25">
      <c r="A9431" s="103">
        <v>2008</v>
      </c>
      <c r="B9431" s="104" t="s">
        <v>11</v>
      </c>
      <c r="C9431" s="105" t="s">
        <v>12</v>
      </c>
      <c r="D9431" s="105" t="s">
        <v>6</v>
      </c>
      <c r="E9431" s="87">
        <f t="shared" si="350"/>
        <v>6.2704165369860316</v>
      </c>
      <c r="F9431" s="69">
        <f t="shared" si="350"/>
        <v>6.8812171699928211</v>
      </c>
      <c r="G9431" s="69">
        <f t="shared" si="350"/>
        <v>5.1448021851320682</v>
      </c>
      <c r="H9431" s="69">
        <f t="shared" si="350"/>
        <v>6.7210350383567885</v>
      </c>
      <c r="I9431" s="69">
        <f t="shared" si="350"/>
        <v>6.1899580198823276</v>
      </c>
      <c r="J9431" s="70">
        <f t="shared" si="350"/>
        <v>6.4150702715661554</v>
      </c>
      <c r="K9431" s="118">
        <f>VLOOKUP(B9431,WB.GDP.2008,'WB (WDI)'!$AY$2,FALSE)</f>
        <v>5955.1745882298601</v>
      </c>
      <c r="L9431" s="112">
        <f>VLOOKUP($B9431,WB.UNEMP.2008,'WB (WDI)'!$AY$2,FALSE)</f>
        <v>9.5699996948242205</v>
      </c>
    </row>
    <row r="9432" spans="1:12" x14ac:dyDescent="0.25">
      <c r="A9432" s="103">
        <v>2008</v>
      </c>
      <c r="B9432" s="104" t="s">
        <v>13</v>
      </c>
      <c r="C9432" s="105" t="s">
        <v>14</v>
      </c>
      <c r="D9432" s="105" t="s">
        <v>6</v>
      </c>
      <c r="E9432" s="87" t="e">
        <f t="shared" si="350"/>
        <v>#N/A</v>
      </c>
      <c r="F9432" s="69" t="e">
        <f t="shared" si="350"/>
        <v>#N/A</v>
      </c>
      <c r="G9432" s="69" t="e">
        <f t="shared" si="350"/>
        <v>#N/A</v>
      </c>
      <c r="H9432" s="69" t="e">
        <f t="shared" si="350"/>
        <v>#N/A</v>
      </c>
      <c r="I9432" s="69" t="e">
        <f t="shared" si="350"/>
        <v>#N/A</v>
      </c>
      <c r="J9432" s="70" t="e">
        <f t="shared" si="350"/>
        <v>#N/A</v>
      </c>
      <c r="K9432" s="118">
        <f>VLOOKUP(B9432,WB.GDP.2008,'WB (WDI)'!$AY$2,FALSE)</f>
        <v>3295.90146934524</v>
      </c>
      <c r="L9432" s="112">
        <f>VLOOKUP($B9432,WB.UNEMP.2008,'WB (WDI)'!$AY$2,FALSE)</f>
        <v>14.800000190734901</v>
      </c>
    </row>
    <row r="9433" spans="1:12" x14ac:dyDescent="0.25">
      <c r="A9433" s="103">
        <v>2008</v>
      </c>
      <c r="B9433" s="104" t="s">
        <v>15</v>
      </c>
      <c r="C9433" s="105" t="s">
        <v>16</v>
      </c>
      <c r="D9433" s="105" t="s">
        <v>6</v>
      </c>
      <c r="E9433" s="87">
        <f t="shared" si="350"/>
        <v>6.3830496688907292</v>
      </c>
      <c r="F9433" s="69">
        <f t="shared" si="350"/>
        <v>6.7499510135276326</v>
      </c>
      <c r="G9433" s="69">
        <f t="shared" si="350"/>
        <v>5.0976818119578926</v>
      </c>
      <c r="H9433" s="69">
        <f t="shared" si="350"/>
        <v>6.7656534038941825</v>
      </c>
      <c r="I9433" s="69">
        <f t="shared" si="350"/>
        <v>6.3829153179170532</v>
      </c>
      <c r="J9433" s="70">
        <f t="shared" si="350"/>
        <v>6.9190467971568799</v>
      </c>
      <c r="K9433" s="118">
        <f>VLOOKUP(B9433,WB.GDP.2008,'WB (WDI)'!$AY$2,FALSE)</f>
        <v>9682.813919082706</v>
      </c>
      <c r="L9433" s="112">
        <f>VLOOKUP($B9433,WB.UNEMP.2008,'WB (WDI)'!$AY$2,FALSE)</f>
        <v>12.439999580383301</v>
      </c>
    </row>
    <row r="9434" spans="1:12" x14ac:dyDescent="0.25">
      <c r="A9434" s="103">
        <v>2008</v>
      </c>
      <c r="B9434" s="104" t="s">
        <v>17</v>
      </c>
      <c r="C9434" s="105" t="s">
        <v>18</v>
      </c>
      <c r="D9434" s="105" t="s">
        <v>6</v>
      </c>
      <c r="E9434" s="87" t="e">
        <f t="shared" si="350"/>
        <v>#N/A</v>
      </c>
      <c r="F9434" s="69" t="e">
        <f t="shared" si="350"/>
        <v>#N/A</v>
      </c>
      <c r="G9434" s="69" t="e">
        <f t="shared" si="350"/>
        <v>#N/A</v>
      </c>
      <c r="H9434" s="69" t="e">
        <f t="shared" si="350"/>
        <v>#N/A</v>
      </c>
      <c r="I9434" s="69" t="e">
        <f t="shared" si="350"/>
        <v>#N/A</v>
      </c>
      <c r="J9434" s="70" t="e">
        <f t="shared" si="350"/>
        <v>#N/A</v>
      </c>
      <c r="K9434" s="118" t="e">
        <f>VLOOKUP(B9434,WB.GDP.2008,'WB (WDI)'!$AY$2,FALSE)</f>
        <v>#N/A</v>
      </c>
      <c r="L9434" s="112" t="e">
        <f>VLOOKUP($B9434,WB.UNEMP.2008,'WB (WDI)'!$AY$2,FALSE)</f>
        <v>#N/A</v>
      </c>
    </row>
    <row r="9435" spans="1:12" x14ac:dyDescent="0.25">
      <c r="A9435" s="103">
        <v>2008</v>
      </c>
      <c r="B9435" s="104" t="s">
        <v>19</v>
      </c>
      <c r="C9435" s="105" t="s">
        <v>20</v>
      </c>
      <c r="D9435" s="105" t="s">
        <v>6</v>
      </c>
      <c r="E9435" s="87">
        <f t="shared" si="350"/>
        <v>4.8945183772274934</v>
      </c>
      <c r="F9435" s="69">
        <f t="shared" si="350"/>
        <v>5.1369021479057864</v>
      </c>
      <c r="G9435" s="69">
        <f t="shared" si="350"/>
        <v>3.6707109950555012</v>
      </c>
      <c r="H9435" s="69">
        <f t="shared" si="350"/>
        <v>5.0328363881389002</v>
      </c>
      <c r="I9435" s="69">
        <f t="shared" si="350"/>
        <v>5.379912043922852</v>
      </c>
      <c r="J9435" s="70">
        <f t="shared" si="350"/>
        <v>5.2522303111144231</v>
      </c>
      <c r="K9435" s="118">
        <f>VLOOKUP(B9435,WB.GDP.2008,'WB (WDI)'!$AY$2,FALSE)</f>
        <v>7864.3753035991331</v>
      </c>
      <c r="L9435" s="112">
        <f>VLOOKUP($B9435,WB.UNEMP.2008,'WB (WDI)'!$AY$2,FALSE)</f>
        <v>3.6300001144409202</v>
      </c>
    </row>
    <row r="9436" spans="1:12" x14ac:dyDescent="0.25">
      <c r="A9436" s="103">
        <v>2008</v>
      </c>
      <c r="B9436" s="104" t="s">
        <v>21</v>
      </c>
      <c r="C9436" s="105" t="s">
        <v>22</v>
      </c>
      <c r="D9436" s="105" t="s">
        <v>6</v>
      </c>
      <c r="E9436" s="87">
        <f t="shared" si="350"/>
        <v>6.0564789696442265</v>
      </c>
      <c r="F9436" s="69">
        <f t="shared" si="350"/>
        <v>7.2704231737442058</v>
      </c>
      <c r="G9436" s="69">
        <f t="shared" si="350"/>
        <v>4.3974125967410318</v>
      </c>
      <c r="H9436" s="69">
        <f t="shared" si="350"/>
        <v>6.1103709199322473</v>
      </c>
      <c r="I9436" s="69">
        <f t="shared" si="350"/>
        <v>5.7566005037788193</v>
      </c>
      <c r="J9436" s="70">
        <f t="shared" si="350"/>
        <v>6.7475876540248274</v>
      </c>
      <c r="K9436" s="118">
        <f>VLOOKUP(B9436,WB.GDP.2008,'WB (WDI)'!$AY$2,FALSE)</f>
        <v>2738.1924956003982</v>
      </c>
      <c r="L9436" s="112">
        <f>VLOOKUP($B9436,WB.UNEMP.2008,'WB (WDI)'!$AY$2,FALSE)</f>
        <v>0.85000002384185802</v>
      </c>
    </row>
    <row r="9437" spans="1:12" x14ac:dyDescent="0.25">
      <c r="A9437" s="103">
        <v>2008</v>
      </c>
      <c r="B9437" s="104" t="s">
        <v>23</v>
      </c>
      <c r="C9437" s="105" t="s">
        <v>24</v>
      </c>
      <c r="D9437" s="105" t="s">
        <v>6</v>
      </c>
      <c r="E9437" s="87">
        <f t="shared" si="350"/>
        <v>6.9476100508533225</v>
      </c>
      <c r="F9437" s="69">
        <f t="shared" si="350"/>
        <v>4.5831270984023389</v>
      </c>
      <c r="G9437" s="69">
        <f t="shared" si="350"/>
        <v>6.6561104417224923</v>
      </c>
      <c r="H9437" s="69">
        <f t="shared" si="350"/>
        <v>8.695810525548179</v>
      </c>
      <c r="I9437" s="69">
        <f t="shared" si="350"/>
        <v>7.3022501027062718</v>
      </c>
      <c r="J9437" s="70">
        <f t="shared" si="350"/>
        <v>7.5007520858873349</v>
      </c>
      <c r="K9437" s="118">
        <f>VLOOKUP(B9437,WB.GDP.2008,'WB (WDI)'!$AY$2,FALSE)</f>
        <v>14615.97946219513</v>
      </c>
      <c r="L9437" s="112">
        <f>VLOOKUP($B9437,WB.UNEMP.2008,'WB (WDI)'!$AY$2,FALSE)</f>
        <v>16.350000381469702</v>
      </c>
    </row>
    <row r="9438" spans="1:12" x14ac:dyDescent="0.25">
      <c r="A9438" s="103">
        <v>2008</v>
      </c>
      <c r="B9438" s="104" t="s">
        <v>25</v>
      </c>
      <c r="C9438" s="105" t="s">
        <v>26</v>
      </c>
      <c r="D9438" s="105" t="s">
        <v>6</v>
      </c>
      <c r="E9438" s="87" t="e">
        <f t="shared" ref="E9438:J9447" si="351">IF(ISNUMBER(VLOOKUP($B9438,EFW.2008,3,FALSE))=TRUE,VLOOKUP($B9438,EFW.2008,E$2,FALSE),NA())</f>
        <v>#N/A</v>
      </c>
      <c r="F9438" s="69" t="e">
        <f t="shared" si="351"/>
        <v>#N/A</v>
      </c>
      <c r="G9438" s="69" t="e">
        <f t="shared" si="351"/>
        <v>#N/A</v>
      </c>
      <c r="H9438" s="69" t="e">
        <f t="shared" si="351"/>
        <v>#N/A</v>
      </c>
      <c r="I9438" s="69" t="e">
        <f t="shared" si="351"/>
        <v>#N/A</v>
      </c>
      <c r="J9438" s="70" t="e">
        <f t="shared" si="351"/>
        <v>#N/A</v>
      </c>
      <c r="K9438" s="118" t="e">
        <f>VLOOKUP(B9438,WB.GDP.2008,'WB (WDI)'!$AY$2,FALSE)</f>
        <v>#N/A</v>
      </c>
      <c r="L9438" s="112" t="e">
        <f>VLOOKUP($B9438,WB.UNEMP.2008,'WB (WDI)'!$AY$2,FALSE)</f>
        <v>#N/A</v>
      </c>
    </row>
    <row r="9439" spans="1:12" x14ac:dyDescent="0.25">
      <c r="A9439" s="103">
        <v>2008</v>
      </c>
      <c r="B9439" s="104" t="s">
        <v>27</v>
      </c>
      <c r="C9439" s="105" t="s">
        <v>28</v>
      </c>
      <c r="D9439" s="105" t="s">
        <v>6</v>
      </c>
      <c r="E9439" s="87">
        <f t="shared" si="351"/>
        <v>5.9765405388675861</v>
      </c>
      <c r="F9439" s="69">
        <f t="shared" si="351"/>
        <v>5.5359798521510371</v>
      </c>
      <c r="G9439" s="69">
        <f t="shared" si="351"/>
        <v>4.4748155261222067</v>
      </c>
      <c r="H9439" s="69">
        <f t="shared" si="351"/>
        <v>6.6389171690696402</v>
      </c>
      <c r="I9439" s="69">
        <f t="shared" si="351"/>
        <v>5.67262305585185</v>
      </c>
      <c r="J9439" s="70">
        <f t="shared" si="351"/>
        <v>7.5603670911431955</v>
      </c>
      <c r="K9439" s="118">
        <f>VLOOKUP(B9439,WB.GDP.2008,'WB (WDI)'!$AY$2,FALSE)</f>
        <v>1632.9485885356114</v>
      </c>
      <c r="L9439" s="112">
        <f>VLOOKUP($B9439,WB.UNEMP.2008,'WB (WDI)'!$AY$2,FALSE)</f>
        <v>3.6199998855590798</v>
      </c>
    </row>
    <row r="9440" spans="1:12" x14ac:dyDescent="0.25">
      <c r="A9440" s="103">
        <v>2008</v>
      </c>
      <c r="B9440" s="104" t="s">
        <v>29</v>
      </c>
      <c r="C9440" s="105" t="s">
        <v>30</v>
      </c>
      <c r="D9440" s="105" t="s">
        <v>6</v>
      </c>
      <c r="E9440" s="87">
        <f t="shared" si="351"/>
        <v>5.0812503829697402</v>
      </c>
      <c r="F9440" s="69">
        <f t="shared" si="351"/>
        <v>4.7341665308769025</v>
      </c>
      <c r="G9440" s="69">
        <f t="shared" si="351"/>
        <v>3.4318863751573514</v>
      </c>
      <c r="H9440" s="69">
        <f t="shared" si="351"/>
        <v>6.0418165111220077</v>
      </c>
      <c r="I9440" s="69">
        <f t="shared" si="351"/>
        <v>4.6115879111926326</v>
      </c>
      <c r="J9440" s="70">
        <f t="shared" si="351"/>
        <v>6.5867945864998072</v>
      </c>
      <c r="K9440" s="118">
        <f>VLOOKUP(B9440,WB.GDP.2008,'WB (WDI)'!$AY$2,FALSE)</f>
        <v>827.79251824144637</v>
      </c>
      <c r="L9440" s="112">
        <f>VLOOKUP($B9440,WB.UNEMP.2008,'WB (WDI)'!$AY$2,FALSE)</f>
        <v>1.62999999523163</v>
      </c>
    </row>
    <row r="9441" spans="1:12" x14ac:dyDescent="0.25">
      <c r="A9441" s="103">
        <v>2008</v>
      </c>
      <c r="B9441" s="104" t="s">
        <v>31</v>
      </c>
      <c r="C9441" s="105" t="s">
        <v>32</v>
      </c>
      <c r="D9441" s="105" t="s">
        <v>6</v>
      </c>
      <c r="E9441" s="87" t="e">
        <f t="shared" si="351"/>
        <v>#N/A</v>
      </c>
      <c r="F9441" s="69" t="e">
        <f t="shared" si="351"/>
        <v>#N/A</v>
      </c>
      <c r="G9441" s="69" t="e">
        <f t="shared" si="351"/>
        <v>#N/A</v>
      </c>
      <c r="H9441" s="69" t="e">
        <f t="shared" si="351"/>
        <v>#N/A</v>
      </c>
      <c r="I9441" s="69" t="e">
        <f t="shared" si="351"/>
        <v>#N/A</v>
      </c>
      <c r="J9441" s="70" t="e">
        <f t="shared" si="351"/>
        <v>#N/A</v>
      </c>
      <c r="K9441" s="118">
        <f>VLOOKUP(B9441,WB.GDP.2008,'WB (WDI)'!$AY$2,FALSE)</f>
        <v>6341.2572321514854</v>
      </c>
      <c r="L9441" s="112">
        <f>VLOOKUP($B9441,WB.UNEMP.2008,'WB (WDI)'!$AY$2,FALSE)</f>
        <v>10.310000419616699</v>
      </c>
    </row>
    <row r="9442" spans="1:12" x14ac:dyDescent="0.25">
      <c r="A9442" s="103">
        <v>2008</v>
      </c>
      <c r="B9442" s="104" t="s">
        <v>33</v>
      </c>
      <c r="C9442" s="105" t="s">
        <v>34</v>
      </c>
      <c r="D9442" s="105" t="s">
        <v>6</v>
      </c>
      <c r="E9442" s="87">
        <f t="shared" si="351"/>
        <v>5.5790968151779179</v>
      </c>
      <c r="F9442" s="69">
        <f t="shared" si="351"/>
        <v>6.2681379762525848</v>
      </c>
      <c r="G9442" s="69">
        <f t="shared" si="351"/>
        <v>3.228419100672431</v>
      </c>
      <c r="H9442" s="69">
        <f t="shared" si="351"/>
        <v>6.7428021422210547</v>
      </c>
      <c r="I9442" s="69">
        <f t="shared" si="351"/>
        <v>5.5753403706238363</v>
      </c>
      <c r="J9442" s="70">
        <f t="shared" si="351"/>
        <v>6.0807844861196791</v>
      </c>
      <c r="K9442" s="118">
        <f>VLOOKUP(B9442,WB.GDP.2008,'WB (WDI)'!$AY$2,FALSE)</f>
        <v>3084.9865014608085</v>
      </c>
      <c r="L9442" s="112">
        <f>VLOOKUP($B9442,WB.UNEMP.2008,'WB (WDI)'!$AY$2,FALSE)</f>
        <v>3.3099999427795401</v>
      </c>
    </row>
    <row r="9443" spans="1:12" x14ac:dyDescent="0.25">
      <c r="A9443" s="103">
        <v>2008</v>
      </c>
      <c r="B9443" s="104" t="s">
        <v>35</v>
      </c>
      <c r="C9443" s="105" t="s">
        <v>36</v>
      </c>
      <c r="D9443" s="105" t="s">
        <v>6</v>
      </c>
      <c r="E9443" s="87">
        <f t="shared" si="351"/>
        <v>5.443410500356471</v>
      </c>
      <c r="F9443" s="69">
        <f t="shared" si="351"/>
        <v>7.0833957266362901</v>
      </c>
      <c r="G9443" s="69">
        <f t="shared" si="351"/>
        <v>3.4064720325722542</v>
      </c>
      <c r="H9443" s="69">
        <f t="shared" si="351"/>
        <v>6.6266632305139428</v>
      </c>
      <c r="I9443" s="69">
        <f t="shared" si="351"/>
        <v>4.6532587858418726</v>
      </c>
      <c r="J9443" s="70">
        <f t="shared" si="351"/>
        <v>5.4472627262180007</v>
      </c>
      <c r="K9443" s="118">
        <f>VLOOKUP(B9443,WB.GDP.2008,'WB (WDI)'!$AY$2,FALSE)</f>
        <v>1085.4407639029585</v>
      </c>
      <c r="L9443" s="112">
        <f>VLOOKUP($B9443,WB.UNEMP.2008,'WB (WDI)'!$AY$2,FALSE)</f>
        <v>4.1199998855590803</v>
      </c>
    </row>
    <row r="9444" spans="1:12" x14ac:dyDescent="0.25">
      <c r="A9444" s="103">
        <v>2008</v>
      </c>
      <c r="B9444" s="104" t="s">
        <v>37</v>
      </c>
      <c r="C9444" s="105" t="s">
        <v>38</v>
      </c>
      <c r="D9444" s="105" t="s">
        <v>6</v>
      </c>
      <c r="E9444" s="87">
        <f t="shared" si="351"/>
        <v>5.2229973515624888</v>
      </c>
      <c r="F9444" s="69">
        <f t="shared" si="351"/>
        <v>6.6676047852541869</v>
      </c>
      <c r="G9444" s="69">
        <f t="shared" si="351"/>
        <v>3.5370391966587307</v>
      </c>
      <c r="H9444" s="69">
        <f t="shared" si="351"/>
        <v>5.9025774702844727</v>
      </c>
      <c r="I9444" s="69">
        <f t="shared" si="351"/>
        <v>4.7148702443902684</v>
      </c>
      <c r="J9444" s="70">
        <f t="shared" si="351"/>
        <v>5.2928950612247876</v>
      </c>
      <c r="K9444" s="118">
        <f>VLOOKUP(B9444,WB.GDP.2008,'WB (WDI)'!$AY$2,FALSE)</f>
        <v>1564.7918299136659</v>
      </c>
      <c r="L9444" s="112">
        <f>VLOOKUP($B9444,WB.UNEMP.2008,'WB (WDI)'!$AY$2,FALSE)</f>
        <v>1.3200000524520901</v>
      </c>
    </row>
    <row r="9445" spans="1:12" x14ac:dyDescent="0.25">
      <c r="A9445" s="103">
        <v>2008</v>
      </c>
      <c r="B9445" s="104" t="s">
        <v>39</v>
      </c>
      <c r="C9445" s="105" t="s">
        <v>40</v>
      </c>
      <c r="D9445" s="105" t="s">
        <v>6</v>
      </c>
      <c r="E9445" s="87" t="e">
        <f t="shared" si="351"/>
        <v>#N/A</v>
      </c>
      <c r="F9445" s="69" t="e">
        <f t="shared" si="351"/>
        <v>#N/A</v>
      </c>
      <c r="G9445" s="69" t="e">
        <f t="shared" si="351"/>
        <v>#N/A</v>
      </c>
      <c r="H9445" s="69" t="e">
        <f t="shared" si="351"/>
        <v>#N/A</v>
      </c>
      <c r="I9445" s="69" t="e">
        <f t="shared" si="351"/>
        <v>#N/A</v>
      </c>
      <c r="J9445" s="70" t="e">
        <f t="shared" si="351"/>
        <v>#N/A</v>
      </c>
      <c r="K9445" s="118">
        <f>VLOOKUP(B9445,WB.GDP.2008,'WB (WDI)'!$AY$2,FALSE)</f>
        <v>2819.6501609211864</v>
      </c>
      <c r="L9445" s="112">
        <f>VLOOKUP($B9445,WB.UNEMP.2008,'WB (WDI)'!$AY$2,FALSE)</f>
        <v>5.5900001525878897</v>
      </c>
    </row>
    <row r="9446" spans="1:12" x14ac:dyDescent="0.25">
      <c r="A9446" s="103">
        <v>2008</v>
      </c>
      <c r="B9446" s="104" t="s">
        <v>41</v>
      </c>
      <c r="C9446" s="105" t="s">
        <v>42</v>
      </c>
      <c r="D9446" s="105" t="s">
        <v>6</v>
      </c>
      <c r="E9446" s="87">
        <f t="shared" si="351"/>
        <v>4.8163123694656873</v>
      </c>
      <c r="F9446" s="69">
        <f t="shared" si="351"/>
        <v>4.4293841768133886</v>
      </c>
      <c r="G9446" s="69">
        <f t="shared" si="351"/>
        <v>3.7004779574902256</v>
      </c>
      <c r="H9446" s="69">
        <f t="shared" si="351"/>
        <v>4.9253875616475131</v>
      </c>
      <c r="I9446" s="69">
        <f t="shared" si="351"/>
        <v>5.0044947878843891</v>
      </c>
      <c r="J9446" s="70">
        <f t="shared" si="351"/>
        <v>6.0218173634929206</v>
      </c>
      <c r="K9446" s="118">
        <f>VLOOKUP(B9446,WB.GDP.2008,'WB (WDI)'!$AY$2,FALSE)</f>
        <v>4528.9184489112276</v>
      </c>
      <c r="L9446" s="112">
        <f>VLOOKUP($B9446,WB.UNEMP.2008,'WB (WDI)'!$AY$2,FALSE)</f>
        <v>16.5200004577637</v>
      </c>
    </row>
    <row r="9447" spans="1:12" x14ac:dyDescent="0.25">
      <c r="A9447" s="103">
        <v>2008</v>
      </c>
      <c r="B9447" s="104" t="s">
        <v>43</v>
      </c>
      <c r="C9447" s="105" t="s">
        <v>44</v>
      </c>
      <c r="D9447" s="105" t="s">
        <v>6</v>
      </c>
      <c r="E9447" s="87">
        <f t="shared" si="351"/>
        <v>5.660876161584997</v>
      </c>
      <c r="F9447" s="69">
        <f t="shared" si="351"/>
        <v>6.821858862374917</v>
      </c>
      <c r="G9447" s="69">
        <f t="shared" si="351"/>
        <v>2.8070117100254834</v>
      </c>
      <c r="H9447" s="69">
        <f t="shared" si="351"/>
        <v>6.3975861254026487</v>
      </c>
      <c r="I9447" s="69">
        <f t="shared" si="351"/>
        <v>5.9461711159424606</v>
      </c>
      <c r="J9447" s="70">
        <f t="shared" si="351"/>
        <v>6.3317529941794746</v>
      </c>
      <c r="K9447" s="118">
        <f>VLOOKUP(B9447,WB.GDP.2008,'WB (WDI)'!$AY$2,FALSE)</f>
        <v>3639.8932956277467</v>
      </c>
      <c r="L9447" s="112">
        <f>VLOOKUP($B9447,WB.UNEMP.2008,'WB (WDI)'!$AY$2,FALSE)</f>
        <v>5.8800001144409197</v>
      </c>
    </row>
    <row r="9448" spans="1:12" x14ac:dyDescent="0.25">
      <c r="A9448" s="103">
        <v>2008</v>
      </c>
      <c r="B9448" s="104" t="s">
        <v>45</v>
      </c>
      <c r="C9448" s="105" t="s">
        <v>46</v>
      </c>
      <c r="D9448" s="105" t="s">
        <v>6</v>
      </c>
      <c r="E9448" s="87">
        <f t="shared" ref="E9448:J9457" si="352">IF(ISNUMBER(VLOOKUP($B9448,EFW.2008,3,FALSE))=TRUE,VLOOKUP($B9448,EFW.2008,E$2,FALSE),NA())</f>
        <v>5.2303054586618716</v>
      </c>
      <c r="F9448" s="69">
        <f t="shared" si="352"/>
        <v>6.6819552866979688</v>
      </c>
      <c r="G9448" s="69">
        <f t="shared" si="352"/>
        <v>2.1886852566860657</v>
      </c>
      <c r="H9448" s="69">
        <f t="shared" si="352"/>
        <v>7.6261110639628074</v>
      </c>
      <c r="I9448" s="69">
        <f t="shared" si="352"/>
        <v>5.2030356520336696</v>
      </c>
      <c r="J9448" s="70">
        <f t="shared" si="352"/>
        <v>4.4517400339288464</v>
      </c>
      <c r="K9448" s="118">
        <f>VLOOKUP(B9448,WB.GDP.2008,'WB (WDI)'!$AY$2,FALSE)</f>
        <v>839.81558640006324</v>
      </c>
      <c r="L9448" s="112">
        <f>VLOOKUP($B9448,WB.UNEMP.2008,'WB (WDI)'!$AY$2,FALSE)</f>
        <v>3.28999996185303</v>
      </c>
    </row>
    <row r="9449" spans="1:12" x14ac:dyDescent="0.25">
      <c r="A9449" s="103">
        <v>2008</v>
      </c>
      <c r="B9449" s="104" t="s">
        <v>47</v>
      </c>
      <c r="C9449" s="105" t="s">
        <v>48</v>
      </c>
      <c r="D9449" s="105" t="s">
        <v>6</v>
      </c>
      <c r="E9449" s="87" t="e">
        <f t="shared" si="352"/>
        <v>#N/A</v>
      </c>
      <c r="F9449" s="69" t="e">
        <f t="shared" si="352"/>
        <v>#N/A</v>
      </c>
      <c r="G9449" s="69" t="e">
        <f t="shared" si="352"/>
        <v>#N/A</v>
      </c>
      <c r="H9449" s="69" t="e">
        <f t="shared" si="352"/>
        <v>#N/A</v>
      </c>
      <c r="I9449" s="69" t="e">
        <f t="shared" si="352"/>
        <v>#N/A</v>
      </c>
      <c r="J9449" s="70" t="e">
        <f t="shared" si="352"/>
        <v>#N/A</v>
      </c>
      <c r="K9449" s="118" t="e">
        <f>VLOOKUP(B9449,WB.GDP.2008,'WB (WDI)'!$AY$2,FALSE)</f>
        <v>#N/A</v>
      </c>
      <c r="L9449" s="112">
        <f>VLOOKUP($B9449,WB.UNEMP.2008,'WB (WDI)'!$AY$2,FALSE)</f>
        <v>11.1000003814697</v>
      </c>
    </row>
    <row r="9450" spans="1:12" x14ac:dyDescent="0.25">
      <c r="A9450" s="103">
        <v>2008</v>
      </c>
      <c r="B9450" s="104" t="s">
        <v>49</v>
      </c>
      <c r="C9450" s="105" t="s">
        <v>50</v>
      </c>
      <c r="D9450" s="105" t="s">
        <v>6</v>
      </c>
      <c r="E9450" s="87" t="e">
        <f t="shared" si="352"/>
        <v>#N/A</v>
      </c>
      <c r="F9450" s="69" t="e">
        <f t="shared" si="352"/>
        <v>#N/A</v>
      </c>
      <c r="G9450" s="69" t="e">
        <f t="shared" si="352"/>
        <v>#N/A</v>
      </c>
      <c r="H9450" s="69" t="e">
        <f t="shared" si="352"/>
        <v>#N/A</v>
      </c>
      <c r="I9450" s="69" t="e">
        <f t="shared" si="352"/>
        <v>#N/A</v>
      </c>
      <c r="J9450" s="70" t="e">
        <f t="shared" si="352"/>
        <v>#N/A</v>
      </c>
      <c r="K9450" s="118">
        <f>VLOOKUP(B9450,WB.GDP.2008,'WB (WDI)'!$AY$2,FALSE)</f>
        <v>41249.438661522567</v>
      </c>
      <c r="L9450" s="112">
        <f>VLOOKUP($B9450,WB.UNEMP.2008,'WB (WDI)'!$AY$2,FALSE)</f>
        <v>8.0600004196166992</v>
      </c>
    </row>
    <row r="9451" spans="1:12" x14ac:dyDescent="0.25">
      <c r="A9451" s="103">
        <v>2008</v>
      </c>
      <c r="B9451" s="104" t="s">
        <v>51</v>
      </c>
      <c r="C9451" s="105" t="s">
        <v>52</v>
      </c>
      <c r="D9451" s="105" t="s">
        <v>6</v>
      </c>
      <c r="E9451" s="87" t="e">
        <f t="shared" si="352"/>
        <v>#N/A</v>
      </c>
      <c r="F9451" s="69" t="e">
        <f t="shared" si="352"/>
        <v>#N/A</v>
      </c>
      <c r="G9451" s="69" t="e">
        <f t="shared" si="352"/>
        <v>#N/A</v>
      </c>
      <c r="H9451" s="69" t="e">
        <f t="shared" si="352"/>
        <v>#N/A</v>
      </c>
      <c r="I9451" s="69" t="e">
        <f t="shared" si="352"/>
        <v>#N/A</v>
      </c>
      <c r="J9451" s="70" t="e">
        <f t="shared" si="352"/>
        <v>#N/A</v>
      </c>
      <c r="K9451" s="118" t="e">
        <f>VLOOKUP(B9451,WB.GDP.2008,'WB (WDI)'!$AY$2,FALSE)</f>
        <v>#N/A</v>
      </c>
      <c r="L9451" s="112">
        <f>VLOOKUP($B9451,WB.UNEMP.2008,'WB (WDI)'!$AY$2,FALSE)</f>
        <v>6.4400000572204599</v>
      </c>
    </row>
    <row r="9452" spans="1:12" x14ac:dyDescent="0.25">
      <c r="A9452" s="103">
        <v>2008</v>
      </c>
      <c r="B9452" s="104" t="s">
        <v>53</v>
      </c>
      <c r="C9452" s="105" t="s">
        <v>54</v>
      </c>
      <c r="D9452" s="105" t="s">
        <v>6</v>
      </c>
      <c r="E9452" s="87" t="e">
        <f t="shared" si="352"/>
        <v>#N/A</v>
      </c>
      <c r="F9452" s="69" t="e">
        <f t="shared" si="352"/>
        <v>#N/A</v>
      </c>
      <c r="G9452" s="69" t="e">
        <f t="shared" si="352"/>
        <v>#N/A</v>
      </c>
      <c r="H9452" s="69" t="e">
        <f t="shared" si="352"/>
        <v>#N/A</v>
      </c>
      <c r="I9452" s="69" t="e">
        <f t="shared" si="352"/>
        <v>#N/A</v>
      </c>
      <c r="J9452" s="70" t="e">
        <f t="shared" si="352"/>
        <v>#N/A</v>
      </c>
      <c r="K9452" s="118">
        <f>VLOOKUP(B9452,WB.GDP.2008,'WB (WDI)'!$AY$2,FALSE)</f>
        <v>7176.2339737892662</v>
      </c>
      <c r="L9452" s="112">
        <f>VLOOKUP($B9452,WB.UNEMP.2008,'WB (WDI)'!$AY$2,FALSE)</f>
        <v>27.450000762939499</v>
      </c>
    </row>
    <row r="9453" spans="1:12" x14ac:dyDescent="0.25">
      <c r="A9453" s="103">
        <v>2008</v>
      </c>
      <c r="B9453" s="104" t="s">
        <v>55</v>
      </c>
      <c r="C9453" s="105" t="s">
        <v>56</v>
      </c>
      <c r="D9453" s="105" t="s">
        <v>6</v>
      </c>
      <c r="E9453" s="87">
        <f t="shared" si="352"/>
        <v>5.0413850778669831</v>
      </c>
      <c r="F9453" s="69">
        <f t="shared" si="352"/>
        <v>5.5625208402809907</v>
      </c>
      <c r="G9453" s="69">
        <f t="shared" si="352"/>
        <v>4.6833930386650051</v>
      </c>
      <c r="H9453" s="69">
        <f t="shared" si="352"/>
        <v>3.871673948513132</v>
      </c>
      <c r="I9453" s="69">
        <f t="shared" si="352"/>
        <v>5.0241650422786579</v>
      </c>
      <c r="J9453" s="70">
        <f t="shared" si="352"/>
        <v>6.0651725195971293</v>
      </c>
      <c r="K9453" s="118">
        <f>VLOOKUP(B9453,WB.GDP.2008,'WB (WDI)'!$AY$2,FALSE)</f>
        <v>1086.6994885152533</v>
      </c>
      <c r="L9453" s="112">
        <f>VLOOKUP($B9453,WB.UNEMP.2008,'WB (WDI)'!$AY$2,FALSE)</f>
        <v>2.2400000095367401</v>
      </c>
    </row>
    <row r="9454" spans="1:12" x14ac:dyDescent="0.25">
      <c r="A9454" s="103">
        <v>2008</v>
      </c>
      <c r="B9454" s="104" t="s">
        <v>57</v>
      </c>
      <c r="C9454" s="105" t="s">
        <v>58</v>
      </c>
      <c r="D9454" s="105" t="s">
        <v>6</v>
      </c>
      <c r="E9454" s="87" t="e">
        <f t="shared" si="352"/>
        <v>#N/A</v>
      </c>
      <c r="F9454" s="69" t="e">
        <f t="shared" si="352"/>
        <v>#N/A</v>
      </c>
      <c r="G9454" s="69" t="e">
        <f t="shared" si="352"/>
        <v>#N/A</v>
      </c>
      <c r="H9454" s="69" t="e">
        <f t="shared" si="352"/>
        <v>#N/A</v>
      </c>
      <c r="I9454" s="69" t="e">
        <f t="shared" si="352"/>
        <v>#N/A</v>
      </c>
      <c r="J9454" s="70" t="e">
        <f t="shared" si="352"/>
        <v>#N/A</v>
      </c>
      <c r="K9454" s="118" t="e">
        <f>VLOOKUP(B9454,WB.GDP.2008,'WB (WDI)'!$AY$2,FALSE)</f>
        <v>#N/A</v>
      </c>
      <c r="L9454" s="112" t="e">
        <f>VLOOKUP($B9454,WB.UNEMP.2008,'WB (WDI)'!$AY$2,FALSE)</f>
        <v>#N/A</v>
      </c>
    </row>
    <row r="9455" spans="1:12" x14ac:dyDescent="0.25">
      <c r="A9455" s="103">
        <v>2008</v>
      </c>
      <c r="B9455" s="104" t="s">
        <v>59</v>
      </c>
      <c r="C9455" s="105" t="s">
        <v>60</v>
      </c>
      <c r="D9455" s="105" t="s">
        <v>6</v>
      </c>
      <c r="E9455" s="87">
        <f t="shared" si="352"/>
        <v>5.7362008517857435</v>
      </c>
      <c r="F9455" s="69">
        <f t="shared" si="352"/>
        <v>6.3120410444350341</v>
      </c>
      <c r="G9455" s="69">
        <f t="shared" si="352"/>
        <v>3.6913914269811814</v>
      </c>
      <c r="H9455" s="69">
        <f t="shared" si="352"/>
        <v>6.0807904318833845</v>
      </c>
      <c r="I9455" s="69">
        <f t="shared" si="352"/>
        <v>5.6193133032333229</v>
      </c>
      <c r="J9455" s="70">
        <f t="shared" si="352"/>
        <v>6.977468052395797</v>
      </c>
      <c r="K9455" s="118">
        <f>VLOOKUP(B9455,WB.GDP.2008,'WB (WDI)'!$AY$2,FALSE)</f>
        <v>14378.474040867506</v>
      </c>
      <c r="L9455" s="112">
        <f>VLOOKUP($B9455,WB.UNEMP.2008,'WB (WDI)'!$AY$2,FALSE)</f>
        <v>18.440000534057599</v>
      </c>
    </row>
    <row r="9456" spans="1:12" x14ac:dyDescent="0.25">
      <c r="A9456" s="103">
        <v>2008</v>
      </c>
      <c r="B9456" s="104" t="s">
        <v>61</v>
      </c>
      <c r="C9456" s="105" t="s">
        <v>62</v>
      </c>
      <c r="D9456" s="105" t="s">
        <v>6</v>
      </c>
      <c r="E9456" s="87" t="e">
        <f t="shared" si="352"/>
        <v>#N/A</v>
      </c>
      <c r="F9456" s="69" t="e">
        <f t="shared" si="352"/>
        <v>#N/A</v>
      </c>
      <c r="G9456" s="69" t="e">
        <f t="shared" si="352"/>
        <v>#N/A</v>
      </c>
      <c r="H9456" s="69" t="e">
        <f t="shared" si="352"/>
        <v>#N/A</v>
      </c>
      <c r="I9456" s="69" t="e">
        <f t="shared" si="352"/>
        <v>#N/A</v>
      </c>
      <c r="J9456" s="70" t="e">
        <f t="shared" si="352"/>
        <v>#N/A</v>
      </c>
      <c r="K9456" s="118">
        <f>VLOOKUP(B9456,WB.GDP.2008,'WB (WDI)'!$AY$2,FALSE)</f>
        <v>2205.1183076617658</v>
      </c>
      <c r="L9456" s="112">
        <f>VLOOKUP($B9456,WB.UNEMP.2008,'WB (WDI)'!$AY$2,FALSE)</f>
        <v>9.0500001907348597</v>
      </c>
    </row>
    <row r="9457" spans="1:12" x14ac:dyDescent="0.25">
      <c r="A9457" s="103">
        <v>2008</v>
      </c>
      <c r="B9457" s="104" t="s">
        <v>63</v>
      </c>
      <c r="C9457" s="105" t="s">
        <v>64</v>
      </c>
      <c r="D9457" s="105" t="s">
        <v>6</v>
      </c>
      <c r="E9457" s="87">
        <f t="shared" si="352"/>
        <v>7.0227768133238868</v>
      </c>
      <c r="F9457" s="69">
        <f t="shared" si="352"/>
        <v>8.4511501492850751</v>
      </c>
      <c r="G9457" s="69">
        <f t="shared" si="352"/>
        <v>5.3519314120268078</v>
      </c>
      <c r="H9457" s="69">
        <f t="shared" si="352"/>
        <v>8.3885804329428773</v>
      </c>
      <c r="I9457" s="69">
        <f t="shared" si="352"/>
        <v>6.5756544743920813</v>
      </c>
      <c r="J9457" s="70">
        <f t="shared" si="352"/>
        <v>6.3465675979725971</v>
      </c>
      <c r="K9457" s="118">
        <f>VLOOKUP(B9457,WB.GDP.2008,'WB (WDI)'!$AY$2,FALSE)</f>
        <v>3469.5172048527015</v>
      </c>
      <c r="L9457" s="112">
        <f>VLOOKUP($B9457,WB.UNEMP.2008,'WB (WDI)'!$AY$2,FALSE)</f>
        <v>4.78999996185303</v>
      </c>
    </row>
    <row r="9458" spans="1:12" x14ac:dyDescent="0.25">
      <c r="A9458" s="103">
        <v>2008</v>
      </c>
      <c r="B9458" s="104" t="s">
        <v>65</v>
      </c>
      <c r="C9458" s="105" t="s">
        <v>66</v>
      </c>
      <c r="D9458" s="105" t="s">
        <v>6</v>
      </c>
      <c r="E9458" s="87" t="e">
        <f t="shared" ref="E9458:J9467" si="353">IF(ISNUMBER(VLOOKUP($B9458,EFW.2008,3,FALSE))=TRUE,VLOOKUP($B9458,EFW.2008,E$2,FALSE),NA())</f>
        <v>#N/A</v>
      </c>
      <c r="F9458" s="69" t="e">
        <f t="shared" si="353"/>
        <v>#N/A</v>
      </c>
      <c r="G9458" s="69" t="e">
        <f t="shared" si="353"/>
        <v>#N/A</v>
      </c>
      <c r="H9458" s="69" t="e">
        <f t="shared" si="353"/>
        <v>#N/A</v>
      </c>
      <c r="I9458" s="69" t="e">
        <f t="shared" si="353"/>
        <v>#N/A</v>
      </c>
      <c r="J9458" s="70" t="e">
        <f t="shared" si="353"/>
        <v>#N/A</v>
      </c>
      <c r="K9458" s="118">
        <f>VLOOKUP(B9458,WB.GDP.2008,'WB (WDI)'!$AY$2,FALSE)</f>
        <v>1888.992831993967</v>
      </c>
      <c r="L9458" s="112">
        <f>VLOOKUP($B9458,WB.UNEMP.2008,'WB (WDI)'!$AY$2,FALSE)</f>
        <v>4.21000003814697</v>
      </c>
    </row>
    <row r="9459" spans="1:12" x14ac:dyDescent="0.25">
      <c r="A9459" s="103">
        <v>2008</v>
      </c>
      <c r="B9459" s="104" t="s">
        <v>67</v>
      </c>
      <c r="C9459" s="105" t="s">
        <v>68</v>
      </c>
      <c r="D9459" s="105" t="s">
        <v>6</v>
      </c>
      <c r="E9459" s="87">
        <f t="shared" si="353"/>
        <v>5.1648816468559477</v>
      </c>
      <c r="F9459" s="69">
        <f t="shared" si="353"/>
        <v>5.9353157161768682</v>
      </c>
      <c r="G9459" s="69">
        <f t="shared" si="353"/>
        <v>2.5069606551603671</v>
      </c>
      <c r="H9459" s="69">
        <f t="shared" si="353"/>
        <v>5.7355065143556185</v>
      </c>
      <c r="I9459" s="69">
        <f t="shared" si="353"/>
        <v>6.2813180310698158</v>
      </c>
      <c r="J9459" s="70">
        <f t="shared" si="353"/>
        <v>5.3653073175170638</v>
      </c>
      <c r="K9459" s="118">
        <f>VLOOKUP(B9459,WB.GDP.2008,'WB (WDI)'!$AY$2,FALSE)</f>
        <v>1700.2855153130081</v>
      </c>
      <c r="L9459" s="112">
        <f>VLOOKUP($B9459,WB.UNEMP.2008,'WB (WDI)'!$AY$2,FALSE)</f>
        <v>2.8599998950958301</v>
      </c>
    </row>
    <row r="9460" spans="1:12" x14ac:dyDescent="0.25">
      <c r="A9460" s="103">
        <v>2008</v>
      </c>
      <c r="B9460" s="104" t="s">
        <v>69</v>
      </c>
      <c r="C9460" s="105" t="s">
        <v>70</v>
      </c>
      <c r="D9460" s="105" t="s">
        <v>6</v>
      </c>
      <c r="E9460" s="87">
        <f t="shared" si="353"/>
        <v>6.9009832072179451</v>
      </c>
      <c r="F9460" s="69">
        <f t="shared" si="353"/>
        <v>7.8704216508271427</v>
      </c>
      <c r="G9460" s="69">
        <f t="shared" si="353"/>
        <v>4.5723438334856912</v>
      </c>
      <c r="H9460" s="69">
        <f t="shared" si="353"/>
        <v>7.6829172769286069</v>
      </c>
      <c r="I9460" s="69">
        <f t="shared" si="353"/>
        <v>6.8666706551095853</v>
      </c>
      <c r="J9460" s="70">
        <f t="shared" si="353"/>
        <v>7.5125626197386985</v>
      </c>
      <c r="K9460" s="118">
        <f>VLOOKUP(B9460,WB.GDP.2008,'WB (WDI)'!$AY$2,FALSE)</f>
        <v>3140.6131499404796</v>
      </c>
      <c r="L9460" s="112">
        <f>VLOOKUP($B9460,WB.UNEMP.2008,'WB (WDI)'!$AY$2,FALSE)</f>
        <v>2.6600000858306898</v>
      </c>
    </row>
    <row r="9461" spans="1:12" x14ac:dyDescent="0.25">
      <c r="A9461" s="103">
        <v>2008</v>
      </c>
      <c r="B9461" s="104" t="s">
        <v>71</v>
      </c>
      <c r="C9461" s="105" t="s">
        <v>72</v>
      </c>
      <c r="D9461" s="105" t="s">
        <v>6</v>
      </c>
      <c r="E9461" s="87">
        <f t="shared" si="353"/>
        <v>6.2336440392406507</v>
      </c>
      <c r="F9461" s="69">
        <f t="shared" si="353"/>
        <v>6.4007728340648695</v>
      </c>
      <c r="G9461" s="69">
        <f t="shared" si="353"/>
        <v>4.4567904895317554</v>
      </c>
      <c r="H9461" s="69">
        <f t="shared" si="353"/>
        <v>7.403886436852515</v>
      </c>
      <c r="I9461" s="69">
        <f t="shared" si="353"/>
        <v>5.5722605452625862</v>
      </c>
      <c r="J9461" s="70">
        <f t="shared" si="353"/>
        <v>7.3345098904915282</v>
      </c>
      <c r="K9461" s="118">
        <f>VLOOKUP(B9461,WB.GDP.2008,'WB (WDI)'!$AY$2,FALSE)</f>
        <v>2217.1583863739666</v>
      </c>
      <c r="L9461" s="112">
        <f>VLOOKUP($B9461,WB.UNEMP.2008,'WB (WDI)'!$AY$2,FALSE)</f>
        <v>27.7600002288818</v>
      </c>
    </row>
    <row r="9462" spans="1:12" x14ac:dyDescent="0.25">
      <c r="A9462" s="103">
        <v>2008</v>
      </c>
      <c r="B9462" s="104" t="s">
        <v>73</v>
      </c>
      <c r="C9462" s="105" t="s">
        <v>74</v>
      </c>
      <c r="D9462" s="105" t="s">
        <v>6</v>
      </c>
      <c r="E9462" s="87" t="e">
        <f t="shared" si="353"/>
        <v>#N/A</v>
      </c>
      <c r="F9462" s="69" t="e">
        <f t="shared" si="353"/>
        <v>#N/A</v>
      </c>
      <c r="G9462" s="69" t="e">
        <f t="shared" si="353"/>
        <v>#N/A</v>
      </c>
      <c r="H9462" s="69" t="e">
        <f t="shared" si="353"/>
        <v>#N/A</v>
      </c>
      <c r="I9462" s="69" t="e">
        <f t="shared" si="353"/>
        <v>#N/A</v>
      </c>
      <c r="J9462" s="70" t="e">
        <f t="shared" si="353"/>
        <v>#N/A</v>
      </c>
      <c r="K9462" s="118">
        <f>VLOOKUP(B9462,WB.GDP.2008,'WB (WDI)'!$AY$2,FALSE)</f>
        <v>1370.9089534595807</v>
      </c>
      <c r="L9462" s="112">
        <f>VLOOKUP($B9462,WB.UNEMP.2008,'WB (WDI)'!$AY$2,FALSE)</f>
        <v>2.1099998950958301</v>
      </c>
    </row>
    <row r="9463" spans="1:12" x14ac:dyDescent="0.25">
      <c r="A9463" s="103">
        <v>2008</v>
      </c>
      <c r="B9463" s="104" t="s">
        <v>75</v>
      </c>
      <c r="C9463" s="105" t="s">
        <v>76</v>
      </c>
      <c r="D9463" s="105" t="s">
        <v>6</v>
      </c>
      <c r="E9463" s="87">
        <f t="shared" si="353"/>
        <v>6.1767146232148837</v>
      </c>
      <c r="F9463" s="69">
        <f t="shared" si="353"/>
        <v>7.9181278156829986</v>
      </c>
      <c r="G9463" s="69">
        <f t="shared" si="353"/>
        <v>3.1690156941548357</v>
      </c>
      <c r="H9463" s="69">
        <f t="shared" si="353"/>
        <v>7.6650504650268783</v>
      </c>
      <c r="I9463" s="69">
        <f t="shared" si="353"/>
        <v>6.2875804746174833</v>
      </c>
      <c r="J9463" s="70">
        <f t="shared" si="353"/>
        <v>5.8437986665922255</v>
      </c>
      <c r="K9463" s="118">
        <f>VLOOKUP(B9463,WB.GDP.2008,'WB (WDI)'!$AY$2,FALSE)</f>
        <v>1700.6961765873041</v>
      </c>
      <c r="L9463" s="112">
        <f>VLOOKUP($B9463,WB.UNEMP.2008,'WB (WDI)'!$AY$2,FALSE)</f>
        <v>3.3399999141693102</v>
      </c>
    </row>
    <row r="9464" spans="1:12" x14ac:dyDescent="0.25">
      <c r="A9464" s="103">
        <v>2008</v>
      </c>
      <c r="B9464" s="104" t="s">
        <v>77</v>
      </c>
      <c r="C9464" s="105" t="s">
        <v>78</v>
      </c>
      <c r="D9464" s="105" t="s">
        <v>6</v>
      </c>
      <c r="E9464" s="87">
        <f t="shared" si="353"/>
        <v>6.1216611504928844</v>
      </c>
      <c r="F9464" s="69">
        <f t="shared" si="353"/>
        <v>6.7031748078054321</v>
      </c>
      <c r="G9464" s="69">
        <f t="shared" si="353"/>
        <v>5.653761734975201</v>
      </c>
      <c r="H9464" s="69">
        <f t="shared" si="353"/>
        <v>5.6406550575434631</v>
      </c>
      <c r="I9464" s="69">
        <f t="shared" si="353"/>
        <v>5.7191398303815815</v>
      </c>
      <c r="J9464" s="70">
        <f t="shared" si="353"/>
        <v>6.8915743217587435</v>
      </c>
      <c r="K9464" s="118">
        <f>VLOOKUP(B9464,WB.GDP.2008,'WB (WDI)'!$AY$2,FALSE)</f>
        <v>886.25871520596752</v>
      </c>
      <c r="L9464" s="112">
        <f>VLOOKUP($B9464,WB.UNEMP.2008,'WB (WDI)'!$AY$2,FALSE)</f>
        <v>5.6500000953674299</v>
      </c>
    </row>
    <row r="9465" spans="1:12" x14ac:dyDescent="0.25">
      <c r="A9465" s="103">
        <v>2008</v>
      </c>
      <c r="B9465" s="104" t="s">
        <v>79</v>
      </c>
      <c r="C9465" s="105" t="s">
        <v>80</v>
      </c>
      <c r="D9465" s="105" t="s">
        <v>6</v>
      </c>
      <c r="E9465" s="87">
        <f t="shared" si="353"/>
        <v>5.8351505296628385</v>
      </c>
      <c r="F9465" s="69">
        <f t="shared" si="353"/>
        <v>6.3557140672909451</v>
      </c>
      <c r="G9465" s="69">
        <f t="shared" si="353"/>
        <v>3.6350361963912978</v>
      </c>
      <c r="H9465" s="69">
        <f t="shared" si="353"/>
        <v>6.2826681046827373</v>
      </c>
      <c r="I9465" s="69">
        <f t="shared" si="353"/>
        <v>6.0683552442392781</v>
      </c>
      <c r="J9465" s="70">
        <f t="shared" si="353"/>
        <v>6.8339790357099348</v>
      </c>
      <c r="K9465" s="118">
        <f>VLOOKUP(B9465,WB.GDP.2008,'WB (WDI)'!$AY$2,FALSE)</f>
        <v>2012.2814043068597</v>
      </c>
      <c r="L9465" s="112">
        <f>VLOOKUP($B9465,WB.UNEMP.2008,'WB (WDI)'!$AY$2,FALSE)</f>
        <v>10.2299995422363</v>
      </c>
    </row>
    <row r="9466" spans="1:12" x14ac:dyDescent="0.25">
      <c r="A9466" s="103">
        <v>2008</v>
      </c>
      <c r="B9466" s="104" t="s">
        <v>81</v>
      </c>
      <c r="C9466" s="105" t="s">
        <v>82</v>
      </c>
      <c r="D9466" s="105" t="s">
        <v>6</v>
      </c>
      <c r="E9466" s="87">
        <f t="shared" si="353"/>
        <v>6.078979955401147</v>
      </c>
      <c r="F9466" s="69">
        <f t="shared" si="353"/>
        <v>7.2326752255436348</v>
      </c>
      <c r="G9466" s="69">
        <f t="shared" si="353"/>
        <v>3.294201035211179</v>
      </c>
      <c r="H9466" s="69">
        <f t="shared" si="353"/>
        <v>6.7773582735928937</v>
      </c>
      <c r="I9466" s="69">
        <f t="shared" si="353"/>
        <v>5.9114609660393391</v>
      </c>
      <c r="J9466" s="70">
        <f t="shared" si="353"/>
        <v>7.179204276618691</v>
      </c>
      <c r="K9466" s="118">
        <f>VLOOKUP(B9466,WB.GDP.2008,'WB (WDI)'!$AY$2,FALSE)</f>
        <v>4919.8389292025558</v>
      </c>
      <c r="L9466" s="112">
        <f>VLOOKUP($B9466,WB.UNEMP.2008,'WB (WDI)'!$AY$2,FALSE)</f>
        <v>9.5100002288818395</v>
      </c>
    </row>
    <row r="9467" spans="1:12" x14ac:dyDescent="0.25">
      <c r="A9467" s="103">
        <v>2008</v>
      </c>
      <c r="B9467" s="104" t="s">
        <v>83</v>
      </c>
      <c r="C9467" s="105" t="s">
        <v>84</v>
      </c>
      <c r="D9467" s="105" t="s">
        <v>6</v>
      </c>
      <c r="E9467" s="87">
        <f t="shared" si="353"/>
        <v>7.9158436008907787</v>
      </c>
      <c r="F9467" s="69">
        <f t="shared" si="353"/>
        <v>8.7437272744730503</v>
      </c>
      <c r="G9467" s="69">
        <f t="shared" si="353"/>
        <v>5.414082453234057</v>
      </c>
      <c r="H9467" s="69">
        <f t="shared" si="353"/>
        <v>8.9992684313509059</v>
      </c>
      <c r="I9467" s="69">
        <f t="shared" si="353"/>
        <v>8.4995836088409185</v>
      </c>
      <c r="J9467" s="70">
        <f t="shared" si="353"/>
        <v>7.9225562365549642</v>
      </c>
      <c r="K9467" s="118">
        <f>VLOOKUP(B9467,WB.GDP.2008,'WB (WDI)'!$AY$2,FALSE)</f>
        <v>15655.604321135384</v>
      </c>
      <c r="L9467" s="112">
        <f>VLOOKUP($B9467,WB.UNEMP.2008,'WB (WDI)'!$AY$2,FALSE)</f>
        <v>7.1700000762939498</v>
      </c>
    </row>
    <row r="9468" spans="1:12" x14ac:dyDescent="0.25">
      <c r="A9468" s="103">
        <v>2008</v>
      </c>
      <c r="B9468" s="104" t="s">
        <v>85</v>
      </c>
      <c r="C9468" s="105" t="s">
        <v>86</v>
      </c>
      <c r="D9468" s="105" t="s">
        <v>6</v>
      </c>
      <c r="E9468" s="87" t="e">
        <f t="shared" ref="E9468:J9477" si="354">IF(ISNUMBER(VLOOKUP($B9468,EFW.2008,3,FALSE))=TRUE,VLOOKUP($B9468,EFW.2008,E$2,FALSE),NA())</f>
        <v>#N/A</v>
      </c>
      <c r="F9468" s="69" t="e">
        <f t="shared" si="354"/>
        <v>#N/A</v>
      </c>
      <c r="G9468" s="69" t="e">
        <f t="shared" si="354"/>
        <v>#N/A</v>
      </c>
      <c r="H9468" s="69" t="e">
        <f t="shared" si="354"/>
        <v>#N/A</v>
      </c>
      <c r="I9468" s="69" t="e">
        <f t="shared" si="354"/>
        <v>#N/A</v>
      </c>
      <c r="J9468" s="70" t="e">
        <f t="shared" si="354"/>
        <v>#N/A</v>
      </c>
      <c r="K9468" s="118" t="e">
        <f>VLOOKUP(B9468,WB.GDP.2008,'WB (WDI)'!$AY$2,FALSE)</f>
        <v>#N/A</v>
      </c>
      <c r="L9468" s="112" t="e">
        <f>VLOOKUP($B9468,WB.UNEMP.2008,'WB (WDI)'!$AY$2,FALSE)</f>
        <v>#N/A</v>
      </c>
    </row>
    <row r="9469" spans="1:12" x14ac:dyDescent="0.25">
      <c r="A9469" s="103">
        <v>2008</v>
      </c>
      <c r="B9469" s="104" t="s">
        <v>87</v>
      </c>
      <c r="C9469" s="105" t="s">
        <v>88</v>
      </c>
      <c r="D9469" s="105" t="s">
        <v>6</v>
      </c>
      <c r="E9469" s="87">
        <f t="shared" si="354"/>
        <v>5.9847187122882612</v>
      </c>
      <c r="F9469" s="69">
        <f t="shared" si="354"/>
        <v>6.2793144679017399</v>
      </c>
      <c r="G9469" s="69">
        <f t="shared" si="354"/>
        <v>4.1898276958034799</v>
      </c>
      <c r="H9469" s="69">
        <f t="shared" si="354"/>
        <v>7.6346475466828156</v>
      </c>
      <c r="I9469" s="69">
        <f t="shared" si="354"/>
        <v>6.1295051241460028</v>
      </c>
      <c r="J9469" s="70">
        <f t="shared" si="354"/>
        <v>5.6902987269072689</v>
      </c>
      <c r="K9469" s="118">
        <f>VLOOKUP(B9469,WB.GDP.2008,'WB (WDI)'!$AY$2,FALSE)</f>
        <v>958.28342409155948</v>
      </c>
      <c r="L9469" s="112">
        <f>VLOOKUP($B9469,WB.UNEMP.2008,'WB (WDI)'!$AY$2,FALSE)</f>
        <v>2.9500000476837198</v>
      </c>
    </row>
    <row r="9470" spans="1:12" x14ac:dyDescent="0.25">
      <c r="A9470" s="103">
        <v>2008</v>
      </c>
      <c r="B9470" s="104" t="s">
        <v>89</v>
      </c>
      <c r="C9470" s="105" t="s">
        <v>90</v>
      </c>
      <c r="D9470" s="105" t="s">
        <v>6</v>
      </c>
      <c r="E9470" s="87">
        <f t="shared" si="354"/>
        <v>6.748524375324898</v>
      </c>
      <c r="F9470" s="69">
        <f t="shared" si="354"/>
        <v>6.9395698986382381</v>
      </c>
      <c r="G9470" s="69">
        <f t="shared" si="354"/>
        <v>6.7463212477406191</v>
      </c>
      <c r="H9470" s="69">
        <f t="shared" si="354"/>
        <v>6.1212839913195056</v>
      </c>
      <c r="I9470" s="69">
        <f t="shared" si="354"/>
        <v>6.0032529594767343</v>
      </c>
      <c r="J9470" s="70">
        <f t="shared" si="354"/>
        <v>7.9321937794493929</v>
      </c>
      <c r="K9470" s="118">
        <f>VLOOKUP(B9470,WB.GDP.2008,'WB (WDI)'!$AY$2,FALSE)</f>
        <v>8666.1682706418378</v>
      </c>
      <c r="L9470" s="112">
        <f>VLOOKUP($B9470,WB.UNEMP.2008,'WB (WDI)'!$AY$2,FALSE)</f>
        <v>21.4799995422363</v>
      </c>
    </row>
    <row r="9471" spans="1:12" x14ac:dyDescent="0.25">
      <c r="A9471" s="103">
        <v>2008</v>
      </c>
      <c r="B9471" s="104" t="s">
        <v>91</v>
      </c>
      <c r="C9471" s="105" t="s">
        <v>92</v>
      </c>
      <c r="D9471" s="105" t="s">
        <v>6</v>
      </c>
      <c r="E9471" s="87">
        <f t="shared" si="354"/>
        <v>5.3149818055870179</v>
      </c>
      <c r="F9471" s="69">
        <f t="shared" si="354"/>
        <v>7.2314995173373262</v>
      </c>
      <c r="G9471" s="69">
        <f t="shared" si="354"/>
        <v>2.8466098479920525</v>
      </c>
      <c r="H9471" s="69">
        <f t="shared" si="354"/>
        <v>6.1997869398497647</v>
      </c>
      <c r="I9471" s="69">
        <f t="shared" si="354"/>
        <v>4.504092707806759</v>
      </c>
      <c r="J9471" s="70">
        <f t="shared" si="354"/>
        <v>5.7929200149491864</v>
      </c>
      <c r="K9471" s="118">
        <f>VLOOKUP(B9471,WB.GDP.2008,'WB (WDI)'!$AY$2,FALSE)</f>
        <v>1011.1034298088372</v>
      </c>
      <c r="L9471" s="112">
        <f>VLOOKUP($B9471,WB.UNEMP.2008,'WB (WDI)'!$AY$2,FALSE)</f>
        <v>1.2200000286102299</v>
      </c>
    </row>
    <row r="9472" spans="1:12" x14ac:dyDescent="0.25">
      <c r="A9472" s="103">
        <v>2008</v>
      </c>
      <c r="B9472" s="104" t="s">
        <v>93</v>
      </c>
      <c r="C9472" s="105" t="s">
        <v>94</v>
      </c>
      <c r="D9472" s="105" t="s">
        <v>6</v>
      </c>
      <c r="E9472" s="87">
        <f t="shared" si="354"/>
        <v>6.1416741632254546</v>
      </c>
      <c r="F9472" s="69">
        <f t="shared" si="354"/>
        <v>7.1366313991801293</v>
      </c>
      <c r="G9472" s="69">
        <f t="shared" si="354"/>
        <v>3.769944159795374</v>
      </c>
      <c r="H9472" s="69">
        <f t="shared" si="354"/>
        <v>6.0370429783876407</v>
      </c>
      <c r="I9472" s="69">
        <f t="shared" si="354"/>
        <v>6.2218813646021776</v>
      </c>
      <c r="J9472" s="70">
        <f t="shared" si="354"/>
        <v>7.542870914161953</v>
      </c>
      <c r="K9472" s="118">
        <f>VLOOKUP(B9472,WB.GDP.2008,'WB (WDI)'!$AY$2,FALSE)</f>
        <v>4458.6222651729022</v>
      </c>
      <c r="L9472" s="112">
        <f>VLOOKUP($B9472,WB.UNEMP.2008,'WB (WDI)'!$AY$2,FALSE)</f>
        <v>3.5899999141693102</v>
      </c>
    </row>
    <row r="9473" spans="1:12" x14ac:dyDescent="0.25">
      <c r="A9473" s="103">
        <v>2008</v>
      </c>
      <c r="B9473" s="104" t="s">
        <v>95</v>
      </c>
      <c r="C9473" s="105" t="s">
        <v>96</v>
      </c>
      <c r="D9473" s="105" t="s">
        <v>6</v>
      </c>
      <c r="E9473" s="87" t="e">
        <f t="shared" si="354"/>
        <v>#N/A</v>
      </c>
      <c r="F9473" s="69" t="e">
        <f t="shared" si="354"/>
        <v>#N/A</v>
      </c>
      <c r="G9473" s="69" t="e">
        <f t="shared" si="354"/>
        <v>#N/A</v>
      </c>
      <c r="H9473" s="69" t="e">
        <f t="shared" si="354"/>
        <v>#N/A</v>
      </c>
      <c r="I9473" s="69" t="e">
        <f t="shared" si="354"/>
        <v>#N/A</v>
      </c>
      <c r="J9473" s="70" t="e">
        <f t="shared" si="354"/>
        <v>#N/A</v>
      </c>
      <c r="K9473" s="118" t="e">
        <f>VLOOKUP(B9473,WB.GDP.2008,'WB (WDI)'!$AY$2,FALSE)</f>
        <v>#N/A</v>
      </c>
      <c r="L9473" s="112" t="e">
        <f>VLOOKUP($B9473,WB.UNEMP.2008,'WB (WDI)'!$AY$2,FALSE)</f>
        <v>#N/A</v>
      </c>
    </row>
    <row r="9474" spans="1:12" x14ac:dyDescent="0.25">
      <c r="A9474" s="103">
        <v>2008</v>
      </c>
      <c r="B9474" s="104" t="s">
        <v>97</v>
      </c>
      <c r="C9474" s="105" t="s">
        <v>98</v>
      </c>
      <c r="D9474" s="105" t="s">
        <v>6</v>
      </c>
      <c r="E9474" s="87">
        <f t="shared" si="354"/>
        <v>6.6667751548962588</v>
      </c>
      <c r="F9474" s="69">
        <f t="shared" si="354"/>
        <v>6.158100125424216</v>
      </c>
      <c r="G9474" s="69">
        <f t="shared" si="354"/>
        <v>5.9015337956733491</v>
      </c>
      <c r="H9474" s="69">
        <f t="shared" si="354"/>
        <v>7.1297745697850639</v>
      </c>
      <c r="I9474" s="69">
        <f t="shared" si="354"/>
        <v>5.8271578482492172</v>
      </c>
      <c r="J9474" s="70">
        <f t="shared" si="354"/>
        <v>8.3173094353494488</v>
      </c>
      <c r="K9474" s="118">
        <f>VLOOKUP(B9474,WB.GDP.2008,'WB (WDI)'!$AY$2,FALSE)</f>
        <v>1393.0296090005741</v>
      </c>
      <c r="L9474" s="112">
        <f>VLOOKUP($B9474,WB.UNEMP.2008,'WB (WDI)'!$AY$2,FALSE)</f>
        <v>0.87999999523162797</v>
      </c>
    </row>
    <row r="9475" spans="1:12" x14ac:dyDescent="0.25">
      <c r="A9475" s="103">
        <v>2008</v>
      </c>
      <c r="B9475" s="104" t="s">
        <v>99</v>
      </c>
      <c r="C9475" s="105" t="s">
        <v>100</v>
      </c>
      <c r="D9475" s="105" t="s">
        <v>6</v>
      </c>
      <c r="E9475" s="87" t="e">
        <f t="shared" si="354"/>
        <v>#N/A</v>
      </c>
      <c r="F9475" s="69" t="e">
        <f t="shared" si="354"/>
        <v>#N/A</v>
      </c>
      <c r="G9475" s="69" t="e">
        <f t="shared" si="354"/>
        <v>#N/A</v>
      </c>
      <c r="H9475" s="69" t="e">
        <f t="shared" si="354"/>
        <v>#N/A</v>
      </c>
      <c r="I9475" s="69" t="e">
        <f t="shared" si="354"/>
        <v>#N/A</v>
      </c>
      <c r="J9475" s="70" t="e">
        <f t="shared" si="354"/>
        <v>#N/A</v>
      </c>
      <c r="K9475" s="118" t="e">
        <f>VLOOKUP(B9475,WB.GDP.2008,'WB (WDI)'!$AY$2,FALSE)</f>
        <v>#N/A</v>
      </c>
      <c r="L9475" s="112" t="e">
        <f>VLOOKUP($B9475,WB.UNEMP.2008,'WB (WDI)'!$AY$2,FALSE)</f>
        <v>#N/A</v>
      </c>
    </row>
    <row r="9476" spans="1:12" x14ac:dyDescent="0.25">
      <c r="A9476" s="103">
        <v>2008</v>
      </c>
      <c r="B9476" s="104" t="s">
        <v>101</v>
      </c>
      <c r="C9476" s="105" t="s">
        <v>102</v>
      </c>
      <c r="D9476" s="105" t="s">
        <v>6</v>
      </c>
      <c r="E9476" s="87" t="e">
        <f t="shared" si="354"/>
        <v>#N/A</v>
      </c>
      <c r="F9476" s="69" t="e">
        <f t="shared" si="354"/>
        <v>#N/A</v>
      </c>
      <c r="G9476" s="69" t="e">
        <f t="shared" si="354"/>
        <v>#N/A</v>
      </c>
      <c r="H9476" s="69" t="e">
        <f t="shared" si="354"/>
        <v>#N/A</v>
      </c>
      <c r="I9476" s="69" t="e">
        <f t="shared" si="354"/>
        <v>#N/A</v>
      </c>
      <c r="J9476" s="70" t="e">
        <f t="shared" si="354"/>
        <v>#N/A</v>
      </c>
      <c r="K9476" s="118">
        <f>VLOOKUP(B9476,WB.GDP.2008,'WB (WDI)'!$AY$2,FALSE)</f>
        <v>3239.0580590760278</v>
      </c>
      <c r="L9476" s="112">
        <f>VLOOKUP($B9476,WB.UNEMP.2008,'WB (WDI)'!$AY$2,FALSE)</f>
        <v>15.2600002288818</v>
      </c>
    </row>
    <row r="9477" spans="1:12" x14ac:dyDescent="0.25">
      <c r="A9477" s="103">
        <v>2008</v>
      </c>
      <c r="B9477" s="104" t="s">
        <v>103</v>
      </c>
      <c r="C9477" s="105" t="s">
        <v>104</v>
      </c>
      <c r="D9477" s="105" t="s">
        <v>6</v>
      </c>
      <c r="E9477" s="87">
        <f t="shared" si="354"/>
        <v>5.8686075134818037</v>
      </c>
      <c r="F9477" s="69">
        <f t="shared" si="354"/>
        <v>6.1009881911652943</v>
      </c>
      <c r="G9477" s="69">
        <f t="shared" si="354"/>
        <v>3.6363131064061429</v>
      </c>
      <c r="H9477" s="69">
        <f t="shared" si="354"/>
        <v>6.8319566186071219</v>
      </c>
      <c r="I9477" s="69">
        <f t="shared" si="354"/>
        <v>6.3654219237616632</v>
      </c>
      <c r="J9477" s="70">
        <f t="shared" si="354"/>
        <v>6.4083577274687924</v>
      </c>
      <c r="K9477" s="118">
        <f>VLOOKUP(B9477,WB.GDP.2008,'WB (WDI)'!$AY$2,FALSE)</f>
        <v>2739.882762087243</v>
      </c>
      <c r="L9477" s="112">
        <f>VLOOKUP($B9477,WB.UNEMP.2008,'WB (WDI)'!$AY$2,FALSE)</f>
        <v>9.8500003814697301</v>
      </c>
    </row>
    <row r="9478" spans="1:12" x14ac:dyDescent="0.25">
      <c r="A9478" s="103">
        <v>2008</v>
      </c>
      <c r="B9478" s="104" t="s">
        <v>105</v>
      </c>
      <c r="C9478" s="105" t="s">
        <v>106</v>
      </c>
      <c r="D9478" s="105" t="s">
        <v>6</v>
      </c>
      <c r="E9478" s="87" t="e">
        <f t="shared" ref="E9478:J9487" si="355">IF(ISNUMBER(VLOOKUP($B9478,EFW.2008,3,FALSE))=TRUE,VLOOKUP($B9478,EFW.2008,E$2,FALSE),NA())</f>
        <v>#N/A</v>
      </c>
      <c r="F9478" s="69" t="e">
        <f t="shared" si="355"/>
        <v>#N/A</v>
      </c>
      <c r="G9478" s="69" t="e">
        <f t="shared" si="355"/>
        <v>#N/A</v>
      </c>
      <c r="H9478" s="69" t="e">
        <f t="shared" si="355"/>
        <v>#N/A</v>
      </c>
      <c r="I9478" s="69" t="e">
        <f t="shared" si="355"/>
        <v>#N/A</v>
      </c>
      <c r="J9478" s="70" t="e">
        <f t="shared" si="355"/>
        <v>#N/A</v>
      </c>
      <c r="K9478" s="118">
        <f>VLOOKUP(B9478,WB.GDP.2008,'WB (WDI)'!$AY$2,FALSE)</f>
        <v>20671.90844270348</v>
      </c>
      <c r="L9478" s="112" t="e">
        <f>VLOOKUP($B9478,WB.UNEMP.2008,'WB (WDI)'!$AY$2,FALSE)</f>
        <v>#N/A</v>
      </c>
    </row>
    <row r="9479" spans="1:12" x14ac:dyDescent="0.25">
      <c r="A9479" s="103">
        <v>2008</v>
      </c>
      <c r="B9479" s="104" t="s">
        <v>107</v>
      </c>
      <c r="C9479" s="105" t="s">
        <v>108</v>
      </c>
      <c r="D9479" s="105" t="s">
        <v>6</v>
      </c>
      <c r="E9479" s="87">
        <f t="shared" si="355"/>
        <v>6.2835404567266897</v>
      </c>
      <c r="F9479" s="69">
        <f t="shared" si="355"/>
        <v>8.0717343022608699</v>
      </c>
      <c r="G9479" s="69">
        <f t="shared" si="355"/>
        <v>4.0512305513982696</v>
      </c>
      <c r="H9479" s="69">
        <f t="shared" si="355"/>
        <v>7.3182108168474622</v>
      </c>
      <c r="I9479" s="69">
        <f t="shared" si="355"/>
        <v>6.1020105617585552</v>
      </c>
      <c r="J9479" s="70">
        <f t="shared" si="355"/>
        <v>5.8745160513682917</v>
      </c>
      <c r="K9479" s="118">
        <f>VLOOKUP(B9479,WB.GDP.2008,'WB (WDI)'!$AY$2,FALSE)</f>
        <v>1360.1602111568109</v>
      </c>
      <c r="L9479" s="112">
        <f>VLOOKUP($B9479,WB.UNEMP.2008,'WB (WDI)'!$AY$2,FALSE)</f>
        <v>3.6700000762939502</v>
      </c>
    </row>
    <row r="9480" spans="1:12" x14ac:dyDescent="0.25">
      <c r="A9480" s="103">
        <v>2008</v>
      </c>
      <c r="B9480" s="104" t="s">
        <v>109</v>
      </c>
      <c r="C9480" s="105" t="s">
        <v>110</v>
      </c>
      <c r="D9480" s="105" t="s">
        <v>6</v>
      </c>
      <c r="E9480" s="87" t="e">
        <f t="shared" si="355"/>
        <v>#N/A</v>
      </c>
      <c r="F9480" s="69" t="e">
        <f t="shared" si="355"/>
        <v>#N/A</v>
      </c>
      <c r="G9480" s="69" t="e">
        <f t="shared" si="355"/>
        <v>#N/A</v>
      </c>
      <c r="H9480" s="69" t="e">
        <f t="shared" si="355"/>
        <v>#N/A</v>
      </c>
      <c r="I9480" s="69" t="e">
        <f t="shared" si="355"/>
        <v>#N/A</v>
      </c>
      <c r="J9480" s="70" t="e">
        <f t="shared" si="355"/>
        <v>#N/A</v>
      </c>
      <c r="K9480" s="118" t="e">
        <f>VLOOKUP(B9480,WB.GDP.2008,'WB (WDI)'!$AY$2,FALSE)</f>
        <v>#N/A</v>
      </c>
      <c r="L9480" s="112">
        <f>VLOOKUP($B9480,WB.UNEMP.2008,'WB (WDI)'!$AY$2,FALSE)</f>
        <v>12.939999580383301</v>
      </c>
    </row>
    <row r="9481" spans="1:12" x14ac:dyDescent="0.25">
      <c r="A9481" s="103">
        <v>2008</v>
      </c>
      <c r="B9481" s="104" t="s">
        <v>111</v>
      </c>
      <c r="C9481" s="105" t="s">
        <v>112</v>
      </c>
      <c r="D9481" s="105" t="s">
        <v>6</v>
      </c>
      <c r="E9481" s="87">
        <f t="shared" si="355"/>
        <v>6.7352591481677688</v>
      </c>
      <c r="F9481" s="69">
        <f t="shared" si="355"/>
        <v>6.1225869679958533</v>
      </c>
      <c r="G9481" s="69">
        <f t="shared" si="355"/>
        <v>5.9497873592920509</v>
      </c>
      <c r="H9481" s="69">
        <f t="shared" si="355"/>
        <v>7.5169705960711894</v>
      </c>
      <c r="I9481" s="69">
        <f t="shared" si="355"/>
        <v>6.5877764101219123</v>
      </c>
      <c r="J9481" s="70">
        <f t="shared" si="355"/>
        <v>7.4991744073578444</v>
      </c>
      <c r="K9481" s="118">
        <f>VLOOKUP(B9481,WB.GDP.2008,'WB (WDI)'!$AY$2,FALSE)</f>
        <v>12628.200837387965</v>
      </c>
      <c r="L9481" s="112">
        <f>VLOOKUP($B9481,WB.UNEMP.2008,'WB (WDI)'!$AY$2,FALSE)</f>
        <v>22.409999847412099</v>
      </c>
    </row>
    <row r="9482" spans="1:12" x14ac:dyDescent="0.25">
      <c r="A9482" s="103">
        <v>2008</v>
      </c>
      <c r="B9482" s="104" t="s">
        <v>113</v>
      </c>
      <c r="C9482" s="105" t="s">
        <v>114</v>
      </c>
      <c r="D9482" s="105" t="s">
        <v>6</v>
      </c>
      <c r="E9482" s="87" t="e">
        <f t="shared" si="355"/>
        <v>#N/A</v>
      </c>
      <c r="F9482" s="69" t="e">
        <f t="shared" si="355"/>
        <v>#N/A</v>
      </c>
      <c r="G9482" s="69" t="e">
        <f t="shared" si="355"/>
        <v>#N/A</v>
      </c>
      <c r="H9482" s="69" t="e">
        <f t="shared" si="355"/>
        <v>#N/A</v>
      </c>
      <c r="I9482" s="69" t="e">
        <f t="shared" si="355"/>
        <v>#N/A</v>
      </c>
      <c r="J9482" s="70" t="e">
        <f t="shared" si="355"/>
        <v>#N/A</v>
      </c>
      <c r="K9482" s="118" t="e">
        <f>VLOOKUP(B9482,WB.GDP.2008,'WB (WDI)'!$AY$2,FALSE)</f>
        <v>#N/A</v>
      </c>
      <c r="L9482" s="112">
        <f>VLOOKUP($B9482,WB.UNEMP.2008,'WB (WDI)'!$AY$2,FALSE)</f>
        <v>12.1499996185303</v>
      </c>
    </row>
    <row r="9483" spans="1:12" x14ac:dyDescent="0.25">
      <c r="A9483" s="103">
        <v>2008</v>
      </c>
      <c r="B9483" s="104" t="s">
        <v>115</v>
      </c>
      <c r="C9483" s="105" t="s">
        <v>116</v>
      </c>
      <c r="D9483" s="105" t="s">
        <v>6</v>
      </c>
      <c r="E9483" s="87">
        <f t="shared" si="355"/>
        <v>5.7171755627713736</v>
      </c>
      <c r="F9483" s="69">
        <f t="shared" si="355"/>
        <v>7.0818793044799744</v>
      </c>
      <c r="G9483" s="69">
        <f t="shared" si="355"/>
        <v>3.4632415547297848</v>
      </c>
      <c r="H9483" s="69">
        <f t="shared" si="355"/>
        <v>6.4202556113077769</v>
      </c>
      <c r="I9483" s="69">
        <f t="shared" si="355"/>
        <v>6.1427956596079172</v>
      </c>
      <c r="J9483" s="70">
        <f t="shared" si="355"/>
        <v>5.4777056837314149</v>
      </c>
      <c r="K9483" s="118">
        <f>VLOOKUP(B9483,WB.GDP.2008,'WB (WDI)'!$AY$2,FALSE)</f>
        <v>1154.8042870032464</v>
      </c>
      <c r="L9483" s="112">
        <f>VLOOKUP($B9483,WB.UNEMP.2008,'WB (WDI)'!$AY$2,FALSE)</f>
        <v>3.0799999237060498</v>
      </c>
    </row>
    <row r="9484" spans="1:12" x14ac:dyDescent="0.25">
      <c r="A9484" s="103">
        <v>2008</v>
      </c>
      <c r="B9484" s="104" t="s">
        <v>117</v>
      </c>
      <c r="C9484" s="105" t="s">
        <v>118</v>
      </c>
      <c r="D9484" s="105" t="s">
        <v>6</v>
      </c>
      <c r="E9484" s="87">
        <f t="shared" si="355"/>
        <v>7.3264027434487584</v>
      </c>
      <c r="F9484" s="69">
        <f t="shared" si="355"/>
        <v>7.87858013014276</v>
      </c>
      <c r="G9484" s="69">
        <f t="shared" si="355"/>
        <v>4.2120734622606477</v>
      </c>
      <c r="H9484" s="69">
        <f t="shared" si="355"/>
        <v>8.7884964741937814</v>
      </c>
      <c r="I9484" s="69">
        <f t="shared" si="355"/>
        <v>7.2901564814297979</v>
      </c>
      <c r="J9484" s="70">
        <f t="shared" si="355"/>
        <v>8.4627071692168041</v>
      </c>
      <c r="K9484" s="118">
        <f>VLOOKUP(B9484,WB.GDP.2008,'WB (WDI)'!$AY$2,FALSE)</f>
        <v>1757.9718670503357</v>
      </c>
      <c r="L9484" s="112">
        <f>VLOOKUP($B9484,WB.UNEMP.2008,'WB (WDI)'!$AY$2,FALSE)</f>
        <v>2.9200000762939502</v>
      </c>
    </row>
    <row r="9485" spans="1:12" x14ac:dyDescent="0.25">
      <c r="A9485" s="103">
        <v>2008</v>
      </c>
      <c r="B9485" s="104" t="s">
        <v>119</v>
      </c>
      <c r="C9485" s="105" t="s">
        <v>120</v>
      </c>
      <c r="D9485" s="105" t="s">
        <v>6</v>
      </c>
      <c r="E9485" s="87">
        <f t="shared" si="355"/>
        <v>6.3265549206091043</v>
      </c>
      <c r="F9485" s="69">
        <f t="shared" si="355"/>
        <v>6.9233624435621381</v>
      </c>
      <c r="G9485" s="69">
        <f t="shared" si="355"/>
        <v>5.3229502295847668</v>
      </c>
      <c r="H9485" s="69">
        <f t="shared" si="355"/>
        <v>7.4010623960027235</v>
      </c>
      <c r="I9485" s="69">
        <f t="shared" si="355"/>
        <v>5.7325922303883017</v>
      </c>
      <c r="J9485" s="70">
        <f t="shared" si="355"/>
        <v>6.2528073035075913</v>
      </c>
      <c r="K9485" s="118">
        <f>VLOOKUP(B9485,WB.GDP.2008,'WB (WDI)'!$AY$2,FALSE)</f>
        <v>1899.4820747656099</v>
      </c>
      <c r="L9485" s="112">
        <f>VLOOKUP($B9485,WB.UNEMP.2008,'WB (WDI)'!$AY$2,FALSE)</f>
        <v>2.6099998950958301</v>
      </c>
    </row>
    <row r="9486" spans="1:12" x14ac:dyDescent="0.25">
      <c r="A9486" s="103">
        <v>2008</v>
      </c>
      <c r="B9486" s="104" t="s">
        <v>121</v>
      </c>
      <c r="C9486" s="105" t="s">
        <v>122</v>
      </c>
      <c r="D9486" s="105" t="s">
        <v>6</v>
      </c>
      <c r="E9486" s="87">
        <f t="shared" si="355"/>
        <v>7.1283848860218857</v>
      </c>
      <c r="F9486" s="69">
        <f t="shared" si="355"/>
        <v>7.5677400755405539</v>
      </c>
      <c r="G9486" s="69">
        <f t="shared" si="355"/>
        <v>5.7528884198525736</v>
      </c>
      <c r="H9486" s="69">
        <f t="shared" si="355"/>
        <v>8.3676339300334526</v>
      </c>
      <c r="I9486" s="69">
        <f t="shared" si="355"/>
        <v>7.1858979901165476</v>
      </c>
      <c r="J9486" s="70">
        <f t="shared" si="355"/>
        <v>6.7677640145663007</v>
      </c>
      <c r="K9486" s="118">
        <f>VLOOKUP(B9486,WB.GDP.2008,'WB (WDI)'!$AY$2,FALSE)</f>
        <v>2747.4387178733909</v>
      </c>
      <c r="L9486" s="112">
        <f>VLOOKUP($B9486,WB.UNEMP.2008,'WB (WDI)'!$AY$2,FALSE)</f>
        <v>7.9299998283386204</v>
      </c>
    </row>
    <row r="9487" spans="1:12" x14ac:dyDescent="0.25">
      <c r="A9487" s="103">
        <v>2008</v>
      </c>
      <c r="B9487" s="104" t="s">
        <v>123</v>
      </c>
      <c r="C9487" s="105" t="s">
        <v>124</v>
      </c>
      <c r="D9487" s="105" t="s">
        <v>6</v>
      </c>
      <c r="E9487" s="87">
        <f t="shared" si="355"/>
        <v>4.394545502569688</v>
      </c>
      <c r="F9487" s="69">
        <f t="shared" si="355"/>
        <v>7.0707475437770908</v>
      </c>
      <c r="G9487" s="69">
        <f t="shared" si="355"/>
        <v>3.7800832751917408</v>
      </c>
      <c r="H9487" s="69">
        <f t="shared" si="355"/>
        <v>2.3866327218155767</v>
      </c>
      <c r="I9487" s="69">
        <f t="shared" si="355"/>
        <v>4.3375871744836392</v>
      </c>
      <c r="J9487" s="70">
        <f t="shared" si="355"/>
        <v>4.3976767975803908</v>
      </c>
      <c r="K9487" s="118">
        <f>VLOOKUP(B9487,WB.GDP.2008,'WB (WDI)'!$AY$2,FALSE)</f>
        <v>1739.2428070280491</v>
      </c>
      <c r="L9487" s="112">
        <f>VLOOKUP($B9487,WB.UNEMP.2008,'WB (WDI)'!$AY$2,FALSE)</f>
        <v>4.6700000762939498</v>
      </c>
    </row>
    <row r="9488" spans="1:12" x14ac:dyDescent="0.25">
      <c r="A9488" s="103">
        <v>2008</v>
      </c>
      <c r="B9488" s="104" t="s">
        <v>125</v>
      </c>
      <c r="C9488" s="105" t="s">
        <v>126</v>
      </c>
      <c r="D9488" s="105" t="s">
        <v>647</v>
      </c>
      <c r="E9488" s="87" t="e">
        <f t="shared" ref="E9488:J9497" si="356">IF(ISNUMBER(VLOOKUP($B9488,EFW.2008,3,FALSE))=TRUE,VLOOKUP($B9488,EFW.2008,E$2,FALSE),NA())</f>
        <v>#N/A</v>
      </c>
      <c r="F9488" s="69" t="e">
        <f t="shared" si="356"/>
        <v>#N/A</v>
      </c>
      <c r="G9488" s="69" t="e">
        <f t="shared" si="356"/>
        <v>#N/A</v>
      </c>
      <c r="H9488" s="69" t="e">
        <f t="shared" si="356"/>
        <v>#N/A</v>
      </c>
      <c r="I9488" s="69" t="e">
        <f t="shared" si="356"/>
        <v>#N/A</v>
      </c>
      <c r="J9488" s="70" t="e">
        <f t="shared" si="356"/>
        <v>#N/A</v>
      </c>
      <c r="K9488" s="118" t="e">
        <f>VLOOKUP(B9488,WB.GDP.2008,'WB (WDI)'!$AY$2,FALSE)</f>
        <v>#N/A</v>
      </c>
      <c r="L9488" s="112" t="e">
        <f>VLOOKUP($B9488,WB.UNEMP.2008,'WB (WDI)'!$AY$2,FALSE)</f>
        <v>#N/A</v>
      </c>
    </row>
    <row r="9489" spans="1:12" x14ac:dyDescent="0.25">
      <c r="A9489" s="103">
        <v>2008</v>
      </c>
      <c r="B9489" s="104" t="s">
        <v>127</v>
      </c>
      <c r="C9489" s="105" t="s">
        <v>128</v>
      </c>
      <c r="D9489" s="105" t="s">
        <v>647</v>
      </c>
      <c r="E9489" s="87" t="e">
        <f t="shared" si="356"/>
        <v>#N/A</v>
      </c>
      <c r="F9489" s="69" t="e">
        <f t="shared" si="356"/>
        <v>#N/A</v>
      </c>
      <c r="G9489" s="69" t="e">
        <f t="shared" si="356"/>
        <v>#N/A</v>
      </c>
      <c r="H9489" s="69" t="e">
        <f t="shared" si="356"/>
        <v>#N/A</v>
      </c>
      <c r="I9489" s="69" t="e">
        <f t="shared" si="356"/>
        <v>#N/A</v>
      </c>
      <c r="J9489" s="70" t="e">
        <f t="shared" si="356"/>
        <v>#N/A</v>
      </c>
      <c r="K9489" s="118">
        <f>VLOOKUP(B9489,WB.GDP.2008,'WB (WDI)'!$AY$2,FALSE)</f>
        <v>23130.553123357615</v>
      </c>
      <c r="L9489" s="112" t="e">
        <f>VLOOKUP($B9489,WB.UNEMP.2008,'WB (WDI)'!$AY$2,FALSE)</f>
        <v>#N/A</v>
      </c>
    </row>
    <row r="9490" spans="1:12" x14ac:dyDescent="0.25">
      <c r="A9490" s="103">
        <v>2008</v>
      </c>
      <c r="B9490" s="104" t="s">
        <v>129</v>
      </c>
      <c r="C9490" s="105" t="s">
        <v>130</v>
      </c>
      <c r="D9490" s="105" t="s">
        <v>647</v>
      </c>
      <c r="E9490" s="87">
        <f t="shared" si="356"/>
        <v>6.224208101546326</v>
      </c>
      <c r="F9490" s="69">
        <f t="shared" si="356"/>
        <v>6.8855485912375887</v>
      </c>
      <c r="G9490" s="69">
        <f t="shared" si="356"/>
        <v>4.8350847398804575</v>
      </c>
      <c r="H9490" s="69">
        <f t="shared" si="356"/>
        <v>6.895768047645749</v>
      </c>
      <c r="I9490" s="69">
        <f t="shared" si="356"/>
        <v>6.5376012223332438</v>
      </c>
      <c r="J9490" s="70">
        <f t="shared" si="356"/>
        <v>5.9670379066345909</v>
      </c>
      <c r="K9490" s="118">
        <f>VLOOKUP(B9490,WB.GDP.2008,'WB (WDI)'!$AY$2,FALSE)</f>
        <v>23103.455946313621</v>
      </c>
      <c r="L9490" s="112">
        <f>VLOOKUP($B9490,WB.UNEMP.2008,'WB (WDI)'!$AY$2,FALSE)</f>
        <v>7.8400001525878897</v>
      </c>
    </row>
    <row r="9491" spans="1:12" x14ac:dyDescent="0.25">
      <c r="A9491" s="103">
        <v>2008</v>
      </c>
      <c r="B9491" s="104" t="s">
        <v>131</v>
      </c>
      <c r="C9491" s="105" t="s">
        <v>132</v>
      </c>
      <c r="D9491" s="105" t="s">
        <v>647</v>
      </c>
      <c r="E9491" s="87" t="e">
        <f t="shared" si="356"/>
        <v>#N/A</v>
      </c>
      <c r="F9491" s="69" t="e">
        <f t="shared" si="356"/>
        <v>#N/A</v>
      </c>
      <c r="G9491" s="69" t="e">
        <f t="shared" si="356"/>
        <v>#N/A</v>
      </c>
      <c r="H9491" s="69" t="e">
        <f t="shared" si="356"/>
        <v>#N/A</v>
      </c>
      <c r="I9491" s="69" t="e">
        <f t="shared" si="356"/>
        <v>#N/A</v>
      </c>
      <c r="J9491" s="70" t="e">
        <f t="shared" si="356"/>
        <v>#N/A</v>
      </c>
      <c r="K9491" s="118">
        <f>VLOOKUP(B9491,WB.GDP.2008,'WB (WDI)'!$AY$2,FALSE)</f>
        <v>39504.481506768097</v>
      </c>
      <c r="L9491" s="112" t="e">
        <f>VLOOKUP($B9491,WB.UNEMP.2008,'WB (WDI)'!$AY$2,FALSE)</f>
        <v>#N/A</v>
      </c>
    </row>
    <row r="9492" spans="1:12" x14ac:dyDescent="0.25">
      <c r="A9492" s="103">
        <v>2008</v>
      </c>
      <c r="B9492" s="104" t="s">
        <v>133</v>
      </c>
      <c r="C9492" s="105" t="s">
        <v>134</v>
      </c>
      <c r="D9492" s="105" t="s">
        <v>647</v>
      </c>
      <c r="E9492" s="87">
        <f t="shared" si="356"/>
        <v>7.5906099008539698</v>
      </c>
      <c r="F9492" s="69">
        <f t="shared" si="356"/>
        <v>9.0377453180251095</v>
      </c>
      <c r="G9492" s="69">
        <f t="shared" si="356"/>
        <v>6.4831081553719887</v>
      </c>
      <c r="H9492" s="69">
        <f t="shared" si="356"/>
        <v>6.8225334391507015</v>
      </c>
      <c r="I9492" s="69">
        <f t="shared" si="356"/>
        <v>6.3671913074295423</v>
      </c>
      <c r="J9492" s="70">
        <f t="shared" si="356"/>
        <v>9.2424712842925061</v>
      </c>
      <c r="K9492" s="118">
        <f>VLOOKUP(B9492,WB.GDP.2008,'WB (WDI)'!$AY$2,FALSE)</f>
        <v>38746.670814708144</v>
      </c>
      <c r="L9492" s="112">
        <f>VLOOKUP($B9492,WB.UNEMP.2008,'WB (WDI)'!$AY$2,FALSE)</f>
        <v>8.1800003051757795</v>
      </c>
    </row>
    <row r="9493" spans="1:12" x14ac:dyDescent="0.25">
      <c r="A9493" s="103">
        <v>2008</v>
      </c>
      <c r="B9493" s="104" t="s">
        <v>135</v>
      </c>
      <c r="C9493" s="105" t="s">
        <v>136</v>
      </c>
      <c r="D9493" s="105" t="s">
        <v>647</v>
      </c>
      <c r="E9493" s="87">
        <f t="shared" si="356"/>
        <v>6.15974945008539</v>
      </c>
      <c r="F9493" s="69">
        <f t="shared" si="356"/>
        <v>5.4775749009828223</v>
      </c>
      <c r="G9493" s="69">
        <f t="shared" si="356"/>
        <v>5.7299561137026647</v>
      </c>
      <c r="H9493" s="69">
        <f t="shared" si="356"/>
        <v>6.0487702344255716</v>
      </c>
      <c r="I9493" s="69">
        <f t="shared" si="356"/>
        <v>6.691590498835847</v>
      </c>
      <c r="J9493" s="70">
        <f t="shared" si="356"/>
        <v>6.8508555024800444</v>
      </c>
      <c r="K9493" s="118">
        <f>VLOOKUP(B9493,WB.GDP.2008,'WB (WDI)'!$AY$2,FALSE)</f>
        <v>16946.670961303436</v>
      </c>
      <c r="L9493" s="112">
        <f>VLOOKUP($B9493,WB.UNEMP.2008,'WB (WDI)'!$AY$2,FALSE)</f>
        <v>8.1199998855590803</v>
      </c>
    </row>
    <row r="9494" spans="1:12" x14ac:dyDescent="0.25">
      <c r="A9494" s="103">
        <v>2008</v>
      </c>
      <c r="B9494" s="104" t="s">
        <v>137</v>
      </c>
      <c r="C9494" s="105" t="s">
        <v>138</v>
      </c>
      <c r="D9494" s="105" t="s">
        <v>647</v>
      </c>
      <c r="E9494" s="87">
        <f t="shared" si="356"/>
        <v>7.1024314222980802</v>
      </c>
      <c r="F9494" s="69">
        <f t="shared" si="356"/>
        <v>8.0108473417485371</v>
      </c>
      <c r="G9494" s="69">
        <f t="shared" si="356"/>
        <v>4.6772615805924787</v>
      </c>
      <c r="H9494" s="69">
        <f t="shared" si="356"/>
        <v>8.1802833109108981</v>
      </c>
      <c r="I9494" s="69">
        <f t="shared" si="356"/>
        <v>6.1705855460544887</v>
      </c>
      <c r="J9494" s="70">
        <f t="shared" si="356"/>
        <v>8.4731793321840012</v>
      </c>
      <c r="K9494" s="118">
        <f>VLOOKUP(B9494,WB.GDP.2008,'WB (WDI)'!$AY$2,FALSE)</f>
        <v>7339.481096380302</v>
      </c>
      <c r="L9494" s="112">
        <f>VLOOKUP($B9494,WB.UNEMP.2008,'WB (WDI)'!$AY$2,FALSE)</f>
        <v>8.1800003051757795</v>
      </c>
    </row>
    <row r="9495" spans="1:12" x14ac:dyDescent="0.25">
      <c r="A9495" s="103">
        <v>2008</v>
      </c>
      <c r="B9495" s="104" t="s">
        <v>139</v>
      </c>
      <c r="C9495" s="105" t="s">
        <v>140</v>
      </c>
      <c r="D9495" s="105" t="s">
        <v>647</v>
      </c>
      <c r="E9495" s="87">
        <f t="shared" si="356"/>
        <v>6.18592392419413</v>
      </c>
      <c r="F9495" s="69">
        <f t="shared" si="356"/>
        <v>6.0996332575539913</v>
      </c>
      <c r="G9495" s="69">
        <f t="shared" si="356"/>
        <v>3.8126095138492611</v>
      </c>
      <c r="H9495" s="69">
        <f t="shared" si="356"/>
        <v>7.9737625492382476</v>
      </c>
      <c r="I9495" s="69">
        <f t="shared" si="356"/>
        <v>7.3055698919629304</v>
      </c>
      <c r="J9495" s="70">
        <f t="shared" si="356"/>
        <v>5.7380444083662141</v>
      </c>
      <c r="K9495" s="118">
        <f>VLOOKUP(B9495,WB.GDP.2008,'WB (WDI)'!$AY$2,FALSE)</f>
        <v>6351.2281663130243</v>
      </c>
      <c r="L9495" s="112">
        <f>VLOOKUP($B9495,WB.UNEMP.2008,'WB (WDI)'!$AY$2,FALSE)</f>
        <v>2.5999999046325701</v>
      </c>
    </row>
    <row r="9496" spans="1:12" x14ac:dyDescent="0.25">
      <c r="A9496" s="103">
        <v>2008</v>
      </c>
      <c r="B9496" s="104" t="s">
        <v>141</v>
      </c>
      <c r="C9496" s="105" t="s">
        <v>142</v>
      </c>
      <c r="D9496" s="105" t="s">
        <v>647</v>
      </c>
      <c r="E9496" s="87" t="e">
        <f t="shared" si="356"/>
        <v>#N/A</v>
      </c>
      <c r="F9496" s="69" t="e">
        <f t="shared" si="356"/>
        <v>#N/A</v>
      </c>
      <c r="G9496" s="69" t="e">
        <f t="shared" si="356"/>
        <v>#N/A</v>
      </c>
      <c r="H9496" s="69" t="e">
        <f t="shared" si="356"/>
        <v>#N/A</v>
      </c>
      <c r="I9496" s="69" t="e">
        <f t="shared" si="356"/>
        <v>#N/A</v>
      </c>
      <c r="J9496" s="70" t="e">
        <f t="shared" si="356"/>
        <v>#N/A</v>
      </c>
      <c r="K9496" s="118" t="e">
        <f>VLOOKUP(B9496,WB.GDP.2008,'WB (WDI)'!$AY$2,FALSE)</f>
        <v>#N/A</v>
      </c>
      <c r="L9496" s="112" t="e">
        <f>VLOOKUP($B9496,WB.UNEMP.2008,'WB (WDI)'!$AY$2,FALSE)</f>
        <v>#N/A</v>
      </c>
    </row>
    <row r="9497" spans="1:12" x14ac:dyDescent="0.25">
      <c r="A9497" s="103">
        <v>2008</v>
      </c>
      <c r="B9497" s="104" t="s">
        <v>143</v>
      </c>
      <c r="C9497" s="105" t="s">
        <v>144</v>
      </c>
      <c r="D9497" s="105" t="s">
        <v>647</v>
      </c>
      <c r="E9497" s="87" t="e">
        <f t="shared" si="356"/>
        <v>#N/A</v>
      </c>
      <c r="F9497" s="69" t="e">
        <f t="shared" si="356"/>
        <v>#N/A</v>
      </c>
      <c r="G9497" s="69" t="e">
        <f t="shared" si="356"/>
        <v>#N/A</v>
      </c>
      <c r="H9497" s="69" t="e">
        <f t="shared" si="356"/>
        <v>#N/A</v>
      </c>
      <c r="I9497" s="69" t="e">
        <f t="shared" si="356"/>
        <v>#N/A</v>
      </c>
      <c r="J9497" s="70" t="e">
        <f t="shared" si="356"/>
        <v>#N/A</v>
      </c>
      <c r="K9497" s="118" t="e">
        <f>VLOOKUP(B9497,WB.GDP.2008,'WB (WDI)'!$AY$2,FALSE)</f>
        <v>#N/A</v>
      </c>
      <c r="L9497" s="112" t="e">
        <f>VLOOKUP($B9497,WB.UNEMP.2008,'WB (WDI)'!$AY$2,FALSE)</f>
        <v>#N/A</v>
      </c>
    </row>
    <row r="9498" spans="1:12" x14ac:dyDescent="0.25">
      <c r="A9498" s="103">
        <v>2008</v>
      </c>
      <c r="B9498" s="104" t="s">
        <v>145</v>
      </c>
      <c r="C9498" s="105" t="s">
        <v>146</v>
      </c>
      <c r="D9498" s="105" t="s">
        <v>647</v>
      </c>
      <c r="E9498" s="87">
        <f t="shared" ref="E9498:J9507" si="357">IF(ISNUMBER(VLOOKUP($B9498,EFW.2008,3,FALSE))=TRUE,VLOOKUP($B9498,EFW.2008,E$2,FALSE),NA())</f>
        <v>6.5020804934981431</v>
      </c>
      <c r="F9498" s="69">
        <f t="shared" si="357"/>
        <v>7.2430168779233286</v>
      </c>
      <c r="G9498" s="69">
        <f t="shared" si="357"/>
        <v>5.552656869299561</v>
      </c>
      <c r="H9498" s="69">
        <f t="shared" si="357"/>
        <v>7.8651005965091842</v>
      </c>
      <c r="I9498" s="69">
        <f t="shared" si="357"/>
        <v>7.0505479941651483</v>
      </c>
      <c r="J9498" s="70">
        <f t="shared" si="357"/>
        <v>4.7990801295934924</v>
      </c>
      <c r="K9498" s="118">
        <f>VLOOKUP(B9498,WB.GDP.2008,'WB (WDI)'!$AY$2,FALSE)</f>
        <v>14110.345138136889</v>
      </c>
      <c r="L9498" s="112">
        <f>VLOOKUP($B9498,WB.UNEMP.2008,'WB (WDI)'!$AY$2,FALSE)</f>
        <v>7.3400001525878897</v>
      </c>
    </row>
    <row r="9499" spans="1:12" x14ac:dyDescent="0.25">
      <c r="A9499" s="103">
        <v>2008</v>
      </c>
      <c r="B9499" s="104" t="s">
        <v>147</v>
      </c>
      <c r="C9499" s="105" t="s">
        <v>148</v>
      </c>
      <c r="D9499" s="105" t="s">
        <v>647</v>
      </c>
      <c r="E9499" s="87" t="e">
        <f t="shared" si="357"/>
        <v>#N/A</v>
      </c>
      <c r="F9499" s="69" t="e">
        <f t="shared" si="357"/>
        <v>#N/A</v>
      </c>
      <c r="G9499" s="69" t="e">
        <f t="shared" si="357"/>
        <v>#N/A</v>
      </c>
      <c r="H9499" s="69" t="e">
        <f t="shared" si="357"/>
        <v>#N/A</v>
      </c>
      <c r="I9499" s="69" t="e">
        <f t="shared" si="357"/>
        <v>#N/A</v>
      </c>
      <c r="J9499" s="70" t="e">
        <f t="shared" si="357"/>
        <v>#N/A</v>
      </c>
      <c r="K9499" s="118" t="e">
        <f>VLOOKUP(B9499,WB.GDP.2008,'WB (WDI)'!$AY$2,FALSE)</f>
        <v>#N/A</v>
      </c>
      <c r="L9499" s="112" t="e">
        <f>VLOOKUP($B9499,WB.UNEMP.2008,'WB (WDI)'!$AY$2,FALSE)</f>
        <v>#N/A</v>
      </c>
    </row>
    <row r="9500" spans="1:12" x14ac:dyDescent="0.25">
      <c r="A9500" s="103">
        <v>2008</v>
      </c>
      <c r="B9500" s="104" t="s">
        <v>149</v>
      </c>
      <c r="C9500" s="105" t="s">
        <v>150</v>
      </c>
      <c r="D9500" s="105" t="s">
        <v>647</v>
      </c>
      <c r="E9500" s="87" t="e">
        <f t="shared" si="357"/>
        <v>#N/A</v>
      </c>
      <c r="F9500" s="69" t="e">
        <f t="shared" si="357"/>
        <v>#N/A</v>
      </c>
      <c r="G9500" s="69" t="e">
        <f t="shared" si="357"/>
        <v>#N/A</v>
      </c>
      <c r="H9500" s="69" t="e">
        <f t="shared" si="357"/>
        <v>#N/A</v>
      </c>
      <c r="I9500" s="69" t="e">
        <f t="shared" si="357"/>
        <v>#N/A</v>
      </c>
      <c r="J9500" s="70" t="e">
        <f t="shared" si="357"/>
        <v>#N/A</v>
      </c>
      <c r="K9500" s="118">
        <f>VLOOKUP(B9500,WB.GDP.2008,'WB (WDI)'!$AY$2,FALSE)</f>
        <v>77846.082955584323</v>
      </c>
      <c r="L9500" s="112" t="e">
        <f>VLOOKUP($B9500,WB.UNEMP.2008,'WB (WDI)'!$AY$2,FALSE)</f>
        <v>#N/A</v>
      </c>
    </row>
    <row r="9501" spans="1:12" x14ac:dyDescent="0.25">
      <c r="A9501" s="103">
        <v>2008</v>
      </c>
      <c r="B9501" s="104" t="s">
        <v>151</v>
      </c>
      <c r="C9501" s="105" t="s">
        <v>152</v>
      </c>
      <c r="D9501" s="105" t="s">
        <v>647</v>
      </c>
      <c r="E9501" s="87">
        <f t="shared" si="357"/>
        <v>7.8913915150518026</v>
      </c>
      <c r="F9501" s="69">
        <f t="shared" si="357"/>
        <v>7.9948999348096548</v>
      </c>
      <c r="G9501" s="69">
        <f t="shared" si="357"/>
        <v>6.4971230060219574</v>
      </c>
      <c r="H9501" s="69">
        <f t="shared" si="357"/>
        <v>8.8221623196531365</v>
      </c>
      <c r="I9501" s="69">
        <f t="shared" si="357"/>
        <v>8.8077560728828139</v>
      </c>
      <c r="J9501" s="70">
        <f t="shared" si="357"/>
        <v>7.3350162418914486</v>
      </c>
      <c r="K9501" s="118">
        <f>VLOOKUP(B9501,WB.GDP.2008,'WB (WDI)'!$AY$2,FALSE)</f>
        <v>20905.561885705498</v>
      </c>
      <c r="L9501" s="112">
        <f>VLOOKUP($B9501,WB.UNEMP.2008,'WB (WDI)'!$AY$2,FALSE)</f>
        <v>9.2899999618530291</v>
      </c>
    </row>
    <row r="9502" spans="1:12" x14ac:dyDescent="0.25">
      <c r="A9502" s="103">
        <v>2008</v>
      </c>
      <c r="B9502" s="104" t="s">
        <v>153</v>
      </c>
      <c r="C9502" s="105" t="s">
        <v>154</v>
      </c>
      <c r="D9502" s="105" t="s">
        <v>647</v>
      </c>
      <c r="E9502" s="87">
        <f t="shared" si="357"/>
        <v>6.6715543289988499</v>
      </c>
      <c r="F9502" s="69">
        <f t="shared" si="357"/>
        <v>7.1135821569943802</v>
      </c>
      <c r="G9502" s="69">
        <f t="shared" si="357"/>
        <v>4.8259684461156507</v>
      </c>
      <c r="H9502" s="69">
        <f t="shared" si="357"/>
        <v>7.8673364058203568</v>
      </c>
      <c r="I9502" s="69">
        <f t="shared" si="357"/>
        <v>6.8080100842112703</v>
      </c>
      <c r="J9502" s="70">
        <f t="shared" si="357"/>
        <v>6.7428745518525917</v>
      </c>
      <c r="K9502" s="118">
        <f>VLOOKUP(B9502,WB.GDP.2008,'WB (WDI)'!$AY$2,FALSE)</f>
        <v>11431.963103235355</v>
      </c>
      <c r="L9502" s="112">
        <f>VLOOKUP($B9502,WB.UNEMP.2008,'WB (WDI)'!$AY$2,FALSE)</f>
        <v>11.2700004577637</v>
      </c>
    </row>
    <row r="9503" spans="1:12" x14ac:dyDescent="0.25">
      <c r="A9503" s="103">
        <v>2008</v>
      </c>
      <c r="B9503" s="104" t="s">
        <v>155</v>
      </c>
      <c r="C9503" s="105" t="s">
        <v>156</v>
      </c>
      <c r="D9503" s="105" t="s">
        <v>647</v>
      </c>
      <c r="E9503" s="87">
        <f t="shared" si="357"/>
        <v>7.4441105421250793</v>
      </c>
      <c r="F9503" s="69">
        <f t="shared" si="357"/>
        <v>7.9656160590113192</v>
      </c>
      <c r="G9503" s="69">
        <f t="shared" si="357"/>
        <v>6.5130713568940948</v>
      </c>
      <c r="H9503" s="69">
        <f t="shared" si="357"/>
        <v>7.4111810587869655</v>
      </c>
      <c r="I9503" s="69">
        <f t="shared" si="357"/>
        <v>8.2899766448479379</v>
      </c>
      <c r="J9503" s="70">
        <f t="shared" si="357"/>
        <v>7.0407075910850807</v>
      </c>
      <c r="K9503" s="118">
        <f>VLOOKUP(B9503,WB.GDP.2008,'WB (WDI)'!$AY$2,FALSE)</f>
        <v>16230.94796079693</v>
      </c>
      <c r="L9503" s="112">
        <f>VLOOKUP($B9503,WB.UNEMP.2008,'WB (WDI)'!$AY$2,FALSE)</f>
        <v>4.7800002098083496</v>
      </c>
    </row>
    <row r="9504" spans="1:12" x14ac:dyDescent="0.25">
      <c r="A9504" s="103">
        <v>2008</v>
      </c>
      <c r="B9504" s="104" t="s">
        <v>157</v>
      </c>
      <c r="C9504" s="105" t="s">
        <v>158</v>
      </c>
      <c r="D9504" s="105" t="s">
        <v>647</v>
      </c>
      <c r="E9504" s="87" t="e">
        <f t="shared" si="357"/>
        <v>#N/A</v>
      </c>
      <c r="F9504" s="69" t="e">
        <f t="shared" si="357"/>
        <v>#N/A</v>
      </c>
      <c r="G9504" s="69" t="e">
        <f t="shared" si="357"/>
        <v>#N/A</v>
      </c>
      <c r="H9504" s="69" t="e">
        <f t="shared" si="357"/>
        <v>#N/A</v>
      </c>
      <c r="I9504" s="69" t="e">
        <f t="shared" si="357"/>
        <v>#N/A</v>
      </c>
      <c r="J9504" s="70" t="e">
        <f t="shared" si="357"/>
        <v>#N/A</v>
      </c>
      <c r="K9504" s="118" t="e">
        <f>VLOOKUP(B9504,WB.GDP.2008,'WB (WDI)'!$AY$2,FALSE)</f>
        <v>#N/A</v>
      </c>
      <c r="L9504" s="112">
        <f>VLOOKUP($B9504,WB.UNEMP.2008,'WB (WDI)'!$AY$2,FALSE)</f>
        <v>1.58000004291534</v>
      </c>
    </row>
    <row r="9505" spans="1:12" x14ac:dyDescent="0.25">
      <c r="A9505" s="103">
        <v>2008</v>
      </c>
      <c r="B9505" s="104" t="s">
        <v>159</v>
      </c>
      <c r="C9505" s="105" t="s">
        <v>160</v>
      </c>
      <c r="D9505" s="105" t="s">
        <v>647</v>
      </c>
      <c r="E9505" s="87" t="e">
        <f t="shared" si="357"/>
        <v>#N/A</v>
      </c>
      <c r="F9505" s="69" t="e">
        <f t="shared" si="357"/>
        <v>#N/A</v>
      </c>
      <c r="G9505" s="69" t="e">
        <f t="shared" si="357"/>
        <v>#N/A</v>
      </c>
      <c r="H9505" s="69" t="e">
        <f t="shared" si="357"/>
        <v>#N/A</v>
      </c>
      <c r="I9505" s="69" t="e">
        <f t="shared" si="357"/>
        <v>#N/A</v>
      </c>
      <c r="J9505" s="70" t="e">
        <f t="shared" si="357"/>
        <v>#N/A</v>
      </c>
      <c r="K9505" s="118">
        <f>VLOOKUP(B9505,WB.GDP.2008,'WB (WDI)'!$AY$2,FALSE)</f>
        <v>29227.076576359377</v>
      </c>
      <c r="L9505" s="112" t="e">
        <f>VLOOKUP($B9505,WB.UNEMP.2008,'WB (WDI)'!$AY$2,FALSE)</f>
        <v>#N/A</v>
      </c>
    </row>
    <row r="9506" spans="1:12" x14ac:dyDescent="0.25">
      <c r="A9506" s="103">
        <v>2008</v>
      </c>
      <c r="B9506" s="104" t="s">
        <v>161</v>
      </c>
      <c r="C9506" s="105" t="s">
        <v>162</v>
      </c>
      <c r="D9506" s="105" t="s">
        <v>647</v>
      </c>
      <c r="E9506" s="87" t="e">
        <f t="shared" si="357"/>
        <v>#N/A</v>
      </c>
      <c r="F9506" s="69" t="e">
        <f t="shared" si="357"/>
        <v>#N/A</v>
      </c>
      <c r="G9506" s="69" t="e">
        <f t="shared" si="357"/>
        <v>#N/A</v>
      </c>
      <c r="H9506" s="69" t="e">
        <f t="shared" si="357"/>
        <v>#N/A</v>
      </c>
      <c r="I9506" s="69" t="e">
        <f t="shared" si="357"/>
        <v>#N/A</v>
      </c>
      <c r="J9506" s="70" t="e">
        <f t="shared" si="357"/>
        <v>#N/A</v>
      </c>
      <c r="K9506" s="118">
        <f>VLOOKUP(B9506,WB.GDP.2008,'WB (WDI)'!$AY$2,FALSE)</f>
        <v>12073.189361577972</v>
      </c>
      <c r="L9506" s="112" t="e">
        <f>VLOOKUP($B9506,WB.UNEMP.2008,'WB (WDI)'!$AY$2,FALSE)</f>
        <v>#N/A</v>
      </c>
    </row>
    <row r="9507" spans="1:12" x14ac:dyDescent="0.25">
      <c r="A9507" s="103">
        <v>2008</v>
      </c>
      <c r="B9507" s="104" t="s">
        <v>163</v>
      </c>
      <c r="C9507" s="105" t="s">
        <v>164</v>
      </c>
      <c r="D9507" s="105" t="s">
        <v>647</v>
      </c>
      <c r="E9507" s="87">
        <f t="shared" si="357"/>
        <v>6.6848312716014942</v>
      </c>
      <c r="F9507" s="69">
        <f t="shared" si="357"/>
        <v>8.4122754106141802</v>
      </c>
      <c r="G9507" s="69">
        <f t="shared" si="357"/>
        <v>4.633462706619639</v>
      </c>
      <c r="H9507" s="69">
        <f t="shared" si="357"/>
        <v>5.9116111936688869</v>
      </c>
      <c r="I9507" s="69">
        <f t="shared" si="357"/>
        <v>7.8039156525078264</v>
      </c>
      <c r="J9507" s="70">
        <f t="shared" si="357"/>
        <v>6.6628913945969392</v>
      </c>
      <c r="K9507" s="118">
        <f>VLOOKUP(B9507,WB.GDP.2008,'WB (WDI)'!$AY$2,FALSE)</f>
        <v>11980.844530234466</v>
      </c>
      <c r="L9507" s="112">
        <f>VLOOKUP($B9507,WB.UNEMP.2008,'WB (WDI)'!$AY$2,FALSE)</f>
        <v>4.7600002288818404</v>
      </c>
    </row>
    <row r="9508" spans="1:12" x14ac:dyDescent="0.25">
      <c r="A9508" s="103">
        <v>2008</v>
      </c>
      <c r="B9508" s="104" t="s">
        <v>165</v>
      </c>
      <c r="C9508" s="105" t="s">
        <v>166</v>
      </c>
      <c r="D9508" s="105" t="s">
        <v>647</v>
      </c>
      <c r="E9508" s="87">
        <f t="shared" ref="E9508:J9517" si="358">IF(ISNUMBER(VLOOKUP($B9508,EFW.2008,3,FALSE))=TRUE,VLOOKUP($B9508,EFW.2008,E$2,FALSE),NA())</f>
        <v>6.2886060839361084</v>
      </c>
      <c r="F9508" s="69">
        <f t="shared" si="358"/>
        <v>7.6435629812267623</v>
      </c>
      <c r="G9508" s="69">
        <f t="shared" si="358"/>
        <v>4.0159736681405702</v>
      </c>
      <c r="H9508" s="69">
        <f t="shared" si="358"/>
        <v>6.1041768828657341</v>
      </c>
      <c r="I9508" s="69">
        <f t="shared" si="358"/>
        <v>7.6277918712376058</v>
      </c>
      <c r="J9508" s="70">
        <f t="shared" si="358"/>
        <v>6.0515250162098724</v>
      </c>
      <c r="K9508" s="118">
        <f>VLOOKUP(B9508,WB.GDP.2008,'WB (WDI)'!$AY$2,FALSE)</f>
        <v>10257.400339040807</v>
      </c>
      <c r="L9508" s="112">
        <f>VLOOKUP($B9508,WB.UNEMP.2008,'WB (WDI)'!$AY$2,FALSE)</f>
        <v>3.9200000762939502</v>
      </c>
    </row>
    <row r="9509" spans="1:12" x14ac:dyDescent="0.25">
      <c r="A9509" s="103">
        <v>2008</v>
      </c>
      <c r="B9509" s="104" t="s">
        <v>167</v>
      </c>
      <c r="C9509" s="105" t="s">
        <v>168</v>
      </c>
      <c r="D9509" s="105" t="s">
        <v>647</v>
      </c>
      <c r="E9509" s="87">
        <f t="shared" si="358"/>
        <v>7.7610291791206176</v>
      </c>
      <c r="F9509" s="69">
        <f t="shared" si="358"/>
        <v>8.8840440854875791</v>
      </c>
      <c r="G9509" s="69">
        <f t="shared" si="358"/>
        <v>4.8949027846814612</v>
      </c>
      <c r="H9509" s="69">
        <f t="shared" si="358"/>
        <v>9.2674744694712672</v>
      </c>
      <c r="I9509" s="69">
        <f t="shared" si="358"/>
        <v>8.1483807777547561</v>
      </c>
      <c r="J9509" s="70">
        <f t="shared" si="358"/>
        <v>7.6103437782080272</v>
      </c>
      <c r="K9509" s="118">
        <f>VLOOKUP(B9509,WB.GDP.2008,'WB (WDI)'!$AY$2,FALSE)</f>
        <v>7392.8409957816448</v>
      </c>
      <c r="L9509" s="112">
        <f>VLOOKUP($B9509,WB.UNEMP.2008,'WB (WDI)'!$AY$2,FALSE)</f>
        <v>5.8800001144409197</v>
      </c>
    </row>
    <row r="9510" spans="1:12" x14ac:dyDescent="0.25">
      <c r="A9510" s="103">
        <v>2008</v>
      </c>
      <c r="B9510" s="104" t="s">
        <v>169</v>
      </c>
      <c r="C9510" s="105" t="s">
        <v>170</v>
      </c>
      <c r="D9510" s="105" t="s">
        <v>647</v>
      </c>
      <c r="E9510" s="87" t="e">
        <f t="shared" si="358"/>
        <v>#N/A</v>
      </c>
      <c r="F9510" s="69" t="e">
        <f t="shared" si="358"/>
        <v>#N/A</v>
      </c>
      <c r="G9510" s="69" t="e">
        <f t="shared" si="358"/>
        <v>#N/A</v>
      </c>
      <c r="H9510" s="69" t="e">
        <f t="shared" si="358"/>
        <v>#N/A</v>
      </c>
      <c r="I9510" s="69" t="e">
        <f t="shared" si="358"/>
        <v>#N/A</v>
      </c>
      <c r="J9510" s="70" t="e">
        <f t="shared" si="358"/>
        <v>#N/A</v>
      </c>
      <c r="K9510" s="118" t="e">
        <f>VLOOKUP(B9510,WB.GDP.2008,'WB (WDI)'!$AY$2,FALSE)</f>
        <v>#N/A</v>
      </c>
      <c r="L9510" s="112" t="e">
        <f>VLOOKUP($B9510,WB.UNEMP.2008,'WB (WDI)'!$AY$2,FALSE)</f>
        <v>#N/A</v>
      </c>
    </row>
    <row r="9511" spans="1:12" x14ac:dyDescent="0.25">
      <c r="A9511" s="103">
        <v>2008</v>
      </c>
      <c r="B9511" s="104" t="s">
        <v>171</v>
      </c>
      <c r="C9511" s="105" t="s">
        <v>172</v>
      </c>
      <c r="D9511" s="105" t="s">
        <v>647</v>
      </c>
      <c r="E9511" s="87" t="e">
        <f t="shared" si="358"/>
        <v>#N/A</v>
      </c>
      <c r="F9511" s="69" t="e">
        <f t="shared" si="358"/>
        <v>#N/A</v>
      </c>
      <c r="G9511" s="69" t="e">
        <f t="shared" si="358"/>
        <v>#N/A</v>
      </c>
      <c r="H9511" s="69" t="e">
        <f t="shared" si="358"/>
        <v>#N/A</v>
      </c>
      <c r="I9511" s="69" t="e">
        <f t="shared" si="358"/>
        <v>#N/A</v>
      </c>
      <c r="J9511" s="70" t="e">
        <f t="shared" si="358"/>
        <v>#N/A</v>
      </c>
      <c r="K9511" s="118" t="e">
        <f>VLOOKUP(B9511,WB.GDP.2008,'WB (WDI)'!$AY$2,FALSE)</f>
        <v>#N/A</v>
      </c>
      <c r="L9511" s="112" t="e">
        <f>VLOOKUP($B9511,WB.UNEMP.2008,'WB (WDI)'!$AY$2,FALSE)</f>
        <v>#N/A</v>
      </c>
    </row>
    <row r="9512" spans="1:12" x14ac:dyDescent="0.25">
      <c r="A9512" s="103">
        <v>2008</v>
      </c>
      <c r="B9512" s="104" t="s">
        <v>173</v>
      </c>
      <c r="C9512" s="105" t="s">
        <v>174</v>
      </c>
      <c r="D9512" s="105" t="s">
        <v>647</v>
      </c>
      <c r="E9512" s="87" t="e">
        <f t="shared" si="358"/>
        <v>#N/A</v>
      </c>
      <c r="F9512" s="69" t="e">
        <f t="shared" si="358"/>
        <v>#N/A</v>
      </c>
      <c r="G9512" s="69" t="e">
        <f t="shared" si="358"/>
        <v>#N/A</v>
      </c>
      <c r="H9512" s="69" t="e">
        <f t="shared" si="358"/>
        <v>#N/A</v>
      </c>
      <c r="I9512" s="69" t="e">
        <f t="shared" si="358"/>
        <v>#N/A</v>
      </c>
      <c r="J9512" s="70" t="e">
        <f t="shared" si="358"/>
        <v>#N/A</v>
      </c>
      <c r="K9512" s="118">
        <f>VLOOKUP(B9512,WB.GDP.2008,'WB (WDI)'!$AY$2,FALSE)</f>
        <v>14541.989336030527</v>
      </c>
      <c r="L9512" s="112" t="e">
        <f>VLOOKUP($B9512,WB.UNEMP.2008,'WB (WDI)'!$AY$2,FALSE)</f>
        <v>#N/A</v>
      </c>
    </row>
    <row r="9513" spans="1:12" x14ac:dyDescent="0.25">
      <c r="A9513" s="103">
        <v>2008</v>
      </c>
      <c r="B9513" s="104" t="s">
        <v>175</v>
      </c>
      <c r="C9513" s="105" t="s">
        <v>176</v>
      </c>
      <c r="D9513" s="105" t="s">
        <v>647</v>
      </c>
      <c r="E9513" s="87" t="e">
        <f t="shared" si="358"/>
        <v>#N/A</v>
      </c>
      <c r="F9513" s="69" t="e">
        <f t="shared" si="358"/>
        <v>#N/A</v>
      </c>
      <c r="G9513" s="69" t="e">
        <f t="shared" si="358"/>
        <v>#N/A</v>
      </c>
      <c r="H9513" s="69" t="e">
        <f t="shared" si="358"/>
        <v>#N/A</v>
      </c>
      <c r="I9513" s="69" t="e">
        <f t="shared" si="358"/>
        <v>#N/A</v>
      </c>
      <c r="J9513" s="70" t="e">
        <f t="shared" si="358"/>
        <v>#N/A</v>
      </c>
      <c r="K9513" s="118" t="e">
        <f>VLOOKUP(B9513,WB.GDP.2008,'WB (WDI)'!$AY$2,FALSE)</f>
        <v>#N/A</v>
      </c>
      <c r="L9513" s="112" t="e">
        <f>VLOOKUP($B9513,WB.UNEMP.2008,'WB (WDI)'!$AY$2,FALSE)</f>
        <v>#N/A</v>
      </c>
    </row>
    <row r="9514" spans="1:12" x14ac:dyDescent="0.25">
      <c r="A9514" s="103">
        <v>2008</v>
      </c>
      <c r="B9514" s="104" t="s">
        <v>177</v>
      </c>
      <c r="C9514" s="105" t="s">
        <v>178</v>
      </c>
      <c r="D9514" s="105" t="s">
        <v>647</v>
      </c>
      <c r="E9514" s="87">
        <f t="shared" si="358"/>
        <v>7.51110924818569</v>
      </c>
      <c r="F9514" s="69">
        <f t="shared" si="358"/>
        <v>8.617026284338543</v>
      </c>
      <c r="G9514" s="69">
        <f t="shared" si="358"/>
        <v>4.873246422791313</v>
      </c>
      <c r="H9514" s="69">
        <f t="shared" si="358"/>
        <v>8.927778955594583</v>
      </c>
      <c r="I9514" s="69">
        <f t="shared" si="358"/>
        <v>8.5458834471264531</v>
      </c>
      <c r="J9514" s="70">
        <f t="shared" si="358"/>
        <v>6.5916111310775589</v>
      </c>
      <c r="K9514" s="118">
        <f>VLOOKUP(B9514,WB.GDP.2008,'WB (WDI)'!$AY$2,FALSE)</f>
        <v>7362.7491707554746</v>
      </c>
      <c r="L9514" s="112">
        <f>VLOOKUP($B9514,WB.UNEMP.2008,'WB (WDI)'!$AY$2,FALSE)</f>
        <v>3.0799999237060498</v>
      </c>
    </row>
    <row r="9515" spans="1:12" x14ac:dyDescent="0.25">
      <c r="A9515" s="103">
        <v>2008</v>
      </c>
      <c r="B9515" s="104" t="s">
        <v>179</v>
      </c>
      <c r="C9515" s="105" t="s">
        <v>180</v>
      </c>
      <c r="D9515" s="105" t="s">
        <v>647</v>
      </c>
      <c r="E9515" s="87">
        <f t="shared" si="358"/>
        <v>6.5289283762422858</v>
      </c>
      <c r="F9515" s="69">
        <f t="shared" si="358"/>
        <v>5.2701071902014274</v>
      </c>
      <c r="G9515" s="69">
        <f t="shared" si="358"/>
        <v>4.7606430534309236</v>
      </c>
      <c r="H9515" s="69">
        <f t="shared" si="358"/>
        <v>7.7542954155658466</v>
      </c>
      <c r="I9515" s="69">
        <f t="shared" si="358"/>
        <v>7.4621165637086335</v>
      </c>
      <c r="J9515" s="70">
        <f t="shared" si="358"/>
        <v>7.3974796583045963</v>
      </c>
      <c r="K9515" s="118">
        <f>VLOOKUP(B9515,WB.GDP.2008,'WB (WDI)'!$AY$2,FALSE)</f>
        <v>9125.6288019354251</v>
      </c>
      <c r="L9515" s="112">
        <f>VLOOKUP($B9515,WB.UNEMP.2008,'WB (WDI)'!$AY$2,FALSE)</f>
        <v>11.050000190734901</v>
      </c>
    </row>
    <row r="9516" spans="1:12" x14ac:dyDescent="0.25">
      <c r="A9516" s="103">
        <v>2008</v>
      </c>
      <c r="B9516" s="104" t="s">
        <v>181</v>
      </c>
      <c r="C9516" s="105" t="s">
        <v>182</v>
      </c>
      <c r="D9516" s="105" t="s">
        <v>647</v>
      </c>
      <c r="E9516" s="87">
        <f t="shared" si="358"/>
        <v>6.8379909534587169</v>
      </c>
      <c r="F9516" s="69">
        <f t="shared" si="358"/>
        <v>8.3362303344361859</v>
      </c>
      <c r="G9516" s="69">
        <f t="shared" si="358"/>
        <v>3.2352070718011867</v>
      </c>
      <c r="H9516" s="69">
        <f t="shared" si="358"/>
        <v>8.1317957704582309</v>
      </c>
      <c r="I9516" s="69">
        <f t="shared" si="358"/>
        <v>7.4655251937917724</v>
      </c>
      <c r="J9516" s="70">
        <f t="shared" si="358"/>
        <v>7.0211963968062108</v>
      </c>
      <c r="K9516" s="118">
        <f>VLOOKUP(B9516,WB.GDP.2008,'WB (WDI)'!$AY$2,FALSE)</f>
        <v>2758.5770960187101</v>
      </c>
      <c r="L9516" s="112">
        <f>VLOOKUP($B9516,WB.UNEMP.2008,'WB (WDI)'!$AY$2,FALSE)</f>
        <v>16.059999465942401</v>
      </c>
    </row>
    <row r="9517" spans="1:12" x14ac:dyDescent="0.25">
      <c r="A9517" s="103">
        <v>2008</v>
      </c>
      <c r="B9517" s="104" t="s">
        <v>183</v>
      </c>
      <c r="C9517" s="105" t="s">
        <v>184</v>
      </c>
      <c r="D9517" s="105" t="s">
        <v>647</v>
      </c>
      <c r="E9517" s="87">
        <f t="shared" si="358"/>
        <v>7.3876309282608998</v>
      </c>
      <c r="F9517" s="69">
        <f t="shared" si="358"/>
        <v>8.9135004607697255</v>
      </c>
      <c r="G9517" s="69">
        <f t="shared" si="358"/>
        <v>4.3903556317297019</v>
      </c>
      <c r="H9517" s="69">
        <f t="shared" si="358"/>
        <v>8.8817180406837206</v>
      </c>
      <c r="I9517" s="69">
        <f t="shared" si="358"/>
        <v>7.7391965469934769</v>
      </c>
      <c r="J9517" s="70">
        <f t="shared" si="358"/>
        <v>7.0133839611278788</v>
      </c>
      <c r="K9517" s="118">
        <f>VLOOKUP(B9517,WB.GDP.2008,'WB (WDI)'!$AY$2,FALSE)</f>
        <v>5011.6072994558317</v>
      </c>
      <c r="L9517" s="112">
        <f>VLOOKUP($B9517,WB.UNEMP.2008,'WB (WDI)'!$AY$2,FALSE)</f>
        <v>3.1600000858306898</v>
      </c>
    </row>
    <row r="9518" spans="1:12" x14ac:dyDescent="0.25">
      <c r="A9518" s="103">
        <v>2008</v>
      </c>
      <c r="B9518" s="104" t="s">
        <v>185</v>
      </c>
      <c r="C9518" s="105" t="s">
        <v>186</v>
      </c>
      <c r="D9518" s="105" t="s">
        <v>647</v>
      </c>
      <c r="E9518" s="87">
        <f t="shared" ref="E9518:J9527" si="359">IF(ISNUMBER(VLOOKUP($B9518,EFW.2008,3,FALSE))=TRUE,VLOOKUP($B9518,EFW.2008,E$2,FALSE),NA())</f>
        <v>7.1278077934858546</v>
      </c>
      <c r="F9518" s="69">
        <f t="shared" si="359"/>
        <v>7.8994210966722509</v>
      </c>
      <c r="G9518" s="69">
        <f t="shared" si="359"/>
        <v>5.6160677734871394</v>
      </c>
      <c r="H9518" s="69">
        <f t="shared" si="359"/>
        <v>7.6599043719406437</v>
      </c>
      <c r="I9518" s="69">
        <f t="shared" si="359"/>
        <v>7.7933333331269878</v>
      </c>
      <c r="J9518" s="70">
        <f t="shared" si="359"/>
        <v>6.6703123922022511</v>
      </c>
      <c r="K9518" s="118">
        <f>VLOOKUP(B9518,WB.GDP.2008,'WB (WDI)'!$AY$2,FALSE)</f>
        <v>10111.99440008228</v>
      </c>
      <c r="L9518" s="112">
        <f>VLOOKUP($B9518,WB.UNEMP.2008,'WB (WDI)'!$AY$2,FALSE)</f>
        <v>10.329999923706101</v>
      </c>
    </row>
    <row r="9519" spans="1:12" x14ac:dyDescent="0.25">
      <c r="A9519" s="103">
        <v>2008</v>
      </c>
      <c r="B9519" s="104" t="s">
        <v>187</v>
      </c>
      <c r="C9519" s="105" t="s">
        <v>188</v>
      </c>
      <c r="D9519" s="105" t="s">
        <v>647</v>
      </c>
      <c r="E9519" s="87" t="e">
        <f t="shared" si="359"/>
        <v>#N/A</v>
      </c>
      <c r="F9519" s="69" t="e">
        <f t="shared" si="359"/>
        <v>#N/A</v>
      </c>
      <c r="G9519" s="69" t="e">
        <f t="shared" si="359"/>
        <v>#N/A</v>
      </c>
      <c r="H9519" s="69" t="e">
        <f t="shared" si="359"/>
        <v>#N/A</v>
      </c>
      <c r="I9519" s="69" t="e">
        <f t="shared" si="359"/>
        <v>#N/A</v>
      </c>
      <c r="J9519" s="70" t="e">
        <f t="shared" si="359"/>
        <v>#N/A</v>
      </c>
      <c r="K9519" s="118" t="e">
        <f>VLOOKUP(B9519,WB.GDP.2008,'WB (WDI)'!$AY$2,FALSE)</f>
        <v>#N/A</v>
      </c>
      <c r="L9519" s="112" t="e">
        <f>VLOOKUP($B9519,WB.UNEMP.2008,'WB (WDI)'!$AY$2,FALSE)</f>
        <v>#N/A</v>
      </c>
    </row>
    <row r="9520" spans="1:12" x14ac:dyDescent="0.25">
      <c r="A9520" s="103">
        <v>2008</v>
      </c>
      <c r="B9520" s="104" t="s">
        <v>189</v>
      </c>
      <c r="C9520" s="105" t="s">
        <v>190</v>
      </c>
      <c r="D9520" s="105" t="s">
        <v>647</v>
      </c>
      <c r="E9520" s="87">
        <f t="shared" si="359"/>
        <v>6.7207820993659029</v>
      </c>
      <c r="F9520" s="69">
        <f t="shared" si="359"/>
        <v>6.8899083489148989</v>
      </c>
      <c r="G9520" s="69">
        <f t="shared" si="359"/>
        <v>5.0887799560242897</v>
      </c>
      <c r="H9520" s="69">
        <f t="shared" si="359"/>
        <v>7.9811181332811394</v>
      </c>
      <c r="I9520" s="69">
        <f t="shared" si="359"/>
        <v>6.9984763425027268</v>
      </c>
      <c r="J9520" s="70">
        <f t="shared" si="359"/>
        <v>6.6456277161064605</v>
      </c>
      <c r="K9520" s="118">
        <f>VLOOKUP(B9520,WB.GDP.2008,'WB (WDI)'!$AY$2,FALSE)</f>
        <v>18457.113426415741</v>
      </c>
      <c r="L9520" s="112">
        <f>VLOOKUP($B9520,WB.UNEMP.2008,'WB (WDI)'!$AY$2,FALSE)</f>
        <v>3.8699998855590798</v>
      </c>
    </row>
    <row r="9521" spans="1:12" x14ac:dyDescent="0.25">
      <c r="A9521" s="103">
        <v>2008</v>
      </c>
      <c r="B9521" s="104" t="s">
        <v>191</v>
      </c>
      <c r="C9521" s="105" t="s">
        <v>192</v>
      </c>
      <c r="D9521" s="105" t="s">
        <v>647</v>
      </c>
      <c r="E9521" s="87" t="e">
        <f t="shared" si="359"/>
        <v>#N/A</v>
      </c>
      <c r="F9521" s="69" t="e">
        <f t="shared" si="359"/>
        <v>#N/A</v>
      </c>
      <c r="G9521" s="69" t="e">
        <f t="shared" si="359"/>
        <v>#N/A</v>
      </c>
      <c r="H9521" s="69" t="e">
        <f t="shared" si="359"/>
        <v>#N/A</v>
      </c>
      <c r="I9521" s="69" t="e">
        <f t="shared" si="359"/>
        <v>#N/A</v>
      </c>
      <c r="J9521" s="70" t="e">
        <f t="shared" si="359"/>
        <v>#N/A</v>
      </c>
      <c r="K9521" s="118" t="e">
        <f>VLOOKUP(B9521,WB.GDP.2008,'WB (WDI)'!$AY$2,FALSE)</f>
        <v>#N/A</v>
      </c>
      <c r="L9521" s="112" t="e">
        <f>VLOOKUP($B9521,WB.UNEMP.2008,'WB (WDI)'!$AY$2,FALSE)</f>
        <v>#N/A</v>
      </c>
    </row>
    <row r="9522" spans="1:12" x14ac:dyDescent="0.25">
      <c r="A9522" s="103">
        <v>2008</v>
      </c>
      <c r="B9522" s="104" t="s">
        <v>193</v>
      </c>
      <c r="C9522" s="105" t="s">
        <v>194</v>
      </c>
      <c r="D9522" s="105" t="s">
        <v>647</v>
      </c>
      <c r="E9522" s="87">
        <f t="shared" si="359"/>
        <v>7.1525548412965367</v>
      </c>
      <c r="F9522" s="69">
        <f t="shared" si="359"/>
        <v>7.8221565399607655</v>
      </c>
      <c r="G9522" s="69">
        <f t="shared" si="359"/>
        <v>4.4133131475926932</v>
      </c>
      <c r="H9522" s="69">
        <f t="shared" si="359"/>
        <v>8.0254566693568368</v>
      </c>
      <c r="I9522" s="69">
        <f t="shared" si="359"/>
        <v>8.1472230974525139</v>
      </c>
      <c r="J9522" s="70">
        <f t="shared" si="359"/>
        <v>7.3546247521198707</v>
      </c>
      <c r="K9522" s="118">
        <f>VLOOKUP(B9522,WB.GDP.2008,'WB (WDI)'!$AY$2,FALSE)</f>
        <v>4693.6566262379765</v>
      </c>
      <c r="L9522" s="112">
        <f>VLOOKUP($B9522,WB.UNEMP.2008,'WB (WDI)'!$AY$2,FALSE)</f>
        <v>6.1999998092651403</v>
      </c>
    </row>
    <row r="9523" spans="1:12" x14ac:dyDescent="0.25">
      <c r="A9523" s="103">
        <v>2008</v>
      </c>
      <c r="B9523" s="104" t="s">
        <v>195</v>
      </c>
      <c r="C9523" s="105" t="s">
        <v>196</v>
      </c>
      <c r="D9523" s="105" t="s">
        <v>647</v>
      </c>
      <c r="E9523" s="87">
        <f t="shared" si="359"/>
        <v>7.4178912735206834</v>
      </c>
      <c r="F9523" s="69">
        <f t="shared" si="359"/>
        <v>7.9311318461656128</v>
      </c>
      <c r="G9523" s="69">
        <f t="shared" si="359"/>
        <v>5.2494755823144654</v>
      </c>
      <c r="H9523" s="69">
        <f t="shared" si="359"/>
        <v>8.7431501947182575</v>
      </c>
      <c r="I9523" s="69">
        <f t="shared" si="359"/>
        <v>8.3143006337505483</v>
      </c>
      <c r="J9523" s="70">
        <f t="shared" si="359"/>
        <v>6.8513981106545359</v>
      </c>
      <c r="K9523" s="118">
        <f>VLOOKUP(B9523,WB.GDP.2008,'WB (WDI)'!$AY$2,FALSE)</f>
        <v>20640.799237611376</v>
      </c>
      <c r="L9523" s="112">
        <f>VLOOKUP($B9523,WB.UNEMP.2008,'WB (WDI)'!$AY$2,FALSE)</f>
        <v>3.4800000190734899</v>
      </c>
    </row>
    <row r="9524" spans="1:12" x14ac:dyDescent="0.25">
      <c r="A9524" s="103">
        <v>2008</v>
      </c>
      <c r="B9524" s="104" t="s">
        <v>197</v>
      </c>
      <c r="C9524" s="105" t="s">
        <v>198</v>
      </c>
      <c r="D9524" s="105" t="s">
        <v>647</v>
      </c>
      <c r="E9524" s="87">
        <f t="shared" si="359"/>
        <v>7.0065908518574931</v>
      </c>
      <c r="F9524" s="69">
        <f t="shared" si="359"/>
        <v>9.0790875366988661</v>
      </c>
      <c r="G9524" s="69">
        <f t="shared" si="359"/>
        <v>4.050869749639415</v>
      </c>
      <c r="H9524" s="69">
        <f t="shared" si="359"/>
        <v>8.5771422040621434</v>
      </c>
      <c r="I9524" s="69">
        <f t="shared" si="359"/>
        <v>7.4244039646735152</v>
      </c>
      <c r="J9524" s="70">
        <f t="shared" si="359"/>
        <v>5.9014508042135283</v>
      </c>
      <c r="K9524" s="118">
        <f>VLOOKUP(B9524,WB.GDP.2008,'WB (WDI)'!$AY$2,FALSE)</f>
        <v>9643.5026688296257</v>
      </c>
      <c r="L9524" s="112">
        <f>VLOOKUP($B9524,WB.UNEMP.2008,'WB (WDI)'!$AY$2,FALSE)</f>
        <v>4.4200000762939498</v>
      </c>
    </row>
    <row r="9525" spans="1:12" x14ac:dyDescent="0.25">
      <c r="A9525" s="103">
        <v>2008</v>
      </c>
      <c r="B9525" s="104" t="s">
        <v>199</v>
      </c>
      <c r="C9525" s="105" t="s">
        <v>200</v>
      </c>
      <c r="D9525" s="105" t="s">
        <v>647</v>
      </c>
      <c r="E9525" s="87">
        <f t="shared" si="359"/>
        <v>7.7010294000569193</v>
      </c>
      <c r="F9525" s="69">
        <f t="shared" si="359"/>
        <v>8.2472814601886046</v>
      </c>
      <c r="G9525" s="69">
        <f t="shared" si="359"/>
        <v>5.3575892704782184</v>
      </c>
      <c r="H9525" s="69">
        <f t="shared" si="359"/>
        <v>9.0151627488022843</v>
      </c>
      <c r="I9525" s="69">
        <f t="shared" si="359"/>
        <v>8.6216273198905089</v>
      </c>
      <c r="J9525" s="70">
        <f t="shared" si="359"/>
        <v>7.2634862009249801</v>
      </c>
      <c r="K9525" s="118">
        <f>VLOOKUP(B9525,WB.GDP.2008,'WB (WDI)'!$AY$2,FALSE)</f>
        <v>9341.2323351000359</v>
      </c>
      <c r="L9525" s="112">
        <f>VLOOKUP($B9525,WB.UNEMP.2008,'WB (WDI)'!$AY$2,FALSE)</f>
        <v>3.8199999332428001</v>
      </c>
    </row>
    <row r="9526" spans="1:12" x14ac:dyDescent="0.25">
      <c r="A9526" s="103">
        <v>2008</v>
      </c>
      <c r="B9526" s="104" t="s">
        <v>201</v>
      </c>
      <c r="C9526" s="105" t="s">
        <v>202</v>
      </c>
      <c r="D9526" s="105" t="s">
        <v>647</v>
      </c>
      <c r="E9526" s="87" t="e">
        <f t="shared" si="359"/>
        <v>#N/A</v>
      </c>
      <c r="F9526" s="69" t="e">
        <f t="shared" si="359"/>
        <v>#N/A</v>
      </c>
      <c r="G9526" s="69" t="e">
        <f t="shared" si="359"/>
        <v>#N/A</v>
      </c>
      <c r="H9526" s="69" t="e">
        <f t="shared" si="359"/>
        <v>#N/A</v>
      </c>
      <c r="I9526" s="69" t="e">
        <f t="shared" si="359"/>
        <v>#N/A</v>
      </c>
      <c r="J9526" s="70" t="e">
        <f t="shared" si="359"/>
        <v>#N/A</v>
      </c>
      <c r="K9526" s="118">
        <f>VLOOKUP(B9526,WB.GDP.2008,'WB (WDI)'!$AY$2,FALSE)</f>
        <v>33403.424491696431</v>
      </c>
      <c r="L9526" s="112">
        <f>VLOOKUP($B9526,WB.UNEMP.2008,'WB (WDI)'!$AY$2,FALSE)</f>
        <v>11.4799995422363</v>
      </c>
    </row>
    <row r="9527" spans="1:12" x14ac:dyDescent="0.25">
      <c r="A9527" s="103">
        <v>2008</v>
      </c>
      <c r="B9527" s="104" t="s">
        <v>203</v>
      </c>
      <c r="C9527" s="105" t="s">
        <v>204</v>
      </c>
      <c r="D9527" s="105" t="s">
        <v>647</v>
      </c>
      <c r="E9527" s="87" t="e">
        <f t="shared" si="359"/>
        <v>#N/A</v>
      </c>
      <c r="F9527" s="69" t="e">
        <f t="shared" si="359"/>
        <v>#N/A</v>
      </c>
      <c r="G9527" s="69" t="e">
        <f t="shared" si="359"/>
        <v>#N/A</v>
      </c>
      <c r="H9527" s="69" t="e">
        <f t="shared" si="359"/>
        <v>#N/A</v>
      </c>
      <c r="I9527" s="69" t="e">
        <f t="shared" si="359"/>
        <v>#N/A</v>
      </c>
      <c r="J9527" s="70" t="e">
        <f t="shared" si="359"/>
        <v>#N/A</v>
      </c>
      <c r="K9527" s="118" t="e">
        <f>VLOOKUP(B9527,WB.GDP.2008,'WB (WDI)'!$AY$2,FALSE)</f>
        <v>#N/A</v>
      </c>
      <c r="L9527" s="112" t="e">
        <f>VLOOKUP($B9527,WB.UNEMP.2008,'WB (WDI)'!$AY$2,FALSE)</f>
        <v>#N/A</v>
      </c>
    </row>
    <row r="9528" spans="1:12" x14ac:dyDescent="0.25">
      <c r="A9528" s="103">
        <v>2008</v>
      </c>
      <c r="B9528" s="104" t="s">
        <v>205</v>
      </c>
      <c r="C9528" s="105" t="s">
        <v>206</v>
      </c>
      <c r="D9528" s="105" t="s">
        <v>647</v>
      </c>
      <c r="E9528" s="87" t="e">
        <f t="shared" ref="E9528:J9537" si="360">IF(ISNUMBER(VLOOKUP($B9528,EFW.2008,3,FALSE))=TRUE,VLOOKUP($B9528,EFW.2008,E$2,FALSE),NA())</f>
        <v>#N/A</v>
      </c>
      <c r="F9528" s="69" t="e">
        <f t="shared" si="360"/>
        <v>#N/A</v>
      </c>
      <c r="G9528" s="69" t="e">
        <f t="shared" si="360"/>
        <v>#N/A</v>
      </c>
      <c r="H9528" s="69" t="e">
        <f t="shared" si="360"/>
        <v>#N/A</v>
      </c>
      <c r="I9528" s="69" t="e">
        <f t="shared" si="360"/>
        <v>#N/A</v>
      </c>
      <c r="J9528" s="70" t="e">
        <f t="shared" si="360"/>
        <v>#N/A</v>
      </c>
      <c r="K9528" s="118">
        <f>VLOOKUP(B9528,WB.GDP.2008,'WB (WDI)'!$AY$2,FALSE)</f>
        <v>25291.836573037348</v>
      </c>
      <c r="L9528" s="112" t="e">
        <f>VLOOKUP($B9528,WB.UNEMP.2008,'WB (WDI)'!$AY$2,FALSE)</f>
        <v>#N/A</v>
      </c>
    </row>
    <row r="9529" spans="1:12" x14ac:dyDescent="0.25">
      <c r="A9529" s="103">
        <v>2008</v>
      </c>
      <c r="B9529" s="104" t="s">
        <v>207</v>
      </c>
      <c r="C9529" s="105" t="s">
        <v>208</v>
      </c>
      <c r="D9529" s="105" t="s">
        <v>647</v>
      </c>
      <c r="E9529" s="87" t="e">
        <f t="shared" si="360"/>
        <v>#N/A</v>
      </c>
      <c r="F9529" s="69" t="e">
        <f t="shared" si="360"/>
        <v>#N/A</v>
      </c>
      <c r="G9529" s="69" t="e">
        <f t="shared" si="360"/>
        <v>#N/A</v>
      </c>
      <c r="H9529" s="69" t="e">
        <f t="shared" si="360"/>
        <v>#N/A</v>
      </c>
      <c r="I9529" s="69" t="e">
        <f t="shared" si="360"/>
        <v>#N/A</v>
      </c>
      <c r="J9529" s="70" t="e">
        <f t="shared" si="360"/>
        <v>#N/A</v>
      </c>
      <c r="K9529" s="118">
        <f>VLOOKUP(B9529,WB.GDP.2008,'WB (WDI)'!$AY$2,FALSE)</f>
        <v>14634.012215407023</v>
      </c>
      <c r="L9529" s="112">
        <f>VLOOKUP($B9529,WB.UNEMP.2008,'WB (WDI)'!$AY$2,FALSE)</f>
        <v>12.7200002670288</v>
      </c>
    </row>
    <row r="9530" spans="1:12" x14ac:dyDescent="0.25">
      <c r="A9530" s="103">
        <v>2008</v>
      </c>
      <c r="B9530" s="104" t="s">
        <v>209</v>
      </c>
      <c r="C9530" s="105" t="s">
        <v>210</v>
      </c>
      <c r="D9530" s="105" t="s">
        <v>647</v>
      </c>
      <c r="E9530" s="87" t="e">
        <f t="shared" si="360"/>
        <v>#N/A</v>
      </c>
      <c r="F9530" s="69" t="e">
        <f t="shared" si="360"/>
        <v>#N/A</v>
      </c>
      <c r="G9530" s="69" t="e">
        <f t="shared" si="360"/>
        <v>#N/A</v>
      </c>
      <c r="H9530" s="69" t="e">
        <f t="shared" si="360"/>
        <v>#N/A</v>
      </c>
      <c r="I9530" s="69" t="e">
        <f t="shared" si="360"/>
        <v>#N/A</v>
      </c>
      <c r="J9530" s="70" t="e">
        <f t="shared" si="360"/>
        <v>#N/A</v>
      </c>
      <c r="K9530" s="118" t="e">
        <f>VLOOKUP(B9530,WB.GDP.2008,'WB (WDI)'!$AY$2,FALSE)</f>
        <v>#N/A</v>
      </c>
      <c r="L9530" s="112" t="e">
        <f>VLOOKUP($B9530,WB.UNEMP.2008,'WB (WDI)'!$AY$2,FALSE)</f>
        <v>#N/A</v>
      </c>
    </row>
    <row r="9531" spans="1:12" x14ac:dyDescent="0.25">
      <c r="A9531" s="103">
        <v>2008</v>
      </c>
      <c r="B9531" s="104" t="s">
        <v>211</v>
      </c>
      <c r="C9531" s="105" t="s">
        <v>212</v>
      </c>
      <c r="D9531" s="105" t="s">
        <v>647</v>
      </c>
      <c r="E9531" s="87" t="e">
        <f t="shared" si="360"/>
        <v>#N/A</v>
      </c>
      <c r="F9531" s="69" t="e">
        <f t="shared" si="360"/>
        <v>#N/A</v>
      </c>
      <c r="G9531" s="69" t="e">
        <f t="shared" si="360"/>
        <v>#N/A</v>
      </c>
      <c r="H9531" s="69" t="e">
        <f t="shared" si="360"/>
        <v>#N/A</v>
      </c>
      <c r="I9531" s="69" t="e">
        <f t="shared" si="360"/>
        <v>#N/A</v>
      </c>
      <c r="J9531" s="70" t="e">
        <f t="shared" si="360"/>
        <v>#N/A</v>
      </c>
      <c r="K9531" s="118">
        <f>VLOOKUP(B9531,WB.GDP.2008,'WB (WDI)'!$AY$2,FALSE)</f>
        <v>12083.782615145157</v>
      </c>
      <c r="L9531" s="112">
        <f>VLOOKUP($B9531,WB.UNEMP.2008,'WB (WDI)'!$AY$2,FALSE)</f>
        <v>18.790000915527301</v>
      </c>
    </row>
    <row r="9532" spans="1:12" x14ac:dyDescent="0.25">
      <c r="A9532" s="103">
        <v>2008</v>
      </c>
      <c r="B9532" s="104" t="s">
        <v>213</v>
      </c>
      <c r="C9532" s="105" t="s">
        <v>214</v>
      </c>
      <c r="D9532" s="105" t="s">
        <v>647</v>
      </c>
      <c r="E9532" s="87" t="e">
        <f t="shared" si="360"/>
        <v>#N/A</v>
      </c>
      <c r="F9532" s="69" t="e">
        <f t="shared" si="360"/>
        <v>#N/A</v>
      </c>
      <c r="G9532" s="69" t="e">
        <f t="shared" si="360"/>
        <v>#N/A</v>
      </c>
      <c r="H9532" s="69" t="e">
        <f t="shared" si="360"/>
        <v>#N/A</v>
      </c>
      <c r="I9532" s="69" t="e">
        <f t="shared" si="360"/>
        <v>#N/A</v>
      </c>
      <c r="J9532" s="70" t="e">
        <f t="shared" si="360"/>
        <v>#N/A</v>
      </c>
      <c r="K9532" s="118" t="e">
        <f>VLOOKUP(B9532,WB.GDP.2008,'WB (WDI)'!$AY$2,FALSE)</f>
        <v>#N/A</v>
      </c>
      <c r="L9532" s="112" t="e">
        <f>VLOOKUP($B9532,WB.UNEMP.2008,'WB (WDI)'!$AY$2,FALSE)</f>
        <v>#N/A</v>
      </c>
    </row>
    <row r="9533" spans="1:12" x14ac:dyDescent="0.25">
      <c r="A9533" s="103">
        <v>2008</v>
      </c>
      <c r="B9533" s="104" t="s">
        <v>215</v>
      </c>
      <c r="C9533" s="105" t="s">
        <v>651</v>
      </c>
      <c r="D9533" s="105" t="s">
        <v>647</v>
      </c>
      <c r="E9533" s="87" t="e">
        <f t="shared" si="360"/>
        <v>#N/A</v>
      </c>
      <c r="F9533" s="69" t="e">
        <f t="shared" si="360"/>
        <v>#N/A</v>
      </c>
      <c r="G9533" s="69" t="e">
        <f t="shared" si="360"/>
        <v>#N/A</v>
      </c>
      <c r="H9533" s="69" t="e">
        <f t="shared" si="360"/>
        <v>#N/A</v>
      </c>
      <c r="I9533" s="69" t="e">
        <f t="shared" si="360"/>
        <v>#N/A</v>
      </c>
      <c r="J9533" s="70" t="e">
        <f t="shared" si="360"/>
        <v>#N/A</v>
      </c>
      <c r="K9533" s="118" t="e">
        <f>VLOOKUP(B9533,WB.GDP.2008,'WB (WDI)'!$AY$2,FALSE)</f>
        <v>#N/A</v>
      </c>
      <c r="L9533" s="112" t="e">
        <f>VLOOKUP($B9533,WB.UNEMP.2008,'WB (WDI)'!$AY$2,FALSE)</f>
        <v>#N/A</v>
      </c>
    </row>
    <row r="9534" spans="1:12" x14ac:dyDescent="0.25">
      <c r="A9534" s="103">
        <v>2008</v>
      </c>
      <c r="B9534" s="104" t="s">
        <v>216</v>
      </c>
      <c r="C9534" s="105" t="s">
        <v>217</v>
      </c>
      <c r="D9534" s="105" t="s">
        <v>647</v>
      </c>
      <c r="E9534" s="87" t="e">
        <f t="shared" si="360"/>
        <v>#N/A</v>
      </c>
      <c r="F9534" s="69" t="e">
        <f t="shared" si="360"/>
        <v>#N/A</v>
      </c>
      <c r="G9534" s="69" t="e">
        <f t="shared" si="360"/>
        <v>#N/A</v>
      </c>
      <c r="H9534" s="69" t="e">
        <f t="shared" si="360"/>
        <v>#N/A</v>
      </c>
      <c r="I9534" s="69" t="e">
        <f t="shared" si="360"/>
        <v>#N/A</v>
      </c>
      <c r="J9534" s="70" t="e">
        <f t="shared" si="360"/>
        <v>#N/A</v>
      </c>
      <c r="K9534" s="118">
        <f>VLOOKUP(B9534,WB.GDP.2008,'WB (WDI)'!$AY$2,FALSE)</f>
        <v>16012.208192391678</v>
      </c>
      <c r="L9534" s="112">
        <f>VLOOKUP($B9534,WB.UNEMP.2008,'WB (WDI)'!$AY$2,FALSE)</f>
        <v>8.5600004196166992</v>
      </c>
    </row>
    <row r="9535" spans="1:12" x14ac:dyDescent="0.25">
      <c r="A9535" s="103">
        <v>2008</v>
      </c>
      <c r="B9535" s="104" t="s">
        <v>218</v>
      </c>
      <c r="C9535" s="105" t="s">
        <v>219</v>
      </c>
      <c r="D9535" s="105" t="s">
        <v>647</v>
      </c>
      <c r="E9535" s="87">
        <f t="shared" si="360"/>
        <v>7.183652568149931</v>
      </c>
      <c r="F9535" s="69">
        <f t="shared" si="360"/>
        <v>6.8566645672368622</v>
      </c>
      <c r="G9535" s="69">
        <f t="shared" si="360"/>
        <v>5.0915274525669636</v>
      </c>
      <c r="H9535" s="69">
        <f t="shared" si="360"/>
        <v>8.4801207125678886</v>
      </c>
      <c r="I9535" s="69">
        <f t="shared" si="360"/>
        <v>7.9867040912304716</v>
      </c>
      <c r="J9535" s="70">
        <f t="shared" si="360"/>
        <v>7.5032460171474682</v>
      </c>
      <c r="K9535" s="118">
        <f>VLOOKUP(B9535,WB.GDP.2008,'WB (WDI)'!$AY$2,FALSE)</f>
        <v>29571.456554001819</v>
      </c>
      <c r="L9535" s="112">
        <f>VLOOKUP($B9535,WB.UNEMP.2008,'WB (WDI)'!$AY$2,FALSE)</f>
        <v>4.2199997901916504</v>
      </c>
    </row>
    <row r="9536" spans="1:12" x14ac:dyDescent="0.25">
      <c r="A9536" s="103">
        <v>2008</v>
      </c>
      <c r="B9536" s="104" t="s">
        <v>220</v>
      </c>
      <c r="C9536" s="105" t="s">
        <v>221</v>
      </c>
      <c r="D9536" s="105" t="s">
        <v>647</v>
      </c>
      <c r="E9536" s="87" t="e">
        <f t="shared" si="360"/>
        <v>#N/A</v>
      </c>
      <c r="F9536" s="69" t="e">
        <f t="shared" si="360"/>
        <v>#N/A</v>
      </c>
      <c r="G9536" s="69" t="e">
        <f t="shared" si="360"/>
        <v>#N/A</v>
      </c>
      <c r="H9536" s="69" t="e">
        <f t="shared" si="360"/>
        <v>#N/A</v>
      </c>
      <c r="I9536" s="69" t="e">
        <f t="shared" si="360"/>
        <v>#N/A</v>
      </c>
      <c r="J9536" s="70" t="e">
        <f t="shared" si="360"/>
        <v>#N/A</v>
      </c>
      <c r="K9536" s="118" t="e">
        <f>VLOOKUP(B9536,WB.GDP.2008,'WB (WDI)'!$AY$2,FALSE)</f>
        <v>#N/A</v>
      </c>
      <c r="L9536" s="112" t="e">
        <f>VLOOKUP($B9536,WB.UNEMP.2008,'WB (WDI)'!$AY$2,FALSE)</f>
        <v>#N/A</v>
      </c>
    </row>
    <row r="9537" spans="1:12" x14ac:dyDescent="0.25">
      <c r="A9537" s="103">
        <v>2008</v>
      </c>
      <c r="B9537" s="104" t="s">
        <v>222</v>
      </c>
      <c r="C9537" s="105" t="s">
        <v>223</v>
      </c>
      <c r="D9537" s="105" t="s">
        <v>647</v>
      </c>
      <c r="E9537" s="87" t="e">
        <f t="shared" si="360"/>
        <v>#N/A</v>
      </c>
      <c r="F9537" s="69" t="e">
        <f t="shared" si="360"/>
        <v>#N/A</v>
      </c>
      <c r="G9537" s="69" t="e">
        <f t="shared" si="360"/>
        <v>#N/A</v>
      </c>
      <c r="H9537" s="69" t="e">
        <f t="shared" si="360"/>
        <v>#N/A</v>
      </c>
      <c r="I9537" s="69" t="e">
        <f t="shared" si="360"/>
        <v>#N/A</v>
      </c>
      <c r="J9537" s="70" t="e">
        <f t="shared" si="360"/>
        <v>#N/A</v>
      </c>
      <c r="K9537" s="118" t="e">
        <f>VLOOKUP(B9537,WB.GDP.2008,'WB (WDI)'!$AY$2,FALSE)</f>
        <v>#N/A</v>
      </c>
      <c r="L9537" s="112">
        <f>VLOOKUP($B9537,WB.UNEMP.2008,'WB (WDI)'!$AY$2,FALSE)</f>
        <v>7.4299998283386204</v>
      </c>
    </row>
    <row r="9538" spans="1:12" x14ac:dyDescent="0.25">
      <c r="A9538" s="103">
        <v>2008</v>
      </c>
      <c r="B9538" s="104" t="s">
        <v>224</v>
      </c>
      <c r="C9538" s="105" t="s">
        <v>225</v>
      </c>
      <c r="D9538" s="105" t="s">
        <v>647</v>
      </c>
      <c r="E9538" s="87">
        <f t="shared" ref="E9538:J9547" si="361">IF(ISNUMBER(VLOOKUP($B9538,EFW.2008,3,FALSE))=TRUE,VLOOKUP($B9538,EFW.2008,E$2,FALSE),NA())</f>
        <v>7.1761915586941498</v>
      </c>
      <c r="F9538" s="69">
        <f t="shared" si="361"/>
        <v>7.1130225009089161</v>
      </c>
      <c r="G9538" s="69">
        <f t="shared" si="361"/>
        <v>5.7190017020857731</v>
      </c>
      <c r="H9538" s="69">
        <f t="shared" si="361"/>
        <v>8.4478592343395764</v>
      </c>
      <c r="I9538" s="69">
        <f t="shared" si="361"/>
        <v>8.2037732965235364</v>
      </c>
      <c r="J9538" s="70">
        <f t="shared" si="361"/>
        <v>6.3973010596129471</v>
      </c>
      <c r="K9538" s="118">
        <f>VLOOKUP(B9538,WB.GDP.2008,'WB (WDI)'!$AY$2,FALSE)</f>
        <v>15851.796753465822</v>
      </c>
      <c r="L9538" s="112">
        <f>VLOOKUP($B9538,WB.UNEMP.2008,'WB (WDI)'!$AY$2,FALSE)</f>
        <v>8.0299997329711896</v>
      </c>
    </row>
    <row r="9539" spans="1:12" x14ac:dyDescent="0.25">
      <c r="A9539" s="103">
        <v>2008</v>
      </c>
      <c r="B9539" s="104" t="s">
        <v>226</v>
      </c>
      <c r="C9539" s="105" t="s">
        <v>227</v>
      </c>
      <c r="D9539" s="105" t="s">
        <v>647</v>
      </c>
      <c r="E9539" s="87">
        <f t="shared" si="361"/>
        <v>4.3177785747394575</v>
      </c>
      <c r="F9539" s="69">
        <f t="shared" si="361"/>
        <v>4.6530924360574115</v>
      </c>
      <c r="G9539" s="69">
        <f t="shared" si="361"/>
        <v>3.3066730198124814</v>
      </c>
      <c r="H9539" s="69">
        <f t="shared" si="361"/>
        <v>5.2969555224473934</v>
      </c>
      <c r="I9539" s="69">
        <f t="shared" si="361"/>
        <v>3.5044719958098889</v>
      </c>
      <c r="J9539" s="70">
        <f t="shared" si="361"/>
        <v>4.8276998995701099</v>
      </c>
      <c r="K9539" s="118" t="e">
        <f>VLOOKUP(B9539,WB.GDP.2008,'WB (WDI)'!$AY$2,FALSE)</f>
        <v>#N/A</v>
      </c>
      <c r="L9539" s="112">
        <f>VLOOKUP($B9539,WB.UNEMP.2008,'WB (WDI)'!$AY$2,FALSE)</f>
        <v>6.25</v>
      </c>
    </row>
    <row r="9540" spans="1:12" x14ac:dyDescent="0.25">
      <c r="A9540" s="103">
        <v>2008</v>
      </c>
      <c r="B9540" s="104" t="s">
        <v>228</v>
      </c>
      <c r="C9540" s="105" t="s">
        <v>229</v>
      </c>
      <c r="D9540" s="105" t="s">
        <v>616</v>
      </c>
      <c r="E9540" s="87" t="e">
        <f t="shared" si="361"/>
        <v>#N/A</v>
      </c>
      <c r="F9540" s="69" t="e">
        <f t="shared" si="361"/>
        <v>#N/A</v>
      </c>
      <c r="G9540" s="69" t="e">
        <f t="shared" si="361"/>
        <v>#N/A</v>
      </c>
      <c r="H9540" s="69" t="e">
        <f t="shared" si="361"/>
        <v>#N/A</v>
      </c>
      <c r="I9540" s="69" t="e">
        <f t="shared" si="361"/>
        <v>#N/A</v>
      </c>
      <c r="J9540" s="70" t="e">
        <f t="shared" si="361"/>
        <v>#N/A</v>
      </c>
      <c r="K9540" s="118">
        <f>VLOOKUP(B9540,WB.GDP.2008,'WB (WDI)'!$AY$2,FALSE)</f>
        <v>95855.800692617981</v>
      </c>
      <c r="L9540" s="112" t="e">
        <f>VLOOKUP($B9540,WB.UNEMP.2008,'WB (WDI)'!$AY$2,FALSE)</f>
        <v>#N/A</v>
      </c>
    </row>
    <row r="9541" spans="1:12" x14ac:dyDescent="0.25">
      <c r="A9541" s="103">
        <v>2008</v>
      </c>
      <c r="B9541" s="104" t="s">
        <v>230</v>
      </c>
      <c r="C9541" s="105" t="s">
        <v>231</v>
      </c>
      <c r="D9541" s="105" t="s">
        <v>616</v>
      </c>
      <c r="E9541" s="87">
        <f t="shared" si="361"/>
        <v>8.2076053769129604</v>
      </c>
      <c r="F9541" s="69">
        <f t="shared" si="361"/>
        <v>6.6539636721475777</v>
      </c>
      <c r="G9541" s="69">
        <f t="shared" si="361"/>
        <v>8.0377753720156004</v>
      </c>
      <c r="H9541" s="69">
        <f t="shared" si="361"/>
        <v>9.5420254990500126</v>
      </c>
      <c r="I9541" s="69">
        <f t="shared" si="361"/>
        <v>8.0439735750029193</v>
      </c>
      <c r="J9541" s="70">
        <f t="shared" si="361"/>
        <v>8.7602887663486975</v>
      </c>
      <c r="K9541" s="118">
        <f>VLOOKUP(B9541,WB.GDP.2008,'WB (WDI)'!$AY$2,FALSE)</f>
        <v>45955.227288823269</v>
      </c>
      <c r="L9541" s="112">
        <f>VLOOKUP($B9541,WB.UNEMP.2008,'WB (WDI)'!$AY$2,FALSE)</f>
        <v>6.1399998664856001</v>
      </c>
    </row>
    <row r="9542" spans="1:12" x14ac:dyDescent="0.25">
      <c r="A9542" s="103">
        <v>2008</v>
      </c>
      <c r="B9542" s="104" t="s">
        <v>232</v>
      </c>
      <c r="C9542" s="105" t="s">
        <v>233</v>
      </c>
      <c r="D9542" s="105" t="s">
        <v>616</v>
      </c>
      <c r="E9542" s="87" t="e">
        <f t="shared" si="361"/>
        <v>#N/A</v>
      </c>
      <c r="F9542" s="69" t="e">
        <f t="shared" si="361"/>
        <v>#N/A</v>
      </c>
      <c r="G9542" s="69" t="e">
        <f t="shared" si="361"/>
        <v>#N/A</v>
      </c>
      <c r="H9542" s="69" t="e">
        <f t="shared" si="361"/>
        <v>#N/A</v>
      </c>
      <c r="I9542" s="69" t="e">
        <f t="shared" si="361"/>
        <v>#N/A</v>
      </c>
      <c r="J9542" s="70" t="e">
        <f t="shared" si="361"/>
        <v>#N/A</v>
      </c>
      <c r="K9542" s="118" t="e">
        <f>VLOOKUP(B9542,WB.GDP.2008,'WB (WDI)'!$AY$2,FALSE)</f>
        <v>#N/A</v>
      </c>
      <c r="L9542" s="112" t="e">
        <f>VLOOKUP($B9542,WB.UNEMP.2008,'WB (WDI)'!$AY$2,FALSE)</f>
        <v>#N/A</v>
      </c>
    </row>
    <row r="9543" spans="1:12" x14ac:dyDescent="0.25">
      <c r="A9543" s="103">
        <v>2008</v>
      </c>
      <c r="B9543" s="104" t="s">
        <v>234</v>
      </c>
      <c r="C9543" s="105" t="s">
        <v>235</v>
      </c>
      <c r="D9543" s="105" t="s">
        <v>616</v>
      </c>
      <c r="E9543" s="87" t="e">
        <f t="shared" si="361"/>
        <v>#N/A</v>
      </c>
      <c r="F9543" s="69" t="e">
        <f t="shared" si="361"/>
        <v>#N/A</v>
      </c>
      <c r="G9543" s="69" t="e">
        <f t="shared" si="361"/>
        <v>#N/A</v>
      </c>
      <c r="H9543" s="69" t="e">
        <f t="shared" si="361"/>
        <v>#N/A</v>
      </c>
      <c r="I9543" s="69" t="e">
        <f t="shared" si="361"/>
        <v>#N/A</v>
      </c>
      <c r="J9543" s="70" t="e">
        <f t="shared" si="361"/>
        <v>#N/A</v>
      </c>
      <c r="K9543" s="118" t="e">
        <f>VLOOKUP(B9543,WB.GDP.2008,'WB (WDI)'!$AY$2,FALSE)</f>
        <v>#N/A</v>
      </c>
      <c r="L9543" s="112" t="e">
        <f>VLOOKUP($B9543,WB.UNEMP.2008,'WB (WDI)'!$AY$2,FALSE)</f>
        <v>#N/A</v>
      </c>
    </row>
    <row r="9544" spans="1:12" x14ac:dyDescent="0.25">
      <c r="A9544" s="103">
        <v>2008</v>
      </c>
      <c r="B9544" s="104" t="s">
        <v>236</v>
      </c>
      <c r="C9544" s="105" t="s">
        <v>237</v>
      </c>
      <c r="D9544" s="105" t="s">
        <v>616</v>
      </c>
      <c r="E9544" s="87">
        <f t="shared" si="361"/>
        <v>8.3391527705562574</v>
      </c>
      <c r="F9544" s="69">
        <f t="shared" si="361"/>
        <v>7.4569764981419242</v>
      </c>
      <c r="G9544" s="69">
        <f t="shared" si="361"/>
        <v>7.5611461096266082</v>
      </c>
      <c r="H9544" s="69">
        <f t="shared" si="361"/>
        <v>9.6862623562004373</v>
      </c>
      <c r="I9544" s="69">
        <f t="shared" si="361"/>
        <v>8.2713032322255025</v>
      </c>
      <c r="J9544" s="70">
        <f t="shared" si="361"/>
        <v>8.72007565658682</v>
      </c>
      <c r="K9544" s="118">
        <f>VLOOKUP(B9544,WB.GDP.2008,'WB (WDI)'!$AY$2,FALSE)</f>
        <v>55314.660060055554</v>
      </c>
      <c r="L9544" s="112">
        <f>VLOOKUP($B9544,WB.UNEMP.2008,'WB (WDI)'!$AY$2,FALSE)</f>
        <v>5.7800002098083496</v>
      </c>
    </row>
    <row r="9545" spans="1:12" x14ac:dyDescent="0.25">
      <c r="A9545" s="103">
        <v>2008</v>
      </c>
      <c r="B9545" s="104" t="s">
        <v>238</v>
      </c>
      <c r="C9545" s="105" t="s">
        <v>239</v>
      </c>
      <c r="D9545" s="105" t="s">
        <v>240</v>
      </c>
      <c r="E9545" s="87">
        <f t="shared" si="361"/>
        <v>6.8674755653605244</v>
      </c>
      <c r="F9545" s="69">
        <f t="shared" si="361"/>
        <v>7.2986127522322359</v>
      </c>
      <c r="G9545" s="69">
        <f t="shared" si="361"/>
        <v>5.5269910507687117</v>
      </c>
      <c r="H9545" s="69">
        <f t="shared" si="361"/>
        <v>8.4829679554710236</v>
      </c>
      <c r="I9545" s="69">
        <f t="shared" si="361"/>
        <v>5.300639174053992</v>
      </c>
      <c r="J9545" s="70">
        <f t="shared" si="361"/>
        <v>7.7281668942766615</v>
      </c>
      <c r="K9545" s="118">
        <f>VLOOKUP(B9545,WB.GDP.2008,'WB (WDI)'!$AY$2,FALSE)</f>
        <v>19770.216648154128</v>
      </c>
      <c r="L9545" s="112">
        <f>VLOOKUP($B9545,WB.UNEMP.2008,'WB (WDI)'!$AY$2,FALSE)</f>
        <v>6.6300001144409197</v>
      </c>
    </row>
    <row r="9546" spans="1:12" x14ac:dyDescent="0.25">
      <c r="A9546" s="103">
        <v>2008</v>
      </c>
      <c r="B9546" s="104" t="s">
        <v>241</v>
      </c>
      <c r="C9546" s="105" t="s">
        <v>242</v>
      </c>
      <c r="D9546" s="105" t="s">
        <v>240</v>
      </c>
      <c r="E9546" s="87">
        <f t="shared" si="361"/>
        <v>6.8114274598385025</v>
      </c>
      <c r="F9546" s="69">
        <f t="shared" si="361"/>
        <v>7.4730632673194393</v>
      </c>
      <c r="G9546" s="69">
        <f t="shared" si="361"/>
        <v>4.7574558283114863</v>
      </c>
      <c r="H9546" s="69">
        <f t="shared" si="361"/>
        <v>7.5636376176319793</v>
      </c>
      <c r="I9546" s="69">
        <f t="shared" si="361"/>
        <v>7.0642194573560442</v>
      </c>
      <c r="J9546" s="70">
        <f t="shared" si="361"/>
        <v>7.198761128573568</v>
      </c>
      <c r="K9546" s="118">
        <f>VLOOKUP(B9546,WB.GDP.2008,'WB (WDI)'!$AY$2,FALSE)</f>
        <v>4142.2114540385346</v>
      </c>
      <c r="L9546" s="112">
        <f>VLOOKUP($B9546,WB.UNEMP.2008,'WB (WDI)'!$AY$2,FALSE)</f>
        <v>8.2200002670288104</v>
      </c>
    </row>
    <row r="9547" spans="1:12" x14ac:dyDescent="0.25">
      <c r="A9547" s="103">
        <v>2008</v>
      </c>
      <c r="B9547" s="104" t="s">
        <v>243</v>
      </c>
      <c r="C9547" s="105" t="s">
        <v>244</v>
      </c>
      <c r="D9547" s="105" t="s">
        <v>240</v>
      </c>
      <c r="E9547" s="87" t="e">
        <f t="shared" si="361"/>
        <v>#N/A</v>
      </c>
      <c r="F9547" s="69" t="e">
        <f t="shared" si="361"/>
        <v>#N/A</v>
      </c>
      <c r="G9547" s="69" t="e">
        <f t="shared" si="361"/>
        <v>#N/A</v>
      </c>
      <c r="H9547" s="69" t="e">
        <f t="shared" si="361"/>
        <v>#N/A</v>
      </c>
      <c r="I9547" s="69" t="e">
        <f t="shared" si="361"/>
        <v>#N/A</v>
      </c>
      <c r="J9547" s="70" t="e">
        <f t="shared" si="361"/>
        <v>#N/A</v>
      </c>
      <c r="K9547" s="118">
        <f>VLOOKUP(B9547,WB.GDP.2008,'WB (WDI)'!$AY$2,FALSE)</f>
        <v>2131.6929710823183</v>
      </c>
      <c r="L9547" s="112">
        <f>VLOOKUP($B9547,WB.UNEMP.2008,'WB (WDI)'!$AY$2,FALSE)</f>
        <v>11.430000305175801</v>
      </c>
    </row>
    <row r="9548" spans="1:12" x14ac:dyDescent="0.25">
      <c r="A9548" s="103">
        <v>2008</v>
      </c>
      <c r="B9548" s="104" t="s">
        <v>245</v>
      </c>
      <c r="C9548" s="105" t="s">
        <v>246</v>
      </c>
      <c r="D9548" s="105" t="s">
        <v>240</v>
      </c>
      <c r="E9548" s="87" t="e">
        <f t="shared" ref="E9548:J9557" si="362">IF(ISNUMBER(VLOOKUP($B9548,EFW.2008,3,FALSE))=TRUE,VLOOKUP($B9548,EFW.2008,E$2,FALSE),NA())</f>
        <v>#N/A</v>
      </c>
      <c r="F9548" s="69" t="e">
        <f t="shared" si="362"/>
        <v>#N/A</v>
      </c>
      <c r="G9548" s="69" t="e">
        <f t="shared" si="362"/>
        <v>#N/A</v>
      </c>
      <c r="H9548" s="69" t="e">
        <f t="shared" si="362"/>
        <v>#N/A</v>
      </c>
      <c r="I9548" s="69" t="e">
        <f t="shared" si="362"/>
        <v>#N/A</v>
      </c>
      <c r="J9548" s="70" t="e">
        <f t="shared" si="362"/>
        <v>#N/A</v>
      </c>
      <c r="K9548" s="118">
        <f>VLOOKUP(B9548,WB.GDP.2008,'WB (WDI)'!$AY$2,FALSE)</f>
        <v>7665.4490916753211</v>
      </c>
      <c r="L9548" s="112">
        <f>VLOOKUP($B9548,WB.UNEMP.2008,'WB (WDI)'!$AY$2,FALSE)</f>
        <v>4.9400000572204599</v>
      </c>
    </row>
    <row r="9549" spans="1:12" x14ac:dyDescent="0.25">
      <c r="A9549" s="103">
        <v>2008</v>
      </c>
      <c r="B9549" s="104" t="s">
        <v>247</v>
      </c>
      <c r="C9549" s="105" t="s">
        <v>248</v>
      </c>
      <c r="D9549" s="105" t="s">
        <v>240</v>
      </c>
      <c r="E9549" s="87" t="e">
        <f t="shared" si="362"/>
        <v>#N/A</v>
      </c>
      <c r="F9549" s="69" t="e">
        <f t="shared" si="362"/>
        <v>#N/A</v>
      </c>
      <c r="G9549" s="69" t="e">
        <f t="shared" si="362"/>
        <v>#N/A</v>
      </c>
      <c r="H9549" s="69" t="e">
        <f t="shared" si="362"/>
        <v>#N/A</v>
      </c>
      <c r="I9549" s="69" t="e">
        <f t="shared" si="362"/>
        <v>#N/A</v>
      </c>
      <c r="J9549" s="70" t="e">
        <f t="shared" si="362"/>
        <v>#N/A</v>
      </c>
      <c r="K9549" s="118">
        <f>VLOOKUP(B9549,WB.GDP.2008,'WB (WDI)'!$AY$2,FALSE)</f>
        <v>4185.5575253496836</v>
      </c>
      <c r="L9549" s="112">
        <f>VLOOKUP($B9549,WB.UNEMP.2008,'WB (WDI)'!$AY$2,FALSE)</f>
        <v>4.8899998664856001</v>
      </c>
    </row>
    <row r="9550" spans="1:12" x14ac:dyDescent="0.25">
      <c r="A9550" s="103">
        <v>2008</v>
      </c>
      <c r="B9550" s="104" t="s">
        <v>249</v>
      </c>
      <c r="C9550" s="105" t="s">
        <v>250</v>
      </c>
      <c r="D9550" s="105" t="s">
        <v>240</v>
      </c>
      <c r="E9550" s="87">
        <f t="shared" si="362"/>
        <v>6.0396317619515214</v>
      </c>
      <c r="F9550" s="69">
        <f t="shared" si="362"/>
        <v>4.5669094343197498</v>
      </c>
      <c r="G9550" s="69">
        <f t="shared" si="362"/>
        <v>5.6236326419352753</v>
      </c>
      <c r="H9550" s="69">
        <f t="shared" si="362"/>
        <v>8.1284783357870225</v>
      </c>
      <c r="I9550" s="69">
        <f t="shared" si="362"/>
        <v>6.3028175599879184</v>
      </c>
      <c r="J9550" s="70">
        <f t="shared" si="362"/>
        <v>5.5763208377276428</v>
      </c>
      <c r="K9550" s="118">
        <f>VLOOKUP(B9550,WB.GDP.2008,'WB (WDI)'!$AY$2,FALSE)</f>
        <v>7412.8743634862813</v>
      </c>
      <c r="L9550" s="112">
        <f>VLOOKUP($B9550,WB.UNEMP.2008,'WB (WDI)'!$AY$2,FALSE)</f>
        <v>4.5999999046325701</v>
      </c>
    </row>
    <row r="9551" spans="1:12" x14ac:dyDescent="0.25">
      <c r="A9551" s="103">
        <v>2008</v>
      </c>
      <c r="B9551" s="104" t="s">
        <v>251</v>
      </c>
      <c r="C9551" s="105" t="s">
        <v>649</v>
      </c>
      <c r="D9551" s="105" t="s">
        <v>240</v>
      </c>
      <c r="E9551" s="87">
        <f t="shared" si="362"/>
        <v>8.9721541734031174</v>
      </c>
      <c r="F9551" s="69">
        <f t="shared" si="362"/>
        <v>8.8941570654889368</v>
      </c>
      <c r="G9551" s="69">
        <f t="shared" si="362"/>
        <v>7.5327325379297614</v>
      </c>
      <c r="H9551" s="69">
        <f t="shared" si="362"/>
        <v>9.5361006982137226</v>
      </c>
      <c r="I9551" s="69">
        <f t="shared" si="362"/>
        <v>9.6237900858797367</v>
      </c>
      <c r="J9551" s="70">
        <f t="shared" si="362"/>
        <v>9.2739904795034338</v>
      </c>
      <c r="K9551" s="118">
        <f>VLOOKUP(B9551,WB.GDP.2008,'WB (WDI)'!$AY$2,FALSE)</f>
        <v>49788.791757480998</v>
      </c>
      <c r="L9551" s="112">
        <f>VLOOKUP($B9551,WB.UNEMP.2008,'WB (WDI)'!$AY$2,FALSE)</f>
        <v>3.5599999427795401</v>
      </c>
    </row>
    <row r="9552" spans="1:12" x14ac:dyDescent="0.25">
      <c r="A9552" s="103">
        <v>2008</v>
      </c>
      <c r="B9552" s="104" t="s">
        <v>252</v>
      </c>
      <c r="C9552" s="105" t="s">
        <v>650</v>
      </c>
      <c r="D9552" s="105" t="s">
        <v>240</v>
      </c>
      <c r="E9552" s="87" t="e">
        <f t="shared" si="362"/>
        <v>#N/A</v>
      </c>
      <c r="F9552" s="69" t="e">
        <f t="shared" si="362"/>
        <v>#N/A</v>
      </c>
      <c r="G9552" s="69" t="e">
        <f t="shared" si="362"/>
        <v>#N/A</v>
      </c>
      <c r="H9552" s="69" t="e">
        <f t="shared" si="362"/>
        <v>#N/A</v>
      </c>
      <c r="I9552" s="69" t="e">
        <f t="shared" si="362"/>
        <v>#N/A</v>
      </c>
      <c r="J9552" s="70" t="e">
        <f t="shared" si="362"/>
        <v>#N/A</v>
      </c>
      <c r="K9552" s="118">
        <f>VLOOKUP(B9552,WB.GDP.2008,'WB (WDI)'!$AY$2,FALSE)</f>
        <v>96739.327602337071</v>
      </c>
      <c r="L9552" s="112">
        <f>VLOOKUP($B9552,WB.UNEMP.2008,'WB (WDI)'!$AY$2,FALSE)</f>
        <v>3</v>
      </c>
    </row>
    <row r="9553" spans="1:12" x14ac:dyDescent="0.25">
      <c r="A9553" s="103">
        <v>2008</v>
      </c>
      <c r="B9553" s="104" t="s">
        <v>253</v>
      </c>
      <c r="C9553" s="105" t="s">
        <v>653</v>
      </c>
      <c r="D9553" s="105" t="s">
        <v>240</v>
      </c>
      <c r="E9553" s="87" t="e">
        <f t="shared" si="362"/>
        <v>#N/A</v>
      </c>
      <c r="F9553" s="69" t="e">
        <f t="shared" si="362"/>
        <v>#N/A</v>
      </c>
      <c r="G9553" s="69" t="e">
        <f t="shared" si="362"/>
        <v>#N/A</v>
      </c>
      <c r="H9553" s="69" t="e">
        <f t="shared" si="362"/>
        <v>#N/A</v>
      </c>
      <c r="I9553" s="69" t="e">
        <f t="shared" si="362"/>
        <v>#N/A</v>
      </c>
      <c r="J9553" s="70" t="e">
        <f t="shared" si="362"/>
        <v>#N/A</v>
      </c>
      <c r="K9553" s="118" t="e">
        <f>VLOOKUP(B9553,WB.GDP.2008,'WB (WDI)'!$AY$2,FALSE)</f>
        <v>#N/A</v>
      </c>
      <c r="L9553" s="112">
        <f>VLOOKUP($B9553,WB.UNEMP.2008,'WB (WDI)'!$AY$2,FALSE)</f>
        <v>2.6900000572204599</v>
      </c>
    </row>
    <row r="9554" spans="1:12" x14ac:dyDescent="0.25">
      <c r="A9554" s="103">
        <v>2008</v>
      </c>
      <c r="B9554" s="104" t="s">
        <v>254</v>
      </c>
      <c r="C9554" s="105" t="s">
        <v>255</v>
      </c>
      <c r="D9554" s="105" t="s">
        <v>240</v>
      </c>
      <c r="E9554" s="87">
        <f t="shared" si="362"/>
        <v>7.8503854945759475</v>
      </c>
      <c r="F9554" s="69">
        <f t="shared" si="362"/>
        <v>6.3148553536299286</v>
      </c>
      <c r="G9554" s="69">
        <f t="shared" si="362"/>
        <v>7.5711313605532258</v>
      </c>
      <c r="H9554" s="69">
        <f t="shared" si="362"/>
        <v>9.7708387880474952</v>
      </c>
      <c r="I9554" s="69">
        <f t="shared" si="362"/>
        <v>7.5366051356788262</v>
      </c>
      <c r="J9554" s="70">
        <f t="shared" si="362"/>
        <v>8.0584968349702617</v>
      </c>
      <c r="K9554" s="118">
        <f>VLOOKUP(B9554,WB.GDP.2008,'WB (WDI)'!$AY$2,FALSE)</f>
        <v>38260.091083542779</v>
      </c>
      <c r="L9554" s="112">
        <f>VLOOKUP($B9554,WB.UNEMP.2008,'WB (WDI)'!$AY$2,FALSE)</f>
        <v>4</v>
      </c>
    </row>
    <row r="9555" spans="1:12" x14ac:dyDescent="0.25">
      <c r="A9555" s="103">
        <v>2008</v>
      </c>
      <c r="B9555" s="104" t="s">
        <v>256</v>
      </c>
      <c r="C9555" s="105" t="s">
        <v>257</v>
      </c>
      <c r="D9555" s="105" t="s">
        <v>240</v>
      </c>
      <c r="E9555" s="87">
        <f t="shared" si="362"/>
        <v>6.8693574777481157</v>
      </c>
      <c r="F9555" s="69">
        <f t="shared" si="362"/>
        <v>6.9547719922156812</v>
      </c>
      <c r="G9555" s="69">
        <f t="shared" si="362"/>
        <v>5.8674231467268925</v>
      </c>
      <c r="H9555" s="69">
        <f t="shared" si="362"/>
        <v>7.4526781679355096</v>
      </c>
      <c r="I9555" s="69">
        <f t="shared" si="362"/>
        <v>6.6617921201724339</v>
      </c>
      <c r="J9555" s="70">
        <f t="shared" si="362"/>
        <v>7.4101219616900584</v>
      </c>
      <c r="K9555" s="118">
        <f>VLOOKUP(B9555,WB.GDP.2008,'WB (WDI)'!$AY$2,FALSE)</f>
        <v>7360.6874055900944</v>
      </c>
      <c r="L9555" s="112">
        <f>VLOOKUP($B9555,WB.UNEMP.2008,'WB (WDI)'!$AY$2,FALSE)</f>
        <v>5.5700001716613796</v>
      </c>
    </row>
    <row r="9556" spans="1:12" x14ac:dyDescent="0.25">
      <c r="A9556" s="103">
        <v>2008</v>
      </c>
      <c r="B9556" s="104" t="s">
        <v>258</v>
      </c>
      <c r="C9556" s="105" t="s">
        <v>652</v>
      </c>
      <c r="D9556" s="105" t="s">
        <v>240</v>
      </c>
      <c r="E9556" s="87">
        <f t="shared" si="362"/>
        <v>7.4961832871414682</v>
      </c>
      <c r="F9556" s="69">
        <f t="shared" si="362"/>
        <v>7.1887864822169094</v>
      </c>
      <c r="G9556" s="69">
        <f t="shared" si="362"/>
        <v>6.6098580756670557</v>
      </c>
      <c r="H9556" s="69">
        <f t="shared" si="362"/>
        <v>9.4704851179451381</v>
      </c>
      <c r="I9556" s="69">
        <f t="shared" si="362"/>
        <v>7.3915267187000113</v>
      </c>
      <c r="J9556" s="70">
        <f t="shared" si="362"/>
        <v>6.820260041178229</v>
      </c>
      <c r="K9556" s="118">
        <f>VLOOKUP(B9556,WB.GDP.2008,'WB (WDI)'!$AY$2,FALSE)</f>
        <v>32395.870468919595</v>
      </c>
      <c r="L9556" s="112">
        <f>VLOOKUP($B9556,WB.UNEMP.2008,'WB (WDI)'!$AY$2,FALSE)</f>
        <v>3.2000000476837198</v>
      </c>
    </row>
    <row r="9557" spans="1:12" x14ac:dyDescent="0.25">
      <c r="A9557" s="103">
        <v>2008</v>
      </c>
      <c r="B9557" s="104" t="s">
        <v>259</v>
      </c>
      <c r="C9557" s="105" t="s">
        <v>260</v>
      </c>
      <c r="D9557" s="105" t="s">
        <v>240</v>
      </c>
      <c r="E9557" s="87" t="e">
        <f t="shared" si="362"/>
        <v>#N/A</v>
      </c>
      <c r="F9557" s="69" t="e">
        <f t="shared" si="362"/>
        <v>#N/A</v>
      </c>
      <c r="G9557" s="69" t="e">
        <f t="shared" si="362"/>
        <v>#N/A</v>
      </c>
      <c r="H9557" s="69" t="e">
        <f t="shared" si="362"/>
        <v>#N/A</v>
      </c>
      <c r="I9557" s="69" t="e">
        <f t="shared" si="362"/>
        <v>#N/A</v>
      </c>
      <c r="J9557" s="70" t="e">
        <f t="shared" si="362"/>
        <v>#N/A</v>
      </c>
      <c r="K9557" s="118">
        <f>VLOOKUP(B9557,WB.GDP.2008,'WB (WDI)'!$AY$2,FALSE)</f>
        <v>68855.617261541905</v>
      </c>
      <c r="L9557" s="112">
        <f>VLOOKUP($B9557,WB.UNEMP.2008,'WB (WDI)'!$AY$2,FALSE)</f>
        <v>6.6100001335143999</v>
      </c>
    </row>
    <row r="9558" spans="1:12" x14ac:dyDescent="0.25">
      <c r="A9558" s="103">
        <v>2008</v>
      </c>
      <c r="B9558" s="104" t="s">
        <v>261</v>
      </c>
      <c r="C9558" s="105" t="s">
        <v>262</v>
      </c>
      <c r="D9558" s="105" t="s">
        <v>240</v>
      </c>
      <c r="E9558" s="87" t="e">
        <f t="shared" ref="E9558:J9567" si="363">IF(ISNUMBER(VLOOKUP($B9558,EFW.2008,3,FALSE))=TRUE,VLOOKUP($B9558,EFW.2008,E$2,FALSE),NA())</f>
        <v>#N/A</v>
      </c>
      <c r="F9558" s="69" t="e">
        <f t="shared" si="363"/>
        <v>#N/A</v>
      </c>
      <c r="G9558" s="69" t="e">
        <f t="shared" si="363"/>
        <v>#N/A</v>
      </c>
      <c r="H9558" s="69" t="e">
        <f t="shared" si="363"/>
        <v>#N/A</v>
      </c>
      <c r="I9558" s="69" t="e">
        <f t="shared" si="363"/>
        <v>#N/A</v>
      </c>
      <c r="J9558" s="70" t="e">
        <f t="shared" si="363"/>
        <v>#N/A</v>
      </c>
      <c r="K9558" s="118">
        <f>VLOOKUP(B9558,WB.GDP.2008,'WB (WDI)'!$AY$2,FALSE)</f>
        <v>2640.6318186281906</v>
      </c>
      <c r="L9558" s="112">
        <f>VLOOKUP($B9558,WB.UNEMP.2008,'WB (WDI)'!$AY$2,FALSE)</f>
        <v>0.82999998331069902</v>
      </c>
    </row>
    <row r="9559" spans="1:12" x14ac:dyDescent="0.25">
      <c r="A9559" s="103">
        <v>2008</v>
      </c>
      <c r="B9559" s="104" t="s">
        <v>263</v>
      </c>
      <c r="C9559" s="105" t="s">
        <v>264</v>
      </c>
      <c r="D9559" s="105" t="s">
        <v>240</v>
      </c>
      <c r="E9559" s="87">
        <f t="shared" si="363"/>
        <v>6.523818372953583</v>
      </c>
      <c r="F9559" s="69">
        <f t="shared" si="363"/>
        <v>7.8427329002269746</v>
      </c>
      <c r="G9559" s="69">
        <f t="shared" si="363"/>
        <v>3.9103440465543282</v>
      </c>
      <c r="H9559" s="69">
        <f t="shared" si="363"/>
        <v>7.5480477194298512</v>
      </c>
      <c r="I9559" s="69">
        <f t="shared" si="363"/>
        <v>6.892433933309202</v>
      </c>
      <c r="J9559" s="70">
        <f t="shared" si="363"/>
        <v>6.425533265247565</v>
      </c>
      <c r="K9559" s="118">
        <f>VLOOKUP(B9559,WB.GDP.2008,'WB (WDI)'!$AY$2,FALSE)</f>
        <v>7657.5944916051412</v>
      </c>
      <c r="L9559" s="112">
        <f>VLOOKUP($B9559,WB.UNEMP.2008,'WB (WDI)'!$AY$2,FALSE)</f>
        <v>7.21000003814697</v>
      </c>
    </row>
    <row r="9560" spans="1:12" x14ac:dyDescent="0.25">
      <c r="A9560" s="103">
        <v>2008</v>
      </c>
      <c r="B9560" s="104" t="s">
        <v>265</v>
      </c>
      <c r="C9560" s="105" t="s">
        <v>266</v>
      </c>
      <c r="D9560" s="105" t="s">
        <v>240</v>
      </c>
      <c r="E9560" s="87" t="e">
        <f t="shared" si="363"/>
        <v>#N/A</v>
      </c>
      <c r="F9560" s="69" t="e">
        <f t="shared" si="363"/>
        <v>#N/A</v>
      </c>
      <c r="G9560" s="69" t="e">
        <f t="shared" si="363"/>
        <v>#N/A</v>
      </c>
      <c r="H9560" s="69" t="e">
        <f t="shared" si="363"/>
        <v>#N/A</v>
      </c>
      <c r="I9560" s="69" t="e">
        <f t="shared" si="363"/>
        <v>#N/A</v>
      </c>
      <c r="J9560" s="70" t="e">
        <f t="shared" si="363"/>
        <v>#N/A</v>
      </c>
      <c r="K9560" s="118">
        <f>VLOOKUP(B9560,WB.GDP.2008,'WB (WDI)'!$AY$2,FALSE)</f>
        <v>4296.4907788755354</v>
      </c>
      <c r="L9560" s="112">
        <f>VLOOKUP($B9560,WB.UNEMP.2008,'WB (WDI)'!$AY$2,FALSE)</f>
        <v>0.85000002384185802</v>
      </c>
    </row>
    <row r="9561" spans="1:12" x14ac:dyDescent="0.25">
      <c r="A9561" s="103">
        <v>2008</v>
      </c>
      <c r="B9561" s="104" t="s">
        <v>267</v>
      </c>
      <c r="C9561" s="105" t="s">
        <v>268</v>
      </c>
      <c r="D9561" s="105" t="s">
        <v>240</v>
      </c>
      <c r="E9561" s="87">
        <f t="shared" si="363"/>
        <v>6.4679921139662087</v>
      </c>
      <c r="F9561" s="69">
        <f t="shared" si="363"/>
        <v>5.5332376181815821</v>
      </c>
      <c r="G9561" s="69">
        <f t="shared" si="363"/>
        <v>5.2673321107466409</v>
      </c>
      <c r="H9561" s="69">
        <f t="shared" si="363"/>
        <v>6.5805726360176244</v>
      </c>
      <c r="I9561" s="69">
        <f t="shared" si="363"/>
        <v>7.176550582878173</v>
      </c>
      <c r="J9561" s="70">
        <f t="shared" si="363"/>
        <v>7.7822676220070202</v>
      </c>
      <c r="K9561" s="118">
        <f>VLOOKUP(B9561,WB.GDP.2008,'WB (WDI)'!$AY$2,FALSE)</f>
        <v>20103.501923222826</v>
      </c>
      <c r="L9561" s="112">
        <f>VLOOKUP($B9561,WB.UNEMP.2008,'WB (WDI)'!$AY$2,FALSE)</f>
        <v>3.3399999141693102</v>
      </c>
    </row>
    <row r="9562" spans="1:12" x14ac:dyDescent="0.25">
      <c r="A9562" s="103">
        <v>2008</v>
      </c>
      <c r="B9562" s="104" t="s">
        <v>269</v>
      </c>
      <c r="C9562" s="105" t="s">
        <v>270</v>
      </c>
      <c r="D9562" s="105" t="s">
        <v>240</v>
      </c>
      <c r="E9562" s="87">
        <f t="shared" si="363"/>
        <v>4.094720123733107</v>
      </c>
      <c r="F9562" s="69">
        <f t="shared" si="363"/>
        <v>5.8088704117262271</v>
      </c>
      <c r="G9562" s="69">
        <f t="shared" si="363"/>
        <v>2.9673281093853561</v>
      </c>
      <c r="H9562" s="69">
        <f t="shared" si="363"/>
        <v>4.9358330141582938</v>
      </c>
      <c r="I9562" s="69">
        <f t="shared" si="363"/>
        <v>2.7891215714790798</v>
      </c>
      <c r="J9562" s="70">
        <f t="shared" si="363"/>
        <v>3.9724475119165792</v>
      </c>
      <c r="K9562" s="118">
        <f>VLOOKUP(B9562,WB.GDP.2008,'WB (WDI)'!$AY$2,FALSE)</f>
        <v>2617.1381740570182</v>
      </c>
      <c r="L9562" s="112">
        <f>VLOOKUP($B9562,WB.UNEMP.2008,'WB (WDI)'!$AY$2,FALSE)</f>
        <v>0.70999997854232799</v>
      </c>
    </row>
    <row r="9563" spans="1:12" x14ac:dyDescent="0.25">
      <c r="A9563" s="103">
        <v>2008</v>
      </c>
      <c r="B9563" s="104" t="s">
        <v>271</v>
      </c>
      <c r="C9563" s="105" t="s">
        <v>272</v>
      </c>
      <c r="D9563" s="105" t="s">
        <v>240</v>
      </c>
      <c r="E9563" s="87">
        <f t="shared" si="363"/>
        <v>6.9177974347848146</v>
      </c>
      <c r="F9563" s="69">
        <f t="shared" si="363"/>
        <v>8.5981675843481415</v>
      </c>
      <c r="G9563" s="69">
        <f t="shared" si="363"/>
        <v>4.6896363694472063</v>
      </c>
      <c r="H9563" s="69">
        <f t="shared" si="363"/>
        <v>7.7779434390618682</v>
      </c>
      <c r="I9563" s="69">
        <f t="shared" si="363"/>
        <v>6.5083496511356858</v>
      </c>
      <c r="J9563" s="70">
        <f t="shared" si="363"/>
        <v>7.0148901299311746</v>
      </c>
      <c r="K9563" s="118">
        <f>VLOOKUP(B9563,WB.GDP.2008,'WB (WDI)'!$AY$2,FALSE)</f>
        <v>5618.4850765418505</v>
      </c>
      <c r="L9563" s="112">
        <f>VLOOKUP($B9563,WB.UNEMP.2008,'WB (WDI)'!$AY$2,FALSE)</f>
        <v>3.7200000286102299</v>
      </c>
    </row>
    <row r="9564" spans="1:12" x14ac:dyDescent="0.25">
      <c r="A9564" s="103">
        <v>2008</v>
      </c>
      <c r="B9564" s="104" t="s">
        <v>273</v>
      </c>
      <c r="C9564" s="105" t="s">
        <v>274</v>
      </c>
      <c r="D9564" s="105" t="s">
        <v>240</v>
      </c>
      <c r="E9564" s="87">
        <f t="shared" si="363"/>
        <v>8.643691213240805</v>
      </c>
      <c r="F9564" s="69">
        <f t="shared" si="363"/>
        <v>7.9035842875698377</v>
      </c>
      <c r="G9564" s="69">
        <f t="shared" si="363"/>
        <v>7.8013181827148417</v>
      </c>
      <c r="H9564" s="69">
        <f t="shared" si="363"/>
        <v>9.100147094338336</v>
      </c>
      <c r="I9564" s="69">
        <f t="shared" si="363"/>
        <v>9.4888941881071709</v>
      </c>
      <c r="J9564" s="70">
        <f t="shared" si="363"/>
        <v>8.9245123134738389</v>
      </c>
      <c r="K9564" s="118">
        <f>VLOOKUP(B9564,WB.GDP.2008,'WB (WDI)'!$AY$2,FALSE)</f>
        <v>71507.061118618847</v>
      </c>
      <c r="L9564" s="112">
        <f>VLOOKUP($B9564,WB.UNEMP.2008,'WB (WDI)'!$AY$2,FALSE)</f>
        <v>3.96000003814697</v>
      </c>
    </row>
    <row r="9565" spans="1:12" x14ac:dyDescent="0.25">
      <c r="A9565" s="103">
        <v>2008</v>
      </c>
      <c r="B9565" s="104" t="s">
        <v>275</v>
      </c>
      <c r="C9565" s="105" t="s">
        <v>276</v>
      </c>
      <c r="D9565" s="105" t="s">
        <v>240</v>
      </c>
      <c r="E9565" s="87">
        <f t="shared" si="363"/>
        <v>6.7481509102136048</v>
      </c>
      <c r="F9565" s="69">
        <f t="shared" si="363"/>
        <v>7.3484387298843972</v>
      </c>
      <c r="G9565" s="69">
        <f t="shared" si="363"/>
        <v>5.7303769199561359</v>
      </c>
      <c r="H9565" s="69">
        <f t="shared" si="363"/>
        <v>6.980764313327338</v>
      </c>
      <c r="I9565" s="69">
        <f t="shared" si="363"/>
        <v>6.6154122900977983</v>
      </c>
      <c r="J9565" s="70">
        <f t="shared" si="363"/>
        <v>7.0657622978023547</v>
      </c>
      <c r="K9565" s="118">
        <f>VLOOKUP(B9565,WB.GDP.2008,'WB (WDI)'!$AY$2,FALSE)</f>
        <v>13634.064302891082</v>
      </c>
      <c r="L9565" s="112">
        <f>VLOOKUP($B9565,WB.UNEMP.2008,'WB (WDI)'!$AY$2,FALSE)</f>
        <v>1.1799999475479099</v>
      </c>
    </row>
    <row r="9566" spans="1:12" x14ac:dyDescent="0.25">
      <c r="A9566" s="103">
        <v>2008</v>
      </c>
      <c r="B9566" s="104" t="s">
        <v>277</v>
      </c>
      <c r="C9566" s="105" t="s">
        <v>278</v>
      </c>
      <c r="D9566" s="105" t="s">
        <v>240</v>
      </c>
      <c r="E9566" s="87" t="e">
        <f t="shared" si="363"/>
        <v>#N/A</v>
      </c>
      <c r="F9566" s="69" t="e">
        <f t="shared" si="363"/>
        <v>#N/A</v>
      </c>
      <c r="G9566" s="69" t="e">
        <f t="shared" si="363"/>
        <v>#N/A</v>
      </c>
      <c r="H9566" s="69" t="e">
        <f t="shared" si="363"/>
        <v>#N/A</v>
      </c>
      <c r="I9566" s="69" t="e">
        <f t="shared" si="363"/>
        <v>#N/A</v>
      </c>
      <c r="J9566" s="70" t="e">
        <f t="shared" si="363"/>
        <v>#N/A</v>
      </c>
      <c r="K9566" s="118">
        <f>VLOOKUP(B9566,WB.GDP.2008,'WB (WDI)'!$AY$2,FALSE)</f>
        <v>2521.5333246109367</v>
      </c>
      <c r="L9566" s="112">
        <f>VLOOKUP($B9566,WB.UNEMP.2008,'WB (WDI)'!$AY$2,FALSE)</f>
        <v>3.1099998950958301</v>
      </c>
    </row>
    <row r="9567" spans="1:12" x14ac:dyDescent="0.25">
      <c r="A9567" s="103">
        <v>2008</v>
      </c>
      <c r="B9567" s="104" t="s">
        <v>279</v>
      </c>
      <c r="C9567" s="105" t="s">
        <v>280</v>
      </c>
      <c r="D9567" s="105" t="s">
        <v>240</v>
      </c>
      <c r="E9567" s="87">
        <f t="shared" si="363"/>
        <v>5.8379849772253953</v>
      </c>
      <c r="F9567" s="69">
        <f t="shared" si="363"/>
        <v>6.4762127057257972</v>
      </c>
      <c r="G9567" s="69">
        <f t="shared" si="363"/>
        <v>5.3496203646060909</v>
      </c>
      <c r="H9567" s="69">
        <f t="shared" si="363"/>
        <v>5.2532937015952026</v>
      </c>
      <c r="I9567" s="69">
        <f t="shared" si="363"/>
        <v>5.8018094041634285</v>
      </c>
      <c r="J9567" s="70">
        <f t="shared" si="363"/>
        <v>6.3089887100364557</v>
      </c>
      <c r="K9567" s="118">
        <f>VLOOKUP(B9567,WB.GDP.2008,'WB (WDI)'!$AY$2,FALSE)</f>
        <v>4628.0302436900538</v>
      </c>
      <c r="L9567" s="112">
        <f>VLOOKUP($B9567,WB.UNEMP.2008,'WB (WDI)'!$AY$2,FALSE)</f>
        <v>1.79999995231628</v>
      </c>
    </row>
    <row r="9568" spans="1:12" x14ac:dyDescent="0.25">
      <c r="A9568" s="103">
        <v>2008</v>
      </c>
      <c r="B9568" s="104" t="s">
        <v>281</v>
      </c>
      <c r="C9568" s="105" t="s">
        <v>282</v>
      </c>
      <c r="D9568" s="105" t="s">
        <v>240</v>
      </c>
      <c r="E9568" s="87" t="e">
        <f t="shared" ref="E9568:J9577" si="364">IF(ISNUMBER(VLOOKUP($B9568,EFW.2008,3,FALSE))=TRUE,VLOOKUP($B9568,EFW.2008,E$2,FALSE),NA())</f>
        <v>#N/A</v>
      </c>
      <c r="F9568" s="69" t="e">
        <f t="shared" si="364"/>
        <v>#N/A</v>
      </c>
      <c r="G9568" s="69" t="e">
        <f t="shared" si="364"/>
        <v>#N/A</v>
      </c>
      <c r="H9568" s="69" t="e">
        <f t="shared" si="364"/>
        <v>#N/A</v>
      </c>
      <c r="I9568" s="69" t="e">
        <f t="shared" si="364"/>
        <v>#N/A</v>
      </c>
      <c r="J9568" s="70" t="e">
        <f t="shared" si="364"/>
        <v>#N/A</v>
      </c>
      <c r="K9568" s="118">
        <f>VLOOKUP(B9568,WB.GDP.2008,'WB (WDI)'!$AY$2,FALSE)</f>
        <v>1484.1147288661336</v>
      </c>
      <c r="L9568" s="112">
        <f>VLOOKUP($B9568,WB.UNEMP.2008,'WB (WDI)'!$AY$2,FALSE)</f>
        <v>11.1099996566772</v>
      </c>
    </row>
    <row r="9569" spans="1:12" x14ac:dyDescent="0.25">
      <c r="A9569" s="103">
        <v>2008</v>
      </c>
      <c r="B9569" s="104" t="s">
        <v>283</v>
      </c>
      <c r="C9569" s="105" t="s">
        <v>284</v>
      </c>
      <c r="D9569" s="105" t="s">
        <v>240</v>
      </c>
      <c r="E9569" s="87">
        <f t="shared" si="364"/>
        <v>6.0529513225177061</v>
      </c>
      <c r="F9569" s="69">
        <f t="shared" si="364"/>
        <v>8.6470135396387846</v>
      </c>
      <c r="G9569" s="69">
        <f t="shared" si="364"/>
        <v>2.8303428749622439</v>
      </c>
      <c r="H9569" s="69">
        <f t="shared" si="364"/>
        <v>6.3861371538047482</v>
      </c>
      <c r="I9569" s="69">
        <f t="shared" si="364"/>
        <v>5.7223735435294678</v>
      </c>
      <c r="J9569" s="70">
        <f t="shared" si="364"/>
        <v>6.678889500653284</v>
      </c>
      <c r="K9569" s="118">
        <f>VLOOKUP(B9569,WB.GDP.2008,'WB (WDI)'!$AY$2,FALSE)</f>
        <v>2659.0491767823196</v>
      </c>
      <c r="L9569" s="112">
        <f>VLOOKUP($B9569,WB.UNEMP.2008,'WB (WDI)'!$AY$2,FALSE)</f>
        <v>4.28999996185303</v>
      </c>
    </row>
    <row r="9570" spans="1:12" x14ac:dyDescent="0.25">
      <c r="A9570" s="103">
        <v>2008</v>
      </c>
      <c r="B9570" s="104" t="s">
        <v>285</v>
      </c>
      <c r="C9570" s="105" t="s">
        <v>286</v>
      </c>
      <c r="D9570" s="105" t="s">
        <v>240</v>
      </c>
      <c r="E9570" s="87" t="e">
        <f t="shared" si="364"/>
        <v>#N/A</v>
      </c>
      <c r="F9570" s="69" t="e">
        <f t="shared" si="364"/>
        <v>#N/A</v>
      </c>
      <c r="G9570" s="69" t="e">
        <f t="shared" si="364"/>
        <v>#N/A</v>
      </c>
      <c r="H9570" s="69" t="e">
        <f t="shared" si="364"/>
        <v>#N/A</v>
      </c>
      <c r="I9570" s="69" t="e">
        <f t="shared" si="364"/>
        <v>#N/A</v>
      </c>
      <c r="J9570" s="70" t="e">
        <f t="shared" si="364"/>
        <v>#N/A</v>
      </c>
      <c r="K9570" s="118">
        <f>VLOOKUP(B9570,WB.GDP.2008,'WB (WDI)'!$AY$2,FALSE)</f>
        <v>6995.7584719877177</v>
      </c>
      <c r="L9570" s="112">
        <f>VLOOKUP($B9570,WB.UNEMP.2008,'WB (WDI)'!$AY$2,FALSE)</f>
        <v>3.6800000667571999</v>
      </c>
    </row>
    <row r="9571" spans="1:12" x14ac:dyDescent="0.25">
      <c r="A9571" s="103">
        <v>2008</v>
      </c>
      <c r="B9571" s="104" t="s">
        <v>287</v>
      </c>
      <c r="C9571" s="105" t="s">
        <v>288</v>
      </c>
      <c r="D9571" s="105" t="s">
        <v>240</v>
      </c>
      <c r="E9571" s="87">
        <f t="shared" si="364"/>
        <v>6.3972185418870309</v>
      </c>
      <c r="F9571" s="69">
        <f t="shared" si="364"/>
        <v>7.3213904909639833</v>
      </c>
      <c r="G9571" s="69">
        <f t="shared" si="364"/>
        <v>5.7823196641368435</v>
      </c>
      <c r="H9571" s="69">
        <f t="shared" si="364"/>
        <v>6.6899926074484846</v>
      </c>
      <c r="I9571" s="69">
        <f t="shared" si="364"/>
        <v>5.8492317972396073</v>
      </c>
      <c r="J9571" s="70">
        <f t="shared" si="364"/>
        <v>6.3431581496462366</v>
      </c>
      <c r="K9571" s="118">
        <f>VLOOKUP(B9571,WB.GDP.2008,'WB (WDI)'!$AY$2,FALSE)</f>
        <v>3713.2528394413375</v>
      </c>
      <c r="L9571" s="112">
        <f>VLOOKUP($B9571,WB.UNEMP.2008,'WB (WDI)'!$AY$2,FALSE)</f>
        <v>5.3600001335143999</v>
      </c>
    </row>
    <row r="9572" spans="1:12" x14ac:dyDescent="0.25">
      <c r="A9572" s="103">
        <v>2008</v>
      </c>
      <c r="B9572" s="104" t="s">
        <v>289</v>
      </c>
      <c r="C9572" s="105" t="s">
        <v>290</v>
      </c>
      <c r="D9572" s="105" t="s">
        <v>240</v>
      </c>
      <c r="E9572" s="87">
        <f t="shared" si="364"/>
        <v>5.614684965831974</v>
      </c>
      <c r="F9572" s="69">
        <f t="shared" si="364"/>
        <v>6.0293764432910146</v>
      </c>
      <c r="G9572" s="69">
        <f t="shared" si="364"/>
        <v>4.2388992153572937</v>
      </c>
      <c r="H9572" s="69">
        <f t="shared" si="364"/>
        <v>6.9786523658677968</v>
      </c>
      <c r="I9572" s="69">
        <f t="shared" si="364"/>
        <v>5.1428896466588698</v>
      </c>
      <c r="J9572" s="70">
        <f t="shared" si="364"/>
        <v>5.6836071579848939</v>
      </c>
      <c r="K9572" s="118">
        <f>VLOOKUP(B9572,WB.GDP.2008,'WB (WDI)'!$AY$2,FALSE)</f>
        <v>13213.096355950624</v>
      </c>
      <c r="L9572" s="112">
        <f>VLOOKUP($B9572,WB.UNEMP.2008,'WB (WDI)'!$AY$2,FALSE)</f>
        <v>10.4799995422363</v>
      </c>
    </row>
    <row r="9573" spans="1:12" x14ac:dyDescent="0.25">
      <c r="A9573" s="103">
        <v>2008</v>
      </c>
      <c r="B9573" s="104" t="s">
        <v>291</v>
      </c>
      <c r="C9573" s="105" t="s">
        <v>292</v>
      </c>
      <c r="D9573" s="105" t="s">
        <v>240</v>
      </c>
      <c r="E9573" s="87" t="e">
        <f t="shared" si="364"/>
        <v>#N/A</v>
      </c>
      <c r="F9573" s="69" t="e">
        <f t="shared" si="364"/>
        <v>#N/A</v>
      </c>
      <c r="G9573" s="69" t="e">
        <f t="shared" si="364"/>
        <v>#N/A</v>
      </c>
      <c r="H9573" s="69" t="e">
        <f t="shared" si="364"/>
        <v>#N/A</v>
      </c>
      <c r="I9573" s="69" t="e">
        <f t="shared" si="364"/>
        <v>#N/A</v>
      </c>
      <c r="J9573" s="70" t="e">
        <f t="shared" si="364"/>
        <v>#N/A</v>
      </c>
      <c r="K9573" s="118">
        <f>VLOOKUP(B9573,WB.GDP.2008,'WB (WDI)'!$AY$2,FALSE)</f>
        <v>17448.780425205965</v>
      </c>
      <c r="L9573" s="112">
        <f>VLOOKUP($B9573,WB.UNEMP.2008,'WB (WDI)'!$AY$2,FALSE)</f>
        <v>9.7100000381469709</v>
      </c>
    </row>
    <row r="9574" spans="1:12" x14ac:dyDescent="0.25">
      <c r="A9574" s="103">
        <v>2008</v>
      </c>
      <c r="B9574" s="104" t="s">
        <v>293</v>
      </c>
      <c r="C9574" s="105" t="s">
        <v>294</v>
      </c>
      <c r="D9574" s="105" t="s">
        <v>240</v>
      </c>
      <c r="E9574" s="87">
        <f t="shared" si="364"/>
        <v>6.320533981093579</v>
      </c>
      <c r="F9574" s="69">
        <f t="shared" si="364"/>
        <v>7.6792315172935615</v>
      </c>
      <c r="G9574" s="69">
        <f t="shared" si="364"/>
        <v>5.3047646106455453</v>
      </c>
      <c r="H9574" s="69">
        <f t="shared" si="364"/>
        <v>6.3570766408294022</v>
      </c>
      <c r="I9574" s="69">
        <f t="shared" si="364"/>
        <v>6.1915771851066843</v>
      </c>
      <c r="J9574" s="70">
        <f t="shared" si="364"/>
        <v>6.0700199515927027</v>
      </c>
      <c r="K9574" s="118">
        <f>VLOOKUP(B9574,WB.GDP.2008,'WB (WDI)'!$AY$2,FALSE)</f>
        <v>2178.4876223847741</v>
      </c>
      <c r="L9574" s="112">
        <f>VLOOKUP($B9574,WB.UNEMP.2008,'WB (WDI)'!$AY$2,FALSE)</f>
        <v>1.33000004291534</v>
      </c>
    </row>
    <row r="9575" spans="1:12" x14ac:dyDescent="0.25">
      <c r="A9575" s="103">
        <v>2008</v>
      </c>
      <c r="B9575" s="104" t="s">
        <v>295</v>
      </c>
      <c r="C9575" s="105" t="s">
        <v>296</v>
      </c>
      <c r="D9575" s="105" t="s">
        <v>240</v>
      </c>
      <c r="E9575" s="87">
        <f t="shared" si="364"/>
        <v>5.8163203051736128</v>
      </c>
      <c r="F9575" s="69">
        <f t="shared" si="364"/>
        <v>7.8813439550141196</v>
      </c>
      <c r="G9575" s="69">
        <f t="shared" si="364"/>
        <v>3.6090263174543655</v>
      </c>
      <c r="H9575" s="69">
        <f t="shared" si="364"/>
        <v>5.6666371338670798</v>
      </c>
      <c r="I9575" s="69">
        <f t="shared" si="364"/>
        <v>5.7995361233191867</v>
      </c>
      <c r="J9575" s="70">
        <f t="shared" si="364"/>
        <v>6.1250579962133118</v>
      </c>
      <c r="K9575" s="118">
        <f>VLOOKUP(B9575,WB.GDP.2008,'WB (WDI)'!$AY$2,FALSE)</f>
        <v>3908.5989601389633</v>
      </c>
      <c r="L9575" s="112">
        <f>VLOOKUP($B9575,WB.UNEMP.2008,'WB (WDI)'!$AY$2,FALSE)</f>
        <v>0.41999998688697798</v>
      </c>
    </row>
    <row r="9576" spans="1:12" x14ac:dyDescent="0.25">
      <c r="A9576" s="103">
        <v>2008</v>
      </c>
      <c r="B9576" s="104" t="s">
        <v>297</v>
      </c>
      <c r="C9576" s="105" t="s">
        <v>298</v>
      </c>
      <c r="D9576" s="105" t="s">
        <v>240</v>
      </c>
      <c r="E9576" s="87">
        <f t="shared" si="364"/>
        <v>6.0886984152701338</v>
      </c>
      <c r="F9576" s="69">
        <f t="shared" si="364"/>
        <v>6.7979303695252202</v>
      </c>
      <c r="G9576" s="69">
        <f t="shared" si="364"/>
        <v>4.7436400742894804</v>
      </c>
      <c r="H9576" s="69">
        <f t="shared" si="364"/>
        <v>5.8577147457265522</v>
      </c>
      <c r="I9576" s="69">
        <f t="shared" si="364"/>
        <v>6.7967834511898708</v>
      </c>
      <c r="J9576" s="70">
        <f t="shared" si="364"/>
        <v>6.2474234356195462</v>
      </c>
      <c r="K9576" s="118">
        <f>VLOOKUP(B9576,WB.GDP.2008,'WB (WDI)'!$AY$2,FALSE)</f>
        <v>8274.1751200030394</v>
      </c>
      <c r="L9576" s="112">
        <f>VLOOKUP($B9576,WB.UNEMP.2008,'WB (WDI)'!$AY$2,FALSE)</f>
        <v>5.2199997901916504</v>
      </c>
    </row>
    <row r="9577" spans="1:12" x14ac:dyDescent="0.25">
      <c r="A9577" s="103">
        <v>2008</v>
      </c>
      <c r="B9577" s="104" t="s">
        <v>299</v>
      </c>
      <c r="C9577" s="105" t="s">
        <v>300</v>
      </c>
      <c r="D9577" s="105" t="s">
        <v>240</v>
      </c>
      <c r="E9577" s="87">
        <f t="shared" si="364"/>
        <v>7.6884801278657502</v>
      </c>
      <c r="F9577" s="69">
        <f t="shared" si="364"/>
        <v>8.8819347041261416</v>
      </c>
      <c r="G9577" s="69">
        <f t="shared" si="364"/>
        <v>5.5379757444508932</v>
      </c>
      <c r="H9577" s="69">
        <f t="shared" si="364"/>
        <v>8.8824980877978845</v>
      </c>
      <c r="I9577" s="69">
        <f t="shared" si="364"/>
        <v>7.9863040114780519</v>
      </c>
      <c r="J9577" s="70">
        <f t="shared" si="364"/>
        <v>7.1536880914757788</v>
      </c>
      <c r="K9577" s="118">
        <f>VLOOKUP(B9577,WB.GDP.2008,'WB (WDI)'!$AY$2,FALSE)</f>
        <v>10467.519013493828</v>
      </c>
      <c r="L9577" s="112">
        <f>VLOOKUP($B9577,WB.UNEMP.2008,'WB (WDI)'!$AY$2,FALSE)</f>
        <v>13.5100002288818</v>
      </c>
    </row>
    <row r="9578" spans="1:12" x14ac:dyDescent="0.25">
      <c r="A9578" s="103">
        <v>2008</v>
      </c>
      <c r="B9578" s="104" t="s">
        <v>301</v>
      </c>
      <c r="C9578" s="105" t="s">
        <v>302</v>
      </c>
      <c r="D9578" s="105" t="s">
        <v>240</v>
      </c>
      <c r="E9578" s="87">
        <f t="shared" ref="E9578:J9587" si="365">IF(ISNUMBER(VLOOKUP($B9578,EFW.2008,3,FALSE))=TRUE,VLOOKUP($B9578,EFW.2008,E$2,FALSE),NA())</f>
        <v>5.9785908413200195</v>
      </c>
      <c r="F9578" s="69">
        <f t="shared" si="365"/>
        <v>4.6673028650648121</v>
      </c>
      <c r="G9578" s="69">
        <f t="shared" si="365"/>
        <v>5.544571706741328</v>
      </c>
      <c r="H9578" s="69">
        <f t="shared" si="365"/>
        <v>6.3030035470115209</v>
      </c>
      <c r="I9578" s="69">
        <f t="shared" si="365"/>
        <v>6.3173177333262673</v>
      </c>
      <c r="J9578" s="70">
        <f t="shared" si="365"/>
        <v>7.0607583544561701</v>
      </c>
      <c r="K9578" s="118">
        <f>VLOOKUP(B9578,WB.GDP.2008,'WB (WDI)'!$AY$2,FALSE)</f>
        <v>12903.151916744497</v>
      </c>
      <c r="L9578" s="112">
        <f>VLOOKUP($B9578,WB.UNEMP.2008,'WB (WDI)'!$AY$2,FALSE)</f>
        <v>5.8600001335143999</v>
      </c>
    </row>
    <row r="9579" spans="1:12" x14ac:dyDescent="0.25">
      <c r="A9579" s="103">
        <v>2008</v>
      </c>
      <c r="B9579" s="104" t="s">
        <v>303</v>
      </c>
      <c r="C9579" s="105" t="s">
        <v>304</v>
      </c>
      <c r="D9579" s="105" t="s">
        <v>240</v>
      </c>
      <c r="E9579" s="87">
        <f t="shared" si="365"/>
        <v>7.351404816454389</v>
      </c>
      <c r="F9579" s="69">
        <f t="shared" si="365"/>
        <v>6.7582152432732938</v>
      </c>
      <c r="G9579" s="69">
        <f t="shared" si="365"/>
        <v>4.6510491955895832</v>
      </c>
      <c r="H9579" s="69">
        <f t="shared" si="365"/>
        <v>9.0896563078182204</v>
      </c>
      <c r="I9579" s="69">
        <f t="shared" si="365"/>
        <v>7.8910435760009596</v>
      </c>
      <c r="J9579" s="70">
        <f t="shared" si="365"/>
        <v>8.3670597595898908</v>
      </c>
      <c r="K9579" s="118">
        <f>VLOOKUP(B9579,WB.GDP.2008,'WB (WDI)'!$AY$2,FALSE)</f>
        <v>46408.998625671877</v>
      </c>
      <c r="L9579" s="112">
        <f>VLOOKUP($B9579,WB.UNEMP.2008,'WB (WDI)'!$AY$2,FALSE)</f>
        <v>1.2200000286102299</v>
      </c>
    </row>
    <row r="9580" spans="1:12" x14ac:dyDescent="0.25">
      <c r="A9580" s="103">
        <v>2008</v>
      </c>
      <c r="B9580" s="104" t="s">
        <v>305</v>
      </c>
      <c r="C9580" s="105" t="s">
        <v>306</v>
      </c>
      <c r="D9580" s="105" t="s">
        <v>240</v>
      </c>
      <c r="E9580" s="87">
        <f t="shared" si="365"/>
        <v>7.8216243836040151</v>
      </c>
      <c r="F9580" s="69">
        <f t="shared" si="365"/>
        <v>7.6809410285351678</v>
      </c>
      <c r="G9580" s="69">
        <f t="shared" si="365"/>
        <v>6.375849155110866</v>
      </c>
      <c r="H9580" s="69">
        <f t="shared" si="365"/>
        <v>9.2997196328242904</v>
      </c>
      <c r="I9580" s="69">
        <f t="shared" si="365"/>
        <v>8.4597849269218379</v>
      </c>
      <c r="J9580" s="70">
        <f t="shared" si="365"/>
        <v>7.2918271746279144</v>
      </c>
      <c r="K9580" s="118">
        <f>VLOOKUP(B9580,WB.GDP.2008,'WB (WDI)'!$AY$2,FALSE)</f>
        <v>40324.169278157497</v>
      </c>
      <c r="L9580" s="112">
        <f>VLOOKUP($B9580,WB.UNEMP.2008,'WB (WDI)'!$AY$2,FALSE)</f>
        <v>3.6600000858306898</v>
      </c>
    </row>
    <row r="9581" spans="1:12" x14ac:dyDescent="0.25">
      <c r="A9581" s="103">
        <v>2008</v>
      </c>
      <c r="B9581" s="104" t="s">
        <v>307</v>
      </c>
      <c r="C9581" s="105" t="s">
        <v>308</v>
      </c>
      <c r="D9581" s="105" t="s">
        <v>240</v>
      </c>
      <c r="E9581" s="87">
        <f t="shared" si="365"/>
        <v>7.782342838973638</v>
      </c>
      <c r="F9581" s="69">
        <f t="shared" si="365"/>
        <v>6.6918485703701949</v>
      </c>
      <c r="G9581" s="69">
        <f t="shared" si="365"/>
        <v>6.7256426158756133</v>
      </c>
      <c r="H9581" s="69">
        <f t="shared" si="365"/>
        <v>9.0772562093681266</v>
      </c>
      <c r="I9581" s="69">
        <f t="shared" si="365"/>
        <v>8.7313473875504144</v>
      </c>
      <c r="J9581" s="70">
        <f t="shared" si="365"/>
        <v>7.6856194117038426</v>
      </c>
      <c r="K9581" s="118">
        <f>VLOOKUP(B9581,WB.GDP.2008,'WB (WDI)'!$AY$2,FALSE)</f>
        <v>9358.6145895777936</v>
      </c>
      <c r="L9581" s="112">
        <f>VLOOKUP($B9581,WB.UNEMP.2008,'WB (WDI)'!$AY$2,FALSE)</f>
        <v>17.870000839233398</v>
      </c>
    </row>
    <row r="9582" spans="1:12" x14ac:dyDescent="0.25">
      <c r="A9582" s="103">
        <v>2008</v>
      </c>
      <c r="B9582" s="104" t="s">
        <v>309</v>
      </c>
      <c r="C9582" s="105" t="s">
        <v>310</v>
      </c>
      <c r="D9582" s="105" t="s">
        <v>240</v>
      </c>
      <c r="E9582" s="87" t="e">
        <f t="shared" si="365"/>
        <v>#N/A</v>
      </c>
      <c r="F9582" s="69" t="e">
        <f t="shared" si="365"/>
        <v>#N/A</v>
      </c>
      <c r="G9582" s="69" t="e">
        <f t="shared" si="365"/>
        <v>#N/A</v>
      </c>
      <c r="H9582" s="69" t="e">
        <f t="shared" si="365"/>
        <v>#N/A</v>
      </c>
      <c r="I9582" s="69" t="e">
        <f t="shared" si="365"/>
        <v>#N/A</v>
      </c>
      <c r="J9582" s="70" t="e">
        <f t="shared" si="365"/>
        <v>#N/A</v>
      </c>
      <c r="K9582" s="118">
        <f>VLOOKUP(B9582,WB.GDP.2008,'WB (WDI)'!$AY$2,FALSE)</f>
        <v>8633.4236449664622</v>
      </c>
      <c r="L9582" s="112">
        <f>VLOOKUP($B9582,WB.UNEMP.2008,'WB (WDI)'!$AY$2,FALSE)</f>
        <v>8.3999996185302699</v>
      </c>
    </row>
    <row r="9583" spans="1:12" x14ac:dyDescent="0.25">
      <c r="A9583" s="103">
        <v>2008</v>
      </c>
      <c r="B9583" s="104" t="s">
        <v>311</v>
      </c>
      <c r="C9583" s="105" t="s">
        <v>312</v>
      </c>
      <c r="D9583" s="105" t="s">
        <v>240</v>
      </c>
      <c r="E9583" s="87">
        <f t="shared" si="365"/>
        <v>7.1574546055679846</v>
      </c>
      <c r="F9583" s="69">
        <f t="shared" si="365"/>
        <v>6.3246571094123665</v>
      </c>
      <c r="G9583" s="69">
        <f t="shared" si="365"/>
        <v>5.4351709625821254</v>
      </c>
      <c r="H9583" s="69">
        <f t="shared" si="365"/>
        <v>9.0715172213413773</v>
      </c>
      <c r="I9583" s="69">
        <f t="shared" si="365"/>
        <v>8.4977698496792833</v>
      </c>
      <c r="J9583" s="70">
        <f t="shared" si="365"/>
        <v>6.4581578848247689</v>
      </c>
      <c r="K9583" s="118">
        <f>VLOOKUP(B9583,WB.GDP.2008,'WB (WDI)'!$AY$2,FALSE)</f>
        <v>34233.004308519696</v>
      </c>
      <c r="L9583" s="112">
        <f>VLOOKUP($B9583,WB.UNEMP.2008,'WB (WDI)'!$AY$2,FALSE)</f>
        <v>7.6999998092651403</v>
      </c>
    </row>
    <row r="9584" spans="1:12" x14ac:dyDescent="0.25">
      <c r="A9584" s="103">
        <v>2008</v>
      </c>
      <c r="B9584" s="104" t="s">
        <v>313</v>
      </c>
      <c r="C9584" s="105" t="s">
        <v>314</v>
      </c>
      <c r="D9584" s="105" t="s">
        <v>240</v>
      </c>
      <c r="E9584" s="87">
        <f t="shared" si="365"/>
        <v>7.170831930651647</v>
      </c>
      <c r="F9584" s="69">
        <f t="shared" si="365"/>
        <v>6.5423173101170375</v>
      </c>
      <c r="G9584" s="69">
        <f t="shared" si="365"/>
        <v>4.8976970329463745</v>
      </c>
      <c r="H9584" s="69">
        <f t="shared" si="365"/>
        <v>8.3465757940587153</v>
      </c>
      <c r="I9584" s="69">
        <f t="shared" si="365"/>
        <v>8.1978945967032644</v>
      </c>
      <c r="J9584" s="70">
        <f t="shared" si="365"/>
        <v>7.8696749194328435</v>
      </c>
      <c r="K9584" s="118">
        <f>VLOOKUP(B9584,WB.GDP.2008,'WB (WDI)'!$AY$2,FALSE)</f>
        <v>11662.887199388939</v>
      </c>
      <c r="L9584" s="112">
        <f>VLOOKUP($B9584,WB.UNEMP.2008,'WB (WDI)'!$AY$2,FALSE)</f>
        <v>12.699999809265099</v>
      </c>
    </row>
    <row r="9585" spans="1:12" x14ac:dyDescent="0.25">
      <c r="A9585" s="103">
        <v>2008</v>
      </c>
      <c r="B9585" s="104" t="s">
        <v>315</v>
      </c>
      <c r="C9585" s="105" t="s">
        <v>316</v>
      </c>
      <c r="D9585" s="105" t="s">
        <v>240</v>
      </c>
      <c r="E9585" s="87">
        <f t="shared" si="365"/>
        <v>6.9150345235757626</v>
      </c>
      <c r="F9585" s="69">
        <f t="shared" si="365"/>
        <v>5.1784176309574326</v>
      </c>
      <c r="G9585" s="69">
        <f t="shared" si="365"/>
        <v>5.2100093915901331</v>
      </c>
      <c r="H9585" s="69">
        <f t="shared" si="365"/>
        <v>8.4944793319428662</v>
      </c>
      <c r="I9585" s="69">
        <f t="shared" si="365"/>
        <v>7.6712853791563438</v>
      </c>
      <c r="J9585" s="70">
        <f t="shared" si="365"/>
        <v>8.0209808842320367</v>
      </c>
      <c r="K9585" s="118">
        <f>VLOOKUP(B9585,WB.GDP.2008,'WB (WDI)'!$AY$2,FALSE)</f>
        <v>73022.863351058098</v>
      </c>
      <c r="L9585" s="112">
        <f>VLOOKUP($B9585,WB.UNEMP.2008,'WB (WDI)'!$AY$2,FALSE)</f>
        <v>1.75</v>
      </c>
    </row>
    <row r="9586" spans="1:12" x14ac:dyDescent="0.25">
      <c r="A9586" s="103">
        <v>2008</v>
      </c>
      <c r="B9586" s="104" t="s">
        <v>317</v>
      </c>
      <c r="C9586" s="105" t="s">
        <v>318</v>
      </c>
      <c r="D9586" s="105" t="s">
        <v>240</v>
      </c>
      <c r="E9586" s="87" t="e">
        <f t="shared" si="365"/>
        <v>#N/A</v>
      </c>
      <c r="F9586" s="69" t="e">
        <f t="shared" si="365"/>
        <v>#N/A</v>
      </c>
      <c r="G9586" s="69" t="e">
        <f t="shared" si="365"/>
        <v>#N/A</v>
      </c>
      <c r="H9586" s="69" t="e">
        <f t="shared" si="365"/>
        <v>#N/A</v>
      </c>
      <c r="I9586" s="69" t="e">
        <f t="shared" si="365"/>
        <v>#N/A</v>
      </c>
      <c r="J9586" s="70" t="e">
        <f t="shared" si="365"/>
        <v>#N/A</v>
      </c>
      <c r="K9586" s="118">
        <f>VLOOKUP(B9586,WB.GDP.2008,'WB (WDI)'!$AY$2,FALSE)</f>
        <v>17030.161687264757</v>
      </c>
      <c r="L9586" s="112">
        <f>VLOOKUP($B9586,WB.UNEMP.2008,'WB (WDI)'!$AY$2,FALSE)</f>
        <v>7.4499998092651403</v>
      </c>
    </row>
    <row r="9587" spans="1:12" x14ac:dyDescent="0.25">
      <c r="A9587" s="103">
        <v>2008</v>
      </c>
      <c r="B9587" s="104" t="s">
        <v>319</v>
      </c>
      <c r="C9587" s="105" t="s">
        <v>320</v>
      </c>
      <c r="D9587" s="105" t="s">
        <v>240</v>
      </c>
      <c r="E9587" s="87">
        <f t="shared" si="365"/>
        <v>6.9407377895732107</v>
      </c>
      <c r="F9587" s="69">
        <f t="shared" si="365"/>
        <v>5.455349924823313</v>
      </c>
      <c r="G9587" s="69">
        <f t="shared" si="365"/>
        <v>5.2489461794877608</v>
      </c>
      <c r="H9587" s="69">
        <f t="shared" si="365"/>
        <v>7.8628247800069628</v>
      </c>
      <c r="I9587" s="69">
        <f t="shared" si="365"/>
        <v>8.2343097294233267</v>
      </c>
      <c r="J9587" s="70">
        <f t="shared" si="365"/>
        <v>7.902258334124693</v>
      </c>
      <c r="K9587" s="118">
        <f>VLOOKUP(B9587,WB.GDP.2008,'WB (WDI)'!$AY$2,FALSE)</f>
        <v>34695.59013706648</v>
      </c>
      <c r="L9587" s="112">
        <f>VLOOKUP($B9587,WB.UNEMP.2008,'WB (WDI)'!$AY$2,FALSE)</f>
        <v>4.1399998664856001</v>
      </c>
    </row>
    <row r="9588" spans="1:12" x14ac:dyDescent="0.25">
      <c r="A9588" s="103">
        <v>2008</v>
      </c>
      <c r="B9588" s="104" t="s">
        <v>321</v>
      </c>
      <c r="C9588" s="105" t="s">
        <v>322</v>
      </c>
      <c r="D9588" s="105" t="s">
        <v>240</v>
      </c>
      <c r="E9588" s="87" t="e">
        <f t="shared" ref="E9588:J9597" si="366">IF(ISNUMBER(VLOOKUP($B9588,EFW.2008,3,FALSE))=TRUE,VLOOKUP($B9588,EFW.2008,E$2,FALSE),NA())</f>
        <v>#N/A</v>
      </c>
      <c r="F9588" s="69" t="e">
        <f t="shared" si="366"/>
        <v>#N/A</v>
      </c>
      <c r="G9588" s="69" t="e">
        <f t="shared" si="366"/>
        <v>#N/A</v>
      </c>
      <c r="H9588" s="69" t="e">
        <f t="shared" si="366"/>
        <v>#N/A</v>
      </c>
      <c r="I9588" s="69" t="e">
        <f t="shared" si="366"/>
        <v>#N/A</v>
      </c>
      <c r="J9588" s="70" t="e">
        <f t="shared" si="366"/>
        <v>#N/A</v>
      </c>
      <c r="K9588" s="118">
        <f>VLOOKUP(B9588,WB.GDP.2008,'WB (WDI)'!$AY$2,FALSE)</f>
        <v>92555.622453609089</v>
      </c>
      <c r="L9588" s="112">
        <f>VLOOKUP($B9588,WB.UNEMP.2008,'WB (WDI)'!$AY$2,FALSE)</f>
        <v>0.31000000238418601</v>
      </c>
    </row>
    <row r="9589" spans="1:12" x14ac:dyDescent="0.25">
      <c r="A9589" s="103">
        <v>2008</v>
      </c>
      <c r="B9589" s="104" t="s">
        <v>323</v>
      </c>
      <c r="C9589" s="105" t="s">
        <v>324</v>
      </c>
      <c r="D9589" s="105" t="s">
        <v>240</v>
      </c>
      <c r="E9589" s="87" t="e">
        <f t="shared" si="366"/>
        <v>#N/A</v>
      </c>
      <c r="F9589" s="69" t="e">
        <f t="shared" si="366"/>
        <v>#N/A</v>
      </c>
      <c r="G9589" s="69" t="e">
        <f t="shared" si="366"/>
        <v>#N/A</v>
      </c>
      <c r="H9589" s="69" t="e">
        <f t="shared" si="366"/>
        <v>#N/A</v>
      </c>
      <c r="I9589" s="69" t="e">
        <f t="shared" si="366"/>
        <v>#N/A</v>
      </c>
      <c r="J9589" s="70" t="e">
        <f t="shared" si="366"/>
        <v>#N/A</v>
      </c>
      <c r="K9589" s="118">
        <f>VLOOKUP(B9589,WB.GDP.2008,'WB (WDI)'!$AY$2,FALSE)</f>
        <v>45340.107689587472</v>
      </c>
      <c r="L9589" s="112">
        <f>VLOOKUP($B9589,WB.UNEMP.2008,'WB (WDI)'!$AY$2,FALSE)</f>
        <v>5.0799999237060502</v>
      </c>
    </row>
    <row r="9590" spans="1:12" x14ac:dyDescent="0.25">
      <c r="A9590" s="103">
        <v>2008</v>
      </c>
      <c r="B9590" s="104" t="s">
        <v>325</v>
      </c>
      <c r="C9590" s="105" t="s">
        <v>326</v>
      </c>
      <c r="D9590" s="105" t="s">
        <v>240</v>
      </c>
      <c r="E9590" s="87" t="e">
        <f t="shared" si="366"/>
        <v>#N/A</v>
      </c>
      <c r="F9590" s="69" t="e">
        <f t="shared" si="366"/>
        <v>#N/A</v>
      </c>
      <c r="G9590" s="69" t="e">
        <f t="shared" si="366"/>
        <v>#N/A</v>
      </c>
      <c r="H9590" s="69" t="e">
        <f t="shared" si="366"/>
        <v>#N/A</v>
      </c>
      <c r="I9590" s="69" t="e">
        <f t="shared" si="366"/>
        <v>#N/A</v>
      </c>
      <c r="J9590" s="70" t="e">
        <f t="shared" si="366"/>
        <v>#N/A</v>
      </c>
      <c r="K9590" s="118">
        <f>VLOOKUP(B9590,WB.GDP.2008,'WB (WDI)'!$AY$2,FALSE)</f>
        <v>4965.372949506389</v>
      </c>
      <c r="L9590" s="112">
        <f>VLOOKUP($B9590,WB.UNEMP.2008,'WB (WDI)'!$AY$2,FALSE)</f>
        <v>22.909999847412099</v>
      </c>
    </row>
    <row r="9591" spans="1:12" x14ac:dyDescent="0.25">
      <c r="A9591" s="103">
        <v>2008</v>
      </c>
      <c r="B9591" s="104" t="s">
        <v>327</v>
      </c>
      <c r="C9591" s="105" t="s">
        <v>328</v>
      </c>
      <c r="D9591" s="105" t="s">
        <v>240</v>
      </c>
      <c r="E9591" s="87">
        <f t="shared" si="366"/>
        <v>5.4302969664850185</v>
      </c>
      <c r="F9591" s="69">
        <f t="shared" si="366"/>
        <v>5.7945313958906173</v>
      </c>
      <c r="G9591" s="69">
        <f t="shared" si="366"/>
        <v>3.8195625272584528</v>
      </c>
      <c r="H9591" s="69">
        <f t="shared" si="366"/>
        <v>6.9312647089840382</v>
      </c>
      <c r="I9591" s="69">
        <f t="shared" si="366"/>
        <v>5.4999862227475838</v>
      </c>
      <c r="J9591" s="70">
        <f t="shared" si="366"/>
        <v>5.106139977544399</v>
      </c>
      <c r="K9591" s="118" t="e">
        <f>VLOOKUP(B9591,WB.GDP.2008,'WB (WDI)'!$AY$2,FALSE)</f>
        <v>#N/A</v>
      </c>
      <c r="L9591" s="112">
        <f>VLOOKUP($B9591,WB.UNEMP.2008,'WB (WDI)'!$AY$2,FALSE)</f>
        <v>10.939999580383301</v>
      </c>
    </row>
    <row r="9592" spans="1:12" x14ac:dyDescent="0.25">
      <c r="A9592" s="103">
        <v>2008</v>
      </c>
      <c r="B9592" s="104" t="s">
        <v>329</v>
      </c>
      <c r="C9592" s="105" t="s">
        <v>330</v>
      </c>
      <c r="D9592" s="105" t="s">
        <v>240</v>
      </c>
      <c r="E9592" s="87">
        <f t="shared" si="366"/>
        <v>6.9871288907002143</v>
      </c>
      <c r="F9592" s="69">
        <f t="shared" si="366"/>
        <v>7.5489448553425422</v>
      </c>
      <c r="G9592" s="69">
        <f t="shared" si="366"/>
        <v>5.431286600404353</v>
      </c>
      <c r="H9592" s="69">
        <f t="shared" si="366"/>
        <v>8.5749905508843263</v>
      </c>
      <c r="I9592" s="69">
        <f t="shared" si="366"/>
        <v>7.1901612115501505</v>
      </c>
      <c r="J9592" s="70">
        <f t="shared" si="366"/>
        <v>6.1902612353196931</v>
      </c>
      <c r="K9592" s="118">
        <f>VLOOKUP(B9592,WB.GDP.2008,'WB (WDI)'!$AY$2,FALSE)</f>
        <v>19996.716070534352</v>
      </c>
      <c r="L9592" s="112">
        <f>VLOOKUP($B9592,WB.UNEMP.2008,'WB (WDI)'!$AY$2,FALSE)</f>
        <v>9.7100000381469709</v>
      </c>
    </row>
    <row r="9593" spans="1:12" x14ac:dyDescent="0.25">
      <c r="A9593" s="103">
        <v>2008</v>
      </c>
      <c r="B9593" s="104" t="s">
        <v>331</v>
      </c>
      <c r="C9593" s="105" t="s">
        <v>332</v>
      </c>
      <c r="D9593" s="105" t="s">
        <v>240</v>
      </c>
      <c r="E9593" s="87">
        <f t="shared" si="366"/>
        <v>7.4442250164339523</v>
      </c>
      <c r="F9593" s="69">
        <f t="shared" si="366"/>
        <v>7.1324400554149205</v>
      </c>
      <c r="G9593" s="69">
        <f t="shared" si="366"/>
        <v>5.5551605881780155</v>
      </c>
      <c r="H9593" s="69">
        <f t="shared" si="366"/>
        <v>8.252573045965331</v>
      </c>
      <c r="I9593" s="69">
        <f t="shared" si="366"/>
        <v>8.3728968643879451</v>
      </c>
      <c r="J9593" s="70">
        <f t="shared" si="366"/>
        <v>7.9080545282235493</v>
      </c>
      <c r="K9593" s="118">
        <f>VLOOKUP(B9593,WB.GDP.2008,'WB (WDI)'!$AY$2,FALSE)</f>
        <v>68798.408560442302</v>
      </c>
      <c r="L9593" s="112">
        <f>VLOOKUP($B9593,WB.UNEMP.2008,'WB (WDI)'!$AY$2,FALSE)</f>
        <v>2.8499999046325701</v>
      </c>
    </row>
    <row r="9594" spans="1:12" x14ac:dyDescent="0.25">
      <c r="A9594" s="103">
        <v>2008</v>
      </c>
      <c r="B9594" s="104" t="s">
        <v>333</v>
      </c>
      <c r="C9594" s="105" t="s">
        <v>334</v>
      </c>
      <c r="D9594" s="105" t="s">
        <v>240</v>
      </c>
      <c r="E9594" s="87" t="e">
        <f t="shared" si="366"/>
        <v>#N/A</v>
      </c>
      <c r="F9594" s="69" t="e">
        <f t="shared" si="366"/>
        <v>#N/A</v>
      </c>
      <c r="G9594" s="69" t="e">
        <f t="shared" si="366"/>
        <v>#N/A</v>
      </c>
      <c r="H9594" s="69" t="e">
        <f t="shared" si="366"/>
        <v>#N/A</v>
      </c>
      <c r="I9594" s="69" t="e">
        <f t="shared" si="366"/>
        <v>#N/A</v>
      </c>
      <c r="J9594" s="70" t="e">
        <f t="shared" si="366"/>
        <v>#N/A</v>
      </c>
      <c r="K9594" s="118" t="e">
        <f>VLOOKUP(B9594,WB.GDP.2008,'WB (WDI)'!$AY$2,FALSE)</f>
        <v>#N/A</v>
      </c>
      <c r="L9594" s="112">
        <f>VLOOKUP($B9594,WB.UNEMP.2008,'WB (WDI)'!$AY$2,FALSE)</f>
        <v>12.170000076293899</v>
      </c>
    </row>
    <row r="9595" spans="1:12" x14ac:dyDescent="0.25">
      <c r="A9595" s="103">
        <v>2008</v>
      </c>
      <c r="B9595" s="104" t="s">
        <v>335</v>
      </c>
      <c r="C9595" s="105" t="s">
        <v>336</v>
      </c>
      <c r="D9595" s="105" t="s">
        <v>337</v>
      </c>
      <c r="E9595" s="87" t="e">
        <f t="shared" si="366"/>
        <v>#N/A</v>
      </c>
      <c r="F9595" s="69" t="e">
        <f t="shared" si="366"/>
        <v>#N/A</v>
      </c>
      <c r="G9595" s="69" t="e">
        <f t="shared" si="366"/>
        <v>#N/A</v>
      </c>
      <c r="H9595" s="69" t="e">
        <f t="shared" si="366"/>
        <v>#N/A</v>
      </c>
      <c r="I9595" s="69" t="e">
        <f t="shared" si="366"/>
        <v>#N/A</v>
      </c>
      <c r="J9595" s="70" t="e">
        <f t="shared" si="366"/>
        <v>#N/A</v>
      </c>
      <c r="K9595" s="118">
        <f>VLOOKUP(B9595,WB.GDP.2008,'WB (WDI)'!$AY$2,FALSE)</f>
        <v>15942.897679737323</v>
      </c>
      <c r="L9595" s="112">
        <f>VLOOKUP($B9595,WB.UNEMP.2008,'WB (WDI)'!$AY$2,FALSE)</f>
        <v>6.4200000762939498</v>
      </c>
    </row>
    <row r="9596" spans="1:12" x14ac:dyDescent="0.25">
      <c r="A9596" s="103">
        <v>2008</v>
      </c>
      <c r="B9596" s="104" t="s">
        <v>338</v>
      </c>
      <c r="C9596" s="105" t="s">
        <v>339</v>
      </c>
      <c r="D9596" s="105" t="s">
        <v>337</v>
      </c>
      <c r="E9596" s="87">
        <f t="shared" si="366"/>
        <v>7.5050133149209817</v>
      </c>
      <c r="F9596" s="69">
        <f t="shared" si="366"/>
        <v>7.3971340656594675</v>
      </c>
      <c r="G9596" s="69">
        <f t="shared" si="366"/>
        <v>5.5053985521196633</v>
      </c>
      <c r="H9596" s="69">
        <f t="shared" si="366"/>
        <v>8.7372459604774573</v>
      </c>
      <c r="I9596" s="69">
        <f t="shared" si="366"/>
        <v>8.0735587276196839</v>
      </c>
      <c r="J9596" s="70">
        <f t="shared" si="366"/>
        <v>7.8117292687286328</v>
      </c>
      <c r="K9596" s="118">
        <f>VLOOKUP(B9596,WB.GDP.2008,'WB (WDI)'!$AY$2,FALSE)</f>
        <v>17773.691063380287</v>
      </c>
      <c r="L9596" s="112">
        <f>VLOOKUP($B9596,WB.UNEMP.2008,'WB (WDI)'!$AY$2,FALSE)</f>
        <v>5.6100001335143999</v>
      </c>
    </row>
    <row r="9597" spans="1:12" x14ac:dyDescent="0.25">
      <c r="A9597" s="103">
        <v>2008</v>
      </c>
      <c r="B9597" s="104" t="s">
        <v>340</v>
      </c>
      <c r="C9597" s="105" t="s">
        <v>341</v>
      </c>
      <c r="D9597" s="105" t="s">
        <v>337</v>
      </c>
      <c r="E9597" s="87">
        <f t="shared" si="366"/>
        <v>7.6160669007029203</v>
      </c>
      <c r="F9597" s="69">
        <f t="shared" si="366"/>
        <v>6.6395543748599035</v>
      </c>
      <c r="G9597" s="69">
        <f t="shared" si="366"/>
        <v>6.4430605211033232</v>
      </c>
      <c r="H9597" s="69">
        <f t="shared" si="366"/>
        <v>9.1367929427275261</v>
      </c>
      <c r="I9597" s="69">
        <f t="shared" si="366"/>
        <v>8.0924046753586403</v>
      </c>
      <c r="J9597" s="70">
        <f t="shared" si="366"/>
        <v>7.7685219894652056</v>
      </c>
      <c r="K9597" s="118">
        <f>VLOOKUP(B9597,WB.GDP.2008,'WB (WDI)'!$AY$2,FALSE)</f>
        <v>34690.865122607407</v>
      </c>
      <c r="L9597" s="112">
        <f>VLOOKUP($B9597,WB.UNEMP.2008,'WB (WDI)'!$AY$2,FALSE)</f>
        <v>4.3899998664856001</v>
      </c>
    </row>
    <row r="9598" spans="1:12" x14ac:dyDescent="0.25">
      <c r="A9598" s="103">
        <v>2008</v>
      </c>
      <c r="B9598" s="104" t="s">
        <v>342</v>
      </c>
      <c r="C9598" s="105" t="s">
        <v>343</v>
      </c>
      <c r="D9598" s="105" t="s">
        <v>337</v>
      </c>
      <c r="E9598" s="87">
        <f t="shared" ref="E9598:J9607" si="367">IF(ISNUMBER(VLOOKUP($B9598,EFW.2008,3,FALSE))=TRUE,VLOOKUP($B9598,EFW.2008,E$2,FALSE),NA())</f>
        <v>7.4499789973588886</v>
      </c>
      <c r="F9598" s="69">
        <f t="shared" si="367"/>
        <v>5.8281394729917206</v>
      </c>
      <c r="G9598" s="69">
        <f t="shared" si="367"/>
        <v>6.4369210108013535</v>
      </c>
      <c r="H9598" s="69">
        <f t="shared" si="367"/>
        <v>9.2450792297662368</v>
      </c>
      <c r="I9598" s="69">
        <f t="shared" si="367"/>
        <v>8.061000769677543</v>
      </c>
      <c r="J9598" s="70">
        <f t="shared" si="367"/>
        <v>7.6787545035575944</v>
      </c>
      <c r="K9598" s="118">
        <f>VLOOKUP(B9598,WB.GDP.2008,'WB (WDI)'!$AY$2,FALSE)</f>
        <v>25875.063942356745</v>
      </c>
      <c r="L9598" s="112">
        <f>VLOOKUP($B9598,WB.UNEMP.2008,'WB (WDI)'!$AY$2,FALSE)</f>
        <v>7.8200001716613796</v>
      </c>
    </row>
    <row r="9599" spans="1:12" x14ac:dyDescent="0.25">
      <c r="A9599" s="103">
        <v>2008</v>
      </c>
      <c r="B9599" s="104" t="s">
        <v>344</v>
      </c>
      <c r="C9599" s="105" t="s">
        <v>345</v>
      </c>
      <c r="D9599" s="105" t="s">
        <v>337</v>
      </c>
      <c r="E9599" s="87">
        <f t="shared" si="367"/>
        <v>7.0924225420424847</v>
      </c>
      <c r="F9599" s="69">
        <f t="shared" si="367"/>
        <v>5.7341479211348068</v>
      </c>
      <c r="G9599" s="69">
        <f t="shared" si="367"/>
        <v>6.1485156952109445</v>
      </c>
      <c r="H9599" s="69">
        <f t="shared" si="367"/>
        <v>9.2139929340693207</v>
      </c>
      <c r="I9599" s="69">
        <f t="shared" si="367"/>
        <v>7.3035560121292535</v>
      </c>
      <c r="J9599" s="70">
        <f t="shared" si="367"/>
        <v>7.0619001476681014</v>
      </c>
      <c r="K9599" s="118">
        <f>VLOOKUP(B9599,WB.GDP.2008,'WB (WDI)'!$AY$2,FALSE)</f>
        <v>22516.570046946326</v>
      </c>
      <c r="L9599" s="112">
        <f>VLOOKUP($B9599,WB.UNEMP.2008,'WB (WDI)'!$AY$2,FALSE)</f>
        <v>7.1199998855590803</v>
      </c>
    </row>
    <row r="9600" spans="1:12" x14ac:dyDescent="0.25">
      <c r="A9600" s="103">
        <v>2008</v>
      </c>
      <c r="B9600" s="104" t="s">
        <v>346</v>
      </c>
      <c r="C9600" s="105" t="s">
        <v>347</v>
      </c>
      <c r="D9600" s="105" t="s">
        <v>337</v>
      </c>
      <c r="E9600" s="87">
        <f t="shared" si="367"/>
        <v>6.6465419057779727</v>
      </c>
      <c r="F9600" s="69">
        <f t="shared" si="367"/>
        <v>6.7877439676378115</v>
      </c>
      <c r="G9600" s="69">
        <f t="shared" si="367"/>
        <v>5.7207492117438408</v>
      </c>
      <c r="H9600" s="69">
        <f t="shared" si="367"/>
        <v>7.2218128283736585</v>
      </c>
      <c r="I9600" s="69">
        <f t="shared" si="367"/>
        <v>6.7571846036228678</v>
      </c>
      <c r="J9600" s="70">
        <f t="shared" si="367"/>
        <v>6.7452189175116866</v>
      </c>
      <c r="K9600" s="118">
        <f>VLOOKUP(B9600,WB.GDP.2008,'WB (WDI)'!$AY$2,FALSE)</f>
        <v>8473.7479217792006</v>
      </c>
      <c r="L9600" s="112">
        <f>VLOOKUP($B9600,WB.UNEMP.2008,'WB (WDI)'!$AY$2,FALSE)</f>
        <v>3.9800000190734899</v>
      </c>
    </row>
    <row r="9601" spans="1:12" x14ac:dyDescent="0.25">
      <c r="A9601" s="103">
        <v>2008</v>
      </c>
      <c r="B9601" s="104" t="s">
        <v>348</v>
      </c>
      <c r="C9601" s="105" t="s">
        <v>349</v>
      </c>
      <c r="D9601" s="105" t="s">
        <v>337</v>
      </c>
      <c r="E9601" s="87">
        <f t="shared" si="367"/>
        <v>7.3973532774212769</v>
      </c>
      <c r="F9601" s="69">
        <f t="shared" si="367"/>
        <v>7.6079830455919062</v>
      </c>
      <c r="G9601" s="69">
        <f t="shared" si="367"/>
        <v>5.9074142520687163</v>
      </c>
      <c r="H9601" s="69">
        <f t="shared" si="367"/>
        <v>8.2431118818162155</v>
      </c>
      <c r="I9601" s="69">
        <f t="shared" si="367"/>
        <v>8.415080287331028</v>
      </c>
      <c r="J9601" s="70">
        <f t="shared" si="367"/>
        <v>6.8131769202985204</v>
      </c>
      <c r="K9601" s="118">
        <f>VLOOKUP(B9601,WB.GDP.2008,'WB (WDI)'!$AY$2,FALSE)</f>
        <v>22114.661200319955</v>
      </c>
      <c r="L9601" s="112">
        <f>VLOOKUP($B9601,WB.UNEMP.2008,'WB (WDI)'!$AY$2,FALSE)</f>
        <v>5.78999996185303</v>
      </c>
    </row>
    <row r="9602" spans="1:12" x14ac:dyDescent="0.25">
      <c r="A9602" s="103">
        <v>2008</v>
      </c>
      <c r="B9602" s="104" t="s">
        <v>350</v>
      </c>
      <c r="C9602" s="105" t="s">
        <v>351</v>
      </c>
      <c r="D9602" s="105" t="s">
        <v>337</v>
      </c>
      <c r="E9602" s="87">
        <f t="shared" si="367"/>
        <v>6.400569875903642</v>
      </c>
      <c r="F9602" s="69">
        <f t="shared" si="367"/>
        <v>6.6045569398480382</v>
      </c>
      <c r="G9602" s="69">
        <f t="shared" si="367"/>
        <v>5.3953117762954461</v>
      </c>
      <c r="H9602" s="69">
        <f t="shared" si="367"/>
        <v>8.4323766972028267</v>
      </c>
      <c r="I9602" s="69">
        <f t="shared" si="367"/>
        <v>5.4543695619214256</v>
      </c>
      <c r="J9602" s="70">
        <f t="shared" si="367"/>
        <v>6.1162344042504699</v>
      </c>
      <c r="K9602" s="118">
        <f>VLOOKUP(B9602,WB.GDP.2008,'WB (WDI)'!$AY$2,FALSE)</f>
        <v>24964.202828770802</v>
      </c>
      <c r="L9602" s="112">
        <f>VLOOKUP($B9602,WB.UNEMP.2008,'WB (WDI)'!$AY$2,FALSE)</f>
        <v>6.21000003814697</v>
      </c>
    </row>
    <row r="9603" spans="1:12" x14ac:dyDescent="0.25">
      <c r="A9603" s="103">
        <v>2008</v>
      </c>
      <c r="B9603" s="104" t="s">
        <v>352</v>
      </c>
      <c r="C9603" s="105" t="s">
        <v>353</v>
      </c>
      <c r="D9603" s="105" t="s">
        <v>337</v>
      </c>
      <c r="E9603" s="87">
        <f t="shared" si="367"/>
        <v>7.7594047611536991</v>
      </c>
      <c r="F9603" s="69">
        <f t="shared" si="367"/>
        <v>7.0300535366395307</v>
      </c>
      <c r="G9603" s="69">
        <f t="shared" si="367"/>
        <v>6.3294880537564637</v>
      </c>
      <c r="H9603" s="69">
        <f t="shared" si="367"/>
        <v>9.4786101688602979</v>
      </c>
      <c r="I9603" s="69">
        <f t="shared" si="367"/>
        <v>7.9338768069303729</v>
      </c>
      <c r="J9603" s="70">
        <f t="shared" si="367"/>
        <v>8.0249952395818323</v>
      </c>
      <c r="K9603" s="118">
        <f>VLOOKUP(B9603,WB.GDP.2008,'WB (WDI)'!$AY$2,FALSE)</f>
        <v>25532.216549995246</v>
      </c>
      <c r="L9603" s="112">
        <f>VLOOKUP($B9603,WB.UNEMP.2008,'WB (WDI)'!$AY$2,FALSE)</f>
        <v>9.5100002288818395</v>
      </c>
    </row>
    <row r="9604" spans="1:12" x14ac:dyDescent="0.25">
      <c r="A9604" s="103">
        <v>2008</v>
      </c>
      <c r="B9604" s="104" t="s">
        <v>354</v>
      </c>
      <c r="C9604" s="105" t="s">
        <v>355</v>
      </c>
      <c r="D9604" s="105" t="s">
        <v>337</v>
      </c>
      <c r="E9604" s="87">
        <f t="shared" si="367"/>
        <v>5.8975827753971295</v>
      </c>
      <c r="F9604" s="69">
        <f t="shared" si="367"/>
        <v>6.9638297596707588</v>
      </c>
      <c r="G9604" s="69">
        <f t="shared" si="367"/>
        <v>5.1948668036691181</v>
      </c>
      <c r="H9604" s="69">
        <f t="shared" si="367"/>
        <v>4.6096093232660653</v>
      </c>
      <c r="I9604" s="69">
        <f t="shared" si="367"/>
        <v>6.3931289740958084</v>
      </c>
      <c r="J9604" s="70">
        <f t="shared" si="367"/>
        <v>6.3264790162838933</v>
      </c>
      <c r="K9604" s="118">
        <f>VLOOKUP(B9604,WB.GDP.2008,'WB (WDI)'!$AY$2,FALSE)</f>
        <v>13195.8768378635</v>
      </c>
      <c r="L9604" s="112">
        <f>VLOOKUP($B9604,WB.UNEMP.2008,'WB (WDI)'!$AY$2,FALSE)</f>
        <v>6.3600001335143999</v>
      </c>
    </row>
    <row r="9605" spans="1:12" x14ac:dyDescent="0.25">
      <c r="A9605" s="103">
        <v>2008</v>
      </c>
      <c r="B9605" s="104" t="s">
        <v>356</v>
      </c>
      <c r="C9605" s="105" t="s">
        <v>357</v>
      </c>
      <c r="D9605" s="105" t="s">
        <v>337</v>
      </c>
      <c r="E9605" s="87" t="e">
        <f t="shared" si="367"/>
        <v>#N/A</v>
      </c>
      <c r="F9605" s="69" t="e">
        <f t="shared" si="367"/>
        <v>#N/A</v>
      </c>
      <c r="G9605" s="69" t="e">
        <f t="shared" si="367"/>
        <v>#N/A</v>
      </c>
      <c r="H9605" s="69" t="e">
        <f t="shared" si="367"/>
        <v>#N/A</v>
      </c>
      <c r="I9605" s="69" t="e">
        <f t="shared" si="367"/>
        <v>#N/A</v>
      </c>
      <c r="J9605" s="70" t="e">
        <f t="shared" si="367"/>
        <v>#N/A</v>
      </c>
      <c r="K9605" s="118" t="e">
        <f>VLOOKUP(B9605,WB.GDP.2008,'WB (WDI)'!$AY$2,FALSE)</f>
        <v>#N/A</v>
      </c>
      <c r="L9605" s="112" t="e">
        <f>VLOOKUP($B9605,WB.UNEMP.2008,'WB (WDI)'!$AY$2,FALSE)</f>
        <v>#N/A</v>
      </c>
    </row>
    <row r="9606" spans="1:12" x14ac:dyDescent="0.25">
      <c r="A9606" s="103">
        <v>2008</v>
      </c>
      <c r="B9606" s="104" t="s">
        <v>358</v>
      </c>
      <c r="C9606" s="105" t="s">
        <v>359</v>
      </c>
      <c r="D9606" s="105" t="s">
        <v>337</v>
      </c>
      <c r="E9606" s="87">
        <f t="shared" si="367"/>
        <v>7.9457787101385691</v>
      </c>
      <c r="F9606" s="69">
        <f t="shared" si="367"/>
        <v>4.78141781705604</v>
      </c>
      <c r="G9606" s="69">
        <f t="shared" si="367"/>
        <v>8.3738548641185115</v>
      </c>
      <c r="H9606" s="69">
        <f t="shared" si="367"/>
        <v>9.365651656330602</v>
      </c>
      <c r="I9606" s="69">
        <f t="shared" si="367"/>
        <v>8.610274537578114</v>
      </c>
      <c r="J9606" s="70">
        <f t="shared" si="367"/>
        <v>8.597694675609576</v>
      </c>
      <c r="K9606" s="118">
        <f>VLOOKUP(B9606,WB.GDP.2008,'WB (WDI)'!$AY$2,FALSE)</f>
        <v>53151.717100656097</v>
      </c>
      <c r="L9606" s="112">
        <f>VLOOKUP($B9606,WB.UNEMP.2008,'WB (WDI)'!$AY$2,FALSE)</f>
        <v>3.6800000667571999</v>
      </c>
    </row>
    <row r="9607" spans="1:12" x14ac:dyDescent="0.25">
      <c r="A9607" s="103">
        <v>2008</v>
      </c>
      <c r="B9607" s="104" t="s">
        <v>360</v>
      </c>
      <c r="C9607" s="105" t="s">
        <v>361</v>
      </c>
      <c r="D9607" s="105" t="s">
        <v>337</v>
      </c>
      <c r="E9607" s="87">
        <f t="shared" si="367"/>
        <v>7.8962235548642186</v>
      </c>
      <c r="F9607" s="69">
        <f t="shared" si="367"/>
        <v>6.8288194507896831</v>
      </c>
      <c r="G9607" s="69">
        <f t="shared" si="367"/>
        <v>7.1698480707026873</v>
      </c>
      <c r="H9607" s="69">
        <f t="shared" si="367"/>
        <v>9.0755832712789459</v>
      </c>
      <c r="I9607" s="69">
        <f t="shared" si="367"/>
        <v>8.619898949413324</v>
      </c>
      <c r="J9607" s="70">
        <f t="shared" si="367"/>
        <v>7.7869680321364525</v>
      </c>
      <c r="K9607" s="118">
        <f>VLOOKUP(B9607,WB.GDP.2008,'WB (WDI)'!$AY$2,FALSE)</f>
        <v>29702.301805245112</v>
      </c>
      <c r="L9607" s="112">
        <f>VLOOKUP($B9607,WB.UNEMP.2008,'WB (WDI)'!$AY$2,FALSE)</f>
        <v>5.46000003814697</v>
      </c>
    </row>
    <row r="9608" spans="1:12" x14ac:dyDescent="0.25">
      <c r="A9608" s="103">
        <v>2008</v>
      </c>
      <c r="B9608" s="104" t="s">
        <v>362</v>
      </c>
      <c r="C9608" s="105" t="s">
        <v>363</v>
      </c>
      <c r="D9608" s="105" t="s">
        <v>337</v>
      </c>
      <c r="E9608" s="87" t="e">
        <f t="shared" ref="E9608:J9617" si="368">IF(ISNUMBER(VLOOKUP($B9608,EFW.2008,3,FALSE))=TRUE,VLOOKUP($B9608,EFW.2008,E$2,FALSE),NA())</f>
        <v>#N/A</v>
      </c>
      <c r="F9608" s="69" t="e">
        <f t="shared" si="368"/>
        <v>#N/A</v>
      </c>
      <c r="G9608" s="69" t="e">
        <f t="shared" si="368"/>
        <v>#N/A</v>
      </c>
      <c r="H9608" s="69" t="e">
        <f t="shared" si="368"/>
        <v>#N/A</v>
      </c>
      <c r="I9608" s="69" t="e">
        <f t="shared" si="368"/>
        <v>#N/A</v>
      </c>
      <c r="J9608" s="70" t="e">
        <f t="shared" si="368"/>
        <v>#N/A</v>
      </c>
      <c r="K9608" s="118" t="e">
        <f>VLOOKUP(B9608,WB.GDP.2008,'WB (WDI)'!$AY$2,FALSE)</f>
        <v>#N/A</v>
      </c>
      <c r="L9608" s="112" t="e">
        <f>VLOOKUP($B9608,WB.UNEMP.2008,'WB (WDI)'!$AY$2,FALSE)</f>
        <v>#N/A</v>
      </c>
    </row>
    <row r="9609" spans="1:12" x14ac:dyDescent="0.25">
      <c r="A9609" s="103">
        <v>2008</v>
      </c>
      <c r="B9609" s="104" t="s">
        <v>364</v>
      </c>
      <c r="C9609" s="105" t="s">
        <v>365</v>
      </c>
      <c r="D9609" s="105" t="s">
        <v>337</v>
      </c>
      <c r="E9609" s="87">
        <f t="shared" si="368"/>
        <v>7.8219584063830778</v>
      </c>
      <c r="F9609" s="69">
        <f t="shared" si="368"/>
        <v>5.5525858636847172</v>
      </c>
      <c r="G9609" s="69">
        <f t="shared" si="368"/>
        <v>8.2509235267027528</v>
      </c>
      <c r="H9609" s="69">
        <f t="shared" si="368"/>
        <v>9.4661518329959389</v>
      </c>
      <c r="I9609" s="69">
        <f t="shared" si="368"/>
        <v>8.2729184652401173</v>
      </c>
      <c r="J9609" s="70">
        <f t="shared" si="368"/>
        <v>7.5672123432918639</v>
      </c>
      <c r="K9609" s="118">
        <f>VLOOKUP(B9609,WB.GDP.2008,'WB (WDI)'!$AY$2,FALSE)</f>
        <v>48857.415727866653</v>
      </c>
      <c r="L9609" s="112">
        <f>VLOOKUP($B9609,WB.UNEMP.2008,'WB (WDI)'!$AY$2,FALSE)</f>
        <v>6.3699998855590803</v>
      </c>
    </row>
    <row r="9610" spans="1:12" x14ac:dyDescent="0.25">
      <c r="A9610" s="103">
        <v>2008</v>
      </c>
      <c r="B9610" s="104" t="s">
        <v>366</v>
      </c>
      <c r="C9610" s="105" t="s">
        <v>367</v>
      </c>
      <c r="D9610" s="105" t="s">
        <v>337</v>
      </c>
      <c r="E9610" s="87" t="e">
        <f t="shared" si="368"/>
        <v>#N/A</v>
      </c>
      <c r="F9610" s="69" t="e">
        <f t="shared" si="368"/>
        <v>#N/A</v>
      </c>
      <c r="G9610" s="69" t="e">
        <f t="shared" si="368"/>
        <v>#N/A</v>
      </c>
      <c r="H9610" s="69" t="e">
        <f t="shared" si="368"/>
        <v>#N/A</v>
      </c>
      <c r="I9610" s="69" t="e">
        <f t="shared" si="368"/>
        <v>#N/A</v>
      </c>
      <c r="J9610" s="70" t="e">
        <f t="shared" si="368"/>
        <v>#N/A</v>
      </c>
      <c r="K9610" s="118" t="e">
        <f>VLOOKUP(B9610,WB.GDP.2008,'WB (WDI)'!$AY$2,FALSE)</f>
        <v>#N/A</v>
      </c>
      <c r="L9610" s="112" t="e">
        <f>VLOOKUP($B9610,WB.UNEMP.2008,'WB (WDI)'!$AY$2,FALSE)</f>
        <v>#N/A</v>
      </c>
    </row>
    <row r="9611" spans="1:12" x14ac:dyDescent="0.25">
      <c r="A9611" s="103">
        <v>2008</v>
      </c>
      <c r="B9611" s="104" t="s">
        <v>368</v>
      </c>
      <c r="C9611" s="105" t="s">
        <v>369</v>
      </c>
      <c r="D9611" s="105" t="s">
        <v>337</v>
      </c>
      <c r="E9611" s="87">
        <f t="shared" si="368"/>
        <v>7.0469175760462353</v>
      </c>
      <c r="F9611" s="69">
        <f t="shared" si="368"/>
        <v>6.6886766947516634</v>
      </c>
      <c r="G9611" s="69">
        <f t="shared" si="368"/>
        <v>7.9767585759320898</v>
      </c>
      <c r="H9611" s="69">
        <f t="shared" si="368"/>
        <v>7.5561181662305685</v>
      </c>
      <c r="I9611" s="69">
        <f t="shared" si="368"/>
        <v>6.6345653520049304</v>
      </c>
      <c r="J9611" s="70">
        <f t="shared" si="368"/>
        <v>6.3784690913119233</v>
      </c>
      <c r="K9611" s="118">
        <f>VLOOKUP(B9611,WB.GDP.2008,'WB (WDI)'!$AY$2,FALSE)</f>
        <v>51856.169521573662</v>
      </c>
      <c r="L9611" s="112">
        <f>VLOOKUP($B9611,WB.UNEMP.2008,'WB (WDI)'!$AY$2,FALSE)</f>
        <v>2.9500000476837198</v>
      </c>
    </row>
    <row r="9612" spans="1:12" x14ac:dyDescent="0.25">
      <c r="A9612" s="103">
        <v>2008</v>
      </c>
      <c r="B9612" s="104" t="s">
        <v>370</v>
      </c>
      <c r="C9612" s="105" t="s">
        <v>371</v>
      </c>
      <c r="D9612" s="105" t="s">
        <v>337</v>
      </c>
      <c r="E9612" s="87">
        <f t="shared" si="368"/>
        <v>7.9806363810342589</v>
      </c>
      <c r="F9612" s="69">
        <f t="shared" si="368"/>
        <v>6.1671944419455373</v>
      </c>
      <c r="G9612" s="69">
        <f t="shared" si="368"/>
        <v>7.7375826063187834</v>
      </c>
      <c r="H9612" s="69">
        <f t="shared" si="368"/>
        <v>9.4824053645360458</v>
      </c>
      <c r="I9612" s="69">
        <f t="shared" si="368"/>
        <v>8.8447488554140836</v>
      </c>
      <c r="J9612" s="70">
        <f t="shared" si="368"/>
        <v>7.6712506369568381</v>
      </c>
      <c r="K9612" s="118">
        <f>VLOOKUP(B9612,WB.GDP.2008,'WB (WDI)'!$AY$2,FALSE)</f>
        <v>55694.629762698743</v>
      </c>
      <c r="L9612" s="112">
        <f>VLOOKUP($B9612,WB.UNEMP.2008,'WB (WDI)'!$AY$2,FALSE)</f>
        <v>6.7699999809265101</v>
      </c>
    </row>
    <row r="9613" spans="1:12" x14ac:dyDescent="0.25">
      <c r="A9613" s="103">
        <v>2008</v>
      </c>
      <c r="B9613" s="104" t="s">
        <v>372</v>
      </c>
      <c r="C9613" s="105" t="s">
        <v>373</v>
      </c>
      <c r="D9613" s="105" t="s">
        <v>337</v>
      </c>
      <c r="E9613" s="87" t="e">
        <f t="shared" si="368"/>
        <v>#N/A</v>
      </c>
      <c r="F9613" s="69" t="e">
        <f t="shared" si="368"/>
        <v>#N/A</v>
      </c>
      <c r="G9613" s="69" t="e">
        <f t="shared" si="368"/>
        <v>#N/A</v>
      </c>
      <c r="H9613" s="69" t="e">
        <f t="shared" si="368"/>
        <v>#N/A</v>
      </c>
      <c r="I9613" s="69" t="e">
        <f t="shared" si="368"/>
        <v>#N/A</v>
      </c>
      <c r="J9613" s="70" t="e">
        <f t="shared" si="368"/>
        <v>#N/A</v>
      </c>
      <c r="K9613" s="118" t="e">
        <f>VLOOKUP(B9613,WB.GDP.2008,'WB (WDI)'!$AY$2,FALSE)</f>
        <v>#N/A</v>
      </c>
      <c r="L9613" s="112" t="e">
        <f>VLOOKUP($B9613,WB.UNEMP.2008,'WB (WDI)'!$AY$2,FALSE)</f>
        <v>#N/A</v>
      </c>
    </row>
    <row r="9614" spans="1:12" x14ac:dyDescent="0.25">
      <c r="A9614" s="103">
        <v>2008</v>
      </c>
      <c r="B9614" s="104" t="s">
        <v>374</v>
      </c>
      <c r="C9614" s="105" t="s">
        <v>375</v>
      </c>
      <c r="D9614" s="105" t="s">
        <v>337</v>
      </c>
      <c r="E9614" s="87" t="e">
        <f t="shared" si="368"/>
        <v>#N/A</v>
      </c>
      <c r="F9614" s="69" t="e">
        <f t="shared" si="368"/>
        <v>#N/A</v>
      </c>
      <c r="G9614" s="69" t="e">
        <f t="shared" si="368"/>
        <v>#N/A</v>
      </c>
      <c r="H9614" s="69" t="e">
        <f t="shared" si="368"/>
        <v>#N/A</v>
      </c>
      <c r="I9614" s="69" t="e">
        <f t="shared" si="368"/>
        <v>#N/A</v>
      </c>
      <c r="J9614" s="70" t="e">
        <f t="shared" si="368"/>
        <v>#N/A</v>
      </c>
      <c r="K9614" s="118" t="e">
        <f>VLOOKUP(B9614,WB.GDP.2008,'WB (WDI)'!$AY$2,FALSE)</f>
        <v>#N/A</v>
      </c>
      <c r="L9614" s="112" t="e">
        <f>VLOOKUP($B9614,WB.UNEMP.2008,'WB (WDI)'!$AY$2,FALSE)</f>
        <v>#N/A</v>
      </c>
    </row>
    <row r="9615" spans="1:12" x14ac:dyDescent="0.25">
      <c r="A9615" s="103">
        <v>2008</v>
      </c>
      <c r="B9615" s="104" t="s">
        <v>376</v>
      </c>
      <c r="C9615" s="105" t="s">
        <v>377</v>
      </c>
      <c r="D9615" s="105" t="s">
        <v>337</v>
      </c>
      <c r="E9615" s="87">
        <f t="shared" si="368"/>
        <v>7.8758493072807854</v>
      </c>
      <c r="F9615" s="69">
        <f t="shared" si="368"/>
        <v>7.5141588981951886</v>
      </c>
      <c r="G9615" s="69">
        <f t="shared" si="368"/>
        <v>6.7053114808597973</v>
      </c>
      <c r="H9615" s="69">
        <f t="shared" si="368"/>
        <v>8.9025555418649205</v>
      </c>
      <c r="I9615" s="69">
        <f t="shared" si="368"/>
        <v>8.4345717028109419</v>
      </c>
      <c r="J9615" s="70">
        <f t="shared" si="368"/>
        <v>7.8226489126730749</v>
      </c>
      <c r="K9615" s="118">
        <f>VLOOKUP(B9615,WB.GDP.2008,'WB (WDI)'!$AY$2,FALSE)</f>
        <v>24789.999626541343</v>
      </c>
      <c r="L9615" s="112">
        <f>VLOOKUP($B9615,WB.UNEMP.2008,'WB (WDI)'!$AY$2,FALSE)</f>
        <v>7.7399997711181596</v>
      </c>
    </row>
    <row r="9616" spans="1:12" x14ac:dyDescent="0.25">
      <c r="A9616" s="103">
        <v>2008</v>
      </c>
      <c r="B9616" s="104" t="s">
        <v>378</v>
      </c>
      <c r="C9616" s="105" t="s">
        <v>379</v>
      </c>
      <c r="D9616" s="105" t="s">
        <v>337</v>
      </c>
      <c r="E9616" s="87">
        <f t="shared" si="368"/>
        <v>7.4925432860002488</v>
      </c>
      <c r="F9616" s="69">
        <f t="shared" si="368"/>
        <v>6.9731250485952456</v>
      </c>
      <c r="G9616" s="69">
        <f t="shared" si="368"/>
        <v>6.8009969168202637</v>
      </c>
      <c r="H9616" s="69">
        <f t="shared" si="368"/>
        <v>9.0444271446461979</v>
      </c>
      <c r="I9616" s="69">
        <f t="shared" si="368"/>
        <v>8.2127219042176716</v>
      </c>
      <c r="J9616" s="70">
        <f t="shared" si="368"/>
        <v>6.4314454157218597</v>
      </c>
      <c r="K9616" s="118">
        <f>VLOOKUP(B9616,WB.GDP.2008,'WB (WDI)'!$AY$2,FALSE)</f>
        <v>26870.458609128138</v>
      </c>
      <c r="L9616" s="112">
        <f>VLOOKUP($B9616,WB.UNEMP.2008,'WB (WDI)'!$AY$2,FALSE)</f>
        <v>5.8299999237060502</v>
      </c>
    </row>
    <row r="9617" spans="1:12" x14ac:dyDescent="0.25">
      <c r="A9617" s="103">
        <v>2008</v>
      </c>
      <c r="B9617" s="104" t="s">
        <v>380</v>
      </c>
      <c r="C9617" s="105" t="s">
        <v>381</v>
      </c>
      <c r="D9617" s="105" t="s">
        <v>337</v>
      </c>
      <c r="E9617" s="87">
        <f t="shared" si="368"/>
        <v>7.6420815974922194</v>
      </c>
      <c r="F9617" s="69">
        <f t="shared" si="368"/>
        <v>5.6230770897657205</v>
      </c>
      <c r="G9617" s="69">
        <f t="shared" si="368"/>
        <v>8.4407663989059056</v>
      </c>
      <c r="H9617" s="69">
        <f t="shared" si="368"/>
        <v>9.2964917625553163</v>
      </c>
      <c r="I9617" s="69">
        <f t="shared" si="368"/>
        <v>7.629095976415301</v>
      </c>
      <c r="J9617" s="70">
        <f t="shared" si="368"/>
        <v>7.2209767598188526</v>
      </c>
      <c r="K9617" s="118">
        <f>VLOOKUP(B9617,WB.GDP.2008,'WB (WDI)'!$AY$2,FALSE)</f>
        <v>63773.353725350928</v>
      </c>
      <c r="L9617" s="112">
        <f>VLOOKUP($B9617,WB.UNEMP.2008,'WB (WDI)'!$AY$2,FALSE)</f>
        <v>2.5499999523162802</v>
      </c>
    </row>
    <row r="9618" spans="1:12" x14ac:dyDescent="0.25">
      <c r="A9618" s="103">
        <v>2008</v>
      </c>
      <c r="B9618" s="104"/>
      <c r="C9618" s="105" t="s">
        <v>382</v>
      </c>
      <c r="D9618" s="105" t="s">
        <v>337</v>
      </c>
      <c r="E9618" s="87" t="e">
        <f t="shared" ref="E9618:J9627" si="369">IF(ISNUMBER(VLOOKUP($B9618,EFW.2008,3,FALSE))=TRUE,VLOOKUP($B9618,EFW.2008,E$2,FALSE),NA())</f>
        <v>#N/A</v>
      </c>
      <c r="F9618" s="69" t="e">
        <f t="shared" si="369"/>
        <v>#N/A</v>
      </c>
      <c r="G9618" s="69" t="e">
        <f t="shared" si="369"/>
        <v>#N/A</v>
      </c>
      <c r="H9618" s="69" t="e">
        <f t="shared" si="369"/>
        <v>#N/A</v>
      </c>
      <c r="I9618" s="69" t="e">
        <f t="shared" si="369"/>
        <v>#N/A</v>
      </c>
      <c r="J9618" s="70" t="e">
        <f t="shared" si="369"/>
        <v>#N/A</v>
      </c>
      <c r="K9618" s="118" t="e">
        <f>VLOOKUP(B9618,WB.GDP.2008,'WB (WDI)'!$AY$2,FALSE)</f>
        <v>#N/A</v>
      </c>
      <c r="L9618" s="112" t="e">
        <f>VLOOKUP($B9618,WB.UNEMP.2008,'WB (WDI)'!$AY$2,FALSE)</f>
        <v>#N/A</v>
      </c>
    </row>
    <row r="9619" spans="1:12" x14ac:dyDescent="0.25">
      <c r="A9619" s="103">
        <v>2008</v>
      </c>
      <c r="B9619" s="104" t="s">
        <v>383</v>
      </c>
      <c r="C9619" s="105" t="s">
        <v>384</v>
      </c>
      <c r="D9619" s="105" t="s">
        <v>337</v>
      </c>
      <c r="E9619" s="87" t="e">
        <f t="shared" si="369"/>
        <v>#N/A</v>
      </c>
      <c r="F9619" s="69" t="e">
        <f t="shared" si="369"/>
        <v>#N/A</v>
      </c>
      <c r="G9619" s="69" t="e">
        <f t="shared" si="369"/>
        <v>#N/A</v>
      </c>
      <c r="H9619" s="69" t="e">
        <f t="shared" si="369"/>
        <v>#N/A</v>
      </c>
      <c r="I9619" s="69" t="e">
        <f t="shared" si="369"/>
        <v>#N/A</v>
      </c>
      <c r="J9619" s="70" t="e">
        <f t="shared" si="369"/>
        <v>#N/A</v>
      </c>
      <c r="K9619" s="118" t="e">
        <f>VLOOKUP(B9619,WB.GDP.2008,'WB (WDI)'!$AY$2,FALSE)</f>
        <v>#N/A</v>
      </c>
      <c r="L9619" s="112" t="e">
        <f>VLOOKUP($B9619,WB.UNEMP.2008,'WB (WDI)'!$AY$2,FALSE)</f>
        <v>#N/A</v>
      </c>
    </row>
    <row r="9620" spans="1:12" x14ac:dyDescent="0.25">
      <c r="A9620" s="103">
        <v>2008</v>
      </c>
      <c r="B9620" s="104" t="s">
        <v>385</v>
      </c>
      <c r="C9620" s="105" t="s">
        <v>386</v>
      </c>
      <c r="D9620" s="105" t="s">
        <v>337</v>
      </c>
      <c r="E9620" s="87">
        <f t="shared" si="369"/>
        <v>7.6186827296762285</v>
      </c>
      <c r="F9620" s="69">
        <f t="shared" si="369"/>
        <v>4.8589454056516299</v>
      </c>
      <c r="G9620" s="69">
        <f t="shared" si="369"/>
        <v>8.0758686941355755</v>
      </c>
      <c r="H9620" s="69">
        <f t="shared" si="369"/>
        <v>9.3662244053522468</v>
      </c>
      <c r="I9620" s="69">
        <f t="shared" si="369"/>
        <v>8.314669336489132</v>
      </c>
      <c r="J9620" s="70">
        <f t="shared" si="369"/>
        <v>7.4777058067525592</v>
      </c>
      <c r="K9620" s="118">
        <f>VLOOKUP(B9620,WB.GDP.2008,'WB (WDI)'!$AY$2,FALSE)</f>
        <v>48116.65066981798</v>
      </c>
      <c r="L9620" s="112">
        <f>VLOOKUP($B9620,WB.UNEMP.2008,'WB (WDI)'!$AY$2,FALSE)</f>
        <v>6.2399997711181596</v>
      </c>
    </row>
    <row r="9621" spans="1:12" x14ac:dyDescent="0.25">
      <c r="A9621" s="103">
        <v>2008</v>
      </c>
      <c r="B9621" s="104" t="s">
        <v>387</v>
      </c>
      <c r="C9621" s="105" t="s">
        <v>648</v>
      </c>
      <c r="D9621" s="105" t="s">
        <v>337</v>
      </c>
      <c r="E9621" s="87">
        <f t="shared" si="369"/>
        <v>8.1347541896668503</v>
      </c>
      <c r="F9621" s="69">
        <f t="shared" si="369"/>
        <v>6.4630514459683921</v>
      </c>
      <c r="G9621" s="69">
        <f t="shared" si="369"/>
        <v>7.7675167407639121</v>
      </c>
      <c r="H9621" s="69">
        <f t="shared" si="369"/>
        <v>9.4066915769908288</v>
      </c>
      <c r="I9621" s="69">
        <f t="shared" si="369"/>
        <v>8.7903114701459266</v>
      </c>
      <c r="J9621" s="70">
        <f t="shared" si="369"/>
        <v>8.24619971446519</v>
      </c>
      <c r="K9621" s="118">
        <f>VLOOKUP(B9621,WB.GDP.2008,'WB (WDI)'!$AY$2,FALSE)</f>
        <v>43833.472378589708</v>
      </c>
      <c r="L9621" s="112">
        <f>VLOOKUP($B9621,WB.UNEMP.2008,'WB (WDI)'!$AY$2,FALSE)</f>
        <v>5.6199998855590803</v>
      </c>
    </row>
    <row r="9622" spans="1:12" x14ac:dyDescent="0.25">
      <c r="A9622" s="103">
        <v>2008</v>
      </c>
      <c r="B9622" s="104" t="s">
        <v>388</v>
      </c>
      <c r="C9622" s="105" t="s">
        <v>389</v>
      </c>
      <c r="D9622" s="105" t="s">
        <v>337</v>
      </c>
      <c r="E9622" s="87">
        <f t="shared" si="369"/>
        <v>7.2731750151688646</v>
      </c>
      <c r="F9622" s="69">
        <f t="shared" si="369"/>
        <v>8.2608457828979489</v>
      </c>
      <c r="G9622" s="69">
        <f t="shared" si="369"/>
        <v>5.4806349381504713</v>
      </c>
      <c r="H9622" s="69">
        <f t="shared" si="369"/>
        <v>9.3953412286573084</v>
      </c>
      <c r="I9622" s="69">
        <f t="shared" si="369"/>
        <v>6.5318584306452925</v>
      </c>
      <c r="J9622" s="70">
        <f t="shared" si="369"/>
        <v>6.6971946954933017</v>
      </c>
      <c r="K9622" s="118">
        <f>VLOOKUP(B9622,WB.GDP.2008,'WB (WDI)'!$AY$2,FALSE)</f>
        <v>9944.2332828413892</v>
      </c>
      <c r="L9622" s="112">
        <f>VLOOKUP($B9622,WB.UNEMP.2008,'WB (WDI)'!$AY$2,FALSE)</f>
        <v>13.060000419616699</v>
      </c>
    </row>
    <row r="9623" spans="1:12" x14ac:dyDescent="0.25">
      <c r="A9623" s="103">
        <v>2008</v>
      </c>
      <c r="B9623" s="104" t="s">
        <v>390</v>
      </c>
      <c r="C9623" s="105" t="s">
        <v>391</v>
      </c>
      <c r="D9623" s="105" t="s">
        <v>337</v>
      </c>
      <c r="E9623" s="87" t="e">
        <f t="shared" si="369"/>
        <v>#N/A</v>
      </c>
      <c r="F9623" s="69" t="e">
        <f t="shared" si="369"/>
        <v>#N/A</v>
      </c>
      <c r="G9623" s="69" t="e">
        <f t="shared" si="369"/>
        <v>#N/A</v>
      </c>
      <c r="H9623" s="69" t="e">
        <f t="shared" si="369"/>
        <v>#N/A</v>
      </c>
      <c r="I9623" s="69" t="e">
        <f t="shared" si="369"/>
        <v>#N/A</v>
      </c>
      <c r="J9623" s="70" t="e">
        <f t="shared" si="369"/>
        <v>#N/A</v>
      </c>
      <c r="K9623" s="118" t="e">
        <f>VLOOKUP(B9623,WB.GDP.2008,'WB (WDI)'!$AY$2,FALSE)</f>
        <v>#N/A</v>
      </c>
      <c r="L9623" s="112" t="e">
        <f>VLOOKUP($B9623,WB.UNEMP.2008,'WB (WDI)'!$AY$2,FALSE)</f>
        <v>#N/A</v>
      </c>
    </row>
    <row r="9624" spans="1:12" x14ac:dyDescent="0.25">
      <c r="A9624" s="103">
        <v>2008</v>
      </c>
      <c r="B9624" s="104" t="s">
        <v>392</v>
      </c>
      <c r="C9624" s="105" t="s">
        <v>393</v>
      </c>
      <c r="D9624" s="105" t="s">
        <v>337</v>
      </c>
      <c r="E9624" s="87">
        <f t="shared" si="369"/>
        <v>6.7670934376413836</v>
      </c>
      <c r="F9624" s="69">
        <f t="shared" si="369"/>
        <v>6.1787430518037194</v>
      </c>
      <c r="G9624" s="69">
        <f t="shared" si="369"/>
        <v>4.9043095232302987</v>
      </c>
      <c r="H9624" s="69">
        <f t="shared" si="369"/>
        <v>7.9084795010586522</v>
      </c>
      <c r="I9624" s="69">
        <f t="shared" si="369"/>
        <v>7.7292404617680246</v>
      </c>
      <c r="J9624" s="70">
        <f t="shared" si="369"/>
        <v>7.1146946503462303</v>
      </c>
      <c r="K9624" s="118">
        <f>VLOOKUP(B9624,WB.GDP.2008,'WB (WDI)'!$AY$2,FALSE)</f>
        <v>11070.254695095402</v>
      </c>
      <c r="L9624" s="112">
        <f>VLOOKUP($B9624,WB.UNEMP.2008,'WB (WDI)'!$AY$2,FALSE)</f>
        <v>23.409999847412099</v>
      </c>
    </row>
    <row r="9625" spans="1:12" x14ac:dyDescent="0.25">
      <c r="A9625" s="103">
        <v>2008</v>
      </c>
      <c r="B9625" s="104" t="s">
        <v>394</v>
      </c>
      <c r="C9625" s="105" t="s">
        <v>395</v>
      </c>
      <c r="D9625" s="105" t="s">
        <v>337</v>
      </c>
      <c r="E9625" s="87">
        <f t="shared" si="369"/>
        <v>6.8356263292986172</v>
      </c>
      <c r="F9625" s="69">
        <f t="shared" si="369"/>
        <v>5.2420659758429471</v>
      </c>
      <c r="G9625" s="69">
        <f t="shared" si="369"/>
        <v>5.8639361262950045</v>
      </c>
      <c r="H9625" s="69">
        <f t="shared" si="369"/>
        <v>8.0914708886815845</v>
      </c>
      <c r="I9625" s="69">
        <f t="shared" si="369"/>
        <v>7.6947963507239194</v>
      </c>
      <c r="J9625" s="70">
        <f t="shared" si="369"/>
        <v>7.2858623049496343</v>
      </c>
      <c r="K9625" s="118">
        <f>VLOOKUP(B9625,WB.GDP.2008,'WB (WDI)'!$AY$2,FALSE)</f>
        <v>26545.352692926459</v>
      </c>
      <c r="L9625" s="112">
        <f>VLOOKUP($B9625,WB.UNEMP.2008,'WB (WDI)'!$AY$2,FALSE)</f>
        <v>8.5299997329711896</v>
      </c>
    </row>
    <row r="9626" spans="1:12" x14ac:dyDescent="0.25">
      <c r="A9626" s="103">
        <v>2008</v>
      </c>
      <c r="B9626" s="104" t="s">
        <v>396</v>
      </c>
      <c r="C9626" s="105" t="s">
        <v>397</v>
      </c>
      <c r="D9626" s="105" t="s">
        <v>337</v>
      </c>
      <c r="E9626" s="87" t="e">
        <f t="shared" si="369"/>
        <v>#N/A</v>
      </c>
      <c r="F9626" s="69" t="e">
        <f t="shared" si="369"/>
        <v>#N/A</v>
      </c>
      <c r="G9626" s="69" t="e">
        <f t="shared" si="369"/>
        <v>#N/A</v>
      </c>
      <c r="H9626" s="69" t="e">
        <f t="shared" si="369"/>
        <v>#N/A</v>
      </c>
      <c r="I9626" s="69" t="e">
        <f t="shared" si="369"/>
        <v>#N/A</v>
      </c>
      <c r="J9626" s="70" t="e">
        <f t="shared" si="369"/>
        <v>#N/A</v>
      </c>
      <c r="K9626" s="118" t="e">
        <f>VLOOKUP(B9626,WB.GDP.2008,'WB (WDI)'!$AY$2,FALSE)</f>
        <v>#N/A</v>
      </c>
      <c r="L9626" s="112" t="e">
        <f>VLOOKUP($B9626,WB.UNEMP.2008,'WB (WDI)'!$AY$2,FALSE)</f>
        <v>#N/A</v>
      </c>
    </row>
    <row r="9627" spans="1:12" x14ac:dyDescent="0.25">
      <c r="A9627" s="103">
        <v>2008</v>
      </c>
      <c r="B9627" s="104" t="s">
        <v>398</v>
      </c>
      <c r="C9627" s="105" t="s">
        <v>399</v>
      </c>
      <c r="D9627" s="105" t="s">
        <v>337</v>
      </c>
      <c r="E9627" s="87">
        <f t="shared" si="369"/>
        <v>7.1681912182500129</v>
      </c>
      <c r="F9627" s="69">
        <f t="shared" si="369"/>
        <v>6.4868401565087979</v>
      </c>
      <c r="G9627" s="69">
        <f t="shared" si="369"/>
        <v>6.2208281501099325</v>
      </c>
      <c r="H9627" s="69">
        <f t="shared" si="369"/>
        <v>9.598397657811816</v>
      </c>
      <c r="I9627" s="69">
        <f t="shared" si="369"/>
        <v>7.9195681484126634</v>
      </c>
      <c r="J9627" s="70">
        <f t="shared" si="369"/>
        <v>5.6153219784068531</v>
      </c>
      <c r="K9627" s="118">
        <f>VLOOKUP(B9627,WB.GDP.2008,'WB (WDI)'!$AY$2,FALSE)</f>
        <v>37884.557156058967</v>
      </c>
      <c r="L9627" s="112">
        <f>VLOOKUP($B9627,WB.UNEMP.2008,'WB (WDI)'!$AY$2,FALSE)</f>
        <v>7.7600002288818404</v>
      </c>
    </row>
    <row r="9628" spans="1:12" x14ac:dyDescent="0.25">
      <c r="A9628" s="103">
        <v>2008</v>
      </c>
      <c r="B9628" s="104" t="s">
        <v>400</v>
      </c>
      <c r="C9628" s="105" t="s">
        <v>401</v>
      </c>
      <c r="D9628" s="105" t="s">
        <v>337</v>
      </c>
      <c r="E9628" s="87" t="e">
        <f t="shared" ref="E9628:J9637" si="370">IF(ISNUMBER(VLOOKUP($B9628,EFW.2008,3,FALSE))=TRUE,VLOOKUP($B9628,EFW.2008,E$2,FALSE),NA())</f>
        <v>#N/A</v>
      </c>
      <c r="F9628" s="69" t="e">
        <f t="shared" si="370"/>
        <v>#N/A</v>
      </c>
      <c r="G9628" s="69" t="e">
        <f t="shared" si="370"/>
        <v>#N/A</v>
      </c>
      <c r="H9628" s="69" t="e">
        <f t="shared" si="370"/>
        <v>#N/A</v>
      </c>
      <c r="I9628" s="69" t="e">
        <f t="shared" si="370"/>
        <v>#N/A</v>
      </c>
      <c r="J9628" s="70" t="e">
        <f t="shared" si="370"/>
        <v>#N/A</v>
      </c>
      <c r="K9628" s="118" t="e">
        <f>VLOOKUP(B9628,WB.GDP.2008,'WB (WDI)'!$AY$2,FALSE)</f>
        <v>#N/A</v>
      </c>
      <c r="L9628" s="112" t="e">
        <f>VLOOKUP($B9628,WB.UNEMP.2008,'WB (WDI)'!$AY$2,FALSE)</f>
        <v>#N/A</v>
      </c>
    </row>
    <row r="9629" spans="1:12" x14ac:dyDescent="0.25">
      <c r="A9629" s="103">
        <v>2008</v>
      </c>
      <c r="B9629" s="104" t="s">
        <v>402</v>
      </c>
      <c r="C9629" s="105" t="s">
        <v>403</v>
      </c>
      <c r="D9629" s="105" t="s">
        <v>337</v>
      </c>
      <c r="E9629" s="87">
        <f t="shared" si="370"/>
        <v>7.4722150317662255</v>
      </c>
      <c r="F9629" s="69">
        <f t="shared" si="370"/>
        <v>6.4959166076061212</v>
      </c>
      <c r="G9629" s="69">
        <f t="shared" si="370"/>
        <v>6.2532071348195863</v>
      </c>
      <c r="H9629" s="69">
        <f t="shared" si="370"/>
        <v>9.4795589156329232</v>
      </c>
      <c r="I9629" s="69">
        <f t="shared" si="370"/>
        <v>8.226528526813734</v>
      </c>
      <c r="J9629" s="70">
        <f t="shared" si="370"/>
        <v>6.9058639739587626</v>
      </c>
      <c r="K9629" s="118">
        <f>VLOOKUP(B9629,WB.GDP.2008,'WB (WDI)'!$AY$2,FALSE)</f>
        <v>44766.096667799895</v>
      </c>
      <c r="L9629" s="112">
        <f>VLOOKUP($B9629,WB.UNEMP.2008,'WB (WDI)'!$AY$2,FALSE)</f>
        <v>6.7199997901916504</v>
      </c>
    </row>
    <row r="9630" spans="1:12" x14ac:dyDescent="0.25">
      <c r="A9630" s="103">
        <v>2008</v>
      </c>
      <c r="B9630" s="104" t="s">
        <v>404</v>
      </c>
      <c r="C9630" s="105" t="s">
        <v>405</v>
      </c>
      <c r="D9630" s="105" t="s">
        <v>337</v>
      </c>
      <c r="E9630" s="87">
        <f t="shared" si="370"/>
        <v>7.7706734054726656</v>
      </c>
      <c r="F9630" s="69">
        <f t="shared" si="370"/>
        <v>6.6146938658005512</v>
      </c>
      <c r="G9630" s="69">
        <f t="shared" si="370"/>
        <v>6.6753809641358313</v>
      </c>
      <c r="H9630" s="69">
        <f t="shared" si="370"/>
        <v>9.4572406919440599</v>
      </c>
      <c r="I9630" s="69">
        <f t="shared" si="370"/>
        <v>8.4905639515777054</v>
      </c>
      <c r="J9630" s="70">
        <f t="shared" si="370"/>
        <v>7.6154875539051758</v>
      </c>
      <c r="K9630" s="118">
        <f>VLOOKUP(B9630,WB.GDP.2008,'WB (WDI)'!$AY$2,FALSE)</f>
        <v>31907.299649119857</v>
      </c>
      <c r="L9630" s="112">
        <f>VLOOKUP($B9630,WB.UNEMP.2008,'WB (WDI)'!$AY$2,FALSE)</f>
        <v>5.9800000190734899</v>
      </c>
    </row>
    <row r="9631" spans="1:12" x14ac:dyDescent="0.25">
      <c r="A9631" s="103">
        <v>2008</v>
      </c>
      <c r="B9631" s="104" t="s">
        <v>406</v>
      </c>
      <c r="C9631" s="105" t="s">
        <v>407</v>
      </c>
      <c r="D9631" s="105" t="s">
        <v>337</v>
      </c>
      <c r="E9631" s="87">
        <f t="shared" si="370"/>
        <v>7.1667778466583965</v>
      </c>
      <c r="F9631" s="69">
        <f t="shared" si="370"/>
        <v>6.5596532278089805</v>
      </c>
      <c r="G9631" s="69">
        <f t="shared" si="370"/>
        <v>5.8423425031898084</v>
      </c>
      <c r="H9631" s="69">
        <f t="shared" si="370"/>
        <v>7.8077261537496607</v>
      </c>
      <c r="I9631" s="69">
        <f t="shared" si="370"/>
        <v>8.067343753323577</v>
      </c>
      <c r="J9631" s="70">
        <f t="shared" si="370"/>
        <v>7.5568235952199565</v>
      </c>
      <c r="K9631" s="118">
        <f>VLOOKUP(B9631,WB.GDP.2008,'WB (WDI)'!$AY$2,FALSE)</f>
        <v>17446.528092834727</v>
      </c>
      <c r="L9631" s="112">
        <f>VLOOKUP($B9631,WB.UNEMP.2008,'WB (WDI)'!$AY$2,FALSE)</f>
        <v>17.149999618530298</v>
      </c>
    </row>
    <row r="9632" spans="1:12" x14ac:dyDescent="0.25">
      <c r="A9632" s="103">
        <v>2008</v>
      </c>
      <c r="B9632" s="104" t="s">
        <v>408</v>
      </c>
      <c r="C9632" s="105" t="s">
        <v>409</v>
      </c>
      <c r="D9632" s="105" t="s">
        <v>337</v>
      </c>
      <c r="E9632" s="87">
        <f t="shared" si="370"/>
        <v>7.0311999243815011</v>
      </c>
      <c r="F9632" s="69">
        <f t="shared" si="370"/>
        <v>7.3743844449715255</v>
      </c>
      <c r="G9632" s="69">
        <f t="shared" si="370"/>
        <v>4.7522800256771145</v>
      </c>
      <c r="H9632" s="69">
        <f t="shared" si="370"/>
        <v>7.5578602293624222</v>
      </c>
      <c r="I9632" s="69">
        <f t="shared" si="370"/>
        <v>7.3672228100825485</v>
      </c>
      <c r="J9632" s="70">
        <f t="shared" si="370"/>
        <v>8.1042521118138975</v>
      </c>
      <c r="K9632" s="118">
        <f>VLOOKUP(B9632,WB.GDP.2008,'WB (WDI)'!$AY$2,FALSE)</f>
        <v>13086.387394308893</v>
      </c>
      <c r="L9632" s="112">
        <f>VLOOKUP($B9632,WB.UNEMP.2008,'WB (WDI)'!$AY$2,FALSE)</f>
        <v>33.759998321533203</v>
      </c>
    </row>
    <row r="9633" spans="1:12" x14ac:dyDescent="0.25">
      <c r="A9633" s="103">
        <v>2008</v>
      </c>
      <c r="B9633" s="104" t="s">
        <v>410</v>
      </c>
      <c r="C9633" s="105" t="s">
        <v>411</v>
      </c>
      <c r="D9633" s="105" t="s">
        <v>337</v>
      </c>
      <c r="E9633" s="87">
        <f t="shared" si="370"/>
        <v>7.4034361076775781</v>
      </c>
      <c r="F9633" s="69">
        <f t="shared" si="370"/>
        <v>5.9423905774170533</v>
      </c>
      <c r="G9633" s="69">
        <f t="shared" si="370"/>
        <v>6.9751976758078893</v>
      </c>
      <c r="H9633" s="69">
        <f t="shared" si="370"/>
        <v>9.5509560669374398</v>
      </c>
      <c r="I9633" s="69">
        <f t="shared" si="370"/>
        <v>8.3114456641419139</v>
      </c>
      <c r="J9633" s="70">
        <f t="shared" si="370"/>
        <v>6.2371905540835932</v>
      </c>
      <c r="K9633" s="118">
        <f>VLOOKUP(B9633,WB.GDP.2008,'WB (WDI)'!$AY$2,FALSE)</f>
        <v>32411.053963981161</v>
      </c>
      <c r="L9633" s="112">
        <f>VLOOKUP($B9633,WB.UNEMP.2008,'WB (WDI)'!$AY$2,FALSE)</f>
        <v>7.5500001907348597</v>
      </c>
    </row>
    <row r="9634" spans="1:12" x14ac:dyDescent="0.25">
      <c r="A9634" s="103">
        <v>2008</v>
      </c>
      <c r="B9634" s="104" t="s">
        <v>412</v>
      </c>
      <c r="C9634" s="105" t="s">
        <v>413</v>
      </c>
      <c r="D9634" s="105" t="s">
        <v>337</v>
      </c>
      <c r="E9634" s="87" t="e">
        <f t="shared" si="370"/>
        <v>#N/A</v>
      </c>
      <c r="F9634" s="69" t="e">
        <f t="shared" si="370"/>
        <v>#N/A</v>
      </c>
      <c r="G9634" s="69" t="e">
        <f t="shared" si="370"/>
        <v>#N/A</v>
      </c>
      <c r="H9634" s="69" t="e">
        <f t="shared" si="370"/>
        <v>#N/A</v>
      </c>
      <c r="I9634" s="69" t="e">
        <f t="shared" si="370"/>
        <v>#N/A</v>
      </c>
      <c r="J9634" s="70" t="e">
        <f t="shared" si="370"/>
        <v>#N/A</v>
      </c>
      <c r="K9634" s="118">
        <f>VLOOKUP(B9634,WB.GDP.2008,'WB (WDI)'!$AY$2,FALSE)</f>
        <v>86641.763020541985</v>
      </c>
      <c r="L9634" s="112" t="e">
        <f>VLOOKUP($B9634,WB.UNEMP.2008,'WB (WDI)'!$AY$2,FALSE)</f>
        <v>#N/A</v>
      </c>
    </row>
    <row r="9635" spans="1:12" x14ac:dyDescent="0.25">
      <c r="A9635" s="103">
        <v>2008</v>
      </c>
      <c r="B9635" s="104" t="s">
        <v>414</v>
      </c>
      <c r="C9635" s="105" t="s">
        <v>415</v>
      </c>
      <c r="D9635" s="105" t="s">
        <v>337</v>
      </c>
      <c r="E9635" s="87">
        <f t="shared" si="370"/>
        <v>6.7001457449436286</v>
      </c>
      <c r="F9635" s="69">
        <f t="shared" si="370"/>
        <v>6.8037973333285917</v>
      </c>
      <c r="G9635" s="69">
        <f t="shared" si="370"/>
        <v>5.2277748572489227</v>
      </c>
      <c r="H9635" s="69">
        <f t="shared" si="370"/>
        <v>7.3377976684623327</v>
      </c>
      <c r="I9635" s="69">
        <f t="shared" si="370"/>
        <v>7.3929992335420085</v>
      </c>
      <c r="J9635" s="70">
        <f t="shared" si="370"/>
        <v>6.7383596321362882</v>
      </c>
      <c r="K9635" s="118">
        <f>VLOOKUP(B9635,WB.GDP.2008,'WB (WDI)'!$AY$2,FALSE)</f>
        <v>14738.69544640091</v>
      </c>
      <c r="L9635" s="112">
        <f>VLOOKUP($B9635,WB.UNEMP.2008,'WB (WDI)'!$AY$2,FALSE)</f>
        <v>13.710000038146999</v>
      </c>
    </row>
    <row r="9636" spans="1:12" x14ac:dyDescent="0.25">
      <c r="A9636" s="103">
        <v>2008</v>
      </c>
      <c r="B9636" s="104" t="s">
        <v>416</v>
      </c>
      <c r="C9636" s="105" t="s">
        <v>417</v>
      </c>
      <c r="D9636" s="105" t="s">
        <v>337</v>
      </c>
      <c r="E9636" s="87">
        <f t="shared" si="370"/>
        <v>7.254451947613525</v>
      </c>
      <c r="F9636" s="69">
        <f t="shared" si="370"/>
        <v>5.5096018354475218</v>
      </c>
      <c r="G9636" s="69">
        <f t="shared" si="370"/>
        <v>6.0258103040641187</v>
      </c>
      <c r="H9636" s="69">
        <f t="shared" si="370"/>
        <v>9.4237036856612839</v>
      </c>
      <c r="I9636" s="69">
        <f t="shared" si="370"/>
        <v>8.1787950753939391</v>
      </c>
      <c r="J9636" s="70">
        <f t="shared" si="370"/>
        <v>7.1343488375007631</v>
      </c>
      <c r="K9636" s="118">
        <f>VLOOKUP(B9636,WB.GDP.2008,'WB (WDI)'!$AY$2,FALSE)</f>
        <v>36196.291648696853</v>
      </c>
      <c r="L9636" s="112">
        <f>VLOOKUP($B9636,WB.UNEMP.2008,'WB (WDI)'!$AY$2,FALSE)</f>
        <v>4.3699998855590803</v>
      </c>
    </row>
    <row r="9637" spans="1:12" x14ac:dyDescent="0.25">
      <c r="A9637" s="103">
        <v>2008</v>
      </c>
      <c r="B9637" s="104" t="s">
        <v>418</v>
      </c>
      <c r="C9637" s="105" t="s">
        <v>419</v>
      </c>
      <c r="D9637" s="105" t="s">
        <v>337</v>
      </c>
      <c r="E9637" s="87">
        <f t="shared" si="370"/>
        <v>7.6990683175581438</v>
      </c>
      <c r="F9637" s="69">
        <f t="shared" si="370"/>
        <v>6.8936098468471654</v>
      </c>
      <c r="G9637" s="69">
        <f t="shared" si="370"/>
        <v>6.9506869591183094</v>
      </c>
      <c r="H9637" s="69">
        <f t="shared" si="370"/>
        <v>9.5276934490637135</v>
      </c>
      <c r="I9637" s="69">
        <f t="shared" si="370"/>
        <v>8.0503956832393619</v>
      </c>
      <c r="J9637" s="70">
        <f t="shared" si="370"/>
        <v>7.0729556495221679</v>
      </c>
      <c r="K9637" s="118">
        <f>VLOOKUP(B9637,WB.GDP.2008,'WB (WDI)'!$AY$2,FALSE)</f>
        <v>39365.698669051271</v>
      </c>
      <c r="L9637" s="112">
        <f>VLOOKUP($B9637,WB.UNEMP.2008,'WB (WDI)'!$AY$2,FALSE)</f>
        <v>11.25</v>
      </c>
    </row>
    <row r="9638" spans="1:12" x14ac:dyDescent="0.25">
      <c r="A9638" s="103">
        <v>2008</v>
      </c>
      <c r="B9638" s="104" t="s">
        <v>420</v>
      </c>
      <c r="C9638" s="105" t="s">
        <v>421</v>
      </c>
      <c r="D9638" s="105" t="s">
        <v>337</v>
      </c>
      <c r="E9638" s="87">
        <f t="shared" ref="E9638:J9647" si="371">IF(ISNUMBER(VLOOKUP($B9638,EFW.2008,3,FALSE))=TRUE,VLOOKUP($B9638,EFW.2008,E$2,FALSE),NA())</f>
        <v>7.7912214750282915</v>
      </c>
      <c r="F9638" s="69">
        <f t="shared" si="371"/>
        <v>5.5785919616170805</v>
      </c>
      <c r="G9638" s="69">
        <f t="shared" si="371"/>
        <v>8.0035778277579759</v>
      </c>
      <c r="H9638" s="69">
        <f t="shared" si="371"/>
        <v>9.5436229262445718</v>
      </c>
      <c r="I9638" s="69">
        <f t="shared" si="371"/>
        <v>8.2221401823958153</v>
      </c>
      <c r="J9638" s="70">
        <f t="shared" si="371"/>
        <v>7.6081744771260142</v>
      </c>
      <c r="K9638" s="118">
        <f>VLOOKUP(B9638,WB.GDP.2008,'WB (WDI)'!$AY$2,FALSE)</f>
        <v>53259.411104569241</v>
      </c>
      <c r="L9638" s="112">
        <f>VLOOKUP($B9638,WB.UNEMP.2008,'WB (WDI)'!$AY$2,FALSE)</f>
        <v>4.1300001144409197</v>
      </c>
    </row>
    <row r="9639" spans="1:12" x14ac:dyDescent="0.25">
      <c r="A9639" s="103">
        <v>2008</v>
      </c>
      <c r="B9639" s="104" t="s">
        <v>422</v>
      </c>
      <c r="C9639" s="105" t="s">
        <v>423</v>
      </c>
      <c r="D9639" s="105" t="s">
        <v>337</v>
      </c>
      <c r="E9639" s="87">
        <f t="shared" si="371"/>
        <v>7.5643111040300424</v>
      </c>
      <c r="F9639" s="69">
        <f t="shared" si="371"/>
        <v>4.9919254955041819</v>
      </c>
      <c r="G9639" s="69">
        <f t="shared" si="371"/>
        <v>7.0965119544773483</v>
      </c>
      <c r="H9639" s="69">
        <f t="shared" si="371"/>
        <v>9.4798758536453942</v>
      </c>
      <c r="I9639" s="69">
        <f t="shared" si="371"/>
        <v>8.3673476389450911</v>
      </c>
      <c r="J9639" s="70">
        <f t="shared" si="371"/>
        <v>7.8858945775781955</v>
      </c>
      <c r="K9639" s="118">
        <f>VLOOKUP(B9639,WB.GDP.2008,'WB (WDI)'!$AY$2,FALSE)</f>
        <v>48577.203802664706</v>
      </c>
      <c r="L9639" s="112">
        <f>VLOOKUP($B9639,WB.UNEMP.2008,'WB (WDI)'!$AY$2,FALSE)</f>
        <v>6.9800000190734899</v>
      </c>
    </row>
    <row r="9640" spans="1:12" x14ac:dyDescent="0.25">
      <c r="A9640" s="103">
        <v>2008</v>
      </c>
      <c r="B9640" s="104" t="s">
        <v>424</v>
      </c>
      <c r="C9640" s="105" t="s">
        <v>425</v>
      </c>
      <c r="D9640" s="105" t="s">
        <v>337</v>
      </c>
      <c r="E9640" s="87">
        <f t="shared" si="371"/>
        <v>7.6328287591846928</v>
      </c>
      <c r="F9640" s="69">
        <f t="shared" si="371"/>
        <v>5.7188719868485336</v>
      </c>
      <c r="G9640" s="69">
        <f t="shared" si="371"/>
        <v>7.1542276816748007</v>
      </c>
      <c r="H9640" s="69">
        <f t="shared" si="371"/>
        <v>9.5441392955475806</v>
      </c>
      <c r="I9640" s="69">
        <f t="shared" si="371"/>
        <v>8.3709702195055247</v>
      </c>
      <c r="J9640" s="70">
        <f t="shared" si="371"/>
        <v>7.3759346123470246</v>
      </c>
      <c r="K9640" s="118">
        <f>VLOOKUP(B9640,WB.GDP.2008,'WB (WDI)'!$AY$2,FALSE)</f>
        <v>43133.542125033004</v>
      </c>
      <c r="L9640" s="112">
        <f>VLOOKUP($B9640,WB.UNEMP.2008,'WB (WDI)'!$AY$2,FALSE)</f>
        <v>7.0599999427795401</v>
      </c>
    </row>
    <row r="9641" spans="1:12" x14ac:dyDescent="0.25">
      <c r="A9641" s="103">
        <v>2008</v>
      </c>
      <c r="B9641" s="104" t="s">
        <v>426</v>
      </c>
      <c r="C9641" s="105" t="s">
        <v>427</v>
      </c>
      <c r="D9641" s="105" t="s">
        <v>337</v>
      </c>
      <c r="E9641" s="87">
        <f t="shared" si="371"/>
        <v>7.7214844583516449</v>
      </c>
      <c r="F9641" s="69">
        <f t="shared" si="371"/>
        <v>6.510865523321046</v>
      </c>
      <c r="G9641" s="69">
        <f t="shared" si="371"/>
        <v>7.9722617155954598</v>
      </c>
      <c r="H9641" s="69">
        <f t="shared" si="371"/>
        <v>9.5147648733484598</v>
      </c>
      <c r="I9641" s="69">
        <f t="shared" si="371"/>
        <v>8.1934119400598675</v>
      </c>
      <c r="J9641" s="70">
        <f t="shared" si="371"/>
        <v>6.416118239433394</v>
      </c>
      <c r="K9641" s="118">
        <f>VLOOKUP(B9641,WB.GDP.2008,'WB (WDI)'!$AY$2,FALSE)</f>
        <v>47724.958697529823</v>
      </c>
      <c r="L9641" s="112">
        <f>VLOOKUP($B9641,WB.UNEMP.2008,'WB (WDI)'!$AY$2,FALSE)</f>
        <v>7.5300002098083496</v>
      </c>
    </row>
    <row r="9642" spans="1:12" x14ac:dyDescent="0.25">
      <c r="A9642" s="103">
        <v>2008</v>
      </c>
      <c r="B9642" s="104" t="s">
        <v>428</v>
      </c>
      <c r="C9642" s="105" t="s">
        <v>429</v>
      </c>
      <c r="D9642" s="105" t="s">
        <v>337</v>
      </c>
      <c r="E9642" s="87" t="e">
        <f t="shared" si="371"/>
        <v>#N/A</v>
      </c>
      <c r="F9642" s="69" t="e">
        <f t="shared" si="371"/>
        <v>#N/A</v>
      </c>
      <c r="G9642" s="69" t="e">
        <f t="shared" si="371"/>
        <v>#N/A</v>
      </c>
      <c r="H9642" s="69" t="e">
        <f t="shared" si="371"/>
        <v>#N/A</v>
      </c>
      <c r="I9642" s="69" t="e">
        <f t="shared" si="371"/>
        <v>#N/A</v>
      </c>
      <c r="J9642" s="70" t="e">
        <f t="shared" si="371"/>
        <v>#N/A</v>
      </c>
      <c r="K9642" s="118" t="e">
        <f>VLOOKUP(B9642,WB.GDP.2008,'WB (WDI)'!$AY$2,FALSE)</f>
        <v>#N/A</v>
      </c>
      <c r="L9642" s="112" t="e">
        <f>VLOOKUP($B9642,WB.UNEMP.2008,'WB (WDI)'!$AY$2,FALSE)</f>
        <v>#N/A</v>
      </c>
    </row>
    <row r="9643" spans="1:12" x14ac:dyDescent="0.25">
      <c r="A9643" s="103">
        <v>2008</v>
      </c>
      <c r="B9643" s="104" t="s">
        <v>430</v>
      </c>
      <c r="C9643" s="105" t="s">
        <v>431</v>
      </c>
      <c r="D9643" s="105" t="s">
        <v>337</v>
      </c>
      <c r="E9643" s="87">
        <f t="shared" si="371"/>
        <v>7.6930130626730886</v>
      </c>
      <c r="F9643" s="69">
        <f t="shared" si="371"/>
        <v>5.7569628567653508</v>
      </c>
      <c r="G9643" s="69">
        <f t="shared" si="371"/>
        <v>7.7753591881007331</v>
      </c>
      <c r="H9643" s="69">
        <f t="shared" si="371"/>
        <v>9.4344620855572003</v>
      </c>
      <c r="I9643" s="69">
        <f t="shared" si="371"/>
        <v>8.0847997327898327</v>
      </c>
      <c r="J9643" s="70">
        <f t="shared" si="371"/>
        <v>7.4134814501523252</v>
      </c>
      <c r="K9643" s="118">
        <f>VLOOKUP(B9643,WB.GDP.2008,'WB (WDI)'!$AY$2,FALSE)</f>
        <v>111765.45069812678</v>
      </c>
      <c r="L9643" s="112">
        <f>VLOOKUP($B9643,WB.UNEMP.2008,'WB (WDI)'!$AY$2,FALSE)</f>
        <v>5.0599999427795401</v>
      </c>
    </row>
    <row r="9644" spans="1:12" x14ac:dyDescent="0.25">
      <c r="A9644" s="103">
        <v>2008</v>
      </c>
      <c r="B9644" s="104" t="s">
        <v>432</v>
      </c>
      <c r="C9644" s="105" t="s">
        <v>433</v>
      </c>
      <c r="D9644" s="105" t="s">
        <v>337</v>
      </c>
      <c r="E9644" s="87" t="e">
        <f t="shared" si="371"/>
        <v>#N/A</v>
      </c>
      <c r="F9644" s="69" t="e">
        <f t="shared" si="371"/>
        <v>#N/A</v>
      </c>
      <c r="G9644" s="69" t="e">
        <f t="shared" si="371"/>
        <v>#N/A</v>
      </c>
      <c r="H9644" s="69" t="e">
        <f t="shared" si="371"/>
        <v>#N/A</v>
      </c>
      <c r="I9644" s="69" t="e">
        <f t="shared" si="371"/>
        <v>#N/A</v>
      </c>
      <c r="J9644" s="70" t="e">
        <f t="shared" si="371"/>
        <v>#N/A</v>
      </c>
      <c r="K9644" s="118" t="e">
        <f>VLOOKUP(B9644,WB.GDP.2008,'WB (WDI)'!$AY$2,FALSE)</f>
        <v>#N/A</v>
      </c>
      <c r="L9644" s="112" t="e">
        <f>VLOOKUP($B9644,WB.UNEMP.2008,'WB (WDI)'!$AY$2,FALSE)</f>
        <v>#N/A</v>
      </c>
    </row>
    <row r="9645" spans="1:12" x14ac:dyDescent="0.25">
      <c r="A9645" s="103">
        <v>2008</v>
      </c>
      <c r="B9645" s="104" t="s">
        <v>434</v>
      </c>
      <c r="C9645" s="105" t="s">
        <v>435</v>
      </c>
      <c r="D9645" s="105" t="s">
        <v>337</v>
      </c>
      <c r="E9645" s="87">
        <f t="shared" si="371"/>
        <v>7.7928883335828889</v>
      </c>
      <c r="F9645" s="69">
        <f t="shared" si="371"/>
        <v>4.9932798008685015</v>
      </c>
      <c r="G9645" s="69">
        <f t="shared" si="371"/>
        <v>7.9043035937145927</v>
      </c>
      <c r="H9645" s="69">
        <f t="shared" si="371"/>
        <v>9.5249899084814746</v>
      </c>
      <c r="I9645" s="69">
        <f t="shared" si="371"/>
        <v>8.7181179146431838</v>
      </c>
      <c r="J9645" s="70">
        <f t="shared" si="371"/>
        <v>7.8237504502066946</v>
      </c>
      <c r="K9645" s="118">
        <f>VLOOKUP(B9645,WB.GDP.2008,'WB (WDI)'!$AY$2,FALSE)</f>
        <v>54020.227385042082</v>
      </c>
      <c r="L9645" s="112">
        <f>VLOOKUP($B9645,WB.UNEMP.2008,'WB (WDI)'!$AY$2,FALSE)</f>
        <v>3.6500000953674299</v>
      </c>
    </row>
    <row r="9646" spans="1:12" x14ac:dyDescent="0.25">
      <c r="A9646" s="103">
        <v>2008</v>
      </c>
      <c r="B9646" s="104" t="s">
        <v>436</v>
      </c>
      <c r="C9646" s="105" t="s">
        <v>437</v>
      </c>
      <c r="D9646" s="105" t="s">
        <v>337</v>
      </c>
      <c r="E9646" s="87">
        <f t="shared" si="371"/>
        <v>8.3532559742508408</v>
      </c>
      <c r="F9646" s="69">
        <f t="shared" si="371"/>
        <v>8.0739079768095543</v>
      </c>
      <c r="G9646" s="69">
        <f t="shared" si="371"/>
        <v>8.2907126458142013</v>
      </c>
      <c r="H9646" s="69">
        <f t="shared" si="371"/>
        <v>9.3992794449479131</v>
      </c>
      <c r="I9646" s="69">
        <f t="shared" si="371"/>
        <v>7.4822334298479838</v>
      </c>
      <c r="J9646" s="70">
        <f t="shared" si="371"/>
        <v>8.5201463738345566</v>
      </c>
      <c r="K9646" s="118">
        <f>VLOOKUP(B9646,WB.GDP.2008,'WB (WDI)'!$AY$2,FALSE)</f>
        <v>65282.327516794328</v>
      </c>
      <c r="L9646" s="112">
        <f>VLOOKUP($B9646,WB.UNEMP.2008,'WB (WDI)'!$AY$2,FALSE)</f>
        <v>3.3499999046325701</v>
      </c>
    </row>
    <row r="9647" spans="1:12" x14ac:dyDescent="0.25">
      <c r="A9647" s="103">
        <v>2008</v>
      </c>
      <c r="B9647" s="104" t="s">
        <v>438</v>
      </c>
      <c r="C9647" s="105" t="s">
        <v>439</v>
      </c>
      <c r="D9647" s="105" t="s">
        <v>440</v>
      </c>
      <c r="E9647" s="87">
        <f t="shared" si="371"/>
        <v>8.1531162577230525</v>
      </c>
      <c r="F9647" s="69">
        <f t="shared" si="371"/>
        <v>7.2764817604492222</v>
      </c>
      <c r="G9647" s="69">
        <f t="shared" si="371"/>
        <v>7.9912654748273866</v>
      </c>
      <c r="H9647" s="69">
        <f t="shared" si="371"/>
        <v>9.4257329403236074</v>
      </c>
      <c r="I9647" s="69">
        <f t="shared" si="371"/>
        <v>7.4531243184149325</v>
      </c>
      <c r="J9647" s="70">
        <f t="shared" si="371"/>
        <v>8.6189767946001083</v>
      </c>
      <c r="K9647" s="118">
        <f>VLOOKUP(B9647,WB.GDP.2008,'WB (WDI)'!$AY$2,FALSE)</f>
        <v>44974.526320210527</v>
      </c>
      <c r="L9647" s="112">
        <f>VLOOKUP($B9647,WB.UNEMP.2008,'WB (WDI)'!$AY$2,FALSE)</f>
        <v>4.2300000190734899</v>
      </c>
    </row>
    <row r="9648" spans="1:12" x14ac:dyDescent="0.25">
      <c r="A9648" s="103">
        <v>2008</v>
      </c>
      <c r="B9648" s="104" t="s">
        <v>441</v>
      </c>
      <c r="C9648" s="105" t="s">
        <v>442</v>
      </c>
      <c r="D9648" s="105" t="s">
        <v>440</v>
      </c>
      <c r="E9648" s="87" t="e">
        <f t="shared" ref="E9648:J9657" si="372">IF(ISNUMBER(VLOOKUP($B9648,EFW.2008,3,FALSE))=TRUE,VLOOKUP($B9648,EFW.2008,E$2,FALSE),NA())</f>
        <v>#N/A</v>
      </c>
      <c r="F9648" s="69" t="e">
        <f t="shared" si="372"/>
        <v>#N/A</v>
      </c>
      <c r="G9648" s="69" t="e">
        <f t="shared" si="372"/>
        <v>#N/A</v>
      </c>
      <c r="H9648" s="69" t="e">
        <f t="shared" si="372"/>
        <v>#N/A</v>
      </c>
      <c r="I9648" s="69" t="e">
        <f t="shared" si="372"/>
        <v>#N/A</v>
      </c>
      <c r="J9648" s="70" t="e">
        <f t="shared" si="372"/>
        <v>#N/A</v>
      </c>
      <c r="K9648" s="118" t="e">
        <f>VLOOKUP(B9648,WB.GDP.2008,'WB (WDI)'!$AY$2,FALSE)</f>
        <v>#N/A</v>
      </c>
      <c r="L9648" s="112" t="e">
        <f>VLOOKUP($B9648,WB.UNEMP.2008,'WB (WDI)'!$AY$2,FALSE)</f>
        <v>#N/A</v>
      </c>
    </row>
    <row r="9649" spans="1:12" x14ac:dyDescent="0.25">
      <c r="A9649" s="103">
        <v>2008</v>
      </c>
      <c r="B9649" s="104" t="s">
        <v>443</v>
      </c>
      <c r="C9649" s="105" t="s">
        <v>444</v>
      </c>
      <c r="D9649" s="105" t="s">
        <v>440</v>
      </c>
      <c r="E9649" s="87" t="e">
        <f t="shared" si="372"/>
        <v>#N/A</v>
      </c>
      <c r="F9649" s="69" t="e">
        <f t="shared" si="372"/>
        <v>#N/A</v>
      </c>
      <c r="G9649" s="69" t="e">
        <f t="shared" si="372"/>
        <v>#N/A</v>
      </c>
      <c r="H9649" s="69" t="e">
        <f t="shared" si="372"/>
        <v>#N/A</v>
      </c>
      <c r="I9649" s="69" t="e">
        <f t="shared" si="372"/>
        <v>#N/A</v>
      </c>
      <c r="J9649" s="70" t="e">
        <f t="shared" si="372"/>
        <v>#N/A</v>
      </c>
      <c r="K9649" s="118" t="e">
        <f>VLOOKUP(B9649,WB.GDP.2008,'WB (WDI)'!$AY$2,FALSE)</f>
        <v>#N/A</v>
      </c>
      <c r="L9649" s="112" t="e">
        <f>VLOOKUP($B9649,WB.UNEMP.2008,'WB (WDI)'!$AY$2,FALSE)</f>
        <v>#N/A</v>
      </c>
    </row>
    <row r="9650" spans="1:12" x14ac:dyDescent="0.25">
      <c r="A9650" s="103">
        <v>2008</v>
      </c>
      <c r="B9650" s="104" t="s">
        <v>445</v>
      </c>
      <c r="C9650" s="105" t="s">
        <v>446</v>
      </c>
      <c r="D9650" s="105" t="s">
        <v>440</v>
      </c>
      <c r="E9650" s="87" t="e">
        <f t="shared" si="372"/>
        <v>#N/A</v>
      </c>
      <c r="F9650" s="69" t="e">
        <f t="shared" si="372"/>
        <v>#N/A</v>
      </c>
      <c r="G9650" s="69" t="e">
        <f t="shared" si="372"/>
        <v>#N/A</v>
      </c>
      <c r="H9650" s="69" t="e">
        <f t="shared" si="372"/>
        <v>#N/A</v>
      </c>
      <c r="I9650" s="69" t="e">
        <f t="shared" si="372"/>
        <v>#N/A</v>
      </c>
      <c r="J9650" s="70" t="e">
        <f t="shared" si="372"/>
        <v>#N/A</v>
      </c>
      <c r="K9650" s="118" t="e">
        <f>VLOOKUP(B9650,WB.GDP.2008,'WB (WDI)'!$AY$2,FALSE)</f>
        <v>#N/A</v>
      </c>
      <c r="L9650" s="112" t="e">
        <f>VLOOKUP($B9650,WB.UNEMP.2008,'WB (WDI)'!$AY$2,FALSE)</f>
        <v>#N/A</v>
      </c>
    </row>
    <row r="9651" spans="1:12" x14ac:dyDescent="0.25">
      <c r="A9651" s="103">
        <v>2008</v>
      </c>
      <c r="B9651" s="104" t="s">
        <v>447</v>
      </c>
      <c r="C9651" s="105" t="s">
        <v>448</v>
      </c>
      <c r="D9651" s="105" t="s">
        <v>440</v>
      </c>
      <c r="E9651" s="87">
        <f t="shared" si="372"/>
        <v>8.3237960824281085</v>
      </c>
      <c r="F9651" s="69">
        <f t="shared" si="372"/>
        <v>6.0860417746794484</v>
      </c>
      <c r="G9651" s="69">
        <f t="shared" si="372"/>
        <v>8.195688892762373</v>
      </c>
      <c r="H9651" s="69">
        <f t="shared" si="372"/>
        <v>9.6083143517782084</v>
      </c>
      <c r="I9651" s="69">
        <f t="shared" si="372"/>
        <v>8.9050107817390884</v>
      </c>
      <c r="J9651" s="70">
        <f t="shared" si="372"/>
        <v>8.8239246111814236</v>
      </c>
      <c r="K9651" s="118">
        <f>VLOOKUP(B9651,WB.GDP.2008,'WB (WDI)'!$AY$2,FALSE)</f>
        <v>38034.454519548017</v>
      </c>
      <c r="L9651" s="112">
        <f>VLOOKUP($B9651,WB.UNEMP.2008,'WB (WDI)'!$AY$2,FALSE)</f>
        <v>4.1700000762939498</v>
      </c>
    </row>
    <row r="9652" spans="1:12" x14ac:dyDescent="0.25">
      <c r="A9652" s="103">
        <v>2008</v>
      </c>
      <c r="B9652" s="104" t="s">
        <v>449</v>
      </c>
      <c r="C9652" s="105" t="s">
        <v>450</v>
      </c>
      <c r="D9652" s="105" t="s">
        <v>440</v>
      </c>
      <c r="E9652" s="87" t="e">
        <f t="shared" si="372"/>
        <v>#N/A</v>
      </c>
      <c r="F9652" s="69" t="e">
        <f t="shared" si="372"/>
        <v>#N/A</v>
      </c>
      <c r="G9652" s="69" t="e">
        <f t="shared" si="372"/>
        <v>#N/A</v>
      </c>
      <c r="H9652" s="69" t="e">
        <f t="shared" si="372"/>
        <v>#N/A</v>
      </c>
      <c r="I9652" s="69" t="e">
        <f t="shared" si="372"/>
        <v>#N/A</v>
      </c>
      <c r="J9652" s="70" t="e">
        <f t="shared" si="372"/>
        <v>#N/A</v>
      </c>
      <c r="K9652" s="118" t="e">
        <f>VLOOKUP(B9652,WB.GDP.2008,'WB (WDI)'!$AY$2,FALSE)</f>
        <v>#N/A</v>
      </c>
      <c r="L9652" s="112" t="e">
        <f>VLOOKUP($B9652,WB.UNEMP.2008,'WB (WDI)'!$AY$2,FALSE)</f>
        <v>#N/A</v>
      </c>
    </row>
    <row r="9653" spans="1:12" x14ac:dyDescent="0.25">
      <c r="A9653" s="103">
        <v>2008</v>
      </c>
      <c r="B9653" s="104" t="s">
        <v>451</v>
      </c>
      <c r="C9653" s="105" t="s">
        <v>452</v>
      </c>
      <c r="D9653" s="105" t="s">
        <v>440</v>
      </c>
      <c r="E9653" s="87">
        <f t="shared" si="372"/>
        <v>6.9302226559370954</v>
      </c>
      <c r="F9653" s="69">
        <f t="shared" si="372"/>
        <v>7.5554435537255973</v>
      </c>
      <c r="G9653" s="69">
        <f t="shared" si="372"/>
        <v>6.1082660303128264</v>
      </c>
      <c r="H9653" s="69">
        <f t="shared" si="372"/>
        <v>6.4162054286521482</v>
      </c>
      <c r="I9653" s="69">
        <f t="shared" si="372"/>
        <v>6.3310335700986116</v>
      </c>
      <c r="J9653" s="70">
        <f t="shared" si="372"/>
        <v>8.2401646968962918</v>
      </c>
      <c r="K9653" s="118">
        <f>VLOOKUP(B9653,WB.GDP.2008,'WB (WDI)'!$AY$2,FALSE)</f>
        <v>10566.863546762115</v>
      </c>
      <c r="L9653" s="112">
        <f>VLOOKUP($B9653,WB.UNEMP.2008,'WB (WDI)'!$AY$2,FALSE)</f>
        <v>3.9100000858306898</v>
      </c>
    </row>
    <row r="9654" spans="1:12" x14ac:dyDescent="0.25">
      <c r="A9654" s="103">
        <v>2008</v>
      </c>
      <c r="B9654" s="104" t="s">
        <v>453</v>
      </c>
      <c r="C9654" s="105" t="s">
        <v>454</v>
      </c>
      <c r="D9654" s="105" t="s">
        <v>440</v>
      </c>
      <c r="E9654" s="87" t="e">
        <f t="shared" si="372"/>
        <v>#N/A</v>
      </c>
      <c r="F9654" s="69" t="e">
        <f t="shared" si="372"/>
        <v>#N/A</v>
      </c>
      <c r="G9654" s="69" t="e">
        <f t="shared" si="372"/>
        <v>#N/A</v>
      </c>
      <c r="H9654" s="69" t="e">
        <f t="shared" si="372"/>
        <v>#N/A</v>
      </c>
      <c r="I9654" s="69" t="e">
        <f t="shared" si="372"/>
        <v>#N/A</v>
      </c>
      <c r="J9654" s="70" t="e">
        <f t="shared" si="372"/>
        <v>#N/A</v>
      </c>
      <c r="K9654" s="118" t="e">
        <f>VLOOKUP(B9654,WB.GDP.2008,'WB (WDI)'!$AY$2,FALSE)</f>
        <v>#N/A</v>
      </c>
      <c r="L9654" s="112">
        <f>VLOOKUP($B9654,WB.UNEMP.2008,'WB (WDI)'!$AY$2,FALSE)</f>
        <v>14.789999961853001</v>
      </c>
    </row>
    <row r="9655" spans="1:12" x14ac:dyDescent="0.25">
      <c r="A9655" s="103">
        <v>2008</v>
      </c>
      <c r="B9655" s="104" t="s">
        <v>455</v>
      </c>
      <c r="C9655" s="105" t="s">
        <v>456</v>
      </c>
      <c r="D9655" s="105" t="s">
        <v>440</v>
      </c>
      <c r="E9655" s="87">
        <f t="shared" si="372"/>
        <v>6.721278585904658</v>
      </c>
      <c r="F9655" s="69">
        <f t="shared" si="372"/>
        <v>6.7639908733390612</v>
      </c>
      <c r="G9655" s="69">
        <f t="shared" si="372"/>
        <v>5.624283509658456</v>
      </c>
      <c r="H9655" s="69">
        <f t="shared" si="372"/>
        <v>6.6522710517254513</v>
      </c>
      <c r="I9655" s="69">
        <f t="shared" si="372"/>
        <v>7.0078105009713942</v>
      </c>
      <c r="J9655" s="70">
        <f t="shared" si="372"/>
        <v>7.5580369938289236</v>
      </c>
      <c r="K9655" s="118">
        <f>VLOOKUP(B9655,WB.GDP.2008,'WB (WDI)'!$AY$2,FALSE)</f>
        <v>3037.5316823628968</v>
      </c>
      <c r="L9655" s="112">
        <f>VLOOKUP($B9655,WB.UNEMP.2008,'WB (WDI)'!$AY$2,FALSE)</f>
        <v>2</v>
      </c>
    </row>
    <row r="9656" spans="1:12" x14ac:dyDescent="0.25">
      <c r="A9656" s="103">
        <v>2008</v>
      </c>
      <c r="B9656" s="104" t="s">
        <v>457</v>
      </c>
      <c r="C9656" s="105" t="s">
        <v>458</v>
      </c>
      <c r="D9656" s="105" t="s">
        <v>440</v>
      </c>
      <c r="E9656" s="87" t="e">
        <f t="shared" si="372"/>
        <v>#N/A</v>
      </c>
      <c r="F9656" s="69" t="e">
        <f t="shared" si="372"/>
        <v>#N/A</v>
      </c>
      <c r="G9656" s="69" t="e">
        <f t="shared" si="372"/>
        <v>#N/A</v>
      </c>
      <c r="H9656" s="69" t="e">
        <f t="shared" si="372"/>
        <v>#N/A</v>
      </c>
      <c r="I9656" s="69" t="e">
        <f t="shared" si="372"/>
        <v>#N/A</v>
      </c>
      <c r="J9656" s="70" t="e">
        <f t="shared" si="372"/>
        <v>#N/A</v>
      </c>
      <c r="K9656" s="118">
        <f>VLOOKUP(B9656,WB.GDP.2008,'WB (WDI)'!$AY$2,FALSE)</f>
        <v>2298.7067696008853</v>
      </c>
      <c r="L9656" s="112">
        <f>VLOOKUP($B9656,WB.UNEMP.2008,'WB (WDI)'!$AY$2,FALSE)</f>
        <v>1.8500000238418599</v>
      </c>
    </row>
    <row r="9657" spans="1:12" x14ac:dyDescent="0.25">
      <c r="A9657" s="103">
        <v>2008</v>
      </c>
      <c r="B9657" s="104" t="s">
        <v>459</v>
      </c>
      <c r="C9657" s="105" t="s">
        <v>460</v>
      </c>
      <c r="D9657" s="105" t="s">
        <v>440</v>
      </c>
      <c r="E9657" s="87" t="e">
        <f t="shared" si="372"/>
        <v>#N/A</v>
      </c>
      <c r="F9657" s="69" t="e">
        <f t="shared" si="372"/>
        <v>#N/A</v>
      </c>
      <c r="G9657" s="69" t="e">
        <f t="shared" si="372"/>
        <v>#N/A</v>
      </c>
      <c r="H9657" s="69" t="e">
        <f t="shared" si="372"/>
        <v>#N/A</v>
      </c>
      <c r="I9657" s="69" t="e">
        <f t="shared" si="372"/>
        <v>#N/A</v>
      </c>
      <c r="J9657" s="70" t="e">
        <f t="shared" si="372"/>
        <v>#N/A</v>
      </c>
      <c r="K9657" s="118">
        <f>VLOOKUP(B9657,WB.GDP.2008,'WB (WDI)'!$AY$2,FALSE)</f>
        <v>3243.7478624051687</v>
      </c>
      <c r="L9657" s="112">
        <f>VLOOKUP($B9657,WB.UNEMP.2008,'WB (WDI)'!$AY$2,FALSE)</f>
        <v>4.3099999427795401</v>
      </c>
    </row>
    <row r="9658" spans="1:12" x14ac:dyDescent="0.25">
      <c r="A9658" s="103">
        <v>2008</v>
      </c>
      <c r="B9658" s="104" t="s">
        <v>461</v>
      </c>
      <c r="C9658" s="105" t="s">
        <v>462</v>
      </c>
      <c r="D9658" s="105" t="s">
        <v>440</v>
      </c>
      <c r="E9658" s="87" t="e">
        <f t="shared" ref="E9658:J9667" si="373">IF(ISNUMBER(VLOOKUP($B9658,EFW.2008,3,FALSE))=TRUE,VLOOKUP($B9658,EFW.2008,E$2,FALSE),NA())</f>
        <v>#N/A</v>
      </c>
      <c r="F9658" s="69" t="e">
        <f t="shared" si="373"/>
        <v>#N/A</v>
      </c>
      <c r="G9658" s="69" t="e">
        <f t="shared" si="373"/>
        <v>#N/A</v>
      </c>
      <c r="H9658" s="69" t="e">
        <f t="shared" si="373"/>
        <v>#N/A</v>
      </c>
      <c r="I9658" s="69" t="e">
        <f t="shared" si="373"/>
        <v>#N/A</v>
      </c>
      <c r="J9658" s="70" t="e">
        <f t="shared" si="373"/>
        <v>#N/A</v>
      </c>
      <c r="K9658" s="118" t="e">
        <f>VLOOKUP(B9658,WB.GDP.2008,'WB (WDI)'!$AY$2,FALSE)</f>
        <v>#N/A</v>
      </c>
      <c r="L9658" s="112">
        <f>VLOOKUP($B9658,WB.UNEMP.2008,'WB (WDI)'!$AY$2,FALSE)</f>
        <v>8.9499998092651403</v>
      </c>
    </row>
    <row r="9659" spans="1:12" x14ac:dyDescent="0.25">
      <c r="A9659" s="103">
        <v>2008</v>
      </c>
      <c r="B9659" s="104" t="s">
        <v>463</v>
      </c>
      <c r="C9659" s="105" t="s">
        <v>464</v>
      </c>
      <c r="D9659" s="105" t="s">
        <v>440</v>
      </c>
      <c r="E9659" s="87" t="e">
        <f t="shared" si="373"/>
        <v>#N/A</v>
      </c>
      <c r="F9659" s="69" t="e">
        <f t="shared" si="373"/>
        <v>#N/A</v>
      </c>
      <c r="G9659" s="69" t="e">
        <f t="shared" si="373"/>
        <v>#N/A</v>
      </c>
      <c r="H9659" s="69" t="e">
        <f t="shared" si="373"/>
        <v>#N/A</v>
      </c>
      <c r="I9659" s="69" t="e">
        <f t="shared" si="373"/>
        <v>#N/A</v>
      </c>
      <c r="J9659" s="70" t="e">
        <f t="shared" si="373"/>
        <v>#N/A</v>
      </c>
      <c r="K9659" s="118">
        <f>VLOOKUP(B9659,WB.GDP.2008,'WB (WDI)'!$AY$2,FALSE)</f>
        <v>2008.429171169317</v>
      </c>
      <c r="L9659" s="112" t="e">
        <f>VLOOKUP($B9659,WB.UNEMP.2008,'WB (WDI)'!$AY$2,FALSE)</f>
        <v>#N/A</v>
      </c>
    </row>
    <row r="9660" spans="1:12" x14ac:dyDescent="0.25">
      <c r="A9660" s="103">
        <v>2008</v>
      </c>
      <c r="B9660" s="104" t="s">
        <v>465</v>
      </c>
      <c r="C9660" s="105" t="s">
        <v>466</v>
      </c>
      <c r="D9660" s="105" t="s">
        <v>440</v>
      </c>
      <c r="E9660" s="87" t="e">
        <f t="shared" si="373"/>
        <v>#N/A</v>
      </c>
      <c r="F9660" s="69" t="e">
        <f t="shared" si="373"/>
        <v>#N/A</v>
      </c>
      <c r="G9660" s="69" t="e">
        <f t="shared" si="373"/>
        <v>#N/A</v>
      </c>
      <c r="H9660" s="69" t="e">
        <f t="shared" si="373"/>
        <v>#N/A</v>
      </c>
      <c r="I9660" s="69" t="e">
        <f t="shared" si="373"/>
        <v>#N/A</v>
      </c>
      <c r="J9660" s="70" t="e">
        <f t="shared" si="373"/>
        <v>#N/A</v>
      </c>
      <c r="K9660" s="118">
        <f>VLOOKUP(B9660,WB.GDP.2008,'WB (WDI)'!$AY$2,FALSE)</f>
        <v>3354.6373524825126</v>
      </c>
      <c r="L9660" s="112" t="e">
        <f>VLOOKUP($B9660,WB.UNEMP.2008,'WB (WDI)'!$AY$2,FALSE)</f>
        <v>#N/A</v>
      </c>
    </row>
    <row r="9661" spans="1:12" x14ac:dyDescent="0.25">
      <c r="A9661" s="103">
        <v>2008</v>
      </c>
      <c r="B9661" s="104" t="s">
        <v>467</v>
      </c>
      <c r="C9661" s="105" t="s">
        <v>468</v>
      </c>
      <c r="D9661" s="105" t="s">
        <v>440</v>
      </c>
      <c r="E9661" s="87" t="e">
        <f t="shared" si="373"/>
        <v>#N/A</v>
      </c>
      <c r="F9661" s="69" t="e">
        <f t="shared" si="373"/>
        <v>#N/A</v>
      </c>
      <c r="G9661" s="69" t="e">
        <f t="shared" si="373"/>
        <v>#N/A</v>
      </c>
      <c r="H9661" s="69" t="e">
        <f t="shared" si="373"/>
        <v>#N/A</v>
      </c>
      <c r="I9661" s="69" t="e">
        <f t="shared" si="373"/>
        <v>#N/A</v>
      </c>
      <c r="J9661" s="70" t="e">
        <f t="shared" si="373"/>
        <v>#N/A</v>
      </c>
      <c r="K9661" s="118">
        <f>VLOOKUP(B9661,WB.GDP.2008,'WB (WDI)'!$AY$2,FALSE)</f>
        <v>3521.3843092224211</v>
      </c>
      <c r="L9661" s="112" t="e">
        <f>VLOOKUP($B9661,WB.UNEMP.2008,'WB (WDI)'!$AY$2,FALSE)</f>
        <v>#N/A</v>
      </c>
    </row>
    <row r="9662" spans="1:12" x14ac:dyDescent="0.25">
      <c r="A9662" s="103">
        <v>2008</v>
      </c>
      <c r="B9662" s="104" t="s">
        <v>469</v>
      </c>
      <c r="C9662" s="105" t="s">
        <v>470</v>
      </c>
      <c r="D9662" s="105" t="s">
        <v>440</v>
      </c>
      <c r="E9662" s="87" t="e">
        <f t="shared" si="373"/>
        <v>#N/A</v>
      </c>
      <c r="F9662" s="69" t="e">
        <f t="shared" si="373"/>
        <v>#N/A</v>
      </c>
      <c r="G9662" s="69" t="e">
        <f t="shared" si="373"/>
        <v>#N/A</v>
      </c>
      <c r="H9662" s="69" t="e">
        <f t="shared" si="373"/>
        <v>#N/A</v>
      </c>
      <c r="I9662" s="69" t="e">
        <f t="shared" si="373"/>
        <v>#N/A</v>
      </c>
      <c r="J9662" s="70" t="e">
        <f t="shared" si="373"/>
        <v>#N/A</v>
      </c>
      <c r="K9662" s="118">
        <f>VLOOKUP(B9662,WB.GDP.2008,'WB (WDI)'!$AY$2,FALSE)</f>
        <v>5588.3120560500201</v>
      </c>
      <c r="L9662" s="112" t="e">
        <f>VLOOKUP($B9662,WB.UNEMP.2008,'WB (WDI)'!$AY$2,FALSE)</f>
        <v>#N/A</v>
      </c>
    </row>
    <row r="9663" spans="1:12" x14ac:dyDescent="0.25">
      <c r="A9663" s="103">
        <v>2008</v>
      </c>
      <c r="B9663" s="104" t="s">
        <v>471</v>
      </c>
      <c r="C9663" s="105" t="s">
        <v>472</v>
      </c>
      <c r="D9663" s="105" t="s">
        <v>440</v>
      </c>
      <c r="E9663" s="87" t="e">
        <f t="shared" si="373"/>
        <v>#N/A</v>
      </c>
      <c r="F9663" s="69" t="e">
        <f t="shared" si="373"/>
        <v>#N/A</v>
      </c>
      <c r="G9663" s="69" t="e">
        <f t="shared" si="373"/>
        <v>#N/A</v>
      </c>
      <c r="H9663" s="69" t="e">
        <f t="shared" si="373"/>
        <v>#N/A</v>
      </c>
      <c r="I9663" s="69" t="e">
        <f t="shared" si="373"/>
        <v>#N/A</v>
      </c>
      <c r="J9663" s="70" t="e">
        <f t="shared" si="373"/>
        <v>#N/A</v>
      </c>
      <c r="K9663" s="118" t="e">
        <f>VLOOKUP(B9663,WB.GDP.2008,'WB (WDI)'!$AY$2,FALSE)</f>
        <v>#N/A</v>
      </c>
      <c r="L9663" s="112" t="e">
        <f>VLOOKUP($B9663,WB.UNEMP.2008,'WB (WDI)'!$AY$2,FALSE)</f>
        <v>#N/A</v>
      </c>
    </row>
    <row r="9664" spans="1:12" x14ac:dyDescent="0.25">
      <c r="A9664" s="103">
        <v>2008</v>
      </c>
      <c r="B9664" s="104" t="s">
        <v>473</v>
      </c>
      <c r="C9664" s="105" t="s">
        <v>474</v>
      </c>
      <c r="D9664" s="105" t="s">
        <v>440</v>
      </c>
      <c r="E9664" s="87" t="e">
        <f t="shared" si="373"/>
        <v>#N/A</v>
      </c>
      <c r="F9664" s="69" t="e">
        <f t="shared" si="373"/>
        <v>#N/A</v>
      </c>
      <c r="G9664" s="69" t="e">
        <f t="shared" si="373"/>
        <v>#N/A</v>
      </c>
      <c r="H9664" s="69" t="e">
        <f t="shared" si="373"/>
        <v>#N/A</v>
      </c>
      <c r="I9664" s="69" t="e">
        <f t="shared" si="373"/>
        <v>#N/A</v>
      </c>
      <c r="J9664" s="70" t="e">
        <f t="shared" si="373"/>
        <v>#N/A</v>
      </c>
      <c r="K9664" s="118">
        <f>VLOOKUP(B9664,WB.GDP.2008,'WB (WDI)'!$AY$2,FALSE)</f>
        <v>15457.271083331161</v>
      </c>
      <c r="L9664" s="112" t="e">
        <f>VLOOKUP($B9664,WB.UNEMP.2008,'WB (WDI)'!$AY$2,FALSE)</f>
        <v>#N/A</v>
      </c>
    </row>
    <row r="9665" spans="1:12" x14ac:dyDescent="0.25">
      <c r="A9665" s="103">
        <v>2008</v>
      </c>
      <c r="B9665" s="104" t="s">
        <v>475</v>
      </c>
      <c r="C9665" s="105" t="s">
        <v>476</v>
      </c>
      <c r="D9665" s="105" t="s">
        <v>440</v>
      </c>
      <c r="E9665" s="87" t="e">
        <f t="shared" si="373"/>
        <v>#N/A</v>
      </c>
      <c r="F9665" s="69" t="e">
        <f t="shared" si="373"/>
        <v>#N/A</v>
      </c>
      <c r="G9665" s="69" t="e">
        <f t="shared" si="373"/>
        <v>#N/A</v>
      </c>
      <c r="H9665" s="69" t="e">
        <f t="shared" si="373"/>
        <v>#N/A</v>
      </c>
      <c r="I9665" s="69" t="e">
        <f t="shared" si="373"/>
        <v>#N/A</v>
      </c>
      <c r="J9665" s="70" t="e">
        <f t="shared" si="373"/>
        <v>#N/A</v>
      </c>
      <c r="K9665" s="118" t="e">
        <f>VLOOKUP(B9665,WB.GDP.2008,'WB (WDI)'!$AY$2,FALSE)</f>
        <v>#N/A</v>
      </c>
      <c r="L9665" s="112" t="e">
        <f>VLOOKUP($B9665,WB.UNEMP.2008,'WB (WDI)'!$AY$2,FALSE)</f>
        <v>#N/A</v>
      </c>
    </row>
    <row r="9666" spans="1:12" x14ac:dyDescent="0.25">
      <c r="A9666" s="103">
        <v>2008</v>
      </c>
      <c r="B9666" s="104" t="s">
        <v>477</v>
      </c>
      <c r="C9666" s="105" t="s">
        <v>478</v>
      </c>
      <c r="D9666" s="105" t="s">
        <v>440</v>
      </c>
      <c r="E9666" s="87" t="e">
        <f t="shared" si="373"/>
        <v>#N/A</v>
      </c>
      <c r="F9666" s="69" t="e">
        <f t="shared" si="373"/>
        <v>#N/A</v>
      </c>
      <c r="G9666" s="69" t="e">
        <f t="shared" si="373"/>
        <v>#N/A</v>
      </c>
      <c r="H9666" s="69" t="e">
        <f t="shared" si="373"/>
        <v>#N/A</v>
      </c>
      <c r="I9666" s="69" t="e">
        <f t="shared" si="373"/>
        <v>#N/A</v>
      </c>
      <c r="J9666" s="70" t="e">
        <f t="shared" si="373"/>
        <v>#N/A</v>
      </c>
      <c r="K9666" s="118" t="e">
        <f>VLOOKUP(B9666,WB.GDP.2008,'WB (WDI)'!$AY$2,FALSE)</f>
        <v>#N/A</v>
      </c>
      <c r="L9666" s="112" t="e">
        <f>VLOOKUP($B9666,WB.UNEMP.2008,'WB (WDI)'!$AY$2,FALSE)</f>
        <v>#N/A</v>
      </c>
    </row>
    <row r="9667" spans="1:12" x14ac:dyDescent="0.25">
      <c r="A9667" s="103">
        <v>2008</v>
      </c>
      <c r="B9667" s="104" t="s">
        <v>479</v>
      </c>
      <c r="C9667" s="105" t="s">
        <v>480</v>
      </c>
      <c r="D9667" s="105" t="s">
        <v>440</v>
      </c>
      <c r="E9667" s="87" t="e">
        <f t="shared" si="373"/>
        <v>#N/A</v>
      </c>
      <c r="F9667" s="69" t="e">
        <f t="shared" si="373"/>
        <v>#N/A</v>
      </c>
      <c r="G9667" s="69" t="e">
        <f t="shared" si="373"/>
        <v>#N/A</v>
      </c>
      <c r="H9667" s="69" t="e">
        <f t="shared" si="373"/>
        <v>#N/A</v>
      </c>
      <c r="I9667" s="69" t="e">
        <f t="shared" si="373"/>
        <v>#N/A</v>
      </c>
      <c r="J9667" s="70" t="e">
        <f t="shared" si="373"/>
        <v>#N/A</v>
      </c>
      <c r="K9667" s="118" t="e">
        <f>VLOOKUP(B9667,WB.GDP.2008,'WB (WDI)'!$AY$2,FALSE)</f>
        <v>#N/A</v>
      </c>
      <c r="L9667" s="112" t="e">
        <f>VLOOKUP($B9667,WB.UNEMP.2008,'WB (WDI)'!$AY$2,FALSE)</f>
        <v>#N/A</v>
      </c>
    </row>
    <row r="9668" spans="1:12" x14ac:dyDescent="0.25">
      <c r="A9668" s="103">
        <v>2008</v>
      </c>
      <c r="B9668" s="104" t="s">
        <v>481</v>
      </c>
      <c r="C9668" s="105" t="s">
        <v>482</v>
      </c>
      <c r="D9668" s="105" t="s">
        <v>440</v>
      </c>
      <c r="E9668" s="87" t="e">
        <f t="shared" ref="E9668:J9675" si="374">IF(ISNUMBER(VLOOKUP($B9668,EFW.2008,3,FALSE))=TRUE,VLOOKUP($B9668,EFW.2008,E$2,FALSE),NA())</f>
        <v>#N/A</v>
      </c>
      <c r="F9668" s="69" t="e">
        <f t="shared" si="374"/>
        <v>#N/A</v>
      </c>
      <c r="G9668" s="69" t="e">
        <f t="shared" si="374"/>
        <v>#N/A</v>
      </c>
      <c r="H9668" s="69" t="e">
        <f t="shared" si="374"/>
        <v>#N/A</v>
      </c>
      <c r="I9668" s="69" t="e">
        <f t="shared" si="374"/>
        <v>#N/A</v>
      </c>
      <c r="J9668" s="70" t="e">
        <f t="shared" si="374"/>
        <v>#N/A</v>
      </c>
      <c r="K9668" s="118" t="e">
        <f>VLOOKUP(B9668,WB.GDP.2008,'WB (WDI)'!$AY$2,FALSE)</f>
        <v>#N/A</v>
      </c>
      <c r="L9668" s="112">
        <f>VLOOKUP($B9668,WB.UNEMP.2008,'WB (WDI)'!$AY$2,FALSE)</f>
        <v>11.819999694824199</v>
      </c>
    </row>
    <row r="9669" spans="1:12" x14ac:dyDescent="0.25">
      <c r="A9669" s="103">
        <v>2008</v>
      </c>
      <c r="B9669" s="104" t="s">
        <v>483</v>
      </c>
      <c r="C9669" s="105" t="s">
        <v>484</v>
      </c>
      <c r="D9669" s="105" t="s">
        <v>440</v>
      </c>
      <c r="E9669" s="87" t="e">
        <f t="shared" si="374"/>
        <v>#N/A</v>
      </c>
      <c r="F9669" s="69" t="e">
        <f t="shared" si="374"/>
        <v>#N/A</v>
      </c>
      <c r="G9669" s="69" t="e">
        <f t="shared" si="374"/>
        <v>#N/A</v>
      </c>
      <c r="H9669" s="69" t="e">
        <f t="shared" si="374"/>
        <v>#N/A</v>
      </c>
      <c r="I9669" s="69" t="e">
        <f t="shared" si="374"/>
        <v>#N/A</v>
      </c>
      <c r="J9669" s="70" t="e">
        <f t="shared" si="374"/>
        <v>#N/A</v>
      </c>
      <c r="K9669" s="118" t="e">
        <f>VLOOKUP(B9669,WB.GDP.2008,'WB (WDI)'!$AY$2,FALSE)</f>
        <v>#N/A</v>
      </c>
      <c r="L9669" s="112" t="e">
        <f>VLOOKUP($B9669,WB.UNEMP.2008,'WB (WDI)'!$AY$2,FALSE)</f>
        <v>#N/A</v>
      </c>
    </row>
    <row r="9670" spans="1:12" x14ac:dyDescent="0.25">
      <c r="A9670" s="103">
        <v>2008</v>
      </c>
      <c r="B9670" s="104" t="s">
        <v>485</v>
      </c>
      <c r="C9670" s="105" t="s">
        <v>486</v>
      </c>
      <c r="D9670" s="105" t="s">
        <v>440</v>
      </c>
      <c r="E9670" s="87" t="e">
        <f t="shared" si="374"/>
        <v>#N/A</v>
      </c>
      <c r="F9670" s="69" t="e">
        <f t="shared" si="374"/>
        <v>#N/A</v>
      </c>
      <c r="G9670" s="69" t="e">
        <f t="shared" si="374"/>
        <v>#N/A</v>
      </c>
      <c r="H9670" s="69" t="e">
        <f t="shared" si="374"/>
        <v>#N/A</v>
      </c>
      <c r="I9670" s="69" t="e">
        <f t="shared" si="374"/>
        <v>#N/A</v>
      </c>
      <c r="J9670" s="70" t="e">
        <f t="shared" si="374"/>
        <v>#N/A</v>
      </c>
      <c r="K9670" s="118" t="e">
        <f>VLOOKUP(B9670,WB.GDP.2008,'WB (WDI)'!$AY$2,FALSE)</f>
        <v>#N/A</v>
      </c>
      <c r="L9670" s="112" t="e">
        <f>VLOOKUP($B9670,WB.UNEMP.2008,'WB (WDI)'!$AY$2,FALSE)</f>
        <v>#N/A</v>
      </c>
    </row>
    <row r="9671" spans="1:12" x14ac:dyDescent="0.25">
      <c r="A9671" s="103">
        <v>2008</v>
      </c>
      <c r="B9671" s="104" t="s">
        <v>487</v>
      </c>
      <c r="C9671" s="105" t="s">
        <v>488</v>
      </c>
      <c r="D9671" s="105" t="s">
        <v>440</v>
      </c>
      <c r="E9671" s="87" t="e">
        <f t="shared" si="374"/>
        <v>#N/A</v>
      </c>
      <c r="F9671" s="69" t="e">
        <f t="shared" si="374"/>
        <v>#N/A</v>
      </c>
      <c r="G9671" s="69" t="e">
        <f t="shared" si="374"/>
        <v>#N/A</v>
      </c>
      <c r="H9671" s="69" t="e">
        <f t="shared" si="374"/>
        <v>#N/A</v>
      </c>
      <c r="I9671" s="69" t="e">
        <f t="shared" si="374"/>
        <v>#N/A</v>
      </c>
      <c r="J9671" s="70" t="e">
        <f t="shared" si="374"/>
        <v>#N/A</v>
      </c>
      <c r="K9671" s="118">
        <f>VLOOKUP(B9671,WB.GDP.2008,'WB (WDI)'!$AY$2,FALSE)</f>
        <v>6376.5096207316483</v>
      </c>
      <c r="L9671" s="112">
        <f>VLOOKUP($B9671,WB.UNEMP.2008,'WB (WDI)'!$AY$2,FALSE)</f>
        <v>5.1799998283386204</v>
      </c>
    </row>
    <row r="9672" spans="1:12" x14ac:dyDescent="0.25">
      <c r="A9672" s="103">
        <v>2008</v>
      </c>
      <c r="B9672" s="104" t="s">
        <v>489</v>
      </c>
      <c r="C9672" s="105" t="s">
        <v>490</v>
      </c>
      <c r="D9672" s="105" t="s">
        <v>440</v>
      </c>
      <c r="E9672" s="87" t="e">
        <f t="shared" si="374"/>
        <v>#N/A</v>
      </c>
      <c r="F9672" s="69" t="e">
        <f t="shared" si="374"/>
        <v>#N/A</v>
      </c>
      <c r="G9672" s="69" t="e">
        <f t="shared" si="374"/>
        <v>#N/A</v>
      </c>
      <c r="H9672" s="69" t="e">
        <f t="shared" si="374"/>
        <v>#N/A</v>
      </c>
      <c r="I9672" s="69" t="e">
        <f t="shared" si="374"/>
        <v>#N/A</v>
      </c>
      <c r="J9672" s="70" t="e">
        <f t="shared" si="374"/>
        <v>#N/A</v>
      </c>
      <c r="K9672" s="118" t="e">
        <f>VLOOKUP(B9672,WB.GDP.2008,'WB (WDI)'!$AY$2,FALSE)</f>
        <v>#N/A</v>
      </c>
      <c r="L9672" s="112" t="e">
        <f>VLOOKUP($B9672,WB.UNEMP.2008,'WB (WDI)'!$AY$2,FALSE)</f>
        <v>#N/A</v>
      </c>
    </row>
    <row r="9673" spans="1:12" x14ac:dyDescent="0.25">
      <c r="A9673" s="103">
        <v>2008</v>
      </c>
      <c r="B9673" s="104" t="s">
        <v>491</v>
      </c>
      <c r="C9673" s="105" t="s">
        <v>492</v>
      </c>
      <c r="D9673" s="105" t="s">
        <v>440</v>
      </c>
      <c r="E9673" s="87" t="e">
        <f t="shared" si="374"/>
        <v>#N/A</v>
      </c>
      <c r="F9673" s="69" t="e">
        <f t="shared" si="374"/>
        <v>#N/A</v>
      </c>
      <c r="G9673" s="69" t="e">
        <f t="shared" si="374"/>
        <v>#N/A</v>
      </c>
      <c r="H9673" s="69" t="e">
        <f t="shared" si="374"/>
        <v>#N/A</v>
      </c>
      <c r="I9673" s="69" t="e">
        <f t="shared" si="374"/>
        <v>#N/A</v>
      </c>
      <c r="J9673" s="70" t="e">
        <f t="shared" si="374"/>
        <v>#N/A</v>
      </c>
      <c r="K9673" s="118">
        <f>VLOOKUP(B9673,WB.GDP.2008,'WB (WDI)'!$AY$2,FALSE)</f>
        <v>5442.5720221198444</v>
      </c>
      <c r="L9673" s="112">
        <f>VLOOKUP($B9673,WB.UNEMP.2008,'WB (WDI)'!$AY$2,FALSE)</f>
        <v>1.3099999427795399</v>
      </c>
    </row>
    <row r="9674" spans="1:12" x14ac:dyDescent="0.25">
      <c r="A9674" s="103">
        <v>2008</v>
      </c>
      <c r="B9674" s="104" t="s">
        <v>493</v>
      </c>
      <c r="C9674" s="105" t="s">
        <v>494</v>
      </c>
      <c r="D9674" s="105" t="s">
        <v>440</v>
      </c>
      <c r="E9674" s="87" t="e">
        <f t="shared" si="374"/>
        <v>#N/A</v>
      </c>
      <c r="F9674" s="69" t="e">
        <f t="shared" si="374"/>
        <v>#N/A</v>
      </c>
      <c r="G9674" s="69" t="e">
        <f t="shared" si="374"/>
        <v>#N/A</v>
      </c>
      <c r="H9674" s="69" t="e">
        <f t="shared" si="374"/>
        <v>#N/A</v>
      </c>
      <c r="I9674" s="69" t="e">
        <f t="shared" si="374"/>
        <v>#N/A</v>
      </c>
      <c r="J9674" s="70" t="e">
        <f t="shared" si="374"/>
        <v>#N/A</v>
      </c>
      <c r="K9674" s="118">
        <f>VLOOKUP(B9674,WB.GDP.2008,'WB (WDI)'!$AY$2,FALSE)</f>
        <v>3603.7134549066031</v>
      </c>
      <c r="L9674" s="112" t="e">
        <f>VLOOKUP($B9674,WB.UNEMP.2008,'WB (WDI)'!$AY$2,FALSE)</f>
        <v>#N/A</v>
      </c>
    </row>
    <row r="9675" spans="1:12" ht="15.75" thickBot="1" x14ac:dyDescent="0.3">
      <c r="A9675" s="103">
        <v>2008</v>
      </c>
      <c r="B9675" s="104" t="s">
        <v>495</v>
      </c>
      <c r="C9675" s="105" t="s">
        <v>496</v>
      </c>
      <c r="D9675" s="105" t="s">
        <v>440</v>
      </c>
      <c r="E9675" s="88" t="e">
        <f t="shared" si="374"/>
        <v>#N/A</v>
      </c>
      <c r="F9675" s="56" t="e">
        <f t="shared" si="374"/>
        <v>#N/A</v>
      </c>
      <c r="G9675" s="56" t="e">
        <f t="shared" si="374"/>
        <v>#N/A</v>
      </c>
      <c r="H9675" s="56" t="e">
        <f t="shared" si="374"/>
        <v>#N/A</v>
      </c>
      <c r="I9675" s="56" t="e">
        <f t="shared" si="374"/>
        <v>#N/A</v>
      </c>
      <c r="J9675" s="71" t="e">
        <f t="shared" si="374"/>
        <v>#N/A</v>
      </c>
      <c r="K9675" s="119" t="e">
        <f>VLOOKUP(B9675,WB.GDP.2008,'WB (WDI)'!$AY$2,FALSE)</f>
        <v>#N/A</v>
      </c>
      <c r="L9675" s="113" t="e">
        <f>VLOOKUP($B9675,WB.UNEMP.2008,'WB (WDI)'!$AY$2,FALSE)</f>
        <v>#N/A</v>
      </c>
    </row>
    <row r="9676" spans="1:12" x14ac:dyDescent="0.25">
      <c r="A9676" s="109">
        <v>2009</v>
      </c>
      <c r="B9676" s="110" t="s">
        <v>4</v>
      </c>
      <c r="C9676" s="111" t="s">
        <v>5</v>
      </c>
      <c r="D9676" s="111" t="s">
        <v>6</v>
      </c>
      <c r="E9676" s="86">
        <f t="shared" ref="E9676:J9685" si="375">IF(ISNUMBER(VLOOKUP($B9676,EFW.2009,3,FALSE))=TRUE,VLOOKUP($B9676,EFW.2009,E$2,FALSE),NA())</f>
        <v>5.2198561270789297</v>
      </c>
      <c r="F9676" s="69">
        <f t="shared" si="375"/>
        <v>3.5256867784787636</v>
      </c>
      <c r="G9676" s="69">
        <f t="shared" si="375"/>
        <v>4.0053390439303094</v>
      </c>
      <c r="H9676" s="69">
        <f t="shared" si="375"/>
        <v>7.0133773511418545</v>
      </c>
      <c r="I9676" s="69">
        <f t="shared" si="375"/>
        <v>5.9506597891243649</v>
      </c>
      <c r="J9676" s="70">
        <f t="shared" si="375"/>
        <v>5.6042176727193569</v>
      </c>
      <c r="K9676" s="118">
        <f>VLOOKUP(B9676,WB.GDP.2009,'WB (WDI)'!$AZ$2,FALSE)</f>
        <v>10782.36139780906</v>
      </c>
      <c r="L9676" s="112">
        <f>VLOOKUP($B9676,WB.UNEMP.2009,'WB (WDI)'!$AZ$2,FALSE)</f>
        <v>10.1599998474121</v>
      </c>
    </row>
    <row r="9677" spans="1:12" x14ac:dyDescent="0.25">
      <c r="A9677" s="103">
        <v>2009</v>
      </c>
      <c r="B9677" s="104" t="s">
        <v>7</v>
      </c>
      <c r="C9677" s="105" t="s">
        <v>8</v>
      </c>
      <c r="D9677" s="105" t="s">
        <v>6</v>
      </c>
      <c r="E9677" s="87">
        <f t="shared" si="375"/>
        <v>6.0863574364110367</v>
      </c>
      <c r="F9677" s="69">
        <f t="shared" si="375"/>
        <v>5.2021468429170499</v>
      </c>
      <c r="G9677" s="69">
        <f t="shared" si="375"/>
        <v>4.6105568359347169</v>
      </c>
      <c r="H9677" s="69">
        <f t="shared" si="375"/>
        <v>8.664632442741711</v>
      </c>
      <c r="I9677" s="69">
        <f t="shared" si="375"/>
        <v>6.6220758488250393</v>
      </c>
      <c r="J9677" s="70">
        <f t="shared" si="375"/>
        <v>5.3323752116366707</v>
      </c>
      <c r="K9677" s="118">
        <f>VLOOKUP(B9677,WB.GDP.2009,'WB (WDI)'!$AZ$2,FALSE)</f>
        <v>10031.031842809967</v>
      </c>
      <c r="L9677" s="112">
        <f>VLOOKUP($B9677,WB.UNEMP.2009,'WB (WDI)'!$AZ$2,FALSE)</f>
        <v>9.0900001525878906</v>
      </c>
    </row>
    <row r="9678" spans="1:12" x14ac:dyDescent="0.25">
      <c r="A9678" s="103">
        <v>2009</v>
      </c>
      <c r="B9678" s="104" t="s">
        <v>9</v>
      </c>
      <c r="C9678" s="105" t="s">
        <v>10</v>
      </c>
      <c r="D9678" s="105" t="s">
        <v>6</v>
      </c>
      <c r="E9678" s="87" t="e">
        <f t="shared" si="375"/>
        <v>#N/A</v>
      </c>
      <c r="F9678" s="69" t="e">
        <f t="shared" si="375"/>
        <v>#N/A</v>
      </c>
      <c r="G9678" s="69" t="e">
        <f t="shared" si="375"/>
        <v>#N/A</v>
      </c>
      <c r="H9678" s="69" t="e">
        <f t="shared" si="375"/>
        <v>#N/A</v>
      </c>
      <c r="I9678" s="69" t="e">
        <f t="shared" si="375"/>
        <v>#N/A</v>
      </c>
      <c r="J9678" s="70" t="e">
        <f t="shared" si="375"/>
        <v>#N/A</v>
      </c>
      <c r="K9678" s="118">
        <f>VLOOKUP(B9678,WB.GDP.2009,'WB (WDI)'!$AZ$2,FALSE)</f>
        <v>21685.033484260261</v>
      </c>
      <c r="L9678" s="112">
        <f>VLOOKUP($B9678,WB.UNEMP.2009,'WB (WDI)'!$AZ$2,FALSE)</f>
        <v>18.950000762939499</v>
      </c>
    </row>
    <row r="9679" spans="1:12" x14ac:dyDescent="0.25">
      <c r="A9679" s="103">
        <v>2009</v>
      </c>
      <c r="B9679" s="104" t="s">
        <v>11</v>
      </c>
      <c r="C9679" s="105" t="s">
        <v>12</v>
      </c>
      <c r="D9679" s="105" t="s">
        <v>6</v>
      </c>
      <c r="E9679" s="87">
        <f t="shared" si="375"/>
        <v>6.4083107970577817</v>
      </c>
      <c r="F9679" s="69">
        <f t="shared" si="375"/>
        <v>6.9701699213395987</v>
      </c>
      <c r="G9679" s="69">
        <f t="shared" si="375"/>
        <v>5.2448987075475655</v>
      </c>
      <c r="H9679" s="69">
        <f t="shared" si="375"/>
        <v>7.0172223604535606</v>
      </c>
      <c r="I9679" s="69">
        <f t="shared" si="375"/>
        <v>6.2372138956367342</v>
      </c>
      <c r="J9679" s="70">
        <f t="shared" si="375"/>
        <v>6.5720491003114461</v>
      </c>
      <c r="K9679" s="118">
        <f>VLOOKUP(B9679,WB.GDP.2009,'WB (WDI)'!$AZ$2,FALSE)</f>
        <v>6131.70757049651</v>
      </c>
      <c r="L9679" s="112">
        <f>VLOOKUP($B9679,WB.UNEMP.2009,'WB (WDI)'!$AZ$2,FALSE)</f>
        <v>8.9600000381469709</v>
      </c>
    </row>
    <row r="9680" spans="1:12" x14ac:dyDescent="0.25">
      <c r="A9680" s="103">
        <v>2009</v>
      </c>
      <c r="B9680" s="104" t="s">
        <v>13</v>
      </c>
      <c r="C9680" s="105" t="s">
        <v>14</v>
      </c>
      <c r="D9680" s="105" t="s">
        <v>6</v>
      </c>
      <c r="E9680" s="87" t="e">
        <f t="shared" si="375"/>
        <v>#N/A</v>
      </c>
      <c r="F9680" s="69" t="e">
        <f t="shared" si="375"/>
        <v>#N/A</v>
      </c>
      <c r="G9680" s="69" t="e">
        <f t="shared" si="375"/>
        <v>#N/A</v>
      </c>
      <c r="H9680" s="69" t="e">
        <f t="shared" si="375"/>
        <v>#N/A</v>
      </c>
      <c r="I9680" s="69" t="e">
        <f t="shared" si="375"/>
        <v>#N/A</v>
      </c>
      <c r="J9680" s="70" t="e">
        <f t="shared" si="375"/>
        <v>#N/A</v>
      </c>
      <c r="K9680" s="118">
        <f>VLOOKUP(B9680,WB.GDP.2009,'WB (WDI)'!$AZ$2,FALSE)</f>
        <v>3313.3114809632002</v>
      </c>
      <c r="L9680" s="112">
        <f>VLOOKUP($B9680,WB.UNEMP.2009,'WB (WDI)'!$AZ$2,FALSE)</f>
        <v>13</v>
      </c>
    </row>
    <row r="9681" spans="1:12" x14ac:dyDescent="0.25">
      <c r="A9681" s="103">
        <v>2009</v>
      </c>
      <c r="B9681" s="104" t="s">
        <v>15</v>
      </c>
      <c r="C9681" s="105" t="s">
        <v>16</v>
      </c>
      <c r="D9681" s="105" t="s">
        <v>6</v>
      </c>
      <c r="E9681" s="87">
        <f t="shared" si="375"/>
        <v>6.3747324298832222</v>
      </c>
      <c r="F9681" s="69">
        <f t="shared" si="375"/>
        <v>6.8008984277455955</v>
      </c>
      <c r="G9681" s="69">
        <f t="shared" si="375"/>
        <v>5.3099243259215232</v>
      </c>
      <c r="H9681" s="69">
        <f t="shared" si="375"/>
        <v>6.8070457219957774</v>
      </c>
      <c r="I9681" s="69">
        <f t="shared" si="375"/>
        <v>5.837541432460589</v>
      </c>
      <c r="J9681" s="70">
        <f t="shared" si="375"/>
        <v>7.1182522412926232</v>
      </c>
      <c r="K9681" s="118">
        <f>VLOOKUP(B9681,WB.GDP.2009,'WB (WDI)'!$AZ$2,FALSE)</f>
        <v>9872.0390013203378</v>
      </c>
      <c r="L9681" s="112">
        <f>VLOOKUP($B9681,WB.UNEMP.2009,'WB (WDI)'!$AZ$2,FALSE)</f>
        <v>13.289999961853001</v>
      </c>
    </row>
    <row r="9682" spans="1:12" x14ac:dyDescent="0.25">
      <c r="A9682" s="103">
        <v>2009</v>
      </c>
      <c r="B9682" s="104" t="s">
        <v>17</v>
      </c>
      <c r="C9682" s="105" t="s">
        <v>18</v>
      </c>
      <c r="D9682" s="105" t="s">
        <v>6</v>
      </c>
      <c r="E9682" s="87" t="e">
        <f t="shared" si="375"/>
        <v>#N/A</v>
      </c>
      <c r="F9682" s="69" t="e">
        <f t="shared" si="375"/>
        <v>#N/A</v>
      </c>
      <c r="G9682" s="69" t="e">
        <f t="shared" si="375"/>
        <v>#N/A</v>
      </c>
      <c r="H9682" s="69" t="e">
        <f t="shared" si="375"/>
        <v>#N/A</v>
      </c>
      <c r="I9682" s="69" t="e">
        <f t="shared" si="375"/>
        <v>#N/A</v>
      </c>
      <c r="J9682" s="70" t="e">
        <f t="shared" si="375"/>
        <v>#N/A</v>
      </c>
      <c r="K9682" s="118" t="e">
        <f>VLOOKUP(B9682,WB.GDP.2009,'WB (WDI)'!$AZ$2,FALSE)</f>
        <v>#N/A</v>
      </c>
      <c r="L9682" s="112" t="e">
        <f>VLOOKUP($B9682,WB.UNEMP.2009,'WB (WDI)'!$AZ$2,FALSE)</f>
        <v>#N/A</v>
      </c>
    </row>
    <row r="9683" spans="1:12" x14ac:dyDescent="0.25">
      <c r="A9683" s="103">
        <v>2009</v>
      </c>
      <c r="B9683" s="104" t="s">
        <v>19</v>
      </c>
      <c r="C9683" s="105" t="s">
        <v>20</v>
      </c>
      <c r="D9683" s="105" t="s">
        <v>6</v>
      </c>
      <c r="E9683" s="87">
        <f t="shared" si="375"/>
        <v>5.3233589385576341</v>
      </c>
      <c r="F9683" s="69">
        <f t="shared" si="375"/>
        <v>7.2199440581820822</v>
      </c>
      <c r="G9683" s="69">
        <f t="shared" si="375"/>
        <v>3.61779195737798</v>
      </c>
      <c r="H9683" s="69">
        <f t="shared" si="375"/>
        <v>5.2382589763349179</v>
      </c>
      <c r="I9683" s="69">
        <f t="shared" si="375"/>
        <v>5.5037807494238962</v>
      </c>
      <c r="J9683" s="70">
        <f t="shared" si="375"/>
        <v>5.0370189514692942</v>
      </c>
      <c r="K9683" s="118">
        <f>VLOOKUP(B9683,WB.GDP.2009,'WB (WDI)'!$AZ$2,FALSE)</f>
        <v>7643.4937489928261</v>
      </c>
      <c r="L9683" s="112">
        <f>VLOOKUP($B9683,WB.UNEMP.2009,'WB (WDI)'!$AZ$2,FALSE)</f>
        <v>3.7799999713897701</v>
      </c>
    </row>
    <row r="9684" spans="1:12" x14ac:dyDescent="0.25">
      <c r="A9684" s="103">
        <v>2009</v>
      </c>
      <c r="B9684" s="104" t="s">
        <v>21</v>
      </c>
      <c r="C9684" s="105" t="s">
        <v>22</v>
      </c>
      <c r="D9684" s="105" t="s">
        <v>6</v>
      </c>
      <c r="E9684" s="87">
        <f t="shared" si="375"/>
        <v>6.1864326334677386</v>
      </c>
      <c r="F9684" s="69">
        <f t="shared" si="375"/>
        <v>7.3465688083821181</v>
      </c>
      <c r="G9684" s="69">
        <f t="shared" si="375"/>
        <v>4.1437270570359299</v>
      </c>
      <c r="H9684" s="69">
        <f t="shared" si="375"/>
        <v>6.7210065017571701</v>
      </c>
      <c r="I9684" s="69">
        <f t="shared" si="375"/>
        <v>5.633954817153616</v>
      </c>
      <c r="J9684" s="70">
        <f t="shared" si="375"/>
        <v>7.0869059830098591</v>
      </c>
      <c r="K9684" s="118">
        <f>VLOOKUP(B9684,WB.GDP.2009,'WB (WDI)'!$AZ$2,FALSE)</f>
        <v>2724.0862893123158</v>
      </c>
      <c r="L9684" s="112">
        <f>VLOOKUP($B9684,WB.UNEMP.2009,'WB (WDI)'!$AZ$2,FALSE)</f>
        <v>0.97000002861022905</v>
      </c>
    </row>
    <row r="9685" spans="1:12" x14ac:dyDescent="0.25">
      <c r="A9685" s="103">
        <v>2009</v>
      </c>
      <c r="B9685" s="104" t="s">
        <v>23</v>
      </c>
      <c r="C9685" s="105" t="s">
        <v>24</v>
      </c>
      <c r="D9685" s="105" t="s">
        <v>6</v>
      </c>
      <c r="E9685" s="87">
        <f t="shared" si="375"/>
        <v>6.7955535332272321</v>
      </c>
      <c r="F9685" s="69">
        <f t="shared" si="375"/>
        <v>4.5922251011369388</v>
      </c>
      <c r="G9685" s="69">
        <f t="shared" si="375"/>
        <v>6.5272076211907892</v>
      </c>
      <c r="H9685" s="69">
        <f t="shared" si="375"/>
        <v>8.4226887745655112</v>
      </c>
      <c r="I9685" s="69">
        <f t="shared" si="375"/>
        <v>7.045961262717702</v>
      </c>
      <c r="J9685" s="70">
        <f t="shared" si="375"/>
        <v>7.3896849065252157</v>
      </c>
      <c r="K9685" s="118">
        <f>VLOOKUP(B9685,WB.GDP.2009,'WB (WDI)'!$AZ$2,FALSE)</f>
        <v>13235.936006720747</v>
      </c>
      <c r="L9685" s="112">
        <f>VLOOKUP($B9685,WB.UNEMP.2009,'WB (WDI)'!$AZ$2,FALSE)</f>
        <v>16.170000076293899</v>
      </c>
    </row>
    <row r="9686" spans="1:12" x14ac:dyDescent="0.25">
      <c r="A9686" s="103">
        <v>2009</v>
      </c>
      <c r="B9686" s="104" t="s">
        <v>25</v>
      </c>
      <c r="C9686" s="105" t="s">
        <v>26</v>
      </c>
      <c r="D9686" s="105" t="s">
        <v>6</v>
      </c>
      <c r="E9686" s="87" t="e">
        <f t="shared" ref="E9686:J9695" si="376">IF(ISNUMBER(VLOOKUP($B9686,EFW.2009,3,FALSE))=TRUE,VLOOKUP($B9686,EFW.2009,E$2,FALSE),NA())</f>
        <v>#N/A</v>
      </c>
      <c r="F9686" s="69" t="e">
        <f t="shared" si="376"/>
        <v>#N/A</v>
      </c>
      <c r="G9686" s="69" t="e">
        <f t="shared" si="376"/>
        <v>#N/A</v>
      </c>
      <c r="H9686" s="69" t="e">
        <f t="shared" si="376"/>
        <v>#N/A</v>
      </c>
      <c r="I9686" s="69" t="e">
        <f t="shared" si="376"/>
        <v>#N/A</v>
      </c>
      <c r="J9686" s="70" t="e">
        <f t="shared" si="376"/>
        <v>#N/A</v>
      </c>
      <c r="K9686" s="118" t="e">
        <f>VLOOKUP(B9686,WB.GDP.2009,'WB (WDI)'!$AZ$2,FALSE)</f>
        <v>#N/A</v>
      </c>
      <c r="L9686" s="112" t="e">
        <f>VLOOKUP($B9686,WB.UNEMP.2009,'WB (WDI)'!$AZ$2,FALSE)</f>
        <v>#N/A</v>
      </c>
    </row>
    <row r="9687" spans="1:12" x14ac:dyDescent="0.25">
      <c r="A9687" s="103">
        <v>2009</v>
      </c>
      <c r="B9687" s="104" t="s">
        <v>27</v>
      </c>
      <c r="C9687" s="105" t="s">
        <v>28</v>
      </c>
      <c r="D9687" s="105" t="s">
        <v>6</v>
      </c>
      <c r="E9687" s="87">
        <f t="shared" si="376"/>
        <v>5.9449227002703129</v>
      </c>
      <c r="F9687" s="69">
        <f t="shared" si="376"/>
        <v>5.4387007682658677</v>
      </c>
      <c r="G9687" s="69">
        <f t="shared" si="376"/>
        <v>4.2320366788619275</v>
      </c>
      <c r="H9687" s="69">
        <f t="shared" si="376"/>
        <v>6.7480738464348562</v>
      </c>
      <c r="I9687" s="69">
        <f t="shared" si="376"/>
        <v>5.7299053184835556</v>
      </c>
      <c r="J9687" s="70">
        <f t="shared" si="376"/>
        <v>7.5758968893053558</v>
      </c>
      <c r="K9687" s="118">
        <f>VLOOKUP(B9687,WB.GDP.2009,'WB (WDI)'!$AZ$2,FALSE)</f>
        <v>1631.1938284192283</v>
      </c>
      <c r="L9687" s="112">
        <f>VLOOKUP($B9687,WB.UNEMP.2009,'WB (WDI)'!$AZ$2,FALSE)</f>
        <v>4.2300000190734899</v>
      </c>
    </row>
    <row r="9688" spans="1:12" x14ac:dyDescent="0.25">
      <c r="A9688" s="103">
        <v>2009</v>
      </c>
      <c r="B9688" s="104" t="s">
        <v>29</v>
      </c>
      <c r="C9688" s="105" t="s">
        <v>30</v>
      </c>
      <c r="D9688" s="105" t="s">
        <v>6</v>
      </c>
      <c r="E9688" s="87">
        <f t="shared" si="376"/>
        <v>5.4203298144046954</v>
      </c>
      <c r="F9688" s="69">
        <f t="shared" si="376"/>
        <v>4.9961860854394278</v>
      </c>
      <c r="G9688" s="69">
        <f t="shared" si="376"/>
        <v>3.4230626020940655</v>
      </c>
      <c r="H9688" s="69">
        <f t="shared" si="376"/>
        <v>6.7778439124282528</v>
      </c>
      <c r="I9688" s="69">
        <f t="shared" si="376"/>
        <v>4.6240980160469478</v>
      </c>
      <c r="J9688" s="70">
        <f t="shared" si="376"/>
        <v>7.2804584560147854</v>
      </c>
      <c r="K9688" s="118">
        <f>VLOOKUP(B9688,WB.GDP.2009,'WB (WDI)'!$AZ$2,FALSE)</f>
        <v>831.56413116860904</v>
      </c>
      <c r="L9688" s="112">
        <f>VLOOKUP($B9688,WB.UNEMP.2009,'WB (WDI)'!$AZ$2,FALSE)</f>
        <v>1.75</v>
      </c>
    </row>
    <row r="9689" spans="1:12" x14ac:dyDescent="0.25">
      <c r="A9689" s="103">
        <v>2009</v>
      </c>
      <c r="B9689" s="104" t="s">
        <v>31</v>
      </c>
      <c r="C9689" s="105" t="s">
        <v>32</v>
      </c>
      <c r="D9689" s="105" t="s">
        <v>6</v>
      </c>
      <c r="E9689" s="87" t="e">
        <f t="shared" si="376"/>
        <v>#N/A</v>
      </c>
      <c r="F9689" s="69" t="e">
        <f t="shared" si="376"/>
        <v>#N/A</v>
      </c>
      <c r="G9689" s="69" t="e">
        <f t="shared" si="376"/>
        <v>#N/A</v>
      </c>
      <c r="H9689" s="69" t="e">
        <f t="shared" si="376"/>
        <v>#N/A</v>
      </c>
      <c r="I9689" s="69" t="e">
        <f t="shared" si="376"/>
        <v>#N/A</v>
      </c>
      <c r="J9689" s="70" t="e">
        <f t="shared" si="376"/>
        <v>#N/A</v>
      </c>
      <c r="K9689" s="118">
        <f>VLOOKUP(B9689,WB.GDP.2009,'WB (WDI)'!$AZ$2,FALSE)</f>
        <v>6185.7100751337493</v>
      </c>
      <c r="L9689" s="112">
        <f>VLOOKUP($B9689,WB.UNEMP.2009,'WB (WDI)'!$AZ$2,FALSE)</f>
        <v>10.6199998855591</v>
      </c>
    </row>
    <row r="9690" spans="1:12" x14ac:dyDescent="0.25">
      <c r="A9690" s="103">
        <v>2009</v>
      </c>
      <c r="B9690" s="104" t="s">
        <v>33</v>
      </c>
      <c r="C9690" s="105" t="s">
        <v>34</v>
      </c>
      <c r="D9690" s="105" t="s">
        <v>6</v>
      </c>
      <c r="E9690" s="87">
        <f t="shared" si="376"/>
        <v>5.8344802352386447</v>
      </c>
      <c r="F9690" s="69">
        <f t="shared" si="376"/>
        <v>6.6454215290402434</v>
      </c>
      <c r="G9690" s="69">
        <f t="shared" si="376"/>
        <v>3.6069510496345303</v>
      </c>
      <c r="H9690" s="69">
        <f t="shared" si="376"/>
        <v>6.6035820185249214</v>
      </c>
      <c r="I9690" s="69">
        <f t="shared" si="376"/>
        <v>5.8117999007499597</v>
      </c>
      <c r="J9690" s="70">
        <f t="shared" si="376"/>
        <v>6.5046466782435663</v>
      </c>
      <c r="K9690" s="118">
        <f>VLOOKUP(B9690,WB.GDP.2009,'WB (WDI)'!$AZ$2,FALSE)</f>
        <v>3067.222963619241</v>
      </c>
      <c r="L9690" s="112">
        <f>VLOOKUP($B9690,WB.UNEMP.2009,'WB (WDI)'!$AZ$2,FALSE)</f>
        <v>3.7699999809265101</v>
      </c>
    </row>
    <row r="9691" spans="1:12" x14ac:dyDescent="0.25">
      <c r="A9691" s="103">
        <v>2009</v>
      </c>
      <c r="B9691" s="104" t="s">
        <v>35</v>
      </c>
      <c r="C9691" s="105" t="s">
        <v>36</v>
      </c>
      <c r="D9691" s="105" t="s">
        <v>6</v>
      </c>
      <c r="E9691" s="87">
        <f t="shared" si="376"/>
        <v>5.4225713742483617</v>
      </c>
      <c r="F9691" s="69">
        <f t="shared" si="376"/>
        <v>6.9590153486132635</v>
      </c>
      <c r="G9691" s="69">
        <f t="shared" si="376"/>
        <v>3.0593095477164947</v>
      </c>
      <c r="H9691" s="69">
        <f t="shared" si="376"/>
        <v>7.0483223671147162</v>
      </c>
      <c r="I9691" s="69">
        <f t="shared" si="376"/>
        <v>4.7393416918247784</v>
      </c>
      <c r="J9691" s="70">
        <f t="shared" si="376"/>
        <v>5.3068679159725605</v>
      </c>
      <c r="K9691" s="118">
        <f>VLOOKUP(B9691,WB.GDP.2009,'WB (WDI)'!$AZ$2,FALSE)</f>
        <v>1161.1894754743439</v>
      </c>
      <c r="L9691" s="112">
        <f>VLOOKUP($B9691,WB.UNEMP.2009,'WB (WDI)'!$AZ$2,FALSE)</f>
        <v>4.3400001525878897</v>
      </c>
    </row>
    <row r="9692" spans="1:12" x14ac:dyDescent="0.25">
      <c r="A9692" s="103">
        <v>2009</v>
      </c>
      <c r="B9692" s="104" t="s">
        <v>37</v>
      </c>
      <c r="C9692" s="105" t="s">
        <v>38</v>
      </c>
      <c r="D9692" s="105" t="s">
        <v>6</v>
      </c>
      <c r="E9692" s="87">
        <f t="shared" si="376"/>
        <v>5.1758029823105476</v>
      </c>
      <c r="F9692" s="69">
        <f t="shared" si="376"/>
        <v>6.5512385852107826</v>
      </c>
      <c r="G9692" s="69">
        <f t="shared" si="376"/>
        <v>3.7093643526144748</v>
      </c>
      <c r="H9692" s="69">
        <f t="shared" si="376"/>
        <v>5.6592339855639997</v>
      </c>
      <c r="I9692" s="69">
        <f t="shared" si="376"/>
        <v>4.8349293978669081</v>
      </c>
      <c r="J9692" s="70">
        <f t="shared" si="376"/>
        <v>5.1242485902965713</v>
      </c>
      <c r="K9692" s="118">
        <f>VLOOKUP(B9692,WB.GDP.2009,'WB (WDI)'!$AZ$2,FALSE)</f>
        <v>1577.6688056258354</v>
      </c>
      <c r="L9692" s="112">
        <f>VLOOKUP($B9692,WB.UNEMP.2009,'WB (WDI)'!$AZ$2,FALSE)</f>
        <v>1.5</v>
      </c>
    </row>
    <row r="9693" spans="1:12" x14ac:dyDescent="0.25">
      <c r="A9693" s="103">
        <v>2009</v>
      </c>
      <c r="B9693" s="104" t="s">
        <v>39</v>
      </c>
      <c r="C9693" s="105" t="s">
        <v>40</v>
      </c>
      <c r="D9693" s="105" t="s">
        <v>6</v>
      </c>
      <c r="E9693" s="87" t="e">
        <f t="shared" si="376"/>
        <v>#N/A</v>
      </c>
      <c r="F9693" s="69" t="e">
        <f t="shared" si="376"/>
        <v>#N/A</v>
      </c>
      <c r="G9693" s="69" t="e">
        <f t="shared" si="376"/>
        <v>#N/A</v>
      </c>
      <c r="H9693" s="69" t="e">
        <f t="shared" si="376"/>
        <v>#N/A</v>
      </c>
      <c r="I9693" s="69" t="e">
        <f t="shared" si="376"/>
        <v>#N/A</v>
      </c>
      <c r="J9693" s="70" t="e">
        <f t="shared" si="376"/>
        <v>#N/A</v>
      </c>
      <c r="K9693" s="118">
        <f>VLOOKUP(B9693,WB.GDP.2009,'WB (WDI)'!$AZ$2,FALSE)</f>
        <v>2840.6286785991142</v>
      </c>
      <c r="L9693" s="112">
        <f>VLOOKUP($B9693,WB.UNEMP.2009,'WB (WDI)'!$AZ$2,FALSE)</f>
        <v>6.1900000572204599</v>
      </c>
    </row>
    <row r="9694" spans="1:12" x14ac:dyDescent="0.25">
      <c r="A9694" s="103">
        <v>2009</v>
      </c>
      <c r="B9694" s="104" t="s">
        <v>41</v>
      </c>
      <c r="C9694" s="105" t="s">
        <v>42</v>
      </c>
      <c r="D9694" s="105" t="s">
        <v>6</v>
      </c>
      <c r="E9694" s="87">
        <f t="shared" si="376"/>
        <v>4.804375996631955</v>
      </c>
      <c r="F9694" s="69">
        <f t="shared" si="376"/>
        <v>4.5140899719840775</v>
      </c>
      <c r="G9694" s="69">
        <f t="shared" si="376"/>
        <v>3.8055695716365476</v>
      </c>
      <c r="H9694" s="69">
        <f t="shared" si="376"/>
        <v>4.7272360093171404</v>
      </c>
      <c r="I9694" s="69">
        <f t="shared" si="376"/>
        <v>5.1326999160895168</v>
      </c>
      <c r="J9694" s="70">
        <f t="shared" si="376"/>
        <v>5.8422845141324915</v>
      </c>
      <c r="K9694" s="118">
        <f>VLOOKUP(B9694,WB.GDP.2009,'WB (WDI)'!$AZ$2,FALSE)</f>
        <v>4892.6433866836524</v>
      </c>
      <c r="L9694" s="112">
        <f>VLOOKUP($B9694,WB.UNEMP.2009,'WB (WDI)'!$AZ$2,FALSE)</f>
        <v>16.100000381469702</v>
      </c>
    </row>
    <row r="9695" spans="1:12" x14ac:dyDescent="0.25">
      <c r="A9695" s="103">
        <v>2009</v>
      </c>
      <c r="B9695" s="104" t="s">
        <v>43</v>
      </c>
      <c r="C9695" s="105" t="s">
        <v>44</v>
      </c>
      <c r="D9695" s="105" t="s">
        <v>6</v>
      </c>
      <c r="E9695" s="87">
        <f t="shared" si="376"/>
        <v>5.8504360162970084</v>
      </c>
      <c r="F9695" s="69">
        <f t="shared" si="376"/>
        <v>6.8475068587869687</v>
      </c>
      <c r="G9695" s="69">
        <f t="shared" si="376"/>
        <v>2.9955985691566376</v>
      </c>
      <c r="H9695" s="69">
        <f t="shared" si="376"/>
        <v>6.6174706821890084</v>
      </c>
      <c r="I9695" s="69">
        <f t="shared" si="376"/>
        <v>6.0438149619421333</v>
      </c>
      <c r="J9695" s="70">
        <f t="shared" si="376"/>
        <v>6.7477890094102939</v>
      </c>
      <c r="K9695" s="118">
        <f>VLOOKUP(B9695,WB.GDP.2009,'WB (WDI)'!$AZ$2,FALSE)</f>
        <v>3673.2612502381417</v>
      </c>
      <c r="L9695" s="112">
        <f>VLOOKUP($B9695,WB.UNEMP.2009,'WB (WDI)'!$AZ$2,FALSE)</f>
        <v>6.4099998474121103</v>
      </c>
    </row>
    <row r="9696" spans="1:12" x14ac:dyDescent="0.25">
      <c r="A9696" s="103">
        <v>2009</v>
      </c>
      <c r="B9696" s="104" t="s">
        <v>45</v>
      </c>
      <c r="C9696" s="105" t="s">
        <v>46</v>
      </c>
      <c r="D9696" s="105" t="s">
        <v>6</v>
      </c>
      <c r="E9696" s="87">
        <f t="shared" ref="E9696:J9705" si="377">IF(ISNUMBER(VLOOKUP($B9696,EFW.2009,3,FALSE))=TRUE,VLOOKUP($B9696,EFW.2009,E$2,FALSE),NA())</f>
        <v>5.5125178552654841</v>
      </c>
      <c r="F9696" s="69">
        <f t="shared" si="377"/>
        <v>6.3327746028452738</v>
      </c>
      <c r="G9696" s="69">
        <f t="shared" si="377"/>
        <v>2.8804290392984364</v>
      </c>
      <c r="H9696" s="69">
        <f t="shared" si="377"/>
        <v>8.3295918096464714</v>
      </c>
      <c r="I9696" s="69">
        <f t="shared" si="377"/>
        <v>5.179702318700337</v>
      </c>
      <c r="J9696" s="70">
        <f t="shared" si="377"/>
        <v>4.8400915058368987</v>
      </c>
      <c r="K9696" s="118">
        <f>VLOOKUP(B9696,WB.GDP.2009,'WB (WDI)'!$AZ$2,FALSE)</f>
        <v>835.61169614796813</v>
      </c>
      <c r="L9696" s="112">
        <f>VLOOKUP($B9696,WB.UNEMP.2009,'WB (WDI)'!$AZ$2,FALSE)</f>
        <v>3.7000000476837198</v>
      </c>
    </row>
    <row r="9697" spans="1:12" x14ac:dyDescent="0.25">
      <c r="A9697" s="103">
        <v>2009</v>
      </c>
      <c r="B9697" s="104" t="s">
        <v>47</v>
      </c>
      <c r="C9697" s="105" t="s">
        <v>48</v>
      </c>
      <c r="D9697" s="105" t="s">
        <v>6</v>
      </c>
      <c r="E9697" s="87" t="e">
        <f t="shared" si="377"/>
        <v>#N/A</v>
      </c>
      <c r="F9697" s="69" t="e">
        <f t="shared" si="377"/>
        <v>#N/A</v>
      </c>
      <c r="G9697" s="69" t="e">
        <f t="shared" si="377"/>
        <v>#N/A</v>
      </c>
      <c r="H9697" s="69" t="e">
        <f t="shared" si="377"/>
        <v>#N/A</v>
      </c>
      <c r="I9697" s="69" t="e">
        <f t="shared" si="377"/>
        <v>#N/A</v>
      </c>
      <c r="J9697" s="70" t="e">
        <f t="shared" si="377"/>
        <v>#N/A</v>
      </c>
      <c r="K9697" s="118" t="e">
        <f>VLOOKUP(B9697,WB.GDP.2009,'WB (WDI)'!$AZ$2,FALSE)</f>
        <v>#N/A</v>
      </c>
      <c r="L9697" s="112">
        <f>VLOOKUP($B9697,WB.UNEMP.2009,'WB (WDI)'!$AZ$2,FALSE)</f>
        <v>11.460000038146999</v>
      </c>
    </row>
    <row r="9698" spans="1:12" x14ac:dyDescent="0.25">
      <c r="A9698" s="103">
        <v>2009</v>
      </c>
      <c r="B9698" s="104" t="s">
        <v>49</v>
      </c>
      <c r="C9698" s="105" t="s">
        <v>50</v>
      </c>
      <c r="D9698" s="105" t="s">
        <v>6</v>
      </c>
      <c r="E9698" s="87" t="e">
        <f t="shared" si="377"/>
        <v>#N/A</v>
      </c>
      <c r="F9698" s="69" t="e">
        <f t="shared" si="377"/>
        <v>#N/A</v>
      </c>
      <c r="G9698" s="69" t="e">
        <f t="shared" si="377"/>
        <v>#N/A</v>
      </c>
      <c r="H9698" s="69" t="e">
        <f t="shared" si="377"/>
        <v>#N/A</v>
      </c>
      <c r="I9698" s="69" t="e">
        <f t="shared" si="377"/>
        <v>#N/A</v>
      </c>
      <c r="J9698" s="70" t="e">
        <f t="shared" si="377"/>
        <v>#N/A</v>
      </c>
      <c r="K9698" s="118">
        <f>VLOOKUP(B9698,WB.GDP.2009,'WB (WDI)'!$AZ$2,FALSE)</f>
        <v>39913.732604103534</v>
      </c>
      <c r="L9698" s="112">
        <f>VLOOKUP($B9698,WB.UNEMP.2009,'WB (WDI)'!$AZ$2,FALSE)</f>
        <v>8.3699998855590803</v>
      </c>
    </row>
    <row r="9699" spans="1:12" x14ac:dyDescent="0.25">
      <c r="A9699" s="103">
        <v>2009</v>
      </c>
      <c r="B9699" s="104" t="s">
        <v>51</v>
      </c>
      <c r="C9699" s="105" t="s">
        <v>52</v>
      </c>
      <c r="D9699" s="105" t="s">
        <v>6</v>
      </c>
      <c r="E9699" s="87" t="e">
        <f t="shared" si="377"/>
        <v>#N/A</v>
      </c>
      <c r="F9699" s="69" t="e">
        <f t="shared" si="377"/>
        <v>#N/A</v>
      </c>
      <c r="G9699" s="69" t="e">
        <f t="shared" si="377"/>
        <v>#N/A</v>
      </c>
      <c r="H9699" s="69" t="e">
        <f t="shared" si="377"/>
        <v>#N/A</v>
      </c>
      <c r="I9699" s="69" t="e">
        <f t="shared" si="377"/>
        <v>#N/A</v>
      </c>
      <c r="J9699" s="70" t="e">
        <f t="shared" si="377"/>
        <v>#N/A</v>
      </c>
      <c r="K9699" s="118" t="e">
        <f>VLOOKUP(B9699,WB.GDP.2009,'WB (WDI)'!$AZ$2,FALSE)</f>
        <v>#N/A</v>
      </c>
      <c r="L9699" s="112">
        <f>VLOOKUP($B9699,WB.UNEMP.2009,'WB (WDI)'!$AZ$2,FALSE)</f>
        <v>6.7199997901916504</v>
      </c>
    </row>
    <row r="9700" spans="1:12" x14ac:dyDescent="0.25">
      <c r="A9700" s="103">
        <v>2009</v>
      </c>
      <c r="B9700" s="104" t="s">
        <v>53</v>
      </c>
      <c r="C9700" s="105" t="s">
        <v>54</v>
      </c>
      <c r="D9700" s="105" t="s">
        <v>6</v>
      </c>
      <c r="E9700" s="87" t="e">
        <f t="shared" si="377"/>
        <v>#N/A</v>
      </c>
      <c r="F9700" s="69" t="e">
        <f t="shared" si="377"/>
        <v>#N/A</v>
      </c>
      <c r="G9700" s="69" t="e">
        <f t="shared" si="377"/>
        <v>#N/A</v>
      </c>
      <c r="H9700" s="69" t="e">
        <f t="shared" si="377"/>
        <v>#N/A</v>
      </c>
      <c r="I9700" s="69" t="e">
        <f t="shared" si="377"/>
        <v>#N/A</v>
      </c>
      <c r="J9700" s="70" t="e">
        <f t="shared" si="377"/>
        <v>#N/A</v>
      </c>
      <c r="K9700" s="118">
        <f>VLOOKUP(B9700,WB.GDP.2009,'WB (WDI)'!$AZ$2,FALSE)</f>
        <v>7236.7004817186289</v>
      </c>
      <c r="L9700" s="112">
        <f>VLOOKUP($B9700,WB.UNEMP.2009,'WB (WDI)'!$AZ$2,FALSE)</f>
        <v>27.389999389648398</v>
      </c>
    </row>
    <row r="9701" spans="1:12" x14ac:dyDescent="0.25">
      <c r="A9701" s="103">
        <v>2009</v>
      </c>
      <c r="B9701" s="104" t="s">
        <v>55</v>
      </c>
      <c r="C9701" s="105" t="s">
        <v>56</v>
      </c>
      <c r="D9701" s="105" t="s">
        <v>6</v>
      </c>
      <c r="E9701" s="87">
        <f t="shared" si="377"/>
        <v>5.4483319347279071</v>
      </c>
      <c r="F9701" s="69">
        <f t="shared" si="377"/>
        <v>5.3745869884182662</v>
      </c>
      <c r="G9701" s="69">
        <f t="shared" si="377"/>
        <v>4.7529812343803908</v>
      </c>
      <c r="H9701" s="69">
        <f t="shared" si="377"/>
        <v>5.7664940089023276</v>
      </c>
      <c r="I9701" s="69">
        <f t="shared" si="377"/>
        <v>5.0780957151251567</v>
      </c>
      <c r="J9701" s="70">
        <f t="shared" si="377"/>
        <v>6.2695017268133908</v>
      </c>
      <c r="K9701" s="118">
        <f>VLOOKUP(B9701,WB.GDP.2009,'WB (WDI)'!$AZ$2,FALSE)</f>
        <v>1150.2061788272376</v>
      </c>
      <c r="L9701" s="112">
        <f>VLOOKUP($B9701,WB.UNEMP.2009,'WB (WDI)'!$AZ$2,FALSE)</f>
        <v>2.3499999046325701</v>
      </c>
    </row>
    <row r="9702" spans="1:12" x14ac:dyDescent="0.25">
      <c r="A9702" s="103">
        <v>2009</v>
      </c>
      <c r="B9702" s="104" t="s">
        <v>57</v>
      </c>
      <c r="C9702" s="105" t="s">
        <v>58</v>
      </c>
      <c r="D9702" s="105" t="s">
        <v>6</v>
      </c>
      <c r="E9702" s="87" t="e">
        <f t="shared" si="377"/>
        <v>#N/A</v>
      </c>
      <c r="F9702" s="69" t="e">
        <f t="shared" si="377"/>
        <v>#N/A</v>
      </c>
      <c r="G9702" s="69" t="e">
        <f t="shared" si="377"/>
        <v>#N/A</v>
      </c>
      <c r="H9702" s="69" t="e">
        <f t="shared" si="377"/>
        <v>#N/A</v>
      </c>
      <c r="I9702" s="69" t="e">
        <f t="shared" si="377"/>
        <v>#N/A</v>
      </c>
      <c r="J9702" s="70" t="e">
        <f t="shared" si="377"/>
        <v>#N/A</v>
      </c>
      <c r="K9702" s="118" t="e">
        <f>VLOOKUP(B9702,WB.GDP.2009,'WB (WDI)'!$AZ$2,FALSE)</f>
        <v>#N/A</v>
      </c>
      <c r="L9702" s="112" t="e">
        <f>VLOOKUP($B9702,WB.UNEMP.2009,'WB (WDI)'!$AZ$2,FALSE)</f>
        <v>#N/A</v>
      </c>
    </row>
    <row r="9703" spans="1:12" x14ac:dyDescent="0.25">
      <c r="A9703" s="103">
        <v>2009</v>
      </c>
      <c r="B9703" s="104" t="s">
        <v>59</v>
      </c>
      <c r="C9703" s="105" t="s">
        <v>60</v>
      </c>
      <c r="D9703" s="105" t="s">
        <v>6</v>
      </c>
      <c r="E9703" s="87">
        <f t="shared" si="377"/>
        <v>5.7227943285637757</v>
      </c>
      <c r="F9703" s="69">
        <f t="shared" si="377"/>
        <v>6.30896332598717</v>
      </c>
      <c r="G9703" s="69">
        <f t="shared" si="377"/>
        <v>3.7155292348019011</v>
      </c>
      <c r="H9703" s="69">
        <f t="shared" si="377"/>
        <v>5.6843021323258771</v>
      </c>
      <c r="I9703" s="69">
        <f t="shared" si="377"/>
        <v>5.7438887745939899</v>
      </c>
      <c r="J9703" s="70">
        <f t="shared" si="377"/>
        <v>7.1612881751099406</v>
      </c>
      <c r="K9703" s="118">
        <f>VLOOKUP(B9703,WB.GDP.2009,'WB (WDI)'!$AZ$2,FALSE)</f>
        <v>13934.829923383519</v>
      </c>
      <c r="L9703" s="112">
        <f>VLOOKUP($B9703,WB.UNEMP.2009,'WB (WDI)'!$AZ$2,FALSE)</f>
        <v>19.590000152587901</v>
      </c>
    </row>
    <row r="9704" spans="1:12" x14ac:dyDescent="0.25">
      <c r="A9704" s="103">
        <v>2009</v>
      </c>
      <c r="B9704" s="104" t="s">
        <v>61</v>
      </c>
      <c r="C9704" s="105" t="s">
        <v>62</v>
      </c>
      <c r="D9704" s="105" t="s">
        <v>6</v>
      </c>
      <c r="E9704" s="87" t="e">
        <f t="shared" si="377"/>
        <v>#N/A</v>
      </c>
      <c r="F9704" s="69" t="e">
        <f t="shared" si="377"/>
        <v>#N/A</v>
      </c>
      <c r="G9704" s="69" t="e">
        <f t="shared" si="377"/>
        <v>#N/A</v>
      </c>
      <c r="H9704" s="69" t="e">
        <f t="shared" si="377"/>
        <v>#N/A</v>
      </c>
      <c r="I9704" s="69" t="e">
        <f t="shared" si="377"/>
        <v>#N/A</v>
      </c>
      <c r="J9704" s="70" t="e">
        <f t="shared" si="377"/>
        <v>#N/A</v>
      </c>
      <c r="K9704" s="118">
        <f>VLOOKUP(B9704,WB.GDP.2009,'WB (WDI)'!$AZ$2,FALSE)</f>
        <v>2283.1835559079814</v>
      </c>
      <c r="L9704" s="112">
        <f>VLOOKUP($B9704,WB.UNEMP.2009,'WB (WDI)'!$AZ$2,FALSE)</f>
        <v>9.3599996566772496</v>
      </c>
    </row>
    <row r="9705" spans="1:12" x14ac:dyDescent="0.25">
      <c r="A9705" s="103">
        <v>2009</v>
      </c>
      <c r="B9705" s="104" t="s">
        <v>63</v>
      </c>
      <c r="C9705" s="105" t="s">
        <v>64</v>
      </c>
      <c r="D9705" s="105" t="s">
        <v>6</v>
      </c>
      <c r="E9705" s="87">
        <f t="shared" si="377"/>
        <v>7.0716868333303733</v>
      </c>
      <c r="F9705" s="69">
        <f t="shared" si="377"/>
        <v>8.5320868816855597</v>
      </c>
      <c r="G9705" s="69">
        <f t="shared" si="377"/>
        <v>5.371778413132736</v>
      </c>
      <c r="H9705" s="69">
        <f t="shared" si="377"/>
        <v>8.1572577695144517</v>
      </c>
      <c r="I9705" s="69">
        <f t="shared" si="377"/>
        <v>6.5332109154410221</v>
      </c>
      <c r="J9705" s="70">
        <f t="shared" si="377"/>
        <v>6.7641001868781006</v>
      </c>
      <c r="K9705" s="118">
        <f>VLOOKUP(B9705,WB.GDP.2009,'WB (WDI)'!$AZ$2,FALSE)</f>
        <v>3546.2299462917372</v>
      </c>
      <c r="L9705" s="112">
        <f>VLOOKUP($B9705,WB.UNEMP.2009,'WB (WDI)'!$AZ$2,FALSE)</f>
        <v>5.1399998664856001</v>
      </c>
    </row>
    <row r="9706" spans="1:12" x14ac:dyDescent="0.25">
      <c r="A9706" s="103">
        <v>2009</v>
      </c>
      <c r="B9706" s="104" t="s">
        <v>65</v>
      </c>
      <c r="C9706" s="105" t="s">
        <v>66</v>
      </c>
      <c r="D9706" s="105" t="s">
        <v>6</v>
      </c>
      <c r="E9706" s="87" t="e">
        <f t="shared" ref="E9706:J9715" si="378">IF(ISNUMBER(VLOOKUP($B9706,EFW.2009,3,FALSE))=TRUE,VLOOKUP($B9706,EFW.2009,E$2,FALSE),NA())</f>
        <v>#N/A</v>
      </c>
      <c r="F9706" s="69" t="e">
        <f t="shared" si="378"/>
        <v>#N/A</v>
      </c>
      <c r="G9706" s="69" t="e">
        <f t="shared" si="378"/>
        <v>#N/A</v>
      </c>
      <c r="H9706" s="69" t="e">
        <f t="shared" si="378"/>
        <v>#N/A</v>
      </c>
      <c r="I9706" s="69" t="e">
        <f t="shared" si="378"/>
        <v>#N/A</v>
      </c>
      <c r="J9706" s="70" t="e">
        <f t="shared" si="378"/>
        <v>#N/A</v>
      </c>
      <c r="K9706" s="118">
        <f>VLOOKUP(B9706,WB.GDP.2009,'WB (WDI)'!$AZ$2,FALSE)</f>
        <v>1825.5766367159747</v>
      </c>
      <c r="L9706" s="112">
        <f>VLOOKUP($B9706,WB.UNEMP.2009,'WB (WDI)'!$AZ$2,FALSE)</f>
        <v>4.4200000762939498</v>
      </c>
    </row>
    <row r="9707" spans="1:12" x14ac:dyDescent="0.25">
      <c r="A9707" s="103">
        <v>2009</v>
      </c>
      <c r="B9707" s="104" t="s">
        <v>67</v>
      </c>
      <c r="C9707" s="105" t="s">
        <v>68</v>
      </c>
      <c r="D9707" s="105" t="s">
        <v>6</v>
      </c>
      <c r="E9707" s="87">
        <f t="shared" si="378"/>
        <v>5.41403300555129</v>
      </c>
      <c r="F9707" s="69">
        <f t="shared" si="378"/>
        <v>6.0046151324164816</v>
      </c>
      <c r="G9707" s="69">
        <f t="shared" si="378"/>
        <v>2.4527327359896467</v>
      </c>
      <c r="H9707" s="69">
        <f t="shared" si="378"/>
        <v>6.2644514705333441</v>
      </c>
      <c r="I9707" s="69">
        <f t="shared" si="378"/>
        <v>6.2811680310698161</v>
      </c>
      <c r="J9707" s="70">
        <f t="shared" si="378"/>
        <v>6.0671976577471618</v>
      </c>
      <c r="K9707" s="118">
        <f>VLOOKUP(B9707,WB.GDP.2009,'WB (WDI)'!$AZ$2,FALSE)</f>
        <v>1713.7623835198281</v>
      </c>
      <c r="L9707" s="112">
        <f>VLOOKUP($B9707,WB.UNEMP.2009,'WB (WDI)'!$AZ$2,FALSE)</f>
        <v>3.0499999523162802</v>
      </c>
    </row>
    <row r="9708" spans="1:12" x14ac:dyDescent="0.25">
      <c r="A9708" s="103">
        <v>2009</v>
      </c>
      <c r="B9708" s="104" t="s">
        <v>69</v>
      </c>
      <c r="C9708" s="105" t="s">
        <v>70</v>
      </c>
      <c r="D9708" s="105" t="s">
        <v>6</v>
      </c>
      <c r="E9708" s="87">
        <f t="shared" si="378"/>
        <v>7.0068668130911034</v>
      </c>
      <c r="F9708" s="69">
        <f t="shared" si="378"/>
        <v>7.6608511508232713</v>
      </c>
      <c r="G9708" s="69">
        <f t="shared" si="378"/>
        <v>4.233014597981489</v>
      </c>
      <c r="H9708" s="69">
        <f t="shared" si="378"/>
        <v>8.6469196111059858</v>
      </c>
      <c r="I9708" s="69">
        <f t="shared" si="378"/>
        <v>6.9786556144940244</v>
      </c>
      <c r="J9708" s="70">
        <f t="shared" si="378"/>
        <v>7.5148930910507481</v>
      </c>
      <c r="K9708" s="118">
        <f>VLOOKUP(B9708,WB.GDP.2009,'WB (WDI)'!$AZ$2,FALSE)</f>
        <v>3156.4372969942065</v>
      </c>
      <c r="L9708" s="112">
        <f>VLOOKUP($B9708,WB.UNEMP.2009,'WB (WDI)'!$AZ$2,FALSE)</f>
        <v>2.8299999237060498</v>
      </c>
    </row>
    <row r="9709" spans="1:12" x14ac:dyDescent="0.25">
      <c r="A9709" s="103">
        <v>2009</v>
      </c>
      <c r="B9709" s="104" t="s">
        <v>71</v>
      </c>
      <c r="C9709" s="105" t="s">
        <v>72</v>
      </c>
      <c r="D9709" s="105" t="s">
        <v>6</v>
      </c>
      <c r="E9709" s="87">
        <f t="shared" si="378"/>
        <v>6.2674530177416354</v>
      </c>
      <c r="F9709" s="69">
        <f t="shared" si="378"/>
        <v>6.0532982379420357</v>
      </c>
      <c r="G9709" s="69">
        <f t="shared" si="378"/>
        <v>4.4982984650663163</v>
      </c>
      <c r="H9709" s="69">
        <f t="shared" si="378"/>
        <v>7.6543483805390053</v>
      </c>
      <c r="I9709" s="69">
        <f t="shared" si="378"/>
        <v>5.8067579758232206</v>
      </c>
      <c r="J9709" s="70">
        <f t="shared" si="378"/>
        <v>7.3245620293376037</v>
      </c>
      <c r="K9709" s="118">
        <f>VLOOKUP(B9709,WB.GDP.2009,'WB (WDI)'!$AZ$2,FALSE)</f>
        <v>2261.5063065250961</v>
      </c>
      <c r="L9709" s="112">
        <f>VLOOKUP($B9709,WB.UNEMP.2009,'WB (WDI)'!$AZ$2,FALSE)</f>
        <v>27.5</v>
      </c>
    </row>
    <row r="9710" spans="1:12" x14ac:dyDescent="0.25">
      <c r="A9710" s="103">
        <v>2009</v>
      </c>
      <c r="B9710" s="104" t="s">
        <v>73</v>
      </c>
      <c r="C9710" s="105" t="s">
        <v>74</v>
      </c>
      <c r="D9710" s="105" t="s">
        <v>6</v>
      </c>
      <c r="E9710" s="87" t="e">
        <f t="shared" si="378"/>
        <v>#N/A</v>
      </c>
      <c r="F9710" s="69" t="e">
        <f t="shared" si="378"/>
        <v>#N/A</v>
      </c>
      <c r="G9710" s="69" t="e">
        <f t="shared" si="378"/>
        <v>#N/A</v>
      </c>
      <c r="H9710" s="69" t="e">
        <f t="shared" si="378"/>
        <v>#N/A</v>
      </c>
      <c r="I9710" s="69" t="e">
        <f t="shared" si="378"/>
        <v>#N/A</v>
      </c>
      <c r="J9710" s="70" t="e">
        <f t="shared" si="378"/>
        <v>#N/A</v>
      </c>
      <c r="K9710" s="118">
        <f>VLOOKUP(B9710,WB.GDP.2009,'WB (WDI)'!$AZ$2,FALSE)</f>
        <v>1387.3282529536841</v>
      </c>
      <c r="L9710" s="112">
        <f>VLOOKUP($B9710,WB.UNEMP.2009,'WB (WDI)'!$AZ$2,FALSE)</f>
        <v>2.2400000095367401</v>
      </c>
    </row>
    <row r="9711" spans="1:12" x14ac:dyDescent="0.25">
      <c r="A9711" s="103">
        <v>2009</v>
      </c>
      <c r="B9711" s="104" t="s">
        <v>75</v>
      </c>
      <c r="C9711" s="105" t="s">
        <v>76</v>
      </c>
      <c r="D9711" s="105" t="s">
        <v>6</v>
      </c>
      <c r="E9711" s="87">
        <f t="shared" si="378"/>
        <v>6.2374509186886886</v>
      </c>
      <c r="F9711" s="69">
        <f t="shared" si="378"/>
        <v>8.5875916602389708</v>
      </c>
      <c r="G9711" s="69">
        <f t="shared" si="378"/>
        <v>3.2457046376565257</v>
      </c>
      <c r="H9711" s="69">
        <f t="shared" si="378"/>
        <v>7.5492080762987648</v>
      </c>
      <c r="I9711" s="69">
        <f t="shared" si="378"/>
        <v>6.1955937846106099</v>
      </c>
      <c r="J9711" s="70">
        <f t="shared" si="378"/>
        <v>5.6091564346385736</v>
      </c>
      <c r="K9711" s="118">
        <f>VLOOKUP(B9711,WB.GDP.2009,'WB (WDI)'!$AZ$2,FALSE)</f>
        <v>1587.5668808235605</v>
      </c>
      <c r="L9711" s="112">
        <f>VLOOKUP($B9711,WB.UNEMP.2009,'WB (WDI)'!$AZ$2,FALSE)</f>
        <v>3.8800001144409202</v>
      </c>
    </row>
    <row r="9712" spans="1:12" x14ac:dyDescent="0.25">
      <c r="A9712" s="103">
        <v>2009</v>
      </c>
      <c r="B9712" s="104" t="s">
        <v>77</v>
      </c>
      <c r="C9712" s="105" t="s">
        <v>78</v>
      </c>
      <c r="D9712" s="105" t="s">
        <v>6</v>
      </c>
      <c r="E9712" s="87">
        <f t="shared" si="378"/>
        <v>6.2015920275544199</v>
      </c>
      <c r="F9712" s="69">
        <f t="shared" si="378"/>
        <v>7.0350321734657708</v>
      </c>
      <c r="G9712" s="69">
        <f t="shared" si="378"/>
        <v>5.5798638405339052</v>
      </c>
      <c r="H9712" s="69">
        <f t="shared" si="378"/>
        <v>5.7155755394862702</v>
      </c>
      <c r="I9712" s="69">
        <f t="shared" si="378"/>
        <v>5.7182451484558783</v>
      </c>
      <c r="J9712" s="70">
        <f t="shared" si="378"/>
        <v>6.9592434358302748</v>
      </c>
      <c r="K9712" s="118">
        <f>VLOOKUP(B9712,WB.GDP.2009,'WB (WDI)'!$AZ$2,FALSE)</f>
        <v>932.8676347890023</v>
      </c>
      <c r="L9712" s="112">
        <f>VLOOKUP($B9712,WB.UNEMP.2009,'WB (WDI)'!$AZ$2,FALSE)</f>
        <v>5.8899998664856001</v>
      </c>
    </row>
    <row r="9713" spans="1:12" x14ac:dyDescent="0.25">
      <c r="A9713" s="103">
        <v>2009</v>
      </c>
      <c r="B9713" s="104" t="s">
        <v>79</v>
      </c>
      <c r="C9713" s="105" t="s">
        <v>80</v>
      </c>
      <c r="D9713" s="105" t="s">
        <v>6</v>
      </c>
      <c r="E9713" s="87">
        <f t="shared" si="378"/>
        <v>5.9466119392935504</v>
      </c>
      <c r="F9713" s="69">
        <f t="shared" si="378"/>
        <v>5.9633772811974328</v>
      </c>
      <c r="G9713" s="69">
        <f t="shared" si="378"/>
        <v>3.959001663387363</v>
      </c>
      <c r="H9713" s="69">
        <f t="shared" si="378"/>
        <v>6.7580767548324499</v>
      </c>
      <c r="I9713" s="69">
        <f t="shared" si="378"/>
        <v>6.1443171776873529</v>
      </c>
      <c r="J9713" s="70">
        <f t="shared" si="378"/>
        <v>6.9082868193631555</v>
      </c>
      <c r="K9713" s="118">
        <f>VLOOKUP(B9713,WB.GDP.2009,'WB (WDI)'!$AZ$2,FALSE)</f>
        <v>2041.3299375691511</v>
      </c>
      <c r="L9713" s="112">
        <f>VLOOKUP($B9713,WB.UNEMP.2009,'WB (WDI)'!$AZ$2,FALSE)</f>
        <v>9.2799997329711896</v>
      </c>
    </row>
    <row r="9714" spans="1:12" x14ac:dyDescent="0.25">
      <c r="A9714" s="103">
        <v>2009</v>
      </c>
      <c r="B9714" s="104" t="s">
        <v>81</v>
      </c>
      <c r="C9714" s="105" t="s">
        <v>82</v>
      </c>
      <c r="D9714" s="105" t="s">
        <v>6</v>
      </c>
      <c r="E9714" s="87">
        <f t="shared" si="378"/>
        <v>6.1022874316487385</v>
      </c>
      <c r="F9714" s="69">
        <f t="shared" si="378"/>
        <v>6.906204637308341</v>
      </c>
      <c r="G9714" s="69">
        <f t="shared" si="378"/>
        <v>3.9402328181740423</v>
      </c>
      <c r="H9714" s="69">
        <f t="shared" si="378"/>
        <v>6.7084822988984047</v>
      </c>
      <c r="I9714" s="69">
        <f t="shared" si="378"/>
        <v>5.7820667555662357</v>
      </c>
      <c r="J9714" s="70">
        <f t="shared" si="378"/>
        <v>7.1744506482966672</v>
      </c>
      <c r="K9714" s="118">
        <f>VLOOKUP(B9714,WB.GDP.2009,'WB (WDI)'!$AZ$2,FALSE)</f>
        <v>4783.6357254182703</v>
      </c>
      <c r="L9714" s="112">
        <f>VLOOKUP($B9714,WB.UNEMP.2009,'WB (WDI)'!$AZ$2,FALSE)</f>
        <v>9.8100004196166992</v>
      </c>
    </row>
    <row r="9715" spans="1:12" x14ac:dyDescent="0.25">
      <c r="A9715" s="103">
        <v>2009</v>
      </c>
      <c r="B9715" s="104" t="s">
        <v>83</v>
      </c>
      <c r="C9715" s="105" t="s">
        <v>84</v>
      </c>
      <c r="D9715" s="105" t="s">
        <v>6</v>
      </c>
      <c r="E9715" s="87">
        <f t="shared" si="378"/>
        <v>7.8881246337370374</v>
      </c>
      <c r="F9715" s="69">
        <f t="shared" si="378"/>
        <v>8.2079297089981225</v>
      </c>
      <c r="G9715" s="69">
        <f t="shared" si="378"/>
        <v>5.4208255202407321</v>
      </c>
      <c r="H9715" s="69">
        <f t="shared" si="378"/>
        <v>9.1979147378339832</v>
      </c>
      <c r="I9715" s="69">
        <f t="shared" si="378"/>
        <v>8.541588357934792</v>
      </c>
      <c r="J9715" s="70">
        <f t="shared" si="378"/>
        <v>8.0723648436775548</v>
      </c>
      <c r="K9715" s="118">
        <f>VLOOKUP(B9715,WB.GDP.2009,'WB (WDI)'!$AZ$2,FALSE)</f>
        <v>16131.706975199395</v>
      </c>
      <c r="L9715" s="112">
        <f>VLOOKUP($B9715,WB.UNEMP.2009,'WB (WDI)'!$AZ$2,FALSE)</f>
        <v>7.2600002288818404</v>
      </c>
    </row>
    <row r="9716" spans="1:12" x14ac:dyDescent="0.25">
      <c r="A9716" s="103">
        <v>2009</v>
      </c>
      <c r="B9716" s="104" t="s">
        <v>85</v>
      </c>
      <c r="C9716" s="105" t="s">
        <v>86</v>
      </c>
      <c r="D9716" s="105" t="s">
        <v>6</v>
      </c>
      <c r="E9716" s="87" t="e">
        <f t="shared" ref="E9716:J9725" si="379">IF(ISNUMBER(VLOOKUP($B9716,EFW.2009,3,FALSE))=TRUE,VLOOKUP($B9716,EFW.2009,E$2,FALSE),NA())</f>
        <v>#N/A</v>
      </c>
      <c r="F9716" s="69" t="e">
        <f t="shared" si="379"/>
        <v>#N/A</v>
      </c>
      <c r="G9716" s="69" t="e">
        <f t="shared" si="379"/>
        <v>#N/A</v>
      </c>
      <c r="H9716" s="69" t="e">
        <f t="shared" si="379"/>
        <v>#N/A</v>
      </c>
      <c r="I9716" s="69" t="e">
        <f t="shared" si="379"/>
        <v>#N/A</v>
      </c>
      <c r="J9716" s="70" t="e">
        <f t="shared" si="379"/>
        <v>#N/A</v>
      </c>
      <c r="K9716" s="118" t="e">
        <f>VLOOKUP(B9716,WB.GDP.2009,'WB (WDI)'!$AZ$2,FALSE)</f>
        <v>#N/A</v>
      </c>
      <c r="L9716" s="112" t="e">
        <f>VLOOKUP($B9716,WB.UNEMP.2009,'WB (WDI)'!$AZ$2,FALSE)</f>
        <v>#N/A</v>
      </c>
    </row>
    <row r="9717" spans="1:12" x14ac:dyDescent="0.25">
      <c r="A9717" s="103">
        <v>2009</v>
      </c>
      <c r="B9717" s="104" t="s">
        <v>87</v>
      </c>
      <c r="C9717" s="105" t="s">
        <v>88</v>
      </c>
      <c r="D9717" s="105" t="s">
        <v>6</v>
      </c>
      <c r="E9717" s="87">
        <f t="shared" si="379"/>
        <v>5.7761598636868579</v>
      </c>
      <c r="F9717" s="69">
        <f t="shared" si="379"/>
        <v>6.2339171882921418</v>
      </c>
      <c r="G9717" s="69">
        <f t="shared" si="379"/>
        <v>4.2828313879158193</v>
      </c>
      <c r="H9717" s="69">
        <f t="shared" si="379"/>
        <v>6.533824188568282</v>
      </c>
      <c r="I9717" s="69">
        <f t="shared" si="379"/>
        <v>6.0939318241015235</v>
      </c>
      <c r="J9717" s="70">
        <f t="shared" si="379"/>
        <v>5.7362947295565236</v>
      </c>
      <c r="K9717" s="118">
        <f>VLOOKUP(B9717,WB.GDP.2009,'WB (WDI)'!$AZ$2,FALSE)</f>
        <v>991.32318112177995</v>
      </c>
      <c r="L9717" s="112">
        <f>VLOOKUP($B9717,WB.UNEMP.2009,'WB (WDI)'!$AZ$2,FALSE)</f>
        <v>3.1700000762939502</v>
      </c>
    </row>
    <row r="9718" spans="1:12" x14ac:dyDescent="0.25">
      <c r="A9718" s="103">
        <v>2009</v>
      </c>
      <c r="B9718" s="104" t="s">
        <v>89</v>
      </c>
      <c r="C9718" s="105" t="s">
        <v>90</v>
      </c>
      <c r="D9718" s="105" t="s">
        <v>6</v>
      </c>
      <c r="E9718" s="87">
        <f t="shared" si="379"/>
        <v>6.7506002531260574</v>
      </c>
      <c r="F9718" s="69">
        <f t="shared" si="379"/>
        <v>6.9502213103371107</v>
      </c>
      <c r="G9718" s="69">
        <f t="shared" si="379"/>
        <v>6.7604265302598536</v>
      </c>
      <c r="H9718" s="69">
        <f t="shared" si="379"/>
        <v>6.0948321729829189</v>
      </c>
      <c r="I9718" s="69">
        <f t="shared" si="379"/>
        <v>5.9485883361372354</v>
      </c>
      <c r="J9718" s="70">
        <f t="shared" si="379"/>
        <v>7.9989329159131692</v>
      </c>
      <c r="K9718" s="118">
        <f>VLOOKUP(B9718,WB.GDP.2009,'WB (WDI)'!$AZ$2,FALSE)</f>
        <v>8534.5662858411379</v>
      </c>
      <c r="L9718" s="112">
        <f>VLOOKUP($B9718,WB.UNEMP.2009,'WB (WDI)'!$AZ$2,FALSE)</f>
        <v>21.9899997711182</v>
      </c>
    </row>
    <row r="9719" spans="1:12" x14ac:dyDescent="0.25">
      <c r="A9719" s="103">
        <v>2009</v>
      </c>
      <c r="B9719" s="104" t="s">
        <v>91</v>
      </c>
      <c r="C9719" s="105" t="s">
        <v>92</v>
      </c>
      <c r="D9719" s="105" t="s">
        <v>6</v>
      </c>
      <c r="E9719" s="87">
        <f t="shared" si="379"/>
        <v>5.6689921651593789</v>
      </c>
      <c r="F9719" s="69">
        <f t="shared" si="379"/>
        <v>7.2122613599128034</v>
      </c>
      <c r="G9719" s="69">
        <f t="shared" si="379"/>
        <v>4.0001241173946376</v>
      </c>
      <c r="H9719" s="69">
        <f t="shared" si="379"/>
        <v>6.5032464344558605</v>
      </c>
      <c r="I9719" s="69">
        <f t="shared" si="379"/>
        <v>4.5039927078067583</v>
      </c>
      <c r="J9719" s="70">
        <f t="shared" si="379"/>
        <v>6.1253362062268293</v>
      </c>
      <c r="K9719" s="118">
        <f>VLOOKUP(B9719,WB.GDP.2009,'WB (WDI)'!$AZ$2,FALSE)</f>
        <v>992.40997737366888</v>
      </c>
      <c r="L9719" s="112">
        <f>VLOOKUP($B9719,WB.UNEMP.2009,'WB (WDI)'!$AZ$2,FALSE)</f>
        <v>0.91000002622604403</v>
      </c>
    </row>
    <row r="9720" spans="1:12" x14ac:dyDescent="0.25">
      <c r="A9720" s="103">
        <v>2009</v>
      </c>
      <c r="B9720" s="104" t="s">
        <v>93</v>
      </c>
      <c r="C9720" s="105" t="s">
        <v>94</v>
      </c>
      <c r="D9720" s="105" t="s">
        <v>6</v>
      </c>
      <c r="E9720" s="87">
        <f t="shared" si="379"/>
        <v>6.0309229762754901</v>
      </c>
      <c r="F9720" s="69">
        <f t="shared" si="379"/>
        <v>7.5154150805868003</v>
      </c>
      <c r="G9720" s="69">
        <f t="shared" si="379"/>
        <v>3.6746489849754487</v>
      </c>
      <c r="H9720" s="69">
        <f t="shared" si="379"/>
        <v>6.1628814457028618</v>
      </c>
      <c r="I9720" s="69">
        <f t="shared" si="379"/>
        <v>5.496296253525462</v>
      </c>
      <c r="J9720" s="70">
        <f t="shared" si="379"/>
        <v>7.3053731165868783</v>
      </c>
      <c r="K9720" s="118">
        <f>VLOOKUP(B9720,WB.GDP.2009,'WB (WDI)'!$AZ$2,FALSE)</f>
        <v>4690.3796313595694</v>
      </c>
      <c r="L9720" s="112">
        <f>VLOOKUP($B9720,WB.UNEMP.2009,'WB (WDI)'!$AZ$2,FALSE)</f>
        <v>3.75</v>
      </c>
    </row>
    <row r="9721" spans="1:12" x14ac:dyDescent="0.25">
      <c r="A9721" s="103">
        <v>2009</v>
      </c>
      <c r="B9721" s="104" t="s">
        <v>95</v>
      </c>
      <c r="C9721" s="105" t="s">
        <v>96</v>
      </c>
      <c r="D9721" s="105" t="s">
        <v>6</v>
      </c>
      <c r="E9721" s="87" t="e">
        <f t="shared" si="379"/>
        <v>#N/A</v>
      </c>
      <c r="F9721" s="69" t="e">
        <f t="shared" si="379"/>
        <v>#N/A</v>
      </c>
      <c r="G9721" s="69" t="e">
        <f t="shared" si="379"/>
        <v>#N/A</v>
      </c>
      <c r="H9721" s="69" t="e">
        <f t="shared" si="379"/>
        <v>#N/A</v>
      </c>
      <c r="I9721" s="69" t="e">
        <f t="shared" si="379"/>
        <v>#N/A</v>
      </c>
      <c r="J9721" s="70" t="e">
        <f t="shared" si="379"/>
        <v>#N/A</v>
      </c>
      <c r="K9721" s="118" t="e">
        <f>VLOOKUP(B9721,WB.GDP.2009,'WB (WDI)'!$AZ$2,FALSE)</f>
        <v>#N/A</v>
      </c>
      <c r="L9721" s="112" t="e">
        <f>VLOOKUP($B9721,WB.UNEMP.2009,'WB (WDI)'!$AZ$2,FALSE)</f>
        <v>#N/A</v>
      </c>
    </row>
    <row r="9722" spans="1:12" x14ac:dyDescent="0.25">
      <c r="A9722" s="103">
        <v>2009</v>
      </c>
      <c r="B9722" s="104" t="s">
        <v>97</v>
      </c>
      <c r="C9722" s="105" t="s">
        <v>98</v>
      </c>
      <c r="D9722" s="105" t="s">
        <v>6</v>
      </c>
      <c r="E9722" s="87">
        <f t="shared" si="379"/>
        <v>6.8255786145756989</v>
      </c>
      <c r="F9722" s="69">
        <f t="shared" si="379"/>
        <v>6.2330158041558157</v>
      </c>
      <c r="G9722" s="69">
        <f t="shared" si="379"/>
        <v>6.0551145171258511</v>
      </c>
      <c r="H9722" s="69">
        <f t="shared" si="379"/>
        <v>7.5071772639445378</v>
      </c>
      <c r="I9722" s="69">
        <f t="shared" si="379"/>
        <v>5.7942279388806774</v>
      </c>
      <c r="J9722" s="70">
        <f t="shared" si="379"/>
        <v>8.5383575487716126</v>
      </c>
      <c r="K9722" s="118">
        <f>VLOOKUP(B9722,WB.GDP.2009,'WB (WDI)'!$AZ$2,FALSE)</f>
        <v>1441.0002861335836</v>
      </c>
      <c r="L9722" s="112">
        <f>VLOOKUP($B9722,WB.UNEMP.2009,'WB (WDI)'!$AZ$2,FALSE)</f>
        <v>1.0199999809265099</v>
      </c>
    </row>
    <row r="9723" spans="1:12" x14ac:dyDescent="0.25">
      <c r="A9723" s="103">
        <v>2009</v>
      </c>
      <c r="B9723" s="104" t="s">
        <v>99</v>
      </c>
      <c r="C9723" s="105" t="s">
        <v>100</v>
      </c>
      <c r="D9723" s="105" t="s">
        <v>6</v>
      </c>
      <c r="E9723" s="87" t="e">
        <f t="shared" si="379"/>
        <v>#N/A</v>
      </c>
      <c r="F9723" s="69" t="e">
        <f t="shared" si="379"/>
        <v>#N/A</v>
      </c>
      <c r="G9723" s="69" t="e">
        <f t="shared" si="379"/>
        <v>#N/A</v>
      </c>
      <c r="H9723" s="69" t="e">
        <f t="shared" si="379"/>
        <v>#N/A</v>
      </c>
      <c r="I9723" s="69" t="e">
        <f t="shared" si="379"/>
        <v>#N/A</v>
      </c>
      <c r="J9723" s="70" t="e">
        <f t="shared" si="379"/>
        <v>#N/A</v>
      </c>
      <c r="K9723" s="118" t="e">
        <f>VLOOKUP(B9723,WB.GDP.2009,'WB (WDI)'!$AZ$2,FALSE)</f>
        <v>#N/A</v>
      </c>
      <c r="L9723" s="112" t="e">
        <f>VLOOKUP($B9723,WB.UNEMP.2009,'WB (WDI)'!$AZ$2,FALSE)</f>
        <v>#N/A</v>
      </c>
    </row>
    <row r="9724" spans="1:12" x14ac:dyDescent="0.25">
      <c r="A9724" s="103">
        <v>2009</v>
      </c>
      <c r="B9724" s="104" t="s">
        <v>101</v>
      </c>
      <c r="C9724" s="105" t="s">
        <v>102</v>
      </c>
      <c r="D9724" s="105" t="s">
        <v>6</v>
      </c>
      <c r="E9724" s="87" t="e">
        <f t="shared" si="379"/>
        <v>#N/A</v>
      </c>
      <c r="F9724" s="69" t="e">
        <f t="shared" si="379"/>
        <v>#N/A</v>
      </c>
      <c r="G9724" s="69" t="e">
        <f t="shared" si="379"/>
        <v>#N/A</v>
      </c>
      <c r="H9724" s="69" t="e">
        <f t="shared" si="379"/>
        <v>#N/A</v>
      </c>
      <c r="I9724" s="69" t="e">
        <f t="shared" si="379"/>
        <v>#N/A</v>
      </c>
      <c r="J9724" s="70" t="e">
        <f t="shared" si="379"/>
        <v>#N/A</v>
      </c>
      <c r="K9724" s="118">
        <f>VLOOKUP(B9724,WB.GDP.2009,'WB (WDI)'!$AZ$2,FALSE)</f>
        <v>3227.9316816750338</v>
      </c>
      <c r="L9724" s="112">
        <f>VLOOKUP($B9724,WB.UNEMP.2009,'WB (WDI)'!$AZ$2,FALSE)</f>
        <v>15.1199998855591</v>
      </c>
    </row>
    <row r="9725" spans="1:12" x14ac:dyDescent="0.25">
      <c r="A9725" s="103">
        <v>2009</v>
      </c>
      <c r="B9725" s="104" t="s">
        <v>103</v>
      </c>
      <c r="C9725" s="105" t="s">
        <v>104</v>
      </c>
      <c r="D9725" s="105" t="s">
        <v>6</v>
      </c>
      <c r="E9725" s="87">
        <f t="shared" si="379"/>
        <v>5.9870948145811642</v>
      </c>
      <c r="F9725" s="69">
        <f t="shared" si="379"/>
        <v>6.0950494116209271</v>
      </c>
      <c r="G9725" s="69">
        <f t="shared" si="379"/>
        <v>3.7452734706995252</v>
      </c>
      <c r="H9725" s="69">
        <f t="shared" si="379"/>
        <v>7.0229617275363649</v>
      </c>
      <c r="I9725" s="69">
        <f t="shared" si="379"/>
        <v>6.6973268222954641</v>
      </c>
      <c r="J9725" s="70">
        <f t="shared" si="379"/>
        <v>6.3748626407535447</v>
      </c>
      <c r="K9725" s="118">
        <f>VLOOKUP(B9725,WB.GDP.2009,'WB (WDI)'!$AZ$2,FALSE)</f>
        <v>2722.2949046558306</v>
      </c>
      <c r="L9725" s="112">
        <f>VLOOKUP($B9725,WB.UNEMP.2009,'WB (WDI)'!$AZ$2,FALSE)</f>
        <v>10.25</v>
      </c>
    </row>
    <row r="9726" spans="1:12" x14ac:dyDescent="0.25">
      <c r="A9726" s="103">
        <v>2009</v>
      </c>
      <c r="B9726" s="104" t="s">
        <v>105</v>
      </c>
      <c r="C9726" s="105" t="s">
        <v>106</v>
      </c>
      <c r="D9726" s="105" t="s">
        <v>6</v>
      </c>
      <c r="E9726" s="87" t="e">
        <f t="shared" ref="E9726:J9735" si="380">IF(ISNUMBER(VLOOKUP($B9726,EFW.2009,3,FALSE))=TRUE,VLOOKUP($B9726,EFW.2009,E$2,FALSE),NA())</f>
        <v>#N/A</v>
      </c>
      <c r="F9726" s="69" t="e">
        <f t="shared" si="380"/>
        <v>#N/A</v>
      </c>
      <c r="G9726" s="69" t="e">
        <f t="shared" si="380"/>
        <v>#N/A</v>
      </c>
      <c r="H9726" s="69" t="e">
        <f t="shared" si="380"/>
        <v>#N/A</v>
      </c>
      <c r="I9726" s="69" t="e">
        <f t="shared" si="380"/>
        <v>#N/A</v>
      </c>
      <c r="J9726" s="70" t="e">
        <f t="shared" si="380"/>
        <v>#N/A</v>
      </c>
      <c r="K9726" s="118">
        <f>VLOOKUP(B9726,WB.GDP.2009,'WB (WDI)'!$AZ$2,FALSE)</f>
        <v>20363.343533556505</v>
      </c>
      <c r="L9726" s="112" t="e">
        <f>VLOOKUP($B9726,WB.UNEMP.2009,'WB (WDI)'!$AZ$2,FALSE)</f>
        <v>#N/A</v>
      </c>
    </row>
    <row r="9727" spans="1:12" x14ac:dyDescent="0.25">
      <c r="A9727" s="103">
        <v>2009</v>
      </c>
      <c r="B9727" s="104" t="s">
        <v>107</v>
      </c>
      <c r="C9727" s="105" t="s">
        <v>108</v>
      </c>
      <c r="D9727" s="105" t="s">
        <v>6</v>
      </c>
      <c r="E9727" s="87">
        <f t="shared" si="380"/>
        <v>6.348141159759928</v>
      </c>
      <c r="F9727" s="69">
        <f t="shared" si="380"/>
        <v>8.236946580004604</v>
      </c>
      <c r="G9727" s="69">
        <f t="shared" si="380"/>
        <v>4.0240290489605774</v>
      </c>
      <c r="H9727" s="69">
        <f t="shared" si="380"/>
        <v>7.5401450137173827</v>
      </c>
      <c r="I9727" s="69">
        <f t="shared" si="380"/>
        <v>5.9602956758228327</v>
      </c>
      <c r="J9727" s="70">
        <f t="shared" si="380"/>
        <v>5.9792894802942413</v>
      </c>
      <c r="K9727" s="118">
        <f>VLOOKUP(B9727,WB.GDP.2009,'WB (WDI)'!$AZ$2,FALSE)</f>
        <v>1372.3922854860184</v>
      </c>
      <c r="L9727" s="112">
        <f>VLOOKUP($B9727,WB.UNEMP.2009,'WB (WDI)'!$AZ$2,FALSE)</f>
        <v>3.9900000095367401</v>
      </c>
    </row>
    <row r="9728" spans="1:12" x14ac:dyDescent="0.25">
      <c r="A9728" s="103">
        <v>2009</v>
      </c>
      <c r="B9728" s="104" t="s">
        <v>109</v>
      </c>
      <c r="C9728" s="105" t="s">
        <v>110</v>
      </c>
      <c r="D9728" s="105" t="s">
        <v>6</v>
      </c>
      <c r="E9728" s="87" t="e">
        <f t="shared" si="380"/>
        <v>#N/A</v>
      </c>
      <c r="F9728" s="69" t="e">
        <f t="shared" si="380"/>
        <v>#N/A</v>
      </c>
      <c r="G9728" s="69" t="e">
        <f t="shared" si="380"/>
        <v>#N/A</v>
      </c>
      <c r="H9728" s="69" t="e">
        <f t="shared" si="380"/>
        <v>#N/A</v>
      </c>
      <c r="I9728" s="69" t="e">
        <f t="shared" si="380"/>
        <v>#N/A</v>
      </c>
      <c r="J9728" s="70" t="e">
        <f t="shared" si="380"/>
        <v>#N/A</v>
      </c>
      <c r="K9728" s="118" t="e">
        <f>VLOOKUP(B9728,WB.GDP.2009,'WB (WDI)'!$AZ$2,FALSE)</f>
        <v>#N/A</v>
      </c>
      <c r="L9728" s="112">
        <f>VLOOKUP($B9728,WB.UNEMP.2009,'WB (WDI)'!$AZ$2,FALSE)</f>
        <v>13.319999694824199</v>
      </c>
    </row>
    <row r="9729" spans="1:12" x14ac:dyDescent="0.25">
      <c r="A9729" s="103">
        <v>2009</v>
      </c>
      <c r="B9729" s="104" t="s">
        <v>111</v>
      </c>
      <c r="C9729" s="105" t="s">
        <v>112</v>
      </c>
      <c r="D9729" s="105" t="s">
        <v>6</v>
      </c>
      <c r="E9729" s="87">
        <f t="shared" si="380"/>
        <v>6.7337951351425032</v>
      </c>
      <c r="F9729" s="69">
        <f t="shared" si="380"/>
        <v>6.033689514510864</v>
      </c>
      <c r="G9729" s="69">
        <f t="shared" si="380"/>
        <v>5.9108578608303368</v>
      </c>
      <c r="H9729" s="69">
        <f t="shared" si="380"/>
        <v>7.9178214120154351</v>
      </c>
      <c r="I9729" s="69">
        <f t="shared" si="380"/>
        <v>6.6036860191736304</v>
      </c>
      <c r="J9729" s="70">
        <f t="shared" si="380"/>
        <v>7.2029208691822468</v>
      </c>
      <c r="K9729" s="118">
        <f>VLOOKUP(B9729,WB.GDP.2009,'WB (WDI)'!$AZ$2,FALSE)</f>
        <v>12262.143033421144</v>
      </c>
      <c r="L9729" s="112">
        <f>VLOOKUP($B9729,WB.UNEMP.2009,'WB (WDI)'!$AZ$2,FALSE)</f>
        <v>23.5200004577637</v>
      </c>
    </row>
    <row r="9730" spans="1:12" x14ac:dyDescent="0.25">
      <c r="A9730" s="103">
        <v>2009</v>
      </c>
      <c r="B9730" s="104" t="s">
        <v>113</v>
      </c>
      <c r="C9730" s="105" t="s">
        <v>114</v>
      </c>
      <c r="D9730" s="105" t="s">
        <v>6</v>
      </c>
      <c r="E9730" s="87" t="e">
        <f t="shared" si="380"/>
        <v>#N/A</v>
      </c>
      <c r="F9730" s="69" t="e">
        <f t="shared" si="380"/>
        <v>#N/A</v>
      </c>
      <c r="G9730" s="69" t="e">
        <f t="shared" si="380"/>
        <v>#N/A</v>
      </c>
      <c r="H9730" s="69" t="e">
        <f t="shared" si="380"/>
        <v>#N/A</v>
      </c>
      <c r="I9730" s="69" t="e">
        <f t="shared" si="380"/>
        <v>#N/A</v>
      </c>
      <c r="J9730" s="70" t="e">
        <f t="shared" si="380"/>
        <v>#N/A</v>
      </c>
      <c r="K9730" s="118" t="e">
        <f>VLOOKUP(B9730,WB.GDP.2009,'WB (WDI)'!$AZ$2,FALSE)</f>
        <v>#N/A</v>
      </c>
      <c r="L9730" s="112">
        <f>VLOOKUP($B9730,WB.UNEMP.2009,'WB (WDI)'!$AZ$2,FALSE)</f>
        <v>12.5200004577637</v>
      </c>
    </row>
    <row r="9731" spans="1:12" x14ac:dyDescent="0.25">
      <c r="A9731" s="103">
        <v>2009</v>
      </c>
      <c r="B9731" s="104" t="s">
        <v>115</v>
      </c>
      <c r="C9731" s="105" t="s">
        <v>116</v>
      </c>
      <c r="D9731" s="105" t="s">
        <v>6</v>
      </c>
      <c r="E9731" s="87">
        <f t="shared" si="380"/>
        <v>5.6173505678088071</v>
      </c>
      <c r="F9731" s="69">
        <f t="shared" si="380"/>
        <v>6.3067792524208466</v>
      </c>
      <c r="G9731" s="69">
        <f t="shared" si="380"/>
        <v>3.6574127523261075</v>
      </c>
      <c r="H9731" s="69">
        <f t="shared" si="380"/>
        <v>6.6324723812618611</v>
      </c>
      <c r="I9731" s="69">
        <f t="shared" si="380"/>
        <v>6.1544177712393653</v>
      </c>
      <c r="J9731" s="70">
        <f t="shared" si="380"/>
        <v>5.3356706817958539</v>
      </c>
      <c r="K9731" s="118">
        <f>VLOOKUP(B9731,WB.GDP.2009,'WB (WDI)'!$AZ$2,FALSE)</f>
        <v>1186.1145869526774</v>
      </c>
      <c r="L9731" s="112">
        <f>VLOOKUP($B9731,WB.UNEMP.2009,'WB (WDI)'!$AZ$2,FALSE)</f>
        <v>2.7999999523162802</v>
      </c>
    </row>
    <row r="9732" spans="1:12" x14ac:dyDescent="0.25">
      <c r="A9732" s="103">
        <v>2009</v>
      </c>
      <c r="B9732" s="104" t="s">
        <v>117</v>
      </c>
      <c r="C9732" s="105" t="s">
        <v>118</v>
      </c>
      <c r="D9732" s="105" t="s">
        <v>6</v>
      </c>
      <c r="E9732" s="87">
        <f t="shared" si="380"/>
        <v>7.4285948681266207</v>
      </c>
      <c r="F9732" s="69">
        <f t="shared" si="380"/>
        <v>8.118012278384489</v>
      </c>
      <c r="G9732" s="69">
        <f t="shared" si="380"/>
        <v>4.7483964477386724</v>
      </c>
      <c r="H9732" s="69">
        <f t="shared" si="380"/>
        <v>8.3961149694944481</v>
      </c>
      <c r="I9732" s="69">
        <f t="shared" si="380"/>
        <v>7.4229124959999311</v>
      </c>
      <c r="J9732" s="70">
        <f t="shared" si="380"/>
        <v>8.4575381490155639</v>
      </c>
      <c r="K9732" s="118">
        <f>VLOOKUP(B9732,WB.GDP.2009,'WB (WDI)'!$AZ$2,FALSE)</f>
        <v>1819.0011815464472</v>
      </c>
      <c r="L9732" s="112">
        <f>VLOOKUP($B9732,WB.UNEMP.2009,'WB (WDI)'!$AZ$2,FALSE)</f>
        <v>3.5999999046325701</v>
      </c>
    </row>
    <row r="9733" spans="1:12" x14ac:dyDescent="0.25">
      <c r="A9733" s="103">
        <v>2009</v>
      </c>
      <c r="B9733" s="104" t="s">
        <v>119</v>
      </c>
      <c r="C9733" s="105" t="s">
        <v>120</v>
      </c>
      <c r="D9733" s="105" t="s">
        <v>6</v>
      </c>
      <c r="E9733" s="87">
        <f t="shared" si="380"/>
        <v>6.5243245685936726</v>
      </c>
      <c r="F9733" s="69">
        <f t="shared" si="380"/>
        <v>6.8383575311691986</v>
      </c>
      <c r="G9733" s="69">
        <f t="shared" si="380"/>
        <v>5.2272603977389744</v>
      </c>
      <c r="H9733" s="69">
        <f t="shared" si="380"/>
        <v>7.5254725693282953</v>
      </c>
      <c r="I9733" s="69">
        <f t="shared" si="380"/>
        <v>6.2193867632321087</v>
      </c>
      <c r="J9733" s="70">
        <f t="shared" si="380"/>
        <v>6.8111455814997877</v>
      </c>
      <c r="K9733" s="118">
        <f>VLOOKUP(B9733,WB.GDP.2009,'WB (WDI)'!$AZ$2,FALSE)</f>
        <v>1943.04070763807</v>
      </c>
      <c r="L9733" s="112">
        <f>VLOOKUP($B9733,WB.UNEMP.2009,'WB (WDI)'!$AZ$2,FALSE)</f>
        <v>2.5</v>
      </c>
    </row>
    <row r="9734" spans="1:12" x14ac:dyDescent="0.25">
      <c r="A9734" s="103">
        <v>2009</v>
      </c>
      <c r="B9734" s="104" t="s">
        <v>121</v>
      </c>
      <c r="C9734" s="105" t="s">
        <v>122</v>
      </c>
      <c r="D9734" s="105" t="s">
        <v>6</v>
      </c>
      <c r="E9734" s="87">
        <f t="shared" si="380"/>
        <v>7.2093392673177616</v>
      </c>
      <c r="F9734" s="69">
        <f t="shared" si="380"/>
        <v>7.4339933715333917</v>
      </c>
      <c r="G9734" s="69">
        <f t="shared" si="380"/>
        <v>5.7356650691667079</v>
      </c>
      <c r="H9734" s="69">
        <f t="shared" si="380"/>
        <v>8.5468817932046193</v>
      </c>
      <c r="I9734" s="69">
        <f t="shared" si="380"/>
        <v>7.3835668451552152</v>
      </c>
      <c r="J9734" s="70">
        <f t="shared" si="380"/>
        <v>6.946589257528875</v>
      </c>
      <c r="K9734" s="118">
        <f>VLOOKUP(B9734,WB.GDP.2009,'WB (WDI)'!$AZ$2,FALSE)</f>
        <v>2917.5162196444758</v>
      </c>
      <c r="L9734" s="112">
        <f>VLOOKUP($B9734,WB.UNEMP.2009,'WB (WDI)'!$AZ$2,FALSE)</f>
        <v>10.5</v>
      </c>
    </row>
    <row r="9735" spans="1:12" x14ac:dyDescent="0.25">
      <c r="A9735" s="103">
        <v>2009</v>
      </c>
      <c r="B9735" s="104" t="s">
        <v>123</v>
      </c>
      <c r="C9735" s="105" t="s">
        <v>124</v>
      </c>
      <c r="D9735" s="105" t="s">
        <v>6</v>
      </c>
      <c r="E9735" s="87">
        <f t="shared" si="380"/>
        <v>4.2076233588800376</v>
      </c>
      <c r="F9735" s="69">
        <f t="shared" si="380"/>
        <v>7.3696153857654565</v>
      </c>
      <c r="G9735" s="69">
        <f t="shared" si="380"/>
        <v>3.5512888123148749</v>
      </c>
      <c r="H9735" s="69">
        <f t="shared" si="380"/>
        <v>0.94750000000000001</v>
      </c>
      <c r="I9735" s="69">
        <f t="shared" si="380"/>
        <v>4.600051014508173</v>
      </c>
      <c r="J9735" s="70">
        <f t="shared" si="380"/>
        <v>4.569661581811685</v>
      </c>
      <c r="K9735" s="118">
        <f>VLOOKUP(B9735,WB.GDP.2009,'WB (WDI)'!$AZ$2,FALSE)</f>
        <v>1925.3643814520476</v>
      </c>
      <c r="L9735" s="112">
        <f>VLOOKUP($B9735,WB.UNEMP.2009,'WB (WDI)'!$AZ$2,FALSE)</f>
        <v>5.0300002098083496</v>
      </c>
    </row>
    <row r="9736" spans="1:12" x14ac:dyDescent="0.25">
      <c r="A9736" s="103">
        <v>2009</v>
      </c>
      <c r="B9736" s="104" t="s">
        <v>125</v>
      </c>
      <c r="C9736" s="105" t="s">
        <v>126</v>
      </c>
      <c r="D9736" s="105" t="s">
        <v>647</v>
      </c>
      <c r="E9736" s="87" t="e">
        <f t="shared" ref="E9736:J9745" si="381">IF(ISNUMBER(VLOOKUP($B9736,EFW.2009,3,FALSE))=TRUE,VLOOKUP($B9736,EFW.2009,E$2,FALSE),NA())</f>
        <v>#N/A</v>
      </c>
      <c r="F9736" s="69" t="e">
        <f t="shared" si="381"/>
        <v>#N/A</v>
      </c>
      <c r="G9736" s="69" t="e">
        <f t="shared" si="381"/>
        <v>#N/A</v>
      </c>
      <c r="H9736" s="69" t="e">
        <f t="shared" si="381"/>
        <v>#N/A</v>
      </c>
      <c r="I9736" s="69" t="e">
        <f t="shared" si="381"/>
        <v>#N/A</v>
      </c>
      <c r="J9736" s="70" t="e">
        <f t="shared" si="381"/>
        <v>#N/A</v>
      </c>
      <c r="K9736" s="118" t="e">
        <f>VLOOKUP(B9736,WB.GDP.2009,'WB (WDI)'!$AZ$2,FALSE)</f>
        <v>#N/A</v>
      </c>
      <c r="L9736" s="112" t="e">
        <f>VLOOKUP($B9736,WB.UNEMP.2009,'WB (WDI)'!$AZ$2,FALSE)</f>
        <v>#N/A</v>
      </c>
    </row>
    <row r="9737" spans="1:12" x14ac:dyDescent="0.25">
      <c r="A9737" s="103">
        <v>2009</v>
      </c>
      <c r="B9737" s="104" t="s">
        <v>127</v>
      </c>
      <c r="C9737" s="105" t="s">
        <v>128</v>
      </c>
      <c r="D9737" s="105" t="s">
        <v>647</v>
      </c>
      <c r="E9737" s="87" t="e">
        <f t="shared" si="381"/>
        <v>#N/A</v>
      </c>
      <c r="F9737" s="69" t="e">
        <f t="shared" si="381"/>
        <v>#N/A</v>
      </c>
      <c r="G9737" s="69" t="e">
        <f t="shared" si="381"/>
        <v>#N/A</v>
      </c>
      <c r="H9737" s="69" t="e">
        <f t="shared" si="381"/>
        <v>#N/A</v>
      </c>
      <c r="I9737" s="69" t="e">
        <f t="shared" si="381"/>
        <v>#N/A</v>
      </c>
      <c r="J9737" s="70" t="e">
        <f t="shared" si="381"/>
        <v>#N/A</v>
      </c>
      <c r="K9737" s="118">
        <f>VLOOKUP(B9737,WB.GDP.2009,'WB (WDI)'!$AZ$2,FALSE)</f>
        <v>20046.839017266047</v>
      </c>
      <c r="L9737" s="112" t="e">
        <f>VLOOKUP($B9737,WB.UNEMP.2009,'WB (WDI)'!$AZ$2,FALSE)</f>
        <v>#N/A</v>
      </c>
    </row>
    <row r="9738" spans="1:12" x14ac:dyDescent="0.25">
      <c r="A9738" s="103">
        <v>2009</v>
      </c>
      <c r="B9738" s="104" t="s">
        <v>129</v>
      </c>
      <c r="C9738" s="105" t="s">
        <v>130</v>
      </c>
      <c r="D9738" s="105" t="s">
        <v>647</v>
      </c>
      <c r="E9738" s="87">
        <f t="shared" si="381"/>
        <v>6.0174047176526857</v>
      </c>
      <c r="F9738" s="69">
        <f t="shared" si="381"/>
        <v>6.298286614546484</v>
      </c>
      <c r="G9738" s="69">
        <f t="shared" si="381"/>
        <v>4.7882140444828876</v>
      </c>
      <c r="H9738" s="69">
        <f t="shared" si="381"/>
        <v>7.0261215283726379</v>
      </c>
      <c r="I9738" s="69">
        <f t="shared" si="381"/>
        <v>6.1798426617900439</v>
      </c>
      <c r="J9738" s="70">
        <f t="shared" si="381"/>
        <v>5.7945587390713733</v>
      </c>
      <c r="K9738" s="118">
        <f>VLOOKUP(B9738,WB.GDP.2009,'WB (WDI)'!$AZ$2,FALSE)</f>
        <v>21519.892553982598</v>
      </c>
      <c r="L9738" s="112">
        <f>VLOOKUP($B9738,WB.UNEMP.2009,'WB (WDI)'!$AZ$2,FALSE)</f>
        <v>8.6499996185302699</v>
      </c>
    </row>
    <row r="9739" spans="1:12" x14ac:dyDescent="0.25">
      <c r="A9739" s="103">
        <v>2009</v>
      </c>
      <c r="B9739" s="104" t="s">
        <v>131</v>
      </c>
      <c r="C9739" s="105" t="s">
        <v>132</v>
      </c>
      <c r="D9739" s="105" t="s">
        <v>647</v>
      </c>
      <c r="E9739" s="87" t="e">
        <f t="shared" si="381"/>
        <v>#N/A</v>
      </c>
      <c r="F9739" s="69" t="e">
        <f t="shared" si="381"/>
        <v>#N/A</v>
      </c>
      <c r="G9739" s="69" t="e">
        <f t="shared" si="381"/>
        <v>#N/A</v>
      </c>
      <c r="H9739" s="69" t="e">
        <f t="shared" si="381"/>
        <v>#N/A</v>
      </c>
      <c r="I9739" s="69" t="e">
        <f t="shared" si="381"/>
        <v>#N/A</v>
      </c>
      <c r="J9739" s="70" t="e">
        <f t="shared" si="381"/>
        <v>#N/A</v>
      </c>
      <c r="K9739" s="118">
        <f>VLOOKUP(B9739,WB.GDP.2009,'WB (WDI)'!$AZ$2,FALSE)</f>
        <v>35314.912882959725</v>
      </c>
      <c r="L9739" s="112" t="e">
        <f>VLOOKUP($B9739,WB.UNEMP.2009,'WB (WDI)'!$AZ$2,FALSE)</f>
        <v>#N/A</v>
      </c>
    </row>
    <row r="9740" spans="1:12" x14ac:dyDescent="0.25">
      <c r="A9740" s="103">
        <v>2009</v>
      </c>
      <c r="B9740" s="104" t="s">
        <v>133</v>
      </c>
      <c r="C9740" s="105" t="s">
        <v>134</v>
      </c>
      <c r="D9740" s="105" t="s">
        <v>647</v>
      </c>
      <c r="E9740" s="87">
        <f t="shared" si="381"/>
        <v>7.4739352853231136</v>
      </c>
      <c r="F9740" s="69">
        <f t="shared" si="381"/>
        <v>8.8703029125755464</v>
      </c>
      <c r="G9740" s="69">
        <f t="shared" si="381"/>
        <v>6.3730876678644295</v>
      </c>
      <c r="H9740" s="69">
        <f t="shared" si="381"/>
        <v>7.0749731918324299</v>
      </c>
      <c r="I9740" s="69">
        <f t="shared" si="381"/>
        <v>5.9469646055355598</v>
      </c>
      <c r="J9740" s="70">
        <f t="shared" si="381"/>
        <v>9.1043480488076085</v>
      </c>
      <c r="K9740" s="118">
        <f>VLOOKUP(B9740,WB.GDP.2009,'WB (WDI)'!$AZ$2,FALSE)</f>
        <v>36499.650038560183</v>
      </c>
      <c r="L9740" s="112">
        <f>VLOOKUP($B9740,WB.UNEMP.2009,'WB (WDI)'!$AZ$2,FALSE)</f>
        <v>14.25</v>
      </c>
    </row>
    <row r="9741" spans="1:12" x14ac:dyDescent="0.25">
      <c r="A9741" s="103">
        <v>2009</v>
      </c>
      <c r="B9741" s="104" t="s">
        <v>135</v>
      </c>
      <c r="C9741" s="105" t="s">
        <v>136</v>
      </c>
      <c r="D9741" s="105" t="s">
        <v>647</v>
      </c>
      <c r="E9741" s="87">
        <f t="shared" si="381"/>
        <v>6.297257035644761</v>
      </c>
      <c r="F9741" s="69">
        <f t="shared" si="381"/>
        <v>5.4134843374146389</v>
      </c>
      <c r="G9741" s="69">
        <f t="shared" si="381"/>
        <v>5.7124513185071795</v>
      </c>
      <c r="H9741" s="69">
        <f t="shared" si="381"/>
        <v>6.6590944543828652</v>
      </c>
      <c r="I9741" s="69">
        <f t="shared" si="381"/>
        <v>6.7177532493369494</v>
      </c>
      <c r="J9741" s="70">
        <f t="shared" si="381"/>
        <v>6.9835018185821722</v>
      </c>
      <c r="K9741" s="118">
        <f>VLOOKUP(B9741,WB.GDP.2009,'WB (WDI)'!$AZ$2,FALSE)</f>
        <v>16019.885593050616</v>
      </c>
      <c r="L9741" s="112">
        <f>VLOOKUP($B9741,WB.UNEMP.2009,'WB (WDI)'!$AZ$2,FALSE)</f>
        <v>10.0200004577637</v>
      </c>
    </row>
    <row r="9742" spans="1:12" x14ac:dyDescent="0.25">
      <c r="A9742" s="103">
        <v>2009</v>
      </c>
      <c r="B9742" s="104" t="s">
        <v>137</v>
      </c>
      <c r="C9742" s="105" t="s">
        <v>138</v>
      </c>
      <c r="D9742" s="105" t="s">
        <v>647</v>
      </c>
      <c r="E9742" s="87">
        <f t="shared" si="381"/>
        <v>6.8467041339116363</v>
      </c>
      <c r="F9742" s="69">
        <f t="shared" si="381"/>
        <v>8.0134188785350364</v>
      </c>
      <c r="G9742" s="69">
        <f t="shared" si="381"/>
        <v>4.6372367550689075</v>
      </c>
      <c r="H9742" s="69">
        <f t="shared" si="381"/>
        <v>7.0672227128749228</v>
      </c>
      <c r="I9742" s="69">
        <f t="shared" si="381"/>
        <v>6.0759571414170113</v>
      </c>
      <c r="J9742" s="70">
        <f t="shared" si="381"/>
        <v>8.4396851816623037</v>
      </c>
      <c r="K9742" s="118">
        <f>VLOOKUP(B9742,WB.GDP.2009,'WB (WDI)'!$AZ$2,FALSE)</f>
        <v>7172.5047954322208</v>
      </c>
      <c r="L9742" s="112">
        <f>VLOOKUP($B9742,WB.UNEMP.2009,'WB (WDI)'!$AZ$2,FALSE)</f>
        <v>8.4300003051757795</v>
      </c>
    </row>
    <row r="9743" spans="1:12" x14ac:dyDescent="0.25">
      <c r="A9743" s="103">
        <v>2009</v>
      </c>
      <c r="B9743" s="104" t="s">
        <v>139</v>
      </c>
      <c r="C9743" s="105" t="s">
        <v>140</v>
      </c>
      <c r="D9743" s="105" t="s">
        <v>647</v>
      </c>
      <c r="E9743" s="87">
        <f t="shared" si="381"/>
        <v>6.3906251916209786</v>
      </c>
      <c r="F9743" s="69">
        <f t="shared" si="381"/>
        <v>6.0556514642693084</v>
      </c>
      <c r="G9743" s="69">
        <f t="shared" si="381"/>
        <v>3.8534241359930936</v>
      </c>
      <c r="H9743" s="69">
        <f t="shared" si="381"/>
        <v>8.7318786790488474</v>
      </c>
      <c r="I9743" s="69">
        <f t="shared" si="381"/>
        <v>7.2087146341288779</v>
      </c>
      <c r="J9743" s="70">
        <f t="shared" si="381"/>
        <v>6.1034570446647649</v>
      </c>
      <c r="K9743" s="118">
        <f>VLOOKUP(B9743,WB.GDP.2009,'WB (WDI)'!$AZ$2,FALSE)</f>
        <v>6455.974243555479</v>
      </c>
      <c r="L9743" s="112">
        <f>VLOOKUP($B9743,WB.UNEMP.2009,'WB (WDI)'!$AZ$2,FALSE)</f>
        <v>2.8599998950958301</v>
      </c>
    </row>
    <row r="9744" spans="1:12" x14ac:dyDescent="0.25">
      <c r="A9744" s="103">
        <v>2009</v>
      </c>
      <c r="B9744" s="104" t="s">
        <v>141</v>
      </c>
      <c r="C9744" s="105" t="s">
        <v>142</v>
      </c>
      <c r="D9744" s="105" t="s">
        <v>647</v>
      </c>
      <c r="E9744" s="87" t="e">
        <f t="shared" si="381"/>
        <v>#N/A</v>
      </c>
      <c r="F9744" s="69" t="e">
        <f t="shared" si="381"/>
        <v>#N/A</v>
      </c>
      <c r="G9744" s="69" t="e">
        <f t="shared" si="381"/>
        <v>#N/A</v>
      </c>
      <c r="H9744" s="69" t="e">
        <f t="shared" si="381"/>
        <v>#N/A</v>
      </c>
      <c r="I9744" s="69" t="e">
        <f t="shared" si="381"/>
        <v>#N/A</v>
      </c>
      <c r="J9744" s="70" t="e">
        <f t="shared" si="381"/>
        <v>#N/A</v>
      </c>
      <c r="K9744" s="118" t="e">
        <f>VLOOKUP(B9744,WB.GDP.2009,'WB (WDI)'!$AZ$2,FALSE)</f>
        <v>#N/A</v>
      </c>
      <c r="L9744" s="112" t="e">
        <f>VLOOKUP($B9744,WB.UNEMP.2009,'WB (WDI)'!$AZ$2,FALSE)</f>
        <v>#N/A</v>
      </c>
    </row>
    <row r="9745" spans="1:12" x14ac:dyDescent="0.25">
      <c r="A9745" s="103">
        <v>2009</v>
      </c>
      <c r="B9745" s="104" t="s">
        <v>143</v>
      </c>
      <c r="C9745" s="105" t="s">
        <v>144</v>
      </c>
      <c r="D9745" s="105" t="s">
        <v>647</v>
      </c>
      <c r="E9745" s="87" t="e">
        <f t="shared" si="381"/>
        <v>#N/A</v>
      </c>
      <c r="F9745" s="69" t="e">
        <f t="shared" si="381"/>
        <v>#N/A</v>
      </c>
      <c r="G9745" s="69" t="e">
        <f t="shared" si="381"/>
        <v>#N/A</v>
      </c>
      <c r="H9745" s="69" t="e">
        <f t="shared" si="381"/>
        <v>#N/A</v>
      </c>
      <c r="I9745" s="69" t="e">
        <f t="shared" si="381"/>
        <v>#N/A</v>
      </c>
      <c r="J9745" s="70" t="e">
        <f t="shared" si="381"/>
        <v>#N/A</v>
      </c>
      <c r="K9745" s="118" t="e">
        <f>VLOOKUP(B9745,WB.GDP.2009,'WB (WDI)'!$AZ$2,FALSE)</f>
        <v>#N/A</v>
      </c>
      <c r="L9745" s="112" t="e">
        <f>VLOOKUP($B9745,WB.UNEMP.2009,'WB (WDI)'!$AZ$2,FALSE)</f>
        <v>#N/A</v>
      </c>
    </row>
    <row r="9746" spans="1:12" x14ac:dyDescent="0.25">
      <c r="A9746" s="103">
        <v>2009</v>
      </c>
      <c r="B9746" s="104" t="s">
        <v>145</v>
      </c>
      <c r="C9746" s="105" t="s">
        <v>146</v>
      </c>
      <c r="D9746" s="105" t="s">
        <v>647</v>
      </c>
      <c r="E9746" s="87">
        <f t="shared" ref="E9746:J9755" si="382">IF(ISNUMBER(VLOOKUP($B9746,EFW.2009,3,FALSE))=TRUE,VLOOKUP($B9746,EFW.2009,E$2,FALSE),NA())</f>
        <v>6.4875438539401689</v>
      </c>
      <c r="F9746" s="69">
        <f t="shared" si="382"/>
        <v>7.1974054404382475</v>
      </c>
      <c r="G9746" s="69">
        <f t="shared" si="382"/>
        <v>5.5509201219611146</v>
      </c>
      <c r="H9746" s="69">
        <f t="shared" si="382"/>
        <v>7.9317451401691672</v>
      </c>
      <c r="I9746" s="69">
        <f t="shared" si="382"/>
        <v>6.9678444023146602</v>
      </c>
      <c r="J9746" s="70">
        <f t="shared" si="382"/>
        <v>4.7898041648176513</v>
      </c>
      <c r="K9746" s="118">
        <f>VLOOKUP(B9746,WB.GDP.2009,'WB (WDI)'!$AZ$2,FALSE)</f>
        <v>13957.679120250872</v>
      </c>
      <c r="L9746" s="112">
        <f>VLOOKUP($B9746,WB.UNEMP.2009,'WB (WDI)'!$AZ$2,FALSE)</f>
        <v>8.5200004577636701</v>
      </c>
    </row>
    <row r="9747" spans="1:12" x14ac:dyDescent="0.25">
      <c r="A9747" s="103">
        <v>2009</v>
      </c>
      <c r="B9747" s="104" t="s">
        <v>147</v>
      </c>
      <c r="C9747" s="105" t="s">
        <v>148</v>
      </c>
      <c r="D9747" s="105" t="s">
        <v>647</v>
      </c>
      <c r="E9747" s="87" t="e">
        <f t="shared" si="382"/>
        <v>#N/A</v>
      </c>
      <c r="F9747" s="69" t="e">
        <f t="shared" si="382"/>
        <v>#N/A</v>
      </c>
      <c r="G9747" s="69" t="e">
        <f t="shared" si="382"/>
        <v>#N/A</v>
      </c>
      <c r="H9747" s="69" t="e">
        <f t="shared" si="382"/>
        <v>#N/A</v>
      </c>
      <c r="I9747" s="69" t="e">
        <f t="shared" si="382"/>
        <v>#N/A</v>
      </c>
      <c r="J9747" s="70" t="e">
        <f t="shared" si="382"/>
        <v>#N/A</v>
      </c>
      <c r="K9747" s="118" t="e">
        <f>VLOOKUP(B9747,WB.GDP.2009,'WB (WDI)'!$AZ$2,FALSE)</f>
        <v>#N/A</v>
      </c>
      <c r="L9747" s="112" t="e">
        <f>VLOOKUP($B9747,WB.UNEMP.2009,'WB (WDI)'!$AZ$2,FALSE)</f>
        <v>#N/A</v>
      </c>
    </row>
    <row r="9748" spans="1:12" x14ac:dyDescent="0.25">
      <c r="A9748" s="103">
        <v>2009</v>
      </c>
      <c r="B9748" s="104" t="s">
        <v>149</v>
      </c>
      <c r="C9748" s="105" t="s">
        <v>150</v>
      </c>
      <c r="D9748" s="105" t="s">
        <v>647</v>
      </c>
      <c r="E9748" s="87" t="e">
        <f t="shared" si="382"/>
        <v>#N/A</v>
      </c>
      <c r="F9748" s="69" t="e">
        <f t="shared" si="382"/>
        <v>#N/A</v>
      </c>
      <c r="G9748" s="69" t="e">
        <f t="shared" si="382"/>
        <v>#N/A</v>
      </c>
      <c r="H9748" s="69" t="e">
        <f t="shared" si="382"/>
        <v>#N/A</v>
      </c>
      <c r="I9748" s="69" t="e">
        <f t="shared" si="382"/>
        <v>#N/A</v>
      </c>
      <c r="J9748" s="70" t="e">
        <f t="shared" si="382"/>
        <v>#N/A</v>
      </c>
      <c r="K9748" s="118">
        <f>VLOOKUP(B9748,WB.GDP.2009,'WB (WDI)'!$AZ$2,FALSE)</f>
        <v>70300.334857405309</v>
      </c>
      <c r="L9748" s="112" t="e">
        <f>VLOOKUP($B9748,WB.UNEMP.2009,'WB (WDI)'!$AZ$2,FALSE)</f>
        <v>#N/A</v>
      </c>
    </row>
    <row r="9749" spans="1:12" x14ac:dyDescent="0.25">
      <c r="A9749" s="103">
        <v>2009</v>
      </c>
      <c r="B9749" s="104" t="s">
        <v>151</v>
      </c>
      <c r="C9749" s="105" t="s">
        <v>152</v>
      </c>
      <c r="D9749" s="105" t="s">
        <v>647</v>
      </c>
      <c r="E9749" s="87">
        <f t="shared" si="382"/>
        <v>7.8993910688251505</v>
      </c>
      <c r="F9749" s="69">
        <f t="shared" si="382"/>
        <v>7.9169226948673552</v>
      </c>
      <c r="G9749" s="69">
        <f t="shared" si="382"/>
        <v>6.9655236371979381</v>
      </c>
      <c r="H9749" s="69">
        <f t="shared" si="382"/>
        <v>9.0977641182082021</v>
      </c>
      <c r="I9749" s="69">
        <f t="shared" si="382"/>
        <v>8.3706471703337613</v>
      </c>
      <c r="J9749" s="70">
        <f t="shared" si="382"/>
        <v>7.1460977235184915</v>
      </c>
      <c r="K9749" s="118">
        <f>VLOOKUP(B9749,WB.GDP.2009,'WB (WDI)'!$AZ$2,FALSE)</f>
        <v>20361.714794538741</v>
      </c>
      <c r="L9749" s="112">
        <f>VLOOKUP($B9749,WB.UNEMP.2009,'WB (WDI)'!$AZ$2,FALSE)</f>
        <v>11.310000419616699</v>
      </c>
    </row>
    <row r="9750" spans="1:12" x14ac:dyDescent="0.25">
      <c r="A9750" s="103">
        <v>2009</v>
      </c>
      <c r="B9750" s="104" t="s">
        <v>153</v>
      </c>
      <c r="C9750" s="105" t="s">
        <v>154</v>
      </c>
      <c r="D9750" s="105" t="s">
        <v>647</v>
      </c>
      <c r="E9750" s="87">
        <f t="shared" si="382"/>
        <v>6.6766434137041291</v>
      </c>
      <c r="F9750" s="69">
        <f t="shared" si="382"/>
        <v>6.9028925859841532</v>
      </c>
      <c r="G9750" s="69">
        <f t="shared" si="382"/>
        <v>4.7637189830715281</v>
      </c>
      <c r="H9750" s="69">
        <f t="shared" si="382"/>
        <v>8.129246759832256</v>
      </c>
      <c r="I9750" s="69">
        <f t="shared" si="382"/>
        <v>6.7910383241361547</v>
      </c>
      <c r="J9750" s="70">
        <f t="shared" si="382"/>
        <v>6.7963204154965515</v>
      </c>
      <c r="K9750" s="118">
        <f>VLOOKUP(B9750,WB.GDP.2009,'WB (WDI)'!$AZ$2,FALSE)</f>
        <v>11434.33103392299</v>
      </c>
      <c r="L9750" s="112">
        <f>VLOOKUP($B9750,WB.UNEMP.2009,'WB (WDI)'!$AZ$2,FALSE)</f>
        <v>12.069999694824199</v>
      </c>
    </row>
    <row r="9751" spans="1:12" x14ac:dyDescent="0.25">
      <c r="A9751" s="103">
        <v>2009</v>
      </c>
      <c r="B9751" s="104" t="s">
        <v>155</v>
      </c>
      <c r="C9751" s="105" t="s">
        <v>156</v>
      </c>
      <c r="D9751" s="105" t="s">
        <v>647</v>
      </c>
      <c r="E9751" s="87">
        <f t="shared" si="382"/>
        <v>7.4413463721227942</v>
      </c>
      <c r="F9751" s="69">
        <f t="shared" si="382"/>
        <v>7.8275857770395323</v>
      </c>
      <c r="G9751" s="69">
        <f t="shared" si="382"/>
        <v>6.3557685051452619</v>
      </c>
      <c r="H9751" s="69">
        <f t="shared" si="382"/>
        <v>7.8561944965159398</v>
      </c>
      <c r="I9751" s="69">
        <f t="shared" si="382"/>
        <v>8.2223564488009284</v>
      </c>
      <c r="J9751" s="70">
        <f t="shared" si="382"/>
        <v>6.9448266331123101</v>
      </c>
      <c r="K9751" s="118">
        <f>VLOOKUP(B9751,WB.GDP.2009,'WB (WDI)'!$AZ$2,FALSE)</f>
        <v>15868.569558152241</v>
      </c>
      <c r="L9751" s="112">
        <f>VLOOKUP($B9751,WB.UNEMP.2009,'WB (WDI)'!$AZ$2,FALSE)</f>
        <v>7.71000003814697</v>
      </c>
    </row>
    <row r="9752" spans="1:12" x14ac:dyDescent="0.25">
      <c r="A9752" s="103">
        <v>2009</v>
      </c>
      <c r="B9752" s="104" t="s">
        <v>157</v>
      </c>
      <c r="C9752" s="105" t="s">
        <v>158</v>
      </c>
      <c r="D9752" s="105" t="s">
        <v>647</v>
      </c>
      <c r="E9752" s="87" t="e">
        <f t="shared" si="382"/>
        <v>#N/A</v>
      </c>
      <c r="F9752" s="69" t="e">
        <f t="shared" si="382"/>
        <v>#N/A</v>
      </c>
      <c r="G9752" s="69" t="e">
        <f t="shared" si="382"/>
        <v>#N/A</v>
      </c>
      <c r="H9752" s="69" t="e">
        <f t="shared" si="382"/>
        <v>#N/A</v>
      </c>
      <c r="I9752" s="69" t="e">
        <f t="shared" si="382"/>
        <v>#N/A</v>
      </c>
      <c r="J9752" s="70" t="e">
        <f t="shared" si="382"/>
        <v>#N/A</v>
      </c>
      <c r="K9752" s="118" t="e">
        <f>VLOOKUP(B9752,WB.GDP.2009,'WB (WDI)'!$AZ$2,FALSE)</f>
        <v>#N/A</v>
      </c>
      <c r="L9752" s="112">
        <f>VLOOKUP($B9752,WB.UNEMP.2009,'WB (WDI)'!$AZ$2,FALSE)</f>
        <v>1.66999995708466</v>
      </c>
    </row>
    <row r="9753" spans="1:12" x14ac:dyDescent="0.25">
      <c r="A9753" s="103">
        <v>2009</v>
      </c>
      <c r="B9753" s="104" t="s">
        <v>159</v>
      </c>
      <c r="C9753" s="105" t="s">
        <v>160</v>
      </c>
      <c r="D9753" s="105" t="s">
        <v>647</v>
      </c>
      <c r="E9753" s="87" t="e">
        <f t="shared" si="382"/>
        <v>#N/A</v>
      </c>
      <c r="F9753" s="69" t="e">
        <f t="shared" si="382"/>
        <v>#N/A</v>
      </c>
      <c r="G9753" s="69" t="e">
        <f t="shared" si="382"/>
        <v>#N/A</v>
      </c>
      <c r="H9753" s="69" t="e">
        <f t="shared" si="382"/>
        <v>#N/A</v>
      </c>
      <c r="I9753" s="69" t="e">
        <f t="shared" si="382"/>
        <v>#N/A</v>
      </c>
      <c r="J9753" s="70" t="e">
        <f t="shared" si="382"/>
        <v>#N/A</v>
      </c>
      <c r="K9753" s="118">
        <f>VLOOKUP(B9753,WB.GDP.2009,'WB (WDI)'!$AZ$2,FALSE)</f>
        <v>28883.103779296391</v>
      </c>
      <c r="L9753" s="112" t="e">
        <f>VLOOKUP($B9753,WB.UNEMP.2009,'WB (WDI)'!$AZ$2,FALSE)</f>
        <v>#N/A</v>
      </c>
    </row>
    <row r="9754" spans="1:12" x14ac:dyDescent="0.25">
      <c r="A9754" s="103">
        <v>2009</v>
      </c>
      <c r="B9754" s="104" t="s">
        <v>161</v>
      </c>
      <c r="C9754" s="105" t="s">
        <v>162</v>
      </c>
      <c r="D9754" s="105" t="s">
        <v>647</v>
      </c>
      <c r="E9754" s="87" t="e">
        <f t="shared" si="382"/>
        <v>#N/A</v>
      </c>
      <c r="F9754" s="69" t="e">
        <f t="shared" si="382"/>
        <v>#N/A</v>
      </c>
      <c r="G9754" s="69" t="e">
        <f t="shared" si="382"/>
        <v>#N/A</v>
      </c>
      <c r="H9754" s="69" t="e">
        <f t="shared" si="382"/>
        <v>#N/A</v>
      </c>
      <c r="I9754" s="69" t="e">
        <f t="shared" si="382"/>
        <v>#N/A</v>
      </c>
      <c r="J9754" s="70" t="e">
        <f t="shared" si="382"/>
        <v>#N/A</v>
      </c>
      <c r="K9754" s="118">
        <f>VLOOKUP(B9754,WB.GDP.2009,'WB (WDI)'!$AZ$2,FALSE)</f>
        <v>11927.920543759283</v>
      </c>
      <c r="L9754" s="112" t="e">
        <f>VLOOKUP($B9754,WB.UNEMP.2009,'WB (WDI)'!$AZ$2,FALSE)</f>
        <v>#N/A</v>
      </c>
    </row>
    <row r="9755" spans="1:12" x14ac:dyDescent="0.25">
      <c r="A9755" s="103">
        <v>2009</v>
      </c>
      <c r="B9755" s="104" t="s">
        <v>163</v>
      </c>
      <c r="C9755" s="105" t="s">
        <v>164</v>
      </c>
      <c r="D9755" s="105" t="s">
        <v>647</v>
      </c>
      <c r="E9755" s="87">
        <f t="shared" si="382"/>
        <v>7.1905290845674159</v>
      </c>
      <c r="F9755" s="69">
        <f t="shared" si="382"/>
        <v>8.8858145142538216</v>
      </c>
      <c r="G9755" s="69">
        <f t="shared" si="382"/>
        <v>4.610573213265571</v>
      </c>
      <c r="H9755" s="69">
        <f t="shared" si="382"/>
        <v>8.1185401611733692</v>
      </c>
      <c r="I9755" s="69">
        <f t="shared" si="382"/>
        <v>7.7152900921445795</v>
      </c>
      <c r="J9755" s="70">
        <f t="shared" si="382"/>
        <v>6.6224274419997435</v>
      </c>
      <c r="K9755" s="118">
        <f>VLOOKUP(B9755,WB.GDP.2009,'WB (WDI)'!$AZ$2,FALSE)</f>
        <v>11944.3468825769</v>
      </c>
      <c r="L9755" s="112">
        <f>VLOOKUP($B9755,WB.UNEMP.2009,'WB (WDI)'!$AZ$2,FALSE)</f>
        <v>5.4699997901916504</v>
      </c>
    </row>
    <row r="9756" spans="1:12" x14ac:dyDescent="0.25">
      <c r="A9756" s="103">
        <v>2009</v>
      </c>
      <c r="B9756" s="104" t="s">
        <v>165</v>
      </c>
      <c r="C9756" s="105" t="s">
        <v>166</v>
      </c>
      <c r="D9756" s="105" t="s">
        <v>647</v>
      </c>
      <c r="E9756" s="87">
        <f t="shared" ref="E9756:J9765" si="383">IF(ISNUMBER(VLOOKUP($B9756,EFW.2009,3,FALSE))=TRUE,VLOOKUP($B9756,EFW.2009,E$2,FALSE),NA())</f>
        <v>6.156547556743547</v>
      </c>
      <c r="F9756" s="69">
        <f t="shared" si="383"/>
        <v>7.0807026482877742</v>
      </c>
      <c r="G9756" s="69">
        <f t="shared" si="383"/>
        <v>3.9900753143461225</v>
      </c>
      <c r="H9756" s="69">
        <f t="shared" si="383"/>
        <v>6.3585098862025617</v>
      </c>
      <c r="I9756" s="69">
        <f t="shared" si="383"/>
        <v>7.1863155541841319</v>
      </c>
      <c r="J9756" s="70">
        <f t="shared" si="383"/>
        <v>6.1671343806971421</v>
      </c>
      <c r="K9756" s="118">
        <f>VLOOKUP(B9756,WB.GDP.2009,'WB (WDI)'!$AZ$2,FALSE)</f>
        <v>10148.857704778513</v>
      </c>
      <c r="L9756" s="112">
        <f>VLOOKUP($B9756,WB.UNEMP.2009,'WB (WDI)'!$AZ$2,FALSE)</f>
        <v>4.6100001335143999</v>
      </c>
    </row>
    <row r="9757" spans="1:12" x14ac:dyDescent="0.25">
      <c r="A9757" s="103">
        <v>2009</v>
      </c>
      <c r="B9757" s="104" t="s">
        <v>167</v>
      </c>
      <c r="C9757" s="105" t="s">
        <v>168</v>
      </c>
      <c r="D9757" s="105" t="s">
        <v>647</v>
      </c>
      <c r="E9757" s="87">
        <f t="shared" si="383"/>
        <v>7.5252414658806801</v>
      </c>
      <c r="F9757" s="69">
        <f t="shared" si="383"/>
        <v>8.7330306892496221</v>
      </c>
      <c r="G9757" s="69">
        <f t="shared" si="383"/>
        <v>4.6640720643986011</v>
      </c>
      <c r="H9757" s="69">
        <f t="shared" si="383"/>
        <v>9.275375010657573</v>
      </c>
      <c r="I9757" s="69">
        <f t="shared" si="383"/>
        <v>7.8137086085316962</v>
      </c>
      <c r="J9757" s="70">
        <f t="shared" si="383"/>
        <v>7.1400209565659081</v>
      </c>
      <c r="K9757" s="118">
        <f>VLOOKUP(B9757,WB.GDP.2009,'WB (WDI)'!$AZ$2,FALSE)</f>
        <v>7208.1450297199917</v>
      </c>
      <c r="L9757" s="112">
        <f>VLOOKUP($B9757,WB.UNEMP.2009,'WB (WDI)'!$AZ$2,FALSE)</f>
        <v>7.3299999237060502</v>
      </c>
    </row>
    <row r="9758" spans="1:12" x14ac:dyDescent="0.25">
      <c r="A9758" s="103">
        <v>2009</v>
      </c>
      <c r="B9758" s="104" t="s">
        <v>169</v>
      </c>
      <c r="C9758" s="105" t="s">
        <v>170</v>
      </c>
      <c r="D9758" s="105" t="s">
        <v>647</v>
      </c>
      <c r="E9758" s="87" t="e">
        <f t="shared" si="383"/>
        <v>#N/A</v>
      </c>
      <c r="F9758" s="69" t="e">
        <f t="shared" si="383"/>
        <v>#N/A</v>
      </c>
      <c r="G9758" s="69" t="e">
        <f t="shared" si="383"/>
        <v>#N/A</v>
      </c>
      <c r="H9758" s="69" t="e">
        <f t="shared" si="383"/>
        <v>#N/A</v>
      </c>
      <c r="I9758" s="69" t="e">
        <f t="shared" si="383"/>
        <v>#N/A</v>
      </c>
      <c r="J9758" s="70" t="e">
        <f t="shared" si="383"/>
        <v>#N/A</v>
      </c>
      <c r="K9758" s="118" t="e">
        <f>VLOOKUP(B9758,WB.GDP.2009,'WB (WDI)'!$AZ$2,FALSE)</f>
        <v>#N/A</v>
      </c>
      <c r="L9758" s="112" t="e">
        <f>VLOOKUP($B9758,WB.UNEMP.2009,'WB (WDI)'!$AZ$2,FALSE)</f>
        <v>#N/A</v>
      </c>
    </row>
    <row r="9759" spans="1:12" x14ac:dyDescent="0.25">
      <c r="A9759" s="103">
        <v>2009</v>
      </c>
      <c r="B9759" s="104" t="s">
        <v>171</v>
      </c>
      <c r="C9759" s="105" t="s">
        <v>172</v>
      </c>
      <c r="D9759" s="105" t="s">
        <v>647</v>
      </c>
      <c r="E9759" s="87" t="e">
        <f t="shared" si="383"/>
        <v>#N/A</v>
      </c>
      <c r="F9759" s="69" t="e">
        <f t="shared" si="383"/>
        <v>#N/A</v>
      </c>
      <c r="G9759" s="69" t="e">
        <f t="shared" si="383"/>
        <v>#N/A</v>
      </c>
      <c r="H9759" s="69" t="e">
        <f t="shared" si="383"/>
        <v>#N/A</v>
      </c>
      <c r="I9759" s="69" t="e">
        <f t="shared" si="383"/>
        <v>#N/A</v>
      </c>
      <c r="J9759" s="70" t="e">
        <f t="shared" si="383"/>
        <v>#N/A</v>
      </c>
      <c r="K9759" s="118" t="e">
        <f>VLOOKUP(B9759,WB.GDP.2009,'WB (WDI)'!$AZ$2,FALSE)</f>
        <v>#N/A</v>
      </c>
      <c r="L9759" s="112" t="e">
        <f>VLOOKUP($B9759,WB.UNEMP.2009,'WB (WDI)'!$AZ$2,FALSE)</f>
        <v>#N/A</v>
      </c>
    </row>
    <row r="9760" spans="1:12" x14ac:dyDescent="0.25">
      <c r="A9760" s="103">
        <v>2009</v>
      </c>
      <c r="B9760" s="104" t="s">
        <v>173</v>
      </c>
      <c r="C9760" s="105" t="s">
        <v>174</v>
      </c>
      <c r="D9760" s="105" t="s">
        <v>647</v>
      </c>
      <c r="E9760" s="87" t="e">
        <f t="shared" si="383"/>
        <v>#N/A</v>
      </c>
      <c r="F9760" s="69" t="e">
        <f t="shared" si="383"/>
        <v>#N/A</v>
      </c>
      <c r="G9760" s="69" t="e">
        <f t="shared" si="383"/>
        <v>#N/A</v>
      </c>
      <c r="H9760" s="69" t="e">
        <f t="shared" si="383"/>
        <v>#N/A</v>
      </c>
      <c r="I9760" s="69" t="e">
        <f t="shared" si="383"/>
        <v>#N/A</v>
      </c>
      <c r="J9760" s="70" t="e">
        <f t="shared" si="383"/>
        <v>#N/A</v>
      </c>
      <c r="K9760" s="118">
        <f>VLOOKUP(B9760,WB.GDP.2009,'WB (WDI)'!$AZ$2,FALSE)</f>
        <v>13537.538976859551</v>
      </c>
      <c r="L9760" s="112" t="e">
        <f>VLOOKUP($B9760,WB.UNEMP.2009,'WB (WDI)'!$AZ$2,FALSE)</f>
        <v>#N/A</v>
      </c>
    </row>
    <row r="9761" spans="1:12" x14ac:dyDescent="0.25">
      <c r="A9761" s="103">
        <v>2009</v>
      </c>
      <c r="B9761" s="104" t="s">
        <v>175</v>
      </c>
      <c r="C9761" s="105" t="s">
        <v>176</v>
      </c>
      <c r="D9761" s="105" t="s">
        <v>647</v>
      </c>
      <c r="E9761" s="87" t="e">
        <f t="shared" si="383"/>
        <v>#N/A</v>
      </c>
      <c r="F9761" s="69" t="e">
        <f t="shared" si="383"/>
        <v>#N/A</v>
      </c>
      <c r="G9761" s="69" t="e">
        <f t="shared" si="383"/>
        <v>#N/A</v>
      </c>
      <c r="H9761" s="69" t="e">
        <f t="shared" si="383"/>
        <v>#N/A</v>
      </c>
      <c r="I9761" s="69" t="e">
        <f t="shared" si="383"/>
        <v>#N/A</v>
      </c>
      <c r="J9761" s="70" t="e">
        <f t="shared" si="383"/>
        <v>#N/A</v>
      </c>
      <c r="K9761" s="118" t="e">
        <f>VLOOKUP(B9761,WB.GDP.2009,'WB (WDI)'!$AZ$2,FALSE)</f>
        <v>#N/A</v>
      </c>
      <c r="L9761" s="112" t="e">
        <f>VLOOKUP($B9761,WB.UNEMP.2009,'WB (WDI)'!$AZ$2,FALSE)</f>
        <v>#N/A</v>
      </c>
    </row>
    <row r="9762" spans="1:12" x14ac:dyDescent="0.25">
      <c r="A9762" s="103">
        <v>2009</v>
      </c>
      <c r="B9762" s="104" t="s">
        <v>177</v>
      </c>
      <c r="C9762" s="105" t="s">
        <v>178</v>
      </c>
      <c r="D9762" s="105" t="s">
        <v>647</v>
      </c>
      <c r="E9762" s="87">
        <f t="shared" si="383"/>
        <v>7.430040738811817</v>
      </c>
      <c r="F9762" s="69">
        <f t="shared" si="383"/>
        <v>8.117375218427858</v>
      </c>
      <c r="G9762" s="69">
        <f t="shared" si="383"/>
        <v>4.6302545283179937</v>
      </c>
      <c r="H9762" s="69">
        <f t="shared" si="383"/>
        <v>9.4025827955324814</v>
      </c>
      <c r="I9762" s="69">
        <f t="shared" si="383"/>
        <v>8.5439046250889437</v>
      </c>
      <c r="J9762" s="70">
        <f t="shared" si="383"/>
        <v>6.4560865266918128</v>
      </c>
      <c r="K9762" s="118">
        <f>VLOOKUP(B9762,WB.GDP.2009,'WB (WDI)'!$AZ$2,FALSE)</f>
        <v>7263.5551509394618</v>
      </c>
      <c r="L9762" s="112">
        <f>VLOOKUP($B9762,WB.UNEMP.2009,'WB (WDI)'!$AZ$2,FALSE)</f>
        <v>3.3599998950958301</v>
      </c>
    </row>
    <row r="9763" spans="1:12" x14ac:dyDescent="0.25">
      <c r="A9763" s="103">
        <v>2009</v>
      </c>
      <c r="B9763" s="104" t="s">
        <v>179</v>
      </c>
      <c r="C9763" s="105" t="s">
        <v>180</v>
      </c>
      <c r="D9763" s="105" t="s">
        <v>647</v>
      </c>
      <c r="E9763" s="87">
        <f t="shared" si="383"/>
        <v>6.5327705231310844</v>
      </c>
      <c r="F9763" s="69">
        <f t="shared" si="383"/>
        <v>4.8534731478008748</v>
      </c>
      <c r="G9763" s="69">
        <f t="shared" si="383"/>
        <v>4.8605766024557591</v>
      </c>
      <c r="H9763" s="69">
        <f t="shared" si="383"/>
        <v>7.943806352214354</v>
      </c>
      <c r="I9763" s="69">
        <f t="shared" si="383"/>
        <v>7.4265778364002051</v>
      </c>
      <c r="J9763" s="70">
        <f t="shared" si="383"/>
        <v>7.5794186767842264</v>
      </c>
      <c r="K9763" s="118">
        <f>VLOOKUP(B9763,WB.GDP.2009,'WB (WDI)'!$AZ$2,FALSE)</f>
        <v>9443.8083393281977</v>
      </c>
      <c r="L9763" s="112">
        <f>VLOOKUP($B9763,WB.UNEMP.2009,'WB (WDI)'!$AZ$2,FALSE)</f>
        <v>11.689999580383301</v>
      </c>
    </row>
    <row r="9764" spans="1:12" x14ac:dyDescent="0.25">
      <c r="A9764" s="103">
        <v>2009</v>
      </c>
      <c r="B9764" s="104" t="s">
        <v>181</v>
      </c>
      <c r="C9764" s="105" t="s">
        <v>182</v>
      </c>
      <c r="D9764" s="105" t="s">
        <v>647</v>
      </c>
      <c r="E9764" s="87">
        <f t="shared" si="383"/>
        <v>6.8781739117715857</v>
      </c>
      <c r="F9764" s="69">
        <f t="shared" si="383"/>
        <v>7.8669123186611198</v>
      </c>
      <c r="G9764" s="69">
        <f t="shared" si="383"/>
        <v>3.2202814751185795</v>
      </c>
      <c r="H9764" s="69">
        <f t="shared" si="383"/>
        <v>8.6483993327138329</v>
      </c>
      <c r="I9764" s="69">
        <f t="shared" si="383"/>
        <v>7.4071361642881346</v>
      </c>
      <c r="J9764" s="70">
        <f t="shared" si="383"/>
        <v>7.2481402680762663</v>
      </c>
      <c r="K9764" s="118">
        <f>VLOOKUP(B9764,WB.GDP.2009,'WB (WDI)'!$AZ$2,FALSE)</f>
        <v>2887.38667490237</v>
      </c>
      <c r="L9764" s="112">
        <f>VLOOKUP($B9764,WB.UNEMP.2009,'WB (WDI)'!$AZ$2,FALSE)</f>
        <v>15.8999996185303</v>
      </c>
    </row>
    <row r="9765" spans="1:12" x14ac:dyDescent="0.25">
      <c r="A9765" s="103">
        <v>2009</v>
      </c>
      <c r="B9765" s="104" t="s">
        <v>183</v>
      </c>
      <c r="C9765" s="105" t="s">
        <v>184</v>
      </c>
      <c r="D9765" s="105" t="s">
        <v>647</v>
      </c>
      <c r="E9765" s="87">
        <f t="shared" si="383"/>
        <v>7.2651985590380432</v>
      </c>
      <c r="F9765" s="69">
        <f t="shared" si="383"/>
        <v>8.5348839194513406</v>
      </c>
      <c r="G9765" s="69">
        <f t="shared" si="383"/>
        <v>4.3266594077101148</v>
      </c>
      <c r="H9765" s="69">
        <f t="shared" si="383"/>
        <v>9.2359808602513809</v>
      </c>
      <c r="I9765" s="69">
        <f t="shared" si="383"/>
        <v>7.4598809852188994</v>
      </c>
      <c r="J9765" s="70">
        <f t="shared" si="383"/>
        <v>6.7685876225584787</v>
      </c>
      <c r="K9765" s="118">
        <f>VLOOKUP(B9765,WB.GDP.2009,'WB (WDI)'!$AZ$2,FALSE)</f>
        <v>4787.8666881454938</v>
      </c>
      <c r="L9765" s="112">
        <f>VLOOKUP($B9765,WB.UNEMP.2009,'WB (WDI)'!$AZ$2,FALSE)</f>
        <v>3.28999996185303</v>
      </c>
    </row>
    <row r="9766" spans="1:12" x14ac:dyDescent="0.25">
      <c r="A9766" s="103">
        <v>2009</v>
      </c>
      <c r="B9766" s="104" t="s">
        <v>185</v>
      </c>
      <c r="C9766" s="105" t="s">
        <v>186</v>
      </c>
      <c r="D9766" s="105" t="s">
        <v>647</v>
      </c>
      <c r="E9766" s="87">
        <f t="shared" ref="E9766:J9775" si="384">IF(ISNUMBER(VLOOKUP($B9766,EFW.2009,3,FALSE))=TRUE,VLOOKUP($B9766,EFW.2009,E$2,FALSE),NA())</f>
        <v>7.2020105960533556</v>
      </c>
      <c r="F9766" s="69">
        <f t="shared" si="384"/>
        <v>7.8824062486383495</v>
      </c>
      <c r="G9766" s="69">
        <f t="shared" si="384"/>
        <v>5.4284696223200593</v>
      </c>
      <c r="H9766" s="69">
        <f t="shared" si="384"/>
        <v>8.2165784756983644</v>
      </c>
      <c r="I9766" s="69">
        <f t="shared" si="384"/>
        <v>7.3776282278552729</v>
      </c>
      <c r="J9766" s="70">
        <f t="shared" si="384"/>
        <v>7.1049704057547274</v>
      </c>
      <c r="K9766" s="118">
        <f>VLOOKUP(B9766,WB.GDP.2009,'WB (WDI)'!$AZ$2,FALSE)</f>
        <v>9625.1681324637211</v>
      </c>
      <c r="L9766" s="112">
        <f>VLOOKUP($B9766,WB.UNEMP.2009,'WB (WDI)'!$AZ$2,FALSE)</f>
        <v>11.3599996566772</v>
      </c>
    </row>
    <row r="9767" spans="1:12" x14ac:dyDescent="0.25">
      <c r="A9767" s="103">
        <v>2009</v>
      </c>
      <c r="B9767" s="104" t="s">
        <v>187</v>
      </c>
      <c r="C9767" s="105" t="s">
        <v>188</v>
      </c>
      <c r="D9767" s="105" t="s">
        <v>647</v>
      </c>
      <c r="E9767" s="87" t="e">
        <f t="shared" si="384"/>
        <v>#N/A</v>
      </c>
      <c r="F9767" s="69" t="e">
        <f t="shared" si="384"/>
        <v>#N/A</v>
      </c>
      <c r="G9767" s="69" t="e">
        <f t="shared" si="384"/>
        <v>#N/A</v>
      </c>
      <c r="H9767" s="69" t="e">
        <f t="shared" si="384"/>
        <v>#N/A</v>
      </c>
      <c r="I9767" s="69" t="e">
        <f t="shared" si="384"/>
        <v>#N/A</v>
      </c>
      <c r="J9767" s="70" t="e">
        <f t="shared" si="384"/>
        <v>#N/A</v>
      </c>
      <c r="K9767" s="118" t="e">
        <f>VLOOKUP(B9767,WB.GDP.2009,'WB (WDI)'!$AZ$2,FALSE)</f>
        <v>#N/A</v>
      </c>
      <c r="L9767" s="112" t="e">
        <f>VLOOKUP($B9767,WB.UNEMP.2009,'WB (WDI)'!$AZ$2,FALSE)</f>
        <v>#N/A</v>
      </c>
    </row>
    <row r="9768" spans="1:12" x14ac:dyDescent="0.25">
      <c r="A9768" s="103">
        <v>2009</v>
      </c>
      <c r="B9768" s="104" t="s">
        <v>189</v>
      </c>
      <c r="C9768" s="105" t="s">
        <v>190</v>
      </c>
      <c r="D9768" s="105" t="s">
        <v>647</v>
      </c>
      <c r="E9768" s="87">
        <f t="shared" si="384"/>
        <v>6.6620301204963654</v>
      </c>
      <c r="F9768" s="69">
        <f t="shared" si="384"/>
        <v>6.6091543554424863</v>
      </c>
      <c r="G9768" s="69">
        <f t="shared" si="384"/>
        <v>4.9682045539111126</v>
      </c>
      <c r="H9768" s="69">
        <f t="shared" si="384"/>
        <v>7.9675834849102625</v>
      </c>
      <c r="I9768" s="69">
        <f t="shared" si="384"/>
        <v>7.0503969756653913</v>
      </c>
      <c r="J9768" s="70">
        <f t="shared" si="384"/>
        <v>6.7148112325525728</v>
      </c>
      <c r="K9768" s="118">
        <f>VLOOKUP(B9768,WB.GDP.2009,'WB (WDI)'!$AZ$2,FALSE)</f>
        <v>17225.2548436832</v>
      </c>
      <c r="L9768" s="112">
        <f>VLOOKUP($B9768,WB.UNEMP.2009,'WB (WDI)'!$AZ$2,FALSE)</f>
        <v>5.3600001335143999</v>
      </c>
    </row>
    <row r="9769" spans="1:12" x14ac:dyDescent="0.25">
      <c r="A9769" s="103">
        <v>2009</v>
      </c>
      <c r="B9769" s="104" t="s">
        <v>191</v>
      </c>
      <c r="C9769" s="105" t="s">
        <v>192</v>
      </c>
      <c r="D9769" s="105" t="s">
        <v>647</v>
      </c>
      <c r="E9769" s="87" t="e">
        <f t="shared" si="384"/>
        <v>#N/A</v>
      </c>
      <c r="F9769" s="69" t="e">
        <f t="shared" si="384"/>
        <v>#N/A</v>
      </c>
      <c r="G9769" s="69" t="e">
        <f t="shared" si="384"/>
        <v>#N/A</v>
      </c>
      <c r="H9769" s="69" t="e">
        <f t="shared" si="384"/>
        <v>#N/A</v>
      </c>
      <c r="I9769" s="69" t="e">
        <f t="shared" si="384"/>
        <v>#N/A</v>
      </c>
      <c r="J9769" s="70" t="e">
        <f t="shared" si="384"/>
        <v>#N/A</v>
      </c>
      <c r="K9769" s="118" t="e">
        <f>VLOOKUP(B9769,WB.GDP.2009,'WB (WDI)'!$AZ$2,FALSE)</f>
        <v>#N/A</v>
      </c>
      <c r="L9769" s="112" t="e">
        <f>VLOOKUP($B9769,WB.UNEMP.2009,'WB (WDI)'!$AZ$2,FALSE)</f>
        <v>#N/A</v>
      </c>
    </row>
    <row r="9770" spans="1:12" x14ac:dyDescent="0.25">
      <c r="A9770" s="103">
        <v>2009</v>
      </c>
      <c r="B9770" s="104" t="s">
        <v>193</v>
      </c>
      <c r="C9770" s="105" t="s">
        <v>194</v>
      </c>
      <c r="D9770" s="105" t="s">
        <v>647</v>
      </c>
      <c r="E9770" s="87">
        <f t="shared" si="384"/>
        <v>7.099199610996676</v>
      </c>
      <c r="F9770" s="69">
        <f t="shared" si="384"/>
        <v>7.2331890014739084</v>
      </c>
      <c r="G9770" s="69">
        <f t="shared" si="384"/>
        <v>4.2990965949407212</v>
      </c>
      <c r="H9770" s="69">
        <f t="shared" si="384"/>
        <v>8.7065002547131272</v>
      </c>
      <c r="I9770" s="69">
        <f t="shared" si="384"/>
        <v>8.1421184848044899</v>
      </c>
      <c r="J9770" s="70">
        <f t="shared" si="384"/>
        <v>7.1150937190511288</v>
      </c>
      <c r="K9770" s="118">
        <f>VLOOKUP(B9770,WB.GDP.2009,'WB (WDI)'!$AZ$2,FALSE)</f>
        <v>4477.4070605165562</v>
      </c>
      <c r="L9770" s="112">
        <f>VLOOKUP($B9770,WB.UNEMP.2009,'WB (WDI)'!$AZ$2,FALSE)</f>
        <v>8.1599998474121094</v>
      </c>
    </row>
    <row r="9771" spans="1:12" x14ac:dyDescent="0.25">
      <c r="A9771" s="103">
        <v>2009</v>
      </c>
      <c r="B9771" s="104" t="s">
        <v>195</v>
      </c>
      <c r="C9771" s="105" t="s">
        <v>196</v>
      </c>
      <c r="D9771" s="105" t="s">
        <v>647</v>
      </c>
      <c r="E9771" s="87">
        <f t="shared" si="384"/>
        <v>7.478230423883697</v>
      </c>
      <c r="F9771" s="69">
        <f t="shared" si="384"/>
        <v>7.7211318461656138</v>
      </c>
      <c r="G9771" s="69">
        <f t="shared" si="384"/>
        <v>5.1819376089796121</v>
      </c>
      <c r="H9771" s="69">
        <f t="shared" si="384"/>
        <v>9.0877791885378567</v>
      </c>
      <c r="I9771" s="69">
        <f t="shared" si="384"/>
        <v>8.4682157825525657</v>
      </c>
      <c r="J9771" s="70">
        <f t="shared" si="384"/>
        <v>6.9320876931828392</v>
      </c>
      <c r="K9771" s="118">
        <f>VLOOKUP(B9771,WB.GDP.2009,'WB (WDI)'!$AZ$2,FALSE)</f>
        <v>20529.471020657278</v>
      </c>
      <c r="L9771" s="112">
        <f>VLOOKUP($B9771,WB.UNEMP.2009,'WB (WDI)'!$AZ$2,FALSE)</f>
        <v>3.6800000667571999</v>
      </c>
    </row>
    <row r="9772" spans="1:12" x14ac:dyDescent="0.25">
      <c r="A9772" s="103">
        <v>2009</v>
      </c>
      <c r="B9772" s="104" t="s">
        <v>197</v>
      </c>
      <c r="C9772" s="105" t="s">
        <v>198</v>
      </c>
      <c r="D9772" s="105" t="s">
        <v>647</v>
      </c>
      <c r="E9772" s="87">
        <f t="shared" si="384"/>
        <v>7.0395323405404628</v>
      </c>
      <c r="F9772" s="69">
        <f t="shared" si="384"/>
        <v>8.9258561053567149</v>
      </c>
      <c r="G9772" s="69">
        <f t="shared" si="384"/>
        <v>4.1615393359439743</v>
      </c>
      <c r="H9772" s="69">
        <f t="shared" si="384"/>
        <v>8.7002067117915765</v>
      </c>
      <c r="I9772" s="69">
        <f t="shared" si="384"/>
        <v>7.26182209829381</v>
      </c>
      <c r="J9772" s="70">
        <f t="shared" si="384"/>
        <v>6.1482374513162386</v>
      </c>
      <c r="K9772" s="118">
        <f>VLOOKUP(B9772,WB.GDP.2009,'WB (WDI)'!$AZ$2,FALSE)</f>
        <v>9489.6126837703468</v>
      </c>
      <c r="L9772" s="112">
        <f>VLOOKUP($B9772,WB.UNEMP.2009,'WB (WDI)'!$AZ$2,FALSE)</f>
        <v>5.46000003814697</v>
      </c>
    </row>
    <row r="9773" spans="1:12" x14ac:dyDescent="0.25">
      <c r="A9773" s="103">
        <v>2009</v>
      </c>
      <c r="B9773" s="104" t="s">
        <v>199</v>
      </c>
      <c r="C9773" s="105" t="s">
        <v>200</v>
      </c>
      <c r="D9773" s="105" t="s">
        <v>647</v>
      </c>
      <c r="E9773" s="87">
        <f t="shared" si="384"/>
        <v>7.7022245322036609</v>
      </c>
      <c r="F9773" s="69">
        <f t="shared" si="384"/>
        <v>7.812247704850714</v>
      </c>
      <c r="G9773" s="69">
        <f t="shared" si="384"/>
        <v>5.4520631451383421</v>
      </c>
      <c r="H9773" s="69">
        <f t="shared" si="384"/>
        <v>9.233850345799878</v>
      </c>
      <c r="I9773" s="69">
        <f t="shared" si="384"/>
        <v>8.7745872610535187</v>
      </c>
      <c r="J9773" s="70">
        <f t="shared" si="384"/>
        <v>7.2383742041758525</v>
      </c>
      <c r="K9773" s="118">
        <f>VLOOKUP(B9773,WB.GDP.2009,'WB (WDI)'!$AZ$2,FALSE)</f>
        <v>9368.0480656156924</v>
      </c>
      <c r="L9773" s="112">
        <f>VLOOKUP($B9773,WB.UNEMP.2009,'WB (WDI)'!$AZ$2,FALSE)</f>
        <v>3.7300000190734899</v>
      </c>
    </row>
    <row r="9774" spans="1:12" x14ac:dyDescent="0.25">
      <c r="A9774" s="103">
        <v>2009</v>
      </c>
      <c r="B9774" s="104" t="s">
        <v>201</v>
      </c>
      <c r="C9774" s="105" t="s">
        <v>202</v>
      </c>
      <c r="D9774" s="105" t="s">
        <v>647</v>
      </c>
      <c r="E9774" s="87" t="e">
        <f t="shared" si="384"/>
        <v>#N/A</v>
      </c>
      <c r="F9774" s="69" t="e">
        <f t="shared" si="384"/>
        <v>#N/A</v>
      </c>
      <c r="G9774" s="69" t="e">
        <f t="shared" si="384"/>
        <v>#N/A</v>
      </c>
      <c r="H9774" s="69" t="e">
        <f t="shared" si="384"/>
        <v>#N/A</v>
      </c>
      <c r="I9774" s="69" t="e">
        <f t="shared" si="384"/>
        <v>#N/A</v>
      </c>
      <c r="J9774" s="70" t="e">
        <f t="shared" si="384"/>
        <v>#N/A</v>
      </c>
      <c r="K9774" s="118">
        <f>VLOOKUP(B9774,WB.GDP.2009,'WB (WDI)'!$AZ$2,FALSE)</f>
        <v>32930.36156016407</v>
      </c>
      <c r="L9774" s="112">
        <f>VLOOKUP($B9774,WB.UNEMP.2009,'WB (WDI)'!$AZ$2,FALSE)</f>
        <v>15</v>
      </c>
    </row>
    <row r="9775" spans="1:12" x14ac:dyDescent="0.25">
      <c r="A9775" s="103">
        <v>2009</v>
      </c>
      <c r="B9775" s="104" t="s">
        <v>203</v>
      </c>
      <c r="C9775" s="105" t="s">
        <v>204</v>
      </c>
      <c r="D9775" s="105" t="s">
        <v>647</v>
      </c>
      <c r="E9775" s="87" t="e">
        <f t="shared" si="384"/>
        <v>#N/A</v>
      </c>
      <c r="F9775" s="69" t="e">
        <f t="shared" si="384"/>
        <v>#N/A</v>
      </c>
      <c r="G9775" s="69" t="e">
        <f t="shared" si="384"/>
        <v>#N/A</v>
      </c>
      <c r="H9775" s="69" t="e">
        <f t="shared" si="384"/>
        <v>#N/A</v>
      </c>
      <c r="I9775" s="69" t="e">
        <f t="shared" si="384"/>
        <v>#N/A</v>
      </c>
      <c r="J9775" s="70" t="e">
        <f t="shared" si="384"/>
        <v>#N/A</v>
      </c>
      <c r="K9775" s="118" t="e">
        <f>VLOOKUP(B9775,WB.GDP.2009,'WB (WDI)'!$AZ$2,FALSE)</f>
        <v>#N/A</v>
      </c>
      <c r="L9775" s="112" t="e">
        <f>VLOOKUP($B9775,WB.UNEMP.2009,'WB (WDI)'!$AZ$2,FALSE)</f>
        <v>#N/A</v>
      </c>
    </row>
    <row r="9776" spans="1:12" x14ac:dyDescent="0.25">
      <c r="A9776" s="103">
        <v>2009</v>
      </c>
      <c r="B9776" s="104" t="s">
        <v>205</v>
      </c>
      <c r="C9776" s="105" t="s">
        <v>206</v>
      </c>
      <c r="D9776" s="105" t="s">
        <v>647</v>
      </c>
      <c r="E9776" s="87" t="e">
        <f t="shared" ref="E9776:J9785" si="385">IF(ISNUMBER(VLOOKUP($B9776,EFW.2009,3,FALSE))=TRUE,VLOOKUP($B9776,EFW.2009,E$2,FALSE),NA())</f>
        <v>#N/A</v>
      </c>
      <c r="F9776" s="69" t="e">
        <f t="shared" si="385"/>
        <v>#N/A</v>
      </c>
      <c r="G9776" s="69" t="e">
        <f t="shared" si="385"/>
        <v>#N/A</v>
      </c>
      <c r="H9776" s="69" t="e">
        <f t="shared" si="385"/>
        <v>#N/A</v>
      </c>
      <c r="I9776" s="69" t="e">
        <f t="shared" si="385"/>
        <v>#N/A</v>
      </c>
      <c r="J9776" s="70" t="e">
        <f t="shared" si="385"/>
        <v>#N/A</v>
      </c>
      <c r="K9776" s="118">
        <f>VLOOKUP(B9776,WB.GDP.2009,'WB (WDI)'!$AZ$2,FALSE)</f>
        <v>24057.822765921926</v>
      </c>
      <c r="L9776" s="112" t="e">
        <f>VLOOKUP($B9776,WB.UNEMP.2009,'WB (WDI)'!$AZ$2,FALSE)</f>
        <v>#N/A</v>
      </c>
    </row>
    <row r="9777" spans="1:12" x14ac:dyDescent="0.25">
      <c r="A9777" s="103">
        <v>2009</v>
      </c>
      <c r="B9777" s="104" t="s">
        <v>207</v>
      </c>
      <c r="C9777" s="105" t="s">
        <v>208</v>
      </c>
      <c r="D9777" s="105" t="s">
        <v>647</v>
      </c>
      <c r="E9777" s="87" t="e">
        <f t="shared" si="385"/>
        <v>#N/A</v>
      </c>
      <c r="F9777" s="69" t="e">
        <f t="shared" si="385"/>
        <v>#N/A</v>
      </c>
      <c r="G9777" s="69" t="e">
        <f t="shared" si="385"/>
        <v>#N/A</v>
      </c>
      <c r="H9777" s="69" t="e">
        <f t="shared" si="385"/>
        <v>#N/A</v>
      </c>
      <c r="I9777" s="69" t="e">
        <f t="shared" si="385"/>
        <v>#N/A</v>
      </c>
      <c r="J9777" s="70" t="e">
        <f t="shared" si="385"/>
        <v>#N/A</v>
      </c>
      <c r="K9777" s="118">
        <f>VLOOKUP(B9777,WB.GDP.2009,'WB (WDI)'!$AZ$2,FALSE)</f>
        <v>14037.554311197115</v>
      </c>
      <c r="L9777" s="112">
        <f>VLOOKUP($B9777,WB.UNEMP.2009,'WB (WDI)'!$AZ$2,FALSE)</f>
        <v>15.3699998855591</v>
      </c>
    </row>
    <row r="9778" spans="1:12" x14ac:dyDescent="0.25">
      <c r="A9778" s="103">
        <v>2009</v>
      </c>
      <c r="B9778" s="104" t="s">
        <v>209</v>
      </c>
      <c r="C9778" s="105" t="s">
        <v>210</v>
      </c>
      <c r="D9778" s="105" t="s">
        <v>647</v>
      </c>
      <c r="E9778" s="87" t="e">
        <f t="shared" si="385"/>
        <v>#N/A</v>
      </c>
      <c r="F9778" s="69" t="e">
        <f t="shared" si="385"/>
        <v>#N/A</v>
      </c>
      <c r="G9778" s="69" t="e">
        <f t="shared" si="385"/>
        <v>#N/A</v>
      </c>
      <c r="H9778" s="69" t="e">
        <f t="shared" si="385"/>
        <v>#N/A</v>
      </c>
      <c r="I9778" s="69" t="e">
        <f t="shared" si="385"/>
        <v>#N/A</v>
      </c>
      <c r="J9778" s="70" t="e">
        <f t="shared" si="385"/>
        <v>#N/A</v>
      </c>
      <c r="K9778" s="118" t="e">
        <f>VLOOKUP(B9778,WB.GDP.2009,'WB (WDI)'!$AZ$2,FALSE)</f>
        <v>#N/A</v>
      </c>
      <c r="L9778" s="112" t="e">
        <f>VLOOKUP($B9778,WB.UNEMP.2009,'WB (WDI)'!$AZ$2,FALSE)</f>
        <v>#N/A</v>
      </c>
    </row>
    <row r="9779" spans="1:12" x14ac:dyDescent="0.25">
      <c r="A9779" s="103">
        <v>2009</v>
      </c>
      <c r="B9779" s="104" t="s">
        <v>211</v>
      </c>
      <c r="C9779" s="105" t="s">
        <v>212</v>
      </c>
      <c r="D9779" s="105" t="s">
        <v>647</v>
      </c>
      <c r="E9779" s="87" t="e">
        <f t="shared" si="385"/>
        <v>#N/A</v>
      </c>
      <c r="F9779" s="69" t="e">
        <f t="shared" si="385"/>
        <v>#N/A</v>
      </c>
      <c r="G9779" s="69" t="e">
        <f t="shared" si="385"/>
        <v>#N/A</v>
      </c>
      <c r="H9779" s="69" t="e">
        <f t="shared" si="385"/>
        <v>#N/A</v>
      </c>
      <c r="I9779" s="69" t="e">
        <f t="shared" si="385"/>
        <v>#N/A</v>
      </c>
      <c r="J9779" s="70" t="e">
        <f t="shared" si="385"/>
        <v>#N/A</v>
      </c>
      <c r="K9779" s="118">
        <f>VLOOKUP(B9779,WB.GDP.2009,'WB (WDI)'!$AZ$2,FALSE)</f>
        <v>11841.716902117816</v>
      </c>
      <c r="L9779" s="112">
        <f>VLOOKUP($B9779,WB.UNEMP.2009,'WB (WDI)'!$AZ$2,FALSE)</f>
        <v>19.25</v>
      </c>
    </row>
    <row r="9780" spans="1:12" x14ac:dyDescent="0.25">
      <c r="A9780" s="103">
        <v>2009</v>
      </c>
      <c r="B9780" s="104" t="s">
        <v>213</v>
      </c>
      <c r="C9780" s="105" t="s">
        <v>214</v>
      </c>
      <c r="D9780" s="105" t="s">
        <v>647</v>
      </c>
      <c r="E9780" s="87" t="e">
        <f t="shared" si="385"/>
        <v>#N/A</v>
      </c>
      <c r="F9780" s="69" t="e">
        <f t="shared" si="385"/>
        <v>#N/A</v>
      </c>
      <c r="G9780" s="69" t="e">
        <f t="shared" si="385"/>
        <v>#N/A</v>
      </c>
      <c r="H9780" s="69" t="e">
        <f t="shared" si="385"/>
        <v>#N/A</v>
      </c>
      <c r="I9780" s="69" t="e">
        <f t="shared" si="385"/>
        <v>#N/A</v>
      </c>
      <c r="J9780" s="70" t="e">
        <f t="shared" si="385"/>
        <v>#N/A</v>
      </c>
      <c r="K9780" s="118">
        <f>VLOOKUP(B9780,WB.GDP.2009,'WB (WDI)'!$AZ$2,FALSE)</f>
        <v>41969.403740440917</v>
      </c>
      <c r="L9780" s="112" t="e">
        <f>VLOOKUP($B9780,WB.UNEMP.2009,'WB (WDI)'!$AZ$2,FALSE)</f>
        <v>#N/A</v>
      </c>
    </row>
    <row r="9781" spans="1:12" x14ac:dyDescent="0.25">
      <c r="A9781" s="103">
        <v>2009</v>
      </c>
      <c r="B9781" s="104" t="s">
        <v>215</v>
      </c>
      <c r="C9781" s="105" t="s">
        <v>651</v>
      </c>
      <c r="D9781" s="105" t="s">
        <v>647</v>
      </c>
      <c r="E9781" s="87" t="e">
        <f t="shared" si="385"/>
        <v>#N/A</v>
      </c>
      <c r="F9781" s="69" t="e">
        <f t="shared" si="385"/>
        <v>#N/A</v>
      </c>
      <c r="G9781" s="69" t="e">
        <f t="shared" si="385"/>
        <v>#N/A</v>
      </c>
      <c r="H9781" s="69" t="e">
        <f t="shared" si="385"/>
        <v>#N/A</v>
      </c>
      <c r="I9781" s="69" t="e">
        <f t="shared" si="385"/>
        <v>#N/A</v>
      </c>
      <c r="J9781" s="70" t="e">
        <f t="shared" si="385"/>
        <v>#N/A</v>
      </c>
      <c r="K9781" s="118" t="e">
        <f>VLOOKUP(B9781,WB.GDP.2009,'WB (WDI)'!$AZ$2,FALSE)</f>
        <v>#N/A</v>
      </c>
      <c r="L9781" s="112" t="e">
        <f>VLOOKUP($B9781,WB.UNEMP.2009,'WB (WDI)'!$AZ$2,FALSE)</f>
        <v>#N/A</v>
      </c>
    </row>
    <row r="9782" spans="1:12" x14ac:dyDescent="0.25">
      <c r="A9782" s="103">
        <v>2009</v>
      </c>
      <c r="B9782" s="104" t="s">
        <v>216</v>
      </c>
      <c r="C9782" s="105" t="s">
        <v>217</v>
      </c>
      <c r="D9782" s="105" t="s">
        <v>647</v>
      </c>
      <c r="E9782" s="87" t="e">
        <f t="shared" si="385"/>
        <v>#N/A</v>
      </c>
      <c r="F9782" s="69" t="e">
        <f t="shared" si="385"/>
        <v>#N/A</v>
      </c>
      <c r="G9782" s="69" t="e">
        <f t="shared" si="385"/>
        <v>#N/A</v>
      </c>
      <c r="H9782" s="69" t="e">
        <f t="shared" si="385"/>
        <v>#N/A</v>
      </c>
      <c r="I9782" s="69" t="e">
        <f t="shared" si="385"/>
        <v>#N/A</v>
      </c>
      <c r="J9782" s="70" t="e">
        <f t="shared" si="385"/>
        <v>#N/A</v>
      </c>
      <c r="K9782" s="118">
        <f>VLOOKUP(B9782,WB.GDP.2009,'WB (WDI)'!$AZ$2,FALSE)</f>
        <v>16305.860036943768</v>
      </c>
      <c r="L9782" s="112">
        <f>VLOOKUP($B9782,WB.UNEMP.2009,'WB (WDI)'!$AZ$2,FALSE)</f>
        <v>8.7200002670288104</v>
      </c>
    </row>
    <row r="9783" spans="1:12" x14ac:dyDescent="0.25">
      <c r="A9783" s="103">
        <v>2009</v>
      </c>
      <c r="B9783" s="104" t="s">
        <v>218</v>
      </c>
      <c r="C9783" s="105" t="s">
        <v>219</v>
      </c>
      <c r="D9783" s="105" t="s">
        <v>647</v>
      </c>
      <c r="E9783" s="87">
        <f t="shared" si="385"/>
        <v>7.0278408117436131</v>
      </c>
      <c r="F9783" s="69">
        <f t="shared" si="385"/>
        <v>6.4379516324716759</v>
      </c>
      <c r="G9783" s="69">
        <f t="shared" si="385"/>
        <v>5.181693475725476</v>
      </c>
      <c r="H9783" s="69">
        <f t="shared" si="385"/>
        <v>8.064389549150734</v>
      </c>
      <c r="I9783" s="69">
        <f t="shared" si="385"/>
        <v>7.9986293385768263</v>
      </c>
      <c r="J9783" s="70">
        <f t="shared" si="385"/>
        <v>7.4565400627933487</v>
      </c>
      <c r="K9783" s="118">
        <f>VLOOKUP(B9783,WB.GDP.2009,'WB (WDI)'!$AZ$2,FALSE)</f>
        <v>28133.912598908017</v>
      </c>
      <c r="L9783" s="112">
        <f>VLOOKUP($B9783,WB.UNEMP.2009,'WB (WDI)'!$AZ$2,FALSE)</f>
        <v>4.0300002098083496</v>
      </c>
    </row>
    <row r="9784" spans="1:12" x14ac:dyDescent="0.25">
      <c r="A9784" s="103">
        <v>2009</v>
      </c>
      <c r="B9784" s="104" t="s">
        <v>220</v>
      </c>
      <c r="C9784" s="105" t="s">
        <v>221</v>
      </c>
      <c r="D9784" s="105" t="s">
        <v>647</v>
      </c>
      <c r="E9784" s="87" t="e">
        <f t="shared" si="385"/>
        <v>#N/A</v>
      </c>
      <c r="F9784" s="69" t="e">
        <f t="shared" si="385"/>
        <v>#N/A</v>
      </c>
      <c r="G9784" s="69" t="e">
        <f t="shared" si="385"/>
        <v>#N/A</v>
      </c>
      <c r="H9784" s="69" t="e">
        <f t="shared" si="385"/>
        <v>#N/A</v>
      </c>
      <c r="I9784" s="69" t="e">
        <f t="shared" si="385"/>
        <v>#N/A</v>
      </c>
      <c r="J9784" s="70" t="e">
        <f t="shared" si="385"/>
        <v>#N/A</v>
      </c>
      <c r="K9784" s="118" t="e">
        <f>VLOOKUP(B9784,WB.GDP.2009,'WB (WDI)'!$AZ$2,FALSE)</f>
        <v>#N/A</v>
      </c>
      <c r="L9784" s="112" t="e">
        <f>VLOOKUP($B9784,WB.UNEMP.2009,'WB (WDI)'!$AZ$2,FALSE)</f>
        <v>#N/A</v>
      </c>
    </row>
    <row r="9785" spans="1:12" x14ac:dyDescent="0.25">
      <c r="A9785" s="103">
        <v>2009</v>
      </c>
      <c r="B9785" s="104" t="s">
        <v>222</v>
      </c>
      <c r="C9785" s="105" t="s">
        <v>223</v>
      </c>
      <c r="D9785" s="105" t="s">
        <v>647</v>
      </c>
      <c r="E9785" s="87" t="e">
        <f t="shared" si="385"/>
        <v>#N/A</v>
      </c>
      <c r="F9785" s="69" t="e">
        <f t="shared" si="385"/>
        <v>#N/A</v>
      </c>
      <c r="G9785" s="69" t="e">
        <f t="shared" si="385"/>
        <v>#N/A</v>
      </c>
      <c r="H9785" s="69" t="e">
        <f t="shared" si="385"/>
        <v>#N/A</v>
      </c>
      <c r="I9785" s="69" t="e">
        <f t="shared" si="385"/>
        <v>#N/A</v>
      </c>
      <c r="J9785" s="70" t="e">
        <f t="shared" si="385"/>
        <v>#N/A</v>
      </c>
      <c r="K9785" s="118" t="e">
        <f>VLOOKUP(B9785,WB.GDP.2009,'WB (WDI)'!$AZ$2,FALSE)</f>
        <v>#N/A</v>
      </c>
      <c r="L9785" s="112">
        <f>VLOOKUP($B9785,WB.UNEMP.2009,'WB (WDI)'!$AZ$2,FALSE)</f>
        <v>7.21000003814697</v>
      </c>
    </row>
    <row r="9786" spans="1:12" x14ac:dyDescent="0.25">
      <c r="A9786" s="103">
        <v>2009</v>
      </c>
      <c r="B9786" s="104" t="s">
        <v>224</v>
      </c>
      <c r="C9786" s="105" t="s">
        <v>225</v>
      </c>
      <c r="D9786" s="105" t="s">
        <v>647</v>
      </c>
      <c r="E9786" s="87">
        <f t="shared" ref="E9786:J9795" si="386">IF(ISNUMBER(VLOOKUP($B9786,EFW.2009,3,FALSE))=TRUE,VLOOKUP($B9786,EFW.2009,E$2,FALSE),NA())</f>
        <v>7.2337996013822679</v>
      </c>
      <c r="F9786" s="69">
        <f t="shared" si="386"/>
        <v>6.7620159229399563</v>
      </c>
      <c r="G9786" s="69">
        <f t="shared" si="386"/>
        <v>5.8293236335511569</v>
      </c>
      <c r="H9786" s="69">
        <f t="shared" si="386"/>
        <v>8.8349764293754411</v>
      </c>
      <c r="I9786" s="69">
        <f t="shared" si="386"/>
        <v>8.2393447241802296</v>
      </c>
      <c r="J9786" s="70">
        <f t="shared" si="386"/>
        <v>6.5033372968645518</v>
      </c>
      <c r="K9786" s="118">
        <f>VLOOKUP(B9786,WB.GDP.2009,'WB (WDI)'!$AZ$2,FALSE)</f>
        <v>16477.823859559845</v>
      </c>
      <c r="L9786" s="112">
        <f>VLOOKUP($B9786,WB.UNEMP.2009,'WB (WDI)'!$AZ$2,FALSE)</f>
        <v>7.7399997711181596</v>
      </c>
    </row>
    <row r="9787" spans="1:12" x14ac:dyDescent="0.25">
      <c r="A9787" s="103">
        <v>2009</v>
      </c>
      <c r="B9787" s="104" t="s">
        <v>226</v>
      </c>
      <c r="C9787" s="105" t="s">
        <v>227</v>
      </c>
      <c r="D9787" s="105" t="s">
        <v>647</v>
      </c>
      <c r="E9787" s="87">
        <f t="shared" si="386"/>
        <v>4.2205021933826226</v>
      </c>
      <c r="F9787" s="69">
        <f t="shared" si="386"/>
        <v>4.6789281148127486</v>
      </c>
      <c r="G9787" s="69">
        <f t="shared" si="386"/>
        <v>3.2446810131548238</v>
      </c>
      <c r="H9787" s="69">
        <f t="shared" si="386"/>
        <v>4.2603747276502695</v>
      </c>
      <c r="I9787" s="69">
        <f t="shared" si="386"/>
        <v>3.2744340882548566</v>
      </c>
      <c r="J9787" s="70">
        <f t="shared" si="386"/>
        <v>5.644093023040412</v>
      </c>
      <c r="K9787" s="118" t="e">
        <f>VLOOKUP(B9787,WB.GDP.2009,'WB (WDI)'!$AZ$2,FALSE)</f>
        <v>#N/A</v>
      </c>
      <c r="L9787" s="112">
        <f>VLOOKUP($B9787,WB.UNEMP.2009,'WB (WDI)'!$AZ$2,FALSE)</f>
        <v>6.0999999046325701</v>
      </c>
    </row>
    <row r="9788" spans="1:12" x14ac:dyDescent="0.25">
      <c r="A9788" s="103">
        <v>2009</v>
      </c>
      <c r="B9788" s="104" t="s">
        <v>228</v>
      </c>
      <c r="C9788" s="105" t="s">
        <v>229</v>
      </c>
      <c r="D9788" s="105" t="s">
        <v>616</v>
      </c>
      <c r="E9788" s="87" t="e">
        <f t="shared" si="386"/>
        <v>#N/A</v>
      </c>
      <c r="F9788" s="69" t="e">
        <f t="shared" si="386"/>
        <v>#N/A</v>
      </c>
      <c r="G9788" s="69" t="e">
        <f t="shared" si="386"/>
        <v>#N/A</v>
      </c>
      <c r="H9788" s="69" t="e">
        <f t="shared" si="386"/>
        <v>#N/A</v>
      </c>
      <c r="I9788" s="69" t="e">
        <f t="shared" si="386"/>
        <v>#N/A</v>
      </c>
      <c r="J9788" s="70" t="e">
        <f t="shared" si="386"/>
        <v>#N/A</v>
      </c>
      <c r="K9788" s="118">
        <f>VLOOKUP(B9788,WB.GDP.2009,'WB (WDI)'!$AZ$2,FALSE)</f>
        <v>89961.982744367066</v>
      </c>
      <c r="L9788" s="112" t="e">
        <f>VLOOKUP($B9788,WB.UNEMP.2009,'WB (WDI)'!$AZ$2,FALSE)</f>
        <v>#N/A</v>
      </c>
    </row>
    <row r="9789" spans="1:12" x14ac:dyDescent="0.25">
      <c r="A9789" s="103">
        <v>2009</v>
      </c>
      <c r="B9789" s="104" t="s">
        <v>230</v>
      </c>
      <c r="C9789" s="105" t="s">
        <v>231</v>
      </c>
      <c r="D9789" s="105" t="s">
        <v>616</v>
      </c>
      <c r="E9789" s="87">
        <f t="shared" si="386"/>
        <v>8.1825492856560391</v>
      </c>
      <c r="F9789" s="69">
        <f t="shared" si="386"/>
        <v>6.537742415899662</v>
      </c>
      <c r="G9789" s="69">
        <f t="shared" si="386"/>
        <v>7.9984504836257138</v>
      </c>
      <c r="H9789" s="69">
        <f t="shared" si="386"/>
        <v>9.5503272257997018</v>
      </c>
      <c r="I9789" s="69">
        <f t="shared" si="386"/>
        <v>8.0842636767724159</v>
      </c>
      <c r="J9789" s="70">
        <f t="shared" si="386"/>
        <v>8.7419626261827066</v>
      </c>
      <c r="K9789" s="118">
        <f>VLOOKUP(B9789,WB.GDP.2009,'WB (WDI)'!$AZ$2,FALSE)</f>
        <v>44103.038686652733</v>
      </c>
      <c r="L9789" s="112">
        <f>VLOOKUP($B9789,WB.UNEMP.2009,'WB (WDI)'!$AZ$2,FALSE)</f>
        <v>8.3400001525878906</v>
      </c>
    </row>
    <row r="9790" spans="1:12" x14ac:dyDescent="0.25">
      <c r="A9790" s="103">
        <v>2009</v>
      </c>
      <c r="B9790" s="104" t="s">
        <v>232</v>
      </c>
      <c r="C9790" s="105" t="s">
        <v>233</v>
      </c>
      <c r="D9790" s="105" t="s">
        <v>616</v>
      </c>
      <c r="E9790" s="87" t="e">
        <f t="shared" si="386"/>
        <v>#N/A</v>
      </c>
      <c r="F9790" s="69" t="e">
        <f t="shared" si="386"/>
        <v>#N/A</v>
      </c>
      <c r="G9790" s="69" t="e">
        <f t="shared" si="386"/>
        <v>#N/A</v>
      </c>
      <c r="H9790" s="69" t="e">
        <f t="shared" si="386"/>
        <v>#N/A</v>
      </c>
      <c r="I9790" s="69" t="e">
        <f t="shared" si="386"/>
        <v>#N/A</v>
      </c>
      <c r="J9790" s="70" t="e">
        <f t="shared" si="386"/>
        <v>#N/A</v>
      </c>
      <c r="K9790" s="118" t="e">
        <f>VLOOKUP(B9790,WB.GDP.2009,'WB (WDI)'!$AZ$2,FALSE)</f>
        <v>#N/A</v>
      </c>
      <c r="L9790" s="112" t="e">
        <f>VLOOKUP($B9790,WB.UNEMP.2009,'WB (WDI)'!$AZ$2,FALSE)</f>
        <v>#N/A</v>
      </c>
    </row>
    <row r="9791" spans="1:12" x14ac:dyDescent="0.25">
      <c r="A9791" s="103">
        <v>2009</v>
      </c>
      <c r="B9791" s="104" t="s">
        <v>234</v>
      </c>
      <c r="C9791" s="105" t="s">
        <v>235</v>
      </c>
      <c r="D9791" s="105" t="s">
        <v>616</v>
      </c>
      <c r="E9791" s="87" t="e">
        <f t="shared" si="386"/>
        <v>#N/A</v>
      </c>
      <c r="F9791" s="69" t="e">
        <f t="shared" si="386"/>
        <v>#N/A</v>
      </c>
      <c r="G9791" s="69" t="e">
        <f t="shared" si="386"/>
        <v>#N/A</v>
      </c>
      <c r="H9791" s="69" t="e">
        <f t="shared" si="386"/>
        <v>#N/A</v>
      </c>
      <c r="I9791" s="69" t="e">
        <f t="shared" si="386"/>
        <v>#N/A</v>
      </c>
      <c r="J9791" s="70" t="e">
        <f t="shared" si="386"/>
        <v>#N/A</v>
      </c>
      <c r="K9791" s="118" t="e">
        <f>VLOOKUP(B9791,WB.GDP.2009,'WB (WDI)'!$AZ$2,FALSE)</f>
        <v>#N/A</v>
      </c>
      <c r="L9791" s="112" t="e">
        <f>VLOOKUP($B9791,WB.UNEMP.2009,'WB (WDI)'!$AZ$2,FALSE)</f>
        <v>#N/A</v>
      </c>
    </row>
    <row r="9792" spans="1:12" x14ac:dyDescent="0.25">
      <c r="A9792" s="103">
        <v>2009</v>
      </c>
      <c r="B9792" s="104" t="s">
        <v>236</v>
      </c>
      <c r="C9792" s="105" t="s">
        <v>237</v>
      </c>
      <c r="D9792" s="105" t="s">
        <v>616</v>
      </c>
      <c r="E9792" s="87">
        <f t="shared" si="386"/>
        <v>8.0297117150673483</v>
      </c>
      <c r="F9792" s="69">
        <f t="shared" si="386"/>
        <v>6.8308905033829292</v>
      </c>
      <c r="G9792" s="69">
        <f t="shared" si="386"/>
        <v>7.3954117260910426</v>
      </c>
      <c r="H9792" s="69">
        <f t="shared" si="386"/>
        <v>9.6047512775404833</v>
      </c>
      <c r="I9792" s="69">
        <f t="shared" si="386"/>
        <v>8.03022441598252</v>
      </c>
      <c r="J9792" s="70">
        <f t="shared" si="386"/>
        <v>8.2872806523397688</v>
      </c>
      <c r="K9792" s="118">
        <f>VLOOKUP(B9792,WB.GDP.2009,'WB (WDI)'!$AZ$2,FALSE)</f>
        <v>53440.911537675231</v>
      </c>
      <c r="L9792" s="112">
        <f>VLOOKUP($B9792,WB.UNEMP.2009,'WB (WDI)'!$AZ$2,FALSE)</f>
        <v>9.25</v>
      </c>
    </row>
    <row r="9793" spans="1:12" x14ac:dyDescent="0.25">
      <c r="A9793" s="103">
        <v>2009</v>
      </c>
      <c r="B9793" s="104" t="s">
        <v>238</v>
      </c>
      <c r="C9793" s="105" t="s">
        <v>239</v>
      </c>
      <c r="D9793" s="105" t="s">
        <v>240</v>
      </c>
      <c r="E9793" s="87">
        <f t="shared" si="386"/>
        <v>6.8718233573847582</v>
      </c>
      <c r="F9793" s="69">
        <f t="shared" si="386"/>
        <v>7.4147344606359864</v>
      </c>
      <c r="G9793" s="69">
        <f t="shared" si="386"/>
        <v>5.3853871678358338</v>
      </c>
      <c r="H9793" s="69">
        <f t="shared" si="386"/>
        <v>8.291839230728284</v>
      </c>
      <c r="I9793" s="69">
        <f t="shared" si="386"/>
        <v>5.4707844055899608</v>
      </c>
      <c r="J9793" s="70">
        <f t="shared" si="386"/>
        <v>7.7963715221337262</v>
      </c>
      <c r="K9793" s="118">
        <f>VLOOKUP(B9793,WB.GDP.2009,'WB (WDI)'!$AZ$2,FALSE)</f>
        <v>19614.735320527849</v>
      </c>
      <c r="L9793" s="112">
        <f>VLOOKUP($B9793,WB.UNEMP.2009,'WB (WDI)'!$AZ$2,FALSE)</f>
        <v>6.5500001907348597</v>
      </c>
    </row>
    <row r="9794" spans="1:12" x14ac:dyDescent="0.25">
      <c r="A9794" s="103">
        <v>2009</v>
      </c>
      <c r="B9794" s="104" t="s">
        <v>241</v>
      </c>
      <c r="C9794" s="105" t="s">
        <v>242</v>
      </c>
      <c r="D9794" s="105" t="s">
        <v>240</v>
      </c>
      <c r="E9794" s="87">
        <f t="shared" si="386"/>
        <v>6.9149471686884967</v>
      </c>
      <c r="F9794" s="69">
        <f t="shared" si="386"/>
        <v>7.4704871348543751</v>
      </c>
      <c r="G9794" s="69">
        <f t="shared" si="386"/>
        <v>4.6432185379065833</v>
      </c>
      <c r="H9794" s="69">
        <f t="shared" si="386"/>
        <v>8.344078759985333</v>
      </c>
      <c r="I9794" s="69">
        <f t="shared" si="386"/>
        <v>6.7269497867501142</v>
      </c>
      <c r="J9794" s="70">
        <f t="shared" si="386"/>
        <v>7.3900016239460733</v>
      </c>
      <c r="K9794" s="118">
        <f>VLOOKUP(B9794,WB.GDP.2009,'WB (WDI)'!$AZ$2,FALSE)</f>
        <v>4210.6263470708936</v>
      </c>
      <c r="L9794" s="112">
        <f>VLOOKUP($B9794,WB.UNEMP.2009,'WB (WDI)'!$AZ$2,FALSE)</f>
        <v>8.4099998474121094</v>
      </c>
    </row>
    <row r="9795" spans="1:12" x14ac:dyDescent="0.25">
      <c r="A9795" s="103">
        <v>2009</v>
      </c>
      <c r="B9795" s="104" t="s">
        <v>243</v>
      </c>
      <c r="C9795" s="105" t="s">
        <v>244</v>
      </c>
      <c r="D9795" s="105" t="s">
        <v>240</v>
      </c>
      <c r="E9795" s="87" t="e">
        <f t="shared" si="386"/>
        <v>#N/A</v>
      </c>
      <c r="F9795" s="69" t="e">
        <f t="shared" si="386"/>
        <v>#N/A</v>
      </c>
      <c r="G9795" s="69" t="e">
        <f t="shared" si="386"/>
        <v>#N/A</v>
      </c>
      <c r="H9795" s="69" t="e">
        <f t="shared" si="386"/>
        <v>#N/A</v>
      </c>
      <c r="I9795" s="69" t="e">
        <f t="shared" si="386"/>
        <v>#N/A</v>
      </c>
      <c r="J9795" s="70" t="e">
        <f t="shared" si="386"/>
        <v>#N/A</v>
      </c>
      <c r="K9795" s="118">
        <f>VLOOKUP(B9795,WB.GDP.2009,'WB (WDI)'!$AZ$2,FALSE)</f>
        <v>2168.1186977871903</v>
      </c>
      <c r="L9795" s="112">
        <f>VLOOKUP($B9795,WB.UNEMP.2009,'WB (WDI)'!$AZ$2,FALSE)</f>
        <v>11.5</v>
      </c>
    </row>
    <row r="9796" spans="1:12" x14ac:dyDescent="0.25">
      <c r="A9796" s="103">
        <v>2009</v>
      </c>
      <c r="B9796" s="104" t="s">
        <v>245</v>
      </c>
      <c r="C9796" s="105" t="s">
        <v>246</v>
      </c>
      <c r="D9796" s="105" t="s">
        <v>240</v>
      </c>
      <c r="E9796" s="87" t="e">
        <f t="shared" ref="E9796:J9805" si="387">IF(ISNUMBER(VLOOKUP($B9796,EFW.2009,3,FALSE))=TRUE,VLOOKUP($B9796,EFW.2009,E$2,FALSE),NA())</f>
        <v>#N/A</v>
      </c>
      <c r="F9796" s="69" t="e">
        <f t="shared" si="387"/>
        <v>#N/A</v>
      </c>
      <c r="G9796" s="69" t="e">
        <f t="shared" si="387"/>
        <v>#N/A</v>
      </c>
      <c r="H9796" s="69" t="e">
        <f t="shared" si="387"/>
        <v>#N/A</v>
      </c>
      <c r="I9796" s="69" t="e">
        <f t="shared" si="387"/>
        <v>#N/A</v>
      </c>
      <c r="J9796" s="70" t="e">
        <f t="shared" si="387"/>
        <v>#N/A</v>
      </c>
      <c r="K9796" s="118">
        <f>VLOOKUP(B9796,WB.GDP.2009,'WB (WDI)'!$AZ$2,FALSE)</f>
        <v>8015.8080168080487</v>
      </c>
      <c r="L9796" s="112">
        <f>VLOOKUP($B9796,WB.UNEMP.2009,'WB (WDI)'!$AZ$2,FALSE)</f>
        <v>4.53999996185303</v>
      </c>
    </row>
    <row r="9797" spans="1:12" x14ac:dyDescent="0.25">
      <c r="A9797" s="103">
        <v>2009</v>
      </c>
      <c r="B9797" s="104" t="s">
        <v>247</v>
      </c>
      <c r="C9797" s="105" t="s">
        <v>248</v>
      </c>
      <c r="D9797" s="105" t="s">
        <v>240</v>
      </c>
      <c r="E9797" s="87" t="e">
        <f t="shared" si="387"/>
        <v>#N/A</v>
      </c>
      <c r="F9797" s="69" t="e">
        <f t="shared" si="387"/>
        <v>#N/A</v>
      </c>
      <c r="G9797" s="69" t="e">
        <f t="shared" si="387"/>
        <v>#N/A</v>
      </c>
      <c r="H9797" s="69" t="e">
        <f t="shared" si="387"/>
        <v>#N/A</v>
      </c>
      <c r="I9797" s="69" t="e">
        <f t="shared" si="387"/>
        <v>#N/A</v>
      </c>
      <c r="J9797" s="70" t="e">
        <f t="shared" si="387"/>
        <v>#N/A</v>
      </c>
      <c r="K9797" s="118">
        <f>VLOOKUP(B9797,WB.GDP.2009,'WB (WDI)'!$AZ$2,FALSE)</f>
        <v>4446.8636064992552</v>
      </c>
      <c r="L9797" s="112">
        <f>VLOOKUP($B9797,WB.UNEMP.2009,'WB (WDI)'!$AZ$2,FALSE)</f>
        <v>5</v>
      </c>
    </row>
    <row r="9798" spans="1:12" x14ac:dyDescent="0.25">
      <c r="A9798" s="103">
        <v>2009</v>
      </c>
      <c r="B9798" s="104" t="s">
        <v>249</v>
      </c>
      <c r="C9798" s="105" t="s">
        <v>250</v>
      </c>
      <c r="D9798" s="105" t="s">
        <v>240</v>
      </c>
      <c r="E9798" s="87">
        <f t="shared" si="387"/>
        <v>6.0656795377203334</v>
      </c>
      <c r="F9798" s="69">
        <f t="shared" si="387"/>
        <v>4.4925113592730153</v>
      </c>
      <c r="G9798" s="69">
        <f t="shared" si="387"/>
        <v>5.4759288902772711</v>
      </c>
      <c r="H9798" s="69">
        <f t="shared" si="387"/>
        <v>8.0465380489858056</v>
      </c>
      <c r="I9798" s="69">
        <f t="shared" si="387"/>
        <v>6.3094716321861943</v>
      </c>
      <c r="J9798" s="70">
        <f t="shared" si="387"/>
        <v>6.0039477578793781</v>
      </c>
      <c r="K9798" s="118">
        <f>VLOOKUP(B9798,WB.GDP.2009,'WB (WDI)'!$AZ$2,FALSE)</f>
        <v>8069.3546383862831</v>
      </c>
      <c r="L9798" s="112">
        <f>VLOOKUP($B9798,WB.UNEMP.2009,'WB (WDI)'!$AZ$2,FALSE)</f>
        <v>4.6999998092651403</v>
      </c>
    </row>
    <row r="9799" spans="1:12" x14ac:dyDescent="0.25">
      <c r="A9799" s="103">
        <v>2009</v>
      </c>
      <c r="B9799" s="104" t="s">
        <v>251</v>
      </c>
      <c r="C9799" s="105" t="s">
        <v>649</v>
      </c>
      <c r="D9799" s="105" t="s">
        <v>240</v>
      </c>
      <c r="E9799" s="87">
        <f t="shared" si="387"/>
        <v>8.9037228844901186</v>
      </c>
      <c r="F9799" s="69">
        <f t="shared" si="387"/>
        <v>8.8491560198703407</v>
      </c>
      <c r="G9799" s="69">
        <f t="shared" si="387"/>
        <v>7.6132502921950129</v>
      </c>
      <c r="H9799" s="69">
        <f t="shared" si="387"/>
        <v>9.2781745829533691</v>
      </c>
      <c r="I9799" s="69">
        <f t="shared" si="387"/>
        <v>9.4580124310542377</v>
      </c>
      <c r="J9799" s="70">
        <f t="shared" si="387"/>
        <v>9.3200210963776318</v>
      </c>
      <c r="K9799" s="118">
        <f>VLOOKUP(B9799,WB.GDP.2009,'WB (WDI)'!$AZ$2,FALSE)</f>
        <v>48459.978107483657</v>
      </c>
      <c r="L9799" s="112">
        <f>VLOOKUP($B9799,WB.UNEMP.2009,'WB (WDI)'!$AZ$2,FALSE)</f>
        <v>5.2600002288818404</v>
      </c>
    </row>
    <row r="9800" spans="1:12" x14ac:dyDescent="0.25">
      <c r="A9800" s="103">
        <v>2009</v>
      </c>
      <c r="B9800" s="104" t="s">
        <v>252</v>
      </c>
      <c r="C9800" s="105" t="s">
        <v>650</v>
      </c>
      <c r="D9800" s="105" t="s">
        <v>240</v>
      </c>
      <c r="E9800" s="87" t="e">
        <f t="shared" si="387"/>
        <v>#N/A</v>
      </c>
      <c r="F9800" s="69" t="e">
        <f t="shared" si="387"/>
        <v>#N/A</v>
      </c>
      <c r="G9800" s="69" t="e">
        <f t="shared" si="387"/>
        <v>#N/A</v>
      </c>
      <c r="H9800" s="69" t="e">
        <f t="shared" si="387"/>
        <v>#N/A</v>
      </c>
      <c r="I9800" s="69" t="e">
        <f t="shared" si="387"/>
        <v>#N/A</v>
      </c>
      <c r="J9800" s="70" t="e">
        <f t="shared" si="387"/>
        <v>#N/A</v>
      </c>
      <c r="K9800" s="118">
        <f>VLOOKUP(B9800,WB.GDP.2009,'WB (WDI)'!$AZ$2,FALSE)</f>
        <v>95939.340822065249</v>
      </c>
      <c r="L9800" s="112">
        <f>VLOOKUP($B9800,WB.UNEMP.2009,'WB (WDI)'!$AZ$2,FALSE)</f>
        <v>3.5799999237060498</v>
      </c>
    </row>
    <row r="9801" spans="1:12" x14ac:dyDescent="0.25">
      <c r="A9801" s="103">
        <v>2009</v>
      </c>
      <c r="B9801" s="104" t="s">
        <v>253</v>
      </c>
      <c r="C9801" s="105" t="s">
        <v>653</v>
      </c>
      <c r="D9801" s="105" t="s">
        <v>240</v>
      </c>
      <c r="E9801" s="87" t="e">
        <f t="shared" si="387"/>
        <v>#N/A</v>
      </c>
      <c r="F9801" s="69" t="e">
        <f t="shared" si="387"/>
        <v>#N/A</v>
      </c>
      <c r="G9801" s="69" t="e">
        <f t="shared" si="387"/>
        <v>#N/A</v>
      </c>
      <c r="H9801" s="69" t="e">
        <f t="shared" si="387"/>
        <v>#N/A</v>
      </c>
      <c r="I9801" s="69" t="e">
        <f t="shared" si="387"/>
        <v>#N/A</v>
      </c>
      <c r="J9801" s="70" t="e">
        <f t="shared" si="387"/>
        <v>#N/A</v>
      </c>
      <c r="K9801" s="118" t="e">
        <f>VLOOKUP(B9801,WB.GDP.2009,'WB (WDI)'!$AZ$2,FALSE)</f>
        <v>#N/A</v>
      </c>
      <c r="L9801" s="112">
        <f>VLOOKUP($B9801,WB.UNEMP.2009,'WB (WDI)'!$AZ$2,FALSE)</f>
        <v>2.8699998855590798</v>
      </c>
    </row>
    <row r="9802" spans="1:12" x14ac:dyDescent="0.25">
      <c r="A9802" s="103">
        <v>2009</v>
      </c>
      <c r="B9802" s="104" t="s">
        <v>254</v>
      </c>
      <c r="C9802" s="105" t="s">
        <v>255</v>
      </c>
      <c r="D9802" s="105" t="s">
        <v>240</v>
      </c>
      <c r="E9802" s="87">
        <f t="shared" si="387"/>
        <v>7.7209243936300309</v>
      </c>
      <c r="F9802" s="69">
        <f t="shared" si="387"/>
        <v>5.9554878734333316</v>
      </c>
      <c r="G9802" s="69">
        <f t="shared" si="387"/>
        <v>7.3714381744041102</v>
      </c>
      <c r="H9802" s="69">
        <f t="shared" si="387"/>
        <v>9.7739948843992241</v>
      </c>
      <c r="I9802" s="69">
        <f t="shared" si="387"/>
        <v>7.6968390848794828</v>
      </c>
      <c r="J9802" s="70">
        <f t="shared" si="387"/>
        <v>7.8068619510340023</v>
      </c>
      <c r="K9802" s="118">
        <f>VLOOKUP(B9802,WB.GDP.2009,'WB (WDI)'!$AZ$2,FALSE)</f>
        <v>36192.288424553764</v>
      </c>
      <c r="L9802" s="112">
        <f>VLOOKUP($B9802,WB.UNEMP.2009,'WB (WDI)'!$AZ$2,FALSE)</f>
        <v>5.0999999046325701</v>
      </c>
    </row>
    <row r="9803" spans="1:12" x14ac:dyDescent="0.25">
      <c r="A9803" s="103">
        <v>2009</v>
      </c>
      <c r="B9803" s="104" t="s">
        <v>256</v>
      </c>
      <c r="C9803" s="105" t="s">
        <v>257</v>
      </c>
      <c r="D9803" s="105" t="s">
        <v>240</v>
      </c>
      <c r="E9803" s="87">
        <f t="shared" si="387"/>
        <v>7.1062264052278721</v>
      </c>
      <c r="F9803" s="69">
        <f t="shared" si="387"/>
        <v>7.1252627874785093</v>
      </c>
      <c r="G9803" s="69">
        <f t="shared" si="387"/>
        <v>5.728749424270096</v>
      </c>
      <c r="H9803" s="69">
        <f t="shared" si="387"/>
        <v>7.9787821730618891</v>
      </c>
      <c r="I9803" s="69">
        <f t="shared" si="387"/>
        <v>7.063835477050449</v>
      </c>
      <c r="J9803" s="70">
        <f t="shared" si="387"/>
        <v>7.6345021642784134</v>
      </c>
      <c r="K9803" s="118">
        <f>VLOOKUP(B9803,WB.GDP.2009,'WB (WDI)'!$AZ$2,FALSE)</f>
        <v>7153.4321003866025</v>
      </c>
      <c r="L9803" s="112">
        <f>VLOOKUP($B9803,WB.UNEMP.2009,'WB (WDI)'!$AZ$2,FALSE)</f>
        <v>5.8600001335143999</v>
      </c>
    </row>
    <row r="9804" spans="1:12" x14ac:dyDescent="0.25">
      <c r="A9804" s="103">
        <v>2009</v>
      </c>
      <c r="B9804" s="104" t="s">
        <v>258</v>
      </c>
      <c r="C9804" s="105" t="s">
        <v>652</v>
      </c>
      <c r="D9804" s="105" t="s">
        <v>240</v>
      </c>
      <c r="E9804" s="87">
        <f t="shared" si="387"/>
        <v>7.4679403194649696</v>
      </c>
      <c r="F9804" s="69">
        <f t="shared" si="387"/>
        <v>6.8868761345097358</v>
      </c>
      <c r="G9804" s="69">
        <f t="shared" si="387"/>
        <v>6.4189768182417613</v>
      </c>
      <c r="H9804" s="69">
        <f t="shared" si="387"/>
        <v>9.4892240852690115</v>
      </c>
      <c r="I9804" s="69">
        <f t="shared" si="387"/>
        <v>7.5863389890338873</v>
      </c>
      <c r="J9804" s="70">
        <f t="shared" si="387"/>
        <v>6.9582855702704505</v>
      </c>
      <c r="K9804" s="118">
        <f>VLOOKUP(B9804,WB.GDP.2009,'WB (WDI)'!$AZ$2,FALSE)</f>
        <v>32485.046251228279</v>
      </c>
      <c r="L9804" s="112">
        <f>VLOOKUP($B9804,WB.UNEMP.2009,'WB (WDI)'!$AZ$2,FALSE)</f>
        <v>3.5999999046325701</v>
      </c>
    </row>
    <row r="9805" spans="1:12" x14ac:dyDescent="0.25">
      <c r="A9805" s="103">
        <v>2009</v>
      </c>
      <c r="B9805" s="104" t="s">
        <v>259</v>
      </c>
      <c r="C9805" s="105" t="s">
        <v>260</v>
      </c>
      <c r="D9805" s="105" t="s">
        <v>240</v>
      </c>
      <c r="E9805" s="87" t="e">
        <f t="shared" si="387"/>
        <v>#N/A</v>
      </c>
      <c r="F9805" s="69" t="e">
        <f t="shared" si="387"/>
        <v>#N/A</v>
      </c>
      <c r="G9805" s="69" t="e">
        <f t="shared" si="387"/>
        <v>#N/A</v>
      </c>
      <c r="H9805" s="69" t="e">
        <f t="shared" si="387"/>
        <v>#N/A</v>
      </c>
      <c r="I9805" s="69" t="e">
        <f t="shared" si="387"/>
        <v>#N/A</v>
      </c>
      <c r="J9805" s="70" t="e">
        <f t="shared" si="387"/>
        <v>#N/A</v>
      </c>
      <c r="K9805" s="118">
        <f>VLOOKUP(B9805,WB.GDP.2009,'WB (WDI)'!$AZ$2,FALSE)</f>
        <v>66850.420500695502</v>
      </c>
      <c r="L9805" s="112">
        <f>VLOOKUP($B9805,WB.UNEMP.2009,'WB (WDI)'!$AZ$2,FALSE)</f>
        <v>6.46000003814697</v>
      </c>
    </row>
    <row r="9806" spans="1:12" x14ac:dyDescent="0.25">
      <c r="A9806" s="103">
        <v>2009</v>
      </c>
      <c r="B9806" s="104" t="s">
        <v>261</v>
      </c>
      <c r="C9806" s="105" t="s">
        <v>262</v>
      </c>
      <c r="D9806" s="105" t="s">
        <v>240</v>
      </c>
      <c r="E9806" s="87" t="e">
        <f t="shared" ref="E9806:J9815" si="388">IF(ISNUMBER(VLOOKUP($B9806,EFW.2009,3,FALSE))=TRUE,VLOOKUP($B9806,EFW.2009,E$2,FALSE),NA())</f>
        <v>#N/A</v>
      </c>
      <c r="F9806" s="69" t="e">
        <f t="shared" si="388"/>
        <v>#N/A</v>
      </c>
      <c r="G9806" s="69" t="e">
        <f t="shared" si="388"/>
        <v>#N/A</v>
      </c>
      <c r="H9806" s="69" t="e">
        <f t="shared" si="388"/>
        <v>#N/A</v>
      </c>
      <c r="I9806" s="69" t="e">
        <f t="shared" si="388"/>
        <v>#N/A</v>
      </c>
      <c r="J9806" s="70" t="e">
        <f t="shared" si="388"/>
        <v>#N/A</v>
      </c>
      <c r="K9806" s="118">
        <f>VLOOKUP(B9806,WB.GDP.2009,'WB (WDI)'!$AZ$2,FALSE)</f>
        <v>2603.5837778259606</v>
      </c>
      <c r="L9806" s="112">
        <f>VLOOKUP($B9806,WB.UNEMP.2009,'WB (WDI)'!$AZ$2,FALSE)</f>
        <v>0.57999998331069902</v>
      </c>
    </row>
    <row r="9807" spans="1:12" x14ac:dyDescent="0.25">
      <c r="A9807" s="103">
        <v>2009</v>
      </c>
      <c r="B9807" s="104" t="s">
        <v>263</v>
      </c>
      <c r="C9807" s="105" t="s">
        <v>264</v>
      </c>
      <c r="D9807" s="105" t="s">
        <v>240</v>
      </c>
      <c r="E9807" s="87">
        <f t="shared" si="388"/>
        <v>6.6785993760145077</v>
      </c>
      <c r="F9807" s="69">
        <f t="shared" si="388"/>
        <v>7.9503961360873294</v>
      </c>
      <c r="G9807" s="69">
        <f t="shared" si="388"/>
        <v>4.4281780193920399</v>
      </c>
      <c r="H9807" s="69">
        <f t="shared" si="388"/>
        <v>7.7067707216894785</v>
      </c>
      <c r="I9807" s="69">
        <f t="shared" si="388"/>
        <v>6.908748521735057</v>
      </c>
      <c r="J9807" s="70">
        <f t="shared" si="388"/>
        <v>6.3989034811686318</v>
      </c>
      <c r="K9807" s="118">
        <f>VLOOKUP(B9807,WB.GDP.2009,'WB (WDI)'!$AZ$2,FALSE)</f>
        <v>7906.2616567558789</v>
      </c>
      <c r="L9807" s="112">
        <f>VLOOKUP($B9807,WB.UNEMP.2009,'WB (WDI)'!$AZ$2,FALSE)</f>
        <v>6.1100001335143999</v>
      </c>
    </row>
    <row r="9808" spans="1:12" x14ac:dyDescent="0.25">
      <c r="A9808" s="103">
        <v>2009</v>
      </c>
      <c r="B9808" s="104" t="s">
        <v>265</v>
      </c>
      <c r="C9808" s="105" t="s">
        <v>266</v>
      </c>
      <c r="D9808" s="105" t="s">
        <v>240</v>
      </c>
      <c r="E9808" s="87" t="e">
        <f t="shared" si="388"/>
        <v>#N/A</v>
      </c>
      <c r="F9808" s="69" t="e">
        <f t="shared" si="388"/>
        <v>#N/A</v>
      </c>
      <c r="G9808" s="69" t="e">
        <f t="shared" si="388"/>
        <v>#N/A</v>
      </c>
      <c r="H9808" s="69" t="e">
        <f t="shared" si="388"/>
        <v>#N/A</v>
      </c>
      <c r="I9808" s="69" t="e">
        <f t="shared" si="388"/>
        <v>#N/A</v>
      </c>
      <c r="J9808" s="70" t="e">
        <f t="shared" si="388"/>
        <v>#N/A</v>
      </c>
      <c r="K9808" s="118">
        <f>VLOOKUP(B9808,WB.GDP.2009,'WB (WDI)'!$AZ$2,FALSE)</f>
        <v>4542.1798852844995</v>
      </c>
      <c r="L9808" s="112">
        <f>VLOOKUP($B9808,WB.UNEMP.2009,'WB (WDI)'!$AZ$2,FALSE)</f>
        <v>0.81000000238418601</v>
      </c>
    </row>
    <row r="9809" spans="1:12" x14ac:dyDescent="0.25">
      <c r="A9809" s="103">
        <v>2009</v>
      </c>
      <c r="B9809" s="104" t="s">
        <v>267</v>
      </c>
      <c r="C9809" s="105" t="s">
        <v>268</v>
      </c>
      <c r="D9809" s="105" t="s">
        <v>240</v>
      </c>
      <c r="E9809" s="87">
        <f t="shared" si="388"/>
        <v>6.3715828333613587</v>
      </c>
      <c r="F9809" s="69">
        <f t="shared" si="388"/>
        <v>5.4382508681494475</v>
      </c>
      <c r="G9809" s="69">
        <f t="shared" si="388"/>
        <v>5.1307921825265863</v>
      </c>
      <c r="H9809" s="69">
        <f t="shared" si="388"/>
        <v>6.5019501838975824</v>
      </c>
      <c r="I9809" s="69">
        <f t="shared" si="388"/>
        <v>6.9248027897294531</v>
      </c>
      <c r="J9809" s="70">
        <f t="shared" si="388"/>
        <v>7.8621181425037241</v>
      </c>
      <c r="K9809" s="118">
        <f>VLOOKUP(B9809,WB.GDP.2009,'WB (WDI)'!$AZ$2,FALSE)</f>
        <v>19442.983947643752</v>
      </c>
      <c r="L9809" s="112">
        <f>VLOOKUP($B9809,WB.UNEMP.2009,'WB (WDI)'!$AZ$2,FALSE)</f>
        <v>3.6900000572204599</v>
      </c>
    </row>
    <row r="9810" spans="1:12" x14ac:dyDescent="0.25">
      <c r="A9810" s="103">
        <v>2009</v>
      </c>
      <c r="B9810" s="104" t="s">
        <v>269</v>
      </c>
      <c r="C9810" s="105" t="s">
        <v>270</v>
      </c>
      <c r="D9810" s="105" t="s">
        <v>240</v>
      </c>
      <c r="E9810" s="87">
        <f t="shared" si="388"/>
        <v>4.3189112446360873</v>
      </c>
      <c r="F9810" s="69">
        <f t="shared" si="388"/>
        <v>5.7536733916221259</v>
      </c>
      <c r="G9810" s="69">
        <f t="shared" si="388"/>
        <v>2.969797268595721</v>
      </c>
      <c r="H9810" s="69">
        <f t="shared" si="388"/>
        <v>6.2532628024148424</v>
      </c>
      <c r="I9810" s="69">
        <f t="shared" si="388"/>
        <v>2.7830081861341212</v>
      </c>
      <c r="J9810" s="70">
        <f t="shared" si="388"/>
        <v>3.8348145744136253</v>
      </c>
      <c r="K9810" s="118">
        <f>VLOOKUP(B9810,WB.GDP.2009,'WB (WDI)'!$AZ$2,FALSE)</f>
        <v>2874.7802267289444</v>
      </c>
      <c r="L9810" s="112">
        <f>VLOOKUP($B9810,WB.UNEMP.2009,'WB (WDI)'!$AZ$2,FALSE)</f>
        <v>0.77999997138977095</v>
      </c>
    </row>
    <row r="9811" spans="1:12" x14ac:dyDescent="0.25">
      <c r="A9811" s="103">
        <v>2009</v>
      </c>
      <c r="B9811" s="104" t="s">
        <v>271</v>
      </c>
      <c r="C9811" s="105" t="s">
        <v>272</v>
      </c>
      <c r="D9811" s="105" t="s">
        <v>240</v>
      </c>
      <c r="E9811" s="87">
        <f t="shared" si="388"/>
        <v>6.883009270034627</v>
      </c>
      <c r="F9811" s="69">
        <f t="shared" si="388"/>
        <v>8.3910810347776703</v>
      </c>
      <c r="G9811" s="69">
        <f t="shared" si="388"/>
        <v>4.4977150457829573</v>
      </c>
      <c r="H9811" s="69">
        <f t="shared" si="388"/>
        <v>7.9781668375519352</v>
      </c>
      <c r="I9811" s="69">
        <f t="shared" si="388"/>
        <v>6.57724731919006</v>
      </c>
      <c r="J9811" s="70">
        <f t="shared" si="388"/>
        <v>6.9708361128705087</v>
      </c>
      <c r="K9811" s="118">
        <f>VLOOKUP(B9811,WB.GDP.2009,'WB (WDI)'!$AZ$2,FALSE)</f>
        <v>5606.5908589104083</v>
      </c>
      <c r="L9811" s="112">
        <f>VLOOKUP($B9811,WB.UNEMP.2009,'WB (WDI)'!$AZ$2,FALSE)</f>
        <v>3.8599998950958301</v>
      </c>
    </row>
    <row r="9812" spans="1:12" x14ac:dyDescent="0.25">
      <c r="A9812" s="103">
        <v>2009</v>
      </c>
      <c r="B9812" s="104" t="s">
        <v>273</v>
      </c>
      <c r="C9812" s="105" t="s">
        <v>274</v>
      </c>
      <c r="D9812" s="105" t="s">
        <v>240</v>
      </c>
      <c r="E9812" s="87">
        <f t="shared" si="388"/>
        <v>8.6044285174923587</v>
      </c>
      <c r="F9812" s="69">
        <f t="shared" si="388"/>
        <v>7.7756058398099004</v>
      </c>
      <c r="G9812" s="69">
        <f t="shared" si="388"/>
        <v>7.6260878653334263</v>
      </c>
      <c r="H9812" s="69">
        <f t="shared" si="388"/>
        <v>9.1641708643191393</v>
      </c>
      <c r="I9812" s="69">
        <f t="shared" si="388"/>
        <v>9.5221613579959321</v>
      </c>
      <c r="J9812" s="70">
        <f t="shared" si="388"/>
        <v>8.9341166600033954</v>
      </c>
      <c r="K9812" s="118">
        <f>VLOOKUP(B9812,WB.GDP.2009,'WB (WDI)'!$AZ$2,FALSE)</f>
        <v>69466.581746132579</v>
      </c>
      <c r="L9812" s="112">
        <f>VLOOKUP($B9812,WB.UNEMP.2009,'WB (WDI)'!$AZ$2,FALSE)</f>
        <v>5.8600001335143999</v>
      </c>
    </row>
    <row r="9813" spans="1:12" x14ac:dyDescent="0.25">
      <c r="A9813" s="103">
        <v>2009</v>
      </c>
      <c r="B9813" s="104" t="s">
        <v>275</v>
      </c>
      <c r="C9813" s="105" t="s">
        <v>276</v>
      </c>
      <c r="D9813" s="105" t="s">
        <v>240</v>
      </c>
      <c r="E9813" s="87">
        <f t="shared" si="388"/>
        <v>6.5860666238845251</v>
      </c>
      <c r="F9813" s="69">
        <f t="shared" si="388"/>
        <v>7.0394197048513876</v>
      </c>
      <c r="G9813" s="69">
        <f t="shared" si="388"/>
        <v>5.3147978508614688</v>
      </c>
      <c r="H9813" s="69">
        <f t="shared" si="388"/>
        <v>7.0831980397461862</v>
      </c>
      <c r="I9813" s="69">
        <f t="shared" si="388"/>
        <v>6.4957002873213439</v>
      </c>
      <c r="J9813" s="70">
        <f t="shared" si="388"/>
        <v>6.9972172366422392</v>
      </c>
      <c r="K9813" s="118">
        <f>VLOOKUP(B9813,WB.GDP.2009,'WB (WDI)'!$AZ$2,FALSE)</f>
        <v>13471.897495481133</v>
      </c>
      <c r="L9813" s="112">
        <f>VLOOKUP($B9813,WB.UNEMP.2009,'WB (WDI)'!$AZ$2,FALSE)</f>
        <v>0.93000000715255704</v>
      </c>
    </row>
    <row r="9814" spans="1:12" x14ac:dyDescent="0.25">
      <c r="A9814" s="103">
        <v>2009</v>
      </c>
      <c r="B9814" s="104" t="s">
        <v>277</v>
      </c>
      <c r="C9814" s="105" t="s">
        <v>278</v>
      </c>
      <c r="D9814" s="105" t="s">
        <v>240</v>
      </c>
      <c r="E9814" s="87" t="e">
        <f t="shared" si="388"/>
        <v>#N/A</v>
      </c>
      <c r="F9814" s="69" t="e">
        <f t="shared" si="388"/>
        <v>#N/A</v>
      </c>
      <c r="G9814" s="69" t="e">
        <f t="shared" si="388"/>
        <v>#N/A</v>
      </c>
      <c r="H9814" s="69" t="e">
        <f t="shared" si="388"/>
        <v>#N/A</v>
      </c>
      <c r="I9814" s="69" t="e">
        <f t="shared" si="388"/>
        <v>#N/A</v>
      </c>
      <c r="J9814" s="70" t="e">
        <f t="shared" si="388"/>
        <v>#N/A</v>
      </c>
      <c r="K9814" s="118">
        <f>VLOOKUP(B9814,WB.GDP.2009,'WB (WDI)'!$AZ$2,FALSE)</f>
        <v>2724.7709726455</v>
      </c>
      <c r="L9814" s="112">
        <f>VLOOKUP($B9814,WB.UNEMP.2009,'WB (WDI)'!$AZ$2,FALSE)</f>
        <v>3.2699999809265101</v>
      </c>
    </row>
    <row r="9815" spans="1:12" x14ac:dyDescent="0.25">
      <c r="A9815" s="103">
        <v>2009</v>
      </c>
      <c r="B9815" s="104" t="s">
        <v>279</v>
      </c>
      <c r="C9815" s="105" t="s">
        <v>280</v>
      </c>
      <c r="D9815" s="105" t="s">
        <v>240</v>
      </c>
      <c r="E9815" s="87">
        <f t="shared" si="388"/>
        <v>5.9653085986985506</v>
      </c>
      <c r="F9815" s="69">
        <f t="shared" si="388"/>
        <v>5.8584906862201178</v>
      </c>
      <c r="G9815" s="69">
        <f t="shared" si="388"/>
        <v>5.2599782805783697</v>
      </c>
      <c r="H9815" s="69">
        <f t="shared" si="388"/>
        <v>5.9417665805372293</v>
      </c>
      <c r="I9815" s="69">
        <f t="shared" si="388"/>
        <v>6.116130462562495</v>
      </c>
      <c r="J9815" s="70">
        <f t="shared" si="388"/>
        <v>6.650176983594541</v>
      </c>
      <c r="K9815" s="118">
        <f>VLOOKUP(B9815,WB.GDP.2009,'WB (WDI)'!$AZ$2,FALSE)</f>
        <v>4830.3049584090359</v>
      </c>
      <c r="L9815" s="112">
        <f>VLOOKUP($B9815,WB.UNEMP.2009,'WB (WDI)'!$AZ$2,FALSE)</f>
        <v>1.7400000095367401</v>
      </c>
    </row>
    <row r="9816" spans="1:12" x14ac:dyDescent="0.25">
      <c r="A9816" s="103">
        <v>2009</v>
      </c>
      <c r="B9816" s="104" t="s">
        <v>281</v>
      </c>
      <c r="C9816" s="105" t="s">
        <v>282</v>
      </c>
      <c r="D9816" s="105" t="s">
        <v>240</v>
      </c>
      <c r="E9816" s="87" t="e">
        <f t="shared" ref="E9816:J9825" si="389">IF(ISNUMBER(VLOOKUP($B9816,EFW.2009,3,FALSE))=TRUE,VLOOKUP($B9816,EFW.2009,E$2,FALSE),NA())</f>
        <v>#N/A</v>
      </c>
      <c r="F9816" s="69" t="e">
        <f t="shared" si="389"/>
        <v>#N/A</v>
      </c>
      <c r="G9816" s="69" t="e">
        <f t="shared" si="389"/>
        <v>#N/A</v>
      </c>
      <c r="H9816" s="69" t="e">
        <f t="shared" si="389"/>
        <v>#N/A</v>
      </c>
      <c r="I9816" s="69" t="e">
        <f t="shared" si="389"/>
        <v>#N/A</v>
      </c>
      <c r="J9816" s="70" t="e">
        <f t="shared" si="389"/>
        <v>#N/A</v>
      </c>
      <c r="K9816" s="118">
        <f>VLOOKUP(B9816,WB.GDP.2009,'WB (WDI)'!$AZ$2,FALSE)</f>
        <v>1758.9040430428859</v>
      </c>
      <c r="L9816" s="112">
        <f>VLOOKUP($B9816,WB.UNEMP.2009,'WB (WDI)'!$AZ$2,FALSE)</f>
        <v>11.460000038146999</v>
      </c>
    </row>
    <row r="9817" spans="1:12" x14ac:dyDescent="0.25">
      <c r="A9817" s="103">
        <v>2009</v>
      </c>
      <c r="B9817" s="104" t="s">
        <v>283</v>
      </c>
      <c r="C9817" s="105" t="s">
        <v>284</v>
      </c>
      <c r="D9817" s="105" t="s">
        <v>240</v>
      </c>
      <c r="E9817" s="87">
        <f t="shared" si="389"/>
        <v>6.2162413570885731</v>
      </c>
      <c r="F9817" s="69">
        <f t="shared" si="389"/>
        <v>8.6955761933299396</v>
      </c>
      <c r="G9817" s="69">
        <f t="shared" si="389"/>
        <v>3.2120236693252253</v>
      </c>
      <c r="H9817" s="69">
        <f t="shared" si="389"/>
        <v>6.7351598132132793</v>
      </c>
      <c r="I9817" s="69">
        <f t="shared" si="389"/>
        <v>5.6841399074016827</v>
      </c>
      <c r="J9817" s="70">
        <f t="shared" si="389"/>
        <v>6.7543072021727397</v>
      </c>
      <c r="K9817" s="118">
        <f>VLOOKUP(B9817,WB.GDP.2009,'WB (WDI)'!$AZ$2,FALSE)</f>
        <v>2762.1804365811722</v>
      </c>
      <c r="L9817" s="112">
        <f>VLOOKUP($B9817,WB.UNEMP.2009,'WB (WDI)'!$AZ$2,FALSE)</f>
        <v>5</v>
      </c>
    </row>
    <row r="9818" spans="1:12" x14ac:dyDescent="0.25">
      <c r="A9818" s="103">
        <v>2009</v>
      </c>
      <c r="B9818" s="104" t="s">
        <v>285</v>
      </c>
      <c r="C9818" s="105" t="s">
        <v>286</v>
      </c>
      <c r="D9818" s="105" t="s">
        <v>240</v>
      </c>
      <c r="E9818" s="87" t="e">
        <f t="shared" si="389"/>
        <v>#N/A</v>
      </c>
      <c r="F9818" s="69" t="e">
        <f t="shared" si="389"/>
        <v>#N/A</v>
      </c>
      <c r="G9818" s="69" t="e">
        <f t="shared" si="389"/>
        <v>#N/A</v>
      </c>
      <c r="H9818" s="69" t="e">
        <f t="shared" si="389"/>
        <v>#N/A</v>
      </c>
      <c r="I9818" s="69" t="e">
        <f t="shared" si="389"/>
        <v>#N/A</v>
      </c>
      <c r="J9818" s="70" t="e">
        <f t="shared" si="389"/>
        <v>#N/A</v>
      </c>
      <c r="K9818" s="118">
        <f>VLOOKUP(B9818,WB.GDP.2009,'WB (WDI)'!$AZ$2,FALSE)</f>
        <v>7393.983256309747</v>
      </c>
      <c r="L9818" s="112">
        <f>VLOOKUP($B9818,WB.UNEMP.2009,'WB (WDI)'!$AZ$2,FALSE)</f>
        <v>3.96000003814697</v>
      </c>
    </row>
    <row r="9819" spans="1:12" x14ac:dyDescent="0.25">
      <c r="A9819" s="103">
        <v>2009</v>
      </c>
      <c r="B9819" s="104" t="s">
        <v>287</v>
      </c>
      <c r="C9819" s="105" t="s">
        <v>288</v>
      </c>
      <c r="D9819" s="105" t="s">
        <v>240</v>
      </c>
      <c r="E9819" s="87">
        <f t="shared" si="389"/>
        <v>6.3557027280036618</v>
      </c>
      <c r="F9819" s="69">
        <f t="shared" si="389"/>
        <v>7.2139446628165373</v>
      </c>
      <c r="G9819" s="69">
        <f t="shared" si="389"/>
        <v>5.5477331484825534</v>
      </c>
      <c r="H9819" s="69">
        <f t="shared" si="389"/>
        <v>6.5523011282185148</v>
      </c>
      <c r="I9819" s="69">
        <f t="shared" si="389"/>
        <v>5.8716133468740761</v>
      </c>
      <c r="J9819" s="70">
        <f t="shared" si="389"/>
        <v>6.5929213536266253</v>
      </c>
      <c r="K9819" s="118">
        <f>VLOOKUP(B9819,WB.GDP.2009,'WB (WDI)'!$AZ$2,FALSE)</f>
        <v>3949.0848213514296</v>
      </c>
      <c r="L9819" s="112">
        <f>VLOOKUP($B9819,WB.UNEMP.2009,'WB (WDI)'!$AZ$2,FALSE)</f>
        <v>5.6100001335143999</v>
      </c>
    </row>
    <row r="9820" spans="1:12" x14ac:dyDescent="0.25">
      <c r="A9820" s="103">
        <v>2009</v>
      </c>
      <c r="B9820" s="104" t="s">
        <v>289</v>
      </c>
      <c r="C9820" s="105" t="s">
        <v>290</v>
      </c>
      <c r="D9820" s="105" t="s">
        <v>240</v>
      </c>
      <c r="E9820" s="87">
        <f t="shared" si="389"/>
        <v>5.5969466916437325</v>
      </c>
      <c r="F9820" s="69">
        <f t="shared" si="389"/>
        <v>6.2548809070495768</v>
      </c>
      <c r="G9820" s="69">
        <f t="shared" si="389"/>
        <v>4.0992437963249309</v>
      </c>
      <c r="H9820" s="69">
        <f t="shared" si="389"/>
        <v>7.3165954400117315</v>
      </c>
      <c r="I9820" s="69">
        <f t="shared" si="389"/>
        <v>5.1557495818028842</v>
      </c>
      <c r="J9820" s="70">
        <f t="shared" si="389"/>
        <v>5.1582637330295382</v>
      </c>
      <c r="K9820" s="118">
        <f>VLOOKUP(B9820,WB.GDP.2009,'WB (WDI)'!$AZ$2,FALSE)</f>
        <v>13199.017963162507</v>
      </c>
      <c r="L9820" s="112">
        <f>VLOOKUP($B9820,WB.UNEMP.2009,'WB (WDI)'!$AZ$2,FALSE)</f>
        <v>11.9700002670288</v>
      </c>
    </row>
    <row r="9821" spans="1:12" x14ac:dyDescent="0.25">
      <c r="A9821" s="103">
        <v>2009</v>
      </c>
      <c r="B9821" s="104" t="s">
        <v>291</v>
      </c>
      <c r="C9821" s="105" t="s">
        <v>292</v>
      </c>
      <c r="D9821" s="105" t="s">
        <v>240</v>
      </c>
      <c r="E9821" s="87" t="e">
        <f t="shared" si="389"/>
        <v>#N/A</v>
      </c>
      <c r="F9821" s="69" t="e">
        <f t="shared" si="389"/>
        <v>#N/A</v>
      </c>
      <c r="G9821" s="69" t="e">
        <f t="shared" si="389"/>
        <v>#N/A</v>
      </c>
      <c r="H9821" s="69" t="e">
        <f t="shared" si="389"/>
        <v>#N/A</v>
      </c>
      <c r="I9821" s="69" t="e">
        <f t="shared" si="389"/>
        <v>#N/A</v>
      </c>
      <c r="J9821" s="70" t="e">
        <f t="shared" si="389"/>
        <v>#N/A</v>
      </c>
      <c r="K9821" s="118">
        <f>VLOOKUP(B9821,WB.GDP.2009,'WB (WDI)'!$AZ$2,FALSE)</f>
        <v>15731.858084734413</v>
      </c>
      <c r="L9821" s="112">
        <f>VLOOKUP($B9821,WB.UNEMP.2009,'WB (WDI)'!$AZ$2,FALSE)</f>
        <v>11.699999809265099</v>
      </c>
    </row>
    <row r="9822" spans="1:12" x14ac:dyDescent="0.25">
      <c r="A9822" s="103">
        <v>2009</v>
      </c>
      <c r="B9822" s="104" t="s">
        <v>293</v>
      </c>
      <c r="C9822" s="105" t="s">
        <v>294</v>
      </c>
      <c r="D9822" s="105" t="s">
        <v>240</v>
      </c>
      <c r="E9822" s="87">
        <f t="shared" si="389"/>
        <v>6.2350015312930536</v>
      </c>
      <c r="F9822" s="69">
        <f t="shared" si="389"/>
        <v>7.5191743143245775</v>
      </c>
      <c r="G9822" s="69">
        <f t="shared" si="389"/>
        <v>5.2322317658486348</v>
      </c>
      <c r="H9822" s="69">
        <f t="shared" si="389"/>
        <v>6.1256043830450944</v>
      </c>
      <c r="I9822" s="69">
        <f t="shared" si="389"/>
        <v>6.3282662446404654</v>
      </c>
      <c r="J9822" s="70">
        <f t="shared" si="389"/>
        <v>5.9697309486064958</v>
      </c>
      <c r="K9822" s="118">
        <f>VLOOKUP(B9822,WB.GDP.2009,'WB (WDI)'!$AZ$2,FALSE)</f>
        <v>2258.8621013864672</v>
      </c>
      <c r="L9822" s="112">
        <f>VLOOKUP($B9822,WB.UNEMP.2009,'WB (WDI)'!$AZ$2,FALSE)</f>
        <v>1.6399999856948899</v>
      </c>
    </row>
    <row r="9823" spans="1:12" x14ac:dyDescent="0.25">
      <c r="A9823" s="103">
        <v>2009</v>
      </c>
      <c r="B9823" s="104" t="s">
        <v>295</v>
      </c>
      <c r="C9823" s="105" t="s">
        <v>296</v>
      </c>
      <c r="D9823" s="105" t="s">
        <v>240</v>
      </c>
      <c r="E9823" s="87">
        <f t="shared" si="389"/>
        <v>6.0362514303173427</v>
      </c>
      <c r="F9823" s="69">
        <f t="shared" si="389"/>
        <v>8.2759173529227645</v>
      </c>
      <c r="G9823" s="69">
        <f t="shared" si="389"/>
        <v>3.5534183315519652</v>
      </c>
      <c r="H9823" s="69">
        <f t="shared" si="389"/>
        <v>5.9808203623618628</v>
      </c>
      <c r="I9823" s="69">
        <f t="shared" si="389"/>
        <v>6.0140176789273285</v>
      </c>
      <c r="J9823" s="70">
        <f t="shared" si="389"/>
        <v>6.3570834258227942</v>
      </c>
      <c r="K9823" s="118">
        <f>VLOOKUP(B9823,WB.GDP.2009,'WB (WDI)'!$AZ$2,FALSE)</f>
        <v>3930.508195954757</v>
      </c>
      <c r="L9823" s="112">
        <f>VLOOKUP($B9823,WB.UNEMP.2009,'WB (WDI)'!$AZ$2,FALSE)</f>
        <v>0.54000002145767201</v>
      </c>
    </row>
    <row r="9824" spans="1:12" x14ac:dyDescent="0.25">
      <c r="A9824" s="103">
        <v>2009</v>
      </c>
      <c r="B9824" s="104" t="s">
        <v>297</v>
      </c>
      <c r="C9824" s="105" t="s">
        <v>298</v>
      </c>
      <c r="D9824" s="105" t="s">
        <v>240</v>
      </c>
      <c r="E9824" s="87">
        <f t="shared" si="389"/>
        <v>6.1890383042600838</v>
      </c>
      <c r="F9824" s="69">
        <f t="shared" si="389"/>
        <v>6.4245919369644344</v>
      </c>
      <c r="G9824" s="69">
        <f t="shared" si="389"/>
        <v>4.8392795986417987</v>
      </c>
      <c r="H9824" s="69">
        <f t="shared" si="389"/>
        <v>6.6943122125848626</v>
      </c>
      <c r="I9824" s="69">
        <f t="shared" si="389"/>
        <v>6.7203868967554623</v>
      </c>
      <c r="J9824" s="70">
        <f t="shared" si="389"/>
        <v>6.2666208763538584</v>
      </c>
      <c r="K9824" s="118">
        <f>VLOOKUP(B9824,WB.GDP.2009,'WB (WDI)'!$AZ$2,FALSE)</f>
        <v>8507.5926665442512</v>
      </c>
      <c r="L9824" s="112">
        <f>VLOOKUP($B9824,WB.UNEMP.2009,'WB (WDI)'!$AZ$2,FALSE)</f>
        <v>5.8499999046325701</v>
      </c>
    </row>
    <row r="9825" spans="1:12" x14ac:dyDescent="0.25">
      <c r="A9825" s="103">
        <v>2009</v>
      </c>
      <c r="B9825" s="104" t="s">
        <v>299</v>
      </c>
      <c r="C9825" s="105" t="s">
        <v>300</v>
      </c>
      <c r="D9825" s="105" t="s">
        <v>240</v>
      </c>
      <c r="E9825" s="87">
        <f t="shared" si="389"/>
        <v>7.6762780243912037</v>
      </c>
      <c r="F9825" s="69">
        <f t="shared" si="389"/>
        <v>8.7087908257212057</v>
      </c>
      <c r="G9825" s="69">
        <f t="shared" si="389"/>
        <v>5.51057669153347</v>
      </c>
      <c r="H9825" s="69">
        <f t="shared" si="389"/>
        <v>9.4373111028672128</v>
      </c>
      <c r="I9825" s="69">
        <f t="shared" si="389"/>
        <v>7.9990679845712007</v>
      </c>
      <c r="J9825" s="70">
        <f t="shared" si="389"/>
        <v>6.7256435172629239</v>
      </c>
      <c r="K9825" s="118">
        <f>VLOOKUP(B9825,WB.GDP.2009,'WB (WDI)'!$AZ$2,FALSE)</f>
        <v>9052.3898179864664</v>
      </c>
      <c r="L9825" s="112">
        <f>VLOOKUP($B9825,WB.UNEMP.2009,'WB (WDI)'!$AZ$2,FALSE)</f>
        <v>18.440000534057599</v>
      </c>
    </row>
    <row r="9826" spans="1:12" x14ac:dyDescent="0.25">
      <c r="A9826" s="103">
        <v>2009</v>
      </c>
      <c r="B9826" s="104" t="s">
        <v>301</v>
      </c>
      <c r="C9826" s="105" t="s">
        <v>302</v>
      </c>
      <c r="D9826" s="105" t="s">
        <v>240</v>
      </c>
      <c r="E9826" s="87">
        <f t="shared" ref="E9826:J9835" si="390">IF(ISNUMBER(VLOOKUP($B9826,EFW.2009,3,FALSE))=TRUE,VLOOKUP($B9826,EFW.2009,E$2,FALSE),NA())</f>
        <v>5.92544002299657</v>
      </c>
      <c r="F9826" s="69">
        <f t="shared" si="390"/>
        <v>4.4724206724057325</v>
      </c>
      <c r="G9826" s="69">
        <f t="shared" si="390"/>
        <v>5.2607356096562317</v>
      </c>
      <c r="H9826" s="69">
        <f t="shared" si="390"/>
        <v>6.5768872934717315</v>
      </c>
      <c r="I9826" s="69">
        <f t="shared" si="390"/>
        <v>6.1731875008364696</v>
      </c>
      <c r="J9826" s="70">
        <f t="shared" si="390"/>
        <v>7.1439690386126857</v>
      </c>
      <c r="K9826" s="118">
        <f>VLOOKUP(B9826,WB.GDP.2009,'WB (WDI)'!$AZ$2,FALSE)</f>
        <v>13822.091109427938</v>
      </c>
      <c r="L9826" s="112">
        <f>VLOOKUP($B9826,WB.UNEMP.2009,'WB (WDI)'!$AZ$2,FALSE)</f>
        <v>5.7399997711181596</v>
      </c>
    </row>
    <row r="9827" spans="1:12" x14ac:dyDescent="0.25">
      <c r="A9827" s="103">
        <v>2009</v>
      </c>
      <c r="B9827" s="104" t="s">
        <v>303</v>
      </c>
      <c r="C9827" s="105" t="s">
        <v>304</v>
      </c>
      <c r="D9827" s="105" t="s">
        <v>240</v>
      </c>
      <c r="E9827" s="87">
        <f t="shared" si="390"/>
        <v>7.1434540719145021</v>
      </c>
      <c r="F9827" s="69">
        <f t="shared" si="390"/>
        <v>6.3944037077509561</v>
      </c>
      <c r="G9827" s="69">
        <f t="shared" si="390"/>
        <v>4.6033514409573826</v>
      </c>
      <c r="H9827" s="69">
        <f t="shared" si="390"/>
        <v>8.2603539802702883</v>
      </c>
      <c r="I9827" s="69">
        <f t="shared" si="390"/>
        <v>8.109111957570267</v>
      </c>
      <c r="J9827" s="70">
        <f t="shared" si="390"/>
        <v>8.3500492730236164</v>
      </c>
      <c r="K9827" s="118">
        <f>VLOOKUP(B9827,WB.GDP.2009,'WB (WDI)'!$AZ$2,FALSE)</f>
        <v>44759.35695046679</v>
      </c>
      <c r="L9827" s="112">
        <f>VLOOKUP($B9827,WB.UNEMP.2009,'WB (WDI)'!$AZ$2,FALSE)</f>
        <v>1.12999999523163</v>
      </c>
    </row>
    <row r="9828" spans="1:12" x14ac:dyDescent="0.25">
      <c r="A9828" s="103">
        <v>2009</v>
      </c>
      <c r="B9828" s="104" t="s">
        <v>305</v>
      </c>
      <c r="C9828" s="105" t="s">
        <v>306</v>
      </c>
      <c r="D9828" s="105" t="s">
        <v>240</v>
      </c>
      <c r="E9828" s="87">
        <f t="shared" si="390"/>
        <v>7.7565367820389168</v>
      </c>
      <c r="F9828" s="69">
        <f t="shared" si="390"/>
        <v>7.4647932426563752</v>
      </c>
      <c r="G9828" s="69">
        <f t="shared" si="390"/>
        <v>6.2926583698693896</v>
      </c>
      <c r="H9828" s="69">
        <f t="shared" si="390"/>
        <v>9.417517280751138</v>
      </c>
      <c r="I9828" s="69">
        <f t="shared" si="390"/>
        <v>8.5186629131096829</v>
      </c>
      <c r="J9828" s="70">
        <f t="shared" si="390"/>
        <v>7.0890521038080001</v>
      </c>
      <c r="K9828" s="118">
        <f>VLOOKUP(B9828,WB.GDP.2009,'WB (WDI)'!$AZ$2,FALSE)</f>
        <v>38464.961204622101</v>
      </c>
      <c r="L9828" s="112">
        <f>VLOOKUP($B9828,WB.UNEMP.2009,'WB (WDI)'!$AZ$2,FALSE)</f>
        <v>5.3600001335143999</v>
      </c>
    </row>
    <row r="9829" spans="1:12" x14ac:dyDescent="0.25">
      <c r="A9829" s="103">
        <v>2009</v>
      </c>
      <c r="B9829" s="104" t="s">
        <v>307</v>
      </c>
      <c r="C9829" s="105" t="s">
        <v>308</v>
      </c>
      <c r="D9829" s="105" t="s">
        <v>240</v>
      </c>
      <c r="E9829" s="87">
        <f t="shared" si="390"/>
        <v>7.5885574021430786</v>
      </c>
      <c r="F9829" s="69">
        <f t="shared" si="390"/>
        <v>6.2566081873305688</v>
      </c>
      <c r="G9829" s="69">
        <f t="shared" si="390"/>
        <v>6.7206357610119589</v>
      </c>
      <c r="H9829" s="69">
        <f t="shared" si="390"/>
        <v>9.2360106353561839</v>
      </c>
      <c r="I9829" s="69">
        <f t="shared" si="390"/>
        <v>8.4998292910883979</v>
      </c>
      <c r="J9829" s="70">
        <f t="shared" si="390"/>
        <v>7.2297031359282835</v>
      </c>
      <c r="K9829" s="118">
        <f>VLOOKUP(B9829,WB.GDP.2009,'WB (WDI)'!$AZ$2,FALSE)</f>
        <v>9097.4212478097943</v>
      </c>
      <c r="L9829" s="112">
        <f>VLOOKUP($B9829,WB.UNEMP.2009,'WB (WDI)'!$AZ$2,FALSE)</f>
        <v>20.709999084472699</v>
      </c>
    </row>
    <row r="9830" spans="1:12" x14ac:dyDescent="0.25">
      <c r="A9830" s="103">
        <v>2009</v>
      </c>
      <c r="B9830" s="104" t="s">
        <v>309</v>
      </c>
      <c r="C9830" s="105" t="s">
        <v>310</v>
      </c>
      <c r="D9830" s="105" t="s">
        <v>240</v>
      </c>
      <c r="E9830" s="87" t="e">
        <f t="shared" si="390"/>
        <v>#N/A</v>
      </c>
      <c r="F9830" s="69" t="e">
        <f t="shared" si="390"/>
        <v>#N/A</v>
      </c>
      <c r="G9830" s="69" t="e">
        <f t="shared" si="390"/>
        <v>#N/A</v>
      </c>
      <c r="H9830" s="69" t="e">
        <f t="shared" si="390"/>
        <v>#N/A</v>
      </c>
      <c r="I9830" s="69" t="e">
        <f t="shared" si="390"/>
        <v>#N/A</v>
      </c>
      <c r="J9830" s="70" t="e">
        <f t="shared" si="390"/>
        <v>#N/A</v>
      </c>
      <c r="K9830" s="118">
        <f>VLOOKUP(B9830,WB.GDP.2009,'WB (WDI)'!$AZ$2,FALSE)</f>
        <v>8744.2195499236404</v>
      </c>
      <c r="L9830" s="112">
        <f>VLOOKUP($B9830,WB.UNEMP.2009,'WB (WDI)'!$AZ$2,FALSE)</f>
        <v>8.4899997711181605</v>
      </c>
    </row>
    <row r="9831" spans="1:12" x14ac:dyDescent="0.25">
      <c r="A9831" s="103">
        <v>2009</v>
      </c>
      <c r="B9831" s="104" t="s">
        <v>311</v>
      </c>
      <c r="C9831" s="105" t="s">
        <v>312</v>
      </c>
      <c r="D9831" s="105" t="s">
        <v>240</v>
      </c>
      <c r="E9831" s="87">
        <f t="shared" si="390"/>
        <v>7.0894496195137817</v>
      </c>
      <c r="F9831" s="69">
        <f t="shared" si="390"/>
        <v>6.1079823195160969</v>
      </c>
      <c r="G9831" s="69">
        <f t="shared" si="390"/>
        <v>5.5375881532994047</v>
      </c>
      <c r="H9831" s="69">
        <f t="shared" si="390"/>
        <v>8.8446835073896395</v>
      </c>
      <c r="I9831" s="69">
        <f t="shared" si="390"/>
        <v>8.5957283308340173</v>
      </c>
      <c r="J9831" s="70">
        <f t="shared" si="390"/>
        <v>6.3612657865297502</v>
      </c>
      <c r="K9831" s="118">
        <f>VLOOKUP(B9831,WB.GDP.2009,'WB (WDI)'!$AZ$2,FALSE)</f>
        <v>33733.39575427532</v>
      </c>
      <c r="L9831" s="112">
        <f>VLOOKUP($B9831,WB.UNEMP.2009,'WB (WDI)'!$AZ$2,FALSE)</f>
        <v>9.5299997329711896</v>
      </c>
    </row>
    <row r="9832" spans="1:12" x14ac:dyDescent="0.25">
      <c r="A9832" s="103">
        <v>2009</v>
      </c>
      <c r="B9832" s="104" t="s">
        <v>313</v>
      </c>
      <c r="C9832" s="105" t="s">
        <v>314</v>
      </c>
      <c r="D9832" s="105" t="s">
        <v>240</v>
      </c>
      <c r="E9832" s="87">
        <f t="shared" si="390"/>
        <v>7.2314176096041534</v>
      </c>
      <c r="F9832" s="69">
        <f t="shared" si="390"/>
        <v>6.4008974906811629</v>
      </c>
      <c r="G9832" s="69">
        <f t="shared" si="390"/>
        <v>4.548442267004984</v>
      </c>
      <c r="H9832" s="69">
        <f t="shared" si="390"/>
        <v>9.225285639652224</v>
      </c>
      <c r="I9832" s="69">
        <f t="shared" si="390"/>
        <v>8.1536954005278659</v>
      </c>
      <c r="J9832" s="70">
        <f t="shared" si="390"/>
        <v>7.8287672501545336</v>
      </c>
      <c r="K9832" s="118">
        <f>VLOOKUP(B9832,WB.GDP.2009,'WB (WDI)'!$AZ$2,FALSE)</f>
        <v>11650.360945660488</v>
      </c>
      <c r="L9832" s="112">
        <f>VLOOKUP($B9832,WB.UNEMP.2009,'WB (WDI)'!$AZ$2,FALSE)</f>
        <v>12.8999996185303</v>
      </c>
    </row>
    <row r="9833" spans="1:12" x14ac:dyDescent="0.25">
      <c r="A9833" s="103">
        <v>2009</v>
      </c>
      <c r="B9833" s="104" t="s">
        <v>315</v>
      </c>
      <c r="C9833" s="105" t="s">
        <v>316</v>
      </c>
      <c r="D9833" s="105" t="s">
        <v>240</v>
      </c>
      <c r="E9833" s="87">
        <f t="shared" si="390"/>
        <v>6.8716343303685479</v>
      </c>
      <c r="F9833" s="69">
        <f t="shared" si="390"/>
        <v>5.5698907681932326</v>
      </c>
      <c r="G9833" s="69">
        <f t="shared" si="390"/>
        <v>5.2419394002937922</v>
      </c>
      <c r="H9833" s="69">
        <f t="shared" si="390"/>
        <v>7.8661716430060267</v>
      </c>
      <c r="I9833" s="69">
        <f t="shared" si="390"/>
        <v>7.7538526414312328</v>
      </c>
      <c r="J9833" s="70">
        <f t="shared" si="390"/>
        <v>7.9263171989184533</v>
      </c>
      <c r="K9833" s="118">
        <f>VLOOKUP(B9833,WB.GDP.2009,'WB (WDI)'!$AZ$2,FALSE)</f>
        <v>63886.047379593496</v>
      </c>
      <c r="L9833" s="112">
        <f>VLOOKUP($B9833,WB.UNEMP.2009,'WB (WDI)'!$AZ$2,FALSE)</f>
        <v>1.6399999856948899</v>
      </c>
    </row>
    <row r="9834" spans="1:12" x14ac:dyDescent="0.25">
      <c r="A9834" s="103">
        <v>2009</v>
      </c>
      <c r="B9834" s="104" t="s">
        <v>317</v>
      </c>
      <c r="C9834" s="105" t="s">
        <v>318</v>
      </c>
      <c r="D9834" s="105" t="s">
        <v>240</v>
      </c>
      <c r="E9834" s="87" t="e">
        <f t="shared" si="390"/>
        <v>#N/A</v>
      </c>
      <c r="F9834" s="69" t="e">
        <f t="shared" si="390"/>
        <v>#N/A</v>
      </c>
      <c r="G9834" s="69" t="e">
        <f t="shared" si="390"/>
        <v>#N/A</v>
      </c>
      <c r="H9834" s="69" t="e">
        <f t="shared" si="390"/>
        <v>#N/A</v>
      </c>
      <c r="I9834" s="69" t="e">
        <f t="shared" si="390"/>
        <v>#N/A</v>
      </c>
      <c r="J9834" s="70" t="e">
        <f t="shared" si="390"/>
        <v>#N/A</v>
      </c>
      <c r="K9834" s="118">
        <f>VLOOKUP(B9834,WB.GDP.2009,'WB (WDI)'!$AZ$2,FALSE)</f>
        <v>18584.383635350841</v>
      </c>
      <c r="L9834" s="112">
        <f>VLOOKUP($B9834,WB.UNEMP.2009,'WB (WDI)'!$AZ$2,FALSE)</f>
        <v>6.3600001335143999</v>
      </c>
    </row>
    <row r="9835" spans="1:12" x14ac:dyDescent="0.25">
      <c r="A9835" s="103">
        <v>2009</v>
      </c>
      <c r="B9835" s="104" t="s">
        <v>319</v>
      </c>
      <c r="C9835" s="105" t="s">
        <v>320</v>
      </c>
      <c r="D9835" s="105" t="s">
        <v>240</v>
      </c>
      <c r="E9835" s="87">
        <f t="shared" si="390"/>
        <v>6.8569711317082538</v>
      </c>
      <c r="F9835" s="69">
        <f t="shared" si="390"/>
        <v>4.8753107035189798</v>
      </c>
      <c r="G9835" s="69">
        <f t="shared" si="390"/>
        <v>5.2482404508952349</v>
      </c>
      <c r="H9835" s="69">
        <f t="shared" si="390"/>
        <v>7.3391820036018878</v>
      </c>
      <c r="I9835" s="69">
        <f t="shared" si="390"/>
        <v>8.3090769061011098</v>
      </c>
      <c r="J9835" s="70">
        <f t="shared" si="390"/>
        <v>8.5130455944240548</v>
      </c>
      <c r="K9835" s="118">
        <f>VLOOKUP(B9835,WB.GDP.2009,'WB (WDI)'!$AZ$2,FALSE)</f>
        <v>35213.417760418241</v>
      </c>
      <c r="L9835" s="112">
        <f>VLOOKUP($B9835,WB.UNEMP.2009,'WB (WDI)'!$AZ$2,FALSE)</f>
        <v>3.8399999141693102</v>
      </c>
    </row>
    <row r="9836" spans="1:12" x14ac:dyDescent="0.25">
      <c r="A9836" s="103">
        <v>2009</v>
      </c>
      <c r="B9836" s="104" t="s">
        <v>321</v>
      </c>
      <c r="C9836" s="105" t="s">
        <v>322</v>
      </c>
      <c r="D9836" s="105" t="s">
        <v>240</v>
      </c>
      <c r="E9836" s="87" t="e">
        <f t="shared" ref="E9836:J9845" si="391">IF(ISNUMBER(VLOOKUP($B9836,EFW.2009,3,FALSE))=TRUE,VLOOKUP($B9836,EFW.2009,E$2,FALSE),NA())</f>
        <v>#N/A</v>
      </c>
      <c r="F9836" s="69" t="e">
        <f t="shared" si="391"/>
        <v>#N/A</v>
      </c>
      <c r="G9836" s="69" t="e">
        <f t="shared" si="391"/>
        <v>#N/A</v>
      </c>
      <c r="H9836" s="69" t="e">
        <f t="shared" si="391"/>
        <v>#N/A</v>
      </c>
      <c r="I9836" s="69" t="e">
        <f t="shared" si="391"/>
        <v>#N/A</v>
      </c>
      <c r="J9836" s="70" t="e">
        <f t="shared" si="391"/>
        <v>#N/A</v>
      </c>
      <c r="K9836" s="118">
        <f>VLOOKUP(B9836,WB.GDP.2009,'WB (WDI)'!$AZ$2,FALSE)</f>
        <v>89954.519993170383</v>
      </c>
      <c r="L9836" s="112">
        <f>VLOOKUP($B9836,WB.UNEMP.2009,'WB (WDI)'!$AZ$2,FALSE)</f>
        <v>0.31000000238418601</v>
      </c>
    </row>
    <row r="9837" spans="1:12" x14ac:dyDescent="0.25">
      <c r="A9837" s="103">
        <v>2009</v>
      </c>
      <c r="B9837" s="104" t="s">
        <v>323</v>
      </c>
      <c r="C9837" s="105" t="s">
        <v>324</v>
      </c>
      <c r="D9837" s="105" t="s">
        <v>240</v>
      </c>
      <c r="E9837" s="87" t="e">
        <f t="shared" si="391"/>
        <v>#N/A</v>
      </c>
      <c r="F9837" s="69" t="e">
        <f t="shared" si="391"/>
        <v>#N/A</v>
      </c>
      <c r="G9837" s="69" t="e">
        <f t="shared" si="391"/>
        <v>#N/A</v>
      </c>
      <c r="H9837" s="69" t="e">
        <f t="shared" si="391"/>
        <v>#N/A</v>
      </c>
      <c r="I9837" s="69" t="e">
        <f t="shared" si="391"/>
        <v>#N/A</v>
      </c>
      <c r="J9837" s="70" t="e">
        <f t="shared" si="391"/>
        <v>#N/A</v>
      </c>
      <c r="K9837" s="118">
        <f>VLOOKUP(B9837,WB.GDP.2009,'WB (WDI)'!$AZ$2,FALSE)</f>
        <v>43169.542288911362</v>
      </c>
      <c r="L9837" s="112">
        <f>VLOOKUP($B9837,WB.UNEMP.2009,'WB (WDI)'!$AZ$2,FALSE)</f>
        <v>5.3800001144409197</v>
      </c>
    </row>
    <row r="9838" spans="1:12" x14ac:dyDescent="0.25">
      <c r="A9838" s="103">
        <v>2009</v>
      </c>
      <c r="B9838" s="104" t="s">
        <v>325</v>
      </c>
      <c r="C9838" s="105" t="s">
        <v>326</v>
      </c>
      <c r="D9838" s="105" t="s">
        <v>240</v>
      </c>
      <c r="E9838" s="87" t="e">
        <f t="shared" si="391"/>
        <v>#N/A</v>
      </c>
      <c r="F9838" s="69" t="e">
        <f t="shared" si="391"/>
        <v>#N/A</v>
      </c>
      <c r="G9838" s="69" t="e">
        <f t="shared" si="391"/>
        <v>#N/A</v>
      </c>
      <c r="H9838" s="69" t="e">
        <f t="shared" si="391"/>
        <v>#N/A</v>
      </c>
      <c r="I9838" s="69" t="e">
        <f t="shared" si="391"/>
        <v>#N/A</v>
      </c>
      <c r="J9838" s="70" t="e">
        <f t="shared" si="391"/>
        <v>#N/A</v>
      </c>
      <c r="K9838" s="118">
        <f>VLOOKUP(B9838,WB.GDP.2009,'WB (WDI)'!$AZ$2,FALSE)</f>
        <v>5250.116075355777</v>
      </c>
      <c r="L9838" s="112">
        <f>VLOOKUP($B9838,WB.UNEMP.2009,'WB (WDI)'!$AZ$2,FALSE)</f>
        <v>20.450000762939499</v>
      </c>
    </row>
    <row r="9839" spans="1:12" x14ac:dyDescent="0.25">
      <c r="A9839" s="103">
        <v>2009</v>
      </c>
      <c r="B9839" s="104" t="s">
        <v>327</v>
      </c>
      <c r="C9839" s="105" t="s">
        <v>328</v>
      </c>
      <c r="D9839" s="105" t="s">
        <v>240</v>
      </c>
      <c r="E9839" s="87">
        <f t="shared" si="391"/>
        <v>5.6250871461964378</v>
      </c>
      <c r="F9839" s="69">
        <f t="shared" si="391"/>
        <v>5.6837450953493311</v>
      </c>
      <c r="G9839" s="69">
        <f t="shared" si="391"/>
        <v>3.4891127436171354</v>
      </c>
      <c r="H9839" s="69">
        <f t="shared" si="391"/>
        <v>7.2994515272307883</v>
      </c>
      <c r="I9839" s="69">
        <f t="shared" si="391"/>
        <v>5.6756939015195531</v>
      </c>
      <c r="J9839" s="70">
        <f t="shared" si="391"/>
        <v>5.9774324632653801</v>
      </c>
      <c r="K9839" s="118" t="e">
        <f>VLOOKUP(B9839,WB.GDP.2009,'WB (WDI)'!$AZ$2,FALSE)</f>
        <v>#N/A</v>
      </c>
      <c r="L9839" s="112">
        <f>VLOOKUP($B9839,WB.UNEMP.2009,'WB (WDI)'!$AZ$2,FALSE)</f>
        <v>8.1400003433227504</v>
      </c>
    </row>
    <row r="9840" spans="1:12" x14ac:dyDescent="0.25">
      <c r="A9840" s="103">
        <v>2009</v>
      </c>
      <c r="B9840" s="104" t="s">
        <v>329</v>
      </c>
      <c r="C9840" s="105" t="s">
        <v>330</v>
      </c>
      <c r="D9840" s="105" t="s">
        <v>240</v>
      </c>
      <c r="E9840" s="87">
        <f t="shared" si="391"/>
        <v>6.8846585221762551</v>
      </c>
      <c r="F9840" s="69">
        <f t="shared" si="391"/>
        <v>7.0471310234920921</v>
      </c>
      <c r="G9840" s="69">
        <f t="shared" si="391"/>
        <v>5.218034445660396</v>
      </c>
      <c r="H9840" s="69">
        <f t="shared" si="391"/>
        <v>8.9145153408425415</v>
      </c>
      <c r="I9840" s="69">
        <f t="shared" si="391"/>
        <v>7.3038913210020553</v>
      </c>
      <c r="J9840" s="70">
        <f t="shared" si="391"/>
        <v>5.9397204798841878</v>
      </c>
      <c r="K9840" s="118">
        <f>VLOOKUP(B9840,WB.GDP.2009,'WB (WDI)'!$AZ$2,FALSE)</f>
        <v>18791.331199332537</v>
      </c>
      <c r="L9840" s="112">
        <f>VLOOKUP($B9840,WB.UNEMP.2009,'WB (WDI)'!$AZ$2,FALSE)</f>
        <v>12.550000190734901</v>
      </c>
    </row>
    <row r="9841" spans="1:12" x14ac:dyDescent="0.25">
      <c r="A9841" s="103">
        <v>2009</v>
      </c>
      <c r="B9841" s="104" t="s">
        <v>331</v>
      </c>
      <c r="C9841" s="105" t="s">
        <v>332</v>
      </c>
      <c r="D9841" s="105" t="s">
        <v>240</v>
      </c>
      <c r="E9841" s="87">
        <f t="shared" si="391"/>
        <v>7.2549401985417745</v>
      </c>
      <c r="F9841" s="69">
        <f t="shared" si="391"/>
        <v>6.5337433397877787</v>
      </c>
      <c r="G9841" s="69">
        <f t="shared" si="391"/>
        <v>5.4540473727115115</v>
      </c>
      <c r="H9841" s="69">
        <f t="shared" si="391"/>
        <v>8.133430985679551</v>
      </c>
      <c r="I9841" s="69">
        <f t="shared" si="391"/>
        <v>8.4307275349473088</v>
      </c>
      <c r="J9841" s="70">
        <f t="shared" si="391"/>
        <v>7.7227517595827209</v>
      </c>
      <c r="K9841" s="118">
        <f>VLOOKUP(B9841,WB.GDP.2009,'WB (WDI)'!$AZ$2,FALSE)</f>
        <v>58374.585844002788</v>
      </c>
      <c r="L9841" s="112">
        <f>VLOOKUP($B9841,WB.UNEMP.2009,'WB (WDI)'!$AZ$2,FALSE)</f>
        <v>2.5299999713897701</v>
      </c>
    </row>
    <row r="9842" spans="1:12" x14ac:dyDescent="0.25">
      <c r="A9842" s="103">
        <v>2009</v>
      </c>
      <c r="B9842" s="104" t="s">
        <v>333</v>
      </c>
      <c r="C9842" s="105" t="s">
        <v>334</v>
      </c>
      <c r="D9842" s="105" t="s">
        <v>240</v>
      </c>
      <c r="E9842" s="87" t="e">
        <f t="shared" si="391"/>
        <v>#N/A</v>
      </c>
      <c r="F9842" s="69" t="e">
        <f t="shared" si="391"/>
        <v>#N/A</v>
      </c>
      <c r="G9842" s="69" t="e">
        <f t="shared" si="391"/>
        <v>#N/A</v>
      </c>
      <c r="H9842" s="69" t="e">
        <f t="shared" si="391"/>
        <v>#N/A</v>
      </c>
      <c r="I9842" s="69" t="e">
        <f t="shared" si="391"/>
        <v>#N/A</v>
      </c>
      <c r="J9842" s="70" t="e">
        <f t="shared" si="391"/>
        <v>#N/A</v>
      </c>
      <c r="K9842" s="118" t="e">
        <f>VLOOKUP(B9842,WB.GDP.2009,'WB (WDI)'!$AZ$2,FALSE)</f>
        <v>#N/A</v>
      </c>
      <c r="L9842" s="112">
        <f>VLOOKUP($B9842,WB.UNEMP.2009,'WB (WDI)'!$AZ$2,FALSE)</f>
        <v>12.710000038146999</v>
      </c>
    </row>
    <row r="9843" spans="1:12" x14ac:dyDescent="0.25">
      <c r="A9843" s="103">
        <v>2009</v>
      </c>
      <c r="B9843" s="104" t="s">
        <v>335</v>
      </c>
      <c r="C9843" s="105" t="s">
        <v>336</v>
      </c>
      <c r="D9843" s="105" t="s">
        <v>337</v>
      </c>
      <c r="E9843" s="87" t="e">
        <f t="shared" si="391"/>
        <v>#N/A</v>
      </c>
      <c r="F9843" s="69" t="e">
        <f t="shared" si="391"/>
        <v>#N/A</v>
      </c>
      <c r="G9843" s="69" t="e">
        <f t="shared" si="391"/>
        <v>#N/A</v>
      </c>
      <c r="H9843" s="69" t="e">
        <f t="shared" si="391"/>
        <v>#N/A</v>
      </c>
      <c r="I9843" s="69" t="e">
        <f t="shared" si="391"/>
        <v>#N/A</v>
      </c>
      <c r="J9843" s="70" t="e">
        <f t="shared" si="391"/>
        <v>#N/A</v>
      </c>
      <c r="K9843" s="118">
        <f>VLOOKUP(B9843,WB.GDP.2009,'WB (WDI)'!$AZ$2,FALSE)</f>
        <v>16010.439955622031</v>
      </c>
      <c r="L9843" s="112">
        <f>VLOOKUP($B9843,WB.UNEMP.2009,'WB (WDI)'!$AZ$2,FALSE)</f>
        <v>6.0999999046325701</v>
      </c>
    </row>
    <row r="9844" spans="1:12" x14ac:dyDescent="0.25">
      <c r="A9844" s="103">
        <v>2009</v>
      </c>
      <c r="B9844" s="104" t="s">
        <v>338</v>
      </c>
      <c r="C9844" s="105" t="s">
        <v>339</v>
      </c>
      <c r="D9844" s="105" t="s">
        <v>337</v>
      </c>
      <c r="E9844" s="87">
        <f t="shared" si="391"/>
        <v>7.6293452501509647</v>
      </c>
      <c r="F9844" s="69">
        <f t="shared" si="391"/>
        <v>7.2743640108475818</v>
      </c>
      <c r="G9844" s="69">
        <f t="shared" si="391"/>
        <v>5.4219590429228441</v>
      </c>
      <c r="H9844" s="69">
        <f t="shared" si="391"/>
        <v>9.4430537052816206</v>
      </c>
      <c r="I9844" s="69">
        <f t="shared" si="391"/>
        <v>8.1029423979126438</v>
      </c>
      <c r="J9844" s="70">
        <f t="shared" si="391"/>
        <v>7.9044070937901303</v>
      </c>
      <c r="K9844" s="118">
        <f>VLOOKUP(B9844,WB.GDP.2009,'WB (WDI)'!$AZ$2,FALSE)</f>
        <v>17284.86289832004</v>
      </c>
      <c r="L9844" s="112">
        <f>VLOOKUP($B9844,WB.UNEMP.2009,'WB (WDI)'!$AZ$2,FALSE)</f>
        <v>6.8200001716613796</v>
      </c>
    </row>
    <row r="9845" spans="1:12" x14ac:dyDescent="0.25">
      <c r="A9845" s="103">
        <v>2009</v>
      </c>
      <c r="B9845" s="104" t="s">
        <v>340</v>
      </c>
      <c r="C9845" s="105" t="s">
        <v>341</v>
      </c>
      <c r="D9845" s="105" t="s">
        <v>337</v>
      </c>
      <c r="E9845" s="87">
        <f t="shared" si="391"/>
        <v>7.5763000314902413</v>
      </c>
      <c r="F9845" s="69">
        <f t="shared" si="391"/>
        <v>6.3376764221902091</v>
      </c>
      <c r="G9845" s="69">
        <f t="shared" si="391"/>
        <v>6.4162113304416435</v>
      </c>
      <c r="H9845" s="69">
        <f t="shared" si="391"/>
        <v>9.4777745505945106</v>
      </c>
      <c r="I9845" s="69">
        <f t="shared" si="391"/>
        <v>8.0965995426253841</v>
      </c>
      <c r="J9845" s="70">
        <f t="shared" si="391"/>
        <v>7.5532383115994586</v>
      </c>
      <c r="K9845" s="118">
        <f>VLOOKUP(B9845,WB.GDP.2009,'WB (WDI)'!$AZ$2,FALSE)</f>
        <v>32887.293317343348</v>
      </c>
      <c r="L9845" s="112">
        <f>VLOOKUP($B9845,WB.UNEMP.2009,'WB (WDI)'!$AZ$2,FALSE)</f>
        <v>6.6599998474121103</v>
      </c>
    </row>
    <row r="9846" spans="1:12" x14ac:dyDescent="0.25">
      <c r="A9846" s="103">
        <v>2009</v>
      </c>
      <c r="B9846" s="104" t="s">
        <v>342</v>
      </c>
      <c r="C9846" s="105" t="s">
        <v>343</v>
      </c>
      <c r="D9846" s="105" t="s">
        <v>337</v>
      </c>
      <c r="E9846" s="87">
        <f t="shared" ref="E9846:J9855" si="392">IF(ISNUMBER(VLOOKUP($B9846,EFW.2009,3,FALSE))=TRUE,VLOOKUP($B9846,EFW.2009,E$2,FALSE),NA())</f>
        <v>7.5420982682227145</v>
      </c>
      <c r="F9846" s="69">
        <f t="shared" si="392"/>
        <v>5.751340907395905</v>
      </c>
      <c r="G9846" s="69">
        <f t="shared" si="392"/>
        <v>6.455578986527736</v>
      </c>
      <c r="H9846" s="69">
        <f t="shared" si="392"/>
        <v>9.5349072805061503</v>
      </c>
      <c r="I9846" s="69">
        <f t="shared" si="392"/>
        <v>8.1573328792274538</v>
      </c>
      <c r="J9846" s="70">
        <f t="shared" si="392"/>
        <v>7.8113312874563299</v>
      </c>
      <c r="K9846" s="118">
        <f>VLOOKUP(B9846,WB.GDP.2009,'WB (WDI)'!$AZ$2,FALSE)</f>
        <v>24178.976395186954</v>
      </c>
      <c r="L9846" s="112">
        <f>VLOOKUP($B9846,WB.UNEMP.2009,'WB (WDI)'!$AZ$2,FALSE)</f>
        <v>10.0299997329712</v>
      </c>
    </row>
    <row r="9847" spans="1:12" x14ac:dyDescent="0.25">
      <c r="A9847" s="103">
        <v>2009</v>
      </c>
      <c r="B9847" s="104" t="s">
        <v>344</v>
      </c>
      <c r="C9847" s="105" t="s">
        <v>345</v>
      </c>
      <c r="D9847" s="105" t="s">
        <v>337</v>
      </c>
      <c r="E9847" s="87">
        <f t="shared" si="392"/>
        <v>7.1590798407460996</v>
      </c>
      <c r="F9847" s="69">
        <f t="shared" si="392"/>
        <v>5.5517710904092272</v>
      </c>
      <c r="G9847" s="69">
        <f t="shared" si="392"/>
        <v>6.3886267340520906</v>
      </c>
      <c r="H9847" s="69">
        <f t="shared" si="392"/>
        <v>9.3232356245014678</v>
      </c>
      <c r="I9847" s="69">
        <f t="shared" si="392"/>
        <v>7.2898937448525993</v>
      </c>
      <c r="J9847" s="70">
        <f t="shared" si="392"/>
        <v>7.2418720099151104</v>
      </c>
      <c r="K9847" s="118">
        <f>VLOOKUP(B9847,WB.GDP.2009,'WB (WDI)'!$AZ$2,FALSE)</f>
        <v>23138.596100825042</v>
      </c>
      <c r="L9847" s="112">
        <f>VLOOKUP($B9847,WB.UNEMP.2009,'WB (WDI)'!$AZ$2,FALSE)</f>
        <v>8.1700000762939506</v>
      </c>
    </row>
    <row r="9848" spans="1:12" x14ac:dyDescent="0.25">
      <c r="A9848" s="103">
        <v>2009</v>
      </c>
      <c r="B9848" s="104" t="s">
        <v>346</v>
      </c>
      <c r="C9848" s="105" t="s">
        <v>347</v>
      </c>
      <c r="D9848" s="105" t="s">
        <v>337</v>
      </c>
      <c r="E9848" s="87">
        <f t="shared" si="392"/>
        <v>6.5416488821711125</v>
      </c>
      <c r="F9848" s="69">
        <f t="shared" si="392"/>
        <v>6.436988784652991</v>
      </c>
      <c r="G9848" s="69">
        <f t="shared" si="392"/>
        <v>5.5229375174745314</v>
      </c>
      <c r="H9848" s="69">
        <f t="shared" si="392"/>
        <v>7.7421753601876429</v>
      </c>
      <c r="I9848" s="69">
        <f t="shared" si="392"/>
        <v>6.5489065381063289</v>
      </c>
      <c r="J9848" s="70">
        <f t="shared" si="392"/>
        <v>6.4572362104340693</v>
      </c>
      <c r="K9848" s="118">
        <f>VLOOKUP(B9848,WB.GDP.2009,'WB (WDI)'!$AZ$2,FALSE)</f>
        <v>7975.384145394728</v>
      </c>
      <c r="L9848" s="112">
        <f>VLOOKUP($B9848,WB.UNEMP.2009,'WB (WDI)'!$AZ$2,FALSE)</f>
        <v>6.4000000953674299</v>
      </c>
    </row>
    <row r="9849" spans="1:12" x14ac:dyDescent="0.25">
      <c r="A9849" s="103">
        <v>2009</v>
      </c>
      <c r="B9849" s="104" t="s">
        <v>348</v>
      </c>
      <c r="C9849" s="105" t="s">
        <v>349</v>
      </c>
      <c r="D9849" s="105" t="s">
        <v>337</v>
      </c>
      <c r="E9849" s="87">
        <f t="shared" si="392"/>
        <v>7.4982171010339984</v>
      </c>
      <c r="F9849" s="69">
        <f t="shared" si="392"/>
        <v>7.359124356212611</v>
      </c>
      <c r="G9849" s="69">
        <f t="shared" si="392"/>
        <v>5.9210961306729892</v>
      </c>
      <c r="H9849" s="69">
        <f t="shared" si="392"/>
        <v>9.0341643469224824</v>
      </c>
      <c r="I9849" s="69">
        <f t="shared" si="392"/>
        <v>8.4214226524517031</v>
      </c>
      <c r="J9849" s="70">
        <f t="shared" si="392"/>
        <v>6.7552780189102029</v>
      </c>
      <c r="K9849" s="118">
        <f>VLOOKUP(B9849,WB.GDP.2009,'WB (WDI)'!$AZ$2,FALSE)</f>
        <v>21069.3050130757</v>
      </c>
      <c r="L9849" s="112">
        <f>VLOOKUP($B9849,WB.UNEMP.2009,'WB (WDI)'!$AZ$2,FALSE)</f>
        <v>6.8600001335143999</v>
      </c>
    </row>
    <row r="9850" spans="1:12" x14ac:dyDescent="0.25">
      <c r="A9850" s="103">
        <v>2009</v>
      </c>
      <c r="B9850" s="104" t="s">
        <v>350</v>
      </c>
      <c r="C9850" s="105" t="s">
        <v>351</v>
      </c>
      <c r="D9850" s="105" t="s">
        <v>337</v>
      </c>
      <c r="E9850" s="87">
        <f t="shared" si="392"/>
        <v>6.3158877751682043</v>
      </c>
      <c r="F9850" s="69">
        <f t="shared" si="392"/>
        <v>6.21620868347315</v>
      </c>
      <c r="G9850" s="69">
        <f t="shared" si="392"/>
        <v>5.2304687425647076</v>
      </c>
      <c r="H9850" s="69">
        <f t="shared" si="392"/>
        <v>8.2957099469301312</v>
      </c>
      <c r="I9850" s="69">
        <f t="shared" si="392"/>
        <v>5.6356279700914929</v>
      </c>
      <c r="J9850" s="70">
        <f t="shared" si="392"/>
        <v>6.201423532781539</v>
      </c>
      <c r="K9850" s="118">
        <f>VLOOKUP(B9850,WB.GDP.2009,'WB (WDI)'!$AZ$2,FALSE)</f>
        <v>23010.067668504798</v>
      </c>
      <c r="L9850" s="112">
        <f>VLOOKUP($B9850,WB.UNEMP.2009,'WB (WDI)'!$AZ$2,FALSE)</f>
        <v>8.3000001907348597</v>
      </c>
    </row>
    <row r="9851" spans="1:12" x14ac:dyDescent="0.25">
      <c r="A9851" s="103">
        <v>2009</v>
      </c>
      <c r="B9851" s="104" t="s">
        <v>352</v>
      </c>
      <c r="C9851" s="105" t="s">
        <v>353</v>
      </c>
      <c r="D9851" s="105" t="s">
        <v>337</v>
      </c>
      <c r="E9851" s="87">
        <f t="shared" si="392"/>
        <v>7.658359632134264</v>
      </c>
      <c r="F9851" s="69">
        <f t="shared" si="392"/>
        <v>6.6543236698348149</v>
      </c>
      <c r="G9851" s="69">
        <f t="shared" si="392"/>
        <v>6.280633598822102</v>
      </c>
      <c r="H9851" s="69">
        <f t="shared" si="392"/>
        <v>9.7212281194961747</v>
      </c>
      <c r="I9851" s="69">
        <f t="shared" si="392"/>
        <v>8.0426734920078005</v>
      </c>
      <c r="J9851" s="70">
        <f t="shared" si="392"/>
        <v>7.592939280510425</v>
      </c>
      <c r="K9851" s="118">
        <f>VLOOKUP(B9851,WB.GDP.2009,'WB (WDI)'!$AZ$2,FALSE)</f>
        <v>24107.152032940583</v>
      </c>
      <c r="L9851" s="112">
        <f>VLOOKUP($B9851,WB.UNEMP.2009,'WB (WDI)'!$AZ$2,FALSE)</f>
        <v>12.0299997329712</v>
      </c>
    </row>
    <row r="9852" spans="1:12" x14ac:dyDescent="0.25">
      <c r="A9852" s="103">
        <v>2009</v>
      </c>
      <c r="B9852" s="104" t="s">
        <v>354</v>
      </c>
      <c r="C9852" s="105" t="s">
        <v>355</v>
      </c>
      <c r="D9852" s="105" t="s">
        <v>337</v>
      </c>
      <c r="E9852" s="87">
        <f t="shared" si="392"/>
        <v>5.8563544748380663</v>
      </c>
      <c r="F9852" s="69">
        <f t="shared" si="392"/>
        <v>6.5921740456140201</v>
      </c>
      <c r="G9852" s="69">
        <f t="shared" si="392"/>
        <v>4.7890184947870225</v>
      </c>
      <c r="H9852" s="69">
        <f t="shared" si="392"/>
        <v>5.3204388037639365</v>
      </c>
      <c r="I9852" s="69">
        <f t="shared" si="392"/>
        <v>6.3342828693672413</v>
      </c>
      <c r="J9852" s="70">
        <f t="shared" si="392"/>
        <v>6.2458581606581083</v>
      </c>
      <c r="K9852" s="118">
        <f>VLOOKUP(B9852,WB.GDP.2009,'WB (WDI)'!$AZ$2,FALSE)</f>
        <v>11298.390956495699</v>
      </c>
      <c r="L9852" s="112">
        <f>VLOOKUP($B9852,WB.UNEMP.2009,'WB (WDI)'!$AZ$2,FALSE)</f>
        <v>8.8400001525878906</v>
      </c>
    </row>
    <row r="9853" spans="1:12" x14ac:dyDescent="0.25">
      <c r="A9853" s="103">
        <v>2009</v>
      </c>
      <c r="B9853" s="104" t="s">
        <v>356</v>
      </c>
      <c r="C9853" s="105" t="s">
        <v>357</v>
      </c>
      <c r="D9853" s="105" t="s">
        <v>337</v>
      </c>
      <c r="E9853" s="87" t="e">
        <f t="shared" si="392"/>
        <v>#N/A</v>
      </c>
      <c r="F9853" s="69" t="e">
        <f t="shared" si="392"/>
        <v>#N/A</v>
      </c>
      <c r="G9853" s="69" t="e">
        <f t="shared" si="392"/>
        <v>#N/A</v>
      </c>
      <c r="H9853" s="69" t="e">
        <f t="shared" si="392"/>
        <v>#N/A</v>
      </c>
      <c r="I9853" s="69" t="e">
        <f t="shared" si="392"/>
        <v>#N/A</v>
      </c>
      <c r="J9853" s="70" t="e">
        <f t="shared" si="392"/>
        <v>#N/A</v>
      </c>
      <c r="K9853" s="118" t="e">
        <f>VLOOKUP(B9853,WB.GDP.2009,'WB (WDI)'!$AZ$2,FALSE)</f>
        <v>#N/A</v>
      </c>
      <c r="L9853" s="112" t="e">
        <f>VLOOKUP($B9853,WB.UNEMP.2009,'WB (WDI)'!$AZ$2,FALSE)</f>
        <v>#N/A</v>
      </c>
    </row>
    <row r="9854" spans="1:12" x14ac:dyDescent="0.25">
      <c r="A9854" s="103">
        <v>2009</v>
      </c>
      <c r="B9854" s="104" t="s">
        <v>358</v>
      </c>
      <c r="C9854" s="105" t="s">
        <v>359</v>
      </c>
      <c r="D9854" s="105" t="s">
        <v>337</v>
      </c>
      <c r="E9854" s="87">
        <f t="shared" si="392"/>
        <v>7.8459998415270293</v>
      </c>
      <c r="F9854" s="69">
        <f t="shared" si="392"/>
        <v>4.4227166153491844</v>
      </c>
      <c r="G9854" s="69">
        <f t="shared" si="392"/>
        <v>8.2220448647354303</v>
      </c>
      <c r="H9854" s="69">
        <f t="shared" si="392"/>
        <v>9.4944905782085396</v>
      </c>
      <c r="I9854" s="69">
        <f t="shared" si="392"/>
        <v>8.5890714640942019</v>
      </c>
      <c r="J9854" s="70">
        <f t="shared" si="392"/>
        <v>8.5016756852477897</v>
      </c>
      <c r="K9854" s="118">
        <f>VLOOKUP(B9854,WB.GDP.2009,'WB (WDI)'!$AZ$2,FALSE)</f>
        <v>50274.075696376647</v>
      </c>
      <c r="L9854" s="112">
        <f>VLOOKUP($B9854,WB.UNEMP.2009,'WB (WDI)'!$AZ$2,FALSE)</f>
        <v>6.4099998474121103</v>
      </c>
    </row>
    <row r="9855" spans="1:12" x14ac:dyDescent="0.25">
      <c r="A9855" s="103">
        <v>2009</v>
      </c>
      <c r="B9855" s="104" t="s">
        <v>360</v>
      </c>
      <c r="C9855" s="105" t="s">
        <v>361</v>
      </c>
      <c r="D9855" s="105" t="s">
        <v>337</v>
      </c>
      <c r="E9855" s="87">
        <f t="shared" si="392"/>
        <v>7.8588622405149478</v>
      </c>
      <c r="F9855" s="69">
        <f t="shared" si="392"/>
        <v>6.1139021999011556</v>
      </c>
      <c r="G9855" s="69">
        <f t="shared" si="392"/>
        <v>7.1208937548304378</v>
      </c>
      <c r="H9855" s="69">
        <f t="shared" si="392"/>
        <v>9.509219757295357</v>
      </c>
      <c r="I9855" s="69">
        <f t="shared" si="392"/>
        <v>8.6438716188645337</v>
      </c>
      <c r="J9855" s="70">
        <f t="shared" si="392"/>
        <v>7.9064238716832547</v>
      </c>
      <c r="K9855" s="118">
        <f>VLOOKUP(B9855,WB.GDP.2009,'WB (WDI)'!$AZ$2,FALSE)</f>
        <v>25464.150442610844</v>
      </c>
      <c r="L9855" s="112">
        <f>VLOOKUP($B9855,WB.UNEMP.2009,'WB (WDI)'!$AZ$2,FALSE)</f>
        <v>13.550000190734901</v>
      </c>
    </row>
    <row r="9856" spans="1:12" x14ac:dyDescent="0.25">
      <c r="A9856" s="103">
        <v>2009</v>
      </c>
      <c r="B9856" s="104" t="s">
        <v>362</v>
      </c>
      <c r="C9856" s="105" t="s">
        <v>363</v>
      </c>
      <c r="D9856" s="105" t="s">
        <v>337</v>
      </c>
      <c r="E9856" s="87" t="e">
        <f t="shared" ref="E9856:J9865" si="393">IF(ISNUMBER(VLOOKUP($B9856,EFW.2009,3,FALSE))=TRUE,VLOOKUP($B9856,EFW.2009,E$2,FALSE),NA())</f>
        <v>#N/A</v>
      </c>
      <c r="F9856" s="69" t="e">
        <f t="shared" si="393"/>
        <v>#N/A</v>
      </c>
      <c r="G9856" s="69" t="e">
        <f t="shared" si="393"/>
        <v>#N/A</v>
      </c>
      <c r="H9856" s="69" t="e">
        <f t="shared" si="393"/>
        <v>#N/A</v>
      </c>
      <c r="I9856" s="69" t="e">
        <f t="shared" si="393"/>
        <v>#N/A</v>
      </c>
      <c r="J9856" s="70" t="e">
        <f t="shared" si="393"/>
        <v>#N/A</v>
      </c>
      <c r="K9856" s="118" t="e">
        <f>VLOOKUP(B9856,WB.GDP.2009,'WB (WDI)'!$AZ$2,FALSE)</f>
        <v>#N/A</v>
      </c>
      <c r="L9856" s="112" t="e">
        <f>VLOOKUP($B9856,WB.UNEMP.2009,'WB (WDI)'!$AZ$2,FALSE)</f>
        <v>#N/A</v>
      </c>
    </row>
    <row r="9857" spans="1:12" x14ac:dyDescent="0.25">
      <c r="A9857" s="103">
        <v>2009</v>
      </c>
      <c r="B9857" s="104" t="s">
        <v>364</v>
      </c>
      <c r="C9857" s="105" t="s">
        <v>365</v>
      </c>
      <c r="D9857" s="105" t="s">
        <v>337</v>
      </c>
      <c r="E9857" s="87">
        <f t="shared" si="393"/>
        <v>7.8021808107607047</v>
      </c>
      <c r="F9857" s="69">
        <f t="shared" si="393"/>
        <v>5.2407630154629512</v>
      </c>
      <c r="G9857" s="69">
        <f t="shared" si="393"/>
        <v>8.2520601854696007</v>
      </c>
      <c r="H9857" s="69">
        <f t="shared" si="393"/>
        <v>9.5540103485475925</v>
      </c>
      <c r="I9857" s="69">
        <f t="shared" si="393"/>
        <v>8.3324269225328553</v>
      </c>
      <c r="J9857" s="70">
        <f t="shared" si="393"/>
        <v>7.631643581790521</v>
      </c>
      <c r="K9857" s="118">
        <f>VLOOKUP(B9857,WB.GDP.2009,'WB (WDI)'!$AZ$2,FALSE)</f>
        <v>44698.170008851921</v>
      </c>
      <c r="L9857" s="112">
        <f>VLOOKUP($B9857,WB.UNEMP.2009,'WB (WDI)'!$AZ$2,FALSE)</f>
        <v>8.25</v>
      </c>
    </row>
    <row r="9858" spans="1:12" x14ac:dyDescent="0.25">
      <c r="A9858" s="103">
        <v>2009</v>
      </c>
      <c r="B9858" s="104" t="s">
        <v>366</v>
      </c>
      <c r="C9858" s="105" t="s">
        <v>367</v>
      </c>
      <c r="D9858" s="105" t="s">
        <v>337</v>
      </c>
      <c r="E9858" s="87" t="e">
        <f t="shared" si="393"/>
        <v>#N/A</v>
      </c>
      <c r="F9858" s="69" t="e">
        <f t="shared" si="393"/>
        <v>#N/A</v>
      </c>
      <c r="G9858" s="69" t="e">
        <f t="shared" si="393"/>
        <v>#N/A</v>
      </c>
      <c r="H9858" s="69" t="e">
        <f t="shared" si="393"/>
        <v>#N/A</v>
      </c>
      <c r="I9858" s="69" t="e">
        <f t="shared" si="393"/>
        <v>#N/A</v>
      </c>
      <c r="J9858" s="70" t="e">
        <f t="shared" si="393"/>
        <v>#N/A</v>
      </c>
      <c r="K9858" s="118" t="e">
        <f>VLOOKUP(B9858,WB.GDP.2009,'WB (WDI)'!$AZ$2,FALSE)</f>
        <v>#N/A</v>
      </c>
      <c r="L9858" s="112" t="e">
        <f>VLOOKUP($B9858,WB.UNEMP.2009,'WB (WDI)'!$AZ$2,FALSE)</f>
        <v>#N/A</v>
      </c>
    </row>
    <row r="9859" spans="1:12" x14ac:dyDescent="0.25">
      <c r="A9859" s="103">
        <v>2009</v>
      </c>
      <c r="B9859" s="104" t="s">
        <v>368</v>
      </c>
      <c r="C9859" s="105" t="s">
        <v>369</v>
      </c>
      <c r="D9859" s="105" t="s">
        <v>337</v>
      </c>
      <c r="E9859" s="87">
        <f t="shared" si="393"/>
        <v>6.6519976692333547</v>
      </c>
      <c r="F9859" s="69">
        <f t="shared" si="393"/>
        <v>5.3887177873905072</v>
      </c>
      <c r="G9859" s="69">
        <f t="shared" si="393"/>
        <v>7.9141317724914586</v>
      </c>
      <c r="H9859" s="69">
        <f t="shared" si="393"/>
        <v>6.5466706886737507</v>
      </c>
      <c r="I9859" s="69">
        <f t="shared" si="393"/>
        <v>6.4501705982853421</v>
      </c>
      <c r="J9859" s="70">
        <f t="shared" si="393"/>
        <v>6.9602974993257121</v>
      </c>
      <c r="K9859" s="118">
        <f>VLOOKUP(B9859,WB.GDP.2009,'WB (WDI)'!$AZ$2,FALSE)</f>
        <v>48177.084122629742</v>
      </c>
      <c r="L9859" s="112">
        <f>VLOOKUP($B9859,WB.UNEMP.2009,'WB (WDI)'!$AZ$2,FALSE)</f>
        <v>7.2199997901916504</v>
      </c>
    </row>
    <row r="9860" spans="1:12" x14ac:dyDescent="0.25">
      <c r="A9860" s="103">
        <v>2009</v>
      </c>
      <c r="B9860" s="104" t="s">
        <v>370</v>
      </c>
      <c r="C9860" s="105" t="s">
        <v>371</v>
      </c>
      <c r="D9860" s="105" t="s">
        <v>337</v>
      </c>
      <c r="E9860" s="87">
        <f t="shared" si="393"/>
        <v>7.7966774422279546</v>
      </c>
      <c r="F9860" s="69">
        <f t="shared" si="393"/>
        <v>5.9958267669152097</v>
      </c>
      <c r="G9860" s="69">
        <f t="shared" si="393"/>
        <v>7.7395286722417547</v>
      </c>
      <c r="H9860" s="69">
        <f t="shared" si="393"/>
        <v>9.1219094410981647</v>
      </c>
      <c r="I9860" s="69">
        <f t="shared" si="393"/>
        <v>8.8847804547245968</v>
      </c>
      <c r="J9860" s="70">
        <f t="shared" si="393"/>
        <v>7.2413418761600425</v>
      </c>
      <c r="K9860" s="118">
        <f>VLOOKUP(B9860,WB.GDP.2009,'WB (WDI)'!$AZ$2,FALSE)</f>
        <v>52331.560391274157</v>
      </c>
      <c r="L9860" s="112">
        <f>VLOOKUP($B9860,WB.UNEMP.2009,'WB (WDI)'!$AZ$2,FALSE)</f>
        <v>12.6099996566772</v>
      </c>
    </row>
    <row r="9861" spans="1:12" x14ac:dyDescent="0.25">
      <c r="A9861" s="103">
        <v>2009</v>
      </c>
      <c r="B9861" s="104" t="s">
        <v>372</v>
      </c>
      <c r="C9861" s="105" t="s">
        <v>373</v>
      </c>
      <c r="D9861" s="105" t="s">
        <v>337</v>
      </c>
      <c r="E9861" s="87" t="e">
        <f t="shared" si="393"/>
        <v>#N/A</v>
      </c>
      <c r="F9861" s="69" t="e">
        <f t="shared" si="393"/>
        <v>#N/A</v>
      </c>
      <c r="G9861" s="69" t="e">
        <f t="shared" si="393"/>
        <v>#N/A</v>
      </c>
      <c r="H9861" s="69" t="e">
        <f t="shared" si="393"/>
        <v>#N/A</v>
      </c>
      <c r="I9861" s="69" t="e">
        <f t="shared" si="393"/>
        <v>#N/A</v>
      </c>
      <c r="J9861" s="70" t="e">
        <f t="shared" si="393"/>
        <v>#N/A</v>
      </c>
      <c r="K9861" s="118" t="e">
        <f>VLOOKUP(B9861,WB.GDP.2009,'WB (WDI)'!$AZ$2,FALSE)</f>
        <v>#N/A</v>
      </c>
      <c r="L9861" s="112" t="e">
        <f>VLOOKUP($B9861,WB.UNEMP.2009,'WB (WDI)'!$AZ$2,FALSE)</f>
        <v>#N/A</v>
      </c>
    </row>
    <row r="9862" spans="1:12" x14ac:dyDescent="0.25">
      <c r="A9862" s="103">
        <v>2009</v>
      </c>
      <c r="B9862" s="104" t="s">
        <v>374</v>
      </c>
      <c r="C9862" s="105" t="s">
        <v>375</v>
      </c>
      <c r="D9862" s="105" t="s">
        <v>337</v>
      </c>
      <c r="E9862" s="87" t="e">
        <f t="shared" si="393"/>
        <v>#N/A</v>
      </c>
      <c r="F9862" s="69" t="e">
        <f t="shared" si="393"/>
        <v>#N/A</v>
      </c>
      <c r="G9862" s="69" t="e">
        <f t="shared" si="393"/>
        <v>#N/A</v>
      </c>
      <c r="H9862" s="69" t="e">
        <f t="shared" si="393"/>
        <v>#N/A</v>
      </c>
      <c r="I9862" s="69" t="e">
        <f t="shared" si="393"/>
        <v>#N/A</v>
      </c>
      <c r="J9862" s="70" t="e">
        <f t="shared" si="393"/>
        <v>#N/A</v>
      </c>
      <c r="K9862" s="118" t="e">
        <f>VLOOKUP(B9862,WB.GDP.2009,'WB (WDI)'!$AZ$2,FALSE)</f>
        <v>#N/A</v>
      </c>
      <c r="L9862" s="112" t="e">
        <f>VLOOKUP($B9862,WB.UNEMP.2009,'WB (WDI)'!$AZ$2,FALSE)</f>
        <v>#N/A</v>
      </c>
    </row>
    <row r="9863" spans="1:12" x14ac:dyDescent="0.25">
      <c r="A9863" s="103">
        <v>2009</v>
      </c>
      <c r="B9863" s="104" t="s">
        <v>376</v>
      </c>
      <c r="C9863" s="105" t="s">
        <v>377</v>
      </c>
      <c r="D9863" s="105" t="s">
        <v>337</v>
      </c>
      <c r="E9863" s="87">
        <f t="shared" si="393"/>
        <v>7.7789964259901891</v>
      </c>
      <c r="F9863" s="69">
        <f t="shared" si="393"/>
        <v>7.1803313617310112</v>
      </c>
      <c r="G9863" s="69">
        <f t="shared" si="393"/>
        <v>6.6369317274645683</v>
      </c>
      <c r="H9863" s="69">
        <f t="shared" si="393"/>
        <v>8.8963057498787848</v>
      </c>
      <c r="I9863" s="69">
        <f t="shared" si="393"/>
        <v>8.4460400515834415</v>
      </c>
      <c r="J9863" s="70">
        <f t="shared" si="393"/>
        <v>7.7353732392931418</v>
      </c>
      <c r="K9863" s="118">
        <f>VLOOKUP(B9863,WB.GDP.2009,'WB (WDI)'!$AZ$2,FALSE)</f>
        <v>21608.853997928138</v>
      </c>
      <c r="L9863" s="112">
        <f>VLOOKUP($B9863,WB.UNEMP.2009,'WB (WDI)'!$AZ$2,FALSE)</f>
        <v>17.5200004577637</v>
      </c>
    </row>
    <row r="9864" spans="1:12" x14ac:dyDescent="0.25">
      <c r="A9864" s="103">
        <v>2009</v>
      </c>
      <c r="B9864" s="104" t="s">
        <v>378</v>
      </c>
      <c r="C9864" s="105" t="s">
        <v>379</v>
      </c>
      <c r="D9864" s="105" t="s">
        <v>337</v>
      </c>
      <c r="E9864" s="87">
        <f t="shared" si="393"/>
        <v>7.4781505853407895</v>
      </c>
      <c r="F9864" s="69">
        <f t="shared" si="393"/>
        <v>6.8123009940332819</v>
      </c>
      <c r="G9864" s="69">
        <f t="shared" si="393"/>
        <v>6.7182557412716317</v>
      </c>
      <c r="H9864" s="69">
        <f t="shared" si="393"/>
        <v>9.1551416245237469</v>
      </c>
      <c r="I9864" s="69">
        <f t="shared" si="393"/>
        <v>7.9309269794662134</v>
      </c>
      <c r="J9864" s="70">
        <f t="shared" si="393"/>
        <v>6.7741275874090698</v>
      </c>
      <c r="K9864" s="118">
        <f>VLOOKUP(B9864,WB.GDP.2009,'WB (WDI)'!$AZ$2,FALSE)</f>
        <v>23138.755591564222</v>
      </c>
      <c r="L9864" s="112">
        <f>VLOOKUP($B9864,WB.UNEMP.2009,'WB (WDI)'!$AZ$2,FALSE)</f>
        <v>13.789999961853001</v>
      </c>
    </row>
    <row r="9865" spans="1:12" x14ac:dyDescent="0.25">
      <c r="A9865" s="103">
        <v>2009</v>
      </c>
      <c r="B9865" s="104" t="s">
        <v>380</v>
      </c>
      <c r="C9865" s="105" t="s">
        <v>381</v>
      </c>
      <c r="D9865" s="105" t="s">
        <v>337</v>
      </c>
      <c r="E9865" s="87">
        <f t="shared" si="393"/>
        <v>7.5875248238537001</v>
      </c>
      <c r="F9865" s="69">
        <f t="shared" si="393"/>
        <v>5.2224581624529502</v>
      </c>
      <c r="G9865" s="69">
        <f t="shared" si="393"/>
        <v>8.416574863043973</v>
      </c>
      <c r="H9865" s="69">
        <f t="shared" si="393"/>
        <v>9.2356271564342265</v>
      </c>
      <c r="I9865" s="69">
        <f t="shared" si="393"/>
        <v>7.6912050825667873</v>
      </c>
      <c r="J9865" s="70">
        <f t="shared" si="393"/>
        <v>7.3717588547705608</v>
      </c>
      <c r="K9865" s="118">
        <f>VLOOKUP(B9865,WB.GDP.2009,'WB (WDI)'!$AZ$2,FALSE)</f>
        <v>61886.564497885745</v>
      </c>
      <c r="L9865" s="112">
        <f>VLOOKUP($B9865,WB.UNEMP.2009,'WB (WDI)'!$AZ$2,FALSE)</f>
        <v>3.0999999046325701</v>
      </c>
    </row>
    <row r="9866" spans="1:12" x14ac:dyDescent="0.25">
      <c r="A9866" s="103">
        <v>2009</v>
      </c>
      <c r="B9866" s="104"/>
      <c r="C9866" s="105" t="s">
        <v>382</v>
      </c>
      <c r="D9866" s="105" t="s">
        <v>337</v>
      </c>
      <c r="E9866" s="87" t="e">
        <f t="shared" ref="E9866:J9875" si="394">IF(ISNUMBER(VLOOKUP($B9866,EFW.2009,3,FALSE))=TRUE,VLOOKUP($B9866,EFW.2009,E$2,FALSE),NA())</f>
        <v>#N/A</v>
      </c>
      <c r="F9866" s="69" t="e">
        <f t="shared" si="394"/>
        <v>#N/A</v>
      </c>
      <c r="G9866" s="69" t="e">
        <f t="shared" si="394"/>
        <v>#N/A</v>
      </c>
      <c r="H9866" s="69" t="e">
        <f t="shared" si="394"/>
        <v>#N/A</v>
      </c>
      <c r="I9866" s="69" t="e">
        <f t="shared" si="394"/>
        <v>#N/A</v>
      </c>
      <c r="J9866" s="70" t="e">
        <f t="shared" si="394"/>
        <v>#N/A</v>
      </c>
      <c r="K9866" s="118" t="e">
        <f>VLOOKUP(B9866,WB.GDP.2009,'WB (WDI)'!$AZ$2,FALSE)</f>
        <v>#N/A</v>
      </c>
      <c r="L9866" s="112" t="e">
        <f>VLOOKUP($B9866,WB.UNEMP.2009,'WB (WDI)'!$AZ$2,FALSE)</f>
        <v>#N/A</v>
      </c>
    </row>
    <row r="9867" spans="1:12" x14ac:dyDescent="0.25">
      <c r="A9867" s="103">
        <v>2009</v>
      </c>
      <c r="B9867" s="104" t="s">
        <v>383</v>
      </c>
      <c r="C9867" s="105" t="s">
        <v>384</v>
      </c>
      <c r="D9867" s="105" t="s">
        <v>337</v>
      </c>
      <c r="E9867" s="87" t="e">
        <f t="shared" si="394"/>
        <v>#N/A</v>
      </c>
      <c r="F9867" s="69" t="e">
        <f t="shared" si="394"/>
        <v>#N/A</v>
      </c>
      <c r="G9867" s="69" t="e">
        <f t="shared" si="394"/>
        <v>#N/A</v>
      </c>
      <c r="H9867" s="69" t="e">
        <f t="shared" si="394"/>
        <v>#N/A</v>
      </c>
      <c r="I9867" s="69" t="e">
        <f t="shared" si="394"/>
        <v>#N/A</v>
      </c>
      <c r="J9867" s="70" t="e">
        <f t="shared" si="394"/>
        <v>#N/A</v>
      </c>
      <c r="K9867" s="118" t="e">
        <f>VLOOKUP(B9867,WB.GDP.2009,'WB (WDI)'!$AZ$2,FALSE)</f>
        <v>#N/A</v>
      </c>
      <c r="L9867" s="112" t="e">
        <f>VLOOKUP($B9867,WB.UNEMP.2009,'WB (WDI)'!$AZ$2,FALSE)</f>
        <v>#N/A</v>
      </c>
    </row>
    <row r="9868" spans="1:12" x14ac:dyDescent="0.25">
      <c r="A9868" s="103">
        <v>2009</v>
      </c>
      <c r="B9868" s="104" t="s">
        <v>385</v>
      </c>
      <c r="C9868" s="105" t="s">
        <v>386</v>
      </c>
      <c r="D9868" s="105" t="s">
        <v>337</v>
      </c>
      <c r="E9868" s="87">
        <f t="shared" si="394"/>
        <v>7.6350231662029771</v>
      </c>
      <c r="F9868" s="69">
        <f t="shared" si="394"/>
        <v>4.624428557524805</v>
      </c>
      <c r="G9868" s="69">
        <f t="shared" si="394"/>
        <v>8.0462548507898628</v>
      </c>
      <c r="H9868" s="69">
        <f t="shared" si="394"/>
        <v>9.570916568337168</v>
      </c>
      <c r="I9868" s="69">
        <f t="shared" si="394"/>
        <v>8.3969180322387977</v>
      </c>
      <c r="J9868" s="70">
        <f t="shared" si="394"/>
        <v>7.5365978221242536</v>
      </c>
      <c r="K9868" s="118">
        <f>VLOOKUP(B9868,WB.GDP.2009,'WB (WDI)'!$AZ$2,FALSE)</f>
        <v>45638.03557749118</v>
      </c>
      <c r="L9868" s="112">
        <f>VLOOKUP($B9868,WB.UNEMP.2009,'WB (WDI)'!$AZ$2,FALSE)</f>
        <v>8.3500003814697301</v>
      </c>
    </row>
    <row r="9869" spans="1:12" x14ac:dyDescent="0.25">
      <c r="A9869" s="103">
        <v>2009</v>
      </c>
      <c r="B9869" s="104" t="s">
        <v>387</v>
      </c>
      <c r="C9869" s="105" t="s">
        <v>648</v>
      </c>
      <c r="D9869" s="105" t="s">
        <v>337</v>
      </c>
      <c r="E9869" s="87">
        <f t="shared" si="394"/>
        <v>8.023449090519911</v>
      </c>
      <c r="F9869" s="69">
        <f t="shared" si="394"/>
        <v>6.3281395751335214</v>
      </c>
      <c r="G9869" s="69">
        <f t="shared" si="394"/>
        <v>7.7737195846310945</v>
      </c>
      <c r="H9869" s="69">
        <f t="shared" si="394"/>
        <v>9.4997078503938504</v>
      </c>
      <c r="I9869" s="69">
        <f t="shared" si="394"/>
        <v>8.8983570061707464</v>
      </c>
      <c r="J9869" s="70">
        <f t="shared" si="394"/>
        <v>7.6173214362703474</v>
      </c>
      <c r="K9869" s="118">
        <f>VLOOKUP(B9869,WB.GDP.2009,'WB (WDI)'!$AZ$2,FALSE)</f>
        <v>41655.23360531035</v>
      </c>
      <c r="L9869" s="112">
        <f>VLOOKUP($B9869,WB.UNEMP.2009,'WB (WDI)'!$AZ$2,FALSE)</f>
        <v>7.53999996185303</v>
      </c>
    </row>
    <row r="9870" spans="1:12" x14ac:dyDescent="0.25">
      <c r="A9870" s="103">
        <v>2009</v>
      </c>
      <c r="B9870" s="104" t="s">
        <v>388</v>
      </c>
      <c r="C9870" s="105" t="s">
        <v>389</v>
      </c>
      <c r="D9870" s="105" t="s">
        <v>337</v>
      </c>
      <c r="E9870" s="87">
        <f t="shared" si="394"/>
        <v>7.2695918508682471</v>
      </c>
      <c r="F9870" s="69">
        <f t="shared" si="394"/>
        <v>7.8428053928304262</v>
      </c>
      <c r="G9870" s="69">
        <f t="shared" si="394"/>
        <v>5.6221340896604115</v>
      </c>
      <c r="H9870" s="69">
        <f t="shared" si="394"/>
        <v>9.6330211601163711</v>
      </c>
      <c r="I9870" s="69">
        <f t="shared" si="394"/>
        <v>6.8602229718321421</v>
      </c>
      <c r="J9870" s="70">
        <f t="shared" si="394"/>
        <v>6.3897756399018846</v>
      </c>
      <c r="K9870" s="118">
        <f>VLOOKUP(B9870,WB.GDP.2009,'WB (WDI)'!$AZ$2,FALSE)</f>
        <v>10346.864199491785</v>
      </c>
      <c r="L9870" s="112">
        <f>VLOOKUP($B9870,WB.UNEMP.2009,'WB (WDI)'!$AZ$2,FALSE)</f>
        <v>13.670000076293899</v>
      </c>
    </row>
    <row r="9871" spans="1:12" x14ac:dyDescent="0.25">
      <c r="A9871" s="103">
        <v>2009</v>
      </c>
      <c r="B9871" s="104" t="s">
        <v>390</v>
      </c>
      <c r="C9871" s="105" t="s">
        <v>391</v>
      </c>
      <c r="D9871" s="105" t="s">
        <v>337</v>
      </c>
      <c r="E9871" s="87" t="e">
        <f t="shared" si="394"/>
        <v>#N/A</v>
      </c>
      <c r="F9871" s="69" t="e">
        <f t="shared" si="394"/>
        <v>#N/A</v>
      </c>
      <c r="G9871" s="69" t="e">
        <f t="shared" si="394"/>
        <v>#N/A</v>
      </c>
      <c r="H9871" s="69" t="e">
        <f t="shared" si="394"/>
        <v>#N/A</v>
      </c>
      <c r="I9871" s="69" t="e">
        <f t="shared" si="394"/>
        <v>#N/A</v>
      </c>
      <c r="J9871" s="70" t="e">
        <f t="shared" si="394"/>
        <v>#N/A</v>
      </c>
      <c r="K9871" s="118" t="e">
        <f>VLOOKUP(B9871,WB.GDP.2009,'WB (WDI)'!$AZ$2,FALSE)</f>
        <v>#N/A</v>
      </c>
      <c r="L9871" s="112" t="e">
        <f>VLOOKUP($B9871,WB.UNEMP.2009,'WB (WDI)'!$AZ$2,FALSE)</f>
        <v>#N/A</v>
      </c>
    </row>
    <row r="9872" spans="1:12" x14ac:dyDescent="0.25">
      <c r="A9872" s="103">
        <v>2009</v>
      </c>
      <c r="B9872" s="104" t="s">
        <v>392</v>
      </c>
      <c r="C9872" s="105" t="s">
        <v>393</v>
      </c>
      <c r="D9872" s="105" t="s">
        <v>337</v>
      </c>
      <c r="E9872" s="87">
        <f t="shared" si="394"/>
        <v>6.7366497868288704</v>
      </c>
      <c r="F9872" s="69">
        <f t="shared" si="394"/>
        <v>5.5566044526451419</v>
      </c>
      <c r="G9872" s="69">
        <f t="shared" si="394"/>
        <v>5.2096168809744432</v>
      </c>
      <c r="H9872" s="69">
        <f t="shared" si="394"/>
        <v>8.3010908545437623</v>
      </c>
      <c r="I9872" s="69">
        <f t="shared" si="394"/>
        <v>7.6085727440202788</v>
      </c>
      <c r="J9872" s="70">
        <f t="shared" si="394"/>
        <v>7.0073640019607231</v>
      </c>
      <c r="K9872" s="118">
        <f>VLOOKUP(B9872,WB.GDP.2009,'WB (WDI)'!$AZ$2,FALSE)</f>
        <v>10790.345600519004</v>
      </c>
      <c r="L9872" s="112">
        <f>VLOOKUP($B9872,WB.UNEMP.2009,'WB (WDI)'!$AZ$2,FALSE)</f>
        <v>24.069999694824201</v>
      </c>
    </row>
    <row r="9873" spans="1:12" x14ac:dyDescent="0.25">
      <c r="A9873" s="103">
        <v>2009</v>
      </c>
      <c r="B9873" s="104" t="s">
        <v>394</v>
      </c>
      <c r="C9873" s="105" t="s">
        <v>395</v>
      </c>
      <c r="D9873" s="105" t="s">
        <v>337</v>
      </c>
      <c r="E9873" s="87">
        <f t="shared" si="394"/>
        <v>6.8752957832830104</v>
      </c>
      <c r="F9873" s="69">
        <f t="shared" si="394"/>
        <v>5.0920720033735076</v>
      </c>
      <c r="G9873" s="69">
        <f t="shared" si="394"/>
        <v>5.8567474824731818</v>
      </c>
      <c r="H9873" s="69">
        <f t="shared" si="394"/>
        <v>8.4932490575548094</v>
      </c>
      <c r="I9873" s="69">
        <f t="shared" si="394"/>
        <v>7.7506204284350408</v>
      </c>
      <c r="J9873" s="70">
        <f t="shared" si="394"/>
        <v>7.1837899445785132</v>
      </c>
      <c r="K9873" s="118">
        <f>VLOOKUP(B9873,WB.GDP.2009,'WB (WDI)'!$AZ$2,FALSE)</f>
        <v>24627.145583269656</v>
      </c>
      <c r="L9873" s="112">
        <f>VLOOKUP($B9873,WB.UNEMP.2009,'WB (WDI)'!$AZ$2,FALSE)</f>
        <v>9.1999998092651403</v>
      </c>
    </row>
    <row r="9874" spans="1:12" x14ac:dyDescent="0.25">
      <c r="A9874" s="103">
        <v>2009</v>
      </c>
      <c r="B9874" s="104" t="s">
        <v>396</v>
      </c>
      <c r="C9874" s="105" t="s">
        <v>397</v>
      </c>
      <c r="D9874" s="105" t="s">
        <v>337</v>
      </c>
      <c r="E9874" s="87" t="e">
        <f t="shared" si="394"/>
        <v>#N/A</v>
      </c>
      <c r="F9874" s="69" t="e">
        <f t="shared" si="394"/>
        <v>#N/A</v>
      </c>
      <c r="G9874" s="69" t="e">
        <f t="shared" si="394"/>
        <v>#N/A</v>
      </c>
      <c r="H9874" s="69" t="e">
        <f t="shared" si="394"/>
        <v>#N/A</v>
      </c>
      <c r="I9874" s="69" t="e">
        <f t="shared" si="394"/>
        <v>#N/A</v>
      </c>
      <c r="J9874" s="70" t="e">
        <f t="shared" si="394"/>
        <v>#N/A</v>
      </c>
      <c r="K9874" s="118" t="e">
        <f>VLOOKUP(B9874,WB.GDP.2009,'WB (WDI)'!$AZ$2,FALSE)</f>
        <v>#N/A</v>
      </c>
      <c r="L9874" s="112" t="e">
        <f>VLOOKUP($B9874,WB.UNEMP.2009,'WB (WDI)'!$AZ$2,FALSE)</f>
        <v>#N/A</v>
      </c>
    </row>
    <row r="9875" spans="1:12" x14ac:dyDescent="0.25">
      <c r="A9875" s="103">
        <v>2009</v>
      </c>
      <c r="B9875" s="104" t="s">
        <v>398</v>
      </c>
      <c r="C9875" s="105" t="s">
        <v>399</v>
      </c>
      <c r="D9875" s="105" t="s">
        <v>337</v>
      </c>
      <c r="E9875" s="87">
        <f t="shared" si="394"/>
        <v>7.0302742185287475</v>
      </c>
      <c r="F9875" s="69">
        <f t="shared" si="394"/>
        <v>6.1952902857317955</v>
      </c>
      <c r="G9875" s="69">
        <f t="shared" si="394"/>
        <v>5.762466714381409</v>
      </c>
      <c r="H9875" s="69">
        <f t="shared" si="394"/>
        <v>9.6263110906705833</v>
      </c>
      <c r="I9875" s="69">
        <f t="shared" si="394"/>
        <v>7.9924206450888269</v>
      </c>
      <c r="J9875" s="70">
        <f t="shared" si="394"/>
        <v>5.5748823567711199</v>
      </c>
      <c r="K9875" s="118">
        <f>VLOOKUP(B9875,WB.GDP.2009,'WB (WDI)'!$AZ$2,FALSE)</f>
        <v>36160.007601492849</v>
      </c>
      <c r="L9875" s="112">
        <f>VLOOKUP($B9875,WB.UNEMP.2009,'WB (WDI)'!$AZ$2,FALSE)</f>
        <v>9.6199998855590803</v>
      </c>
    </row>
    <row r="9876" spans="1:12" x14ac:dyDescent="0.25">
      <c r="A9876" s="103">
        <v>2009</v>
      </c>
      <c r="B9876" s="104" t="s">
        <v>400</v>
      </c>
      <c r="C9876" s="105" t="s">
        <v>401</v>
      </c>
      <c r="D9876" s="105" t="s">
        <v>337</v>
      </c>
      <c r="E9876" s="87" t="e">
        <f t="shared" ref="E9876:J9885" si="395">IF(ISNUMBER(VLOOKUP($B9876,EFW.2009,3,FALSE))=TRUE,VLOOKUP($B9876,EFW.2009,E$2,FALSE),NA())</f>
        <v>#N/A</v>
      </c>
      <c r="F9876" s="69" t="e">
        <f t="shared" si="395"/>
        <v>#N/A</v>
      </c>
      <c r="G9876" s="69" t="e">
        <f t="shared" si="395"/>
        <v>#N/A</v>
      </c>
      <c r="H9876" s="69" t="e">
        <f t="shared" si="395"/>
        <v>#N/A</v>
      </c>
      <c r="I9876" s="69" t="e">
        <f t="shared" si="395"/>
        <v>#N/A</v>
      </c>
      <c r="J9876" s="70" t="e">
        <f t="shared" si="395"/>
        <v>#N/A</v>
      </c>
      <c r="K9876" s="118" t="e">
        <f>VLOOKUP(B9876,WB.GDP.2009,'WB (WDI)'!$AZ$2,FALSE)</f>
        <v>#N/A</v>
      </c>
      <c r="L9876" s="112" t="e">
        <f>VLOOKUP($B9876,WB.UNEMP.2009,'WB (WDI)'!$AZ$2,FALSE)</f>
        <v>#N/A</v>
      </c>
    </row>
    <row r="9877" spans="1:12" x14ac:dyDescent="0.25">
      <c r="A9877" s="103">
        <v>2009</v>
      </c>
      <c r="B9877" s="104" t="s">
        <v>402</v>
      </c>
      <c r="C9877" s="105" t="s">
        <v>403</v>
      </c>
      <c r="D9877" s="105" t="s">
        <v>337</v>
      </c>
      <c r="E9877" s="87">
        <f t="shared" si="395"/>
        <v>7.4109917029269941</v>
      </c>
      <c r="F9877" s="69">
        <f t="shared" si="395"/>
        <v>6.0152924904855691</v>
      </c>
      <c r="G9877" s="69">
        <f t="shared" si="395"/>
        <v>6.3007168729779135</v>
      </c>
      <c r="H9877" s="69">
        <f t="shared" si="395"/>
        <v>9.5837313654738221</v>
      </c>
      <c r="I9877" s="69">
        <f t="shared" si="395"/>
        <v>8.2369487686786087</v>
      </c>
      <c r="J9877" s="70">
        <f t="shared" si="395"/>
        <v>6.9182690170190568</v>
      </c>
      <c r="K9877" s="118">
        <f>VLOOKUP(B9877,WB.GDP.2009,'WB (WDI)'!$AZ$2,FALSE)</f>
        <v>42209.277303981129</v>
      </c>
      <c r="L9877" s="112">
        <f>VLOOKUP($B9877,WB.UNEMP.2009,'WB (WDI)'!$AZ$2,FALSE)</f>
        <v>7.75</v>
      </c>
    </row>
    <row r="9878" spans="1:12" x14ac:dyDescent="0.25">
      <c r="A9878" s="103">
        <v>2009</v>
      </c>
      <c r="B9878" s="104" t="s">
        <v>404</v>
      </c>
      <c r="C9878" s="105" t="s">
        <v>405</v>
      </c>
      <c r="D9878" s="105" t="s">
        <v>337</v>
      </c>
      <c r="E9878" s="87">
        <f t="shared" si="395"/>
        <v>7.8041434926860749</v>
      </c>
      <c r="F9878" s="69">
        <f t="shared" si="395"/>
        <v>6.7953739676844904</v>
      </c>
      <c r="G9878" s="69">
        <f t="shared" si="395"/>
        <v>6.5993272686605264</v>
      </c>
      <c r="H9878" s="69">
        <f t="shared" si="395"/>
        <v>9.460859478110903</v>
      </c>
      <c r="I9878" s="69">
        <f t="shared" si="395"/>
        <v>8.5620663277184175</v>
      </c>
      <c r="J9878" s="70">
        <f t="shared" si="395"/>
        <v>7.603090421256038</v>
      </c>
      <c r="K9878" s="118">
        <f>VLOOKUP(B9878,WB.GDP.2009,'WB (WDI)'!$AZ$2,FALSE)</f>
        <v>31308.581625644787</v>
      </c>
      <c r="L9878" s="112">
        <f>VLOOKUP($B9878,WB.UNEMP.2009,'WB (WDI)'!$AZ$2,FALSE)</f>
        <v>6.8899998664856001</v>
      </c>
    </row>
    <row r="9879" spans="1:12" x14ac:dyDescent="0.25">
      <c r="A9879" s="103">
        <v>2009</v>
      </c>
      <c r="B9879" s="104" t="s">
        <v>406</v>
      </c>
      <c r="C9879" s="105" t="s">
        <v>407</v>
      </c>
      <c r="D9879" s="105" t="s">
        <v>337</v>
      </c>
      <c r="E9879" s="87">
        <f t="shared" si="395"/>
        <v>7.2035087830817872</v>
      </c>
      <c r="F9879" s="69">
        <f t="shared" si="395"/>
        <v>6.2275745691138047</v>
      </c>
      <c r="G9879" s="69">
        <f t="shared" si="395"/>
        <v>5.9115325775601812</v>
      </c>
      <c r="H9879" s="69">
        <f t="shared" si="395"/>
        <v>8.1928609082430679</v>
      </c>
      <c r="I9879" s="69">
        <f t="shared" si="395"/>
        <v>7.864676627433596</v>
      </c>
      <c r="J9879" s="70">
        <f t="shared" si="395"/>
        <v>7.8208992330582809</v>
      </c>
      <c r="K9879" s="118">
        <f>VLOOKUP(B9879,WB.GDP.2009,'WB (WDI)'!$AZ$2,FALSE)</f>
        <v>16400.263872151736</v>
      </c>
      <c r="L9879" s="112">
        <f>VLOOKUP($B9879,WB.UNEMP.2009,'WB (WDI)'!$AZ$2,FALSE)</f>
        <v>19.090000152587901</v>
      </c>
    </row>
    <row r="9880" spans="1:12" x14ac:dyDescent="0.25">
      <c r="A9880" s="103">
        <v>2009</v>
      </c>
      <c r="B9880" s="104" t="s">
        <v>408</v>
      </c>
      <c r="C9880" s="105" t="s">
        <v>409</v>
      </c>
      <c r="D9880" s="105" t="s">
        <v>337</v>
      </c>
      <c r="E9880" s="87">
        <f t="shared" si="395"/>
        <v>7.0567525668270195</v>
      </c>
      <c r="F9880" s="69">
        <f t="shared" si="395"/>
        <v>7.243493459951611</v>
      </c>
      <c r="G9880" s="69">
        <f t="shared" si="395"/>
        <v>4.6781137814974878</v>
      </c>
      <c r="H9880" s="69">
        <f t="shared" si="395"/>
        <v>7.9561176823710955</v>
      </c>
      <c r="I9880" s="69">
        <f t="shared" si="395"/>
        <v>7.4762846899763904</v>
      </c>
      <c r="J9880" s="70">
        <f t="shared" si="395"/>
        <v>7.9297532203385126</v>
      </c>
      <c r="K9880" s="118">
        <f>VLOOKUP(B9880,WB.GDP.2009,'WB (WDI)'!$AZ$2,FALSE)</f>
        <v>13028.580100973175</v>
      </c>
      <c r="L9880" s="112">
        <f>VLOOKUP($B9880,WB.UNEMP.2009,'WB (WDI)'!$AZ$2,FALSE)</f>
        <v>32.180000305175803</v>
      </c>
    </row>
    <row r="9881" spans="1:12" x14ac:dyDescent="0.25">
      <c r="A9881" s="103">
        <v>2009</v>
      </c>
      <c r="B9881" s="104" t="s">
        <v>410</v>
      </c>
      <c r="C9881" s="105" t="s">
        <v>411</v>
      </c>
      <c r="D9881" s="105" t="s">
        <v>337</v>
      </c>
      <c r="E9881" s="87">
        <f t="shared" si="395"/>
        <v>7.2288529342606909</v>
      </c>
      <c r="F9881" s="69">
        <f t="shared" si="395"/>
        <v>5.6017393383037914</v>
      </c>
      <c r="G9881" s="69">
        <f t="shared" si="395"/>
        <v>6.9531255624567709</v>
      </c>
      <c r="H9881" s="69">
        <f t="shared" si="395"/>
        <v>9.6071846763872806</v>
      </c>
      <c r="I9881" s="69">
        <f t="shared" si="395"/>
        <v>8.3894235276655813</v>
      </c>
      <c r="J9881" s="70">
        <f t="shared" si="395"/>
        <v>5.5927915664900292</v>
      </c>
      <c r="K9881" s="118">
        <f>VLOOKUP(B9881,WB.GDP.2009,'WB (WDI)'!$AZ$2,FALSE)</f>
        <v>31369.236297091695</v>
      </c>
      <c r="L9881" s="112">
        <f>VLOOKUP($B9881,WB.UNEMP.2009,'WB (WDI)'!$AZ$2,FALSE)</f>
        <v>9.4300003051757795</v>
      </c>
    </row>
    <row r="9882" spans="1:12" x14ac:dyDescent="0.25">
      <c r="A9882" s="103">
        <v>2009</v>
      </c>
      <c r="B9882" s="104" t="s">
        <v>412</v>
      </c>
      <c r="C9882" s="105" t="s">
        <v>413</v>
      </c>
      <c r="D9882" s="105" t="s">
        <v>337</v>
      </c>
      <c r="E9882" s="87" t="e">
        <f t="shared" si="395"/>
        <v>#N/A</v>
      </c>
      <c r="F9882" s="69" t="e">
        <f t="shared" si="395"/>
        <v>#N/A</v>
      </c>
      <c r="G9882" s="69" t="e">
        <f t="shared" si="395"/>
        <v>#N/A</v>
      </c>
      <c r="H9882" s="69" t="e">
        <f t="shared" si="395"/>
        <v>#N/A</v>
      </c>
      <c r="I9882" s="69" t="e">
        <f t="shared" si="395"/>
        <v>#N/A</v>
      </c>
      <c r="J9882" s="70" t="e">
        <f t="shared" si="395"/>
        <v>#N/A</v>
      </c>
      <c r="K9882" s="118">
        <f>VLOOKUP(B9882,WB.GDP.2009,'WB (WDI)'!$AZ$2,FALSE)</f>
        <v>76736.328962932457</v>
      </c>
      <c r="L9882" s="112" t="e">
        <f>VLOOKUP($B9882,WB.UNEMP.2009,'WB (WDI)'!$AZ$2,FALSE)</f>
        <v>#N/A</v>
      </c>
    </row>
    <row r="9883" spans="1:12" x14ac:dyDescent="0.25">
      <c r="A9883" s="103">
        <v>2009</v>
      </c>
      <c r="B9883" s="104" t="s">
        <v>414</v>
      </c>
      <c r="C9883" s="105" t="s">
        <v>415</v>
      </c>
      <c r="D9883" s="105" t="s">
        <v>337</v>
      </c>
      <c r="E9883" s="87">
        <f t="shared" si="395"/>
        <v>6.7172162459020388</v>
      </c>
      <c r="F9883" s="69">
        <f t="shared" si="395"/>
        <v>6.73820575106937</v>
      </c>
      <c r="G9883" s="69">
        <f t="shared" si="395"/>
        <v>5.1717267055333442</v>
      </c>
      <c r="H9883" s="69">
        <f t="shared" si="395"/>
        <v>7.7201032424711187</v>
      </c>
      <c r="I9883" s="69">
        <f t="shared" si="395"/>
        <v>7.1181450202077352</v>
      </c>
      <c r="J9883" s="70">
        <f t="shared" si="395"/>
        <v>6.837900510228625</v>
      </c>
      <c r="K9883" s="118">
        <f>VLOOKUP(B9883,WB.GDP.2009,'WB (WDI)'!$AZ$2,FALSE)</f>
        <v>14393.673168055084</v>
      </c>
      <c r="L9883" s="112">
        <f>VLOOKUP($B9883,WB.UNEMP.2009,'WB (WDI)'!$AZ$2,FALSE)</f>
        <v>16.139999389648398</v>
      </c>
    </row>
    <row r="9884" spans="1:12" x14ac:dyDescent="0.25">
      <c r="A9884" s="103">
        <v>2009</v>
      </c>
      <c r="B9884" s="104" t="s">
        <v>416</v>
      </c>
      <c r="C9884" s="105" t="s">
        <v>417</v>
      </c>
      <c r="D9884" s="105" t="s">
        <v>337</v>
      </c>
      <c r="E9884" s="87">
        <f t="shared" si="395"/>
        <v>7.2230660850727659</v>
      </c>
      <c r="F9884" s="69">
        <f t="shared" si="395"/>
        <v>5.194662277301612</v>
      </c>
      <c r="G9884" s="69">
        <f t="shared" si="395"/>
        <v>6.3154206616954411</v>
      </c>
      <c r="H9884" s="69">
        <f t="shared" si="395"/>
        <v>9.6328255514716403</v>
      </c>
      <c r="I9884" s="69">
        <f t="shared" si="395"/>
        <v>7.9368182308499176</v>
      </c>
      <c r="J9884" s="70">
        <f t="shared" si="395"/>
        <v>7.0356037040452213</v>
      </c>
      <c r="K9884" s="118">
        <f>VLOOKUP(B9884,WB.GDP.2009,'WB (WDI)'!$AZ$2,FALSE)</f>
        <v>33162.926727950777</v>
      </c>
      <c r="L9884" s="112">
        <f>VLOOKUP($B9884,WB.UNEMP.2009,'WB (WDI)'!$AZ$2,FALSE)</f>
        <v>5.8600001335143999</v>
      </c>
    </row>
    <row r="9885" spans="1:12" x14ac:dyDescent="0.25">
      <c r="A9885" s="103">
        <v>2009</v>
      </c>
      <c r="B9885" s="104" t="s">
        <v>418</v>
      </c>
      <c r="C9885" s="105" t="s">
        <v>419</v>
      </c>
      <c r="D9885" s="105" t="s">
        <v>337</v>
      </c>
      <c r="E9885" s="87">
        <f t="shared" si="395"/>
        <v>7.5250949886634855</v>
      </c>
      <c r="F9885" s="69">
        <f t="shared" si="395"/>
        <v>6.3226147916589257</v>
      </c>
      <c r="G9885" s="69">
        <f t="shared" si="395"/>
        <v>6.8778064087058413</v>
      </c>
      <c r="H9885" s="69">
        <f t="shared" si="395"/>
        <v>9.5716598229661187</v>
      </c>
      <c r="I9885" s="69">
        <f t="shared" si="395"/>
        <v>8.1166622876202261</v>
      </c>
      <c r="J9885" s="70">
        <f t="shared" si="395"/>
        <v>6.7367316323663209</v>
      </c>
      <c r="K9885" s="118">
        <f>VLOOKUP(B9885,WB.GDP.2009,'WB (WDI)'!$AZ$2,FALSE)</f>
        <v>37550.203150203102</v>
      </c>
      <c r="L9885" s="112">
        <f>VLOOKUP($B9885,WB.UNEMP.2009,'WB (WDI)'!$AZ$2,FALSE)</f>
        <v>17.860000610351602</v>
      </c>
    </row>
    <row r="9886" spans="1:12" x14ac:dyDescent="0.25">
      <c r="A9886" s="103">
        <v>2009</v>
      </c>
      <c r="B9886" s="104" t="s">
        <v>420</v>
      </c>
      <c r="C9886" s="105" t="s">
        <v>421</v>
      </c>
      <c r="D9886" s="105" t="s">
        <v>337</v>
      </c>
      <c r="E9886" s="87">
        <f t="shared" ref="E9886:J9895" si="396">IF(ISNUMBER(VLOOKUP($B9886,EFW.2009,3,FALSE))=TRUE,VLOOKUP($B9886,EFW.2009,E$2,FALSE),NA())</f>
        <v>7.7602387613857697</v>
      </c>
      <c r="F9886" s="69">
        <f t="shared" si="396"/>
        <v>5.3994133606414199</v>
      </c>
      <c r="G9886" s="69">
        <f t="shared" si="396"/>
        <v>7.9448791371468843</v>
      </c>
      <c r="H9886" s="69">
        <f t="shared" si="396"/>
        <v>9.5775692348101131</v>
      </c>
      <c r="I9886" s="69">
        <f t="shared" si="396"/>
        <v>8.2567958515977757</v>
      </c>
      <c r="J9886" s="70">
        <f t="shared" si="396"/>
        <v>7.6225362227326556</v>
      </c>
      <c r="K9886" s="118">
        <f>VLOOKUP(B9886,WB.GDP.2009,'WB (WDI)'!$AZ$2,FALSE)</f>
        <v>51120.332050180332</v>
      </c>
      <c r="L9886" s="112">
        <f>VLOOKUP($B9886,WB.UNEMP.2009,'WB (WDI)'!$AZ$2,FALSE)</f>
        <v>5.3000001907348597</v>
      </c>
    </row>
    <row r="9887" spans="1:12" x14ac:dyDescent="0.25">
      <c r="A9887" s="103">
        <v>2009</v>
      </c>
      <c r="B9887" s="104" t="s">
        <v>422</v>
      </c>
      <c r="C9887" s="105" t="s">
        <v>423</v>
      </c>
      <c r="D9887" s="105" t="s">
        <v>337</v>
      </c>
      <c r="E9887" s="87">
        <f t="shared" si="396"/>
        <v>7.5189561640889648</v>
      </c>
      <c r="F9887" s="69">
        <f t="shared" si="396"/>
        <v>4.7614377987548808</v>
      </c>
      <c r="G9887" s="69">
        <f t="shared" si="396"/>
        <v>6.8983209610270499</v>
      </c>
      <c r="H9887" s="69">
        <f t="shared" si="396"/>
        <v>9.6431447634361671</v>
      </c>
      <c r="I9887" s="69">
        <f t="shared" si="396"/>
        <v>8.4399473301495309</v>
      </c>
      <c r="J9887" s="70">
        <f t="shared" si="396"/>
        <v>7.8519299670772007</v>
      </c>
      <c r="K9887" s="118">
        <f>VLOOKUP(B9887,WB.GDP.2009,'WB (WDI)'!$AZ$2,FALSE)</f>
        <v>47214.165966131462</v>
      </c>
      <c r="L9887" s="112">
        <f>VLOOKUP($B9887,WB.UNEMP.2009,'WB (WDI)'!$AZ$2,FALSE)</f>
        <v>7.9099998474121103</v>
      </c>
    </row>
    <row r="9888" spans="1:12" x14ac:dyDescent="0.25">
      <c r="A9888" s="103">
        <v>2009</v>
      </c>
      <c r="B9888" s="104" t="s">
        <v>424</v>
      </c>
      <c r="C9888" s="105" t="s">
        <v>425</v>
      </c>
      <c r="D9888" s="105" t="s">
        <v>337</v>
      </c>
      <c r="E9888" s="87">
        <f t="shared" si="396"/>
        <v>7.5519418574318609</v>
      </c>
      <c r="F9888" s="69">
        <f t="shared" si="396"/>
        <v>5.4091483489051786</v>
      </c>
      <c r="G9888" s="69">
        <f t="shared" si="396"/>
        <v>7.052655124865538</v>
      </c>
      <c r="H9888" s="69">
        <f t="shared" si="396"/>
        <v>9.6606081292347064</v>
      </c>
      <c r="I9888" s="69">
        <f t="shared" si="396"/>
        <v>8.3950918506899548</v>
      </c>
      <c r="J9888" s="70">
        <f t="shared" si="396"/>
        <v>7.2422058334639239</v>
      </c>
      <c r="K9888" s="118">
        <f>VLOOKUP(B9888,WB.GDP.2009,'WB (WDI)'!$AZ$2,FALSE)</f>
        <v>41679.192453747179</v>
      </c>
      <c r="L9888" s="112">
        <f>VLOOKUP($B9888,WB.UNEMP.2009,'WB (WDI)'!$AZ$2,FALSE)</f>
        <v>8.7399997711181605</v>
      </c>
    </row>
    <row r="9889" spans="1:12" x14ac:dyDescent="0.25">
      <c r="A9889" s="103">
        <v>2009</v>
      </c>
      <c r="B9889" s="104" t="s">
        <v>426</v>
      </c>
      <c r="C9889" s="105" t="s">
        <v>427</v>
      </c>
      <c r="D9889" s="105" t="s">
        <v>337</v>
      </c>
      <c r="E9889" s="87">
        <f t="shared" si="396"/>
        <v>7.7559900354494413</v>
      </c>
      <c r="F9889" s="69">
        <f t="shared" si="396"/>
        <v>6.3308514660886193</v>
      </c>
      <c r="G9889" s="69">
        <f t="shared" si="396"/>
        <v>7.9196884966066321</v>
      </c>
      <c r="H9889" s="69">
        <f t="shared" si="396"/>
        <v>9.5323481599361113</v>
      </c>
      <c r="I9889" s="69">
        <f t="shared" si="396"/>
        <v>8.2224072139894506</v>
      </c>
      <c r="J9889" s="70">
        <f t="shared" si="396"/>
        <v>6.7746548406263996</v>
      </c>
      <c r="K9889" s="118">
        <f>VLOOKUP(B9889,WB.GDP.2009,'WB (WDI)'!$AZ$2,FALSE)</f>
        <v>45121.763996304275</v>
      </c>
      <c r="L9889" s="112">
        <f>VLOOKUP($B9889,WB.UNEMP.2009,'WB (WDI)'!$AZ$2,FALSE)</f>
        <v>7.7399997711181596</v>
      </c>
    </row>
    <row r="9890" spans="1:12" x14ac:dyDescent="0.25">
      <c r="A9890" s="103">
        <v>2009</v>
      </c>
      <c r="B9890" s="104" t="s">
        <v>428</v>
      </c>
      <c r="C9890" s="105" t="s">
        <v>429</v>
      </c>
      <c r="D9890" s="105" t="s">
        <v>337</v>
      </c>
      <c r="E9890" s="87" t="e">
        <f t="shared" si="396"/>
        <v>#N/A</v>
      </c>
      <c r="F9890" s="69" t="e">
        <f t="shared" si="396"/>
        <v>#N/A</v>
      </c>
      <c r="G9890" s="69" t="e">
        <f t="shared" si="396"/>
        <v>#N/A</v>
      </c>
      <c r="H9890" s="69" t="e">
        <f t="shared" si="396"/>
        <v>#N/A</v>
      </c>
      <c r="I9890" s="69" t="e">
        <f t="shared" si="396"/>
        <v>#N/A</v>
      </c>
      <c r="J9890" s="70" t="e">
        <f t="shared" si="396"/>
        <v>#N/A</v>
      </c>
      <c r="K9890" s="118" t="e">
        <f>VLOOKUP(B9890,WB.GDP.2009,'WB (WDI)'!$AZ$2,FALSE)</f>
        <v>#N/A</v>
      </c>
      <c r="L9890" s="112" t="e">
        <f>VLOOKUP($B9890,WB.UNEMP.2009,'WB (WDI)'!$AZ$2,FALSE)</f>
        <v>#N/A</v>
      </c>
    </row>
    <row r="9891" spans="1:12" x14ac:dyDescent="0.25">
      <c r="A9891" s="103">
        <v>2009</v>
      </c>
      <c r="B9891" s="104" t="s">
        <v>430</v>
      </c>
      <c r="C9891" s="105" t="s">
        <v>431</v>
      </c>
      <c r="D9891" s="105" t="s">
        <v>337</v>
      </c>
      <c r="E9891" s="87">
        <f t="shared" si="396"/>
        <v>7.5940617393752436</v>
      </c>
      <c r="F9891" s="69">
        <f t="shared" si="396"/>
        <v>5.2048382610709787</v>
      </c>
      <c r="G9891" s="69">
        <f t="shared" si="396"/>
        <v>7.7142654755759752</v>
      </c>
      <c r="H9891" s="69">
        <f t="shared" si="396"/>
        <v>9.5541073508230046</v>
      </c>
      <c r="I9891" s="69">
        <f t="shared" si="396"/>
        <v>8.0581520840228595</v>
      </c>
      <c r="J9891" s="70">
        <f t="shared" si="396"/>
        <v>7.4389455253834056</v>
      </c>
      <c r="K9891" s="118">
        <f>VLOOKUP(B9891,WB.GDP.2009,'WB (WDI)'!$AZ$2,FALSE)</f>
        <v>104932.81195311483</v>
      </c>
      <c r="L9891" s="112">
        <f>VLOOKUP($B9891,WB.UNEMP.2009,'WB (WDI)'!$AZ$2,FALSE)</f>
        <v>5.1199998855590803</v>
      </c>
    </row>
    <row r="9892" spans="1:12" x14ac:dyDescent="0.25">
      <c r="A9892" s="103">
        <v>2009</v>
      </c>
      <c r="B9892" s="104" t="s">
        <v>432</v>
      </c>
      <c r="C9892" s="105" t="s">
        <v>433</v>
      </c>
      <c r="D9892" s="105" t="s">
        <v>337</v>
      </c>
      <c r="E9892" s="87" t="e">
        <f t="shared" si="396"/>
        <v>#N/A</v>
      </c>
      <c r="F9892" s="69" t="e">
        <f t="shared" si="396"/>
        <v>#N/A</v>
      </c>
      <c r="G9892" s="69" t="e">
        <f t="shared" si="396"/>
        <v>#N/A</v>
      </c>
      <c r="H9892" s="69" t="e">
        <f t="shared" si="396"/>
        <v>#N/A</v>
      </c>
      <c r="I9892" s="69" t="e">
        <f t="shared" si="396"/>
        <v>#N/A</v>
      </c>
      <c r="J9892" s="70" t="e">
        <f t="shared" si="396"/>
        <v>#N/A</v>
      </c>
      <c r="K9892" s="118" t="e">
        <f>VLOOKUP(B9892,WB.GDP.2009,'WB (WDI)'!$AZ$2,FALSE)</f>
        <v>#N/A</v>
      </c>
      <c r="L9892" s="112" t="e">
        <f>VLOOKUP($B9892,WB.UNEMP.2009,'WB (WDI)'!$AZ$2,FALSE)</f>
        <v>#N/A</v>
      </c>
    </row>
    <row r="9893" spans="1:12" x14ac:dyDescent="0.25">
      <c r="A9893" s="103">
        <v>2009</v>
      </c>
      <c r="B9893" s="104" t="s">
        <v>434</v>
      </c>
      <c r="C9893" s="105" t="s">
        <v>435</v>
      </c>
      <c r="D9893" s="105" t="s">
        <v>337</v>
      </c>
      <c r="E9893" s="87">
        <f t="shared" si="396"/>
        <v>7.6589817513905443</v>
      </c>
      <c r="F9893" s="69">
        <f t="shared" si="396"/>
        <v>4.5325995182213106</v>
      </c>
      <c r="G9893" s="69">
        <f t="shared" si="396"/>
        <v>7.8146043677405608</v>
      </c>
      <c r="H9893" s="69">
        <f t="shared" si="396"/>
        <v>9.5028552382494667</v>
      </c>
      <c r="I9893" s="69">
        <f t="shared" si="396"/>
        <v>8.7578613310767572</v>
      </c>
      <c r="J9893" s="70">
        <f t="shared" si="396"/>
        <v>7.6869883016646234</v>
      </c>
      <c r="K9893" s="118">
        <f>VLOOKUP(B9893,WB.GDP.2009,'WB (WDI)'!$AZ$2,FALSE)</f>
        <v>51772.424928243519</v>
      </c>
      <c r="L9893" s="112">
        <f>VLOOKUP($B9893,WB.UNEMP.2009,'WB (WDI)'!$AZ$2,FALSE)</f>
        <v>4.3499999046325701</v>
      </c>
    </row>
    <row r="9894" spans="1:12" x14ac:dyDescent="0.25">
      <c r="A9894" s="103">
        <v>2009</v>
      </c>
      <c r="B9894" s="104" t="s">
        <v>436</v>
      </c>
      <c r="C9894" s="105" t="s">
        <v>437</v>
      </c>
      <c r="D9894" s="105" t="s">
        <v>337</v>
      </c>
      <c r="E9894" s="87">
        <f t="shared" si="396"/>
        <v>8.3606786483356323</v>
      </c>
      <c r="F9894" s="69">
        <f t="shared" si="396"/>
        <v>8.0377400224394933</v>
      </c>
      <c r="G9894" s="69">
        <f t="shared" si="396"/>
        <v>8.2139950064283749</v>
      </c>
      <c r="H9894" s="69">
        <f t="shared" si="396"/>
        <v>9.2904156085475904</v>
      </c>
      <c r="I9894" s="69">
        <f t="shared" si="396"/>
        <v>7.5556281170195305</v>
      </c>
      <c r="J9894" s="70">
        <f t="shared" si="396"/>
        <v>8.7056144872431727</v>
      </c>
      <c r="K9894" s="118">
        <f>VLOOKUP(B9894,WB.GDP.2009,'WB (WDI)'!$AZ$2,FALSE)</f>
        <v>63039.079210003525</v>
      </c>
      <c r="L9894" s="112">
        <f>VLOOKUP($B9894,WB.UNEMP.2009,'WB (WDI)'!$AZ$2,FALSE)</f>
        <v>4.1199998855590803</v>
      </c>
    </row>
    <row r="9895" spans="1:12" x14ac:dyDescent="0.25">
      <c r="A9895" s="103">
        <v>2009</v>
      </c>
      <c r="B9895" s="104" t="s">
        <v>438</v>
      </c>
      <c r="C9895" s="105" t="s">
        <v>439</v>
      </c>
      <c r="D9895" s="105" t="s">
        <v>440</v>
      </c>
      <c r="E9895" s="87">
        <f t="shared" si="396"/>
        <v>8.1358285644411446</v>
      </c>
      <c r="F9895" s="69">
        <f t="shared" si="396"/>
        <v>7.1366431891883924</v>
      </c>
      <c r="G9895" s="69">
        <f t="shared" si="396"/>
        <v>7.9324168173074039</v>
      </c>
      <c r="H9895" s="69">
        <f t="shared" si="396"/>
        <v>9.6237255956556496</v>
      </c>
      <c r="I9895" s="69">
        <f t="shared" si="396"/>
        <v>7.4897741891242582</v>
      </c>
      <c r="J9895" s="70">
        <f t="shared" si="396"/>
        <v>8.496583030930017</v>
      </c>
      <c r="K9895" s="118">
        <f>VLOOKUP(B9895,WB.GDP.2009,'WB (WDI)'!$AZ$2,FALSE)</f>
        <v>44910.450857752301</v>
      </c>
      <c r="L9895" s="112">
        <f>VLOOKUP($B9895,WB.UNEMP.2009,'WB (WDI)'!$AZ$2,FALSE)</f>
        <v>5.5599999427795401</v>
      </c>
    </row>
    <row r="9896" spans="1:12" x14ac:dyDescent="0.25">
      <c r="A9896" s="103">
        <v>2009</v>
      </c>
      <c r="B9896" s="104" t="s">
        <v>441</v>
      </c>
      <c r="C9896" s="105" t="s">
        <v>442</v>
      </c>
      <c r="D9896" s="105" t="s">
        <v>440</v>
      </c>
      <c r="E9896" s="87" t="e">
        <f t="shared" ref="E9896:J9905" si="397">IF(ISNUMBER(VLOOKUP($B9896,EFW.2009,3,FALSE))=TRUE,VLOOKUP($B9896,EFW.2009,E$2,FALSE),NA())</f>
        <v>#N/A</v>
      </c>
      <c r="F9896" s="69" t="e">
        <f t="shared" si="397"/>
        <v>#N/A</v>
      </c>
      <c r="G9896" s="69" t="e">
        <f t="shared" si="397"/>
        <v>#N/A</v>
      </c>
      <c r="H9896" s="69" t="e">
        <f t="shared" si="397"/>
        <v>#N/A</v>
      </c>
      <c r="I9896" s="69" t="e">
        <f t="shared" si="397"/>
        <v>#N/A</v>
      </c>
      <c r="J9896" s="70" t="e">
        <f t="shared" si="397"/>
        <v>#N/A</v>
      </c>
      <c r="K9896" s="118" t="e">
        <f>VLOOKUP(B9896,WB.GDP.2009,'WB (WDI)'!$AZ$2,FALSE)</f>
        <v>#N/A</v>
      </c>
      <c r="L9896" s="112" t="e">
        <f>VLOOKUP($B9896,WB.UNEMP.2009,'WB (WDI)'!$AZ$2,FALSE)</f>
        <v>#N/A</v>
      </c>
    </row>
    <row r="9897" spans="1:12" x14ac:dyDescent="0.25">
      <c r="A9897" s="103">
        <v>2009</v>
      </c>
      <c r="B9897" s="104" t="s">
        <v>443</v>
      </c>
      <c r="C9897" s="105" t="s">
        <v>444</v>
      </c>
      <c r="D9897" s="105" t="s">
        <v>440</v>
      </c>
      <c r="E9897" s="87" t="e">
        <f t="shared" si="397"/>
        <v>#N/A</v>
      </c>
      <c r="F9897" s="69" t="e">
        <f t="shared" si="397"/>
        <v>#N/A</v>
      </c>
      <c r="G9897" s="69" t="e">
        <f t="shared" si="397"/>
        <v>#N/A</v>
      </c>
      <c r="H9897" s="69" t="e">
        <f t="shared" si="397"/>
        <v>#N/A</v>
      </c>
      <c r="I9897" s="69" t="e">
        <f t="shared" si="397"/>
        <v>#N/A</v>
      </c>
      <c r="J9897" s="70" t="e">
        <f t="shared" si="397"/>
        <v>#N/A</v>
      </c>
      <c r="K9897" s="118" t="e">
        <f>VLOOKUP(B9897,WB.GDP.2009,'WB (WDI)'!$AZ$2,FALSE)</f>
        <v>#N/A</v>
      </c>
      <c r="L9897" s="112" t="e">
        <f>VLOOKUP($B9897,WB.UNEMP.2009,'WB (WDI)'!$AZ$2,FALSE)</f>
        <v>#N/A</v>
      </c>
    </row>
    <row r="9898" spans="1:12" x14ac:dyDescent="0.25">
      <c r="A9898" s="103">
        <v>2009</v>
      </c>
      <c r="B9898" s="104" t="s">
        <v>445</v>
      </c>
      <c r="C9898" s="105" t="s">
        <v>446</v>
      </c>
      <c r="D9898" s="105" t="s">
        <v>440</v>
      </c>
      <c r="E9898" s="87" t="e">
        <f t="shared" si="397"/>
        <v>#N/A</v>
      </c>
      <c r="F9898" s="69" t="e">
        <f t="shared" si="397"/>
        <v>#N/A</v>
      </c>
      <c r="G9898" s="69" t="e">
        <f t="shared" si="397"/>
        <v>#N/A</v>
      </c>
      <c r="H9898" s="69" t="e">
        <f t="shared" si="397"/>
        <v>#N/A</v>
      </c>
      <c r="I9898" s="69" t="e">
        <f t="shared" si="397"/>
        <v>#N/A</v>
      </c>
      <c r="J9898" s="70" t="e">
        <f t="shared" si="397"/>
        <v>#N/A</v>
      </c>
      <c r="K9898" s="118" t="e">
        <f>VLOOKUP(B9898,WB.GDP.2009,'WB (WDI)'!$AZ$2,FALSE)</f>
        <v>#N/A</v>
      </c>
      <c r="L9898" s="112" t="e">
        <f>VLOOKUP($B9898,WB.UNEMP.2009,'WB (WDI)'!$AZ$2,FALSE)</f>
        <v>#N/A</v>
      </c>
    </row>
    <row r="9899" spans="1:12" x14ac:dyDescent="0.25">
      <c r="A9899" s="103">
        <v>2009</v>
      </c>
      <c r="B9899" s="104" t="s">
        <v>447</v>
      </c>
      <c r="C9899" s="105" t="s">
        <v>448</v>
      </c>
      <c r="D9899" s="105" t="s">
        <v>440</v>
      </c>
      <c r="E9899" s="87">
        <f t="shared" si="397"/>
        <v>8.2428973097267253</v>
      </c>
      <c r="F9899" s="69">
        <f t="shared" si="397"/>
        <v>5.6987909756606214</v>
      </c>
      <c r="G9899" s="69">
        <f t="shared" si="397"/>
        <v>8.1358303726944712</v>
      </c>
      <c r="H9899" s="69">
        <f t="shared" si="397"/>
        <v>9.6975629107618069</v>
      </c>
      <c r="I9899" s="69">
        <f t="shared" si="397"/>
        <v>8.9107936116001998</v>
      </c>
      <c r="J9899" s="70">
        <f t="shared" si="397"/>
        <v>8.7715086779165308</v>
      </c>
      <c r="K9899" s="118">
        <f>VLOOKUP(B9899,WB.GDP.2009,'WB (WDI)'!$AZ$2,FALSE)</f>
        <v>37601.142828937285</v>
      </c>
      <c r="L9899" s="112">
        <f>VLOOKUP($B9899,WB.UNEMP.2009,'WB (WDI)'!$AZ$2,FALSE)</f>
        <v>6.1199998855590803</v>
      </c>
    </row>
    <row r="9900" spans="1:12" x14ac:dyDescent="0.25">
      <c r="A9900" s="103">
        <v>2009</v>
      </c>
      <c r="B9900" s="104" t="s">
        <v>449</v>
      </c>
      <c r="C9900" s="105" t="s">
        <v>450</v>
      </c>
      <c r="D9900" s="105" t="s">
        <v>440</v>
      </c>
      <c r="E9900" s="87" t="e">
        <f t="shared" si="397"/>
        <v>#N/A</v>
      </c>
      <c r="F9900" s="69" t="e">
        <f t="shared" si="397"/>
        <v>#N/A</v>
      </c>
      <c r="G9900" s="69" t="e">
        <f t="shared" si="397"/>
        <v>#N/A</v>
      </c>
      <c r="H9900" s="69" t="e">
        <f t="shared" si="397"/>
        <v>#N/A</v>
      </c>
      <c r="I9900" s="69" t="e">
        <f t="shared" si="397"/>
        <v>#N/A</v>
      </c>
      <c r="J9900" s="70" t="e">
        <f t="shared" si="397"/>
        <v>#N/A</v>
      </c>
      <c r="K9900" s="118" t="e">
        <f>VLOOKUP(B9900,WB.GDP.2009,'WB (WDI)'!$AZ$2,FALSE)</f>
        <v>#N/A</v>
      </c>
      <c r="L9900" s="112" t="e">
        <f>VLOOKUP($B9900,WB.UNEMP.2009,'WB (WDI)'!$AZ$2,FALSE)</f>
        <v>#N/A</v>
      </c>
    </row>
    <row r="9901" spans="1:12" x14ac:dyDescent="0.25">
      <c r="A9901" s="103">
        <v>2009</v>
      </c>
      <c r="B9901" s="104" t="s">
        <v>451</v>
      </c>
      <c r="C9901" s="105" t="s">
        <v>452</v>
      </c>
      <c r="D9901" s="105" t="s">
        <v>440</v>
      </c>
      <c r="E9901" s="87">
        <f t="shared" si="397"/>
        <v>6.8929560057541979</v>
      </c>
      <c r="F9901" s="69">
        <f t="shared" si="397"/>
        <v>7.3666200243138302</v>
      </c>
      <c r="G9901" s="69">
        <f t="shared" si="397"/>
        <v>5.8289862047711791</v>
      </c>
      <c r="H9901" s="69">
        <f t="shared" si="397"/>
        <v>6.7576476950314142</v>
      </c>
      <c r="I9901" s="69">
        <f t="shared" si="397"/>
        <v>6.3835660755853079</v>
      </c>
      <c r="J9901" s="70">
        <f t="shared" si="397"/>
        <v>8.1279600290692571</v>
      </c>
      <c r="K9901" s="118">
        <f>VLOOKUP(B9901,WB.GDP.2009,'WB (WDI)'!$AZ$2,FALSE)</f>
        <v>10319.377158817591</v>
      </c>
      <c r="L9901" s="112">
        <f>VLOOKUP($B9901,WB.UNEMP.2009,'WB (WDI)'!$AZ$2,FALSE)</f>
        <v>4.1999998092651403</v>
      </c>
    </row>
    <row r="9902" spans="1:12" x14ac:dyDescent="0.25">
      <c r="A9902" s="103">
        <v>2009</v>
      </c>
      <c r="B9902" s="104" t="s">
        <v>453</v>
      </c>
      <c r="C9902" s="105" t="s">
        <v>454</v>
      </c>
      <c r="D9902" s="105" t="s">
        <v>440</v>
      </c>
      <c r="E9902" s="87" t="e">
        <f t="shared" si="397"/>
        <v>#N/A</v>
      </c>
      <c r="F9902" s="69" t="e">
        <f t="shared" si="397"/>
        <v>#N/A</v>
      </c>
      <c r="G9902" s="69" t="e">
        <f t="shared" si="397"/>
        <v>#N/A</v>
      </c>
      <c r="H9902" s="69" t="e">
        <f t="shared" si="397"/>
        <v>#N/A</v>
      </c>
      <c r="I9902" s="69" t="e">
        <f t="shared" si="397"/>
        <v>#N/A</v>
      </c>
      <c r="J9902" s="70" t="e">
        <f t="shared" si="397"/>
        <v>#N/A</v>
      </c>
      <c r="K9902" s="118" t="e">
        <f>VLOOKUP(B9902,WB.GDP.2009,'WB (WDI)'!$AZ$2,FALSE)</f>
        <v>#N/A</v>
      </c>
      <c r="L9902" s="112">
        <f>VLOOKUP($B9902,WB.UNEMP.2009,'WB (WDI)'!$AZ$2,FALSE)</f>
        <v>13.9700002670288</v>
      </c>
    </row>
    <row r="9903" spans="1:12" x14ac:dyDescent="0.25">
      <c r="A9903" s="103">
        <v>2009</v>
      </c>
      <c r="B9903" s="104" t="s">
        <v>455</v>
      </c>
      <c r="C9903" s="105" t="s">
        <v>456</v>
      </c>
      <c r="D9903" s="105" t="s">
        <v>440</v>
      </c>
      <c r="E9903" s="87">
        <f t="shared" si="397"/>
        <v>6.8014397055048734</v>
      </c>
      <c r="F9903" s="69">
        <f t="shared" si="397"/>
        <v>6.8501957783583967</v>
      </c>
      <c r="G9903" s="69">
        <f t="shared" si="397"/>
        <v>5.4164531599951804</v>
      </c>
      <c r="H9903" s="69">
        <f t="shared" si="397"/>
        <v>7.0357964856046804</v>
      </c>
      <c r="I9903" s="69">
        <f t="shared" si="397"/>
        <v>7.0042053124370067</v>
      </c>
      <c r="J9903" s="70">
        <f t="shared" si="397"/>
        <v>7.7005477911291074</v>
      </c>
      <c r="K9903" s="118">
        <f>VLOOKUP(B9903,WB.GDP.2009,'WB (WDI)'!$AZ$2,FALSE)</f>
        <v>3167.5548928744715</v>
      </c>
      <c r="L9903" s="112">
        <f>VLOOKUP($B9903,WB.UNEMP.2009,'WB (WDI)'!$AZ$2,FALSE)</f>
        <v>2.0599999427795401</v>
      </c>
    </row>
    <row r="9904" spans="1:12" x14ac:dyDescent="0.25">
      <c r="A9904" s="103">
        <v>2009</v>
      </c>
      <c r="B9904" s="104" t="s">
        <v>457</v>
      </c>
      <c r="C9904" s="105" t="s">
        <v>458</v>
      </c>
      <c r="D9904" s="105" t="s">
        <v>440</v>
      </c>
      <c r="E9904" s="87" t="e">
        <f t="shared" si="397"/>
        <v>#N/A</v>
      </c>
      <c r="F9904" s="69" t="e">
        <f t="shared" si="397"/>
        <v>#N/A</v>
      </c>
      <c r="G9904" s="69" t="e">
        <f t="shared" si="397"/>
        <v>#N/A</v>
      </c>
      <c r="H9904" s="69" t="e">
        <f t="shared" si="397"/>
        <v>#N/A</v>
      </c>
      <c r="I9904" s="69" t="e">
        <f t="shared" si="397"/>
        <v>#N/A</v>
      </c>
      <c r="J9904" s="70" t="e">
        <f t="shared" si="397"/>
        <v>#N/A</v>
      </c>
      <c r="K9904" s="118">
        <f>VLOOKUP(B9904,WB.GDP.2009,'WB (WDI)'!$AZ$2,FALSE)</f>
        <v>2303.3829119785032</v>
      </c>
      <c r="L9904" s="112">
        <f>VLOOKUP($B9904,WB.UNEMP.2009,'WB (WDI)'!$AZ$2,FALSE)</f>
        <v>2.0199999809265101</v>
      </c>
    </row>
    <row r="9905" spans="1:12" x14ac:dyDescent="0.25">
      <c r="A9905" s="103">
        <v>2009</v>
      </c>
      <c r="B9905" s="104" t="s">
        <v>459</v>
      </c>
      <c r="C9905" s="105" t="s">
        <v>460</v>
      </c>
      <c r="D9905" s="105" t="s">
        <v>440</v>
      </c>
      <c r="E9905" s="87" t="e">
        <f t="shared" si="397"/>
        <v>#N/A</v>
      </c>
      <c r="F9905" s="69" t="e">
        <f t="shared" si="397"/>
        <v>#N/A</v>
      </c>
      <c r="G9905" s="69" t="e">
        <f t="shared" si="397"/>
        <v>#N/A</v>
      </c>
      <c r="H9905" s="69" t="e">
        <f t="shared" si="397"/>
        <v>#N/A</v>
      </c>
      <c r="I9905" s="69" t="e">
        <f t="shared" si="397"/>
        <v>#N/A</v>
      </c>
      <c r="J9905" s="70" t="e">
        <f t="shared" si="397"/>
        <v>#N/A</v>
      </c>
      <c r="K9905" s="118">
        <f>VLOOKUP(B9905,WB.GDP.2009,'WB (WDI)'!$AZ$2,FALSE)</f>
        <v>3270.5297998990832</v>
      </c>
      <c r="L9905" s="112">
        <f>VLOOKUP($B9905,WB.UNEMP.2009,'WB (WDI)'!$AZ$2,FALSE)</f>
        <v>4.5700001716613796</v>
      </c>
    </row>
    <row r="9906" spans="1:12" x14ac:dyDescent="0.25">
      <c r="A9906" s="103">
        <v>2009</v>
      </c>
      <c r="B9906" s="104" t="s">
        <v>461</v>
      </c>
      <c r="C9906" s="105" t="s">
        <v>462</v>
      </c>
      <c r="D9906" s="105" t="s">
        <v>440</v>
      </c>
      <c r="E9906" s="87" t="e">
        <f t="shared" ref="E9906:J9915" si="398">IF(ISNUMBER(VLOOKUP($B9906,EFW.2009,3,FALSE))=TRUE,VLOOKUP($B9906,EFW.2009,E$2,FALSE),NA())</f>
        <v>#N/A</v>
      </c>
      <c r="F9906" s="69" t="e">
        <f t="shared" si="398"/>
        <v>#N/A</v>
      </c>
      <c r="G9906" s="69" t="e">
        <f t="shared" si="398"/>
        <v>#N/A</v>
      </c>
      <c r="H9906" s="69" t="e">
        <f t="shared" si="398"/>
        <v>#N/A</v>
      </c>
      <c r="I9906" s="69" t="e">
        <f t="shared" si="398"/>
        <v>#N/A</v>
      </c>
      <c r="J9906" s="70" t="e">
        <f t="shared" si="398"/>
        <v>#N/A</v>
      </c>
      <c r="K9906" s="118" t="e">
        <f>VLOOKUP(B9906,WB.GDP.2009,'WB (WDI)'!$AZ$2,FALSE)</f>
        <v>#N/A</v>
      </c>
      <c r="L9906" s="112">
        <f>VLOOKUP($B9906,WB.UNEMP.2009,'WB (WDI)'!$AZ$2,FALSE)</f>
        <v>9.3000001907348597</v>
      </c>
    </row>
    <row r="9907" spans="1:12" x14ac:dyDescent="0.25">
      <c r="A9907" s="103">
        <v>2009</v>
      </c>
      <c r="B9907" s="104" t="s">
        <v>463</v>
      </c>
      <c r="C9907" s="105" t="s">
        <v>464</v>
      </c>
      <c r="D9907" s="105" t="s">
        <v>440</v>
      </c>
      <c r="E9907" s="87" t="e">
        <f t="shared" si="398"/>
        <v>#N/A</v>
      </c>
      <c r="F9907" s="69" t="e">
        <f t="shared" si="398"/>
        <v>#N/A</v>
      </c>
      <c r="G9907" s="69" t="e">
        <f t="shared" si="398"/>
        <v>#N/A</v>
      </c>
      <c r="H9907" s="69" t="e">
        <f t="shared" si="398"/>
        <v>#N/A</v>
      </c>
      <c r="I9907" s="69" t="e">
        <f t="shared" si="398"/>
        <v>#N/A</v>
      </c>
      <c r="J9907" s="70" t="e">
        <f t="shared" si="398"/>
        <v>#N/A</v>
      </c>
      <c r="K9907" s="118">
        <f>VLOOKUP(B9907,WB.GDP.2009,'WB (WDI)'!$AZ$2,FALSE)</f>
        <v>1981.0439601990361</v>
      </c>
      <c r="L9907" s="112" t="e">
        <f>VLOOKUP($B9907,WB.UNEMP.2009,'WB (WDI)'!$AZ$2,FALSE)</f>
        <v>#N/A</v>
      </c>
    </row>
    <row r="9908" spans="1:12" x14ac:dyDescent="0.25">
      <c r="A9908" s="103">
        <v>2009</v>
      </c>
      <c r="B9908" s="104" t="s">
        <v>465</v>
      </c>
      <c r="C9908" s="105" t="s">
        <v>466</v>
      </c>
      <c r="D9908" s="105" t="s">
        <v>440</v>
      </c>
      <c r="E9908" s="87" t="e">
        <f t="shared" si="398"/>
        <v>#N/A</v>
      </c>
      <c r="F9908" s="69" t="e">
        <f t="shared" si="398"/>
        <v>#N/A</v>
      </c>
      <c r="G9908" s="69" t="e">
        <f t="shared" si="398"/>
        <v>#N/A</v>
      </c>
      <c r="H9908" s="69" t="e">
        <f t="shared" si="398"/>
        <v>#N/A</v>
      </c>
      <c r="I9908" s="69" t="e">
        <f t="shared" si="398"/>
        <v>#N/A</v>
      </c>
      <c r="J9908" s="70" t="e">
        <f t="shared" si="398"/>
        <v>#N/A</v>
      </c>
      <c r="K9908" s="118">
        <f>VLOOKUP(B9908,WB.GDP.2009,'WB (WDI)'!$AZ$2,FALSE)</f>
        <v>3398.4738924237358</v>
      </c>
      <c r="L9908" s="112" t="e">
        <f>VLOOKUP($B9908,WB.UNEMP.2009,'WB (WDI)'!$AZ$2,FALSE)</f>
        <v>#N/A</v>
      </c>
    </row>
    <row r="9909" spans="1:12" x14ac:dyDescent="0.25">
      <c r="A9909" s="103">
        <v>2009</v>
      </c>
      <c r="B9909" s="104" t="s">
        <v>467</v>
      </c>
      <c r="C9909" s="105" t="s">
        <v>468</v>
      </c>
      <c r="D9909" s="105" t="s">
        <v>440</v>
      </c>
      <c r="E9909" s="87" t="e">
        <f t="shared" si="398"/>
        <v>#N/A</v>
      </c>
      <c r="F9909" s="69" t="e">
        <f t="shared" si="398"/>
        <v>#N/A</v>
      </c>
      <c r="G9909" s="69" t="e">
        <f t="shared" si="398"/>
        <v>#N/A</v>
      </c>
      <c r="H9909" s="69" t="e">
        <f t="shared" si="398"/>
        <v>#N/A</v>
      </c>
      <c r="I9909" s="69" t="e">
        <f t="shared" si="398"/>
        <v>#N/A</v>
      </c>
      <c r="J9909" s="70" t="e">
        <f t="shared" si="398"/>
        <v>#N/A</v>
      </c>
      <c r="K9909" s="118">
        <f>VLOOKUP(B9909,WB.GDP.2009,'WB (WDI)'!$AZ$2,FALSE)</f>
        <v>3579.5124641846978</v>
      </c>
      <c r="L9909" s="112" t="e">
        <f>VLOOKUP($B9909,WB.UNEMP.2009,'WB (WDI)'!$AZ$2,FALSE)</f>
        <v>#N/A</v>
      </c>
    </row>
    <row r="9910" spans="1:12" x14ac:dyDescent="0.25">
      <c r="A9910" s="103">
        <v>2009</v>
      </c>
      <c r="B9910" s="104" t="s">
        <v>469</v>
      </c>
      <c r="C9910" s="105" t="s">
        <v>470</v>
      </c>
      <c r="D9910" s="105" t="s">
        <v>440</v>
      </c>
      <c r="E9910" s="87" t="e">
        <f t="shared" si="398"/>
        <v>#N/A</v>
      </c>
      <c r="F9910" s="69" t="e">
        <f t="shared" si="398"/>
        <v>#N/A</v>
      </c>
      <c r="G9910" s="69" t="e">
        <f t="shared" si="398"/>
        <v>#N/A</v>
      </c>
      <c r="H9910" s="69" t="e">
        <f t="shared" si="398"/>
        <v>#N/A</v>
      </c>
      <c r="I9910" s="69" t="e">
        <f t="shared" si="398"/>
        <v>#N/A</v>
      </c>
      <c r="J9910" s="70" t="e">
        <f t="shared" si="398"/>
        <v>#N/A</v>
      </c>
      <c r="K9910" s="118">
        <f>VLOOKUP(B9910,WB.GDP.2009,'WB (WDI)'!$AZ$2,FALSE)</f>
        <v>6066.8983943572975</v>
      </c>
      <c r="L9910" s="112" t="e">
        <f>VLOOKUP($B9910,WB.UNEMP.2009,'WB (WDI)'!$AZ$2,FALSE)</f>
        <v>#N/A</v>
      </c>
    </row>
    <row r="9911" spans="1:12" x14ac:dyDescent="0.25">
      <c r="A9911" s="103">
        <v>2009</v>
      </c>
      <c r="B9911" s="104" t="s">
        <v>471</v>
      </c>
      <c r="C9911" s="105" t="s">
        <v>472</v>
      </c>
      <c r="D9911" s="105" t="s">
        <v>440</v>
      </c>
      <c r="E9911" s="87" t="e">
        <f t="shared" si="398"/>
        <v>#N/A</v>
      </c>
      <c r="F9911" s="69" t="e">
        <f t="shared" si="398"/>
        <v>#N/A</v>
      </c>
      <c r="G9911" s="69" t="e">
        <f t="shared" si="398"/>
        <v>#N/A</v>
      </c>
      <c r="H9911" s="69" t="e">
        <f t="shared" si="398"/>
        <v>#N/A</v>
      </c>
      <c r="I9911" s="69" t="e">
        <f t="shared" si="398"/>
        <v>#N/A</v>
      </c>
      <c r="J9911" s="70" t="e">
        <f t="shared" si="398"/>
        <v>#N/A</v>
      </c>
      <c r="K9911" s="118" t="e">
        <f>VLOOKUP(B9911,WB.GDP.2009,'WB (WDI)'!$AZ$2,FALSE)</f>
        <v>#N/A</v>
      </c>
      <c r="L9911" s="112" t="e">
        <f>VLOOKUP($B9911,WB.UNEMP.2009,'WB (WDI)'!$AZ$2,FALSE)</f>
        <v>#N/A</v>
      </c>
    </row>
    <row r="9912" spans="1:12" x14ac:dyDescent="0.25">
      <c r="A9912" s="103">
        <v>2009</v>
      </c>
      <c r="B9912" s="104" t="s">
        <v>473</v>
      </c>
      <c r="C9912" s="105" t="s">
        <v>474</v>
      </c>
      <c r="D9912" s="105" t="s">
        <v>440</v>
      </c>
      <c r="E9912" s="87" t="e">
        <f t="shared" si="398"/>
        <v>#N/A</v>
      </c>
      <c r="F9912" s="69" t="e">
        <f t="shared" si="398"/>
        <v>#N/A</v>
      </c>
      <c r="G9912" s="69" t="e">
        <f t="shared" si="398"/>
        <v>#N/A</v>
      </c>
      <c r="H9912" s="69" t="e">
        <f t="shared" si="398"/>
        <v>#N/A</v>
      </c>
      <c r="I9912" s="69" t="e">
        <f t="shared" si="398"/>
        <v>#N/A</v>
      </c>
      <c r="J9912" s="70" t="e">
        <f t="shared" si="398"/>
        <v>#N/A</v>
      </c>
      <c r="K9912" s="118">
        <f>VLOOKUP(B9912,WB.GDP.2009,'WB (WDI)'!$AZ$2,FALSE)</f>
        <v>14769.424563579963</v>
      </c>
      <c r="L9912" s="112" t="e">
        <f>VLOOKUP($B9912,WB.UNEMP.2009,'WB (WDI)'!$AZ$2,FALSE)</f>
        <v>#N/A</v>
      </c>
    </row>
    <row r="9913" spans="1:12" x14ac:dyDescent="0.25">
      <c r="A9913" s="103">
        <v>2009</v>
      </c>
      <c r="B9913" s="104" t="s">
        <v>475</v>
      </c>
      <c r="C9913" s="105" t="s">
        <v>476</v>
      </c>
      <c r="D9913" s="105" t="s">
        <v>440</v>
      </c>
      <c r="E9913" s="87" t="e">
        <f t="shared" si="398"/>
        <v>#N/A</v>
      </c>
      <c r="F9913" s="69" t="e">
        <f t="shared" si="398"/>
        <v>#N/A</v>
      </c>
      <c r="G9913" s="69" t="e">
        <f t="shared" si="398"/>
        <v>#N/A</v>
      </c>
      <c r="H9913" s="69" t="e">
        <f t="shared" si="398"/>
        <v>#N/A</v>
      </c>
      <c r="I9913" s="69" t="e">
        <f t="shared" si="398"/>
        <v>#N/A</v>
      </c>
      <c r="J9913" s="70" t="e">
        <f t="shared" si="398"/>
        <v>#N/A</v>
      </c>
      <c r="K9913" s="118" t="e">
        <f>VLOOKUP(B9913,WB.GDP.2009,'WB (WDI)'!$AZ$2,FALSE)</f>
        <v>#N/A</v>
      </c>
      <c r="L9913" s="112" t="e">
        <f>VLOOKUP($B9913,WB.UNEMP.2009,'WB (WDI)'!$AZ$2,FALSE)</f>
        <v>#N/A</v>
      </c>
    </row>
    <row r="9914" spans="1:12" x14ac:dyDescent="0.25">
      <c r="A9914" s="103">
        <v>2009</v>
      </c>
      <c r="B9914" s="104" t="s">
        <v>477</v>
      </c>
      <c r="C9914" s="105" t="s">
        <v>478</v>
      </c>
      <c r="D9914" s="105" t="s">
        <v>440</v>
      </c>
      <c r="E9914" s="87" t="e">
        <f t="shared" si="398"/>
        <v>#N/A</v>
      </c>
      <c r="F9914" s="69" t="e">
        <f t="shared" si="398"/>
        <v>#N/A</v>
      </c>
      <c r="G9914" s="69" t="e">
        <f t="shared" si="398"/>
        <v>#N/A</v>
      </c>
      <c r="H9914" s="69" t="e">
        <f t="shared" si="398"/>
        <v>#N/A</v>
      </c>
      <c r="I9914" s="69" t="e">
        <f t="shared" si="398"/>
        <v>#N/A</v>
      </c>
      <c r="J9914" s="70" t="e">
        <f t="shared" si="398"/>
        <v>#N/A</v>
      </c>
      <c r="K9914" s="118" t="e">
        <f>VLOOKUP(B9914,WB.GDP.2009,'WB (WDI)'!$AZ$2,FALSE)</f>
        <v>#N/A</v>
      </c>
      <c r="L9914" s="112" t="e">
        <f>VLOOKUP($B9914,WB.UNEMP.2009,'WB (WDI)'!$AZ$2,FALSE)</f>
        <v>#N/A</v>
      </c>
    </row>
    <row r="9915" spans="1:12" x14ac:dyDescent="0.25">
      <c r="A9915" s="103">
        <v>2009</v>
      </c>
      <c r="B9915" s="104" t="s">
        <v>479</v>
      </c>
      <c r="C9915" s="105" t="s">
        <v>480</v>
      </c>
      <c r="D9915" s="105" t="s">
        <v>440</v>
      </c>
      <c r="E9915" s="87" t="e">
        <f t="shared" si="398"/>
        <v>#N/A</v>
      </c>
      <c r="F9915" s="69" t="e">
        <f t="shared" si="398"/>
        <v>#N/A</v>
      </c>
      <c r="G9915" s="69" t="e">
        <f t="shared" si="398"/>
        <v>#N/A</v>
      </c>
      <c r="H9915" s="69" t="e">
        <f t="shared" si="398"/>
        <v>#N/A</v>
      </c>
      <c r="I9915" s="69" t="e">
        <f t="shared" si="398"/>
        <v>#N/A</v>
      </c>
      <c r="J9915" s="70" t="e">
        <f t="shared" si="398"/>
        <v>#N/A</v>
      </c>
      <c r="K9915" s="118" t="e">
        <f>VLOOKUP(B9915,WB.GDP.2009,'WB (WDI)'!$AZ$2,FALSE)</f>
        <v>#N/A</v>
      </c>
      <c r="L9915" s="112" t="e">
        <f>VLOOKUP($B9915,WB.UNEMP.2009,'WB (WDI)'!$AZ$2,FALSE)</f>
        <v>#N/A</v>
      </c>
    </row>
    <row r="9916" spans="1:12" x14ac:dyDescent="0.25">
      <c r="A9916" s="103">
        <v>2009</v>
      </c>
      <c r="B9916" s="104" t="s">
        <v>481</v>
      </c>
      <c r="C9916" s="105" t="s">
        <v>482</v>
      </c>
      <c r="D9916" s="105" t="s">
        <v>440</v>
      </c>
      <c r="E9916" s="87" t="e">
        <f t="shared" ref="E9916:J9923" si="399">IF(ISNUMBER(VLOOKUP($B9916,EFW.2009,3,FALSE))=TRUE,VLOOKUP($B9916,EFW.2009,E$2,FALSE),NA())</f>
        <v>#N/A</v>
      </c>
      <c r="F9916" s="69" t="e">
        <f t="shared" si="399"/>
        <v>#N/A</v>
      </c>
      <c r="G9916" s="69" t="e">
        <f t="shared" si="399"/>
        <v>#N/A</v>
      </c>
      <c r="H9916" s="69" t="e">
        <f t="shared" si="399"/>
        <v>#N/A</v>
      </c>
      <c r="I9916" s="69" t="e">
        <f t="shared" si="399"/>
        <v>#N/A</v>
      </c>
      <c r="J9916" s="70" t="e">
        <f t="shared" si="399"/>
        <v>#N/A</v>
      </c>
      <c r="K9916" s="118" t="e">
        <f>VLOOKUP(B9916,WB.GDP.2009,'WB (WDI)'!$AZ$2,FALSE)</f>
        <v>#N/A</v>
      </c>
      <c r="L9916" s="112">
        <f>VLOOKUP($B9916,WB.UNEMP.2009,'WB (WDI)'!$AZ$2,FALSE)</f>
        <v>11.569999694824199</v>
      </c>
    </row>
    <row r="9917" spans="1:12" x14ac:dyDescent="0.25">
      <c r="A9917" s="103">
        <v>2009</v>
      </c>
      <c r="B9917" s="104" t="s">
        <v>483</v>
      </c>
      <c r="C9917" s="105" t="s">
        <v>484</v>
      </c>
      <c r="D9917" s="105" t="s">
        <v>440</v>
      </c>
      <c r="E9917" s="87" t="e">
        <f t="shared" si="399"/>
        <v>#N/A</v>
      </c>
      <c r="F9917" s="69" t="e">
        <f t="shared" si="399"/>
        <v>#N/A</v>
      </c>
      <c r="G9917" s="69" t="e">
        <f t="shared" si="399"/>
        <v>#N/A</v>
      </c>
      <c r="H9917" s="69" t="e">
        <f t="shared" si="399"/>
        <v>#N/A</v>
      </c>
      <c r="I9917" s="69" t="e">
        <f t="shared" si="399"/>
        <v>#N/A</v>
      </c>
      <c r="J9917" s="70" t="e">
        <f t="shared" si="399"/>
        <v>#N/A</v>
      </c>
      <c r="K9917" s="118" t="e">
        <f>VLOOKUP(B9917,WB.GDP.2009,'WB (WDI)'!$AZ$2,FALSE)</f>
        <v>#N/A</v>
      </c>
      <c r="L9917" s="112" t="e">
        <f>VLOOKUP($B9917,WB.UNEMP.2009,'WB (WDI)'!$AZ$2,FALSE)</f>
        <v>#N/A</v>
      </c>
    </row>
    <row r="9918" spans="1:12" x14ac:dyDescent="0.25">
      <c r="A9918" s="103">
        <v>2009</v>
      </c>
      <c r="B9918" s="104" t="s">
        <v>485</v>
      </c>
      <c r="C9918" s="105" t="s">
        <v>486</v>
      </c>
      <c r="D9918" s="105" t="s">
        <v>440</v>
      </c>
      <c r="E9918" s="87" t="e">
        <f t="shared" si="399"/>
        <v>#N/A</v>
      </c>
      <c r="F9918" s="69" t="e">
        <f t="shared" si="399"/>
        <v>#N/A</v>
      </c>
      <c r="G9918" s="69" t="e">
        <f t="shared" si="399"/>
        <v>#N/A</v>
      </c>
      <c r="H9918" s="69" t="e">
        <f t="shared" si="399"/>
        <v>#N/A</v>
      </c>
      <c r="I9918" s="69" t="e">
        <f t="shared" si="399"/>
        <v>#N/A</v>
      </c>
      <c r="J9918" s="70" t="e">
        <f t="shared" si="399"/>
        <v>#N/A</v>
      </c>
      <c r="K9918" s="118" t="e">
        <f>VLOOKUP(B9918,WB.GDP.2009,'WB (WDI)'!$AZ$2,FALSE)</f>
        <v>#N/A</v>
      </c>
      <c r="L9918" s="112" t="e">
        <f>VLOOKUP($B9918,WB.UNEMP.2009,'WB (WDI)'!$AZ$2,FALSE)</f>
        <v>#N/A</v>
      </c>
    </row>
    <row r="9919" spans="1:12" x14ac:dyDescent="0.25">
      <c r="A9919" s="103">
        <v>2009</v>
      </c>
      <c r="B9919" s="104" t="s">
        <v>487</v>
      </c>
      <c r="C9919" s="105" t="s">
        <v>488</v>
      </c>
      <c r="D9919" s="105" t="s">
        <v>440</v>
      </c>
      <c r="E9919" s="87" t="e">
        <f t="shared" si="399"/>
        <v>#N/A</v>
      </c>
      <c r="F9919" s="69" t="e">
        <f t="shared" si="399"/>
        <v>#N/A</v>
      </c>
      <c r="G9919" s="69" t="e">
        <f t="shared" si="399"/>
        <v>#N/A</v>
      </c>
      <c r="H9919" s="69" t="e">
        <f t="shared" si="399"/>
        <v>#N/A</v>
      </c>
      <c r="I9919" s="69" t="e">
        <f t="shared" si="399"/>
        <v>#N/A</v>
      </c>
      <c r="J9919" s="70" t="e">
        <f t="shared" si="399"/>
        <v>#N/A</v>
      </c>
      <c r="K9919" s="118">
        <f>VLOOKUP(B9919,WB.GDP.2009,'WB (WDI)'!$AZ$2,FALSE)</f>
        <v>6027.3837678585069</v>
      </c>
      <c r="L9919" s="112">
        <f>VLOOKUP($B9919,WB.UNEMP.2009,'WB (WDI)'!$AZ$2,FALSE)</f>
        <v>5.4800000190734899</v>
      </c>
    </row>
    <row r="9920" spans="1:12" x14ac:dyDescent="0.25">
      <c r="A9920" s="103">
        <v>2009</v>
      </c>
      <c r="B9920" s="104" t="s">
        <v>489</v>
      </c>
      <c r="C9920" s="105" t="s">
        <v>490</v>
      </c>
      <c r="D9920" s="105" t="s">
        <v>440</v>
      </c>
      <c r="E9920" s="87" t="e">
        <f t="shared" si="399"/>
        <v>#N/A</v>
      </c>
      <c r="F9920" s="69" t="e">
        <f t="shared" si="399"/>
        <v>#N/A</v>
      </c>
      <c r="G9920" s="69" t="e">
        <f t="shared" si="399"/>
        <v>#N/A</v>
      </c>
      <c r="H9920" s="69" t="e">
        <f t="shared" si="399"/>
        <v>#N/A</v>
      </c>
      <c r="I9920" s="69" t="e">
        <f t="shared" si="399"/>
        <v>#N/A</v>
      </c>
      <c r="J9920" s="70" t="e">
        <f t="shared" si="399"/>
        <v>#N/A</v>
      </c>
      <c r="K9920" s="118" t="e">
        <f>VLOOKUP(B9920,WB.GDP.2009,'WB (WDI)'!$AZ$2,FALSE)</f>
        <v>#N/A</v>
      </c>
      <c r="L9920" s="112" t="e">
        <f>VLOOKUP($B9920,WB.UNEMP.2009,'WB (WDI)'!$AZ$2,FALSE)</f>
        <v>#N/A</v>
      </c>
    </row>
    <row r="9921" spans="1:12" x14ac:dyDescent="0.25">
      <c r="A9921" s="103">
        <v>2009</v>
      </c>
      <c r="B9921" s="104" t="s">
        <v>491</v>
      </c>
      <c r="C9921" s="105" t="s">
        <v>492</v>
      </c>
      <c r="D9921" s="105" t="s">
        <v>440</v>
      </c>
      <c r="E9921" s="87" t="e">
        <f t="shared" si="399"/>
        <v>#N/A</v>
      </c>
      <c r="F9921" s="69" t="e">
        <f t="shared" si="399"/>
        <v>#N/A</v>
      </c>
      <c r="G9921" s="69" t="e">
        <f t="shared" si="399"/>
        <v>#N/A</v>
      </c>
      <c r="H9921" s="69" t="e">
        <f t="shared" si="399"/>
        <v>#N/A</v>
      </c>
      <c r="I9921" s="69" t="e">
        <f t="shared" si="399"/>
        <v>#N/A</v>
      </c>
      <c r="J9921" s="70" t="e">
        <f t="shared" si="399"/>
        <v>#N/A</v>
      </c>
      <c r="K9921" s="118">
        <f>VLOOKUP(B9921,WB.GDP.2009,'WB (WDI)'!$AZ$2,FALSE)</f>
        <v>5134.228396348266</v>
      </c>
      <c r="L9921" s="112">
        <f>VLOOKUP($B9921,WB.UNEMP.2009,'WB (WDI)'!$AZ$2,FALSE)</f>
        <v>1.5599999427795399</v>
      </c>
    </row>
    <row r="9922" spans="1:12" x14ac:dyDescent="0.25">
      <c r="A9922" s="103">
        <v>2009</v>
      </c>
      <c r="B9922" s="104" t="s">
        <v>493</v>
      </c>
      <c r="C9922" s="105" t="s">
        <v>494</v>
      </c>
      <c r="D9922" s="105" t="s">
        <v>440</v>
      </c>
      <c r="E9922" s="87" t="e">
        <f t="shared" si="399"/>
        <v>#N/A</v>
      </c>
      <c r="F9922" s="69" t="e">
        <f t="shared" si="399"/>
        <v>#N/A</v>
      </c>
      <c r="G9922" s="69" t="e">
        <f t="shared" si="399"/>
        <v>#N/A</v>
      </c>
      <c r="H9922" s="69" t="e">
        <f t="shared" si="399"/>
        <v>#N/A</v>
      </c>
      <c r="I9922" s="69" t="e">
        <f t="shared" si="399"/>
        <v>#N/A</v>
      </c>
      <c r="J9922" s="70" t="e">
        <f t="shared" si="399"/>
        <v>#N/A</v>
      </c>
      <c r="K9922" s="118">
        <f>VLOOKUP(B9922,WB.GDP.2009,'WB (WDI)'!$AZ$2,FALSE)</f>
        <v>3407.6234950608764</v>
      </c>
      <c r="L9922" s="112" t="e">
        <f>VLOOKUP($B9922,WB.UNEMP.2009,'WB (WDI)'!$AZ$2,FALSE)</f>
        <v>#N/A</v>
      </c>
    </row>
    <row r="9923" spans="1:12" ht="15.75" thickBot="1" x14ac:dyDescent="0.3">
      <c r="A9923" s="103">
        <v>2009</v>
      </c>
      <c r="B9923" s="104" t="s">
        <v>495</v>
      </c>
      <c r="C9923" s="105" t="s">
        <v>496</v>
      </c>
      <c r="D9923" s="105" t="s">
        <v>440</v>
      </c>
      <c r="E9923" s="88" t="e">
        <f t="shared" si="399"/>
        <v>#N/A</v>
      </c>
      <c r="F9923" s="56" t="e">
        <f t="shared" si="399"/>
        <v>#N/A</v>
      </c>
      <c r="G9923" s="56" t="e">
        <f t="shared" si="399"/>
        <v>#N/A</v>
      </c>
      <c r="H9923" s="56" t="e">
        <f t="shared" si="399"/>
        <v>#N/A</v>
      </c>
      <c r="I9923" s="56" t="e">
        <f t="shared" si="399"/>
        <v>#N/A</v>
      </c>
      <c r="J9923" s="71" t="e">
        <f t="shared" si="399"/>
        <v>#N/A</v>
      </c>
      <c r="K9923" s="119" t="e">
        <f>VLOOKUP(B9923,WB.GDP.2009,'WB (WDI)'!$AZ$2,FALSE)</f>
        <v>#N/A</v>
      </c>
      <c r="L9923" s="113" t="e">
        <f>VLOOKUP($B9923,WB.UNEMP.2009,'WB (WDI)'!$AZ$2,FALSE)</f>
        <v>#N/A</v>
      </c>
    </row>
    <row r="9924" spans="1:12" x14ac:dyDescent="0.25">
      <c r="A9924" s="109">
        <v>2010</v>
      </c>
      <c r="B9924" s="110" t="s">
        <v>4</v>
      </c>
      <c r="C9924" s="111" t="s">
        <v>5</v>
      </c>
      <c r="D9924" s="111" t="s">
        <v>6</v>
      </c>
      <c r="E9924" s="86">
        <f t="shared" ref="E9924:J9933" si="400">IF(ISNUMBER(VLOOKUP($B9924,EFW.2010,3,FALSE))=TRUE,VLOOKUP($B9924,EFW.2010,E$2,FALSE),NA())</f>
        <v>5.1571173317601851</v>
      </c>
      <c r="F9924" s="69">
        <f t="shared" si="400"/>
        <v>3.917545751597296</v>
      </c>
      <c r="G9924" s="69">
        <f t="shared" si="400"/>
        <v>3.9476140095200156</v>
      </c>
      <c r="H9924" s="69">
        <f t="shared" si="400"/>
        <v>7.1746499722126957</v>
      </c>
      <c r="I9924" s="69">
        <f t="shared" si="400"/>
        <v>5.5713566832838248</v>
      </c>
      <c r="J9924" s="70">
        <f t="shared" si="400"/>
        <v>5.1744202421870975</v>
      </c>
      <c r="K9924" s="118">
        <f>VLOOKUP(B9924,WB.GDP.2010,'WB (WDI)'!$BA$2,FALSE)</f>
        <v>10970.705148883615</v>
      </c>
      <c r="L9924" s="112">
        <f>VLOOKUP($B9924,WB.UNEMP.2010,'WB (WDI)'!$BA$2,FALSE)</f>
        <v>9.9600000381469709</v>
      </c>
    </row>
    <row r="9925" spans="1:12" x14ac:dyDescent="0.25">
      <c r="A9925" s="103">
        <v>2010</v>
      </c>
      <c r="B9925" s="104" t="s">
        <v>7</v>
      </c>
      <c r="C9925" s="105" t="s">
        <v>8</v>
      </c>
      <c r="D9925" s="105" t="s">
        <v>6</v>
      </c>
      <c r="E9925" s="87">
        <f t="shared" si="400"/>
        <v>6.1765715217705548</v>
      </c>
      <c r="F9925" s="69">
        <f t="shared" si="400"/>
        <v>5.5997764323789427</v>
      </c>
      <c r="G9925" s="69">
        <f t="shared" si="400"/>
        <v>4.566191010596814</v>
      </c>
      <c r="H9925" s="69">
        <f t="shared" si="400"/>
        <v>8.8112157103005941</v>
      </c>
      <c r="I9925" s="69">
        <f t="shared" si="400"/>
        <v>6.6098400593787883</v>
      </c>
      <c r="J9925" s="70">
        <f t="shared" si="400"/>
        <v>5.295834396197634</v>
      </c>
      <c r="K9925" s="118">
        <f>VLOOKUP(B9925,WB.GDP.2010,'WB (WDI)'!$BA$2,FALSE)</f>
        <v>10340.074353515874</v>
      </c>
      <c r="L9925" s="112">
        <f>VLOOKUP($B9925,WB.UNEMP.2010,'WB (WDI)'!$BA$2,FALSE)</f>
        <v>8.7600002288818395</v>
      </c>
    </row>
    <row r="9926" spans="1:12" x14ac:dyDescent="0.25">
      <c r="A9926" s="103">
        <v>2010</v>
      </c>
      <c r="B9926" s="104" t="s">
        <v>9</v>
      </c>
      <c r="C9926" s="105" t="s">
        <v>10</v>
      </c>
      <c r="D9926" s="105" t="s">
        <v>6</v>
      </c>
      <c r="E9926" s="87" t="e">
        <f t="shared" si="400"/>
        <v>#N/A</v>
      </c>
      <c r="F9926" s="69" t="e">
        <f t="shared" si="400"/>
        <v>#N/A</v>
      </c>
      <c r="G9926" s="69" t="e">
        <f t="shared" si="400"/>
        <v>#N/A</v>
      </c>
      <c r="H9926" s="69" t="e">
        <f t="shared" si="400"/>
        <v>#N/A</v>
      </c>
      <c r="I9926" s="69" t="e">
        <f t="shared" si="400"/>
        <v>#N/A</v>
      </c>
      <c r="J9926" s="70" t="e">
        <f t="shared" si="400"/>
        <v>#N/A</v>
      </c>
      <c r="K9926" s="118">
        <f>VLOOKUP(B9926,WB.GDP.2010,'WB (WDI)'!$BA$2,FALSE)</f>
        <v>22539.907306657849</v>
      </c>
      <c r="L9926" s="112">
        <f>VLOOKUP($B9926,WB.UNEMP.2010,'WB (WDI)'!$BA$2,FALSE)</f>
        <v>19.030000686645501</v>
      </c>
    </row>
    <row r="9927" spans="1:12" x14ac:dyDescent="0.25">
      <c r="A9927" s="103">
        <v>2010</v>
      </c>
      <c r="B9927" s="104" t="s">
        <v>11</v>
      </c>
      <c r="C9927" s="105" t="s">
        <v>12</v>
      </c>
      <c r="D9927" s="105" t="s">
        <v>6</v>
      </c>
      <c r="E9927" s="87">
        <f t="shared" si="400"/>
        <v>6.4619203752547678</v>
      </c>
      <c r="F9927" s="69">
        <f t="shared" si="400"/>
        <v>6.9717223905146835</v>
      </c>
      <c r="G9927" s="69">
        <f t="shared" si="400"/>
        <v>5.1852720101113778</v>
      </c>
      <c r="H9927" s="69">
        <f t="shared" si="400"/>
        <v>7.0680689851353753</v>
      </c>
      <c r="I9927" s="69">
        <f t="shared" si="400"/>
        <v>6.4050626679684539</v>
      </c>
      <c r="J9927" s="70">
        <f t="shared" si="400"/>
        <v>6.6794758225439432</v>
      </c>
      <c r="K9927" s="118">
        <f>VLOOKUP(B9927,WB.GDP.2010,'WB (WDI)'!$BA$2,FALSE)</f>
        <v>6284.1201160883202</v>
      </c>
      <c r="L9927" s="112">
        <f>VLOOKUP($B9927,WB.UNEMP.2010,'WB (WDI)'!$BA$2,FALSE)</f>
        <v>9.0900001525878906</v>
      </c>
    </row>
    <row r="9928" spans="1:12" x14ac:dyDescent="0.25">
      <c r="A9928" s="103">
        <v>2010</v>
      </c>
      <c r="B9928" s="104" t="s">
        <v>13</v>
      </c>
      <c r="C9928" s="105" t="s">
        <v>14</v>
      </c>
      <c r="D9928" s="105" t="s">
        <v>6</v>
      </c>
      <c r="E9928" s="87" t="e">
        <f t="shared" si="400"/>
        <v>#N/A</v>
      </c>
      <c r="F9928" s="69" t="e">
        <f t="shared" si="400"/>
        <v>#N/A</v>
      </c>
      <c r="G9928" s="69" t="e">
        <f t="shared" si="400"/>
        <v>#N/A</v>
      </c>
      <c r="H9928" s="69" t="e">
        <f t="shared" si="400"/>
        <v>#N/A</v>
      </c>
      <c r="I9928" s="69" t="e">
        <f t="shared" si="400"/>
        <v>#N/A</v>
      </c>
      <c r="J9928" s="70" t="e">
        <f t="shared" si="400"/>
        <v>#N/A</v>
      </c>
      <c r="K9928" s="118">
        <f>VLOOKUP(B9928,WB.GDP.2010,'WB (WDI)'!$BA$2,FALSE)</f>
        <v>3217.76676555225</v>
      </c>
      <c r="L9928" s="112">
        <f>VLOOKUP($B9928,WB.UNEMP.2010,'WB (WDI)'!$BA$2,FALSE)</f>
        <v>15.170000076293899</v>
      </c>
    </row>
    <row r="9929" spans="1:12" x14ac:dyDescent="0.25">
      <c r="A9929" s="103">
        <v>2010</v>
      </c>
      <c r="B9929" s="104" t="s">
        <v>15</v>
      </c>
      <c r="C9929" s="105" t="s">
        <v>16</v>
      </c>
      <c r="D9929" s="105" t="s">
        <v>6</v>
      </c>
      <c r="E9929" s="87">
        <f t="shared" si="400"/>
        <v>6.2338207988388481</v>
      </c>
      <c r="F9929" s="69">
        <f t="shared" si="400"/>
        <v>6.1584091092356248</v>
      </c>
      <c r="G9929" s="69">
        <f t="shared" si="400"/>
        <v>5.0172352508290166</v>
      </c>
      <c r="H9929" s="69">
        <f t="shared" si="400"/>
        <v>6.8530037178895942</v>
      </c>
      <c r="I9929" s="69">
        <f t="shared" si="400"/>
        <v>5.9955707371508966</v>
      </c>
      <c r="J9929" s="70">
        <f t="shared" si="400"/>
        <v>7.1448851790891084</v>
      </c>
      <c r="K9929" s="118">
        <f>VLOOKUP(B9929,WB.GDP.2010,'WB (WDI)'!$BA$2,FALSE)</f>
        <v>10113.349283365618</v>
      </c>
      <c r="L9929" s="112">
        <f>VLOOKUP($B9929,WB.UNEMP.2010,'WB (WDI)'!$BA$2,FALSE)</f>
        <v>13.050000190734901</v>
      </c>
    </row>
    <row r="9930" spans="1:12" x14ac:dyDescent="0.25">
      <c r="A9930" s="103">
        <v>2010</v>
      </c>
      <c r="B9930" s="104" t="s">
        <v>17</v>
      </c>
      <c r="C9930" s="105" t="s">
        <v>18</v>
      </c>
      <c r="D9930" s="105" t="s">
        <v>6</v>
      </c>
      <c r="E9930" s="87" t="e">
        <f t="shared" si="400"/>
        <v>#N/A</v>
      </c>
      <c r="F9930" s="69" t="e">
        <f t="shared" si="400"/>
        <v>#N/A</v>
      </c>
      <c r="G9930" s="69" t="e">
        <f t="shared" si="400"/>
        <v>#N/A</v>
      </c>
      <c r="H9930" s="69" t="e">
        <f t="shared" si="400"/>
        <v>#N/A</v>
      </c>
      <c r="I9930" s="69" t="e">
        <f t="shared" si="400"/>
        <v>#N/A</v>
      </c>
      <c r="J9930" s="70" t="e">
        <f t="shared" si="400"/>
        <v>#N/A</v>
      </c>
      <c r="K9930" s="118" t="e">
        <f>VLOOKUP(B9930,WB.GDP.2010,'WB (WDI)'!$BA$2,FALSE)</f>
        <v>#N/A</v>
      </c>
      <c r="L9930" s="112" t="e">
        <f>VLOOKUP($B9930,WB.UNEMP.2010,'WB (WDI)'!$BA$2,FALSE)</f>
        <v>#N/A</v>
      </c>
    </row>
    <row r="9931" spans="1:12" x14ac:dyDescent="0.25">
      <c r="A9931" s="103">
        <v>2010</v>
      </c>
      <c r="B9931" s="104" t="s">
        <v>19</v>
      </c>
      <c r="C9931" s="105" t="s">
        <v>20</v>
      </c>
      <c r="D9931" s="105" t="s">
        <v>6</v>
      </c>
      <c r="E9931" s="87">
        <f t="shared" si="400"/>
        <v>5.3942323826096343</v>
      </c>
      <c r="F9931" s="69">
        <f t="shared" si="400"/>
        <v>6.0740134169838695</v>
      </c>
      <c r="G9931" s="69">
        <f t="shared" si="400"/>
        <v>3.8130838436351269</v>
      </c>
      <c r="H9931" s="69">
        <f t="shared" si="400"/>
        <v>5.5702264600861202</v>
      </c>
      <c r="I9931" s="69">
        <f t="shared" si="400"/>
        <v>5.7563301771473423</v>
      </c>
      <c r="J9931" s="70">
        <f t="shared" si="400"/>
        <v>5.7575080151957101</v>
      </c>
      <c r="K9931" s="118">
        <f>VLOOKUP(B9931,WB.GDP.2010,'WB (WDI)'!$BA$2,FALSE)</f>
        <v>7692.4346155854473</v>
      </c>
      <c r="L9931" s="112">
        <f>VLOOKUP($B9931,WB.UNEMP.2010,'WB (WDI)'!$BA$2,FALSE)</f>
        <v>9.4300003051757795</v>
      </c>
    </row>
    <row r="9932" spans="1:12" x14ac:dyDescent="0.25">
      <c r="A9932" s="103">
        <v>2010</v>
      </c>
      <c r="B9932" s="104" t="s">
        <v>21</v>
      </c>
      <c r="C9932" s="105" t="s">
        <v>22</v>
      </c>
      <c r="D9932" s="105" t="s">
        <v>6</v>
      </c>
      <c r="E9932" s="87">
        <f t="shared" si="400"/>
        <v>6.0276824217788878</v>
      </c>
      <c r="F9932" s="69">
        <f t="shared" si="400"/>
        <v>7.0460879524346796</v>
      </c>
      <c r="G9932" s="69">
        <f t="shared" si="400"/>
        <v>4.0970584790125306</v>
      </c>
      <c r="H9932" s="69">
        <f t="shared" si="400"/>
        <v>6.8033417338726458</v>
      </c>
      <c r="I9932" s="69">
        <f t="shared" si="400"/>
        <v>5.7388444476750182</v>
      </c>
      <c r="J9932" s="70">
        <f t="shared" si="400"/>
        <v>6.4530794958995656</v>
      </c>
      <c r="K9932" s="118">
        <f>VLOOKUP(B9932,WB.GDP.2010,'WB (WDI)'!$BA$2,FALSE)</f>
        <v>2704.7040139729415</v>
      </c>
      <c r="L9932" s="112">
        <f>VLOOKUP($B9932,WB.UNEMP.2010,'WB (WDI)'!$BA$2,FALSE)</f>
        <v>1.03999996185303</v>
      </c>
    </row>
    <row r="9933" spans="1:12" x14ac:dyDescent="0.25">
      <c r="A9933" s="103">
        <v>2010</v>
      </c>
      <c r="B9933" s="104" t="s">
        <v>23</v>
      </c>
      <c r="C9933" s="105" t="s">
        <v>24</v>
      </c>
      <c r="D9933" s="105" t="s">
        <v>6</v>
      </c>
      <c r="E9933" s="87">
        <f t="shared" si="400"/>
        <v>7.0319646606850963</v>
      </c>
      <c r="F9933" s="69">
        <f t="shared" si="400"/>
        <v>5.3068614607205058</v>
      </c>
      <c r="G9933" s="69">
        <f t="shared" si="400"/>
        <v>6.5539197463058265</v>
      </c>
      <c r="H9933" s="69">
        <f t="shared" si="400"/>
        <v>8.2654136241936431</v>
      </c>
      <c r="I9933" s="69">
        <f t="shared" si="400"/>
        <v>7.2810682042989399</v>
      </c>
      <c r="J9933" s="70">
        <f t="shared" si="400"/>
        <v>7.7525602679065644</v>
      </c>
      <c r="K9933" s="118">
        <f>VLOOKUP(B9933,WB.GDP.2010,'WB (WDI)'!$BA$2,FALSE)</f>
        <v>14126.389379104594</v>
      </c>
      <c r="L9933" s="112">
        <f>VLOOKUP($B9933,WB.UNEMP.2010,'WB (WDI)'!$BA$2,FALSE)</f>
        <v>17.860000610351602</v>
      </c>
    </row>
    <row r="9934" spans="1:12" x14ac:dyDescent="0.25">
      <c r="A9934" s="103">
        <v>2010</v>
      </c>
      <c r="B9934" s="104" t="s">
        <v>25</v>
      </c>
      <c r="C9934" s="105" t="s">
        <v>26</v>
      </c>
      <c r="D9934" s="105" t="s">
        <v>6</v>
      </c>
      <c r="E9934" s="87" t="e">
        <f t="shared" ref="E9934:J9943" si="401">IF(ISNUMBER(VLOOKUP($B9934,EFW.2010,3,FALSE))=TRUE,VLOOKUP($B9934,EFW.2010,E$2,FALSE),NA())</f>
        <v>#N/A</v>
      </c>
      <c r="F9934" s="69" t="e">
        <f t="shared" si="401"/>
        <v>#N/A</v>
      </c>
      <c r="G9934" s="69" t="e">
        <f t="shared" si="401"/>
        <v>#N/A</v>
      </c>
      <c r="H9934" s="69" t="e">
        <f t="shared" si="401"/>
        <v>#N/A</v>
      </c>
      <c r="I9934" s="69" t="e">
        <f t="shared" si="401"/>
        <v>#N/A</v>
      </c>
      <c r="J9934" s="70" t="e">
        <f t="shared" si="401"/>
        <v>#N/A</v>
      </c>
      <c r="K9934" s="118" t="e">
        <f>VLOOKUP(B9934,WB.GDP.2010,'WB (WDI)'!$BA$2,FALSE)</f>
        <v>#N/A</v>
      </c>
      <c r="L9934" s="112" t="e">
        <f>VLOOKUP($B9934,WB.UNEMP.2010,'WB (WDI)'!$BA$2,FALSE)</f>
        <v>#N/A</v>
      </c>
    </row>
    <row r="9935" spans="1:12" x14ac:dyDescent="0.25">
      <c r="A9935" s="103">
        <v>2010</v>
      </c>
      <c r="B9935" s="104" t="s">
        <v>27</v>
      </c>
      <c r="C9935" s="105" t="s">
        <v>28</v>
      </c>
      <c r="D9935" s="105" t="s">
        <v>6</v>
      </c>
      <c r="E9935" s="87">
        <f t="shared" si="401"/>
        <v>5.8357317898498113</v>
      </c>
      <c r="F9935" s="69">
        <f t="shared" si="401"/>
        <v>5.1189747322762411</v>
      </c>
      <c r="G9935" s="69">
        <f t="shared" si="401"/>
        <v>4.222641967520917</v>
      </c>
      <c r="H9935" s="69">
        <f t="shared" si="401"/>
        <v>6.8733022130450623</v>
      </c>
      <c r="I9935" s="69">
        <f t="shared" si="401"/>
        <v>5.7303500036540891</v>
      </c>
      <c r="J9935" s="70">
        <f t="shared" si="401"/>
        <v>7.2333900327527525</v>
      </c>
      <c r="K9935" s="118">
        <f>VLOOKUP(B9935,WB.GDP.2010,'WB (WDI)'!$BA$2,FALSE)</f>
        <v>1716.3576628805229</v>
      </c>
      <c r="L9935" s="112">
        <f>VLOOKUP($B9935,WB.UNEMP.2010,'WB (WDI)'!$BA$2,FALSE)</f>
        <v>4.6799998283386204</v>
      </c>
    </row>
    <row r="9936" spans="1:12" x14ac:dyDescent="0.25">
      <c r="A9936" s="103">
        <v>2010</v>
      </c>
      <c r="B9936" s="104" t="s">
        <v>29</v>
      </c>
      <c r="C9936" s="105" t="s">
        <v>30</v>
      </c>
      <c r="D9936" s="105" t="s">
        <v>6</v>
      </c>
      <c r="E9936" s="87">
        <f t="shared" si="401"/>
        <v>5.235764473254231</v>
      </c>
      <c r="F9936" s="69">
        <f t="shared" si="401"/>
        <v>4.3563396142910253</v>
      </c>
      <c r="G9936" s="69">
        <f t="shared" si="401"/>
        <v>3.3527944352245713</v>
      </c>
      <c r="H9936" s="69">
        <f t="shared" si="401"/>
        <v>7.0067424944318235</v>
      </c>
      <c r="I9936" s="69">
        <f t="shared" si="401"/>
        <v>4.652972794005402</v>
      </c>
      <c r="J9936" s="70">
        <f t="shared" si="401"/>
        <v>6.809973028318332</v>
      </c>
      <c r="K9936" s="118">
        <f>VLOOKUP(B9936,WB.GDP.2010,'WB (WDI)'!$BA$2,FALSE)</f>
        <v>846.16952692726932</v>
      </c>
      <c r="L9936" s="112">
        <f>VLOOKUP($B9936,WB.UNEMP.2010,'WB (WDI)'!$BA$2,FALSE)</f>
        <v>1.7400000095367401</v>
      </c>
    </row>
    <row r="9937" spans="1:12" x14ac:dyDescent="0.25">
      <c r="A9937" s="103">
        <v>2010</v>
      </c>
      <c r="B9937" s="104" t="s">
        <v>31</v>
      </c>
      <c r="C9937" s="105" t="s">
        <v>32</v>
      </c>
      <c r="D9937" s="105" t="s">
        <v>6</v>
      </c>
      <c r="E9937" s="87">
        <f t="shared" si="401"/>
        <v>6.4611388411866573</v>
      </c>
      <c r="F9937" s="69">
        <f t="shared" si="401"/>
        <v>5.7462541183763491</v>
      </c>
      <c r="G9937" s="69">
        <f t="shared" si="401"/>
        <v>6.2026184763023178</v>
      </c>
      <c r="H9937" s="69">
        <f t="shared" si="401"/>
        <v>7.156926523325887</v>
      </c>
      <c r="I9937" s="69">
        <f t="shared" si="401"/>
        <v>6.1825978479455337</v>
      </c>
      <c r="J9937" s="70">
        <f t="shared" si="401"/>
        <v>7.017297239983197</v>
      </c>
      <c r="K9937" s="118">
        <f>VLOOKUP(B9937,WB.GDP.2010,'WB (WDI)'!$BA$2,FALSE)</f>
        <v>6200.2176797135762</v>
      </c>
      <c r="L9937" s="112">
        <f>VLOOKUP($B9937,WB.UNEMP.2010,'WB (WDI)'!$BA$2,FALSE)</f>
        <v>10.670000076293899</v>
      </c>
    </row>
    <row r="9938" spans="1:12" x14ac:dyDescent="0.25">
      <c r="A9938" s="103">
        <v>2010</v>
      </c>
      <c r="B9938" s="104" t="s">
        <v>33</v>
      </c>
      <c r="C9938" s="105" t="s">
        <v>34</v>
      </c>
      <c r="D9938" s="105" t="s">
        <v>6</v>
      </c>
      <c r="E9938" s="87">
        <f t="shared" si="401"/>
        <v>6.0308286454348368</v>
      </c>
      <c r="F9938" s="69">
        <f t="shared" si="401"/>
        <v>7.4911090697727172</v>
      </c>
      <c r="G9938" s="69">
        <f t="shared" si="401"/>
        <v>3.6702002607146937</v>
      </c>
      <c r="H9938" s="69">
        <f t="shared" si="401"/>
        <v>6.7366291341711833</v>
      </c>
      <c r="I9938" s="69">
        <f t="shared" si="401"/>
        <v>5.7842894810290675</v>
      </c>
      <c r="J9938" s="70">
        <f t="shared" si="401"/>
        <v>6.471915281486524</v>
      </c>
      <c r="K9938" s="118">
        <f>VLOOKUP(B9938,WB.GDP.2010,'WB (WDI)'!$BA$2,FALSE)</f>
        <v>3086.220715858612</v>
      </c>
      <c r="L9938" s="112">
        <f>VLOOKUP($B9938,WB.UNEMP.2010,'WB (WDI)'!$BA$2,FALSE)</f>
        <v>4.1100001335143999</v>
      </c>
    </row>
    <row r="9939" spans="1:12" x14ac:dyDescent="0.25">
      <c r="A9939" s="103">
        <v>2010</v>
      </c>
      <c r="B9939" s="104" t="s">
        <v>35</v>
      </c>
      <c r="C9939" s="105" t="s">
        <v>36</v>
      </c>
      <c r="D9939" s="105" t="s">
        <v>6</v>
      </c>
      <c r="E9939" s="87">
        <f t="shared" si="401"/>
        <v>5.3124177230499559</v>
      </c>
      <c r="F9939" s="69">
        <f t="shared" si="401"/>
        <v>6.6296536897408505</v>
      </c>
      <c r="G9939" s="69">
        <f t="shared" si="401"/>
        <v>3.2248293075466923</v>
      </c>
      <c r="H9939" s="69">
        <f t="shared" si="401"/>
        <v>6.9450217952860331</v>
      </c>
      <c r="I9939" s="69">
        <f t="shared" si="401"/>
        <v>4.7310083584914446</v>
      </c>
      <c r="J9939" s="70">
        <f t="shared" si="401"/>
        <v>5.0315754641847601</v>
      </c>
      <c r="K9939" s="118">
        <f>VLOOKUP(B9939,WB.GDP.2010,'WB (WDI)'!$BA$2,FALSE)</f>
        <v>1201.3513752423205</v>
      </c>
      <c r="L9939" s="112">
        <f>VLOOKUP($B9939,WB.UNEMP.2010,'WB (WDI)'!$BA$2,FALSE)</f>
        <v>4.3800001144409197</v>
      </c>
    </row>
    <row r="9940" spans="1:12" x14ac:dyDescent="0.25">
      <c r="A9940" s="103">
        <v>2010</v>
      </c>
      <c r="B9940" s="104" t="s">
        <v>37</v>
      </c>
      <c r="C9940" s="105" t="s">
        <v>38</v>
      </c>
      <c r="D9940" s="105" t="s">
        <v>6</v>
      </c>
      <c r="E9940" s="87">
        <f t="shared" si="401"/>
        <v>5.3445041457093705</v>
      </c>
      <c r="F9940" s="69">
        <f t="shared" si="401"/>
        <v>6.8096168905185648</v>
      </c>
      <c r="G9940" s="69">
        <f t="shared" si="401"/>
        <v>3.7349273722492025</v>
      </c>
      <c r="H9940" s="69">
        <f t="shared" si="401"/>
        <v>6.2966649072356731</v>
      </c>
      <c r="I9940" s="69">
        <f t="shared" si="401"/>
        <v>4.856028499750991</v>
      </c>
      <c r="J9940" s="70">
        <f t="shared" si="401"/>
        <v>5.025283058792426</v>
      </c>
      <c r="K9940" s="118">
        <f>VLOOKUP(B9940,WB.GDP.2010,'WB (WDI)'!$BA$2,FALSE)</f>
        <v>1732.6912941544465</v>
      </c>
      <c r="L9940" s="112">
        <f>VLOOKUP($B9940,WB.UNEMP.2010,'WB (WDI)'!$BA$2,FALSE)</f>
        <v>1.5900000333786</v>
      </c>
    </row>
    <row r="9941" spans="1:12" x14ac:dyDescent="0.25">
      <c r="A9941" s="103">
        <v>2010</v>
      </c>
      <c r="B9941" s="104" t="s">
        <v>39</v>
      </c>
      <c r="C9941" s="105" t="s">
        <v>40</v>
      </c>
      <c r="D9941" s="105" t="s">
        <v>6</v>
      </c>
      <c r="E9941" s="87" t="e">
        <f t="shared" si="401"/>
        <v>#N/A</v>
      </c>
      <c r="F9941" s="69" t="e">
        <f t="shared" si="401"/>
        <v>#N/A</v>
      </c>
      <c r="G9941" s="69" t="e">
        <f t="shared" si="401"/>
        <v>#N/A</v>
      </c>
      <c r="H9941" s="69" t="e">
        <f t="shared" si="401"/>
        <v>#N/A</v>
      </c>
      <c r="I9941" s="69" t="e">
        <f t="shared" si="401"/>
        <v>#N/A</v>
      </c>
      <c r="J9941" s="70" t="e">
        <f t="shared" si="401"/>
        <v>#N/A</v>
      </c>
      <c r="K9941" s="118">
        <f>VLOOKUP(B9941,WB.GDP.2010,'WB (WDI)'!$BA$2,FALSE)</f>
        <v>2878.2864034366394</v>
      </c>
      <c r="L9941" s="112">
        <f>VLOOKUP($B9941,WB.UNEMP.2010,'WB (WDI)'!$BA$2,FALSE)</f>
        <v>6.5999999046325701</v>
      </c>
    </row>
    <row r="9942" spans="1:12" x14ac:dyDescent="0.25">
      <c r="A9942" s="103">
        <v>2010</v>
      </c>
      <c r="B9942" s="104" t="s">
        <v>41</v>
      </c>
      <c r="C9942" s="105" t="s">
        <v>42</v>
      </c>
      <c r="D9942" s="105" t="s">
        <v>6</v>
      </c>
      <c r="E9942" s="87">
        <f t="shared" si="401"/>
        <v>4.7228327660868086</v>
      </c>
      <c r="F9942" s="69">
        <f t="shared" si="401"/>
        <v>4.5379106245657184</v>
      </c>
      <c r="G9942" s="69">
        <f t="shared" si="401"/>
        <v>3.6285182484877834</v>
      </c>
      <c r="H9942" s="69">
        <f t="shared" si="401"/>
        <v>4.6919926663328599</v>
      </c>
      <c r="I9942" s="69">
        <f t="shared" si="401"/>
        <v>5.1280847017574951</v>
      </c>
      <c r="J9942" s="70">
        <f t="shared" si="401"/>
        <v>5.6276575892901848</v>
      </c>
      <c r="K9942" s="118">
        <f>VLOOKUP(B9942,WB.GDP.2010,'WB (WDI)'!$BA$2,FALSE)</f>
        <v>5217.0272666422197</v>
      </c>
      <c r="L9942" s="112">
        <f>VLOOKUP($B9942,WB.UNEMP.2010,'WB (WDI)'!$BA$2,FALSE)</f>
        <v>13.949999809265099</v>
      </c>
    </row>
    <row r="9943" spans="1:12" x14ac:dyDescent="0.25">
      <c r="A9943" s="103">
        <v>2010</v>
      </c>
      <c r="B9943" s="104" t="s">
        <v>43</v>
      </c>
      <c r="C9943" s="105" t="s">
        <v>44</v>
      </c>
      <c r="D9943" s="105" t="s">
        <v>6</v>
      </c>
      <c r="E9943" s="87">
        <f t="shared" si="401"/>
        <v>5.6661906087295533</v>
      </c>
      <c r="F9943" s="69">
        <f t="shared" si="401"/>
        <v>6.7583148799864956</v>
      </c>
      <c r="G9943" s="69">
        <f t="shared" si="401"/>
        <v>2.990343818549642</v>
      </c>
      <c r="H9943" s="69">
        <f t="shared" si="401"/>
        <v>6.5578415718677165</v>
      </c>
      <c r="I9943" s="69">
        <f t="shared" si="401"/>
        <v>5.9163916809935584</v>
      </c>
      <c r="J9943" s="70">
        <f t="shared" si="401"/>
        <v>6.1080610922503524</v>
      </c>
      <c r="K9943" s="118">
        <f>VLOOKUP(B9943,WB.GDP.2010,'WB (WDI)'!$BA$2,FALSE)</f>
        <v>3660.9027776869216</v>
      </c>
      <c r="L9943" s="112">
        <f>VLOOKUP($B9943,WB.UNEMP.2010,'WB (WDI)'!$BA$2,FALSE)</f>
        <v>6.71000003814697</v>
      </c>
    </row>
    <row r="9944" spans="1:12" x14ac:dyDescent="0.25">
      <c r="A9944" s="103">
        <v>2010</v>
      </c>
      <c r="B9944" s="104" t="s">
        <v>45</v>
      </c>
      <c r="C9944" s="105" t="s">
        <v>46</v>
      </c>
      <c r="D9944" s="105" t="s">
        <v>6</v>
      </c>
      <c r="E9944" s="87">
        <f t="shared" ref="E9944:J9953" si="402">IF(ISNUMBER(VLOOKUP($B9944,EFW.2010,3,FALSE))=TRUE,VLOOKUP($B9944,EFW.2010,E$2,FALSE),NA())</f>
        <v>5.5476549080735404</v>
      </c>
      <c r="F9944" s="69">
        <f t="shared" si="402"/>
        <v>6.4097036991856369</v>
      </c>
      <c r="G9944" s="69">
        <f t="shared" si="402"/>
        <v>2.9075660127469449</v>
      </c>
      <c r="H9944" s="69">
        <f t="shared" si="402"/>
        <v>7.885191569632326</v>
      </c>
      <c r="I9944" s="69">
        <f t="shared" si="402"/>
        <v>5.2718134298114476</v>
      </c>
      <c r="J9944" s="70">
        <f t="shared" si="402"/>
        <v>5.2639998289913441</v>
      </c>
      <c r="K9944" s="118">
        <f>VLOOKUP(B9944,WB.GDP.2010,'WB (WDI)'!$BA$2,FALSE)</f>
        <v>865.68402681283919</v>
      </c>
      <c r="L9944" s="112">
        <f>VLOOKUP($B9944,WB.UNEMP.2010,'WB (WDI)'!$BA$2,FALSE)</f>
        <v>3.9800000190734899</v>
      </c>
    </row>
    <row r="9945" spans="1:12" x14ac:dyDescent="0.25">
      <c r="A9945" s="103">
        <v>2010</v>
      </c>
      <c r="B9945" s="104" t="s">
        <v>47</v>
      </c>
      <c r="C9945" s="105" t="s">
        <v>48</v>
      </c>
      <c r="D9945" s="105" t="s">
        <v>6</v>
      </c>
      <c r="E9945" s="87" t="e">
        <f t="shared" si="402"/>
        <v>#N/A</v>
      </c>
      <c r="F9945" s="69" t="e">
        <f t="shared" si="402"/>
        <v>#N/A</v>
      </c>
      <c r="G9945" s="69" t="e">
        <f t="shared" si="402"/>
        <v>#N/A</v>
      </c>
      <c r="H9945" s="69" t="e">
        <f t="shared" si="402"/>
        <v>#N/A</v>
      </c>
      <c r="I9945" s="69" t="e">
        <f t="shared" si="402"/>
        <v>#N/A</v>
      </c>
      <c r="J9945" s="70" t="e">
        <f t="shared" si="402"/>
        <v>#N/A</v>
      </c>
      <c r="K9945" s="118" t="e">
        <f>VLOOKUP(B9945,WB.GDP.2010,'WB (WDI)'!$BA$2,FALSE)</f>
        <v>#N/A</v>
      </c>
      <c r="L9945" s="112">
        <f>VLOOKUP($B9945,WB.UNEMP.2010,'WB (WDI)'!$BA$2,FALSE)</f>
        <v>11.5200004577637</v>
      </c>
    </row>
    <row r="9946" spans="1:12" x14ac:dyDescent="0.25">
      <c r="A9946" s="103">
        <v>2010</v>
      </c>
      <c r="B9946" s="104" t="s">
        <v>49</v>
      </c>
      <c r="C9946" s="105" t="s">
        <v>50</v>
      </c>
      <c r="D9946" s="105" t="s">
        <v>6</v>
      </c>
      <c r="E9946" s="87" t="e">
        <f t="shared" si="402"/>
        <v>#N/A</v>
      </c>
      <c r="F9946" s="69" t="e">
        <f t="shared" si="402"/>
        <v>#N/A</v>
      </c>
      <c r="G9946" s="69" t="e">
        <f t="shared" si="402"/>
        <v>#N/A</v>
      </c>
      <c r="H9946" s="69" t="e">
        <f t="shared" si="402"/>
        <v>#N/A</v>
      </c>
      <c r="I9946" s="69" t="e">
        <f t="shared" si="402"/>
        <v>#N/A</v>
      </c>
      <c r="J9946" s="70" t="e">
        <f t="shared" si="402"/>
        <v>#N/A</v>
      </c>
      <c r="K9946" s="118">
        <f>VLOOKUP(B9946,WB.GDP.2010,'WB (WDI)'!$BA$2,FALSE)</f>
        <v>34732.255956186775</v>
      </c>
      <c r="L9946" s="112">
        <f>VLOOKUP($B9946,WB.UNEMP.2010,'WB (WDI)'!$BA$2,FALSE)</f>
        <v>8.4200000762939506</v>
      </c>
    </row>
    <row r="9947" spans="1:12" x14ac:dyDescent="0.25">
      <c r="A9947" s="103">
        <v>2010</v>
      </c>
      <c r="B9947" s="104" t="s">
        <v>51</v>
      </c>
      <c r="C9947" s="105" t="s">
        <v>52</v>
      </c>
      <c r="D9947" s="105" t="s">
        <v>6</v>
      </c>
      <c r="E9947" s="87" t="e">
        <f t="shared" si="402"/>
        <v>#N/A</v>
      </c>
      <c r="F9947" s="69" t="e">
        <f t="shared" si="402"/>
        <v>#N/A</v>
      </c>
      <c r="G9947" s="69" t="e">
        <f t="shared" si="402"/>
        <v>#N/A</v>
      </c>
      <c r="H9947" s="69" t="e">
        <f t="shared" si="402"/>
        <v>#N/A</v>
      </c>
      <c r="I9947" s="69" t="e">
        <f t="shared" si="402"/>
        <v>#N/A</v>
      </c>
      <c r="J9947" s="70" t="e">
        <f t="shared" si="402"/>
        <v>#N/A</v>
      </c>
      <c r="K9947" s="118" t="e">
        <f>VLOOKUP(B9947,WB.GDP.2010,'WB (WDI)'!$BA$2,FALSE)</f>
        <v>#N/A</v>
      </c>
      <c r="L9947" s="112">
        <f>VLOOKUP($B9947,WB.UNEMP.2010,'WB (WDI)'!$BA$2,FALSE)</f>
        <v>6.7600002288818404</v>
      </c>
    </row>
    <row r="9948" spans="1:12" x14ac:dyDescent="0.25">
      <c r="A9948" s="103">
        <v>2010</v>
      </c>
      <c r="B9948" s="104" t="s">
        <v>53</v>
      </c>
      <c r="C9948" s="105" t="s">
        <v>54</v>
      </c>
      <c r="D9948" s="105" t="s">
        <v>6</v>
      </c>
      <c r="E9948" s="87">
        <f t="shared" si="402"/>
        <v>6.3304714644104312</v>
      </c>
      <c r="F9948" s="69">
        <f t="shared" si="402"/>
        <v>5.107600033048147</v>
      </c>
      <c r="G9948" s="69">
        <f t="shared" si="402"/>
        <v>4.8396868129733193</v>
      </c>
      <c r="H9948" s="69">
        <f t="shared" si="402"/>
        <v>7.8866593396457487</v>
      </c>
      <c r="I9948" s="69">
        <f t="shared" si="402"/>
        <v>6.1619484606852959</v>
      </c>
      <c r="J9948" s="70">
        <f t="shared" si="402"/>
        <v>7.6564626756996459</v>
      </c>
      <c r="K9948" s="118">
        <f>VLOOKUP(B9948,WB.GDP.2010,'WB (WDI)'!$BA$2,FALSE)</f>
        <v>7459.2559957923713</v>
      </c>
      <c r="L9948" s="112">
        <f>VLOOKUP($B9948,WB.UNEMP.2010,'WB (WDI)'!$BA$2,FALSE)</f>
        <v>26.819999694824201</v>
      </c>
    </row>
    <row r="9949" spans="1:12" x14ac:dyDescent="0.25">
      <c r="A9949" s="103">
        <v>2010</v>
      </c>
      <c r="B9949" s="104" t="s">
        <v>55</v>
      </c>
      <c r="C9949" s="105" t="s">
        <v>56</v>
      </c>
      <c r="D9949" s="105" t="s">
        <v>6</v>
      </c>
      <c r="E9949" s="87">
        <f t="shared" si="402"/>
        <v>5.2664141481028128</v>
      </c>
      <c r="F9949" s="69">
        <f t="shared" si="402"/>
        <v>5.09870617014285</v>
      </c>
      <c r="G9949" s="69">
        <f t="shared" si="402"/>
        <v>4.6883163319270258</v>
      </c>
      <c r="H9949" s="69">
        <f t="shared" si="402"/>
        <v>5.3937559056066444</v>
      </c>
      <c r="I9949" s="69">
        <f t="shared" si="402"/>
        <v>4.9575675475240235</v>
      </c>
      <c r="J9949" s="70">
        <f t="shared" si="402"/>
        <v>6.1937247853135231</v>
      </c>
      <c r="K9949" s="118">
        <f>VLOOKUP(B9949,WB.GDP.2010,'WB (WDI)'!$BA$2,FALSE)</f>
        <v>1259.0225517789315</v>
      </c>
      <c r="L9949" s="112">
        <f>VLOOKUP($B9949,WB.UNEMP.2010,'WB (WDI)'!$BA$2,FALSE)</f>
        <v>2.3399999141693102</v>
      </c>
    </row>
    <row r="9950" spans="1:12" x14ac:dyDescent="0.25">
      <c r="A9950" s="103">
        <v>2010</v>
      </c>
      <c r="B9950" s="104" t="s">
        <v>57</v>
      </c>
      <c r="C9950" s="105" t="s">
        <v>58</v>
      </c>
      <c r="D9950" s="105" t="s">
        <v>6</v>
      </c>
      <c r="E9950" s="87" t="e">
        <f t="shared" si="402"/>
        <v>#N/A</v>
      </c>
      <c r="F9950" s="69" t="e">
        <f t="shared" si="402"/>
        <v>#N/A</v>
      </c>
      <c r="G9950" s="69" t="e">
        <f t="shared" si="402"/>
        <v>#N/A</v>
      </c>
      <c r="H9950" s="69" t="e">
        <f t="shared" si="402"/>
        <v>#N/A</v>
      </c>
      <c r="I9950" s="69" t="e">
        <f t="shared" si="402"/>
        <v>#N/A</v>
      </c>
      <c r="J9950" s="70" t="e">
        <f t="shared" si="402"/>
        <v>#N/A</v>
      </c>
      <c r="K9950" s="118" t="e">
        <f>VLOOKUP(B9950,WB.GDP.2010,'WB (WDI)'!$BA$2,FALSE)</f>
        <v>#N/A</v>
      </c>
      <c r="L9950" s="112" t="e">
        <f>VLOOKUP($B9950,WB.UNEMP.2010,'WB (WDI)'!$BA$2,FALSE)</f>
        <v>#N/A</v>
      </c>
    </row>
    <row r="9951" spans="1:12" x14ac:dyDescent="0.25">
      <c r="A9951" s="103">
        <v>2010</v>
      </c>
      <c r="B9951" s="104" t="s">
        <v>59</v>
      </c>
      <c r="C9951" s="105" t="s">
        <v>60</v>
      </c>
      <c r="D9951" s="105" t="s">
        <v>6</v>
      </c>
      <c r="E9951" s="87">
        <f t="shared" si="402"/>
        <v>5.3728271281821955</v>
      </c>
      <c r="F9951" s="69">
        <f t="shared" si="402"/>
        <v>4.9012923340072678</v>
      </c>
      <c r="G9951" s="69">
        <f t="shared" si="402"/>
        <v>3.730509536042026</v>
      </c>
      <c r="H9951" s="69">
        <f t="shared" si="402"/>
        <v>5.6520281378521755</v>
      </c>
      <c r="I9951" s="69">
        <f t="shared" si="402"/>
        <v>5.7413663264566308</v>
      </c>
      <c r="J9951" s="70">
        <f t="shared" si="402"/>
        <v>6.8389393065528763</v>
      </c>
      <c r="K9951" s="118">
        <f>VLOOKUP(B9951,WB.GDP.2010,'WB (WDI)'!$BA$2,FALSE)</f>
        <v>14415.499165836907</v>
      </c>
      <c r="L9951" s="112">
        <f>VLOOKUP($B9951,WB.UNEMP.2010,'WB (WDI)'!$BA$2,FALSE)</f>
        <v>20.389999389648398</v>
      </c>
    </row>
    <row r="9952" spans="1:12" x14ac:dyDescent="0.25">
      <c r="A9952" s="103">
        <v>2010</v>
      </c>
      <c r="B9952" s="104" t="s">
        <v>61</v>
      </c>
      <c r="C9952" s="105" t="s">
        <v>62</v>
      </c>
      <c r="D9952" s="105" t="s">
        <v>6</v>
      </c>
      <c r="E9952" s="87">
        <f t="shared" si="402"/>
        <v>7.0131765494128313</v>
      </c>
      <c r="F9952" s="69">
        <f t="shared" si="402"/>
        <v>6.8860879750546342</v>
      </c>
      <c r="G9952" s="69">
        <f t="shared" si="402"/>
        <v>4.9321273330956261</v>
      </c>
      <c r="H9952" s="69">
        <f t="shared" si="402"/>
        <v>7.922044425632607</v>
      </c>
      <c r="I9952" s="69">
        <f t="shared" si="402"/>
        <v>7.7857906621151667</v>
      </c>
      <c r="J9952" s="70">
        <f t="shared" si="402"/>
        <v>7.539832351166126</v>
      </c>
      <c r="K9952" s="118">
        <f>VLOOKUP(B9952,WB.GDP.2010,'WB (WDI)'!$BA$2,FALSE)</f>
        <v>2346.7244048728226</v>
      </c>
      <c r="L9952" s="112">
        <f>VLOOKUP($B9952,WB.UNEMP.2010,'WB (WDI)'!$BA$2,FALSE)</f>
        <v>9.4099998474121094</v>
      </c>
    </row>
    <row r="9953" spans="1:12" x14ac:dyDescent="0.25">
      <c r="A9953" s="103">
        <v>2010</v>
      </c>
      <c r="B9953" s="104" t="s">
        <v>63</v>
      </c>
      <c r="C9953" s="105" t="s">
        <v>64</v>
      </c>
      <c r="D9953" s="105" t="s">
        <v>6</v>
      </c>
      <c r="E9953" s="87">
        <f t="shared" si="402"/>
        <v>6.9095829626850556</v>
      </c>
      <c r="F9953" s="69">
        <f t="shared" si="402"/>
        <v>8.5746909953278792</v>
      </c>
      <c r="G9953" s="69">
        <f t="shared" si="402"/>
        <v>5.470446602221398</v>
      </c>
      <c r="H9953" s="69">
        <f t="shared" si="402"/>
        <v>7.1280271484641906</v>
      </c>
      <c r="I9953" s="69">
        <f t="shared" si="402"/>
        <v>6.5359423186103998</v>
      </c>
      <c r="J9953" s="70">
        <f t="shared" si="402"/>
        <v>6.8388077488014138</v>
      </c>
      <c r="K9953" s="118">
        <f>VLOOKUP(B9953,WB.GDP.2010,'WB (WDI)'!$BA$2,FALSE)</f>
        <v>3732.3820633123632</v>
      </c>
      <c r="L9953" s="112">
        <f>VLOOKUP($B9953,WB.UNEMP.2010,'WB (WDI)'!$BA$2,FALSE)</f>
        <v>5.3200001716613796</v>
      </c>
    </row>
    <row r="9954" spans="1:12" x14ac:dyDescent="0.25">
      <c r="A9954" s="103">
        <v>2010</v>
      </c>
      <c r="B9954" s="104" t="s">
        <v>65</v>
      </c>
      <c r="C9954" s="105" t="s">
        <v>66</v>
      </c>
      <c r="D9954" s="105" t="s">
        <v>6</v>
      </c>
      <c r="E9954" s="87" t="e">
        <f t="shared" ref="E9954:J9963" si="403">IF(ISNUMBER(VLOOKUP($B9954,EFW.2010,3,FALSE))=TRUE,VLOOKUP($B9954,EFW.2010,E$2,FALSE),NA())</f>
        <v>#N/A</v>
      </c>
      <c r="F9954" s="69" t="e">
        <f t="shared" si="403"/>
        <v>#N/A</v>
      </c>
      <c r="G9954" s="69" t="e">
        <f t="shared" si="403"/>
        <v>#N/A</v>
      </c>
      <c r="H9954" s="69" t="e">
        <f t="shared" si="403"/>
        <v>#N/A</v>
      </c>
      <c r="I9954" s="69" t="e">
        <f t="shared" si="403"/>
        <v>#N/A</v>
      </c>
      <c r="J9954" s="70" t="e">
        <f t="shared" si="403"/>
        <v>#N/A</v>
      </c>
      <c r="K9954" s="118">
        <f>VLOOKUP(B9954,WB.GDP.2010,'WB (WDI)'!$BA$2,FALSE)</f>
        <v>1870.8304694563863</v>
      </c>
      <c r="L9954" s="112">
        <f>VLOOKUP($B9954,WB.UNEMP.2010,'WB (WDI)'!$BA$2,FALSE)</f>
        <v>4.4499998092651403</v>
      </c>
    </row>
    <row r="9955" spans="1:12" x14ac:dyDescent="0.25">
      <c r="A9955" s="103">
        <v>2010</v>
      </c>
      <c r="B9955" s="104" t="s">
        <v>67</v>
      </c>
      <c r="C9955" s="105" t="s">
        <v>68</v>
      </c>
      <c r="D9955" s="105" t="s">
        <v>6</v>
      </c>
      <c r="E9955" s="87">
        <f t="shared" si="403"/>
        <v>5.3018680167693972</v>
      </c>
      <c r="F9955" s="69">
        <f t="shared" si="403"/>
        <v>6.0364860713312405</v>
      </c>
      <c r="G9955" s="69">
        <f t="shared" si="403"/>
        <v>2.26410541243854</v>
      </c>
      <c r="H9955" s="69">
        <f t="shared" si="403"/>
        <v>6.2645863288393917</v>
      </c>
      <c r="I9955" s="69">
        <f t="shared" si="403"/>
        <v>6.2811680310698161</v>
      </c>
      <c r="J9955" s="70">
        <f t="shared" si="403"/>
        <v>5.6629942401679969</v>
      </c>
      <c r="K9955" s="118">
        <f>VLOOKUP(B9955,WB.GDP.2010,'WB (WDI)'!$BA$2,FALSE)</f>
        <v>1747.2420756181587</v>
      </c>
      <c r="L9955" s="112">
        <f>VLOOKUP($B9955,WB.UNEMP.2010,'WB (WDI)'!$BA$2,FALSE)</f>
        <v>3.0799999237060498</v>
      </c>
    </row>
    <row r="9956" spans="1:12" x14ac:dyDescent="0.25">
      <c r="A9956" s="103">
        <v>2010</v>
      </c>
      <c r="B9956" s="104" t="s">
        <v>69</v>
      </c>
      <c r="C9956" s="105" t="s">
        <v>70</v>
      </c>
      <c r="D9956" s="105" t="s">
        <v>6</v>
      </c>
      <c r="E9956" s="87">
        <f t="shared" si="403"/>
        <v>7.0230862464116743</v>
      </c>
      <c r="F9956" s="69">
        <f t="shared" si="403"/>
        <v>7.6986548042179113</v>
      </c>
      <c r="G9956" s="69">
        <f t="shared" si="403"/>
        <v>4.4129010778153352</v>
      </c>
      <c r="H9956" s="69">
        <f t="shared" si="403"/>
        <v>8.7413745207675646</v>
      </c>
      <c r="I9956" s="69">
        <f t="shared" si="403"/>
        <v>6.9156602301645433</v>
      </c>
      <c r="J9956" s="70">
        <f t="shared" si="403"/>
        <v>7.3468405990930163</v>
      </c>
      <c r="K9956" s="118">
        <f>VLOOKUP(B9956,WB.GDP.2010,'WB (WDI)'!$BA$2,FALSE)</f>
        <v>3329.8543857719865</v>
      </c>
      <c r="L9956" s="112">
        <f>VLOOKUP($B9956,WB.UNEMP.2010,'WB (WDI)'!$BA$2,FALSE)</f>
        <v>2.8599998950958301</v>
      </c>
    </row>
    <row r="9957" spans="1:12" x14ac:dyDescent="0.25">
      <c r="A9957" s="103">
        <v>2010</v>
      </c>
      <c r="B9957" s="104" t="s">
        <v>71</v>
      </c>
      <c r="C9957" s="105" t="s">
        <v>72</v>
      </c>
      <c r="D9957" s="105" t="s">
        <v>6</v>
      </c>
      <c r="E9957" s="87">
        <f t="shared" si="403"/>
        <v>6.2562905233619146</v>
      </c>
      <c r="F9957" s="69">
        <f t="shared" si="403"/>
        <v>5.7368302098440624</v>
      </c>
      <c r="G9957" s="69">
        <f t="shared" si="403"/>
        <v>4.4406179171593436</v>
      </c>
      <c r="H9957" s="69">
        <f t="shared" si="403"/>
        <v>7.8396675265004703</v>
      </c>
      <c r="I9957" s="69">
        <f t="shared" si="403"/>
        <v>5.7977046440719375</v>
      </c>
      <c r="J9957" s="70">
        <f t="shared" si="403"/>
        <v>7.4666323192337609</v>
      </c>
      <c r="K9957" s="118">
        <f>VLOOKUP(B9957,WB.GDP.2010,'WB (WDI)'!$BA$2,FALSE)</f>
        <v>2273.9325767561359</v>
      </c>
      <c r="L9957" s="112">
        <f>VLOOKUP($B9957,WB.UNEMP.2010,'WB (WDI)'!$BA$2,FALSE)</f>
        <v>26.809999465942401</v>
      </c>
    </row>
    <row r="9958" spans="1:12" x14ac:dyDescent="0.25">
      <c r="A9958" s="103">
        <v>2010</v>
      </c>
      <c r="B9958" s="104" t="s">
        <v>73</v>
      </c>
      <c r="C9958" s="105" t="s">
        <v>74</v>
      </c>
      <c r="D9958" s="105" t="s">
        <v>6</v>
      </c>
      <c r="E9958" s="87" t="e">
        <f t="shared" si="403"/>
        <v>#N/A</v>
      </c>
      <c r="F9958" s="69" t="e">
        <f t="shared" si="403"/>
        <v>#N/A</v>
      </c>
      <c r="G9958" s="69" t="e">
        <f t="shared" si="403"/>
        <v>#N/A</v>
      </c>
      <c r="H9958" s="69" t="e">
        <f t="shared" si="403"/>
        <v>#N/A</v>
      </c>
      <c r="I9958" s="69" t="e">
        <f t="shared" si="403"/>
        <v>#N/A</v>
      </c>
      <c r="J9958" s="70" t="e">
        <f t="shared" si="403"/>
        <v>#N/A</v>
      </c>
      <c r="K9958" s="118">
        <f>VLOOKUP(B9958,WB.GDP.2010,'WB (WDI)'!$BA$2,FALSE)</f>
        <v>1420.0466106780161</v>
      </c>
      <c r="L9958" s="112">
        <f>VLOOKUP($B9958,WB.UNEMP.2010,'WB (WDI)'!$BA$2,FALSE)</f>
        <v>2.2699999809265101</v>
      </c>
    </row>
    <row r="9959" spans="1:12" x14ac:dyDescent="0.25">
      <c r="A9959" s="103">
        <v>2010</v>
      </c>
      <c r="B9959" s="104" t="s">
        <v>75</v>
      </c>
      <c r="C9959" s="105" t="s">
        <v>76</v>
      </c>
      <c r="D9959" s="105" t="s">
        <v>6</v>
      </c>
      <c r="E9959" s="87">
        <f t="shared" si="403"/>
        <v>6.2937582851193312</v>
      </c>
      <c r="F9959" s="69">
        <f t="shared" si="403"/>
        <v>8.1431926892106397</v>
      </c>
      <c r="G9959" s="69">
        <f t="shared" si="403"/>
        <v>3.0867171217936606</v>
      </c>
      <c r="H9959" s="69">
        <f t="shared" si="403"/>
        <v>7.8537448710746744</v>
      </c>
      <c r="I9959" s="69">
        <f t="shared" si="403"/>
        <v>6.2014195095375815</v>
      </c>
      <c r="J9959" s="70">
        <f t="shared" si="403"/>
        <v>6.1837172339800963</v>
      </c>
      <c r="K9959" s="118">
        <f>VLOOKUP(B9959,WB.GDP.2010,'WB (WDI)'!$BA$2,FALSE)</f>
        <v>1553.4047220389234</v>
      </c>
      <c r="L9959" s="112">
        <f>VLOOKUP($B9959,WB.UNEMP.2010,'WB (WDI)'!$BA$2,FALSE)</f>
        <v>4.2800002098083496</v>
      </c>
    </row>
    <row r="9960" spans="1:12" x14ac:dyDescent="0.25">
      <c r="A9960" s="103">
        <v>2010</v>
      </c>
      <c r="B9960" s="104" t="s">
        <v>77</v>
      </c>
      <c r="C9960" s="105" t="s">
        <v>78</v>
      </c>
      <c r="D9960" s="105" t="s">
        <v>6</v>
      </c>
      <c r="E9960" s="87">
        <f t="shared" si="403"/>
        <v>6.1719782700023007</v>
      </c>
      <c r="F9960" s="69">
        <f t="shared" si="403"/>
        <v>7.1315841636283581</v>
      </c>
      <c r="G9960" s="69">
        <f t="shared" si="403"/>
        <v>5.425508903154336</v>
      </c>
      <c r="H9960" s="69">
        <f t="shared" si="403"/>
        <v>5.7315466943647353</v>
      </c>
      <c r="I9960" s="69">
        <f t="shared" si="403"/>
        <v>5.7519678096283755</v>
      </c>
      <c r="J9960" s="70">
        <f t="shared" si="403"/>
        <v>6.8192837792356995</v>
      </c>
      <c r="K9960" s="118">
        <f>VLOOKUP(B9960,WB.GDP.2010,'WB (WDI)'!$BA$2,FALSE)</f>
        <v>968.77961164539408</v>
      </c>
      <c r="L9960" s="112">
        <f>VLOOKUP($B9960,WB.UNEMP.2010,'WB (WDI)'!$BA$2,FALSE)</f>
        <v>5.9400000572204599</v>
      </c>
    </row>
    <row r="9961" spans="1:12" x14ac:dyDescent="0.25">
      <c r="A9961" s="103">
        <v>2010</v>
      </c>
      <c r="B9961" s="104" t="s">
        <v>79</v>
      </c>
      <c r="C9961" s="105" t="s">
        <v>80</v>
      </c>
      <c r="D9961" s="105" t="s">
        <v>6</v>
      </c>
      <c r="E9961" s="87">
        <f t="shared" si="403"/>
        <v>5.8957169524785185</v>
      </c>
      <c r="F9961" s="69">
        <f t="shared" si="403"/>
        <v>6.3424852136854879</v>
      </c>
      <c r="G9961" s="69">
        <f t="shared" si="403"/>
        <v>3.9314206421293596</v>
      </c>
      <c r="H9961" s="69">
        <f t="shared" si="403"/>
        <v>6.8629671398987044</v>
      </c>
      <c r="I9961" s="69">
        <f t="shared" si="403"/>
        <v>6.1841122469642595</v>
      </c>
      <c r="J9961" s="70">
        <f t="shared" si="403"/>
        <v>6.157599519714779</v>
      </c>
      <c r="K9961" s="118">
        <f>VLOOKUP(B9961,WB.GDP.2010,'WB (WDI)'!$BA$2,FALSE)</f>
        <v>2082.9617962255452</v>
      </c>
      <c r="L9961" s="112">
        <f>VLOOKUP($B9961,WB.UNEMP.2010,'WB (WDI)'!$BA$2,FALSE)</f>
        <v>8.0699996948242205</v>
      </c>
    </row>
    <row r="9962" spans="1:12" x14ac:dyDescent="0.25">
      <c r="A9962" s="103">
        <v>2010</v>
      </c>
      <c r="B9962" s="104" t="s">
        <v>81</v>
      </c>
      <c r="C9962" s="105" t="s">
        <v>82</v>
      </c>
      <c r="D9962" s="105" t="s">
        <v>6</v>
      </c>
      <c r="E9962" s="87">
        <f t="shared" si="403"/>
        <v>5.8820404960577148</v>
      </c>
      <c r="F9962" s="69">
        <f t="shared" si="403"/>
        <v>6.4562046373083408</v>
      </c>
      <c r="G9962" s="69">
        <f t="shared" si="403"/>
        <v>3.965114280848212</v>
      </c>
      <c r="H9962" s="69">
        <f t="shared" si="403"/>
        <v>6.4853210405872925</v>
      </c>
      <c r="I9962" s="69">
        <f t="shared" si="403"/>
        <v>5.8645933667874512</v>
      </c>
      <c r="J9962" s="70">
        <f t="shared" si="403"/>
        <v>6.6389691547572758</v>
      </c>
      <c r="K9962" s="118">
        <f>VLOOKUP(B9962,WB.GDP.2010,'WB (WDI)'!$BA$2,FALSE)</f>
        <v>4767.3841881048174</v>
      </c>
      <c r="L9962" s="112">
        <f>VLOOKUP($B9962,WB.UNEMP.2010,'WB (WDI)'!$BA$2,FALSE)</f>
        <v>9.8599996566772496</v>
      </c>
    </row>
    <row r="9963" spans="1:12" x14ac:dyDescent="0.25">
      <c r="A9963" s="103">
        <v>2010</v>
      </c>
      <c r="B9963" s="104" t="s">
        <v>83</v>
      </c>
      <c r="C9963" s="105" t="s">
        <v>84</v>
      </c>
      <c r="D9963" s="105" t="s">
        <v>6</v>
      </c>
      <c r="E9963" s="87">
        <f t="shared" si="403"/>
        <v>7.9178340664949527</v>
      </c>
      <c r="F9963" s="69">
        <f t="shared" si="403"/>
        <v>8.0206534453275005</v>
      </c>
      <c r="G9963" s="69">
        <f t="shared" si="403"/>
        <v>5.4147986573636802</v>
      </c>
      <c r="H9963" s="69">
        <f t="shared" si="403"/>
        <v>9.2780944153497966</v>
      </c>
      <c r="I9963" s="69">
        <f t="shared" si="403"/>
        <v>8.4742081071132063</v>
      </c>
      <c r="J9963" s="70">
        <f t="shared" si="403"/>
        <v>8.4014157073205773</v>
      </c>
      <c r="K9963" s="118">
        <f>VLOOKUP(B9963,WB.GDP.2010,'WB (WDI)'!$BA$2,FALSE)</f>
        <v>16797.817236394305</v>
      </c>
      <c r="L9963" s="112">
        <f>VLOOKUP($B9963,WB.UNEMP.2010,'WB (WDI)'!$BA$2,FALSE)</f>
        <v>7.6500000953674299</v>
      </c>
    </row>
    <row r="9964" spans="1:12" x14ac:dyDescent="0.25">
      <c r="A9964" s="103">
        <v>2010</v>
      </c>
      <c r="B9964" s="104" t="s">
        <v>85</v>
      </c>
      <c r="C9964" s="105" t="s">
        <v>86</v>
      </c>
      <c r="D9964" s="105" t="s">
        <v>6</v>
      </c>
      <c r="E9964" s="87" t="e">
        <f t="shared" ref="E9964:J9973" si="404">IF(ISNUMBER(VLOOKUP($B9964,EFW.2010,3,FALSE))=TRUE,VLOOKUP($B9964,EFW.2010,E$2,FALSE),NA())</f>
        <v>#N/A</v>
      </c>
      <c r="F9964" s="69" t="e">
        <f t="shared" si="404"/>
        <v>#N/A</v>
      </c>
      <c r="G9964" s="69" t="e">
        <f t="shared" si="404"/>
        <v>#N/A</v>
      </c>
      <c r="H9964" s="69" t="e">
        <f t="shared" si="404"/>
        <v>#N/A</v>
      </c>
      <c r="I9964" s="69" t="e">
        <f t="shared" si="404"/>
        <v>#N/A</v>
      </c>
      <c r="J9964" s="70" t="e">
        <f t="shared" si="404"/>
        <v>#N/A</v>
      </c>
      <c r="K9964" s="118" t="e">
        <f>VLOOKUP(B9964,WB.GDP.2010,'WB (WDI)'!$BA$2,FALSE)</f>
        <v>#N/A</v>
      </c>
      <c r="L9964" s="112" t="e">
        <f>VLOOKUP($B9964,WB.UNEMP.2010,'WB (WDI)'!$BA$2,FALSE)</f>
        <v>#N/A</v>
      </c>
    </row>
    <row r="9965" spans="1:12" x14ac:dyDescent="0.25">
      <c r="A9965" s="103">
        <v>2010</v>
      </c>
      <c r="B9965" s="104" t="s">
        <v>87</v>
      </c>
      <c r="C9965" s="105" t="s">
        <v>88</v>
      </c>
      <c r="D9965" s="105" t="s">
        <v>6</v>
      </c>
      <c r="E9965" s="87">
        <f t="shared" si="404"/>
        <v>5.4413662560749581</v>
      </c>
      <c r="F9965" s="69">
        <f t="shared" si="404"/>
        <v>5.1406740258412782</v>
      </c>
      <c r="G9965" s="69">
        <f t="shared" si="404"/>
        <v>4.3042811642409315</v>
      </c>
      <c r="H9965" s="69">
        <f t="shared" si="404"/>
        <v>5.8561126161035872</v>
      </c>
      <c r="I9965" s="69">
        <f t="shared" si="404"/>
        <v>6.1198161093836809</v>
      </c>
      <c r="J9965" s="70">
        <f t="shared" si="404"/>
        <v>5.7859473648053141</v>
      </c>
      <c r="K9965" s="118">
        <f>VLOOKUP(B9965,WB.GDP.2010,'WB (WDI)'!$BA$2,FALSE)</f>
        <v>1027.2085709627936</v>
      </c>
      <c r="L9965" s="112">
        <f>VLOOKUP($B9965,WB.UNEMP.2010,'WB (WDI)'!$BA$2,FALSE)</f>
        <v>3.25</v>
      </c>
    </row>
    <row r="9966" spans="1:12" x14ac:dyDescent="0.25">
      <c r="A9966" s="103">
        <v>2010</v>
      </c>
      <c r="B9966" s="104" t="s">
        <v>89</v>
      </c>
      <c r="C9966" s="105" t="s">
        <v>90</v>
      </c>
      <c r="D9966" s="105" t="s">
        <v>6</v>
      </c>
      <c r="E9966" s="87">
        <f t="shared" si="404"/>
        <v>6.6885995743619997</v>
      </c>
      <c r="F9966" s="69">
        <f t="shared" si="404"/>
        <v>6.7535474491067813</v>
      </c>
      <c r="G9966" s="69">
        <f t="shared" si="404"/>
        <v>6.4806345427254053</v>
      </c>
      <c r="H9966" s="69">
        <f t="shared" si="404"/>
        <v>6.3642032617482167</v>
      </c>
      <c r="I9966" s="69">
        <f t="shared" si="404"/>
        <v>6.1454929186004481</v>
      </c>
      <c r="J9966" s="70">
        <f t="shared" si="404"/>
        <v>7.699119699629148</v>
      </c>
      <c r="K9966" s="118">
        <f>VLOOKUP(B9966,WB.GDP.2010,'WB (WDI)'!$BA$2,FALSE)</f>
        <v>8888.4131192552049</v>
      </c>
      <c r="L9966" s="112">
        <f>VLOOKUP($B9966,WB.UNEMP.2010,'WB (WDI)'!$BA$2,FALSE)</f>
        <v>22.100000381469702</v>
      </c>
    </row>
    <row r="9967" spans="1:12" x14ac:dyDescent="0.25">
      <c r="A9967" s="103">
        <v>2010</v>
      </c>
      <c r="B9967" s="104" t="s">
        <v>91</v>
      </c>
      <c r="C9967" s="105" t="s">
        <v>92</v>
      </c>
      <c r="D9967" s="105" t="s">
        <v>6</v>
      </c>
      <c r="E9967" s="87">
        <f t="shared" si="404"/>
        <v>5.6669922337423042</v>
      </c>
      <c r="F9967" s="69">
        <f t="shared" si="404"/>
        <v>7.6677959754272207</v>
      </c>
      <c r="G9967" s="69">
        <f t="shared" si="404"/>
        <v>3.8629361696752715</v>
      </c>
      <c r="H9967" s="69">
        <f t="shared" si="404"/>
        <v>6.6094229956162316</v>
      </c>
      <c r="I9967" s="69">
        <f t="shared" si="404"/>
        <v>4.5039927078067583</v>
      </c>
      <c r="J9967" s="70">
        <f t="shared" si="404"/>
        <v>5.6908133201860354</v>
      </c>
      <c r="K9967" s="118">
        <f>VLOOKUP(B9967,WB.GDP.2010,'WB (WDI)'!$BA$2,FALSE)</f>
        <v>1036.9043053008188</v>
      </c>
      <c r="L9967" s="112">
        <f>VLOOKUP($B9967,WB.UNEMP.2010,'WB (WDI)'!$BA$2,FALSE)</f>
        <v>0.57999998331069902</v>
      </c>
    </row>
    <row r="9968" spans="1:12" x14ac:dyDescent="0.25">
      <c r="A9968" s="103">
        <v>2010</v>
      </c>
      <c r="B9968" s="104" t="s">
        <v>93</v>
      </c>
      <c r="C9968" s="105" t="s">
        <v>94</v>
      </c>
      <c r="D9968" s="105" t="s">
        <v>6</v>
      </c>
      <c r="E9968" s="87">
        <f t="shared" si="404"/>
        <v>6.1743725895586348</v>
      </c>
      <c r="F9968" s="69">
        <f t="shared" si="404"/>
        <v>7.4513801121290983</v>
      </c>
      <c r="G9968" s="69">
        <f t="shared" si="404"/>
        <v>3.6430649561007549</v>
      </c>
      <c r="H9968" s="69">
        <f t="shared" si="404"/>
        <v>6.5918011948064095</v>
      </c>
      <c r="I9968" s="69">
        <f t="shared" si="404"/>
        <v>6.1323968845361252</v>
      </c>
      <c r="J9968" s="70">
        <f t="shared" si="404"/>
        <v>7.0532198002207878</v>
      </c>
      <c r="K9968" s="118">
        <f>VLOOKUP(B9968,WB.GDP.2010,'WB (WDI)'!$BA$2,FALSE)</f>
        <v>4932.3349866709541</v>
      </c>
      <c r="L9968" s="112">
        <f>VLOOKUP($B9968,WB.UNEMP.2010,'WB (WDI)'!$BA$2,FALSE)</f>
        <v>3.7699999809265101</v>
      </c>
    </row>
    <row r="9969" spans="1:12" x14ac:dyDescent="0.25">
      <c r="A9969" s="103">
        <v>2010</v>
      </c>
      <c r="B9969" s="104" t="s">
        <v>95</v>
      </c>
      <c r="C9969" s="105" t="s">
        <v>96</v>
      </c>
      <c r="D9969" s="105" t="s">
        <v>6</v>
      </c>
      <c r="E9969" s="87" t="e">
        <f t="shared" si="404"/>
        <v>#N/A</v>
      </c>
      <c r="F9969" s="69" t="e">
        <f t="shared" si="404"/>
        <v>#N/A</v>
      </c>
      <c r="G9969" s="69" t="e">
        <f t="shared" si="404"/>
        <v>#N/A</v>
      </c>
      <c r="H9969" s="69" t="e">
        <f t="shared" si="404"/>
        <v>#N/A</v>
      </c>
      <c r="I9969" s="69" t="e">
        <f t="shared" si="404"/>
        <v>#N/A</v>
      </c>
      <c r="J9969" s="70" t="e">
        <f t="shared" si="404"/>
        <v>#N/A</v>
      </c>
      <c r="K9969" s="118" t="e">
        <f>VLOOKUP(B9969,WB.GDP.2010,'WB (WDI)'!$BA$2,FALSE)</f>
        <v>#N/A</v>
      </c>
      <c r="L9969" s="112" t="e">
        <f>VLOOKUP($B9969,WB.UNEMP.2010,'WB (WDI)'!$BA$2,FALSE)</f>
        <v>#N/A</v>
      </c>
    </row>
    <row r="9970" spans="1:12" x14ac:dyDescent="0.25">
      <c r="A9970" s="103">
        <v>2010</v>
      </c>
      <c r="B9970" s="104" t="s">
        <v>97</v>
      </c>
      <c r="C9970" s="105" t="s">
        <v>98</v>
      </c>
      <c r="D9970" s="105" t="s">
        <v>6</v>
      </c>
      <c r="E9970" s="87">
        <f t="shared" si="404"/>
        <v>7.134662381694544</v>
      </c>
      <c r="F9970" s="69">
        <f t="shared" si="404"/>
        <v>5.6245656264775139</v>
      </c>
      <c r="G9970" s="69">
        <f t="shared" si="404"/>
        <v>5.9823839431830788</v>
      </c>
      <c r="H9970" s="69">
        <f t="shared" si="404"/>
        <v>8.9531996511045797</v>
      </c>
      <c r="I9970" s="69">
        <f t="shared" si="404"/>
        <v>6.6501440026627394</v>
      </c>
      <c r="J9970" s="70">
        <f t="shared" si="404"/>
        <v>8.4630186850448084</v>
      </c>
      <c r="K9970" s="118">
        <f>VLOOKUP(B9970,WB.GDP.2010,'WB (WDI)'!$BA$2,FALSE)</f>
        <v>1507.165010357772</v>
      </c>
      <c r="L9970" s="112">
        <f>VLOOKUP($B9970,WB.UNEMP.2010,'WB (WDI)'!$BA$2,FALSE)</f>
        <v>1.0700000524520901</v>
      </c>
    </row>
    <row r="9971" spans="1:12" x14ac:dyDescent="0.25">
      <c r="A9971" s="103">
        <v>2010</v>
      </c>
      <c r="B9971" s="104" t="s">
        <v>99</v>
      </c>
      <c r="C9971" s="105" t="s">
        <v>100</v>
      </c>
      <c r="D9971" s="105" t="s">
        <v>6</v>
      </c>
      <c r="E9971" s="87" t="e">
        <f t="shared" si="404"/>
        <v>#N/A</v>
      </c>
      <c r="F9971" s="69" t="e">
        <f t="shared" si="404"/>
        <v>#N/A</v>
      </c>
      <c r="G9971" s="69" t="e">
        <f t="shared" si="404"/>
        <v>#N/A</v>
      </c>
      <c r="H9971" s="69" t="e">
        <f t="shared" si="404"/>
        <v>#N/A</v>
      </c>
      <c r="I9971" s="69" t="e">
        <f t="shared" si="404"/>
        <v>#N/A</v>
      </c>
      <c r="J9971" s="70" t="e">
        <f t="shared" si="404"/>
        <v>#N/A</v>
      </c>
      <c r="K9971" s="118" t="e">
        <f>VLOOKUP(B9971,WB.GDP.2010,'WB (WDI)'!$BA$2,FALSE)</f>
        <v>#N/A</v>
      </c>
      <c r="L9971" s="112" t="e">
        <f>VLOOKUP($B9971,WB.UNEMP.2010,'WB (WDI)'!$BA$2,FALSE)</f>
        <v>#N/A</v>
      </c>
    </row>
    <row r="9972" spans="1:12" x14ac:dyDescent="0.25">
      <c r="A9972" s="103">
        <v>2010</v>
      </c>
      <c r="B9972" s="104" t="s">
        <v>101</v>
      </c>
      <c r="C9972" s="105" t="s">
        <v>102</v>
      </c>
      <c r="D9972" s="105" t="s">
        <v>6</v>
      </c>
      <c r="E9972" s="87" t="e">
        <f t="shared" si="404"/>
        <v>#N/A</v>
      </c>
      <c r="F9972" s="69" t="e">
        <f t="shared" si="404"/>
        <v>#N/A</v>
      </c>
      <c r="G9972" s="69" t="e">
        <f t="shared" si="404"/>
        <v>#N/A</v>
      </c>
      <c r="H9972" s="69" t="e">
        <f t="shared" si="404"/>
        <v>#N/A</v>
      </c>
      <c r="I9972" s="69" t="e">
        <f t="shared" si="404"/>
        <v>#N/A</v>
      </c>
      <c r="J9972" s="70" t="e">
        <f t="shared" si="404"/>
        <v>#N/A</v>
      </c>
      <c r="K9972" s="118">
        <f>VLOOKUP(B9972,WB.GDP.2010,'WB (WDI)'!$BA$2,FALSE)</f>
        <v>3357.4888171394459</v>
      </c>
      <c r="L9972" s="112">
        <f>VLOOKUP($B9972,WB.UNEMP.2010,'WB (WDI)'!$BA$2,FALSE)</f>
        <v>14.6400003433228</v>
      </c>
    </row>
    <row r="9973" spans="1:12" x14ac:dyDescent="0.25">
      <c r="A9973" s="103">
        <v>2010</v>
      </c>
      <c r="B9973" s="104" t="s">
        <v>103</v>
      </c>
      <c r="C9973" s="105" t="s">
        <v>104</v>
      </c>
      <c r="D9973" s="105" t="s">
        <v>6</v>
      </c>
      <c r="E9973" s="87">
        <f t="shared" si="404"/>
        <v>5.7353194029301466</v>
      </c>
      <c r="F9973" s="69">
        <f t="shared" si="404"/>
        <v>5.6733242691563488</v>
      </c>
      <c r="G9973" s="69">
        <f t="shared" si="404"/>
        <v>3.6843823857946387</v>
      </c>
      <c r="H9973" s="69">
        <f t="shared" si="404"/>
        <v>7.0268070440318517</v>
      </c>
      <c r="I9973" s="69">
        <f t="shared" si="404"/>
        <v>6.6004812831863058</v>
      </c>
      <c r="J9973" s="70">
        <f t="shared" si="404"/>
        <v>5.6916020324815895</v>
      </c>
      <c r="K9973" s="118">
        <f>VLOOKUP(B9973,WB.GDP.2010,'WB (WDI)'!$BA$2,FALSE)</f>
        <v>2742.9950202072755</v>
      </c>
      <c r="L9973" s="112">
        <f>VLOOKUP($B9973,WB.UNEMP.2010,'WB (WDI)'!$BA$2,FALSE)</f>
        <v>10.3400001525879</v>
      </c>
    </row>
    <row r="9974" spans="1:12" x14ac:dyDescent="0.25">
      <c r="A9974" s="103">
        <v>2010</v>
      </c>
      <c r="B9974" s="104" t="s">
        <v>105</v>
      </c>
      <c r="C9974" s="105" t="s">
        <v>106</v>
      </c>
      <c r="D9974" s="105" t="s">
        <v>6</v>
      </c>
      <c r="E9974" s="87" t="e">
        <f t="shared" ref="E9974:J9983" si="405">IF(ISNUMBER(VLOOKUP($B9974,EFW.2010,3,FALSE))=TRUE,VLOOKUP($B9974,EFW.2010,E$2,FALSE),NA())</f>
        <v>#N/A</v>
      </c>
      <c r="F9974" s="69" t="e">
        <f t="shared" si="405"/>
        <v>#N/A</v>
      </c>
      <c r="G9974" s="69" t="e">
        <f t="shared" si="405"/>
        <v>#N/A</v>
      </c>
      <c r="H9974" s="69" t="e">
        <f t="shared" si="405"/>
        <v>#N/A</v>
      </c>
      <c r="I9974" s="69" t="e">
        <f t="shared" si="405"/>
        <v>#N/A</v>
      </c>
      <c r="J9974" s="70" t="e">
        <f t="shared" si="405"/>
        <v>#N/A</v>
      </c>
      <c r="K9974" s="118">
        <f>VLOOKUP(B9974,WB.GDP.2010,'WB (WDI)'!$BA$2,FALSE)</f>
        <v>20981.834586282494</v>
      </c>
      <c r="L9974" s="112" t="e">
        <f>VLOOKUP($B9974,WB.UNEMP.2010,'WB (WDI)'!$BA$2,FALSE)</f>
        <v>#N/A</v>
      </c>
    </row>
    <row r="9975" spans="1:12" x14ac:dyDescent="0.25">
      <c r="A9975" s="103">
        <v>2010</v>
      </c>
      <c r="B9975" s="104" t="s">
        <v>107</v>
      </c>
      <c r="C9975" s="105" t="s">
        <v>108</v>
      </c>
      <c r="D9975" s="105" t="s">
        <v>6</v>
      </c>
      <c r="E9975" s="87">
        <f t="shared" si="405"/>
        <v>6.246615560996486</v>
      </c>
      <c r="F9975" s="69">
        <f t="shared" si="405"/>
        <v>8.2149335627836955</v>
      </c>
      <c r="G9975" s="69">
        <f t="shared" si="405"/>
        <v>4.0433342602067652</v>
      </c>
      <c r="H9975" s="69">
        <f t="shared" si="405"/>
        <v>6.9493364693967035</v>
      </c>
      <c r="I9975" s="69">
        <f t="shared" si="405"/>
        <v>6.0413992618811996</v>
      </c>
      <c r="J9975" s="70">
        <f t="shared" si="405"/>
        <v>5.9840742507140625</v>
      </c>
      <c r="K9975" s="118">
        <f>VLOOKUP(B9975,WB.GDP.2010,'WB (WDI)'!$BA$2,FALSE)</f>
        <v>1413.5641768083813</v>
      </c>
      <c r="L9975" s="112">
        <f>VLOOKUP($B9975,WB.UNEMP.2010,'WB (WDI)'!$BA$2,FALSE)</f>
        <v>4.1599998474121103</v>
      </c>
    </row>
    <row r="9976" spans="1:12" x14ac:dyDescent="0.25">
      <c r="A9976" s="103">
        <v>2010</v>
      </c>
      <c r="B9976" s="104" t="s">
        <v>109</v>
      </c>
      <c r="C9976" s="105" t="s">
        <v>110</v>
      </c>
      <c r="D9976" s="105" t="s">
        <v>6</v>
      </c>
      <c r="E9976" s="87" t="e">
        <f t="shared" si="405"/>
        <v>#N/A</v>
      </c>
      <c r="F9976" s="69" t="e">
        <f t="shared" si="405"/>
        <v>#N/A</v>
      </c>
      <c r="G9976" s="69" t="e">
        <f t="shared" si="405"/>
        <v>#N/A</v>
      </c>
      <c r="H9976" s="69" t="e">
        <f t="shared" si="405"/>
        <v>#N/A</v>
      </c>
      <c r="I9976" s="69" t="e">
        <f t="shared" si="405"/>
        <v>#N/A</v>
      </c>
      <c r="J9976" s="70" t="e">
        <f t="shared" si="405"/>
        <v>#N/A</v>
      </c>
      <c r="K9976" s="118" t="e">
        <f>VLOOKUP(B9976,WB.GDP.2010,'WB (WDI)'!$BA$2,FALSE)</f>
        <v>#N/A</v>
      </c>
      <c r="L9976" s="112">
        <f>VLOOKUP($B9976,WB.UNEMP.2010,'WB (WDI)'!$BA$2,FALSE)</f>
        <v>13.3900003433228</v>
      </c>
    </row>
    <row r="9977" spans="1:12" x14ac:dyDescent="0.25">
      <c r="A9977" s="103">
        <v>2010</v>
      </c>
      <c r="B9977" s="104" t="s">
        <v>111</v>
      </c>
      <c r="C9977" s="105" t="s">
        <v>112</v>
      </c>
      <c r="D9977" s="105" t="s">
        <v>6</v>
      </c>
      <c r="E9977" s="87">
        <f t="shared" si="405"/>
        <v>6.8633462241940038</v>
      </c>
      <c r="F9977" s="69">
        <f t="shared" si="405"/>
        <v>5.9952481887188522</v>
      </c>
      <c r="G9977" s="69">
        <f t="shared" si="405"/>
        <v>6.1051101294407113</v>
      </c>
      <c r="H9977" s="69">
        <f t="shared" si="405"/>
        <v>8.1845200724196552</v>
      </c>
      <c r="I9977" s="69">
        <f t="shared" si="405"/>
        <v>6.5497469657049612</v>
      </c>
      <c r="J9977" s="70">
        <f t="shared" si="405"/>
        <v>7.4821057646858407</v>
      </c>
      <c r="K9977" s="118">
        <f>VLOOKUP(B9977,WB.GDP.2010,'WB (WDI)'!$BA$2,FALSE)</f>
        <v>12452.337529085664</v>
      </c>
      <c r="L9977" s="112">
        <f>VLOOKUP($B9977,WB.UNEMP.2010,'WB (WDI)'!$BA$2,FALSE)</f>
        <v>24.680000305175799</v>
      </c>
    </row>
    <row r="9978" spans="1:12" x14ac:dyDescent="0.25">
      <c r="A9978" s="103">
        <v>2010</v>
      </c>
      <c r="B9978" s="104" t="s">
        <v>113</v>
      </c>
      <c r="C9978" s="105" t="s">
        <v>114</v>
      </c>
      <c r="D9978" s="105" t="s">
        <v>6</v>
      </c>
      <c r="E9978" s="87" t="e">
        <f t="shared" si="405"/>
        <v>#N/A</v>
      </c>
      <c r="F9978" s="69" t="e">
        <f t="shared" si="405"/>
        <v>#N/A</v>
      </c>
      <c r="G9978" s="69" t="e">
        <f t="shared" si="405"/>
        <v>#N/A</v>
      </c>
      <c r="H9978" s="69" t="e">
        <f t="shared" si="405"/>
        <v>#N/A</v>
      </c>
      <c r="I9978" s="69" t="e">
        <f t="shared" si="405"/>
        <v>#N/A</v>
      </c>
      <c r="J9978" s="70" t="e">
        <f t="shared" si="405"/>
        <v>#N/A</v>
      </c>
      <c r="K9978" s="118" t="e">
        <f>VLOOKUP(B9978,WB.GDP.2010,'WB (WDI)'!$BA$2,FALSE)</f>
        <v>#N/A</v>
      </c>
      <c r="L9978" s="112">
        <f>VLOOKUP($B9978,WB.UNEMP.2010,'WB (WDI)'!$BA$2,FALSE)</f>
        <v>12.579999923706101</v>
      </c>
    </row>
    <row r="9979" spans="1:12" x14ac:dyDescent="0.25">
      <c r="A9979" s="103">
        <v>2010</v>
      </c>
      <c r="B9979" s="104" t="s">
        <v>115</v>
      </c>
      <c r="C9979" s="105" t="s">
        <v>116</v>
      </c>
      <c r="D9979" s="105" t="s">
        <v>6</v>
      </c>
      <c r="E9979" s="87">
        <f t="shared" si="405"/>
        <v>5.4174789880259056</v>
      </c>
      <c r="F9979" s="69">
        <f t="shared" si="405"/>
        <v>5.9658897902194914</v>
      </c>
      <c r="G9979" s="69">
        <f t="shared" si="405"/>
        <v>3.6857591897285431</v>
      </c>
      <c r="H9979" s="69">
        <f t="shared" si="405"/>
        <v>6.6903765679849272</v>
      </c>
      <c r="I9979" s="69">
        <f t="shared" si="405"/>
        <v>6.1671955490171433</v>
      </c>
      <c r="J9979" s="70">
        <f t="shared" si="405"/>
        <v>4.5781738431794219</v>
      </c>
      <c r="K9979" s="118">
        <f>VLOOKUP(B9979,WB.GDP.2010,'WB (WDI)'!$BA$2,FALSE)</f>
        <v>1224.978428197576</v>
      </c>
      <c r="L9979" s="112">
        <f>VLOOKUP($B9979,WB.UNEMP.2010,'WB (WDI)'!$BA$2,FALSE)</f>
        <v>2.3900001049041699</v>
      </c>
    </row>
    <row r="9980" spans="1:12" x14ac:dyDescent="0.25">
      <c r="A9980" s="103">
        <v>2010</v>
      </c>
      <c r="B9980" s="104" t="s">
        <v>117</v>
      </c>
      <c r="C9980" s="105" t="s">
        <v>118</v>
      </c>
      <c r="D9980" s="105" t="s">
        <v>6</v>
      </c>
      <c r="E9980" s="87">
        <f t="shared" si="405"/>
        <v>7.4344808819357864</v>
      </c>
      <c r="F9980" s="69">
        <f t="shared" si="405"/>
        <v>8.0600257363275176</v>
      </c>
      <c r="G9980" s="69">
        <f t="shared" si="405"/>
        <v>4.8717042704353783</v>
      </c>
      <c r="H9980" s="69">
        <f t="shared" si="405"/>
        <v>8.7124517424797858</v>
      </c>
      <c r="I9980" s="69">
        <f t="shared" si="405"/>
        <v>7.4107754158123722</v>
      </c>
      <c r="J9980" s="70">
        <f t="shared" si="405"/>
        <v>8.1174472446238717</v>
      </c>
      <c r="K9980" s="118">
        <f>VLOOKUP(B9980,WB.GDP.2010,'WB (WDI)'!$BA$2,FALSE)</f>
        <v>1861.2822856475261</v>
      </c>
      <c r="L9980" s="112">
        <f>VLOOKUP($B9980,WB.UNEMP.2010,'WB (WDI)'!$BA$2,FALSE)</f>
        <v>3.6099998950958301</v>
      </c>
    </row>
    <row r="9981" spans="1:12" x14ac:dyDescent="0.25">
      <c r="A9981" s="103">
        <v>2010</v>
      </c>
      <c r="B9981" s="104" t="s">
        <v>119</v>
      </c>
      <c r="C9981" s="105" t="s">
        <v>120</v>
      </c>
      <c r="D9981" s="105" t="s">
        <v>6</v>
      </c>
      <c r="E9981" s="87">
        <f t="shared" si="405"/>
        <v>6.6730642436391294</v>
      </c>
      <c r="F9981" s="69">
        <f t="shared" si="405"/>
        <v>7.0663823505756156</v>
      </c>
      <c r="G9981" s="69">
        <f t="shared" si="405"/>
        <v>5.2363924882252064</v>
      </c>
      <c r="H9981" s="69">
        <f t="shared" si="405"/>
        <v>7.7112713882464519</v>
      </c>
      <c r="I9981" s="69">
        <f t="shared" si="405"/>
        <v>6.3258229710494698</v>
      </c>
      <c r="J9981" s="70">
        <f t="shared" si="405"/>
        <v>7.0254520200989061</v>
      </c>
      <c r="K9981" s="118">
        <f>VLOOKUP(B9981,WB.GDP.2010,'WB (WDI)'!$BA$2,FALSE)</f>
        <v>2006.9716522977899</v>
      </c>
      <c r="L9981" s="112">
        <f>VLOOKUP($B9981,WB.UNEMP.2010,'WB (WDI)'!$BA$2,FALSE)</f>
        <v>2.9800000190734899</v>
      </c>
    </row>
    <row r="9982" spans="1:12" x14ac:dyDescent="0.25">
      <c r="A9982" s="103">
        <v>2010</v>
      </c>
      <c r="B9982" s="104" t="s">
        <v>121</v>
      </c>
      <c r="C9982" s="105" t="s">
        <v>122</v>
      </c>
      <c r="D9982" s="105" t="s">
        <v>6</v>
      </c>
      <c r="E9982" s="87">
        <f t="shared" si="405"/>
        <v>7.3175165749447739</v>
      </c>
      <c r="F9982" s="69">
        <f t="shared" si="405"/>
        <v>7.9547010343727633</v>
      </c>
      <c r="G9982" s="69">
        <f t="shared" si="405"/>
        <v>5.6193782037314337</v>
      </c>
      <c r="H9982" s="69">
        <f t="shared" si="405"/>
        <v>8.8651058999655401</v>
      </c>
      <c r="I9982" s="69">
        <f t="shared" si="405"/>
        <v>7.3746818939391021</v>
      </c>
      <c r="J9982" s="70">
        <f t="shared" si="405"/>
        <v>6.7737158427150286</v>
      </c>
      <c r="K9982" s="118">
        <f>VLOOKUP(B9982,WB.GDP.2010,'WB (WDI)'!$BA$2,FALSE)</f>
        <v>3125.5293081371642</v>
      </c>
      <c r="L9982" s="112">
        <f>VLOOKUP($B9982,WB.UNEMP.2010,'WB (WDI)'!$BA$2,FALSE)</f>
        <v>13.189999580383301</v>
      </c>
    </row>
    <row r="9983" spans="1:12" x14ac:dyDescent="0.25">
      <c r="A9983" s="103">
        <v>2010</v>
      </c>
      <c r="B9983" s="104" t="s">
        <v>123</v>
      </c>
      <c r="C9983" s="105" t="s">
        <v>124</v>
      </c>
      <c r="D9983" s="105" t="s">
        <v>6</v>
      </c>
      <c r="E9983" s="87">
        <f t="shared" si="405"/>
        <v>4.3407216462028124</v>
      </c>
      <c r="F9983" s="69">
        <f t="shared" si="405"/>
        <v>6.6173173421318463</v>
      </c>
      <c r="G9983" s="69">
        <f t="shared" si="405"/>
        <v>3.6607005662267151</v>
      </c>
      <c r="H9983" s="69">
        <f t="shared" si="405"/>
        <v>1.972</v>
      </c>
      <c r="I9983" s="69">
        <f t="shared" si="405"/>
        <v>4.9075042421968984</v>
      </c>
      <c r="J9983" s="70">
        <f t="shared" si="405"/>
        <v>4.5460860804586032</v>
      </c>
      <c r="K9983" s="118">
        <f>VLOOKUP(B9983,WB.GDP.2010,'WB (WDI)'!$BA$2,FALSE)</f>
        <v>2273.2000732670222</v>
      </c>
      <c r="L9983" s="112">
        <f>VLOOKUP($B9983,WB.UNEMP.2010,'WB (WDI)'!$BA$2,FALSE)</f>
        <v>5.2199997901916504</v>
      </c>
    </row>
    <row r="9984" spans="1:12" x14ac:dyDescent="0.25">
      <c r="A9984" s="103">
        <v>2010</v>
      </c>
      <c r="B9984" s="104" t="s">
        <v>125</v>
      </c>
      <c r="C9984" s="105" t="s">
        <v>126</v>
      </c>
      <c r="D9984" s="105" t="s">
        <v>647</v>
      </c>
      <c r="E9984" s="87" t="e">
        <f t="shared" ref="E9984:J9993" si="406">IF(ISNUMBER(VLOOKUP($B9984,EFW.2010,3,FALSE))=TRUE,VLOOKUP($B9984,EFW.2010,E$2,FALSE),NA())</f>
        <v>#N/A</v>
      </c>
      <c r="F9984" s="69" t="e">
        <f t="shared" si="406"/>
        <v>#N/A</v>
      </c>
      <c r="G9984" s="69" t="e">
        <f t="shared" si="406"/>
        <v>#N/A</v>
      </c>
      <c r="H9984" s="69" t="e">
        <f t="shared" si="406"/>
        <v>#N/A</v>
      </c>
      <c r="I9984" s="69" t="e">
        <f t="shared" si="406"/>
        <v>#N/A</v>
      </c>
      <c r="J9984" s="70" t="e">
        <f t="shared" si="406"/>
        <v>#N/A</v>
      </c>
      <c r="K9984" s="118" t="e">
        <f>VLOOKUP(B9984,WB.GDP.2010,'WB (WDI)'!$BA$2,FALSE)</f>
        <v>#N/A</v>
      </c>
      <c r="L9984" s="112" t="e">
        <f>VLOOKUP($B9984,WB.UNEMP.2010,'WB (WDI)'!$BA$2,FALSE)</f>
        <v>#N/A</v>
      </c>
    </row>
    <row r="9985" spans="1:12" x14ac:dyDescent="0.25">
      <c r="A9985" s="103">
        <v>2010</v>
      </c>
      <c r="B9985" s="104" t="s">
        <v>127</v>
      </c>
      <c r="C9985" s="105" t="s">
        <v>128</v>
      </c>
      <c r="D9985" s="105" t="s">
        <v>647</v>
      </c>
      <c r="E9985" s="87" t="e">
        <f t="shared" si="406"/>
        <v>#N/A</v>
      </c>
      <c r="F9985" s="69" t="e">
        <f t="shared" si="406"/>
        <v>#N/A</v>
      </c>
      <c r="G9985" s="69" t="e">
        <f t="shared" si="406"/>
        <v>#N/A</v>
      </c>
      <c r="H9985" s="69" t="e">
        <f t="shared" si="406"/>
        <v>#N/A</v>
      </c>
      <c r="I9985" s="69" t="e">
        <f t="shared" si="406"/>
        <v>#N/A</v>
      </c>
      <c r="J9985" s="70" t="e">
        <f t="shared" si="406"/>
        <v>#N/A</v>
      </c>
      <c r="K9985" s="118">
        <f>VLOOKUP(B9985,WB.GDP.2010,'WB (WDI)'!$BA$2,FALSE)</f>
        <v>18205.985368933718</v>
      </c>
      <c r="L9985" s="112" t="e">
        <f>VLOOKUP($B9985,WB.UNEMP.2010,'WB (WDI)'!$BA$2,FALSE)</f>
        <v>#N/A</v>
      </c>
    </row>
    <row r="9986" spans="1:12" x14ac:dyDescent="0.25">
      <c r="A9986" s="103">
        <v>2010</v>
      </c>
      <c r="B9986" s="104" t="s">
        <v>129</v>
      </c>
      <c r="C9986" s="105" t="s">
        <v>130</v>
      </c>
      <c r="D9986" s="105" t="s">
        <v>647</v>
      </c>
      <c r="E9986" s="87">
        <f t="shared" si="406"/>
        <v>5.8177489344772342</v>
      </c>
      <c r="F9986" s="69">
        <f t="shared" si="406"/>
        <v>6.4695525011387902</v>
      </c>
      <c r="G9986" s="69">
        <f t="shared" si="406"/>
        <v>4.7630303565388488</v>
      </c>
      <c r="H9986" s="69">
        <f t="shared" si="406"/>
        <v>6.5873994558493809</v>
      </c>
      <c r="I9986" s="69">
        <f t="shared" si="406"/>
        <v>5.8883006174127184</v>
      </c>
      <c r="J9986" s="70">
        <f t="shared" si="406"/>
        <v>5.3804617414464309</v>
      </c>
      <c r="K9986" s="118">
        <f>VLOOKUP(B9986,WB.GDP.2010,'WB (WDI)'!$BA$2,FALSE)</f>
        <v>23521.270176328788</v>
      </c>
      <c r="L9986" s="112">
        <f>VLOOKUP($B9986,WB.UNEMP.2010,'WB (WDI)'!$BA$2,FALSE)</f>
        <v>7.71000003814697</v>
      </c>
    </row>
    <row r="9987" spans="1:12" x14ac:dyDescent="0.25">
      <c r="A9987" s="103">
        <v>2010</v>
      </c>
      <c r="B9987" s="104" t="s">
        <v>131</v>
      </c>
      <c r="C9987" s="105" t="s">
        <v>132</v>
      </c>
      <c r="D9987" s="105" t="s">
        <v>647</v>
      </c>
      <c r="E9987" s="87" t="e">
        <f t="shared" si="406"/>
        <v>#N/A</v>
      </c>
      <c r="F9987" s="69" t="e">
        <f t="shared" si="406"/>
        <v>#N/A</v>
      </c>
      <c r="G9987" s="69" t="e">
        <f t="shared" si="406"/>
        <v>#N/A</v>
      </c>
      <c r="H9987" s="69" t="e">
        <f t="shared" si="406"/>
        <v>#N/A</v>
      </c>
      <c r="I9987" s="69" t="e">
        <f t="shared" si="406"/>
        <v>#N/A</v>
      </c>
      <c r="J9987" s="70" t="e">
        <f t="shared" si="406"/>
        <v>#N/A</v>
      </c>
      <c r="K9987" s="118">
        <f>VLOOKUP(B9987,WB.GDP.2010,'WB (WDI)'!$BA$2,FALSE)</f>
        <v>33941.953877819025</v>
      </c>
      <c r="L9987" s="112" t="e">
        <f>VLOOKUP($B9987,WB.UNEMP.2010,'WB (WDI)'!$BA$2,FALSE)</f>
        <v>#N/A</v>
      </c>
    </row>
    <row r="9988" spans="1:12" x14ac:dyDescent="0.25">
      <c r="A9988" s="103">
        <v>2010</v>
      </c>
      <c r="B9988" s="104" t="s">
        <v>133</v>
      </c>
      <c r="C9988" s="105" t="s">
        <v>134</v>
      </c>
      <c r="D9988" s="105" t="s">
        <v>647</v>
      </c>
      <c r="E9988" s="87">
        <f t="shared" si="406"/>
        <v>7.416769825901329</v>
      </c>
      <c r="F9988" s="69">
        <f t="shared" si="406"/>
        <v>8.9433783458887639</v>
      </c>
      <c r="G9988" s="69">
        <f t="shared" si="406"/>
        <v>6.1332090937014385</v>
      </c>
      <c r="H9988" s="69">
        <f t="shared" si="406"/>
        <v>7.2983871464912067</v>
      </c>
      <c r="I9988" s="69">
        <f t="shared" si="406"/>
        <v>5.9864423833133378</v>
      </c>
      <c r="J9988" s="70">
        <f t="shared" si="406"/>
        <v>8.7224321601119001</v>
      </c>
      <c r="K9988" s="118">
        <f>VLOOKUP(B9988,WB.GDP.2010,'WB (WDI)'!$BA$2,FALSE)</f>
        <v>36503.789969875172</v>
      </c>
      <c r="L9988" s="112">
        <f>VLOOKUP($B9988,WB.UNEMP.2010,'WB (WDI)'!$BA$2,FALSE)</f>
        <v>14.329999923706101</v>
      </c>
    </row>
    <row r="9989" spans="1:12" x14ac:dyDescent="0.25">
      <c r="A9989" s="103">
        <v>2010</v>
      </c>
      <c r="B9989" s="104" t="s">
        <v>135</v>
      </c>
      <c r="C9989" s="105" t="s">
        <v>136</v>
      </c>
      <c r="D9989" s="105" t="s">
        <v>647</v>
      </c>
      <c r="E9989" s="87">
        <f t="shared" si="406"/>
        <v>6.3429571091049173</v>
      </c>
      <c r="F9989" s="69">
        <f t="shared" si="406"/>
        <v>5.8219408208254411</v>
      </c>
      <c r="G9989" s="69">
        <f t="shared" si="406"/>
        <v>5.7349544554537415</v>
      </c>
      <c r="H9989" s="69">
        <f t="shared" si="406"/>
        <v>6.5784308009726011</v>
      </c>
      <c r="I9989" s="69">
        <f t="shared" si="406"/>
        <v>6.7459443462424238</v>
      </c>
      <c r="J9989" s="70">
        <f t="shared" si="406"/>
        <v>6.8335151220303807</v>
      </c>
      <c r="K9989" s="118">
        <f>VLOOKUP(B9989,WB.GDP.2010,'WB (WDI)'!$BA$2,FALSE)</f>
        <v>15596.61681133094</v>
      </c>
      <c r="L9989" s="112">
        <f>VLOOKUP($B9989,WB.UNEMP.2010,'WB (WDI)'!$BA$2,FALSE)</f>
        <v>10.689999580383301</v>
      </c>
    </row>
    <row r="9990" spans="1:12" x14ac:dyDescent="0.25">
      <c r="A9990" s="103">
        <v>2010</v>
      </c>
      <c r="B9990" s="104" t="s">
        <v>137</v>
      </c>
      <c r="C9990" s="105" t="s">
        <v>138</v>
      </c>
      <c r="D9990" s="105" t="s">
        <v>647</v>
      </c>
      <c r="E9990" s="87">
        <f t="shared" si="406"/>
        <v>6.5947480453676688</v>
      </c>
      <c r="F9990" s="69">
        <f t="shared" si="406"/>
        <v>6.7897622403596518</v>
      </c>
      <c r="G9990" s="69">
        <f t="shared" si="406"/>
        <v>4.6353412912649139</v>
      </c>
      <c r="H9990" s="69">
        <f t="shared" si="406"/>
        <v>7.230524038296906</v>
      </c>
      <c r="I9990" s="69">
        <f t="shared" si="406"/>
        <v>6.0658790587319427</v>
      </c>
      <c r="J9990" s="70">
        <f t="shared" si="406"/>
        <v>8.2522335981849313</v>
      </c>
      <c r="K9990" s="118">
        <f>VLOOKUP(B9990,WB.GDP.2010,'WB (WDI)'!$BA$2,FALSE)</f>
        <v>7208.9012647463524</v>
      </c>
      <c r="L9990" s="112">
        <f>VLOOKUP($B9990,WB.UNEMP.2010,'WB (WDI)'!$BA$2,FALSE)</f>
        <v>8.4499998092651403</v>
      </c>
    </row>
    <row r="9991" spans="1:12" x14ac:dyDescent="0.25">
      <c r="A9991" s="103">
        <v>2010</v>
      </c>
      <c r="B9991" s="104" t="s">
        <v>139</v>
      </c>
      <c r="C9991" s="105" t="s">
        <v>140</v>
      </c>
      <c r="D9991" s="105" t="s">
        <v>647</v>
      </c>
      <c r="E9991" s="87">
        <f t="shared" si="406"/>
        <v>6.3732976197823614</v>
      </c>
      <c r="F9991" s="69">
        <f t="shared" si="406"/>
        <v>6.0655156104951677</v>
      </c>
      <c r="G9991" s="69">
        <f t="shared" si="406"/>
        <v>4.0447405465955404</v>
      </c>
      <c r="H9991" s="69">
        <f t="shared" si="406"/>
        <v>8.6988991261625443</v>
      </c>
      <c r="I9991" s="69">
        <f t="shared" si="406"/>
        <v>7.0886702213870105</v>
      </c>
      <c r="J9991" s="70">
        <f t="shared" si="406"/>
        <v>5.9686625942715397</v>
      </c>
      <c r="K9991" s="118">
        <f>VLOOKUP(B9991,WB.GDP.2010,'WB (WDI)'!$BA$2,FALSE)</f>
        <v>6612.8079608313037</v>
      </c>
      <c r="L9991" s="112">
        <f>VLOOKUP($B9991,WB.UNEMP.2010,'WB (WDI)'!$BA$2,FALSE)</f>
        <v>2.5499999523162802</v>
      </c>
    </row>
    <row r="9992" spans="1:12" x14ac:dyDescent="0.25">
      <c r="A9992" s="103">
        <v>2010</v>
      </c>
      <c r="B9992" s="104" t="s">
        <v>141</v>
      </c>
      <c r="C9992" s="105" t="s">
        <v>142</v>
      </c>
      <c r="D9992" s="105" t="s">
        <v>647</v>
      </c>
      <c r="E9992" s="87" t="e">
        <f t="shared" si="406"/>
        <v>#N/A</v>
      </c>
      <c r="F9992" s="69" t="e">
        <f t="shared" si="406"/>
        <v>#N/A</v>
      </c>
      <c r="G9992" s="69" t="e">
        <f t="shared" si="406"/>
        <v>#N/A</v>
      </c>
      <c r="H9992" s="69" t="e">
        <f t="shared" si="406"/>
        <v>#N/A</v>
      </c>
      <c r="I9992" s="69" t="e">
        <f t="shared" si="406"/>
        <v>#N/A</v>
      </c>
      <c r="J9992" s="70" t="e">
        <f t="shared" si="406"/>
        <v>#N/A</v>
      </c>
      <c r="K9992" s="118" t="e">
        <f>VLOOKUP(B9992,WB.GDP.2010,'WB (WDI)'!$BA$2,FALSE)</f>
        <v>#N/A</v>
      </c>
      <c r="L9992" s="112" t="e">
        <f>VLOOKUP($B9992,WB.UNEMP.2010,'WB (WDI)'!$BA$2,FALSE)</f>
        <v>#N/A</v>
      </c>
    </row>
    <row r="9993" spans="1:12" x14ac:dyDescent="0.25">
      <c r="A9993" s="103">
        <v>2010</v>
      </c>
      <c r="B9993" s="104" t="s">
        <v>143</v>
      </c>
      <c r="C9993" s="105" t="s">
        <v>144</v>
      </c>
      <c r="D9993" s="105" t="s">
        <v>647</v>
      </c>
      <c r="E9993" s="87" t="e">
        <f t="shared" si="406"/>
        <v>#N/A</v>
      </c>
      <c r="F9993" s="69" t="e">
        <f t="shared" si="406"/>
        <v>#N/A</v>
      </c>
      <c r="G9993" s="69" t="e">
        <f t="shared" si="406"/>
        <v>#N/A</v>
      </c>
      <c r="H9993" s="69" t="e">
        <f t="shared" si="406"/>
        <v>#N/A</v>
      </c>
      <c r="I9993" s="69" t="e">
        <f t="shared" si="406"/>
        <v>#N/A</v>
      </c>
      <c r="J9993" s="70" t="e">
        <f t="shared" si="406"/>
        <v>#N/A</v>
      </c>
      <c r="K9993" s="118" t="e">
        <f>VLOOKUP(B9993,WB.GDP.2010,'WB (WDI)'!$BA$2,FALSE)</f>
        <v>#N/A</v>
      </c>
      <c r="L9993" s="112" t="e">
        <f>VLOOKUP($B9993,WB.UNEMP.2010,'WB (WDI)'!$BA$2,FALSE)</f>
        <v>#N/A</v>
      </c>
    </row>
    <row r="9994" spans="1:12" x14ac:dyDescent="0.25">
      <c r="A9994" s="103">
        <v>2010</v>
      </c>
      <c r="B9994" s="104" t="s">
        <v>145</v>
      </c>
      <c r="C9994" s="105" t="s">
        <v>146</v>
      </c>
      <c r="D9994" s="105" t="s">
        <v>647</v>
      </c>
      <c r="E9994" s="87">
        <f t="shared" ref="E9994:J10003" si="407">IF(ISNUMBER(VLOOKUP($B9994,EFW.2010,3,FALSE))=TRUE,VLOOKUP($B9994,EFW.2010,E$2,FALSE),NA())</f>
        <v>6.6571246701183622</v>
      </c>
      <c r="F9994" s="69">
        <f t="shared" si="407"/>
        <v>7.4044754764700924</v>
      </c>
      <c r="G9994" s="69">
        <f t="shared" si="407"/>
        <v>5.6078865550572727</v>
      </c>
      <c r="H9994" s="69">
        <f t="shared" si="407"/>
        <v>7.9672029112347209</v>
      </c>
      <c r="I9994" s="69">
        <f t="shared" si="407"/>
        <v>7.0448608748772648</v>
      </c>
      <c r="J9994" s="70">
        <f t="shared" si="407"/>
        <v>5.2611975329524618</v>
      </c>
      <c r="K9994" s="118">
        <f>VLOOKUP(B9994,WB.GDP.2010,'WB (WDI)'!$BA$2,FALSE)</f>
        <v>14868.330140884118</v>
      </c>
      <c r="L9994" s="112">
        <f>VLOOKUP($B9994,WB.UNEMP.2010,'WB (WDI)'!$BA$2,FALSE)</f>
        <v>7.7300000190734899</v>
      </c>
    </row>
    <row r="9995" spans="1:12" x14ac:dyDescent="0.25">
      <c r="A9995" s="103">
        <v>2010</v>
      </c>
      <c r="B9995" s="104" t="s">
        <v>147</v>
      </c>
      <c r="C9995" s="105" t="s">
        <v>148</v>
      </c>
      <c r="D9995" s="105" t="s">
        <v>647</v>
      </c>
      <c r="E9995" s="87" t="e">
        <f t="shared" si="407"/>
        <v>#N/A</v>
      </c>
      <c r="F9995" s="69" t="e">
        <f t="shared" si="407"/>
        <v>#N/A</v>
      </c>
      <c r="G9995" s="69" t="e">
        <f t="shared" si="407"/>
        <v>#N/A</v>
      </c>
      <c r="H9995" s="69" t="e">
        <f t="shared" si="407"/>
        <v>#N/A</v>
      </c>
      <c r="I9995" s="69" t="e">
        <f t="shared" si="407"/>
        <v>#N/A</v>
      </c>
      <c r="J9995" s="70" t="e">
        <f t="shared" si="407"/>
        <v>#N/A</v>
      </c>
      <c r="K9995" s="118" t="e">
        <f>VLOOKUP(B9995,WB.GDP.2010,'WB (WDI)'!$BA$2,FALSE)</f>
        <v>#N/A</v>
      </c>
      <c r="L9995" s="112" t="e">
        <f>VLOOKUP($B9995,WB.UNEMP.2010,'WB (WDI)'!$BA$2,FALSE)</f>
        <v>#N/A</v>
      </c>
    </row>
    <row r="9996" spans="1:12" x14ac:dyDescent="0.25">
      <c r="A9996" s="103">
        <v>2010</v>
      </c>
      <c r="B9996" s="104" t="s">
        <v>149</v>
      </c>
      <c r="C9996" s="105" t="s">
        <v>150</v>
      </c>
      <c r="D9996" s="105" t="s">
        <v>647</v>
      </c>
      <c r="E9996" s="87" t="e">
        <f t="shared" si="407"/>
        <v>#N/A</v>
      </c>
      <c r="F9996" s="69" t="e">
        <f t="shared" si="407"/>
        <v>#N/A</v>
      </c>
      <c r="G9996" s="69" t="e">
        <f t="shared" si="407"/>
        <v>#N/A</v>
      </c>
      <c r="H9996" s="69" t="e">
        <f t="shared" si="407"/>
        <v>#N/A</v>
      </c>
      <c r="I9996" s="69" t="e">
        <f t="shared" si="407"/>
        <v>#N/A</v>
      </c>
      <c r="J9996" s="70" t="e">
        <f t="shared" si="407"/>
        <v>#N/A</v>
      </c>
      <c r="K9996" s="118">
        <f>VLOOKUP(B9996,WB.GDP.2010,'WB (WDI)'!$BA$2,FALSE)</f>
        <v>66762.065857682363</v>
      </c>
      <c r="L9996" s="112" t="e">
        <f>VLOOKUP($B9996,WB.UNEMP.2010,'WB (WDI)'!$BA$2,FALSE)</f>
        <v>#N/A</v>
      </c>
    </row>
    <row r="9997" spans="1:12" x14ac:dyDescent="0.25">
      <c r="A9997" s="103">
        <v>2010</v>
      </c>
      <c r="B9997" s="104" t="s">
        <v>151</v>
      </c>
      <c r="C9997" s="105" t="s">
        <v>152</v>
      </c>
      <c r="D9997" s="105" t="s">
        <v>647</v>
      </c>
      <c r="E9997" s="87">
        <f t="shared" si="407"/>
        <v>7.943678393041731</v>
      </c>
      <c r="F9997" s="69">
        <f t="shared" si="407"/>
        <v>8.0185447496838336</v>
      </c>
      <c r="G9997" s="69">
        <f t="shared" si="407"/>
        <v>6.8816296101823005</v>
      </c>
      <c r="H9997" s="69">
        <f t="shared" si="407"/>
        <v>8.9422177126960225</v>
      </c>
      <c r="I9997" s="69">
        <f t="shared" si="407"/>
        <v>8.2751496138781189</v>
      </c>
      <c r="J9997" s="70">
        <f t="shared" si="407"/>
        <v>7.6008502787683767</v>
      </c>
      <c r="K9997" s="118">
        <f>VLOOKUP(B9997,WB.GDP.2010,'WB (WDI)'!$BA$2,FALSE)</f>
        <v>21328.941819638781</v>
      </c>
      <c r="L9997" s="112">
        <f>VLOOKUP($B9997,WB.UNEMP.2010,'WB (WDI)'!$BA$2,FALSE)</f>
        <v>8.4200000762939506</v>
      </c>
    </row>
    <row r="9998" spans="1:12" x14ac:dyDescent="0.25">
      <c r="A9998" s="103">
        <v>2010</v>
      </c>
      <c r="B9998" s="104" t="s">
        <v>153</v>
      </c>
      <c r="C9998" s="105" t="s">
        <v>154</v>
      </c>
      <c r="D9998" s="105" t="s">
        <v>647</v>
      </c>
      <c r="E9998" s="87">
        <f t="shared" si="407"/>
        <v>6.7208857595606712</v>
      </c>
      <c r="F9998" s="69">
        <f t="shared" si="407"/>
        <v>6.6233603608408158</v>
      </c>
      <c r="G9998" s="69">
        <f t="shared" si="407"/>
        <v>4.8223808721102435</v>
      </c>
      <c r="H9998" s="69">
        <f t="shared" si="407"/>
        <v>8.2028175860987727</v>
      </c>
      <c r="I9998" s="69">
        <f t="shared" si="407"/>
        <v>6.788803699389045</v>
      </c>
      <c r="J9998" s="70">
        <f t="shared" si="407"/>
        <v>7.1670662793644828</v>
      </c>
      <c r="K9998" s="118">
        <f>VLOOKUP(B9998,WB.GDP.2010,'WB (WDI)'!$BA$2,FALSE)</f>
        <v>11823.387935736497</v>
      </c>
      <c r="L9998" s="112">
        <f>VLOOKUP($B9998,WB.UNEMP.2010,'WB (WDI)'!$BA$2,FALSE)</f>
        <v>10.9799995422363</v>
      </c>
    </row>
    <row r="9999" spans="1:12" x14ac:dyDescent="0.25">
      <c r="A9999" s="103">
        <v>2010</v>
      </c>
      <c r="B9999" s="104" t="s">
        <v>155</v>
      </c>
      <c r="C9999" s="105" t="s">
        <v>156</v>
      </c>
      <c r="D9999" s="105" t="s">
        <v>647</v>
      </c>
      <c r="E9999" s="87">
        <f t="shared" si="407"/>
        <v>7.4022081212432127</v>
      </c>
      <c r="F9999" s="69">
        <f t="shared" si="407"/>
        <v>7.7577444094205337</v>
      </c>
      <c r="G9999" s="69">
        <f t="shared" si="407"/>
        <v>6.3217050382142492</v>
      </c>
      <c r="H9999" s="69">
        <f t="shared" si="407"/>
        <v>7.9951485975753798</v>
      </c>
      <c r="I9999" s="69">
        <f t="shared" si="407"/>
        <v>8.154423802990328</v>
      </c>
      <c r="J9999" s="70">
        <f t="shared" si="407"/>
        <v>6.7820187580155746</v>
      </c>
      <c r="K9999" s="118">
        <f>VLOOKUP(B9999,WB.GDP.2010,'WB (WDI)'!$BA$2,FALSE)</f>
        <v>16448.287478414546</v>
      </c>
      <c r="L9999" s="112">
        <f>VLOOKUP($B9999,WB.UNEMP.2010,'WB (WDI)'!$BA$2,FALSE)</f>
        <v>7.1700000762939498</v>
      </c>
    </row>
    <row r="10000" spans="1:12" x14ac:dyDescent="0.25">
      <c r="A10000" s="103">
        <v>2010</v>
      </c>
      <c r="B10000" s="104" t="s">
        <v>157</v>
      </c>
      <c r="C10000" s="105" t="s">
        <v>158</v>
      </c>
      <c r="D10000" s="105" t="s">
        <v>647</v>
      </c>
      <c r="E10000" s="87" t="e">
        <f t="shared" si="407"/>
        <v>#N/A</v>
      </c>
      <c r="F10000" s="69" t="e">
        <f t="shared" si="407"/>
        <v>#N/A</v>
      </c>
      <c r="G10000" s="69" t="e">
        <f t="shared" si="407"/>
        <v>#N/A</v>
      </c>
      <c r="H10000" s="69" t="e">
        <f t="shared" si="407"/>
        <v>#N/A</v>
      </c>
      <c r="I10000" s="69" t="e">
        <f t="shared" si="407"/>
        <v>#N/A</v>
      </c>
      <c r="J10000" s="70" t="e">
        <f t="shared" si="407"/>
        <v>#N/A</v>
      </c>
      <c r="K10000" s="118" t="e">
        <f>VLOOKUP(B10000,WB.GDP.2010,'WB (WDI)'!$BA$2,FALSE)</f>
        <v>#N/A</v>
      </c>
      <c r="L10000" s="112">
        <f>VLOOKUP($B10000,WB.UNEMP.2010,'WB (WDI)'!$BA$2,FALSE)</f>
        <v>2.5</v>
      </c>
    </row>
    <row r="10001" spans="1:12" x14ac:dyDescent="0.25">
      <c r="A10001" s="103">
        <v>2010</v>
      </c>
      <c r="B10001" s="104" t="s">
        <v>159</v>
      </c>
      <c r="C10001" s="105" t="s">
        <v>160</v>
      </c>
      <c r="D10001" s="105" t="s">
        <v>647</v>
      </c>
      <c r="E10001" s="87" t="e">
        <f t="shared" si="407"/>
        <v>#N/A</v>
      </c>
      <c r="F10001" s="69" t="e">
        <f t="shared" si="407"/>
        <v>#N/A</v>
      </c>
      <c r="G10001" s="69" t="e">
        <f t="shared" si="407"/>
        <v>#N/A</v>
      </c>
      <c r="H10001" s="69" t="e">
        <f t="shared" si="407"/>
        <v>#N/A</v>
      </c>
      <c r="I10001" s="69" t="e">
        <f t="shared" si="407"/>
        <v>#N/A</v>
      </c>
      <c r="J10001" s="70" t="e">
        <f t="shared" si="407"/>
        <v>#N/A</v>
      </c>
      <c r="K10001" s="118">
        <f>VLOOKUP(B10001,WB.GDP.2010,'WB (WDI)'!$BA$2,FALSE)</f>
        <v>28543.360705969943</v>
      </c>
      <c r="L10001" s="112" t="e">
        <f>VLOOKUP($B10001,WB.UNEMP.2010,'WB (WDI)'!$BA$2,FALSE)</f>
        <v>#N/A</v>
      </c>
    </row>
    <row r="10002" spans="1:12" x14ac:dyDescent="0.25">
      <c r="A10002" s="103">
        <v>2010</v>
      </c>
      <c r="B10002" s="104" t="s">
        <v>161</v>
      </c>
      <c r="C10002" s="105" t="s">
        <v>162</v>
      </c>
      <c r="D10002" s="105" t="s">
        <v>647</v>
      </c>
      <c r="E10002" s="87" t="e">
        <f t="shared" si="407"/>
        <v>#N/A</v>
      </c>
      <c r="F10002" s="69" t="e">
        <f t="shared" si="407"/>
        <v>#N/A</v>
      </c>
      <c r="G10002" s="69" t="e">
        <f t="shared" si="407"/>
        <v>#N/A</v>
      </c>
      <c r="H10002" s="69" t="e">
        <f t="shared" si="407"/>
        <v>#N/A</v>
      </c>
      <c r="I10002" s="69" t="e">
        <f t="shared" si="407"/>
        <v>#N/A</v>
      </c>
      <c r="J10002" s="70" t="e">
        <f t="shared" si="407"/>
        <v>#N/A</v>
      </c>
      <c r="K10002" s="118">
        <f>VLOOKUP(B10002,WB.GDP.2010,'WB (WDI)'!$BA$2,FALSE)</f>
        <v>12003.596724068642</v>
      </c>
      <c r="L10002" s="112" t="e">
        <f>VLOOKUP($B10002,WB.UNEMP.2010,'WB (WDI)'!$BA$2,FALSE)</f>
        <v>#N/A</v>
      </c>
    </row>
    <row r="10003" spans="1:12" x14ac:dyDescent="0.25">
      <c r="A10003" s="103">
        <v>2010</v>
      </c>
      <c r="B10003" s="104" t="s">
        <v>163</v>
      </c>
      <c r="C10003" s="105" t="s">
        <v>164</v>
      </c>
      <c r="D10003" s="105" t="s">
        <v>647</v>
      </c>
      <c r="E10003" s="87">
        <f t="shared" si="407"/>
        <v>7.42401222727504</v>
      </c>
      <c r="F10003" s="69">
        <f t="shared" si="407"/>
        <v>8.7104835317245701</v>
      </c>
      <c r="G10003" s="69">
        <f t="shared" si="407"/>
        <v>4.4894656241232518</v>
      </c>
      <c r="H10003" s="69">
        <f t="shared" si="407"/>
        <v>9.2389784144589822</v>
      </c>
      <c r="I10003" s="69">
        <f t="shared" si="407"/>
        <v>7.9311510791777025</v>
      </c>
      <c r="J10003" s="70">
        <f t="shared" si="407"/>
        <v>6.7499824868906915</v>
      </c>
      <c r="K10003" s="118">
        <f>VLOOKUP(B10003,WB.GDP.2010,'WB (WDI)'!$BA$2,FALSE)</f>
        <v>12782.451898583853</v>
      </c>
      <c r="L10003" s="112">
        <f>VLOOKUP($B10003,WB.UNEMP.2010,'WB (WDI)'!$BA$2,FALSE)</f>
        <v>5.21000003814697</v>
      </c>
    </row>
    <row r="10004" spans="1:12" x14ac:dyDescent="0.25">
      <c r="A10004" s="103">
        <v>2010</v>
      </c>
      <c r="B10004" s="104" t="s">
        <v>165</v>
      </c>
      <c r="C10004" s="105" t="s">
        <v>166</v>
      </c>
      <c r="D10004" s="105" t="s">
        <v>647</v>
      </c>
      <c r="E10004" s="87">
        <f t="shared" ref="E10004:J10013" si="408">IF(ISNUMBER(VLOOKUP($B10004,EFW.2010,3,FALSE))=TRUE,VLOOKUP($B10004,EFW.2010,E$2,FALSE),NA())</f>
        <v>6.1952676191000915</v>
      </c>
      <c r="F10004" s="69">
        <f t="shared" si="408"/>
        <v>6.9751172343007024</v>
      </c>
      <c r="G10004" s="69">
        <f t="shared" si="408"/>
        <v>4.0541301011831044</v>
      </c>
      <c r="H10004" s="69">
        <f t="shared" si="408"/>
        <v>6.3791635450844248</v>
      </c>
      <c r="I10004" s="69">
        <f t="shared" si="408"/>
        <v>7.2723379446225831</v>
      </c>
      <c r="J10004" s="70">
        <f t="shared" si="408"/>
        <v>6.2955892703096472</v>
      </c>
      <c r="K10004" s="118">
        <f>VLOOKUP(B10004,WB.GDP.2010,'WB (WDI)'!$BA$2,FALSE)</f>
        <v>10340.96823055413</v>
      </c>
      <c r="L10004" s="112">
        <f>VLOOKUP($B10004,WB.UNEMP.2010,'WB (WDI)'!$BA$2,FALSE)</f>
        <v>4.0900001525878897</v>
      </c>
    </row>
    <row r="10005" spans="1:12" x14ac:dyDescent="0.25">
      <c r="A10005" s="103">
        <v>2010</v>
      </c>
      <c r="B10005" s="104" t="s">
        <v>167</v>
      </c>
      <c r="C10005" s="105" t="s">
        <v>168</v>
      </c>
      <c r="D10005" s="105" t="s">
        <v>647</v>
      </c>
      <c r="E10005" s="87">
        <f t="shared" si="408"/>
        <v>7.4657164825203157</v>
      </c>
      <c r="F10005" s="69">
        <f t="shared" si="408"/>
        <v>8.8136060145159689</v>
      </c>
      <c r="G10005" s="69">
        <f t="shared" si="408"/>
        <v>4.5416642191189469</v>
      </c>
      <c r="H10005" s="69">
        <f t="shared" si="408"/>
        <v>9.2522190134871316</v>
      </c>
      <c r="I10005" s="69">
        <f t="shared" si="408"/>
        <v>7.6721688336826146</v>
      </c>
      <c r="J10005" s="70">
        <f t="shared" si="408"/>
        <v>7.0489243317969175</v>
      </c>
      <c r="K10005" s="118">
        <f>VLOOKUP(B10005,WB.GDP.2010,'WB (WDI)'!$BA$2,FALSE)</f>
        <v>7328.7132162619482</v>
      </c>
      <c r="L10005" s="112">
        <f>VLOOKUP($B10005,WB.UNEMP.2010,'WB (WDI)'!$BA$2,FALSE)</f>
        <v>4.8899998664856001</v>
      </c>
    </row>
    <row r="10006" spans="1:12" x14ac:dyDescent="0.25">
      <c r="A10006" s="103">
        <v>2010</v>
      </c>
      <c r="B10006" s="104" t="s">
        <v>169</v>
      </c>
      <c r="C10006" s="105" t="s">
        <v>170</v>
      </c>
      <c r="D10006" s="105" t="s">
        <v>647</v>
      </c>
      <c r="E10006" s="87" t="e">
        <f t="shared" si="408"/>
        <v>#N/A</v>
      </c>
      <c r="F10006" s="69" t="e">
        <f t="shared" si="408"/>
        <v>#N/A</v>
      </c>
      <c r="G10006" s="69" t="e">
        <f t="shared" si="408"/>
        <v>#N/A</v>
      </c>
      <c r="H10006" s="69" t="e">
        <f t="shared" si="408"/>
        <v>#N/A</v>
      </c>
      <c r="I10006" s="69" t="e">
        <f t="shared" si="408"/>
        <v>#N/A</v>
      </c>
      <c r="J10006" s="70" t="e">
        <f t="shared" si="408"/>
        <v>#N/A</v>
      </c>
      <c r="K10006" s="118" t="e">
        <f>VLOOKUP(B10006,WB.GDP.2010,'WB (WDI)'!$BA$2,FALSE)</f>
        <v>#N/A</v>
      </c>
      <c r="L10006" s="112" t="e">
        <f>VLOOKUP($B10006,WB.UNEMP.2010,'WB (WDI)'!$BA$2,FALSE)</f>
        <v>#N/A</v>
      </c>
    </row>
    <row r="10007" spans="1:12" x14ac:dyDescent="0.25">
      <c r="A10007" s="103">
        <v>2010</v>
      </c>
      <c r="B10007" s="104" t="s">
        <v>171</v>
      </c>
      <c r="C10007" s="105" t="s">
        <v>172</v>
      </c>
      <c r="D10007" s="105" t="s">
        <v>647</v>
      </c>
      <c r="E10007" s="87" t="e">
        <f t="shared" si="408"/>
        <v>#N/A</v>
      </c>
      <c r="F10007" s="69" t="e">
        <f t="shared" si="408"/>
        <v>#N/A</v>
      </c>
      <c r="G10007" s="69" t="e">
        <f t="shared" si="408"/>
        <v>#N/A</v>
      </c>
      <c r="H10007" s="69" t="e">
        <f t="shared" si="408"/>
        <v>#N/A</v>
      </c>
      <c r="I10007" s="69" t="e">
        <f t="shared" si="408"/>
        <v>#N/A</v>
      </c>
      <c r="J10007" s="70" t="e">
        <f t="shared" si="408"/>
        <v>#N/A</v>
      </c>
      <c r="K10007" s="118" t="e">
        <f>VLOOKUP(B10007,WB.GDP.2010,'WB (WDI)'!$BA$2,FALSE)</f>
        <v>#N/A</v>
      </c>
      <c r="L10007" s="112" t="e">
        <f>VLOOKUP($B10007,WB.UNEMP.2010,'WB (WDI)'!$BA$2,FALSE)</f>
        <v>#N/A</v>
      </c>
    </row>
    <row r="10008" spans="1:12" x14ac:dyDescent="0.25">
      <c r="A10008" s="103">
        <v>2010</v>
      </c>
      <c r="B10008" s="104" t="s">
        <v>173</v>
      </c>
      <c r="C10008" s="105" t="s">
        <v>174</v>
      </c>
      <c r="D10008" s="105" t="s">
        <v>647</v>
      </c>
      <c r="E10008" s="87" t="e">
        <f t="shared" si="408"/>
        <v>#N/A</v>
      </c>
      <c r="F10008" s="69" t="e">
        <f t="shared" si="408"/>
        <v>#N/A</v>
      </c>
      <c r="G10008" s="69" t="e">
        <f t="shared" si="408"/>
        <v>#N/A</v>
      </c>
      <c r="H10008" s="69" t="e">
        <f t="shared" si="408"/>
        <v>#N/A</v>
      </c>
      <c r="I10008" s="69" t="e">
        <f t="shared" si="408"/>
        <v>#N/A</v>
      </c>
      <c r="J10008" s="70" t="e">
        <f t="shared" si="408"/>
        <v>#N/A</v>
      </c>
      <c r="K10008" s="118">
        <f>VLOOKUP(B10008,WB.GDP.2010,'WB (WDI)'!$BA$2,FALSE)</f>
        <v>13412.035815696125</v>
      </c>
      <c r="L10008" s="112" t="e">
        <f>VLOOKUP($B10008,WB.UNEMP.2010,'WB (WDI)'!$BA$2,FALSE)</f>
        <v>#N/A</v>
      </c>
    </row>
    <row r="10009" spans="1:12" x14ac:dyDescent="0.25">
      <c r="A10009" s="103">
        <v>2010</v>
      </c>
      <c r="B10009" s="104" t="s">
        <v>175</v>
      </c>
      <c r="C10009" s="105" t="s">
        <v>176</v>
      </c>
      <c r="D10009" s="105" t="s">
        <v>647</v>
      </c>
      <c r="E10009" s="87" t="e">
        <f t="shared" si="408"/>
        <v>#N/A</v>
      </c>
      <c r="F10009" s="69" t="e">
        <f t="shared" si="408"/>
        <v>#N/A</v>
      </c>
      <c r="G10009" s="69" t="e">
        <f t="shared" si="408"/>
        <v>#N/A</v>
      </c>
      <c r="H10009" s="69" t="e">
        <f t="shared" si="408"/>
        <v>#N/A</v>
      </c>
      <c r="I10009" s="69" t="e">
        <f t="shared" si="408"/>
        <v>#N/A</v>
      </c>
      <c r="J10009" s="70" t="e">
        <f t="shared" si="408"/>
        <v>#N/A</v>
      </c>
      <c r="K10009" s="118" t="e">
        <f>VLOOKUP(B10009,WB.GDP.2010,'WB (WDI)'!$BA$2,FALSE)</f>
        <v>#N/A</v>
      </c>
      <c r="L10009" s="112" t="e">
        <f>VLOOKUP($B10009,WB.UNEMP.2010,'WB (WDI)'!$BA$2,FALSE)</f>
        <v>#N/A</v>
      </c>
    </row>
    <row r="10010" spans="1:12" x14ac:dyDescent="0.25">
      <c r="A10010" s="103">
        <v>2010</v>
      </c>
      <c r="B10010" s="104" t="s">
        <v>177</v>
      </c>
      <c r="C10010" s="105" t="s">
        <v>178</v>
      </c>
      <c r="D10010" s="105" t="s">
        <v>647</v>
      </c>
      <c r="E10010" s="87">
        <f t="shared" si="408"/>
        <v>7.4916882499931061</v>
      </c>
      <c r="F10010" s="69">
        <f t="shared" si="408"/>
        <v>8.316864435482465</v>
      </c>
      <c r="G10010" s="69">
        <f t="shared" si="408"/>
        <v>4.6391234231835652</v>
      </c>
      <c r="H10010" s="69">
        <f t="shared" si="408"/>
        <v>9.3702586915860255</v>
      </c>
      <c r="I10010" s="69">
        <f t="shared" si="408"/>
        <v>8.4997048873438459</v>
      </c>
      <c r="J10010" s="70">
        <f t="shared" si="408"/>
        <v>6.6324898123696272</v>
      </c>
      <c r="K10010" s="118">
        <f>VLOOKUP(B10010,WB.GDP.2010,'WB (WDI)'!$BA$2,FALSE)</f>
        <v>7336.0072592806846</v>
      </c>
      <c r="L10010" s="112">
        <f>VLOOKUP($B10010,WB.UNEMP.2010,'WB (WDI)'!$BA$2,FALSE)</f>
        <v>3.5</v>
      </c>
    </row>
    <row r="10011" spans="1:12" x14ac:dyDescent="0.25">
      <c r="A10011" s="103">
        <v>2010</v>
      </c>
      <c r="B10011" s="104" t="s">
        <v>179</v>
      </c>
      <c r="C10011" s="105" t="s">
        <v>180</v>
      </c>
      <c r="D10011" s="105" t="s">
        <v>647</v>
      </c>
      <c r="E10011" s="87">
        <f t="shared" si="408"/>
        <v>6.5163981271893734</v>
      </c>
      <c r="F10011" s="69">
        <f t="shared" si="408"/>
        <v>4.8002661356945868</v>
      </c>
      <c r="G10011" s="69">
        <f t="shared" si="408"/>
        <v>4.7865508645406951</v>
      </c>
      <c r="H10011" s="69">
        <f t="shared" si="408"/>
        <v>7.9595635190686664</v>
      </c>
      <c r="I10011" s="69">
        <f t="shared" si="408"/>
        <v>7.3968000328827879</v>
      </c>
      <c r="J10011" s="70">
        <f t="shared" si="408"/>
        <v>7.6388100837601316</v>
      </c>
      <c r="K10011" s="118">
        <f>VLOOKUP(B10011,WB.GDP.2010,'WB (WDI)'!$BA$2,FALSE)</f>
        <v>9812.0901514999568</v>
      </c>
      <c r="L10011" s="112">
        <f>VLOOKUP($B10011,WB.UNEMP.2010,'WB (WDI)'!$BA$2,FALSE)</f>
        <v>12.050000190734901</v>
      </c>
    </row>
    <row r="10012" spans="1:12" x14ac:dyDescent="0.25">
      <c r="A10012" s="103">
        <v>2010</v>
      </c>
      <c r="B10012" s="104" t="s">
        <v>181</v>
      </c>
      <c r="C10012" s="105" t="s">
        <v>182</v>
      </c>
      <c r="D10012" s="105" t="s">
        <v>647</v>
      </c>
      <c r="E10012" s="87">
        <f t="shared" si="408"/>
        <v>6.4358266220274221</v>
      </c>
      <c r="F10012" s="69">
        <f t="shared" si="408"/>
        <v>7.2995622590684492</v>
      </c>
      <c r="G10012" s="69">
        <f t="shared" si="408"/>
        <v>2.6660755555187925</v>
      </c>
      <c r="H10012" s="69">
        <f t="shared" si="408"/>
        <v>8.0262759104437542</v>
      </c>
      <c r="I10012" s="69">
        <f t="shared" si="408"/>
        <v>7.4044313578253398</v>
      </c>
      <c r="J10012" s="70">
        <f t="shared" si="408"/>
        <v>6.7827880272807723</v>
      </c>
      <c r="K10012" s="118">
        <f>VLOOKUP(B10012,WB.GDP.2010,'WB (WDI)'!$BA$2,FALSE)</f>
        <v>2735.2825173573965</v>
      </c>
      <c r="L10012" s="112">
        <f>VLOOKUP($B10012,WB.UNEMP.2010,'WB (WDI)'!$BA$2,FALSE)</f>
        <v>15.3400001525879</v>
      </c>
    </row>
    <row r="10013" spans="1:12" x14ac:dyDescent="0.25">
      <c r="A10013" s="103">
        <v>2010</v>
      </c>
      <c r="B10013" s="104" t="s">
        <v>183</v>
      </c>
      <c r="C10013" s="105" t="s">
        <v>184</v>
      </c>
      <c r="D10013" s="105" t="s">
        <v>647</v>
      </c>
      <c r="E10013" s="87">
        <f t="shared" si="408"/>
        <v>7.3196285011709179</v>
      </c>
      <c r="F10013" s="69">
        <f t="shared" si="408"/>
        <v>8.7642303844236213</v>
      </c>
      <c r="G10013" s="69">
        <f t="shared" si="408"/>
        <v>4.4523839731857029</v>
      </c>
      <c r="H10013" s="69">
        <f t="shared" si="408"/>
        <v>9.3514531701800028</v>
      </c>
      <c r="I10013" s="69">
        <f t="shared" si="408"/>
        <v>7.1615733924955016</v>
      </c>
      <c r="J10013" s="70">
        <f t="shared" si="408"/>
        <v>6.8685015855697635</v>
      </c>
      <c r="K10013" s="118">
        <f>VLOOKUP(B10013,WB.GDP.2010,'WB (WDI)'!$BA$2,FALSE)</f>
        <v>4866.9721756203699</v>
      </c>
      <c r="L10013" s="112">
        <f>VLOOKUP($B10013,WB.UNEMP.2010,'WB (WDI)'!$BA$2,FALSE)</f>
        <v>4.1199998855590803</v>
      </c>
    </row>
    <row r="10014" spans="1:12" x14ac:dyDescent="0.25">
      <c r="A10014" s="103">
        <v>2010</v>
      </c>
      <c r="B10014" s="104" t="s">
        <v>185</v>
      </c>
      <c r="C10014" s="105" t="s">
        <v>186</v>
      </c>
      <c r="D10014" s="105" t="s">
        <v>647</v>
      </c>
      <c r="E10014" s="87">
        <f t="shared" ref="E10014:J10023" si="409">IF(ISNUMBER(VLOOKUP($B10014,EFW.2010,3,FALSE))=TRUE,VLOOKUP($B10014,EFW.2010,E$2,FALSE),NA())</f>
        <v>7.2238594802290379</v>
      </c>
      <c r="F10014" s="69">
        <f t="shared" si="409"/>
        <v>7.9148602287588741</v>
      </c>
      <c r="G10014" s="69">
        <f t="shared" si="409"/>
        <v>5.450048285723887</v>
      </c>
      <c r="H10014" s="69">
        <f t="shared" si="409"/>
        <v>7.975243970745896</v>
      </c>
      <c r="I10014" s="69">
        <f t="shared" si="409"/>
        <v>7.2895278715524041</v>
      </c>
      <c r="J10014" s="70">
        <f t="shared" si="409"/>
        <v>7.4896170443641301</v>
      </c>
      <c r="K10014" s="118">
        <f>VLOOKUP(B10014,WB.GDP.2010,'WB (WDI)'!$BA$2,FALSE)</f>
        <v>9434.7113130114085</v>
      </c>
      <c r="L10014" s="112">
        <f>VLOOKUP($B10014,WB.UNEMP.2010,'WB (WDI)'!$BA$2,FALSE)</f>
        <v>12.3699998855591</v>
      </c>
    </row>
    <row r="10015" spans="1:12" x14ac:dyDescent="0.25">
      <c r="A10015" s="103">
        <v>2010</v>
      </c>
      <c r="B10015" s="104" t="s">
        <v>187</v>
      </c>
      <c r="C10015" s="105" t="s">
        <v>188</v>
      </c>
      <c r="D10015" s="105" t="s">
        <v>647</v>
      </c>
      <c r="E10015" s="87" t="e">
        <f t="shared" si="409"/>
        <v>#N/A</v>
      </c>
      <c r="F10015" s="69" t="e">
        <f t="shared" si="409"/>
        <v>#N/A</v>
      </c>
      <c r="G10015" s="69" t="e">
        <f t="shared" si="409"/>
        <v>#N/A</v>
      </c>
      <c r="H10015" s="69" t="e">
        <f t="shared" si="409"/>
        <v>#N/A</v>
      </c>
      <c r="I10015" s="69" t="e">
        <f t="shared" si="409"/>
        <v>#N/A</v>
      </c>
      <c r="J10015" s="70" t="e">
        <f t="shared" si="409"/>
        <v>#N/A</v>
      </c>
      <c r="K10015" s="118" t="e">
        <f>VLOOKUP(B10015,WB.GDP.2010,'WB (WDI)'!$BA$2,FALSE)</f>
        <v>#N/A</v>
      </c>
      <c r="L10015" s="112" t="e">
        <f>VLOOKUP($B10015,WB.UNEMP.2010,'WB (WDI)'!$BA$2,FALSE)</f>
        <v>#N/A</v>
      </c>
    </row>
    <row r="10016" spans="1:12" x14ac:dyDescent="0.25">
      <c r="A10016" s="103">
        <v>2010</v>
      </c>
      <c r="B10016" s="104" t="s">
        <v>189</v>
      </c>
      <c r="C10016" s="105" t="s">
        <v>190</v>
      </c>
      <c r="D10016" s="105" t="s">
        <v>647</v>
      </c>
      <c r="E10016" s="87">
        <f t="shared" si="409"/>
        <v>6.7976056207562605</v>
      </c>
      <c r="F10016" s="69">
        <f t="shared" si="409"/>
        <v>7.0185048966117947</v>
      </c>
      <c r="G10016" s="69">
        <f t="shared" si="409"/>
        <v>4.9679737814928995</v>
      </c>
      <c r="H10016" s="69">
        <f t="shared" si="409"/>
        <v>8.0660037517573997</v>
      </c>
      <c r="I10016" s="69">
        <f t="shared" si="409"/>
        <v>7.0036513358684438</v>
      </c>
      <c r="J10016" s="70">
        <f t="shared" si="409"/>
        <v>6.9318943380507614</v>
      </c>
      <c r="K10016" s="118">
        <f>VLOOKUP(B10016,WB.GDP.2010,'WB (WDI)'!$BA$2,FALSE)</f>
        <v>17848.324942251129</v>
      </c>
      <c r="L10016" s="112">
        <f>VLOOKUP($B10016,WB.UNEMP.2010,'WB (WDI)'!$BA$2,FALSE)</f>
        <v>5.3000001907348597</v>
      </c>
    </row>
    <row r="10017" spans="1:12" x14ac:dyDescent="0.25">
      <c r="A10017" s="103">
        <v>2010</v>
      </c>
      <c r="B10017" s="104" t="s">
        <v>191</v>
      </c>
      <c r="C10017" s="105" t="s">
        <v>192</v>
      </c>
      <c r="D10017" s="105" t="s">
        <v>647</v>
      </c>
      <c r="E10017" s="87" t="e">
        <f t="shared" si="409"/>
        <v>#N/A</v>
      </c>
      <c r="F10017" s="69" t="e">
        <f t="shared" si="409"/>
        <v>#N/A</v>
      </c>
      <c r="G10017" s="69" t="e">
        <f t="shared" si="409"/>
        <v>#N/A</v>
      </c>
      <c r="H10017" s="69" t="e">
        <f t="shared" si="409"/>
        <v>#N/A</v>
      </c>
      <c r="I10017" s="69" t="e">
        <f t="shared" si="409"/>
        <v>#N/A</v>
      </c>
      <c r="J10017" s="70" t="e">
        <f t="shared" si="409"/>
        <v>#N/A</v>
      </c>
      <c r="K10017" s="118" t="e">
        <f>VLOOKUP(B10017,WB.GDP.2010,'WB (WDI)'!$BA$2,FALSE)</f>
        <v>#N/A</v>
      </c>
      <c r="L10017" s="112" t="e">
        <f>VLOOKUP($B10017,WB.UNEMP.2010,'WB (WDI)'!$BA$2,FALSE)</f>
        <v>#N/A</v>
      </c>
    </row>
    <row r="10018" spans="1:12" x14ac:dyDescent="0.25">
      <c r="A10018" s="103">
        <v>2010</v>
      </c>
      <c r="B10018" s="104" t="s">
        <v>193</v>
      </c>
      <c r="C10018" s="105" t="s">
        <v>194</v>
      </c>
      <c r="D10018" s="105" t="s">
        <v>647</v>
      </c>
      <c r="E10018" s="87">
        <f t="shared" si="409"/>
        <v>7.1798876015692681</v>
      </c>
      <c r="F10018" s="69">
        <f t="shared" si="409"/>
        <v>7.7291315719816271</v>
      </c>
      <c r="G10018" s="69">
        <f t="shared" si="409"/>
        <v>4.5037730156072397</v>
      </c>
      <c r="H10018" s="69">
        <f t="shared" si="409"/>
        <v>8.289870136630821</v>
      </c>
      <c r="I10018" s="69">
        <f t="shared" si="409"/>
        <v>8.1943872136442479</v>
      </c>
      <c r="J10018" s="70">
        <f t="shared" si="409"/>
        <v>7.1822760699824073</v>
      </c>
      <c r="K10018" s="118">
        <f>VLOOKUP(B10018,WB.GDP.2010,'WB (WDI)'!$BA$2,FALSE)</f>
        <v>4611.8402879217365</v>
      </c>
      <c r="L10018" s="112">
        <f>VLOOKUP($B10018,WB.UNEMP.2010,'WB (WDI)'!$BA$2,FALSE)</f>
        <v>7.8299999237060502</v>
      </c>
    </row>
    <row r="10019" spans="1:12" x14ac:dyDescent="0.25">
      <c r="A10019" s="103">
        <v>2010</v>
      </c>
      <c r="B10019" s="104" t="s">
        <v>195</v>
      </c>
      <c r="C10019" s="105" t="s">
        <v>196</v>
      </c>
      <c r="D10019" s="105" t="s">
        <v>647</v>
      </c>
      <c r="E10019" s="87">
        <f t="shared" si="409"/>
        <v>7.5181341500829646</v>
      </c>
      <c r="F10019" s="69">
        <f t="shared" si="409"/>
        <v>7.6423418924152831</v>
      </c>
      <c r="G10019" s="69">
        <f t="shared" si="409"/>
        <v>5.2789761287771313</v>
      </c>
      <c r="H10019" s="69">
        <f t="shared" si="409"/>
        <v>9.1274040146612894</v>
      </c>
      <c r="I10019" s="69">
        <f t="shared" si="409"/>
        <v>8.4731642583725133</v>
      </c>
      <c r="J10019" s="70">
        <f t="shared" si="409"/>
        <v>7.0687844561886068</v>
      </c>
      <c r="K10019" s="118">
        <f>VLOOKUP(B10019,WB.GDP.2010,'WB (WDI)'!$BA$2,FALSE)</f>
        <v>21347.332749438494</v>
      </c>
      <c r="L10019" s="112">
        <f>VLOOKUP($B10019,WB.UNEMP.2010,'WB (WDI)'!$BA$2,FALSE)</f>
        <v>3.71000003814697</v>
      </c>
    </row>
    <row r="10020" spans="1:12" x14ac:dyDescent="0.25">
      <c r="A10020" s="103">
        <v>2010</v>
      </c>
      <c r="B10020" s="104" t="s">
        <v>197</v>
      </c>
      <c r="C10020" s="105" t="s">
        <v>198</v>
      </c>
      <c r="D10020" s="105" t="s">
        <v>647</v>
      </c>
      <c r="E10020" s="87">
        <f t="shared" si="409"/>
        <v>7.1068613537825938</v>
      </c>
      <c r="F10020" s="69">
        <f t="shared" si="409"/>
        <v>9.0383655796416029</v>
      </c>
      <c r="G10020" s="69">
        <f t="shared" si="409"/>
        <v>4.2325756372547918</v>
      </c>
      <c r="H10020" s="69">
        <f t="shared" si="409"/>
        <v>8.6478668933460625</v>
      </c>
      <c r="I10020" s="69">
        <f t="shared" si="409"/>
        <v>7.2233649362634589</v>
      </c>
      <c r="J10020" s="70">
        <f t="shared" si="409"/>
        <v>6.3921337224070562</v>
      </c>
      <c r="K10020" s="118">
        <f>VLOOKUP(B10020,WB.GDP.2010,'WB (WDI)'!$BA$2,FALSE)</f>
        <v>10405.230940942884</v>
      </c>
      <c r="L10020" s="112">
        <f>VLOOKUP($B10020,WB.UNEMP.2010,'WB (WDI)'!$BA$2,FALSE)</f>
        <v>4.5700001716613796</v>
      </c>
    </row>
    <row r="10021" spans="1:12" x14ac:dyDescent="0.25">
      <c r="A10021" s="103">
        <v>2010</v>
      </c>
      <c r="B10021" s="104" t="s">
        <v>199</v>
      </c>
      <c r="C10021" s="105" t="s">
        <v>200</v>
      </c>
      <c r="D10021" s="105" t="s">
        <v>647</v>
      </c>
      <c r="E10021" s="87">
        <f t="shared" si="409"/>
        <v>7.8069078520959181</v>
      </c>
      <c r="F10021" s="69">
        <f t="shared" si="409"/>
        <v>7.7036040346470758</v>
      </c>
      <c r="G10021" s="69">
        <f t="shared" si="409"/>
        <v>5.4188697482595733</v>
      </c>
      <c r="H10021" s="69">
        <f t="shared" si="409"/>
        <v>9.2719211925001783</v>
      </c>
      <c r="I10021" s="69">
        <f t="shared" si="409"/>
        <v>8.8541486985482543</v>
      </c>
      <c r="J10021" s="70">
        <f t="shared" si="409"/>
        <v>7.7859955865245132</v>
      </c>
      <c r="K10021" s="118">
        <f>VLOOKUP(B10021,WB.GDP.2010,'WB (WDI)'!$BA$2,FALSE)</f>
        <v>10066.469647213098</v>
      </c>
      <c r="L10021" s="112">
        <f>VLOOKUP($B10021,WB.UNEMP.2010,'WB (WDI)'!$BA$2,FALSE)</f>
        <v>3.2999999523162802</v>
      </c>
    </row>
    <row r="10022" spans="1:12" x14ac:dyDescent="0.25">
      <c r="A10022" s="103">
        <v>2010</v>
      </c>
      <c r="B10022" s="104" t="s">
        <v>201</v>
      </c>
      <c r="C10022" s="105" t="s">
        <v>202</v>
      </c>
      <c r="D10022" s="105" t="s">
        <v>647</v>
      </c>
      <c r="E10022" s="87" t="e">
        <f t="shared" si="409"/>
        <v>#N/A</v>
      </c>
      <c r="F10022" s="69" t="e">
        <f t="shared" si="409"/>
        <v>#N/A</v>
      </c>
      <c r="G10022" s="69" t="e">
        <f t="shared" si="409"/>
        <v>#N/A</v>
      </c>
      <c r="H10022" s="69" t="e">
        <f t="shared" si="409"/>
        <v>#N/A</v>
      </c>
      <c r="I10022" s="69" t="e">
        <f t="shared" si="409"/>
        <v>#N/A</v>
      </c>
      <c r="J10022" s="70" t="e">
        <f t="shared" si="409"/>
        <v>#N/A</v>
      </c>
      <c r="K10022" s="118">
        <f>VLOOKUP(B10022,WB.GDP.2010,'WB (WDI)'!$BA$2,FALSE)</f>
        <v>32960.691105405334</v>
      </c>
      <c r="L10022" s="112">
        <f>VLOOKUP($B10022,WB.UNEMP.2010,'WB (WDI)'!$BA$2,FALSE)</f>
        <v>16.100000381469702</v>
      </c>
    </row>
    <row r="10023" spans="1:12" x14ac:dyDescent="0.25">
      <c r="A10023" s="103">
        <v>2010</v>
      </c>
      <c r="B10023" s="104" t="s">
        <v>203</v>
      </c>
      <c r="C10023" s="105" t="s">
        <v>204</v>
      </c>
      <c r="D10023" s="105" t="s">
        <v>647</v>
      </c>
      <c r="E10023" s="87" t="e">
        <f t="shared" si="409"/>
        <v>#N/A</v>
      </c>
      <c r="F10023" s="69" t="e">
        <f t="shared" si="409"/>
        <v>#N/A</v>
      </c>
      <c r="G10023" s="69" t="e">
        <f t="shared" si="409"/>
        <v>#N/A</v>
      </c>
      <c r="H10023" s="69" t="e">
        <f t="shared" si="409"/>
        <v>#N/A</v>
      </c>
      <c r="I10023" s="69" t="e">
        <f t="shared" si="409"/>
        <v>#N/A</v>
      </c>
      <c r="J10023" s="70" t="e">
        <f t="shared" si="409"/>
        <v>#N/A</v>
      </c>
      <c r="K10023" s="118" t="e">
        <f>VLOOKUP(B10023,WB.GDP.2010,'WB (WDI)'!$BA$2,FALSE)</f>
        <v>#N/A</v>
      </c>
      <c r="L10023" s="112" t="e">
        <f>VLOOKUP($B10023,WB.UNEMP.2010,'WB (WDI)'!$BA$2,FALSE)</f>
        <v>#N/A</v>
      </c>
    </row>
    <row r="10024" spans="1:12" x14ac:dyDescent="0.25">
      <c r="A10024" s="103">
        <v>2010</v>
      </c>
      <c r="B10024" s="104" t="s">
        <v>205</v>
      </c>
      <c r="C10024" s="105" t="s">
        <v>206</v>
      </c>
      <c r="D10024" s="105" t="s">
        <v>647</v>
      </c>
      <c r="E10024" s="87" t="e">
        <f t="shared" ref="E10024:J10033" si="410">IF(ISNUMBER(VLOOKUP($B10024,EFW.2010,3,FALSE))=TRUE,VLOOKUP($B10024,EFW.2010,E$2,FALSE),NA())</f>
        <v>#N/A</v>
      </c>
      <c r="F10024" s="69" t="e">
        <f t="shared" si="410"/>
        <v>#N/A</v>
      </c>
      <c r="G10024" s="69" t="e">
        <f t="shared" si="410"/>
        <v>#N/A</v>
      </c>
      <c r="H10024" s="69" t="e">
        <f t="shared" si="410"/>
        <v>#N/A</v>
      </c>
      <c r="I10024" s="69" t="e">
        <f t="shared" si="410"/>
        <v>#N/A</v>
      </c>
      <c r="J10024" s="70" t="e">
        <f t="shared" si="410"/>
        <v>#N/A</v>
      </c>
      <c r="K10024" s="118">
        <f>VLOOKUP(B10024,WB.GDP.2010,'WB (WDI)'!$BA$2,FALSE)</f>
        <v>23710.229638671037</v>
      </c>
      <c r="L10024" s="112" t="e">
        <f>VLOOKUP($B10024,WB.UNEMP.2010,'WB (WDI)'!$BA$2,FALSE)</f>
        <v>#N/A</v>
      </c>
    </row>
    <row r="10025" spans="1:12" x14ac:dyDescent="0.25">
      <c r="A10025" s="103">
        <v>2010</v>
      </c>
      <c r="B10025" s="104" t="s">
        <v>207</v>
      </c>
      <c r="C10025" s="105" t="s">
        <v>208</v>
      </c>
      <c r="D10025" s="105" t="s">
        <v>647</v>
      </c>
      <c r="E10025" s="87" t="e">
        <f t="shared" si="410"/>
        <v>#N/A</v>
      </c>
      <c r="F10025" s="69" t="e">
        <f t="shared" si="410"/>
        <v>#N/A</v>
      </c>
      <c r="G10025" s="69" t="e">
        <f t="shared" si="410"/>
        <v>#N/A</v>
      </c>
      <c r="H10025" s="69" t="e">
        <f t="shared" si="410"/>
        <v>#N/A</v>
      </c>
      <c r="I10025" s="69" t="e">
        <f t="shared" si="410"/>
        <v>#N/A</v>
      </c>
      <c r="J10025" s="70" t="e">
        <f t="shared" si="410"/>
        <v>#N/A</v>
      </c>
      <c r="K10025" s="118">
        <f>VLOOKUP(B10025,WB.GDP.2010,'WB (WDI)'!$BA$2,FALSE)</f>
        <v>14109.980772744504</v>
      </c>
      <c r="L10025" s="112">
        <f>VLOOKUP($B10025,WB.UNEMP.2010,'WB (WDI)'!$BA$2,FALSE)</f>
        <v>17.110000610351602</v>
      </c>
    </row>
    <row r="10026" spans="1:12" x14ac:dyDescent="0.25">
      <c r="A10026" s="103">
        <v>2010</v>
      </c>
      <c r="B10026" s="104" t="s">
        <v>209</v>
      </c>
      <c r="C10026" s="105" t="s">
        <v>210</v>
      </c>
      <c r="D10026" s="105" t="s">
        <v>647</v>
      </c>
      <c r="E10026" s="87" t="e">
        <f t="shared" si="410"/>
        <v>#N/A</v>
      </c>
      <c r="F10026" s="69" t="e">
        <f t="shared" si="410"/>
        <v>#N/A</v>
      </c>
      <c r="G10026" s="69" t="e">
        <f t="shared" si="410"/>
        <v>#N/A</v>
      </c>
      <c r="H10026" s="69" t="e">
        <f t="shared" si="410"/>
        <v>#N/A</v>
      </c>
      <c r="I10026" s="69" t="e">
        <f t="shared" si="410"/>
        <v>#N/A</v>
      </c>
      <c r="J10026" s="70" t="e">
        <f t="shared" si="410"/>
        <v>#N/A</v>
      </c>
      <c r="K10026" s="118" t="e">
        <f>VLOOKUP(B10026,WB.GDP.2010,'WB (WDI)'!$BA$2,FALSE)</f>
        <v>#N/A</v>
      </c>
      <c r="L10026" s="112" t="e">
        <f>VLOOKUP($B10026,WB.UNEMP.2010,'WB (WDI)'!$BA$2,FALSE)</f>
        <v>#N/A</v>
      </c>
    </row>
    <row r="10027" spans="1:12" x14ac:dyDescent="0.25">
      <c r="A10027" s="103">
        <v>2010</v>
      </c>
      <c r="B10027" s="104" t="s">
        <v>211</v>
      </c>
      <c r="C10027" s="105" t="s">
        <v>212</v>
      </c>
      <c r="D10027" s="105" t="s">
        <v>647</v>
      </c>
      <c r="E10027" s="87" t="e">
        <f t="shared" si="410"/>
        <v>#N/A</v>
      </c>
      <c r="F10027" s="69" t="e">
        <f t="shared" si="410"/>
        <v>#N/A</v>
      </c>
      <c r="G10027" s="69" t="e">
        <f t="shared" si="410"/>
        <v>#N/A</v>
      </c>
      <c r="H10027" s="69" t="e">
        <f t="shared" si="410"/>
        <v>#N/A</v>
      </c>
      <c r="I10027" s="69" t="e">
        <f t="shared" si="410"/>
        <v>#N/A</v>
      </c>
      <c r="J10027" s="70" t="e">
        <f t="shared" si="410"/>
        <v>#N/A</v>
      </c>
      <c r="K10027" s="118">
        <f>VLOOKUP(B10027,WB.GDP.2010,'WB (WDI)'!$BA$2,FALSE)</f>
        <v>11447.995346101978</v>
      </c>
      <c r="L10027" s="112">
        <f>VLOOKUP($B10027,WB.UNEMP.2010,'WB (WDI)'!$BA$2,FALSE)</f>
        <v>19.319999694824201</v>
      </c>
    </row>
    <row r="10028" spans="1:12" x14ac:dyDescent="0.25">
      <c r="A10028" s="103">
        <v>2010</v>
      </c>
      <c r="B10028" s="104" t="s">
        <v>213</v>
      </c>
      <c r="C10028" s="105" t="s">
        <v>214</v>
      </c>
      <c r="D10028" s="105" t="s">
        <v>647</v>
      </c>
      <c r="E10028" s="87" t="e">
        <f t="shared" si="410"/>
        <v>#N/A</v>
      </c>
      <c r="F10028" s="69" t="e">
        <f t="shared" si="410"/>
        <v>#N/A</v>
      </c>
      <c r="G10028" s="69" t="e">
        <f t="shared" si="410"/>
        <v>#N/A</v>
      </c>
      <c r="H10028" s="69" t="e">
        <f t="shared" si="410"/>
        <v>#N/A</v>
      </c>
      <c r="I10028" s="69" t="e">
        <f t="shared" si="410"/>
        <v>#N/A</v>
      </c>
      <c r="J10028" s="70" t="e">
        <f t="shared" si="410"/>
        <v>#N/A</v>
      </c>
      <c r="K10028" s="118">
        <f>VLOOKUP(B10028,WB.GDP.2010,'WB (WDI)'!$BA$2,FALSE)</f>
        <v>43543.889758232945</v>
      </c>
      <c r="L10028" s="112" t="e">
        <f>VLOOKUP($B10028,WB.UNEMP.2010,'WB (WDI)'!$BA$2,FALSE)</f>
        <v>#N/A</v>
      </c>
    </row>
    <row r="10029" spans="1:12" x14ac:dyDescent="0.25">
      <c r="A10029" s="103">
        <v>2010</v>
      </c>
      <c r="B10029" s="104" t="s">
        <v>215</v>
      </c>
      <c r="C10029" s="105" t="s">
        <v>651</v>
      </c>
      <c r="D10029" s="105" t="s">
        <v>647</v>
      </c>
      <c r="E10029" s="87" t="e">
        <f t="shared" si="410"/>
        <v>#N/A</v>
      </c>
      <c r="F10029" s="69" t="e">
        <f t="shared" si="410"/>
        <v>#N/A</v>
      </c>
      <c r="G10029" s="69" t="e">
        <f t="shared" si="410"/>
        <v>#N/A</v>
      </c>
      <c r="H10029" s="69" t="e">
        <f t="shared" si="410"/>
        <v>#N/A</v>
      </c>
      <c r="I10029" s="69" t="e">
        <f t="shared" si="410"/>
        <v>#N/A</v>
      </c>
      <c r="J10029" s="70" t="e">
        <f t="shared" si="410"/>
        <v>#N/A</v>
      </c>
      <c r="K10029" s="118" t="e">
        <f>VLOOKUP(B10029,WB.GDP.2010,'WB (WDI)'!$BA$2,FALSE)</f>
        <v>#N/A</v>
      </c>
      <c r="L10029" s="112" t="e">
        <f>VLOOKUP($B10029,WB.UNEMP.2010,'WB (WDI)'!$BA$2,FALSE)</f>
        <v>#N/A</v>
      </c>
    </row>
    <row r="10030" spans="1:12" x14ac:dyDescent="0.25">
      <c r="A10030" s="103">
        <v>2010</v>
      </c>
      <c r="B10030" s="104" t="s">
        <v>216</v>
      </c>
      <c r="C10030" s="105" t="s">
        <v>217</v>
      </c>
      <c r="D10030" s="105" t="s">
        <v>647</v>
      </c>
      <c r="E10030" s="87">
        <f t="shared" si="410"/>
        <v>6.5122574402022249</v>
      </c>
      <c r="F10030" s="69">
        <f t="shared" si="410"/>
        <v>6.1841493547663493</v>
      </c>
      <c r="G10030" s="69">
        <f t="shared" si="410"/>
        <v>4.4504196862388499</v>
      </c>
      <c r="H10030" s="69">
        <f t="shared" si="410"/>
        <v>8.8197966439921824</v>
      </c>
      <c r="I10030" s="69">
        <f t="shared" si="410"/>
        <v>6.1891651529454119</v>
      </c>
      <c r="J10030" s="70">
        <f t="shared" si="410"/>
        <v>6.9177563630683245</v>
      </c>
      <c r="K10030" s="118">
        <f>VLOOKUP(B10030,WB.GDP.2010,'WB (WDI)'!$BA$2,FALSE)</f>
        <v>16953.803424265254</v>
      </c>
      <c r="L10030" s="112">
        <f>VLOOKUP($B10030,WB.UNEMP.2010,'WB (WDI)'!$BA$2,FALSE)</f>
        <v>7.1500000953674299</v>
      </c>
    </row>
    <row r="10031" spans="1:12" x14ac:dyDescent="0.25">
      <c r="A10031" s="103">
        <v>2010</v>
      </c>
      <c r="B10031" s="104" t="s">
        <v>218</v>
      </c>
      <c r="C10031" s="105" t="s">
        <v>219</v>
      </c>
      <c r="D10031" s="105" t="s">
        <v>647</v>
      </c>
      <c r="E10031" s="87">
        <f t="shared" si="410"/>
        <v>7.0394692426555761</v>
      </c>
      <c r="F10031" s="69">
        <f t="shared" si="410"/>
        <v>6.4793485143257872</v>
      </c>
      <c r="G10031" s="69">
        <f t="shared" si="410"/>
        <v>5.0588709721103369</v>
      </c>
      <c r="H10031" s="69">
        <f t="shared" si="410"/>
        <v>8.0566190766021784</v>
      </c>
      <c r="I10031" s="69">
        <f t="shared" si="410"/>
        <v>7.9505594719008581</v>
      </c>
      <c r="J10031" s="70">
        <f t="shared" si="410"/>
        <v>7.6519481783387198</v>
      </c>
      <c r="K10031" s="118">
        <f>VLOOKUP(B10031,WB.GDP.2010,'WB (WDI)'!$BA$2,FALSE)</f>
        <v>28910.908818444379</v>
      </c>
      <c r="L10031" s="112">
        <f>VLOOKUP($B10031,WB.UNEMP.2010,'WB (WDI)'!$BA$2,FALSE)</f>
        <v>4.0300002098083496</v>
      </c>
    </row>
    <row r="10032" spans="1:12" x14ac:dyDescent="0.25">
      <c r="A10032" s="103">
        <v>2010</v>
      </c>
      <c r="B10032" s="104" t="s">
        <v>220</v>
      </c>
      <c r="C10032" s="105" t="s">
        <v>221</v>
      </c>
      <c r="D10032" s="105" t="s">
        <v>647</v>
      </c>
      <c r="E10032" s="87" t="e">
        <f t="shared" si="410"/>
        <v>#N/A</v>
      </c>
      <c r="F10032" s="69" t="e">
        <f t="shared" si="410"/>
        <v>#N/A</v>
      </c>
      <c r="G10032" s="69" t="e">
        <f t="shared" si="410"/>
        <v>#N/A</v>
      </c>
      <c r="H10032" s="69" t="e">
        <f t="shared" si="410"/>
        <v>#N/A</v>
      </c>
      <c r="I10032" s="69" t="e">
        <f t="shared" si="410"/>
        <v>#N/A</v>
      </c>
      <c r="J10032" s="70" t="e">
        <f t="shared" si="410"/>
        <v>#N/A</v>
      </c>
      <c r="K10032" s="118" t="e">
        <f>VLOOKUP(B10032,WB.GDP.2010,'WB (WDI)'!$BA$2,FALSE)</f>
        <v>#N/A</v>
      </c>
      <c r="L10032" s="112" t="e">
        <f>VLOOKUP($B10032,WB.UNEMP.2010,'WB (WDI)'!$BA$2,FALSE)</f>
        <v>#N/A</v>
      </c>
    </row>
    <row r="10033" spans="1:12" x14ac:dyDescent="0.25">
      <c r="A10033" s="103">
        <v>2010</v>
      </c>
      <c r="B10033" s="104" t="s">
        <v>222</v>
      </c>
      <c r="C10033" s="105" t="s">
        <v>223</v>
      </c>
      <c r="D10033" s="105" t="s">
        <v>647</v>
      </c>
      <c r="E10033" s="87" t="e">
        <f t="shared" si="410"/>
        <v>#N/A</v>
      </c>
      <c r="F10033" s="69" t="e">
        <f t="shared" si="410"/>
        <v>#N/A</v>
      </c>
      <c r="G10033" s="69" t="e">
        <f t="shared" si="410"/>
        <v>#N/A</v>
      </c>
      <c r="H10033" s="69" t="e">
        <f t="shared" si="410"/>
        <v>#N/A</v>
      </c>
      <c r="I10033" s="69" t="e">
        <f t="shared" si="410"/>
        <v>#N/A</v>
      </c>
      <c r="J10033" s="70" t="e">
        <f t="shared" si="410"/>
        <v>#N/A</v>
      </c>
      <c r="K10033" s="118" t="e">
        <f>VLOOKUP(B10033,WB.GDP.2010,'WB (WDI)'!$BA$2,FALSE)</f>
        <v>#N/A</v>
      </c>
      <c r="L10033" s="112">
        <f>VLOOKUP($B10033,WB.UNEMP.2010,'WB (WDI)'!$BA$2,FALSE)</f>
        <v>7.1999998092651403</v>
      </c>
    </row>
    <row r="10034" spans="1:12" x14ac:dyDescent="0.25">
      <c r="A10034" s="103">
        <v>2010</v>
      </c>
      <c r="B10034" s="104" t="s">
        <v>224</v>
      </c>
      <c r="C10034" s="105" t="s">
        <v>225</v>
      </c>
      <c r="D10034" s="105" t="s">
        <v>647</v>
      </c>
      <c r="E10034" s="87">
        <f t="shared" ref="E10034:J10043" si="411">IF(ISNUMBER(VLOOKUP($B10034,EFW.2010,3,FALSE))=TRUE,VLOOKUP($B10034,EFW.2010,E$2,FALSE),NA())</f>
        <v>7.4200515419722191</v>
      </c>
      <c r="F10034" s="69">
        <f t="shared" si="411"/>
        <v>6.9273928278302535</v>
      </c>
      <c r="G10034" s="69">
        <f t="shared" si="411"/>
        <v>5.8932726269237783</v>
      </c>
      <c r="H10034" s="69">
        <f t="shared" si="411"/>
        <v>8.9805188836718344</v>
      </c>
      <c r="I10034" s="69">
        <f t="shared" si="411"/>
        <v>8.3026117492595191</v>
      </c>
      <c r="J10034" s="70">
        <f t="shared" si="411"/>
        <v>6.9964616221757092</v>
      </c>
      <c r="K10034" s="118">
        <f>VLOOKUP(B10034,WB.GDP.2010,'WB (WDI)'!$BA$2,FALSE)</f>
        <v>17712.896989203102</v>
      </c>
      <c r="L10034" s="112">
        <f>VLOOKUP($B10034,WB.UNEMP.2010,'WB (WDI)'!$BA$2,FALSE)</f>
        <v>7.1599998474121103</v>
      </c>
    </row>
    <row r="10035" spans="1:12" x14ac:dyDescent="0.25">
      <c r="A10035" s="103">
        <v>2010</v>
      </c>
      <c r="B10035" s="104" t="s">
        <v>226</v>
      </c>
      <c r="C10035" s="105" t="s">
        <v>227</v>
      </c>
      <c r="D10035" s="105" t="s">
        <v>647</v>
      </c>
      <c r="E10035" s="87">
        <f t="shared" si="411"/>
        <v>3.7859529412110233</v>
      </c>
      <c r="F10035" s="69">
        <f t="shared" si="411"/>
        <v>4.7867900713286016</v>
      </c>
      <c r="G10035" s="69">
        <f t="shared" si="411"/>
        <v>3.2527907507990772</v>
      </c>
      <c r="H10035" s="69">
        <f t="shared" si="411"/>
        <v>3.4742205749881383</v>
      </c>
      <c r="I10035" s="69">
        <f t="shared" si="411"/>
        <v>3.2054754581214904</v>
      </c>
      <c r="J10035" s="70">
        <f t="shared" si="411"/>
        <v>4.2104878508178105</v>
      </c>
      <c r="K10035" s="118" t="e">
        <f>VLOOKUP(B10035,WB.GDP.2010,'WB (WDI)'!$BA$2,FALSE)</f>
        <v>#N/A</v>
      </c>
      <c r="L10035" s="112">
        <f>VLOOKUP($B10035,WB.UNEMP.2010,'WB (WDI)'!$BA$2,FALSE)</f>
        <v>7.1100001335143999</v>
      </c>
    </row>
    <row r="10036" spans="1:12" x14ac:dyDescent="0.25">
      <c r="A10036" s="103">
        <v>2010</v>
      </c>
      <c r="B10036" s="104" t="s">
        <v>228</v>
      </c>
      <c r="C10036" s="105" t="s">
        <v>229</v>
      </c>
      <c r="D10036" s="105" t="s">
        <v>616</v>
      </c>
      <c r="E10036" s="87" t="e">
        <f t="shared" si="411"/>
        <v>#N/A</v>
      </c>
      <c r="F10036" s="69" t="e">
        <f t="shared" si="411"/>
        <v>#N/A</v>
      </c>
      <c r="G10036" s="69" t="e">
        <f t="shared" si="411"/>
        <v>#N/A</v>
      </c>
      <c r="H10036" s="69" t="e">
        <f t="shared" si="411"/>
        <v>#N/A</v>
      </c>
      <c r="I10036" s="69" t="e">
        <f t="shared" si="411"/>
        <v>#N/A</v>
      </c>
      <c r="J10036" s="70" t="e">
        <f t="shared" si="411"/>
        <v>#N/A</v>
      </c>
      <c r="K10036" s="118">
        <f>VLOOKUP(B10036,WB.GDP.2010,'WB (WDI)'!$BA$2,FALSE)</f>
        <v>88399.915949249349</v>
      </c>
      <c r="L10036" s="112" t="e">
        <f>VLOOKUP($B10036,WB.UNEMP.2010,'WB (WDI)'!$BA$2,FALSE)</f>
        <v>#N/A</v>
      </c>
    </row>
    <row r="10037" spans="1:12" x14ac:dyDescent="0.25">
      <c r="A10037" s="103">
        <v>2010</v>
      </c>
      <c r="B10037" s="104" t="s">
        <v>230</v>
      </c>
      <c r="C10037" s="105" t="s">
        <v>231</v>
      </c>
      <c r="D10037" s="105" t="s">
        <v>616</v>
      </c>
      <c r="E10037" s="87">
        <f t="shared" si="411"/>
        <v>8.1803314225428636</v>
      </c>
      <c r="F10037" s="69">
        <f t="shared" si="411"/>
        <v>6.5330317853644262</v>
      </c>
      <c r="G10037" s="69">
        <f t="shared" si="411"/>
        <v>8.0227458052490572</v>
      </c>
      <c r="H10037" s="69">
        <f t="shared" si="411"/>
        <v>9.4570525246675814</v>
      </c>
      <c r="I10037" s="69">
        <f t="shared" si="411"/>
        <v>8.0808212834159079</v>
      </c>
      <c r="J10037" s="70">
        <f t="shared" si="411"/>
        <v>8.8080057140173391</v>
      </c>
      <c r="K10037" s="118">
        <f>VLOOKUP(B10037,WB.GDP.2010,'WB (WDI)'!$BA$2,FALSE)</f>
        <v>44962.883961288346</v>
      </c>
      <c r="L10037" s="112">
        <f>VLOOKUP($B10037,WB.UNEMP.2010,'WB (WDI)'!$BA$2,FALSE)</f>
        <v>8.0600004196166992</v>
      </c>
    </row>
    <row r="10038" spans="1:12" x14ac:dyDescent="0.25">
      <c r="A10038" s="103">
        <v>2010</v>
      </c>
      <c r="B10038" s="104" t="s">
        <v>232</v>
      </c>
      <c r="C10038" s="105" t="s">
        <v>233</v>
      </c>
      <c r="D10038" s="105" t="s">
        <v>616</v>
      </c>
      <c r="E10038" s="87" t="e">
        <f t="shared" si="411"/>
        <v>#N/A</v>
      </c>
      <c r="F10038" s="69" t="e">
        <f t="shared" si="411"/>
        <v>#N/A</v>
      </c>
      <c r="G10038" s="69" t="e">
        <f t="shared" si="411"/>
        <v>#N/A</v>
      </c>
      <c r="H10038" s="69" t="e">
        <f t="shared" si="411"/>
        <v>#N/A</v>
      </c>
      <c r="I10038" s="69" t="e">
        <f t="shared" si="411"/>
        <v>#N/A</v>
      </c>
      <c r="J10038" s="70" t="e">
        <f t="shared" si="411"/>
        <v>#N/A</v>
      </c>
      <c r="K10038" s="118" t="e">
        <f>VLOOKUP(B10038,WB.GDP.2010,'WB (WDI)'!$BA$2,FALSE)</f>
        <v>#N/A</v>
      </c>
      <c r="L10038" s="112" t="e">
        <f>VLOOKUP($B10038,WB.UNEMP.2010,'WB (WDI)'!$BA$2,FALSE)</f>
        <v>#N/A</v>
      </c>
    </row>
    <row r="10039" spans="1:12" x14ac:dyDescent="0.25">
      <c r="A10039" s="103">
        <v>2010</v>
      </c>
      <c r="B10039" s="104" t="s">
        <v>234</v>
      </c>
      <c r="C10039" s="105" t="s">
        <v>235</v>
      </c>
      <c r="D10039" s="105" t="s">
        <v>616</v>
      </c>
      <c r="E10039" s="87" t="e">
        <f t="shared" si="411"/>
        <v>#N/A</v>
      </c>
      <c r="F10039" s="69" t="e">
        <f t="shared" si="411"/>
        <v>#N/A</v>
      </c>
      <c r="G10039" s="69" t="e">
        <f t="shared" si="411"/>
        <v>#N/A</v>
      </c>
      <c r="H10039" s="69" t="e">
        <f t="shared" si="411"/>
        <v>#N/A</v>
      </c>
      <c r="I10039" s="69" t="e">
        <f t="shared" si="411"/>
        <v>#N/A</v>
      </c>
      <c r="J10039" s="70" t="e">
        <f t="shared" si="411"/>
        <v>#N/A</v>
      </c>
      <c r="K10039" s="118" t="e">
        <f>VLOOKUP(B10039,WB.GDP.2010,'WB (WDI)'!$BA$2,FALSE)</f>
        <v>#N/A</v>
      </c>
      <c r="L10039" s="112" t="e">
        <f>VLOOKUP($B10039,WB.UNEMP.2010,'WB (WDI)'!$BA$2,FALSE)</f>
        <v>#N/A</v>
      </c>
    </row>
    <row r="10040" spans="1:12" x14ac:dyDescent="0.25">
      <c r="A10040" s="103">
        <v>2010</v>
      </c>
      <c r="B10040" s="104" t="s">
        <v>236</v>
      </c>
      <c r="C10040" s="105" t="s">
        <v>237</v>
      </c>
      <c r="D10040" s="105" t="s">
        <v>616</v>
      </c>
      <c r="E10040" s="87">
        <f t="shared" si="411"/>
        <v>8.1238333754502818</v>
      </c>
      <c r="F10040" s="69">
        <f t="shared" si="411"/>
        <v>7.2074474331657026</v>
      </c>
      <c r="G10040" s="69">
        <f t="shared" si="411"/>
        <v>7.3527438772643183</v>
      </c>
      <c r="H10040" s="69">
        <f t="shared" si="411"/>
        <v>9.6782388947737026</v>
      </c>
      <c r="I10040" s="69">
        <f t="shared" si="411"/>
        <v>8.0156248585271062</v>
      </c>
      <c r="J10040" s="70">
        <f t="shared" si="411"/>
        <v>8.3651118135205778</v>
      </c>
      <c r="K10040" s="118">
        <f>VLOOKUP(B10040,WB.GDP.2010,'WB (WDI)'!$BA$2,FALSE)</f>
        <v>54359.133974488424</v>
      </c>
      <c r="L10040" s="112">
        <f>VLOOKUP($B10040,WB.UNEMP.2010,'WB (WDI)'!$BA$2,FALSE)</f>
        <v>9.6300001144409197</v>
      </c>
    </row>
    <row r="10041" spans="1:12" x14ac:dyDescent="0.25">
      <c r="A10041" s="103">
        <v>2010</v>
      </c>
      <c r="B10041" s="104" t="s">
        <v>238</v>
      </c>
      <c r="C10041" s="105" t="s">
        <v>239</v>
      </c>
      <c r="D10041" s="105" t="s">
        <v>240</v>
      </c>
      <c r="E10041" s="87">
        <f t="shared" si="411"/>
        <v>6.7896856924633298</v>
      </c>
      <c r="F10041" s="69">
        <f t="shared" si="411"/>
        <v>7.5540854833377908</v>
      </c>
      <c r="G10041" s="69">
        <f t="shared" si="411"/>
        <v>5.387575210352237</v>
      </c>
      <c r="H10041" s="69">
        <f t="shared" si="411"/>
        <v>8.2447620664181667</v>
      </c>
      <c r="I10041" s="69">
        <f t="shared" si="411"/>
        <v>5.2636777697738557</v>
      </c>
      <c r="J10041" s="70">
        <f t="shared" si="411"/>
        <v>7.4983279324345986</v>
      </c>
      <c r="K10041" s="118">
        <f>VLOOKUP(B10041,WB.GDP.2010,'WB (WDI)'!$BA$2,FALSE)</f>
        <v>20751.257239946244</v>
      </c>
      <c r="L10041" s="112">
        <f>VLOOKUP($B10041,WB.UNEMP.2010,'WB (WDI)'!$BA$2,FALSE)</f>
        <v>5.7699999809265101</v>
      </c>
    </row>
    <row r="10042" spans="1:12" x14ac:dyDescent="0.25">
      <c r="A10042" s="103">
        <v>2010</v>
      </c>
      <c r="B10042" s="104" t="s">
        <v>241</v>
      </c>
      <c r="C10042" s="105" t="s">
        <v>242</v>
      </c>
      <c r="D10042" s="105" t="s">
        <v>240</v>
      </c>
      <c r="E10042" s="87">
        <f t="shared" si="411"/>
        <v>6.8002516556550461</v>
      </c>
      <c r="F10042" s="69">
        <f t="shared" si="411"/>
        <v>7.5206995288584917</v>
      </c>
      <c r="G10042" s="69">
        <f t="shared" si="411"/>
        <v>4.6635151963637647</v>
      </c>
      <c r="H10042" s="69">
        <f t="shared" si="411"/>
        <v>8.2060275915658121</v>
      </c>
      <c r="I10042" s="69">
        <f t="shared" si="411"/>
        <v>6.7501762996246457</v>
      </c>
      <c r="J10042" s="70">
        <f t="shared" si="411"/>
        <v>6.8608396618625198</v>
      </c>
      <c r="K10042" s="118">
        <f>VLOOKUP(B10042,WB.GDP.2010,'WB (WDI)'!$BA$2,FALSE)</f>
        <v>4141.0772051552831</v>
      </c>
      <c r="L10042" s="112">
        <f>VLOOKUP($B10042,WB.UNEMP.2010,'WB (WDI)'!$BA$2,FALSE)</f>
        <v>8.6400003433227504</v>
      </c>
    </row>
    <row r="10043" spans="1:12" x14ac:dyDescent="0.25">
      <c r="A10043" s="103">
        <v>2010</v>
      </c>
      <c r="B10043" s="104" t="s">
        <v>243</v>
      </c>
      <c r="C10043" s="105" t="s">
        <v>244</v>
      </c>
      <c r="D10043" s="105" t="s">
        <v>240</v>
      </c>
      <c r="E10043" s="87">
        <f t="shared" si="411"/>
        <v>6.0778323039320137</v>
      </c>
      <c r="F10043" s="69">
        <f t="shared" si="411"/>
        <v>5.9770561957572319</v>
      </c>
      <c r="G10043" s="69">
        <f t="shared" si="411"/>
        <v>5.0285993018896846</v>
      </c>
      <c r="H10043" s="69">
        <f t="shared" si="411"/>
        <v>7.5132902354602304</v>
      </c>
      <c r="I10043" s="69">
        <f t="shared" si="411"/>
        <v>5.4828325969302805</v>
      </c>
      <c r="J10043" s="70">
        <f t="shared" si="411"/>
        <v>6.3873831896226418</v>
      </c>
      <c r="K10043" s="118">
        <f>VLOOKUP(B10043,WB.GDP.2010,'WB (WDI)'!$BA$2,FALSE)</f>
        <v>2259.5945861361897</v>
      </c>
      <c r="L10043" s="112">
        <f>VLOOKUP($B10043,WB.UNEMP.2010,'WB (WDI)'!$BA$2,FALSE)</f>
        <v>10.8500003814697</v>
      </c>
    </row>
    <row r="10044" spans="1:12" x14ac:dyDescent="0.25">
      <c r="A10044" s="103">
        <v>2010</v>
      </c>
      <c r="B10044" s="104" t="s">
        <v>245</v>
      </c>
      <c r="C10044" s="105" t="s">
        <v>246</v>
      </c>
      <c r="D10044" s="105" t="s">
        <v>240</v>
      </c>
      <c r="E10044" s="87" t="e">
        <f t="shared" ref="E10044:J10053" si="412">IF(ISNUMBER(VLOOKUP($B10044,EFW.2010,3,FALSE))=TRUE,VLOOKUP($B10044,EFW.2010,E$2,FALSE),NA())</f>
        <v>#N/A</v>
      </c>
      <c r="F10044" s="69" t="e">
        <f t="shared" si="412"/>
        <v>#N/A</v>
      </c>
      <c r="G10044" s="69" t="e">
        <f t="shared" si="412"/>
        <v>#N/A</v>
      </c>
      <c r="H10044" s="69" t="e">
        <f t="shared" si="412"/>
        <v>#N/A</v>
      </c>
      <c r="I10044" s="69" t="e">
        <f t="shared" si="412"/>
        <v>#N/A</v>
      </c>
      <c r="J10044" s="70" t="e">
        <f t="shared" si="412"/>
        <v>#N/A</v>
      </c>
      <c r="K10044" s="118">
        <f>VLOOKUP(B10044,WB.GDP.2010,'WB (WDI)'!$BA$2,FALSE)</f>
        <v>8616.8861448780226</v>
      </c>
      <c r="L10044" s="112">
        <f>VLOOKUP($B10044,WB.UNEMP.2010,'WB (WDI)'!$BA$2,FALSE)</f>
        <v>4</v>
      </c>
    </row>
    <row r="10045" spans="1:12" x14ac:dyDescent="0.25">
      <c r="A10045" s="103">
        <v>2010</v>
      </c>
      <c r="B10045" s="104" t="s">
        <v>247</v>
      </c>
      <c r="C10045" s="105" t="s">
        <v>248</v>
      </c>
      <c r="D10045" s="105" t="s">
        <v>240</v>
      </c>
      <c r="E10045" s="87" t="e">
        <f t="shared" si="412"/>
        <v>#N/A</v>
      </c>
      <c r="F10045" s="69" t="e">
        <f t="shared" si="412"/>
        <v>#N/A</v>
      </c>
      <c r="G10045" s="69" t="e">
        <f t="shared" si="412"/>
        <v>#N/A</v>
      </c>
      <c r="H10045" s="69" t="e">
        <f t="shared" si="412"/>
        <v>#N/A</v>
      </c>
      <c r="I10045" s="69" t="e">
        <f t="shared" si="412"/>
        <v>#N/A</v>
      </c>
      <c r="J10045" s="70" t="e">
        <f t="shared" si="412"/>
        <v>#N/A</v>
      </c>
      <c r="K10045" s="118">
        <f>VLOOKUP(B10045,WB.GDP.2010,'WB (WDI)'!$BA$2,FALSE)</f>
        <v>4651.5229618258882</v>
      </c>
      <c r="L10045" s="112">
        <f>VLOOKUP($B10045,WB.UNEMP.2010,'WB (WDI)'!$BA$2,FALSE)</f>
        <v>5.4000000953674299</v>
      </c>
    </row>
    <row r="10046" spans="1:12" x14ac:dyDescent="0.25">
      <c r="A10046" s="103">
        <v>2010</v>
      </c>
      <c r="B10046" s="104" t="s">
        <v>249</v>
      </c>
      <c r="C10046" s="105" t="s">
        <v>250</v>
      </c>
      <c r="D10046" s="105" t="s">
        <v>240</v>
      </c>
      <c r="E10046" s="87">
        <f t="shared" si="412"/>
        <v>6.0394521459337067</v>
      </c>
      <c r="F10046" s="69">
        <f t="shared" si="412"/>
        <v>4.6353099085742215</v>
      </c>
      <c r="G10046" s="69">
        <f t="shared" si="412"/>
        <v>5.4213020918741988</v>
      </c>
      <c r="H10046" s="69">
        <f t="shared" si="412"/>
        <v>7.8853254530794343</v>
      </c>
      <c r="I10046" s="69">
        <f t="shared" si="412"/>
        <v>6.2852750711661578</v>
      </c>
      <c r="J10046" s="70">
        <f t="shared" si="412"/>
        <v>5.9700482049745167</v>
      </c>
      <c r="K10046" s="118">
        <f>VLOOKUP(B10046,WB.GDP.2010,'WB (WDI)'!$BA$2,FALSE)</f>
        <v>8884.5880312245208</v>
      </c>
      <c r="L10046" s="112">
        <f>VLOOKUP($B10046,WB.UNEMP.2010,'WB (WDI)'!$BA$2,FALSE)</f>
        <v>4.5</v>
      </c>
    </row>
    <row r="10047" spans="1:12" x14ac:dyDescent="0.25">
      <c r="A10047" s="103">
        <v>2010</v>
      </c>
      <c r="B10047" s="104" t="s">
        <v>251</v>
      </c>
      <c r="C10047" s="105" t="s">
        <v>649</v>
      </c>
      <c r="D10047" s="105" t="s">
        <v>240</v>
      </c>
      <c r="E10047" s="87">
        <f t="shared" si="412"/>
        <v>8.9072639758295491</v>
      </c>
      <c r="F10047" s="69">
        <f t="shared" si="412"/>
        <v>8.7693334935080216</v>
      </c>
      <c r="G10047" s="69">
        <f t="shared" si="412"/>
        <v>7.545016662305323</v>
      </c>
      <c r="H10047" s="69">
        <f t="shared" si="412"/>
        <v>9.3103122829260236</v>
      </c>
      <c r="I10047" s="69">
        <f t="shared" si="412"/>
        <v>9.5173450498229393</v>
      </c>
      <c r="J10047" s="70">
        <f t="shared" si="412"/>
        <v>9.3943123905854389</v>
      </c>
      <c r="K10047" s="118">
        <f>VLOOKUP(B10047,WB.GDP.2010,'WB (WDI)'!$BA$2,FALSE)</f>
        <v>51360.990257158177</v>
      </c>
      <c r="L10047" s="112">
        <f>VLOOKUP($B10047,WB.UNEMP.2010,'WB (WDI)'!$BA$2,FALSE)</f>
        <v>4.3099999427795401</v>
      </c>
    </row>
    <row r="10048" spans="1:12" x14ac:dyDescent="0.25">
      <c r="A10048" s="103">
        <v>2010</v>
      </c>
      <c r="B10048" s="104" t="s">
        <v>252</v>
      </c>
      <c r="C10048" s="105" t="s">
        <v>650</v>
      </c>
      <c r="D10048" s="105" t="s">
        <v>240</v>
      </c>
      <c r="E10048" s="87" t="e">
        <f t="shared" si="412"/>
        <v>#N/A</v>
      </c>
      <c r="F10048" s="69" t="e">
        <f t="shared" si="412"/>
        <v>#N/A</v>
      </c>
      <c r="G10048" s="69" t="e">
        <f t="shared" si="412"/>
        <v>#N/A</v>
      </c>
      <c r="H10048" s="69" t="e">
        <f t="shared" si="412"/>
        <v>#N/A</v>
      </c>
      <c r="I10048" s="69" t="e">
        <f t="shared" si="412"/>
        <v>#N/A</v>
      </c>
      <c r="J10048" s="70" t="e">
        <f t="shared" si="412"/>
        <v>#N/A</v>
      </c>
      <c r="K10048" s="118">
        <f>VLOOKUP(B10048,WB.GDP.2010,'WB (WDI)'!$BA$2,FALSE)</f>
        <v>117537.95965353187</v>
      </c>
      <c r="L10048" s="112">
        <f>VLOOKUP($B10048,WB.UNEMP.2010,'WB (WDI)'!$BA$2,FALSE)</f>
        <v>2.8399999141693102</v>
      </c>
    </row>
    <row r="10049" spans="1:12" x14ac:dyDescent="0.25">
      <c r="A10049" s="103">
        <v>2010</v>
      </c>
      <c r="B10049" s="104" t="s">
        <v>253</v>
      </c>
      <c r="C10049" s="105" t="s">
        <v>653</v>
      </c>
      <c r="D10049" s="105" t="s">
        <v>240</v>
      </c>
      <c r="E10049" s="87" t="e">
        <f t="shared" si="412"/>
        <v>#N/A</v>
      </c>
      <c r="F10049" s="69" t="e">
        <f t="shared" si="412"/>
        <v>#N/A</v>
      </c>
      <c r="G10049" s="69" t="e">
        <f t="shared" si="412"/>
        <v>#N/A</v>
      </c>
      <c r="H10049" s="69" t="e">
        <f t="shared" si="412"/>
        <v>#N/A</v>
      </c>
      <c r="I10049" s="69" t="e">
        <f t="shared" si="412"/>
        <v>#N/A</v>
      </c>
      <c r="J10049" s="70" t="e">
        <f t="shared" si="412"/>
        <v>#N/A</v>
      </c>
      <c r="K10049" s="118" t="e">
        <f>VLOOKUP(B10049,WB.GDP.2010,'WB (WDI)'!$BA$2,FALSE)</f>
        <v>#N/A</v>
      </c>
      <c r="L10049" s="112">
        <f>VLOOKUP($B10049,WB.UNEMP.2010,'WB (WDI)'!$BA$2,FALSE)</f>
        <v>2.9000000953674299</v>
      </c>
    </row>
    <row r="10050" spans="1:12" x14ac:dyDescent="0.25">
      <c r="A10050" s="103">
        <v>2010</v>
      </c>
      <c r="B10050" s="104" t="s">
        <v>254</v>
      </c>
      <c r="C10050" s="105" t="s">
        <v>255</v>
      </c>
      <c r="D10050" s="105" t="s">
        <v>240</v>
      </c>
      <c r="E10050" s="87">
        <f t="shared" si="412"/>
        <v>7.786647671380555</v>
      </c>
      <c r="F10050" s="69">
        <f t="shared" si="412"/>
        <v>5.8922764545560717</v>
      </c>
      <c r="G10050" s="69">
        <f t="shared" si="412"/>
        <v>7.3597730256969713</v>
      </c>
      <c r="H10050" s="69">
        <f t="shared" si="412"/>
        <v>9.8867199800499179</v>
      </c>
      <c r="I10050" s="69">
        <f t="shared" si="412"/>
        <v>7.7245374268517315</v>
      </c>
      <c r="J10050" s="70">
        <f t="shared" si="412"/>
        <v>8.0699314697480826</v>
      </c>
      <c r="K10050" s="118">
        <f>VLOOKUP(B10050,WB.GDP.2010,'WB (WDI)'!$BA$2,FALSE)</f>
        <v>37702.602587277208</v>
      </c>
      <c r="L10050" s="112">
        <f>VLOOKUP($B10050,WB.UNEMP.2010,'WB (WDI)'!$BA$2,FALSE)</f>
        <v>5.0999999046325701</v>
      </c>
    </row>
    <row r="10051" spans="1:12" x14ac:dyDescent="0.25">
      <c r="A10051" s="103">
        <v>2010</v>
      </c>
      <c r="B10051" s="104" t="s">
        <v>256</v>
      </c>
      <c r="C10051" s="105" t="s">
        <v>257</v>
      </c>
      <c r="D10051" s="105" t="s">
        <v>240</v>
      </c>
      <c r="E10051" s="87">
        <f t="shared" si="412"/>
        <v>7.0930622207707286</v>
      </c>
      <c r="F10051" s="69">
        <f t="shared" si="412"/>
        <v>7.6852401403985464</v>
      </c>
      <c r="G10051" s="69">
        <f t="shared" si="412"/>
        <v>5.7281501540603958</v>
      </c>
      <c r="H10051" s="69">
        <f t="shared" si="412"/>
        <v>7.2205011651157207</v>
      </c>
      <c r="I10051" s="69">
        <f t="shared" si="412"/>
        <v>7.031790219317366</v>
      </c>
      <c r="J10051" s="70">
        <f t="shared" si="412"/>
        <v>7.7996294249616129</v>
      </c>
      <c r="K10051" s="118">
        <f>VLOOKUP(B10051,WB.GDP.2010,'WB (WDI)'!$BA$2,FALSE)</f>
        <v>7479.7974024846917</v>
      </c>
      <c r="L10051" s="112">
        <f>VLOOKUP($B10051,WB.UNEMP.2010,'WB (WDI)'!$BA$2,FALSE)</f>
        <v>6.5500001907348597</v>
      </c>
    </row>
    <row r="10052" spans="1:12" x14ac:dyDescent="0.25">
      <c r="A10052" s="103">
        <v>2010</v>
      </c>
      <c r="B10052" s="104" t="s">
        <v>258</v>
      </c>
      <c r="C10052" s="105" t="s">
        <v>652</v>
      </c>
      <c r="D10052" s="105" t="s">
        <v>240</v>
      </c>
      <c r="E10052" s="87">
        <f t="shared" si="412"/>
        <v>7.5981989278884727</v>
      </c>
      <c r="F10052" s="69">
        <f t="shared" si="412"/>
        <v>7.1175876035286336</v>
      </c>
      <c r="G10052" s="69">
        <f t="shared" si="412"/>
        <v>6.3957159197725604</v>
      </c>
      <c r="H10052" s="69">
        <f t="shared" si="412"/>
        <v>9.5771508009968009</v>
      </c>
      <c r="I10052" s="69">
        <f t="shared" si="412"/>
        <v>7.6272567819494936</v>
      </c>
      <c r="J10052" s="70">
        <f t="shared" si="412"/>
        <v>7.2732835331948706</v>
      </c>
      <c r="K10052" s="118">
        <f>VLOOKUP(B10052,WB.GDP.2010,'WB (WDI)'!$BA$2,FALSE)</f>
        <v>34523.164513868753</v>
      </c>
      <c r="L10052" s="112">
        <f>VLOOKUP($B10052,WB.UNEMP.2010,'WB (WDI)'!$BA$2,FALSE)</f>
        <v>3.7000000476837198</v>
      </c>
    </row>
    <row r="10053" spans="1:12" x14ac:dyDescent="0.25">
      <c r="A10053" s="103">
        <v>2010</v>
      </c>
      <c r="B10053" s="104" t="s">
        <v>259</v>
      </c>
      <c r="C10053" s="105" t="s">
        <v>260</v>
      </c>
      <c r="D10053" s="105" t="s">
        <v>240</v>
      </c>
      <c r="E10053" s="87">
        <f t="shared" si="412"/>
        <v>6.9868969708482194</v>
      </c>
      <c r="F10053" s="69">
        <f t="shared" si="412"/>
        <v>5</v>
      </c>
      <c r="G10053" s="69">
        <f t="shared" si="412"/>
        <v>5.4917020957516263</v>
      </c>
      <c r="H10053" s="69">
        <f t="shared" si="412"/>
        <v>8.3110218929048436</v>
      </c>
      <c r="I10053" s="69">
        <f t="shared" si="412"/>
        <v>7.6594896808207604</v>
      </c>
      <c r="J10053" s="70">
        <f t="shared" si="412"/>
        <v>8.472271184763871</v>
      </c>
      <c r="K10053" s="118">
        <f>VLOOKUP(B10053,WB.GDP.2010,'WB (WDI)'!$BA$2,FALSE)</f>
        <v>67751.329783106543</v>
      </c>
      <c r="L10053" s="112">
        <f>VLOOKUP($B10053,WB.UNEMP.2010,'WB (WDI)'!$BA$2,FALSE)</f>
        <v>6.5100002288818404</v>
      </c>
    </row>
    <row r="10054" spans="1:12" x14ac:dyDescent="0.25">
      <c r="A10054" s="103">
        <v>2010</v>
      </c>
      <c r="B10054" s="104" t="s">
        <v>261</v>
      </c>
      <c r="C10054" s="105" t="s">
        <v>262</v>
      </c>
      <c r="D10054" s="105" t="s">
        <v>240</v>
      </c>
      <c r="E10054" s="87">
        <f t="shared" ref="E10054:J10063" si="413">IF(ISNUMBER(VLOOKUP($B10054,EFW.2010,3,FALSE))=TRUE,VLOOKUP($B10054,EFW.2010,E$2,FALSE),NA())</f>
        <v>6.9094654072680841</v>
      </c>
      <c r="F10054" s="69">
        <f t="shared" si="413"/>
        <v>7.6018311074522726</v>
      </c>
      <c r="G10054" s="69">
        <f t="shared" si="413"/>
        <v>4.2416248674828321</v>
      </c>
      <c r="H10054" s="69">
        <f t="shared" si="413"/>
        <v>9.2646271423167974</v>
      </c>
      <c r="I10054" s="69">
        <f t="shared" si="413"/>
        <v>7.1382092882999677</v>
      </c>
      <c r="J10054" s="70">
        <f t="shared" si="413"/>
        <v>6.3010346307885499</v>
      </c>
      <c r="K10054" s="118">
        <f>VLOOKUP(B10054,WB.GDP.2010,'WB (WDI)'!$BA$2,FALSE)</f>
        <v>2716.6984088451618</v>
      </c>
      <c r="L10054" s="112">
        <f>VLOOKUP($B10054,WB.UNEMP.2010,'WB (WDI)'!$BA$2,FALSE)</f>
        <v>0.769999980926514</v>
      </c>
    </row>
    <row r="10055" spans="1:12" x14ac:dyDescent="0.25">
      <c r="A10055" s="103">
        <v>2010</v>
      </c>
      <c r="B10055" s="104" t="s">
        <v>263</v>
      </c>
      <c r="C10055" s="105" t="s">
        <v>264</v>
      </c>
      <c r="D10055" s="105" t="s">
        <v>240</v>
      </c>
      <c r="E10055" s="87">
        <f t="shared" si="413"/>
        <v>6.9679581560166541</v>
      </c>
      <c r="F10055" s="69">
        <f t="shared" si="413"/>
        <v>8.1837274462643705</v>
      </c>
      <c r="G10055" s="69">
        <f t="shared" si="413"/>
        <v>4.3798963153926564</v>
      </c>
      <c r="H10055" s="69">
        <f t="shared" si="413"/>
        <v>8.9877674515757047</v>
      </c>
      <c r="I10055" s="69">
        <f t="shared" si="413"/>
        <v>6.8563931551157609</v>
      </c>
      <c r="J10055" s="70">
        <f t="shared" si="413"/>
        <v>6.4320064117347764</v>
      </c>
      <c r="K10055" s="118">
        <f>VLOOKUP(B10055,WB.GDP.2010,'WB (WDI)'!$BA$2,FALSE)</f>
        <v>8286.7332465920954</v>
      </c>
      <c r="L10055" s="112">
        <f>VLOOKUP($B10055,WB.UNEMP.2010,'WB (WDI)'!$BA$2,FALSE)</f>
        <v>5.6100001335143999</v>
      </c>
    </row>
    <row r="10056" spans="1:12" x14ac:dyDescent="0.25">
      <c r="A10056" s="103">
        <v>2010</v>
      </c>
      <c r="B10056" s="104" t="s">
        <v>265</v>
      </c>
      <c r="C10056" s="105" t="s">
        <v>266</v>
      </c>
      <c r="D10056" s="105" t="s">
        <v>240</v>
      </c>
      <c r="E10056" s="87" t="e">
        <f t="shared" si="413"/>
        <v>#N/A</v>
      </c>
      <c r="F10056" s="69" t="e">
        <f t="shared" si="413"/>
        <v>#N/A</v>
      </c>
      <c r="G10056" s="69" t="e">
        <f t="shared" si="413"/>
        <v>#N/A</v>
      </c>
      <c r="H10056" s="69" t="e">
        <f t="shared" si="413"/>
        <v>#N/A</v>
      </c>
      <c r="I10056" s="69" t="e">
        <f t="shared" si="413"/>
        <v>#N/A</v>
      </c>
      <c r="J10056" s="70" t="e">
        <f t="shared" si="413"/>
        <v>#N/A</v>
      </c>
      <c r="K10056" s="118">
        <f>VLOOKUP(B10056,WB.GDP.2010,'WB (WDI)'!$BA$2,FALSE)</f>
        <v>4850.1773952289923</v>
      </c>
      <c r="L10056" s="112">
        <f>VLOOKUP($B10056,WB.UNEMP.2010,'WB (WDI)'!$BA$2,FALSE)</f>
        <v>0.70999997854232799</v>
      </c>
    </row>
    <row r="10057" spans="1:12" x14ac:dyDescent="0.25">
      <c r="A10057" s="103">
        <v>2010</v>
      </c>
      <c r="B10057" s="104" t="s">
        <v>267</v>
      </c>
      <c r="C10057" s="105" t="s">
        <v>268</v>
      </c>
      <c r="D10057" s="105" t="s">
        <v>240</v>
      </c>
      <c r="E10057" s="87">
        <f t="shared" si="413"/>
        <v>6.5677047792710939</v>
      </c>
      <c r="F10057" s="69">
        <f t="shared" si="413"/>
        <v>5.6880844302625464</v>
      </c>
      <c r="G10057" s="69">
        <f t="shared" si="413"/>
        <v>5.3105557215132206</v>
      </c>
      <c r="H10057" s="69">
        <f t="shared" si="413"/>
        <v>6.5247809877251308</v>
      </c>
      <c r="I10057" s="69">
        <f t="shared" si="413"/>
        <v>7.038610206354754</v>
      </c>
      <c r="J10057" s="70">
        <f t="shared" si="413"/>
        <v>8.2764925504998157</v>
      </c>
      <c r="K10057" s="118">
        <f>VLOOKUP(B10057,WB.GDP.2010,'WB (WDI)'!$BA$2,FALSE)</f>
        <v>20536.367417242964</v>
      </c>
      <c r="L10057" s="112">
        <f>VLOOKUP($B10057,WB.UNEMP.2010,'WB (WDI)'!$BA$2,FALSE)</f>
        <v>3.25</v>
      </c>
    </row>
    <row r="10058" spans="1:12" x14ac:dyDescent="0.25">
      <c r="A10058" s="103">
        <v>2010</v>
      </c>
      <c r="B10058" s="104" t="s">
        <v>269</v>
      </c>
      <c r="C10058" s="105" t="s">
        <v>270</v>
      </c>
      <c r="D10058" s="105" t="s">
        <v>240</v>
      </c>
      <c r="E10058" s="87">
        <f t="shared" si="413"/>
        <v>4.4399403361445602</v>
      </c>
      <c r="F10058" s="69">
        <f t="shared" si="413"/>
        <v>5.8470042822196131</v>
      </c>
      <c r="G10058" s="69">
        <f t="shared" si="413"/>
        <v>3.0370532388596776</v>
      </c>
      <c r="H10058" s="69">
        <f t="shared" si="413"/>
        <v>5.7327536962838845</v>
      </c>
      <c r="I10058" s="69">
        <f t="shared" si="413"/>
        <v>2.7764876137660064</v>
      </c>
      <c r="J10058" s="70">
        <f t="shared" si="413"/>
        <v>4.8064028495936206</v>
      </c>
      <c r="K10058" s="118">
        <f>VLOOKUP(B10058,WB.GDP.2010,'WB (WDI)'!$BA$2,FALSE)</f>
        <v>3129.9208115861729</v>
      </c>
      <c r="L10058" s="112">
        <f>VLOOKUP($B10058,WB.UNEMP.2010,'WB (WDI)'!$BA$2,FALSE)</f>
        <v>0.79000002145767201</v>
      </c>
    </row>
    <row r="10059" spans="1:12" x14ac:dyDescent="0.25">
      <c r="A10059" s="103">
        <v>2010</v>
      </c>
      <c r="B10059" s="104" t="s">
        <v>271</v>
      </c>
      <c r="C10059" s="105" t="s">
        <v>272</v>
      </c>
      <c r="D10059" s="105" t="s">
        <v>240</v>
      </c>
      <c r="E10059" s="87">
        <f t="shared" si="413"/>
        <v>7.1563947336632099</v>
      </c>
      <c r="F10059" s="69">
        <f t="shared" si="413"/>
        <v>8.4947854681957811</v>
      </c>
      <c r="G10059" s="69">
        <f t="shared" si="413"/>
        <v>4.3883140540014764</v>
      </c>
      <c r="H10059" s="69">
        <f t="shared" si="413"/>
        <v>9.2914301442751217</v>
      </c>
      <c r="I10059" s="69">
        <f t="shared" si="413"/>
        <v>6.3321474505860147</v>
      </c>
      <c r="J10059" s="70">
        <f t="shared" si="413"/>
        <v>7.2752965512576528</v>
      </c>
      <c r="K10059" s="118">
        <f>VLOOKUP(B10059,WB.GDP.2010,'WB (WDI)'!$BA$2,FALSE)</f>
        <v>5918.3734807544652</v>
      </c>
      <c r="L10059" s="112">
        <f>VLOOKUP($B10059,WB.UNEMP.2010,'WB (WDI)'!$BA$2,FALSE)</f>
        <v>3.6099998950958301</v>
      </c>
    </row>
    <row r="10060" spans="1:12" x14ac:dyDescent="0.25">
      <c r="A10060" s="103">
        <v>2010</v>
      </c>
      <c r="B10060" s="104" t="s">
        <v>273</v>
      </c>
      <c r="C10060" s="105" t="s">
        <v>274</v>
      </c>
      <c r="D10060" s="105" t="s">
        <v>240</v>
      </c>
      <c r="E10060" s="87">
        <f t="shared" si="413"/>
        <v>8.5501558830439883</v>
      </c>
      <c r="F10060" s="69">
        <f t="shared" si="413"/>
        <v>7.7205943843584306</v>
      </c>
      <c r="G10060" s="69">
        <f t="shared" si="413"/>
        <v>7.6300007407597015</v>
      </c>
      <c r="H10060" s="69">
        <f t="shared" si="413"/>
        <v>8.9120423894041032</v>
      </c>
      <c r="I10060" s="69">
        <f t="shared" si="413"/>
        <v>9.4925166075500194</v>
      </c>
      <c r="J10060" s="70">
        <f t="shared" si="413"/>
        <v>8.9956252931476843</v>
      </c>
      <c r="K10060" s="118">
        <f>VLOOKUP(B10060,WB.GDP.2010,'WB (WDI)'!$BA$2,FALSE)</f>
        <v>78159.843328731804</v>
      </c>
      <c r="L10060" s="112">
        <f>VLOOKUP($B10060,WB.UNEMP.2010,'WB (WDI)'!$BA$2,FALSE)</f>
        <v>4.1199998855590803</v>
      </c>
    </row>
    <row r="10061" spans="1:12" x14ac:dyDescent="0.25">
      <c r="A10061" s="103">
        <v>2010</v>
      </c>
      <c r="B10061" s="104" t="s">
        <v>275</v>
      </c>
      <c r="C10061" s="105" t="s">
        <v>276</v>
      </c>
      <c r="D10061" s="105" t="s">
        <v>240</v>
      </c>
      <c r="E10061" s="87">
        <f t="shared" si="413"/>
        <v>6.5499487957901419</v>
      </c>
      <c r="F10061" s="69">
        <f t="shared" si="413"/>
        <v>7.095022864531634</v>
      </c>
      <c r="G10061" s="69">
        <f t="shared" si="413"/>
        <v>5.0782553060578337</v>
      </c>
      <c r="H10061" s="69">
        <f t="shared" si="413"/>
        <v>7.0563354317446185</v>
      </c>
      <c r="I10061" s="69">
        <f t="shared" si="413"/>
        <v>6.4301780351787743</v>
      </c>
      <c r="J10061" s="70">
        <f t="shared" si="413"/>
        <v>7.0899523414378534</v>
      </c>
      <c r="K10061" s="118">
        <f>VLOOKUP(B10061,WB.GDP.2010,'WB (WDI)'!$BA$2,FALSE)</f>
        <v>14413.351623924887</v>
      </c>
      <c r="L10061" s="112">
        <f>VLOOKUP($B10061,WB.UNEMP.2010,'WB (WDI)'!$BA$2,FALSE)</f>
        <v>0.62000000476837203</v>
      </c>
    </row>
    <row r="10062" spans="1:12" x14ac:dyDescent="0.25">
      <c r="A10062" s="103">
        <v>2010</v>
      </c>
      <c r="B10062" s="104" t="s">
        <v>277</v>
      </c>
      <c r="C10062" s="105" t="s">
        <v>278</v>
      </c>
      <c r="D10062" s="105" t="s">
        <v>240</v>
      </c>
      <c r="E10062" s="87">
        <f t="shared" si="413"/>
        <v>6.426435098255145</v>
      </c>
      <c r="F10062" s="69">
        <f t="shared" si="413"/>
        <v>4.4419348574163164</v>
      </c>
      <c r="G10062" s="69">
        <f t="shared" si="413"/>
        <v>3.3330136932841437</v>
      </c>
      <c r="H10062" s="69">
        <f t="shared" si="413"/>
        <v>8.7437347065745179</v>
      </c>
      <c r="I10062" s="69">
        <f t="shared" si="413"/>
        <v>7.926194944883167</v>
      </c>
      <c r="J10062" s="70">
        <f t="shared" si="413"/>
        <v>7.6872972891175744</v>
      </c>
      <c r="K10062" s="118">
        <f>VLOOKUP(B10062,WB.GDP.2010,'WB (WDI)'!$BA$2,FALSE)</f>
        <v>2930.0384138963727</v>
      </c>
      <c r="L10062" s="112">
        <f>VLOOKUP($B10062,WB.UNEMP.2010,'WB (WDI)'!$BA$2,FALSE)</f>
        <v>3.2999999523162802</v>
      </c>
    </row>
    <row r="10063" spans="1:12" x14ac:dyDescent="0.25">
      <c r="A10063" s="103">
        <v>2010</v>
      </c>
      <c r="B10063" s="104" t="s">
        <v>279</v>
      </c>
      <c r="C10063" s="105" t="s">
        <v>280</v>
      </c>
      <c r="D10063" s="105" t="s">
        <v>240</v>
      </c>
      <c r="E10063" s="87">
        <f t="shared" si="413"/>
        <v>5.9629716290867725</v>
      </c>
      <c r="F10063" s="69">
        <f t="shared" si="413"/>
        <v>5.8072805063016224</v>
      </c>
      <c r="G10063" s="69">
        <f t="shared" si="413"/>
        <v>5.252436053226984</v>
      </c>
      <c r="H10063" s="69">
        <f t="shared" si="413"/>
        <v>5.9259237632709203</v>
      </c>
      <c r="I10063" s="69">
        <f t="shared" si="413"/>
        <v>6.2130863909649348</v>
      </c>
      <c r="J10063" s="70">
        <f t="shared" si="413"/>
        <v>6.6161314316694009</v>
      </c>
      <c r="K10063" s="118">
        <f>VLOOKUP(B10063,WB.GDP.2010,'WB (WDI)'!$BA$2,FALSE)</f>
        <v>5089.4112478952175</v>
      </c>
      <c r="L10063" s="112">
        <f>VLOOKUP($B10063,WB.UNEMP.2010,'WB (WDI)'!$BA$2,FALSE)</f>
        <v>1.1100000143051101</v>
      </c>
    </row>
    <row r="10064" spans="1:12" x14ac:dyDescent="0.25">
      <c r="A10064" s="103">
        <v>2010</v>
      </c>
      <c r="B10064" s="104" t="s">
        <v>281</v>
      </c>
      <c r="C10064" s="105" t="s">
        <v>282</v>
      </c>
      <c r="D10064" s="105" t="s">
        <v>240</v>
      </c>
      <c r="E10064" s="87" t="e">
        <f t="shared" ref="E10064:J10073" si="414">IF(ISNUMBER(VLOOKUP($B10064,EFW.2010,3,FALSE))=TRUE,VLOOKUP($B10064,EFW.2010,E$2,FALSE),NA())</f>
        <v>#N/A</v>
      </c>
      <c r="F10064" s="69" t="e">
        <f t="shared" si="414"/>
        <v>#N/A</v>
      </c>
      <c r="G10064" s="69" t="e">
        <f t="shared" si="414"/>
        <v>#N/A</v>
      </c>
      <c r="H10064" s="69" t="e">
        <f t="shared" si="414"/>
        <v>#N/A</v>
      </c>
      <c r="I10064" s="69" t="e">
        <f t="shared" si="414"/>
        <v>#N/A</v>
      </c>
      <c r="J10064" s="70" t="e">
        <f t="shared" si="414"/>
        <v>#N/A</v>
      </c>
      <c r="K10064" s="118">
        <f>VLOOKUP(B10064,WB.GDP.2010,'WB (WDI)'!$BA$2,FALSE)</f>
        <v>1957.0293379825318</v>
      </c>
      <c r="L10064" s="112">
        <f>VLOOKUP($B10064,WB.UNEMP.2010,'WB (WDI)'!$BA$2,FALSE)</f>
        <v>11.5200004577637</v>
      </c>
    </row>
    <row r="10065" spans="1:12" x14ac:dyDescent="0.25">
      <c r="A10065" s="103">
        <v>2010</v>
      </c>
      <c r="B10065" s="104" t="s">
        <v>283</v>
      </c>
      <c r="C10065" s="105" t="s">
        <v>284</v>
      </c>
      <c r="D10065" s="105" t="s">
        <v>240</v>
      </c>
      <c r="E10065" s="87">
        <f t="shared" si="414"/>
        <v>6.203904007335721</v>
      </c>
      <c r="F10065" s="69">
        <f t="shared" si="414"/>
        <v>8.6183809150200137</v>
      </c>
      <c r="G10065" s="69">
        <f t="shared" si="414"/>
        <v>3.3736314949576136</v>
      </c>
      <c r="H10065" s="69">
        <f t="shared" si="414"/>
        <v>6.4831238232740587</v>
      </c>
      <c r="I10065" s="69">
        <f t="shared" si="414"/>
        <v>5.6729314213784754</v>
      </c>
      <c r="J10065" s="70">
        <f t="shared" si="414"/>
        <v>6.8714523820484459</v>
      </c>
      <c r="K10065" s="118">
        <f>VLOOKUP(B10065,WB.GDP.2010,'WB (WDI)'!$BA$2,FALSE)</f>
        <v>2883.4668525255343</v>
      </c>
      <c r="L10065" s="112">
        <f>VLOOKUP($B10065,WB.UNEMP.2010,'WB (WDI)'!$BA$2,FALSE)</f>
        <v>3.3800001144409202</v>
      </c>
    </row>
    <row r="10066" spans="1:12" x14ac:dyDescent="0.25">
      <c r="A10066" s="103">
        <v>2010</v>
      </c>
      <c r="B10066" s="104" t="s">
        <v>285</v>
      </c>
      <c r="C10066" s="105" t="s">
        <v>286</v>
      </c>
      <c r="D10066" s="105" t="s">
        <v>240</v>
      </c>
      <c r="E10066" s="87" t="e">
        <f t="shared" si="414"/>
        <v>#N/A</v>
      </c>
      <c r="F10066" s="69" t="e">
        <f t="shared" si="414"/>
        <v>#N/A</v>
      </c>
      <c r="G10066" s="69" t="e">
        <f t="shared" si="414"/>
        <v>#N/A</v>
      </c>
      <c r="H10066" s="69" t="e">
        <f t="shared" si="414"/>
        <v>#N/A</v>
      </c>
      <c r="I10066" s="69" t="e">
        <f t="shared" si="414"/>
        <v>#N/A</v>
      </c>
      <c r="J10066" s="70" t="e">
        <f t="shared" si="414"/>
        <v>#N/A</v>
      </c>
      <c r="K10066" s="118">
        <f>VLOOKUP(B10066,WB.GDP.2010,'WB (WDI)'!$BA$2,FALSE)</f>
        <v>8190.5642745182504</v>
      </c>
      <c r="L10066" s="112">
        <f>VLOOKUP($B10066,WB.UNEMP.2010,'WB (WDI)'!$BA$2,FALSE)</f>
        <v>3.3199999332428001</v>
      </c>
    </row>
    <row r="10067" spans="1:12" x14ac:dyDescent="0.25">
      <c r="A10067" s="103">
        <v>2010</v>
      </c>
      <c r="B10067" s="104" t="s">
        <v>287</v>
      </c>
      <c r="C10067" s="105" t="s">
        <v>288</v>
      </c>
      <c r="D10067" s="105" t="s">
        <v>240</v>
      </c>
      <c r="E10067" s="87">
        <f t="shared" si="414"/>
        <v>6.3707933760220117</v>
      </c>
      <c r="F10067" s="69">
        <f t="shared" si="414"/>
        <v>7.3695934992195875</v>
      </c>
      <c r="G10067" s="69">
        <f t="shared" si="414"/>
        <v>5.4467803953026035</v>
      </c>
      <c r="H10067" s="69">
        <f t="shared" si="414"/>
        <v>6.4162713698415459</v>
      </c>
      <c r="I10067" s="69">
        <f t="shared" si="414"/>
        <v>5.8752474517215285</v>
      </c>
      <c r="J10067" s="70">
        <f t="shared" si="414"/>
        <v>6.746074164024793</v>
      </c>
      <c r="K10067" s="118">
        <f>VLOOKUP(B10067,WB.GDP.2010,'WB (WDI)'!$BA$2,FALSE)</f>
        <v>4227.1930733349736</v>
      </c>
      <c r="L10067" s="112">
        <f>VLOOKUP($B10067,WB.UNEMP.2010,'WB (WDI)'!$BA$2,FALSE)</f>
        <v>5.6500000953674299</v>
      </c>
    </row>
    <row r="10068" spans="1:12" x14ac:dyDescent="0.25">
      <c r="A10068" s="103">
        <v>2010</v>
      </c>
      <c r="B10068" s="104" t="s">
        <v>289</v>
      </c>
      <c r="C10068" s="105" t="s">
        <v>290</v>
      </c>
      <c r="D10068" s="105" t="s">
        <v>240</v>
      </c>
      <c r="E10068" s="87">
        <f t="shared" si="414"/>
        <v>5.5427024467453609</v>
      </c>
      <c r="F10068" s="69">
        <f t="shared" si="414"/>
        <v>6.106972488002155</v>
      </c>
      <c r="G10068" s="69">
        <f t="shared" si="414"/>
        <v>4.0928036585191698</v>
      </c>
      <c r="H10068" s="69">
        <f t="shared" si="414"/>
        <v>7.5985866997529738</v>
      </c>
      <c r="I10068" s="69">
        <f t="shared" si="414"/>
        <v>5.1659231830072354</v>
      </c>
      <c r="J10068" s="70">
        <f t="shared" si="414"/>
        <v>4.7492262044452742</v>
      </c>
      <c r="K10068" s="118">
        <f>VLOOKUP(B10068,WB.GDP.2010,'WB (WDI)'!$BA$2,FALSE)</f>
        <v>13805.703821948555</v>
      </c>
      <c r="L10068" s="112">
        <f>VLOOKUP($B10068,WB.UNEMP.2010,'WB (WDI)'!$BA$2,FALSE)</f>
        <v>13.5200004577637</v>
      </c>
    </row>
    <row r="10069" spans="1:12" x14ac:dyDescent="0.25">
      <c r="A10069" s="103">
        <v>2010</v>
      </c>
      <c r="B10069" s="104" t="s">
        <v>291</v>
      </c>
      <c r="C10069" s="105" t="s">
        <v>292</v>
      </c>
      <c r="D10069" s="105" t="s">
        <v>240</v>
      </c>
      <c r="E10069" s="87" t="e">
        <f t="shared" si="414"/>
        <v>#N/A</v>
      </c>
      <c r="F10069" s="69" t="e">
        <f t="shared" si="414"/>
        <v>#N/A</v>
      </c>
      <c r="G10069" s="69" t="e">
        <f t="shared" si="414"/>
        <v>#N/A</v>
      </c>
      <c r="H10069" s="69" t="e">
        <f t="shared" si="414"/>
        <v>#N/A</v>
      </c>
      <c r="I10069" s="69" t="e">
        <f t="shared" si="414"/>
        <v>#N/A</v>
      </c>
      <c r="J10069" s="70" t="e">
        <f t="shared" si="414"/>
        <v>#N/A</v>
      </c>
      <c r="K10069" s="118">
        <f>VLOOKUP(B10069,WB.GDP.2010,'WB (WDI)'!$BA$2,FALSE)</f>
        <v>16305.620535693155</v>
      </c>
      <c r="L10069" s="112">
        <f>VLOOKUP($B10069,WB.UNEMP.2010,'WB (WDI)'!$BA$2,FALSE)</f>
        <v>10.2799997329712</v>
      </c>
    </row>
    <row r="10070" spans="1:12" x14ac:dyDescent="0.25">
      <c r="A10070" s="103">
        <v>2010</v>
      </c>
      <c r="B10070" s="104" t="s">
        <v>293</v>
      </c>
      <c r="C10070" s="105" t="s">
        <v>294</v>
      </c>
      <c r="D10070" s="105" t="s">
        <v>240</v>
      </c>
      <c r="E10070" s="87">
        <f t="shared" si="414"/>
        <v>6.4240377923882672</v>
      </c>
      <c r="F10070" s="69">
        <f t="shared" si="414"/>
        <v>7.7221503322112879</v>
      </c>
      <c r="G10070" s="69">
        <f t="shared" si="414"/>
        <v>5.2556709525367191</v>
      </c>
      <c r="H10070" s="69">
        <f t="shared" si="414"/>
        <v>6.2647334106313437</v>
      </c>
      <c r="I10070" s="69">
        <f t="shared" si="414"/>
        <v>6.2253267295511296</v>
      </c>
      <c r="J10070" s="70">
        <f t="shared" si="414"/>
        <v>6.6523075370108522</v>
      </c>
      <c r="K10070" s="118">
        <f>VLOOKUP(B10070,WB.GDP.2010,'WB (WDI)'!$BA$2,FALSE)</f>
        <v>2356.292316414158</v>
      </c>
      <c r="L10070" s="112">
        <f>VLOOKUP($B10070,WB.UNEMP.2010,'WB (WDI)'!$BA$2,FALSE)</f>
        <v>1.87999999523163</v>
      </c>
    </row>
    <row r="10071" spans="1:12" x14ac:dyDescent="0.25">
      <c r="A10071" s="103">
        <v>2010</v>
      </c>
      <c r="B10071" s="104" t="s">
        <v>295</v>
      </c>
      <c r="C10071" s="105" t="s">
        <v>296</v>
      </c>
      <c r="D10071" s="105" t="s">
        <v>240</v>
      </c>
      <c r="E10071" s="87">
        <f t="shared" si="414"/>
        <v>6.0366427863301428</v>
      </c>
      <c r="F10071" s="69">
        <f t="shared" si="414"/>
        <v>8.2944049906600554</v>
      </c>
      <c r="G10071" s="69">
        <f t="shared" si="414"/>
        <v>3.7950776167649911</v>
      </c>
      <c r="H10071" s="69">
        <f t="shared" si="414"/>
        <v>6.0402789149511751</v>
      </c>
      <c r="I10071" s="69">
        <f t="shared" si="414"/>
        <v>5.5362183420538171</v>
      </c>
      <c r="J10071" s="70">
        <f t="shared" si="414"/>
        <v>6.5172340672206772</v>
      </c>
      <c r="K10071" s="118">
        <f>VLOOKUP(B10071,WB.GDP.2010,'WB (WDI)'!$BA$2,FALSE)</f>
        <v>3906.8740144043395</v>
      </c>
      <c r="L10071" s="112">
        <f>VLOOKUP($B10071,WB.UNEMP.2010,'WB (WDI)'!$BA$2,FALSE)</f>
        <v>0.64999997615814198</v>
      </c>
    </row>
    <row r="10072" spans="1:12" x14ac:dyDescent="0.25">
      <c r="A10072" s="103">
        <v>2010</v>
      </c>
      <c r="B10072" s="104" t="s">
        <v>297</v>
      </c>
      <c r="C10072" s="105" t="s">
        <v>298</v>
      </c>
      <c r="D10072" s="105" t="s">
        <v>240</v>
      </c>
      <c r="E10072" s="87">
        <f t="shared" si="414"/>
        <v>6.4599490372019686</v>
      </c>
      <c r="F10072" s="69">
        <f t="shared" si="414"/>
        <v>7.4706782134537404</v>
      </c>
      <c r="G10072" s="69">
        <f t="shared" si="414"/>
        <v>4.8914660381876303</v>
      </c>
      <c r="H10072" s="69">
        <f t="shared" si="414"/>
        <v>6.5481856983616167</v>
      </c>
      <c r="I10072" s="69">
        <f t="shared" si="414"/>
        <v>6.7403567090885632</v>
      </c>
      <c r="J10072" s="70">
        <f t="shared" si="414"/>
        <v>6.6490585269182896</v>
      </c>
      <c r="K10072" s="118">
        <f>VLOOKUP(B10072,WB.GDP.2010,'WB (WDI)'!$BA$2,FALSE)</f>
        <v>9126.8657947919364</v>
      </c>
      <c r="L10072" s="112">
        <f>VLOOKUP($B10072,WB.UNEMP.2010,'WB (WDI)'!$BA$2,FALSE)</f>
        <v>4.7800002098083496</v>
      </c>
    </row>
    <row r="10073" spans="1:12" x14ac:dyDescent="0.25">
      <c r="A10073" s="103">
        <v>2010</v>
      </c>
      <c r="B10073" s="104" t="s">
        <v>299</v>
      </c>
      <c r="C10073" s="105" t="s">
        <v>300</v>
      </c>
      <c r="D10073" s="105" t="s">
        <v>240</v>
      </c>
      <c r="E10073" s="87">
        <f t="shared" si="414"/>
        <v>7.6855143837382389</v>
      </c>
      <c r="F10073" s="69">
        <f t="shared" si="414"/>
        <v>8.4798611476910253</v>
      </c>
      <c r="G10073" s="69">
        <f t="shared" si="414"/>
        <v>5.5274160841973385</v>
      </c>
      <c r="H10073" s="69">
        <f t="shared" si="414"/>
        <v>9.1791405956442294</v>
      </c>
      <c r="I10073" s="69">
        <f t="shared" si="414"/>
        <v>7.9947007022213041</v>
      </c>
      <c r="J10073" s="70">
        <f t="shared" si="414"/>
        <v>7.2464533889372937</v>
      </c>
      <c r="K10073" s="118">
        <f>VLOOKUP(B10073,WB.GDP.2010,'WB (WDI)'!$BA$2,FALSE)</f>
        <v>9286.1811901207275</v>
      </c>
      <c r="L10073" s="112">
        <f>VLOOKUP($B10073,WB.UNEMP.2010,'WB (WDI)'!$BA$2,FALSE)</f>
        <v>19.0100002288818</v>
      </c>
    </row>
    <row r="10074" spans="1:12" x14ac:dyDescent="0.25">
      <c r="A10074" s="103">
        <v>2010</v>
      </c>
      <c r="B10074" s="104" t="s">
        <v>301</v>
      </c>
      <c r="C10074" s="105" t="s">
        <v>302</v>
      </c>
      <c r="D10074" s="105" t="s">
        <v>240</v>
      </c>
      <c r="E10074" s="87">
        <f t="shared" ref="E10074:J10083" si="415">IF(ISNUMBER(VLOOKUP($B10074,EFW.2010,3,FALSE))=TRUE,VLOOKUP($B10074,EFW.2010,E$2,FALSE),NA())</f>
        <v>5.8193229524394692</v>
      </c>
      <c r="F10074" s="69">
        <f t="shared" si="415"/>
        <v>4.2546668852953449</v>
      </c>
      <c r="G10074" s="69">
        <f t="shared" si="415"/>
        <v>5.2926659392280424</v>
      </c>
      <c r="H10074" s="69">
        <f t="shared" si="415"/>
        <v>6.2522512543666391</v>
      </c>
      <c r="I10074" s="69">
        <f t="shared" si="415"/>
        <v>6.3246100696094514</v>
      </c>
      <c r="J10074" s="70">
        <f t="shared" si="415"/>
        <v>6.9724206136978708</v>
      </c>
      <c r="K10074" s="118">
        <f>VLOOKUP(B10074,WB.GDP.2010,'WB (WDI)'!$BA$2,FALSE)</f>
        <v>14312.756115875116</v>
      </c>
      <c r="L10074" s="112">
        <f>VLOOKUP($B10074,WB.UNEMP.2010,'WB (WDI)'!$BA$2,FALSE)</f>
        <v>5.6300001144409197</v>
      </c>
    </row>
    <row r="10075" spans="1:12" x14ac:dyDescent="0.25">
      <c r="A10075" s="103">
        <v>2010</v>
      </c>
      <c r="B10075" s="104" t="s">
        <v>303</v>
      </c>
      <c r="C10075" s="105" t="s">
        <v>304</v>
      </c>
      <c r="D10075" s="105" t="s">
        <v>240</v>
      </c>
      <c r="E10075" s="87">
        <f t="shared" si="415"/>
        <v>7.1764390436107108</v>
      </c>
      <c r="F10075" s="69">
        <f t="shared" si="415"/>
        <v>6.2550247302285342</v>
      </c>
      <c r="G10075" s="69">
        <f t="shared" si="415"/>
        <v>4.7092627552193944</v>
      </c>
      <c r="H10075" s="69">
        <f t="shared" si="415"/>
        <v>8.3922107323584374</v>
      </c>
      <c r="I10075" s="69">
        <f t="shared" si="415"/>
        <v>8.1321006793190609</v>
      </c>
      <c r="J10075" s="70">
        <f t="shared" si="415"/>
        <v>8.3935963209281237</v>
      </c>
      <c r="K10075" s="118">
        <f>VLOOKUP(B10075,WB.GDP.2010,'WB (WDI)'!$BA$2,FALSE)</f>
        <v>44599.948742710767</v>
      </c>
      <c r="L10075" s="112">
        <f>VLOOKUP($B10075,WB.UNEMP.2010,'WB (WDI)'!$BA$2,FALSE)</f>
        <v>1.12999999523163</v>
      </c>
    </row>
    <row r="10076" spans="1:12" x14ac:dyDescent="0.25">
      <c r="A10076" s="103">
        <v>2010</v>
      </c>
      <c r="B10076" s="104" t="s">
        <v>305</v>
      </c>
      <c r="C10076" s="105" t="s">
        <v>306</v>
      </c>
      <c r="D10076" s="105" t="s">
        <v>240</v>
      </c>
      <c r="E10076" s="87">
        <f t="shared" si="415"/>
        <v>7.8083271922399904</v>
      </c>
      <c r="F10076" s="69">
        <f t="shared" si="415"/>
        <v>7.3696305507721434</v>
      </c>
      <c r="G10076" s="69">
        <f t="shared" si="415"/>
        <v>6.32818237849387</v>
      </c>
      <c r="H10076" s="69">
        <f t="shared" si="415"/>
        <v>9.4353737408157379</v>
      </c>
      <c r="I10076" s="69">
        <f t="shared" si="415"/>
        <v>8.4660265622799642</v>
      </c>
      <c r="J10076" s="70">
        <f t="shared" si="415"/>
        <v>7.4424227288382339</v>
      </c>
      <c r="K10076" s="118">
        <f>VLOOKUP(B10076,WB.GDP.2010,'WB (WDI)'!$BA$2,FALSE)</f>
        <v>38226.993160712103</v>
      </c>
      <c r="L10076" s="112">
        <f>VLOOKUP($B10076,WB.UNEMP.2010,'WB (WDI)'!$BA$2,FALSE)</f>
        <v>6.2600002288818404</v>
      </c>
    </row>
    <row r="10077" spans="1:12" x14ac:dyDescent="0.25">
      <c r="A10077" s="103">
        <v>2010</v>
      </c>
      <c r="B10077" s="104" t="s">
        <v>307</v>
      </c>
      <c r="C10077" s="105" t="s">
        <v>308</v>
      </c>
      <c r="D10077" s="105" t="s">
        <v>240</v>
      </c>
      <c r="E10077" s="87">
        <f t="shared" si="415"/>
        <v>7.7572589227140751</v>
      </c>
      <c r="F10077" s="69">
        <f t="shared" si="415"/>
        <v>6.9886540860177053</v>
      </c>
      <c r="G10077" s="69">
        <f t="shared" si="415"/>
        <v>6.8063800354040946</v>
      </c>
      <c r="H10077" s="69">
        <f t="shared" si="415"/>
        <v>8.8040751148397618</v>
      </c>
      <c r="I10077" s="69">
        <f t="shared" si="415"/>
        <v>8.2487332682263421</v>
      </c>
      <c r="J10077" s="70">
        <f t="shared" si="415"/>
        <v>7.9384521090824727</v>
      </c>
      <c r="K10077" s="118">
        <f>VLOOKUP(B10077,WB.GDP.2010,'WB (WDI)'!$BA$2,FALSE)</f>
        <v>9736.7320937429213</v>
      </c>
      <c r="L10077" s="112">
        <f>VLOOKUP($B10077,WB.UNEMP.2010,'WB (WDI)'!$BA$2,FALSE)</f>
        <v>20.200000762939499</v>
      </c>
    </row>
    <row r="10078" spans="1:12" x14ac:dyDescent="0.25">
      <c r="A10078" s="103">
        <v>2010</v>
      </c>
      <c r="B10078" s="104" t="s">
        <v>309</v>
      </c>
      <c r="C10078" s="105" t="s">
        <v>310</v>
      </c>
      <c r="D10078" s="105" t="s">
        <v>240</v>
      </c>
      <c r="E10078" s="87" t="e">
        <f t="shared" si="415"/>
        <v>#N/A</v>
      </c>
      <c r="F10078" s="69" t="e">
        <f t="shared" si="415"/>
        <v>#N/A</v>
      </c>
      <c r="G10078" s="69" t="e">
        <f t="shared" si="415"/>
        <v>#N/A</v>
      </c>
      <c r="H10078" s="69" t="e">
        <f t="shared" si="415"/>
        <v>#N/A</v>
      </c>
      <c r="I10078" s="69" t="e">
        <f t="shared" si="415"/>
        <v>#N/A</v>
      </c>
      <c r="J10078" s="70" t="e">
        <f t="shared" si="415"/>
        <v>#N/A</v>
      </c>
      <c r="K10078" s="118">
        <f>VLOOKUP(B10078,WB.GDP.2010,'WB (WDI)'!$BA$2,FALSE)</f>
        <v>9063.568597179561</v>
      </c>
      <c r="L10078" s="112">
        <f>VLOOKUP($B10078,WB.UNEMP.2010,'WB (WDI)'!$BA$2,FALSE)</f>
        <v>8.3400001525878906</v>
      </c>
    </row>
    <row r="10079" spans="1:12" x14ac:dyDescent="0.25">
      <c r="A10079" s="103">
        <v>2010</v>
      </c>
      <c r="B10079" s="104" t="s">
        <v>311</v>
      </c>
      <c r="C10079" s="105" t="s">
        <v>312</v>
      </c>
      <c r="D10079" s="105" t="s">
        <v>240</v>
      </c>
      <c r="E10079" s="87">
        <f t="shared" si="415"/>
        <v>7.3099555719501321</v>
      </c>
      <c r="F10079" s="69">
        <f t="shared" si="415"/>
        <v>6.191421013884236</v>
      </c>
      <c r="G10079" s="69">
        <f t="shared" si="415"/>
        <v>5.7123147069825171</v>
      </c>
      <c r="H10079" s="69">
        <f t="shared" si="415"/>
        <v>8.9590561073480366</v>
      </c>
      <c r="I10079" s="69">
        <f t="shared" si="415"/>
        <v>8.4682742170540237</v>
      </c>
      <c r="J10079" s="70">
        <f t="shared" si="415"/>
        <v>7.2187118144818525</v>
      </c>
      <c r="K10079" s="118">
        <f>VLOOKUP(B10079,WB.GDP.2010,'WB (WDI)'!$BA$2,FALSE)</f>
        <v>34978.016099313987</v>
      </c>
      <c r="L10079" s="112">
        <f>VLOOKUP($B10079,WB.UNEMP.2010,'WB (WDI)'!$BA$2,FALSE)</f>
        <v>8.4799995422363299</v>
      </c>
    </row>
    <row r="10080" spans="1:12" x14ac:dyDescent="0.25">
      <c r="A10080" s="103">
        <v>2010</v>
      </c>
      <c r="B10080" s="104" t="s">
        <v>313</v>
      </c>
      <c r="C10080" s="105" t="s">
        <v>314</v>
      </c>
      <c r="D10080" s="105" t="s">
        <v>240</v>
      </c>
      <c r="E10080" s="87">
        <f t="shared" si="415"/>
        <v>7.4585966574736249</v>
      </c>
      <c r="F10080" s="69">
        <f t="shared" si="415"/>
        <v>7.4232173782432112</v>
      </c>
      <c r="G10080" s="69">
        <f t="shared" si="415"/>
        <v>4.4815806397344611</v>
      </c>
      <c r="H10080" s="69">
        <f t="shared" si="415"/>
        <v>9.1242601822437273</v>
      </c>
      <c r="I10080" s="69">
        <f t="shared" si="415"/>
        <v>8.1997652576735121</v>
      </c>
      <c r="J10080" s="70">
        <f t="shared" si="415"/>
        <v>8.0641598294732137</v>
      </c>
      <c r="K10080" s="118">
        <f>VLOOKUP(B10080,WB.GDP.2010,'WB (WDI)'!$BA$2,FALSE)</f>
        <v>11315.505773928846</v>
      </c>
      <c r="L10080" s="112">
        <f>VLOOKUP($B10080,WB.UNEMP.2010,'WB (WDI)'!$BA$2,FALSE)</f>
        <v>12.5</v>
      </c>
    </row>
    <row r="10081" spans="1:12" x14ac:dyDescent="0.25">
      <c r="A10081" s="103">
        <v>2010</v>
      </c>
      <c r="B10081" s="104" t="s">
        <v>315</v>
      </c>
      <c r="C10081" s="105" t="s">
        <v>316</v>
      </c>
      <c r="D10081" s="105" t="s">
        <v>240</v>
      </c>
      <c r="E10081" s="87">
        <f t="shared" si="415"/>
        <v>6.6783007577547293</v>
      </c>
      <c r="F10081" s="69">
        <f t="shared" si="415"/>
        <v>5.0260743326087818</v>
      </c>
      <c r="G10081" s="69">
        <f t="shared" si="415"/>
        <v>5.243559710591418</v>
      </c>
      <c r="H10081" s="69">
        <f t="shared" si="415"/>
        <v>8.0658586135259309</v>
      </c>
      <c r="I10081" s="69">
        <f t="shared" si="415"/>
        <v>7.8678728278996797</v>
      </c>
      <c r="J10081" s="70">
        <f t="shared" si="415"/>
        <v>7.1881383041478317</v>
      </c>
      <c r="K10081" s="118">
        <f>VLOOKUP(B10081,WB.GDP.2010,'WB (WDI)'!$BA$2,FALSE)</f>
        <v>58810.300196756274</v>
      </c>
      <c r="L10081" s="112">
        <f>VLOOKUP($B10081,WB.UNEMP.2010,'WB (WDI)'!$BA$2,FALSE)</f>
        <v>1.8200000524520901</v>
      </c>
    </row>
    <row r="10082" spans="1:12" x14ac:dyDescent="0.25">
      <c r="A10082" s="103">
        <v>2010</v>
      </c>
      <c r="B10082" s="104" t="s">
        <v>317</v>
      </c>
      <c r="C10082" s="105" t="s">
        <v>318</v>
      </c>
      <c r="D10082" s="105" t="s">
        <v>240</v>
      </c>
      <c r="E10082" s="87">
        <f t="shared" si="415"/>
        <v>7.188972498098984</v>
      </c>
      <c r="F10082" s="69">
        <f t="shared" si="415"/>
        <v>8.5796851184694169</v>
      </c>
      <c r="G10082" s="69">
        <f t="shared" si="415"/>
        <v>4.0025717406115113</v>
      </c>
      <c r="H10082" s="69">
        <f t="shared" si="415"/>
        <v>9.3324726848131192</v>
      </c>
      <c r="I10082" s="69">
        <f t="shared" si="415"/>
        <v>7.2563620628365051</v>
      </c>
      <c r="J10082" s="70">
        <f t="shared" si="415"/>
        <v>6.7737708837643646</v>
      </c>
      <c r="K10082" s="118">
        <f>VLOOKUP(B10082,WB.GDP.2010,'WB (WDI)'!$BA$2,FALSE)</f>
        <v>19499.184612267793</v>
      </c>
      <c r="L10082" s="112">
        <f>VLOOKUP($B10082,WB.UNEMP.2010,'WB (WDI)'!$BA$2,FALSE)</f>
        <v>6.4000000953674299</v>
      </c>
    </row>
    <row r="10083" spans="1:12" x14ac:dyDescent="0.25">
      <c r="A10083" s="103">
        <v>2010</v>
      </c>
      <c r="B10083" s="104" t="s">
        <v>319</v>
      </c>
      <c r="C10083" s="105" t="s">
        <v>320</v>
      </c>
      <c r="D10083" s="105" t="s">
        <v>240</v>
      </c>
      <c r="E10083" s="87">
        <f t="shared" si="415"/>
        <v>6.8038023611022975</v>
      </c>
      <c r="F10083" s="69">
        <f t="shared" si="415"/>
        <v>4.7047371854266151</v>
      </c>
      <c r="G10083" s="69">
        <f t="shared" si="415"/>
        <v>5.2449030863123678</v>
      </c>
      <c r="H10083" s="69">
        <f t="shared" si="415"/>
        <v>7.2868836424487657</v>
      </c>
      <c r="I10083" s="69">
        <f t="shared" si="415"/>
        <v>8.3615160151815466</v>
      </c>
      <c r="J10083" s="70">
        <f t="shared" si="415"/>
        <v>8.4209718761421914</v>
      </c>
      <c r="K10083" s="118">
        <f>VLOOKUP(B10083,WB.GDP.2010,'WB (WDI)'!$BA$2,FALSE)</f>
        <v>33870.953375421785</v>
      </c>
      <c r="L10083" s="112">
        <f>VLOOKUP($B10083,WB.UNEMP.2010,'WB (WDI)'!$BA$2,FALSE)</f>
        <v>3.71000003814697</v>
      </c>
    </row>
    <row r="10084" spans="1:12" x14ac:dyDescent="0.25">
      <c r="A10084" s="103">
        <v>2010</v>
      </c>
      <c r="B10084" s="104" t="s">
        <v>321</v>
      </c>
      <c r="C10084" s="105" t="s">
        <v>322</v>
      </c>
      <c r="D10084" s="105" t="s">
        <v>240</v>
      </c>
      <c r="E10084" s="87">
        <f t="shared" ref="E10084:J10093" si="416">IF(ISNUMBER(VLOOKUP($B10084,EFW.2010,3,FALSE))=TRUE,VLOOKUP($B10084,EFW.2010,E$2,FALSE),NA())</f>
        <v>7.0046478165702153</v>
      </c>
      <c r="F10084" s="69">
        <f t="shared" si="416"/>
        <v>5.6643466094715844</v>
      </c>
      <c r="G10084" s="69">
        <f t="shared" si="416"/>
        <v>5.4454317556053562</v>
      </c>
      <c r="H10084" s="69">
        <f t="shared" si="416"/>
        <v>7.9452133895522241</v>
      </c>
      <c r="I10084" s="69">
        <f t="shared" si="416"/>
        <v>8.0259829254795338</v>
      </c>
      <c r="J10084" s="70">
        <f t="shared" si="416"/>
        <v>7.9422644027423841</v>
      </c>
      <c r="K10084" s="118">
        <f>VLOOKUP(B10084,WB.GDP.2010,'WB (WDI)'!$BA$2,FALSE)</f>
        <v>95908.41615723884</v>
      </c>
      <c r="L10084" s="112">
        <f>VLOOKUP($B10084,WB.UNEMP.2010,'WB (WDI)'!$BA$2,FALSE)</f>
        <v>0.44999998807907099</v>
      </c>
    </row>
    <row r="10085" spans="1:12" x14ac:dyDescent="0.25">
      <c r="A10085" s="103">
        <v>2010</v>
      </c>
      <c r="B10085" s="104" t="s">
        <v>323</v>
      </c>
      <c r="C10085" s="105" t="s">
        <v>324</v>
      </c>
      <c r="D10085" s="105" t="s">
        <v>240</v>
      </c>
      <c r="E10085" s="87">
        <f t="shared" si="416"/>
        <v>6.4645558889642896</v>
      </c>
      <c r="F10085" s="69">
        <f t="shared" si="416"/>
        <v>4.608674157528136</v>
      </c>
      <c r="G10085" s="69">
        <f t="shared" si="416"/>
        <v>4.6733639316097655</v>
      </c>
      <c r="H10085" s="69">
        <f t="shared" si="416"/>
        <v>7.8434772527912004</v>
      </c>
      <c r="I10085" s="69">
        <f t="shared" si="416"/>
        <v>7.3436973384487771</v>
      </c>
      <c r="J10085" s="70">
        <f t="shared" si="416"/>
        <v>7.853566764443574</v>
      </c>
      <c r="K10085" s="118">
        <f>VLOOKUP(B10085,WB.GDP.2010,'WB (WDI)'!$BA$2,FALSE)</f>
        <v>44036.77858781955</v>
      </c>
      <c r="L10085" s="112">
        <f>VLOOKUP($B10085,WB.UNEMP.2010,'WB (WDI)'!$BA$2,FALSE)</f>
        <v>5.5500001907348597</v>
      </c>
    </row>
    <row r="10086" spans="1:12" x14ac:dyDescent="0.25">
      <c r="A10086" s="103">
        <v>2010</v>
      </c>
      <c r="B10086" s="104" t="s">
        <v>325</v>
      </c>
      <c r="C10086" s="105" t="s">
        <v>326</v>
      </c>
      <c r="D10086" s="105" t="s">
        <v>240</v>
      </c>
      <c r="E10086" s="87" t="e">
        <f t="shared" si="416"/>
        <v>#N/A</v>
      </c>
      <c r="F10086" s="69" t="e">
        <f t="shared" si="416"/>
        <v>#N/A</v>
      </c>
      <c r="G10086" s="69" t="e">
        <f t="shared" si="416"/>
        <v>#N/A</v>
      </c>
      <c r="H10086" s="69" t="e">
        <f t="shared" si="416"/>
        <v>#N/A</v>
      </c>
      <c r="I10086" s="69" t="e">
        <f t="shared" si="416"/>
        <v>#N/A</v>
      </c>
      <c r="J10086" s="70" t="e">
        <f t="shared" si="416"/>
        <v>#N/A</v>
      </c>
      <c r="K10086" s="118">
        <f>VLOOKUP(B10086,WB.GDP.2010,'WB (WDI)'!$BA$2,FALSE)</f>
        <v>5411.0664822781964</v>
      </c>
      <c r="L10086" s="112">
        <f>VLOOKUP($B10086,WB.UNEMP.2010,'WB (WDI)'!$BA$2,FALSE)</f>
        <v>21.420000076293899</v>
      </c>
    </row>
    <row r="10087" spans="1:12" x14ac:dyDescent="0.25">
      <c r="A10087" s="103">
        <v>2010</v>
      </c>
      <c r="B10087" s="104" t="s">
        <v>327</v>
      </c>
      <c r="C10087" s="105" t="s">
        <v>328</v>
      </c>
      <c r="D10087" s="105" t="s">
        <v>240</v>
      </c>
      <c r="E10087" s="87">
        <f t="shared" si="416"/>
        <v>5.6733278087009555</v>
      </c>
      <c r="F10087" s="69">
        <f t="shared" si="416"/>
        <v>5.9366906490952482</v>
      </c>
      <c r="G10087" s="69">
        <f t="shared" si="416"/>
        <v>3.4970678611624533</v>
      </c>
      <c r="H10087" s="69">
        <f t="shared" si="416"/>
        <v>7.2762666779970644</v>
      </c>
      <c r="I10087" s="69">
        <f t="shared" si="416"/>
        <v>5.6575087277030329</v>
      </c>
      <c r="J10087" s="70">
        <f t="shared" si="416"/>
        <v>5.9991051275469793</v>
      </c>
      <c r="K10087" s="118" t="e">
        <f>VLOOKUP(B10087,WB.GDP.2010,'WB (WDI)'!$BA$2,FALSE)</f>
        <v>#N/A</v>
      </c>
      <c r="L10087" s="112">
        <f>VLOOKUP($B10087,WB.UNEMP.2010,'WB (WDI)'!$BA$2,FALSE)</f>
        <v>8.6099996566772496</v>
      </c>
    </row>
    <row r="10088" spans="1:12" x14ac:dyDescent="0.25">
      <c r="A10088" s="103">
        <v>2010</v>
      </c>
      <c r="B10088" s="104" t="s">
        <v>329</v>
      </c>
      <c r="C10088" s="105" t="s">
        <v>330</v>
      </c>
      <c r="D10088" s="105" t="s">
        <v>240</v>
      </c>
      <c r="E10088" s="87">
        <f t="shared" si="416"/>
        <v>6.9557556240596998</v>
      </c>
      <c r="F10088" s="69">
        <f t="shared" si="416"/>
        <v>7.2481647221888155</v>
      </c>
      <c r="G10088" s="69">
        <f t="shared" si="416"/>
        <v>5.0950282309261681</v>
      </c>
      <c r="H10088" s="69">
        <f t="shared" si="416"/>
        <v>8.8567886332805461</v>
      </c>
      <c r="I10088" s="69">
        <f t="shared" si="416"/>
        <v>7.2413947998594246</v>
      </c>
      <c r="J10088" s="70">
        <f t="shared" si="416"/>
        <v>6.3374017340435449</v>
      </c>
      <c r="K10088" s="118">
        <f>VLOOKUP(B10088,WB.GDP.2010,'WB (WDI)'!$BA$2,FALSE)</f>
        <v>20091.616526260757</v>
      </c>
      <c r="L10088" s="112">
        <f>VLOOKUP($B10088,WB.UNEMP.2010,'WB (WDI)'!$BA$2,FALSE)</f>
        <v>10.6599998474121</v>
      </c>
    </row>
    <row r="10089" spans="1:12" x14ac:dyDescent="0.25">
      <c r="A10089" s="103">
        <v>2010</v>
      </c>
      <c r="B10089" s="104" t="s">
        <v>331</v>
      </c>
      <c r="C10089" s="105" t="s">
        <v>332</v>
      </c>
      <c r="D10089" s="105" t="s">
        <v>240</v>
      </c>
      <c r="E10089" s="87">
        <f t="shared" si="416"/>
        <v>7.4278622121937641</v>
      </c>
      <c r="F10089" s="69">
        <f t="shared" si="416"/>
        <v>6.7553842354457458</v>
      </c>
      <c r="G10089" s="69">
        <f t="shared" si="416"/>
        <v>5.4113172933032256</v>
      </c>
      <c r="H10089" s="69">
        <f t="shared" si="416"/>
        <v>8.3167733524093421</v>
      </c>
      <c r="I10089" s="69">
        <f t="shared" si="416"/>
        <v>8.3725685343700285</v>
      </c>
      <c r="J10089" s="70">
        <f t="shared" si="416"/>
        <v>8.2832676454404801</v>
      </c>
      <c r="K10089" s="118">
        <f>VLOOKUP(B10089,WB.GDP.2010,'WB (WDI)'!$BA$2,FALSE)</f>
        <v>54921.839813670726</v>
      </c>
      <c r="L10089" s="112">
        <f>VLOOKUP($B10089,WB.UNEMP.2010,'WB (WDI)'!$BA$2,FALSE)</f>
        <v>2.3599998950958301</v>
      </c>
    </row>
    <row r="10090" spans="1:12" x14ac:dyDescent="0.25">
      <c r="A10090" s="103">
        <v>2010</v>
      </c>
      <c r="B10090" s="104" t="s">
        <v>333</v>
      </c>
      <c r="C10090" s="105" t="s">
        <v>334</v>
      </c>
      <c r="D10090" s="105" t="s">
        <v>240</v>
      </c>
      <c r="E10090" s="87">
        <f t="shared" si="416"/>
        <v>6.4250214551374025</v>
      </c>
      <c r="F10090" s="69">
        <f t="shared" si="416"/>
        <v>7.4616045167981833</v>
      </c>
      <c r="G10090" s="69">
        <f t="shared" si="416"/>
        <v>3.5505738354495096</v>
      </c>
      <c r="H10090" s="69">
        <f t="shared" si="416"/>
        <v>7.7451494953990707</v>
      </c>
      <c r="I10090" s="69">
        <f t="shared" si="416"/>
        <v>7.6271785314140592</v>
      </c>
      <c r="J10090" s="70">
        <f t="shared" si="416"/>
        <v>5.7406008966261908</v>
      </c>
      <c r="K10090" s="118" t="e">
        <f>VLOOKUP(B10090,WB.GDP.2010,'WB (WDI)'!$BA$2,FALSE)</f>
        <v>#N/A</v>
      </c>
      <c r="L10090" s="112">
        <f>VLOOKUP($B10090,WB.UNEMP.2010,'WB (WDI)'!$BA$2,FALSE)</f>
        <v>12.930000305175801</v>
      </c>
    </row>
    <row r="10091" spans="1:12" x14ac:dyDescent="0.25">
      <c r="A10091" s="103">
        <v>2010</v>
      </c>
      <c r="B10091" s="104" t="s">
        <v>335</v>
      </c>
      <c r="C10091" s="105" t="s">
        <v>336</v>
      </c>
      <c r="D10091" s="105" t="s">
        <v>337</v>
      </c>
      <c r="E10091" s="87" t="e">
        <f t="shared" si="416"/>
        <v>#N/A</v>
      </c>
      <c r="F10091" s="69" t="e">
        <f t="shared" si="416"/>
        <v>#N/A</v>
      </c>
      <c r="G10091" s="69" t="e">
        <f t="shared" si="416"/>
        <v>#N/A</v>
      </c>
      <c r="H10091" s="69" t="e">
        <f t="shared" si="416"/>
        <v>#N/A</v>
      </c>
      <c r="I10091" s="69" t="e">
        <f t="shared" si="416"/>
        <v>#N/A</v>
      </c>
      <c r="J10091" s="70" t="e">
        <f t="shared" si="416"/>
        <v>#N/A</v>
      </c>
      <c r="K10091" s="118">
        <f>VLOOKUP(B10091,WB.GDP.2010,'WB (WDI)'!$BA$2,FALSE)</f>
        <v>17288.404349343255</v>
      </c>
      <c r="L10091" s="112">
        <f>VLOOKUP($B10091,WB.UNEMP.2010,'WB (WDI)'!$BA$2,FALSE)</f>
        <v>6.1100001335143999</v>
      </c>
    </row>
    <row r="10092" spans="1:12" x14ac:dyDescent="0.25">
      <c r="A10092" s="103">
        <v>2010</v>
      </c>
      <c r="B10092" s="104" t="s">
        <v>338</v>
      </c>
      <c r="C10092" s="105" t="s">
        <v>339</v>
      </c>
      <c r="D10092" s="105" t="s">
        <v>337</v>
      </c>
      <c r="E10092" s="87">
        <f t="shared" si="416"/>
        <v>7.6778275488143581</v>
      </c>
      <c r="F10092" s="69">
        <f t="shared" si="416"/>
        <v>7.188923876171943</v>
      </c>
      <c r="G10092" s="69">
        <f t="shared" si="416"/>
        <v>5.4490092649142712</v>
      </c>
      <c r="H10092" s="69">
        <f t="shared" si="416"/>
        <v>9.5103411252806893</v>
      </c>
      <c r="I10092" s="69">
        <f t="shared" si="416"/>
        <v>8.3677669831674777</v>
      </c>
      <c r="J10092" s="70">
        <f t="shared" si="416"/>
        <v>7.873096494537406</v>
      </c>
      <c r="K10092" s="118">
        <f>VLOOKUP(B10092,WB.GDP.2010,'WB (WDI)'!$BA$2,FALSE)</f>
        <v>17496.358437297593</v>
      </c>
      <c r="L10092" s="112">
        <f>VLOOKUP($B10092,WB.UNEMP.2010,'WB (WDI)'!$BA$2,FALSE)</f>
        <v>10.2799997329712</v>
      </c>
    </row>
    <row r="10093" spans="1:12" x14ac:dyDescent="0.25">
      <c r="A10093" s="103">
        <v>2010</v>
      </c>
      <c r="B10093" s="104" t="s">
        <v>340</v>
      </c>
      <c r="C10093" s="105" t="s">
        <v>341</v>
      </c>
      <c r="D10093" s="105" t="s">
        <v>337</v>
      </c>
      <c r="E10093" s="87">
        <f t="shared" si="416"/>
        <v>7.6423527756676917</v>
      </c>
      <c r="F10093" s="69">
        <f t="shared" si="416"/>
        <v>6.5299998318539867</v>
      </c>
      <c r="G10093" s="69">
        <f t="shared" si="416"/>
        <v>6.350995162788573</v>
      </c>
      <c r="H10093" s="69">
        <f t="shared" si="416"/>
        <v>9.4494022398803867</v>
      </c>
      <c r="I10093" s="69">
        <f t="shared" si="416"/>
        <v>8.0569016050483953</v>
      </c>
      <c r="J10093" s="70">
        <f t="shared" si="416"/>
        <v>7.8244650387671184</v>
      </c>
      <c r="K10093" s="118">
        <f>VLOOKUP(B10093,WB.GDP.2010,'WB (WDI)'!$BA$2,FALSE)</f>
        <v>33590.055470111824</v>
      </c>
      <c r="L10093" s="112">
        <f>VLOOKUP($B10093,WB.UNEMP.2010,'WB (WDI)'!$BA$2,FALSE)</f>
        <v>7.2800002098083496</v>
      </c>
    </row>
    <row r="10094" spans="1:12" x14ac:dyDescent="0.25">
      <c r="A10094" s="103">
        <v>2010</v>
      </c>
      <c r="B10094" s="104" t="s">
        <v>342</v>
      </c>
      <c r="C10094" s="105" t="s">
        <v>343</v>
      </c>
      <c r="D10094" s="105" t="s">
        <v>337</v>
      </c>
      <c r="E10094" s="87">
        <f t="shared" ref="E10094:J10103" si="417">IF(ISNUMBER(VLOOKUP($B10094,EFW.2010,3,FALSE))=TRUE,VLOOKUP($B10094,EFW.2010,E$2,FALSE),NA())</f>
        <v>7.595940904421421</v>
      </c>
      <c r="F10094" s="69">
        <f t="shared" si="417"/>
        <v>5.8014228233281973</v>
      </c>
      <c r="G10094" s="69">
        <f t="shared" si="417"/>
        <v>6.406402337790416</v>
      </c>
      <c r="H10094" s="69">
        <f t="shared" si="417"/>
        <v>9.5959191812088829</v>
      </c>
      <c r="I10094" s="69">
        <f t="shared" si="417"/>
        <v>8.1882445284626186</v>
      </c>
      <c r="J10094" s="70">
        <f t="shared" si="417"/>
        <v>7.9877156513169902</v>
      </c>
      <c r="K10094" s="118">
        <f>VLOOKUP(B10094,WB.GDP.2010,'WB (WDI)'!$BA$2,FALSE)</f>
        <v>24505.631193101013</v>
      </c>
      <c r="L10094" s="112">
        <f>VLOOKUP($B10094,WB.UNEMP.2010,'WB (WDI)'!$BA$2,FALSE)</f>
        <v>11.170000076293899</v>
      </c>
    </row>
    <row r="10095" spans="1:12" x14ac:dyDescent="0.25">
      <c r="A10095" s="103">
        <v>2010</v>
      </c>
      <c r="B10095" s="104" t="s">
        <v>344</v>
      </c>
      <c r="C10095" s="105" t="s">
        <v>345</v>
      </c>
      <c r="D10095" s="105" t="s">
        <v>337</v>
      </c>
      <c r="E10095" s="87">
        <f t="shared" si="417"/>
        <v>7.1680546483595737</v>
      </c>
      <c r="F10095" s="69">
        <f t="shared" si="417"/>
        <v>5.3626548416248596</v>
      </c>
      <c r="G10095" s="69">
        <f t="shared" si="417"/>
        <v>6.3928118850844173</v>
      </c>
      <c r="H10095" s="69">
        <f t="shared" si="417"/>
        <v>9.3910900385300469</v>
      </c>
      <c r="I10095" s="69">
        <f t="shared" si="417"/>
        <v>7.335123336222499</v>
      </c>
      <c r="J10095" s="70">
        <f t="shared" si="417"/>
        <v>7.3585931403360414</v>
      </c>
      <c r="K10095" s="118">
        <f>VLOOKUP(B10095,WB.GDP.2010,'WB (WDI)'!$BA$2,FALSE)</f>
        <v>24072.755296317318</v>
      </c>
      <c r="L10095" s="112">
        <f>VLOOKUP($B10095,WB.UNEMP.2010,'WB (WDI)'!$BA$2,FALSE)</f>
        <v>9.6400003433227504</v>
      </c>
    </row>
    <row r="10096" spans="1:12" x14ac:dyDescent="0.25">
      <c r="A10096" s="103">
        <v>2010</v>
      </c>
      <c r="B10096" s="104" t="s">
        <v>346</v>
      </c>
      <c r="C10096" s="105" t="s">
        <v>347</v>
      </c>
      <c r="D10096" s="105" t="s">
        <v>337</v>
      </c>
      <c r="E10096" s="87">
        <f t="shared" si="417"/>
        <v>6.7095274272682532</v>
      </c>
      <c r="F10096" s="69">
        <f t="shared" si="417"/>
        <v>7.1585096832121788</v>
      </c>
      <c r="G10096" s="69">
        <f t="shared" si="417"/>
        <v>5.4595476769857436</v>
      </c>
      <c r="H10096" s="69">
        <f t="shared" si="417"/>
        <v>7.3835354220518523</v>
      </c>
      <c r="I10096" s="69">
        <f t="shared" si="417"/>
        <v>6.5315521941118062</v>
      </c>
      <c r="J10096" s="70">
        <f t="shared" si="417"/>
        <v>7.0144921599796843</v>
      </c>
      <c r="K10096" s="118">
        <f>VLOOKUP(B10096,WB.GDP.2010,'WB (WDI)'!$BA$2,FALSE)</f>
        <v>8550.1706390470044</v>
      </c>
      <c r="L10096" s="112">
        <f>VLOOKUP($B10096,WB.UNEMP.2010,'WB (WDI)'!$BA$2,FALSE)</f>
        <v>7.4499998092651403</v>
      </c>
    </row>
    <row r="10097" spans="1:12" x14ac:dyDescent="0.25">
      <c r="A10097" s="103">
        <v>2010</v>
      </c>
      <c r="B10097" s="104" t="s">
        <v>348</v>
      </c>
      <c r="C10097" s="105" t="s">
        <v>349</v>
      </c>
      <c r="D10097" s="105" t="s">
        <v>337</v>
      </c>
      <c r="E10097" s="87">
        <f t="shared" si="417"/>
        <v>7.4858383952218093</v>
      </c>
      <c r="F10097" s="69">
        <f t="shared" si="417"/>
        <v>6.7203169755412899</v>
      </c>
      <c r="G10097" s="69">
        <f t="shared" si="417"/>
        <v>5.8395208175485456</v>
      </c>
      <c r="H10097" s="69">
        <f t="shared" si="417"/>
        <v>9.1011422515934548</v>
      </c>
      <c r="I10097" s="69">
        <f t="shared" si="417"/>
        <v>8.3603819462636668</v>
      </c>
      <c r="J10097" s="70">
        <f t="shared" si="417"/>
        <v>7.4078299851620892</v>
      </c>
      <c r="K10097" s="118">
        <f>VLOOKUP(B10097,WB.GDP.2010,'WB (WDI)'!$BA$2,FALSE)</f>
        <v>20367.960445661709</v>
      </c>
      <c r="L10097" s="112">
        <f>VLOOKUP($B10097,WB.UNEMP.2010,'WB (WDI)'!$BA$2,FALSE)</f>
        <v>6.96000003814697</v>
      </c>
    </row>
    <row r="10098" spans="1:12" x14ac:dyDescent="0.25">
      <c r="A10098" s="103">
        <v>2010</v>
      </c>
      <c r="B10098" s="104" t="s">
        <v>350</v>
      </c>
      <c r="C10098" s="105" t="s">
        <v>351</v>
      </c>
      <c r="D10098" s="105" t="s">
        <v>337</v>
      </c>
      <c r="E10098" s="87">
        <f t="shared" si="417"/>
        <v>6.4761682881117748</v>
      </c>
      <c r="F10098" s="69">
        <f t="shared" si="417"/>
        <v>6.4052653867145226</v>
      </c>
      <c r="G10098" s="69">
        <f t="shared" si="417"/>
        <v>5.2090194287971903</v>
      </c>
      <c r="H10098" s="69">
        <f t="shared" si="417"/>
        <v>8.4665391754443799</v>
      </c>
      <c r="I10098" s="69">
        <f t="shared" si="417"/>
        <v>5.8984287608227177</v>
      </c>
      <c r="J10098" s="70">
        <f t="shared" si="417"/>
        <v>6.4015886887800688</v>
      </c>
      <c r="K10098" s="118">
        <f>VLOOKUP(B10098,WB.GDP.2010,'WB (WDI)'!$BA$2,FALSE)</f>
        <v>24034.727710549101</v>
      </c>
      <c r="L10098" s="112">
        <f>VLOOKUP($B10098,WB.UNEMP.2010,'WB (WDI)'!$BA$2,FALSE)</f>
        <v>7.3699998855590803</v>
      </c>
    </row>
    <row r="10099" spans="1:12" x14ac:dyDescent="0.25">
      <c r="A10099" s="103">
        <v>2010</v>
      </c>
      <c r="B10099" s="104" t="s">
        <v>352</v>
      </c>
      <c r="C10099" s="105" t="s">
        <v>353</v>
      </c>
      <c r="D10099" s="105" t="s">
        <v>337</v>
      </c>
      <c r="E10099" s="87">
        <f t="shared" si="417"/>
        <v>7.693837459185076</v>
      </c>
      <c r="F10099" s="69">
        <f t="shared" si="417"/>
        <v>6.7290972860574261</v>
      </c>
      <c r="G10099" s="69">
        <f t="shared" si="417"/>
        <v>6.252378664625768</v>
      </c>
      <c r="H10099" s="69">
        <f t="shared" si="417"/>
        <v>9.8104756899436811</v>
      </c>
      <c r="I10099" s="69">
        <f t="shared" si="417"/>
        <v>8.0290713104727693</v>
      </c>
      <c r="J10099" s="70">
        <f t="shared" si="417"/>
        <v>7.6481643448257302</v>
      </c>
      <c r="K10099" s="118">
        <f>VLOOKUP(B10099,WB.GDP.2010,'WB (WDI)'!$BA$2,FALSE)</f>
        <v>25498.770964235962</v>
      </c>
      <c r="L10099" s="112">
        <f>VLOOKUP($B10099,WB.UNEMP.2010,'WB (WDI)'!$BA$2,FALSE)</f>
        <v>14.3800001144409</v>
      </c>
    </row>
    <row r="10100" spans="1:12" x14ac:dyDescent="0.25">
      <c r="A10100" s="103">
        <v>2010</v>
      </c>
      <c r="B10100" s="104" t="s">
        <v>354</v>
      </c>
      <c r="C10100" s="105" t="s">
        <v>355</v>
      </c>
      <c r="D10100" s="105" t="s">
        <v>337</v>
      </c>
      <c r="E10100" s="87">
        <f t="shared" si="417"/>
        <v>5.9003127074074895</v>
      </c>
      <c r="F10100" s="69">
        <f t="shared" si="417"/>
        <v>6.7872150134485283</v>
      </c>
      <c r="G10100" s="69">
        <f t="shared" si="417"/>
        <v>4.7726116590238759</v>
      </c>
      <c r="H10100" s="69">
        <f t="shared" si="417"/>
        <v>5.5978619014093347</v>
      </c>
      <c r="I10100" s="69">
        <f t="shared" si="417"/>
        <v>6.2023068184344341</v>
      </c>
      <c r="J10100" s="70">
        <f t="shared" si="417"/>
        <v>6.1415681447212771</v>
      </c>
      <c r="K10100" s="118">
        <f>VLOOKUP(B10100,WB.GDP.2010,'WB (WDI)'!$BA$2,FALSE)</f>
        <v>11778.3136960259</v>
      </c>
      <c r="L10100" s="112">
        <f>VLOOKUP($B10100,WB.UNEMP.2010,'WB (WDI)'!$BA$2,FALSE)</f>
        <v>8.1000003814697301</v>
      </c>
    </row>
    <row r="10101" spans="1:12" x14ac:dyDescent="0.25">
      <c r="A10101" s="103">
        <v>2010</v>
      </c>
      <c r="B10101" s="104" t="s">
        <v>356</v>
      </c>
      <c r="C10101" s="105" t="s">
        <v>357</v>
      </c>
      <c r="D10101" s="105" t="s">
        <v>337</v>
      </c>
      <c r="E10101" s="87" t="e">
        <f t="shared" si="417"/>
        <v>#N/A</v>
      </c>
      <c r="F10101" s="69" t="e">
        <f t="shared" si="417"/>
        <v>#N/A</v>
      </c>
      <c r="G10101" s="69" t="e">
        <f t="shared" si="417"/>
        <v>#N/A</v>
      </c>
      <c r="H10101" s="69" t="e">
        <f t="shared" si="417"/>
        <v>#N/A</v>
      </c>
      <c r="I10101" s="69" t="e">
        <f t="shared" si="417"/>
        <v>#N/A</v>
      </c>
      <c r="J10101" s="70" t="e">
        <f t="shared" si="417"/>
        <v>#N/A</v>
      </c>
      <c r="K10101" s="118" t="e">
        <f>VLOOKUP(B10101,WB.GDP.2010,'WB (WDI)'!$BA$2,FALSE)</f>
        <v>#N/A</v>
      </c>
      <c r="L10101" s="112" t="e">
        <f>VLOOKUP($B10101,WB.UNEMP.2010,'WB (WDI)'!$BA$2,FALSE)</f>
        <v>#N/A</v>
      </c>
    </row>
    <row r="10102" spans="1:12" x14ac:dyDescent="0.25">
      <c r="A10102" s="103">
        <v>2010</v>
      </c>
      <c r="B10102" s="104" t="s">
        <v>358</v>
      </c>
      <c r="C10102" s="105" t="s">
        <v>359</v>
      </c>
      <c r="D10102" s="105" t="s">
        <v>337</v>
      </c>
      <c r="E10102" s="87">
        <f t="shared" si="417"/>
        <v>7.9292220317146613</v>
      </c>
      <c r="F10102" s="69">
        <f t="shared" si="417"/>
        <v>4.5583641633752965</v>
      </c>
      <c r="G10102" s="69">
        <f t="shared" si="417"/>
        <v>8.3269094233175363</v>
      </c>
      <c r="H10102" s="69">
        <f t="shared" si="417"/>
        <v>9.5959491334992144</v>
      </c>
      <c r="I10102" s="69">
        <f t="shared" si="417"/>
        <v>8.6485781063531899</v>
      </c>
      <c r="J10102" s="70">
        <f t="shared" si="417"/>
        <v>8.5163093320280741</v>
      </c>
      <c r="K10102" s="118">
        <f>VLOOKUP(B10102,WB.GDP.2010,'WB (WDI)'!$BA$2,FALSE)</f>
        <v>50987.709479612815</v>
      </c>
      <c r="L10102" s="112">
        <f>VLOOKUP($B10102,WB.UNEMP.2010,'WB (WDI)'!$BA$2,FALSE)</f>
        <v>7.75</v>
      </c>
    </row>
    <row r="10103" spans="1:12" x14ac:dyDescent="0.25">
      <c r="A10103" s="103">
        <v>2010</v>
      </c>
      <c r="B10103" s="104" t="s">
        <v>360</v>
      </c>
      <c r="C10103" s="105" t="s">
        <v>361</v>
      </c>
      <c r="D10103" s="105" t="s">
        <v>337</v>
      </c>
      <c r="E10103" s="87">
        <f t="shared" si="417"/>
        <v>8.0183677255974768</v>
      </c>
      <c r="F10103" s="69">
        <f t="shared" si="417"/>
        <v>6.6493329438372255</v>
      </c>
      <c r="G10103" s="69">
        <f t="shared" si="417"/>
        <v>7.2080086344053447</v>
      </c>
      <c r="H10103" s="69">
        <f t="shared" si="417"/>
        <v>9.4339002603544841</v>
      </c>
      <c r="I10103" s="69">
        <f t="shared" si="417"/>
        <v>8.6547212147226684</v>
      </c>
      <c r="J10103" s="70">
        <f t="shared" si="417"/>
        <v>8.1458755746676648</v>
      </c>
      <c r="K10103" s="118">
        <f>VLOOKUP(B10103,WB.GDP.2010,'WB (WDI)'!$BA$2,FALSE)</f>
        <v>26208.92314614213</v>
      </c>
      <c r="L10103" s="112">
        <f>VLOOKUP($B10103,WB.UNEMP.2010,'WB (WDI)'!$BA$2,FALSE)</f>
        <v>16.709999084472699</v>
      </c>
    </row>
    <row r="10104" spans="1:12" x14ac:dyDescent="0.25">
      <c r="A10104" s="103">
        <v>2010</v>
      </c>
      <c r="B10104" s="104" t="s">
        <v>362</v>
      </c>
      <c r="C10104" s="105" t="s">
        <v>363</v>
      </c>
      <c r="D10104" s="105" t="s">
        <v>337</v>
      </c>
      <c r="E10104" s="87" t="e">
        <f t="shared" ref="E10104:J10113" si="418">IF(ISNUMBER(VLOOKUP($B10104,EFW.2010,3,FALSE))=TRUE,VLOOKUP($B10104,EFW.2010,E$2,FALSE),NA())</f>
        <v>#N/A</v>
      </c>
      <c r="F10104" s="69" t="e">
        <f t="shared" si="418"/>
        <v>#N/A</v>
      </c>
      <c r="G10104" s="69" t="e">
        <f t="shared" si="418"/>
        <v>#N/A</v>
      </c>
      <c r="H10104" s="69" t="e">
        <f t="shared" si="418"/>
        <v>#N/A</v>
      </c>
      <c r="I10104" s="69" t="e">
        <f t="shared" si="418"/>
        <v>#N/A</v>
      </c>
      <c r="J10104" s="70" t="e">
        <f t="shared" si="418"/>
        <v>#N/A</v>
      </c>
      <c r="K10104" s="118" t="e">
        <f>VLOOKUP(B10104,WB.GDP.2010,'WB (WDI)'!$BA$2,FALSE)</f>
        <v>#N/A</v>
      </c>
      <c r="L10104" s="112" t="e">
        <f>VLOOKUP($B10104,WB.UNEMP.2010,'WB (WDI)'!$BA$2,FALSE)</f>
        <v>#N/A</v>
      </c>
    </row>
    <row r="10105" spans="1:12" x14ac:dyDescent="0.25">
      <c r="A10105" s="103">
        <v>2010</v>
      </c>
      <c r="B10105" s="104" t="s">
        <v>364</v>
      </c>
      <c r="C10105" s="105" t="s">
        <v>365</v>
      </c>
      <c r="D10105" s="105" t="s">
        <v>337</v>
      </c>
      <c r="E10105" s="87">
        <f t="shared" si="418"/>
        <v>7.9191720137389741</v>
      </c>
      <c r="F10105" s="69">
        <f t="shared" si="418"/>
        <v>5.3179444425286846</v>
      </c>
      <c r="G10105" s="69">
        <f t="shared" si="418"/>
        <v>8.3221491557511911</v>
      </c>
      <c r="H10105" s="69">
        <f t="shared" si="418"/>
        <v>9.6171239739293579</v>
      </c>
      <c r="I10105" s="69">
        <f t="shared" si="418"/>
        <v>8.3921650655624163</v>
      </c>
      <c r="J10105" s="70">
        <f t="shared" si="418"/>
        <v>7.9464774309232178</v>
      </c>
      <c r="K10105" s="118">
        <f>VLOOKUP(B10105,WB.GDP.2010,'WB (WDI)'!$BA$2,FALSE)</f>
        <v>45911.710455525565</v>
      </c>
      <c r="L10105" s="112">
        <f>VLOOKUP($B10105,WB.UNEMP.2010,'WB (WDI)'!$BA$2,FALSE)</f>
        <v>8.3900003433227504</v>
      </c>
    </row>
    <row r="10106" spans="1:12" x14ac:dyDescent="0.25">
      <c r="A10106" s="103">
        <v>2010</v>
      </c>
      <c r="B10106" s="104" t="s">
        <v>366</v>
      </c>
      <c r="C10106" s="105" t="s">
        <v>367</v>
      </c>
      <c r="D10106" s="105" t="s">
        <v>337</v>
      </c>
      <c r="E10106" s="87" t="e">
        <f t="shared" si="418"/>
        <v>#N/A</v>
      </c>
      <c r="F10106" s="69" t="e">
        <f t="shared" si="418"/>
        <v>#N/A</v>
      </c>
      <c r="G10106" s="69" t="e">
        <f t="shared" si="418"/>
        <v>#N/A</v>
      </c>
      <c r="H10106" s="69" t="e">
        <f t="shared" si="418"/>
        <v>#N/A</v>
      </c>
      <c r="I10106" s="69" t="e">
        <f t="shared" si="418"/>
        <v>#N/A</v>
      </c>
      <c r="J10106" s="70" t="e">
        <f t="shared" si="418"/>
        <v>#N/A</v>
      </c>
      <c r="K10106" s="118" t="e">
        <f>VLOOKUP(B10106,WB.GDP.2010,'WB (WDI)'!$BA$2,FALSE)</f>
        <v>#N/A</v>
      </c>
      <c r="L10106" s="112" t="e">
        <f>VLOOKUP($B10106,WB.UNEMP.2010,'WB (WDI)'!$BA$2,FALSE)</f>
        <v>#N/A</v>
      </c>
    </row>
    <row r="10107" spans="1:12" x14ac:dyDescent="0.25">
      <c r="A10107" s="103">
        <v>2010</v>
      </c>
      <c r="B10107" s="104" t="s">
        <v>368</v>
      </c>
      <c r="C10107" s="105" t="s">
        <v>369</v>
      </c>
      <c r="D10107" s="105" t="s">
        <v>337</v>
      </c>
      <c r="E10107" s="87">
        <f t="shared" si="418"/>
        <v>6.4960277892422251</v>
      </c>
      <c r="F10107" s="69">
        <f t="shared" si="418"/>
        <v>5.3953342987235686</v>
      </c>
      <c r="G10107" s="69">
        <f t="shared" si="418"/>
        <v>7.9481017308940469</v>
      </c>
      <c r="H10107" s="69">
        <f t="shared" si="418"/>
        <v>5.9248884108773687</v>
      </c>
      <c r="I10107" s="69">
        <f t="shared" si="418"/>
        <v>6.288010021002667</v>
      </c>
      <c r="J10107" s="70">
        <f t="shared" si="418"/>
        <v>6.9238044847134761</v>
      </c>
      <c r="K10107" s="118">
        <f>VLOOKUP(B10107,WB.GDP.2010,'WB (WDI)'!$BA$2,FALSE)</f>
        <v>46588.773875686165</v>
      </c>
      <c r="L10107" s="112">
        <f>VLOOKUP($B10107,WB.UNEMP.2010,'WB (WDI)'!$BA$2,FALSE)</f>
        <v>7.5599999427795401</v>
      </c>
    </row>
    <row r="10108" spans="1:12" x14ac:dyDescent="0.25">
      <c r="A10108" s="103">
        <v>2010</v>
      </c>
      <c r="B10108" s="104" t="s">
        <v>370</v>
      </c>
      <c r="C10108" s="105" t="s">
        <v>371</v>
      </c>
      <c r="D10108" s="105" t="s">
        <v>337</v>
      </c>
      <c r="E10108" s="87">
        <f t="shared" si="418"/>
        <v>7.894164262824809</v>
      </c>
      <c r="F10108" s="69">
        <f t="shared" si="418"/>
        <v>5.9345941583356474</v>
      </c>
      <c r="G10108" s="69">
        <f t="shared" si="418"/>
        <v>7.6925419877954155</v>
      </c>
      <c r="H10108" s="69">
        <f t="shared" si="418"/>
        <v>9.4813461912542945</v>
      </c>
      <c r="I10108" s="69">
        <f t="shared" si="418"/>
        <v>8.9399473741015392</v>
      </c>
      <c r="J10108" s="70">
        <f t="shared" si="418"/>
        <v>7.4223916026371484</v>
      </c>
      <c r="K10108" s="118">
        <f>VLOOKUP(B10108,WB.GDP.2010,'WB (WDI)'!$BA$2,FALSE)</f>
        <v>52989.232700558554</v>
      </c>
      <c r="L10108" s="112">
        <f>VLOOKUP($B10108,WB.UNEMP.2010,'WB (WDI)'!$BA$2,FALSE)</f>
        <v>14.5299997329712</v>
      </c>
    </row>
    <row r="10109" spans="1:12" x14ac:dyDescent="0.25">
      <c r="A10109" s="103">
        <v>2010</v>
      </c>
      <c r="B10109" s="104" t="s">
        <v>372</v>
      </c>
      <c r="C10109" s="105" t="s">
        <v>373</v>
      </c>
      <c r="D10109" s="105" t="s">
        <v>337</v>
      </c>
      <c r="E10109" s="87" t="e">
        <f t="shared" si="418"/>
        <v>#N/A</v>
      </c>
      <c r="F10109" s="69" t="e">
        <f t="shared" si="418"/>
        <v>#N/A</v>
      </c>
      <c r="G10109" s="69" t="e">
        <f t="shared" si="418"/>
        <v>#N/A</v>
      </c>
      <c r="H10109" s="69" t="e">
        <f t="shared" si="418"/>
        <v>#N/A</v>
      </c>
      <c r="I10109" s="69" t="e">
        <f t="shared" si="418"/>
        <v>#N/A</v>
      </c>
      <c r="J10109" s="70" t="e">
        <f t="shared" si="418"/>
        <v>#N/A</v>
      </c>
      <c r="K10109" s="118" t="e">
        <f>VLOOKUP(B10109,WB.GDP.2010,'WB (WDI)'!$BA$2,FALSE)</f>
        <v>#N/A</v>
      </c>
      <c r="L10109" s="112" t="e">
        <f>VLOOKUP($B10109,WB.UNEMP.2010,'WB (WDI)'!$BA$2,FALSE)</f>
        <v>#N/A</v>
      </c>
    </row>
    <row r="10110" spans="1:12" x14ac:dyDescent="0.25">
      <c r="A10110" s="103">
        <v>2010</v>
      </c>
      <c r="B10110" s="104" t="s">
        <v>374</v>
      </c>
      <c r="C10110" s="105" t="s">
        <v>375</v>
      </c>
      <c r="D10110" s="105" t="s">
        <v>337</v>
      </c>
      <c r="E10110" s="87" t="e">
        <f t="shared" si="418"/>
        <v>#N/A</v>
      </c>
      <c r="F10110" s="69" t="e">
        <f t="shared" si="418"/>
        <v>#N/A</v>
      </c>
      <c r="G10110" s="69" t="e">
        <f t="shared" si="418"/>
        <v>#N/A</v>
      </c>
      <c r="H10110" s="69" t="e">
        <f t="shared" si="418"/>
        <v>#N/A</v>
      </c>
      <c r="I10110" s="69" t="e">
        <f t="shared" si="418"/>
        <v>#N/A</v>
      </c>
      <c r="J10110" s="70" t="e">
        <f t="shared" si="418"/>
        <v>#N/A</v>
      </c>
      <c r="K10110" s="118" t="e">
        <f>VLOOKUP(B10110,WB.GDP.2010,'WB (WDI)'!$BA$2,FALSE)</f>
        <v>#N/A</v>
      </c>
      <c r="L10110" s="112" t="e">
        <f>VLOOKUP($B10110,WB.UNEMP.2010,'WB (WDI)'!$BA$2,FALSE)</f>
        <v>#N/A</v>
      </c>
    </row>
    <row r="10111" spans="1:12" x14ac:dyDescent="0.25">
      <c r="A10111" s="103">
        <v>2010</v>
      </c>
      <c r="B10111" s="104" t="s">
        <v>376</v>
      </c>
      <c r="C10111" s="105" t="s">
        <v>377</v>
      </c>
      <c r="D10111" s="105" t="s">
        <v>337</v>
      </c>
      <c r="E10111" s="87">
        <f t="shared" si="418"/>
        <v>7.7361823761538115</v>
      </c>
      <c r="F10111" s="69">
        <f t="shared" si="418"/>
        <v>7.0347337900920248</v>
      </c>
      <c r="G10111" s="69">
        <f t="shared" si="418"/>
        <v>6.7000233381120546</v>
      </c>
      <c r="H10111" s="69">
        <f t="shared" si="418"/>
        <v>8.9325396944928421</v>
      </c>
      <c r="I10111" s="69">
        <f t="shared" si="418"/>
        <v>8.4014245413154391</v>
      </c>
      <c r="J10111" s="70">
        <f t="shared" si="418"/>
        <v>7.6121905167567014</v>
      </c>
      <c r="K10111" s="118">
        <f>VLOOKUP(B10111,WB.GDP.2010,'WB (WDI)'!$BA$2,FALSE)</f>
        <v>21091.021814202439</v>
      </c>
      <c r="L10111" s="112">
        <f>VLOOKUP($B10111,WB.UNEMP.2010,'WB (WDI)'!$BA$2,FALSE)</f>
        <v>19.4799995422363</v>
      </c>
    </row>
    <row r="10112" spans="1:12" x14ac:dyDescent="0.25">
      <c r="A10112" s="103">
        <v>2010</v>
      </c>
      <c r="B10112" s="104" t="s">
        <v>378</v>
      </c>
      <c r="C10112" s="105" t="s">
        <v>379</v>
      </c>
      <c r="D10112" s="105" t="s">
        <v>337</v>
      </c>
      <c r="E10112" s="87">
        <f t="shared" si="418"/>
        <v>7.575330512261635</v>
      </c>
      <c r="F10112" s="69">
        <f t="shared" si="418"/>
        <v>6.6320040116650265</v>
      </c>
      <c r="G10112" s="69">
        <f t="shared" si="418"/>
        <v>6.7659849131835257</v>
      </c>
      <c r="H10112" s="69">
        <f t="shared" si="418"/>
        <v>9.3653053041453003</v>
      </c>
      <c r="I10112" s="69">
        <f t="shared" si="418"/>
        <v>7.8957643089713203</v>
      </c>
      <c r="J10112" s="70">
        <f t="shared" si="418"/>
        <v>7.2175940233430085</v>
      </c>
      <c r="K10112" s="118">
        <f>VLOOKUP(B10112,WB.GDP.2010,'WB (WDI)'!$BA$2,FALSE)</f>
        <v>24019.258265488876</v>
      </c>
      <c r="L10112" s="112">
        <f>VLOOKUP($B10112,WB.UNEMP.2010,'WB (WDI)'!$BA$2,FALSE)</f>
        <v>17.809999465942401</v>
      </c>
    </row>
    <row r="10113" spans="1:12" x14ac:dyDescent="0.25">
      <c r="A10113" s="103">
        <v>2010</v>
      </c>
      <c r="B10113" s="104" t="s">
        <v>380</v>
      </c>
      <c r="C10113" s="105" t="s">
        <v>381</v>
      </c>
      <c r="D10113" s="105" t="s">
        <v>337</v>
      </c>
      <c r="E10113" s="87">
        <f t="shared" si="418"/>
        <v>7.6152327310180823</v>
      </c>
      <c r="F10113" s="69">
        <f t="shared" si="418"/>
        <v>5.4506684912675087</v>
      </c>
      <c r="G10113" s="69">
        <f t="shared" si="418"/>
        <v>8.3544395141523626</v>
      </c>
      <c r="H10113" s="69">
        <f t="shared" si="418"/>
        <v>9.3195003022186871</v>
      </c>
      <c r="I10113" s="69">
        <f t="shared" si="418"/>
        <v>7.569866728360342</v>
      </c>
      <c r="J10113" s="70">
        <f t="shared" si="418"/>
        <v>7.3816886190915083</v>
      </c>
      <c r="K10113" s="118">
        <f>VLOOKUP(B10113,WB.GDP.2010,'WB (WDI)'!$BA$2,FALSE)</f>
        <v>61549.410003533354</v>
      </c>
      <c r="L10113" s="112">
        <f>VLOOKUP($B10113,WB.UNEMP.2010,'WB (WDI)'!$BA$2,FALSE)</f>
        <v>3.5199999809265101</v>
      </c>
    </row>
    <row r="10114" spans="1:12" x14ac:dyDescent="0.25">
      <c r="A10114" s="103">
        <v>2010</v>
      </c>
      <c r="B10114" s="104"/>
      <c r="C10114" s="105" t="s">
        <v>382</v>
      </c>
      <c r="D10114" s="105" t="s">
        <v>337</v>
      </c>
      <c r="E10114" s="87" t="e">
        <f t="shared" ref="E10114:J10123" si="419">IF(ISNUMBER(VLOOKUP($B10114,EFW.2010,3,FALSE))=TRUE,VLOOKUP($B10114,EFW.2010,E$2,FALSE),NA())</f>
        <v>#N/A</v>
      </c>
      <c r="F10114" s="69" t="e">
        <f t="shared" si="419"/>
        <v>#N/A</v>
      </c>
      <c r="G10114" s="69" t="e">
        <f t="shared" si="419"/>
        <v>#N/A</v>
      </c>
      <c r="H10114" s="69" t="e">
        <f t="shared" si="419"/>
        <v>#N/A</v>
      </c>
      <c r="I10114" s="69" t="e">
        <f t="shared" si="419"/>
        <v>#N/A</v>
      </c>
      <c r="J10114" s="70" t="e">
        <f t="shared" si="419"/>
        <v>#N/A</v>
      </c>
      <c r="K10114" s="118" t="e">
        <f>VLOOKUP(B10114,WB.GDP.2010,'WB (WDI)'!$BA$2,FALSE)</f>
        <v>#N/A</v>
      </c>
      <c r="L10114" s="112" t="e">
        <f>VLOOKUP($B10114,WB.UNEMP.2010,'WB (WDI)'!$BA$2,FALSE)</f>
        <v>#N/A</v>
      </c>
    </row>
    <row r="10115" spans="1:12" x14ac:dyDescent="0.25">
      <c r="A10115" s="103">
        <v>2010</v>
      </c>
      <c r="B10115" s="104" t="s">
        <v>383</v>
      </c>
      <c r="C10115" s="105" t="s">
        <v>384</v>
      </c>
      <c r="D10115" s="105" t="s">
        <v>337</v>
      </c>
      <c r="E10115" s="87" t="e">
        <f t="shared" si="419"/>
        <v>#N/A</v>
      </c>
      <c r="F10115" s="69" t="e">
        <f t="shared" si="419"/>
        <v>#N/A</v>
      </c>
      <c r="G10115" s="69" t="e">
        <f t="shared" si="419"/>
        <v>#N/A</v>
      </c>
      <c r="H10115" s="69" t="e">
        <f t="shared" si="419"/>
        <v>#N/A</v>
      </c>
      <c r="I10115" s="69" t="e">
        <f t="shared" si="419"/>
        <v>#N/A</v>
      </c>
      <c r="J10115" s="70" t="e">
        <f t="shared" si="419"/>
        <v>#N/A</v>
      </c>
      <c r="K10115" s="118" t="e">
        <f>VLOOKUP(B10115,WB.GDP.2010,'WB (WDI)'!$BA$2,FALSE)</f>
        <v>#N/A</v>
      </c>
      <c r="L10115" s="112" t="e">
        <f>VLOOKUP($B10115,WB.UNEMP.2010,'WB (WDI)'!$BA$2,FALSE)</f>
        <v>#N/A</v>
      </c>
    </row>
    <row r="10116" spans="1:12" x14ac:dyDescent="0.25">
      <c r="A10116" s="103">
        <v>2010</v>
      </c>
      <c r="B10116" s="104" t="s">
        <v>385</v>
      </c>
      <c r="C10116" s="105" t="s">
        <v>386</v>
      </c>
      <c r="D10116" s="105" t="s">
        <v>337</v>
      </c>
      <c r="E10116" s="87">
        <f t="shared" si="419"/>
        <v>7.8139705582170649</v>
      </c>
      <c r="F10116" s="69">
        <f t="shared" si="419"/>
        <v>4.7793233460719593</v>
      </c>
      <c r="G10116" s="69">
        <f t="shared" si="419"/>
        <v>8.0170662963175197</v>
      </c>
      <c r="H10116" s="69">
        <f t="shared" si="419"/>
        <v>9.6443692253764581</v>
      </c>
      <c r="I10116" s="69">
        <f t="shared" si="419"/>
        <v>8.4190059297025659</v>
      </c>
      <c r="J10116" s="70">
        <f t="shared" si="419"/>
        <v>8.2100879936168258</v>
      </c>
      <c r="K10116" s="118">
        <f>VLOOKUP(B10116,WB.GDP.2010,'WB (WDI)'!$BA$2,FALSE)</f>
        <v>47943.978822071731</v>
      </c>
      <c r="L10116" s="112">
        <f>VLOOKUP($B10116,WB.UNEMP.2010,'WB (WDI)'!$BA$2,FALSE)</f>
        <v>8.6099996566772496</v>
      </c>
    </row>
    <row r="10117" spans="1:12" x14ac:dyDescent="0.25">
      <c r="A10117" s="103">
        <v>2010</v>
      </c>
      <c r="B10117" s="104" t="s">
        <v>387</v>
      </c>
      <c r="C10117" s="105" t="s">
        <v>648</v>
      </c>
      <c r="D10117" s="105" t="s">
        <v>337</v>
      </c>
      <c r="E10117" s="87">
        <f t="shared" si="419"/>
        <v>8.051614637434465</v>
      </c>
      <c r="F10117" s="69">
        <f t="shared" si="419"/>
        <v>6.0809599169699524</v>
      </c>
      <c r="G10117" s="69">
        <f t="shared" si="419"/>
        <v>7.7386134807224485</v>
      </c>
      <c r="H10117" s="69">
        <f t="shared" si="419"/>
        <v>9.5842797006809466</v>
      </c>
      <c r="I10117" s="69">
        <f t="shared" si="419"/>
        <v>8.9494223163002875</v>
      </c>
      <c r="J10117" s="70">
        <f t="shared" si="419"/>
        <v>7.904797772498692</v>
      </c>
      <c r="K10117" s="118">
        <f>VLOOKUP(B10117,WB.GDP.2010,'WB (WDI)'!$BA$2,FALSE)</f>
        <v>42135.716259455767</v>
      </c>
      <c r="L10117" s="112">
        <f>VLOOKUP($B10117,WB.UNEMP.2010,'WB (WDI)'!$BA$2,FALSE)</f>
        <v>7.78999996185303</v>
      </c>
    </row>
    <row r="10118" spans="1:12" x14ac:dyDescent="0.25">
      <c r="A10118" s="103">
        <v>2010</v>
      </c>
      <c r="B10118" s="104" t="s">
        <v>388</v>
      </c>
      <c r="C10118" s="105" t="s">
        <v>389</v>
      </c>
      <c r="D10118" s="105" t="s">
        <v>337</v>
      </c>
      <c r="E10118" s="87">
        <f t="shared" si="419"/>
        <v>7.401872310875258</v>
      </c>
      <c r="F10118" s="69">
        <f t="shared" si="419"/>
        <v>8.0906380270982456</v>
      </c>
      <c r="G10118" s="69">
        <f t="shared" si="419"/>
        <v>5.3196971799863997</v>
      </c>
      <c r="H10118" s="69">
        <f t="shared" si="419"/>
        <v>9.7250224667603593</v>
      </c>
      <c r="I10118" s="69">
        <f t="shared" si="419"/>
        <v>7.059739297982027</v>
      </c>
      <c r="J10118" s="70">
        <f t="shared" si="419"/>
        <v>6.8142645825492565</v>
      </c>
      <c r="K10118" s="118">
        <f>VLOOKUP(B10118,WB.GDP.2010,'WB (WDI)'!$BA$2,FALSE)</f>
        <v>10783.816180315016</v>
      </c>
      <c r="L10118" s="112">
        <f>VLOOKUP($B10118,WB.UNEMP.2010,'WB (WDI)'!$BA$2,FALSE)</f>
        <v>14.0900001525879</v>
      </c>
    </row>
    <row r="10119" spans="1:12" x14ac:dyDescent="0.25">
      <c r="A10119" s="103">
        <v>2010</v>
      </c>
      <c r="B10119" s="104" t="s">
        <v>390</v>
      </c>
      <c r="C10119" s="105" t="s">
        <v>391</v>
      </c>
      <c r="D10119" s="105" t="s">
        <v>337</v>
      </c>
      <c r="E10119" s="87" t="e">
        <f t="shared" si="419"/>
        <v>#N/A</v>
      </c>
      <c r="F10119" s="69" t="e">
        <f t="shared" si="419"/>
        <v>#N/A</v>
      </c>
      <c r="G10119" s="69" t="e">
        <f t="shared" si="419"/>
        <v>#N/A</v>
      </c>
      <c r="H10119" s="69" t="e">
        <f t="shared" si="419"/>
        <v>#N/A</v>
      </c>
      <c r="I10119" s="69" t="e">
        <f t="shared" si="419"/>
        <v>#N/A</v>
      </c>
      <c r="J10119" s="70" t="e">
        <f t="shared" si="419"/>
        <v>#N/A</v>
      </c>
      <c r="K10119" s="118" t="e">
        <f>VLOOKUP(B10119,WB.GDP.2010,'WB (WDI)'!$BA$2,FALSE)</f>
        <v>#N/A</v>
      </c>
      <c r="L10119" s="112" t="e">
        <f>VLOOKUP($B10119,WB.UNEMP.2010,'WB (WDI)'!$BA$2,FALSE)</f>
        <v>#N/A</v>
      </c>
    </row>
    <row r="10120" spans="1:12" x14ac:dyDescent="0.25">
      <c r="A10120" s="103">
        <v>2010</v>
      </c>
      <c r="B10120" s="104" t="s">
        <v>392</v>
      </c>
      <c r="C10120" s="105" t="s">
        <v>393</v>
      </c>
      <c r="D10120" s="105" t="s">
        <v>337</v>
      </c>
      <c r="E10120" s="87">
        <f t="shared" si="419"/>
        <v>6.7394194777273686</v>
      </c>
      <c r="F10120" s="69">
        <f t="shared" si="419"/>
        <v>5.0590846288694422</v>
      </c>
      <c r="G10120" s="69">
        <f t="shared" si="419"/>
        <v>5.3252607967328949</v>
      </c>
      <c r="H10120" s="69">
        <f t="shared" si="419"/>
        <v>8.2654736235167725</v>
      </c>
      <c r="I10120" s="69">
        <f t="shared" si="419"/>
        <v>7.730462437200285</v>
      </c>
      <c r="J10120" s="70">
        <f t="shared" si="419"/>
        <v>7.3168159023174502</v>
      </c>
      <c r="K10120" s="118">
        <f>VLOOKUP(B10120,WB.GDP.2010,'WB (WDI)'!$BA$2,FALSE)</f>
        <v>10973.23938554031</v>
      </c>
      <c r="L10120" s="112">
        <f>VLOOKUP($B10120,WB.UNEMP.2010,'WB (WDI)'!$BA$2,FALSE)</f>
        <v>27.309999465942401</v>
      </c>
    </row>
    <row r="10121" spans="1:12" x14ac:dyDescent="0.25">
      <c r="A10121" s="103">
        <v>2010</v>
      </c>
      <c r="B10121" s="104" t="s">
        <v>394</v>
      </c>
      <c r="C10121" s="105" t="s">
        <v>395</v>
      </c>
      <c r="D10121" s="105" t="s">
        <v>337</v>
      </c>
      <c r="E10121" s="87">
        <f t="shared" si="419"/>
        <v>6.9599513007039651</v>
      </c>
      <c r="F10121" s="69">
        <f t="shared" si="419"/>
        <v>5.4110434551115159</v>
      </c>
      <c r="G10121" s="69">
        <f t="shared" si="419"/>
        <v>5.9269614882891588</v>
      </c>
      <c r="H10121" s="69">
        <f t="shared" si="419"/>
        <v>8.4171527845409013</v>
      </c>
      <c r="I10121" s="69">
        <f t="shared" si="419"/>
        <v>7.843452591866737</v>
      </c>
      <c r="J10121" s="70">
        <f t="shared" si="419"/>
        <v>7.201146183711514</v>
      </c>
      <c r="K10121" s="118">
        <f>VLOOKUP(B10121,WB.GDP.2010,'WB (WDI)'!$BA$2,FALSE)</f>
        <v>24358.100443206244</v>
      </c>
      <c r="L10121" s="112">
        <f>VLOOKUP($B10121,WB.UNEMP.2010,'WB (WDI)'!$BA$2,FALSE)</f>
        <v>11.6199998855591</v>
      </c>
    </row>
    <row r="10122" spans="1:12" x14ac:dyDescent="0.25">
      <c r="A10122" s="103">
        <v>2010</v>
      </c>
      <c r="B10122" s="104" t="s">
        <v>396</v>
      </c>
      <c r="C10122" s="105" t="s">
        <v>397</v>
      </c>
      <c r="D10122" s="105" t="s">
        <v>337</v>
      </c>
      <c r="E10122" s="87" t="e">
        <f t="shared" si="419"/>
        <v>#N/A</v>
      </c>
      <c r="F10122" s="69" t="e">
        <f t="shared" si="419"/>
        <v>#N/A</v>
      </c>
      <c r="G10122" s="69" t="e">
        <f t="shared" si="419"/>
        <v>#N/A</v>
      </c>
      <c r="H10122" s="69" t="e">
        <f t="shared" si="419"/>
        <v>#N/A</v>
      </c>
      <c r="I10122" s="69" t="e">
        <f t="shared" si="419"/>
        <v>#N/A</v>
      </c>
      <c r="J10122" s="70" t="e">
        <f t="shared" si="419"/>
        <v>#N/A</v>
      </c>
      <c r="K10122" s="118" t="e">
        <f>VLOOKUP(B10122,WB.GDP.2010,'WB (WDI)'!$BA$2,FALSE)</f>
        <v>#N/A</v>
      </c>
      <c r="L10122" s="112" t="e">
        <f>VLOOKUP($B10122,WB.UNEMP.2010,'WB (WDI)'!$BA$2,FALSE)</f>
        <v>#N/A</v>
      </c>
    </row>
    <row r="10123" spans="1:12" x14ac:dyDescent="0.25">
      <c r="A10123" s="103">
        <v>2010</v>
      </c>
      <c r="B10123" s="104" t="s">
        <v>398</v>
      </c>
      <c r="C10123" s="105" t="s">
        <v>399</v>
      </c>
      <c r="D10123" s="105" t="s">
        <v>337</v>
      </c>
      <c r="E10123" s="87">
        <f t="shared" si="419"/>
        <v>7.1188133936738494</v>
      </c>
      <c r="F10123" s="69">
        <f t="shared" si="419"/>
        <v>6.3108661092318288</v>
      </c>
      <c r="G10123" s="69">
        <f t="shared" si="419"/>
        <v>5.7802134200933324</v>
      </c>
      <c r="H10123" s="69">
        <f t="shared" si="419"/>
        <v>9.6650369634226685</v>
      </c>
      <c r="I10123" s="69">
        <f t="shared" si="419"/>
        <v>7.9918449338933382</v>
      </c>
      <c r="J10123" s="70">
        <f t="shared" si="419"/>
        <v>5.8461055417280754</v>
      </c>
      <c r="K10123" s="118">
        <f>VLOOKUP(B10123,WB.GDP.2010,'WB (WDI)'!$BA$2,FALSE)</f>
        <v>34134.766048669117</v>
      </c>
      <c r="L10123" s="112">
        <f>VLOOKUP($B10123,WB.UNEMP.2010,'WB (WDI)'!$BA$2,FALSE)</f>
        <v>12.710000038146999</v>
      </c>
    </row>
    <row r="10124" spans="1:12" x14ac:dyDescent="0.25">
      <c r="A10124" s="103">
        <v>2010</v>
      </c>
      <c r="B10124" s="104" t="s">
        <v>400</v>
      </c>
      <c r="C10124" s="105" t="s">
        <v>401</v>
      </c>
      <c r="D10124" s="105" t="s">
        <v>337</v>
      </c>
      <c r="E10124" s="87" t="e">
        <f t="shared" ref="E10124:J10133" si="420">IF(ISNUMBER(VLOOKUP($B10124,EFW.2010,3,FALSE))=TRUE,VLOOKUP($B10124,EFW.2010,E$2,FALSE),NA())</f>
        <v>#N/A</v>
      </c>
      <c r="F10124" s="69" t="e">
        <f t="shared" si="420"/>
        <v>#N/A</v>
      </c>
      <c r="G10124" s="69" t="e">
        <f t="shared" si="420"/>
        <v>#N/A</v>
      </c>
      <c r="H10124" s="69" t="e">
        <f t="shared" si="420"/>
        <v>#N/A</v>
      </c>
      <c r="I10124" s="69" t="e">
        <f t="shared" si="420"/>
        <v>#N/A</v>
      </c>
      <c r="J10124" s="70" t="e">
        <f t="shared" si="420"/>
        <v>#N/A</v>
      </c>
      <c r="K10124" s="118" t="e">
        <f>VLOOKUP(B10124,WB.GDP.2010,'WB (WDI)'!$BA$2,FALSE)</f>
        <v>#N/A</v>
      </c>
      <c r="L10124" s="112" t="e">
        <f>VLOOKUP($B10124,WB.UNEMP.2010,'WB (WDI)'!$BA$2,FALSE)</f>
        <v>#N/A</v>
      </c>
    </row>
    <row r="10125" spans="1:12" x14ac:dyDescent="0.25">
      <c r="A10125" s="103">
        <v>2010</v>
      </c>
      <c r="B10125" s="104" t="s">
        <v>402</v>
      </c>
      <c r="C10125" s="105" t="s">
        <v>403</v>
      </c>
      <c r="D10125" s="105" t="s">
        <v>337</v>
      </c>
      <c r="E10125" s="87">
        <f t="shared" si="420"/>
        <v>7.574180339436495</v>
      </c>
      <c r="F10125" s="69">
        <f t="shared" si="420"/>
        <v>6.1150751265995495</v>
      </c>
      <c r="G10125" s="69">
        <f t="shared" si="420"/>
        <v>6.3889624308674637</v>
      </c>
      <c r="H10125" s="69">
        <f t="shared" si="420"/>
        <v>9.6633436783512128</v>
      </c>
      <c r="I10125" s="69">
        <f t="shared" si="420"/>
        <v>8.2513772419954776</v>
      </c>
      <c r="J10125" s="70">
        <f t="shared" si="420"/>
        <v>7.452143219368768</v>
      </c>
      <c r="K10125" s="118">
        <f>VLOOKUP(B10125,WB.GDP.2010,'WB (WDI)'!$BA$2,FALSE)</f>
        <v>42800.593545901858</v>
      </c>
      <c r="L10125" s="112">
        <f>VLOOKUP($B10125,WB.UNEMP.2010,'WB (WDI)'!$BA$2,FALSE)</f>
        <v>8.3599996566772496</v>
      </c>
    </row>
    <row r="10126" spans="1:12" x14ac:dyDescent="0.25">
      <c r="A10126" s="103">
        <v>2010</v>
      </c>
      <c r="B10126" s="104" t="s">
        <v>404</v>
      </c>
      <c r="C10126" s="105" t="s">
        <v>405</v>
      </c>
      <c r="D10126" s="105" t="s">
        <v>337</v>
      </c>
      <c r="E10126" s="87">
        <f t="shared" si="420"/>
        <v>7.8660654628425277</v>
      </c>
      <c r="F10126" s="69">
        <f t="shared" si="420"/>
        <v>6.8000981727841001</v>
      </c>
      <c r="G10126" s="69">
        <f t="shared" si="420"/>
        <v>6.8460118557423169</v>
      </c>
      <c r="H10126" s="69">
        <f t="shared" si="420"/>
        <v>9.5389179711823626</v>
      </c>
      <c r="I10126" s="69">
        <f t="shared" si="420"/>
        <v>8.5353135122025598</v>
      </c>
      <c r="J10126" s="70">
        <f t="shared" si="420"/>
        <v>7.6099858023013001</v>
      </c>
      <c r="K10126" s="118">
        <f>VLOOKUP(B10126,WB.GDP.2010,'WB (WDI)'!$BA$2,FALSE)</f>
        <v>32882.307132631169</v>
      </c>
      <c r="L10126" s="112">
        <f>VLOOKUP($B10126,WB.UNEMP.2010,'WB (WDI)'!$BA$2,FALSE)</f>
        <v>6.8499999046325701</v>
      </c>
    </row>
    <row r="10127" spans="1:12" x14ac:dyDescent="0.25">
      <c r="A10127" s="103">
        <v>2010</v>
      </c>
      <c r="B10127" s="104" t="s">
        <v>406</v>
      </c>
      <c r="C10127" s="105" t="s">
        <v>407</v>
      </c>
      <c r="D10127" s="105" t="s">
        <v>337</v>
      </c>
      <c r="E10127" s="87">
        <f t="shared" si="420"/>
        <v>7.3353938646307455</v>
      </c>
      <c r="F10127" s="69">
        <f t="shared" si="420"/>
        <v>6.6977574919472609</v>
      </c>
      <c r="G10127" s="69">
        <f t="shared" si="420"/>
        <v>5.966020775280275</v>
      </c>
      <c r="H10127" s="69">
        <f t="shared" si="420"/>
        <v>8.3219613798282541</v>
      </c>
      <c r="I10127" s="69">
        <f t="shared" si="420"/>
        <v>7.8284156707330057</v>
      </c>
      <c r="J10127" s="70">
        <f t="shared" si="420"/>
        <v>7.8628140053649318</v>
      </c>
      <c r="K10127" s="118">
        <f>VLOOKUP(B10127,WB.GDP.2010,'WB (WDI)'!$BA$2,FALSE)</f>
        <v>16817.864001269227</v>
      </c>
      <c r="L10127" s="112">
        <f>VLOOKUP($B10127,WB.UNEMP.2010,'WB (WDI)'!$BA$2,FALSE)</f>
        <v>19.649999618530298</v>
      </c>
    </row>
    <row r="10128" spans="1:12" x14ac:dyDescent="0.25">
      <c r="A10128" s="103">
        <v>2010</v>
      </c>
      <c r="B10128" s="104" t="s">
        <v>408</v>
      </c>
      <c r="C10128" s="105" t="s">
        <v>409</v>
      </c>
      <c r="D10128" s="105" t="s">
        <v>337</v>
      </c>
      <c r="E10128" s="87">
        <f t="shared" si="420"/>
        <v>7.0569975272179715</v>
      </c>
      <c r="F10128" s="69">
        <f t="shared" si="420"/>
        <v>6.8415287603280088</v>
      </c>
      <c r="G10128" s="69">
        <f t="shared" si="420"/>
        <v>4.7148307745832971</v>
      </c>
      <c r="H10128" s="69">
        <f t="shared" si="420"/>
        <v>7.9707616639870693</v>
      </c>
      <c r="I10128" s="69">
        <f t="shared" si="420"/>
        <v>7.4585599118280177</v>
      </c>
      <c r="J10128" s="70">
        <f t="shared" si="420"/>
        <v>8.2993065253634661</v>
      </c>
      <c r="K10128" s="118">
        <f>VLOOKUP(B10128,WB.GDP.2010,'WB (WDI)'!$BA$2,FALSE)</f>
        <v>13455.109418461014</v>
      </c>
      <c r="L10128" s="112">
        <f>VLOOKUP($B10128,WB.UNEMP.2010,'WB (WDI)'!$BA$2,FALSE)</f>
        <v>32.0200004577637</v>
      </c>
    </row>
    <row r="10129" spans="1:12" x14ac:dyDescent="0.25">
      <c r="A10129" s="103">
        <v>2010</v>
      </c>
      <c r="B10129" s="104" t="s">
        <v>410</v>
      </c>
      <c r="C10129" s="105" t="s">
        <v>411</v>
      </c>
      <c r="D10129" s="105" t="s">
        <v>337</v>
      </c>
      <c r="E10129" s="87">
        <f t="shared" si="420"/>
        <v>7.2845921772810129</v>
      </c>
      <c r="F10129" s="69">
        <f t="shared" si="420"/>
        <v>5.1902019990965229</v>
      </c>
      <c r="G10129" s="69">
        <f t="shared" si="420"/>
        <v>6.8930143579739713</v>
      </c>
      <c r="H10129" s="69">
        <f t="shared" si="420"/>
        <v>9.751495635085675</v>
      </c>
      <c r="I10129" s="69">
        <f t="shared" si="420"/>
        <v>8.4102912894559445</v>
      </c>
      <c r="J10129" s="70">
        <f t="shared" si="420"/>
        <v>6.1779576047929483</v>
      </c>
      <c r="K10129" s="118">
        <f>VLOOKUP(B10129,WB.GDP.2010,'WB (WDI)'!$BA$2,FALSE)</f>
        <v>31899.667627155104</v>
      </c>
      <c r="L10129" s="112">
        <f>VLOOKUP($B10129,WB.UNEMP.2010,'WB (WDI)'!$BA$2,FALSE)</f>
        <v>10.7700004577637</v>
      </c>
    </row>
    <row r="10130" spans="1:12" x14ac:dyDescent="0.25">
      <c r="A10130" s="103">
        <v>2010</v>
      </c>
      <c r="B10130" s="104" t="s">
        <v>412</v>
      </c>
      <c r="C10130" s="105" t="s">
        <v>413</v>
      </c>
      <c r="D10130" s="105" t="s">
        <v>337</v>
      </c>
      <c r="E10130" s="87" t="e">
        <f t="shared" si="420"/>
        <v>#N/A</v>
      </c>
      <c r="F10130" s="69" t="e">
        <f t="shared" si="420"/>
        <v>#N/A</v>
      </c>
      <c r="G10130" s="69" t="e">
        <f t="shared" si="420"/>
        <v>#N/A</v>
      </c>
      <c r="H10130" s="69" t="e">
        <f t="shared" si="420"/>
        <v>#N/A</v>
      </c>
      <c r="I10130" s="69" t="e">
        <f t="shared" si="420"/>
        <v>#N/A</v>
      </c>
      <c r="J10130" s="70" t="e">
        <f t="shared" si="420"/>
        <v>#N/A</v>
      </c>
      <c r="K10130" s="118">
        <f>VLOOKUP(B10130,WB.GDP.2010,'WB (WDI)'!$BA$2,FALSE)</f>
        <v>71576.743902442584</v>
      </c>
      <c r="L10130" s="112" t="e">
        <f>VLOOKUP($B10130,WB.UNEMP.2010,'WB (WDI)'!$BA$2,FALSE)</f>
        <v>#N/A</v>
      </c>
    </row>
    <row r="10131" spans="1:12" x14ac:dyDescent="0.25">
      <c r="A10131" s="103">
        <v>2010</v>
      </c>
      <c r="B10131" s="104" t="s">
        <v>414</v>
      </c>
      <c r="C10131" s="105" t="s">
        <v>415</v>
      </c>
      <c r="D10131" s="105" t="s">
        <v>337</v>
      </c>
      <c r="E10131" s="87">
        <f t="shared" si="420"/>
        <v>6.7049488179832633</v>
      </c>
      <c r="F10131" s="69">
        <f t="shared" si="420"/>
        <v>6.5698234283344608</v>
      </c>
      <c r="G10131" s="69">
        <f t="shared" si="420"/>
        <v>5.3545387995180764</v>
      </c>
      <c r="H10131" s="69">
        <f t="shared" si="420"/>
        <v>7.9428097528704109</v>
      </c>
      <c r="I10131" s="69">
        <f t="shared" si="420"/>
        <v>7.1027086072920191</v>
      </c>
      <c r="J10131" s="70">
        <f t="shared" si="420"/>
        <v>6.5548635019013508</v>
      </c>
      <c r="K10131" s="118">
        <f>VLOOKUP(B10131,WB.GDP.2010,'WB (WDI)'!$BA$2,FALSE)</f>
        <v>14557.301069076682</v>
      </c>
      <c r="L10131" s="112">
        <f>VLOOKUP($B10131,WB.UNEMP.2010,'WB (WDI)'!$BA$2,FALSE)</f>
        <v>19.219999313354499</v>
      </c>
    </row>
    <row r="10132" spans="1:12" x14ac:dyDescent="0.25">
      <c r="A10132" s="103">
        <v>2010</v>
      </c>
      <c r="B10132" s="104" t="s">
        <v>416</v>
      </c>
      <c r="C10132" s="105" t="s">
        <v>417</v>
      </c>
      <c r="D10132" s="105" t="s">
        <v>337</v>
      </c>
      <c r="E10132" s="87">
        <f t="shared" si="420"/>
        <v>7.099229891073878</v>
      </c>
      <c r="F10132" s="69">
        <f t="shared" si="420"/>
        <v>5.0230327736076479</v>
      </c>
      <c r="G10132" s="69">
        <f t="shared" si="420"/>
        <v>6.1662924405416017</v>
      </c>
      <c r="H10132" s="69">
        <f t="shared" si="420"/>
        <v>9.5491264961281459</v>
      </c>
      <c r="I10132" s="69">
        <f t="shared" si="420"/>
        <v>7.9458897986683059</v>
      </c>
      <c r="J10132" s="70">
        <f t="shared" si="420"/>
        <v>6.8118079464236878</v>
      </c>
      <c r="K10132" s="118">
        <f>VLOOKUP(B10132,WB.GDP.2010,'WB (WDI)'!$BA$2,FALSE)</f>
        <v>33462.312139317168</v>
      </c>
      <c r="L10132" s="112">
        <f>VLOOKUP($B10132,WB.UNEMP.2010,'WB (WDI)'!$BA$2,FALSE)</f>
        <v>7.2399997711181596</v>
      </c>
    </row>
    <row r="10133" spans="1:12" x14ac:dyDescent="0.25">
      <c r="A10133" s="103">
        <v>2010</v>
      </c>
      <c r="B10133" s="104" t="s">
        <v>418</v>
      </c>
      <c r="C10133" s="105" t="s">
        <v>419</v>
      </c>
      <c r="D10133" s="105" t="s">
        <v>337</v>
      </c>
      <c r="E10133" s="87">
        <f t="shared" si="420"/>
        <v>7.6466092430839598</v>
      </c>
      <c r="F10133" s="69">
        <f t="shared" si="420"/>
        <v>6.3635031018317765</v>
      </c>
      <c r="G10133" s="69">
        <f t="shared" si="420"/>
        <v>6.9223748403461558</v>
      </c>
      <c r="H10133" s="69">
        <f t="shared" si="420"/>
        <v>9.6692391437968865</v>
      </c>
      <c r="I10133" s="69">
        <f t="shared" si="420"/>
        <v>8.1613903678533593</v>
      </c>
      <c r="J10133" s="70">
        <f t="shared" si="420"/>
        <v>7.1165387615916194</v>
      </c>
      <c r="K10133" s="118">
        <f>VLOOKUP(B10133,WB.GDP.2010,'WB (WDI)'!$BA$2,FALSE)</f>
        <v>37438.645774561621</v>
      </c>
      <c r="L10133" s="112">
        <f>VLOOKUP($B10133,WB.UNEMP.2010,'WB (WDI)'!$BA$2,FALSE)</f>
        <v>19.860000610351602</v>
      </c>
    </row>
    <row r="10134" spans="1:12" x14ac:dyDescent="0.25">
      <c r="A10134" s="103">
        <v>2010</v>
      </c>
      <c r="B10134" s="104" t="s">
        <v>420</v>
      </c>
      <c r="C10134" s="105" t="s">
        <v>421</v>
      </c>
      <c r="D10134" s="105" t="s">
        <v>337</v>
      </c>
      <c r="E10134" s="87">
        <f t="shared" ref="E10134:J10143" si="421">IF(ISNUMBER(VLOOKUP($B10134,EFW.2010,3,FALSE))=TRUE,VLOOKUP($B10134,EFW.2010,E$2,FALSE),NA())</f>
        <v>7.7723691529077241</v>
      </c>
      <c r="F10134" s="69">
        <f t="shared" si="421"/>
        <v>5.4406584552502819</v>
      </c>
      <c r="G10134" s="69">
        <f t="shared" si="421"/>
        <v>7.9239224963332306</v>
      </c>
      <c r="H10134" s="69">
        <f t="shared" si="421"/>
        <v>9.6420622325629175</v>
      </c>
      <c r="I10134" s="69">
        <f t="shared" si="421"/>
        <v>8.1910031807113732</v>
      </c>
      <c r="J10134" s="70">
        <f t="shared" si="421"/>
        <v>7.6641993996808155</v>
      </c>
      <c r="K10134" s="118">
        <f>VLOOKUP(B10134,WB.GDP.2010,'WB (WDI)'!$BA$2,FALSE)</f>
        <v>51934.462766424702</v>
      </c>
      <c r="L10134" s="112">
        <f>VLOOKUP($B10134,WB.UNEMP.2010,'WB (WDI)'!$BA$2,FALSE)</f>
        <v>4.8200001716613796</v>
      </c>
    </row>
    <row r="10135" spans="1:12" x14ac:dyDescent="0.25">
      <c r="A10135" s="103">
        <v>2010</v>
      </c>
      <c r="B10135" s="104" t="s">
        <v>422</v>
      </c>
      <c r="C10135" s="105" t="s">
        <v>423</v>
      </c>
      <c r="D10135" s="105" t="s">
        <v>337</v>
      </c>
      <c r="E10135" s="87">
        <f t="shared" si="421"/>
        <v>7.6307371720234816</v>
      </c>
      <c r="F10135" s="69">
        <f t="shared" si="421"/>
        <v>4.8260126889646724</v>
      </c>
      <c r="G10135" s="69">
        <f t="shared" si="421"/>
        <v>6.9428409111585561</v>
      </c>
      <c r="H10135" s="69">
        <f t="shared" si="421"/>
        <v>9.6942639041903629</v>
      </c>
      <c r="I10135" s="69">
        <f t="shared" si="421"/>
        <v>8.4233888217291444</v>
      </c>
      <c r="J10135" s="70">
        <f t="shared" si="421"/>
        <v>8.2671795340746659</v>
      </c>
      <c r="K10135" s="118">
        <f>VLOOKUP(B10135,WB.GDP.2010,'WB (WDI)'!$BA$2,FALSE)</f>
        <v>48124.815894585998</v>
      </c>
      <c r="L10135" s="112">
        <f>VLOOKUP($B10135,WB.UNEMP.2010,'WB (WDI)'!$BA$2,FALSE)</f>
        <v>8.2899999618530291</v>
      </c>
    </row>
    <row r="10136" spans="1:12" x14ac:dyDescent="0.25">
      <c r="A10136" s="103">
        <v>2010</v>
      </c>
      <c r="B10136" s="104" t="s">
        <v>424</v>
      </c>
      <c r="C10136" s="105" t="s">
        <v>425</v>
      </c>
      <c r="D10136" s="105" t="s">
        <v>337</v>
      </c>
      <c r="E10136" s="87">
        <f t="shared" si="421"/>
        <v>7.5935440433080714</v>
      </c>
      <c r="F10136" s="69">
        <f t="shared" si="421"/>
        <v>5.392642284285051</v>
      </c>
      <c r="G10136" s="69">
        <f t="shared" si="421"/>
        <v>7.0243913600703491</v>
      </c>
      <c r="H10136" s="69">
        <f t="shared" si="421"/>
        <v>9.6656153447392583</v>
      </c>
      <c r="I10136" s="69">
        <f t="shared" si="421"/>
        <v>8.3222416204921021</v>
      </c>
      <c r="J10136" s="70">
        <f t="shared" si="421"/>
        <v>7.5628296069536001</v>
      </c>
      <c r="K10136" s="118">
        <f>VLOOKUP(B10136,WB.GDP.2010,'WB (WDI)'!$BA$2,FALSE)</f>
        <v>42282.295724487412</v>
      </c>
      <c r="L10136" s="112">
        <f>VLOOKUP($B10136,WB.UNEMP.2010,'WB (WDI)'!$BA$2,FALSE)</f>
        <v>8.8699998855590803</v>
      </c>
    </row>
    <row r="10137" spans="1:12" x14ac:dyDescent="0.25">
      <c r="A10137" s="103">
        <v>2010</v>
      </c>
      <c r="B10137" s="104" t="s">
        <v>426</v>
      </c>
      <c r="C10137" s="105" t="s">
        <v>427</v>
      </c>
      <c r="D10137" s="105" t="s">
        <v>337</v>
      </c>
      <c r="E10137" s="87">
        <f t="shared" si="421"/>
        <v>7.782626988931109</v>
      </c>
      <c r="F10137" s="69">
        <f t="shared" si="421"/>
        <v>6.1873557752281254</v>
      </c>
      <c r="G10137" s="69">
        <f t="shared" si="421"/>
        <v>7.7997208392627613</v>
      </c>
      <c r="H10137" s="69">
        <f t="shared" si="421"/>
        <v>9.5919946348839993</v>
      </c>
      <c r="I10137" s="69">
        <f t="shared" si="421"/>
        <v>8.1925455860923808</v>
      </c>
      <c r="J10137" s="70">
        <f t="shared" si="421"/>
        <v>7.1415181091882829</v>
      </c>
      <c r="K10137" s="118">
        <f>VLOOKUP(B10137,WB.GDP.2010,'WB (WDI)'!$BA$2,FALSE)</f>
        <v>47079.871124618512</v>
      </c>
      <c r="L10137" s="112">
        <f>VLOOKUP($B10137,WB.UNEMP.2010,'WB (WDI)'!$BA$2,FALSE)</f>
        <v>6.9699997901916504</v>
      </c>
    </row>
    <row r="10138" spans="1:12" x14ac:dyDescent="0.25">
      <c r="A10138" s="103">
        <v>2010</v>
      </c>
      <c r="B10138" s="104" t="s">
        <v>428</v>
      </c>
      <c r="C10138" s="105" t="s">
        <v>429</v>
      </c>
      <c r="D10138" s="105" t="s">
        <v>337</v>
      </c>
      <c r="E10138" s="87" t="e">
        <f t="shared" si="421"/>
        <v>#N/A</v>
      </c>
      <c r="F10138" s="69" t="e">
        <f t="shared" si="421"/>
        <v>#N/A</v>
      </c>
      <c r="G10138" s="69" t="e">
        <f t="shared" si="421"/>
        <v>#N/A</v>
      </c>
      <c r="H10138" s="69" t="e">
        <f t="shared" si="421"/>
        <v>#N/A</v>
      </c>
      <c r="I10138" s="69" t="e">
        <f t="shared" si="421"/>
        <v>#N/A</v>
      </c>
      <c r="J10138" s="70" t="e">
        <f t="shared" si="421"/>
        <v>#N/A</v>
      </c>
      <c r="K10138" s="118" t="e">
        <f>VLOOKUP(B10138,WB.GDP.2010,'WB (WDI)'!$BA$2,FALSE)</f>
        <v>#N/A</v>
      </c>
      <c r="L10138" s="112" t="e">
        <f>VLOOKUP($B10138,WB.UNEMP.2010,'WB (WDI)'!$BA$2,FALSE)</f>
        <v>#N/A</v>
      </c>
    </row>
    <row r="10139" spans="1:12" x14ac:dyDescent="0.25">
      <c r="A10139" s="103">
        <v>2010</v>
      </c>
      <c r="B10139" s="104" t="s">
        <v>430</v>
      </c>
      <c r="C10139" s="105" t="s">
        <v>431</v>
      </c>
      <c r="D10139" s="105" t="s">
        <v>337</v>
      </c>
      <c r="E10139" s="87">
        <f t="shared" si="421"/>
        <v>7.5269772297554756</v>
      </c>
      <c r="F10139" s="69">
        <f t="shared" si="421"/>
        <v>4.829787648594535</v>
      </c>
      <c r="G10139" s="69">
        <f t="shared" si="421"/>
        <v>7.707497849417158</v>
      </c>
      <c r="H10139" s="69">
        <f t="shared" si="421"/>
        <v>9.3544864370744971</v>
      </c>
      <c r="I10139" s="69">
        <f t="shared" si="421"/>
        <v>8.0746462013623717</v>
      </c>
      <c r="J10139" s="70">
        <f t="shared" si="421"/>
        <v>7.6684680123288187</v>
      </c>
      <c r="K10139" s="118">
        <f>VLOOKUP(B10139,WB.GDP.2010,'WB (WDI)'!$BA$2,FALSE)</f>
        <v>108047.34686706435</v>
      </c>
      <c r="L10139" s="112">
        <f>VLOOKUP($B10139,WB.UNEMP.2010,'WB (WDI)'!$BA$2,FALSE)</f>
        <v>4.3600001335143999</v>
      </c>
    </row>
    <row r="10140" spans="1:12" x14ac:dyDescent="0.25">
      <c r="A10140" s="103">
        <v>2010</v>
      </c>
      <c r="B10140" s="104" t="s">
        <v>432</v>
      </c>
      <c r="C10140" s="105" t="s">
        <v>433</v>
      </c>
      <c r="D10140" s="105" t="s">
        <v>337</v>
      </c>
      <c r="E10140" s="87" t="e">
        <f t="shared" si="421"/>
        <v>#N/A</v>
      </c>
      <c r="F10140" s="69" t="e">
        <f t="shared" si="421"/>
        <v>#N/A</v>
      </c>
      <c r="G10140" s="69" t="e">
        <f t="shared" si="421"/>
        <v>#N/A</v>
      </c>
      <c r="H10140" s="69" t="e">
        <f t="shared" si="421"/>
        <v>#N/A</v>
      </c>
      <c r="I10140" s="69" t="e">
        <f t="shared" si="421"/>
        <v>#N/A</v>
      </c>
      <c r="J10140" s="70" t="e">
        <f t="shared" si="421"/>
        <v>#N/A</v>
      </c>
      <c r="K10140" s="118" t="e">
        <f>VLOOKUP(B10140,WB.GDP.2010,'WB (WDI)'!$BA$2,FALSE)</f>
        <v>#N/A</v>
      </c>
      <c r="L10140" s="112" t="e">
        <f>VLOOKUP($B10140,WB.UNEMP.2010,'WB (WDI)'!$BA$2,FALSE)</f>
        <v>#N/A</v>
      </c>
    </row>
    <row r="10141" spans="1:12" x14ac:dyDescent="0.25">
      <c r="A10141" s="103">
        <v>2010</v>
      </c>
      <c r="B10141" s="104" t="s">
        <v>434</v>
      </c>
      <c r="C10141" s="105" t="s">
        <v>435</v>
      </c>
      <c r="D10141" s="105" t="s">
        <v>337</v>
      </c>
      <c r="E10141" s="87">
        <f t="shared" si="421"/>
        <v>7.7037284365730514</v>
      </c>
      <c r="F10141" s="69">
        <f t="shared" si="421"/>
        <v>4.4270659779516635</v>
      </c>
      <c r="G10141" s="69">
        <f t="shared" si="421"/>
        <v>7.8568907826661931</v>
      </c>
      <c r="H10141" s="69">
        <f t="shared" si="421"/>
        <v>9.5586125771386676</v>
      </c>
      <c r="I10141" s="69">
        <f t="shared" si="421"/>
        <v>8.7920127632579579</v>
      </c>
      <c r="J10141" s="70">
        <f t="shared" si="421"/>
        <v>7.884060081850774</v>
      </c>
      <c r="K10141" s="118">
        <f>VLOOKUP(B10141,WB.GDP.2010,'WB (WDI)'!$BA$2,FALSE)</f>
        <v>52199.16424175835</v>
      </c>
      <c r="L10141" s="112">
        <f>VLOOKUP($B10141,WB.UNEMP.2010,'WB (WDI)'!$BA$2,FALSE)</f>
        <v>4.9899997711181596</v>
      </c>
    </row>
    <row r="10142" spans="1:12" x14ac:dyDescent="0.25">
      <c r="A10142" s="103">
        <v>2010</v>
      </c>
      <c r="B10142" s="104" t="s">
        <v>436</v>
      </c>
      <c r="C10142" s="105" t="s">
        <v>437</v>
      </c>
      <c r="D10142" s="105" t="s">
        <v>337</v>
      </c>
      <c r="E10142" s="87">
        <f t="shared" si="421"/>
        <v>8.3954732992334655</v>
      </c>
      <c r="F10142" s="69">
        <f t="shared" si="421"/>
        <v>8.0948934124058347</v>
      </c>
      <c r="G10142" s="69">
        <f t="shared" si="421"/>
        <v>8.2488613443666736</v>
      </c>
      <c r="H10142" s="69">
        <f t="shared" si="421"/>
        <v>9.3907713881520287</v>
      </c>
      <c r="I10142" s="69">
        <f t="shared" si="421"/>
        <v>7.5788744355547228</v>
      </c>
      <c r="J10142" s="70">
        <f t="shared" si="421"/>
        <v>8.6639659156880651</v>
      </c>
      <c r="K10142" s="118">
        <f>VLOOKUP(B10142,WB.GDP.2010,'WB (WDI)'!$BA$2,FALSE)</f>
        <v>64259.158915297805</v>
      </c>
      <c r="L10142" s="112">
        <f>VLOOKUP($B10142,WB.UNEMP.2010,'WB (WDI)'!$BA$2,FALSE)</f>
        <v>4.8000001907348597</v>
      </c>
    </row>
    <row r="10143" spans="1:12" x14ac:dyDescent="0.25">
      <c r="A10143" s="103">
        <v>2010</v>
      </c>
      <c r="B10143" s="104" t="s">
        <v>438</v>
      </c>
      <c r="C10143" s="105" t="s">
        <v>439</v>
      </c>
      <c r="D10143" s="105" t="s">
        <v>440</v>
      </c>
      <c r="E10143" s="87">
        <f t="shared" si="421"/>
        <v>8.099291906246636</v>
      </c>
      <c r="F10143" s="69">
        <f t="shared" si="421"/>
        <v>7.1330370929641393</v>
      </c>
      <c r="G10143" s="69">
        <f t="shared" si="421"/>
        <v>7.8889849386727429</v>
      </c>
      <c r="H10143" s="69">
        <f t="shared" si="421"/>
        <v>9.4724357409245741</v>
      </c>
      <c r="I10143" s="69">
        <f t="shared" si="421"/>
        <v>7.4974351879127967</v>
      </c>
      <c r="J10143" s="70">
        <f t="shared" si="421"/>
        <v>8.5045665707589251</v>
      </c>
      <c r="K10143" s="118">
        <f>VLOOKUP(B10143,WB.GDP.2010,'WB (WDI)'!$BA$2,FALSE)</f>
        <v>45131.434148345019</v>
      </c>
      <c r="L10143" s="112">
        <f>VLOOKUP($B10143,WB.UNEMP.2010,'WB (WDI)'!$BA$2,FALSE)</f>
        <v>5.21000003814697</v>
      </c>
    </row>
    <row r="10144" spans="1:12" x14ac:dyDescent="0.25">
      <c r="A10144" s="103">
        <v>2010</v>
      </c>
      <c r="B10144" s="104" t="s">
        <v>441</v>
      </c>
      <c r="C10144" s="105" t="s">
        <v>442</v>
      </c>
      <c r="D10144" s="105" t="s">
        <v>440</v>
      </c>
      <c r="E10144" s="87" t="e">
        <f t="shared" ref="E10144:J10153" si="422">IF(ISNUMBER(VLOOKUP($B10144,EFW.2010,3,FALSE))=TRUE,VLOOKUP($B10144,EFW.2010,E$2,FALSE),NA())</f>
        <v>#N/A</v>
      </c>
      <c r="F10144" s="69" t="e">
        <f t="shared" si="422"/>
        <v>#N/A</v>
      </c>
      <c r="G10144" s="69" t="e">
        <f t="shared" si="422"/>
        <v>#N/A</v>
      </c>
      <c r="H10144" s="69" t="e">
        <f t="shared" si="422"/>
        <v>#N/A</v>
      </c>
      <c r="I10144" s="69" t="e">
        <f t="shared" si="422"/>
        <v>#N/A</v>
      </c>
      <c r="J10144" s="70" t="e">
        <f t="shared" si="422"/>
        <v>#N/A</v>
      </c>
      <c r="K10144" s="118" t="e">
        <f>VLOOKUP(B10144,WB.GDP.2010,'WB (WDI)'!$BA$2,FALSE)</f>
        <v>#N/A</v>
      </c>
      <c r="L10144" s="112" t="e">
        <f>VLOOKUP($B10144,WB.UNEMP.2010,'WB (WDI)'!$BA$2,FALSE)</f>
        <v>#N/A</v>
      </c>
    </row>
    <row r="10145" spans="1:12" x14ac:dyDescent="0.25">
      <c r="A10145" s="103">
        <v>2010</v>
      </c>
      <c r="B10145" s="104" t="s">
        <v>443</v>
      </c>
      <c r="C10145" s="105" t="s">
        <v>444</v>
      </c>
      <c r="D10145" s="105" t="s">
        <v>440</v>
      </c>
      <c r="E10145" s="87" t="e">
        <f t="shared" si="422"/>
        <v>#N/A</v>
      </c>
      <c r="F10145" s="69" t="e">
        <f t="shared" si="422"/>
        <v>#N/A</v>
      </c>
      <c r="G10145" s="69" t="e">
        <f t="shared" si="422"/>
        <v>#N/A</v>
      </c>
      <c r="H10145" s="69" t="e">
        <f t="shared" si="422"/>
        <v>#N/A</v>
      </c>
      <c r="I10145" s="69" t="e">
        <f t="shared" si="422"/>
        <v>#N/A</v>
      </c>
      <c r="J10145" s="70" t="e">
        <f t="shared" si="422"/>
        <v>#N/A</v>
      </c>
      <c r="K10145" s="118" t="e">
        <f>VLOOKUP(B10145,WB.GDP.2010,'WB (WDI)'!$BA$2,FALSE)</f>
        <v>#N/A</v>
      </c>
      <c r="L10145" s="112" t="e">
        <f>VLOOKUP($B10145,WB.UNEMP.2010,'WB (WDI)'!$BA$2,FALSE)</f>
        <v>#N/A</v>
      </c>
    </row>
    <row r="10146" spans="1:12" x14ac:dyDescent="0.25">
      <c r="A10146" s="103">
        <v>2010</v>
      </c>
      <c r="B10146" s="104" t="s">
        <v>445</v>
      </c>
      <c r="C10146" s="105" t="s">
        <v>446</v>
      </c>
      <c r="D10146" s="105" t="s">
        <v>440</v>
      </c>
      <c r="E10146" s="87" t="e">
        <f t="shared" si="422"/>
        <v>#N/A</v>
      </c>
      <c r="F10146" s="69" t="e">
        <f t="shared" si="422"/>
        <v>#N/A</v>
      </c>
      <c r="G10146" s="69" t="e">
        <f t="shared" si="422"/>
        <v>#N/A</v>
      </c>
      <c r="H10146" s="69" t="e">
        <f t="shared" si="422"/>
        <v>#N/A</v>
      </c>
      <c r="I10146" s="69" t="e">
        <f t="shared" si="422"/>
        <v>#N/A</v>
      </c>
      <c r="J10146" s="70" t="e">
        <f t="shared" si="422"/>
        <v>#N/A</v>
      </c>
      <c r="K10146" s="118" t="e">
        <f>VLOOKUP(B10146,WB.GDP.2010,'WB (WDI)'!$BA$2,FALSE)</f>
        <v>#N/A</v>
      </c>
      <c r="L10146" s="112" t="e">
        <f>VLOOKUP($B10146,WB.UNEMP.2010,'WB (WDI)'!$BA$2,FALSE)</f>
        <v>#N/A</v>
      </c>
    </row>
    <row r="10147" spans="1:12" x14ac:dyDescent="0.25">
      <c r="A10147" s="103">
        <v>2010</v>
      </c>
      <c r="B10147" s="104" t="s">
        <v>447</v>
      </c>
      <c r="C10147" s="105" t="s">
        <v>448</v>
      </c>
      <c r="D10147" s="105" t="s">
        <v>440</v>
      </c>
      <c r="E10147" s="87">
        <f t="shared" si="422"/>
        <v>8.2403930397994163</v>
      </c>
      <c r="F10147" s="69">
        <f t="shared" si="422"/>
        <v>5.5655174618282413</v>
      </c>
      <c r="G10147" s="69">
        <f t="shared" si="422"/>
        <v>8.1392927324338586</v>
      </c>
      <c r="H10147" s="69">
        <f t="shared" si="422"/>
        <v>9.6481186861977601</v>
      </c>
      <c r="I10147" s="69">
        <f t="shared" si="422"/>
        <v>8.8891759324653581</v>
      </c>
      <c r="J10147" s="70">
        <f t="shared" si="422"/>
        <v>8.959860386071858</v>
      </c>
      <c r="K10147" s="118">
        <f>VLOOKUP(B10147,WB.GDP.2010,'WB (WDI)'!$BA$2,FALSE)</f>
        <v>37764.036113550254</v>
      </c>
      <c r="L10147" s="112">
        <f>VLOOKUP($B10147,WB.UNEMP.2010,'WB (WDI)'!$BA$2,FALSE)</f>
        <v>6.5599999427795401</v>
      </c>
    </row>
    <row r="10148" spans="1:12" x14ac:dyDescent="0.25">
      <c r="A10148" s="103">
        <v>2010</v>
      </c>
      <c r="B10148" s="104" t="s">
        <v>449</v>
      </c>
      <c r="C10148" s="105" t="s">
        <v>450</v>
      </c>
      <c r="D10148" s="105" t="s">
        <v>440</v>
      </c>
      <c r="E10148" s="87" t="e">
        <f t="shared" si="422"/>
        <v>#N/A</v>
      </c>
      <c r="F10148" s="69" t="e">
        <f t="shared" si="422"/>
        <v>#N/A</v>
      </c>
      <c r="G10148" s="69" t="e">
        <f t="shared" si="422"/>
        <v>#N/A</v>
      </c>
      <c r="H10148" s="69" t="e">
        <f t="shared" si="422"/>
        <v>#N/A</v>
      </c>
      <c r="I10148" s="69" t="e">
        <f t="shared" si="422"/>
        <v>#N/A</v>
      </c>
      <c r="J10148" s="70" t="e">
        <f t="shared" si="422"/>
        <v>#N/A</v>
      </c>
      <c r="K10148" s="118" t="e">
        <f>VLOOKUP(B10148,WB.GDP.2010,'WB (WDI)'!$BA$2,FALSE)</f>
        <v>#N/A</v>
      </c>
      <c r="L10148" s="112" t="e">
        <f>VLOOKUP($B10148,WB.UNEMP.2010,'WB (WDI)'!$BA$2,FALSE)</f>
        <v>#N/A</v>
      </c>
    </row>
    <row r="10149" spans="1:12" x14ac:dyDescent="0.25">
      <c r="A10149" s="103">
        <v>2010</v>
      </c>
      <c r="B10149" s="104" t="s">
        <v>451</v>
      </c>
      <c r="C10149" s="105" t="s">
        <v>452</v>
      </c>
      <c r="D10149" s="105" t="s">
        <v>440</v>
      </c>
      <c r="E10149" s="87">
        <f t="shared" si="422"/>
        <v>6.7655111998725346</v>
      </c>
      <c r="F10149" s="69">
        <f t="shared" si="422"/>
        <v>6.8985259917911295</v>
      </c>
      <c r="G10149" s="69">
        <f t="shared" si="422"/>
        <v>5.8290093010758888</v>
      </c>
      <c r="H10149" s="69">
        <f t="shared" si="422"/>
        <v>6.666761401000171</v>
      </c>
      <c r="I10149" s="69">
        <f t="shared" si="422"/>
        <v>6.3852327422519739</v>
      </c>
      <c r="J10149" s="70">
        <f t="shared" si="422"/>
        <v>8.0480265632435106</v>
      </c>
      <c r="K10149" s="118">
        <f>VLOOKUP(B10149,WB.GDP.2010,'WB (WDI)'!$BA$2,FALSE)</f>
        <v>10547.90585588931</v>
      </c>
      <c r="L10149" s="112">
        <f>VLOOKUP($B10149,WB.UNEMP.2010,'WB (WDI)'!$BA$2,FALSE)</f>
        <v>4.3200001716613796</v>
      </c>
    </row>
    <row r="10150" spans="1:12" x14ac:dyDescent="0.25">
      <c r="A10150" s="103">
        <v>2010</v>
      </c>
      <c r="B10150" s="104" t="s">
        <v>453</v>
      </c>
      <c r="C10150" s="105" t="s">
        <v>454</v>
      </c>
      <c r="D10150" s="105" t="s">
        <v>440</v>
      </c>
      <c r="E10150" s="87" t="e">
        <f t="shared" si="422"/>
        <v>#N/A</v>
      </c>
      <c r="F10150" s="69" t="e">
        <f t="shared" si="422"/>
        <v>#N/A</v>
      </c>
      <c r="G10150" s="69" t="e">
        <f t="shared" si="422"/>
        <v>#N/A</v>
      </c>
      <c r="H10150" s="69" t="e">
        <f t="shared" si="422"/>
        <v>#N/A</v>
      </c>
      <c r="I10150" s="69" t="e">
        <f t="shared" si="422"/>
        <v>#N/A</v>
      </c>
      <c r="J10150" s="70" t="e">
        <f t="shared" si="422"/>
        <v>#N/A</v>
      </c>
      <c r="K10150" s="118" t="e">
        <f>VLOOKUP(B10150,WB.GDP.2010,'WB (WDI)'!$BA$2,FALSE)</f>
        <v>#N/A</v>
      </c>
      <c r="L10150" s="112">
        <f>VLOOKUP($B10150,WB.UNEMP.2010,'WB (WDI)'!$BA$2,FALSE)</f>
        <v>14.0299997329712</v>
      </c>
    </row>
    <row r="10151" spans="1:12" x14ac:dyDescent="0.25">
      <c r="A10151" s="103">
        <v>2010</v>
      </c>
      <c r="B10151" s="104" t="s">
        <v>455</v>
      </c>
      <c r="C10151" s="105" t="s">
        <v>456</v>
      </c>
      <c r="D10151" s="105" t="s">
        <v>440</v>
      </c>
      <c r="E10151" s="87">
        <f t="shared" si="422"/>
        <v>6.8709311125281802</v>
      </c>
      <c r="F10151" s="69">
        <f t="shared" si="422"/>
        <v>6.9661967556920024</v>
      </c>
      <c r="G10151" s="69">
        <f t="shared" si="422"/>
        <v>5.4115815939911709</v>
      </c>
      <c r="H10151" s="69">
        <f t="shared" si="422"/>
        <v>7.2720394766026084</v>
      </c>
      <c r="I10151" s="69">
        <f t="shared" si="422"/>
        <v>7.1092524939108142</v>
      </c>
      <c r="J10151" s="70">
        <f t="shared" si="422"/>
        <v>7.595585242444308</v>
      </c>
      <c r="K10151" s="118">
        <f>VLOOKUP(B10151,WB.GDP.2010,'WB (WDI)'!$BA$2,FALSE)</f>
        <v>3409.2968171692214</v>
      </c>
      <c r="L10151" s="112">
        <f>VLOOKUP($B10151,WB.UNEMP.2010,'WB (WDI)'!$BA$2,FALSE)</f>
        <v>2</v>
      </c>
    </row>
    <row r="10152" spans="1:12" x14ac:dyDescent="0.25">
      <c r="A10152" s="103">
        <v>2010</v>
      </c>
      <c r="B10152" s="104" t="s">
        <v>457</v>
      </c>
      <c r="C10152" s="105" t="s">
        <v>458</v>
      </c>
      <c r="D10152" s="105" t="s">
        <v>440</v>
      </c>
      <c r="E10152" s="87" t="e">
        <f t="shared" si="422"/>
        <v>#N/A</v>
      </c>
      <c r="F10152" s="69" t="e">
        <f t="shared" si="422"/>
        <v>#N/A</v>
      </c>
      <c r="G10152" s="69" t="e">
        <f t="shared" si="422"/>
        <v>#N/A</v>
      </c>
      <c r="H10152" s="69" t="e">
        <f t="shared" si="422"/>
        <v>#N/A</v>
      </c>
      <c r="I10152" s="69" t="e">
        <f t="shared" si="422"/>
        <v>#N/A</v>
      </c>
      <c r="J10152" s="70" t="e">
        <f t="shared" si="422"/>
        <v>#N/A</v>
      </c>
      <c r="K10152" s="118">
        <f>VLOOKUP(B10152,WB.GDP.2010,'WB (WDI)'!$BA$2,FALSE)</f>
        <v>2441.7605930685754</v>
      </c>
      <c r="L10152" s="112">
        <f>VLOOKUP($B10152,WB.UNEMP.2010,'WB (WDI)'!$BA$2,FALSE)</f>
        <v>1.6399999856948899</v>
      </c>
    </row>
    <row r="10153" spans="1:12" x14ac:dyDescent="0.25">
      <c r="A10153" s="103">
        <v>2010</v>
      </c>
      <c r="B10153" s="104" t="s">
        <v>459</v>
      </c>
      <c r="C10153" s="105" t="s">
        <v>460</v>
      </c>
      <c r="D10153" s="105" t="s">
        <v>440</v>
      </c>
      <c r="E10153" s="87" t="e">
        <f t="shared" si="422"/>
        <v>#N/A</v>
      </c>
      <c r="F10153" s="69" t="e">
        <f t="shared" si="422"/>
        <v>#N/A</v>
      </c>
      <c r="G10153" s="69" t="e">
        <f t="shared" si="422"/>
        <v>#N/A</v>
      </c>
      <c r="H10153" s="69" t="e">
        <f t="shared" si="422"/>
        <v>#N/A</v>
      </c>
      <c r="I10153" s="69" t="e">
        <f t="shared" si="422"/>
        <v>#N/A</v>
      </c>
      <c r="J10153" s="70" t="e">
        <f t="shared" si="422"/>
        <v>#N/A</v>
      </c>
      <c r="K10153" s="118">
        <f>VLOOKUP(B10153,WB.GDP.2010,'WB (WDI)'!$BA$2,FALSE)</f>
        <v>3239.8878235359566</v>
      </c>
      <c r="L10153" s="112">
        <f>VLOOKUP($B10153,WB.UNEMP.2010,'WB (WDI)'!$BA$2,FALSE)</f>
        <v>1.8500000238418599</v>
      </c>
    </row>
    <row r="10154" spans="1:12" x14ac:dyDescent="0.25">
      <c r="A10154" s="103">
        <v>2010</v>
      </c>
      <c r="B10154" s="104" t="s">
        <v>461</v>
      </c>
      <c r="C10154" s="105" t="s">
        <v>462</v>
      </c>
      <c r="D10154" s="105" t="s">
        <v>440</v>
      </c>
      <c r="E10154" s="87" t="e">
        <f t="shared" ref="E10154:J10163" si="423">IF(ISNUMBER(VLOOKUP($B10154,EFW.2010,3,FALSE))=TRUE,VLOOKUP($B10154,EFW.2010,E$2,FALSE),NA())</f>
        <v>#N/A</v>
      </c>
      <c r="F10154" s="69" t="e">
        <f t="shared" si="423"/>
        <v>#N/A</v>
      </c>
      <c r="G10154" s="69" t="e">
        <f t="shared" si="423"/>
        <v>#N/A</v>
      </c>
      <c r="H10154" s="69" t="e">
        <f t="shared" si="423"/>
        <v>#N/A</v>
      </c>
      <c r="I10154" s="69" t="e">
        <f t="shared" si="423"/>
        <v>#N/A</v>
      </c>
      <c r="J10154" s="70" t="e">
        <f t="shared" si="423"/>
        <v>#N/A</v>
      </c>
      <c r="K10154" s="118" t="e">
        <f>VLOOKUP(B10154,WB.GDP.2010,'WB (WDI)'!$BA$2,FALSE)</f>
        <v>#N/A</v>
      </c>
      <c r="L10154" s="112">
        <f>VLOOKUP($B10154,WB.UNEMP.2010,'WB (WDI)'!$BA$2,FALSE)</f>
        <v>8.1999998092651403</v>
      </c>
    </row>
    <row r="10155" spans="1:12" x14ac:dyDescent="0.25">
      <c r="A10155" s="103">
        <v>2010</v>
      </c>
      <c r="B10155" s="104" t="s">
        <v>463</v>
      </c>
      <c r="C10155" s="105" t="s">
        <v>464</v>
      </c>
      <c r="D10155" s="105" t="s">
        <v>440</v>
      </c>
      <c r="E10155" s="87" t="e">
        <f t="shared" si="423"/>
        <v>#N/A</v>
      </c>
      <c r="F10155" s="69" t="e">
        <f t="shared" si="423"/>
        <v>#N/A</v>
      </c>
      <c r="G10155" s="69" t="e">
        <f t="shared" si="423"/>
        <v>#N/A</v>
      </c>
      <c r="H10155" s="69" t="e">
        <f t="shared" si="423"/>
        <v>#N/A</v>
      </c>
      <c r="I10155" s="69" t="e">
        <f t="shared" si="423"/>
        <v>#N/A</v>
      </c>
      <c r="J10155" s="70" t="e">
        <f t="shared" si="423"/>
        <v>#N/A</v>
      </c>
      <c r="K10155" s="118">
        <f>VLOOKUP(B10155,WB.GDP.2010,'WB (WDI)'!$BA$2,FALSE)</f>
        <v>1924.6600930909397</v>
      </c>
      <c r="L10155" s="112" t="e">
        <f>VLOOKUP($B10155,WB.UNEMP.2010,'WB (WDI)'!$BA$2,FALSE)</f>
        <v>#N/A</v>
      </c>
    </row>
    <row r="10156" spans="1:12" x14ac:dyDescent="0.25">
      <c r="A10156" s="103">
        <v>2010</v>
      </c>
      <c r="B10156" s="104" t="s">
        <v>465</v>
      </c>
      <c r="C10156" s="105" t="s">
        <v>466</v>
      </c>
      <c r="D10156" s="105" t="s">
        <v>440</v>
      </c>
      <c r="E10156" s="87" t="e">
        <f t="shared" si="423"/>
        <v>#N/A</v>
      </c>
      <c r="F10156" s="69" t="e">
        <f t="shared" si="423"/>
        <v>#N/A</v>
      </c>
      <c r="G10156" s="69" t="e">
        <f t="shared" si="423"/>
        <v>#N/A</v>
      </c>
      <c r="H10156" s="69" t="e">
        <f t="shared" si="423"/>
        <v>#N/A</v>
      </c>
      <c r="I10156" s="69" t="e">
        <f t="shared" si="423"/>
        <v>#N/A</v>
      </c>
      <c r="J10156" s="70" t="e">
        <f t="shared" si="423"/>
        <v>#N/A</v>
      </c>
      <c r="K10156" s="118">
        <f>VLOOKUP(B10156,WB.GDP.2010,'WB (WDI)'!$BA$2,FALSE)</f>
        <v>3647.7194513192931</v>
      </c>
      <c r="L10156" s="112" t="e">
        <f>VLOOKUP($B10156,WB.UNEMP.2010,'WB (WDI)'!$BA$2,FALSE)</f>
        <v>#N/A</v>
      </c>
    </row>
    <row r="10157" spans="1:12" x14ac:dyDescent="0.25">
      <c r="A10157" s="103">
        <v>2010</v>
      </c>
      <c r="B10157" s="104" t="s">
        <v>467</v>
      </c>
      <c r="C10157" s="105" t="s">
        <v>468</v>
      </c>
      <c r="D10157" s="105" t="s">
        <v>440</v>
      </c>
      <c r="E10157" s="87" t="e">
        <f t="shared" si="423"/>
        <v>#N/A</v>
      </c>
      <c r="F10157" s="69" t="e">
        <f t="shared" si="423"/>
        <v>#N/A</v>
      </c>
      <c r="G10157" s="69" t="e">
        <f t="shared" si="423"/>
        <v>#N/A</v>
      </c>
      <c r="H10157" s="69" t="e">
        <f t="shared" si="423"/>
        <v>#N/A</v>
      </c>
      <c r="I10157" s="69" t="e">
        <f t="shared" si="423"/>
        <v>#N/A</v>
      </c>
      <c r="J10157" s="70" t="e">
        <f t="shared" si="423"/>
        <v>#N/A</v>
      </c>
      <c r="K10157" s="118">
        <f>VLOOKUP(B10157,WB.GDP.2010,'WB (WDI)'!$BA$2,FALSE)</f>
        <v>3662.6639918424457</v>
      </c>
      <c r="L10157" s="112" t="e">
        <f>VLOOKUP($B10157,WB.UNEMP.2010,'WB (WDI)'!$BA$2,FALSE)</f>
        <v>#N/A</v>
      </c>
    </row>
    <row r="10158" spans="1:12" x14ac:dyDescent="0.25">
      <c r="A10158" s="103">
        <v>2010</v>
      </c>
      <c r="B10158" s="104" t="s">
        <v>469</v>
      </c>
      <c r="C10158" s="105" t="s">
        <v>470</v>
      </c>
      <c r="D10158" s="105" t="s">
        <v>440</v>
      </c>
      <c r="E10158" s="87" t="e">
        <f t="shared" si="423"/>
        <v>#N/A</v>
      </c>
      <c r="F10158" s="69" t="e">
        <f t="shared" si="423"/>
        <v>#N/A</v>
      </c>
      <c r="G10158" s="69" t="e">
        <f t="shared" si="423"/>
        <v>#N/A</v>
      </c>
      <c r="H10158" s="69" t="e">
        <f t="shared" si="423"/>
        <v>#N/A</v>
      </c>
      <c r="I10158" s="69" t="e">
        <f t="shared" si="423"/>
        <v>#N/A</v>
      </c>
      <c r="J10158" s="70" t="e">
        <f t="shared" si="423"/>
        <v>#N/A</v>
      </c>
      <c r="K10158" s="118">
        <f>VLOOKUP(B10158,WB.GDP.2010,'WB (WDI)'!$BA$2,FALSE)</f>
        <v>6696.5298619042878</v>
      </c>
      <c r="L10158" s="112" t="e">
        <f>VLOOKUP($B10158,WB.UNEMP.2010,'WB (WDI)'!$BA$2,FALSE)</f>
        <v>#N/A</v>
      </c>
    </row>
    <row r="10159" spans="1:12" x14ac:dyDescent="0.25">
      <c r="A10159" s="103">
        <v>2010</v>
      </c>
      <c r="B10159" s="104" t="s">
        <v>471</v>
      </c>
      <c r="C10159" s="105" t="s">
        <v>472</v>
      </c>
      <c r="D10159" s="105" t="s">
        <v>440</v>
      </c>
      <c r="E10159" s="87" t="e">
        <f t="shared" si="423"/>
        <v>#N/A</v>
      </c>
      <c r="F10159" s="69" t="e">
        <f t="shared" si="423"/>
        <v>#N/A</v>
      </c>
      <c r="G10159" s="69" t="e">
        <f t="shared" si="423"/>
        <v>#N/A</v>
      </c>
      <c r="H10159" s="69" t="e">
        <f t="shared" si="423"/>
        <v>#N/A</v>
      </c>
      <c r="I10159" s="69" t="e">
        <f t="shared" si="423"/>
        <v>#N/A</v>
      </c>
      <c r="J10159" s="70" t="e">
        <f t="shared" si="423"/>
        <v>#N/A</v>
      </c>
      <c r="K10159" s="118" t="e">
        <f>VLOOKUP(B10159,WB.GDP.2010,'WB (WDI)'!$BA$2,FALSE)</f>
        <v>#N/A</v>
      </c>
      <c r="L10159" s="112" t="e">
        <f>VLOOKUP($B10159,WB.UNEMP.2010,'WB (WDI)'!$BA$2,FALSE)</f>
        <v>#N/A</v>
      </c>
    </row>
    <row r="10160" spans="1:12" x14ac:dyDescent="0.25">
      <c r="A10160" s="103">
        <v>2010</v>
      </c>
      <c r="B10160" s="104" t="s">
        <v>473</v>
      </c>
      <c r="C10160" s="105" t="s">
        <v>474</v>
      </c>
      <c r="D10160" s="105" t="s">
        <v>440</v>
      </c>
      <c r="E10160" s="87" t="e">
        <f t="shared" si="423"/>
        <v>#N/A</v>
      </c>
      <c r="F10160" s="69" t="e">
        <f t="shared" si="423"/>
        <v>#N/A</v>
      </c>
      <c r="G10160" s="69" t="e">
        <f t="shared" si="423"/>
        <v>#N/A</v>
      </c>
      <c r="H10160" s="69" t="e">
        <f t="shared" si="423"/>
        <v>#N/A</v>
      </c>
      <c r="I10160" s="69" t="e">
        <f t="shared" si="423"/>
        <v>#N/A</v>
      </c>
      <c r="J10160" s="70" t="e">
        <f t="shared" si="423"/>
        <v>#N/A</v>
      </c>
      <c r="K10160" s="118">
        <f>VLOOKUP(B10160,WB.GDP.2010,'WB (WDI)'!$BA$2,FALSE)</f>
        <v>15073.375198644573</v>
      </c>
      <c r="L10160" s="112" t="e">
        <f>VLOOKUP($B10160,WB.UNEMP.2010,'WB (WDI)'!$BA$2,FALSE)</f>
        <v>#N/A</v>
      </c>
    </row>
    <row r="10161" spans="1:12" x14ac:dyDescent="0.25">
      <c r="A10161" s="103">
        <v>2010</v>
      </c>
      <c r="B10161" s="104" t="s">
        <v>475</v>
      </c>
      <c r="C10161" s="105" t="s">
        <v>476</v>
      </c>
      <c r="D10161" s="105" t="s">
        <v>440</v>
      </c>
      <c r="E10161" s="87" t="e">
        <f t="shared" si="423"/>
        <v>#N/A</v>
      </c>
      <c r="F10161" s="69" t="e">
        <f t="shared" si="423"/>
        <v>#N/A</v>
      </c>
      <c r="G10161" s="69" t="e">
        <f t="shared" si="423"/>
        <v>#N/A</v>
      </c>
      <c r="H10161" s="69" t="e">
        <f t="shared" si="423"/>
        <v>#N/A</v>
      </c>
      <c r="I10161" s="69" t="e">
        <f t="shared" si="423"/>
        <v>#N/A</v>
      </c>
      <c r="J10161" s="70" t="e">
        <f t="shared" si="423"/>
        <v>#N/A</v>
      </c>
      <c r="K10161" s="118" t="e">
        <f>VLOOKUP(B10161,WB.GDP.2010,'WB (WDI)'!$BA$2,FALSE)</f>
        <v>#N/A</v>
      </c>
      <c r="L10161" s="112" t="e">
        <f>VLOOKUP($B10161,WB.UNEMP.2010,'WB (WDI)'!$BA$2,FALSE)</f>
        <v>#N/A</v>
      </c>
    </row>
    <row r="10162" spans="1:12" x14ac:dyDescent="0.25">
      <c r="A10162" s="103">
        <v>2010</v>
      </c>
      <c r="B10162" s="104" t="s">
        <v>477</v>
      </c>
      <c r="C10162" s="105" t="s">
        <v>478</v>
      </c>
      <c r="D10162" s="105" t="s">
        <v>440</v>
      </c>
      <c r="E10162" s="87" t="e">
        <f t="shared" si="423"/>
        <v>#N/A</v>
      </c>
      <c r="F10162" s="69" t="e">
        <f t="shared" si="423"/>
        <v>#N/A</v>
      </c>
      <c r="G10162" s="69" t="e">
        <f t="shared" si="423"/>
        <v>#N/A</v>
      </c>
      <c r="H10162" s="69" t="e">
        <f t="shared" si="423"/>
        <v>#N/A</v>
      </c>
      <c r="I10162" s="69" t="e">
        <f t="shared" si="423"/>
        <v>#N/A</v>
      </c>
      <c r="J10162" s="70" t="e">
        <f t="shared" si="423"/>
        <v>#N/A</v>
      </c>
      <c r="K10162" s="118" t="e">
        <f>VLOOKUP(B10162,WB.GDP.2010,'WB (WDI)'!$BA$2,FALSE)</f>
        <v>#N/A</v>
      </c>
      <c r="L10162" s="112" t="e">
        <f>VLOOKUP($B10162,WB.UNEMP.2010,'WB (WDI)'!$BA$2,FALSE)</f>
        <v>#N/A</v>
      </c>
    </row>
    <row r="10163" spans="1:12" x14ac:dyDescent="0.25">
      <c r="A10163" s="103">
        <v>2010</v>
      </c>
      <c r="B10163" s="104" t="s">
        <v>479</v>
      </c>
      <c r="C10163" s="105" t="s">
        <v>480</v>
      </c>
      <c r="D10163" s="105" t="s">
        <v>440</v>
      </c>
      <c r="E10163" s="87" t="e">
        <f t="shared" si="423"/>
        <v>#N/A</v>
      </c>
      <c r="F10163" s="69" t="e">
        <f t="shared" si="423"/>
        <v>#N/A</v>
      </c>
      <c r="G10163" s="69" t="e">
        <f t="shared" si="423"/>
        <v>#N/A</v>
      </c>
      <c r="H10163" s="69" t="e">
        <f t="shared" si="423"/>
        <v>#N/A</v>
      </c>
      <c r="I10163" s="69" t="e">
        <f t="shared" si="423"/>
        <v>#N/A</v>
      </c>
      <c r="J10163" s="70" t="e">
        <f t="shared" si="423"/>
        <v>#N/A</v>
      </c>
      <c r="K10163" s="118" t="e">
        <f>VLOOKUP(B10163,WB.GDP.2010,'WB (WDI)'!$BA$2,FALSE)</f>
        <v>#N/A</v>
      </c>
      <c r="L10163" s="112" t="e">
        <f>VLOOKUP($B10163,WB.UNEMP.2010,'WB (WDI)'!$BA$2,FALSE)</f>
        <v>#N/A</v>
      </c>
    </row>
    <row r="10164" spans="1:12" x14ac:dyDescent="0.25">
      <c r="A10164" s="103">
        <v>2010</v>
      </c>
      <c r="B10164" s="104" t="s">
        <v>481</v>
      </c>
      <c r="C10164" s="105" t="s">
        <v>482</v>
      </c>
      <c r="D10164" s="105" t="s">
        <v>440</v>
      </c>
      <c r="E10164" s="87" t="e">
        <f t="shared" ref="E10164:J10171" si="424">IF(ISNUMBER(VLOOKUP($B10164,EFW.2010,3,FALSE))=TRUE,VLOOKUP($B10164,EFW.2010,E$2,FALSE),NA())</f>
        <v>#N/A</v>
      </c>
      <c r="F10164" s="69" t="e">
        <f t="shared" si="424"/>
        <v>#N/A</v>
      </c>
      <c r="G10164" s="69" t="e">
        <f t="shared" si="424"/>
        <v>#N/A</v>
      </c>
      <c r="H10164" s="69" t="e">
        <f t="shared" si="424"/>
        <v>#N/A</v>
      </c>
      <c r="I10164" s="69" t="e">
        <f t="shared" si="424"/>
        <v>#N/A</v>
      </c>
      <c r="J10164" s="70" t="e">
        <f t="shared" si="424"/>
        <v>#N/A</v>
      </c>
      <c r="K10164" s="118" t="e">
        <f>VLOOKUP(B10164,WB.GDP.2010,'WB (WDI)'!$BA$2,FALSE)</f>
        <v>#N/A</v>
      </c>
      <c r="L10164" s="112">
        <f>VLOOKUP($B10164,WB.UNEMP.2010,'WB (WDI)'!$BA$2,FALSE)</f>
        <v>11.579999923706101</v>
      </c>
    </row>
    <row r="10165" spans="1:12" x14ac:dyDescent="0.25">
      <c r="A10165" s="103">
        <v>2010</v>
      </c>
      <c r="B10165" s="104" t="s">
        <v>483</v>
      </c>
      <c r="C10165" s="105" t="s">
        <v>484</v>
      </c>
      <c r="D10165" s="105" t="s">
        <v>440</v>
      </c>
      <c r="E10165" s="87" t="e">
        <f t="shared" si="424"/>
        <v>#N/A</v>
      </c>
      <c r="F10165" s="69" t="e">
        <f t="shared" si="424"/>
        <v>#N/A</v>
      </c>
      <c r="G10165" s="69" t="e">
        <f t="shared" si="424"/>
        <v>#N/A</v>
      </c>
      <c r="H10165" s="69" t="e">
        <f t="shared" si="424"/>
        <v>#N/A</v>
      </c>
      <c r="I10165" s="69" t="e">
        <f t="shared" si="424"/>
        <v>#N/A</v>
      </c>
      <c r="J10165" s="70" t="e">
        <f t="shared" si="424"/>
        <v>#N/A</v>
      </c>
      <c r="K10165" s="118" t="e">
        <f>VLOOKUP(B10165,WB.GDP.2010,'WB (WDI)'!$BA$2,FALSE)</f>
        <v>#N/A</v>
      </c>
      <c r="L10165" s="112" t="e">
        <f>VLOOKUP($B10165,WB.UNEMP.2010,'WB (WDI)'!$BA$2,FALSE)</f>
        <v>#N/A</v>
      </c>
    </row>
    <row r="10166" spans="1:12" x14ac:dyDescent="0.25">
      <c r="A10166" s="103">
        <v>2010</v>
      </c>
      <c r="B10166" s="104" t="s">
        <v>485</v>
      </c>
      <c r="C10166" s="105" t="s">
        <v>486</v>
      </c>
      <c r="D10166" s="105" t="s">
        <v>440</v>
      </c>
      <c r="E10166" s="87" t="e">
        <f t="shared" si="424"/>
        <v>#N/A</v>
      </c>
      <c r="F10166" s="69" t="e">
        <f t="shared" si="424"/>
        <v>#N/A</v>
      </c>
      <c r="G10166" s="69" t="e">
        <f t="shared" si="424"/>
        <v>#N/A</v>
      </c>
      <c r="H10166" s="69" t="e">
        <f t="shared" si="424"/>
        <v>#N/A</v>
      </c>
      <c r="I10166" s="69" t="e">
        <f t="shared" si="424"/>
        <v>#N/A</v>
      </c>
      <c r="J10166" s="70" t="e">
        <f t="shared" si="424"/>
        <v>#N/A</v>
      </c>
      <c r="K10166" s="118" t="e">
        <f>VLOOKUP(B10166,WB.GDP.2010,'WB (WDI)'!$BA$2,FALSE)</f>
        <v>#N/A</v>
      </c>
      <c r="L10166" s="112" t="e">
        <f>VLOOKUP($B10166,WB.UNEMP.2010,'WB (WDI)'!$BA$2,FALSE)</f>
        <v>#N/A</v>
      </c>
    </row>
    <row r="10167" spans="1:12" x14ac:dyDescent="0.25">
      <c r="A10167" s="103">
        <v>2010</v>
      </c>
      <c r="B10167" s="104" t="s">
        <v>487</v>
      </c>
      <c r="C10167" s="105" t="s">
        <v>488</v>
      </c>
      <c r="D10167" s="105" t="s">
        <v>440</v>
      </c>
      <c r="E10167" s="87" t="e">
        <f t="shared" si="424"/>
        <v>#N/A</v>
      </c>
      <c r="F10167" s="69" t="e">
        <f t="shared" si="424"/>
        <v>#N/A</v>
      </c>
      <c r="G10167" s="69" t="e">
        <f t="shared" si="424"/>
        <v>#N/A</v>
      </c>
      <c r="H10167" s="69" t="e">
        <f t="shared" si="424"/>
        <v>#N/A</v>
      </c>
      <c r="I10167" s="69" t="e">
        <f t="shared" si="424"/>
        <v>#N/A</v>
      </c>
      <c r="J10167" s="70" t="e">
        <f t="shared" si="424"/>
        <v>#N/A</v>
      </c>
      <c r="K10167" s="118">
        <f>VLOOKUP(B10167,WB.GDP.2010,'WB (WDI)'!$BA$2,FALSE)</f>
        <v>6010.8951976239177</v>
      </c>
      <c r="L10167" s="112">
        <f>VLOOKUP($B10167,WB.UNEMP.2010,'WB (WDI)'!$BA$2,FALSE)</f>
        <v>5.5999999046325701</v>
      </c>
    </row>
    <row r="10168" spans="1:12" x14ac:dyDescent="0.25">
      <c r="A10168" s="103">
        <v>2010</v>
      </c>
      <c r="B10168" s="104" t="s">
        <v>489</v>
      </c>
      <c r="C10168" s="105" t="s">
        <v>490</v>
      </c>
      <c r="D10168" s="105" t="s">
        <v>440</v>
      </c>
      <c r="E10168" s="87" t="e">
        <f t="shared" si="424"/>
        <v>#N/A</v>
      </c>
      <c r="F10168" s="69" t="e">
        <f t="shared" si="424"/>
        <v>#N/A</v>
      </c>
      <c r="G10168" s="69" t="e">
        <f t="shared" si="424"/>
        <v>#N/A</v>
      </c>
      <c r="H10168" s="69" t="e">
        <f t="shared" si="424"/>
        <v>#N/A</v>
      </c>
      <c r="I10168" s="69" t="e">
        <f t="shared" si="424"/>
        <v>#N/A</v>
      </c>
      <c r="J10168" s="70" t="e">
        <f t="shared" si="424"/>
        <v>#N/A</v>
      </c>
      <c r="K10168" s="118" t="e">
        <f>VLOOKUP(B10168,WB.GDP.2010,'WB (WDI)'!$BA$2,FALSE)</f>
        <v>#N/A</v>
      </c>
      <c r="L10168" s="112" t="e">
        <f>VLOOKUP($B10168,WB.UNEMP.2010,'WB (WDI)'!$BA$2,FALSE)</f>
        <v>#N/A</v>
      </c>
    </row>
    <row r="10169" spans="1:12" x14ac:dyDescent="0.25">
      <c r="A10169" s="103">
        <v>2010</v>
      </c>
      <c r="B10169" s="104" t="s">
        <v>491</v>
      </c>
      <c r="C10169" s="105" t="s">
        <v>492</v>
      </c>
      <c r="D10169" s="105" t="s">
        <v>440</v>
      </c>
      <c r="E10169" s="87" t="e">
        <f t="shared" si="424"/>
        <v>#N/A</v>
      </c>
      <c r="F10169" s="69" t="e">
        <f t="shared" si="424"/>
        <v>#N/A</v>
      </c>
      <c r="G10169" s="69" t="e">
        <f t="shared" si="424"/>
        <v>#N/A</v>
      </c>
      <c r="H10169" s="69" t="e">
        <f t="shared" si="424"/>
        <v>#N/A</v>
      </c>
      <c r="I10169" s="69" t="e">
        <f t="shared" si="424"/>
        <v>#N/A</v>
      </c>
      <c r="J10169" s="70" t="e">
        <f t="shared" si="424"/>
        <v>#N/A</v>
      </c>
      <c r="K10169" s="118">
        <f>VLOOKUP(B10169,WB.GDP.2010,'WB (WDI)'!$BA$2,FALSE)</f>
        <v>5170.7034068052608</v>
      </c>
      <c r="L10169" s="112">
        <f>VLOOKUP($B10169,WB.UNEMP.2010,'WB (WDI)'!$BA$2,FALSE)</f>
        <v>1.75</v>
      </c>
    </row>
    <row r="10170" spans="1:12" x14ac:dyDescent="0.25">
      <c r="A10170" s="103">
        <v>2010</v>
      </c>
      <c r="B10170" s="104" t="s">
        <v>493</v>
      </c>
      <c r="C10170" s="105" t="s">
        <v>494</v>
      </c>
      <c r="D10170" s="105" t="s">
        <v>440</v>
      </c>
      <c r="E10170" s="87" t="e">
        <f t="shared" si="424"/>
        <v>#N/A</v>
      </c>
      <c r="F10170" s="69" t="e">
        <f t="shared" si="424"/>
        <v>#N/A</v>
      </c>
      <c r="G10170" s="69" t="e">
        <f t="shared" si="424"/>
        <v>#N/A</v>
      </c>
      <c r="H10170" s="69" t="e">
        <f t="shared" si="424"/>
        <v>#N/A</v>
      </c>
      <c r="I10170" s="69" t="e">
        <f t="shared" si="424"/>
        <v>#N/A</v>
      </c>
      <c r="J10170" s="70" t="e">
        <f t="shared" si="424"/>
        <v>#N/A</v>
      </c>
      <c r="K10170" s="118">
        <f>VLOOKUP(B10170,WB.GDP.2010,'WB (WDI)'!$BA$2,FALSE)</f>
        <v>3281.2483748032837</v>
      </c>
      <c r="L10170" s="112" t="e">
        <f>VLOOKUP($B10170,WB.UNEMP.2010,'WB (WDI)'!$BA$2,FALSE)</f>
        <v>#N/A</v>
      </c>
    </row>
    <row r="10171" spans="1:12" ht="15.75" thickBot="1" x14ac:dyDescent="0.3">
      <c r="A10171" s="103">
        <v>2010</v>
      </c>
      <c r="B10171" s="104" t="s">
        <v>495</v>
      </c>
      <c r="C10171" s="105" t="s">
        <v>496</v>
      </c>
      <c r="D10171" s="105" t="s">
        <v>440</v>
      </c>
      <c r="E10171" s="88" t="e">
        <f t="shared" si="424"/>
        <v>#N/A</v>
      </c>
      <c r="F10171" s="56" t="e">
        <f t="shared" si="424"/>
        <v>#N/A</v>
      </c>
      <c r="G10171" s="56" t="e">
        <f t="shared" si="424"/>
        <v>#N/A</v>
      </c>
      <c r="H10171" s="56" t="e">
        <f t="shared" si="424"/>
        <v>#N/A</v>
      </c>
      <c r="I10171" s="56" t="e">
        <f t="shared" si="424"/>
        <v>#N/A</v>
      </c>
      <c r="J10171" s="71" t="e">
        <f t="shared" si="424"/>
        <v>#N/A</v>
      </c>
      <c r="K10171" s="119" t="e">
        <f>VLOOKUP(B10171,WB.GDP.2010,'WB (WDI)'!$BA$2,FALSE)</f>
        <v>#N/A</v>
      </c>
      <c r="L10171" s="113" t="e">
        <f>VLOOKUP($B10171,WB.UNEMP.2010,'WB (WDI)'!$BA$2,FALSE)</f>
        <v>#N/A</v>
      </c>
    </row>
    <row r="10172" spans="1:12" x14ac:dyDescent="0.25">
      <c r="A10172" s="109">
        <v>2011</v>
      </c>
      <c r="B10172" s="110" t="s">
        <v>4</v>
      </c>
      <c r="C10172" s="111" t="s">
        <v>5</v>
      </c>
      <c r="D10172" s="111" t="s">
        <v>6</v>
      </c>
      <c r="E10172" s="86" t="e">
        <f>IF(ISNUMBER(VLOOKUP($B10172,EFW.20115,3,FALSE))=TRUE,VLOOKUP($B10172,EFW.2011,E$2,FALSE),NA())</f>
        <v>#N/A</v>
      </c>
      <c r="F10172" s="69">
        <f t="shared" ref="F10172:J10181" si="425">IF(ISNUMBER(VLOOKUP($B10172,EFW.2011,3,FALSE))=TRUE,VLOOKUP($B10172,EFW.2011,F$2,FALSE),NA())</f>
        <v>3.4005690676812996</v>
      </c>
      <c r="G10172" s="69">
        <f t="shared" si="425"/>
        <v>3.7127623826784522</v>
      </c>
      <c r="H10172" s="69">
        <f t="shared" si="425"/>
        <v>7.1232538312527716</v>
      </c>
      <c r="I10172" s="69">
        <f t="shared" si="425"/>
        <v>5.5202384744217294</v>
      </c>
      <c r="J10172" s="70">
        <f t="shared" si="425"/>
        <v>5.3473658159636841</v>
      </c>
      <c r="K10172" s="118">
        <f>VLOOKUP(B10172,WB.GDP.2011,'WB (WDI)'!$BB$2,FALSE)</f>
        <v>11078.240515725027</v>
      </c>
      <c r="L10172" s="112">
        <f>VLOOKUP($B10172,WB.UNEMP.2011,'WB (WDI)'!$BB$2,FALSE)</f>
        <v>9.9600000381469709</v>
      </c>
    </row>
    <row r="10173" spans="1:12" x14ac:dyDescent="0.25">
      <c r="A10173" s="103">
        <v>2011</v>
      </c>
      <c r="B10173" s="104" t="s">
        <v>7</v>
      </c>
      <c r="C10173" s="105" t="s">
        <v>8</v>
      </c>
      <c r="D10173" s="105" t="s">
        <v>6</v>
      </c>
      <c r="E10173" s="87" t="e">
        <f>IF(ISNUMBER(VLOOKUP($B10173,EFW.20115,3,FALSE))=TRUE,VLOOKUP($B10173,EFW.2011,E$2,FALSE),NA())</f>
        <v>#N/A</v>
      </c>
      <c r="F10173" s="69">
        <f t="shared" si="425"/>
        <v>5.9649807996090063</v>
      </c>
      <c r="G10173" s="69">
        <f t="shared" si="425"/>
        <v>4.0598198399756482</v>
      </c>
      <c r="H10173" s="69">
        <f t="shared" si="425"/>
        <v>9.0655235686114306</v>
      </c>
      <c r="I10173" s="69">
        <f t="shared" si="425"/>
        <v>6.4993064070430684</v>
      </c>
      <c r="J10173" s="70">
        <f t="shared" si="425"/>
        <v>4.9879796610292075</v>
      </c>
      <c r="K10173" s="118">
        <f>VLOOKUP(B10173,WB.GDP.2011,'WB (WDI)'!$BB$2,FALSE)</f>
        <v>10302.442967053472</v>
      </c>
      <c r="L10173" s="112">
        <f>VLOOKUP($B10173,WB.UNEMP.2011,'WB (WDI)'!$BB$2,FALSE)</f>
        <v>11.8500003814697</v>
      </c>
    </row>
    <row r="10174" spans="1:12" x14ac:dyDescent="0.25">
      <c r="A10174" s="103">
        <v>2011</v>
      </c>
      <c r="B10174" s="104" t="s">
        <v>9</v>
      </c>
      <c r="C10174" s="105" t="s">
        <v>10</v>
      </c>
      <c r="D10174" s="105" t="s">
        <v>6</v>
      </c>
      <c r="E10174" s="87" t="e">
        <f>IF(ISNUMBER(VLOOKUP($B10174,EFW.20115,3,FALSE))=TRUE,VLOOKUP($B10174,EFW.2011,E$2,FALSE),NA())</f>
        <v>#N/A</v>
      </c>
      <c r="F10174" s="69" t="e">
        <f t="shared" si="425"/>
        <v>#N/A</v>
      </c>
      <c r="G10174" s="69" t="e">
        <f t="shared" si="425"/>
        <v>#N/A</v>
      </c>
      <c r="H10174" s="69" t="e">
        <f t="shared" si="425"/>
        <v>#N/A</v>
      </c>
      <c r="I10174" s="69" t="e">
        <f t="shared" si="425"/>
        <v>#N/A</v>
      </c>
      <c r="J10174" s="70" t="e">
        <f t="shared" si="425"/>
        <v>#N/A</v>
      </c>
      <c r="K10174" s="118">
        <f>VLOOKUP(B10174,WB.GDP.2011,'WB (WDI)'!$BB$2,FALSE)</f>
        <v>8479.9466069899572</v>
      </c>
      <c r="L10174" s="112">
        <f>VLOOKUP($B10174,WB.UNEMP.2011,'WB (WDI)'!$BB$2,FALSE)</f>
        <v>19.0200004577637</v>
      </c>
    </row>
    <row r="10175" spans="1:12" x14ac:dyDescent="0.25">
      <c r="A10175" s="103">
        <v>2011</v>
      </c>
      <c r="B10175" s="104" t="s">
        <v>11</v>
      </c>
      <c r="C10175" s="105" t="s">
        <v>12</v>
      </c>
      <c r="D10175" s="105" t="s">
        <v>6</v>
      </c>
      <c r="E10175" s="87" t="e">
        <f>IF(ISNUMBER(VLOOKUP($B10175,EFW.20115,3,FALSE))=TRUE,VLOOKUP($B10175,EFW.2011,E$2,FALSE),NA())</f>
        <v>#N/A</v>
      </c>
      <c r="F10175" s="69">
        <f t="shared" si="425"/>
        <v>6.9255442793473323</v>
      </c>
      <c r="G10175" s="69">
        <f t="shared" si="425"/>
        <v>5.1843350042178269</v>
      </c>
      <c r="H10175" s="69">
        <f t="shared" si="425"/>
        <v>7.1716239642458577</v>
      </c>
      <c r="I10175" s="69">
        <f t="shared" si="425"/>
        <v>6.5133023802601206</v>
      </c>
      <c r="J10175" s="70">
        <f t="shared" si="425"/>
        <v>6.9789446884440123</v>
      </c>
      <c r="K10175" s="118">
        <f>VLOOKUP(B10175,WB.GDP.2011,'WB (WDI)'!$BB$2,FALSE)</f>
        <v>6525.1364613080204</v>
      </c>
      <c r="L10175" s="112">
        <f>VLOOKUP($B10175,WB.UNEMP.2011,'WB (WDI)'!$BB$2,FALSE)</f>
        <v>8.9099998474121094</v>
      </c>
    </row>
    <row r="10176" spans="1:12" x14ac:dyDescent="0.25">
      <c r="A10176" s="103">
        <v>2011</v>
      </c>
      <c r="B10176" s="104" t="s">
        <v>13</v>
      </c>
      <c r="C10176" s="105" t="s">
        <v>14</v>
      </c>
      <c r="D10176" s="105" t="s">
        <v>6</v>
      </c>
      <c r="E10176" s="87" t="e">
        <f>IF(ISNUMBER(VLOOKUP($B10176,EFW.20115,3,FALSE))=TRUE,VLOOKUP($B10176,EFW.2011,E$2,FALSE),NA())</f>
        <v>#N/A</v>
      </c>
      <c r="F10176" s="69" t="e">
        <f t="shared" si="425"/>
        <v>#N/A</v>
      </c>
      <c r="G10176" s="69" t="e">
        <f t="shared" si="425"/>
        <v>#N/A</v>
      </c>
      <c r="H10176" s="69" t="e">
        <f t="shared" si="425"/>
        <v>#N/A</v>
      </c>
      <c r="I10176" s="69" t="e">
        <f t="shared" si="425"/>
        <v>#N/A</v>
      </c>
      <c r="J10176" s="70" t="e">
        <f t="shared" si="425"/>
        <v>#N/A</v>
      </c>
      <c r="K10176" s="118">
        <f>VLOOKUP(B10176,WB.GDP.2011,'WB (WDI)'!$BB$2,FALSE)</f>
        <v>3654.2117342044899</v>
      </c>
      <c r="L10176" s="112">
        <f>VLOOKUP($B10176,WB.UNEMP.2011,'WB (WDI)'!$BB$2,FALSE)</f>
        <v>17.440000534057599</v>
      </c>
    </row>
    <row r="10177" spans="1:12" x14ac:dyDescent="0.25">
      <c r="A10177" s="103">
        <v>2011</v>
      </c>
      <c r="B10177" s="104" t="s">
        <v>15</v>
      </c>
      <c r="C10177" s="105" t="s">
        <v>16</v>
      </c>
      <c r="D10177" s="105" t="s">
        <v>6</v>
      </c>
      <c r="E10177" s="87" t="e">
        <f>IF(ISNUMBER(VLOOKUP($B10177,EFW.20115,3,FALSE))=TRUE,VLOOKUP($B10177,EFW.2011,E$2,FALSE),NA())</f>
        <v>#N/A</v>
      </c>
      <c r="F10177" s="69">
        <f t="shared" si="425"/>
        <v>5.8164736012667557</v>
      </c>
      <c r="G10177" s="69">
        <f t="shared" si="425"/>
        <v>5.9130461903421692</v>
      </c>
      <c r="H10177" s="69">
        <f t="shared" si="425"/>
        <v>6.7968556323796161</v>
      </c>
      <c r="I10177" s="69">
        <f t="shared" si="425"/>
        <v>6.5859454299694535</v>
      </c>
      <c r="J10177" s="70">
        <f t="shared" si="425"/>
        <v>7.4084196628855397</v>
      </c>
      <c r="K10177" s="118">
        <f>VLOOKUP(B10177,WB.GDP.2011,'WB (WDI)'!$BB$2,FALSE)</f>
        <v>9820.9866912968937</v>
      </c>
      <c r="L10177" s="112">
        <f>VLOOKUP($B10177,WB.UNEMP.2011,'WB (WDI)'!$BB$2,FALSE)</f>
        <v>18.329999923706101</v>
      </c>
    </row>
    <row r="10178" spans="1:12" x14ac:dyDescent="0.25">
      <c r="A10178" s="103">
        <v>2011</v>
      </c>
      <c r="B10178" s="104" t="s">
        <v>17</v>
      </c>
      <c r="C10178" s="105" t="s">
        <v>18</v>
      </c>
      <c r="D10178" s="105" t="s">
        <v>6</v>
      </c>
      <c r="E10178" s="87" t="e">
        <f>IF(ISNUMBER(VLOOKUP($B10178,EFW.20115,3,FALSE))=TRUE,VLOOKUP($B10178,EFW.2011,E$2,FALSE),NA())</f>
        <v>#N/A</v>
      </c>
      <c r="F10178" s="69" t="e">
        <f t="shared" si="425"/>
        <v>#N/A</v>
      </c>
      <c r="G10178" s="69" t="e">
        <f t="shared" si="425"/>
        <v>#N/A</v>
      </c>
      <c r="H10178" s="69" t="e">
        <f t="shared" si="425"/>
        <v>#N/A</v>
      </c>
      <c r="I10178" s="69" t="e">
        <f t="shared" si="425"/>
        <v>#N/A</v>
      </c>
      <c r="J10178" s="70" t="e">
        <f t="shared" si="425"/>
        <v>#N/A</v>
      </c>
      <c r="K10178" s="118" t="e">
        <f>VLOOKUP(B10178,WB.GDP.2011,'WB (WDI)'!$BB$2,FALSE)</f>
        <v>#N/A</v>
      </c>
      <c r="L10178" s="112" t="e">
        <f>VLOOKUP($B10178,WB.UNEMP.2011,'WB (WDI)'!$BB$2,FALSE)</f>
        <v>#N/A</v>
      </c>
    </row>
    <row r="10179" spans="1:12" x14ac:dyDescent="0.25">
      <c r="A10179" s="103">
        <v>2011</v>
      </c>
      <c r="B10179" s="104" t="s">
        <v>19</v>
      </c>
      <c r="C10179" s="105" t="s">
        <v>20</v>
      </c>
      <c r="D10179" s="105" t="s">
        <v>6</v>
      </c>
      <c r="E10179" s="87" t="e">
        <f>IF(ISNUMBER(VLOOKUP($B10179,EFW.20115,3,FALSE))=TRUE,VLOOKUP($B10179,EFW.2011,E$2,FALSE),NA())</f>
        <v>#N/A</v>
      </c>
      <c r="F10179" s="69">
        <f t="shared" si="425"/>
        <v>5.9190851986641082</v>
      </c>
      <c r="G10179" s="69">
        <f t="shared" si="425"/>
        <v>3.7641874100908619</v>
      </c>
      <c r="H10179" s="69">
        <f t="shared" si="425"/>
        <v>5.6717523241746663</v>
      </c>
      <c r="I10179" s="69">
        <f t="shared" si="425"/>
        <v>5.7770968438140091</v>
      </c>
      <c r="J10179" s="70">
        <f t="shared" si="425"/>
        <v>5.0986127623411432</v>
      </c>
      <c r="K10179" s="118">
        <f>VLOOKUP(B10179,WB.GDP.2011,'WB (WDI)'!$BB$2,FALSE)</f>
        <v>7675.4457676309521</v>
      </c>
      <c r="L10179" s="112">
        <f>VLOOKUP($B10179,WB.UNEMP.2011,'WB (WDI)'!$BB$2,FALSE)</f>
        <v>7.3600001335143999</v>
      </c>
    </row>
    <row r="10180" spans="1:12" x14ac:dyDescent="0.25">
      <c r="A10180" s="103">
        <v>2011</v>
      </c>
      <c r="B10180" s="104" t="s">
        <v>21</v>
      </c>
      <c r="C10180" s="105" t="s">
        <v>22</v>
      </c>
      <c r="D10180" s="105" t="s">
        <v>6</v>
      </c>
      <c r="E10180" s="87" t="e">
        <f>IF(ISNUMBER(VLOOKUP($B10180,EFW.20115,3,FALSE))=TRUE,VLOOKUP($B10180,EFW.2011,E$2,FALSE),NA())</f>
        <v>#N/A</v>
      </c>
      <c r="F10180" s="69">
        <f t="shared" si="425"/>
        <v>7.0895383444447804</v>
      </c>
      <c r="G10180" s="69">
        <f t="shared" si="425"/>
        <v>4.0236082695701434</v>
      </c>
      <c r="H10180" s="69">
        <f t="shared" si="425"/>
        <v>6.8912309382268404</v>
      </c>
      <c r="I10180" s="69">
        <f t="shared" si="425"/>
        <v>5.6288678192980566</v>
      </c>
      <c r="J10180" s="70">
        <f t="shared" si="425"/>
        <v>6.255015527656151</v>
      </c>
      <c r="K10180" s="118">
        <f>VLOOKUP(B10180,WB.GDP.2011,'WB (WDI)'!$BB$2,FALSE)</f>
        <v>2707.8694142150871</v>
      </c>
      <c r="L10180" s="112">
        <f>VLOOKUP($B10180,WB.UNEMP.2011,'WB (WDI)'!$BB$2,FALSE)</f>
        <v>2.6500000953674299</v>
      </c>
    </row>
    <row r="10181" spans="1:12" x14ac:dyDescent="0.25">
      <c r="A10181" s="103">
        <v>2011</v>
      </c>
      <c r="B10181" s="104" t="s">
        <v>23</v>
      </c>
      <c r="C10181" s="105" t="s">
        <v>24</v>
      </c>
      <c r="D10181" s="105" t="s">
        <v>6</v>
      </c>
      <c r="E10181" s="87" t="e">
        <f>IF(ISNUMBER(VLOOKUP($B10181,EFW.20115,3,FALSE))=TRUE,VLOOKUP($B10181,EFW.2011,E$2,FALSE),NA())</f>
        <v>#N/A</v>
      </c>
      <c r="F10181" s="69">
        <f t="shared" si="425"/>
        <v>5.9880861204560798</v>
      </c>
      <c r="G10181" s="69">
        <f t="shared" si="425"/>
        <v>6.4618631599658229</v>
      </c>
      <c r="H10181" s="69">
        <f t="shared" si="425"/>
        <v>8.4333696031208714</v>
      </c>
      <c r="I10181" s="69">
        <f t="shared" si="425"/>
        <v>7.2654861935269235</v>
      </c>
      <c r="J10181" s="70">
        <f t="shared" si="425"/>
        <v>8.0635573821311954</v>
      </c>
      <c r="K10181" s="118">
        <f>VLOOKUP(B10181,WB.GDP.2011,'WB (WDI)'!$BB$2,FALSE)</f>
        <v>14770.468355627589</v>
      </c>
      <c r="L10181" s="112">
        <f>VLOOKUP($B10181,WB.UNEMP.2011,'WB (WDI)'!$BB$2,FALSE)</f>
        <v>17.850000381469702</v>
      </c>
    </row>
    <row r="10182" spans="1:12" x14ac:dyDescent="0.25">
      <c r="A10182" s="103">
        <v>2011</v>
      </c>
      <c r="B10182" s="104" t="s">
        <v>25</v>
      </c>
      <c r="C10182" s="105" t="s">
        <v>26</v>
      </c>
      <c r="D10182" s="105" t="s">
        <v>6</v>
      </c>
      <c r="E10182" s="87" t="e">
        <f>IF(ISNUMBER(VLOOKUP($B10182,EFW.20115,3,FALSE))=TRUE,VLOOKUP($B10182,EFW.2011,E$2,FALSE),NA())</f>
        <v>#N/A</v>
      </c>
      <c r="F10182" s="69" t="e">
        <f t="shared" ref="F10182:J10191" si="426">IF(ISNUMBER(VLOOKUP($B10182,EFW.2011,3,FALSE))=TRUE,VLOOKUP($B10182,EFW.2011,F$2,FALSE),NA())</f>
        <v>#N/A</v>
      </c>
      <c r="G10182" s="69" t="e">
        <f t="shared" si="426"/>
        <v>#N/A</v>
      </c>
      <c r="H10182" s="69" t="e">
        <f t="shared" si="426"/>
        <v>#N/A</v>
      </c>
      <c r="I10182" s="69" t="e">
        <f t="shared" si="426"/>
        <v>#N/A</v>
      </c>
      <c r="J10182" s="70" t="e">
        <f t="shared" si="426"/>
        <v>#N/A</v>
      </c>
      <c r="K10182" s="118" t="e">
        <f>VLOOKUP(B10182,WB.GDP.2011,'WB (WDI)'!$BB$2,FALSE)</f>
        <v>#N/A</v>
      </c>
      <c r="L10182" s="112" t="e">
        <f>VLOOKUP($B10182,WB.UNEMP.2011,'WB (WDI)'!$BB$2,FALSE)</f>
        <v>#N/A</v>
      </c>
    </row>
    <row r="10183" spans="1:12" x14ac:dyDescent="0.25">
      <c r="A10183" s="103">
        <v>2011</v>
      </c>
      <c r="B10183" s="104" t="s">
        <v>27</v>
      </c>
      <c r="C10183" s="105" t="s">
        <v>28</v>
      </c>
      <c r="D10183" s="105" t="s">
        <v>6</v>
      </c>
      <c r="E10183" s="87" t="e">
        <f>IF(ISNUMBER(VLOOKUP($B10183,EFW.20115,3,FALSE))=TRUE,VLOOKUP($B10183,EFW.2011,E$2,FALSE),NA())</f>
        <v>#N/A</v>
      </c>
      <c r="F10183" s="69">
        <f t="shared" si="426"/>
        <v>5.4819217971418031</v>
      </c>
      <c r="G10183" s="69">
        <f t="shared" si="426"/>
        <v>4.2260520698811943</v>
      </c>
      <c r="H10183" s="69">
        <f t="shared" si="426"/>
        <v>6.8562360379535399</v>
      </c>
      <c r="I10183" s="69">
        <f t="shared" si="426"/>
        <v>5.6816063613650032</v>
      </c>
      <c r="J10183" s="70">
        <f t="shared" si="426"/>
        <v>7.0355129496534881</v>
      </c>
      <c r="K10183" s="118">
        <f>VLOOKUP(B10183,WB.GDP.2011,'WB (WDI)'!$BB$2,FALSE)</f>
        <v>1775.779620266288</v>
      </c>
      <c r="L10183" s="112">
        <f>VLOOKUP($B10183,WB.UNEMP.2011,'WB (WDI)'!$BB$2,FALSE)</f>
        <v>5.1199998855590803</v>
      </c>
    </row>
    <row r="10184" spans="1:12" x14ac:dyDescent="0.25">
      <c r="A10184" s="103">
        <v>2011</v>
      </c>
      <c r="B10184" s="104" t="s">
        <v>29</v>
      </c>
      <c r="C10184" s="105" t="s">
        <v>30</v>
      </c>
      <c r="D10184" s="105" t="s">
        <v>6</v>
      </c>
      <c r="E10184" s="87" t="e">
        <f>IF(ISNUMBER(VLOOKUP($B10184,EFW.20115,3,FALSE))=TRUE,VLOOKUP($B10184,EFW.2011,E$2,FALSE),NA())</f>
        <v>#N/A</v>
      </c>
      <c r="F10184" s="69">
        <f t="shared" si="426"/>
        <v>4.5715228734298154</v>
      </c>
      <c r="G10184" s="69">
        <f t="shared" si="426"/>
        <v>3.4590470772537922</v>
      </c>
      <c r="H10184" s="69">
        <f t="shared" si="426"/>
        <v>7.1586625252343659</v>
      </c>
      <c r="I10184" s="69">
        <f t="shared" si="426"/>
        <v>5.1814875058641867</v>
      </c>
      <c r="J10184" s="70">
        <f t="shared" si="426"/>
        <v>7.2253433404531409</v>
      </c>
      <c r="K10184" s="118">
        <f>VLOOKUP(B10184,WB.GDP.2011,'WB (WDI)'!$BB$2,FALSE)</f>
        <v>852.50262164932155</v>
      </c>
      <c r="L10184" s="112">
        <f>VLOOKUP($B10184,WB.UNEMP.2011,'WB (WDI)'!$BB$2,FALSE)</f>
        <v>1.70000004768372</v>
      </c>
    </row>
    <row r="10185" spans="1:12" x14ac:dyDescent="0.25">
      <c r="A10185" s="103">
        <v>2011</v>
      </c>
      <c r="B10185" s="104" t="s">
        <v>31</v>
      </c>
      <c r="C10185" s="105" t="s">
        <v>32</v>
      </c>
      <c r="D10185" s="105" t="s">
        <v>6</v>
      </c>
      <c r="E10185" s="87" t="e">
        <f>IF(ISNUMBER(VLOOKUP($B10185,EFW.20115,3,FALSE))=TRUE,VLOOKUP($B10185,EFW.2011,E$2,FALSE),NA())</f>
        <v>#N/A</v>
      </c>
      <c r="F10185" s="69">
        <f t="shared" si="426"/>
        <v>6.6848909216227081</v>
      </c>
      <c r="G10185" s="69">
        <f t="shared" si="426"/>
        <v>6.2403441396704062</v>
      </c>
      <c r="H10185" s="69">
        <f t="shared" si="426"/>
        <v>6.8520051181978943</v>
      </c>
      <c r="I10185" s="69">
        <f t="shared" si="426"/>
        <v>6.2219943030425346</v>
      </c>
      <c r="J10185" s="70">
        <f t="shared" si="426"/>
        <v>7.1003388619753807</v>
      </c>
      <c r="K10185" s="118">
        <f>VLOOKUP(B10185,WB.GDP.2011,'WB (WDI)'!$BB$2,FALSE)</f>
        <v>6366.1540334469064</v>
      </c>
      <c r="L10185" s="112">
        <f>VLOOKUP($B10185,WB.UNEMP.2011,'WB (WDI)'!$BB$2,FALSE)</f>
        <v>10.930000305175801</v>
      </c>
    </row>
    <row r="10186" spans="1:12" x14ac:dyDescent="0.25">
      <c r="A10186" s="103">
        <v>2011</v>
      </c>
      <c r="B10186" s="104" t="s">
        <v>33</v>
      </c>
      <c r="C10186" s="105" t="s">
        <v>34</v>
      </c>
      <c r="D10186" s="105" t="s">
        <v>6</v>
      </c>
      <c r="E10186" s="87" t="e">
        <f>IF(ISNUMBER(VLOOKUP($B10186,EFW.20115,3,FALSE))=TRUE,VLOOKUP($B10186,EFW.2011,E$2,FALSE),NA())</f>
        <v>#N/A</v>
      </c>
      <c r="F10186" s="69">
        <f t="shared" si="426"/>
        <v>7.1571203812535131</v>
      </c>
      <c r="G10186" s="69">
        <f t="shared" si="426"/>
        <v>3.606473870052429</v>
      </c>
      <c r="H10186" s="69">
        <f t="shared" si="426"/>
        <v>6.7790005270624683</v>
      </c>
      <c r="I10186" s="69">
        <f t="shared" si="426"/>
        <v>5.7142589091648901</v>
      </c>
      <c r="J10186" s="70">
        <f t="shared" si="426"/>
        <v>6.6532644851196663</v>
      </c>
      <c r="K10186" s="118">
        <f>VLOOKUP(B10186,WB.GDP.2011,'WB (WDI)'!$BB$2,FALSE)</f>
        <v>3126.7868357321031</v>
      </c>
      <c r="L10186" s="112">
        <f>VLOOKUP($B10186,WB.UNEMP.2011,'WB (WDI)'!$BB$2,FALSE)</f>
        <v>3.9700000286102299</v>
      </c>
    </row>
    <row r="10187" spans="1:12" x14ac:dyDescent="0.25">
      <c r="A10187" s="103">
        <v>2011</v>
      </c>
      <c r="B10187" s="104" t="s">
        <v>35</v>
      </c>
      <c r="C10187" s="105" t="s">
        <v>36</v>
      </c>
      <c r="D10187" s="105" t="s">
        <v>6</v>
      </c>
      <c r="E10187" s="87" t="e">
        <f>IF(ISNUMBER(VLOOKUP($B10187,EFW.20115,3,FALSE))=TRUE,VLOOKUP($B10187,EFW.2011,E$2,FALSE),NA())</f>
        <v>#N/A</v>
      </c>
      <c r="F10187" s="69">
        <f t="shared" si="426"/>
        <v>7.1871901661611632</v>
      </c>
      <c r="G10187" s="69">
        <f t="shared" si="426"/>
        <v>3.1824632017972365</v>
      </c>
      <c r="H10187" s="69">
        <f t="shared" si="426"/>
        <v>6.7576540499401112</v>
      </c>
      <c r="I10187" s="69">
        <f t="shared" si="426"/>
        <v>4.7598972473803345</v>
      </c>
      <c r="J10187" s="70">
        <f t="shared" si="426"/>
        <v>4.9851541578012899</v>
      </c>
      <c r="K10187" s="118">
        <f>VLOOKUP(B10187,WB.GDP.2011,'WB (WDI)'!$BB$2,FALSE)</f>
        <v>1242.7156447367925</v>
      </c>
      <c r="L10187" s="112">
        <f>VLOOKUP($B10187,WB.UNEMP.2011,'WB (WDI)'!$BB$2,FALSE)</f>
        <v>4.3800001144409197</v>
      </c>
    </row>
    <row r="10188" spans="1:12" x14ac:dyDescent="0.25">
      <c r="A10188" s="103">
        <v>2011</v>
      </c>
      <c r="B10188" s="104" t="s">
        <v>37</v>
      </c>
      <c r="C10188" s="105" t="s">
        <v>38</v>
      </c>
      <c r="D10188" s="105" t="s">
        <v>6</v>
      </c>
      <c r="E10188" s="87" t="e">
        <f>IF(ISNUMBER(VLOOKUP($B10188,EFW.20115,3,FALSE))=TRUE,VLOOKUP($B10188,EFW.2011,E$2,FALSE),NA())</f>
        <v>#N/A</v>
      </c>
      <c r="F10188" s="69">
        <f t="shared" si="426"/>
        <v>6.365399041602199</v>
      </c>
      <c r="G10188" s="69">
        <f t="shared" si="426"/>
        <v>3.6606175040042701</v>
      </c>
      <c r="H10188" s="69">
        <f t="shared" si="426"/>
        <v>6.1078253480103823</v>
      </c>
      <c r="I10188" s="69">
        <f t="shared" si="426"/>
        <v>4.8417638653434123</v>
      </c>
      <c r="J10188" s="70">
        <f t="shared" si="426"/>
        <v>5.253930913230044</v>
      </c>
      <c r="K10188" s="118">
        <f>VLOOKUP(B10188,WB.GDP.2011,'WB (WDI)'!$BB$2,FALSE)</f>
        <v>1676.7690514320502</v>
      </c>
      <c r="L10188" s="112">
        <f>VLOOKUP($B10188,WB.UNEMP.2011,'WB (WDI)'!$BB$2,FALSE)</f>
        <v>1.6599999666214</v>
      </c>
    </row>
    <row r="10189" spans="1:12" x14ac:dyDescent="0.25">
      <c r="A10189" s="103">
        <v>2011</v>
      </c>
      <c r="B10189" s="104" t="s">
        <v>39</v>
      </c>
      <c r="C10189" s="105" t="s">
        <v>40</v>
      </c>
      <c r="D10189" s="105" t="s">
        <v>6</v>
      </c>
      <c r="E10189" s="87" t="e">
        <f>IF(ISNUMBER(VLOOKUP($B10189,EFW.20115,3,FALSE))=TRUE,VLOOKUP($B10189,EFW.2011,E$2,FALSE),NA())</f>
        <v>#N/A</v>
      </c>
      <c r="F10189" s="69" t="e">
        <f t="shared" si="426"/>
        <v>#N/A</v>
      </c>
      <c r="G10189" s="69" t="e">
        <f t="shared" si="426"/>
        <v>#N/A</v>
      </c>
      <c r="H10189" s="69" t="e">
        <f t="shared" si="426"/>
        <v>#N/A</v>
      </c>
      <c r="I10189" s="69" t="e">
        <f t="shared" si="426"/>
        <v>#N/A</v>
      </c>
      <c r="J10189" s="70" t="e">
        <f t="shared" si="426"/>
        <v>#N/A</v>
      </c>
      <c r="K10189" s="118">
        <f>VLOOKUP(B10189,WB.GDP.2011,'WB (WDI)'!$BB$2,FALSE)</f>
        <v>2924.722770694776</v>
      </c>
      <c r="L10189" s="112">
        <f>VLOOKUP($B10189,WB.UNEMP.2011,'WB (WDI)'!$BB$2,FALSE)</f>
        <v>6.9800000190734899</v>
      </c>
    </row>
    <row r="10190" spans="1:12" x14ac:dyDescent="0.25">
      <c r="A10190" s="103">
        <v>2011</v>
      </c>
      <c r="B10190" s="104" t="s">
        <v>41</v>
      </c>
      <c r="C10190" s="105" t="s">
        <v>42</v>
      </c>
      <c r="D10190" s="105" t="s">
        <v>6</v>
      </c>
      <c r="E10190" s="87" t="e">
        <f>IF(ISNUMBER(VLOOKUP($B10190,EFW.20115,3,FALSE))=TRUE,VLOOKUP($B10190,EFW.2011,E$2,FALSE),NA())</f>
        <v>#N/A</v>
      </c>
      <c r="F10190" s="69">
        <f t="shared" si="426"/>
        <v>4.4927869240499945</v>
      </c>
      <c r="G10190" s="69">
        <f t="shared" si="426"/>
        <v>3.6316588260308862</v>
      </c>
      <c r="H10190" s="69">
        <f t="shared" si="426"/>
        <v>4.5947984193077254</v>
      </c>
      <c r="I10190" s="69">
        <f t="shared" si="426"/>
        <v>5.1281847017574949</v>
      </c>
      <c r="J10190" s="70">
        <f t="shared" si="426"/>
        <v>5.5140287224780016</v>
      </c>
      <c r="K10190" s="118">
        <f>VLOOKUP(B10190,WB.GDP.2011,'WB (WDI)'!$BB$2,FALSE)</f>
        <v>5185.1685097425243</v>
      </c>
      <c r="L10190" s="112">
        <f>VLOOKUP($B10190,WB.UNEMP.2011,'WB (WDI)'!$BB$2,FALSE)</f>
        <v>11.8900003433228</v>
      </c>
    </row>
    <row r="10191" spans="1:12" x14ac:dyDescent="0.25">
      <c r="A10191" s="103">
        <v>2011</v>
      </c>
      <c r="B10191" s="104" t="s">
        <v>43</v>
      </c>
      <c r="C10191" s="105" t="s">
        <v>44</v>
      </c>
      <c r="D10191" s="105" t="s">
        <v>6</v>
      </c>
      <c r="E10191" s="87" t="e">
        <f>IF(ISNUMBER(VLOOKUP($B10191,EFW.20115,3,FALSE))=TRUE,VLOOKUP($B10191,EFW.2011,E$2,FALSE),NA())</f>
        <v>#N/A</v>
      </c>
      <c r="F10191" s="69">
        <f t="shared" si="426"/>
        <v>6.6990807097382135</v>
      </c>
      <c r="G10191" s="69">
        <f t="shared" si="426"/>
        <v>3.1203168689678527</v>
      </c>
      <c r="H10191" s="69">
        <f t="shared" si="426"/>
        <v>6.5073882134867542</v>
      </c>
      <c r="I10191" s="69">
        <f t="shared" si="426"/>
        <v>5.9201198378169639</v>
      </c>
      <c r="J10191" s="70">
        <f t="shared" si="426"/>
        <v>5.9082243921732873</v>
      </c>
      <c r="K10191" s="118">
        <f>VLOOKUP(B10191,WB.GDP.2011,'WB (WDI)'!$BB$2,FALSE)</f>
        <v>3417.777897437581</v>
      </c>
      <c r="L10191" s="112">
        <f>VLOOKUP($B10191,WB.UNEMP.2011,'WB (WDI)'!$BB$2,FALSE)</f>
        <v>6.96000003814697</v>
      </c>
    </row>
    <row r="10192" spans="1:12" x14ac:dyDescent="0.25">
      <c r="A10192" s="103">
        <v>2011</v>
      </c>
      <c r="B10192" s="104" t="s">
        <v>45</v>
      </c>
      <c r="C10192" s="105" t="s">
        <v>46</v>
      </c>
      <c r="D10192" s="105" t="s">
        <v>6</v>
      </c>
      <c r="E10192" s="87" t="e">
        <f>IF(ISNUMBER(VLOOKUP($B10192,EFW.20115,3,FALSE))=TRUE,VLOOKUP($B10192,EFW.2011,E$2,FALSE),NA())</f>
        <v>#N/A</v>
      </c>
      <c r="F10192" s="69">
        <f t="shared" ref="F10192:J10201" si="427">IF(ISNUMBER(VLOOKUP($B10192,EFW.2011,3,FALSE))=TRUE,VLOOKUP($B10192,EFW.2011,F$2,FALSE),NA())</f>
        <v>6.9006355072532468</v>
      </c>
      <c r="G10192" s="69">
        <f t="shared" si="427"/>
        <v>2.9277185785899973</v>
      </c>
      <c r="H10192" s="69">
        <f t="shared" si="427"/>
        <v>7.7958895480357162</v>
      </c>
      <c r="I10192" s="69">
        <f t="shared" si="427"/>
        <v>5.2718134298114476</v>
      </c>
      <c r="J10192" s="70">
        <f t="shared" si="427"/>
        <v>5.0901835810507912</v>
      </c>
      <c r="K10192" s="118">
        <f>VLOOKUP(B10192,WB.GDP.2011,'WB (WDI)'!$BB$2,FALSE)</f>
        <v>894.82651771130679</v>
      </c>
      <c r="L10192" s="112">
        <f>VLOOKUP($B10192,WB.UNEMP.2011,'WB (WDI)'!$BB$2,FALSE)</f>
        <v>4.2199997901916504</v>
      </c>
    </row>
    <row r="10193" spans="1:12" x14ac:dyDescent="0.25">
      <c r="A10193" s="103">
        <v>2011</v>
      </c>
      <c r="B10193" s="104" t="s">
        <v>47</v>
      </c>
      <c r="C10193" s="105" t="s">
        <v>48</v>
      </c>
      <c r="D10193" s="105" t="s">
        <v>6</v>
      </c>
      <c r="E10193" s="87" t="e">
        <f>IF(ISNUMBER(VLOOKUP($B10193,EFW.20115,3,FALSE))=TRUE,VLOOKUP($B10193,EFW.2011,E$2,FALSE),NA())</f>
        <v>#N/A</v>
      </c>
      <c r="F10193" s="69" t="e">
        <f t="shared" si="427"/>
        <v>#N/A</v>
      </c>
      <c r="G10193" s="69" t="e">
        <f t="shared" si="427"/>
        <v>#N/A</v>
      </c>
      <c r="H10193" s="69" t="e">
        <f t="shared" si="427"/>
        <v>#N/A</v>
      </c>
      <c r="I10193" s="69" t="e">
        <f t="shared" si="427"/>
        <v>#N/A</v>
      </c>
      <c r="J10193" s="70" t="e">
        <f t="shared" si="427"/>
        <v>#N/A</v>
      </c>
      <c r="K10193" s="118" t="e">
        <f>VLOOKUP(B10193,WB.GDP.2011,'WB (WDI)'!$BB$2,FALSE)</f>
        <v>#N/A</v>
      </c>
      <c r="L10193" s="112">
        <f>VLOOKUP($B10193,WB.UNEMP.2011,'WB (WDI)'!$BB$2,FALSE)</f>
        <v>11.5100002288818</v>
      </c>
    </row>
    <row r="10194" spans="1:12" x14ac:dyDescent="0.25">
      <c r="A10194" s="103">
        <v>2011</v>
      </c>
      <c r="B10194" s="104" t="s">
        <v>49</v>
      </c>
      <c r="C10194" s="105" t="s">
        <v>50</v>
      </c>
      <c r="D10194" s="105" t="s">
        <v>6</v>
      </c>
      <c r="E10194" s="87" t="e">
        <f>IF(ISNUMBER(VLOOKUP($B10194,EFW.20115,3,FALSE))=TRUE,VLOOKUP($B10194,EFW.2011,E$2,FALSE),NA())</f>
        <v>#N/A</v>
      </c>
      <c r="F10194" s="69" t="e">
        <f t="shared" si="427"/>
        <v>#N/A</v>
      </c>
      <c r="G10194" s="69" t="e">
        <f t="shared" si="427"/>
        <v>#N/A</v>
      </c>
      <c r="H10194" s="69" t="e">
        <f t="shared" si="427"/>
        <v>#N/A</v>
      </c>
      <c r="I10194" s="69" t="e">
        <f t="shared" si="427"/>
        <v>#N/A</v>
      </c>
      <c r="J10194" s="70" t="e">
        <f t="shared" si="427"/>
        <v>#N/A</v>
      </c>
      <c r="K10194" s="118">
        <f>VLOOKUP(B10194,WB.GDP.2011,'WB (WDI)'!$BB$2,FALSE)</f>
        <v>35378.023284067975</v>
      </c>
      <c r="L10194" s="112">
        <f>VLOOKUP($B10194,WB.UNEMP.2011,'WB (WDI)'!$BB$2,FALSE)</f>
        <v>8.4200000762939506</v>
      </c>
    </row>
    <row r="10195" spans="1:12" x14ac:dyDescent="0.25">
      <c r="A10195" s="103">
        <v>2011</v>
      </c>
      <c r="B10195" s="104" t="s">
        <v>51</v>
      </c>
      <c r="C10195" s="105" t="s">
        <v>52</v>
      </c>
      <c r="D10195" s="105" t="s">
        <v>6</v>
      </c>
      <c r="E10195" s="87" t="e">
        <f>IF(ISNUMBER(VLOOKUP($B10195,EFW.20115,3,FALSE))=TRUE,VLOOKUP($B10195,EFW.2011,E$2,FALSE),NA())</f>
        <v>#N/A</v>
      </c>
      <c r="F10195" s="69" t="e">
        <f t="shared" si="427"/>
        <v>#N/A</v>
      </c>
      <c r="G10195" s="69" t="e">
        <f t="shared" si="427"/>
        <v>#N/A</v>
      </c>
      <c r="H10195" s="69" t="e">
        <f t="shared" si="427"/>
        <v>#N/A</v>
      </c>
      <c r="I10195" s="69" t="e">
        <f t="shared" si="427"/>
        <v>#N/A</v>
      </c>
      <c r="J10195" s="70" t="e">
        <f t="shared" si="427"/>
        <v>#N/A</v>
      </c>
      <c r="K10195" s="118" t="e">
        <f>VLOOKUP(B10195,WB.GDP.2011,'WB (WDI)'!$BB$2,FALSE)</f>
        <v>#N/A</v>
      </c>
      <c r="L10195" s="112">
        <f>VLOOKUP($B10195,WB.UNEMP.2011,'WB (WDI)'!$BB$2,FALSE)</f>
        <v>6.7600002288818404</v>
      </c>
    </row>
    <row r="10196" spans="1:12" x14ac:dyDescent="0.25">
      <c r="A10196" s="103">
        <v>2011</v>
      </c>
      <c r="B10196" s="104" t="s">
        <v>53</v>
      </c>
      <c r="C10196" s="105" t="s">
        <v>54</v>
      </c>
      <c r="D10196" s="105" t="s">
        <v>6</v>
      </c>
      <c r="E10196" s="87" t="e">
        <f>IF(ISNUMBER(VLOOKUP($B10196,EFW.20115,3,FALSE))=TRUE,VLOOKUP($B10196,EFW.2011,E$2,FALSE),NA())</f>
        <v>#N/A</v>
      </c>
      <c r="F10196" s="69">
        <f t="shared" si="427"/>
        <v>5.7942813865862997</v>
      </c>
      <c r="G10196" s="69">
        <f t="shared" si="427"/>
        <v>4.7381402801609154</v>
      </c>
      <c r="H10196" s="69">
        <f t="shared" si="427"/>
        <v>7.8434352967346435</v>
      </c>
      <c r="I10196" s="69">
        <f t="shared" si="427"/>
        <v>6.160318223898015</v>
      </c>
      <c r="J10196" s="70">
        <f t="shared" si="427"/>
        <v>7.6490513903107535</v>
      </c>
      <c r="K10196" s="118">
        <f>VLOOKUP(B10196,WB.GDP.2011,'WB (WDI)'!$BB$2,FALSE)</f>
        <v>7575.6943866312231</v>
      </c>
      <c r="L10196" s="112">
        <f>VLOOKUP($B10196,WB.UNEMP.2011,'WB (WDI)'!$BB$2,FALSE)</f>
        <v>26.149999618530298</v>
      </c>
    </row>
    <row r="10197" spans="1:12" x14ac:dyDescent="0.25">
      <c r="A10197" s="103">
        <v>2011</v>
      </c>
      <c r="B10197" s="104" t="s">
        <v>55</v>
      </c>
      <c r="C10197" s="105" t="s">
        <v>56</v>
      </c>
      <c r="D10197" s="105" t="s">
        <v>6</v>
      </c>
      <c r="E10197" s="87" t="e">
        <f>IF(ISNUMBER(VLOOKUP($B10197,EFW.20115,3,FALSE))=TRUE,VLOOKUP($B10197,EFW.2011,E$2,FALSE),NA())</f>
        <v>#N/A</v>
      </c>
      <c r="F10197" s="69">
        <f t="shared" si="427"/>
        <v>5.5747448410105758</v>
      </c>
      <c r="G10197" s="69">
        <f t="shared" si="427"/>
        <v>4.6971478138430856</v>
      </c>
      <c r="H10197" s="69">
        <f t="shared" si="427"/>
        <v>4.2097581992546473</v>
      </c>
      <c r="I10197" s="69">
        <f t="shared" si="427"/>
        <v>4.8574959438955512</v>
      </c>
      <c r="J10197" s="70">
        <f t="shared" si="427"/>
        <v>6.2405774246135328</v>
      </c>
      <c r="K10197" s="118">
        <f>VLOOKUP(B10197,WB.GDP.2011,'WB (WDI)'!$BB$2,FALSE)</f>
        <v>1360.9385375341546</v>
      </c>
      <c r="L10197" s="112">
        <f>VLOOKUP($B10197,WB.UNEMP.2011,'WB (WDI)'!$BB$2,FALSE)</f>
        <v>2.2999999523162802</v>
      </c>
    </row>
    <row r="10198" spans="1:12" x14ac:dyDescent="0.25">
      <c r="A10198" s="103">
        <v>2011</v>
      </c>
      <c r="B10198" s="104" t="s">
        <v>57</v>
      </c>
      <c r="C10198" s="105" t="s">
        <v>58</v>
      </c>
      <c r="D10198" s="105" t="s">
        <v>6</v>
      </c>
      <c r="E10198" s="87" t="e">
        <f>IF(ISNUMBER(VLOOKUP($B10198,EFW.20115,3,FALSE))=TRUE,VLOOKUP($B10198,EFW.2011,E$2,FALSE),NA())</f>
        <v>#N/A</v>
      </c>
      <c r="F10198" s="69" t="e">
        <f t="shared" si="427"/>
        <v>#N/A</v>
      </c>
      <c r="G10198" s="69" t="e">
        <f t="shared" si="427"/>
        <v>#N/A</v>
      </c>
      <c r="H10198" s="69" t="e">
        <f t="shared" si="427"/>
        <v>#N/A</v>
      </c>
      <c r="I10198" s="69" t="e">
        <f t="shared" si="427"/>
        <v>#N/A</v>
      </c>
      <c r="J10198" s="70" t="e">
        <f t="shared" si="427"/>
        <v>#N/A</v>
      </c>
      <c r="K10198" s="118" t="e">
        <f>VLOOKUP(B10198,WB.GDP.2011,'WB (WDI)'!$BB$2,FALSE)</f>
        <v>#N/A</v>
      </c>
      <c r="L10198" s="112" t="e">
        <f>VLOOKUP($B10198,WB.UNEMP.2011,'WB (WDI)'!$BB$2,FALSE)</f>
        <v>#N/A</v>
      </c>
    </row>
    <row r="10199" spans="1:12" x14ac:dyDescent="0.25">
      <c r="A10199" s="103">
        <v>2011</v>
      </c>
      <c r="B10199" s="104" t="s">
        <v>59</v>
      </c>
      <c r="C10199" s="105" t="s">
        <v>60</v>
      </c>
      <c r="D10199" s="105" t="s">
        <v>6</v>
      </c>
      <c r="E10199" s="87" t="e">
        <f>IF(ISNUMBER(VLOOKUP($B10199,EFW.20115,3,FALSE))=TRUE,VLOOKUP($B10199,EFW.2011,E$2,FALSE),NA())</f>
        <v>#N/A</v>
      </c>
      <c r="F10199" s="69">
        <f t="shared" si="427"/>
        <v>4.8651337849399479</v>
      </c>
      <c r="G10199" s="69">
        <f t="shared" si="427"/>
        <v>3.5998843304504944</v>
      </c>
      <c r="H10199" s="69">
        <f t="shared" si="427"/>
        <v>5.4200983724364846</v>
      </c>
      <c r="I10199" s="69">
        <f t="shared" si="427"/>
        <v>5.7330861268840536</v>
      </c>
      <c r="J10199" s="70">
        <f t="shared" si="427"/>
        <v>6.829852453696212</v>
      </c>
      <c r="K10199" s="118">
        <f>VLOOKUP(B10199,WB.GDP.2011,'WB (WDI)'!$BB$2,FALSE)</f>
        <v>14883.441249052283</v>
      </c>
      <c r="L10199" s="112">
        <f>VLOOKUP($B10199,WB.UNEMP.2011,'WB (WDI)'!$BB$2,FALSE)</f>
        <v>20.379999160766602</v>
      </c>
    </row>
    <row r="10200" spans="1:12" x14ac:dyDescent="0.25">
      <c r="A10200" s="103">
        <v>2011</v>
      </c>
      <c r="B10200" s="104" t="s">
        <v>61</v>
      </c>
      <c r="C10200" s="105" t="s">
        <v>62</v>
      </c>
      <c r="D10200" s="105" t="s">
        <v>6</v>
      </c>
      <c r="E10200" s="87" t="e">
        <f>IF(ISNUMBER(VLOOKUP($B10200,EFW.20115,3,FALSE))=TRUE,VLOOKUP($B10200,EFW.2011,E$2,FALSE),NA())</f>
        <v>#N/A</v>
      </c>
      <c r="F10200" s="69">
        <f t="shared" si="427"/>
        <v>6.6326075406604872</v>
      </c>
      <c r="G10200" s="69">
        <f t="shared" si="427"/>
        <v>4.9718991778993669</v>
      </c>
      <c r="H10200" s="69">
        <f t="shared" si="427"/>
        <v>8.1146154901750958</v>
      </c>
      <c r="I10200" s="69">
        <f t="shared" si="427"/>
        <v>7.7754751175732704</v>
      </c>
      <c r="J10200" s="70">
        <f t="shared" si="427"/>
        <v>7.4726473856305295</v>
      </c>
      <c r="K10200" s="118">
        <f>VLOOKUP(B10200,WB.GDP.2011,'WB (WDI)'!$BB$2,FALSE)</f>
        <v>2091.8231067484385</v>
      </c>
      <c r="L10200" s="112">
        <f>VLOOKUP($B10200,WB.UNEMP.2011,'WB (WDI)'!$BB$2,FALSE)</f>
        <v>9.4099998474121094</v>
      </c>
    </row>
    <row r="10201" spans="1:12" x14ac:dyDescent="0.25">
      <c r="A10201" s="103">
        <v>2011</v>
      </c>
      <c r="B10201" s="104" t="s">
        <v>63</v>
      </c>
      <c r="C10201" s="105" t="s">
        <v>64</v>
      </c>
      <c r="D10201" s="105" t="s">
        <v>6</v>
      </c>
      <c r="E10201" s="87" t="e">
        <f>IF(ISNUMBER(VLOOKUP($B10201,EFW.20115,3,FALSE))=TRUE,VLOOKUP($B10201,EFW.2011,E$2,FALSE),NA())</f>
        <v>#N/A</v>
      </c>
      <c r="F10201" s="69">
        <f t="shared" si="427"/>
        <v>7.9755949168514473</v>
      </c>
      <c r="G10201" s="69">
        <f t="shared" si="427"/>
        <v>5.4419080267826061</v>
      </c>
      <c r="H10201" s="69">
        <f t="shared" si="427"/>
        <v>7.1482729611447748</v>
      </c>
      <c r="I10201" s="69">
        <f t="shared" si="427"/>
        <v>6.3800111451456845</v>
      </c>
      <c r="J10201" s="70">
        <f t="shared" si="427"/>
        <v>7.150791953392992</v>
      </c>
      <c r="K10201" s="118">
        <f>VLOOKUP(B10201,WB.GDP.2011,'WB (WDI)'!$BB$2,FALSE)</f>
        <v>4154.7177549554199</v>
      </c>
      <c r="L10201" s="112">
        <f>VLOOKUP($B10201,WB.UNEMP.2011,'WB (WDI)'!$BB$2,FALSE)</f>
        <v>5.6199998855590803</v>
      </c>
    </row>
    <row r="10202" spans="1:12" x14ac:dyDescent="0.25">
      <c r="A10202" s="103">
        <v>2011</v>
      </c>
      <c r="B10202" s="104" t="s">
        <v>65</v>
      </c>
      <c r="C10202" s="105" t="s">
        <v>66</v>
      </c>
      <c r="D10202" s="105" t="s">
        <v>6</v>
      </c>
      <c r="E10202" s="87" t="e">
        <f>IF(ISNUMBER(VLOOKUP($B10202,EFW.20115,3,FALSE))=TRUE,VLOOKUP($B10202,EFW.2011,E$2,FALSE),NA())</f>
        <v>#N/A</v>
      </c>
      <c r="F10202" s="69" t="e">
        <f t="shared" ref="F10202:J10211" si="428">IF(ISNUMBER(VLOOKUP($B10202,EFW.2011,3,FALSE))=TRUE,VLOOKUP($B10202,EFW.2011,F$2,FALSE),NA())</f>
        <v>#N/A</v>
      </c>
      <c r="G10202" s="69" t="e">
        <f t="shared" si="428"/>
        <v>#N/A</v>
      </c>
      <c r="H10202" s="69" t="e">
        <f t="shared" si="428"/>
        <v>#N/A</v>
      </c>
      <c r="I10202" s="69" t="e">
        <f t="shared" si="428"/>
        <v>#N/A</v>
      </c>
      <c r="J10202" s="70" t="e">
        <f t="shared" si="428"/>
        <v>#N/A</v>
      </c>
      <c r="K10202" s="118">
        <f>VLOOKUP(B10202,WB.GDP.2011,'WB (WDI)'!$BB$2,FALSE)</f>
        <v>1932.536456907708</v>
      </c>
      <c r="L10202" s="112">
        <f>VLOOKUP($B10202,WB.UNEMP.2011,'WB (WDI)'!$BB$2,FALSE)</f>
        <v>4.4499998092651403</v>
      </c>
    </row>
    <row r="10203" spans="1:12" x14ac:dyDescent="0.25">
      <c r="A10203" s="103">
        <v>2011</v>
      </c>
      <c r="B10203" s="104" t="s">
        <v>67</v>
      </c>
      <c r="C10203" s="105" t="s">
        <v>68</v>
      </c>
      <c r="D10203" s="105" t="s">
        <v>6</v>
      </c>
      <c r="E10203" s="87" t="e">
        <f>IF(ISNUMBER(VLOOKUP($B10203,EFW.20115,3,FALSE))=TRUE,VLOOKUP($B10203,EFW.2011,E$2,FALSE),NA())</f>
        <v>#N/A</v>
      </c>
      <c r="F10203" s="69">
        <f t="shared" si="428"/>
        <v>6.0237216747622186</v>
      </c>
      <c r="G10203" s="69">
        <f t="shared" si="428"/>
        <v>2.225454878224693</v>
      </c>
      <c r="H10203" s="69">
        <f t="shared" si="428"/>
        <v>6.0926836771074964</v>
      </c>
      <c r="I10203" s="69">
        <f t="shared" si="428"/>
        <v>6.2811680310698161</v>
      </c>
      <c r="J10203" s="70">
        <f t="shared" si="428"/>
        <v>5.6596113703188671</v>
      </c>
      <c r="K10203" s="118">
        <f>VLOOKUP(B10203,WB.GDP.2011,'WB (WDI)'!$BB$2,FALSE)</f>
        <v>1839.7009811959274</v>
      </c>
      <c r="L10203" s="112">
        <f>VLOOKUP($B10203,WB.UNEMP.2011,'WB (WDI)'!$BB$2,FALSE)</f>
        <v>3.0799999237060498</v>
      </c>
    </row>
    <row r="10204" spans="1:12" x14ac:dyDescent="0.25">
      <c r="A10204" s="103">
        <v>2011</v>
      </c>
      <c r="B10204" s="104" t="s">
        <v>69</v>
      </c>
      <c r="C10204" s="105" t="s">
        <v>70</v>
      </c>
      <c r="D10204" s="105" t="s">
        <v>6</v>
      </c>
      <c r="E10204" s="87" t="e">
        <f>IF(ISNUMBER(VLOOKUP($B10204,EFW.20115,3,FALSE))=TRUE,VLOOKUP($B10204,EFW.2011,E$2,FALSE),NA())</f>
        <v>#N/A</v>
      </c>
      <c r="F10204" s="69">
        <f t="shared" si="428"/>
        <v>7.7667038707326412</v>
      </c>
      <c r="G10204" s="69">
        <f t="shared" si="428"/>
        <v>4.8325318506800299</v>
      </c>
      <c r="H10204" s="69">
        <f t="shared" si="428"/>
        <v>8.3757264487167511</v>
      </c>
      <c r="I10204" s="69">
        <f t="shared" si="428"/>
        <v>6.8338441508942056</v>
      </c>
      <c r="J10204" s="70">
        <f t="shared" si="428"/>
        <v>7.4263961599972808</v>
      </c>
      <c r="K10204" s="118">
        <f>VLOOKUP(B10204,WB.GDP.2011,'WB (WDI)'!$BB$2,FALSE)</f>
        <v>3439.3448135142539</v>
      </c>
      <c r="L10204" s="112">
        <f>VLOOKUP($B10204,WB.UNEMP.2011,'WB (WDI)'!$BB$2,FALSE)</f>
        <v>2.8599998950958301</v>
      </c>
    </row>
    <row r="10205" spans="1:12" x14ac:dyDescent="0.25">
      <c r="A10205" s="103">
        <v>2011</v>
      </c>
      <c r="B10205" s="104" t="s">
        <v>71</v>
      </c>
      <c r="C10205" s="105" t="s">
        <v>72</v>
      </c>
      <c r="D10205" s="105" t="s">
        <v>6</v>
      </c>
      <c r="E10205" s="87" t="e">
        <f>IF(ISNUMBER(VLOOKUP($B10205,EFW.20115,3,FALSE))=TRUE,VLOOKUP($B10205,EFW.2011,E$2,FALSE),NA())</f>
        <v>#N/A</v>
      </c>
      <c r="F10205" s="69">
        <f t="shared" si="428"/>
        <v>5.8628415434944916</v>
      </c>
      <c r="G10205" s="69">
        <f t="shared" si="428"/>
        <v>4.4843705858384695</v>
      </c>
      <c r="H10205" s="69">
        <f t="shared" si="428"/>
        <v>8.0249474038354247</v>
      </c>
      <c r="I10205" s="69">
        <f t="shared" si="428"/>
        <v>5.986056783855136</v>
      </c>
      <c r="J10205" s="70">
        <f t="shared" si="428"/>
        <v>7.5280817749834581</v>
      </c>
      <c r="K10205" s="118">
        <f>VLOOKUP(B10205,WB.GDP.2011,'WB (WDI)'!$BB$2,FALSE)</f>
        <v>2385.8941885027639</v>
      </c>
      <c r="L10205" s="112">
        <f>VLOOKUP($B10205,WB.UNEMP.2011,'WB (WDI)'!$BB$2,FALSE)</f>
        <v>26.040000915527301</v>
      </c>
    </row>
    <row r="10206" spans="1:12" x14ac:dyDescent="0.25">
      <c r="A10206" s="103">
        <v>2011</v>
      </c>
      <c r="B10206" s="104" t="s">
        <v>73</v>
      </c>
      <c r="C10206" s="105" t="s">
        <v>74</v>
      </c>
      <c r="D10206" s="105" t="s">
        <v>6</v>
      </c>
      <c r="E10206" s="87" t="e">
        <f>IF(ISNUMBER(VLOOKUP($B10206,EFW.20115,3,FALSE))=TRUE,VLOOKUP($B10206,EFW.2011,E$2,FALSE),NA())</f>
        <v>#N/A</v>
      </c>
      <c r="F10206" s="69" t="e">
        <f t="shared" si="428"/>
        <v>#N/A</v>
      </c>
      <c r="G10206" s="69" t="e">
        <f t="shared" si="428"/>
        <v>#N/A</v>
      </c>
      <c r="H10206" s="69" t="e">
        <f t="shared" si="428"/>
        <v>#N/A</v>
      </c>
      <c r="I10206" s="69" t="e">
        <f t="shared" si="428"/>
        <v>#N/A</v>
      </c>
      <c r="J10206" s="70" t="e">
        <f t="shared" si="428"/>
        <v>#N/A</v>
      </c>
      <c r="K10206" s="118">
        <f>VLOOKUP(B10206,WB.GDP.2011,'WB (WDI)'!$BB$2,FALSE)</f>
        <v>1488.2783860453594</v>
      </c>
      <c r="L10206" s="112">
        <f>VLOOKUP($B10206,WB.UNEMP.2011,'WB (WDI)'!$BB$2,FALSE)</f>
        <v>2.2400000095367401</v>
      </c>
    </row>
    <row r="10207" spans="1:12" x14ac:dyDescent="0.25">
      <c r="A10207" s="103">
        <v>2011</v>
      </c>
      <c r="B10207" s="104" t="s">
        <v>75</v>
      </c>
      <c r="C10207" s="105" t="s">
        <v>76</v>
      </c>
      <c r="D10207" s="105" t="s">
        <v>6</v>
      </c>
      <c r="E10207" s="87" t="e">
        <f>IF(ISNUMBER(VLOOKUP($B10207,EFW.20115,3,FALSE))=TRUE,VLOOKUP($B10207,EFW.2011,E$2,FALSE),NA())</f>
        <v>#N/A</v>
      </c>
      <c r="F10207" s="69">
        <f t="shared" si="428"/>
        <v>8.1433897905458164</v>
      </c>
      <c r="G10207" s="69">
        <f t="shared" si="428"/>
        <v>3.0523119770312155</v>
      </c>
      <c r="H10207" s="69">
        <f t="shared" si="428"/>
        <v>7.8918707169986559</v>
      </c>
      <c r="I10207" s="69">
        <f t="shared" si="428"/>
        <v>6.0525781570946124</v>
      </c>
      <c r="J10207" s="70">
        <f t="shared" si="428"/>
        <v>5.9037556358233418</v>
      </c>
      <c r="K10207" s="118">
        <f>VLOOKUP(B10207,WB.GDP.2011,'WB (WDI)'!$BB$2,FALSE)</f>
        <v>1534.9399176545796</v>
      </c>
      <c r="L10207" s="112">
        <f>VLOOKUP($B10207,WB.UNEMP.2011,'WB (WDI)'!$BB$2,FALSE)</f>
        <v>2.0199999809265101</v>
      </c>
    </row>
    <row r="10208" spans="1:12" x14ac:dyDescent="0.25">
      <c r="A10208" s="103">
        <v>2011</v>
      </c>
      <c r="B10208" s="104" t="s">
        <v>77</v>
      </c>
      <c r="C10208" s="105" t="s">
        <v>78</v>
      </c>
      <c r="D10208" s="105" t="s">
        <v>6</v>
      </c>
      <c r="E10208" s="87" t="e">
        <f>IF(ISNUMBER(VLOOKUP($B10208,EFW.20115,3,FALSE))=TRUE,VLOOKUP($B10208,EFW.2011,E$2,FALSE),NA())</f>
        <v>#N/A</v>
      </c>
      <c r="F10208" s="69">
        <f t="shared" si="428"/>
        <v>6.5836474527715536</v>
      </c>
      <c r="G10208" s="69">
        <f t="shared" si="428"/>
        <v>5.2391410567172656</v>
      </c>
      <c r="H10208" s="69">
        <f t="shared" si="428"/>
        <v>7.3537378485935339</v>
      </c>
      <c r="I10208" s="69">
        <f t="shared" si="428"/>
        <v>6.1863844084564086</v>
      </c>
      <c r="J10208" s="70">
        <f t="shared" si="428"/>
        <v>6.7764615618837176</v>
      </c>
      <c r="K10208" s="118">
        <f>VLOOKUP(B10208,WB.GDP.2011,'WB (WDI)'!$BB$2,FALSE)</f>
        <v>987.12042259393002</v>
      </c>
      <c r="L10208" s="112">
        <f>VLOOKUP($B10208,WB.UNEMP.2011,'WB (WDI)'!$BB$2,FALSE)</f>
        <v>5.9299998283386204</v>
      </c>
    </row>
    <row r="10209" spans="1:12" x14ac:dyDescent="0.25">
      <c r="A10209" s="103">
        <v>2011</v>
      </c>
      <c r="B10209" s="104" t="s">
        <v>79</v>
      </c>
      <c r="C10209" s="105" t="s">
        <v>80</v>
      </c>
      <c r="D10209" s="105" t="s">
        <v>6</v>
      </c>
      <c r="E10209" s="87" t="e">
        <f>IF(ISNUMBER(VLOOKUP($B10209,EFW.20115,3,FALSE))=TRUE,VLOOKUP($B10209,EFW.2011,E$2,FALSE),NA())</f>
        <v>#N/A</v>
      </c>
      <c r="F10209" s="69">
        <f t="shared" si="428"/>
        <v>6.3809297802118374</v>
      </c>
      <c r="G10209" s="69">
        <f t="shared" si="428"/>
        <v>4.1064872131994363</v>
      </c>
      <c r="H10209" s="69">
        <f t="shared" si="428"/>
        <v>6.6135081333814778</v>
      </c>
      <c r="I10209" s="69">
        <f t="shared" si="428"/>
        <v>6.1103654908281033</v>
      </c>
      <c r="J10209" s="70">
        <f t="shared" si="428"/>
        <v>6.1253068107435569</v>
      </c>
      <c r="K10209" s="118">
        <f>VLOOKUP(B10209,WB.GDP.2011,'WB (WDI)'!$BB$2,FALSE)</f>
        <v>2085.4211179881922</v>
      </c>
      <c r="L10209" s="112">
        <f>VLOOKUP($B10209,WB.UNEMP.2011,'WB (WDI)'!$BB$2,FALSE)</f>
        <v>6.9000000953674299</v>
      </c>
    </row>
    <row r="10210" spans="1:12" x14ac:dyDescent="0.25">
      <c r="A10210" s="103">
        <v>2011</v>
      </c>
      <c r="B10210" s="104" t="s">
        <v>81</v>
      </c>
      <c r="C10210" s="105" t="s">
        <v>82</v>
      </c>
      <c r="D10210" s="105" t="s">
        <v>6</v>
      </c>
      <c r="E10210" s="87" t="e">
        <f>IF(ISNUMBER(VLOOKUP($B10210,EFW.20115,3,FALSE))=TRUE,VLOOKUP($B10210,EFW.2011,E$2,FALSE),NA())</f>
        <v>#N/A</v>
      </c>
      <c r="F10210" s="69">
        <f t="shared" si="428"/>
        <v>6.3481164020142229</v>
      </c>
      <c r="G10210" s="69">
        <f t="shared" si="428"/>
        <v>4.0145040508940646</v>
      </c>
      <c r="H10210" s="69">
        <f t="shared" si="428"/>
        <v>6.7632780834306505</v>
      </c>
      <c r="I10210" s="69">
        <f t="shared" si="428"/>
        <v>6.199431730239529</v>
      </c>
      <c r="J10210" s="70">
        <f t="shared" si="428"/>
        <v>6.8713776155579289</v>
      </c>
      <c r="K10210" s="118">
        <f>VLOOKUP(B10210,WB.GDP.2011,'WB (WDI)'!$BB$2,FALSE)</f>
        <v>4822.1663596690651</v>
      </c>
      <c r="L10210" s="112">
        <f>VLOOKUP($B10210,WB.UNEMP.2011,'WB (WDI)'!$BB$2,FALSE)</f>
        <v>9.8599996566772496</v>
      </c>
    </row>
    <row r="10211" spans="1:12" x14ac:dyDescent="0.25">
      <c r="A10211" s="103">
        <v>2011</v>
      </c>
      <c r="B10211" s="104" t="s">
        <v>83</v>
      </c>
      <c r="C10211" s="105" t="s">
        <v>84</v>
      </c>
      <c r="D10211" s="105" t="s">
        <v>6</v>
      </c>
      <c r="E10211" s="87" t="e">
        <f>IF(ISNUMBER(VLOOKUP($B10211,EFW.20115,3,FALSE))=TRUE,VLOOKUP($B10211,EFW.2011,E$2,FALSE),NA())</f>
        <v>#N/A</v>
      </c>
      <c r="F10211" s="69">
        <f t="shared" si="428"/>
        <v>8.1316245164207555</v>
      </c>
      <c r="G10211" s="69">
        <f t="shared" si="428"/>
        <v>5.5001027079461249</v>
      </c>
      <c r="H10211" s="69">
        <f t="shared" si="428"/>
        <v>9.216974759500669</v>
      </c>
      <c r="I10211" s="69">
        <f t="shared" si="428"/>
        <v>8.4877832617394748</v>
      </c>
      <c r="J10211" s="70">
        <f t="shared" si="428"/>
        <v>8.2816177618722033</v>
      </c>
      <c r="K10211" s="118">
        <f>VLOOKUP(B10211,WB.GDP.2011,'WB (WDI)'!$BB$2,FALSE)</f>
        <v>17454.780078180895</v>
      </c>
      <c r="L10211" s="112">
        <f>VLOOKUP($B10211,WB.UNEMP.2011,'WB (WDI)'!$BB$2,FALSE)</f>
        <v>7.4499998092651403</v>
      </c>
    </row>
    <row r="10212" spans="1:12" x14ac:dyDescent="0.25">
      <c r="A10212" s="103">
        <v>2011</v>
      </c>
      <c r="B10212" s="104" t="s">
        <v>85</v>
      </c>
      <c r="C10212" s="105" t="s">
        <v>86</v>
      </c>
      <c r="D10212" s="105" t="s">
        <v>6</v>
      </c>
      <c r="E10212" s="87" t="e">
        <f>IF(ISNUMBER(VLOOKUP($B10212,EFW.20115,3,FALSE))=TRUE,VLOOKUP($B10212,EFW.2011,E$2,FALSE),NA())</f>
        <v>#N/A</v>
      </c>
      <c r="F10212" s="69" t="e">
        <f t="shared" ref="F10212:J10221" si="429">IF(ISNUMBER(VLOOKUP($B10212,EFW.2011,3,FALSE))=TRUE,VLOOKUP($B10212,EFW.2011,F$2,FALSE),NA())</f>
        <v>#N/A</v>
      </c>
      <c r="G10212" s="69" t="e">
        <f t="shared" si="429"/>
        <v>#N/A</v>
      </c>
      <c r="H10212" s="69" t="e">
        <f t="shared" si="429"/>
        <v>#N/A</v>
      </c>
      <c r="I10212" s="69" t="e">
        <f t="shared" si="429"/>
        <v>#N/A</v>
      </c>
      <c r="J10212" s="70" t="e">
        <f t="shared" si="429"/>
        <v>#N/A</v>
      </c>
      <c r="K10212" s="118" t="e">
        <f>VLOOKUP(B10212,WB.GDP.2011,'WB (WDI)'!$BB$2,FALSE)</f>
        <v>#N/A</v>
      </c>
      <c r="L10212" s="112" t="e">
        <f>VLOOKUP($B10212,WB.UNEMP.2011,'WB (WDI)'!$BB$2,FALSE)</f>
        <v>#N/A</v>
      </c>
    </row>
    <row r="10213" spans="1:12" x14ac:dyDescent="0.25">
      <c r="A10213" s="103">
        <v>2011</v>
      </c>
      <c r="B10213" s="104" t="s">
        <v>87</v>
      </c>
      <c r="C10213" s="105" t="s">
        <v>88</v>
      </c>
      <c r="D10213" s="105" t="s">
        <v>6</v>
      </c>
      <c r="E10213" s="87" t="e">
        <f>IF(ISNUMBER(VLOOKUP($B10213,EFW.20115,3,FALSE))=TRUE,VLOOKUP($B10213,EFW.2011,E$2,FALSE),NA())</f>
        <v>#N/A</v>
      </c>
      <c r="F10213" s="69">
        <f t="shared" si="429"/>
        <v>5.1593655353797816</v>
      </c>
      <c r="G10213" s="69">
        <f t="shared" si="429"/>
        <v>4.2735811503269447</v>
      </c>
      <c r="H10213" s="69">
        <f t="shared" si="429"/>
        <v>6.1265300352637544</v>
      </c>
      <c r="I10213" s="69">
        <f t="shared" si="429"/>
        <v>6.0879878370977067</v>
      </c>
      <c r="J10213" s="70">
        <f t="shared" si="429"/>
        <v>5.8999165211705815</v>
      </c>
      <c r="K10213" s="118">
        <f>VLOOKUP(B10213,WB.GDP.2011,'WB (WDI)'!$BB$2,FALSE)</f>
        <v>1073.4787107944317</v>
      </c>
      <c r="L10213" s="112">
        <f>VLOOKUP($B10213,WB.UNEMP.2011,'WB (WDI)'!$BB$2,FALSE)</f>
        <v>3.2999999523162802</v>
      </c>
    </row>
    <row r="10214" spans="1:12" x14ac:dyDescent="0.25">
      <c r="A10214" s="103">
        <v>2011</v>
      </c>
      <c r="B10214" s="104" t="s">
        <v>89</v>
      </c>
      <c r="C10214" s="105" t="s">
        <v>90</v>
      </c>
      <c r="D10214" s="105" t="s">
        <v>6</v>
      </c>
      <c r="E10214" s="87" t="e">
        <f>IF(ISNUMBER(VLOOKUP($B10214,EFW.20115,3,FALSE))=TRUE,VLOOKUP($B10214,EFW.2011,E$2,FALSE),NA())</f>
        <v>#N/A</v>
      </c>
      <c r="F10214" s="69">
        <f t="shared" si="429"/>
        <v>6.882896149318614</v>
      </c>
      <c r="G10214" s="69">
        <f t="shared" si="429"/>
        <v>6.2987570578174239</v>
      </c>
      <c r="H10214" s="69">
        <f t="shared" si="429"/>
        <v>6.2602978633363993</v>
      </c>
      <c r="I10214" s="69">
        <f t="shared" si="429"/>
        <v>6.1289652812207285</v>
      </c>
      <c r="J10214" s="70">
        <f t="shared" si="429"/>
        <v>7.3502246301151208</v>
      </c>
      <c r="K10214" s="118">
        <f>VLOOKUP(B10214,WB.GDP.2011,'WB (WDI)'!$BB$2,FALSE)</f>
        <v>9177.1186319503704</v>
      </c>
      <c r="L10214" s="112">
        <f>VLOOKUP($B10214,WB.UNEMP.2011,'WB (WDI)'!$BB$2,FALSE)</f>
        <v>19.329999923706101</v>
      </c>
    </row>
    <row r="10215" spans="1:12" x14ac:dyDescent="0.25">
      <c r="A10215" s="103">
        <v>2011</v>
      </c>
      <c r="B10215" s="104" t="s">
        <v>91</v>
      </c>
      <c r="C10215" s="105" t="s">
        <v>92</v>
      </c>
      <c r="D10215" s="105" t="s">
        <v>6</v>
      </c>
      <c r="E10215" s="87" t="e">
        <f>IF(ISNUMBER(VLOOKUP($B10215,EFW.20115,3,FALSE))=TRUE,VLOOKUP($B10215,EFW.2011,E$2,FALSE),NA())</f>
        <v>#N/A</v>
      </c>
      <c r="F10215" s="69">
        <f t="shared" si="429"/>
        <v>7.6421674041919276</v>
      </c>
      <c r="G10215" s="69">
        <f t="shared" si="429"/>
        <v>3.8265331770475748</v>
      </c>
      <c r="H10215" s="69">
        <f t="shared" si="429"/>
        <v>6.6669527643871689</v>
      </c>
      <c r="I10215" s="69">
        <f t="shared" si="429"/>
        <v>4.5039927078067583</v>
      </c>
      <c r="J10215" s="70">
        <f t="shared" si="429"/>
        <v>5.5448001399354991</v>
      </c>
      <c r="K10215" s="118">
        <f>VLOOKUP(B10215,WB.GDP.2011,'WB (WDI)'!$BB$2,FALSE)</f>
        <v>1020.9973526426236</v>
      </c>
      <c r="L10215" s="112">
        <f>VLOOKUP($B10215,WB.UNEMP.2011,'WB (WDI)'!$BB$2,FALSE)</f>
        <v>0.31999999284744302</v>
      </c>
    </row>
    <row r="10216" spans="1:12" x14ac:dyDescent="0.25">
      <c r="A10216" s="103">
        <v>2011</v>
      </c>
      <c r="B10216" s="104" t="s">
        <v>93</v>
      </c>
      <c r="C10216" s="105" t="s">
        <v>94</v>
      </c>
      <c r="D10216" s="105" t="s">
        <v>6</v>
      </c>
      <c r="E10216" s="87" t="e">
        <f>IF(ISNUMBER(VLOOKUP($B10216,EFW.20115,3,FALSE))=TRUE,VLOOKUP($B10216,EFW.2011,E$2,FALSE),NA())</f>
        <v>#N/A</v>
      </c>
      <c r="F10216" s="69">
        <f t="shared" si="429"/>
        <v>7.828189105293065</v>
      </c>
      <c r="G10216" s="69">
        <f t="shared" si="429"/>
        <v>3.7645120208661682</v>
      </c>
      <c r="H10216" s="69">
        <f t="shared" si="429"/>
        <v>7.2029403001162908</v>
      </c>
      <c r="I10216" s="69">
        <f t="shared" si="429"/>
        <v>6.2990123810664853</v>
      </c>
      <c r="J10216" s="70">
        <f t="shared" si="429"/>
        <v>7.3710046032327456</v>
      </c>
      <c r="K10216" s="118">
        <f>VLOOKUP(B10216,WB.GDP.2011,'WB (WDI)'!$BB$2,FALSE)</f>
        <v>5056.8924266364784</v>
      </c>
      <c r="L10216" s="112">
        <f>VLOOKUP($B10216,WB.UNEMP.2011,'WB (WDI)'!$BB$2,FALSE)</f>
        <v>3.7699999809265101</v>
      </c>
    </row>
    <row r="10217" spans="1:12" x14ac:dyDescent="0.25">
      <c r="A10217" s="103">
        <v>2011</v>
      </c>
      <c r="B10217" s="104" t="s">
        <v>95</v>
      </c>
      <c r="C10217" s="105" t="s">
        <v>96</v>
      </c>
      <c r="D10217" s="105" t="s">
        <v>6</v>
      </c>
      <c r="E10217" s="87" t="e">
        <f>IF(ISNUMBER(VLOOKUP($B10217,EFW.20115,3,FALSE))=TRUE,VLOOKUP($B10217,EFW.2011,E$2,FALSE),NA())</f>
        <v>#N/A</v>
      </c>
      <c r="F10217" s="69" t="e">
        <f t="shared" si="429"/>
        <v>#N/A</v>
      </c>
      <c r="G10217" s="69" t="e">
        <f t="shared" si="429"/>
        <v>#N/A</v>
      </c>
      <c r="H10217" s="69" t="e">
        <f t="shared" si="429"/>
        <v>#N/A</v>
      </c>
      <c r="I10217" s="69" t="e">
        <f t="shared" si="429"/>
        <v>#N/A</v>
      </c>
      <c r="J10217" s="70" t="e">
        <f t="shared" si="429"/>
        <v>#N/A</v>
      </c>
      <c r="K10217" s="118" t="e">
        <f>VLOOKUP(B10217,WB.GDP.2011,'WB (WDI)'!$BB$2,FALSE)</f>
        <v>#N/A</v>
      </c>
      <c r="L10217" s="112" t="e">
        <f>VLOOKUP($B10217,WB.UNEMP.2011,'WB (WDI)'!$BB$2,FALSE)</f>
        <v>#N/A</v>
      </c>
    </row>
    <row r="10218" spans="1:12" x14ac:dyDescent="0.25">
      <c r="A10218" s="103">
        <v>2011</v>
      </c>
      <c r="B10218" s="104" t="s">
        <v>97</v>
      </c>
      <c r="C10218" s="105" t="s">
        <v>98</v>
      </c>
      <c r="D10218" s="105" t="s">
        <v>6</v>
      </c>
      <c r="E10218" s="87" t="e">
        <f>IF(ISNUMBER(VLOOKUP($B10218,EFW.20115,3,FALSE))=TRUE,VLOOKUP($B10218,EFW.2011,E$2,FALSE),NA())</f>
        <v>#N/A</v>
      </c>
      <c r="F10218" s="69">
        <f t="shared" si="429"/>
        <v>5.4989938538310046</v>
      </c>
      <c r="G10218" s="69">
        <f t="shared" si="429"/>
        <v>6.0554766480276561</v>
      </c>
      <c r="H10218" s="69">
        <f t="shared" si="429"/>
        <v>9.0257070502827581</v>
      </c>
      <c r="I10218" s="69">
        <f t="shared" si="429"/>
        <v>6.7852950006326225</v>
      </c>
      <c r="J10218" s="70">
        <f t="shared" si="429"/>
        <v>8.1266779129332303</v>
      </c>
      <c r="K10218" s="118">
        <f>VLOOKUP(B10218,WB.GDP.2011,'WB (WDI)'!$BB$2,FALSE)</f>
        <v>1586.9615503331831</v>
      </c>
      <c r="L10218" s="112">
        <f>VLOOKUP($B10218,WB.UNEMP.2011,'WB (WDI)'!$BB$2,FALSE)</f>
        <v>1.1000000238418599</v>
      </c>
    </row>
    <row r="10219" spans="1:12" x14ac:dyDescent="0.25">
      <c r="A10219" s="103">
        <v>2011</v>
      </c>
      <c r="B10219" s="104" t="s">
        <v>99</v>
      </c>
      <c r="C10219" s="105" t="s">
        <v>100</v>
      </c>
      <c r="D10219" s="105" t="s">
        <v>6</v>
      </c>
      <c r="E10219" s="87" t="e">
        <f>IF(ISNUMBER(VLOOKUP($B10219,EFW.20115,3,FALSE))=TRUE,VLOOKUP($B10219,EFW.2011,E$2,FALSE),NA())</f>
        <v>#N/A</v>
      </c>
      <c r="F10219" s="69" t="e">
        <f t="shared" si="429"/>
        <v>#N/A</v>
      </c>
      <c r="G10219" s="69" t="e">
        <f t="shared" si="429"/>
        <v>#N/A</v>
      </c>
      <c r="H10219" s="69" t="e">
        <f t="shared" si="429"/>
        <v>#N/A</v>
      </c>
      <c r="I10219" s="69" t="e">
        <f t="shared" si="429"/>
        <v>#N/A</v>
      </c>
      <c r="J10219" s="70" t="e">
        <f t="shared" si="429"/>
        <v>#N/A</v>
      </c>
      <c r="K10219" s="118" t="e">
        <f>VLOOKUP(B10219,WB.GDP.2011,'WB (WDI)'!$BB$2,FALSE)</f>
        <v>#N/A</v>
      </c>
      <c r="L10219" s="112" t="e">
        <f>VLOOKUP($B10219,WB.UNEMP.2011,'WB (WDI)'!$BB$2,FALSE)</f>
        <v>#N/A</v>
      </c>
    </row>
    <row r="10220" spans="1:12" x14ac:dyDescent="0.25">
      <c r="A10220" s="103">
        <v>2011</v>
      </c>
      <c r="B10220" s="104" t="s">
        <v>101</v>
      </c>
      <c r="C10220" s="105" t="s">
        <v>102</v>
      </c>
      <c r="D10220" s="105" t="s">
        <v>6</v>
      </c>
      <c r="E10220" s="87" t="e">
        <f>IF(ISNUMBER(VLOOKUP($B10220,EFW.20115,3,FALSE))=TRUE,VLOOKUP($B10220,EFW.2011,E$2,FALSE),NA())</f>
        <v>#N/A</v>
      </c>
      <c r="F10220" s="69" t="e">
        <f t="shared" si="429"/>
        <v>#N/A</v>
      </c>
      <c r="G10220" s="69" t="e">
        <f t="shared" si="429"/>
        <v>#N/A</v>
      </c>
      <c r="H10220" s="69" t="e">
        <f t="shared" si="429"/>
        <v>#N/A</v>
      </c>
      <c r="I10220" s="69" t="e">
        <f t="shared" si="429"/>
        <v>#N/A</v>
      </c>
      <c r="J10220" s="70" t="e">
        <f t="shared" si="429"/>
        <v>#N/A</v>
      </c>
      <c r="K10220" s="118">
        <f>VLOOKUP(B10220,WB.GDP.2011,'WB (WDI)'!$BB$2,FALSE)</f>
        <v>3426.2689082981019</v>
      </c>
      <c r="L10220" s="112">
        <f>VLOOKUP($B10220,WB.UNEMP.2011,'WB (WDI)'!$BB$2,FALSE)</f>
        <v>14.1000003814697</v>
      </c>
    </row>
    <row r="10221" spans="1:12" x14ac:dyDescent="0.25">
      <c r="A10221" s="103">
        <v>2011</v>
      </c>
      <c r="B10221" s="104" t="s">
        <v>103</v>
      </c>
      <c r="C10221" s="105" t="s">
        <v>104</v>
      </c>
      <c r="D10221" s="105" t="s">
        <v>6</v>
      </c>
      <c r="E10221" s="87" t="e">
        <f>IF(ISNUMBER(VLOOKUP($B10221,EFW.20115,3,FALSE))=TRUE,VLOOKUP($B10221,EFW.2011,E$2,FALSE),NA())</f>
        <v>#N/A</v>
      </c>
      <c r="F10221" s="69">
        <f t="shared" si="429"/>
        <v>5.9446088298590229</v>
      </c>
      <c r="G10221" s="69">
        <f t="shared" si="429"/>
        <v>3.7421982582672886</v>
      </c>
      <c r="H10221" s="69">
        <f t="shared" si="429"/>
        <v>7.012503624482969</v>
      </c>
      <c r="I10221" s="69">
        <f t="shared" si="429"/>
        <v>6.5365828019988426</v>
      </c>
      <c r="J10221" s="70">
        <f t="shared" si="429"/>
        <v>5.3653369457953604</v>
      </c>
      <c r="K10221" s="118">
        <f>VLOOKUP(B10221,WB.GDP.2011,'WB (WDI)'!$BB$2,FALSE)</f>
        <v>2707.0572758863518</v>
      </c>
      <c r="L10221" s="112">
        <f>VLOOKUP($B10221,WB.UNEMP.2011,'WB (WDI)'!$BB$2,FALSE)</f>
        <v>10.3599996566772</v>
      </c>
    </row>
    <row r="10222" spans="1:12" x14ac:dyDescent="0.25">
      <c r="A10222" s="103">
        <v>2011</v>
      </c>
      <c r="B10222" s="104" t="s">
        <v>105</v>
      </c>
      <c r="C10222" s="105" t="s">
        <v>106</v>
      </c>
      <c r="D10222" s="105" t="s">
        <v>6</v>
      </c>
      <c r="E10222" s="87" t="e">
        <f>IF(ISNUMBER(VLOOKUP($B10222,EFW.20115,3,FALSE))=TRUE,VLOOKUP($B10222,EFW.2011,E$2,FALSE),NA())</f>
        <v>#N/A</v>
      </c>
      <c r="F10222" s="69" t="e">
        <f t="shared" ref="F10222:J10231" si="430">IF(ISNUMBER(VLOOKUP($B10222,EFW.2011,3,FALSE))=TRUE,VLOOKUP($B10222,EFW.2011,F$2,FALSE),NA())</f>
        <v>#N/A</v>
      </c>
      <c r="G10222" s="69" t="e">
        <f t="shared" si="430"/>
        <v>#N/A</v>
      </c>
      <c r="H10222" s="69" t="e">
        <f t="shared" si="430"/>
        <v>#N/A</v>
      </c>
      <c r="I10222" s="69" t="e">
        <f t="shared" si="430"/>
        <v>#N/A</v>
      </c>
      <c r="J10222" s="70" t="e">
        <f t="shared" si="430"/>
        <v>#N/A</v>
      </c>
      <c r="K10222" s="118">
        <f>VLOOKUP(B10222,WB.GDP.2011,'WB (WDI)'!$BB$2,FALSE)</f>
        <v>23239.662183595039</v>
      </c>
      <c r="L10222" s="112" t="e">
        <f>VLOOKUP($B10222,WB.UNEMP.2011,'WB (WDI)'!$BB$2,FALSE)</f>
        <v>#N/A</v>
      </c>
    </row>
    <row r="10223" spans="1:12" x14ac:dyDescent="0.25">
      <c r="A10223" s="103">
        <v>2011</v>
      </c>
      <c r="B10223" s="104" t="s">
        <v>107</v>
      </c>
      <c r="C10223" s="105" t="s">
        <v>108</v>
      </c>
      <c r="D10223" s="105" t="s">
        <v>6</v>
      </c>
      <c r="E10223" s="87" t="e">
        <f>IF(ISNUMBER(VLOOKUP($B10223,EFW.20115,3,FALSE))=TRUE,VLOOKUP($B10223,EFW.2011,E$2,FALSE),NA())</f>
        <v>#N/A</v>
      </c>
      <c r="F10223" s="69">
        <f t="shared" si="430"/>
        <v>6.9770396368231058</v>
      </c>
      <c r="G10223" s="69">
        <f t="shared" si="430"/>
        <v>4.1222590681258993</v>
      </c>
      <c r="H10223" s="69">
        <f t="shared" si="430"/>
        <v>6.8614287287643609</v>
      </c>
      <c r="I10223" s="69">
        <f t="shared" si="430"/>
        <v>6.1187125733454355</v>
      </c>
      <c r="J10223" s="70">
        <f t="shared" si="430"/>
        <v>6.0049001440372223</v>
      </c>
      <c r="K10223" s="118">
        <f>VLOOKUP(B10223,WB.GDP.2011,'WB (WDI)'!$BB$2,FALSE)</f>
        <v>1469.0330034553283</v>
      </c>
      <c r="L10223" s="112">
        <f>VLOOKUP($B10223,WB.UNEMP.2011,'WB (WDI)'!$BB$2,FALSE)</f>
        <v>4.28999996185303</v>
      </c>
    </row>
    <row r="10224" spans="1:12" x14ac:dyDescent="0.25">
      <c r="A10224" s="103">
        <v>2011</v>
      </c>
      <c r="B10224" s="104" t="s">
        <v>109</v>
      </c>
      <c r="C10224" s="105" t="s">
        <v>110</v>
      </c>
      <c r="D10224" s="105" t="s">
        <v>6</v>
      </c>
      <c r="E10224" s="87" t="e">
        <f>IF(ISNUMBER(VLOOKUP($B10224,EFW.20115,3,FALSE))=TRUE,VLOOKUP($B10224,EFW.2011,E$2,FALSE),NA())</f>
        <v>#N/A</v>
      </c>
      <c r="F10224" s="69" t="e">
        <f t="shared" si="430"/>
        <v>#N/A</v>
      </c>
      <c r="G10224" s="69" t="e">
        <f t="shared" si="430"/>
        <v>#N/A</v>
      </c>
      <c r="H10224" s="69" t="e">
        <f t="shared" si="430"/>
        <v>#N/A</v>
      </c>
      <c r="I10224" s="69" t="e">
        <f t="shared" si="430"/>
        <v>#N/A</v>
      </c>
      <c r="J10224" s="70" t="e">
        <f t="shared" si="430"/>
        <v>#N/A</v>
      </c>
      <c r="K10224" s="118" t="e">
        <f>VLOOKUP(B10224,WB.GDP.2011,'WB (WDI)'!$BB$2,FALSE)</f>
        <v>#N/A</v>
      </c>
      <c r="L10224" s="112">
        <f>VLOOKUP($B10224,WB.UNEMP.2011,'WB (WDI)'!$BB$2,FALSE)</f>
        <v>13.3800001144409</v>
      </c>
    </row>
    <row r="10225" spans="1:12" x14ac:dyDescent="0.25">
      <c r="A10225" s="103">
        <v>2011</v>
      </c>
      <c r="B10225" s="104" t="s">
        <v>111</v>
      </c>
      <c r="C10225" s="105" t="s">
        <v>112</v>
      </c>
      <c r="D10225" s="105" t="s">
        <v>6</v>
      </c>
      <c r="E10225" s="87" t="e">
        <f>IF(ISNUMBER(VLOOKUP($B10225,EFW.20115,3,FALSE))=TRUE,VLOOKUP($B10225,EFW.2011,E$2,FALSE),NA())</f>
        <v>#N/A</v>
      </c>
      <c r="F10225" s="69">
        <f t="shared" si="430"/>
        <v>6.0498512615556175</v>
      </c>
      <c r="G10225" s="69">
        <f t="shared" si="430"/>
        <v>6.1658545504383966</v>
      </c>
      <c r="H10225" s="69">
        <f t="shared" si="430"/>
        <v>8.2601213043372255</v>
      </c>
      <c r="I10225" s="69">
        <f t="shared" si="430"/>
        <v>6.7502396596648451</v>
      </c>
      <c r="J10225" s="70">
        <f t="shared" si="430"/>
        <v>7.3378833946620707</v>
      </c>
      <c r="K10225" s="118">
        <f>VLOOKUP(B10225,WB.GDP.2011,'WB (WDI)'!$BB$2,FALSE)</f>
        <v>12666.708016224931</v>
      </c>
      <c r="L10225" s="112">
        <f>VLOOKUP($B10225,WB.UNEMP.2011,'WB (WDI)'!$BB$2,FALSE)</f>
        <v>24.639999389648398</v>
      </c>
    </row>
    <row r="10226" spans="1:12" x14ac:dyDescent="0.25">
      <c r="A10226" s="103">
        <v>2011</v>
      </c>
      <c r="B10226" s="104" t="s">
        <v>113</v>
      </c>
      <c r="C10226" s="105" t="s">
        <v>114</v>
      </c>
      <c r="D10226" s="105" t="s">
        <v>6</v>
      </c>
      <c r="E10226" s="87" t="e">
        <f>IF(ISNUMBER(VLOOKUP($B10226,EFW.20115,3,FALSE))=TRUE,VLOOKUP($B10226,EFW.2011,E$2,FALSE),NA())</f>
        <v>#N/A</v>
      </c>
      <c r="F10226" s="69" t="e">
        <f t="shared" si="430"/>
        <v>#N/A</v>
      </c>
      <c r="G10226" s="69" t="e">
        <f t="shared" si="430"/>
        <v>#N/A</v>
      </c>
      <c r="H10226" s="69" t="e">
        <f t="shared" si="430"/>
        <v>#N/A</v>
      </c>
      <c r="I10226" s="69" t="e">
        <f t="shared" si="430"/>
        <v>#N/A</v>
      </c>
      <c r="J10226" s="70" t="e">
        <f t="shared" si="430"/>
        <v>#N/A</v>
      </c>
      <c r="K10226" s="118" t="e">
        <f>VLOOKUP(B10226,WB.GDP.2011,'WB (WDI)'!$BB$2,FALSE)</f>
        <v>#N/A</v>
      </c>
      <c r="L10226" s="112">
        <f>VLOOKUP($B10226,WB.UNEMP.2011,'WB (WDI)'!$BB$2,FALSE)</f>
        <v>12.569999694824199</v>
      </c>
    </row>
    <row r="10227" spans="1:12" x14ac:dyDescent="0.25">
      <c r="A10227" s="103">
        <v>2011</v>
      </c>
      <c r="B10227" s="104" t="s">
        <v>115</v>
      </c>
      <c r="C10227" s="105" t="s">
        <v>116</v>
      </c>
      <c r="D10227" s="105" t="s">
        <v>6</v>
      </c>
      <c r="E10227" s="87" t="e">
        <f>IF(ISNUMBER(VLOOKUP($B10227,EFW.20115,3,FALSE))=TRUE,VLOOKUP($B10227,EFW.2011,E$2,FALSE),NA())</f>
        <v>#N/A</v>
      </c>
      <c r="F10227" s="69">
        <f t="shared" si="430"/>
        <v>5.8130623974493822</v>
      </c>
      <c r="G10227" s="69">
        <f t="shared" si="430"/>
        <v>3.7325466342788838</v>
      </c>
      <c r="H10227" s="69">
        <f t="shared" si="430"/>
        <v>6.5782118733160022</v>
      </c>
      <c r="I10227" s="69">
        <f t="shared" si="430"/>
        <v>6.1566399934615879</v>
      </c>
      <c r="J10227" s="70">
        <f t="shared" si="430"/>
        <v>5.1344561252547258</v>
      </c>
      <c r="K10227" s="118">
        <f>VLOOKUP(B10227,WB.GDP.2011,'WB (WDI)'!$BB$2,FALSE)</f>
        <v>1268.9205085000888</v>
      </c>
      <c r="L10227" s="112">
        <f>VLOOKUP($B10227,WB.UNEMP.2011,'WB (WDI)'!$BB$2,FALSE)</f>
        <v>1.9800000190734901</v>
      </c>
    </row>
    <row r="10228" spans="1:12" x14ac:dyDescent="0.25">
      <c r="A10228" s="103">
        <v>2011</v>
      </c>
      <c r="B10228" s="104" t="s">
        <v>117</v>
      </c>
      <c r="C10228" s="105" t="s">
        <v>118</v>
      </c>
      <c r="D10228" s="105" t="s">
        <v>6</v>
      </c>
      <c r="E10228" s="87" t="e">
        <f>IF(ISNUMBER(VLOOKUP($B10228,EFW.20115,3,FALSE))=TRUE,VLOOKUP($B10228,EFW.2011,E$2,FALSE),NA())</f>
        <v>#N/A</v>
      </c>
      <c r="F10228" s="69">
        <f t="shared" si="430"/>
        <v>8.0841594115959907</v>
      </c>
      <c r="G10228" s="69">
        <f t="shared" si="430"/>
        <v>4.6843364328837858</v>
      </c>
      <c r="H10228" s="69">
        <f t="shared" si="430"/>
        <v>8.0788737196427132</v>
      </c>
      <c r="I10228" s="69">
        <f t="shared" si="430"/>
        <v>7.3738802062418909</v>
      </c>
      <c r="J10228" s="70">
        <f t="shared" si="430"/>
        <v>7.9198286974167083</v>
      </c>
      <c r="K10228" s="118">
        <f>VLOOKUP(B10228,WB.GDP.2011,'WB (WDI)'!$BB$2,FALSE)</f>
        <v>1972.3017419958794</v>
      </c>
      <c r="L10228" s="112">
        <f>VLOOKUP($B10228,WB.UNEMP.2011,'WB (WDI)'!$BB$2,FALSE)</f>
        <v>3.5799999237060498</v>
      </c>
    </row>
    <row r="10229" spans="1:12" x14ac:dyDescent="0.25">
      <c r="A10229" s="103">
        <v>2011</v>
      </c>
      <c r="B10229" s="104" t="s">
        <v>119</v>
      </c>
      <c r="C10229" s="105" t="s">
        <v>120</v>
      </c>
      <c r="D10229" s="105" t="s">
        <v>6</v>
      </c>
      <c r="E10229" s="87" t="e">
        <f>IF(ISNUMBER(VLOOKUP($B10229,EFW.20115,3,FALSE))=TRUE,VLOOKUP($B10229,EFW.2011,E$2,FALSE),NA())</f>
        <v>#N/A</v>
      </c>
      <c r="F10229" s="69">
        <f t="shared" si="430"/>
        <v>7.1440737846385005</v>
      </c>
      <c r="G10229" s="69">
        <f t="shared" si="430"/>
        <v>5.1974786438141987</v>
      </c>
      <c r="H10229" s="69">
        <f t="shared" si="430"/>
        <v>7.4155181558597691</v>
      </c>
      <c r="I10229" s="69">
        <f t="shared" si="430"/>
        <v>6.2215712656850615</v>
      </c>
      <c r="J10229" s="70">
        <f t="shared" si="430"/>
        <v>7.3679520522308337</v>
      </c>
      <c r="K10229" s="118">
        <f>VLOOKUP(B10229,WB.GDP.2011,'WB (WDI)'!$BB$2,FALSE)</f>
        <v>2098.2849789850402</v>
      </c>
      <c r="L10229" s="112">
        <f>VLOOKUP($B10229,WB.UNEMP.2011,'WB (WDI)'!$BB$2,FALSE)</f>
        <v>3.4700000286102299</v>
      </c>
    </row>
    <row r="10230" spans="1:12" x14ac:dyDescent="0.25">
      <c r="A10230" s="103">
        <v>2011</v>
      </c>
      <c r="B10230" s="104" t="s">
        <v>121</v>
      </c>
      <c r="C10230" s="105" t="s">
        <v>122</v>
      </c>
      <c r="D10230" s="105" t="s">
        <v>6</v>
      </c>
      <c r="E10230" s="87" t="e">
        <f>IF(ISNUMBER(VLOOKUP($B10230,EFW.20115,3,FALSE))=TRUE,VLOOKUP($B10230,EFW.2011,E$2,FALSE),NA())</f>
        <v>#N/A</v>
      </c>
      <c r="F10230" s="69">
        <f t="shared" si="430"/>
        <v>7.9263966850169911</v>
      </c>
      <c r="G10230" s="69">
        <f t="shared" si="430"/>
        <v>5.7188554305128987</v>
      </c>
      <c r="H10230" s="69">
        <f t="shared" si="430"/>
        <v>8.9490591384782974</v>
      </c>
      <c r="I10230" s="69">
        <f t="shared" si="430"/>
        <v>7.2063415737803718</v>
      </c>
      <c r="J10230" s="70">
        <f t="shared" si="430"/>
        <v>6.897080441712542</v>
      </c>
      <c r="K10230" s="118">
        <f>VLOOKUP(B10230,WB.GDP.2011,'WB (WDI)'!$BB$2,FALSE)</f>
        <v>3201.2893982832193</v>
      </c>
      <c r="L10230" s="112">
        <f>VLOOKUP($B10230,WB.UNEMP.2011,'WB (WDI)'!$BB$2,FALSE)</f>
        <v>10.3400001525879</v>
      </c>
    </row>
    <row r="10231" spans="1:12" x14ac:dyDescent="0.25">
      <c r="A10231" s="103">
        <v>2011</v>
      </c>
      <c r="B10231" s="104" t="s">
        <v>123</v>
      </c>
      <c r="C10231" s="105" t="s">
        <v>124</v>
      </c>
      <c r="D10231" s="105" t="s">
        <v>6</v>
      </c>
      <c r="E10231" s="87" t="e">
        <f>IF(ISNUMBER(VLOOKUP($B10231,EFW.20115,3,FALSE))=TRUE,VLOOKUP($B10231,EFW.2011,E$2,FALSE),NA())</f>
        <v>#N/A</v>
      </c>
      <c r="F10231" s="69">
        <f t="shared" si="430"/>
        <v>6.4806372028832087</v>
      </c>
      <c r="G10231" s="69">
        <f t="shared" si="430"/>
        <v>3.7363643199669556</v>
      </c>
      <c r="H10231" s="69">
        <f t="shared" si="430"/>
        <v>4.1091979521127602</v>
      </c>
      <c r="I10231" s="69">
        <f t="shared" si="430"/>
        <v>5.3873872283774542</v>
      </c>
      <c r="J10231" s="70">
        <f t="shared" si="430"/>
        <v>4.30385209292377</v>
      </c>
      <c r="K10231" s="118">
        <f>VLOOKUP(B10231,WB.GDP.2011,'WB (WDI)'!$BB$2,FALSE)</f>
        <v>2556.2784308106479</v>
      </c>
      <c r="L10231" s="112">
        <f>VLOOKUP($B10231,WB.UNEMP.2011,'WB (WDI)'!$BB$2,FALSE)</f>
        <v>5.3699998855590803</v>
      </c>
    </row>
    <row r="10232" spans="1:12" x14ac:dyDescent="0.25">
      <c r="A10232" s="103">
        <v>2011</v>
      </c>
      <c r="B10232" s="104" t="s">
        <v>125</v>
      </c>
      <c r="C10232" s="105" t="s">
        <v>126</v>
      </c>
      <c r="D10232" s="105" t="s">
        <v>647</v>
      </c>
      <c r="E10232" s="87" t="e">
        <f>IF(ISNUMBER(VLOOKUP($B10232,EFW.20115,3,FALSE))=TRUE,VLOOKUP($B10232,EFW.2011,E$2,FALSE),NA())</f>
        <v>#N/A</v>
      </c>
      <c r="F10232" s="69" t="e">
        <f t="shared" ref="F10232:J10241" si="431">IF(ISNUMBER(VLOOKUP($B10232,EFW.2011,3,FALSE))=TRUE,VLOOKUP($B10232,EFW.2011,F$2,FALSE),NA())</f>
        <v>#N/A</v>
      </c>
      <c r="G10232" s="69" t="e">
        <f t="shared" si="431"/>
        <v>#N/A</v>
      </c>
      <c r="H10232" s="69" t="e">
        <f t="shared" si="431"/>
        <v>#N/A</v>
      </c>
      <c r="I10232" s="69" t="e">
        <f t="shared" si="431"/>
        <v>#N/A</v>
      </c>
      <c r="J10232" s="70" t="e">
        <f t="shared" si="431"/>
        <v>#N/A</v>
      </c>
      <c r="K10232" s="118" t="e">
        <f>VLOOKUP(B10232,WB.GDP.2011,'WB (WDI)'!$BB$2,FALSE)</f>
        <v>#N/A</v>
      </c>
      <c r="L10232" s="112" t="e">
        <f>VLOOKUP($B10232,WB.UNEMP.2011,'WB (WDI)'!$BB$2,FALSE)</f>
        <v>#N/A</v>
      </c>
    </row>
    <row r="10233" spans="1:12" x14ac:dyDescent="0.25">
      <c r="A10233" s="103">
        <v>2011</v>
      </c>
      <c r="B10233" s="104" t="s">
        <v>127</v>
      </c>
      <c r="C10233" s="105" t="s">
        <v>128</v>
      </c>
      <c r="D10233" s="105" t="s">
        <v>647</v>
      </c>
      <c r="E10233" s="87" t="e">
        <f>IF(ISNUMBER(VLOOKUP($B10233,EFW.20115,3,FALSE))=TRUE,VLOOKUP($B10233,EFW.2011,E$2,FALSE),NA())</f>
        <v>#N/A</v>
      </c>
      <c r="F10233" s="69" t="e">
        <f t="shared" si="431"/>
        <v>#N/A</v>
      </c>
      <c r="G10233" s="69" t="e">
        <f t="shared" si="431"/>
        <v>#N/A</v>
      </c>
      <c r="H10233" s="69" t="e">
        <f t="shared" si="431"/>
        <v>#N/A</v>
      </c>
      <c r="I10233" s="69" t="e">
        <f t="shared" si="431"/>
        <v>#N/A</v>
      </c>
      <c r="J10233" s="70" t="e">
        <f t="shared" si="431"/>
        <v>#N/A</v>
      </c>
      <c r="K10233" s="118">
        <f>VLOOKUP(B10233,WB.GDP.2011,'WB (WDI)'!$BB$2,FALSE)</f>
        <v>17604.417101628766</v>
      </c>
      <c r="L10233" s="112" t="e">
        <f>VLOOKUP($B10233,WB.UNEMP.2011,'WB (WDI)'!$BB$2,FALSE)</f>
        <v>#N/A</v>
      </c>
    </row>
    <row r="10234" spans="1:12" x14ac:dyDescent="0.25">
      <c r="A10234" s="103">
        <v>2011</v>
      </c>
      <c r="B10234" s="104" t="s">
        <v>129</v>
      </c>
      <c r="C10234" s="105" t="s">
        <v>130</v>
      </c>
      <c r="D10234" s="105" t="s">
        <v>647</v>
      </c>
      <c r="E10234" s="87" t="e">
        <f>IF(ISNUMBER(VLOOKUP($B10234,EFW.20115,3,FALSE))=TRUE,VLOOKUP($B10234,EFW.2011,E$2,FALSE),NA())</f>
        <v>#N/A</v>
      </c>
      <c r="F10234" s="69">
        <f t="shared" si="431"/>
        <v>6.2293251586672103</v>
      </c>
      <c r="G10234" s="69">
        <f t="shared" si="431"/>
        <v>4.7295945944682662</v>
      </c>
      <c r="H10234" s="69">
        <f t="shared" si="431"/>
        <v>7.0737346797337946</v>
      </c>
      <c r="I10234" s="69">
        <f t="shared" si="431"/>
        <v>5.5227523348809937</v>
      </c>
      <c r="J10234" s="70">
        <f t="shared" si="431"/>
        <v>5.6890670499154217</v>
      </c>
      <c r="K10234" s="118">
        <f>VLOOKUP(B10234,WB.GDP.2011,'WB (WDI)'!$BB$2,FALSE)</f>
        <v>24647.629275245861</v>
      </c>
      <c r="L10234" s="112">
        <f>VLOOKUP($B10234,WB.UNEMP.2011,'WB (WDI)'!$BB$2,FALSE)</f>
        <v>7.1799998283386204</v>
      </c>
    </row>
    <row r="10235" spans="1:12" x14ac:dyDescent="0.25">
      <c r="A10235" s="103">
        <v>2011</v>
      </c>
      <c r="B10235" s="104" t="s">
        <v>131</v>
      </c>
      <c r="C10235" s="105" t="s">
        <v>132</v>
      </c>
      <c r="D10235" s="105" t="s">
        <v>647</v>
      </c>
      <c r="E10235" s="87" t="e">
        <f>IF(ISNUMBER(VLOOKUP($B10235,EFW.20115,3,FALSE))=TRUE,VLOOKUP($B10235,EFW.2011,E$2,FALSE),NA())</f>
        <v>#N/A</v>
      </c>
      <c r="F10235" s="69" t="e">
        <f t="shared" si="431"/>
        <v>#N/A</v>
      </c>
      <c r="G10235" s="69" t="e">
        <f t="shared" si="431"/>
        <v>#N/A</v>
      </c>
      <c r="H10235" s="69" t="e">
        <f t="shared" si="431"/>
        <v>#N/A</v>
      </c>
      <c r="I10235" s="69" t="e">
        <f t="shared" si="431"/>
        <v>#N/A</v>
      </c>
      <c r="J10235" s="70" t="e">
        <f t="shared" si="431"/>
        <v>#N/A</v>
      </c>
      <c r="K10235" s="118">
        <f>VLOOKUP(B10235,WB.GDP.2011,'WB (WDI)'!$BB$2,FALSE)</f>
        <v>34981.895419013264</v>
      </c>
      <c r="L10235" s="112" t="e">
        <f>VLOOKUP($B10235,WB.UNEMP.2011,'WB (WDI)'!$BB$2,FALSE)</f>
        <v>#N/A</v>
      </c>
    </row>
    <row r="10236" spans="1:12" x14ac:dyDescent="0.25">
      <c r="A10236" s="103">
        <v>2011</v>
      </c>
      <c r="B10236" s="104" t="s">
        <v>133</v>
      </c>
      <c r="C10236" s="105" t="s">
        <v>134</v>
      </c>
      <c r="D10236" s="105" t="s">
        <v>647</v>
      </c>
      <c r="E10236" s="87" t="e">
        <f>IF(ISNUMBER(VLOOKUP($B10236,EFW.20115,3,FALSE))=TRUE,VLOOKUP($B10236,EFW.2011,E$2,FALSE),NA())</f>
        <v>#N/A</v>
      </c>
      <c r="F10236" s="69">
        <f t="shared" si="431"/>
        <v>8.8721129187369776</v>
      </c>
      <c r="G10236" s="69">
        <f t="shared" si="431"/>
        <v>6.1491941299627007</v>
      </c>
      <c r="H10236" s="69">
        <f t="shared" si="431"/>
        <v>7.1103237553525105</v>
      </c>
      <c r="I10236" s="69">
        <f t="shared" si="431"/>
        <v>5.9553312722022271</v>
      </c>
      <c r="J10236" s="70">
        <f t="shared" si="431"/>
        <v>8.5977972066483215</v>
      </c>
      <c r="K10236" s="118">
        <f>VLOOKUP(B10236,WB.GDP.2011,'WB (WDI)'!$BB$2,FALSE)</f>
        <v>36254.273042595174</v>
      </c>
      <c r="L10236" s="112">
        <f>VLOOKUP($B10236,WB.UNEMP.2011,'WB (WDI)'!$BB$2,FALSE)</f>
        <v>14.5200004577637</v>
      </c>
    </row>
    <row r="10237" spans="1:12" x14ac:dyDescent="0.25">
      <c r="A10237" s="103">
        <v>2011</v>
      </c>
      <c r="B10237" s="104" t="s">
        <v>135</v>
      </c>
      <c r="C10237" s="105" t="s">
        <v>136</v>
      </c>
      <c r="D10237" s="105" t="s">
        <v>647</v>
      </c>
      <c r="E10237" s="87" t="e">
        <f>IF(ISNUMBER(VLOOKUP($B10237,EFW.20115,3,FALSE))=TRUE,VLOOKUP($B10237,EFW.2011,E$2,FALSE),NA())</f>
        <v>#N/A</v>
      </c>
      <c r="F10237" s="69">
        <f t="shared" si="431"/>
        <v>6.0700871004661856</v>
      </c>
      <c r="G10237" s="69">
        <f t="shared" si="431"/>
        <v>5.648048218650759</v>
      </c>
      <c r="H10237" s="69">
        <f t="shared" si="431"/>
        <v>6.405610503255355</v>
      </c>
      <c r="I10237" s="69">
        <f t="shared" si="431"/>
        <v>7.1051202738065502</v>
      </c>
      <c r="J10237" s="70">
        <f t="shared" si="431"/>
        <v>7.9791410857943488</v>
      </c>
      <c r="K10237" s="118">
        <f>VLOOKUP(B10237,WB.GDP.2011,'WB (WDI)'!$BB$2,FALSE)</f>
        <v>15444.746320760125</v>
      </c>
      <c r="L10237" s="112">
        <f>VLOOKUP($B10237,WB.UNEMP.2011,'WB (WDI)'!$BB$2,FALSE)</f>
        <v>11.189999580383301</v>
      </c>
    </row>
    <row r="10238" spans="1:12" x14ac:dyDescent="0.25">
      <c r="A10238" s="103">
        <v>2011</v>
      </c>
      <c r="B10238" s="104" t="s">
        <v>137</v>
      </c>
      <c r="C10238" s="105" t="s">
        <v>138</v>
      </c>
      <c r="D10238" s="105" t="s">
        <v>647</v>
      </c>
      <c r="E10238" s="87" t="e">
        <f>IF(ISNUMBER(VLOOKUP($B10238,EFW.20115,3,FALSE))=TRUE,VLOOKUP($B10238,EFW.2011,E$2,FALSE),NA())</f>
        <v>#N/A</v>
      </c>
      <c r="F10238" s="69">
        <f t="shared" si="431"/>
        <v>6.8999373048731298</v>
      </c>
      <c r="G10238" s="69">
        <f t="shared" si="431"/>
        <v>5.5404701211365932</v>
      </c>
      <c r="H10238" s="69">
        <f t="shared" si="431"/>
        <v>7.1266030825558575</v>
      </c>
      <c r="I10238" s="69">
        <f t="shared" si="431"/>
        <v>6.5705760788364014</v>
      </c>
      <c r="J10238" s="70">
        <f t="shared" si="431"/>
        <v>7.8834732035028132</v>
      </c>
      <c r="K10238" s="118">
        <f>VLOOKUP(B10238,WB.GDP.2011,'WB (WDI)'!$BB$2,FALSE)</f>
        <v>7174.5169921222005</v>
      </c>
      <c r="L10238" s="112">
        <f>VLOOKUP($B10238,WB.UNEMP.2011,'WB (WDI)'!$BB$2,FALSE)</f>
        <v>8.3999996185302699</v>
      </c>
    </row>
    <row r="10239" spans="1:12" x14ac:dyDescent="0.25">
      <c r="A10239" s="103">
        <v>2011</v>
      </c>
      <c r="B10239" s="104" t="s">
        <v>139</v>
      </c>
      <c r="C10239" s="105" t="s">
        <v>140</v>
      </c>
      <c r="D10239" s="105" t="s">
        <v>647</v>
      </c>
      <c r="E10239" s="87" t="e">
        <f>IF(ISNUMBER(VLOOKUP($B10239,EFW.20115,3,FALSE))=TRUE,VLOOKUP($B10239,EFW.2011,E$2,FALSE),NA())</f>
        <v>#N/A</v>
      </c>
      <c r="F10239" s="69">
        <f t="shared" si="431"/>
        <v>6.0519861987304617</v>
      </c>
      <c r="G10239" s="69">
        <f t="shared" si="431"/>
        <v>4.1727010637144692</v>
      </c>
      <c r="H10239" s="69">
        <f t="shared" si="431"/>
        <v>8.4898698562154529</v>
      </c>
      <c r="I10239" s="69">
        <f t="shared" si="431"/>
        <v>6.9917533917461006</v>
      </c>
      <c r="J10239" s="70">
        <f t="shared" si="431"/>
        <v>5.8656129271242881</v>
      </c>
      <c r="K10239" s="118">
        <f>VLOOKUP(B10239,WB.GDP.2011,'WB (WDI)'!$BB$2,FALSE)</f>
        <v>6844.9817604608879</v>
      </c>
      <c r="L10239" s="112">
        <f>VLOOKUP($B10239,WB.UNEMP.2011,'WB (WDI)'!$BB$2,FALSE)</f>
        <v>2.2200000286102299</v>
      </c>
    </row>
    <row r="10240" spans="1:12" x14ac:dyDescent="0.25">
      <c r="A10240" s="103">
        <v>2011</v>
      </c>
      <c r="B10240" s="104" t="s">
        <v>141</v>
      </c>
      <c r="C10240" s="105" t="s">
        <v>142</v>
      </c>
      <c r="D10240" s="105" t="s">
        <v>647</v>
      </c>
      <c r="E10240" s="87" t="e">
        <f>IF(ISNUMBER(VLOOKUP($B10240,EFW.20115,3,FALSE))=TRUE,VLOOKUP($B10240,EFW.2011,E$2,FALSE),NA())</f>
        <v>#N/A</v>
      </c>
      <c r="F10240" s="69" t="e">
        <f t="shared" si="431"/>
        <v>#N/A</v>
      </c>
      <c r="G10240" s="69" t="e">
        <f t="shared" si="431"/>
        <v>#N/A</v>
      </c>
      <c r="H10240" s="69" t="e">
        <f t="shared" si="431"/>
        <v>#N/A</v>
      </c>
      <c r="I10240" s="69" t="e">
        <f t="shared" si="431"/>
        <v>#N/A</v>
      </c>
      <c r="J10240" s="70" t="e">
        <f t="shared" si="431"/>
        <v>#N/A</v>
      </c>
      <c r="K10240" s="118" t="e">
        <f>VLOOKUP(B10240,WB.GDP.2011,'WB (WDI)'!$BB$2,FALSE)</f>
        <v>#N/A</v>
      </c>
      <c r="L10240" s="112" t="e">
        <f>VLOOKUP($B10240,WB.UNEMP.2011,'WB (WDI)'!$BB$2,FALSE)</f>
        <v>#N/A</v>
      </c>
    </row>
    <row r="10241" spans="1:12" x14ac:dyDescent="0.25">
      <c r="A10241" s="103">
        <v>2011</v>
      </c>
      <c r="B10241" s="104" t="s">
        <v>143</v>
      </c>
      <c r="C10241" s="105" t="s">
        <v>144</v>
      </c>
      <c r="D10241" s="105" t="s">
        <v>647</v>
      </c>
      <c r="E10241" s="87" t="e">
        <f>IF(ISNUMBER(VLOOKUP($B10241,EFW.20115,3,FALSE))=TRUE,VLOOKUP($B10241,EFW.2011,E$2,FALSE),NA())</f>
        <v>#N/A</v>
      </c>
      <c r="F10241" s="69" t="e">
        <f t="shared" si="431"/>
        <v>#N/A</v>
      </c>
      <c r="G10241" s="69" t="e">
        <f t="shared" si="431"/>
        <v>#N/A</v>
      </c>
      <c r="H10241" s="69" t="e">
        <f t="shared" si="431"/>
        <v>#N/A</v>
      </c>
      <c r="I10241" s="69" t="e">
        <f t="shared" si="431"/>
        <v>#N/A</v>
      </c>
      <c r="J10241" s="70" t="e">
        <f t="shared" si="431"/>
        <v>#N/A</v>
      </c>
      <c r="K10241" s="118" t="e">
        <f>VLOOKUP(B10241,WB.GDP.2011,'WB (WDI)'!$BB$2,FALSE)</f>
        <v>#N/A</v>
      </c>
      <c r="L10241" s="112" t="e">
        <f>VLOOKUP($B10241,WB.UNEMP.2011,'WB (WDI)'!$BB$2,FALSE)</f>
        <v>#N/A</v>
      </c>
    </row>
    <row r="10242" spans="1:12" x14ac:dyDescent="0.25">
      <c r="A10242" s="103">
        <v>2011</v>
      </c>
      <c r="B10242" s="104" t="s">
        <v>145</v>
      </c>
      <c r="C10242" s="105" t="s">
        <v>146</v>
      </c>
      <c r="D10242" s="105" t="s">
        <v>647</v>
      </c>
      <c r="E10242" s="87" t="e">
        <f>IF(ISNUMBER(VLOOKUP($B10242,EFW.20115,3,FALSE))=TRUE,VLOOKUP($B10242,EFW.2011,E$2,FALSE),NA())</f>
        <v>#N/A</v>
      </c>
      <c r="F10242" s="69">
        <f t="shared" ref="F10242:J10251" si="432">IF(ISNUMBER(VLOOKUP($B10242,EFW.2011,3,FALSE))=TRUE,VLOOKUP($B10242,EFW.2011,F$2,FALSE),NA())</f>
        <v>7.4136215699595951</v>
      </c>
      <c r="G10242" s="69">
        <f t="shared" si="432"/>
        <v>5.6773258346980713</v>
      </c>
      <c r="H10242" s="69">
        <f t="shared" si="432"/>
        <v>8.2028733991176424</v>
      </c>
      <c r="I10242" s="69">
        <f t="shared" si="432"/>
        <v>6.9604429540361021</v>
      </c>
      <c r="J10242" s="70">
        <f t="shared" si="432"/>
        <v>5.1334312680049443</v>
      </c>
      <c r="K10242" s="118">
        <f>VLOOKUP(B10242,WB.GDP.2011,'WB (WDI)'!$BB$2,FALSE)</f>
        <v>15318.306306166614</v>
      </c>
      <c r="L10242" s="112">
        <f>VLOOKUP($B10242,WB.UNEMP.2011,'WB (WDI)'!$BB$2,FALSE)</f>
        <v>6.9200000762939498</v>
      </c>
    </row>
    <row r="10243" spans="1:12" x14ac:dyDescent="0.25">
      <c r="A10243" s="103">
        <v>2011</v>
      </c>
      <c r="B10243" s="104" t="s">
        <v>147</v>
      </c>
      <c r="C10243" s="105" t="s">
        <v>148</v>
      </c>
      <c r="D10243" s="105" t="s">
        <v>647</v>
      </c>
      <c r="E10243" s="87" t="e">
        <f>IF(ISNUMBER(VLOOKUP($B10243,EFW.20115,3,FALSE))=TRUE,VLOOKUP($B10243,EFW.2011,E$2,FALSE),NA())</f>
        <v>#N/A</v>
      </c>
      <c r="F10243" s="69" t="e">
        <f t="shared" si="432"/>
        <v>#N/A</v>
      </c>
      <c r="G10243" s="69" t="e">
        <f t="shared" si="432"/>
        <v>#N/A</v>
      </c>
      <c r="H10243" s="69" t="e">
        <f t="shared" si="432"/>
        <v>#N/A</v>
      </c>
      <c r="I10243" s="69" t="e">
        <f t="shared" si="432"/>
        <v>#N/A</v>
      </c>
      <c r="J10243" s="70" t="e">
        <f t="shared" si="432"/>
        <v>#N/A</v>
      </c>
      <c r="K10243" s="118" t="e">
        <f>VLOOKUP(B10243,WB.GDP.2011,'WB (WDI)'!$BB$2,FALSE)</f>
        <v>#N/A</v>
      </c>
      <c r="L10243" s="112" t="e">
        <f>VLOOKUP($B10243,WB.UNEMP.2011,'WB (WDI)'!$BB$2,FALSE)</f>
        <v>#N/A</v>
      </c>
    </row>
    <row r="10244" spans="1:12" x14ac:dyDescent="0.25">
      <c r="A10244" s="103">
        <v>2011</v>
      </c>
      <c r="B10244" s="104" t="s">
        <v>149</v>
      </c>
      <c r="C10244" s="105" t="s">
        <v>150</v>
      </c>
      <c r="D10244" s="105" t="s">
        <v>647</v>
      </c>
      <c r="E10244" s="87" t="e">
        <f>IF(ISNUMBER(VLOOKUP($B10244,EFW.20115,3,FALSE))=TRUE,VLOOKUP($B10244,EFW.2011,E$2,FALSE),NA())</f>
        <v>#N/A</v>
      </c>
      <c r="F10244" s="69" t="e">
        <f t="shared" si="432"/>
        <v>#N/A</v>
      </c>
      <c r="G10244" s="69" t="e">
        <f t="shared" si="432"/>
        <v>#N/A</v>
      </c>
      <c r="H10244" s="69" t="e">
        <f t="shared" si="432"/>
        <v>#N/A</v>
      </c>
      <c r="I10244" s="69" t="e">
        <f t="shared" si="432"/>
        <v>#N/A</v>
      </c>
      <c r="J10244" s="70" t="e">
        <f t="shared" si="432"/>
        <v>#N/A</v>
      </c>
      <c r="K10244" s="118">
        <f>VLOOKUP(B10244,WB.GDP.2011,'WB (WDI)'!$BB$2,FALSE)</f>
        <v>66135.176554224527</v>
      </c>
      <c r="L10244" s="112" t="e">
        <f>VLOOKUP($B10244,WB.UNEMP.2011,'WB (WDI)'!$BB$2,FALSE)</f>
        <v>#N/A</v>
      </c>
    </row>
    <row r="10245" spans="1:12" x14ac:dyDescent="0.25">
      <c r="A10245" s="103">
        <v>2011</v>
      </c>
      <c r="B10245" s="104" t="s">
        <v>151</v>
      </c>
      <c r="C10245" s="105" t="s">
        <v>152</v>
      </c>
      <c r="D10245" s="105" t="s">
        <v>647</v>
      </c>
      <c r="E10245" s="87" t="e">
        <f>IF(ISNUMBER(VLOOKUP($B10245,EFW.20115,3,FALSE))=TRUE,VLOOKUP($B10245,EFW.2011,E$2,FALSE),NA())</f>
        <v>#N/A</v>
      </c>
      <c r="F10245" s="69">
        <f t="shared" si="432"/>
        <v>8.087895607193051</v>
      </c>
      <c r="G10245" s="69">
        <f t="shared" si="432"/>
        <v>6.8452450194051178</v>
      </c>
      <c r="H10245" s="69">
        <f t="shared" si="432"/>
        <v>8.8813281952934791</v>
      </c>
      <c r="I10245" s="69">
        <f t="shared" si="432"/>
        <v>8.1624450307923659</v>
      </c>
      <c r="J10245" s="70">
        <f t="shared" si="432"/>
        <v>7.7842111959095819</v>
      </c>
      <c r="K10245" s="118">
        <f>VLOOKUP(B10245,WB.GDP.2011,'WB (WDI)'!$BB$2,FALSE)</f>
        <v>22407.714462506006</v>
      </c>
      <c r="L10245" s="112">
        <f>VLOOKUP($B10245,WB.UNEMP.2011,'WB (WDI)'!$BB$2,FALSE)</f>
        <v>7.3400001525878897</v>
      </c>
    </row>
    <row r="10246" spans="1:12" x14ac:dyDescent="0.25">
      <c r="A10246" s="103">
        <v>2011</v>
      </c>
      <c r="B10246" s="104" t="s">
        <v>153</v>
      </c>
      <c r="C10246" s="105" t="s">
        <v>154</v>
      </c>
      <c r="D10246" s="105" t="s">
        <v>647</v>
      </c>
      <c r="E10246" s="87" t="e">
        <f>IF(ISNUMBER(VLOOKUP($B10246,EFW.20115,3,FALSE))=TRUE,VLOOKUP($B10246,EFW.2011,E$2,FALSE),NA())</f>
        <v>#N/A</v>
      </c>
      <c r="F10246" s="69">
        <f t="shared" si="432"/>
        <v>6.3395655537774376</v>
      </c>
      <c r="G10246" s="69">
        <f t="shared" si="432"/>
        <v>4.8159214556632799</v>
      </c>
      <c r="H10246" s="69">
        <f t="shared" si="432"/>
        <v>8.1514352004612576</v>
      </c>
      <c r="I10246" s="69">
        <f t="shared" si="432"/>
        <v>7.1357224148320411</v>
      </c>
      <c r="J10246" s="70">
        <f t="shared" si="432"/>
        <v>7.4164859507044305</v>
      </c>
      <c r="K10246" s="118">
        <f>VLOOKUP(B10246,WB.GDP.2011,'WB (WDI)'!$BB$2,FALSE)</f>
        <v>12523.006680201021</v>
      </c>
      <c r="L10246" s="112">
        <f>VLOOKUP($B10246,WB.UNEMP.2011,'WB (WDI)'!$BB$2,FALSE)</f>
        <v>10.1099996566772</v>
      </c>
    </row>
    <row r="10247" spans="1:12" x14ac:dyDescent="0.25">
      <c r="A10247" s="103">
        <v>2011</v>
      </c>
      <c r="B10247" s="104" t="s">
        <v>155</v>
      </c>
      <c r="C10247" s="105" t="s">
        <v>156</v>
      </c>
      <c r="D10247" s="105" t="s">
        <v>647</v>
      </c>
      <c r="E10247" s="87" t="e">
        <f>IF(ISNUMBER(VLOOKUP($B10247,EFW.20115,3,FALSE))=TRUE,VLOOKUP($B10247,EFW.2011,E$2,FALSE),NA())</f>
        <v>#N/A</v>
      </c>
      <c r="F10247" s="69">
        <f t="shared" si="432"/>
        <v>7.7390635310746445</v>
      </c>
      <c r="G10247" s="69">
        <f t="shared" si="432"/>
        <v>6.3041455855759914</v>
      </c>
      <c r="H10247" s="69">
        <f t="shared" si="432"/>
        <v>9.3520230301886258</v>
      </c>
      <c r="I10247" s="69">
        <f t="shared" si="432"/>
        <v>8.4243093550548345</v>
      </c>
      <c r="J10247" s="70">
        <f t="shared" si="432"/>
        <v>6.8969823353688504</v>
      </c>
      <c r="K10247" s="118">
        <f>VLOOKUP(B10247,WB.GDP.2011,'WB (WDI)'!$BB$2,FALSE)</f>
        <v>16950.440233698031</v>
      </c>
      <c r="L10247" s="112">
        <f>VLOOKUP($B10247,WB.UNEMP.2011,'WB (WDI)'!$BB$2,FALSE)</f>
        <v>10.1400003433228</v>
      </c>
    </row>
    <row r="10248" spans="1:12" x14ac:dyDescent="0.25">
      <c r="A10248" s="103">
        <v>2011</v>
      </c>
      <c r="B10248" s="104" t="s">
        <v>157</v>
      </c>
      <c r="C10248" s="105" t="s">
        <v>158</v>
      </c>
      <c r="D10248" s="105" t="s">
        <v>647</v>
      </c>
      <c r="E10248" s="87" t="e">
        <f>IF(ISNUMBER(VLOOKUP($B10248,EFW.20115,3,FALSE))=TRUE,VLOOKUP($B10248,EFW.2011,E$2,FALSE),NA())</f>
        <v>#N/A</v>
      </c>
      <c r="F10248" s="69" t="e">
        <f t="shared" si="432"/>
        <v>#N/A</v>
      </c>
      <c r="G10248" s="69" t="e">
        <f t="shared" si="432"/>
        <v>#N/A</v>
      </c>
      <c r="H10248" s="69" t="e">
        <f t="shared" si="432"/>
        <v>#N/A</v>
      </c>
      <c r="I10248" s="69" t="e">
        <f t="shared" si="432"/>
        <v>#N/A</v>
      </c>
      <c r="J10248" s="70" t="e">
        <f t="shared" si="432"/>
        <v>#N/A</v>
      </c>
      <c r="K10248" s="118" t="e">
        <f>VLOOKUP(B10248,WB.GDP.2011,'WB (WDI)'!$BB$2,FALSE)</f>
        <v>#N/A</v>
      </c>
      <c r="L10248" s="112">
        <f>VLOOKUP($B10248,WB.UNEMP.2011,'WB (WDI)'!$BB$2,FALSE)</f>
        <v>3.1800000667571999</v>
      </c>
    </row>
    <row r="10249" spans="1:12" x14ac:dyDescent="0.25">
      <c r="A10249" s="103">
        <v>2011</v>
      </c>
      <c r="B10249" s="104" t="s">
        <v>159</v>
      </c>
      <c r="C10249" s="105" t="s">
        <v>160</v>
      </c>
      <c r="D10249" s="105" t="s">
        <v>647</v>
      </c>
      <c r="E10249" s="87" t="e">
        <f>IF(ISNUMBER(VLOOKUP($B10249,EFW.20115,3,FALSE))=TRUE,VLOOKUP($B10249,EFW.2011,E$2,FALSE),NA())</f>
        <v>#N/A</v>
      </c>
      <c r="F10249" s="69" t="e">
        <f t="shared" si="432"/>
        <v>#N/A</v>
      </c>
      <c r="G10249" s="69" t="e">
        <f t="shared" si="432"/>
        <v>#N/A</v>
      </c>
      <c r="H10249" s="69" t="e">
        <f t="shared" si="432"/>
        <v>#N/A</v>
      </c>
      <c r="I10249" s="69" t="e">
        <f t="shared" si="432"/>
        <v>#N/A</v>
      </c>
      <c r="J10249" s="70" t="e">
        <f t="shared" si="432"/>
        <v>#N/A</v>
      </c>
      <c r="K10249" s="118">
        <f>VLOOKUP(B10249,WB.GDP.2011,'WB (WDI)'!$BB$2,FALSE)</f>
        <v>28313.048618709738</v>
      </c>
      <c r="L10249" s="112" t="e">
        <f>VLOOKUP($B10249,WB.UNEMP.2011,'WB (WDI)'!$BB$2,FALSE)</f>
        <v>#N/A</v>
      </c>
    </row>
    <row r="10250" spans="1:12" x14ac:dyDescent="0.25">
      <c r="A10250" s="103">
        <v>2011</v>
      </c>
      <c r="B10250" s="104" t="s">
        <v>161</v>
      </c>
      <c r="C10250" s="105" t="s">
        <v>162</v>
      </c>
      <c r="D10250" s="105" t="s">
        <v>647</v>
      </c>
      <c r="E10250" s="87" t="e">
        <f>IF(ISNUMBER(VLOOKUP($B10250,EFW.20115,3,FALSE))=TRUE,VLOOKUP($B10250,EFW.2011,E$2,FALSE),NA())</f>
        <v>#N/A</v>
      </c>
      <c r="F10250" s="69" t="e">
        <f t="shared" si="432"/>
        <v>#N/A</v>
      </c>
      <c r="G10250" s="69" t="e">
        <f t="shared" si="432"/>
        <v>#N/A</v>
      </c>
      <c r="H10250" s="69" t="e">
        <f t="shared" si="432"/>
        <v>#N/A</v>
      </c>
      <c r="I10250" s="69" t="e">
        <f t="shared" si="432"/>
        <v>#N/A</v>
      </c>
      <c r="J10250" s="70" t="e">
        <f t="shared" si="432"/>
        <v>#N/A</v>
      </c>
      <c r="K10250" s="118">
        <f>VLOOKUP(B10250,WB.GDP.2011,'WB (WDI)'!$BB$2,FALSE)</f>
        <v>11970.344909924339</v>
      </c>
      <c r="L10250" s="112" t="e">
        <f>VLOOKUP($B10250,WB.UNEMP.2011,'WB (WDI)'!$BB$2,FALSE)</f>
        <v>#N/A</v>
      </c>
    </row>
    <row r="10251" spans="1:12" x14ac:dyDescent="0.25">
      <c r="A10251" s="103">
        <v>2011</v>
      </c>
      <c r="B10251" s="104" t="s">
        <v>163</v>
      </c>
      <c r="C10251" s="105" t="s">
        <v>164</v>
      </c>
      <c r="D10251" s="105" t="s">
        <v>647</v>
      </c>
      <c r="E10251" s="87" t="e">
        <f>IF(ISNUMBER(VLOOKUP($B10251,EFW.20115,3,FALSE))=TRUE,VLOOKUP($B10251,EFW.2011,E$2,FALSE),NA())</f>
        <v>#N/A</v>
      </c>
      <c r="F10251" s="69">
        <f t="shared" si="432"/>
        <v>8.7611948919127887</v>
      </c>
      <c r="G10251" s="69">
        <f t="shared" si="432"/>
        <v>4.5182779070170325</v>
      </c>
      <c r="H10251" s="69">
        <f t="shared" si="432"/>
        <v>9.3126456337906429</v>
      </c>
      <c r="I10251" s="69">
        <f t="shared" si="432"/>
        <v>7.9191342477136422</v>
      </c>
      <c r="J10251" s="70">
        <f t="shared" si="432"/>
        <v>6.7980871823554052</v>
      </c>
      <c r="K10251" s="118">
        <f>VLOOKUP(B10251,WB.GDP.2011,'WB (WDI)'!$BB$2,FALSE)</f>
        <v>13024.340460776259</v>
      </c>
      <c r="L10251" s="112">
        <f>VLOOKUP($B10251,WB.UNEMP.2011,'WB (WDI)'!$BB$2,FALSE)</f>
        <v>6.0900001525878897</v>
      </c>
    </row>
    <row r="10252" spans="1:12" x14ac:dyDescent="0.25">
      <c r="A10252" s="103">
        <v>2011</v>
      </c>
      <c r="B10252" s="104" t="s">
        <v>165</v>
      </c>
      <c r="C10252" s="105" t="s">
        <v>166</v>
      </c>
      <c r="D10252" s="105" t="s">
        <v>647</v>
      </c>
      <c r="E10252" s="87" t="e">
        <f>IF(ISNUMBER(VLOOKUP($B10252,EFW.20115,3,FALSE))=TRUE,VLOOKUP($B10252,EFW.2011,E$2,FALSE),NA())</f>
        <v>#N/A</v>
      </c>
      <c r="F10252" s="69">
        <f t="shared" ref="F10252:J10261" si="433">IF(ISNUMBER(VLOOKUP($B10252,EFW.2011,3,FALSE))=TRUE,VLOOKUP($B10252,EFW.2011,F$2,FALSE),NA())</f>
        <v>6.6313901575686574</v>
      </c>
      <c r="G10252" s="69">
        <f t="shared" si="433"/>
        <v>4.0445661728292688</v>
      </c>
      <c r="H10252" s="69">
        <f t="shared" si="433"/>
        <v>6.498798625599072</v>
      </c>
      <c r="I10252" s="69">
        <f t="shared" si="433"/>
        <v>7.1005275329083029</v>
      </c>
      <c r="J10252" s="70">
        <f t="shared" si="433"/>
        <v>6.2890460061513913</v>
      </c>
      <c r="K10252" s="118">
        <f>VLOOKUP(B10252,WB.GDP.2011,'WB (WDI)'!$BB$2,FALSE)</f>
        <v>10984.285208134037</v>
      </c>
      <c r="L10252" s="112">
        <f>VLOOKUP($B10252,WB.UNEMP.2011,'WB (WDI)'!$BB$2,FALSE)</f>
        <v>3.46000003814697</v>
      </c>
    </row>
    <row r="10253" spans="1:12" x14ac:dyDescent="0.25">
      <c r="A10253" s="103">
        <v>2011</v>
      </c>
      <c r="B10253" s="104" t="s">
        <v>167</v>
      </c>
      <c r="C10253" s="105" t="s">
        <v>168</v>
      </c>
      <c r="D10253" s="105" t="s">
        <v>647</v>
      </c>
      <c r="E10253" s="87" t="e">
        <f>IF(ISNUMBER(VLOOKUP($B10253,EFW.20115,3,FALSE))=TRUE,VLOOKUP($B10253,EFW.2011,E$2,FALSE),NA())</f>
        <v>#N/A</v>
      </c>
      <c r="F10253" s="69">
        <f t="shared" si="433"/>
        <v>8.7971819080886569</v>
      </c>
      <c r="G10253" s="69">
        <f t="shared" si="433"/>
        <v>4.5577526635913888</v>
      </c>
      <c r="H10253" s="69">
        <f t="shared" si="433"/>
        <v>9.1330870696375364</v>
      </c>
      <c r="I10253" s="69">
        <f t="shared" si="433"/>
        <v>7.5482483651528156</v>
      </c>
      <c r="J10253" s="70">
        <f t="shared" si="433"/>
        <v>6.9900307656886751</v>
      </c>
      <c r="K10253" s="118">
        <f>VLOOKUP(B10253,WB.GDP.2011,'WB (WDI)'!$BB$2,FALSE)</f>
        <v>7575.6291506756997</v>
      </c>
      <c r="L10253" s="112">
        <f>VLOOKUP($B10253,WB.UNEMP.2011,'WB (WDI)'!$BB$2,FALSE)</f>
        <v>4.3000001907348597</v>
      </c>
    </row>
    <row r="10254" spans="1:12" x14ac:dyDescent="0.25">
      <c r="A10254" s="103">
        <v>2011</v>
      </c>
      <c r="B10254" s="104" t="s">
        <v>169</v>
      </c>
      <c r="C10254" s="105" t="s">
        <v>170</v>
      </c>
      <c r="D10254" s="105" t="s">
        <v>647</v>
      </c>
      <c r="E10254" s="87" t="e">
        <f>IF(ISNUMBER(VLOOKUP($B10254,EFW.20115,3,FALSE))=TRUE,VLOOKUP($B10254,EFW.2011,E$2,FALSE),NA())</f>
        <v>#N/A</v>
      </c>
      <c r="F10254" s="69" t="e">
        <f t="shared" si="433"/>
        <v>#N/A</v>
      </c>
      <c r="G10254" s="69" t="e">
        <f t="shared" si="433"/>
        <v>#N/A</v>
      </c>
      <c r="H10254" s="69" t="e">
        <f t="shared" si="433"/>
        <v>#N/A</v>
      </c>
      <c r="I10254" s="69" t="e">
        <f t="shared" si="433"/>
        <v>#N/A</v>
      </c>
      <c r="J10254" s="70" t="e">
        <f t="shared" si="433"/>
        <v>#N/A</v>
      </c>
      <c r="K10254" s="118" t="e">
        <f>VLOOKUP(B10254,WB.GDP.2011,'WB (WDI)'!$BB$2,FALSE)</f>
        <v>#N/A</v>
      </c>
      <c r="L10254" s="112" t="e">
        <f>VLOOKUP($B10254,WB.UNEMP.2011,'WB (WDI)'!$BB$2,FALSE)</f>
        <v>#N/A</v>
      </c>
    </row>
    <row r="10255" spans="1:12" x14ac:dyDescent="0.25">
      <c r="A10255" s="103">
        <v>2011</v>
      </c>
      <c r="B10255" s="104" t="s">
        <v>171</v>
      </c>
      <c r="C10255" s="105" t="s">
        <v>172</v>
      </c>
      <c r="D10255" s="105" t="s">
        <v>647</v>
      </c>
      <c r="E10255" s="87" t="e">
        <f>IF(ISNUMBER(VLOOKUP($B10255,EFW.20115,3,FALSE))=TRUE,VLOOKUP($B10255,EFW.2011,E$2,FALSE),NA())</f>
        <v>#N/A</v>
      </c>
      <c r="F10255" s="69" t="e">
        <f t="shared" si="433"/>
        <v>#N/A</v>
      </c>
      <c r="G10255" s="69" t="e">
        <f t="shared" si="433"/>
        <v>#N/A</v>
      </c>
      <c r="H10255" s="69" t="e">
        <f t="shared" si="433"/>
        <v>#N/A</v>
      </c>
      <c r="I10255" s="69" t="e">
        <f t="shared" si="433"/>
        <v>#N/A</v>
      </c>
      <c r="J10255" s="70" t="e">
        <f t="shared" si="433"/>
        <v>#N/A</v>
      </c>
      <c r="K10255" s="118" t="e">
        <f>VLOOKUP(B10255,WB.GDP.2011,'WB (WDI)'!$BB$2,FALSE)</f>
        <v>#N/A</v>
      </c>
      <c r="L10255" s="112" t="e">
        <f>VLOOKUP($B10255,WB.UNEMP.2011,'WB (WDI)'!$BB$2,FALSE)</f>
        <v>#N/A</v>
      </c>
    </row>
    <row r="10256" spans="1:12" x14ac:dyDescent="0.25">
      <c r="A10256" s="103">
        <v>2011</v>
      </c>
      <c r="B10256" s="104" t="s">
        <v>173</v>
      </c>
      <c r="C10256" s="105" t="s">
        <v>174</v>
      </c>
      <c r="D10256" s="105" t="s">
        <v>647</v>
      </c>
      <c r="E10256" s="87" t="e">
        <f>IF(ISNUMBER(VLOOKUP($B10256,EFW.20115,3,FALSE))=TRUE,VLOOKUP($B10256,EFW.2011,E$2,FALSE),NA())</f>
        <v>#N/A</v>
      </c>
      <c r="F10256" s="69" t="e">
        <f t="shared" si="433"/>
        <v>#N/A</v>
      </c>
      <c r="G10256" s="69" t="e">
        <f t="shared" si="433"/>
        <v>#N/A</v>
      </c>
      <c r="H10256" s="69" t="e">
        <f t="shared" si="433"/>
        <v>#N/A</v>
      </c>
      <c r="I10256" s="69" t="e">
        <f t="shared" si="433"/>
        <v>#N/A</v>
      </c>
      <c r="J10256" s="70" t="e">
        <f t="shared" si="433"/>
        <v>#N/A</v>
      </c>
      <c r="K10256" s="118">
        <f>VLOOKUP(B10256,WB.GDP.2011,'WB (WDI)'!$BB$2,FALSE)</f>
        <v>13443.389234837081</v>
      </c>
      <c r="L10256" s="112" t="e">
        <f>VLOOKUP($B10256,WB.UNEMP.2011,'WB (WDI)'!$BB$2,FALSE)</f>
        <v>#N/A</v>
      </c>
    </row>
    <row r="10257" spans="1:12" x14ac:dyDescent="0.25">
      <c r="A10257" s="103">
        <v>2011</v>
      </c>
      <c r="B10257" s="104" t="s">
        <v>175</v>
      </c>
      <c r="C10257" s="105" t="s">
        <v>176</v>
      </c>
      <c r="D10257" s="105" t="s">
        <v>647</v>
      </c>
      <c r="E10257" s="87" t="e">
        <f>IF(ISNUMBER(VLOOKUP($B10257,EFW.20115,3,FALSE))=TRUE,VLOOKUP($B10257,EFW.2011,E$2,FALSE),NA())</f>
        <v>#N/A</v>
      </c>
      <c r="F10257" s="69" t="e">
        <f t="shared" si="433"/>
        <v>#N/A</v>
      </c>
      <c r="G10257" s="69" t="e">
        <f t="shared" si="433"/>
        <v>#N/A</v>
      </c>
      <c r="H10257" s="69" t="e">
        <f t="shared" si="433"/>
        <v>#N/A</v>
      </c>
      <c r="I10257" s="69" t="e">
        <f t="shared" si="433"/>
        <v>#N/A</v>
      </c>
      <c r="J10257" s="70" t="e">
        <f t="shared" si="433"/>
        <v>#N/A</v>
      </c>
      <c r="K10257" s="118" t="e">
        <f>VLOOKUP(B10257,WB.GDP.2011,'WB (WDI)'!$BB$2,FALSE)</f>
        <v>#N/A</v>
      </c>
      <c r="L10257" s="112" t="e">
        <f>VLOOKUP($B10257,WB.UNEMP.2011,'WB (WDI)'!$BB$2,FALSE)</f>
        <v>#N/A</v>
      </c>
    </row>
    <row r="10258" spans="1:12" x14ac:dyDescent="0.25">
      <c r="A10258" s="103">
        <v>2011</v>
      </c>
      <c r="B10258" s="104" t="s">
        <v>177</v>
      </c>
      <c r="C10258" s="105" t="s">
        <v>178</v>
      </c>
      <c r="D10258" s="105" t="s">
        <v>647</v>
      </c>
      <c r="E10258" s="87" t="e">
        <f>IF(ISNUMBER(VLOOKUP($B10258,EFW.20115,3,FALSE))=TRUE,VLOOKUP($B10258,EFW.2011,E$2,FALSE),NA())</f>
        <v>#N/A</v>
      </c>
      <c r="F10258" s="69">
        <f t="shared" si="433"/>
        <v>8.4951910887842459</v>
      </c>
      <c r="G10258" s="69">
        <f t="shared" si="433"/>
        <v>4.7489970816496214</v>
      </c>
      <c r="H10258" s="69">
        <f t="shared" si="433"/>
        <v>9.2964495836460905</v>
      </c>
      <c r="I10258" s="69">
        <f t="shared" si="433"/>
        <v>8.4991527881771791</v>
      </c>
      <c r="J10258" s="70">
        <f t="shared" si="433"/>
        <v>6.5882163424479954</v>
      </c>
      <c r="K10258" s="118">
        <f>VLOOKUP(B10258,WB.GDP.2011,'WB (WDI)'!$BB$2,FALSE)</f>
        <v>7503.5595173555039</v>
      </c>
      <c r="L10258" s="112">
        <f>VLOOKUP($B10258,WB.UNEMP.2011,'WB (WDI)'!$BB$2,FALSE)</f>
        <v>3.1199998855590798</v>
      </c>
    </row>
    <row r="10259" spans="1:12" x14ac:dyDescent="0.25">
      <c r="A10259" s="103">
        <v>2011</v>
      </c>
      <c r="B10259" s="104" t="s">
        <v>179</v>
      </c>
      <c r="C10259" s="105" t="s">
        <v>180</v>
      </c>
      <c r="D10259" s="105" t="s">
        <v>647</v>
      </c>
      <c r="E10259" s="87" t="e">
        <f>IF(ISNUMBER(VLOOKUP($B10259,EFW.20115,3,FALSE))=TRUE,VLOOKUP($B10259,EFW.2011,E$2,FALSE),NA())</f>
        <v>#N/A</v>
      </c>
      <c r="F10259" s="69">
        <f t="shared" si="433"/>
        <v>4.8380522730435409</v>
      </c>
      <c r="G10259" s="69">
        <f t="shared" si="433"/>
        <v>4.7110921882468659</v>
      </c>
      <c r="H10259" s="69">
        <f t="shared" si="433"/>
        <v>7.8029556909056783</v>
      </c>
      <c r="I10259" s="69">
        <f t="shared" si="433"/>
        <v>7.3909619787406307</v>
      </c>
      <c r="J10259" s="70">
        <f t="shared" si="433"/>
        <v>7.7160476771964808</v>
      </c>
      <c r="K10259" s="118">
        <f>VLOOKUP(B10259,WB.GDP.2011,'WB (WDI)'!$BB$2,FALSE)</f>
        <v>10286.379127815273</v>
      </c>
      <c r="L10259" s="112">
        <f>VLOOKUP($B10259,WB.UNEMP.2011,'WB (WDI)'!$BB$2,FALSE)</f>
        <v>12.3500003814697</v>
      </c>
    </row>
    <row r="10260" spans="1:12" x14ac:dyDescent="0.25">
      <c r="A10260" s="103">
        <v>2011</v>
      </c>
      <c r="B10260" s="104" t="s">
        <v>181</v>
      </c>
      <c r="C10260" s="105" t="s">
        <v>182</v>
      </c>
      <c r="D10260" s="105" t="s">
        <v>647</v>
      </c>
      <c r="E10260" s="87" t="e">
        <f>IF(ISNUMBER(VLOOKUP($B10260,EFW.20115,3,FALSE))=TRUE,VLOOKUP($B10260,EFW.2011,E$2,FALSE),NA())</f>
        <v>#N/A</v>
      </c>
      <c r="F10260" s="69">
        <f t="shared" si="433"/>
        <v>7.2579355773322805</v>
      </c>
      <c r="G10260" s="69">
        <f t="shared" si="433"/>
        <v>2.6396675797717277</v>
      </c>
      <c r="H10260" s="69">
        <f t="shared" si="433"/>
        <v>8.010119575514981</v>
      </c>
      <c r="I10260" s="69">
        <f t="shared" si="433"/>
        <v>7.4149031915753394</v>
      </c>
      <c r="J10260" s="70">
        <f t="shared" si="433"/>
        <v>7.0317625414200533</v>
      </c>
      <c r="K10260" s="118">
        <f>VLOOKUP(B10260,WB.GDP.2011,'WB (WDI)'!$BB$2,FALSE)</f>
        <v>2860.2093864986741</v>
      </c>
      <c r="L10260" s="112">
        <f>VLOOKUP($B10260,WB.UNEMP.2011,'WB (WDI)'!$BB$2,FALSE)</f>
        <v>14.699999809265099</v>
      </c>
    </row>
    <row r="10261" spans="1:12" x14ac:dyDescent="0.25">
      <c r="A10261" s="103">
        <v>2011</v>
      </c>
      <c r="B10261" s="104" t="s">
        <v>183</v>
      </c>
      <c r="C10261" s="105" t="s">
        <v>184</v>
      </c>
      <c r="D10261" s="105" t="s">
        <v>647</v>
      </c>
      <c r="E10261" s="87" t="e">
        <f>IF(ISNUMBER(VLOOKUP($B10261,EFW.20115,3,FALSE))=TRUE,VLOOKUP($B10261,EFW.2011,E$2,FALSE),NA())</f>
        <v>#N/A</v>
      </c>
      <c r="F10261" s="69">
        <f t="shared" si="433"/>
        <v>8.8429122254756098</v>
      </c>
      <c r="G10261" s="69">
        <f t="shared" si="433"/>
        <v>4.3431447224571604</v>
      </c>
      <c r="H10261" s="69">
        <f t="shared" si="433"/>
        <v>9.2950682248698051</v>
      </c>
      <c r="I10261" s="69">
        <f t="shared" si="433"/>
        <v>7.2379259690509397</v>
      </c>
      <c r="J10261" s="70">
        <f t="shared" si="433"/>
        <v>6.8493757639592774</v>
      </c>
      <c r="K10261" s="118">
        <f>VLOOKUP(B10261,WB.GDP.2011,'WB (WDI)'!$BB$2,FALSE)</f>
        <v>4956.4022673863556</v>
      </c>
      <c r="L10261" s="112">
        <f>VLOOKUP($B10261,WB.UNEMP.2011,'WB (WDI)'!$BB$2,FALSE)</f>
        <v>4.4800000190734899</v>
      </c>
    </row>
    <row r="10262" spans="1:12" x14ac:dyDescent="0.25">
      <c r="A10262" s="103">
        <v>2011</v>
      </c>
      <c r="B10262" s="104" t="s">
        <v>185</v>
      </c>
      <c r="C10262" s="105" t="s">
        <v>186</v>
      </c>
      <c r="D10262" s="105" t="s">
        <v>647</v>
      </c>
      <c r="E10262" s="87" t="e">
        <f>IF(ISNUMBER(VLOOKUP($B10262,EFW.20115,3,FALSE))=TRUE,VLOOKUP($B10262,EFW.2011,E$2,FALSE),NA())</f>
        <v>#N/A</v>
      </c>
      <c r="F10262" s="69">
        <f t="shared" ref="F10262:J10271" si="434">IF(ISNUMBER(VLOOKUP($B10262,EFW.2011,3,FALSE))=TRUE,VLOOKUP($B10262,EFW.2011,F$2,FALSE),NA())</f>
        <v>8.0148042149268388</v>
      </c>
      <c r="G10262" s="69">
        <f t="shared" si="434"/>
        <v>5.489196452339125</v>
      </c>
      <c r="H10262" s="69">
        <f t="shared" si="434"/>
        <v>8.1797508660373772</v>
      </c>
      <c r="I10262" s="69">
        <f t="shared" si="434"/>
        <v>7.2886445640995392</v>
      </c>
      <c r="J10262" s="70">
        <f t="shared" si="434"/>
        <v>7.2563930104255148</v>
      </c>
      <c r="K10262" s="118">
        <f>VLOOKUP(B10262,WB.GDP.2011,'WB (WDI)'!$BB$2,FALSE)</f>
        <v>9545.4285050629478</v>
      </c>
      <c r="L10262" s="112">
        <f>VLOOKUP($B10262,WB.UNEMP.2011,'WB (WDI)'!$BB$2,FALSE)</f>
        <v>12.699999809265099</v>
      </c>
    </row>
    <row r="10263" spans="1:12" x14ac:dyDescent="0.25">
      <c r="A10263" s="103">
        <v>2011</v>
      </c>
      <c r="B10263" s="104" t="s">
        <v>187</v>
      </c>
      <c r="C10263" s="105" t="s">
        <v>188</v>
      </c>
      <c r="D10263" s="105" t="s">
        <v>647</v>
      </c>
      <c r="E10263" s="87" t="e">
        <f>IF(ISNUMBER(VLOOKUP($B10263,EFW.20115,3,FALSE))=TRUE,VLOOKUP($B10263,EFW.2011,E$2,FALSE),NA())</f>
        <v>#N/A</v>
      </c>
      <c r="F10263" s="69" t="e">
        <f t="shared" si="434"/>
        <v>#N/A</v>
      </c>
      <c r="G10263" s="69" t="e">
        <f t="shared" si="434"/>
        <v>#N/A</v>
      </c>
      <c r="H10263" s="69" t="e">
        <f t="shared" si="434"/>
        <v>#N/A</v>
      </c>
      <c r="I10263" s="69" t="e">
        <f t="shared" si="434"/>
        <v>#N/A</v>
      </c>
      <c r="J10263" s="70" t="e">
        <f t="shared" si="434"/>
        <v>#N/A</v>
      </c>
      <c r="K10263" s="118" t="e">
        <f>VLOOKUP(B10263,WB.GDP.2011,'WB (WDI)'!$BB$2,FALSE)</f>
        <v>#N/A</v>
      </c>
      <c r="L10263" s="112" t="e">
        <f>VLOOKUP($B10263,WB.UNEMP.2011,'WB (WDI)'!$BB$2,FALSE)</f>
        <v>#N/A</v>
      </c>
    </row>
    <row r="10264" spans="1:12" x14ac:dyDescent="0.25">
      <c r="A10264" s="103">
        <v>2011</v>
      </c>
      <c r="B10264" s="104" t="s">
        <v>189</v>
      </c>
      <c r="C10264" s="105" t="s">
        <v>190</v>
      </c>
      <c r="D10264" s="105" t="s">
        <v>647</v>
      </c>
      <c r="E10264" s="87" t="e">
        <f>IF(ISNUMBER(VLOOKUP($B10264,EFW.20115,3,FALSE))=TRUE,VLOOKUP($B10264,EFW.2011,E$2,FALSE),NA())</f>
        <v>#N/A</v>
      </c>
      <c r="F10264" s="69">
        <f t="shared" si="434"/>
        <v>6.8597609385555645</v>
      </c>
      <c r="G10264" s="69">
        <f t="shared" si="434"/>
        <v>4.9602936403610434</v>
      </c>
      <c r="H10264" s="69">
        <f t="shared" si="434"/>
        <v>8.1155048396036555</v>
      </c>
      <c r="I10264" s="69">
        <f t="shared" si="434"/>
        <v>7.0527279405063403</v>
      </c>
      <c r="J10264" s="70">
        <f t="shared" si="434"/>
        <v>6.7838713988331163</v>
      </c>
      <c r="K10264" s="118">
        <f>VLOOKUP(B10264,WB.GDP.2011,'WB (WDI)'!$BB$2,FALSE)</f>
        <v>18245.835848025614</v>
      </c>
      <c r="L10264" s="112">
        <f>VLOOKUP($B10264,WB.UNEMP.2011,'WB (WDI)'!$BB$2,FALSE)</f>
        <v>5.1700000762939498</v>
      </c>
    </row>
    <row r="10265" spans="1:12" x14ac:dyDescent="0.25">
      <c r="A10265" s="103">
        <v>2011</v>
      </c>
      <c r="B10265" s="104" t="s">
        <v>191</v>
      </c>
      <c r="C10265" s="105" t="s">
        <v>192</v>
      </c>
      <c r="D10265" s="105" t="s">
        <v>647</v>
      </c>
      <c r="E10265" s="87" t="e">
        <f>IF(ISNUMBER(VLOOKUP($B10265,EFW.20115,3,FALSE))=TRUE,VLOOKUP($B10265,EFW.2011,E$2,FALSE),NA())</f>
        <v>#N/A</v>
      </c>
      <c r="F10265" s="69" t="e">
        <f t="shared" si="434"/>
        <v>#N/A</v>
      </c>
      <c r="G10265" s="69" t="e">
        <f t="shared" si="434"/>
        <v>#N/A</v>
      </c>
      <c r="H10265" s="69" t="e">
        <f t="shared" si="434"/>
        <v>#N/A</v>
      </c>
      <c r="I10265" s="69" t="e">
        <f t="shared" si="434"/>
        <v>#N/A</v>
      </c>
      <c r="J10265" s="70" t="e">
        <f t="shared" si="434"/>
        <v>#N/A</v>
      </c>
      <c r="K10265" s="118" t="e">
        <f>VLOOKUP(B10265,WB.GDP.2011,'WB (WDI)'!$BB$2,FALSE)</f>
        <v>#N/A</v>
      </c>
      <c r="L10265" s="112" t="e">
        <f>VLOOKUP($B10265,WB.UNEMP.2011,'WB (WDI)'!$BB$2,FALSE)</f>
        <v>#N/A</v>
      </c>
    </row>
    <row r="10266" spans="1:12" x14ac:dyDescent="0.25">
      <c r="A10266" s="103">
        <v>2011</v>
      </c>
      <c r="B10266" s="104" t="s">
        <v>193</v>
      </c>
      <c r="C10266" s="105" t="s">
        <v>194</v>
      </c>
      <c r="D10266" s="105" t="s">
        <v>647</v>
      </c>
      <c r="E10266" s="87" t="e">
        <f>IF(ISNUMBER(VLOOKUP($B10266,EFW.20115,3,FALSE))=TRUE,VLOOKUP($B10266,EFW.2011,E$2,FALSE),NA())</f>
        <v>#N/A</v>
      </c>
      <c r="F10266" s="69">
        <f t="shared" si="434"/>
        <v>7.921756379937996</v>
      </c>
      <c r="G10266" s="69">
        <f t="shared" si="434"/>
        <v>4.638312932409316</v>
      </c>
      <c r="H10266" s="69">
        <f t="shared" si="434"/>
        <v>8.4905734395766217</v>
      </c>
      <c r="I10266" s="69">
        <f t="shared" si="434"/>
        <v>8.1613428909067824</v>
      </c>
      <c r="J10266" s="70">
        <f t="shared" si="434"/>
        <v>7.0917193336665107</v>
      </c>
      <c r="K10266" s="118">
        <f>VLOOKUP(B10266,WB.GDP.2011,'WB (WDI)'!$BB$2,FALSE)</f>
        <v>4837.5598024493902</v>
      </c>
      <c r="L10266" s="112">
        <f>VLOOKUP($B10266,WB.UNEMP.2011,'WB (WDI)'!$BB$2,FALSE)</f>
        <v>6.4499998092651403</v>
      </c>
    </row>
    <row r="10267" spans="1:12" x14ac:dyDescent="0.25">
      <c r="A10267" s="103">
        <v>2011</v>
      </c>
      <c r="B10267" s="104" t="s">
        <v>195</v>
      </c>
      <c r="C10267" s="105" t="s">
        <v>196</v>
      </c>
      <c r="D10267" s="105" t="s">
        <v>647</v>
      </c>
      <c r="E10267" s="87" t="e">
        <f>IF(ISNUMBER(VLOOKUP($B10267,EFW.20115,3,FALSE))=TRUE,VLOOKUP($B10267,EFW.2011,E$2,FALSE),NA())</f>
        <v>#N/A</v>
      </c>
      <c r="F10267" s="69">
        <f t="shared" si="434"/>
        <v>7.4204467209484717</v>
      </c>
      <c r="G10267" s="69">
        <f t="shared" si="434"/>
        <v>5.4005440223295373</v>
      </c>
      <c r="H10267" s="69">
        <f t="shared" si="434"/>
        <v>8.7394647852890532</v>
      </c>
      <c r="I10267" s="69">
        <f t="shared" si="434"/>
        <v>8.3950543853303436</v>
      </c>
      <c r="J10267" s="70">
        <f t="shared" si="434"/>
        <v>7.1633121817887329</v>
      </c>
      <c r="K10267" s="118">
        <f>VLOOKUP(B10267,WB.GDP.2011,'WB (WDI)'!$BB$2,FALSE)</f>
        <v>23353.512249674433</v>
      </c>
      <c r="L10267" s="112">
        <f>VLOOKUP($B10267,WB.UNEMP.2011,'WB (WDI)'!$BB$2,FALSE)</f>
        <v>2.3099999427795401</v>
      </c>
    </row>
    <row r="10268" spans="1:12" x14ac:dyDescent="0.25">
      <c r="A10268" s="103">
        <v>2011</v>
      </c>
      <c r="B10268" s="104" t="s">
        <v>197</v>
      </c>
      <c r="C10268" s="105" t="s">
        <v>198</v>
      </c>
      <c r="D10268" s="105" t="s">
        <v>647</v>
      </c>
      <c r="E10268" s="87" t="e">
        <f>IF(ISNUMBER(VLOOKUP($B10268,EFW.20115,3,FALSE))=TRUE,VLOOKUP($B10268,EFW.2011,E$2,FALSE),NA())</f>
        <v>#N/A</v>
      </c>
      <c r="F10268" s="69">
        <f t="shared" si="434"/>
        <v>9.0472387965032777</v>
      </c>
      <c r="G10268" s="69">
        <f t="shared" si="434"/>
        <v>4.2641578686474384</v>
      </c>
      <c r="H10268" s="69">
        <f t="shared" si="434"/>
        <v>8.8666082740645802</v>
      </c>
      <c r="I10268" s="69">
        <f t="shared" si="434"/>
        <v>7.1648497269929177</v>
      </c>
      <c r="J10268" s="70">
        <f t="shared" si="434"/>
        <v>6.6384627952634725</v>
      </c>
      <c r="K10268" s="118">
        <f>VLOOKUP(B10268,WB.GDP.2011,'WB (WDI)'!$BB$2,FALSE)</f>
        <v>10700.15531534368</v>
      </c>
      <c r="L10268" s="112">
        <f>VLOOKUP($B10268,WB.UNEMP.2011,'WB (WDI)'!$BB$2,FALSE)</f>
        <v>4.6700000762939498</v>
      </c>
    </row>
    <row r="10269" spans="1:12" x14ac:dyDescent="0.25">
      <c r="A10269" s="103">
        <v>2011</v>
      </c>
      <c r="B10269" s="104" t="s">
        <v>199</v>
      </c>
      <c r="C10269" s="105" t="s">
        <v>200</v>
      </c>
      <c r="D10269" s="105" t="s">
        <v>647</v>
      </c>
      <c r="E10269" s="87" t="e">
        <f>IF(ISNUMBER(VLOOKUP($B10269,EFW.20115,3,FALSE))=TRUE,VLOOKUP($B10269,EFW.2011,E$2,FALSE),NA())</f>
        <v>#N/A</v>
      </c>
      <c r="F10269" s="69">
        <f t="shared" si="434"/>
        <v>7.9944346753400692</v>
      </c>
      <c r="G10269" s="69">
        <f t="shared" si="434"/>
        <v>5.3325261180673644</v>
      </c>
      <c r="H10269" s="69">
        <f t="shared" si="434"/>
        <v>9.4430111406662895</v>
      </c>
      <c r="I10269" s="69">
        <f t="shared" si="434"/>
        <v>8.8002599127598664</v>
      </c>
      <c r="J10269" s="70">
        <f t="shared" si="434"/>
        <v>7.5614966807737831</v>
      </c>
      <c r="K10269" s="118">
        <f>VLOOKUP(B10269,WB.GDP.2011,'WB (WDI)'!$BB$2,FALSE)</f>
        <v>10616.842247483508</v>
      </c>
      <c r="L10269" s="112">
        <f>VLOOKUP($B10269,WB.UNEMP.2011,'WB (WDI)'!$BB$2,FALSE)</f>
        <v>3.2699999809265101</v>
      </c>
    </row>
    <row r="10270" spans="1:12" x14ac:dyDescent="0.25">
      <c r="A10270" s="103">
        <v>2011</v>
      </c>
      <c r="B10270" s="104" t="s">
        <v>201</v>
      </c>
      <c r="C10270" s="105" t="s">
        <v>202</v>
      </c>
      <c r="D10270" s="105" t="s">
        <v>647</v>
      </c>
      <c r="E10270" s="87" t="e">
        <f>IF(ISNUMBER(VLOOKUP($B10270,EFW.20115,3,FALSE))=TRUE,VLOOKUP($B10270,EFW.2011,E$2,FALSE),NA())</f>
        <v>#N/A</v>
      </c>
      <c r="F10270" s="69" t="e">
        <f t="shared" si="434"/>
        <v>#N/A</v>
      </c>
      <c r="G10270" s="69" t="e">
        <f t="shared" si="434"/>
        <v>#N/A</v>
      </c>
      <c r="H10270" s="69" t="e">
        <f t="shared" si="434"/>
        <v>#N/A</v>
      </c>
      <c r="I10270" s="69" t="e">
        <f t="shared" si="434"/>
        <v>#N/A</v>
      </c>
      <c r="J10270" s="70" t="e">
        <f t="shared" si="434"/>
        <v>#N/A</v>
      </c>
      <c r="K10270" s="118">
        <f>VLOOKUP(B10270,WB.GDP.2011,'WB (WDI)'!$BB$2,FALSE)</f>
        <v>33224.565518776282</v>
      </c>
      <c r="L10270" s="112">
        <f>VLOOKUP($B10270,WB.UNEMP.2011,'WB (WDI)'!$BB$2,FALSE)</f>
        <v>15.699999809265099</v>
      </c>
    </row>
    <row r="10271" spans="1:12" x14ac:dyDescent="0.25">
      <c r="A10271" s="103">
        <v>2011</v>
      </c>
      <c r="B10271" s="104" t="s">
        <v>203</v>
      </c>
      <c r="C10271" s="105" t="s">
        <v>204</v>
      </c>
      <c r="D10271" s="105" t="s">
        <v>647</v>
      </c>
      <c r="E10271" s="87" t="e">
        <f>IF(ISNUMBER(VLOOKUP($B10271,EFW.20115,3,FALSE))=TRUE,VLOOKUP($B10271,EFW.2011,E$2,FALSE),NA())</f>
        <v>#N/A</v>
      </c>
      <c r="F10271" s="69" t="e">
        <f t="shared" si="434"/>
        <v>#N/A</v>
      </c>
      <c r="G10271" s="69" t="e">
        <f t="shared" si="434"/>
        <v>#N/A</v>
      </c>
      <c r="H10271" s="69" t="e">
        <f t="shared" si="434"/>
        <v>#N/A</v>
      </c>
      <c r="I10271" s="69" t="e">
        <f t="shared" si="434"/>
        <v>#N/A</v>
      </c>
      <c r="J10271" s="70" t="e">
        <f t="shared" si="434"/>
        <v>#N/A</v>
      </c>
      <c r="K10271" s="118" t="e">
        <f>VLOOKUP(B10271,WB.GDP.2011,'WB (WDI)'!$BB$2,FALSE)</f>
        <v>#N/A</v>
      </c>
      <c r="L10271" s="112" t="e">
        <f>VLOOKUP($B10271,WB.UNEMP.2011,'WB (WDI)'!$BB$2,FALSE)</f>
        <v>#N/A</v>
      </c>
    </row>
    <row r="10272" spans="1:12" x14ac:dyDescent="0.25">
      <c r="A10272" s="103">
        <v>2011</v>
      </c>
      <c r="B10272" s="104" t="s">
        <v>205</v>
      </c>
      <c r="C10272" s="105" t="s">
        <v>206</v>
      </c>
      <c r="D10272" s="105" t="s">
        <v>647</v>
      </c>
      <c r="E10272" s="87" t="e">
        <f>IF(ISNUMBER(VLOOKUP($B10272,EFW.20115,3,FALSE))=TRUE,VLOOKUP($B10272,EFW.2011,E$2,FALSE),NA())</f>
        <v>#N/A</v>
      </c>
      <c r="F10272" s="69" t="e">
        <f t="shared" ref="F10272:J10281" si="435">IF(ISNUMBER(VLOOKUP($B10272,EFW.2011,3,FALSE))=TRUE,VLOOKUP($B10272,EFW.2011,F$2,FALSE),NA())</f>
        <v>#N/A</v>
      </c>
      <c r="G10272" s="69" t="e">
        <f t="shared" si="435"/>
        <v>#N/A</v>
      </c>
      <c r="H10272" s="69" t="e">
        <f t="shared" si="435"/>
        <v>#N/A</v>
      </c>
      <c r="I10272" s="69" t="e">
        <f t="shared" si="435"/>
        <v>#N/A</v>
      </c>
      <c r="J10272" s="70" t="e">
        <f t="shared" si="435"/>
        <v>#N/A</v>
      </c>
      <c r="K10272" s="118">
        <f>VLOOKUP(B10272,WB.GDP.2011,'WB (WDI)'!$BB$2,FALSE)</f>
        <v>23933.287849292323</v>
      </c>
      <c r="L10272" s="112" t="e">
        <f>VLOOKUP($B10272,WB.UNEMP.2011,'WB (WDI)'!$BB$2,FALSE)</f>
        <v>#N/A</v>
      </c>
    </row>
    <row r="10273" spans="1:12" x14ac:dyDescent="0.25">
      <c r="A10273" s="103">
        <v>2011</v>
      </c>
      <c r="B10273" s="104" t="s">
        <v>207</v>
      </c>
      <c r="C10273" s="105" t="s">
        <v>208</v>
      </c>
      <c r="D10273" s="105" t="s">
        <v>647</v>
      </c>
      <c r="E10273" s="87" t="e">
        <f>IF(ISNUMBER(VLOOKUP($B10273,EFW.20115,3,FALSE))=TRUE,VLOOKUP($B10273,EFW.2011,E$2,FALSE),NA())</f>
        <v>#N/A</v>
      </c>
      <c r="F10273" s="69" t="e">
        <f t="shared" si="435"/>
        <v>#N/A</v>
      </c>
      <c r="G10273" s="69" t="e">
        <f t="shared" si="435"/>
        <v>#N/A</v>
      </c>
      <c r="H10273" s="69" t="e">
        <f t="shared" si="435"/>
        <v>#N/A</v>
      </c>
      <c r="I10273" s="69" t="e">
        <f t="shared" si="435"/>
        <v>#N/A</v>
      </c>
      <c r="J10273" s="70" t="e">
        <f t="shared" si="435"/>
        <v>#N/A</v>
      </c>
      <c r="K10273" s="118">
        <f>VLOOKUP(B10273,WB.GDP.2011,'WB (WDI)'!$BB$2,FALSE)</f>
        <v>14759.986154980075</v>
      </c>
      <c r="L10273" s="112">
        <f>VLOOKUP($B10273,WB.UNEMP.2011,'WB (WDI)'!$BB$2,FALSE)</f>
        <v>18.860000610351602</v>
      </c>
    </row>
    <row r="10274" spans="1:12" x14ac:dyDescent="0.25">
      <c r="A10274" s="103">
        <v>2011</v>
      </c>
      <c r="B10274" s="104" t="s">
        <v>209</v>
      </c>
      <c r="C10274" s="105" t="s">
        <v>210</v>
      </c>
      <c r="D10274" s="105" t="s">
        <v>647</v>
      </c>
      <c r="E10274" s="87" t="e">
        <f>IF(ISNUMBER(VLOOKUP($B10274,EFW.20115,3,FALSE))=TRUE,VLOOKUP($B10274,EFW.2011,E$2,FALSE),NA())</f>
        <v>#N/A</v>
      </c>
      <c r="F10274" s="69" t="e">
        <f t="shared" si="435"/>
        <v>#N/A</v>
      </c>
      <c r="G10274" s="69" t="e">
        <f t="shared" si="435"/>
        <v>#N/A</v>
      </c>
      <c r="H10274" s="69" t="e">
        <f t="shared" si="435"/>
        <v>#N/A</v>
      </c>
      <c r="I10274" s="69" t="e">
        <f t="shared" si="435"/>
        <v>#N/A</v>
      </c>
      <c r="J10274" s="70" t="e">
        <f t="shared" si="435"/>
        <v>#N/A</v>
      </c>
      <c r="K10274" s="118" t="e">
        <f>VLOOKUP(B10274,WB.GDP.2011,'WB (WDI)'!$BB$2,FALSE)</f>
        <v>#N/A</v>
      </c>
      <c r="L10274" s="112" t="e">
        <f>VLOOKUP($B10274,WB.UNEMP.2011,'WB (WDI)'!$BB$2,FALSE)</f>
        <v>#N/A</v>
      </c>
    </row>
    <row r="10275" spans="1:12" x14ac:dyDescent="0.25">
      <c r="A10275" s="103">
        <v>2011</v>
      </c>
      <c r="B10275" s="104" t="s">
        <v>211</v>
      </c>
      <c r="C10275" s="105" t="s">
        <v>212</v>
      </c>
      <c r="D10275" s="105" t="s">
        <v>647</v>
      </c>
      <c r="E10275" s="87" t="e">
        <f>IF(ISNUMBER(VLOOKUP($B10275,EFW.20115,3,FALSE))=TRUE,VLOOKUP($B10275,EFW.2011,E$2,FALSE),NA())</f>
        <v>#N/A</v>
      </c>
      <c r="F10275" s="69" t="e">
        <f t="shared" si="435"/>
        <v>#N/A</v>
      </c>
      <c r="G10275" s="69" t="e">
        <f t="shared" si="435"/>
        <v>#N/A</v>
      </c>
      <c r="H10275" s="69" t="e">
        <f t="shared" si="435"/>
        <v>#N/A</v>
      </c>
      <c r="I10275" s="69" t="e">
        <f t="shared" si="435"/>
        <v>#N/A</v>
      </c>
      <c r="J10275" s="70" t="e">
        <f t="shared" si="435"/>
        <v>#N/A</v>
      </c>
      <c r="K10275" s="118">
        <f>VLOOKUP(B10275,WB.GDP.2011,'WB (WDI)'!$BB$2,FALSE)</f>
        <v>11393.574239310155</v>
      </c>
      <c r="L10275" s="112">
        <f>VLOOKUP($B10275,WB.UNEMP.2011,'WB (WDI)'!$BB$2,FALSE)</f>
        <v>19.309999465942401</v>
      </c>
    </row>
    <row r="10276" spans="1:12" x14ac:dyDescent="0.25">
      <c r="A10276" s="103">
        <v>2011</v>
      </c>
      <c r="B10276" s="104" t="s">
        <v>213</v>
      </c>
      <c r="C10276" s="105" t="s">
        <v>214</v>
      </c>
      <c r="D10276" s="105" t="s">
        <v>647</v>
      </c>
      <c r="E10276" s="87" t="e">
        <f>IF(ISNUMBER(VLOOKUP($B10276,EFW.20115,3,FALSE))=TRUE,VLOOKUP($B10276,EFW.2011,E$2,FALSE),NA())</f>
        <v>#N/A</v>
      </c>
      <c r="F10276" s="69" t="e">
        <f t="shared" si="435"/>
        <v>#N/A</v>
      </c>
      <c r="G10276" s="69" t="e">
        <f t="shared" si="435"/>
        <v>#N/A</v>
      </c>
      <c r="H10276" s="69" t="e">
        <f t="shared" si="435"/>
        <v>#N/A</v>
      </c>
      <c r="I10276" s="69" t="e">
        <f t="shared" si="435"/>
        <v>#N/A</v>
      </c>
      <c r="J10276" s="70" t="e">
        <f t="shared" si="435"/>
        <v>#N/A</v>
      </c>
      <c r="K10276" s="118">
        <f>VLOOKUP(B10276,WB.GDP.2011,'WB (WDI)'!$BB$2,FALSE)</f>
        <v>46392.868750802947</v>
      </c>
      <c r="L10276" s="112" t="e">
        <f>VLOOKUP($B10276,WB.UNEMP.2011,'WB (WDI)'!$BB$2,FALSE)</f>
        <v>#N/A</v>
      </c>
    </row>
    <row r="10277" spans="1:12" x14ac:dyDescent="0.25">
      <c r="A10277" s="103">
        <v>2011</v>
      </c>
      <c r="B10277" s="104" t="s">
        <v>215</v>
      </c>
      <c r="C10277" s="105" t="s">
        <v>651</v>
      </c>
      <c r="D10277" s="105" t="s">
        <v>647</v>
      </c>
      <c r="E10277" s="87" t="e">
        <f>IF(ISNUMBER(VLOOKUP($B10277,EFW.20115,3,FALSE))=TRUE,VLOOKUP($B10277,EFW.2011,E$2,FALSE),NA())</f>
        <v>#N/A</v>
      </c>
      <c r="F10277" s="69" t="e">
        <f t="shared" si="435"/>
        <v>#N/A</v>
      </c>
      <c r="G10277" s="69" t="e">
        <f t="shared" si="435"/>
        <v>#N/A</v>
      </c>
      <c r="H10277" s="69" t="e">
        <f t="shared" si="435"/>
        <v>#N/A</v>
      </c>
      <c r="I10277" s="69" t="e">
        <f t="shared" si="435"/>
        <v>#N/A</v>
      </c>
      <c r="J10277" s="70" t="e">
        <f t="shared" si="435"/>
        <v>#N/A</v>
      </c>
      <c r="K10277" s="118" t="e">
        <f>VLOOKUP(B10277,WB.GDP.2011,'WB (WDI)'!$BB$2,FALSE)</f>
        <v>#N/A</v>
      </c>
      <c r="L10277" s="112" t="e">
        <f>VLOOKUP($B10277,WB.UNEMP.2011,'WB (WDI)'!$BB$2,FALSE)</f>
        <v>#N/A</v>
      </c>
    </row>
    <row r="10278" spans="1:12" x14ac:dyDescent="0.25">
      <c r="A10278" s="103">
        <v>2011</v>
      </c>
      <c r="B10278" s="104" t="s">
        <v>216</v>
      </c>
      <c r="C10278" s="105" t="s">
        <v>217</v>
      </c>
      <c r="D10278" s="105" t="s">
        <v>647</v>
      </c>
      <c r="E10278" s="87" t="e">
        <f>IF(ISNUMBER(VLOOKUP($B10278,EFW.20115,3,FALSE))=TRUE,VLOOKUP($B10278,EFW.2011,E$2,FALSE),NA())</f>
        <v>#N/A</v>
      </c>
      <c r="F10278" s="69">
        <f t="shared" si="435"/>
        <v>5.5720839496578041</v>
      </c>
      <c r="G10278" s="69">
        <f t="shared" si="435"/>
        <v>4.4634615708714671</v>
      </c>
      <c r="H10278" s="69">
        <f t="shared" si="435"/>
        <v>8.4534993030604362</v>
      </c>
      <c r="I10278" s="69">
        <f t="shared" si="435"/>
        <v>6.2241685944553762</v>
      </c>
      <c r="J10278" s="70">
        <f t="shared" si="435"/>
        <v>7.152849167155142</v>
      </c>
      <c r="K10278" s="118">
        <f>VLOOKUP(B10278,WB.GDP.2011,'WB (WDI)'!$BB$2,FALSE)</f>
        <v>17742.592302503941</v>
      </c>
      <c r="L10278" s="112">
        <f>VLOOKUP($B10278,WB.UNEMP.2011,'WB (WDI)'!$BB$2,FALSE)</f>
        <v>7.53999996185303</v>
      </c>
    </row>
    <row r="10279" spans="1:12" x14ac:dyDescent="0.25">
      <c r="A10279" s="103">
        <v>2011</v>
      </c>
      <c r="B10279" s="104" t="s">
        <v>218</v>
      </c>
      <c r="C10279" s="105" t="s">
        <v>219</v>
      </c>
      <c r="D10279" s="105" t="s">
        <v>647</v>
      </c>
      <c r="E10279" s="87" t="e">
        <f>IF(ISNUMBER(VLOOKUP($B10279,EFW.20115,3,FALSE))=TRUE,VLOOKUP($B10279,EFW.2011,E$2,FALSE),NA())</f>
        <v>#N/A</v>
      </c>
      <c r="F10279" s="69">
        <f t="shared" si="435"/>
        <v>6.6315543966787285</v>
      </c>
      <c r="G10279" s="69">
        <f t="shared" si="435"/>
        <v>5.2537554390138261</v>
      </c>
      <c r="H10279" s="69">
        <f t="shared" si="435"/>
        <v>8.2015485902545215</v>
      </c>
      <c r="I10279" s="69">
        <f t="shared" si="435"/>
        <v>7.9660443054383752</v>
      </c>
      <c r="J10279" s="70">
        <f t="shared" si="435"/>
        <v>7.0895668447650477</v>
      </c>
      <c r="K10279" s="118">
        <f>VLOOKUP(B10279,WB.GDP.2011,'WB (WDI)'!$BB$2,FALSE)</f>
        <v>28652.552874314017</v>
      </c>
      <c r="L10279" s="112">
        <f>VLOOKUP($B10279,WB.UNEMP.2011,'WB (WDI)'!$BB$2,FALSE)</f>
        <v>3.4300000667571999</v>
      </c>
    </row>
    <row r="10280" spans="1:12" x14ac:dyDescent="0.25">
      <c r="A10280" s="103">
        <v>2011</v>
      </c>
      <c r="B10280" s="104" t="s">
        <v>220</v>
      </c>
      <c r="C10280" s="105" t="s">
        <v>221</v>
      </c>
      <c r="D10280" s="105" t="s">
        <v>647</v>
      </c>
      <c r="E10280" s="87" t="e">
        <f>IF(ISNUMBER(VLOOKUP($B10280,EFW.20115,3,FALSE))=TRUE,VLOOKUP($B10280,EFW.2011,E$2,FALSE),NA())</f>
        <v>#N/A</v>
      </c>
      <c r="F10280" s="69" t="e">
        <f t="shared" si="435"/>
        <v>#N/A</v>
      </c>
      <c r="G10280" s="69" t="e">
        <f t="shared" si="435"/>
        <v>#N/A</v>
      </c>
      <c r="H10280" s="69" t="e">
        <f t="shared" si="435"/>
        <v>#N/A</v>
      </c>
      <c r="I10280" s="69" t="e">
        <f t="shared" si="435"/>
        <v>#N/A</v>
      </c>
      <c r="J10280" s="70" t="e">
        <f t="shared" si="435"/>
        <v>#N/A</v>
      </c>
      <c r="K10280" s="118">
        <f>VLOOKUP(B10280,WB.GDP.2011,'WB (WDI)'!$BB$2,FALSE)</f>
        <v>23756.935130671674</v>
      </c>
      <c r="L10280" s="112" t="e">
        <f>VLOOKUP($B10280,WB.UNEMP.2011,'WB (WDI)'!$BB$2,FALSE)</f>
        <v>#N/A</v>
      </c>
    </row>
    <row r="10281" spans="1:12" x14ac:dyDescent="0.25">
      <c r="A10281" s="103">
        <v>2011</v>
      </c>
      <c r="B10281" s="104" t="s">
        <v>222</v>
      </c>
      <c r="C10281" s="105" t="s">
        <v>223</v>
      </c>
      <c r="D10281" s="105" t="s">
        <v>647</v>
      </c>
      <c r="E10281" s="87" t="e">
        <f>IF(ISNUMBER(VLOOKUP($B10281,EFW.20115,3,FALSE))=TRUE,VLOOKUP($B10281,EFW.2011,E$2,FALSE),NA())</f>
        <v>#N/A</v>
      </c>
      <c r="F10281" s="69" t="e">
        <f t="shared" si="435"/>
        <v>#N/A</v>
      </c>
      <c r="G10281" s="69" t="e">
        <f t="shared" si="435"/>
        <v>#N/A</v>
      </c>
      <c r="H10281" s="69" t="e">
        <f t="shared" si="435"/>
        <v>#N/A</v>
      </c>
      <c r="I10281" s="69" t="e">
        <f t="shared" si="435"/>
        <v>#N/A</v>
      </c>
      <c r="J10281" s="70" t="e">
        <f t="shared" si="435"/>
        <v>#N/A</v>
      </c>
      <c r="K10281" s="118" t="e">
        <f>VLOOKUP(B10281,WB.GDP.2011,'WB (WDI)'!$BB$2,FALSE)</f>
        <v>#N/A</v>
      </c>
      <c r="L10281" s="112">
        <f>VLOOKUP($B10281,WB.UNEMP.2011,'WB (WDI)'!$BB$2,FALSE)</f>
        <v>7.2699999809265101</v>
      </c>
    </row>
    <row r="10282" spans="1:12" x14ac:dyDescent="0.25">
      <c r="A10282" s="103">
        <v>2011</v>
      </c>
      <c r="B10282" s="104" t="s">
        <v>224</v>
      </c>
      <c r="C10282" s="105" t="s">
        <v>225</v>
      </c>
      <c r="D10282" s="105" t="s">
        <v>647</v>
      </c>
      <c r="E10282" s="87" t="e">
        <f>IF(ISNUMBER(VLOOKUP($B10282,EFW.20115,3,FALSE))=TRUE,VLOOKUP($B10282,EFW.2011,E$2,FALSE),NA())</f>
        <v>#N/A</v>
      </c>
      <c r="F10282" s="69">
        <f t="shared" ref="F10282:J10291" si="436">IF(ISNUMBER(VLOOKUP($B10282,EFW.2011,3,FALSE))=TRUE,VLOOKUP($B10282,EFW.2011,F$2,FALSE),NA())</f>
        <v>7.2005145097027112</v>
      </c>
      <c r="G10282" s="69">
        <f t="shared" si="436"/>
        <v>5.7120084866118503</v>
      </c>
      <c r="H10282" s="69">
        <f t="shared" si="436"/>
        <v>9.086062308778466</v>
      </c>
      <c r="I10282" s="69">
        <f t="shared" si="436"/>
        <v>8.264366962130552</v>
      </c>
      <c r="J10282" s="70">
        <f t="shared" si="436"/>
        <v>7.010801529019445</v>
      </c>
      <c r="K10282" s="118">
        <f>VLOOKUP(B10282,WB.GDP.2011,'WB (WDI)'!$BB$2,FALSE)</f>
        <v>18573.854466567642</v>
      </c>
      <c r="L10282" s="112">
        <f>VLOOKUP($B10282,WB.UNEMP.2011,'WB (WDI)'!$BB$2,FALSE)</f>
        <v>6.3099999427795401</v>
      </c>
    </row>
    <row r="10283" spans="1:12" x14ac:dyDescent="0.25">
      <c r="A10283" s="103">
        <v>2011</v>
      </c>
      <c r="B10283" s="104" t="s">
        <v>226</v>
      </c>
      <c r="C10283" s="105" t="s">
        <v>227</v>
      </c>
      <c r="D10283" s="105" t="s">
        <v>647</v>
      </c>
      <c r="E10283" s="87" t="e">
        <f>IF(ISNUMBER(VLOOKUP($B10283,EFW.20115,3,FALSE))=TRUE,VLOOKUP($B10283,EFW.2011,E$2,FALSE),NA())</f>
        <v>#N/A</v>
      </c>
      <c r="F10283" s="69">
        <f t="shared" si="436"/>
        <v>4.5103194830933067</v>
      </c>
      <c r="G10283" s="69">
        <f t="shared" si="436"/>
        <v>3.2238869406058823</v>
      </c>
      <c r="H10283" s="69">
        <f t="shared" si="436"/>
        <v>3.4634092450550416</v>
      </c>
      <c r="I10283" s="69">
        <f t="shared" si="436"/>
        <v>3.1829051548634584</v>
      </c>
      <c r="J10283" s="70">
        <f t="shared" si="436"/>
        <v>4.4047715725992891</v>
      </c>
      <c r="K10283" s="118" t="e">
        <f>VLOOKUP(B10283,WB.GDP.2011,'WB (WDI)'!$BB$2,FALSE)</f>
        <v>#N/A</v>
      </c>
      <c r="L10283" s="112">
        <f>VLOOKUP($B10283,WB.UNEMP.2011,'WB (WDI)'!$BB$2,FALSE)</f>
        <v>6.9000000953674299</v>
      </c>
    </row>
    <row r="10284" spans="1:12" x14ac:dyDescent="0.25">
      <c r="A10284" s="103">
        <v>2011</v>
      </c>
      <c r="B10284" s="104" t="s">
        <v>228</v>
      </c>
      <c r="C10284" s="105" t="s">
        <v>229</v>
      </c>
      <c r="D10284" s="105" t="s">
        <v>616</v>
      </c>
      <c r="E10284" s="87" t="e">
        <f>IF(ISNUMBER(VLOOKUP($B10284,EFW.20115,3,FALSE))=TRUE,VLOOKUP($B10284,EFW.2011,E$2,FALSE),NA())</f>
        <v>#N/A</v>
      </c>
      <c r="F10284" s="69" t="e">
        <f t="shared" si="436"/>
        <v>#N/A</v>
      </c>
      <c r="G10284" s="69" t="e">
        <f t="shared" si="436"/>
        <v>#N/A</v>
      </c>
      <c r="H10284" s="69" t="e">
        <f t="shared" si="436"/>
        <v>#N/A</v>
      </c>
      <c r="I10284" s="69" t="e">
        <f t="shared" si="436"/>
        <v>#N/A</v>
      </c>
      <c r="J10284" s="70" t="e">
        <f t="shared" si="436"/>
        <v>#N/A</v>
      </c>
      <c r="K10284" s="118">
        <f>VLOOKUP(B10284,WB.GDP.2011,'WB (WDI)'!$BB$2,FALSE)</f>
        <v>85829.378260439145</v>
      </c>
      <c r="L10284" s="112" t="e">
        <f>VLOOKUP($B10284,WB.UNEMP.2011,'WB (WDI)'!$BB$2,FALSE)</f>
        <v>#N/A</v>
      </c>
    </row>
    <row r="10285" spans="1:12" x14ac:dyDescent="0.25">
      <c r="A10285" s="103">
        <v>2011</v>
      </c>
      <c r="B10285" s="104" t="s">
        <v>230</v>
      </c>
      <c r="C10285" s="105" t="s">
        <v>231</v>
      </c>
      <c r="D10285" s="105" t="s">
        <v>616</v>
      </c>
      <c r="E10285" s="87" t="e">
        <f>IF(ISNUMBER(VLOOKUP($B10285,EFW.20115,3,FALSE))=TRUE,VLOOKUP($B10285,EFW.2011,E$2,FALSE),NA())</f>
        <v>#N/A</v>
      </c>
      <c r="F10285" s="69">
        <f t="shared" si="436"/>
        <v>6.6978952414636925</v>
      </c>
      <c r="G10285" s="69">
        <f t="shared" si="436"/>
        <v>7.9274456052873914</v>
      </c>
      <c r="H10285" s="69">
        <f t="shared" si="436"/>
        <v>9.1229513961368287</v>
      </c>
      <c r="I10285" s="69">
        <f t="shared" si="436"/>
        <v>7.8644552350618895</v>
      </c>
      <c r="J10285" s="70">
        <f t="shared" si="436"/>
        <v>8.7749745896058471</v>
      </c>
      <c r="K10285" s="118">
        <f>VLOOKUP(B10285,WB.GDP.2011,'WB (WDI)'!$BB$2,FALSE)</f>
        <v>45926.127875307029</v>
      </c>
      <c r="L10285" s="112">
        <f>VLOOKUP($B10285,WB.UNEMP.2011,'WB (WDI)'!$BB$2,FALSE)</f>
        <v>7.5100002288818404</v>
      </c>
    </row>
    <row r="10286" spans="1:12" x14ac:dyDescent="0.25">
      <c r="A10286" s="103">
        <v>2011</v>
      </c>
      <c r="B10286" s="104" t="s">
        <v>232</v>
      </c>
      <c r="C10286" s="105" t="s">
        <v>233</v>
      </c>
      <c r="D10286" s="105" t="s">
        <v>616</v>
      </c>
      <c r="E10286" s="87" t="e">
        <f>IF(ISNUMBER(VLOOKUP($B10286,EFW.20115,3,FALSE))=TRUE,VLOOKUP($B10286,EFW.2011,E$2,FALSE),NA())</f>
        <v>#N/A</v>
      </c>
      <c r="F10286" s="69" t="e">
        <f t="shared" si="436"/>
        <v>#N/A</v>
      </c>
      <c r="G10286" s="69" t="e">
        <f t="shared" si="436"/>
        <v>#N/A</v>
      </c>
      <c r="H10286" s="69" t="e">
        <f t="shared" si="436"/>
        <v>#N/A</v>
      </c>
      <c r="I10286" s="69" t="e">
        <f t="shared" si="436"/>
        <v>#N/A</v>
      </c>
      <c r="J10286" s="70" t="e">
        <f t="shared" si="436"/>
        <v>#N/A</v>
      </c>
      <c r="K10286" s="118" t="e">
        <f>VLOOKUP(B10286,WB.GDP.2011,'WB (WDI)'!$BB$2,FALSE)</f>
        <v>#N/A</v>
      </c>
      <c r="L10286" s="112" t="e">
        <f>VLOOKUP($B10286,WB.UNEMP.2011,'WB (WDI)'!$BB$2,FALSE)</f>
        <v>#N/A</v>
      </c>
    </row>
    <row r="10287" spans="1:12" x14ac:dyDescent="0.25">
      <c r="A10287" s="103">
        <v>2011</v>
      </c>
      <c r="B10287" s="104" t="s">
        <v>234</v>
      </c>
      <c r="C10287" s="105" t="s">
        <v>235</v>
      </c>
      <c r="D10287" s="105" t="s">
        <v>616</v>
      </c>
      <c r="E10287" s="87" t="e">
        <f>IF(ISNUMBER(VLOOKUP($B10287,EFW.20115,3,FALSE))=TRUE,VLOOKUP($B10287,EFW.2011,E$2,FALSE),NA())</f>
        <v>#N/A</v>
      </c>
      <c r="F10287" s="69" t="e">
        <f t="shared" si="436"/>
        <v>#N/A</v>
      </c>
      <c r="G10287" s="69" t="e">
        <f t="shared" si="436"/>
        <v>#N/A</v>
      </c>
      <c r="H10287" s="69" t="e">
        <f t="shared" si="436"/>
        <v>#N/A</v>
      </c>
      <c r="I10287" s="69" t="e">
        <f t="shared" si="436"/>
        <v>#N/A</v>
      </c>
      <c r="J10287" s="70" t="e">
        <f t="shared" si="436"/>
        <v>#N/A</v>
      </c>
      <c r="K10287" s="118" t="e">
        <f>VLOOKUP(B10287,WB.GDP.2011,'WB (WDI)'!$BB$2,FALSE)</f>
        <v>#N/A</v>
      </c>
      <c r="L10287" s="112" t="e">
        <f>VLOOKUP($B10287,WB.UNEMP.2011,'WB (WDI)'!$BB$2,FALSE)</f>
        <v>#N/A</v>
      </c>
    </row>
    <row r="10288" spans="1:12" x14ac:dyDescent="0.25">
      <c r="A10288" s="103">
        <v>2011</v>
      </c>
      <c r="B10288" s="104" t="s">
        <v>236</v>
      </c>
      <c r="C10288" s="105" t="s">
        <v>237</v>
      </c>
      <c r="D10288" s="105" t="s">
        <v>616</v>
      </c>
      <c r="E10288" s="87" t="e">
        <f>IF(ISNUMBER(VLOOKUP($B10288,EFW.20115,3,FALSE))=TRUE,VLOOKUP($B10288,EFW.2011,E$2,FALSE),NA())</f>
        <v>#N/A</v>
      </c>
      <c r="F10288" s="69">
        <f t="shared" si="436"/>
        <v>7.3826053403071485</v>
      </c>
      <c r="G10288" s="69">
        <f t="shared" si="436"/>
        <v>7.2008678442233025</v>
      </c>
      <c r="H10288" s="69">
        <f t="shared" si="436"/>
        <v>9.3056301730201252</v>
      </c>
      <c r="I10288" s="69">
        <f t="shared" si="436"/>
        <v>8.0078696801859302</v>
      </c>
      <c r="J10288" s="70">
        <f t="shared" si="436"/>
        <v>8.4523220573898854</v>
      </c>
      <c r="K10288" s="118">
        <f>VLOOKUP(B10288,WB.GDP.2011,'WB (WDI)'!$BB$2,FALSE)</f>
        <v>54806.116927486873</v>
      </c>
      <c r="L10288" s="112">
        <f>VLOOKUP($B10288,WB.UNEMP.2011,'WB (WDI)'!$BB$2,FALSE)</f>
        <v>8.9499998092651403</v>
      </c>
    </row>
    <row r="10289" spans="1:12" x14ac:dyDescent="0.25">
      <c r="A10289" s="103">
        <v>2011</v>
      </c>
      <c r="B10289" s="104" t="s">
        <v>238</v>
      </c>
      <c r="C10289" s="105" t="s">
        <v>239</v>
      </c>
      <c r="D10289" s="105" t="s">
        <v>240</v>
      </c>
      <c r="E10289" s="87" t="e">
        <f>IF(ISNUMBER(VLOOKUP($B10289,EFW.20115,3,FALSE))=TRUE,VLOOKUP($B10289,EFW.2011,E$2,FALSE),NA())</f>
        <v>#N/A</v>
      </c>
      <c r="F10289" s="69">
        <f t="shared" si="436"/>
        <v>7.448813647784017</v>
      </c>
      <c r="G10289" s="69">
        <f t="shared" si="436"/>
        <v>5.5630379165386152</v>
      </c>
      <c r="H10289" s="69">
        <f t="shared" si="436"/>
        <v>8.1725261326749372</v>
      </c>
      <c r="I10289" s="69">
        <f t="shared" si="436"/>
        <v>5.0503866910082307</v>
      </c>
      <c r="J10289" s="70">
        <f t="shared" si="436"/>
        <v>7.5428089039827677</v>
      </c>
      <c r="K10289" s="118">
        <f>VLOOKUP(B10289,WB.GDP.2011,'WB (WDI)'!$BB$2,FALSE)</f>
        <v>21970.083923931925</v>
      </c>
      <c r="L10289" s="112">
        <f>VLOOKUP($B10289,WB.UNEMP.2011,'WB (WDI)'!$BB$2,FALSE)</f>
        <v>5.3899998664856001</v>
      </c>
    </row>
    <row r="10290" spans="1:12" x14ac:dyDescent="0.25">
      <c r="A10290" s="103">
        <v>2011</v>
      </c>
      <c r="B10290" s="104" t="s">
        <v>241</v>
      </c>
      <c r="C10290" s="105" t="s">
        <v>242</v>
      </c>
      <c r="D10290" s="105" t="s">
        <v>240</v>
      </c>
      <c r="E10290" s="87" t="e">
        <f>IF(ISNUMBER(VLOOKUP($B10290,EFW.20115,3,FALSE))=TRUE,VLOOKUP($B10290,EFW.2011,E$2,FALSE),NA())</f>
        <v>#N/A</v>
      </c>
      <c r="F10290" s="69">
        <f t="shared" si="436"/>
        <v>7.5764817054893623</v>
      </c>
      <c r="G10290" s="69">
        <f t="shared" si="436"/>
        <v>4.7448290779198832</v>
      </c>
      <c r="H10290" s="69">
        <f t="shared" si="436"/>
        <v>7.9067721731172362</v>
      </c>
      <c r="I10290" s="69">
        <f t="shared" si="436"/>
        <v>6.7541278588862745</v>
      </c>
      <c r="J10290" s="70">
        <f t="shared" si="436"/>
        <v>6.7940229986253806</v>
      </c>
      <c r="K10290" s="118">
        <f>VLOOKUP(B10290,WB.GDP.2011,'WB (WDI)'!$BB$2,FALSE)</f>
        <v>4334.6607884607383</v>
      </c>
      <c r="L10290" s="112">
        <f>VLOOKUP($B10290,WB.UNEMP.2011,'WB (WDI)'!$BB$2,FALSE)</f>
        <v>8.5299997329711896</v>
      </c>
    </row>
    <row r="10291" spans="1:12" x14ac:dyDescent="0.25">
      <c r="A10291" s="103">
        <v>2011</v>
      </c>
      <c r="B10291" s="104" t="s">
        <v>243</v>
      </c>
      <c r="C10291" s="105" t="s">
        <v>244</v>
      </c>
      <c r="D10291" s="105" t="s">
        <v>240</v>
      </c>
      <c r="E10291" s="87" t="e">
        <f>IF(ISNUMBER(VLOOKUP($B10291,EFW.20115,3,FALSE))=TRUE,VLOOKUP($B10291,EFW.2011,E$2,FALSE),NA())</f>
        <v>#N/A</v>
      </c>
      <c r="F10291" s="69">
        <f t="shared" si="436"/>
        <v>5.8764679604631143</v>
      </c>
      <c r="G10291" s="69">
        <f t="shared" si="436"/>
        <v>5.0870938009919602</v>
      </c>
      <c r="H10291" s="69">
        <f t="shared" si="436"/>
        <v>7.8773930652566122</v>
      </c>
      <c r="I10291" s="69">
        <f t="shared" si="436"/>
        <v>5.7024345748653715</v>
      </c>
      <c r="J10291" s="70">
        <f t="shared" si="436"/>
        <v>6.3794218138269407</v>
      </c>
      <c r="K10291" s="118">
        <f>VLOOKUP(B10291,WB.GDP.2011,'WB (WDI)'!$BB$2,FALSE)</f>
        <v>2373.1860335695956</v>
      </c>
      <c r="L10291" s="112">
        <f>VLOOKUP($B10291,WB.UNEMP.2011,'WB (WDI)'!$BB$2,FALSE)</f>
        <v>10.1599998474121</v>
      </c>
    </row>
    <row r="10292" spans="1:12" x14ac:dyDescent="0.25">
      <c r="A10292" s="103">
        <v>2011</v>
      </c>
      <c r="B10292" s="104" t="s">
        <v>245</v>
      </c>
      <c r="C10292" s="105" t="s">
        <v>246</v>
      </c>
      <c r="D10292" s="105" t="s">
        <v>240</v>
      </c>
      <c r="E10292" s="87" t="e">
        <f>IF(ISNUMBER(VLOOKUP($B10292,EFW.20115,3,FALSE))=TRUE,VLOOKUP($B10292,EFW.2011,E$2,FALSE),NA())</f>
        <v>#N/A</v>
      </c>
      <c r="F10292" s="69" t="e">
        <f t="shared" ref="F10292:J10301" si="437">IF(ISNUMBER(VLOOKUP($B10292,EFW.2011,3,FALSE))=TRUE,VLOOKUP($B10292,EFW.2011,F$2,FALSE),NA())</f>
        <v>#N/A</v>
      </c>
      <c r="G10292" s="69" t="e">
        <f t="shared" si="437"/>
        <v>#N/A</v>
      </c>
      <c r="H10292" s="69" t="e">
        <f t="shared" si="437"/>
        <v>#N/A</v>
      </c>
      <c r="I10292" s="69" t="e">
        <f t="shared" si="437"/>
        <v>#N/A</v>
      </c>
      <c r="J10292" s="70" t="e">
        <f t="shared" si="437"/>
        <v>#N/A</v>
      </c>
      <c r="K10292" s="118">
        <f>VLOOKUP(B10292,WB.GDP.2011,'WB (WDI)'!$BB$2,FALSE)</f>
        <v>9717.6249831303139</v>
      </c>
      <c r="L10292" s="112">
        <f>VLOOKUP($B10292,WB.UNEMP.2011,'WB (WDI)'!$BB$2,FALSE)</f>
        <v>4</v>
      </c>
    </row>
    <row r="10293" spans="1:12" x14ac:dyDescent="0.25">
      <c r="A10293" s="103">
        <v>2011</v>
      </c>
      <c r="B10293" s="104" t="s">
        <v>247</v>
      </c>
      <c r="C10293" s="105" t="s">
        <v>248</v>
      </c>
      <c r="D10293" s="105" t="s">
        <v>240</v>
      </c>
      <c r="E10293" s="87" t="e">
        <f>IF(ISNUMBER(VLOOKUP($B10293,EFW.20115,3,FALSE))=TRUE,VLOOKUP($B10293,EFW.2011,E$2,FALSE),NA())</f>
        <v>#N/A</v>
      </c>
      <c r="F10293" s="69" t="e">
        <f t="shared" si="437"/>
        <v>#N/A</v>
      </c>
      <c r="G10293" s="69" t="e">
        <f t="shared" si="437"/>
        <v>#N/A</v>
      </c>
      <c r="H10293" s="69" t="e">
        <f t="shared" si="437"/>
        <v>#N/A</v>
      </c>
      <c r="I10293" s="69" t="e">
        <f t="shared" si="437"/>
        <v>#N/A</v>
      </c>
      <c r="J10293" s="70" t="e">
        <f t="shared" si="437"/>
        <v>#N/A</v>
      </c>
      <c r="K10293" s="118">
        <f>VLOOKUP(B10293,WB.GDP.2011,'WB (WDI)'!$BB$2,FALSE)</f>
        <v>4880.8626289269041</v>
      </c>
      <c r="L10293" s="112">
        <f>VLOOKUP($B10293,WB.UNEMP.2011,'WB (WDI)'!$BB$2,FALSE)</f>
        <v>5</v>
      </c>
    </row>
    <row r="10294" spans="1:12" x14ac:dyDescent="0.25">
      <c r="A10294" s="103">
        <v>2011</v>
      </c>
      <c r="B10294" s="104" t="s">
        <v>249</v>
      </c>
      <c r="C10294" s="105" t="s">
        <v>250</v>
      </c>
      <c r="D10294" s="105" t="s">
        <v>240</v>
      </c>
      <c r="E10294" s="87" t="e">
        <f>IF(ISNUMBER(VLOOKUP($B10294,EFW.20115,3,FALSE))=TRUE,VLOOKUP($B10294,EFW.2011,E$2,FALSE),NA())</f>
        <v>#N/A</v>
      </c>
      <c r="F10294" s="69">
        <f t="shared" si="437"/>
        <v>4.8547653933861161</v>
      </c>
      <c r="G10294" s="69">
        <f t="shared" si="437"/>
        <v>5.3238162860033063</v>
      </c>
      <c r="H10294" s="69">
        <f t="shared" si="437"/>
        <v>7.898296615060806</v>
      </c>
      <c r="I10294" s="69">
        <f t="shared" si="437"/>
        <v>6.2205379348250833</v>
      </c>
      <c r="J10294" s="70">
        <f t="shared" si="437"/>
        <v>6.0619206909673489</v>
      </c>
      <c r="K10294" s="118">
        <f>VLOOKUP(B10294,WB.GDP.2011,'WB (WDI)'!$BB$2,FALSE)</f>
        <v>9686.6152897426819</v>
      </c>
      <c r="L10294" s="112">
        <f>VLOOKUP($B10294,WB.UNEMP.2011,'WB (WDI)'!$BB$2,FALSE)</f>
        <v>4.5</v>
      </c>
    </row>
    <row r="10295" spans="1:12" x14ac:dyDescent="0.25">
      <c r="A10295" s="103">
        <v>2011</v>
      </c>
      <c r="B10295" s="104" t="s">
        <v>251</v>
      </c>
      <c r="C10295" s="105" t="s">
        <v>649</v>
      </c>
      <c r="D10295" s="105" t="s">
        <v>240</v>
      </c>
      <c r="E10295" s="87" t="e">
        <f>IF(ISNUMBER(VLOOKUP($B10295,EFW.20115,3,FALSE))=TRUE,VLOOKUP($B10295,EFW.2011,E$2,FALSE),NA())</f>
        <v>#N/A</v>
      </c>
      <c r="F10295" s="69">
        <f t="shared" si="437"/>
        <v>8.7960135627622762</v>
      </c>
      <c r="G10295" s="69">
        <f t="shared" si="437"/>
        <v>7.4836182450451396</v>
      </c>
      <c r="H10295" s="69">
        <f t="shared" si="437"/>
        <v>9.2143366053757845</v>
      </c>
      <c r="I10295" s="69">
        <f t="shared" si="437"/>
        <v>9.4981551808713274</v>
      </c>
      <c r="J10295" s="70">
        <f t="shared" si="437"/>
        <v>9.3945360567499012</v>
      </c>
      <c r="K10295" s="118">
        <f>VLOOKUP(B10295,WB.GDP.2011,'WB (WDI)'!$BB$2,FALSE)</f>
        <v>53472.999062790113</v>
      </c>
      <c r="L10295" s="112">
        <f>VLOOKUP($B10295,WB.UNEMP.2011,'WB (WDI)'!$BB$2,FALSE)</f>
        <v>3.4200000762939502</v>
      </c>
    </row>
    <row r="10296" spans="1:12" x14ac:dyDescent="0.25">
      <c r="A10296" s="103">
        <v>2011</v>
      </c>
      <c r="B10296" s="104" t="s">
        <v>252</v>
      </c>
      <c r="C10296" s="105" t="s">
        <v>650</v>
      </c>
      <c r="D10296" s="105" t="s">
        <v>240</v>
      </c>
      <c r="E10296" s="87" t="e">
        <f>IF(ISNUMBER(VLOOKUP($B10296,EFW.20115,3,FALSE))=TRUE,VLOOKUP($B10296,EFW.2011,E$2,FALSE),NA())</f>
        <v>#N/A</v>
      </c>
      <c r="F10296" s="69" t="e">
        <f t="shared" si="437"/>
        <v>#N/A</v>
      </c>
      <c r="G10296" s="69" t="e">
        <f t="shared" si="437"/>
        <v>#N/A</v>
      </c>
      <c r="H10296" s="69" t="e">
        <f t="shared" si="437"/>
        <v>#N/A</v>
      </c>
      <c r="I10296" s="69" t="e">
        <f t="shared" si="437"/>
        <v>#N/A</v>
      </c>
      <c r="J10296" s="70" t="e">
        <f t="shared" si="437"/>
        <v>#N/A</v>
      </c>
      <c r="K10296" s="118">
        <f>VLOOKUP(B10296,WB.GDP.2011,'WB (WDI)'!$BB$2,FALSE)</f>
        <v>139736.92530774514</v>
      </c>
      <c r="L10296" s="112">
        <f>VLOOKUP($B10296,WB.UNEMP.2011,'WB (WDI)'!$BB$2,FALSE)</f>
        <v>2.5599999427795401</v>
      </c>
    </row>
    <row r="10297" spans="1:12" x14ac:dyDescent="0.25">
      <c r="A10297" s="103">
        <v>2011</v>
      </c>
      <c r="B10297" s="104" t="s">
        <v>253</v>
      </c>
      <c r="C10297" s="105" t="s">
        <v>653</v>
      </c>
      <c r="D10297" s="105" t="s">
        <v>240</v>
      </c>
      <c r="E10297" s="87" t="e">
        <f>IF(ISNUMBER(VLOOKUP($B10297,EFW.20115,3,FALSE))=TRUE,VLOOKUP($B10297,EFW.2011,E$2,FALSE),NA())</f>
        <v>#N/A</v>
      </c>
      <c r="F10297" s="69" t="e">
        <f t="shared" si="437"/>
        <v>#N/A</v>
      </c>
      <c r="G10297" s="69" t="e">
        <f t="shared" si="437"/>
        <v>#N/A</v>
      </c>
      <c r="H10297" s="69" t="e">
        <f t="shared" si="437"/>
        <v>#N/A</v>
      </c>
      <c r="I10297" s="69" t="e">
        <f t="shared" si="437"/>
        <v>#N/A</v>
      </c>
      <c r="J10297" s="70" t="e">
        <f t="shared" si="437"/>
        <v>#N/A</v>
      </c>
      <c r="K10297" s="118" t="e">
        <f>VLOOKUP(B10297,WB.GDP.2011,'WB (WDI)'!$BB$2,FALSE)</f>
        <v>#N/A</v>
      </c>
      <c r="L10297" s="112">
        <f>VLOOKUP($B10297,WB.UNEMP.2011,'WB (WDI)'!$BB$2,FALSE)</f>
        <v>2.9000000953674299</v>
      </c>
    </row>
    <row r="10298" spans="1:12" x14ac:dyDescent="0.25">
      <c r="A10298" s="103">
        <v>2011</v>
      </c>
      <c r="B10298" s="104" t="s">
        <v>254</v>
      </c>
      <c r="C10298" s="105" t="s">
        <v>255</v>
      </c>
      <c r="D10298" s="105" t="s">
        <v>240</v>
      </c>
      <c r="E10298" s="87" t="e">
        <f>IF(ISNUMBER(VLOOKUP($B10298,EFW.20115,3,FALSE))=TRUE,VLOOKUP($B10298,EFW.2011,E$2,FALSE),NA())</f>
        <v>#N/A</v>
      </c>
      <c r="F10298" s="69">
        <f t="shared" si="437"/>
        <v>5.9564738165421769</v>
      </c>
      <c r="G10298" s="69">
        <f t="shared" si="437"/>
        <v>7.2761533194972499</v>
      </c>
      <c r="H10298" s="69">
        <f t="shared" si="437"/>
        <v>9.8761286661256804</v>
      </c>
      <c r="I10298" s="69">
        <f t="shared" si="437"/>
        <v>7.4521328801778006</v>
      </c>
      <c r="J10298" s="70">
        <f t="shared" si="437"/>
        <v>7.9843658338394112</v>
      </c>
      <c r="K10298" s="118">
        <f>VLOOKUP(B10298,WB.GDP.2011,'WB (WDI)'!$BB$2,FALSE)</f>
        <v>37728.904981478678</v>
      </c>
      <c r="L10298" s="112">
        <f>VLOOKUP($B10298,WB.UNEMP.2011,'WB (WDI)'!$BB$2,FALSE)</f>
        <v>4.5199999809265101</v>
      </c>
    </row>
    <row r="10299" spans="1:12" x14ac:dyDescent="0.25">
      <c r="A10299" s="103">
        <v>2011</v>
      </c>
      <c r="B10299" s="104" t="s">
        <v>256</v>
      </c>
      <c r="C10299" s="105" t="s">
        <v>257</v>
      </c>
      <c r="D10299" s="105" t="s">
        <v>240</v>
      </c>
      <c r="E10299" s="87" t="e">
        <f>IF(ISNUMBER(VLOOKUP($B10299,EFW.20115,3,FALSE))=TRUE,VLOOKUP($B10299,EFW.2011,E$2,FALSE),NA())</f>
        <v>#N/A</v>
      </c>
      <c r="F10299" s="69">
        <f t="shared" si="437"/>
        <v>7.2996175774025627</v>
      </c>
      <c r="G10299" s="69">
        <f t="shared" si="437"/>
        <v>5.8331836928152434</v>
      </c>
      <c r="H10299" s="69">
        <f t="shared" si="437"/>
        <v>7.8038508629980781</v>
      </c>
      <c r="I10299" s="69">
        <f t="shared" si="437"/>
        <v>7.044236702622193</v>
      </c>
      <c r="J10299" s="70">
        <f t="shared" si="437"/>
        <v>7.8553693186898395</v>
      </c>
      <c r="K10299" s="118">
        <f>VLOOKUP(B10299,WB.GDP.2011,'WB (WDI)'!$BB$2,FALSE)</f>
        <v>8613.2980786108346</v>
      </c>
      <c r="L10299" s="112">
        <f>VLOOKUP($B10299,WB.UNEMP.2011,'WB (WDI)'!$BB$2,FALSE)</f>
        <v>4.7699999809265101</v>
      </c>
    </row>
    <row r="10300" spans="1:12" x14ac:dyDescent="0.25">
      <c r="A10300" s="103">
        <v>2011</v>
      </c>
      <c r="B10300" s="104" t="s">
        <v>258</v>
      </c>
      <c r="C10300" s="105" t="s">
        <v>652</v>
      </c>
      <c r="D10300" s="105" t="s">
        <v>240</v>
      </c>
      <c r="E10300" s="87" t="e">
        <f>IF(ISNUMBER(VLOOKUP($B10300,EFW.20115,3,FALSE))=TRUE,VLOOKUP($B10300,EFW.2011,E$2,FALSE),NA())</f>
        <v>#N/A</v>
      </c>
      <c r="F10300" s="69">
        <f t="shared" si="437"/>
        <v>7.1529125157771229</v>
      </c>
      <c r="G10300" s="69">
        <f t="shared" si="437"/>
        <v>6.4403164619476145</v>
      </c>
      <c r="H10300" s="69">
        <f t="shared" si="437"/>
        <v>9.4709523938190792</v>
      </c>
      <c r="I10300" s="69">
        <f t="shared" si="437"/>
        <v>7.6547845191722663</v>
      </c>
      <c r="J10300" s="70">
        <f t="shared" si="437"/>
        <v>7.3059530496996041</v>
      </c>
      <c r="K10300" s="118">
        <f>VLOOKUP(B10300,WB.GDP.2011,'WB (WDI)'!$BB$2,FALSE)</f>
        <v>35521.371433448578</v>
      </c>
      <c r="L10300" s="112">
        <f>VLOOKUP($B10300,WB.UNEMP.2011,'WB (WDI)'!$BB$2,FALSE)</f>
        <v>3.4000000953674299</v>
      </c>
    </row>
    <row r="10301" spans="1:12" x14ac:dyDescent="0.25">
      <c r="A10301" s="103">
        <v>2011</v>
      </c>
      <c r="B10301" s="104" t="s">
        <v>259</v>
      </c>
      <c r="C10301" s="105" t="s">
        <v>260</v>
      </c>
      <c r="D10301" s="105" t="s">
        <v>240</v>
      </c>
      <c r="E10301" s="87" t="e">
        <f>IF(ISNUMBER(VLOOKUP($B10301,EFW.20115,3,FALSE))=TRUE,VLOOKUP($B10301,EFW.2011,E$2,FALSE),NA())</f>
        <v>#N/A</v>
      </c>
      <c r="F10301" s="69">
        <f t="shared" si="437"/>
        <v>5</v>
      </c>
      <c r="G10301" s="69">
        <f t="shared" si="437"/>
        <v>5.4991098084679271</v>
      </c>
      <c r="H10301" s="69">
        <f t="shared" si="437"/>
        <v>8.1769633975449185</v>
      </c>
      <c r="I10301" s="69">
        <f t="shared" si="437"/>
        <v>7.6254475923719154</v>
      </c>
      <c r="J10301" s="70">
        <f t="shared" si="437"/>
        <v>7.8404907863991866</v>
      </c>
      <c r="K10301" s="118">
        <f>VLOOKUP(B10301,WB.GDP.2011,'WB (WDI)'!$BB$2,FALSE)</f>
        <v>69388.636944002661</v>
      </c>
      <c r="L10301" s="112">
        <f>VLOOKUP($B10301,WB.UNEMP.2011,'WB (WDI)'!$BB$2,FALSE)</f>
        <v>6.6399998664856001</v>
      </c>
    </row>
    <row r="10302" spans="1:12" x14ac:dyDescent="0.25">
      <c r="A10302" s="103">
        <v>2011</v>
      </c>
      <c r="B10302" s="104" t="s">
        <v>261</v>
      </c>
      <c r="C10302" s="105" t="s">
        <v>262</v>
      </c>
      <c r="D10302" s="105" t="s">
        <v>240</v>
      </c>
      <c r="E10302" s="87" t="e">
        <f>IF(ISNUMBER(VLOOKUP($B10302,EFW.20115,3,FALSE))=TRUE,VLOOKUP($B10302,EFW.2011,E$2,FALSE),NA())</f>
        <v>#N/A</v>
      </c>
      <c r="F10302" s="69">
        <f t="shared" ref="F10302:J10311" si="438">IF(ISNUMBER(VLOOKUP($B10302,EFW.2011,3,FALSE))=TRUE,VLOOKUP($B10302,EFW.2011,F$2,FALSE),NA())</f>
        <v>7.1656465712859383</v>
      </c>
      <c r="G10302" s="69">
        <f t="shared" si="438"/>
        <v>4.2984760907804205</v>
      </c>
      <c r="H10302" s="69">
        <f t="shared" si="438"/>
        <v>9.2488901323008896</v>
      </c>
      <c r="I10302" s="69">
        <f t="shared" si="438"/>
        <v>7.1113230940685117</v>
      </c>
      <c r="J10302" s="70">
        <f t="shared" si="438"/>
        <v>5.9285878655192894</v>
      </c>
      <c r="K10302" s="118">
        <f>VLOOKUP(B10302,WB.GDP.2011,'WB (WDI)'!$BB$2,FALSE)</f>
        <v>2862.9076520359804</v>
      </c>
      <c r="L10302" s="112">
        <f>VLOOKUP($B10302,WB.UNEMP.2011,'WB (WDI)'!$BB$2,FALSE)</f>
        <v>0.57999998331069902</v>
      </c>
    </row>
    <row r="10303" spans="1:12" x14ac:dyDescent="0.25">
      <c r="A10303" s="103">
        <v>2011</v>
      </c>
      <c r="B10303" s="104" t="s">
        <v>263</v>
      </c>
      <c r="C10303" s="105" t="s">
        <v>264</v>
      </c>
      <c r="D10303" s="105" t="s">
        <v>240</v>
      </c>
      <c r="E10303" s="87" t="e">
        <f>IF(ISNUMBER(VLOOKUP($B10303,EFW.20115,3,FALSE))=TRUE,VLOOKUP($B10303,EFW.2011,E$2,FALSE),NA())</f>
        <v>#N/A</v>
      </c>
      <c r="F10303" s="69">
        <f t="shared" si="438"/>
        <v>8.0966541973462753</v>
      </c>
      <c r="G10303" s="69">
        <f t="shared" si="438"/>
        <v>4.4675797278891229</v>
      </c>
      <c r="H10303" s="69">
        <f t="shared" si="438"/>
        <v>9.0845925903162996</v>
      </c>
      <c r="I10303" s="69">
        <f t="shared" si="438"/>
        <v>6.6246993339126981</v>
      </c>
      <c r="J10303" s="70">
        <f t="shared" si="438"/>
        <v>6.4556556068859043</v>
      </c>
      <c r="K10303" s="118">
        <f>VLOOKUP(B10303,WB.GDP.2011,'WB (WDI)'!$BB$2,FALSE)</f>
        <v>8680.2056223053241</v>
      </c>
      <c r="L10303" s="112">
        <f>VLOOKUP($B10303,WB.UNEMP.2011,'WB (WDI)'!$BB$2,FALSE)</f>
        <v>5.1500000953674299</v>
      </c>
    </row>
    <row r="10304" spans="1:12" x14ac:dyDescent="0.25">
      <c r="A10304" s="103">
        <v>2011</v>
      </c>
      <c r="B10304" s="104" t="s">
        <v>265</v>
      </c>
      <c r="C10304" s="105" t="s">
        <v>266</v>
      </c>
      <c r="D10304" s="105" t="s">
        <v>240</v>
      </c>
      <c r="E10304" s="87" t="e">
        <f>IF(ISNUMBER(VLOOKUP($B10304,EFW.20115,3,FALSE))=TRUE,VLOOKUP($B10304,EFW.2011,E$2,FALSE),NA())</f>
        <v>#N/A</v>
      </c>
      <c r="F10304" s="69" t="e">
        <f t="shared" si="438"/>
        <v>#N/A</v>
      </c>
      <c r="G10304" s="69" t="e">
        <f t="shared" si="438"/>
        <v>#N/A</v>
      </c>
      <c r="H10304" s="69" t="e">
        <f t="shared" si="438"/>
        <v>#N/A</v>
      </c>
      <c r="I10304" s="69" t="e">
        <f t="shared" si="438"/>
        <v>#N/A</v>
      </c>
      <c r="J10304" s="70" t="e">
        <f t="shared" si="438"/>
        <v>#N/A</v>
      </c>
      <c r="K10304" s="118">
        <f>VLOOKUP(B10304,WB.GDP.2011,'WB (WDI)'!$BB$2,FALSE)</f>
        <v>5158.8331379325136</v>
      </c>
      <c r="L10304" s="112">
        <f>VLOOKUP($B10304,WB.UNEMP.2011,'WB (WDI)'!$BB$2,FALSE)</f>
        <v>0.70999997854232799</v>
      </c>
    </row>
    <row r="10305" spans="1:12" x14ac:dyDescent="0.25">
      <c r="A10305" s="103">
        <v>2011</v>
      </c>
      <c r="B10305" s="104" t="s">
        <v>267</v>
      </c>
      <c r="C10305" s="105" t="s">
        <v>268</v>
      </c>
      <c r="D10305" s="105" t="s">
        <v>240</v>
      </c>
      <c r="E10305" s="87" t="e">
        <f>IF(ISNUMBER(VLOOKUP($B10305,EFW.20115,3,FALSE))=TRUE,VLOOKUP($B10305,EFW.2011,E$2,FALSE),NA())</f>
        <v>#N/A</v>
      </c>
      <c r="F10305" s="69">
        <f t="shared" si="438"/>
        <v>5.6944257117248043</v>
      </c>
      <c r="G10305" s="69">
        <f t="shared" si="438"/>
        <v>5.3853631333128158</v>
      </c>
      <c r="H10305" s="69">
        <f t="shared" si="438"/>
        <v>6.4950209664730938</v>
      </c>
      <c r="I10305" s="69">
        <f t="shared" si="438"/>
        <v>7.1672444925787122</v>
      </c>
      <c r="J10305" s="70">
        <f t="shared" si="438"/>
        <v>8.312997489310181</v>
      </c>
      <c r="K10305" s="118">
        <f>VLOOKUP(B10305,WB.GDP.2011,'WB (WDI)'!$BB$2,FALSE)</f>
        <v>21289.26274035704</v>
      </c>
      <c r="L10305" s="112">
        <f>VLOOKUP($B10305,WB.UNEMP.2011,'WB (WDI)'!$BB$2,FALSE)</f>
        <v>3.0499999523162802</v>
      </c>
    </row>
    <row r="10306" spans="1:12" x14ac:dyDescent="0.25">
      <c r="A10306" s="103">
        <v>2011</v>
      </c>
      <c r="B10306" s="104" t="s">
        <v>269</v>
      </c>
      <c r="C10306" s="105" t="s">
        <v>270</v>
      </c>
      <c r="D10306" s="105" t="s">
        <v>240</v>
      </c>
      <c r="E10306" s="87" t="e">
        <f>IF(ISNUMBER(VLOOKUP($B10306,EFW.20115,3,FALSE))=TRUE,VLOOKUP($B10306,EFW.2011,E$2,FALSE),NA())</f>
        <v>#N/A</v>
      </c>
      <c r="F10306" s="69">
        <f t="shared" si="438"/>
        <v>6.4977123870909876</v>
      </c>
      <c r="G10306" s="69">
        <f t="shared" si="438"/>
        <v>3.1333273711456999</v>
      </c>
      <c r="H10306" s="69">
        <f t="shared" si="438"/>
        <v>5.9421331810769686</v>
      </c>
      <c r="I10306" s="69">
        <f t="shared" si="438"/>
        <v>2.771193279215066</v>
      </c>
      <c r="J10306" s="70">
        <f t="shared" si="438"/>
        <v>4.950332836982815</v>
      </c>
      <c r="K10306" s="118">
        <f>VLOOKUP(B10306,WB.GDP.2011,'WB (WDI)'!$BB$2,FALSE)</f>
        <v>3279.6652955209011</v>
      </c>
      <c r="L10306" s="112">
        <f>VLOOKUP($B10306,WB.UNEMP.2011,'WB (WDI)'!$BB$2,FALSE)</f>
        <v>0.79000002145767201</v>
      </c>
    </row>
    <row r="10307" spans="1:12" x14ac:dyDescent="0.25">
      <c r="A10307" s="103">
        <v>2011</v>
      </c>
      <c r="B10307" s="104" t="s">
        <v>271</v>
      </c>
      <c r="C10307" s="105" t="s">
        <v>272</v>
      </c>
      <c r="D10307" s="105" t="s">
        <v>240</v>
      </c>
      <c r="E10307" s="87" t="e">
        <f>IF(ISNUMBER(VLOOKUP($B10307,EFW.20115,3,FALSE))=TRUE,VLOOKUP($B10307,EFW.2011,E$2,FALSE),NA())</f>
        <v>#N/A</v>
      </c>
      <c r="F10307" s="69">
        <f t="shared" si="438"/>
        <v>8.6263361184855079</v>
      </c>
      <c r="G10307" s="69">
        <f t="shared" si="438"/>
        <v>4.542695564984145</v>
      </c>
      <c r="H10307" s="69">
        <f t="shared" si="438"/>
        <v>9.2833071973857706</v>
      </c>
      <c r="I10307" s="69">
        <f t="shared" si="438"/>
        <v>6.3561924425205385</v>
      </c>
      <c r="J10307" s="70">
        <f t="shared" si="438"/>
        <v>7.2868069993913638</v>
      </c>
      <c r="K10307" s="118">
        <f>VLOOKUP(B10307,WB.GDP.2011,'WB (WDI)'!$BB$2,FALSE)</f>
        <v>6043.6018023072793</v>
      </c>
      <c r="L10307" s="112">
        <f>VLOOKUP($B10307,WB.UNEMP.2011,'WB (WDI)'!$BB$2,FALSE)</f>
        <v>3.5899999141693102</v>
      </c>
    </row>
    <row r="10308" spans="1:12" x14ac:dyDescent="0.25">
      <c r="A10308" s="103">
        <v>2011</v>
      </c>
      <c r="B10308" s="104" t="s">
        <v>273</v>
      </c>
      <c r="C10308" s="105" t="s">
        <v>274</v>
      </c>
      <c r="D10308" s="105" t="s">
        <v>240</v>
      </c>
      <c r="E10308" s="87" t="e">
        <f>IF(ISNUMBER(VLOOKUP($B10308,EFW.20115,3,FALSE))=TRUE,VLOOKUP($B10308,EFW.2011,E$2,FALSE),NA())</f>
        <v>#N/A</v>
      </c>
      <c r="F10308" s="69">
        <f t="shared" si="438"/>
        <v>7.8207460833044893</v>
      </c>
      <c r="G10308" s="69">
        <f t="shared" si="438"/>
        <v>7.5565343271217289</v>
      </c>
      <c r="H10308" s="69">
        <f t="shared" si="438"/>
        <v>8.882050905636051</v>
      </c>
      <c r="I10308" s="69">
        <f t="shared" si="438"/>
        <v>9.4515865962650416</v>
      </c>
      <c r="J10308" s="70">
        <f t="shared" si="438"/>
        <v>8.9891194767493499</v>
      </c>
      <c r="K10308" s="118">
        <f>VLOOKUP(B10308,WB.GDP.2011,'WB (WDI)'!$BB$2,FALSE)</f>
        <v>81398.616628351505</v>
      </c>
      <c r="L10308" s="112">
        <f>VLOOKUP($B10308,WB.UNEMP.2011,'WB (WDI)'!$BB$2,FALSE)</f>
        <v>3.8900001049041699</v>
      </c>
    </row>
    <row r="10309" spans="1:12" x14ac:dyDescent="0.25">
      <c r="A10309" s="103">
        <v>2011</v>
      </c>
      <c r="B10309" s="104" t="s">
        <v>275</v>
      </c>
      <c r="C10309" s="105" t="s">
        <v>276</v>
      </c>
      <c r="D10309" s="105" t="s">
        <v>240</v>
      </c>
      <c r="E10309" s="87" t="e">
        <f>IF(ISNUMBER(VLOOKUP($B10309,EFW.20115,3,FALSE))=TRUE,VLOOKUP($B10309,EFW.2011,E$2,FALSE),NA())</f>
        <v>#N/A</v>
      </c>
      <c r="F10309" s="69">
        <f t="shared" si="438"/>
        <v>7.1918568161698122</v>
      </c>
      <c r="G10309" s="69">
        <f t="shared" si="438"/>
        <v>4.9161145582764787</v>
      </c>
      <c r="H10309" s="69">
        <f t="shared" si="438"/>
        <v>7.0386684895280833</v>
      </c>
      <c r="I10309" s="69">
        <f t="shared" si="438"/>
        <v>6.4547981572950031</v>
      </c>
      <c r="J10309" s="70">
        <f t="shared" si="438"/>
        <v>7.0580516972977287</v>
      </c>
      <c r="K10309" s="118">
        <f>VLOOKUP(B10309,WB.GDP.2011,'WB (WDI)'!$BB$2,FALSE)</f>
        <v>14464.835545513024</v>
      </c>
      <c r="L10309" s="112">
        <f>VLOOKUP($B10309,WB.UNEMP.2011,'WB (WDI)'!$BB$2,FALSE)</f>
        <v>0.66000002622604403</v>
      </c>
    </row>
    <row r="10310" spans="1:12" x14ac:dyDescent="0.25">
      <c r="A10310" s="103">
        <v>2011</v>
      </c>
      <c r="B10310" s="104" t="s">
        <v>277</v>
      </c>
      <c r="C10310" s="105" t="s">
        <v>278</v>
      </c>
      <c r="D10310" s="105" t="s">
        <v>240</v>
      </c>
      <c r="E10310" s="87" t="e">
        <f>IF(ISNUMBER(VLOOKUP($B10310,EFW.20115,3,FALSE))=TRUE,VLOOKUP($B10310,EFW.2011,E$2,FALSE),NA())</f>
        <v>#N/A</v>
      </c>
      <c r="F10310" s="69">
        <f t="shared" si="438"/>
        <v>4.7116914229670019</v>
      </c>
      <c r="G10310" s="69">
        <f t="shared" si="438"/>
        <v>3.4127512143545582</v>
      </c>
      <c r="H10310" s="69">
        <f t="shared" si="438"/>
        <v>8.8462967423737773</v>
      </c>
      <c r="I10310" s="69">
        <f t="shared" si="438"/>
        <v>7.8548745204189885</v>
      </c>
      <c r="J10310" s="70">
        <f t="shared" si="438"/>
        <v>7.6314000425927615</v>
      </c>
      <c r="K10310" s="118">
        <f>VLOOKUP(B10310,WB.GDP.2011,'WB (WDI)'!$BB$2,FALSE)</f>
        <v>3045.4661681554635</v>
      </c>
      <c r="L10310" s="112">
        <f>VLOOKUP($B10310,WB.UNEMP.2011,'WB (WDI)'!$BB$2,FALSE)</f>
        <v>3.5299999713897701</v>
      </c>
    </row>
    <row r="10311" spans="1:12" x14ac:dyDescent="0.25">
      <c r="A10311" s="103">
        <v>2011</v>
      </c>
      <c r="B10311" s="104" t="s">
        <v>279</v>
      </c>
      <c r="C10311" s="105" t="s">
        <v>280</v>
      </c>
      <c r="D10311" s="105" t="s">
        <v>240</v>
      </c>
      <c r="E10311" s="87" t="e">
        <f>IF(ISNUMBER(VLOOKUP($B10311,EFW.20115,3,FALSE))=TRUE,VLOOKUP($B10311,EFW.2011,E$2,FALSE),NA())</f>
        <v>#N/A</v>
      </c>
      <c r="F10311" s="69">
        <f t="shared" si="438"/>
        <v>5.8913095789989907</v>
      </c>
      <c r="G10311" s="69">
        <f t="shared" si="438"/>
        <v>5.0736403034633</v>
      </c>
      <c r="H10311" s="69">
        <f t="shared" si="438"/>
        <v>5.6897911522582696</v>
      </c>
      <c r="I10311" s="69">
        <f t="shared" si="438"/>
        <v>6.2217622019287466</v>
      </c>
      <c r="J10311" s="70">
        <f t="shared" si="438"/>
        <v>6.6212636752429317</v>
      </c>
      <c r="K10311" s="118">
        <f>VLOOKUP(B10311,WB.GDP.2011,'WB (WDI)'!$BB$2,FALSE)</f>
        <v>5352.0114217493101</v>
      </c>
      <c r="L10311" s="112">
        <f>VLOOKUP($B10311,WB.UNEMP.2011,'WB (WDI)'!$BB$2,FALSE)</f>
        <v>1</v>
      </c>
    </row>
    <row r="10312" spans="1:12" x14ac:dyDescent="0.25">
      <c r="A10312" s="103">
        <v>2011</v>
      </c>
      <c r="B10312" s="104" t="s">
        <v>281</v>
      </c>
      <c r="C10312" s="105" t="s">
        <v>282</v>
      </c>
      <c r="D10312" s="105" t="s">
        <v>240</v>
      </c>
      <c r="E10312" s="87" t="e">
        <f>IF(ISNUMBER(VLOOKUP($B10312,EFW.20115,3,FALSE))=TRUE,VLOOKUP($B10312,EFW.2011,E$2,FALSE),NA())</f>
        <v>#N/A</v>
      </c>
      <c r="F10312" s="69" t="e">
        <f t="shared" ref="F10312:J10321" si="439">IF(ISNUMBER(VLOOKUP($B10312,EFW.2011,3,FALSE))=TRUE,VLOOKUP($B10312,EFW.2011,F$2,FALSE),NA())</f>
        <v>#N/A</v>
      </c>
      <c r="G10312" s="69" t="e">
        <f t="shared" si="439"/>
        <v>#N/A</v>
      </c>
      <c r="H10312" s="69" t="e">
        <f t="shared" si="439"/>
        <v>#N/A</v>
      </c>
      <c r="I10312" s="69" t="e">
        <f t="shared" si="439"/>
        <v>#N/A</v>
      </c>
      <c r="J10312" s="70" t="e">
        <f t="shared" si="439"/>
        <v>#N/A</v>
      </c>
      <c r="K10312" s="118">
        <f>VLOOKUP(B10312,WB.GDP.2011,'WB (WDI)'!$BB$2,FALSE)</f>
        <v>1904.559799197199</v>
      </c>
      <c r="L10312" s="112">
        <f>VLOOKUP($B10312,WB.UNEMP.2011,'WB (WDI)'!$BB$2,FALSE)</f>
        <v>11.5100002288818</v>
      </c>
    </row>
    <row r="10313" spans="1:12" x14ac:dyDescent="0.25">
      <c r="A10313" s="103">
        <v>2011</v>
      </c>
      <c r="B10313" s="104" t="s">
        <v>283</v>
      </c>
      <c r="C10313" s="105" t="s">
        <v>284</v>
      </c>
      <c r="D10313" s="105" t="s">
        <v>240</v>
      </c>
      <c r="E10313" s="87" t="e">
        <f>IF(ISNUMBER(VLOOKUP($B10313,EFW.20115,3,FALSE))=TRUE,VLOOKUP($B10313,EFW.2011,E$2,FALSE),NA())</f>
        <v>#N/A</v>
      </c>
      <c r="F10313" s="69">
        <f t="shared" si="439"/>
        <v>8.5218093667554573</v>
      </c>
      <c r="G10313" s="69">
        <f t="shared" si="439"/>
        <v>3.2146364025615108</v>
      </c>
      <c r="H10313" s="69">
        <f t="shared" si="439"/>
        <v>6.4883408219124137</v>
      </c>
      <c r="I10313" s="69">
        <f t="shared" si="439"/>
        <v>5.6967405120378434</v>
      </c>
      <c r="J10313" s="70">
        <f t="shared" si="439"/>
        <v>6.8565456915826459</v>
      </c>
      <c r="K10313" s="118">
        <f>VLOOKUP(B10313,WB.GDP.2011,'WB (WDI)'!$BB$2,FALSE)</f>
        <v>3034.9379881294421</v>
      </c>
      <c r="L10313" s="112">
        <f>VLOOKUP($B10313,WB.UNEMP.2011,'WB (WDI)'!$BB$2,FALSE)</f>
        <v>3.71000003814697</v>
      </c>
    </row>
    <row r="10314" spans="1:12" x14ac:dyDescent="0.25">
      <c r="A10314" s="103">
        <v>2011</v>
      </c>
      <c r="B10314" s="104" t="s">
        <v>285</v>
      </c>
      <c r="C10314" s="105" t="s">
        <v>286</v>
      </c>
      <c r="D10314" s="105" t="s">
        <v>240</v>
      </c>
      <c r="E10314" s="87" t="e">
        <f>IF(ISNUMBER(VLOOKUP($B10314,EFW.20115,3,FALSE))=TRUE,VLOOKUP($B10314,EFW.2011,E$2,FALSE),NA())</f>
        <v>#N/A</v>
      </c>
      <c r="F10314" s="69" t="e">
        <f t="shared" si="439"/>
        <v>#N/A</v>
      </c>
      <c r="G10314" s="69" t="e">
        <f t="shared" si="439"/>
        <v>#N/A</v>
      </c>
      <c r="H10314" s="69" t="e">
        <f t="shared" si="439"/>
        <v>#N/A</v>
      </c>
      <c r="I10314" s="69" t="e">
        <f t="shared" si="439"/>
        <v>#N/A</v>
      </c>
      <c r="J10314" s="70" t="e">
        <f t="shared" si="439"/>
        <v>#N/A</v>
      </c>
      <c r="K10314" s="118">
        <f>VLOOKUP(B10314,WB.GDP.2011,'WB (WDI)'!$BB$2,FALSE)</f>
        <v>8744.9450293862337</v>
      </c>
      <c r="L10314" s="112">
        <f>VLOOKUP($B10314,WB.UNEMP.2011,'WB (WDI)'!$BB$2,FALSE)</f>
        <v>3.2300000190734899</v>
      </c>
    </row>
    <row r="10315" spans="1:12" x14ac:dyDescent="0.25">
      <c r="A10315" s="103">
        <v>2011</v>
      </c>
      <c r="B10315" s="104" t="s">
        <v>287</v>
      </c>
      <c r="C10315" s="105" t="s">
        <v>288</v>
      </c>
      <c r="D10315" s="105" t="s">
        <v>240</v>
      </c>
      <c r="E10315" s="87" t="e">
        <f>IF(ISNUMBER(VLOOKUP($B10315,EFW.20115,3,FALSE))=TRUE,VLOOKUP($B10315,EFW.2011,E$2,FALSE),NA())</f>
        <v>#N/A</v>
      </c>
      <c r="F10315" s="69">
        <f t="shared" si="439"/>
        <v>7.6070200956299487</v>
      </c>
      <c r="G10315" s="69">
        <f t="shared" si="439"/>
        <v>5.5042635240472935</v>
      </c>
      <c r="H10315" s="69">
        <f t="shared" si="439"/>
        <v>6.6680979043826891</v>
      </c>
      <c r="I10315" s="69">
        <f t="shared" si="439"/>
        <v>5.9029898181555263</v>
      </c>
      <c r="J10315" s="70">
        <f t="shared" si="439"/>
        <v>6.9160750738583054</v>
      </c>
      <c r="K10315" s="118">
        <f>VLOOKUP(B10315,WB.GDP.2011,'WB (WDI)'!$BB$2,FALSE)</f>
        <v>4391.7970271510985</v>
      </c>
      <c r="L10315" s="112">
        <f>VLOOKUP($B10315,WB.UNEMP.2011,'WB (WDI)'!$BB$2,FALSE)</f>
        <v>5.6500000953674299</v>
      </c>
    </row>
    <row r="10316" spans="1:12" x14ac:dyDescent="0.25">
      <c r="A10316" s="103">
        <v>2011</v>
      </c>
      <c r="B10316" s="104" t="s">
        <v>289</v>
      </c>
      <c r="C10316" s="105" t="s">
        <v>290</v>
      </c>
      <c r="D10316" s="105" t="s">
        <v>240</v>
      </c>
      <c r="E10316" s="87" t="e">
        <f>IF(ISNUMBER(VLOOKUP($B10316,EFW.20115,3,FALSE))=TRUE,VLOOKUP($B10316,EFW.2011,E$2,FALSE),NA())</f>
        <v>#N/A</v>
      </c>
      <c r="F10316" s="69">
        <f t="shared" si="439"/>
        <v>6.1851732796748511</v>
      </c>
      <c r="G10316" s="69">
        <f t="shared" si="439"/>
        <v>4.1004729615929207</v>
      </c>
      <c r="H10316" s="69">
        <f t="shared" si="439"/>
        <v>7.1989860284729943</v>
      </c>
      <c r="I10316" s="69">
        <f t="shared" si="439"/>
        <v>5.2037772095112178</v>
      </c>
      <c r="J10316" s="70">
        <f t="shared" si="439"/>
        <v>4.2901012898986872</v>
      </c>
      <c r="K10316" s="118">
        <f>VLOOKUP(B10316,WB.GDP.2011,'WB (WDI)'!$BB$2,FALSE)</f>
        <v>14005.313899693223</v>
      </c>
      <c r="L10316" s="112">
        <f>VLOOKUP($B10316,WB.UNEMP.2011,'WB (WDI)'!$BB$2,FALSE)</f>
        <v>12.449999809265099</v>
      </c>
    </row>
    <row r="10317" spans="1:12" x14ac:dyDescent="0.25">
      <c r="A10317" s="103">
        <v>2011</v>
      </c>
      <c r="B10317" s="104" t="s">
        <v>291</v>
      </c>
      <c r="C10317" s="105" t="s">
        <v>292</v>
      </c>
      <c r="D10317" s="105" t="s">
        <v>240</v>
      </c>
      <c r="E10317" s="87" t="e">
        <f>IF(ISNUMBER(VLOOKUP($B10317,EFW.20115,3,FALSE))=TRUE,VLOOKUP($B10317,EFW.2011,E$2,FALSE),NA())</f>
        <v>#N/A</v>
      </c>
      <c r="F10317" s="69" t="e">
        <f t="shared" si="439"/>
        <v>#N/A</v>
      </c>
      <c r="G10317" s="69" t="e">
        <f t="shared" si="439"/>
        <v>#N/A</v>
      </c>
      <c r="H10317" s="69" t="e">
        <f t="shared" si="439"/>
        <v>#N/A</v>
      </c>
      <c r="I10317" s="69" t="e">
        <f t="shared" si="439"/>
        <v>#N/A</v>
      </c>
      <c r="J10317" s="70" t="e">
        <f t="shared" si="439"/>
        <v>#N/A</v>
      </c>
      <c r="K10317" s="118">
        <f>VLOOKUP(B10317,WB.GDP.2011,'WB (WDI)'!$BB$2,FALSE)</f>
        <v>17015.726022957464</v>
      </c>
      <c r="L10317" s="112">
        <f>VLOOKUP($B10317,WB.UNEMP.2011,'WB (WDI)'!$BB$2,FALSE)</f>
        <v>8.8599996566772496</v>
      </c>
    </row>
    <row r="10318" spans="1:12" x14ac:dyDescent="0.25">
      <c r="A10318" s="103">
        <v>2011</v>
      </c>
      <c r="B10318" s="104" t="s">
        <v>293</v>
      </c>
      <c r="C10318" s="105" t="s">
        <v>294</v>
      </c>
      <c r="D10318" s="105" t="s">
        <v>240</v>
      </c>
      <c r="E10318" s="87" t="e">
        <f>IF(ISNUMBER(VLOOKUP($B10318,EFW.20115,3,FALSE))=TRUE,VLOOKUP($B10318,EFW.2011,E$2,FALSE),NA())</f>
        <v>#N/A</v>
      </c>
      <c r="F10318" s="69">
        <f t="shared" si="439"/>
        <v>7.6959510129872388</v>
      </c>
      <c r="G10318" s="69">
        <f t="shared" si="439"/>
        <v>5.4196581030313746</v>
      </c>
      <c r="H10318" s="69">
        <f t="shared" si="439"/>
        <v>6.3354184278903167</v>
      </c>
      <c r="I10318" s="69">
        <f t="shared" si="439"/>
        <v>6.1434189577984011</v>
      </c>
      <c r="J10318" s="70">
        <f t="shared" si="439"/>
        <v>6.7802370205542184</v>
      </c>
      <c r="K10318" s="118">
        <f>VLOOKUP(B10318,WB.GDP.2011,'WB (WDI)'!$BB$2,FALSE)</f>
        <v>2434.3770113956948</v>
      </c>
      <c r="L10318" s="112">
        <f>VLOOKUP($B10318,WB.UNEMP.2011,'WB (WDI)'!$BB$2,FALSE)</f>
        <v>2.1099998950958301</v>
      </c>
    </row>
    <row r="10319" spans="1:12" x14ac:dyDescent="0.25">
      <c r="A10319" s="103">
        <v>2011</v>
      </c>
      <c r="B10319" s="104" t="s">
        <v>295</v>
      </c>
      <c r="C10319" s="105" t="s">
        <v>296</v>
      </c>
      <c r="D10319" s="105" t="s">
        <v>240</v>
      </c>
      <c r="E10319" s="87" t="e">
        <f>IF(ISNUMBER(VLOOKUP($B10319,EFW.20115,3,FALSE))=TRUE,VLOOKUP($B10319,EFW.2011,E$2,FALSE),NA())</f>
        <v>#N/A</v>
      </c>
      <c r="F10319" s="69">
        <f t="shared" si="439"/>
        <v>8.1764024628932592</v>
      </c>
      <c r="G10319" s="69">
        <f t="shared" si="439"/>
        <v>3.7440193838642495</v>
      </c>
      <c r="H10319" s="69">
        <f t="shared" si="439"/>
        <v>6.2253366829786154</v>
      </c>
      <c r="I10319" s="69">
        <f t="shared" si="439"/>
        <v>5.9961565433229742</v>
      </c>
      <c r="J10319" s="70">
        <f t="shared" si="439"/>
        <v>6.3956934737411624</v>
      </c>
      <c r="K10319" s="118">
        <f>VLOOKUP(B10319,WB.GDP.2011,'WB (WDI)'!$BB$2,FALSE)</f>
        <v>3928.5108421103891</v>
      </c>
      <c r="L10319" s="112">
        <f>VLOOKUP($B10319,WB.UNEMP.2011,'WB (WDI)'!$BB$2,FALSE)</f>
        <v>0.80000001192092896</v>
      </c>
    </row>
    <row r="10320" spans="1:12" x14ac:dyDescent="0.25">
      <c r="A10320" s="103">
        <v>2011</v>
      </c>
      <c r="B10320" s="104" t="s">
        <v>297</v>
      </c>
      <c r="C10320" s="105" t="s">
        <v>298</v>
      </c>
      <c r="D10320" s="105" t="s">
        <v>240</v>
      </c>
      <c r="E10320" s="87" t="e">
        <f>IF(ISNUMBER(VLOOKUP($B10320,EFW.20115,3,FALSE))=TRUE,VLOOKUP($B10320,EFW.2011,E$2,FALSE),NA())</f>
        <v>#N/A</v>
      </c>
      <c r="F10320" s="69">
        <f t="shared" si="439"/>
        <v>7.9915367889582285</v>
      </c>
      <c r="G10320" s="69">
        <f t="shared" si="439"/>
        <v>4.9144124408432752</v>
      </c>
      <c r="H10320" s="69">
        <f t="shared" si="439"/>
        <v>6.4626880725698044</v>
      </c>
      <c r="I10320" s="69">
        <f t="shared" si="439"/>
        <v>6.7340243037209575</v>
      </c>
      <c r="J10320" s="70">
        <f t="shared" si="439"/>
        <v>6.6725338557489122</v>
      </c>
      <c r="K10320" s="118">
        <f>VLOOKUP(B10320,WB.GDP.2011,'WB (WDI)'!$BB$2,FALSE)</f>
        <v>9827.5379683604078</v>
      </c>
      <c r="L10320" s="112">
        <f>VLOOKUP($B10320,WB.UNEMP.2011,'WB (WDI)'!$BB$2,FALSE)</f>
        <v>4.1199998855590803</v>
      </c>
    </row>
    <row r="10321" spans="1:12" x14ac:dyDescent="0.25">
      <c r="A10321" s="103">
        <v>2011</v>
      </c>
      <c r="B10321" s="104" t="s">
        <v>299</v>
      </c>
      <c r="C10321" s="105" t="s">
        <v>300</v>
      </c>
      <c r="D10321" s="105" t="s">
        <v>240</v>
      </c>
      <c r="E10321" s="87" t="e">
        <f>IF(ISNUMBER(VLOOKUP($B10321,EFW.20115,3,FALSE))=TRUE,VLOOKUP($B10321,EFW.2011,E$2,FALSE),NA())</f>
        <v>#N/A</v>
      </c>
      <c r="F10321" s="69">
        <f t="shared" si="439"/>
        <v>8.5888420299729322</v>
      </c>
      <c r="G10321" s="69">
        <f t="shared" si="439"/>
        <v>5.6573647959028541</v>
      </c>
      <c r="H10321" s="69">
        <f t="shared" si="439"/>
        <v>9.1488822234643905</v>
      </c>
      <c r="I10321" s="69">
        <f t="shared" si="439"/>
        <v>7.7503707853350905</v>
      </c>
      <c r="J10321" s="70">
        <f t="shared" si="439"/>
        <v>7.4593919759885274</v>
      </c>
      <c r="K10321" s="118">
        <f>VLOOKUP(B10321,WB.GDP.2011,'WB (WDI)'!$BB$2,FALSE)</f>
        <v>9725.2714678145148</v>
      </c>
      <c r="L10321" s="112">
        <f>VLOOKUP($B10321,WB.UNEMP.2011,'WB (WDI)'!$BB$2,FALSE)</f>
        <v>18.440000534057599</v>
      </c>
    </row>
    <row r="10322" spans="1:12" x14ac:dyDescent="0.25">
      <c r="A10322" s="103">
        <v>2011</v>
      </c>
      <c r="B10322" s="104" t="s">
        <v>301</v>
      </c>
      <c r="C10322" s="105" t="s">
        <v>302</v>
      </c>
      <c r="D10322" s="105" t="s">
        <v>240</v>
      </c>
      <c r="E10322" s="87" t="e">
        <f>IF(ISNUMBER(VLOOKUP($B10322,EFW.20115,3,FALSE))=TRUE,VLOOKUP($B10322,EFW.2011,E$2,FALSE),NA())</f>
        <v>#N/A</v>
      </c>
      <c r="F10322" s="69">
        <f t="shared" ref="F10322:J10331" si="440">IF(ISNUMBER(VLOOKUP($B10322,EFW.2011,3,FALSE))=TRUE,VLOOKUP($B10322,EFW.2011,F$2,FALSE),NA())</f>
        <v>4.7487634528876601</v>
      </c>
      <c r="G10322" s="69">
        <f t="shared" si="440"/>
        <v>5.3555825061476616</v>
      </c>
      <c r="H10322" s="69">
        <f t="shared" si="440"/>
        <v>6.454887705960803</v>
      </c>
      <c r="I10322" s="69">
        <f t="shared" si="440"/>
        <v>6.4123661371811895</v>
      </c>
      <c r="J10322" s="70">
        <f t="shared" si="440"/>
        <v>6.8931810731435945</v>
      </c>
      <c r="K10322" s="118">
        <f>VLOOKUP(B10322,WB.GDP.2011,'WB (WDI)'!$BB$2,FALSE)</f>
        <v>13905.245763645193</v>
      </c>
      <c r="L10322" s="112">
        <f>VLOOKUP($B10322,WB.UNEMP.2011,'WB (WDI)'!$BB$2,FALSE)</f>
        <v>5.4200000762939498</v>
      </c>
    </row>
    <row r="10323" spans="1:12" x14ac:dyDescent="0.25">
      <c r="A10323" s="103">
        <v>2011</v>
      </c>
      <c r="B10323" s="104" t="s">
        <v>303</v>
      </c>
      <c r="C10323" s="105" t="s">
        <v>304</v>
      </c>
      <c r="D10323" s="105" t="s">
        <v>240</v>
      </c>
      <c r="E10323" s="87" t="e">
        <f>IF(ISNUMBER(VLOOKUP($B10323,EFW.20115,3,FALSE))=TRUE,VLOOKUP($B10323,EFW.2011,E$2,FALSE),NA())</f>
        <v>#N/A</v>
      </c>
      <c r="F10323" s="69">
        <f t="shared" si="440"/>
        <v>6.6999041095090375</v>
      </c>
      <c r="G10323" s="69">
        <f t="shared" si="440"/>
        <v>4.6348791258634989</v>
      </c>
      <c r="H10323" s="69">
        <f t="shared" si="440"/>
        <v>8.5457728552947092</v>
      </c>
      <c r="I10323" s="69">
        <f t="shared" si="440"/>
        <v>8.0468708302730079</v>
      </c>
      <c r="J10323" s="70">
        <f t="shared" si="440"/>
        <v>8.5318963260488339</v>
      </c>
      <c r="K10323" s="118">
        <f>VLOOKUP(B10323,WB.GDP.2011,'WB (WDI)'!$BB$2,FALSE)</f>
        <v>44157.548735897166</v>
      </c>
      <c r="L10323" s="112">
        <f>VLOOKUP($B10323,WB.UNEMP.2011,'WB (WDI)'!$BB$2,FALSE)</f>
        <v>1.1799999475479099</v>
      </c>
    </row>
    <row r="10324" spans="1:12" x14ac:dyDescent="0.25">
      <c r="A10324" s="103">
        <v>2011</v>
      </c>
      <c r="B10324" s="104" t="s">
        <v>305</v>
      </c>
      <c r="C10324" s="105" t="s">
        <v>306</v>
      </c>
      <c r="D10324" s="105" t="s">
        <v>240</v>
      </c>
      <c r="E10324" s="87" t="e">
        <f>IF(ISNUMBER(VLOOKUP($B10324,EFW.20115,3,FALSE))=TRUE,VLOOKUP($B10324,EFW.2011,E$2,FALSE),NA())</f>
        <v>#N/A</v>
      </c>
      <c r="F10324" s="69">
        <f t="shared" si="440"/>
        <v>7.0782852763984607</v>
      </c>
      <c r="G10324" s="69">
        <f t="shared" si="440"/>
        <v>6.2914796776388719</v>
      </c>
      <c r="H10324" s="69">
        <f t="shared" si="440"/>
        <v>9.4953315939108567</v>
      </c>
      <c r="I10324" s="69">
        <f t="shared" si="440"/>
        <v>8.4115704782758129</v>
      </c>
      <c r="J10324" s="70">
        <f t="shared" si="440"/>
        <v>7.432059692029874</v>
      </c>
      <c r="K10324" s="118">
        <f>VLOOKUP(B10324,WB.GDP.2011,'WB (WDI)'!$BB$2,FALSE)</f>
        <v>37413.590204530003</v>
      </c>
      <c r="L10324" s="112">
        <f>VLOOKUP($B10324,WB.UNEMP.2011,'WB (WDI)'!$BB$2,FALSE)</f>
        <v>7.8600001335143999</v>
      </c>
    </row>
    <row r="10325" spans="1:12" x14ac:dyDescent="0.25">
      <c r="A10325" s="103">
        <v>2011</v>
      </c>
      <c r="B10325" s="104" t="s">
        <v>307</v>
      </c>
      <c r="C10325" s="105" t="s">
        <v>308</v>
      </c>
      <c r="D10325" s="105" t="s">
        <v>240</v>
      </c>
      <c r="E10325" s="87" t="e">
        <f>IF(ISNUMBER(VLOOKUP($B10325,EFW.20115,3,FALSE))=TRUE,VLOOKUP($B10325,EFW.2011,E$2,FALSE),NA())</f>
        <v>#N/A</v>
      </c>
      <c r="F10325" s="69">
        <f t="shared" si="440"/>
        <v>7.606341418976835</v>
      </c>
      <c r="G10325" s="69">
        <f t="shared" si="440"/>
        <v>6.829389813527766</v>
      </c>
      <c r="H10325" s="69">
        <f t="shared" si="440"/>
        <v>9.0313993562046466</v>
      </c>
      <c r="I10325" s="69">
        <f t="shared" si="440"/>
        <v>8.2818846727307083</v>
      </c>
      <c r="J10325" s="70">
        <f t="shared" si="440"/>
        <v>8.2184303436594828</v>
      </c>
      <c r="K10325" s="118">
        <f>VLOOKUP(B10325,WB.GDP.2011,'WB (WDI)'!$BB$2,FALSE)</f>
        <v>10541.471903105627</v>
      </c>
      <c r="L10325" s="112">
        <f>VLOOKUP($B10325,WB.UNEMP.2011,'WB (WDI)'!$BB$2,FALSE)</f>
        <v>19.629999160766602</v>
      </c>
    </row>
    <row r="10326" spans="1:12" x14ac:dyDescent="0.25">
      <c r="A10326" s="103">
        <v>2011</v>
      </c>
      <c r="B10326" s="104" t="s">
        <v>309</v>
      </c>
      <c r="C10326" s="105" t="s">
        <v>310</v>
      </c>
      <c r="D10326" s="105" t="s">
        <v>240</v>
      </c>
      <c r="E10326" s="87" t="e">
        <f>IF(ISNUMBER(VLOOKUP($B10326,EFW.20115,3,FALSE))=TRUE,VLOOKUP($B10326,EFW.2011,E$2,FALSE),NA())</f>
        <v>#N/A</v>
      </c>
      <c r="F10326" s="69" t="e">
        <f t="shared" si="440"/>
        <v>#N/A</v>
      </c>
      <c r="G10326" s="69" t="e">
        <f t="shared" si="440"/>
        <v>#N/A</v>
      </c>
      <c r="H10326" s="69" t="e">
        <f t="shared" si="440"/>
        <v>#N/A</v>
      </c>
      <c r="I10326" s="69" t="e">
        <f t="shared" si="440"/>
        <v>#N/A</v>
      </c>
      <c r="J10326" s="70" t="e">
        <f t="shared" si="440"/>
        <v>#N/A</v>
      </c>
      <c r="K10326" s="118">
        <f>VLOOKUP(B10326,WB.GDP.2011,'WB (WDI)'!$BB$2,FALSE)</f>
        <v>9435.5903557796864</v>
      </c>
      <c r="L10326" s="112">
        <f>VLOOKUP($B10326,WB.UNEMP.2011,'WB (WDI)'!$BB$2,FALSE)</f>
        <v>8.1499996185302699</v>
      </c>
    </row>
    <row r="10327" spans="1:12" x14ac:dyDescent="0.25">
      <c r="A10327" s="103">
        <v>2011</v>
      </c>
      <c r="B10327" s="104" t="s">
        <v>311</v>
      </c>
      <c r="C10327" s="105" t="s">
        <v>312</v>
      </c>
      <c r="D10327" s="105" t="s">
        <v>240</v>
      </c>
      <c r="E10327" s="87" t="e">
        <f>IF(ISNUMBER(VLOOKUP($B10327,EFW.20115,3,FALSE))=TRUE,VLOOKUP($B10327,EFW.2011,E$2,FALSE),NA())</f>
        <v>#N/A</v>
      </c>
      <c r="F10327" s="69">
        <f t="shared" si="440"/>
        <v>6.3515466896877744</v>
      </c>
      <c r="G10327" s="69">
        <f t="shared" si="440"/>
        <v>5.7750844485360924</v>
      </c>
      <c r="H10327" s="69">
        <f t="shared" si="440"/>
        <v>9.0792163167966695</v>
      </c>
      <c r="I10327" s="69">
        <f t="shared" si="440"/>
        <v>8.1808683715391126</v>
      </c>
      <c r="J10327" s="70">
        <f t="shared" si="440"/>
        <v>7.2259732026160259</v>
      </c>
      <c r="K10327" s="118">
        <f>VLOOKUP(B10327,WB.GDP.2011,'WB (WDI)'!$BB$2,FALSE)</f>
        <v>35980.066654354174</v>
      </c>
      <c r="L10327" s="112">
        <f>VLOOKUP($B10327,WB.UNEMP.2011,'WB (WDI)'!$BB$2,FALSE)</f>
        <v>7.1399998664856001</v>
      </c>
    </row>
    <row r="10328" spans="1:12" x14ac:dyDescent="0.25">
      <c r="A10328" s="103">
        <v>2011</v>
      </c>
      <c r="B10328" s="104" t="s">
        <v>313</v>
      </c>
      <c r="C10328" s="105" t="s">
        <v>314</v>
      </c>
      <c r="D10328" s="105" t="s">
        <v>240</v>
      </c>
      <c r="E10328" s="87" t="e">
        <f>IF(ISNUMBER(VLOOKUP($B10328,EFW.20115,3,FALSE))=TRUE,VLOOKUP($B10328,EFW.2011,E$2,FALSE),NA())</f>
        <v>#N/A</v>
      </c>
      <c r="F10328" s="69">
        <f t="shared" si="440"/>
        <v>7.6675869779944081</v>
      </c>
      <c r="G10328" s="69">
        <f t="shared" si="440"/>
        <v>4.4557162509425003</v>
      </c>
      <c r="H10328" s="69">
        <f t="shared" si="440"/>
        <v>9.0995250785585196</v>
      </c>
      <c r="I10328" s="69">
        <f t="shared" si="440"/>
        <v>8.2337376270121361</v>
      </c>
      <c r="J10328" s="70">
        <f t="shared" si="440"/>
        <v>7.9615891327551145</v>
      </c>
      <c r="K10328" s="118">
        <f>VLOOKUP(B10328,WB.GDP.2011,'WB (WDI)'!$BB$2,FALSE)</f>
        <v>11016.002732578085</v>
      </c>
      <c r="L10328" s="112">
        <f>VLOOKUP($B10328,WB.UNEMP.2011,'WB (WDI)'!$BB$2,FALSE)</f>
        <v>12.8999996185303</v>
      </c>
    </row>
    <row r="10329" spans="1:12" x14ac:dyDescent="0.25">
      <c r="A10329" s="103">
        <v>2011</v>
      </c>
      <c r="B10329" s="104" t="s">
        <v>315</v>
      </c>
      <c r="C10329" s="105" t="s">
        <v>316</v>
      </c>
      <c r="D10329" s="105" t="s">
        <v>240</v>
      </c>
      <c r="E10329" s="87" t="e">
        <f>IF(ISNUMBER(VLOOKUP($B10329,EFW.20115,3,FALSE))=TRUE,VLOOKUP($B10329,EFW.2011,E$2,FALSE),NA())</f>
        <v>#N/A</v>
      </c>
      <c r="F10329" s="69">
        <f t="shared" si="440"/>
        <v>5.0137274105901417</v>
      </c>
      <c r="G10329" s="69">
        <f t="shared" si="440"/>
        <v>5.3149199114534547</v>
      </c>
      <c r="H10329" s="69">
        <f t="shared" si="440"/>
        <v>7.9364191630404353</v>
      </c>
      <c r="I10329" s="69">
        <f t="shared" si="440"/>
        <v>7.7647547273886737</v>
      </c>
      <c r="J10329" s="70">
        <f t="shared" si="440"/>
        <v>7.1537299652131887</v>
      </c>
      <c r="K10329" s="118">
        <f>VLOOKUP(B10329,WB.GDP.2011,'WB (WDI)'!$BB$2,FALSE)</f>
        <v>60887.459366985277</v>
      </c>
      <c r="L10329" s="112">
        <f>VLOOKUP($B10329,WB.UNEMP.2011,'WB (WDI)'!$BB$2,FALSE)</f>
        <v>2.0699999332428001</v>
      </c>
    </row>
    <row r="10330" spans="1:12" x14ac:dyDescent="0.25">
      <c r="A10330" s="103">
        <v>2011</v>
      </c>
      <c r="B10330" s="104" t="s">
        <v>317</v>
      </c>
      <c r="C10330" s="105" t="s">
        <v>318</v>
      </c>
      <c r="D10330" s="105" t="s">
        <v>240</v>
      </c>
      <c r="E10330" s="87" t="e">
        <f>IF(ISNUMBER(VLOOKUP($B10330,EFW.20115,3,FALSE))=TRUE,VLOOKUP($B10330,EFW.2011,E$2,FALSE),NA())</f>
        <v>#N/A</v>
      </c>
      <c r="F10330" s="69">
        <f t="shared" si="440"/>
        <v>8.5226048455095142</v>
      </c>
      <c r="G10330" s="69">
        <f t="shared" si="440"/>
        <v>4.0251532393646974</v>
      </c>
      <c r="H10330" s="69">
        <f t="shared" si="440"/>
        <v>9.4127037806820653</v>
      </c>
      <c r="I10330" s="69">
        <f t="shared" si="440"/>
        <v>7.187567844589319</v>
      </c>
      <c r="J10330" s="70">
        <f t="shared" si="440"/>
        <v>6.7610469373281674</v>
      </c>
      <c r="K10330" s="118">
        <f>VLOOKUP(B10330,WB.GDP.2011,'WB (WDI)'!$BB$2,FALSE)</f>
        <v>18725.857432557765</v>
      </c>
      <c r="L10330" s="112">
        <f>VLOOKUP($B10330,WB.UNEMP.2011,'WB (WDI)'!$BB$2,FALSE)</f>
        <v>6.3899998664856001</v>
      </c>
    </row>
    <row r="10331" spans="1:12" x14ac:dyDescent="0.25">
      <c r="A10331" s="103">
        <v>2011</v>
      </c>
      <c r="B10331" s="104" t="s">
        <v>319</v>
      </c>
      <c r="C10331" s="105" t="s">
        <v>320</v>
      </c>
      <c r="D10331" s="105" t="s">
        <v>240</v>
      </c>
      <c r="E10331" s="87" t="e">
        <f>IF(ISNUMBER(VLOOKUP($B10331,EFW.20115,3,FALSE))=TRUE,VLOOKUP($B10331,EFW.2011,E$2,FALSE),NA())</f>
        <v>#N/A</v>
      </c>
      <c r="F10331" s="69">
        <f t="shared" si="440"/>
        <v>4.4213213668541158</v>
      </c>
      <c r="G10331" s="69">
        <f t="shared" si="440"/>
        <v>5.203834874642971</v>
      </c>
      <c r="H10331" s="69">
        <f t="shared" si="440"/>
        <v>7.591083792694806</v>
      </c>
      <c r="I10331" s="69">
        <f t="shared" si="440"/>
        <v>8.3860890474347869</v>
      </c>
      <c r="J10331" s="70">
        <f t="shared" si="440"/>
        <v>8.21023025596506</v>
      </c>
      <c r="K10331" s="118">
        <f>VLOOKUP(B10331,WB.GDP.2011,'WB (WDI)'!$BB$2,FALSE)</f>
        <v>32529.013652661062</v>
      </c>
      <c r="L10331" s="112">
        <f>VLOOKUP($B10331,WB.UNEMP.2011,'WB (WDI)'!$BB$2,FALSE)</f>
        <v>3.6400001049041699</v>
      </c>
    </row>
    <row r="10332" spans="1:12" x14ac:dyDescent="0.25">
      <c r="A10332" s="103">
        <v>2011</v>
      </c>
      <c r="B10332" s="104" t="s">
        <v>321</v>
      </c>
      <c r="C10332" s="105" t="s">
        <v>322</v>
      </c>
      <c r="D10332" s="105" t="s">
        <v>240</v>
      </c>
      <c r="E10332" s="87" t="e">
        <f>IF(ISNUMBER(VLOOKUP($B10332,EFW.20115,3,FALSE))=TRUE,VLOOKUP($B10332,EFW.2011,E$2,FALSE),NA())</f>
        <v>#N/A</v>
      </c>
      <c r="F10332" s="69">
        <f t="shared" ref="F10332:J10341" si="441">IF(ISNUMBER(VLOOKUP($B10332,EFW.2011,3,FALSE))=TRUE,VLOOKUP($B10332,EFW.2011,F$2,FALSE),NA())</f>
        <v>5.7372648822957668</v>
      </c>
      <c r="G10332" s="69">
        <f t="shared" si="441"/>
        <v>5.5320721903417347</v>
      </c>
      <c r="H10332" s="69">
        <f t="shared" si="441"/>
        <v>8.0817467387729707</v>
      </c>
      <c r="I10332" s="69">
        <f t="shared" si="441"/>
        <v>8.0495471108097316</v>
      </c>
      <c r="J10332" s="70">
        <f t="shared" si="441"/>
        <v>7.2480522871615776</v>
      </c>
      <c r="K10332" s="118">
        <f>VLOOKUP(B10332,WB.GDP.2011,'WB (WDI)'!$BB$2,FALSE)</f>
        <v>99146.849879105124</v>
      </c>
      <c r="L10332" s="112">
        <f>VLOOKUP($B10332,WB.UNEMP.2011,'WB (WDI)'!$BB$2,FALSE)</f>
        <v>0.56000000238418601</v>
      </c>
    </row>
    <row r="10333" spans="1:12" x14ac:dyDescent="0.25">
      <c r="A10333" s="103">
        <v>2011</v>
      </c>
      <c r="B10333" s="104" t="s">
        <v>323</v>
      </c>
      <c r="C10333" s="105" t="s">
        <v>324</v>
      </c>
      <c r="D10333" s="105" t="s">
        <v>240</v>
      </c>
      <c r="E10333" s="87" t="e">
        <f>IF(ISNUMBER(VLOOKUP($B10333,EFW.20115,3,FALSE))=TRUE,VLOOKUP($B10333,EFW.2011,E$2,FALSE),NA())</f>
        <v>#N/A</v>
      </c>
      <c r="F10333" s="69">
        <f t="shared" si="441"/>
        <v>4.3316676530966411</v>
      </c>
      <c r="G10333" s="69">
        <f t="shared" si="441"/>
        <v>4.63256324237756</v>
      </c>
      <c r="H10333" s="69">
        <f t="shared" si="441"/>
        <v>7.7606109794938902</v>
      </c>
      <c r="I10333" s="69">
        <f t="shared" si="441"/>
        <v>7.373720101447514</v>
      </c>
      <c r="J10333" s="70">
        <f t="shared" si="441"/>
        <v>7.3124985999058465</v>
      </c>
      <c r="K10333" s="118">
        <f>VLOOKUP(B10333,WB.GDP.2011,'WB (WDI)'!$BB$2,FALSE)</f>
        <v>46988.991412739837</v>
      </c>
      <c r="L10333" s="112">
        <f>VLOOKUP($B10333,WB.UNEMP.2011,'WB (WDI)'!$BB$2,FALSE)</f>
        <v>5.7699999809265101</v>
      </c>
    </row>
    <row r="10334" spans="1:12" x14ac:dyDescent="0.25">
      <c r="A10334" s="103">
        <v>2011</v>
      </c>
      <c r="B10334" s="104" t="s">
        <v>325</v>
      </c>
      <c r="C10334" s="105" t="s">
        <v>326</v>
      </c>
      <c r="D10334" s="105" t="s">
        <v>240</v>
      </c>
      <c r="E10334" s="87" t="e">
        <f>IF(ISNUMBER(VLOOKUP($B10334,EFW.20115,3,FALSE))=TRUE,VLOOKUP($B10334,EFW.2011,E$2,FALSE),NA())</f>
        <v>#N/A</v>
      </c>
      <c r="F10334" s="69" t="e">
        <f t="shared" si="441"/>
        <v>#N/A</v>
      </c>
      <c r="G10334" s="69" t="e">
        <f t="shared" si="441"/>
        <v>#N/A</v>
      </c>
      <c r="H10334" s="69" t="e">
        <f t="shared" si="441"/>
        <v>#N/A</v>
      </c>
      <c r="I10334" s="69" t="e">
        <f t="shared" si="441"/>
        <v>#N/A</v>
      </c>
      <c r="J10334" s="70" t="e">
        <f t="shared" si="441"/>
        <v>#N/A</v>
      </c>
      <c r="K10334" s="118">
        <f>VLOOKUP(B10334,WB.GDP.2011,'WB (WDI)'!$BB$2,FALSE)</f>
        <v>5782.6895932589077</v>
      </c>
      <c r="L10334" s="112">
        <f>VLOOKUP($B10334,WB.UNEMP.2011,'WB (WDI)'!$BB$2,FALSE)</f>
        <v>17.600000381469702</v>
      </c>
    </row>
    <row r="10335" spans="1:12" x14ac:dyDescent="0.25">
      <c r="A10335" s="103">
        <v>2011</v>
      </c>
      <c r="B10335" s="104" t="s">
        <v>327</v>
      </c>
      <c r="C10335" s="105" t="s">
        <v>328</v>
      </c>
      <c r="D10335" s="105" t="s">
        <v>240</v>
      </c>
      <c r="E10335" s="87" t="e">
        <f>IF(ISNUMBER(VLOOKUP($B10335,EFW.20115,3,FALSE))=TRUE,VLOOKUP($B10335,EFW.2011,E$2,FALSE),NA())</f>
        <v>#N/A</v>
      </c>
      <c r="F10335" s="69">
        <f t="shared" si="441"/>
        <v>5.52441624022436</v>
      </c>
      <c r="G10335" s="69">
        <f t="shared" si="441"/>
        <v>3.6039774665909441</v>
      </c>
      <c r="H10335" s="69">
        <f t="shared" si="441"/>
        <v>8.6042364079284717</v>
      </c>
      <c r="I10335" s="69">
        <f t="shared" si="441"/>
        <v>5.954497527235346</v>
      </c>
      <c r="J10335" s="70">
        <f t="shared" si="441"/>
        <v>5.8650641655079667</v>
      </c>
      <c r="K10335" s="118" t="e">
        <f>VLOOKUP(B10335,WB.GDP.2011,'WB (WDI)'!$BB$2,FALSE)</f>
        <v>#N/A</v>
      </c>
      <c r="L10335" s="112">
        <f>VLOOKUP($B10335,WB.UNEMP.2011,'WB (WDI)'!$BB$2,FALSE)</f>
        <v>8.6000003814697301</v>
      </c>
    </row>
    <row r="10336" spans="1:12" x14ac:dyDescent="0.25">
      <c r="A10336" s="103">
        <v>2011</v>
      </c>
      <c r="B10336" s="104" t="s">
        <v>329</v>
      </c>
      <c r="C10336" s="105" t="s">
        <v>330</v>
      </c>
      <c r="D10336" s="105" t="s">
        <v>240</v>
      </c>
      <c r="E10336" s="87" t="e">
        <f>IF(ISNUMBER(VLOOKUP($B10336,EFW.20115,3,FALSE))=TRUE,VLOOKUP($B10336,EFW.2011,E$2,FALSE),NA())</f>
        <v>#N/A</v>
      </c>
      <c r="F10336" s="69">
        <f t="shared" si="441"/>
        <v>7.4964282739397463</v>
      </c>
      <c r="G10336" s="69">
        <f t="shared" si="441"/>
        <v>5.1878863097917565</v>
      </c>
      <c r="H10336" s="69">
        <f t="shared" si="441"/>
        <v>8.9777432409903835</v>
      </c>
      <c r="I10336" s="69">
        <f t="shared" si="441"/>
        <v>7.1286178884843538</v>
      </c>
      <c r="J10336" s="70">
        <f t="shared" si="441"/>
        <v>6.605497202391831</v>
      </c>
      <c r="K10336" s="118">
        <f>VLOOKUP(B10336,WB.GDP.2011,'WB (WDI)'!$BB$2,FALSE)</f>
        <v>22002.142212680421</v>
      </c>
      <c r="L10336" s="112">
        <f>VLOOKUP($B10336,WB.UNEMP.2011,'WB (WDI)'!$BB$2,FALSE)</f>
        <v>8.8000001907348597</v>
      </c>
    </row>
    <row r="10337" spans="1:12" x14ac:dyDescent="0.25">
      <c r="A10337" s="103">
        <v>2011</v>
      </c>
      <c r="B10337" s="104" t="s">
        <v>331</v>
      </c>
      <c r="C10337" s="105" t="s">
        <v>332</v>
      </c>
      <c r="D10337" s="105" t="s">
        <v>240</v>
      </c>
      <c r="E10337" s="87" t="e">
        <f>IF(ISNUMBER(VLOOKUP($B10337,EFW.20115,3,FALSE))=TRUE,VLOOKUP($B10337,EFW.2011,E$2,FALSE),NA())</f>
        <v>#N/A</v>
      </c>
      <c r="F10337" s="69">
        <f t="shared" si="441"/>
        <v>6.4675602606324345</v>
      </c>
      <c r="G10337" s="69">
        <f t="shared" si="441"/>
        <v>5.4844358361724019</v>
      </c>
      <c r="H10337" s="69">
        <f t="shared" si="441"/>
        <v>8.622394629664214</v>
      </c>
      <c r="I10337" s="69">
        <f t="shared" si="441"/>
        <v>8.3471884030869283</v>
      </c>
      <c r="J10337" s="70">
        <f t="shared" si="441"/>
        <v>8.5352758158773181</v>
      </c>
      <c r="K10337" s="118">
        <f>VLOOKUP(B10337,WB.GDP.2011,'WB (WDI)'!$BB$2,FALSE)</f>
        <v>56123.486157018197</v>
      </c>
      <c r="L10337" s="112">
        <f>VLOOKUP($B10337,WB.UNEMP.2011,'WB (WDI)'!$BB$2,FALSE)</f>
        <v>2.2300000190734899</v>
      </c>
    </row>
    <row r="10338" spans="1:12" x14ac:dyDescent="0.25">
      <c r="A10338" s="103">
        <v>2011</v>
      </c>
      <c r="B10338" s="104" t="s">
        <v>333</v>
      </c>
      <c r="C10338" s="105" t="s">
        <v>334</v>
      </c>
      <c r="D10338" s="105" t="s">
        <v>240</v>
      </c>
      <c r="E10338" s="87" t="e">
        <f>IF(ISNUMBER(VLOOKUP($B10338,EFW.20115,3,FALSE))=TRUE,VLOOKUP($B10338,EFW.2011,E$2,FALSE),NA())</f>
        <v>#N/A</v>
      </c>
      <c r="F10338" s="69">
        <f t="shared" si="441"/>
        <v>7.576277857878484</v>
      </c>
      <c r="G10338" s="69">
        <f t="shared" si="441"/>
        <v>3.4176699328464584</v>
      </c>
      <c r="H10338" s="69">
        <f t="shared" si="441"/>
        <v>7.7380661568820575</v>
      </c>
      <c r="I10338" s="69">
        <f t="shared" si="441"/>
        <v>7.4555762710142126</v>
      </c>
      <c r="J10338" s="70">
        <f t="shared" si="441"/>
        <v>5.6171876576544504</v>
      </c>
      <c r="K10338" s="118" t="e">
        <f>VLOOKUP(B10338,WB.GDP.2011,'WB (WDI)'!$BB$2,FALSE)</f>
        <v>#N/A</v>
      </c>
      <c r="L10338" s="112">
        <f>VLOOKUP($B10338,WB.UNEMP.2011,'WB (WDI)'!$BB$2,FALSE)</f>
        <v>13.079999923706101</v>
      </c>
    </row>
    <row r="10339" spans="1:12" x14ac:dyDescent="0.25">
      <c r="A10339" s="103">
        <v>2011</v>
      </c>
      <c r="B10339" s="104" t="s">
        <v>335</v>
      </c>
      <c r="C10339" s="105" t="s">
        <v>336</v>
      </c>
      <c r="D10339" s="105" t="s">
        <v>337</v>
      </c>
      <c r="E10339" s="87" t="e">
        <f>IF(ISNUMBER(VLOOKUP($B10339,EFW.20115,3,FALSE))=TRUE,VLOOKUP($B10339,EFW.2011,E$2,FALSE),NA())</f>
        <v>#N/A</v>
      </c>
      <c r="F10339" s="69" t="e">
        <f t="shared" si="441"/>
        <v>#N/A</v>
      </c>
      <c r="G10339" s="69" t="e">
        <f t="shared" si="441"/>
        <v>#N/A</v>
      </c>
      <c r="H10339" s="69" t="e">
        <f t="shared" si="441"/>
        <v>#N/A</v>
      </c>
      <c r="I10339" s="69" t="e">
        <f t="shared" si="441"/>
        <v>#N/A</v>
      </c>
      <c r="J10339" s="70" t="e">
        <f t="shared" si="441"/>
        <v>#N/A</v>
      </c>
      <c r="K10339" s="118">
        <f>VLOOKUP(B10339,WB.GDP.2011,'WB (WDI)'!$BB$2,FALSE)</f>
        <v>18251.780944765345</v>
      </c>
      <c r="L10339" s="112">
        <f>VLOOKUP($B10339,WB.UNEMP.2011,'WB (WDI)'!$BB$2,FALSE)</f>
        <v>6.0799999237060502</v>
      </c>
    </row>
    <row r="10340" spans="1:12" x14ac:dyDescent="0.25">
      <c r="A10340" s="103">
        <v>2011</v>
      </c>
      <c r="B10340" s="104" t="s">
        <v>338</v>
      </c>
      <c r="C10340" s="105" t="s">
        <v>339</v>
      </c>
      <c r="D10340" s="105" t="s">
        <v>337</v>
      </c>
      <c r="E10340" s="87" t="e">
        <f>IF(ISNUMBER(VLOOKUP($B10340,EFW.20115,3,FALSE))=TRUE,VLOOKUP($B10340,EFW.2011,E$2,FALSE),NA())</f>
        <v>#N/A</v>
      </c>
      <c r="F10340" s="69">
        <f t="shared" si="441"/>
        <v>7.1858674263577313</v>
      </c>
      <c r="G10340" s="69">
        <f t="shared" si="441"/>
        <v>5.4782098486020292</v>
      </c>
      <c r="H10340" s="69">
        <f t="shared" si="441"/>
        <v>9.3150437454433579</v>
      </c>
      <c r="I10340" s="69">
        <f t="shared" si="441"/>
        <v>8.0271237049990987</v>
      </c>
      <c r="J10340" s="70">
        <f t="shared" si="441"/>
        <v>7.9945592471739779</v>
      </c>
      <c r="K10340" s="118">
        <f>VLOOKUP(B10340,WB.GDP.2011,'WB (WDI)'!$BB$2,FALSE)</f>
        <v>18023.522444588609</v>
      </c>
      <c r="L10340" s="112">
        <f>VLOOKUP($B10340,WB.UNEMP.2011,'WB (WDI)'!$BB$2,FALSE)</f>
        <v>11.2600002288818</v>
      </c>
    </row>
    <row r="10341" spans="1:12" x14ac:dyDescent="0.25">
      <c r="A10341" s="103">
        <v>2011</v>
      </c>
      <c r="B10341" s="104" t="s">
        <v>340</v>
      </c>
      <c r="C10341" s="105" t="s">
        <v>341</v>
      </c>
      <c r="D10341" s="105" t="s">
        <v>337</v>
      </c>
      <c r="E10341" s="87" t="e">
        <f>IF(ISNUMBER(VLOOKUP($B10341,EFW.20115,3,FALSE))=TRUE,VLOOKUP($B10341,EFW.2011,E$2,FALSE),NA())</f>
        <v>#N/A</v>
      </c>
      <c r="F10341" s="69">
        <f t="shared" si="441"/>
        <v>6.6692985090963406</v>
      </c>
      <c r="G10341" s="69">
        <f t="shared" si="441"/>
        <v>6.3992293901016772</v>
      </c>
      <c r="H10341" s="69">
        <f t="shared" si="441"/>
        <v>9.4766408299955724</v>
      </c>
      <c r="I10341" s="69">
        <f t="shared" si="441"/>
        <v>7.9516185836108928</v>
      </c>
      <c r="J10341" s="70">
        <f t="shared" si="441"/>
        <v>7.9663573398035217</v>
      </c>
      <c r="K10341" s="118">
        <f>VLOOKUP(B10341,WB.GDP.2011,'WB (WDI)'!$BB$2,FALSE)</f>
        <v>34110.765080510188</v>
      </c>
      <c r="L10341" s="112">
        <f>VLOOKUP($B10341,WB.UNEMP.2011,'WB (WDI)'!$BB$2,FALSE)</f>
        <v>6.71000003814697</v>
      </c>
    </row>
    <row r="10342" spans="1:12" x14ac:dyDescent="0.25">
      <c r="A10342" s="103">
        <v>2011</v>
      </c>
      <c r="B10342" s="104" t="s">
        <v>342</v>
      </c>
      <c r="C10342" s="105" t="s">
        <v>343</v>
      </c>
      <c r="D10342" s="105" t="s">
        <v>337</v>
      </c>
      <c r="E10342" s="87" t="e">
        <f>IF(ISNUMBER(VLOOKUP($B10342,EFW.20115,3,FALSE))=TRUE,VLOOKUP($B10342,EFW.2011,E$2,FALSE),NA())</f>
        <v>#N/A</v>
      </c>
      <c r="F10342" s="69">
        <f t="shared" ref="F10342:J10351" si="442">IF(ISNUMBER(VLOOKUP($B10342,EFW.2011,3,FALSE))=TRUE,VLOOKUP($B10342,EFW.2011,F$2,FALSE),NA())</f>
        <v>6.2067529392608991</v>
      </c>
      <c r="G10342" s="69">
        <f t="shared" si="442"/>
        <v>6.281384409252583</v>
      </c>
      <c r="H10342" s="69">
        <f t="shared" si="442"/>
        <v>9.6142815905500214</v>
      </c>
      <c r="I10342" s="69">
        <f t="shared" si="442"/>
        <v>7.9885558526181972</v>
      </c>
      <c r="J10342" s="70">
        <f t="shared" si="442"/>
        <v>8.0231021367180286</v>
      </c>
      <c r="K10342" s="118">
        <f>VLOOKUP(B10342,WB.GDP.2011,'WB (WDI)'!$BB$2,FALSE)</f>
        <v>25051.216443808749</v>
      </c>
      <c r="L10342" s="112">
        <f>VLOOKUP($B10342,WB.UNEMP.2011,'WB (WDI)'!$BB$2,FALSE)</f>
        <v>11.0299997329712</v>
      </c>
    </row>
    <row r="10343" spans="1:12" x14ac:dyDescent="0.25">
      <c r="A10343" s="103">
        <v>2011</v>
      </c>
      <c r="B10343" s="104" t="s">
        <v>344</v>
      </c>
      <c r="C10343" s="105" t="s">
        <v>345</v>
      </c>
      <c r="D10343" s="105" t="s">
        <v>337</v>
      </c>
      <c r="E10343" s="87" t="e">
        <f>IF(ISNUMBER(VLOOKUP($B10343,EFW.20115,3,FALSE))=TRUE,VLOOKUP($B10343,EFW.2011,E$2,FALSE),NA())</f>
        <v>#N/A</v>
      </c>
      <c r="F10343" s="69">
        <f t="shared" si="442"/>
        <v>5.3581710218528915</v>
      </c>
      <c r="G10343" s="69">
        <f t="shared" si="442"/>
        <v>6.5792035625904504</v>
      </c>
      <c r="H10343" s="69">
        <f t="shared" si="442"/>
        <v>9.5295291349385423</v>
      </c>
      <c r="I10343" s="69">
        <f t="shared" si="442"/>
        <v>7.2398970712934432</v>
      </c>
      <c r="J10343" s="70">
        <f t="shared" si="442"/>
        <v>7.6616606372017877</v>
      </c>
      <c r="K10343" s="118">
        <f>VLOOKUP(B10343,WB.GDP.2011,'WB (WDI)'!$BB$2,FALSE)</f>
        <v>25204.493823716904</v>
      </c>
      <c r="L10343" s="112">
        <f>VLOOKUP($B10343,WB.UNEMP.2011,'WB (WDI)'!$BB$2,FALSE)</f>
        <v>9.6300001144409197</v>
      </c>
    </row>
    <row r="10344" spans="1:12" x14ac:dyDescent="0.25">
      <c r="A10344" s="103">
        <v>2011</v>
      </c>
      <c r="B10344" s="104" t="s">
        <v>346</v>
      </c>
      <c r="C10344" s="105" t="s">
        <v>347</v>
      </c>
      <c r="D10344" s="105" t="s">
        <v>337</v>
      </c>
      <c r="E10344" s="87" t="e">
        <f>IF(ISNUMBER(VLOOKUP($B10344,EFW.20115,3,FALSE))=TRUE,VLOOKUP($B10344,EFW.2011,E$2,FALSE),NA())</f>
        <v>#N/A</v>
      </c>
      <c r="F10344" s="69">
        <f t="shared" si="442"/>
        <v>7.354591022005029</v>
      </c>
      <c r="G10344" s="69">
        <f t="shared" si="442"/>
        <v>5.4831119862682298</v>
      </c>
      <c r="H10344" s="69">
        <f t="shared" si="442"/>
        <v>7.5547077560600773</v>
      </c>
      <c r="I10344" s="69">
        <f t="shared" si="442"/>
        <v>6.5676466556063282</v>
      </c>
      <c r="J10344" s="70">
        <f t="shared" si="442"/>
        <v>6.968634782324461</v>
      </c>
      <c r="K10344" s="118">
        <f>VLOOKUP(B10344,WB.GDP.2011,'WB (WDI)'!$BB$2,FALSE)</f>
        <v>9052.86654300804</v>
      </c>
      <c r="L10344" s="112">
        <f>VLOOKUP($B10344,WB.UNEMP.2011,'WB (WDI)'!$BB$2,FALSE)</f>
        <v>6.6799998283386204</v>
      </c>
    </row>
    <row r="10345" spans="1:12" x14ac:dyDescent="0.25">
      <c r="A10345" s="103">
        <v>2011</v>
      </c>
      <c r="B10345" s="104" t="s">
        <v>348</v>
      </c>
      <c r="C10345" s="105" t="s">
        <v>349</v>
      </c>
      <c r="D10345" s="105" t="s">
        <v>337</v>
      </c>
      <c r="E10345" s="87" t="e">
        <f>IF(ISNUMBER(VLOOKUP($B10345,EFW.20115,3,FALSE))=TRUE,VLOOKUP($B10345,EFW.2011,E$2,FALSE),NA())</f>
        <v>#N/A</v>
      </c>
      <c r="F10345" s="69">
        <f t="shared" si="442"/>
        <v>6.9456394781695279</v>
      </c>
      <c r="G10345" s="69">
        <f t="shared" si="442"/>
        <v>5.7361692744651451</v>
      </c>
      <c r="H10345" s="69">
        <f t="shared" si="442"/>
        <v>9.345332873104411</v>
      </c>
      <c r="I10345" s="69">
        <f t="shared" si="442"/>
        <v>8.2166465290121398</v>
      </c>
      <c r="J10345" s="70">
        <f t="shared" si="442"/>
        <v>7.3219775964107114</v>
      </c>
      <c r="K10345" s="118">
        <f>VLOOKUP(B10345,WB.GDP.2011,'WB (WDI)'!$BB$2,FALSE)</f>
        <v>20858.531727938273</v>
      </c>
      <c r="L10345" s="112">
        <f>VLOOKUP($B10345,WB.UNEMP.2011,'WB (WDI)'!$BB$2,FALSE)</f>
        <v>7.1799998283386204</v>
      </c>
    </row>
    <row r="10346" spans="1:12" x14ac:dyDescent="0.25">
      <c r="A10346" s="103">
        <v>2011</v>
      </c>
      <c r="B10346" s="104" t="s">
        <v>350</v>
      </c>
      <c r="C10346" s="105" t="s">
        <v>351</v>
      </c>
      <c r="D10346" s="105" t="s">
        <v>337</v>
      </c>
      <c r="E10346" s="87" t="e">
        <f>IF(ISNUMBER(VLOOKUP($B10346,EFW.20115,3,FALSE))=TRUE,VLOOKUP($B10346,EFW.2011,E$2,FALSE),NA())</f>
        <v>#N/A</v>
      </c>
      <c r="F10346" s="69">
        <f t="shared" si="442"/>
        <v>6.3082626619188833</v>
      </c>
      <c r="G10346" s="69">
        <f t="shared" si="442"/>
        <v>5.2414218269161461</v>
      </c>
      <c r="H10346" s="69">
        <f t="shared" si="442"/>
        <v>8.5492924051348886</v>
      </c>
      <c r="I10346" s="69">
        <f t="shared" si="442"/>
        <v>6.0405071296035509</v>
      </c>
      <c r="J10346" s="70">
        <f t="shared" si="442"/>
        <v>6.3934481611147378</v>
      </c>
      <c r="K10346" s="118">
        <f>VLOOKUP(B10346,WB.GDP.2011,'WB (WDI)'!$BB$2,FALSE)</f>
        <v>25048.6869872602</v>
      </c>
      <c r="L10346" s="112">
        <f>VLOOKUP($B10346,WB.UNEMP.2011,'WB (WDI)'!$BB$2,FALSE)</f>
        <v>6.53999996185303</v>
      </c>
    </row>
    <row r="10347" spans="1:12" x14ac:dyDescent="0.25">
      <c r="A10347" s="103">
        <v>2011</v>
      </c>
      <c r="B10347" s="104" t="s">
        <v>352</v>
      </c>
      <c r="C10347" s="105" t="s">
        <v>353</v>
      </c>
      <c r="D10347" s="105" t="s">
        <v>337</v>
      </c>
      <c r="E10347" s="87" t="e">
        <f>IF(ISNUMBER(VLOOKUP($B10347,EFW.20115,3,FALSE))=TRUE,VLOOKUP($B10347,EFW.2011,E$2,FALSE),NA())</f>
        <v>#N/A</v>
      </c>
      <c r="F10347" s="69">
        <f t="shared" si="442"/>
        <v>6.8677306533183771</v>
      </c>
      <c r="G10347" s="69">
        <f t="shared" si="442"/>
        <v>6.3138174398669751</v>
      </c>
      <c r="H10347" s="69">
        <f t="shared" si="442"/>
        <v>9.5724706308556495</v>
      </c>
      <c r="I10347" s="69">
        <f t="shared" si="442"/>
        <v>7.9528527196166783</v>
      </c>
      <c r="J10347" s="70">
        <f t="shared" si="442"/>
        <v>7.8095932841810844</v>
      </c>
      <c r="K10347" s="118">
        <f>VLOOKUP(B10347,WB.GDP.2011,'WB (WDI)'!$BB$2,FALSE)</f>
        <v>26190.985096447675</v>
      </c>
      <c r="L10347" s="112">
        <f>VLOOKUP($B10347,WB.UNEMP.2011,'WB (WDI)'!$BB$2,FALSE)</f>
        <v>13.6199998855591</v>
      </c>
    </row>
    <row r="10348" spans="1:12" x14ac:dyDescent="0.25">
      <c r="A10348" s="103">
        <v>2011</v>
      </c>
      <c r="B10348" s="104" t="s">
        <v>354</v>
      </c>
      <c r="C10348" s="105" t="s">
        <v>355</v>
      </c>
      <c r="D10348" s="105" t="s">
        <v>337</v>
      </c>
      <c r="E10348" s="87" t="e">
        <f>IF(ISNUMBER(VLOOKUP($B10348,EFW.20115,3,FALSE))=TRUE,VLOOKUP($B10348,EFW.2011,E$2,FALSE),NA())</f>
        <v>#N/A</v>
      </c>
      <c r="F10348" s="69">
        <f t="shared" si="442"/>
        <v>6.9478328575220161</v>
      </c>
      <c r="G10348" s="69">
        <f t="shared" si="442"/>
        <v>4.9383915622111996</v>
      </c>
      <c r="H10348" s="69">
        <f t="shared" si="442"/>
        <v>6.0415212609086311</v>
      </c>
      <c r="I10348" s="69">
        <f t="shared" si="442"/>
        <v>6.2088183235733228</v>
      </c>
      <c r="J10348" s="70">
        <f t="shared" si="442"/>
        <v>6.4604027093510261</v>
      </c>
      <c r="K10348" s="118">
        <f>VLOOKUP(B10348,WB.GDP.2011,'WB (WDI)'!$BB$2,FALSE)</f>
        <v>12466.8077918775</v>
      </c>
      <c r="L10348" s="112">
        <f>VLOOKUP($B10348,WB.UNEMP.2011,'WB (WDI)'!$BB$2,FALSE)</f>
        <v>7.8499999046325701</v>
      </c>
    </row>
    <row r="10349" spans="1:12" x14ac:dyDescent="0.25">
      <c r="A10349" s="103">
        <v>2011</v>
      </c>
      <c r="B10349" s="104" t="s">
        <v>356</v>
      </c>
      <c r="C10349" s="105" t="s">
        <v>357</v>
      </c>
      <c r="D10349" s="105" t="s">
        <v>337</v>
      </c>
      <c r="E10349" s="87" t="e">
        <f>IF(ISNUMBER(VLOOKUP($B10349,EFW.20115,3,FALSE))=TRUE,VLOOKUP($B10349,EFW.2011,E$2,FALSE),NA())</f>
        <v>#N/A</v>
      </c>
      <c r="F10349" s="69" t="e">
        <f t="shared" si="442"/>
        <v>#N/A</v>
      </c>
      <c r="G10349" s="69" t="e">
        <f t="shared" si="442"/>
        <v>#N/A</v>
      </c>
      <c r="H10349" s="69" t="e">
        <f t="shared" si="442"/>
        <v>#N/A</v>
      </c>
      <c r="I10349" s="69" t="e">
        <f t="shared" si="442"/>
        <v>#N/A</v>
      </c>
      <c r="J10349" s="70" t="e">
        <f t="shared" si="442"/>
        <v>#N/A</v>
      </c>
      <c r="K10349" s="118" t="e">
        <f>VLOOKUP(B10349,WB.GDP.2011,'WB (WDI)'!$BB$2,FALSE)</f>
        <v>#N/A</v>
      </c>
      <c r="L10349" s="112" t="e">
        <f>VLOOKUP($B10349,WB.UNEMP.2011,'WB (WDI)'!$BB$2,FALSE)</f>
        <v>#N/A</v>
      </c>
    </row>
    <row r="10350" spans="1:12" x14ac:dyDescent="0.25">
      <c r="A10350" s="103">
        <v>2011</v>
      </c>
      <c r="B10350" s="104" t="s">
        <v>358</v>
      </c>
      <c r="C10350" s="105" t="s">
        <v>359</v>
      </c>
      <c r="D10350" s="105" t="s">
        <v>337</v>
      </c>
      <c r="E10350" s="87" t="e">
        <f>IF(ISNUMBER(VLOOKUP($B10350,EFW.20115,3,FALSE))=TRUE,VLOOKUP($B10350,EFW.2011,E$2,FALSE),NA())</f>
        <v>#N/A</v>
      </c>
      <c r="F10350" s="69">
        <f t="shared" si="442"/>
        <v>4.7647659650444565</v>
      </c>
      <c r="G10350" s="69">
        <f t="shared" si="442"/>
        <v>8.1857949854240282</v>
      </c>
      <c r="H10350" s="69">
        <f t="shared" si="442"/>
        <v>9.6744218430280942</v>
      </c>
      <c r="I10350" s="69">
        <f t="shared" si="442"/>
        <v>8.5757782162469791</v>
      </c>
      <c r="J10350" s="70">
        <f t="shared" si="442"/>
        <v>8.4523894619357662</v>
      </c>
      <c r="K10350" s="118">
        <f>VLOOKUP(B10350,WB.GDP.2011,'WB (WDI)'!$BB$2,FALSE)</f>
        <v>51456.997137934814</v>
      </c>
      <c r="L10350" s="112">
        <f>VLOOKUP($B10350,WB.UNEMP.2011,'WB (WDI)'!$BB$2,FALSE)</f>
        <v>7.7699999809265101</v>
      </c>
    </row>
    <row r="10351" spans="1:12" x14ac:dyDescent="0.25">
      <c r="A10351" s="103">
        <v>2011</v>
      </c>
      <c r="B10351" s="104" t="s">
        <v>360</v>
      </c>
      <c r="C10351" s="105" t="s">
        <v>361</v>
      </c>
      <c r="D10351" s="105" t="s">
        <v>337</v>
      </c>
      <c r="E10351" s="87" t="e">
        <f>IF(ISNUMBER(VLOOKUP($B10351,EFW.20115,3,FALSE))=TRUE,VLOOKUP($B10351,EFW.2011,E$2,FALSE),NA())</f>
        <v>#N/A</v>
      </c>
      <c r="F10351" s="69">
        <f t="shared" si="442"/>
        <v>6.8271079121343181</v>
      </c>
      <c r="G10351" s="69">
        <f t="shared" si="442"/>
        <v>7.1893597467595116</v>
      </c>
      <c r="H10351" s="69">
        <f t="shared" si="442"/>
        <v>8.9446418392939933</v>
      </c>
      <c r="I10351" s="69">
        <f t="shared" si="442"/>
        <v>8.5358842376339918</v>
      </c>
      <c r="J10351" s="70">
        <f t="shared" si="442"/>
        <v>8.231893732717479</v>
      </c>
      <c r="K10351" s="118">
        <f>VLOOKUP(B10351,WB.GDP.2011,'WB (WDI)'!$BB$2,FALSE)</f>
        <v>28245.517149881322</v>
      </c>
      <c r="L10351" s="112">
        <f>VLOOKUP($B10351,WB.UNEMP.2011,'WB (WDI)'!$BB$2,FALSE)</f>
        <v>12.329999923706101</v>
      </c>
    </row>
    <row r="10352" spans="1:12" x14ac:dyDescent="0.25">
      <c r="A10352" s="103">
        <v>2011</v>
      </c>
      <c r="B10352" s="104" t="s">
        <v>362</v>
      </c>
      <c r="C10352" s="105" t="s">
        <v>363</v>
      </c>
      <c r="D10352" s="105" t="s">
        <v>337</v>
      </c>
      <c r="E10352" s="87" t="e">
        <f>IF(ISNUMBER(VLOOKUP($B10352,EFW.20115,3,FALSE))=TRUE,VLOOKUP($B10352,EFW.2011,E$2,FALSE),NA())</f>
        <v>#N/A</v>
      </c>
      <c r="F10352" s="69" t="e">
        <f t="shared" ref="F10352:J10361" si="443">IF(ISNUMBER(VLOOKUP($B10352,EFW.2011,3,FALSE))=TRUE,VLOOKUP($B10352,EFW.2011,F$2,FALSE),NA())</f>
        <v>#N/A</v>
      </c>
      <c r="G10352" s="69" t="e">
        <f t="shared" si="443"/>
        <v>#N/A</v>
      </c>
      <c r="H10352" s="69" t="e">
        <f t="shared" si="443"/>
        <v>#N/A</v>
      </c>
      <c r="I10352" s="69" t="e">
        <f t="shared" si="443"/>
        <v>#N/A</v>
      </c>
      <c r="J10352" s="70" t="e">
        <f t="shared" si="443"/>
        <v>#N/A</v>
      </c>
      <c r="K10352" s="118" t="e">
        <f>VLOOKUP(B10352,WB.GDP.2011,'WB (WDI)'!$BB$2,FALSE)</f>
        <v>#N/A</v>
      </c>
      <c r="L10352" s="112" t="e">
        <f>VLOOKUP($B10352,WB.UNEMP.2011,'WB (WDI)'!$BB$2,FALSE)</f>
        <v>#N/A</v>
      </c>
    </row>
    <row r="10353" spans="1:12" x14ac:dyDescent="0.25">
      <c r="A10353" s="103">
        <v>2011</v>
      </c>
      <c r="B10353" s="104" t="s">
        <v>364</v>
      </c>
      <c r="C10353" s="105" t="s">
        <v>365</v>
      </c>
      <c r="D10353" s="105" t="s">
        <v>337</v>
      </c>
      <c r="E10353" s="87" t="e">
        <f>IF(ISNUMBER(VLOOKUP($B10353,EFW.20115,3,FALSE))=TRUE,VLOOKUP($B10353,EFW.2011,E$2,FALSE),NA())</f>
        <v>#N/A</v>
      </c>
      <c r="F10353" s="69">
        <f t="shared" si="443"/>
        <v>5.3359130661546157</v>
      </c>
      <c r="G10353" s="69">
        <f t="shared" si="443"/>
        <v>8.3094155795620583</v>
      </c>
      <c r="H10353" s="69">
        <f t="shared" si="443"/>
        <v>9.4759635738650942</v>
      </c>
      <c r="I10353" s="69">
        <f t="shared" si="443"/>
        <v>8.7016717963856802</v>
      </c>
      <c r="J10353" s="70">
        <f t="shared" si="443"/>
        <v>8.0618205436797723</v>
      </c>
      <c r="K10353" s="118">
        <f>VLOOKUP(B10353,WB.GDP.2011,'WB (WDI)'!$BB$2,FALSE)</f>
        <v>46863.642168049664</v>
      </c>
      <c r="L10353" s="112">
        <f>VLOOKUP($B10353,WB.UNEMP.2011,'WB (WDI)'!$BB$2,FALSE)</f>
        <v>7.7800002098083496</v>
      </c>
    </row>
    <row r="10354" spans="1:12" x14ac:dyDescent="0.25">
      <c r="A10354" s="103">
        <v>2011</v>
      </c>
      <c r="B10354" s="104" t="s">
        <v>366</v>
      </c>
      <c r="C10354" s="105" t="s">
        <v>367</v>
      </c>
      <c r="D10354" s="105" t="s">
        <v>337</v>
      </c>
      <c r="E10354" s="87" t="e">
        <f>IF(ISNUMBER(VLOOKUP($B10354,EFW.20115,3,FALSE))=TRUE,VLOOKUP($B10354,EFW.2011,E$2,FALSE),NA())</f>
        <v>#N/A</v>
      </c>
      <c r="F10354" s="69" t="e">
        <f t="shared" si="443"/>
        <v>#N/A</v>
      </c>
      <c r="G10354" s="69" t="e">
        <f t="shared" si="443"/>
        <v>#N/A</v>
      </c>
      <c r="H10354" s="69" t="e">
        <f t="shared" si="443"/>
        <v>#N/A</v>
      </c>
      <c r="I10354" s="69" t="e">
        <f t="shared" si="443"/>
        <v>#N/A</v>
      </c>
      <c r="J10354" s="70" t="e">
        <f t="shared" si="443"/>
        <v>#N/A</v>
      </c>
      <c r="K10354" s="118" t="e">
        <f>VLOOKUP(B10354,WB.GDP.2011,'WB (WDI)'!$BB$2,FALSE)</f>
        <v>#N/A</v>
      </c>
      <c r="L10354" s="112" t="e">
        <f>VLOOKUP($B10354,WB.UNEMP.2011,'WB (WDI)'!$BB$2,FALSE)</f>
        <v>#N/A</v>
      </c>
    </row>
    <row r="10355" spans="1:12" x14ac:dyDescent="0.25">
      <c r="A10355" s="103">
        <v>2011</v>
      </c>
      <c r="B10355" s="104" t="s">
        <v>368</v>
      </c>
      <c r="C10355" s="105" t="s">
        <v>369</v>
      </c>
      <c r="D10355" s="105" t="s">
        <v>337</v>
      </c>
      <c r="E10355" s="87" t="e">
        <f>IF(ISNUMBER(VLOOKUP($B10355,EFW.20115,3,FALSE))=TRUE,VLOOKUP($B10355,EFW.2011,E$2,FALSE),NA())</f>
        <v>#N/A</v>
      </c>
      <c r="F10355" s="69">
        <f t="shared" si="443"/>
        <v>5.8362985566016023</v>
      </c>
      <c r="G10355" s="69">
        <f t="shared" si="443"/>
        <v>7.9032857260549196</v>
      </c>
      <c r="H10355" s="69">
        <f t="shared" si="443"/>
        <v>6.7666469271056933</v>
      </c>
      <c r="I10355" s="69">
        <f t="shared" si="443"/>
        <v>6.4298866662611109</v>
      </c>
      <c r="J10355" s="70">
        <f t="shared" si="443"/>
        <v>7.5691077685225308</v>
      </c>
      <c r="K10355" s="118">
        <f>VLOOKUP(B10355,WB.GDP.2011,'WB (WDI)'!$BB$2,FALSE)</f>
        <v>47320.627143897211</v>
      </c>
      <c r="L10355" s="112">
        <f>VLOOKUP($B10355,WB.UNEMP.2011,'WB (WDI)'!$BB$2,FALSE)</f>
        <v>7.0300002098083496</v>
      </c>
    </row>
    <row r="10356" spans="1:12" x14ac:dyDescent="0.25">
      <c r="A10356" s="103">
        <v>2011</v>
      </c>
      <c r="B10356" s="104" t="s">
        <v>370</v>
      </c>
      <c r="C10356" s="105" t="s">
        <v>371</v>
      </c>
      <c r="D10356" s="105" t="s">
        <v>337</v>
      </c>
      <c r="E10356" s="87" t="e">
        <f>IF(ISNUMBER(VLOOKUP($B10356,EFW.20115,3,FALSE))=TRUE,VLOOKUP($B10356,EFW.2011,E$2,FALSE),NA())</f>
        <v>#N/A</v>
      </c>
      <c r="F10356" s="69">
        <f t="shared" si="443"/>
        <v>6.219137547989571</v>
      </c>
      <c r="G10356" s="69">
        <f t="shared" si="443"/>
        <v>7.7760052770316346</v>
      </c>
      <c r="H10356" s="69">
        <f t="shared" si="443"/>
        <v>9.5899172903883727</v>
      </c>
      <c r="I10356" s="69">
        <f t="shared" si="443"/>
        <v>8.8457413689805477</v>
      </c>
      <c r="J10356" s="70">
        <f t="shared" si="443"/>
        <v>7.7789229371227835</v>
      </c>
      <c r="K10356" s="118">
        <f>VLOOKUP(B10356,WB.GDP.2011,'WB (WDI)'!$BB$2,FALSE)</f>
        <v>52939.859292624766</v>
      </c>
      <c r="L10356" s="112">
        <f>VLOOKUP($B10356,WB.UNEMP.2011,'WB (WDI)'!$BB$2,FALSE)</f>
        <v>15.3500003814697</v>
      </c>
    </row>
    <row r="10357" spans="1:12" x14ac:dyDescent="0.25">
      <c r="A10357" s="103">
        <v>2011</v>
      </c>
      <c r="B10357" s="104" t="s">
        <v>372</v>
      </c>
      <c r="C10357" s="105" t="s">
        <v>373</v>
      </c>
      <c r="D10357" s="105" t="s">
        <v>337</v>
      </c>
      <c r="E10357" s="87" t="e">
        <f>IF(ISNUMBER(VLOOKUP($B10357,EFW.20115,3,FALSE))=TRUE,VLOOKUP($B10357,EFW.2011,E$2,FALSE),NA())</f>
        <v>#N/A</v>
      </c>
      <c r="F10357" s="69" t="e">
        <f t="shared" si="443"/>
        <v>#N/A</v>
      </c>
      <c r="G10357" s="69" t="e">
        <f t="shared" si="443"/>
        <v>#N/A</v>
      </c>
      <c r="H10357" s="69" t="e">
        <f t="shared" si="443"/>
        <v>#N/A</v>
      </c>
      <c r="I10357" s="69" t="e">
        <f t="shared" si="443"/>
        <v>#N/A</v>
      </c>
      <c r="J10357" s="70" t="e">
        <f t="shared" si="443"/>
        <v>#N/A</v>
      </c>
      <c r="K10357" s="118" t="e">
        <f>VLOOKUP(B10357,WB.GDP.2011,'WB (WDI)'!$BB$2,FALSE)</f>
        <v>#N/A</v>
      </c>
      <c r="L10357" s="112" t="e">
        <f>VLOOKUP($B10357,WB.UNEMP.2011,'WB (WDI)'!$BB$2,FALSE)</f>
        <v>#N/A</v>
      </c>
    </row>
    <row r="10358" spans="1:12" x14ac:dyDescent="0.25">
      <c r="A10358" s="103">
        <v>2011</v>
      </c>
      <c r="B10358" s="104" t="s">
        <v>374</v>
      </c>
      <c r="C10358" s="105" t="s">
        <v>375</v>
      </c>
      <c r="D10358" s="105" t="s">
        <v>337</v>
      </c>
      <c r="E10358" s="87" t="e">
        <f>IF(ISNUMBER(VLOOKUP($B10358,EFW.20115,3,FALSE))=TRUE,VLOOKUP($B10358,EFW.2011,E$2,FALSE),NA())</f>
        <v>#N/A</v>
      </c>
      <c r="F10358" s="69" t="e">
        <f t="shared" si="443"/>
        <v>#N/A</v>
      </c>
      <c r="G10358" s="69" t="e">
        <f t="shared" si="443"/>
        <v>#N/A</v>
      </c>
      <c r="H10358" s="69" t="e">
        <f t="shared" si="443"/>
        <v>#N/A</v>
      </c>
      <c r="I10358" s="69" t="e">
        <f t="shared" si="443"/>
        <v>#N/A</v>
      </c>
      <c r="J10358" s="70" t="e">
        <f t="shared" si="443"/>
        <v>#N/A</v>
      </c>
      <c r="K10358" s="118" t="e">
        <f>VLOOKUP(B10358,WB.GDP.2011,'WB (WDI)'!$BB$2,FALSE)</f>
        <v>#N/A</v>
      </c>
      <c r="L10358" s="112" t="e">
        <f>VLOOKUP($B10358,WB.UNEMP.2011,'WB (WDI)'!$BB$2,FALSE)</f>
        <v>#N/A</v>
      </c>
    </row>
    <row r="10359" spans="1:12" x14ac:dyDescent="0.25">
      <c r="A10359" s="103">
        <v>2011</v>
      </c>
      <c r="B10359" s="104" t="s">
        <v>376</v>
      </c>
      <c r="C10359" s="105" t="s">
        <v>377</v>
      </c>
      <c r="D10359" s="105" t="s">
        <v>337</v>
      </c>
      <c r="E10359" s="87" t="e">
        <f>IF(ISNUMBER(VLOOKUP($B10359,EFW.20115,3,FALSE))=TRUE,VLOOKUP($B10359,EFW.2011,E$2,FALSE),NA())</f>
        <v>#N/A</v>
      </c>
      <c r="F10359" s="69">
        <f t="shared" si="443"/>
        <v>7.0917043873648824</v>
      </c>
      <c r="G10359" s="69">
        <f t="shared" si="443"/>
        <v>6.6793582732682655</v>
      </c>
      <c r="H10359" s="69">
        <f t="shared" si="443"/>
        <v>8.9751685426700494</v>
      </c>
      <c r="I10359" s="69">
        <f t="shared" si="443"/>
        <v>8.3711377143842629</v>
      </c>
      <c r="J10359" s="70">
        <f t="shared" si="443"/>
        <v>7.6940166878063883</v>
      </c>
      <c r="K10359" s="118">
        <f>VLOOKUP(B10359,WB.GDP.2011,'WB (WDI)'!$BB$2,FALSE)</f>
        <v>22867.973193182796</v>
      </c>
      <c r="L10359" s="112">
        <f>VLOOKUP($B10359,WB.UNEMP.2011,'WB (WDI)'!$BB$2,FALSE)</f>
        <v>16.209999084472699</v>
      </c>
    </row>
    <row r="10360" spans="1:12" x14ac:dyDescent="0.25">
      <c r="A10360" s="103">
        <v>2011</v>
      </c>
      <c r="B10360" s="104" t="s">
        <v>378</v>
      </c>
      <c r="C10360" s="105" t="s">
        <v>379</v>
      </c>
      <c r="D10360" s="105" t="s">
        <v>337</v>
      </c>
      <c r="E10360" s="87" t="e">
        <f>IF(ISNUMBER(VLOOKUP($B10360,EFW.20115,3,FALSE))=TRUE,VLOOKUP($B10360,EFW.2011,E$2,FALSE),NA())</f>
        <v>#N/A</v>
      </c>
      <c r="F10360" s="69">
        <f t="shared" si="443"/>
        <v>7.0754662346654467</v>
      </c>
      <c r="G10360" s="69">
        <f t="shared" si="443"/>
        <v>6.8002536691334701</v>
      </c>
      <c r="H10360" s="69">
        <f t="shared" si="443"/>
        <v>9.2485160462459088</v>
      </c>
      <c r="I10360" s="69">
        <f t="shared" si="443"/>
        <v>7.8720552205760281</v>
      </c>
      <c r="J10360" s="70">
        <f t="shared" si="443"/>
        <v>7.2475832093435164</v>
      </c>
      <c r="K10360" s="118">
        <f>VLOOKUP(B10360,WB.GDP.2011,'WB (WDI)'!$BB$2,FALSE)</f>
        <v>26051.553903674805</v>
      </c>
      <c r="L10360" s="112">
        <f>VLOOKUP($B10360,WB.UNEMP.2011,'WB (WDI)'!$BB$2,FALSE)</f>
        <v>15.3900003433228</v>
      </c>
    </row>
    <row r="10361" spans="1:12" x14ac:dyDescent="0.25">
      <c r="A10361" s="103">
        <v>2011</v>
      </c>
      <c r="B10361" s="104" t="s">
        <v>380</v>
      </c>
      <c r="C10361" s="105" t="s">
        <v>381</v>
      </c>
      <c r="D10361" s="105" t="s">
        <v>337</v>
      </c>
      <c r="E10361" s="87" t="e">
        <f>IF(ISNUMBER(VLOOKUP($B10361,EFW.20115,3,FALSE))=TRUE,VLOOKUP($B10361,EFW.2011,E$2,FALSE),NA())</f>
        <v>#N/A</v>
      </c>
      <c r="F10361" s="69">
        <f t="shared" si="443"/>
        <v>5.5380482004372213</v>
      </c>
      <c r="G10361" s="69">
        <f t="shared" si="443"/>
        <v>8.3272425386605331</v>
      </c>
      <c r="H10361" s="69">
        <f t="shared" si="443"/>
        <v>9.3704317283089935</v>
      </c>
      <c r="I10361" s="69">
        <f t="shared" si="443"/>
        <v>7.5910959075766122</v>
      </c>
      <c r="J10361" s="70">
        <f t="shared" si="443"/>
        <v>7.5183391557266814</v>
      </c>
      <c r="K10361" s="118">
        <f>VLOOKUP(B10361,WB.GDP.2011,'WB (WDI)'!$BB$2,FALSE)</f>
        <v>61352.456845038148</v>
      </c>
      <c r="L10361" s="112">
        <f>VLOOKUP($B10361,WB.UNEMP.2011,'WB (WDI)'!$BB$2,FALSE)</f>
        <v>3.2200000286102299</v>
      </c>
    </row>
    <row r="10362" spans="1:12" x14ac:dyDescent="0.25">
      <c r="A10362" s="103">
        <v>2011</v>
      </c>
      <c r="B10362" s="104"/>
      <c r="C10362" s="105" t="s">
        <v>382</v>
      </c>
      <c r="D10362" s="105" t="s">
        <v>337</v>
      </c>
      <c r="E10362" s="87" t="e">
        <f>IF(ISNUMBER(VLOOKUP($B10362,EFW.20115,3,FALSE))=TRUE,VLOOKUP($B10362,EFW.2011,E$2,FALSE),NA())</f>
        <v>#N/A</v>
      </c>
      <c r="F10362" s="69" t="e">
        <f t="shared" ref="F10362:J10371" si="444">IF(ISNUMBER(VLOOKUP($B10362,EFW.2011,3,FALSE))=TRUE,VLOOKUP($B10362,EFW.2011,F$2,FALSE),NA())</f>
        <v>#N/A</v>
      </c>
      <c r="G10362" s="69" t="e">
        <f t="shared" si="444"/>
        <v>#N/A</v>
      </c>
      <c r="H10362" s="69" t="e">
        <f t="shared" si="444"/>
        <v>#N/A</v>
      </c>
      <c r="I10362" s="69" t="e">
        <f t="shared" si="444"/>
        <v>#N/A</v>
      </c>
      <c r="J10362" s="70" t="e">
        <f t="shared" si="444"/>
        <v>#N/A</v>
      </c>
      <c r="K10362" s="118" t="e">
        <f>VLOOKUP(B10362,WB.GDP.2011,'WB (WDI)'!$BB$2,FALSE)</f>
        <v>#N/A</v>
      </c>
      <c r="L10362" s="112" t="e">
        <f>VLOOKUP($B10362,WB.UNEMP.2011,'WB (WDI)'!$BB$2,FALSE)</f>
        <v>#N/A</v>
      </c>
    </row>
    <row r="10363" spans="1:12" x14ac:dyDescent="0.25">
      <c r="A10363" s="103">
        <v>2011</v>
      </c>
      <c r="B10363" s="104" t="s">
        <v>383</v>
      </c>
      <c r="C10363" s="105" t="s">
        <v>384</v>
      </c>
      <c r="D10363" s="105" t="s">
        <v>337</v>
      </c>
      <c r="E10363" s="87" t="e">
        <f>IF(ISNUMBER(VLOOKUP($B10363,EFW.20115,3,FALSE))=TRUE,VLOOKUP($B10363,EFW.2011,E$2,FALSE),NA())</f>
        <v>#N/A</v>
      </c>
      <c r="F10363" s="69" t="e">
        <f t="shared" si="444"/>
        <v>#N/A</v>
      </c>
      <c r="G10363" s="69" t="e">
        <f t="shared" si="444"/>
        <v>#N/A</v>
      </c>
      <c r="H10363" s="69" t="e">
        <f t="shared" si="444"/>
        <v>#N/A</v>
      </c>
      <c r="I10363" s="69" t="e">
        <f t="shared" si="444"/>
        <v>#N/A</v>
      </c>
      <c r="J10363" s="70" t="e">
        <f t="shared" si="444"/>
        <v>#N/A</v>
      </c>
      <c r="K10363" s="118" t="e">
        <f>VLOOKUP(B10363,WB.GDP.2011,'WB (WDI)'!$BB$2,FALSE)</f>
        <v>#N/A</v>
      </c>
      <c r="L10363" s="112" t="e">
        <f>VLOOKUP($B10363,WB.UNEMP.2011,'WB (WDI)'!$BB$2,FALSE)</f>
        <v>#N/A</v>
      </c>
    </row>
    <row r="10364" spans="1:12" x14ac:dyDescent="0.25">
      <c r="A10364" s="103">
        <v>2011</v>
      </c>
      <c r="B10364" s="104" t="s">
        <v>385</v>
      </c>
      <c r="C10364" s="105" t="s">
        <v>386</v>
      </c>
      <c r="D10364" s="105" t="s">
        <v>337</v>
      </c>
      <c r="E10364" s="87" t="e">
        <f>IF(ISNUMBER(VLOOKUP($B10364,EFW.20115,3,FALSE))=TRUE,VLOOKUP($B10364,EFW.2011,E$2,FALSE),NA())</f>
        <v>#N/A</v>
      </c>
      <c r="F10364" s="69">
        <f t="shared" si="444"/>
        <v>4.8683663903297001</v>
      </c>
      <c r="G10364" s="69">
        <f t="shared" si="444"/>
        <v>7.9152665260562172</v>
      </c>
      <c r="H10364" s="69">
        <f t="shared" si="444"/>
        <v>9.6303574745983411</v>
      </c>
      <c r="I10364" s="69">
        <f t="shared" si="444"/>
        <v>8.2334272936842936</v>
      </c>
      <c r="J10364" s="70">
        <f t="shared" si="444"/>
        <v>8.3052884105048417</v>
      </c>
      <c r="K10364" s="118">
        <f>VLOOKUP(B10364,WB.GDP.2011,'WB (WDI)'!$BB$2,FALSE)</f>
        <v>49103.738161686138</v>
      </c>
      <c r="L10364" s="112">
        <f>VLOOKUP($B10364,WB.UNEMP.2011,'WB (WDI)'!$BB$2,FALSE)</f>
        <v>7.8000001907348597</v>
      </c>
    </row>
    <row r="10365" spans="1:12" x14ac:dyDescent="0.25">
      <c r="A10365" s="103">
        <v>2011</v>
      </c>
      <c r="B10365" s="104" t="s">
        <v>387</v>
      </c>
      <c r="C10365" s="105" t="s">
        <v>648</v>
      </c>
      <c r="D10365" s="105" t="s">
        <v>337</v>
      </c>
      <c r="E10365" s="87" t="e">
        <f>IF(ISNUMBER(VLOOKUP($B10365,EFW.20115,3,FALSE))=TRUE,VLOOKUP($B10365,EFW.2011,E$2,FALSE),NA())</f>
        <v>#N/A</v>
      </c>
      <c r="F10365" s="69">
        <f t="shared" si="444"/>
        <v>6.1734235733766871</v>
      </c>
      <c r="G10365" s="69">
        <f t="shared" si="444"/>
        <v>7.776511284208711</v>
      </c>
      <c r="H10365" s="69">
        <f t="shared" si="444"/>
        <v>9.5569714559505865</v>
      </c>
      <c r="I10365" s="69">
        <f t="shared" si="444"/>
        <v>8.8542250901870219</v>
      </c>
      <c r="J10365" s="70">
        <f t="shared" si="444"/>
        <v>7.8258396891244395</v>
      </c>
      <c r="K10365" s="118">
        <f>VLOOKUP(B10365,WB.GDP.2011,'WB (WDI)'!$BB$2,FALSE)</f>
        <v>42451.60655329968</v>
      </c>
      <c r="L10365" s="112">
        <f>VLOOKUP($B10365,WB.UNEMP.2011,'WB (WDI)'!$BB$2,FALSE)</f>
        <v>8.0399999618530291</v>
      </c>
    </row>
    <row r="10366" spans="1:12" x14ac:dyDescent="0.25">
      <c r="A10366" s="103">
        <v>2011</v>
      </c>
      <c r="B10366" s="104" t="s">
        <v>388</v>
      </c>
      <c r="C10366" s="105" t="s">
        <v>389</v>
      </c>
      <c r="D10366" s="105" t="s">
        <v>337</v>
      </c>
      <c r="E10366" s="87" t="e">
        <f>IF(ISNUMBER(VLOOKUP($B10366,EFW.20115,3,FALSE))=TRUE,VLOOKUP($B10366,EFW.2011,E$2,FALSE),NA())</f>
        <v>#N/A</v>
      </c>
      <c r="F10366" s="69">
        <f t="shared" si="444"/>
        <v>8.0885258162660527</v>
      </c>
      <c r="G10366" s="69">
        <f t="shared" si="444"/>
        <v>5.1490582336969473</v>
      </c>
      <c r="H10366" s="69">
        <f t="shared" si="444"/>
        <v>9.7752597960201655</v>
      </c>
      <c r="I10366" s="69">
        <f t="shared" si="444"/>
        <v>6.994659413601946</v>
      </c>
      <c r="J10366" s="70">
        <f t="shared" si="444"/>
        <v>7.541795305604591</v>
      </c>
      <c r="K10366" s="118">
        <f>VLOOKUP(B10366,WB.GDP.2011,'WB (WDI)'!$BB$2,FALSE)</f>
        <v>11088.087800726469</v>
      </c>
      <c r="L10366" s="112">
        <f>VLOOKUP($B10366,WB.UNEMP.2011,'WB (WDI)'!$BB$2,FALSE)</f>
        <v>13.4799995422363</v>
      </c>
    </row>
    <row r="10367" spans="1:12" x14ac:dyDescent="0.25">
      <c r="A10367" s="103">
        <v>2011</v>
      </c>
      <c r="B10367" s="104" t="s">
        <v>390</v>
      </c>
      <c r="C10367" s="105" t="s">
        <v>391</v>
      </c>
      <c r="D10367" s="105" t="s">
        <v>337</v>
      </c>
      <c r="E10367" s="87" t="e">
        <f>IF(ISNUMBER(VLOOKUP($B10367,EFW.20115,3,FALSE))=TRUE,VLOOKUP($B10367,EFW.2011,E$2,FALSE),NA())</f>
        <v>#N/A</v>
      </c>
      <c r="F10367" s="69" t="e">
        <f t="shared" si="444"/>
        <v>#N/A</v>
      </c>
      <c r="G10367" s="69" t="e">
        <f t="shared" si="444"/>
        <v>#N/A</v>
      </c>
      <c r="H10367" s="69" t="e">
        <f t="shared" si="444"/>
        <v>#N/A</v>
      </c>
      <c r="I10367" s="69" t="e">
        <f t="shared" si="444"/>
        <v>#N/A</v>
      </c>
      <c r="J10367" s="70" t="e">
        <f t="shared" si="444"/>
        <v>#N/A</v>
      </c>
      <c r="K10367" s="118" t="e">
        <f>VLOOKUP(B10367,WB.GDP.2011,'WB (WDI)'!$BB$2,FALSE)</f>
        <v>#N/A</v>
      </c>
      <c r="L10367" s="112" t="e">
        <f>VLOOKUP($B10367,WB.UNEMP.2011,'WB (WDI)'!$BB$2,FALSE)</f>
        <v>#N/A</v>
      </c>
    </row>
    <row r="10368" spans="1:12" x14ac:dyDescent="0.25">
      <c r="A10368" s="103">
        <v>2011</v>
      </c>
      <c r="B10368" s="104" t="s">
        <v>392</v>
      </c>
      <c r="C10368" s="105" t="s">
        <v>393</v>
      </c>
      <c r="D10368" s="105" t="s">
        <v>337</v>
      </c>
      <c r="E10368" s="87" t="e">
        <f>IF(ISNUMBER(VLOOKUP($B10368,EFW.20115,3,FALSE))=TRUE,VLOOKUP($B10368,EFW.2011,E$2,FALSE),NA())</f>
        <v>#N/A</v>
      </c>
      <c r="F10368" s="69">
        <f t="shared" si="444"/>
        <v>6.203154523609534</v>
      </c>
      <c r="G10368" s="69">
        <f t="shared" si="444"/>
        <v>5.6043884358573077</v>
      </c>
      <c r="H10368" s="69">
        <f t="shared" si="444"/>
        <v>8.0928295605280205</v>
      </c>
      <c r="I10368" s="69">
        <f t="shared" si="444"/>
        <v>7.6781846567307905</v>
      </c>
      <c r="J10368" s="70">
        <f t="shared" si="444"/>
        <v>7.4275322462500055</v>
      </c>
      <c r="K10368" s="118">
        <f>VLOOKUP(B10368,WB.GDP.2011,'WB (WDI)'!$BB$2,FALSE)</f>
        <v>11212.569314745091</v>
      </c>
      <c r="L10368" s="112">
        <f>VLOOKUP($B10368,WB.UNEMP.2011,'WB (WDI)'!$BB$2,FALSE)</f>
        <v>27.579999923706101</v>
      </c>
    </row>
    <row r="10369" spans="1:12" x14ac:dyDescent="0.25">
      <c r="A10369" s="103">
        <v>2011</v>
      </c>
      <c r="B10369" s="104" t="s">
        <v>394</v>
      </c>
      <c r="C10369" s="105" t="s">
        <v>395</v>
      </c>
      <c r="D10369" s="105" t="s">
        <v>337</v>
      </c>
      <c r="E10369" s="87" t="e">
        <f>IF(ISNUMBER(VLOOKUP($B10369,EFW.20115,3,FALSE))=TRUE,VLOOKUP($B10369,EFW.2011,E$2,FALSE),NA())</f>
        <v>#N/A</v>
      </c>
      <c r="F10369" s="69">
        <f t="shared" si="444"/>
        <v>5.5253889149405184</v>
      </c>
      <c r="G10369" s="69">
        <f t="shared" si="444"/>
        <v>5.8820309431645539</v>
      </c>
      <c r="H10369" s="69">
        <f t="shared" si="444"/>
        <v>9.5110100105181719</v>
      </c>
      <c r="I10369" s="69">
        <f t="shared" si="444"/>
        <v>7.7963152458250704</v>
      </c>
      <c r="J10369" s="70">
        <f t="shared" si="444"/>
        <v>7.2934095553976341</v>
      </c>
      <c r="K10369" s="118">
        <f>VLOOKUP(B10369,WB.GDP.2011,'WB (WDI)'!$BB$2,FALSE)</f>
        <v>24393.859500333656</v>
      </c>
      <c r="L10369" s="112">
        <f>VLOOKUP($B10369,WB.UNEMP.2011,'WB (WDI)'!$BB$2,FALSE)</f>
        <v>13.680000305175801</v>
      </c>
    </row>
    <row r="10370" spans="1:12" x14ac:dyDescent="0.25">
      <c r="A10370" s="103">
        <v>2011</v>
      </c>
      <c r="B10370" s="104" t="s">
        <v>396</v>
      </c>
      <c r="C10370" s="105" t="s">
        <v>397</v>
      </c>
      <c r="D10370" s="105" t="s">
        <v>337</v>
      </c>
      <c r="E10370" s="87" t="e">
        <f>IF(ISNUMBER(VLOOKUP($B10370,EFW.20115,3,FALSE))=TRUE,VLOOKUP($B10370,EFW.2011,E$2,FALSE),NA())</f>
        <v>#N/A</v>
      </c>
      <c r="F10370" s="69" t="e">
        <f t="shared" si="444"/>
        <v>#N/A</v>
      </c>
      <c r="G10370" s="69" t="e">
        <f t="shared" si="444"/>
        <v>#N/A</v>
      </c>
      <c r="H10370" s="69" t="e">
        <f t="shared" si="444"/>
        <v>#N/A</v>
      </c>
      <c r="I10370" s="69" t="e">
        <f t="shared" si="444"/>
        <v>#N/A</v>
      </c>
      <c r="J10370" s="70" t="e">
        <f t="shared" si="444"/>
        <v>#N/A</v>
      </c>
      <c r="K10370" s="118" t="e">
        <f>VLOOKUP(B10370,WB.GDP.2011,'WB (WDI)'!$BB$2,FALSE)</f>
        <v>#N/A</v>
      </c>
      <c r="L10370" s="112" t="e">
        <f>VLOOKUP($B10370,WB.UNEMP.2011,'WB (WDI)'!$BB$2,FALSE)</f>
        <v>#N/A</v>
      </c>
    </row>
    <row r="10371" spans="1:12" x14ac:dyDescent="0.25">
      <c r="A10371" s="103">
        <v>2011</v>
      </c>
      <c r="B10371" s="104" t="s">
        <v>398</v>
      </c>
      <c r="C10371" s="105" t="s">
        <v>399</v>
      </c>
      <c r="D10371" s="105" t="s">
        <v>337</v>
      </c>
      <c r="E10371" s="87" t="e">
        <f>IF(ISNUMBER(VLOOKUP($B10371,EFW.20115,3,FALSE))=TRUE,VLOOKUP($B10371,EFW.2011,E$2,FALSE),NA())</f>
        <v>#N/A</v>
      </c>
      <c r="F10371" s="69">
        <f t="shared" si="444"/>
        <v>6.333166471077285</v>
      </c>
      <c r="G10371" s="69">
        <f t="shared" si="444"/>
        <v>5.6121370076129917</v>
      </c>
      <c r="H10371" s="69">
        <f t="shared" si="444"/>
        <v>9.5992851271804867</v>
      </c>
      <c r="I10371" s="69">
        <f t="shared" si="444"/>
        <v>7.9964622147173587</v>
      </c>
      <c r="J10371" s="70">
        <f t="shared" si="444"/>
        <v>6.063416541787241</v>
      </c>
      <c r="K10371" s="118">
        <f>VLOOKUP(B10371,WB.GDP.2011,'WB (WDI)'!$BB$2,FALSE)</f>
        <v>31063.335148481681</v>
      </c>
      <c r="L10371" s="112">
        <f>VLOOKUP($B10371,WB.UNEMP.2011,'WB (WDI)'!$BB$2,FALSE)</f>
        <v>17.870000839233398</v>
      </c>
    </row>
    <row r="10372" spans="1:12" x14ac:dyDescent="0.25">
      <c r="A10372" s="103">
        <v>2011</v>
      </c>
      <c r="B10372" s="104" t="s">
        <v>400</v>
      </c>
      <c r="C10372" s="105" t="s">
        <v>401</v>
      </c>
      <c r="D10372" s="105" t="s">
        <v>337</v>
      </c>
      <c r="E10372" s="87" t="e">
        <f>IF(ISNUMBER(VLOOKUP($B10372,EFW.20115,3,FALSE))=TRUE,VLOOKUP($B10372,EFW.2011,E$2,FALSE),NA())</f>
        <v>#N/A</v>
      </c>
      <c r="F10372" s="69" t="e">
        <f t="shared" ref="F10372:J10381" si="445">IF(ISNUMBER(VLOOKUP($B10372,EFW.2011,3,FALSE))=TRUE,VLOOKUP($B10372,EFW.2011,F$2,FALSE),NA())</f>
        <v>#N/A</v>
      </c>
      <c r="G10372" s="69" t="e">
        <f t="shared" si="445"/>
        <v>#N/A</v>
      </c>
      <c r="H10372" s="69" t="e">
        <f t="shared" si="445"/>
        <v>#N/A</v>
      </c>
      <c r="I10372" s="69" t="e">
        <f t="shared" si="445"/>
        <v>#N/A</v>
      </c>
      <c r="J10372" s="70" t="e">
        <f t="shared" si="445"/>
        <v>#N/A</v>
      </c>
      <c r="K10372" s="118" t="e">
        <f>VLOOKUP(B10372,WB.GDP.2011,'WB (WDI)'!$BB$2,FALSE)</f>
        <v>#N/A</v>
      </c>
      <c r="L10372" s="112" t="e">
        <f>VLOOKUP($B10372,WB.UNEMP.2011,'WB (WDI)'!$BB$2,FALSE)</f>
        <v>#N/A</v>
      </c>
    </row>
    <row r="10373" spans="1:12" x14ac:dyDescent="0.25">
      <c r="A10373" s="103">
        <v>2011</v>
      </c>
      <c r="B10373" s="104" t="s">
        <v>402</v>
      </c>
      <c r="C10373" s="105" t="s">
        <v>403</v>
      </c>
      <c r="D10373" s="105" t="s">
        <v>337</v>
      </c>
      <c r="E10373" s="87" t="e">
        <f>IF(ISNUMBER(VLOOKUP($B10373,EFW.20115,3,FALSE))=TRUE,VLOOKUP($B10373,EFW.2011,E$2,FALSE),NA())</f>
        <v>#N/A</v>
      </c>
      <c r="F10373" s="69">
        <f t="shared" si="445"/>
        <v>6.1686670483818871</v>
      </c>
      <c r="G10373" s="69">
        <f t="shared" si="445"/>
        <v>6.371412205573689</v>
      </c>
      <c r="H10373" s="69">
        <f t="shared" si="445"/>
        <v>9.656541464060183</v>
      </c>
      <c r="I10373" s="69">
        <f t="shared" si="445"/>
        <v>8.19266626472211</v>
      </c>
      <c r="J10373" s="70">
        <f t="shared" si="445"/>
        <v>7.6786719666798513</v>
      </c>
      <c r="K10373" s="118">
        <f>VLOOKUP(B10373,WB.GDP.2011,'WB (WDI)'!$BB$2,FALSE)</f>
        <v>43029.271741285353</v>
      </c>
      <c r="L10373" s="112">
        <f>VLOOKUP($B10373,WB.UNEMP.2011,'WB (WDI)'!$BB$2,FALSE)</f>
        <v>8.3599996566772496</v>
      </c>
    </row>
    <row r="10374" spans="1:12" x14ac:dyDescent="0.25">
      <c r="A10374" s="103">
        <v>2011</v>
      </c>
      <c r="B10374" s="104" t="s">
        <v>404</v>
      </c>
      <c r="C10374" s="105" t="s">
        <v>405</v>
      </c>
      <c r="D10374" s="105" t="s">
        <v>337</v>
      </c>
      <c r="E10374" s="87" t="e">
        <f>IF(ISNUMBER(VLOOKUP($B10374,EFW.20115,3,FALSE))=TRUE,VLOOKUP($B10374,EFW.2011,E$2,FALSE),NA())</f>
        <v>#N/A</v>
      </c>
      <c r="F10374" s="69">
        <f t="shared" si="445"/>
        <v>6.7764066077841907</v>
      </c>
      <c r="G10374" s="69">
        <f t="shared" si="445"/>
        <v>6.7994693986188599</v>
      </c>
      <c r="H10374" s="69">
        <f t="shared" si="445"/>
        <v>9.4995792489935091</v>
      </c>
      <c r="I10374" s="69">
        <f t="shared" si="445"/>
        <v>8.4764192682463442</v>
      </c>
      <c r="J10374" s="70">
        <f t="shared" si="445"/>
        <v>7.7326186388963594</v>
      </c>
      <c r="K10374" s="118">
        <f>VLOOKUP(B10374,WB.GDP.2011,'WB (WDI)'!$BB$2,FALSE)</f>
        <v>32896.206915890987</v>
      </c>
      <c r="L10374" s="112">
        <f>VLOOKUP($B10374,WB.UNEMP.2011,'WB (WDI)'!$BB$2,FALSE)</f>
        <v>6.3800001144409197</v>
      </c>
    </row>
    <row r="10375" spans="1:12" x14ac:dyDescent="0.25">
      <c r="A10375" s="103">
        <v>2011</v>
      </c>
      <c r="B10375" s="104" t="s">
        <v>406</v>
      </c>
      <c r="C10375" s="105" t="s">
        <v>407</v>
      </c>
      <c r="D10375" s="105" t="s">
        <v>337</v>
      </c>
      <c r="E10375" s="87" t="e">
        <f>IF(ISNUMBER(VLOOKUP($B10375,EFW.20115,3,FALSE))=TRUE,VLOOKUP($B10375,EFW.2011,E$2,FALSE),NA())</f>
        <v>#N/A</v>
      </c>
      <c r="F10375" s="69">
        <f t="shared" si="445"/>
        <v>7.1036649686491051</v>
      </c>
      <c r="G10375" s="69">
        <f t="shared" si="445"/>
        <v>5.940932405317227</v>
      </c>
      <c r="H10375" s="69">
        <f t="shared" si="445"/>
        <v>7.6913487800713929</v>
      </c>
      <c r="I10375" s="69">
        <f t="shared" si="445"/>
        <v>7.7402984402234516</v>
      </c>
      <c r="J10375" s="70">
        <f t="shared" si="445"/>
        <v>7.7045743677770675</v>
      </c>
      <c r="K10375" s="118">
        <f>VLOOKUP(B10375,WB.GDP.2011,'WB (WDI)'!$BB$2,FALSE)</f>
        <v>17342.588588236991</v>
      </c>
      <c r="L10375" s="112">
        <f>VLOOKUP($B10375,WB.UNEMP.2011,'WB (WDI)'!$BB$2,FALSE)</f>
        <v>19.670000076293899</v>
      </c>
    </row>
    <row r="10376" spans="1:12" x14ac:dyDescent="0.25">
      <c r="A10376" s="103">
        <v>2011</v>
      </c>
      <c r="B10376" s="104" t="s">
        <v>408</v>
      </c>
      <c r="C10376" s="105" t="s">
        <v>409</v>
      </c>
      <c r="D10376" s="105" t="s">
        <v>337</v>
      </c>
      <c r="E10376" s="87" t="e">
        <f>IF(ISNUMBER(VLOOKUP($B10376,EFW.20115,3,FALSE))=TRUE,VLOOKUP($B10376,EFW.2011,E$2,FALSE),NA())</f>
        <v>#N/A</v>
      </c>
      <c r="F10376" s="69">
        <f t="shared" si="445"/>
        <v>6.8498038494721012</v>
      </c>
      <c r="G10376" s="69">
        <f t="shared" si="445"/>
        <v>4.7616201461197383</v>
      </c>
      <c r="H10376" s="69">
        <f t="shared" si="445"/>
        <v>8.1157185794314461</v>
      </c>
      <c r="I10376" s="69">
        <f t="shared" si="445"/>
        <v>7.5098148041798209</v>
      </c>
      <c r="J10376" s="70">
        <f t="shared" si="445"/>
        <v>8.2703951240361757</v>
      </c>
      <c r="K10376" s="118">
        <f>VLOOKUP(B10376,WB.GDP.2011,'WB (WDI)'!$BB$2,FALSE)</f>
        <v>13758.342935656694</v>
      </c>
      <c r="L10376" s="112">
        <f>VLOOKUP($B10376,WB.UNEMP.2011,'WB (WDI)'!$BB$2,FALSE)</f>
        <v>31.379999160766602</v>
      </c>
    </row>
    <row r="10377" spans="1:12" x14ac:dyDescent="0.25">
      <c r="A10377" s="103">
        <v>2011</v>
      </c>
      <c r="B10377" s="104" t="s">
        <v>410</v>
      </c>
      <c r="C10377" s="105" t="s">
        <v>411</v>
      </c>
      <c r="D10377" s="105" t="s">
        <v>337</v>
      </c>
      <c r="E10377" s="87" t="e">
        <f>IF(ISNUMBER(VLOOKUP($B10377,EFW.20115,3,FALSE))=TRUE,VLOOKUP($B10377,EFW.2011,E$2,FALSE),NA())</f>
        <v>#N/A</v>
      </c>
      <c r="F10377" s="69">
        <f t="shared" si="445"/>
        <v>5.6600447661002047</v>
      </c>
      <c r="G10377" s="69">
        <f t="shared" si="445"/>
        <v>6.8636016462665612</v>
      </c>
      <c r="H10377" s="69">
        <f t="shared" si="445"/>
        <v>9.6931615162046221</v>
      </c>
      <c r="I10377" s="69">
        <f t="shared" si="445"/>
        <v>8.3598640136396938</v>
      </c>
      <c r="J10377" s="70">
        <f t="shared" si="445"/>
        <v>6.9457287736924025</v>
      </c>
      <c r="K10377" s="118">
        <f>VLOOKUP(B10377,WB.GDP.2011,'WB (WDI)'!$BB$2,FALSE)</f>
        <v>31404.754390779286</v>
      </c>
      <c r="L10377" s="112">
        <f>VLOOKUP($B10377,WB.UNEMP.2011,'WB (WDI)'!$BB$2,FALSE)</f>
        <v>12.680000305175801</v>
      </c>
    </row>
    <row r="10378" spans="1:12" x14ac:dyDescent="0.25">
      <c r="A10378" s="103">
        <v>2011</v>
      </c>
      <c r="B10378" s="104" t="s">
        <v>412</v>
      </c>
      <c r="C10378" s="105" t="s">
        <v>413</v>
      </c>
      <c r="D10378" s="105" t="s">
        <v>337</v>
      </c>
      <c r="E10378" s="87" t="e">
        <f>IF(ISNUMBER(VLOOKUP($B10378,EFW.20115,3,FALSE))=TRUE,VLOOKUP($B10378,EFW.2011,E$2,FALSE),NA())</f>
        <v>#N/A</v>
      </c>
      <c r="F10378" s="69" t="e">
        <f t="shared" si="445"/>
        <v>#N/A</v>
      </c>
      <c r="G10378" s="69" t="e">
        <f t="shared" si="445"/>
        <v>#N/A</v>
      </c>
      <c r="H10378" s="69" t="e">
        <f t="shared" si="445"/>
        <v>#N/A</v>
      </c>
      <c r="I10378" s="69" t="e">
        <f t="shared" si="445"/>
        <v>#N/A</v>
      </c>
      <c r="J10378" s="70" t="e">
        <f t="shared" si="445"/>
        <v>#N/A</v>
      </c>
      <c r="K10378" s="118">
        <f>VLOOKUP(B10378,WB.GDP.2011,'WB (WDI)'!$BB$2,FALSE)</f>
        <v>64729.872236468524</v>
      </c>
      <c r="L10378" s="112" t="e">
        <f>VLOOKUP($B10378,WB.UNEMP.2011,'WB (WDI)'!$BB$2,FALSE)</f>
        <v>#N/A</v>
      </c>
    </row>
    <row r="10379" spans="1:12" x14ac:dyDescent="0.25">
      <c r="A10379" s="103">
        <v>2011</v>
      </c>
      <c r="B10379" s="104" t="s">
        <v>414</v>
      </c>
      <c r="C10379" s="105" t="s">
        <v>415</v>
      </c>
      <c r="D10379" s="105" t="s">
        <v>337</v>
      </c>
      <c r="E10379" s="87" t="e">
        <f>IF(ISNUMBER(VLOOKUP($B10379,EFW.20115,3,FALSE))=TRUE,VLOOKUP($B10379,EFW.2011,E$2,FALSE),NA())</f>
        <v>#N/A</v>
      </c>
      <c r="F10379" s="69">
        <f t="shared" si="445"/>
        <v>6.6479928036739064</v>
      </c>
      <c r="G10379" s="69">
        <f t="shared" si="445"/>
        <v>5.3926409822293868</v>
      </c>
      <c r="H10379" s="69">
        <f t="shared" si="445"/>
        <v>7.8658133768636826</v>
      </c>
      <c r="I10379" s="69">
        <f t="shared" si="445"/>
        <v>7.0499107180364975</v>
      </c>
      <c r="J10379" s="70">
        <f t="shared" si="445"/>
        <v>6.9361500586588249</v>
      </c>
      <c r="K10379" s="118">
        <f>VLOOKUP(B10379,WB.GDP.2011,'WB (WDI)'!$BB$2,FALSE)</f>
        <v>14971.457683022367</v>
      </c>
      <c r="L10379" s="112">
        <f>VLOOKUP($B10379,WB.UNEMP.2011,'WB (WDI)'!$BB$2,FALSE)</f>
        <v>22.969999313354499</v>
      </c>
    </row>
    <row r="10380" spans="1:12" x14ac:dyDescent="0.25">
      <c r="A10380" s="103">
        <v>2011</v>
      </c>
      <c r="B10380" s="104" t="s">
        <v>416</v>
      </c>
      <c r="C10380" s="105" t="s">
        <v>417</v>
      </c>
      <c r="D10380" s="105" t="s">
        <v>337</v>
      </c>
      <c r="E10380" s="87" t="e">
        <f>IF(ISNUMBER(VLOOKUP($B10380,EFW.20115,3,FALSE))=TRUE,VLOOKUP($B10380,EFW.2011,E$2,FALSE),NA())</f>
        <v>#N/A</v>
      </c>
      <c r="F10380" s="69">
        <f t="shared" si="445"/>
        <v>5.1671468858338727</v>
      </c>
      <c r="G10380" s="69">
        <f t="shared" si="445"/>
        <v>6.2222111652137979</v>
      </c>
      <c r="H10380" s="69">
        <f t="shared" si="445"/>
        <v>9.5393943137406279</v>
      </c>
      <c r="I10380" s="69">
        <f t="shared" si="445"/>
        <v>7.7748553919777184</v>
      </c>
      <c r="J10380" s="70">
        <f t="shared" si="445"/>
        <v>7.1176380045800078</v>
      </c>
      <c r="K10380" s="118">
        <f>VLOOKUP(B10380,WB.GDP.2011,'WB (WDI)'!$BB$2,FALSE)</f>
        <v>33680.494192183665</v>
      </c>
      <c r="L10380" s="112">
        <f>VLOOKUP($B10380,WB.UNEMP.2011,'WB (WDI)'!$BB$2,FALSE)</f>
        <v>8.1700000762939506</v>
      </c>
    </row>
    <row r="10381" spans="1:12" x14ac:dyDescent="0.25">
      <c r="A10381" s="103">
        <v>2011</v>
      </c>
      <c r="B10381" s="104" t="s">
        <v>418</v>
      </c>
      <c r="C10381" s="105" t="s">
        <v>419</v>
      </c>
      <c r="D10381" s="105" t="s">
        <v>337</v>
      </c>
      <c r="E10381" s="87" t="e">
        <f>IF(ISNUMBER(VLOOKUP($B10381,EFW.20115,3,FALSE))=TRUE,VLOOKUP($B10381,EFW.2011,E$2,FALSE),NA())</f>
        <v>#N/A</v>
      </c>
      <c r="F10381" s="69">
        <f t="shared" si="445"/>
        <v>6.5410934953844349</v>
      </c>
      <c r="G10381" s="69">
        <f t="shared" si="445"/>
        <v>6.9777054167988419</v>
      </c>
      <c r="H10381" s="69">
        <f t="shared" si="445"/>
        <v>9.6809719838448611</v>
      </c>
      <c r="I10381" s="69">
        <f t="shared" si="445"/>
        <v>8.1184086322871991</v>
      </c>
      <c r="J10381" s="70">
        <f t="shared" si="445"/>
        <v>7.4575659890399919</v>
      </c>
      <c r="K10381" s="118">
        <f>VLOOKUP(B10381,WB.GDP.2011,'WB (WDI)'!$BB$2,FALSE)</f>
        <v>37002.03904842979</v>
      </c>
      <c r="L10381" s="112">
        <f>VLOOKUP($B10381,WB.UNEMP.2011,'WB (WDI)'!$BB$2,FALSE)</f>
        <v>21.389999389648398</v>
      </c>
    </row>
    <row r="10382" spans="1:12" x14ac:dyDescent="0.25">
      <c r="A10382" s="103">
        <v>2011</v>
      </c>
      <c r="B10382" s="104" t="s">
        <v>420</v>
      </c>
      <c r="C10382" s="105" t="s">
        <v>421</v>
      </c>
      <c r="D10382" s="105" t="s">
        <v>337</v>
      </c>
      <c r="E10382" s="87" t="e">
        <f>IF(ISNUMBER(VLOOKUP($B10382,EFW.20115,3,FALSE))=TRUE,VLOOKUP($B10382,EFW.2011,E$2,FALSE),NA())</f>
        <v>#N/A</v>
      </c>
      <c r="F10382" s="69">
        <f t="shared" ref="F10382:J10391" si="446">IF(ISNUMBER(VLOOKUP($B10382,EFW.2011,3,FALSE))=TRUE,VLOOKUP($B10382,EFW.2011,F$2,FALSE),NA())</f>
        <v>5.7370614213416689</v>
      </c>
      <c r="G10382" s="69">
        <f t="shared" si="446"/>
        <v>7.8892537071699813</v>
      </c>
      <c r="H10382" s="69">
        <f t="shared" si="446"/>
        <v>9.5857672715794422</v>
      </c>
      <c r="I10382" s="69">
        <f t="shared" si="446"/>
        <v>8.1263694771351282</v>
      </c>
      <c r="J10382" s="70">
        <f t="shared" si="446"/>
        <v>7.6801545805858185</v>
      </c>
      <c r="K10382" s="118">
        <f>VLOOKUP(B10382,WB.GDP.2011,'WB (WDI)'!$BB$2,FALSE)</f>
        <v>53272.527358892032</v>
      </c>
      <c r="L10382" s="112">
        <f>VLOOKUP($B10382,WB.UNEMP.2011,'WB (WDI)'!$BB$2,FALSE)</f>
        <v>4.5599999427795401</v>
      </c>
    </row>
    <row r="10383" spans="1:12" x14ac:dyDescent="0.25">
      <c r="A10383" s="103">
        <v>2011</v>
      </c>
      <c r="B10383" s="104" t="s">
        <v>422</v>
      </c>
      <c r="C10383" s="105" t="s">
        <v>423</v>
      </c>
      <c r="D10383" s="105" t="s">
        <v>337</v>
      </c>
      <c r="E10383" s="87" t="e">
        <f>IF(ISNUMBER(VLOOKUP($B10383,EFW.20115,3,FALSE))=TRUE,VLOOKUP($B10383,EFW.2011,E$2,FALSE),NA())</f>
        <v>#N/A</v>
      </c>
      <c r="F10383" s="69">
        <f t="shared" si="446"/>
        <v>4.7749676496955589</v>
      </c>
      <c r="G10383" s="69">
        <f t="shared" si="446"/>
        <v>7.0968778594237829</v>
      </c>
      <c r="H10383" s="69">
        <f t="shared" si="446"/>
        <v>9.6671133032591392</v>
      </c>
      <c r="I10383" s="69">
        <f t="shared" si="446"/>
        <v>8.34200413654683</v>
      </c>
      <c r="J10383" s="70">
        <f t="shared" si="446"/>
        <v>8.0005343409778451</v>
      </c>
      <c r="K10383" s="118">
        <f>VLOOKUP(B10383,WB.GDP.2011,'WB (WDI)'!$BB$2,FALSE)</f>
        <v>48307.706831636198</v>
      </c>
      <c r="L10383" s="112">
        <f>VLOOKUP($B10383,WB.UNEMP.2011,'WB (WDI)'!$BB$2,FALSE)</f>
        <v>7.1399998664856001</v>
      </c>
    </row>
    <row r="10384" spans="1:12" x14ac:dyDescent="0.25">
      <c r="A10384" s="103">
        <v>2011</v>
      </c>
      <c r="B10384" s="104" t="s">
        <v>424</v>
      </c>
      <c r="C10384" s="105" t="s">
        <v>425</v>
      </c>
      <c r="D10384" s="105" t="s">
        <v>337</v>
      </c>
      <c r="E10384" s="87" t="e">
        <f>IF(ISNUMBER(VLOOKUP($B10384,EFW.20115,3,FALSE))=TRUE,VLOOKUP($B10384,EFW.2011,E$2,FALSE),NA())</f>
        <v>#N/A</v>
      </c>
      <c r="F10384" s="69">
        <f t="shared" si="446"/>
        <v>5.2856852193948978</v>
      </c>
      <c r="G10384" s="69">
        <f t="shared" si="446"/>
        <v>6.9192208114858946</v>
      </c>
      <c r="H10384" s="69">
        <f t="shared" si="446"/>
        <v>9.625064052502692</v>
      </c>
      <c r="I10384" s="69">
        <f t="shared" si="446"/>
        <v>8.2552018430457235</v>
      </c>
      <c r="J10384" s="70">
        <f t="shared" si="446"/>
        <v>7.4313045973480163</v>
      </c>
      <c r="K10384" s="118">
        <f>VLOOKUP(B10384,WB.GDP.2011,'WB (WDI)'!$BB$2,FALSE)</f>
        <v>43000.938349811506</v>
      </c>
      <c r="L10384" s="112">
        <f>VLOOKUP($B10384,WB.UNEMP.2011,'WB (WDI)'!$BB$2,FALSE)</f>
        <v>8.8100004196166992</v>
      </c>
    </row>
    <row r="10385" spans="1:12" x14ac:dyDescent="0.25">
      <c r="A10385" s="103">
        <v>2011</v>
      </c>
      <c r="B10385" s="104" t="s">
        <v>426</v>
      </c>
      <c r="C10385" s="105" t="s">
        <v>427</v>
      </c>
      <c r="D10385" s="105" t="s">
        <v>337</v>
      </c>
      <c r="E10385" s="87" t="e">
        <f>IF(ISNUMBER(VLOOKUP($B10385,EFW.20115,3,FALSE))=TRUE,VLOOKUP($B10385,EFW.2011,E$2,FALSE),NA())</f>
        <v>#N/A</v>
      </c>
      <c r="F10385" s="69">
        <f t="shared" si="446"/>
        <v>6.210795206782727</v>
      </c>
      <c r="G10385" s="69">
        <f t="shared" si="446"/>
        <v>7.7832958438846269</v>
      </c>
      <c r="H10385" s="69">
        <f t="shared" si="446"/>
        <v>9.5617340609300285</v>
      </c>
      <c r="I10385" s="69">
        <f t="shared" si="446"/>
        <v>8.1640614194061172</v>
      </c>
      <c r="J10385" s="70">
        <f t="shared" si="446"/>
        <v>7.6117115289510267</v>
      </c>
      <c r="K10385" s="118">
        <f>VLOOKUP(B10385,WB.GDP.2011,'WB (WDI)'!$BB$2,FALSE)</f>
        <v>49843.288065314366</v>
      </c>
      <c r="L10385" s="112">
        <f>VLOOKUP($B10385,WB.UNEMP.2011,'WB (WDI)'!$BB$2,FALSE)</f>
        <v>5.8200001716613796</v>
      </c>
    </row>
    <row r="10386" spans="1:12" x14ac:dyDescent="0.25">
      <c r="A10386" s="103">
        <v>2011</v>
      </c>
      <c r="B10386" s="104" t="s">
        <v>428</v>
      </c>
      <c r="C10386" s="105" t="s">
        <v>429</v>
      </c>
      <c r="D10386" s="105" t="s">
        <v>337</v>
      </c>
      <c r="E10386" s="87" t="e">
        <f>IF(ISNUMBER(VLOOKUP($B10386,EFW.20115,3,FALSE))=TRUE,VLOOKUP($B10386,EFW.2011,E$2,FALSE),NA())</f>
        <v>#N/A</v>
      </c>
      <c r="F10386" s="69" t="e">
        <f t="shared" si="446"/>
        <v>#N/A</v>
      </c>
      <c r="G10386" s="69" t="e">
        <f t="shared" si="446"/>
        <v>#N/A</v>
      </c>
      <c r="H10386" s="69" t="e">
        <f t="shared" si="446"/>
        <v>#N/A</v>
      </c>
      <c r="I10386" s="69" t="e">
        <f t="shared" si="446"/>
        <v>#N/A</v>
      </c>
      <c r="J10386" s="70" t="e">
        <f t="shared" si="446"/>
        <v>#N/A</v>
      </c>
      <c r="K10386" s="118" t="e">
        <f>VLOOKUP(B10386,WB.GDP.2011,'WB (WDI)'!$BB$2,FALSE)</f>
        <v>#N/A</v>
      </c>
      <c r="L10386" s="112" t="e">
        <f>VLOOKUP($B10386,WB.UNEMP.2011,'WB (WDI)'!$BB$2,FALSE)</f>
        <v>#N/A</v>
      </c>
    </row>
    <row r="10387" spans="1:12" x14ac:dyDescent="0.25">
      <c r="A10387" s="103">
        <v>2011</v>
      </c>
      <c r="B10387" s="104" t="s">
        <v>430</v>
      </c>
      <c r="C10387" s="105" t="s">
        <v>431</v>
      </c>
      <c r="D10387" s="105" t="s">
        <v>337</v>
      </c>
      <c r="E10387" s="87" t="e">
        <f>IF(ISNUMBER(VLOOKUP($B10387,EFW.20115,3,FALSE))=TRUE,VLOOKUP($B10387,EFW.2011,E$2,FALSE),NA())</f>
        <v>#N/A</v>
      </c>
      <c r="F10387" s="69">
        <f t="shared" si="446"/>
        <v>5.0588295107806438</v>
      </c>
      <c r="G10387" s="69">
        <f t="shared" si="446"/>
        <v>7.6784944907304942</v>
      </c>
      <c r="H10387" s="69">
        <f t="shared" si="446"/>
        <v>9.3650109329902946</v>
      </c>
      <c r="I10387" s="69">
        <f t="shared" si="446"/>
        <v>7.9570271990908683</v>
      </c>
      <c r="J10387" s="70">
        <f t="shared" si="446"/>
        <v>7.714666586608371</v>
      </c>
      <c r="K10387" s="118">
        <f>VLOOKUP(B10387,WB.GDP.2011,'WB (WDI)'!$BB$2,FALSE)</f>
        <v>108355.58258315623</v>
      </c>
      <c r="L10387" s="112">
        <f>VLOOKUP($B10387,WB.UNEMP.2011,'WB (WDI)'!$BB$2,FALSE)</f>
        <v>4.9000000953674299</v>
      </c>
    </row>
    <row r="10388" spans="1:12" x14ac:dyDescent="0.25">
      <c r="A10388" s="103">
        <v>2011</v>
      </c>
      <c r="B10388" s="104" t="s">
        <v>432</v>
      </c>
      <c r="C10388" s="105" t="s">
        <v>433</v>
      </c>
      <c r="D10388" s="105" t="s">
        <v>337</v>
      </c>
      <c r="E10388" s="87" t="e">
        <f>IF(ISNUMBER(VLOOKUP($B10388,EFW.20115,3,FALSE))=TRUE,VLOOKUP($B10388,EFW.2011,E$2,FALSE),NA())</f>
        <v>#N/A</v>
      </c>
      <c r="F10388" s="69" t="e">
        <f t="shared" si="446"/>
        <v>#N/A</v>
      </c>
      <c r="G10388" s="69" t="e">
        <f t="shared" si="446"/>
        <v>#N/A</v>
      </c>
      <c r="H10388" s="69" t="e">
        <f t="shared" si="446"/>
        <v>#N/A</v>
      </c>
      <c r="I10388" s="69" t="e">
        <f t="shared" si="446"/>
        <v>#N/A</v>
      </c>
      <c r="J10388" s="70" t="e">
        <f t="shared" si="446"/>
        <v>#N/A</v>
      </c>
      <c r="K10388" s="118" t="e">
        <f>VLOOKUP(B10388,WB.GDP.2011,'WB (WDI)'!$BB$2,FALSE)</f>
        <v>#N/A</v>
      </c>
      <c r="L10388" s="112" t="e">
        <f>VLOOKUP($B10388,WB.UNEMP.2011,'WB (WDI)'!$BB$2,FALSE)</f>
        <v>#N/A</v>
      </c>
    </row>
    <row r="10389" spans="1:12" x14ac:dyDescent="0.25">
      <c r="A10389" s="103">
        <v>2011</v>
      </c>
      <c r="B10389" s="104" t="s">
        <v>434</v>
      </c>
      <c r="C10389" s="105" t="s">
        <v>435</v>
      </c>
      <c r="D10389" s="105" t="s">
        <v>337</v>
      </c>
      <c r="E10389" s="87" t="e">
        <f>IF(ISNUMBER(VLOOKUP($B10389,EFW.20115,3,FALSE))=TRUE,VLOOKUP($B10389,EFW.2011,E$2,FALSE),NA())</f>
        <v>#N/A</v>
      </c>
      <c r="F10389" s="69">
        <f t="shared" si="446"/>
        <v>4.5199810313028195</v>
      </c>
      <c r="G10389" s="69">
        <f t="shared" si="446"/>
        <v>7.9231775053330846</v>
      </c>
      <c r="H10389" s="69">
        <f t="shared" si="446"/>
        <v>9.5378895092239109</v>
      </c>
      <c r="I10389" s="69">
        <f t="shared" si="446"/>
        <v>8.7823152240008238</v>
      </c>
      <c r="J10389" s="70">
        <f t="shared" si="446"/>
        <v>7.9836962789183135</v>
      </c>
      <c r="K10389" s="118">
        <f>VLOOKUP(B10389,WB.GDP.2011,'WB (WDI)'!$BB$2,FALSE)</f>
        <v>52762.199186015168</v>
      </c>
      <c r="L10389" s="112">
        <f>VLOOKUP($B10389,WB.UNEMP.2011,'WB (WDI)'!$BB$2,FALSE)</f>
        <v>4.9800000190734899</v>
      </c>
    </row>
    <row r="10390" spans="1:12" x14ac:dyDescent="0.25">
      <c r="A10390" s="103">
        <v>2011</v>
      </c>
      <c r="B10390" s="104" t="s">
        <v>436</v>
      </c>
      <c r="C10390" s="105" t="s">
        <v>437</v>
      </c>
      <c r="D10390" s="105" t="s">
        <v>337</v>
      </c>
      <c r="E10390" s="87" t="e">
        <f>IF(ISNUMBER(VLOOKUP($B10390,EFW.20115,3,FALSE))=TRUE,VLOOKUP($B10390,EFW.2011,E$2,FALSE),NA())</f>
        <v>#N/A</v>
      </c>
      <c r="F10390" s="69">
        <f t="shared" si="446"/>
        <v>7.8927778449291015</v>
      </c>
      <c r="G10390" s="69">
        <f t="shared" si="446"/>
        <v>8.2438312440419459</v>
      </c>
      <c r="H10390" s="69">
        <f t="shared" si="446"/>
        <v>9.3309331282694945</v>
      </c>
      <c r="I10390" s="69">
        <f t="shared" si="446"/>
        <v>7.4471320456118733</v>
      </c>
      <c r="J10390" s="70">
        <f t="shared" si="446"/>
        <v>8.7526094658626246</v>
      </c>
      <c r="K10390" s="118">
        <f>VLOOKUP(B10390,WB.GDP.2011,'WB (WDI)'!$BB$2,FALSE)</f>
        <v>64624.388933788716</v>
      </c>
      <c r="L10390" s="112">
        <f>VLOOKUP($B10390,WB.UNEMP.2011,'WB (WDI)'!$BB$2,FALSE)</f>
        <v>4.4000000953674299</v>
      </c>
    </row>
    <row r="10391" spans="1:12" x14ac:dyDescent="0.25">
      <c r="A10391" s="103">
        <v>2011</v>
      </c>
      <c r="B10391" s="104" t="s">
        <v>438</v>
      </c>
      <c r="C10391" s="105" t="s">
        <v>439</v>
      </c>
      <c r="D10391" s="105" t="s">
        <v>440</v>
      </c>
      <c r="E10391" s="87" t="e">
        <f>IF(ISNUMBER(VLOOKUP($B10391,EFW.20115,3,FALSE))=TRUE,VLOOKUP($B10391,EFW.2011,E$2,FALSE),NA())</f>
        <v>#N/A</v>
      </c>
      <c r="F10391" s="69">
        <f t="shared" si="446"/>
        <v>7.1975828984521071</v>
      </c>
      <c r="G10391" s="69">
        <f t="shared" si="446"/>
        <v>7.8576160543651508</v>
      </c>
      <c r="H10391" s="69">
        <f t="shared" si="446"/>
        <v>9.406873126044367</v>
      </c>
      <c r="I10391" s="69">
        <f t="shared" si="446"/>
        <v>7.632299278559163</v>
      </c>
      <c r="J10391" s="70">
        <f t="shared" si="446"/>
        <v>8.3980835242475624</v>
      </c>
      <c r="K10391" s="118">
        <f>VLOOKUP(B10391,WB.GDP.2011,'WB (WDI)'!$BB$2,FALSE)</f>
        <v>45604.797158974579</v>
      </c>
      <c r="L10391" s="112">
        <f>VLOOKUP($B10391,WB.UNEMP.2011,'WB (WDI)'!$BB$2,FALSE)</f>
        <v>5.0799999237060502</v>
      </c>
    </row>
    <row r="10392" spans="1:12" x14ac:dyDescent="0.25">
      <c r="A10392" s="103">
        <v>2011</v>
      </c>
      <c r="B10392" s="104" t="s">
        <v>441</v>
      </c>
      <c r="C10392" s="105" t="s">
        <v>442</v>
      </c>
      <c r="D10392" s="105" t="s">
        <v>440</v>
      </c>
      <c r="E10392" s="87" t="e">
        <f>IF(ISNUMBER(VLOOKUP($B10392,EFW.20115,3,FALSE))=TRUE,VLOOKUP($B10392,EFW.2011,E$2,FALSE),NA())</f>
        <v>#N/A</v>
      </c>
      <c r="F10392" s="69" t="e">
        <f t="shared" ref="F10392:J10401" si="447">IF(ISNUMBER(VLOOKUP($B10392,EFW.2011,3,FALSE))=TRUE,VLOOKUP($B10392,EFW.2011,F$2,FALSE),NA())</f>
        <v>#N/A</v>
      </c>
      <c r="G10392" s="69" t="e">
        <f t="shared" si="447"/>
        <v>#N/A</v>
      </c>
      <c r="H10392" s="69" t="e">
        <f t="shared" si="447"/>
        <v>#N/A</v>
      </c>
      <c r="I10392" s="69" t="e">
        <f t="shared" si="447"/>
        <v>#N/A</v>
      </c>
      <c r="J10392" s="70" t="e">
        <f t="shared" si="447"/>
        <v>#N/A</v>
      </c>
      <c r="K10392" s="118" t="e">
        <f>VLOOKUP(B10392,WB.GDP.2011,'WB (WDI)'!$BB$2,FALSE)</f>
        <v>#N/A</v>
      </c>
      <c r="L10392" s="112" t="e">
        <f>VLOOKUP($B10392,WB.UNEMP.2011,'WB (WDI)'!$BB$2,FALSE)</f>
        <v>#N/A</v>
      </c>
    </row>
    <row r="10393" spans="1:12" x14ac:dyDescent="0.25">
      <c r="A10393" s="103">
        <v>2011</v>
      </c>
      <c r="B10393" s="104" t="s">
        <v>443</v>
      </c>
      <c r="C10393" s="105" t="s">
        <v>444</v>
      </c>
      <c r="D10393" s="105" t="s">
        <v>440</v>
      </c>
      <c r="E10393" s="87" t="e">
        <f>IF(ISNUMBER(VLOOKUP($B10393,EFW.20115,3,FALSE))=TRUE,VLOOKUP($B10393,EFW.2011,E$2,FALSE),NA())</f>
        <v>#N/A</v>
      </c>
      <c r="F10393" s="69" t="e">
        <f t="shared" si="447"/>
        <v>#N/A</v>
      </c>
      <c r="G10393" s="69" t="e">
        <f t="shared" si="447"/>
        <v>#N/A</v>
      </c>
      <c r="H10393" s="69" t="e">
        <f t="shared" si="447"/>
        <v>#N/A</v>
      </c>
      <c r="I10393" s="69" t="e">
        <f t="shared" si="447"/>
        <v>#N/A</v>
      </c>
      <c r="J10393" s="70" t="e">
        <f t="shared" si="447"/>
        <v>#N/A</v>
      </c>
      <c r="K10393" s="118" t="e">
        <f>VLOOKUP(B10393,WB.GDP.2011,'WB (WDI)'!$BB$2,FALSE)</f>
        <v>#N/A</v>
      </c>
      <c r="L10393" s="112" t="e">
        <f>VLOOKUP($B10393,WB.UNEMP.2011,'WB (WDI)'!$BB$2,FALSE)</f>
        <v>#N/A</v>
      </c>
    </row>
    <row r="10394" spans="1:12" x14ac:dyDescent="0.25">
      <c r="A10394" s="103">
        <v>2011</v>
      </c>
      <c r="B10394" s="104" t="s">
        <v>445</v>
      </c>
      <c r="C10394" s="105" t="s">
        <v>446</v>
      </c>
      <c r="D10394" s="105" t="s">
        <v>440</v>
      </c>
      <c r="E10394" s="87" t="e">
        <f>IF(ISNUMBER(VLOOKUP($B10394,EFW.20115,3,FALSE))=TRUE,VLOOKUP($B10394,EFW.2011,E$2,FALSE),NA())</f>
        <v>#N/A</v>
      </c>
      <c r="F10394" s="69" t="e">
        <f t="shared" si="447"/>
        <v>#N/A</v>
      </c>
      <c r="G10394" s="69" t="e">
        <f t="shared" si="447"/>
        <v>#N/A</v>
      </c>
      <c r="H10394" s="69" t="e">
        <f t="shared" si="447"/>
        <v>#N/A</v>
      </c>
      <c r="I10394" s="69" t="e">
        <f t="shared" si="447"/>
        <v>#N/A</v>
      </c>
      <c r="J10394" s="70" t="e">
        <f t="shared" si="447"/>
        <v>#N/A</v>
      </c>
      <c r="K10394" s="118" t="e">
        <f>VLOOKUP(B10394,WB.GDP.2011,'WB (WDI)'!$BB$2,FALSE)</f>
        <v>#N/A</v>
      </c>
      <c r="L10394" s="112" t="e">
        <f>VLOOKUP($B10394,WB.UNEMP.2011,'WB (WDI)'!$BB$2,FALSE)</f>
        <v>#N/A</v>
      </c>
    </row>
    <row r="10395" spans="1:12" x14ac:dyDescent="0.25">
      <c r="A10395" s="103">
        <v>2011</v>
      </c>
      <c r="B10395" s="104" t="s">
        <v>447</v>
      </c>
      <c r="C10395" s="105" t="s">
        <v>448</v>
      </c>
      <c r="D10395" s="105" t="s">
        <v>440</v>
      </c>
      <c r="E10395" s="87" t="e">
        <f>IF(ISNUMBER(VLOOKUP($B10395,EFW.20115,3,FALSE))=TRUE,VLOOKUP($B10395,EFW.2011,E$2,FALSE),NA())</f>
        <v>#N/A</v>
      </c>
      <c r="F10395" s="69">
        <f t="shared" si="447"/>
        <v>6.1461121258087683</v>
      </c>
      <c r="G10395" s="69">
        <f t="shared" si="447"/>
        <v>8.1612409355995581</v>
      </c>
      <c r="H10395" s="69">
        <f t="shared" si="447"/>
        <v>9.5621382541286621</v>
      </c>
      <c r="I10395" s="69">
        <f t="shared" si="447"/>
        <v>8.8841286716482788</v>
      </c>
      <c r="J10395" s="70">
        <f t="shared" si="447"/>
        <v>8.6651558756475406</v>
      </c>
      <c r="K10395" s="118">
        <f>VLOOKUP(B10395,WB.GDP.2011,'WB (WDI)'!$BB$2,FALSE)</f>
        <v>38361.194193690491</v>
      </c>
      <c r="L10395" s="112">
        <f>VLOOKUP($B10395,WB.UNEMP.2011,'WB (WDI)'!$BB$2,FALSE)</f>
        <v>6.4899997711181596</v>
      </c>
    </row>
    <row r="10396" spans="1:12" x14ac:dyDescent="0.25">
      <c r="A10396" s="103">
        <v>2011</v>
      </c>
      <c r="B10396" s="104" t="s">
        <v>449</v>
      </c>
      <c r="C10396" s="105" t="s">
        <v>450</v>
      </c>
      <c r="D10396" s="105" t="s">
        <v>440</v>
      </c>
      <c r="E10396" s="87" t="e">
        <f>IF(ISNUMBER(VLOOKUP($B10396,EFW.20115,3,FALSE))=TRUE,VLOOKUP($B10396,EFW.2011,E$2,FALSE),NA())</f>
        <v>#N/A</v>
      </c>
      <c r="F10396" s="69" t="e">
        <f t="shared" si="447"/>
        <v>#N/A</v>
      </c>
      <c r="G10396" s="69" t="e">
        <f t="shared" si="447"/>
        <v>#N/A</v>
      </c>
      <c r="H10396" s="69" t="e">
        <f t="shared" si="447"/>
        <v>#N/A</v>
      </c>
      <c r="I10396" s="69" t="e">
        <f t="shared" si="447"/>
        <v>#N/A</v>
      </c>
      <c r="J10396" s="70" t="e">
        <f t="shared" si="447"/>
        <v>#N/A</v>
      </c>
      <c r="K10396" s="118" t="e">
        <f>VLOOKUP(B10396,WB.GDP.2011,'WB (WDI)'!$BB$2,FALSE)</f>
        <v>#N/A</v>
      </c>
      <c r="L10396" s="112" t="e">
        <f>VLOOKUP($B10396,WB.UNEMP.2011,'WB (WDI)'!$BB$2,FALSE)</f>
        <v>#N/A</v>
      </c>
    </row>
    <row r="10397" spans="1:12" x14ac:dyDescent="0.25">
      <c r="A10397" s="103">
        <v>2011</v>
      </c>
      <c r="B10397" s="104" t="s">
        <v>451</v>
      </c>
      <c r="C10397" s="105" t="s">
        <v>452</v>
      </c>
      <c r="D10397" s="105" t="s">
        <v>440</v>
      </c>
      <c r="E10397" s="87" t="e">
        <f>IF(ISNUMBER(VLOOKUP($B10397,EFW.20115,3,FALSE))=TRUE,VLOOKUP($B10397,EFW.2011,E$2,FALSE),NA())</f>
        <v>#N/A</v>
      </c>
      <c r="F10397" s="69">
        <f t="shared" si="447"/>
        <v>7.1675774552495763</v>
      </c>
      <c r="G10397" s="69">
        <f t="shared" si="447"/>
        <v>5.8286167908128723</v>
      </c>
      <c r="H10397" s="69">
        <f t="shared" si="447"/>
        <v>6.4656075423159898</v>
      </c>
      <c r="I10397" s="69">
        <f t="shared" si="447"/>
        <v>6.2757882978075292</v>
      </c>
      <c r="J10397" s="70">
        <f t="shared" si="447"/>
        <v>8.6347925819989104</v>
      </c>
      <c r="K10397" s="118">
        <f>VLOOKUP(B10397,WB.GDP.2011,'WB (WDI)'!$BB$2,FALSE)</f>
        <v>10787.685543013813</v>
      </c>
      <c r="L10397" s="112">
        <f>VLOOKUP($B10397,WB.UNEMP.2011,'WB (WDI)'!$BB$2,FALSE)</f>
        <v>4.4099998474121103</v>
      </c>
    </row>
    <row r="10398" spans="1:12" x14ac:dyDescent="0.25">
      <c r="A10398" s="103">
        <v>2011</v>
      </c>
      <c r="B10398" s="104" t="s">
        <v>453</v>
      </c>
      <c r="C10398" s="105" t="s">
        <v>454</v>
      </c>
      <c r="D10398" s="105" t="s">
        <v>440</v>
      </c>
      <c r="E10398" s="87" t="e">
        <f>IF(ISNUMBER(VLOOKUP($B10398,EFW.20115,3,FALSE))=TRUE,VLOOKUP($B10398,EFW.2011,E$2,FALSE),NA())</f>
        <v>#N/A</v>
      </c>
      <c r="F10398" s="69" t="e">
        <f t="shared" si="447"/>
        <v>#N/A</v>
      </c>
      <c r="G10398" s="69" t="e">
        <f t="shared" si="447"/>
        <v>#N/A</v>
      </c>
      <c r="H10398" s="69" t="e">
        <f t="shared" si="447"/>
        <v>#N/A</v>
      </c>
      <c r="I10398" s="69" t="e">
        <f t="shared" si="447"/>
        <v>#N/A</v>
      </c>
      <c r="J10398" s="70" t="e">
        <f t="shared" si="447"/>
        <v>#N/A</v>
      </c>
      <c r="K10398" s="118" t="e">
        <f>VLOOKUP(B10398,WB.GDP.2011,'WB (WDI)'!$BB$2,FALSE)</f>
        <v>#N/A</v>
      </c>
      <c r="L10398" s="112">
        <f>VLOOKUP($B10398,WB.UNEMP.2011,'WB (WDI)'!$BB$2,FALSE)</f>
        <v>14.180000305175801</v>
      </c>
    </row>
    <row r="10399" spans="1:12" x14ac:dyDescent="0.25">
      <c r="A10399" s="103">
        <v>2011</v>
      </c>
      <c r="B10399" s="104" t="s">
        <v>455</v>
      </c>
      <c r="C10399" s="105" t="s">
        <v>456</v>
      </c>
      <c r="D10399" s="105" t="s">
        <v>440</v>
      </c>
      <c r="E10399" s="87" t="e">
        <f>IF(ISNUMBER(VLOOKUP($B10399,EFW.20115,3,FALSE))=TRUE,VLOOKUP($B10399,EFW.2011,E$2,FALSE),NA())</f>
        <v>#N/A</v>
      </c>
      <c r="F10399" s="69">
        <f t="shared" si="447"/>
        <v>7.1139908733390618</v>
      </c>
      <c r="G10399" s="69">
        <f t="shared" si="447"/>
        <v>5.4410503162805126</v>
      </c>
      <c r="H10399" s="69">
        <f t="shared" si="447"/>
        <v>7.2538910449875029</v>
      </c>
      <c r="I10399" s="69">
        <f t="shared" si="447"/>
        <v>7.1662259207511134</v>
      </c>
      <c r="J10399" s="70">
        <f t="shared" si="447"/>
        <v>7.5643274176763571</v>
      </c>
      <c r="K10399" s="118">
        <f>VLOOKUP(B10399,WB.GDP.2011,'WB (WDI)'!$BB$2,FALSE)</f>
        <v>3372.4644629761624</v>
      </c>
      <c r="L10399" s="112">
        <f>VLOOKUP($B10399,WB.UNEMP.2011,'WB (WDI)'!$BB$2,FALSE)</f>
        <v>2.6199998855590798</v>
      </c>
    </row>
    <row r="10400" spans="1:12" x14ac:dyDescent="0.25">
      <c r="A10400" s="103">
        <v>2011</v>
      </c>
      <c r="B10400" s="104" t="s">
        <v>457</v>
      </c>
      <c r="C10400" s="105" t="s">
        <v>458</v>
      </c>
      <c r="D10400" s="105" t="s">
        <v>440</v>
      </c>
      <c r="E10400" s="87" t="e">
        <f>IF(ISNUMBER(VLOOKUP($B10400,EFW.20115,3,FALSE))=TRUE,VLOOKUP($B10400,EFW.2011,E$2,FALSE),NA())</f>
        <v>#N/A</v>
      </c>
      <c r="F10400" s="69" t="e">
        <f t="shared" si="447"/>
        <v>#N/A</v>
      </c>
      <c r="G10400" s="69" t="e">
        <f t="shared" si="447"/>
        <v>#N/A</v>
      </c>
      <c r="H10400" s="69" t="e">
        <f t="shared" si="447"/>
        <v>#N/A</v>
      </c>
      <c r="I10400" s="69" t="e">
        <f t="shared" si="447"/>
        <v>#N/A</v>
      </c>
      <c r="J10400" s="70" t="e">
        <f t="shared" si="447"/>
        <v>#N/A</v>
      </c>
      <c r="K10400" s="118">
        <f>VLOOKUP(B10400,WB.GDP.2011,'WB (WDI)'!$BB$2,FALSE)</f>
        <v>2553.2534136676713</v>
      </c>
      <c r="L10400" s="112">
        <f>VLOOKUP($B10400,WB.UNEMP.2011,'WB (WDI)'!$BB$2,FALSE)</f>
        <v>1.2799999713897701</v>
      </c>
    </row>
    <row r="10401" spans="1:12" x14ac:dyDescent="0.25">
      <c r="A10401" s="103">
        <v>2011</v>
      </c>
      <c r="B10401" s="104" t="s">
        <v>459</v>
      </c>
      <c r="C10401" s="105" t="s">
        <v>460</v>
      </c>
      <c r="D10401" s="105" t="s">
        <v>440</v>
      </c>
      <c r="E10401" s="87" t="e">
        <f>IF(ISNUMBER(VLOOKUP($B10401,EFW.20115,3,FALSE))=TRUE,VLOOKUP($B10401,EFW.2011,E$2,FALSE),NA())</f>
        <v>#N/A</v>
      </c>
      <c r="F10401" s="69" t="e">
        <f t="shared" si="447"/>
        <v>#N/A</v>
      </c>
      <c r="G10401" s="69" t="e">
        <f t="shared" si="447"/>
        <v>#N/A</v>
      </c>
      <c r="H10401" s="69" t="e">
        <f t="shared" si="447"/>
        <v>#N/A</v>
      </c>
      <c r="I10401" s="69" t="e">
        <f t="shared" si="447"/>
        <v>#N/A</v>
      </c>
      <c r="J10401" s="70" t="e">
        <f t="shared" si="447"/>
        <v>#N/A</v>
      </c>
      <c r="K10401" s="118">
        <f>VLOOKUP(B10401,WB.GDP.2011,'WB (WDI)'!$BB$2,FALSE)</f>
        <v>3192.4536385577253</v>
      </c>
      <c r="L10401" s="112">
        <f>VLOOKUP($B10401,WB.UNEMP.2011,'WB (WDI)'!$BB$2,FALSE)</f>
        <v>1.8500000238418599</v>
      </c>
    </row>
    <row r="10402" spans="1:12" x14ac:dyDescent="0.25">
      <c r="A10402" s="103">
        <v>2011</v>
      </c>
      <c r="B10402" s="104" t="s">
        <v>461</v>
      </c>
      <c r="C10402" s="105" t="s">
        <v>462</v>
      </c>
      <c r="D10402" s="105" t="s">
        <v>440</v>
      </c>
      <c r="E10402" s="87" t="e">
        <f>IF(ISNUMBER(VLOOKUP($B10402,EFW.20115,3,FALSE))=TRUE,VLOOKUP($B10402,EFW.2011,E$2,FALSE),NA())</f>
        <v>#N/A</v>
      </c>
      <c r="F10402" s="69" t="e">
        <f t="shared" ref="F10402:J10411" si="448">IF(ISNUMBER(VLOOKUP($B10402,EFW.2011,3,FALSE))=TRUE,VLOOKUP($B10402,EFW.2011,F$2,FALSE),NA())</f>
        <v>#N/A</v>
      </c>
      <c r="G10402" s="69" t="e">
        <f t="shared" si="448"/>
        <v>#N/A</v>
      </c>
      <c r="H10402" s="69" t="e">
        <f t="shared" si="448"/>
        <v>#N/A</v>
      </c>
      <c r="I10402" s="69" t="e">
        <f t="shared" si="448"/>
        <v>#N/A</v>
      </c>
      <c r="J10402" s="70" t="e">
        <f t="shared" si="448"/>
        <v>#N/A</v>
      </c>
      <c r="K10402" s="118" t="e">
        <f>VLOOKUP(B10402,WB.GDP.2011,'WB (WDI)'!$BB$2,FALSE)</f>
        <v>#N/A</v>
      </c>
      <c r="L10402" s="112">
        <f>VLOOKUP($B10402,WB.UNEMP.2011,'WB (WDI)'!$BB$2,FALSE)</f>
        <v>13.300000190734901</v>
      </c>
    </row>
    <row r="10403" spans="1:12" x14ac:dyDescent="0.25">
      <c r="A10403" s="103">
        <v>2011</v>
      </c>
      <c r="B10403" s="104" t="s">
        <v>463</v>
      </c>
      <c r="C10403" s="105" t="s">
        <v>464</v>
      </c>
      <c r="D10403" s="105" t="s">
        <v>440</v>
      </c>
      <c r="E10403" s="87" t="e">
        <f>IF(ISNUMBER(VLOOKUP($B10403,EFW.20115,3,FALSE))=TRUE,VLOOKUP($B10403,EFW.2011,E$2,FALSE),NA())</f>
        <v>#N/A</v>
      </c>
      <c r="F10403" s="69" t="e">
        <f t="shared" si="448"/>
        <v>#N/A</v>
      </c>
      <c r="G10403" s="69" t="e">
        <f t="shared" si="448"/>
        <v>#N/A</v>
      </c>
      <c r="H10403" s="69" t="e">
        <f t="shared" si="448"/>
        <v>#N/A</v>
      </c>
      <c r="I10403" s="69" t="e">
        <f t="shared" si="448"/>
        <v>#N/A</v>
      </c>
      <c r="J10403" s="70" t="e">
        <f t="shared" si="448"/>
        <v>#N/A</v>
      </c>
      <c r="K10403" s="118">
        <f>VLOOKUP(B10403,WB.GDP.2011,'WB (WDI)'!$BB$2,FALSE)</f>
        <v>1921.7239592360181</v>
      </c>
      <c r="L10403" s="112" t="e">
        <f>VLOOKUP($B10403,WB.UNEMP.2011,'WB (WDI)'!$BB$2,FALSE)</f>
        <v>#N/A</v>
      </c>
    </row>
    <row r="10404" spans="1:12" x14ac:dyDescent="0.25">
      <c r="A10404" s="103">
        <v>2011</v>
      </c>
      <c r="B10404" s="104" t="s">
        <v>465</v>
      </c>
      <c r="C10404" s="105" t="s">
        <v>466</v>
      </c>
      <c r="D10404" s="105" t="s">
        <v>440</v>
      </c>
      <c r="E10404" s="87" t="e">
        <f>IF(ISNUMBER(VLOOKUP($B10404,EFW.20115,3,FALSE))=TRUE,VLOOKUP($B10404,EFW.2011,E$2,FALSE),NA())</f>
        <v>#N/A</v>
      </c>
      <c r="F10404" s="69" t="e">
        <f t="shared" si="448"/>
        <v>#N/A</v>
      </c>
      <c r="G10404" s="69" t="e">
        <f t="shared" si="448"/>
        <v>#N/A</v>
      </c>
      <c r="H10404" s="69" t="e">
        <f t="shared" si="448"/>
        <v>#N/A</v>
      </c>
      <c r="I10404" s="69" t="e">
        <f t="shared" si="448"/>
        <v>#N/A</v>
      </c>
      <c r="J10404" s="70" t="e">
        <f t="shared" si="448"/>
        <v>#N/A</v>
      </c>
      <c r="K10404" s="118">
        <f>VLOOKUP(B10404,WB.GDP.2011,'WB (WDI)'!$BB$2,FALSE)</f>
        <v>3609.5711738281561</v>
      </c>
      <c r="L10404" s="112" t="e">
        <f>VLOOKUP($B10404,WB.UNEMP.2011,'WB (WDI)'!$BB$2,FALSE)</f>
        <v>#N/A</v>
      </c>
    </row>
    <row r="10405" spans="1:12" x14ac:dyDescent="0.25">
      <c r="A10405" s="103">
        <v>2011</v>
      </c>
      <c r="B10405" s="104" t="s">
        <v>467</v>
      </c>
      <c r="C10405" s="105" t="s">
        <v>468</v>
      </c>
      <c r="D10405" s="105" t="s">
        <v>440</v>
      </c>
      <c r="E10405" s="87" t="e">
        <f>IF(ISNUMBER(VLOOKUP($B10405,EFW.20115,3,FALSE))=TRUE,VLOOKUP($B10405,EFW.2011,E$2,FALSE),NA())</f>
        <v>#N/A</v>
      </c>
      <c r="F10405" s="69" t="e">
        <f t="shared" si="448"/>
        <v>#N/A</v>
      </c>
      <c r="G10405" s="69" t="e">
        <f t="shared" si="448"/>
        <v>#N/A</v>
      </c>
      <c r="H10405" s="69" t="e">
        <f t="shared" si="448"/>
        <v>#N/A</v>
      </c>
      <c r="I10405" s="69" t="e">
        <f t="shared" si="448"/>
        <v>#N/A</v>
      </c>
      <c r="J10405" s="70" t="e">
        <f t="shared" si="448"/>
        <v>#N/A</v>
      </c>
      <c r="K10405" s="118">
        <f>VLOOKUP(B10405,WB.GDP.2011,'WB (WDI)'!$BB$2,FALSE)</f>
        <v>3759.7589011000264</v>
      </c>
      <c r="L10405" s="112" t="e">
        <f>VLOOKUP($B10405,WB.UNEMP.2011,'WB (WDI)'!$BB$2,FALSE)</f>
        <v>#N/A</v>
      </c>
    </row>
    <row r="10406" spans="1:12" x14ac:dyDescent="0.25">
      <c r="A10406" s="103">
        <v>2011</v>
      </c>
      <c r="B10406" s="104" t="s">
        <v>469</v>
      </c>
      <c r="C10406" s="105" t="s">
        <v>470</v>
      </c>
      <c r="D10406" s="105" t="s">
        <v>440</v>
      </c>
      <c r="E10406" s="87" t="e">
        <f>IF(ISNUMBER(VLOOKUP($B10406,EFW.20115,3,FALSE))=TRUE,VLOOKUP($B10406,EFW.2011,E$2,FALSE),NA())</f>
        <v>#N/A</v>
      </c>
      <c r="F10406" s="69" t="e">
        <f t="shared" si="448"/>
        <v>#N/A</v>
      </c>
      <c r="G10406" s="69" t="e">
        <f t="shared" si="448"/>
        <v>#N/A</v>
      </c>
      <c r="H10406" s="69" t="e">
        <f t="shared" si="448"/>
        <v>#N/A</v>
      </c>
      <c r="I10406" s="69" t="e">
        <f t="shared" si="448"/>
        <v>#N/A</v>
      </c>
      <c r="J10406" s="70" t="e">
        <f t="shared" si="448"/>
        <v>#N/A</v>
      </c>
      <c r="K10406" s="118">
        <f>VLOOKUP(B10406,WB.GDP.2011,'WB (WDI)'!$BB$2,FALSE)</f>
        <v>7328.0957934958396</v>
      </c>
      <c r="L10406" s="112" t="e">
        <f>VLOOKUP($B10406,WB.UNEMP.2011,'WB (WDI)'!$BB$2,FALSE)</f>
        <v>#N/A</v>
      </c>
    </row>
    <row r="10407" spans="1:12" x14ac:dyDescent="0.25">
      <c r="A10407" s="103">
        <v>2011</v>
      </c>
      <c r="B10407" s="104" t="s">
        <v>471</v>
      </c>
      <c r="C10407" s="105" t="s">
        <v>472</v>
      </c>
      <c r="D10407" s="105" t="s">
        <v>440</v>
      </c>
      <c r="E10407" s="87" t="e">
        <f>IF(ISNUMBER(VLOOKUP($B10407,EFW.20115,3,FALSE))=TRUE,VLOOKUP($B10407,EFW.2011,E$2,FALSE),NA())</f>
        <v>#N/A</v>
      </c>
      <c r="F10407" s="69" t="e">
        <f t="shared" si="448"/>
        <v>#N/A</v>
      </c>
      <c r="G10407" s="69" t="e">
        <f t="shared" si="448"/>
        <v>#N/A</v>
      </c>
      <c r="H10407" s="69" t="e">
        <f t="shared" si="448"/>
        <v>#N/A</v>
      </c>
      <c r="I10407" s="69" t="e">
        <f t="shared" si="448"/>
        <v>#N/A</v>
      </c>
      <c r="J10407" s="70" t="e">
        <f t="shared" si="448"/>
        <v>#N/A</v>
      </c>
      <c r="K10407" s="118" t="e">
        <f>VLOOKUP(B10407,WB.GDP.2011,'WB (WDI)'!$BB$2,FALSE)</f>
        <v>#N/A</v>
      </c>
      <c r="L10407" s="112" t="e">
        <f>VLOOKUP($B10407,WB.UNEMP.2011,'WB (WDI)'!$BB$2,FALSE)</f>
        <v>#N/A</v>
      </c>
    </row>
    <row r="10408" spans="1:12" x14ac:dyDescent="0.25">
      <c r="A10408" s="103">
        <v>2011</v>
      </c>
      <c r="B10408" s="104" t="s">
        <v>473</v>
      </c>
      <c r="C10408" s="105" t="s">
        <v>474</v>
      </c>
      <c r="D10408" s="105" t="s">
        <v>440</v>
      </c>
      <c r="E10408" s="87" t="e">
        <f>IF(ISNUMBER(VLOOKUP($B10408,EFW.20115,3,FALSE))=TRUE,VLOOKUP($B10408,EFW.2011,E$2,FALSE),NA())</f>
        <v>#N/A</v>
      </c>
      <c r="F10408" s="69" t="e">
        <f t="shared" si="448"/>
        <v>#N/A</v>
      </c>
      <c r="G10408" s="69" t="e">
        <f t="shared" si="448"/>
        <v>#N/A</v>
      </c>
      <c r="H10408" s="69" t="e">
        <f t="shared" si="448"/>
        <v>#N/A</v>
      </c>
      <c r="I10408" s="69" t="e">
        <f t="shared" si="448"/>
        <v>#N/A</v>
      </c>
      <c r="J10408" s="70" t="e">
        <f t="shared" si="448"/>
        <v>#N/A</v>
      </c>
      <c r="K10408" s="118">
        <f>VLOOKUP(B10408,WB.GDP.2011,'WB (WDI)'!$BB$2,FALSE)</f>
        <v>16271.137495147002</v>
      </c>
      <c r="L10408" s="112" t="e">
        <f>VLOOKUP($B10408,WB.UNEMP.2011,'WB (WDI)'!$BB$2,FALSE)</f>
        <v>#N/A</v>
      </c>
    </row>
    <row r="10409" spans="1:12" x14ac:dyDescent="0.25">
      <c r="A10409" s="103">
        <v>2011</v>
      </c>
      <c r="B10409" s="104" t="s">
        <v>475</v>
      </c>
      <c r="C10409" s="105" t="s">
        <v>476</v>
      </c>
      <c r="D10409" s="105" t="s">
        <v>440</v>
      </c>
      <c r="E10409" s="87" t="e">
        <f>IF(ISNUMBER(VLOOKUP($B10409,EFW.20115,3,FALSE))=TRUE,VLOOKUP($B10409,EFW.2011,E$2,FALSE),NA())</f>
        <v>#N/A</v>
      </c>
      <c r="F10409" s="69" t="e">
        <f t="shared" si="448"/>
        <v>#N/A</v>
      </c>
      <c r="G10409" s="69" t="e">
        <f t="shared" si="448"/>
        <v>#N/A</v>
      </c>
      <c r="H10409" s="69" t="e">
        <f t="shared" si="448"/>
        <v>#N/A</v>
      </c>
      <c r="I10409" s="69" t="e">
        <f t="shared" si="448"/>
        <v>#N/A</v>
      </c>
      <c r="J10409" s="70" t="e">
        <f t="shared" si="448"/>
        <v>#N/A</v>
      </c>
      <c r="K10409" s="118" t="e">
        <f>VLOOKUP(B10409,WB.GDP.2011,'WB (WDI)'!$BB$2,FALSE)</f>
        <v>#N/A</v>
      </c>
      <c r="L10409" s="112" t="e">
        <f>VLOOKUP($B10409,WB.UNEMP.2011,'WB (WDI)'!$BB$2,FALSE)</f>
        <v>#N/A</v>
      </c>
    </row>
    <row r="10410" spans="1:12" x14ac:dyDescent="0.25">
      <c r="A10410" s="103">
        <v>2011</v>
      </c>
      <c r="B10410" s="104" t="s">
        <v>477</v>
      </c>
      <c r="C10410" s="105" t="s">
        <v>478</v>
      </c>
      <c r="D10410" s="105" t="s">
        <v>440</v>
      </c>
      <c r="E10410" s="87" t="e">
        <f>IF(ISNUMBER(VLOOKUP($B10410,EFW.20115,3,FALSE))=TRUE,VLOOKUP($B10410,EFW.2011,E$2,FALSE),NA())</f>
        <v>#N/A</v>
      </c>
      <c r="F10410" s="69" t="e">
        <f t="shared" si="448"/>
        <v>#N/A</v>
      </c>
      <c r="G10410" s="69" t="e">
        <f t="shared" si="448"/>
        <v>#N/A</v>
      </c>
      <c r="H10410" s="69" t="e">
        <f t="shared" si="448"/>
        <v>#N/A</v>
      </c>
      <c r="I10410" s="69" t="e">
        <f t="shared" si="448"/>
        <v>#N/A</v>
      </c>
      <c r="J10410" s="70" t="e">
        <f t="shared" si="448"/>
        <v>#N/A</v>
      </c>
      <c r="K10410" s="118" t="e">
        <f>VLOOKUP(B10410,WB.GDP.2011,'WB (WDI)'!$BB$2,FALSE)</f>
        <v>#N/A</v>
      </c>
      <c r="L10410" s="112" t="e">
        <f>VLOOKUP($B10410,WB.UNEMP.2011,'WB (WDI)'!$BB$2,FALSE)</f>
        <v>#N/A</v>
      </c>
    </row>
    <row r="10411" spans="1:12" x14ac:dyDescent="0.25">
      <c r="A10411" s="103">
        <v>2011</v>
      </c>
      <c r="B10411" s="104" t="s">
        <v>479</v>
      </c>
      <c r="C10411" s="105" t="s">
        <v>480</v>
      </c>
      <c r="D10411" s="105" t="s">
        <v>440</v>
      </c>
      <c r="E10411" s="87" t="e">
        <f>IF(ISNUMBER(VLOOKUP($B10411,EFW.20115,3,FALSE))=TRUE,VLOOKUP($B10411,EFW.2011,E$2,FALSE),NA())</f>
        <v>#N/A</v>
      </c>
      <c r="F10411" s="69" t="e">
        <f t="shared" si="448"/>
        <v>#N/A</v>
      </c>
      <c r="G10411" s="69" t="e">
        <f t="shared" si="448"/>
        <v>#N/A</v>
      </c>
      <c r="H10411" s="69" t="e">
        <f t="shared" si="448"/>
        <v>#N/A</v>
      </c>
      <c r="I10411" s="69" t="e">
        <f t="shared" si="448"/>
        <v>#N/A</v>
      </c>
      <c r="J10411" s="70" t="e">
        <f t="shared" si="448"/>
        <v>#N/A</v>
      </c>
      <c r="K10411" s="118" t="e">
        <f>VLOOKUP(B10411,WB.GDP.2011,'WB (WDI)'!$BB$2,FALSE)</f>
        <v>#N/A</v>
      </c>
      <c r="L10411" s="112" t="e">
        <f>VLOOKUP($B10411,WB.UNEMP.2011,'WB (WDI)'!$BB$2,FALSE)</f>
        <v>#N/A</v>
      </c>
    </row>
    <row r="10412" spans="1:12" x14ac:dyDescent="0.25">
      <c r="A10412" s="103">
        <v>2011</v>
      </c>
      <c r="B10412" s="104" t="s">
        <v>481</v>
      </c>
      <c r="C10412" s="105" t="s">
        <v>482</v>
      </c>
      <c r="D10412" s="105" t="s">
        <v>440</v>
      </c>
      <c r="E10412" s="87" t="e">
        <f>IF(ISNUMBER(VLOOKUP($B10412,EFW.20115,3,FALSE))=TRUE,VLOOKUP($B10412,EFW.2011,E$2,FALSE),NA())</f>
        <v>#N/A</v>
      </c>
      <c r="F10412" s="69" t="e">
        <f t="shared" ref="F10412:J10419" si="449">IF(ISNUMBER(VLOOKUP($B10412,EFW.2011,3,FALSE))=TRUE,VLOOKUP($B10412,EFW.2011,F$2,FALSE),NA())</f>
        <v>#N/A</v>
      </c>
      <c r="G10412" s="69" t="e">
        <f t="shared" si="449"/>
        <v>#N/A</v>
      </c>
      <c r="H10412" s="69" t="e">
        <f t="shared" si="449"/>
        <v>#N/A</v>
      </c>
      <c r="I10412" s="69" t="e">
        <f t="shared" si="449"/>
        <v>#N/A</v>
      </c>
      <c r="J10412" s="70" t="e">
        <f t="shared" si="449"/>
        <v>#N/A</v>
      </c>
      <c r="K10412" s="118" t="e">
        <f>VLOOKUP(B10412,WB.GDP.2011,'WB (WDI)'!$BB$2,FALSE)</f>
        <v>#N/A</v>
      </c>
      <c r="L10412" s="112">
        <f>VLOOKUP($B10412,WB.UNEMP.2011,'WB (WDI)'!$BB$2,FALSE)</f>
        <v>11.670000076293899</v>
      </c>
    </row>
    <row r="10413" spans="1:12" x14ac:dyDescent="0.25">
      <c r="A10413" s="103">
        <v>2011</v>
      </c>
      <c r="B10413" s="104" t="s">
        <v>483</v>
      </c>
      <c r="C10413" s="105" t="s">
        <v>484</v>
      </c>
      <c r="D10413" s="105" t="s">
        <v>440</v>
      </c>
      <c r="E10413" s="87" t="e">
        <f>IF(ISNUMBER(VLOOKUP($B10413,EFW.20115,3,FALSE))=TRUE,VLOOKUP($B10413,EFW.2011,E$2,FALSE),NA())</f>
        <v>#N/A</v>
      </c>
      <c r="F10413" s="69" t="e">
        <f t="shared" si="449"/>
        <v>#N/A</v>
      </c>
      <c r="G10413" s="69" t="e">
        <f t="shared" si="449"/>
        <v>#N/A</v>
      </c>
      <c r="H10413" s="69" t="e">
        <f t="shared" si="449"/>
        <v>#N/A</v>
      </c>
      <c r="I10413" s="69" t="e">
        <f t="shared" si="449"/>
        <v>#N/A</v>
      </c>
      <c r="J10413" s="70" t="e">
        <f t="shared" si="449"/>
        <v>#N/A</v>
      </c>
      <c r="K10413" s="118" t="e">
        <f>VLOOKUP(B10413,WB.GDP.2011,'WB (WDI)'!$BB$2,FALSE)</f>
        <v>#N/A</v>
      </c>
      <c r="L10413" s="112" t="e">
        <f>VLOOKUP($B10413,WB.UNEMP.2011,'WB (WDI)'!$BB$2,FALSE)</f>
        <v>#N/A</v>
      </c>
    </row>
    <row r="10414" spans="1:12" x14ac:dyDescent="0.25">
      <c r="A10414" s="103">
        <v>2011</v>
      </c>
      <c r="B10414" s="104" t="s">
        <v>485</v>
      </c>
      <c r="C10414" s="105" t="s">
        <v>486</v>
      </c>
      <c r="D10414" s="105" t="s">
        <v>440</v>
      </c>
      <c r="E10414" s="87" t="e">
        <f>IF(ISNUMBER(VLOOKUP($B10414,EFW.20115,3,FALSE))=TRUE,VLOOKUP($B10414,EFW.2011,E$2,FALSE),NA())</f>
        <v>#N/A</v>
      </c>
      <c r="F10414" s="69" t="e">
        <f t="shared" si="449"/>
        <v>#N/A</v>
      </c>
      <c r="G10414" s="69" t="e">
        <f t="shared" si="449"/>
        <v>#N/A</v>
      </c>
      <c r="H10414" s="69" t="e">
        <f t="shared" si="449"/>
        <v>#N/A</v>
      </c>
      <c r="I10414" s="69" t="e">
        <f t="shared" si="449"/>
        <v>#N/A</v>
      </c>
      <c r="J10414" s="70" t="e">
        <f t="shared" si="449"/>
        <v>#N/A</v>
      </c>
      <c r="K10414" s="118" t="e">
        <f>VLOOKUP(B10414,WB.GDP.2011,'WB (WDI)'!$BB$2,FALSE)</f>
        <v>#N/A</v>
      </c>
      <c r="L10414" s="112" t="e">
        <f>VLOOKUP($B10414,WB.UNEMP.2011,'WB (WDI)'!$BB$2,FALSE)</f>
        <v>#N/A</v>
      </c>
    </row>
    <row r="10415" spans="1:12" x14ac:dyDescent="0.25">
      <c r="A10415" s="103">
        <v>2011</v>
      </c>
      <c r="B10415" s="104" t="s">
        <v>487</v>
      </c>
      <c r="C10415" s="105" t="s">
        <v>488</v>
      </c>
      <c r="D10415" s="105" t="s">
        <v>440</v>
      </c>
      <c r="E10415" s="87" t="e">
        <f>IF(ISNUMBER(VLOOKUP($B10415,EFW.20115,3,FALSE))=TRUE,VLOOKUP($B10415,EFW.2011,E$2,FALSE),NA())</f>
        <v>#N/A</v>
      </c>
      <c r="F10415" s="69" t="e">
        <f t="shared" si="449"/>
        <v>#N/A</v>
      </c>
      <c r="G10415" s="69" t="e">
        <f t="shared" si="449"/>
        <v>#N/A</v>
      </c>
      <c r="H10415" s="69" t="e">
        <f t="shared" si="449"/>
        <v>#N/A</v>
      </c>
      <c r="I10415" s="69" t="e">
        <f t="shared" si="449"/>
        <v>#N/A</v>
      </c>
      <c r="J10415" s="70" t="e">
        <f t="shared" si="449"/>
        <v>#N/A</v>
      </c>
      <c r="K10415" s="118">
        <f>VLOOKUP(B10415,WB.GDP.2011,'WB (WDI)'!$BB$2,FALSE)</f>
        <v>6210.9831621262783</v>
      </c>
      <c r="L10415" s="112">
        <f>VLOOKUP($B10415,WB.UNEMP.2011,'WB (WDI)'!$BB$2,FALSE)</f>
        <v>5.6799998283386204</v>
      </c>
    </row>
    <row r="10416" spans="1:12" x14ac:dyDescent="0.25">
      <c r="A10416" s="103">
        <v>2011</v>
      </c>
      <c r="B10416" s="104" t="s">
        <v>489</v>
      </c>
      <c r="C10416" s="105" t="s">
        <v>490</v>
      </c>
      <c r="D10416" s="105" t="s">
        <v>440</v>
      </c>
      <c r="E10416" s="87" t="e">
        <f>IF(ISNUMBER(VLOOKUP($B10416,EFW.20115,3,FALSE))=TRUE,VLOOKUP($B10416,EFW.2011,E$2,FALSE),NA())</f>
        <v>#N/A</v>
      </c>
      <c r="F10416" s="69" t="e">
        <f t="shared" si="449"/>
        <v>#N/A</v>
      </c>
      <c r="G10416" s="69" t="e">
        <f t="shared" si="449"/>
        <v>#N/A</v>
      </c>
      <c r="H10416" s="69" t="e">
        <f t="shared" si="449"/>
        <v>#N/A</v>
      </c>
      <c r="I10416" s="69" t="e">
        <f t="shared" si="449"/>
        <v>#N/A</v>
      </c>
      <c r="J10416" s="70" t="e">
        <f t="shared" si="449"/>
        <v>#N/A</v>
      </c>
      <c r="K10416" s="118" t="e">
        <f>VLOOKUP(B10416,WB.GDP.2011,'WB (WDI)'!$BB$2,FALSE)</f>
        <v>#N/A</v>
      </c>
      <c r="L10416" s="112" t="e">
        <f>VLOOKUP($B10416,WB.UNEMP.2011,'WB (WDI)'!$BB$2,FALSE)</f>
        <v>#N/A</v>
      </c>
    </row>
    <row r="10417" spans="1:12" x14ac:dyDescent="0.25">
      <c r="A10417" s="103">
        <v>2011</v>
      </c>
      <c r="B10417" s="104" t="s">
        <v>491</v>
      </c>
      <c r="C10417" s="105" t="s">
        <v>492</v>
      </c>
      <c r="D10417" s="105" t="s">
        <v>440</v>
      </c>
      <c r="E10417" s="87" t="e">
        <f>IF(ISNUMBER(VLOOKUP($B10417,EFW.20115,3,FALSE))=TRUE,VLOOKUP($B10417,EFW.2011,E$2,FALSE),NA())</f>
        <v>#N/A</v>
      </c>
      <c r="F10417" s="69" t="e">
        <f t="shared" si="449"/>
        <v>#N/A</v>
      </c>
      <c r="G10417" s="69" t="e">
        <f t="shared" si="449"/>
        <v>#N/A</v>
      </c>
      <c r="H10417" s="69" t="e">
        <f t="shared" si="449"/>
        <v>#N/A</v>
      </c>
      <c r="I10417" s="69" t="e">
        <f t="shared" si="449"/>
        <v>#N/A</v>
      </c>
      <c r="J10417" s="70" t="e">
        <f t="shared" si="449"/>
        <v>#N/A</v>
      </c>
      <c r="K10417" s="118">
        <f>VLOOKUP(B10417,WB.GDP.2011,'WB (WDI)'!$BB$2,FALSE)</f>
        <v>5545.8693705862324</v>
      </c>
      <c r="L10417" s="112">
        <f>VLOOKUP($B10417,WB.UNEMP.2011,'WB (WDI)'!$BB$2,FALSE)</f>
        <v>1.91999995708466</v>
      </c>
    </row>
    <row r="10418" spans="1:12" x14ac:dyDescent="0.25">
      <c r="A10418" s="103">
        <v>2011</v>
      </c>
      <c r="B10418" s="104" t="s">
        <v>493</v>
      </c>
      <c r="C10418" s="105" t="s">
        <v>494</v>
      </c>
      <c r="D10418" s="105" t="s">
        <v>440</v>
      </c>
      <c r="E10418" s="87" t="e">
        <f>IF(ISNUMBER(VLOOKUP($B10418,EFW.20115,3,FALSE))=TRUE,VLOOKUP($B10418,EFW.2011,E$2,FALSE),NA())</f>
        <v>#N/A</v>
      </c>
      <c r="F10418" s="69" t="e">
        <f t="shared" si="449"/>
        <v>#N/A</v>
      </c>
      <c r="G10418" s="69" t="e">
        <f t="shared" si="449"/>
        <v>#N/A</v>
      </c>
      <c r="H10418" s="69" t="e">
        <f t="shared" si="449"/>
        <v>#N/A</v>
      </c>
      <c r="I10418" s="69" t="e">
        <f t="shared" si="449"/>
        <v>#N/A</v>
      </c>
      <c r="J10418" s="70" t="e">
        <f t="shared" si="449"/>
        <v>#N/A</v>
      </c>
      <c r="K10418" s="118">
        <f>VLOOKUP(B10418,WB.GDP.2011,'WB (WDI)'!$BB$2,FALSE)</f>
        <v>3493.6916877027656</v>
      </c>
      <c r="L10418" s="112" t="e">
        <f>VLOOKUP($B10418,WB.UNEMP.2011,'WB (WDI)'!$BB$2,FALSE)</f>
        <v>#N/A</v>
      </c>
    </row>
    <row r="10419" spans="1:12" ht="15.75" thickBot="1" x14ac:dyDescent="0.3">
      <c r="A10419" s="103">
        <v>2011</v>
      </c>
      <c r="B10419" s="104" t="s">
        <v>495</v>
      </c>
      <c r="C10419" s="105" t="s">
        <v>496</v>
      </c>
      <c r="D10419" s="105" t="s">
        <v>440</v>
      </c>
      <c r="E10419" s="88" t="e">
        <f>IF(ISNUMBER(VLOOKUP($B10419,EFW.20115,3,FALSE))=TRUE,VLOOKUP($B10419,EFW.2011,E$2,FALSE),NA())</f>
        <v>#N/A</v>
      </c>
      <c r="F10419" s="56" t="e">
        <f t="shared" si="449"/>
        <v>#N/A</v>
      </c>
      <c r="G10419" s="56" t="e">
        <f t="shared" si="449"/>
        <v>#N/A</v>
      </c>
      <c r="H10419" s="56" t="e">
        <f t="shared" si="449"/>
        <v>#N/A</v>
      </c>
      <c r="I10419" s="56" t="e">
        <f t="shared" si="449"/>
        <v>#N/A</v>
      </c>
      <c r="J10419" s="71" t="e">
        <f t="shared" si="449"/>
        <v>#N/A</v>
      </c>
      <c r="K10419" s="119" t="e">
        <f>VLOOKUP(B10419,WB.GDP.2011,'WB (WDI)'!$BB$2,FALSE)</f>
        <v>#N/A</v>
      </c>
      <c r="L10419" s="113" t="e">
        <f>VLOOKUP($B10419,WB.UNEMP.2011,'WB (WDI)'!$BB$2,FALSE)</f>
        <v>#N/A</v>
      </c>
    </row>
    <row r="10420" spans="1:12" x14ac:dyDescent="0.25">
      <c r="A10420" s="109">
        <v>2012</v>
      </c>
      <c r="B10420" s="110" t="s">
        <v>4</v>
      </c>
      <c r="C10420" s="111" t="s">
        <v>5</v>
      </c>
      <c r="D10420" s="111" t="s">
        <v>6</v>
      </c>
      <c r="E10420" s="86">
        <f t="shared" ref="E10420:J10429" si="450">IF(ISNUMBER(VLOOKUP($B10420,EFW.2012,3,FALSE))=TRUE,VLOOKUP($B10420,EFW.2012,E$2,FALSE),NA())</f>
        <v>4.9527347142527551</v>
      </c>
      <c r="F10420" s="69">
        <f t="shared" si="450"/>
        <v>3.3061912085814655</v>
      </c>
      <c r="G10420" s="69">
        <f t="shared" si="450"/>
        <v>3.9391858143287251</v>
      </c>
      <c r="H10420" s="69">
        <f t="shared" si="450"/>
        <v>6.9967658464029832</v>
      </c>
      <c r="I10420" s="69">
        <f t="shared" si="450"/>
        <v>5.1337448989655803</v>
      </c>
      <c r="J10420" s="70">
        <f t="shared" si="450"/>
        <v>5.3877858029850225</v>
      </c>
      <c r="K10420" s="118">
        <f>VLOOKUP(B10420,WB.GDP.2012,'WB (WDI)'!$BC$2,FALSE)</f>
        <v>11233.53492619695</v>
      </c>
      <c r="L10420" s="112">
        <f>VLOOKUP($B10420,WB.UNEMP.2012,'WB (WDI)'!$BC$2,FALSE)</f>
        <v>10.9700002670288</v>
      </c>
    </row>
    <row r="10421" spans="1:12" x14ac:dyDescent="0.25">
      <c r="A10421" s="103">
        <v>2012</v>
      </c>
      <c r="B10421" s="104" t="s">
        <v>7</v>
      </c>
      <c r="C10421" s="105" t="s">
        <v>8</v>
      </c>
      <c r="D10421" s="105" t="s">
        <v>6</v>
      </c>
      <c r="E10421" s="87">
        <f t="shared" si="450"/>
        <v>6.0740721853539599</v>
      </c>
      <c r="F10421" s="69">
        <f t="shared" si="450"/>
        <v>6.3468090142436511</v>
      </c>
      <c r="G10421" s="69">
        <f t="shared" si="450"/>
        <v>3.7701609536521614</v>
      </c>
      <c r="H10421" s="69">
        <f t="shared" si="450"/>
        <v>9.2192736813873459</v>
      </c>
      <c r="I10421" s="69">
        <f t="shared" si="450"/>
        <v>6.2135799065617849</v>
      </c>
      <c r="J10421" s="70">
        <f t="shared" si="450"/>
        <v>4.8205373709248525</v>
      </c>
      <c r="K10421" s="118">
        <f>VLOOKUP(B10421,WB.GDP.2012,'WB (WDI)'!$BC$2,FALSE)</f>
        <v>10301.107807863891</v>
      </c>
      <c r="L10421" s="112">
        <f>VLOOKUP($B10421,WB.UNEMP.2012,'WB (WDI)'!$BC$2,FALSE)</f>
        <v>12.6000003814697</v>
      </c>
    </row>
    <row r="10422" spans="1:12" x14ac:dyDescent="0.25">
      <c r="A10422" s="103">
        <v>2012</v>
      </c>
      <c r="B10422" s="104" t="s">
        <v>9</v>
      </c>
      <c r="C10422" s="105" t="s">
        <v>10</v>
      </c>
      <c r="D10422" s="105" t="s">
        <v>6</v>
      </c>
      <c r="E10422" s="87" t="e">
        <f t="shared" si="450"/>
        <v>#N/A</v>
      </c>
      <c r="F10422" s="69" t="e">
        <f t="shared" si="450"/>
        <v>#N/A</v>
      </c>
      <c r="G10422" s="69" t="e">
        <f t="shared" si="450"/>
        <v>#N/A</v>
      </c>
      <c r="H10422" s="69" t="e">
        <f t="shared" si="450"/>
        <v>#N/A</v>
      </c>
      <c r="I10422" s="69" t="e">
        <f t="shared" si="450"/>
        <v>#N/A</v>
      </c>
      <c r="J10422" s="70" t="e">
        <f t="shared" si="450"/>
        <v>#N/A</v>
      </c>
      <c r="K10422" s="118">
        <f>VLOOKUP(B10422,WB.GDP.2012,'WB (WDI)'!$BC$2,FALSE)</f>
        <v>18806.786793555762</v>
      </c>
      <c r="L10422" s="112">
        <f>VLOOKUP($B10422,WB.UNEMP.2012,'WB (WDI)'!$BC$2,FALSE)</f>
        <v>19.030000686645501</v>
      </c>
    </row>
    <row r="10423" spans="1:12" x14ac:dyDescent="0.25">
      <c r="A10423" s="103">
        <v>2012</v>
      </c>
      <c r="B10423" s="104" t="s">
        <v>11</v>
      </c>
      <c r="C10423" s="105" t="s">
        <v>12</v>
      </c>
      <c r="D10423" s="105" t="s">
        <v>6</v>
      </c>
      <c r="E10423" s="87">
        <f t="shared" si="450"/>
        <v>6.45748683167177</v>
      </c>
      <c r="F10423" s="69">
        <f t="shared" si="450"/>
        <v>6.4074218287601026</v>
      </c>
      <c r="G10423" s="69">
        <f t="shared" si="450"/>
        <v>5.225357855420401</v>
      </c>
      <c r="H10423" s="69">
        <f t="shared" si="450"/>
        <v>7.136424721439016</v>
      </c>
      <c r="I10423" s="69">
        <f t="shared" si="450"/>
        <v>6.6691174559921338</v>
      </c>
      <c r="J10423" s="70">
        <f t="shared" si="450"/>
        <v>6.8491122967471973</v>
      </c>
      <c r="K10423" s="118">
        <f>VLOOKUP(B10423,WB.GDP.2012,'WB (WDI)'!$BC$2,FALSE)</f>
        <v>6628.2670499732503</v>
      </c>
      <c r="L10423" s="112">
        <f>VLOOKUP($B10423,WB.UNEMP.2012,'WB (WDI)'!$BC$2,FALSE)</f>
        <v>8.9899997711181605</v>
      </c>
    </row>
    <row r="10424" spans="1:12" x14ac:dyDescent="0.25">
      <c r="A10424" s="103">
        <v>2012</v>
      </c>
      <c r="B10424" s="104" t="s">
        <v>13</v>
      </c>
      <c r="C10424" s="105" t="s">
        <v>14</v>
      </c>
      <c r="D10424" s="105" t="s">
        <v>6</v>
      </c>
      <c r="E10424" s="87" t="e">
        <f t="shared" si="450"/>
        <v>#N/A</v>
      </c>
      <c r="F10424" s="69" t="e">
        <f t="shared" si="450"/>
        <v>#N/A</v>
      </c>
      <c r="G10424" s="69" t="e">
        <f t="shared" si="450"/>
        <v>#N/A</v>
      </c>
      <c r="H10424" s="69" t="e">
        <f t="shared" si="450"/>
        <v>#N/A</v>
      </c>
      <c r="I10424" s="69" t="e">
        <f t="shared" si="450"/>
        <v>#N/A</v>
      </c>
      <c r="J10424" s="70" t="e">
        <f t="shared" si="450"/>
        <v>#N/A</v>
      </c>
      <c r="K10424" s="118">
        <f>VLOOKUP(B10424,WB.GDP.2012,'WB (WDI)'!$BC$2,FALSE)</f>
        <v>4006.7216740838599</v>
      </c>
      <c r="L10424" s="112">
        <f>VLOOKUP($B10424,WB.UNEMP.2012,'WB (WDI)'!$BC$2,FALSE)</f>
        <v>17.450000762939499</v>
      </c>
    </row>
    <row r="10425" spans="1:12" x14ac:dyDescent="0.25">
      <c r="A10425" s="103">
        <v>2012</v>
      </c>
      <c r="B10425" s="104" t="s">
        <v>15</v>
      </c>
      <c r="C10425" s="105" t="s">
        <v>16</v>
      </c>
      <c r="D10425" s="105" t="s">
        <v>6</v>
      </c>
      <c r="E10425" s="87">
        <f t="shared" si="450"/>
        <v>6.2813961039323933</v>
      </c>
      <c r="F10425" s="69">
        <f t="shared" si="450"/>
        <v>6.0206558755972059</v>
      </c>
      <c r="G10425" s="69">
        <f t="shared" si="450"/>
        <v>5.0983417902195187</v>
      </c>
      <c r="H10425" s="69">
        <f t="shared" si="450"/>
        <v>6.7871106516023882</v>
      </c>
      <c r="I10425" s="69">
        <f t="shared" si="450"/>
        <v>6.6673150822689484</v>
      </c>
      <c r="J10425" s="70">
        <f t="shared" si="450"/>
        <v>6.8335571199739071</v>
      </c>
      <c r="K10425" s="118">
        <f>VLOOKUP(B10425,WB.GDP.2012,'WB (WDI)'!$BC$2,FALSE)</f>
        <v>10114.614260143881</v>
      </c>
      <c r="L10425" s="112">
        <f>VLOOKUP($B10425,WB.UNEMP.2012,'WB (WDI)'!$BC$2,FALSE)</f>
        <v>17.629999160766602</v>
      </c>
    </row>
    <row r="10426" spans="1:12" x14ac:dyDescent="0.25">
      <c r="A10426" s="103">
        <v>2012</v>
      </c>
      <c r="B10426" s="104" t="s">
        <v>17</v>
      </c>
      <c r="C10426" s="105" t="s">
        <v>18</v>
      </c>
      <c r="D10426" s="105" t="s">
        <v>6</v>
      </c>
      <c r="E10426" s="87" t="e">
        <f t="shared" si="450"/>
        <v>#N/A</v>
      </c>
      <c r="F10426" s="69" t="e">
        <f t="shared" si="450"/>
        <v>#N/A</v>
      </c>
      <c r="G10426" s="69" t="e">
        <f t="shared" si="450"/>
        <v>#N/A</v>
      </c>
      <c r="H10426" s="69" t="e">
        <f t="shared" si="450"/>
        <v>#N/A</v>
      </c>
      <c r="I10426" s="69" t="e">
        <f t="shared" si="450"/>
        <v>#N/A</v>
      </c>
      <c r="J10426" s="70" t="e">
        <f t="shared" si="450"/>
        <v>#N/A</v>
      </c>
      <c r="K10426" s="118" t="e">
        <f>VLOOKUP(B10426,WB.GDP.2012,'WB (WDI)'!$BC$2,FALSE)</f>
        <v>#N/A</v>
      </c>
      <c r="L10426" s="112" t="e">
        <f>VLOOKUP($B10426,WB.UNEMP.2012,'WB (WDI)'!$BC$2,FALSE)</f>
        <v>#N/A</v>
      </c>
    </row>
    <row r="10427" spans="1:12" x14ac:dyDescent="0.25">
      <c r="A10427" s="103">
        <v>2012</v>
      </c>
      <c r="B10427" s="104" t="s">
        <v>19</v>
      </c>
      <c r="C10427" s="105" t="s">
        <v>20</v>
      </c>
      <c r="D10427" s="105" t="s">
        <v>6</v>
      </c>
      <c r="E10427" s="87">
        <f t="shared" si="450"/>
        <v>5.4534601302020818</v>
      </c>
      <c r="F10427" s="69">
        <f t="shared" si="450"/>
        <v>6.005449479499454</v>
      </c>
      <c r="G10427" s="69">
        <f t="shared" si="450"/>
        <v>3.6380829601351881</v>
      </c>
      <c r="H10427" s="69">
        <f t="shared" si="450"/>
        <v>6.5584388095362627</v>
      </c>
      <c r="I10427" s="69">
        <f t="shared" si="450"/>
        <v>5.856795130200223</v>
      </c>
      <c r="J10427" s="70">
        <f t="shared" si="450"/>
        <v>5.2085342716392846</v>
      </c>
      <c r="K10427" s="118">
        <f>VLOOKUP(B10427,WB.GDP.2012,'WB (WDI)'!$BC$2,FALSE)</f>
        <v>8036.6904815730704</v>
      </c>
      <c r="L10427" s="112">
        <f>VLOOKUP($B10427,WB.UNEMP.2012,'WB (WDI)'!$BC$2,FALSE)</f>
        <v>7.3699998855590803</v>
      </c>
    </row>
    <row r="10428" spans="1:12" x14ac:dyDescent="0.25">
      <c r="A10428" s="103">
        <v>2012</v>
      </c>
      <c r="B10428" s="104" t="s">
        <v>21</v>
      </c>
      <c r="C10428" s="105" t="s">
        <v>22</v>
      </c>
      <c r="D10428" s="105" t="s">
        <v>6</v>
      </c>
      <c r="E10428" s="87">
        <f t="shared" si="450"/>
        <v>5.8851901832908737</v>
      </c>
      <c r="F10428" s="69">
        <f t="shared" si="450"/>
        <v>6.707575934359542</v>
      </c>
      <c r="G10428" s="69">
        <f t="shared" si="450"/>
        <v>3.9754519722359327</v>
      </c>
      <c r="H10428" s="69">
        <f t="shared" si="450"/>
        <v>6.8678516102891187</v>
      </c>
      <c r="I10428" s="69">
        <f t="shared" si="450"/>
        <v>5.7015916570581311</v>
      </c>
      <c r="J10428" s="70">
        <f t="shared" si="450"/>
        <v>6.1734797425116463</v>
      </c>
      <c r="K10428" s="118">
        <f>VLOOKUP(B10428,WB.GDP.2012,'WB (WDI)'!$BC$2,FALSE)</f>
        <v>2759.8499577677949</v>
      </c>
      <c r="L10428" s="112">
        <f>VLOOKUP($B10428,WB.UNEMP.2012,'WB (WDI)'!$BC$2,FALSE)</f>
        <v>2.6500000953674299</v>
      </c>
    </row>
    <row r="10429" spans="1:12" x14ac:dyDescent="0.25">
      <c r="A10429" s="103">
        <v>2012</v>
      </c>
      <c r="B10429" s="104" t="s">
        <v>23</v>
      </c>
      <c r="C10429" s="105" t="s">
        <v>24</v>
      </c>
      <c r="D10429" s="105" t="s">
        <v>6</v>
      </c>
      <c r="E10429" s="87">
        <f t="shared" si="450"/>
        <v>7.3302004605855373</v>
      </c>
      <c r="F10429" s="69">
        <f t="shared" si="450"/>
        <v>6.7726229037148187</v>
      </c>
      <c r="G10429" s="69">
        <f t="shared" si="450"/>
        <v>6.1623701336811738</v>
      </c>
      <c r="H10429" s="69">
        <f t="shared" si="450"/>
        <v>8.4507224448559786</v>
      </c>
      <c r="I10429" s="69">
        <f t="shared" si="450"/>
        <v>7.1148229325161569</v>
      </c>
      <c r="J10429" s="70">
        <f t="shared" si="450"/>
        <v>8.1504638881595568</v>
      </c>
      <c r="K10429" s="118">
        <f>VLOOKUP(B10429,WB.GDP.2012,'WB (WDI)'!$BC$2,FALSE)</f>
        <v>15245.98099168561</v>
      </c>
      <c r="L10429" s="112">
        <f>VLOOKUP($B10429,WB.UNEMP.2012,'WB (WDI)'!$BC$2,FALSE)</f>
        <v>17.860000610351602</v>
      </c>
    </row>
    <row r="10430" spans="1:12" x14ac:dyDescent="0.25">
      <c r="A10430" s="103">
        <v>2012</v>
      </c>
      <c r="B10430" s="104" t="s">
        <v>25</v>
      </c>
      <c r="C10430" s="105" t="s">
        <v>26</v>
      </c>
      <c r="D10430" s="105" t="s">
        <v>6</v>
      </c>
      <c r="E10430" s="87" t="e">
        <f t="shared" ref="E10430:J10439" si="451">IF(ISNUMBER(VLOOKUP($B10430,EFW.2012,3,FALSE))=TRUE,VLOOKUP($B10430,EFW.2012,E$2,FALSE),NA())</f>
        <v>#N/A</v>
      </c>
      <c r="F10430" s="69" t="e">
        <f t="shared" si="451"/>
        <v>#N/A</v>
      </c>
      <c r="G10430" s="69" t="e">
        <f t="shared" si="451"/>
        <v>#N/A</v>
      </c>
      <c r="H10430" s="69" t="e">
        <f t="shared" si="451"/>
        <v>#N/A</v>
      </c>
      <c r="I10430" s="69" t="e">
        <f t="shared" si="451"/>
        <v>#N/A</v>
      </c>
      <c r="J10430" s="70" t="e">
        <f t="shared" si="451"/>
        <v>#N/A</v>
      </c>
      <c r="K10430" s="118" t="e">
        <f>VLOOKUP(B10430,WB.GDP.2012,'WB (WDI)'!$BC$2,FALSE)</f>
        <v>#N/A</v>
      </c>
      <c r="L10430" s="112" t="e">
        <f>VLOOKUP($B10430,WB.UNEMP.2012,'WB (WDI)'!$BC$2,FALSE)</f>
        <v>#N/A</v>
      </c>
    </row>
    <row r="10431" spans="1:12" x14ac:dyDescent="0.25">
      <c r="A10431" s="103">
        <v>2012</v>
      </c>
      <c r="B10431" s="104" t="s">
        <v>27</v>
      </c>
      <c r="C10431" s="105" t="s">
        <v>28</v>
      </c>
      <c r="D10431" s="105" t="s">
        <v>6</v>
      </c>
      <c r="E10431" s="87">
        <f t="shared" si="451"/>
        <v>5.7159384209708284</v>
      </c>
      <c r="F10431" s="69">
        <f t="shared" si="451"/>
        <v>5.3700121106633176</v>
      </c>
      <c r="G10431" s="69">
        <f t="shared" si="451"/>
        <v>4.1652527979569403</v>
      </c>
      <c r="H10431" s="69">
        <f t="shared" si="451"/>
        <v>6.7024252515122642</v>
      </c>
      <c r="I10431" s="69">
        <f t="shared" si="451"/>
        <v>5.6841884290277713</v>
      </c>
      <c r="J10431" s="70">
        <f t="shared" si="451"/>
        <v>6.6578135156938503</v>
      </c>
      <c r="K10431" s="118">
        <f>VLOOKUP(B10431,WB.GDP.2012,'WB (WDI)'!$BC$2,FALSE)</f>
        <v>1834.5439719904316</v>
      </c>
      <c r="L10431" s="112">
        <f>VLOOKUP($B10431,WB.UNEMP.2012,'WB (WDI)'!$BC$2,FALSE)</f>
        <v>5.5799999237060502</v>
      </c>
    </row>
    <row r="10432" spans="1:12" x14ac:dyDescent="0.25">
      <c r="A10432" s="103">
        <v>2012</v>
      </c>
      <c r="B10432" s="104" t="s">
        <v>29</v>
      </c>
      <c r="C10432" s="105" t="s">
        <v>30</v>
      </c>
      <c r="D10432" s="105" t="s">
        <v>6</v>
      </c>
      <c r="E10432" s="87">
        <f t="shared" si="451"/>
        <v>5.5068996909960166</v>
      </c>
      <c r="F10432" s="69">
        <f t="shared" si="451"/>
        <v>4.9589147212677336</v>
      </c>
      <c r="G10432" s="69">
        <f t="shared" si="451"/>
        <v>3.6110312348357905</v>
      </c>
      <c r="H10432" s="69">
        <f t="shared" si="451"/>
        <v>7.0303795491610028</v>
      </c>
      <c r="I10432" s="69">
        <f t="shared" si="451"/>
        <v>5.2750607050205405</v>
      </c>
      <c r="J10432" s="70">
        <f t="shared" si="451"/>
        <v>6.6591122446950122</v>
      </c>
      <c r="K10432" s="118">
        <f>VLOOKUP(B10432,WB.GDP.2012,'WB (WDI)'!$BC$2,FALSE)</f>
        <v>862.71608619147037</v>
      </c>
      <c r="L10432" s="112">
        <f>VLOOKUP($B10432,WB.UNEMP.2012,'WB (WDI)'!$BC$2,FALSE)</f>
        <v>1.66999995708466</v>
      </c>
    </row>
    <row r="10433" spans="1:12" x14ac:dyDescent="0.25">
      <c r="A10433" s="103">
        <v>2012</v>
      </c>
      <c r="B10433" s="104" t="s">
        <v>31</v>
      </c>
      <c r="C10433" s="105" t="s">
        <v>32</v>
      </c>
      <c r="D10433" s="105" t="s">
        <v>6</v>
      </c>
      <c r="E10433" s="87">
        <f t="shared" si="451"/>
        <v>6.7219326165755033</v>
      </c>
      <c r="F10433" s="69">
        <f t="shared" si="451"/>
        <v>5.9660152840444791</v>
      </c>
      <c r="G10433" s="69">
        <f t="shared" si="451"/>
        <v>6.2142811100233937</v>
      </c>
      <c r="H10433" s="69">
        <f t="shared" si="451"/>
        <v>8.2966621824780447</v>
      </c>
      <c r="I10433" s="69">
        <f t="shared" si="451"/>
        <v>6.2415037838108569</v>
      </c>
      <c r="J10433" s="70">
        <f t="shared" si="451"/>
        <v>6.8912007225207406</v>
      </c>
      <c r="K10433" s="118">
        <f>VLOOKUP(B10433,WB.GDP.2012,'WB (WDI)'!$BC$2,FALSE)</f>
        <v>6353.7831578735231</v>
      </c>
      <c r="L10433" s="112">
        <f>VLOOKUP($B10433,WB.UNEMP.2012,'WB (WDI)'!$BC$2,FALSE)</f>
        <v>11.210000038146999</v>
      </c>
    </row>
    <row r="10434" spans="1:12" x14ac:dyDescent="0.25">
      <c r="A10434" s="103">
        <v>2012</v>
      </c>
      <c r="B10434" s="104" t="s">
        <v>33</v>
      </c>
      <c r="C10434" s="105" t="s">
        <v>34</v>
      </c>
      <c r="D10434" s="105" t="s">
        <v>6</v>
      </c>
      <c r="E10434" s="87">
        <f t="shared" si="451"/>
        <v>5.9833734706454198</v>
      </c>
      <c r="F10434" s="69">
        <f t="shared" si="451"/>
        <v>6.9937041578160564</v>
      </c>
      <c r="G10434" s="69">
        <f t="shared" si="451"/>
        <v>3.6652210705714947</v>
      </c>
      <c r="H10434" s="69">
        <f t="shared" si="451"/>
        <v>6.9672945127546555</v>
      </c>
      <c r="I10434" s="69">
        <f t="shared" si="451"/>
        <v>5.6478536300259039</v>
      </c>
      <c r="J10434" s="70">
        <f t="shared" si="451"/>
        <v>6.6427939820589907</v>
      </c>
      <c r="K10434" s="118">
        <f>VLOOKUP(B10434,WB.GDP.2012,'WB (WDI)'!$BC$2,FALSE)</f>
        <v>3180.7724832727131</v>
      </c>
      <c r="L10434" s="112">
        <f>VLOOKUP($B10434,WB.UNEMP.2012,'WB (WDI)'!$BC$2,FALSE)</f>
        <v>3.8399999141693102</v>
      </c>
    </row>
    <row r="10435" spans="1:12" x14ac:dyDescent="0.25">
      <c r="A10435" s="103">
        <v>2012</v>
      </c>
      <c r="B10435" s="104" t="s">
        <v>35</v>
      </c>
      <c r="C10435" s="105" t="s">
        <v>36</v>
      </c>
      <c r="D10435" s="105" t="s">
        <v>6</v>
      </c>
      <c r="E10435" s="87">
        <f t="shared" si="451"/>
        <v>5.2677758796369973</v>
      </c>
      <c r="F10435" s="69">
        <f t="shared" si="451"/>
        <v>6.6840866284961491</v>
      </c>
      <c r="G10435" s="69">
        <f t="shared" si="451"/>
        <v>3.1463867316903062</v>
      </c>
      <c r="H10435" s="69">
        <f t="shared" si="451"/>
        <v>6.6970548265522387</v>
      </c>
      <c r="I10435" s="69">
        <f t="shared" si="451"/>
        <v>4.6140824931103506</v>
      </c>
      <c r="J10435" s="70">
        <f t="shared" si="451"/>
        <v>5.1972687183359394</v>
      </c>
      <c r="K10435" s="118">
        <f>VLOOKUP(B10435,WB.GDP.2012,'WB (WDI)'!$BC$2,FALSE)</f>
        <v>1300.2876372969429</v>
      </c>
      <c r="L10435" s="112">
        <f>VLOOKUP($B10435,WB.UNEMP.2012,'WB (WDI)'!$BC$2,FALSE)</f>
        <v>4.3800001144409197</v>
      </c>
    </row>
    <row r="10436" spans="1:12" x14ac:dyDescent="0.25">
      <c r="A10436" s="103">
        <v>2012</v>
      </c>
      <c r="B10436" s="104" t="s">
        <v>37</v>
      </c>
      <c r="C10436" s="105" t="s">
        <v>38</v>
      </c>
      <c r="D10436" s="105" t="s">
        <v>6</v>
      </c>
      <c r="E10436" s="87">
        <f t="shared" si="451"/>
        <v>5.0416255979169033</v>
      </c>
      <c r="F10436" s="69">
        <f t="shared" si="451"/>
        <v>6.0949222484090901</v>
      </c>
      <c r="G10436" s="69">
        <f t="shared" si="451"/>
        <v>3.5955388425906172</v>
      </c>
      <c r="H10436" s="69">
        <f t="shared" si="451"/>
        <v>5.6046614955002081</v>
      </c>
      <c r="I10436" s="69">
        <f t="shared" si="451"/>
        <v>4.7912301611133392</v>
      </c>
      <c r="J10436" s="70">
        <f t="shared" si="451"/>
        <v>5.1217752419712621</v>
      </c>
      <c r="K10436" s="118">
        <f>VLOOKUP(B10436,WB.GDP.2012,'WB (WDI)'!$BC$2,FALSE)</f>
        <v>1765.1947080601972</v>
      </c>
      <c r="L10436" s="112">
        <f>VLOOKUP($B10436,WB.UNEMP.2012,'WB (WDI)'!$BC$2,FALSE)</f>
        <v>1.7300000190734901</v>
      </c>
    </row>
    <row r="10437" spans="1:12" x14ac:dyDescent="0.25">
      <c r="A10437" s="103">
        <v>2012</v>
      </c>
      <c r="B10437" s="104" t="s">
        <v>39</v>
      </c>
      <c r="C10437" s="105" t="s">
        <v>40</v>
      </c>
      <c r="D10437" s="105" t="s">
        <v>6</v>
      </c>
      <c r="E10437" s="87" t="e">
        <f t="shared" si="451"/>
        <v>#N/A</v>
      </c>
      <c r="F10437" s="69" t="e">
        <f t="shared" si="451"/>
        <v>#N/A</v>
      </c>
      <c r="G10437" s="69" t="e">
        <f t="shared" si="451"/>
        <v>#N/A</v>
      </c>
      <c r="H10437" s="69" t="e">
        <f t="shared" si="451"/>
        <v>#N/A</v>
      </c>
      <c r="I10437" s="69" t="e">
        <f t="shared" si="451"/>
        <v>#N/A</v>
      </c>
      <c r="J10437" s="70" t="e">
        <f t="shared" si="451"/>
        <v>#N/A</v>
      </c>
      <c r="K10437" s="118">
        <f>VLOOKUP(B10437,WB.GDP.2012,'WB (WDI)'!$BC$2,FALSE)</f>
        <v>2946.1778039864998</v>
      </c>
      <c r="L10437" s="112">
        <f>VLOOKUP($B10437,WB.UNEMP.2012,'WB (WDI)'!$BC$2,FALSE)</f>
        <v>7.3899998664856001</v>
      </c>
    </row>
    <row r="10438" spans="1:12" x14ac:dyDescent="0.25">
      <c r="A10438" s="103">
        <v>2012</v>
      </c>
      <c r="B10438" s="104" t="s">
        <v>41</v>
      </c>
      <c r="C10438" s="105" t="s">
        <v>42</v>
      </c>
      <c r="D10438" s="105" t="s">
        <v>6</v>
      </c>
      <c r="E10438" s="87">
        <f t="shared" si="451"/>
        <v>4.6224935624870529</v>
      </c>
      <c r="F10438" s="69">
        <f t="shared" si="451"/>
        <v>4.0081500897972768</v>
      </c>
      <c r="G10438" s="69">
        <f t="shared" si="451"/>
        <v>3.6369315049964039</v>
      </c>
      <c r="H10438" s="69">
        <f t="shared" si="451"/>
        <v>4.7400102509067068</v>
      </c>
      <c r="I10438" s="69">
        <f t="shared" si="451"/>
        <v>5.2508504836979712</v>
      </c>
      <c r="J10438" s="70">
        <f t="shared" si="451"/>
        <v>5.4765254830369079</v>
      </c>
      <c r="K10438" s="118">
        <f>VLOOKUP(B10438,WB.GDP.2012,'WB (WDI)'!$BC$2,FALSE)</f>
        <v>5555.1363022235273</v>
      </c>
      <c r="L10438" s="112">
        <f>VLOOKUP($B10438,WB.UNEMP.2012,'WB (WDI)'!$BC$2,FALSE)</f>
        <v>10</v>
      </c>
    </row>
    <row r="10439" spans="1:12" x14ac:dyDescent="0.25">
      <c r="A10439" s="103">
        <v>2012</v>
      </c>
      <c r="B10439" s="104" t="s">
        <v>43</v>
      </c>
      <c r="C10439" s="105" t="s">
        <v>44</v>
      </c>
      <c r="D10439" s="105" t="s">
        <v>6</v>
      </c>
      <c r="E10439" s="87">
        <f t="shared" si="451"/>
        <v>5.6091447203451326</v>
      </c>
      <c r="F10439" s="69">
        <f t="shared" si="451"/>
        <v>5.6241164151924954</v>
      </c>
      <c r="G10439" s="69">
        <f t="shared" si="451"/>
        <v>3.6860413958063565</v>
      </c>
      <c r="H10439" s="69">
        <f t="shared" si="451"/>
        <v>6.6943537330837035</v>
      </c>
      <c r="I10439" s="69">
        <f t="shared" si="451"/>
        <v>5.9318526450885596</v>
      </c>
      <c r="J10439" s="70">
        <f t="shared" si="451"/>
        <v>6.1093594125545474</v>
      </c>
      <c r="K10439" s="118">
        <f>VLOOKUP(B10439,WB.GDP.2012,'WB (WDI)'!$BC$2,FALSE)</f>
        <v>3692.647643249416</v>
      </c>
      <c r="L10439" s="112">
        <f>VLOOKUP($B10439,WB.UNEMP.2012,'WB (WDI)'!$BC$2,FALSE)</f>
        <v>7.2199997901916504</v>
      </c>
    </row>
    <row r="10440" spans="1:12" x14ac:dyDescent="0.25">
      <c r="A10440" s="103">
        <v>2012</v>
      </c>
      <c r="B10440" s="104" t="s">
        <v>45</v>
      </c>
      <c r="C10440" s="105" t="s">
        <v>46</v>
      </c>
      <c r="D10440" s="105" t="s">
        <v>6</v>
      </c>
      <c r="E10440" s="87">
        <f t="shared" ref="E10440:J10449" si="452">IF(ISNUMBER(VLOOKUP($B10440,EFW.2012,3,FALSE))=TRUE,VLOOKUP($B10440,EFW.2012,E$2,FALSE),NA())</f>
        <v>5.6498653003446808</v>
      </c>
      <c r="F10440" s="69">
        <f t="shared" si="452"/>
        <v>7.1605537633840388</v>
      </c>
      <c r="G10440" s="69">
        <f t="shared" si="452"/>
        <v>2.9257552132977596</v>
      </c>
      <c r="H10440" s="69">
        <f t="shared" si="452"/>
        <v>7.8152699212976744</v>
      </c>
      <c r="I10440" s="69">
        <f t="shared" si="452"/>
        <v>5.2718134298114476</v>
      </c>
      <c r="J10440" s="70">
        <f t="shared" si="452"/>
        <v>5.0759341739324828</v>
      </c>
      <c r="K10440" s="118">
        <f>VLOOKUP(B10440,WB.GDP.2012,'WB (WDI)'!$BC$2,FALSE)</f>
        <v>926.78784302725091</v>
      </c>
      <c r="L10440" s="112">
        <f>VLOOKUP($B10440,WB.UNEMP.2012,'WB (WDI)'!$BC$2,FALSE)</f>
        <v>4.4899997711181596</v>
      </c>
    </row>
    <row r="10441" spans="1:12" x14ac:dyDescent="0.25">
      <c r="A10441" s="103">
        <v>2012</v>
      </c>
      <c r="B10441" s="104" t="s">
        <v>47</v>
      </c>
      <c r="C10441" s="105" t="s">
        <v>48</v>
      </c>
      <c r="D10441" s="105" t="s">
        <v>6</v>
      </c>
      <c r="E10441" s="87" t="e">
        <f t="shared" si="452"/>
        <v>#N/A</v>
      </c>
      <c r="F10441" s="69" t="e">
        <f t="shared" si="452"/>
        <v>#N/A</v>
      </c>
      <c r="G10441" s="69" t="e">
        <f t="shared" si="452"/>
        <v>#N/A</v>
      </c>
      <c r="H10441" s="69" t="e">
        <f t="shared" si="452"/>
        <v>#N/A</v>
      </c>
      <c r="I10441" s="69" t="e">
        <f t="shared" si="452"/>
        <v>#N/A</v>
      </c>
      <c r="J10441" s="70" t="e">
        <f t="shared" si="452"/>
        <v>#N/A</v>
      </c>
      <c r="K10441" s="118" t="e">
        <f>VLOOKUP(B10441,WB.GDP.2012,'WB (WDI)'!$BC$2,FALSE)</f>
        <v>#N/A</v>
      </c>
      <c r="L10441" s="112">
        <f>VLOOKUP($B10441,WB.UNEMP.2012,'WB (WDI)'!$BC$2,FALSE)</f>
        <v>11.5200004577637</v>
      </c>
    </row>
    <row r="10442" spans="1:12" x14ac:dyDescent="0.25">
      <c r="A10442" s="103">
        <v>2012</v>
      </c>
      <c r="B10442" s="104" t="s">
        <v>49</v>
      </c>
      <c r="C10442" s="105" t="s">
        <v>50</v>
      </c>
      <c r="D10442" s="105" t="s">
        <v>6</v>
      </c>
      <c r="E10442" s="87" t="e">
        <f t="shared" si="452"/>
        <v>#N/A</v>
      </c>
      <c r="F10442" s="69" t="e">
        <f t="shared" si="452"/>
        <v>#N/A</v>
      </c>
      <c r="G10442" s="69" t="e">
        <f t="shared" si="452"/>
        <v>#N/A</v>
      </c>
      <c r="H10442" s="69" t="e">
        <f t="shared" si="452"/>
        <v>#N/A</v>
      </c>
      <c r="I10442" s="69" t="e">
        <f t="shared" si="452"/>
        <v>#N/A</v>
      </c>
      <c r="J10442" s="70" t="e">
        <f t="shared" si="452"/>
        <v>#N/A</v>
      </c>
      <c r="K10442" s="118">
        <f>VLOOKUP(B10442,WB.GDP.2012,'WB (WDI)'!$BC$2,FALSE)</f>
        <v>36671.357435635473</v>
      </c>
      <c r="L10442" s="112">
        <f>VLOOKUP($B10442,WB.UNEMP.2012,'WB (WDI)'!$BC$2,FALSE)</f>
        <v>8.4300003051757795</v>
      </c>
    </row>
    <row r="10443" spans="1:12" x14ac:dyDescent="0.25">
      <c r="A10443" s="103">
        <v>2012</v>
      </c>
      <c r="B10443" s="104" t="s">
        <v>51</v>
      </c>
      <c r="C10443" s="105" t="s">
        <v>52</v>
      </c>
      <c r="D10443" s="105" t="s">
        <v>6</v>
      </c>
      <c r="E10443" s="87" t="e">
        <f t="shared" si="452"/>
        <v>#N/A</v>
      </c>
      <c r="F10443" s="69" t="e">
        <f t="shared" si="452"/>
        <v>#N/A</v>
      </c>
      <c r="G10443" s="69" t="e">
        <f t="shared" si="452"/>
        <v>#N/A</v>
      </c>
      <c r="H10443" s="69" t="e">
        <f t="shared" si="452"/>
        <v>#N/A</v>
      </c>
      <c r="I10443" s="69" t="e">
        <f t="shared" si="452"/>
        <v>#N/A</v>
      </c>
      <c r="J10443" s="70" t="e">
        <f t="shared" si="452"/>
        <v>#N/A</v>
      </c>
      <c r="K10443" s="118" t="e">
        <f>VLOOKUP(B10443,WB.GDP.2012,'WB (WDI)'!$BC$2,FALSE)</f>
        <v>#N/A</v>
      </c>
      <c r="L10443" s="112">
        <f>VLOOKUP($B10443,WB.UNEMP.2012,'WB (WDI)'!$BC$2,FALSE)</f>
        <v>6.7699999809265101</v>
      </c>
    </row>
    <row r="10444" spans="1:12" x14ac:dyDescent="0.25">
      <c r="A10444" s="103">
        <v>2012</v>
      </c>
      <c r="B10444" s="104" t="s">
        <v>53</v>
      </c>
      <c r="C10444" s="105" t="s">
        <v>54</v>
      </c>
      <c r="D10444" s="105" t="s">
        <v>6</v>
      </c>
      <c r="E10444" s="87">
        <f t="shared" si="452"/>
        <v>6.334448126717577</v>
      </c>
      <c r="F10444" s="69">
        <f t="shared" si="452"/>
        <v>5.9730921048198136</v>
      </c>
      <c r="G10444" s="69">
        <f t="shared" si="452"/>
        <v>4.8039609731792954</v>
      </c>
      <c r="H10444" s="69">
        <f t="shared" si="452"/>
        <v>7.648990026948125</v>
      </c>
      <c r="I10444" s="69">
        <f t="shared" si="452"/>
        <v>5.8800961138518</v>
      </c>
      <c r="J10444" s="70">
        <f t="shared" si="452"/>
        <v>7.3661014147888535</v>
      </c>
      <c r="K10444" s="118">
        <f>VLOOKUP(B10444,WB.GDP.2012,'WB (WDI)'!$BC$2,FALSE)</f>
        <v>7930.4466345494084</v>
      </c>
      <c r="L10444" s="112">
        <f>VLOOKUP($B10444,WB.UNEMP.2012,'WB (WDI)'!$BC$2,FALSE)</f>
        <v>25.5200004577637</v>
      </c>
    </row>
    <row r="10445" spans="1:12" x14ac:dyDescent="0.25">
      <c r="A10445" s="103">
        <v>2012</v>
      </c>
      <c r="B10445" s="104" t="s">
        <v>55</v>
      </c>
      <c r="C10445" s="105" t="s">
        <v>56</v>
      </c>
      <c r="D10445" s="105" t="s">
        <v>6</v>
      </c>
      <c r="E10445" s="87">
        <f t="shared" si="452"/>
        <v>5.2547122463987375</v>
      </c>
      <c r="F10445" s="69">
        <f t="shared" si="452"/>
        <v>5.8853213082745679</v>
      </c>
      <c r="G10445" s="69">
        <f t="shared" si="452"/>
        <v>4.6407536756024843</v>
      </c>
      <c r="H10445" s="69">
        <f t="shared" si="452"/>
        <v>4.6736095220126757</v>
      </c>
      <c r="I10445" s="69">
        <f t="shared" si="452"/>
        <v>4.9406708028038979</v>
      </c>
      <c r="J10445" s="70">
        <f t="shared" si="452"/>
        <v>6.1332059233000642</v>
      </c>
      <c r="K10445" s="118">
        <f>VLOOKUP(B10445,WB.GDP.2012,'WB (WDI)'!$BC$2,FALSE)</f>
        <v>1437.3767771944458</v>
      </c>
      <c r="L10445" s="112">
        <f>VLOOKUP($B10445,WB.UNEMP.2012,'WB (WDI)'!$BC$2,FALSE)</f>
        <v>2.2799999713897701</v>
      </c>
    </row>
    <row r="10446" spans="1:12" x14ac:dyDescent="0.25">
      <c r="A10446" s="103">
        <v>2012</v>
      </c>
      <c r="B10446" s="104" t="s">
        <v>57</v>
      </c>
      <c r="C10446" s="105" t="s">
        <v>58</v>
      </c>
      <c r="D10446" s="105" t="s">
        <v>6</v>
      </c>
      <c r="E10446" s="87" t="e">
        <f t="shared" si="452"/>
        <v>#N/A</v>
      </c>
      <c r="F10446" s="69" t="e">
        <f t="shared" si="452"/>
        <v>#N/A</v>
      </c>
      <c r="G10446" s="69" t="e">
        <f t="shared" si="452"/>
        <v>#N/A</v>
      </c>
      <c r="H10446" s="69" t="e">
        <f t="shared" si="452"/>
        <v>#N/A</v>
      </c>
      <c r="I10446" s="69" t="e">
        <f t="shared" si="452"/>
        <v>#N/A</v>
      </c>
      <c r="J10446" s="70" t="e">
        <f t="shared" si="452"/>
        <v>#N/A</v>
      </c>
      <c r="K10446" s="118" t="e">
        <f>VLOOKUP(B10446,WB.GDP.2012,'WB (WDI)'!$BC$2,FALSE)</f>
        <v>#N/A</v>
      </c>
      <c r="L10446" s="112" t="e">
        <f>VLOOKUP($B10446,WB.UNEMP.2012,'WB (WDI)'!$BC$2,FALSE)</f>
        <v>#N/A</v>
      </c>
    </row>
    <row r="10447" spans="1:12" x14ac:dyDescent="0.25">
      <c r="A10447" s="103">
        <v>2012</v>
      </c>
      <c r="B10447" s="104" t="s">
        <v>59</v>
      </c>
      <c r="C10447" s="105" t="s">
        <v>60</v>
      </c>
      <c r="D10447" s="105" t="s">
        <v>6</v>
      </c>
      <c r="E10447" s="87">
        <f t="shared" si="452"/>
        <v>5.2884834282580471</v>
      </c>
      <c r="F10447" s="69">
        <f t="shared" si="452"/>
        <v>4.9146364426230447</v>
      </c>
      <c r="G10447" s="69">
        <f t="shared" si="452"/>
        <v>3.4923119359237424</v>
      </c>
      <c r="H10447" s="69">
        <f t="shared" si="452"/>
        <v>5.4786212847570352</v>
      </c>
      <c r="I10447" s="69">
        <f t="shared" si="452"/>
        <v>5.8384113239459952</v>
      </c>
      <c r="J10447" s="70">
        <f t="shared" si="452"/>
        <v>6.7184361540404174</v>
      </c>
      <c r="K10447" s="118">
        <f>VLOOKUP(B10447,WB.GDP.2012,'WB (WDI)'!$BC$2,FALSE)</f>
        <v>15082.613459738712</v>
      </c>
      <c r="L10447" s="112">
        <f>VLOOKUP($B10447,WB.UNEMP.2012,'WB (WDI)'!$BC$2,FALSE)</f>
        <v>20.399999618530298</v>
      </c>
    </row>
    <row r="10448" spans="1:12" x14ac:dyDescent="0.25">
      <c r="A10448" s="103">
        <v>2012</v>
      </c>
      <c r="B10448" s="104" t="s">
        <v>61</v>
      </c>
      <c r="C10448" s="105" t="s">
        <v>62</v>
      </c>
      <c r="D10448" s="105" t="s">
        <v>6</v>
      </c>
      <c r="E10448" s="87">
        <f t="shared" si="452"/>
        <v>6.8742784431671256</v>
      </c>
      <c r="F10448" s="69">
        <f t="shared" si="452"/>
        <v>6.7765831275695874</v>
      </c>
      <c r="G10448" s="69">
        <f t="shared" si="452"/>
        <v>4.7987317622471437</v>
      </c>
      <c r="H10448" s="69">
        <f t="shared" si="452"/>
        <v>8.2099417646761541</v>
      </c>
      <c r="I10448" s="69">
        <f t="shared" si="452"/>
        <v>7.7680734636289968</v>
      </c>
      <c r="J10448" s="70">
        <f t="shared" si="452"/>
        <v>6.8180620977137458</v>
      </c>
      <c r="K10448" s="118">
        <f>VLOOKUP(B10448,WB.GDP.2012,'WB (WDI)'!$BC$2,FALSE)</f>
        <v>2135.7543279688771</v>
      </c>
      <c r="L10448" s="112">
        <f>VLOOKUP($B10448,WB.UNEMP.2012,'WB (WDI)'!$BC$2,FALSE)</f>
        <v>9.4200000762939506</v>
      </c>
    </row>
    <row r="10449" spans="1:12" x14ac:dyDescent="0.25">
      <c r="A10449" s="103">
        <v>2012</v>
      </c>
      <c r="B10449" s="104" t="s">
        <v>63</v>
      </c>
      <c r="C10449" s="105" t="s">
        <v>64</v>
      </c>
      <c r="D10449" s="105" t="s">
        <v>6</v>
      </c>
      <c r="E10449" s="87">
        <f t="shared" si="452"/>
        <v>6.6949677754638746</v>
      </c>
      <c r="F10449" s="69">
        <f t="shared" si="452"/>
        <v>8.3650347529356939</v>
      </c>
      <c r="G10449" s="69">
        <f t="shared" si="452"/>
        <v>5.4702128306961448</v>
      </c>
      <c r="H10449" s="69">
        <f t="shared" si="452"/>
        <v>7.1885623679725015</v>
      </c>
      <c r="I10449" s="69">
        <f t="shared" si="452"/>
        <v>6.1522835116405368</v>
      </c>
      <c r="J10449" s="70">
        <f t="shared" si="452"/>
        <v>6.2987454140744932</v>
      </c>
      <c r="K10449" s="118">
        <f>VLOOKUP(B10449,WB.GDP.2012,'WB (WDI)'!$BC$2,FALSE)</f>
        <v>4434.4783170331457</v>
      </c>
      <c r="L10449" s="112">
        <f>VLOOKUP($B10449,WB.UNEMP.2012,'WB (WDI)'!$BC$2,FALSE)</f>
        <v>5.9299998283386204</v>
      </c>
    </row>
    <row r="10450" spans="1:12" x14ac:dyDescent="0.25">
      <c r="A10450" s="103">
        <v>2012</v>
      </c>
      <c r="B10450" s="104" t="s">
        <v>65</v>
      </c>
      <c r="C10450" s="105" t="s">
        <v>66</v>
      </c>
      <c r="D10450" s="105" t="s">
        <v>6</v>
      </c>
      <c r="E10450" s="87" t="e">
        <f t="shared" ref="E10450:J10459" si="453">IF(ISNUMBER(VLOOKUP($B10450,EFW.2012,3,FALSE))=TRUE,VLOOKUP($B10450,EFW.2012,E$2,FALSE),NA())</f>
        <v>#N/A</v>
      </c>
      <c r="F10450" s="69" t="e">
        <f t="shared" si="453"/>
        <v>#N/A</v>
      </c>
      <c r="G10450" s="69" t="e">
        <f t="shared" si="453"/>
        <v>#N/A</v>
      </c>
      <c r="H10450" s="69" t="e">
        <f t="shared" si="453"/>
        <v>#N/A</v>
      </c>
      <c r="I10450" s="69" t="e">
        <f t="shared" si="453"/>
        <v>#N/A</v>
      </c>
      <c r="J10450" s="70" t="e">
        <f t="shared" si="453"/>
        <v>#N/A</v>
      </c>
      <c r="K10450" s="118">
        <f>VLOOKUP(B10450,WB.GDP.2012,'WB (WDI)'!$BC$2,FALSE)</f>
        <v>2002.3869862026065</v>
      </c>
      <c r="L10450" s="112">
        <f>VLOOKUP($B10450,WB.UNEMP.2012,'WB (WDI)'!$BC$2,FALSE)</f>
        <v>4.4499998092651403</v>
      </c>
    </row>
    <row r="10451" spans="1:12" x14ac:dyDescent="0.25">
      <c r="A10451" s="103">
        <v>2012</v>
      </c>
      <c r="B10451" s="104" t="s">
        <v>67</v>
      </c>
      <c r="C10451" s="105" t="s">
        <v>68</v>
      </c>
      <c r="D10451" s="105" t="s">
        <v>6</v>
      </c>
      <c r="E10451" s="87">
        <f t="shared" si="453"/>
        <v>5.7595176835688031</v>
      </c>
      <c r="F10451" s="69">
        <f t="shared" si="453"/>
        <v>7.8920073070314753</v>
      </c>
      <c r="G10451" s="69">
        <f t="shared" si="453"/>
        <v>2.4839013928672089</v>
      </c>
      <c r="H10451" s="69">
        <f t="shared" si="453"/>
        <v>6.5876960322766038</v>
      </c>
      <c r="I10451" s="69">
        <f t="shared" si="453"/>
        <v>6.2392465261034573</v>
      </c>
      <c r="J10451" s="70">
        <f t="shared" si="453"/>
        <v>5.5947371595652688</v>
      </c>
      <c r="K10451" s="118">
        <f>VLOOKUP(B10451,WB.GDP.2012,'WB (WDI)'!$BC$2,FALSE)</f>
        <v>1760.8861889910459</v>
      </c>
      <c r="L10451" s="112">
        <f>VLOOKUP($B10451,WB.UNEMP.2012,'WB (WDI)'!$BC$2,FALSE)</f>
        <v>3.0799999237060498</v>
      </c>
    </row>
    <row r="10452" spans="1:12" x14ac:dyDescent="0.25">
      <c r="A10452" s="103">
        <v>2012</v>
      </c>
      <c r="B10452" s="104" t="s">
        <v>69</v>
      </c>
      <c r="C10452" s="105" t="s">
        <v>70</v>
      </c>
      <c r="D10452" s="105" t="s">
        <v>6</v>
      </c>
      <c r="E10452" s="87">
        <f t="shared" si="453"/>
        <v>7.1766733836696615</v>
      </c>
      <c r="F10452" s="69">
        <f t="shared" si="453"/>
        <v>7.7829630249729806</v>
      </c>
      <c r="G10452" s="69">
        <f t="shared" si="453"/>
        <v>4.9752581769548296</v>
      </c>
      <c r="H10452" s="69">
        <f t="shared" si="453"/>
        <v>8.7792666827111177</v>
      </c>
      <c r="I10452" s="69">
        <f t="shared" si="453"/>
        <v>6.7826992275477691</v>
      </c>
      <c r="J10452" s="70">
        <f t="shared" si="453"/>
        <v>7.5631798061616102</v>
      </c>
      <c r="K10452" s="118">
        <f>VLOOKUP(B10452,WB.GDP.2012,'WB (WDI)'!$BC$2,FALSE)</f>
        <v>3501.794383360183</v>
      </c>
      <c r="L10452" s="112">
        <f>VLOOKUP($B10452,WB.UNEMP.2012,'WB (WDI)'!$BC$2,FALSE)</f>
        <v>2.8599998950958301</v>
      </c>
    </row>
    <row r="10453" spans="1:12" x14ac:dyDescent="0.25">
      <c r="A10453" s="103">
        <v>2012</v>
      </c>
      <c r="B10453" s="104" t="s">
        <v>71</v>
      </c>
      <c r="C10453" s="105" t="s">
        <v>72</v>
      </c>
      <c r="D10453" s="105" t="s">
        <v>6</v>
      </c>
      <c r="E10453" s="87">
        <f t="shared" si="453"/>
        <v>6.2703912871289047</v>
      </c>
      <c r="F10453" s="69">
        <f t="shared" si="453"/>
        <v>5.4260082787619357</v>
      </c>
      <c r="G10453" s="69">
        <f t="shared" si="453"/>
        <v>4.7175126680113193</v>
      </c>
      <c r="H10453" s="69">
        <f t="shared" si="453"/>
        <v>7.9175101868115156</v>
      </c>
      <c r="I10453" s="69">
        <f t="shared" si="453"/>
        <v>5.7171070387482334</v>
      </c>
      <c r="J10453" s="70">
        <f t="shared" si="453"/>
        <v>7.5738182633115221</v>
      </c>
      <c r="K10453" s="118">
        <f>VLOOKUP(B10453,WB.GDP.2012,'WB (WDI)'!$BC$2,FALSE)</f>
        <v>2532.6302709453475</v>
      </c>
      <c r="L10453" s="112">
        <f>VLOOKUP($B10453,WB.UNEMP.2012,'WB (WDI)'!$BC$2,FALSE)</f>
        <v>25.299999237060501</v>
      </c>
    </row>
    <row r="10454" spans="1:12" x14ac:dyDescent="0.25">
      <c r="A10454" s="103">
        <v>2012</v>
      </c>
      <c r="B10454" s="104" t="s">
        <v>73</v>
      </c>
      <c r="C10454" s="105" t="s">
        <v>74</v>
      </c>
      <c r="D10454" s="105" t="s">
        <v>6</v>
      </c>
      <c r="E10454" s="87" t="e">
        <f t="shared" si="453"/>
        <v>#N/A</v>
      </c>
      <c r="F10454" s="69" t="e">
        <f t="shared" si="453"/>
        <v>#N/A</v>
      </c>
      <c r="G10454" s="69" t="e">
        <f t="shared" si="453"/>
        <v>#N/A</v>
      </c>
      <c r="H10454" s="69" t="e">
        <f t="shared" si="453"/>
        <v>#N/A</v>
      </c>
      <c r="I10454" s="69" t="e">
        <f t="shared" si="453"/>
        <v>#N/A</v>
      </c>
      <c r="J10454" s="70" t="e">
        <f t="shared" si="453"/>
        <v>#N/A</v>
      </c>
      <c r="K10454" s="118">
        <f>VLOOKUP(B10454,WB.GDP.2012,'WB (WDI)'!$BC$2,FALSE)</f>
        <v>1561.3061199041645</v>
      </c>
      <c r="L10454" s="112">
        <f>VLOOKUP($B10454,WB.UNEMP.2012,'WB (WDI)'!$BC$2,FALSE)</f>
        <v>2.21000003814697</v>
      </c>
    </row>
    <row r="10455" spans="1:12" x14ac:dyDescent="0.25">
      <c r="A10455" s="103">
        <v>2012</v>
      </c>
      <c r="B10455" s="104" t="s">
        <v>75</v>
      </c>
      <c r="C10455" s="105" t="s">
        <v>76</v>
      </c>
      <c r="D10455" s="105" t="s">
        <v>6</v>
      </c>
      <c r="E10455" s="87">
        <f t="shared" si="453"/>
        <v>6.3680983970678575</v>
      </c>
      <c r="F10455" s="69">
        <f t="shared" si="453"/>
        <v>8.5650126018079327</v>
      </c>
      <c r="G10455" s="69">
        <f t="shared" si="453"/>
        <v>3.1458821336060847</v>
      </c>
      <c r="H10455" s="69">
        <f t="shared" si="453"/>
        <v>8.0400561593989064</v>
      </c>
      <c r="I10455" s="69">
        <f t="shared" si="453"/>
        <v>6.1176683085475752</v>
      </c>
      <c r="J10455" s="70">
        <f t="shared" si="453"/>
        <v>5.9718727819787896</v>
      </c>
      <c r="K10455" s="118">
        <f>VLOOKUP(B10455,WB.GDP.2012,'WB (WDI)'!$BC$2,FALSE)</f>
        <v>1538.516396875902</v>
      </c>
      <c r="L10455" s="112">
        <f>VLOOKUP($B10455,WB.UNEMP.2012,'WB (WDI)'!$BC$2,FALSE)</f>
        <v>0.60000002384185802</v>
      </c>
    </row>
    <row r="10456" spans="1:12" x14ac:dyDescent="0.25">
      <c r="A10456" s="103">
        <v>2012</v>
      </c>
      <c r="B10456" s="104" t="s">
        <v>77</v>
      </c>
      <c r="C10456" s="105" t="s">
        <v>78</v>
      </c>
      <c r="D10456" s="105" t="s">
        <v>6</v>
      </c>
      <c r="E10456" s="87">
        <f t="shared" si="453"/>
        <v>6.0914368795011891</v>
      </c>
      <c r="F10456" s="69">
        <f t="shared" si="453"/>
        <v>6.1446144515367136</v>
      </c>
      <c r="G10456" s="69">
        <f t="shared" si="453"/>
        <v>5.2601079757079132</v>
      </c>
      <c r="H10456" s="69">
        <f t="shared" si="453"/>
        <v>6.5966430382334238</v>
      </c>
      <c r="I10456" s="69">
        <f t="shared" si="453"/>
        <v>5.896231713069982</v>
      </c>
      <c r="J10456" s="70">
        <f t="shared" si="453"/>
        <v>6.559587218957911</v>
      </c>
      <c r="K10456" s="118">
        <f>VLOOKUP(B10456,WB.GDP.2012,'WB (WDI)'!$BC$2,FALSE)</f>
        <v>977.39171375694741</v>
      </c>
      <c r="L10456" s="112">
        <f>VLOOKUP($B10456,WB.UNEMP.2012,'WB (WDI)'!$BC$2,FALSE)</f>
        <v>5.9400000572204599</v>
      </c>
    </row>
    <row r="10457" spans="1:12" x14ac:dyDescent="0.25">
      <c r="A10457" s="103">
        <v>2012</v>
      </c>
      <c r="B10457" s="104" t="s">
        <v>79</v>
      </c>
      <c r="C10457" s="105" t="s">
        <v>80</v>
      </c>
      <c r="D10457" s="105" t="s">
        <v>6</v>
      </c>
      <c r="E10457" s="87">
        <f t="shared" si="453"/>
        <v>6.0611415074767478</v>
      </c>
      <c r="F10457" s="69">
        <f t="shared" si="453"/>
        <v>7.4879066484843744</v>
      </c>
      <c r="G10457" s="69">
        <f t="shared" si="453"/>
        <v>3.9375923942379085</v>
      </c>
      <c r="H10457" s="69">
        <f t="shared" si="453"/>
        <v>6.3672943878364627</v>
      </c>
      <c r="I10457" s="69">
        <f t="shared" si="453"/>
        <v>6.1140433112666308</v>
      </c>
      <c r="J10457" s="70">
        <f t="shared" si="453"/>
        <v>6.3988707955583619</v>
      </c>
      <c r="K10457" s="118">
        <f>VLOOKUP(B10457,WB.GDP.2012,'WB (WDI)'!$BC$2,FALSE)</f>
        <v>2007.8060502769515</v>
      </c>
      <c r="L10457" s="112">
        <f>VLOOKUP($B10457,WB.UNEMP.2012,'WB (WDI)'!$BC$2,FALSE)</f>
        <v>6.6199998855590803</v>
      </c>
    </row>
    <row r="10458" spans="1:12" x14ac:dyDescent="0.25">
      <c r="A10458" s="103">
        <v>2012</v>
      </c>
      <c r="B10458" s="104" t="s">
        <v>81</v>
      </c>
      <c r="C10458" s="105" t="s">
        <v>82</v>
      </c>
      <c r="D10458" s="105" t="s">
        <v>6</v>
      </c>
      <c r="E10458" s="87">
        <f t="shared" si="453"/>
        <v>5.9667848127461269</v>
      </c>
      <c r="F10458" s="69">
        <f t="shared" si="453"/>
        <v>6.3111169396525915</v>
      </c>
      <c r="G10458" s="69">
        <f t="shared" si="453"/>
        <v>3.9155943105289515</v>
      </c>
      <c r="H10458" s="69">
        <f t="shared" si="453"/>
        <v>6.8502735357534581</v>
      </c>
      <c r="I10458" s="69">
        <f t="shared" si="453"/>
        <v>6.0196067167584166</v>
      </c>
      <c r="J10458" s="70">
        <f t="shared" si="453"/>
        <v>6.7373325610372161</v>
      </c>
      <c r="K10458" s="118">
        <f>VLOOKUP(B10458,WB.GDP.2012,'WB (WDI)'!$BC$2,FALSE)</f>
        <v>4891.0587028613127</v>
      </c>
      <c r="L10458" s="112">
        <f>VLOOKUP($B10458,WB.UNEMP.2012,'WB (WDI)'!$BC$2,FALSE)</f>
        <v>9.8699998855590803</v>
      </c>
    </row>
    <row r="10459" spans="1:12" x14ac:dyDescent="0.25">
      <c r="A10459" s="103">
        <v>2012</v>
      </c>
      <c r="B10459" s="104" t="s">
        <v>83</v>
      </c>
      <c r="C10459" s="105" t="s">
        <v>84</v>
      </c>
      <c r="D10459" s="105" t="s">
        <v>6</v>
      </c>
      <c r="E10459" s="87">
        <f t="shared" si="453"/>
        <v>7.9668497976245742</v>
      </c>
      <c r="F10459" s="69">
        <f t="shared" si="453"/>
        <v>8.098572428774613</v>
      </c>
      <c r="G10459" s="69">
        <f t="shared" si="453"/>
        <v>5.5214972280009302</v>
      </c>
      <c r="H10459" s="69">
        <f t="shared" si="453"/>
        <v>9.4342820233562321</v>
      </c>
      <c r="I10459" s="69">
        <f t="shared" si="453"/>
        <v>8.4606517473068976</v>
      </c>
      <c r="J10459" s="70">
        <f t="shared" si="453"/>
        <v>8.3192455606842017</v>
      </c>
      <c r="K10459" s="118">
        <f>VLOOKUP(B10459,WB.GDP.2012,'WB (WDI)'!$BC$2,FALSE)</f>
        <v>18014.991149093672</v>
      </c>
      <c r="L10459" s="112">
        <f>VLOOKUP($B10459,WB.UNEMP.2012,'WB (WDI)'!$BC$2,FALSE)</f>
        <v>7.4699997901916504</v>
      </c>
    </row>
    <row r="10460" spans="1:12" x14ac:dyDescent="0.25">
      <c r="A10460" s="103">
        <v>2012</v>
      </c>
      <c r="B10460" s="104" t="s">
        <v>85</v>
      </c>
      <c r="C10460" s="105" t="s">
        <v>86</v>
      </c>
      <c r="D10460" s="105" t="s">
        <v>6</v>
      </c>
      <c r="E10460" s="87" t="e">
        <f t="shared" ref="E10460:J10469" si="454">IF(ISNUMBER(VLOOKUP($B10460,EFW.2012,3,FALSE))=TRUE,VLOOKUP($B10460,EFW.2012,E$2,FALSE),NA())</f>
        <v>#N/A</v>
      </c>
      <c r="F10460" s="69" t="e">
        <f t="shared" si="454"/>
        <v>#N/A</v>
      </c>
      <c r="G10460" s="69" t="e">
        <f t="shared" si="454"/>
        <v>#N/A</v>
      </c>
      <c r="H10460" s="69" t="e">
        <f t="shared" si="454"/>
        <v>#N/A</v>
      </c>
      <c r="I10460" s="69" t="e">
        <f t="shared" si="454"/>
        <v>#N/A</v>
      </c>
      <c r="J10460" s="70" t="e">
        <f t="shared" si="454"/>
        <v>#N/A</v>
      </c>
      <c r="K10460" s="118" t="e">
        <f>VLOOKUP(B10460,WB.GDP.2012,'WB (WDI)'!$BC$2,FALSE)</f>
        <v>#N/A</v>
      </c>
      <c r="L10460" s="112" t="e">
        <f>VLOOKUP($B10460,WB.UNEMP.2012,'WB (WDI)'!$BC$2,FALSE)</f>
        <v>#N/A</v>
      </c>
    </row>
    <row r="10461" spans="1:12" x14ac:dyDescent="0.25">
      <c r="A10461" s="103">
        <v>2012</v>
      </c>
      <c r="B10461" s="104" t="s">
        <v>87</v>
      </c>
      <c r="C10461" s="105" t="s">
        <v>88</v>
      </c>
      <c r="D10461" s="105" t="s">
        <v>6</v>
      </c>
      <c r="E10461" s="87">
        <f t="shared" si="454"/>
        <v>5.7527081115709686</v>
      </c>
      <c r="F10461" s="69">
        <f t="shared" si="454"/>
        <v>5.8446209470202239</v>
      </c>
      <c r="G10461" s="69">
        <f t="shared" si="454"/>
        <v>4.2391336744703141</v>
      </c>
      <c r="H10461" s="69">
        <f t="shared" si="454"/>
        <v>6.3530457620593062</v>
      </c>
      <c r="I10461" s="69">
        <f t="shared" si="454"/>
        <v>6.222480346661329</v>
      </c>
      <c r="J10461" s="70">
        <f t="shared" si="454"/>
        <v>6.1042598276436699</v>
      </c>
      <c r="K10461" s="118">
        <f>VLOOKUP(B10461,WB.GDP.2012,'WB (WDI)'!$BC$2,FALSE)</f>
        <v>1120.1296072488415</v>
      </c>
      <c r="L10461" s="112">
        <f>VLOOKUP($B10461,WB.UNEMP.2012,'WB (WDI)'!$BC$2,FALSE)</f>
        <v>3.3499999046325701</v>
      </c>
    </row>
    <row r="10462" spans="1:12" x14ac:dyDescent="0.25">
      <c r="A10462" s="103">
        <v>2012</v>
      </c>
      <c r="B10462" s="104" t="s">
        <v>89</v>
      </c>
      <c r="C10462" s="105" t="s">
        <v>90</v>
      </c>
      <c r="D10462" s="105" t="s">
        <v>6</v>
      </c>
      <c r="E10462" s="87">
        <f t="shared" si="454"/>
        <v>6.65504389984235</v>
      </c>
      <c r="F10462" s="69">
        <f t="shared" si="454"/>
        <v>6.75662139816676</v>
      </c>
      <c r="G10462" s="69">
        <f t="shared" si="454"/>
        <v>6.0847727750640264</v>
      </c>
      <c r="H10462" s="69">
        <f t="shared" si="454"/>
        <v>6.6651316458022514</v>
      </c>
      <c r="I10462" s="69">
        <f t="shared" si="454"/>
        <v>5.9630770291026236</v>
      </c>
      <c r="J10462" s="70">
        <f t="shared" si="454"/>
        <v>7.8056166510760887</v>
      </c>
      <c r="K10462" s="118">
        <f>VLOOKUP(B10462,WB.GDP.2012,'WB (WDI)'!$BC$2,FALSE)</f>
        <v>9474.3374687131709</v>
      </c>
      <c r="L10462" s="112">
        <f>VLOOKUP($B10462,WB.UNEMP.2012,'WB (WDI)'!$BC$2,FALSE)</f>
        <v>16.7700004577637</v>
      </c>
    </row>
    <row r="10463" spans="1:12" x14ac:dyDescent="0.25">
      <c r="A10463" s="103">
        <v>2012</v>
      </c>
      <c r="B10463" s="104" t="s">
        <v>91</v>
      </c>
      <c r="C10463" s="105" t="s">
        <v>92</v>
      </c>
      <c r="D10463" s="105" t="s">
        <v>6</v>
      </c>
      <c r="E10463" s="87">
        <f t="shared" si="454"/>
        <v>5.5384348148550941</v>
      </c>
      <c r="F10463" s="69">
        <f t="shared" si="454"/>
        <v>7.0847733900020717</v>
      </c>
      <c r="G10463" s="69">
        <f t="shared" si="454"/>
        <v>3.8745400229740627</v>
      </c>
      <c r="H10463" s="69">
        <f t="shared" si="454"/>
        <v>6.5823804792203493</v>
      </c>
      <c r="I10463" s="69">
        <f t="shared" si="454"/>
        <v>4.5771362138137919</v>
      </c>
      <c r="J10463" s="70">
        <f t="shared" si="454"/>
        <v>5.5733439682651964</v>
      </c>
      <c r="K10463" s="118">
        <f>VLOOKUP(B10463,WB.GDP.2012,'WB (WDI)'!$BC$2,FALSE)</f>
        <v>1085.5439261305764</v>
      </c>
      <c r="L10463" s="112">
        <f>VLOOKUP($B10463,WB.UNEMP.2012,'WB (WDI)'!$BC$2,FALSE)</f>
        <v>2.1800000667571999</v>
      </c>
    </row>
    <row r="10464" spans="1:12" x14ac:dyDescent="0.25">
      <c r="A10464" s="103">
        <v>2012</v>
      </c>
      <c r="B10464" s="104" t="s">
        <v>93</v>
      </c>
      <c r="C10464" s="105" t="s">
        <v>94</v>
      </c>
      <c r="D10464" s="105" t="s">
        <v>6</v>
      </c>
      <c r="E10464" s="87">
        <f t="shared" si="454"/>
        <v>6.4201947541420363</v>
      </c>
      <c r="F10464" s="69">
        <f t="shared" si="454"/>
        <v>7.7088286848370471</v>
      </c>
      <c r="G10464" s="69">
        <f t="shared" si="454"/>
        <v>3.4905044099803466</v>
      </c>
      <c r="H10464" s="69">
        <f t="shared" si="454"/>
        <v>7.4614074247293214</v>
      </c>
      <c r="I10464" s="69">
        <f t="shared" si="454"/>
        <v>6.4065142554686574</v>
      </c>
      <c r="J10464" s="70">
        <f t="shared" si="454"/>
        <v>7.0337189956948123</v>
      </c>
      <c r="K10464" s="118">
        <f>VLOOKUP(B10464,WB.GDP.2012,'WB (WDI)'!$BC$2,FALSE)</f>
        <v>5131.3737498743385</v>
      </c>
      <c r="L10464" s="112">
        <f>VLOOKUP($B10464,WB.UNEMP.2012,'WB (WDI)'!$BC$2,FALSE)</f>
        <v>3.7400000095367401</v>
      </c>
    </row>
    <row r="10465" spans="1:12" x14ac:dyDescent="0.25">
      <c r="A10465" s="103">
        <v>2012</v>
      </c>
      <c r="B10465" s="104" t="s">
        <v>95</v>
      </c>
      <c r="C10465" s="105" t="s">
        <v>96</v>
      </c>
      <c r="D10465" s="105" t="s">
        <v>6</v>
      </c>
      <c r="E10465" s="87" t="e">
        <f t="shared" si="454"/>
        <v>#N/A</v>
      </c>
      <c r="F10465" s="69" t="e">
        <f t="shared" si="454"/>
        <v>#N/A</v>
      </c>
      <c r="G10465" s="69" t="e">
        <f t="shared" si="454"/>
        <v>#N/A</v>
      </c>
      <c r="H10465" s="69" t="e">
        <f t="shared" si="454"/>
        <v>#N/A</v>
      </c>
      <c r="I10465" s="69" t="e">
        <f t="shared" si="454"/>
        <v>#N/A</v>
      </c>
      <c r="J10465" s="70" t="e">
        <f t="shared" si="454"/>
        <v>#N/A</v>
      </c>
      <c r="K10465" s="118" t="e">
        <f>VLOOKUP(B10465,WB.GDP.2012,'WB (WDI)'!$BC$2,FALSE)</f>
        <v>#N/A</v>
      </c>
      <c r="L10465" s="112" t="e">
        <f>VLOOKUP($B10465,WB.UNEMP.2012,'WB (WDI)'!$BC$2,FALSE)</f>
        <v>#N/A</v>
      </c>
    </row>
    <row r="10466" spans="1:12" x14ac:dyDescent="0.25">
      <c r="A10466" s="103">
        <v>2012</v>
      </c>
      <c r="B10466" s="104" t="s">
        <v>97</v>
      </c>
      <c r="C10466" s="105" t="s">
        <v>98</v>
      </c>
      <c r="D10466" s="105" t="s">
        <v>6</v>
      </c>
      <c r="E10466" s="87">
        <f t="shared" si="454"/>
        <v>7.2632305972737381</v>
      </c>
      <c r="F10466" s="69">
        <f t="shared" si="454"/>
        <v>5.6434929329571375</v>
      </c>
      <c r="G10466" s="69">
        <f t="shared" si="454"/>
        <v>6.2557364188967615</v>
      </c>
      <c r="H10466" s="69">
        <f t="shared" si="454"/>
        <v>8.9012019524223582</v>
      </c>
      <c r="I10466" s="69">
        <f t="shared" si="454"/>
        <v>7.0784251601907826</v>
      </c>
      <c r="J10466" s="70">
        <f t="shared" si="454"/>
        <v>8.4372965219016489</v>
      </c>
      <c r="K10466" s="118">
        <f>VLOOKUP(B10466,WB.GDP.2012,'WB (WDI)'!$BC$2,FALSE)</f>
        <v>1682.2048966145733</v>
      </c>
      <c r="L10466" s="112">
        <f>VLOOKUP($B10466,WB.UNEMP.2012,'WB (WDI)'!$BC$2,FALSE)</f>
        <v>1.1399999856948899</v>
      </c>
    </row>
    <row r="10467" spans="1:12" x14ac:dyDescent="0.25">
      <c r="A10467" s="103">
        <v>2012</v>
      </c>
      <c r="B10467" s="104" t="s">
        <v>99</v>
      </c>
      <c r="C10467" s="105" t="s">
        <v>100</v>
      </c>
      <c r="D10467" s="105" t="s">
        <v>6</v>
      </c>
      <c r="E10467" s="87" t="e">
        <f t="shared" si="454"/>
        <v>#N/A</v>
      </c>
      <c r="F10467" s="69" t="e">
        <f t="shared" si="454"/>
        <v>#N/A</v>
      </c>
      <c r="G10467" s="69" t="e">
        <f t="shared" si="454"/>
        <v>#N/A</v>
      </c>
      <c r="H10467" s="69" t="e">
        <f t="shared" si="454"/>
        <v>#N/A</v>
      </c>
      <c r="I10467" s="69" t="e">
        <f t="shared" si="454"/>
        <v>#N/A</v>
      </c>
      <c r="J10467" s="70" t="e">
        <f t="shared" si="454"/>
        <v>#N/A</v>
      </c>
      <c r="K10467" s="118" t="e">
        <f>VLOOKUP(B10467,WB.GDP.2012,'WB (WDI)'!$BC$2,FALSE)</f>
        <v>#N/A</v>
      </c>
      <c r="L10467" s="112" t="e">
        <f>VLOOKUP($B10467,WB.UNEMP.2012,'WB (WDI)'!$BC$2,FALSE)</f>
        <v>#N/A</v>
      </c>
    </row>
    <row r="10468" spans="1:12" x14ac:dyDescent="0.25">
      <c r="A10468" s="103">
        <v>2012</v>
      </c>
      <c r="B10468" s="104" t="s">
        <v>101</v>
      </c>
      <c r="C10468" s="105" t="s">
        <v>102</v>
      </c>
      <c r="D10468" s="105" t="s">
        <v>6</v>
      </c>
      <c r="E10468" s="87" t="e">
        <f t="shared" si="454"/>
        <v>#N/A</v>
      </c>
      <c r="F10468" s="69" t="e">
        <f t="shared" si="454"/>
        <v>#N/A</v>
      </c>
      <c r="G10468" s="69" t="e">
        <f t="shared" si="454"/>
        <v>#N/A</v>
      </c>
      <c r="H10468" s="69" t="e">
        <f t="shared" si="454"/>
        <v>#N/A</v>
      </c>
      <c r="I10468" s="69" t="e">
        <f t="shared" si="454"/>
        <v>#N/A</v>
      </c>
      <c r="J10468" s="70" t="e">
        <f t="shared" si="454"/>
        <v>#N/A</v>
      </c>
      <c r="K10468" s="118">
        <f>VLOOKUP(B10468,WB.GDP.2012,'WB (WDI)'!$BC$2,FALSE)</f>
        <v>3461.1437211556436</v>
      </c>
      <c r="L10468" s="112">
        <f>VLOOKUP($B10468,WB.UNEMP.2012,'WB (WDI)'!$BC$2,FALSE)</f>
        <v>13.5900001525879</v>
      </c>
    </row>
    <row r="10469" spans="1:12" x14ac:dyDescent="0.25">
      <c r="A10469" s="103">
        <v>2012</v>
      </c>
      <c r="B10469" s="104" t="s">
        <v>103</v>
      </c>
      <c r="C10469" s="105" t="s">
        <v>104</v>
      </c>
      <c r="D10469" s="105" t="s">
        <v>6</v>
      </c>
      <c r="E10469" s="87">
        <f t="shared" si="454"/>
        <v>5.704708506844371</v>
      </c>
      <c r="F10469" s="69">
        <f t="shared" si="454"/>
        <v>5.7644859638008885</v>
      </c>
      <c r="G10469" s="69">
        <f t="shared" si="454"/>
        <v>3.8135739201205983</v>
      </c>
      <c r="H10469" s="69">
        <f t="shared" si="454"/>
        <v>7.0272973278157167</v>
      </c>
      <c r="I10469" s="69">
        <f t="shared" si="454"/>
        <v>6.6346922189777384</v>
      </c>
      <c r="J10469" s="70">
        <f t="shared" si="454"/>
        <v>5.2834931035069177</v>
      </c>
      <c r="K10469" s="118">
        <f>VLOOKUP(B10469,WB.GDP.2012,'WB (WDI)'!$BC$2,FALSE)</f>
        <v>2767.4135419749209</v>
      </c>
      <c r="L10469" s="112">
        <f>VLOOKUP($B10469,WB.UNEMP.2012,'WB (WDI)'!$BC$2,FALSE)</f>
        <v>9.4200000762939506</v>
      </c>
    </row>
    <row r="10470" spans="1:12" x14ac:dyDescent="0.25">
      <c r="A10470" s="103">
        <v>2012</v>
      </c>
      <c r="B10470" s="104" t="s">
        <v>105</v>
      </c>
      <c r="C10470" s="105" t="s">
        <v>106</v>
      </c>
      <c r="D10470" s="105" t="s">
        <v>6</v>
      </c>
      <c r="E10470" s="87" t="e">
        <f t="shared" ref="E10470:J10479" si="455">IF(ISNUMBER(VLOOKUP($B10470,EFW.2012,3,FALSE))=TRUE,VLOOKUP($B10470,EFW.2012,E$2,FALSE),NA())</f>
        <v>#N/A</v>
      </c>
      <c r="F10470" s="69" t="e">
        <f t="shared" si="455"/>
        <v>#N/A</v>
      </c>
      <c r="G10470" s="69" t="e">
        <f t="shared" si="455"/>
        <v>#N/A</v>
      </c>
      <c r="H10470" s="69" t="e">
        <f t="shared" si="455"/>
        <v>#N/A</v>
      </c>
      <c r="I10470" s="69" t="e">
        <f t="shared" si="455"/>
        <v>#N/A</v>
      </c>
      <c r="J10470" s="70" t="e">
        <f t="shared" si="455"/>
        <v>#N/A</v>
      </c>
      <c r="K10470" s="118">
        <f>VLOOKUP(B10470,WB.GDP.2012,'WB (WDI)'!$BC$2,FALSE)</f>
        <v>23302.952277045777</v>
      </c>
      <c r="L10470" s="112" t="e">
        <f>VLOOKUP($B10470,WB.UNEMP.2012,'WB (WDI)'!$BC$2,FALSE)</f>
        <v>#N/A</v>
      </c>
    </row>
    <row r="10471" spans="1:12" x14ac:dyDescent="0.25">
      <c r="A10471" s="103">
        <v>2012</v>
      </c>
      <c r="B10471" s="104" t="s">
        <v>107</v>
      </c>
      <c r="C10471" s="105" t="s">
        <v>108</v>
      </c>
      <c r="D10471" s="105" t="s">
        <v>6</v>
      </c>
      <c r="E10471" s="87">
        <f t="shared" si="455"/>
        <v>6.2384143896293711</v>
      </c>
      <c r="F10471" s="69">
        <f t="shared" si="455"/>
        <v>7.2938447311919727</v>
      </c>
      <c r="G10471" s="69">
        <f t="shared" si="455"/>
        <v>4.213232930821742</v>
      </c>
      <c r="H10471" s="69">
        <f t="shared" si="455"/>
        <v>7.1369066482117312</v>
      </c>
      <c r="I10471" s="69">
        <f t="shared" si="455"/>
        <v>6.3542339770391525</v>
      </c>
      <c r="J10471" s="70">
        <f t="shared" si="455"/>
        <v>6.1938536608822545</v>
      </c>
      <c r="K10471" s="118">
        <f>VLOOKUP(B10471,WB.GDP.2012,'WB (WDI)'!$BC$2,FALSE)</f>
        <v>1654.413417482471</v>
      </c>
      <c r="L10471" s="112">
        <f>VLOOKUP($B10471,WB.UNEMP.2012,'WB (WDI)'!$BC$2,FALSE)</f>
        <v>4.4400000572204599</v>
      </c>
    </row>
    <row r="10472" spans="1:12" x14ac:dyDescent="0.25">
      <c r="A10472" s="103">
        <v>2012</v>
      </c>
      <c r="B10472" s="104" t="s">
        <v>109</v>
      </c>
      <c r="C10472" s="105" t="s">
        <v>110</v>
      </c>
      <c r="D10472" s="105" t="s">
        <v>6</v>
      </c>
      <c r="E10472" s="87" t="e">
        <f t="shared" si="455"/>
        <v>#N/A</v>
      </c>
      <c r="F10472" s="69" t="e">
        <f t="shared" si="455"/>
        <v>#N/A</v>
      </c>
      <c r="G10472" s="69" t="e">
        <f t="shared" si="455"/>
        <v>#N/A</v>
      </c>
      <c r="H10472" s="69" t="e">
        <f t="shared" si="455"/>
        <v>#N/A</v>
      </c>
      <c r="I10472" s="69" t="e">
        <f t="shared" si="455"/>
        <v>#N/A</v>
      </c>
      <c r="J10472" s="70" t="e">
        <f t="shared" si="455"/>
        <v>#N/A</v>
      </c>
      <c r="K10472" s="118" t="e">
        <f>VLOOKUP(B10472,WB.GDP.2012,'WB (WDI)'!$BC$2,FALSE)</f>
        <v>#N/A</v>
      </c>
      <c r="L10472" s="112">
        <f>VLOOKUP($B10472,WB.UNEMP.2012,'WB (WDI)'!$BC$2,FALSE)</f>
        <v>13.3900003433228</v>
      </c>
    </row>
    <row r="10473" spans="1:12" x14ac:dyDescent="0.25">
      <c r="A10473" s="103">
        <v>2012</v>
      </c>
      <c r="B10473" s="104" t="s">
        <v>111</v>
      </c>
      <c r="C10473" s="105" t="s">
        <v>112</v>
      </c>
      <c r="D10473" s="105" t="s">
        <v>6</v>
      </c>
      <c r="E10473" s="87">
        <f t="shared" si="455"/>
        <v>6.8663028860675963</v>
      </c>
      <c r="F10473" s="69">
        <f t="shared" si="455"/>
        <v>5.9757413281470306</v>
      </c>
      <c r="G10473" s="69">
        <f t="shared" si="455"/>
        <v>6.1963338737987801</v>
      </c>
      <c r="H10473" s="69">
        <f t="shared" si="455"/>
        <v>8.1011140234053727</v>
      </c>
      <c r="I10473" s="69">
        <f t="shared" si="455"/>
        <v>6.8069095073862691</v>
      </c>
      <c r="J10473" s="70">
        <f t="shared" si="455"/>
        <v>7.2514156976005344</v>
      </c>
      <c r="K10473" s="118">
        <f>VLOOKUP(B10473,WB.GDP.2012,'WB (WDI)'!$BC$2,FALSE)</f>
        <v>12743.93860810461</v>
      </c>
      <c r="L10473" s="112">
        <f>VLOOKUP($B10473,WB.UNEMP.2012,'WB (WDI)'!$BC$2,FALSE)</f>
        <v>24.7299995422363</v>
      </c>
    </row>
    <row r="10474" spans="1:12" x14ac:dyDescent="0.25">
      <c r="A10474" s="103">
        <v>2012</v>
      </c>
      <c r="B10474" s="104" t="s">
        <v>113</v>
      </c>
      <c r="C10474" s="105" t="s">
        <v>114</v>
      </c>
      <c r="D10474" s="105" t="s">
        <v>6</v>
      </c>
      <c r="E10474" s="87" t="e">
        <f t="shared" si="455"/>
        <v>#N/A</v>
      </c>
      <c r="F10474" s="69" t="e">
        <f t="shared" si="455"/>
        <v>#N/A</v>
      </c>
      <c r="G10474" s="69" t="e">
        <f t="shared" si="455"/>
        <v>#N/A</v>
      </c>
      <c r="H10474" s="69" t="e">
        <f t="shared" si="455"/>
        <v>#N/A</v>
      </c>
      <c r="I10474" s="69" t="e">
        <f t="shared" si="455"/>
        <v>#N/A</v>
      </c>
      <c r="J10474" s="70" t="e">
        <f t="shared" si="455"/>
        <v>#N/A</v>
      </c>
      <c r="K10474" s="118" t="e">
        <f>VLOOKUP(B10474,WB.GDP.2012,'WB (WDI)'!$BC$2,FALSE)</f>
        <v>#N/A</v>
      </c>
      <c r="L10474" s="112">
        <f>VLOOKUP($B10474,WB.UNEMP.2012,'WB (WDI)'!$BC$2,FALSE)</f>
        <v>12.5900001525879</v>
      </c>
    </row>
    <row r="10475" spans="1:12" x14ac:dyDescent="0.25">
      <c r="A10475" s="103">
        <v>2012</v>
      </c>
      <c r="B10475" s="104" t="s">
        <v>115</v>
      </c>
      <c r="C10475" s="105" t="s">
        <v>116</v>
      </c>
      <c r="D10475" s="105" t="s">
        <v>6</v>
      </c>
      <c r="E10475" s="87">
        <f t="shared" si="455"/>
        <v>5.3839875577528051</v>
      </c>
      <c r="F10475" s="69">
        <f t="shared" si="455"/>
        <v>6.1310362971159567</v>
      </c>
      <c r="G10475" s="69">
        <f t="shared" si="455"/>
        <v>3.7467882498119036</v>
      </c>
      <c r="H10475" s="69">
        <f t="shared" si="455"/>
        <v>6.7724205288992803</v>
      </c>
      <c r="I10475" s="69">
        <f t="shared" si="455"/>
        <v>6.1765845484968054</v>
      </c>
      <c r="J10475" s="70">
        <f t="shared" si="455"/>
        <v>4.0931081644400793</v>
      </c>
      <c r="K10475" s="118">
        <f>VLOOKUP(B10475,WB.GDP.2012,'WB (WDI)'!$BC$2,FALSE)</f>
        <v>1316.4533685272595</v>
      </c>
      <c r="L10475" s="112">
        <f>VLOOKUP($B10475,WB.UNEMP.2012,'WB (WDI)'!$BC$2,FALSE)</f>
        <v>2.0499999523162802</v>
      </c>
    </row>
    <row r="10476" spans="1:12" x14ac:dyDescent="0.25">
      <c r="A10476" s="103">
        <v>2012</v>
      </c>
      <c r="B10476" s="104" t="s">
        <v>117</v>
      </c>
      <c r="C10476" s="105" t="s">
        <v>118</v>
      </c>
      <c r="D10476" s="105" t="s">
        <v>6</v>
      </c>
      <c r="E10476" s="87">
        <f t="shared" si="455"/>
        <v>7.3088024537029899</v>
      </c>
      <c r="F10476" s="69">
        <f t="shared" si="455"/>
        <v>8.3505449682814721</v>
      </c>
      <c r="G10476" s="69">
        <f t="shared" si="455"/>
        <v>4.5732699903276099</v>
      </c>
      <c r="H10476" s="69">
        <f t="shared" si="455"/>
        <v>8.0545673809058904</v>
      </c>
      <c r="I10476" s="69">
        <f t="shared" si="455"/>
        <v>7.4390557192676621</v>
      </c>
      <c r="J10476" s="70">
        <f t="shared" si="455"/>
        <v>8.1265742097323148</v>
      </c>
      <c r="K10476" s="118">
        <f>VLOOKUP(B10476,WB.GDP.2012,'WB (WDI)'!$BC$2,FALSE)</f>
        <v>1983.8535051879674</v>
      </c>
      <c r="L10476" s="112">
        <f>VLOOKUP($B10476,WB.UNEMP.2012,'WB (WDI)'!$BC$2,FALSE)</f>
        <v>3.5499999523162802</v>
      </c>
    </row>
    <row r="10477" spans="1:12" x14ac:dyDescent="0.25">
      <c r="A10477" s="103">
        <v>2012</v>
      </c>
      <c r="B10477" s="104" t="s">
        <v>119</v>
      </c>
      <c r="C10477" s="105" t="s">
        <v>120</v>
      </c>
      <c r="D10477" s="105" t="s">
        <v>6</v>
      </c>
      <c r="E10477" s="87">
        <f t="shared" si="455"/>
        <v>6.6019474161886347</v>
      </c>
      <c r="F10477" s="69">
        <f t="shared" si="455"/>
        <v>7.2622170182790384</v>
      </c>
      <c r="G10477" s="69">
        <f t="shared" si="455"/>
        <v>5.1281534774044157</v>
      </c>
      <c r="H10477" s="69">
        <f t="shared" si="455"/>
        <v>7.2936873477456459</v>
      </c>
      <c r="I10477" s="69">
        <f t="shared" si="455"/>
        <v>6.1788491009304805</v>
      </c>
      <c r="J10477" s="70">
        <f t="shared" si="455"/>
        <v>7.146830136583592</v>
      </c>
      <c r="K10477" s="118">
        <f>VLOOKUP(B10477,WB.GDP.2012,'WB (WDI)'!$BC$2,FALSE)</f>
        <v>2128.55390206129</v>
      </c>
      <c r="L10477" s="112">
        <f>VLOOKUP($B10477,WB.UNEMP.2012,'WB (WDI)'!$BC$2,FALSE)</f>
        <v>3.1900000572204599</v>
      </c>
    </row>
    <row r="10478" spans="1:12" x14ac:dyDescent="0.25">
      <c r="A10478" s="103">
        <v>2012</v>
      </c>
      <c r="B10478" s="104" t="s">
        <v>121</v>
      </c>
      <c r="C10478" s="105" t="s">
        <v>122</v>
      </c>
      <c r="D10478" s="105" t="s">
        <v>6</v>
      </c>
      <c r="E10478" s="87">
        <f t="shared" si="455"/>
        <v>7.2913084777571298</v>
      </c>
      <c r="F10478" s="69">
        <f t="shared" si="455"/>
        <v>7.6307901829169023</v>
      </c>
      <c r="G10478" s="69">
        <f t="shared" si="455"/>
        <v>5.5601392413709148</v>
      </c>
      <c r="H10478" s="69">
        <f t="shared" si="455"/>
        <v>8.9705610648889333</v>
      </c>
      <c r="I10478" s="69">
        <f t="shared" si="455"/>
        <v>7.3508800047930469</v>
      </c>
      <c r="J10478" s="70">
        <f t="shared" si="455"/>
        <v>6.9441718948158497</v>
      </c>
      <c r="K10478" s="118">
        <f>VLOOKUP(B10478,WB.GDP.2012,'WB (WDI)'!$BC$2,FALSE)</f>
        <v>3339.2761351949721</v>
      </c>
      <c r="L10478" s="112">
        <f>VLOOKUP($B10478,WB.UNEMP.2012,'WB (WDI)'!$BC$2,FALSE)</f>
        <v>7.8499999046325701</v>
      </c>
    </row>
    <row r="10479" spans="1:12" x14ac:dyDescent="0.25">
      <c r="A10479" s="103">
        <v>2012</v>
      </c>
      <c r="B10479" s="104" t="s">
        <v>123</v>
      </c>
      <c r="C10479" s="105" t="s">
        <v>124</v>
      </c>
      <c r="D10479" s="105" t="s">
        <v>6</v>
      </c>
      <c r="E10479" s="87">
        <f t="shared" si="455"/>
        <v>5.079363074021475</v>
      </c>
      <c r="F10479" s="69">
        <f t="shared" si="455"/>
        <v>6.9574715266060991</v>
      </c>
      <c r="G10479" s="69">
        <f t="shared" si="455"/>
        <v>3.7623041738083436</v>
      </c>
      <c r="H10479" s="69">
        <f t="shared" si="455"/>
        <v>5.3787420148280241</v>
      </c>
      <c r="I10479" s="69">
        <f t="shared" si="455"/>
        <v>5.1709730642277965</v>
      </c>
      <c r="J10479" s="70">
        <f t="shared" si="455"/>
        <v>4.127324590637115</v>
      </c>
      <c r="K10479" s="118">
        <f>VLOOKUP(B10479,WB.GDP.2012,'WB (WDI)'!$BC$2,FALSE)</f>
        <v>2932.0813356717472</v>
      </c>
      <c r="L10479" s="112">
        <f>VLOOKUP($B10479,WB.UNEMP.2012,'WB (WDI)'!$BC$2,FALSE)</f>
        <v>5.3800001144409197</v>
      </c>
    </row>
    <row r="10480" spans="1:12" x14ac:dyDescent="0.25">
      <c r="A10480" s="103">
        <v>2012</v>
      </c>
      <c r="B10480" s="104" t="s">
        <v>125</v>
      </c>
      <c r="C10480" s="105" t="s">
        <v>126</v>
      </c>
      <c r="D10480" s="105" t="s">
        <v>647</v>
      </c>
      <c r="E10480" s="87" t="e">
        <f t="shared" ref="E10480:J10489" si="456">IF(ISNUMBER(VLOOKUP($B10480,EFW.2012,3,FALSE))=TRUE,VLOOKUP($B10480,EFW.2012,E$2,FALSE),NA())</f>
        <v>#N/A</v>
      </c>
      <c r="F10480" s="69" t="e">
        <f t="shared" si="456"/>
        <v>#N/A</v>
      </c>
      <c r="G10480" s="69" t="e">
        <f t="shared" si="456"/>
        <v>#N/A</v>
      </c>
      <c r="H10480" s="69" t="e">
        <f t="shared" si="456"/>
        <v>#N/A</v>
      </c>
      <c r="I10480" s="69" t="e">
        <f t="shared" si="456"/>
        <v>#N/A</v>
      </c>
      <c r="J10480" s="70" t="e">
        <f t="shared" si="456"/>
        <v>#N/A</v>
      </c>
      <c r="K10480" s="118" t="e">
        <f>VLOOKUP(B10480,WB.GDP.2012,'WB (WDI)'!$BC$2,FALSE)</f>
        <v>#N/A</v>
      </c>
      <c r="L10480" s="112" t="e">
        <f>VLOOKUP($B10480,WB.UNEMP.2012,'WB (WDI)'!$BC$2,FALSE)</f>
        <v>#N/A</v>
      </c>
    </row>
    <row r="10481" spans="1:12" x14ac:dyDescent="0.25">
      <c r="A10481" s="103">
        <v>2012</v>
      </c>
      <c r="B10481" s="104" t="s">
        <v>127</v>
      </c>
      <c r="C10481" s="105" t="s">
        <v>128</v>
      </c>
      <c r="D10481" s="105" t="s">
        <v>647</v>
      </c>
      <c r="E10481" s="87" t="e">
        <f t="shared" si="456"/>
        <v>#N/A</v>
      </c>
      <c r="F10481" s="69" t="e">
        <f t="shared" si="456"/>
        <v>#N/A</v>
      </c>
      <c r="G10481" s="69" t="e">
        <f t="shared" si="456"/>
        <v>#N/A</v>
      </c>
      <c r="H10481" s="69" t="e">
        <f t="shared" si="456"/>
        <v>#N/A</v>
      </c>
      <c r="I10481" s="69" t="e">
        <f t="shared" si="456"/>
        <v>#N/A</v>
      </c>
      <c r="J10481" s="70" t="e">
        <f t="shared" si="456"/>
        <v>#N/A</v>
      </c>
      <c r="K10481" s="118">
        <f>VLOOKUP(B10481,WB.GDP.2012,'WB (WDI)'!$BC$2,FALSE)</f>
        <v>17965.502327123326</v>
      </c>
      <c r="L10481" s="112" t="e">
        <f>VLOOKUP($B10481,WB.UNEMP.2012,'WB (WDI)'!$BC$2,FALSE)</f>
        <v>#N/A</v>
      </c>
    </row>
    <row r="10482" spans="1:12" x14ac:dyDescent="0.25">
      <c r="A10482" s="103">
        <v>2012</v>
      </c>
      <c r="B10482" s="104" t="s">
        <v>129</v>
      </c>
      <c r="C10482" s="105" t="s">
        <v>130</v>
      </c>
      <c r="D10482" s="105" t="s">
        <v>647</v>
      </c>
      <c r="E10482" s="87">
        <f t="shared" si="456"/>
        <v>5.3306572302145367</v>
      </c>
      <c r="F10482" s="69">
        <f t="shared" si="456"/>
        <v>6.107741326898962</v>
      </c>
      <c r="G10482" s="69">
        <f t="shared" si="456"/>
        <v>4.6675074593682897</v>
      </c>
      <c r="H10482" s="69">
        <f t="shared" si="456"/>
        <v>6.5753530309742692</v>
      </c>
      <c r="I10482" s="69">
        <f t="shared" si="456"/>
        <v>3.3832134768120561</v>
      </c>
      <c r="J10482" s="70">
        <f t="shared" si="456"/>
        <v>5.9194708570191059</v>
      </c>
      <c r="K10482" s="118">
        <f>VLOOKUP(B10482,WB.GDP.2012,'WB (WDI)'!$BC$2,FALSE)</f>
        <v>24118.867517155191</v>
      </c>
      <c r="L10482" s="112">
        <f>VLOOKUP($B10482,WB.UNEMP.2012,'WB (WDI)'!$BC$2,FALSE)</f>
        <v>7.2199997901916504</v>
      </c>
    </row>
    <row r="10483" spans="1:12" x14ac:dyDescent="0.25">
      <c r="A10483" s="103">
        <v>2012</v>
      </c>
      <c r="B10483" s="104" t="s">
        <v>131</v>
      </c>
      <c r="C10483" s="105" t="s">
        <v>132</v>
      </c>
      <c r="D10483" s="105" t="s">
        <v>647</v>
      </c>
      <c r="E10483" s="87" t="e">
        <f t="shared" si="456"/>
        <v>#N/A</v>
      </c>
      <c r="F10483" s="69" t="e">
        <f t="shared" si="456"/>
        <v>#N/A</v>
      </c>
      <c r="G10483" s="69" t="e">
        <f t="shared" si="456"/>
        <v>#N/A</v>
      </c>
      <c r="H10483" s="69" t="e">
        <f t="shared" si="456"/>
        <v>#N/A</v>
      </c>
      <c r="I10483" s="69" t="e">
        <f t="shared" si="456"/>
        <v>#N/A</v>
      </c>
      <c r="J10483" s="70" t="e">
        <f t="shared" si="456"/>
        <v>#N/A</v>
      </c>
      <c r="K10483" s="118">
        <f>VLOOKUP(B10483,WB.GDP.2012,'WB (WDI)'!$BC$2,FALSE)</f>
        <v>34329.774217679624</v>
      </c>
      <c r="L10483" s="112" t="e">
        <f>VLOOKUP($B10483,WB.UNEMP.2012,'WB (WDI)'!$BC$2,FALSE)</f>
        <v>#N/A</v>
      </c>
    </row>
    <row r="10484" spans="1:12" x14ac:dyDescent="0.25">
      <c r="A10484" s="103">
        <v>2012</v>
      </c>
      <c r="B10484" s="104" t="s">
        <v>133</v>
      </c>
      <c r="C10484" s="105" t="s">
        <v>134</v>
      </c>
      <c r="D10484" s="105" t="s">
        <v>647</v>
      </c>
      <c r="E10484" s="87">
        <f t="shared" si="456"/>
        <v>7.3362941818383263</v>
      </c>
      <c r="F10484" s="69">
        <f t="shared" si="456"/>
        <v>8.9229164372368146</v>
      </c>
      <c r="G10484" s="69">
        <f t="shared" si="456"/>
        <v>6.205181836175913</v>
      </c>
      <c r="H10484" s="69">
        <f t="shared" si="456"/>
        <v>7.0803015368092161</v>
      </c>
      <c r="I10484" s="69">
        <f t="shared" si="456"/>
        <v>5.9775534944244493</v>
      </c>
      <c r="J10484" s="70">
        <f t="shared" si="456"/>
        <v>8.4955176045452383</v>
      </c>
      <c r="K10484" s="118">
        <f>VLOOKUP(B10484,WB.GDP.2012,'WB (WDI)'!$BC$2,FALSE)</f>
        <v>36961.443558522602</v>
      </c>
      <c r="L10484" s="112">
        <f>VLOOKUP($B10484,WB.UNEMP.2012,'WB (WDI)'!$BC$2,FALSE)</f>
        <v>14.0200004577637</v>
      </c>
    </row>
    <row r="10485" spans="1:12" x14ac:dyDescent="0.25">
      <c r="A10485" s="103">
        <v>2012</v>
      </c>
      <c r="B10485" s="104" t="s">
        <v>135</v>
      </c>
      <c r="C10485" s="105" t="s">
        <v>136</v>
      </c>
      <c r="D10485" s="105" t="s">
        <v>647</v>
      </c>
      <c r="E10485" s="87">
        <f t="shared" si="456"/>
        <v>6.3205038576888368</v>
      </c>
      <c r="F10485" s="69">
        <f t="shared" si="456"/>
        <v>5.7826786187033541</v>
      </c>
      <c r="G10485" s="69">
        <f t="shared" si="456"/>
        <v>5.6025030233293247</v>
      </c>
      <c r="H10485" s="69">
        <f t="shared" si="456"/>
        <v>6.5268089053831204</v>
      </c>
      <c r="I10485" s="69">
        <f t="shared" si="456"/>
        <v>6.8784387139081771</v>
      </c>
      <c r="J10485" s="70">
        <f t="shared" si="456"/>
        <v>6.8120900271202096</v>
      </c>
      <c r="K10485" s="118">
        <f>VLOOKUP(B10485,WB.GDP.2012,'WB (WDI)'!$BC$2,FALSE)</f>
        <v>15335.739933082075</v>
      </c>
      <c r="L10485" s="112">
        <f>VLOOKUP($B10485,WB.UNEMP.2012,'WB (WDI)'!$BC$2,FALSE)</f>
        <v>11.5900001525879</v>
      </c>
    </row>
    <row r="10486" spans="1:12" x14ac:dyDescent="0.25">
      <c r="A10486" s="103">
        <v>2012</v>
      </c>
      <c r="B10486" s="104" t="s">
        <v>137</v>
      </c>
      <c r="C10486" s="105" t="s">
        <v>138</v>
      </c>
      <c r="D10486" s="105" t="s">
        <v>647</v>
      </c>
      <c r="E10486" s="87">
        <f t="shared" si="456"/>
        <v>6.7957530766778191</v>
      </c>
      <c r="F10486" s="69">
        <f t="shared" si="456"/>
        <v>6.876900375091985</v>
      </c>
      <c r="G10486" s="69">
        <f t="shared" si="456"/>
        <v>5.5300132474447112</v>
      </c>
      <c r="H10486" s="69">
        <f t="shared" si="456"/>
        <v>6.9996292839736469</v>
      </c>
      <c r="I10486" s="69">
        <f t="shared" si="456"/>
        <v>6.5725592687325269</v>
      </c>
      <c r="J10486" s="70">
        <f t="shared" si="456"/>
        <v>7.9996632081462247</v>
      </c>
      <c r="K10486" s="118">
        <f>VLOOKUP(B10486,WB.GDP.2012,'WB (WDI)'!$BC$2,FALSE)</f>
        <v>7178.9153769462491</v>
      </c>
      <c r="L10486" s="112">
        <f>VLOOKUP($B10486,WB.UNEMP.2012,'WB (WDI)'!$BC$2,FALSE)</f>
        <v>8.3800001144409197</v>
      </c>
    </row>
    <row r="10487" spans="1:12" x14ac:dyDescent="0.25">
      <c r="A10487" s="103">
        <v>2012</v>
      </c>
      <c r="B10487" s="104" t="s">
        <v>139</v>
      </c>
      <c r="C10487" s="105" t="s">
        <v>140</v>
      </c>
      <c r="D10487" s="105" t="s">
        <v>647</v>
      </c>
      <c r="E10487" s="87">
        <f t="shared" si="456"/>
        <v>6.3782437378627561</v>
      </c>
      <c r="F10487" s="69">
        <f t="shared" si="456"/>
        <v>6.0295527774860265</v>
      </c>
      <c r="G10487" s="69">
        <f t="shared" si="456"/>
        <v>4.2355353880067685</v>
      </c>
      <c r="H10487" s="69">
        <f t="shared" si="456"/>
        <v>8.7480410684859304</v>
      </c>
      <c r="I10487" s="69">
        <f t="shared" si="456"/>
        <v>7.0069272053612002</v>
      </c>
      <c r="J10487" s="70">
        <f t="shared" si="456"/>
        <v>5.8711622499738567</v>
      </c>
      <c r="K10487" s="118">
        <f>VLOOKUP(B10487,WB.GDP.2012,'WB (WDI)'!$BC$2,FALSE)</f>
        <v>7081.3868109967379</v>
      </c>
      <c r="L10487" s="112">
        <f>VLOOKUP($B10487,WB.UNEMP.2012,'WB (WDI)'!$BC$2,FALSE)</f>
        <v>2.0499999523162802</v>
      </c>
    </row>
    <row r="10488" spans="1:12" x14ac:dyDescent="0.25">
      <c r="A10488" s="103">
        <v>2012</v>
      </c>
      <c r="B10488" s="104" t="s">
        <v>141</v>
      </c>
      <c r="C10488" s="105" t="s">
        <v>142</v>
      </c>
      <c r="D10488" s="105" t="s">
        <v>647</v>
      </c>
      <c r="E10488" s="87" t="e">
        <f t="shared" si="456"/>
        <v>#N/A</v>
      </c>
      <c r="F10488" s="69" t="e">
        <f t="shared" si="456"/>
        <v>#N/A</v>
      </c>
      <c r="G10488" s="69" t="e">
        <f t="shared" si="456"/>
        <v>#N/A</v>
      </c>
      <c r="H10488" s="69" t="e">
        <f t="shared" si="456"/>
        <v>#N/A</v>
      </c>
      <c r="I10488" s="69" t="e">
        <f t="shared" si="456"/>
        <v>#N/A</v>
      </c>
      <c r="J10488" s="70" t="e">
        <f t="shared" si="456"/>
        <v>#N/A</v>
      </c>
      <c r="K10488" s="118" t="e">
        <f>VLOOKUP(B10488,WB.GDP.2012,'WB (WDI)'!$BC$2,FALSE)</f>
        <v>#N/A</v>
      </c>
      <c r="L10488" s="112" t="e">
        <f>VLOOKUP($B10488,WB.UNEMP.2012,'WB (WDI)'!$BC$2,FALSE)</f>
        <v>#N/A</v>
      </c>
    </row>
    <row r="10489" spans="1:12" x14ac:dyDescent="0.25">
      <c r="A10489" s="103">
        <v>2012</v>
      </c>
      <c r="B10489" s="104" t="s">
        <v>143</v>
      </c>
      <c r="C10489" s="105" t="s">
        <v>144</v>
      </c>
      <c r="D10489" s="105" t="s">
        <v>647</v>
      </c>
      <c r="E10489" s="87" t="e">
        <f t="shared" si="456"/>
        <v>#N/A</v>
      </c>
      <c r="F10489" s="69" t="e">
        <f t="shared" si="456"/>
        <v>#N/A</v>
      </c>
      <c r="G10489" s="69" t="e">
        <f t="shared" si="456"/>
        <v>#N/A</v>
      </c>
      <c r="H10489" s="69" t="e">
        <f t="shared" si="456"/>
        <v>#N/A</v>
      </c>
      <c r="I10489" s="69" t="e">
        <f t="shared" si="456"/>
        <v>#N/A</v>
      </c>
      <c r="J10489" s="70" t="e">
        <f t="shared" si="456"/>
        <v>#N/A</v>
      </c>
      <c r="K10489" s="118" t="e">
        <f>VLOOKUP(B10489,WB.GDP.2012,'WB (WDI)'!$BC$2,FALSE)</f>
        <v>#N/A</v>
      </c>
      <c r="L10489" s="112" t="e">
        <f>VLOOKUP($B10489,WB.UNEMP.2012,'WB (WDI)'!$BC$2,FALSE)</f>
        <v>#N/A</v>
      </c>
    </row>
    <row r="10490" spans="1:12" x14ac:dyDescent="0.25">
      <c r="A10490" s="103">
        <v>2012</v>
      </c>
      <c r="B10490" s="104" t="s">
        <v>145</v>
      </c>
      <c r="C10490" s="105" t="s">
        <v>146</v>
      </c>
      <c r="D10490" s="105" t="s">
        <v>647</v>
      </c>
      <c r="E10490" s="87">
        <f t="shared" ref="E10490:J10499" si="457">IF(ISNUMBER(VLOOKUP($B10490,EFW.2012,3,FALSE))=TRUE,VLOOKUP($B10490,EFW.2012,E$2,FALSE),NA())</f>
        <v>6.6261993013550695</v>
      </c>
      <c r="F10490" s="69">
        <f t="shared" si="457"/>
        <v>7.2623908268301518</v>
      </c>
      <c r="G10490" s="69">
        <f t="shared" si="457"/>
        <v>5.6223435149444327</v>
      </c>
      <c r="H10490" s="69">
        <f t="shared" si="457"/>
        <v>8.1139040558589812</v>
      </c>
      <c r="I10490" s="69">
        <f t="shared" si="457"/>
        <v>6.9380277277768236</v>
      </c>
      <c r="J10490" s="70">
        <f t="shared" si="457"/>
        <v>5.1943303813649591</v>
      </c>
      <c r="K10490" s="118">
        <f>VLOOKUP(B10490,WB.GDP.2012,'WB (WDI)'!$BC$2,FALSE)</f>
        <v>15473.712021045631</v>
      </c>
      <c r="L10490" s="112">
        <f>VLOOKUP($B10490,WB.UNEMP.2012,'WB (WDI)'!$BC$2,FALSE)</f>
        <v>7.1900000572204599</v>
      </c>
    </row>
    <row r="10491" spans="1:12" x14ac:dyDescent="0.25">
      <c r="A10491" s="103">
        <v>2012</v>
      </c>
      <c r="B10491" s="104" t="s">
        <v>147</v>
      </c>
      <c r="C10491" s="105" t="s">
        <v>148</v>
      </c>
      <c r="D10491" s="105" t="s">
        <v>647</v>
      </c>
      <c r="E10491" s="87" t="e">
        <f t="shared" si="457"/>
        <v>#N/A</v>
      </c>
      <c r="F10491" s="69" t="e">
        <f t="shared" si="457"/>
        <v>#N/A</v>
      </c>
      <c r="G10491" s="69" t="e">
        <f t="shared" si="457"/>
        <v>#N/A</v>
      </c>
      <c r="H10491" s="69" t="e">
        <f t="shared" si="457"/>
        <v>#N/A</v>
      </c>
      <c r="I10491" s="69" t="e">
        <f t="shared" si="457"/>
        <v>#N/A</v>
      </c>
      <c r="J10491" s="70" t="e">
        <f t="shared" si="457"/>
        <v>#N/A</v>
      </c>
      <c r="K10491" s="118" t="e">
        <f>VLOOKUP(B10491,WB.GDP.2012,'WB (WDI)'!$BC$2,FALSE)</f>
        <v>#N/A</v>
      </c>
      <c r="L10491" s="112" t="e">
        <f>VLOOKUP($B10491,WB.UNEMP.2012,'WB (WDI)'!$BC$2,FALSE)</f>
        <v>#N/A</v>
      </c>
    </row>
    <row r="10492" spans="1:12" x14ac:dyDescent="0.25">
      <c r="A10492" s="103">
        <v>2012</v>
      </c>
      <c r="B10492" s="104" t="s">
        <v>149</v>
      </c>
      <c r="C10492" s="105" t="s">
        <v>150</v>
      </c>
      <c r="D10492" s="105" t="s">
        <v>647</v>
      </c>
      <c r="E10492" s="87" t="e">
        <f t="shared" si="457"/>
        <v>#N/A</v>
      </c>
      <c r="F10492" s="69" t="e">
        <f t="shared" si="457"/>
        <v>#N/A</v>
      </c>
      <c r="G10492" s="69" t="e">
        <f t="shared" si="457"/>
        <v>#N/A</v>
      </c>
      <c r="H10492" s="69" t="e">
        <f t="shared" si="457"/>
        <v>#N/A</v>
      </c>
      <c r="I10492" s="69" t="e">
        <f t="shared" si="457"/>
        <v>#N/A</v>
      </c>
      <c r="J10492" s="70" t="e">
        <f t="shared" si="457"/>
        <v>#N/A</v>
      </c>
      <c r="K10492" s="118">
        <f>VLOOKUP(B10492,WB.GDP.2012,'WB (WDI)'!$BC$2,FALSE)</f>
        <v>65722.105781466002</v>
      </c>
      <c r="L10492" s="112" t="e">
        <f>VLOOKUP($B10492,WB.UNEMP.2012,'WB (WDI)'!$BC$2,FALSE)</f>
        <v>#N/A</v>
      </c>
    </row>
    <row r="10493" spans="1:12" x14ac:dyDescent="0.25">
      <c r="A10493" s="103">
        <v>2012</v>
      </c>
      <c r="B10493" s="104" t="s">
        <v>151</v>
      </c>
      <c r="C10493" s="105" t="s">
        <v>152</v>
      </c>
      <c r="D10493" s="105" t="s">
        <v>647</v>
      </c>
      <c r="E10493" s="87">
        <f t="shared" si="457"/>
        <v>7.8592381404058029</v>
      </c>
      <c r="F10493" s="69">
        <f t="shared" si="457"/>
        <v>8.0932918835283143</v>
      </c>
      <c r="G10493" s="69">
        <f t="shared" si="457"/>
        <v>6.8571653442354767</v>
      </c>
      <c r="H10493" s="69">
        <f t="shared" si="457"/>
        <v>8.8708887822503204</v>
      </c>
      <c r="I10493" s="69">
        <f t="shared" si="457"/>
        <v>7.9782191951614738</v>
      </c>
      <c r="J10493" s="70">
        <f t="shared" si="457"/>
        <v>7.4966254968534338</v>
      </c>
      <c r="K10493" s="118">
        <f>VLOOKUP(B10493,WB.GDP.2012,'WB (WDI)'!$BC$2,FALSE)</f>
        <v>23373.311616277821</v>
      </c>
      <c r="L10493" s="112">
        <f>VLOOKUP($B10493,WB.UNEMP.2012,'WB (WDI)'!$BC$2,FALSE)</f>
        <v>6.6599998474121103</v>
      </c>
    </row>
    <row r="10494" spans="1:12" x14ac:dyDescent="0.25">
      <c r="A10494" s="103">
        <v>2012</v>
      </c>
      <c r="B10494" s="104" t="s">
        <v>153</v>
      </c>
      <c r="C10494" s="105" t="s">
        <v>154</v>
      </c>
      <c r="D10494" s="105" t="s">
        <v>647</v>
      </c>
      <c r="E10494" s="87">
        <f t="shared" si="457"/>
        <v>6.8480947829787109</v>
      </c>
      <c r="F10494" s="69">
        <f t="shared" si="457"/>
        <v>6.525491581665082</v>
      </c>
      <c r="G10494" s="69">
        <f t="shared" si="457"/>
        <v>4.8126557414167372</v>
      </c>
      <c r="H10494" s="69">
        <f t="shared" si="457"/>
        <v>8.1327134212968311</v>
      </c>
      <c r="I10494" s="69">
        <f t="shared" si="457"/>
        <v>7.2149372072402018</v>
      </c>
      <c r="J10494" s="70">
        <f t="shared" si="457"/>
        <v>7.554675963274704</v>
      </c>
      <c r="K10494" s="118">
        <f>VLOOKUP(B10494,WB.GDP.2012,'WB (WDI)'!$BC$2,FALSE)</f>
        <v>12896.351681290247</v>
      </c>
      <c r="L10494" s="112">
        <f>VLOOKUP($B10494,WB.UNEMP.2012,'WB (WDI)'!$BC$2,FALSE)</f>
        <v>9.7399997711181605</v>
      </c>
    </row>
    <row r="10495" spans="1:12" x14ac:dyDescent="0.25">
      <c r="A10495" s="103">
        <v>2012</v>
      </c>
      <c r="B10495" s="104" t="s">
        <v>155</v>
      </c>
      <c r="C10495" s="105" t="s">
        <v>156</v>
      </c>
      <c r="D10495" s="105" t="s">
        <v>647</v>
      </c>
      <c r="E10495" s="87">
        <f t="shared" si="457"/>
        <v>7.69661683789157</v>
      </c>
      <c r="F10495" s="69">
        <f t="shared" si="457"/>
        <v>7.57278634538463</v>
      </c>
      <c r="G10495" s="69">
        <f t="shared" si="457"/>
        <v>6.3308784582741486</v>
      </c>
      <c r="H10495" s="69">
        <f t="shared" si="457"/>
        <v>9.2899287648699005</v>
      </c>
      <c r="I10495" s="69">
        <f t="shared" si="457"/>
        <v>8.3664817530532023</v>
      </c>
      <c r="J10495" s="70">
        <f t="shared" si="457"/>
        <v>6.9230088678759687</v>
      </c>
      <c r="K10495" s="118">
        <f>VLOOKUP(B10495,WB.GDP.2012,'WB (WDI)'!$BC$2,FALSE)</f>
        <v>17555.461846692149</v>
      </c>
      <c r="L10495" s="112">
        <f>VLOOKUP($B10495,WB.UNEMP.2012,'WB (WDI)'!$BC$2,FALSE)</f>
        <v>9.7799997329711896</v>
      </c>
    </row>
    <row r="10496" spans="1:12" x14ac:dyDescent="0.25">
      <c r="A10496" s="103">
        <v>2012</v>
      </c>
      <c r="B10496" s="104" t="s">
        <v>157</v>
      </c>
      <c r="C10496" s="105" t="s">
        <v>158</v>
      </c>
      <c r="D10496" s="105" t="s">
        <v>647</v>
      </c>
      <c r="E10496" s="87" t="e">
        <f t="shared" si="457"/>
        <v>#N/A</v>
      </c>
      <c r="F10496" s="69" t="e">
        <f t="shared" si="457"/>
        <v>#N/A</v>
      </c>
      <c r="G10496" s="69" t="e">
        <f t="shared" si="457"/>
        <v>#N/A</v>
      </c>
      <c r="H10496" s="69" t="e">
        <f t="shared" si="457"/>
        <v>#N/A</v>
      </c>
      <c r="I10496" s="69" t="e">
        <f t="shared" si="457"/>
        <v>#N/A</v>
      </c>
      <c r="J10496" s="70" t="e">
        <f t="shared" si="457"/>
        <v>#N/A</v>
      </c>
      <c r="K10496" s="118" t="e">
        <f>VLOOKUP(B10496,WB.GDP.2012,'WB (WDI)'!$BC$2,FALSE)</f>
        <v>#N/A</v>
      </c>
      <c r="L10496" s="112">
        <f>VLOOKUP($B10496,WB.UNEMP.2012,'WB (WDI)'!$BC$2,FALSE)</f>
        <v>3.46000003814697</v>
      </c>
    </row>
    <row r="10497" spans="1:12" x14ac:dyDescent="0.25">
      <c r="A10497" s="103">
        <v>2012</v>
      </c>
      <c r="B10497" s="104" t="s">
        <v>159</v>
      </c>
      <c r="C10497" s="105" t="s">
        <v>160</v>
      </c>
      <c r="D10497" s="105" t="s">
        <v>647</v>
      </c>
      <c r="E10497" s="87" t="e">
        <f t="shared" si="457"/>
        <v>#N/A</v>
      </c>
      <c r="F10497" s="69" t="e">
        <f t="shared" si="457"/>
        <v>#N/A</v>
      </c>
      <c r="G10497" s="69" t="e">
        <f t="shared" si="457"/>
        <v>#N/A</v>
      </c>
      <c r="H10497" s="69" t="e">
        <f t="shared" si="457"/>
        <v>#N/A</v>
      </c>
      <c r="I10497" s="69" t="e">
        <f t="shared" si="457"/>
        <v>#N/A</v>
      </c>
      <c r="J10497" s="70" t="e">
        <f t="shared" si="457"/>
        <v>#N/A</v>
      </c>
      <c r="K10497" s="118">
        <f>VLOOKUP(B10497,WB.GDP.2012,'WB (WDI)'!$BC$2,FALSE)</f>
        <v>28040.036051495917</v>
      </c>
      <c r="L10497" s="112" t="e">
        <f>VLOOKUP($B10497,WB.UNEMP.2012,'WB (WDI)'!$BC$2,FALSE)</f>
        <v>#N/A</v>
      </c>
    </row>
    <row r="10498" spans="1:12" x14ac:dyDescent="0.25">
      <c r="A10498" s="103">
        <v>2012</v>
      </c>
      <c r="B10498" s="104" t="s">
        <v>161</v>
      </c>
      <c r="C10498" s="105" t="s">
        <v>162</v>
      </c>
      <c r="D10498" s="105" t="s">
        <v>647</v>
      </c>
      <c r="E10498" s="87" t="e">
        <f t="shared" si="457"/>
        <v>#N/A</v>
      </c>
      <c r="F10498" s="69" t="e">
        <f t="shared" si="457"/>
        <v>#N/A</v>
      </c>
      <c r="G10498" s="69" t="e">
        <f t="shared" si="457"/>
        <v>#N/A</v>
      </c>
      <c r="H10498" s="69" t="e">
        <f t="shared" si="457"/>
        <v>#N/A</v>
      </c>
      <c r="I10498" s="69" t="e">
        <f t="shared" si="457"/>
        <v>#N/A</v>
      </c>
      <c r="J10498" s="70" t="e">
        <f t="shared" si="457"/>
        <v>#N/A</v>
      </c>
      <c r="K10498" s="118">
        <f>VLOOKUP(B10498,WB.GDP.2012,'WB (WDI)'!$BC$2,FALSE)</f>
        <v>11835.401159333505</v>
      </c>
      <c r="L10498" s="112" t="e">
        <f>VLOOKUP($B10498,WB.UNEMP.2012,'WB (WDI)'!$BC$2,FALSE)</f>
        <v>#N/A</v>
      </c>
    </row>
    <row r="10499" spans="1:12" x14ac:dyDescent="0.25">
      <c r="A10499" s="103">
        <v>2012</v>
      </c>
      <c r="B10499" s="104" t="s">
        <v>163</v>
      </c>
      <c r="C10499" s="105" t="s">
        <v>164</v>
      </c>
      <c r="D10499" s="105" t="s">
        <v>647</v>
      </c>
      <c r="E10499" s="87">
        <f t="shared" si="457"/>
        <v>7.2262410714932042</v>
      </c>
      <c r="F10499" s="69">
        <f t="shared" si="457"/>
        <v>8.2229078397115547</v>
      </c>
      <c r="G10499" s="69">
        <f t="shared" si="457"/>
        <v>4.574866664758253</v>
      </c>
      <c r="H10499" s="69">
        <f t="shared" si="457"/>
        <v>9.4188621529055911</v>
      </c>
      <c r="I10499" s="69">
        <f t="shared" si="457"/>
        <v>7.8343033424322623</v>
      </c>
      <c r="J10499" s="70">
        <f t="shared" si="457"/>
        <v>6.0802653576583623</v>
      </c>
      <c r="K10499" s="118">
        <f>VLOOKUP(B10499,WB.GDP.2012,'WB (WDI)'!$BC$2,FALSE)</f>
        <v>13219.700785278632</v>
      </c>
      <c r="L10499" s="112">
        <f>VLOOKUP($B10499,WB.UNEMP.2012,'WB (WDI)'!$BC$2,FALSE)</f>
        <v>6.7199997901916504</v>
      </c>
    </row>
    <row r="10500" spans="1:12" x14ac:dyDescent="0.25">
      <c r="A10500" s="103">
        <v>2012</v>
      </c>
      <c r="B10500" s="104" t="s">
        <v>165</v>
      </c>
      <c r="C10500" s="105" t="s">
        <v>166</v>
      </c>
      <c r="D10500" s="105" t="s">
        <v>647</v>
      </c>
      <c r="E10500" s="87">
        <f t="shared" ref="E10500:J10509" si="458">IF(ISNUMBER(VLOOKUP($B10500,EFW.2012,3,FALSE))=TRUE,VLOOKUP($B10500,EFW.2012,E$2,FALSE),NA())</f>
        <v>6.2189285362742597</v>
      </c>
      <c r="F10500" s="69">
        <f t="shared" si="458"/>
        <v>6.6842928776866604</v>
      </c>
      <c r="G10500" s="69">
        <f t="shared" si="458"/>
        <v>4.2936550593217149</v>
      </c>
      <c r="H10500" s="69">
        <f t="shared" si="458"/>
        <v>6.5821585780299392</v>
      </c>
      <c r="I10500" s="69">
        <f t="shared" si="458"/>
        <v>7.1751348178230456</v>
      </c>
      <c r="J10500" s="70">
        <f t="shared" si="458"/>
        <v>6.3594013485099374</v>
      </c>
      <c r="K10500" s="118">
        <f>VLOOKUP(B10500,WB.GDP.2012,'WB (WDI)'!$BC$2,FALSE)</f>
        <v>11431.373403135236</v>
      </c>
      <c r="L10500" s="112">
        <f>VLOOKUP($B10500,WB.UNEMP.2012,'WB (WDI)'!$BC$2,FALSE)</f>
        <v>3.2400000095367401</v>
      </c>
    </row>
    <row r="10501" spans="1:12" x14ac:dyDescent="0.25">
      <c r="A10501" s="103">
        <v>2012</v>
      </c>
      <c r="B10501" s="104" t="s">
        <v>167</v>
      </c>
      <c r="C10501" s="105" t="s">
        <v>168</v>
      </c>
      <c r="D10501" s="105" t="s">
        <v>647</v>
      </c>
      <c r="E10501" s="87">
        <f t="shared" si="458"/>
        <v>7.3419012523957292</v>
      </c>
      <c r="F10501" s="69">
        <f t="shared" si="458"/>
        <v>8.7775830310477225</v>
      </c>
      <c r="G10501" s="69">
        <f t="shared" si="458"/>
        <v>4.5935833594357449</v>
      </c>
      <c r="H10501" s="69">
        <f t="shared" si="458"/>
        <v>9.3123997480974037</v>
      </c>
      <c r="I10501" s="69">
        <f t="shared" si="458"/>
        <v>7.4232987062086231</v>
      </c>
      <c r="J10501" s="70">
        <f t="shared" si="458"/>
        <v>6.6026414171891545</v>
      </c>
      <c r="K10501" s="118">
        <f>VLOOKUP(B10501,WB.GDP.2012,'WB (WDI)'!$BC$2,FALSE)</f>
        <v>7754.6807276206819</v>
      </c>
      <c r="L10501" s="112">
        <f>VLOOKUP($B10501,WB.UNEMP.2012,'WB (WDI)'!$BC$2,FALSE)</f>
        <v>3.8399999141693102</v>
      </c>
    </row>
    <row r="10502" spans="1:12" x14ac:dyDescent="0.25">
      <c r="A10502" s="103">
        <v>2012</v>
      </c>
      <c r="B10502" s="104" t="s">
        <v>169</v>
      </c>
      <c r="C10502" s="105" t="s">
        <v>170</v>
      </c>
      <c r="D10502" s="105" t="s">
        <v>647</v>
      </c>
      <c r="E10502" s="87" t="e">
        <f t="shared" si="458"/>
        <v>#N/A</v>
      </c>
      <c r="F10502" s="69" t="e">
        <f t="shared" si="458"/>
        <v>#N/A</v>
      </c>
      <c r="G10502" s="69" t="e">
        <f t="shared" si="458"/>
        <v>#N/A</v>
      </c>
      <c r="H10502" s="69" t="e">
        <f t="shared" si="458"/>
        <v>#N/A</v>
      </c>
      <c r="I10502" s="69" t="e">
        <f t="shared" si="458"/>
        <v>#N/A</v>
      </c>
      <c r="J10502" s="70" t="e">
        <f t="shared" si="458"/>
        <v>#N/A</v>
      </c>
      <c r="K10502" s="118" t="e">
        <f>VLOOKUP(B10502,WB.GDP.2012,'WB (WDI)'!$BC$2,FALSE)</f>
        <v>#N/A</v>
      </c>
      <c r="L10502" s="112" t="e">
        <f>VLOOKUP($B10502,WB.UNEMP.2012,'WB (WDI)'!$BC$2,FALSE)</f>
        <v>#N/A</v>
      </c>
    </row>
    <row r="10503" spans="1:12" x14ac:dyDescent="0.25">
      <c r="A10503" s="103">
        <v>2012</v>
      </c>
      <c r="B10503" s="104" t="s">
        <v>171</v>
      </c>
      <c r="C10503" s="105" t="s">
        <v>172</v>
      </c>
      <c r="D10503" s="105" t="s">
        <v>647</v>
      </c>
      <c r="E10503" s="87" t="e">
        <f t="shared" si="458"/>
        <v>#N/A</v>
      </c>
      <c r="F10503" s="69" t="e">
        <f t="shared" si="458"/>
        <v>#N/A</v>
      </c>
      <c r="G10503" s="69" t="e">
        <f t="shared" si="458"/>
        <v>#N/A</v>
      </c>
      <c r="H10503" s="69" t="e">
        <f t="shared" si="458"/>
        <v>#N/A</v>
      </c>
      <c r="I10503" s="69" t="e">
        <f t="shared" si="458"/>
        <v>#N/A</v>
      </c>
      <c r="J10503" s="70" t="e">
        <f t="shared" si="458"/>
        <v>#N/A</v>
      </c>
      <c r="K10503" s="118" t="e">
        <f>VLOOKUP(B10503,WB.GDP.2012,'WB (WDI)'!$BC$2,FALSE)</f>
        <v>#N/A</v>
      </c>
      <c r="L10503" s="112" t="e">
        <f>VLOOKUP($B10503,WB.UNEMP.2012,'WB (WDI)'!$BC$2,FALSE)</f>
        <v>#N/A</v>
      </c>
    </row>
    <row r="10504" spans="1:12" x14ac:dyDescent="0.25">
      <c r="A10504" s="103">
        <v>2012</v>
      </c>
      <c r="B10504" s="104" t="s">
        <v>173</v>
      </c>
      <c r="C10504" s="105" t="s">
        <v>174</v>
      </c>
      <c r="D10504" s="105" t="s">
        <v>647</v>
      </c>
      <c r="E10504" s="87" t="e">
        <f t="shared" si="458"/>
        <v>#N/A</v>
      </c>
      <c r="F10504" s="69" t="e">
        <f t="shared" si="458"/>
        <v>#N/A</v>
      </c>
      <c r="G10504" s="69" t="e">
        <f t="shared" si="458"/>
        <v>#N/A</v>
      </c>
      <c r="H10504" s="69" t="e">
        <f t="shared" si="458"/>
        <v>#N/A</v>
      </c>
      <c r="I10504" s="69" t="e">
        <f t="shared" si="458"/>
        <v>#N/A</v>
      </c>
      <c r="J10504" s="70" t="e">
        <f t="shared" si="458"/>
        <v>#N/A</v>
      </c>
      <c r="K10504" s="118">
        <f>VLOOKUP(B10504,WB.GDP.2012,'WB (WDI)'!$BC$2,FALSE)</f>
        <v>13207.711742199552</v>
      </c>
      <c r="L10504" s="112" t="e">
        <f>VLOOKUP($B10504,WB.UNEMP.2012,'WB (WDI)'!$BC$2,FALSE)</f>
        <v>#N/A</v>
      </c>
    </row>
    <row r="10505" spans="1:12" x14ac:dyDescent="0.25">
      <c r="A10505" s="103">
        <v>2012</v>
      </c>
      <c r="B10505" s="104" t="s">
        <v>175</v>
      </c>
      <c r="C10505" s="105" t="s">
        <v>176</v>
      </c>
      <c r="D10505" s="105" t="s">
        <v>647</v>
      </c>
      <c r="E10505" s="87" t="e">
        <f t="shared" si="458"/>
        <v>#N/A</v>
      </c>
      <c r="F10505" s="69" t="e">
        <f t="shared" si="458"/>
        <v>#N/A</v>
      </c>
      <c r="G10505" s="69" t="e">
        <f t="shared" si="458"/>
        <v>#N/A</v>
      </c>
      <c r="H10505" s="69" t="e">
        <f t="shared" si="458"/>
        <v>#N/A</v>
      </c>
      <c r="I10505" s="69" t="e">
        <f t="shared" si="458"/>
        <v>#N/A</v>
      </c>
      <c r="J10505" s="70" t="e">
        <f t="shared" si="458"/>
        <v>#N/A</v>
      </c>
      <c r="K10505" s="118" t="e">
        <f>VLOOKUP(B10505,WB.GDP.2012,'WB (WDI)'!$BC$2,FALSE)</f>
        <v>#N/A</v>
      </c>
      <c r="L10505" s="112" t="e">
        <f>VLOOKUP($B10505,WB.UNEMP.2012,'WB (WDI)'!$BC$2,FALSE)</f>
        <v>#N/A</v>
      </c>
    </row>
    <row r="10506" spans="1:12" x14ac:dyDescent="0.25">
      <c r="A10506" s="103">
        <v>2012</v>
      </c>
      <c r="B10506" s="104" t="s">
        <v>177</v>
      </c>
      <c r="C10506" s="105" t="s">
        <v>178</v>
      </c>
      <c r="D10506" s="105" t="s">
        <v>647</v>
      </c>
      <c r="E10506" s="87">
        <f t="shared" si="458"/>
        <v>7.6243113749024003</v>
      </c>
      <c r="F10506" s="69">
        <f t="shared" si="458"/>
        <v>8.6439241597616281</v>
      </c>
      <c r="G10506" s="69">
        <f t="shared" si="458"/>
        <v>4.8449049001115592</v>
      </c>
      <c r="H10506" s="69">
        <f t="shared" si="458"/>
        <v>9.3868598392590457</v>
      </c>
      <c r="I10506" s="69">
        <f t="shared" si="458"/>
        <v>8.523851187968436</v>
      </c>
      <c r="J10506" s="70">
        <f t="shared" si="458"/>
        <v>6.722016787411337</v>
      </c>
      <c r="K10506" s="118">
        <f>VLOOKUP(B10506,WB.GDP.2012,'WB (WDI)'!$BC$2,FALSE)</f>
        <v>7590.2813959746927</v>
      </c>
      <c r="L10506" s="112">
        <f>VLOOKUP($B10506,WB.UNEMP.2012,'WB (WDI)'!$BC$2,FALSE)</f>
        <v>2.7699999809265101</v>
      </c>
    </row>
    <row r="10507" spans="1:12" x14ac:dyDescent="0.25">
      <c r="A10507" s="103">
        <v>2012</v>
      </c>
      <c r="B10507" s="104" t="s">
        <v>179</v>
      </c>
      <c r="C10507" s="105" t="s">
        <v>180</v>
      </c>
      <c r="D10507" s="105" t="s">
        <v>647</v>
      </c>
      <c r="E10507" s="87">
        <f t="shared" si="458"/>
        <v>6.4778649431348994</v>
      </c>
      <c r="F10507" s="69">
        <f t="shared" si="458"/>
        <v>4.925540698702898</v>
      </c>
      <c r="G10507" s="69">
        <f t="shared" si="458"/>
        <v>4.7555226171305076</v>
      </c>
      <c r="H10507" s="69">
        <f t="shared" si="458"/>
        <v>7.9495508009231237</v>
      </c>
      <c r="I10507" s="69">
        <f t="shared" si="458"/>
        <v>7.3977737947788453</v>
      </c>
      <c r="J10507" s="70">
        <f t="shared" si="458"/>
        <v>7.3609368041391194</v>
      </c>
      <c r="K10507" s="118">
        <f>VLOOKUP(B10507,WB.GDP.2012,'WB (WDI)'!$BC$2,FALSE)</f>
        <v>10780.796014030764</v>
      </c>
      <c r="L10507" s="112">
        <f>VLOOKUP($B10507,WB.UNEMP.2012,'WB (WDI)'!$BC$2,FALSE)</f>
        <v>12.670000076293899</v>
      </c>
    </row>
    <row r="10508" spans="1:12" x14ac:dyDescent="0.25">
      <c r="A10508" s="103">
        <v>2012</v>
      </c>
      <c r="B10508" s="104" t="s">
        <v>181</v>
      </c>
      <c r="C10508" s="105" t="s">
        <v>182</v>
      </c>
      <c r="D10508" s="105" t="s">
        <v>647</v>
      </c>
      <c r="E10508" s="87">
        <f t="shared" si="458"/>
        <v>6.1491623983762169</v>
      </c>
      <c r="F10508" s="69">
        <f t="shared" si="458"/>
        <v>6.8680964687714976</v>
      </c>
      <c r="G10508" s="69">
        <f t="shared" si="458"/>
        <v>2.7341750387555512</v>
      </c>
      <c r="H10508" s="69">
        <f t="shared" si="458"/>
        <v>7.1202095625033364</v>
      </c>
      <c r="I10508" s="69">
        <f t="shared" si="458"/>
        <v>7.5620538240843986</v>
      </c>
      <c r="J10508" s="70">
        <f t="shared" si="458"/>
        <v>6.4612770977662981</v>
      </c>
      <c r="K10508" s="118">
        <f>VLOOKUP(B10508,WB.GDP.2012,'WB (WDI)'!$BC$2,FALSE)</f>
        <v>2833.7755225752189</v>
      </c>
      <c r="L10508" s="112">
        <f>VLOOKUP($B10508,WB.UNEMP.2012,'WB (WDI)'!$BC$2,FALSE)</f>
        <v>14.1000003814697</v>
      </c>
    </row>
    <row r="10509" spans="1:12" x14ac:dyDescent="0.25">
      <c r="A10509" s="103">
        <v>2012</v>
      </c>
      <c r="B10509" s="104" t="s">
        <v>183</v>
      </c>
      <c r="C10509" s="105" t="s">
        <v>184</v>
      </c>
      <c r="D10509" s="105" t="s">
        <v>647</v>
      </c>
      <c r="E10509" s="87">
        <f t="shared" si="458"/>
        <v>7.2179001295928131</v>
      </c>
      <c r="F10509" s="69">
        <f t="shared" si="458"/>
        <v>8.8511708850317774</v>
      </c>
      <c r="G10509" s="69">
        <f t="shared" si="458"/>
        <v>3.9657345474837671</v>
      </c>
      <c r="H10509" s="69">
        <f t="shared" si="458"/>
        <v>9.3883404365465548</v>
      </c>
      <c r="I10509" s="69">
        <f t="shared" si="458"/>
        <v>7.1990451966469813</v>
      </c>
      <c r="J10509" s="70">
        <f t="shared" si="458"/>
        <v>6.6852095822549868</v>
      </c>
      <c r="K10509" s="118">
        <f>VLOOKUP(B10509,WB.GDP.2012,'WB (WDI)'!$BC$2,FALSE)</f>
        <v>5065.4575852393455</v>
      </c>
      <c r="L10509" s="112">
        <f>VLOOKUP($B10509,WB.UNEMP.2012,'WB (WDI)'!$BC$2,FALSE)</f>
        <v>3.75</v>
      </c>
    </row>
    <row r="10510" spans="1:12" x14ac:dyDescent="0.25">
      <c r="A10510" s="103">
        <v>2012</v>
      </c>
      <c r="B10510" s="104" t="s">
        <v>185</v>
      </c>
      <c r="C10510" s="105" t="s">
        <v>186</v>
      </c>
      <c r="D10510" s="105" t="s">
        <v>647</v>
      </c>
      <c r="E10510" s="87">
        <f t="shared" ref="E10510:J10519" si="459">IF(ISNUMBER(VLOOKUP($B10510,EFW.2012,3,FALSE))=TRUE,VLOOKUP($B10510,EFW.2012,E$2,FALSE),NA())</f>
        <v>7.4422201547835822</v>
      </c>
      <c r="F10510" s="69">
        <f t="shared" si="459"/>
        <v>8.2083332209619773</v>
      </c>
      <c r="G10510" s="69">
        <f t="shared" si="459"/>
        <v>5.4110790766151293</v>
      </c>
      <c r="H10510" s="69">
        <f t="shared" si="459"/>
        <v>8.6084049921334351</v>
      </c>
      <c r="I10510" s="69">
        <f t="shared" si="459"/>
        <v>7.32888125901784</v>
      </c>
      <c r="J10510" s="70">
        <f t="shared" si="459"/>
        <v>7.6544022251895312</v>
      </c>
      <c r="K10510" s="118">
        <f>VLOOKUP(B10510,WB.GDP.2012,'WB (WDI)'!$BC$2,FALSE)</f>
        <v>9432.7697408908953</v>
      </c>
      <c r="L10510" s="112">
        <f>VLOOKUP($B10510,WB.UNEMP.2012,'WB (WDI)'!$BC$2,FALSE)</f>
        <v>13.930000305175801</v>
      </c>
    </row>
    <row r="10511" spans="1:12" x14ac:dyDescent="0.25">
      <c r="A10511" s="103">
        <v>2012</v>
      </c>
      <c r="B10511" s="104" t="s">
        <v>187</v>
      </c>
      <c r="C10511" s="105" t="s">
        <v>188</v>
      </c>
      <c r="D10511" s="105" t="s">
        <v>647</v>
      </c>
      <c r="E10511" s="87" t="e">
        <f t="shared" si="459"/>
        <v>#N/A</v>
      </c>
      <c r="F10511" s="69" t="e">
        <f t="shared" si="459"/>
        <v>#N/A</v>
      </c>
      <c r="G10511" s="69" t="e">
        <f t="shared" si="459"/>
        <v>#N/A</v>
      </c>
      <c r="H10511" s="69" t="e">
        <f t="shared" si="459"/>
        <v>#N/A</v>
      </c>
      <c r="I10511" s="69" t="e">
        <f t="shared" si="459"/>
        <v>#N/A</v>
      </c>
      <c r="J10511" s="70" t="e">
        <f t="shared" si="459"/>
        <v>#N/A</v>
      </c>
      <c r="K10511" s="118" t="e">
        <f>VLOOKUP(B10511,WB.GDP.2012,'WB (WDI)'!$BC$2,FALSE)</f>
        <v>#N/A</v>
      </c>
      <c r="L10511" s="112" t="e">
        <f>VLOOKUP($B10511,WB.UNEMP.2012,'WB (WDI)'!$BC$2,FALSE)</f>
        <v>#N/A</v>
      </c>
    </row>
    <row r="10512" spans="1:12" x14ac:dyDescent="0.25">
      <c r="A10512" s="103">
        <v>2012</v>
      </c>
      <c r="B10512" s="104" t="s">
        <v>189</v>
      </c>
      <c r="C10512" s="105" t="s">
        <v>190</v>
      </c>
      <c r="D10512" s="105" t="s">
        <v>647</v>
      </c>
      <c r="E10512" s="87">
        <f t="shared" si="459"/>
        <v>6.824083155478827</v>
      </c>
      <c r="F10512" s="69">
        <f t="shared" si="459"/>
        <v>7.0081242210430901</v>
      </c>
      <c r="G10512" s="69">
        <f t="shared" si="459"/>
        <v>4.8995183596076952</v>
      </c>
      <c r="H10512" s="69">
        <f t="shared" si="459"/>
        <v>8.1020749989301777</v>
      </c>
      <c r="I10512" s="69">
        <f t="shared" si="459"/>
        <v>7.074311958975537</v>
      </c>
      <c r="J10512" s="70">
        <f t="shared" si="459"/>
        <v>7.036386238837637</v>
      </c>
      <c r="K10512" s="118">
        <f>VLOOKUP(B10512,WB.GDP.2012,'WB (WDI)'!$BC$2,FALSE)</f>
        <v>18655.846258047975</v>
      </c>
      <c r="L10512" s="112">
        <f>VLOOKUP($B10512,WB.UNEMP.2012,'WB (WDI)'!$BC$2,FALSE)</f>
        <v>4.8899998664856001</v>
      </c>
    </row>
    <row r="10513" spans="1:12" x14ac:dyDescent="0.25">
      <c r="A10513" s="103">
        <v>2012</v>
      </c>
      <c r="B10513" s="104" t="s">
        <v>191</v>
      </c>
      <c r="C10513" s="105" t="s">
        <v>192</v>
      </c>
      <c r="D10513" s="105" t="s">
        <v>647</v>
      </c>
      <c r="E10513" s="87" t="e">
        <f t="shared" si="459"/>
        <v>#N/A</v>
      </c>
      <c r="F10513" s="69" t="e">
        <f t="shared" si="459"/>
        <v>#N/A</v>
      </c>
      <c r="G10513" s="69" t="e">
        <f t="shared" si="459"/>
        <v>#N/A</v>
      </c>
      <c r="H10513" s="69" t="e">
        <f t="shared" si="459"/>
        <v>#N/A</v>
      </c>
      <c r="I10513" s="69" t="e">
        <f t="shared" si="459"/>
        <v>#N/A</v>
      </c>
      <c r="J10513" s="70" t="e">
        <f t="shared" si="459"/>
        <v>#N/A</v>
      </c>
      <c r="K10513" s="118" t="e">
        <f>VLOOKUP(B10513,WB.GDP.2012,'WB (WDI)'!$BC$2,FALSE)</f>
        <v>#N/A</v>
      </c>
      <c r="L10513" s="112" t="e">
        <f>VLOOKUP($B10513,WB.UNEMP.2012,'WB (WDI)'!$BC$2,FALSE)</f>
        <v>#N/A</v>
      </c>
    </row>
    <row r="10514" spans="1:12" x14ac:dyDescent="0.25">
      <c r="A10514" s="103">
        <v>2012</v>
      </c>
      <c r="B10514" s="104" t="s">
        <v>193</v>
      </c>
      <c r="C10514" s="105" t="s">
        <v>194</v>
      </c>
      <c r="D10514" s="105" t="s">
        <v>647</v>
      </c>
      <c r="E10514" s="87">
        <f t="shared" si="459"/>
        <v>7.3089017702482835</v>
      </c>
      <c r="F10514" s="69">
        <f t="shared" si="459"/>
        <v>8.0191364028894245</v>
      </c>
      <c r="G10514" s="69">
        <f t="shared" si="459"/>
        <v>4.6762317309977295</v>
      </c>
      <c r="H10514" s="69">
        <f t="shared" si="459"/>
        <v>8.4899909585505355</v>
      </c>
      <c r="I10514" s="69">
        <f t="shared" si="459"/>
        <v>8.1760281168599782</v>
      </c>
      <c r="J10514" s="70">
        <f t="shared" si="459"/>
        <v>7.1831216419437522</v>
      </c>
      <c r="K10514" s="118">
        <f>VLOOKUP(B10514,WB.GDP.2012,'WB (WDI)'!$BC$2,FALSE)</f>
        <v>5083.3937201649524</v>
      </c>
      <c r="L10514" s="112">
        <f>VLOOKUP($B10514,WB.UNEMP.2012,'WB (WDI)'!$BC$2,FALSE)</f>
        <v>5.21000003814697</v>
      </c>
    </row>
    <row r="10515" spans="1:12" x14ac:dyDescent="0.25">
      <c r="A10515" s="103">
        <v>2012</v>
      </c>
      <c r="B10515" s="104" t="s">
        <v>195</v>
      </c>
      <c r="C10515" s="105" t="s">
        <v>196</v>
      </c>
      <c r="D10515" s="105" t="s">
        <v>647</v>
      </c>
      <c r="E10515" s="87">
        <f t="shared" si="459"/>
        <v>7.4950131134305078</v>
      </c>
      <c r="F10515" s="69">
        <f t="shared" si="459"/>
        <v>7.5432780524763476</v>
      </c>
      <c r="G10515" s="69">
        <f t="shared" si="459"/>
        <v>5.5195741881027995</v>
      </c>
      <c r="H10515" s="69">
        <f t="shared" si="459"/>
        <v>8.8807469930683176</v>
      </c>
      <c r="I10515" s="69">
        <f t="shared" si="459"/>
        <v>8.3972181367186636</v>
      </c>
      <c r="J10515" s="70">
        <f t="shared" si="459"/>
        <v>7.1342481967864115</v>
      </c>
      <c r="K10515" s="118">
        <f>VLOOKUP(B10515,WB.GDP.2012,'WB (WDI)'!$BC$2,FALSE)</f>
        <v>25201.122240908404</v>
      </c>
      <c r="L10515" s="112">
        <f>VLOOKUP($B10515,WB.UNEMP.2012,'WB (WDI)'!$BC$2,FALSE)</f>
        <v>2.3900001049041699</v>
      </c>
    </row>
    <row r="10516" spans="1:12" x14ac:dyDescent="0.25">
      <c r="A10516" s="103">
        <v>2012</v>
      </c>
      <c r="B10516" s="104" t="s">
        <v>197</v>
      </c>
      <c r="C10516" s="105" t="s">
        <v>198</v>
      </c>
      <c r="D10516" s="105" t="s">
        <v>647</v>
      </c>
      <c r="E10516" s="87">
        <f t="shared" si="459"/>
        <v>7.1014642222341946</v>
      </c>
      <c r="F10516" s="69">
        <f t="shared" si="459"/>
        <v>8.7231196649296425</v>
      </c>
      <c r="G10516" s="69">
        <f t="shared" si="459"/>
        <v>4.1873709529841774</v>
      </c>
      <c r="H10516" s="69">
        <f t="shared" si="459"/>
        <v>9.1096561565853396</v>
      </c>
      <c r="I10516" s="69">
        <f t="shared" si="459"/>
        <v>6.9647270702056199</v>
      </c>
      <c r="J10516" s="70">
        <f t="shared" si="459"/>
        <v>6.5224472664661919</v>
      </c>
      <c r="K10516" s="118">
        <f>VLOOKUP(B10516,WB.GDP.2012,'WB (WDI)'!$BC$2,FALSE)</f>
        <v>10497.457976289659</v>
      </c>
      <c r="L10516" s="112">
        <f>VLOOKUP($B10516,WB.UNEMP.2012,'WB (WDI)'!$BC$2,FALSE)</f>
        <v>4.0900001525878897</v>
      </c>
    </row>
    <row r="10517" spans="1:12" x14ac:dyDescent="0.25">
      <c r="A10517" s="103">
        <v>2012</v>
      </c>
      <c r="B10517" s="104" t="s">
        <v>199</v>
      </c>
      <c r="C10517" s="105" t="s">
        <v>200</v>
      </c>
      <c r="D10517" s="105" t="s">
        <v>647</v>
      </c>
      <c r="E10517" s="87">
        <f t="shared" si="459"/>
        <v>7.7433002447423736</v>
      </c>
      <c r="F10517" s="69">
        <f t="shared" si="459"/>
        <v>7.8971998134500137</v>
      </c>
      <c r="G10517" s="69">
        <f t="shared" si="459"/>
        <v>5.275735896116867</v>
      </c>
      <c r="H10517" s="69">
        <f t="shared" si="459"/>
        <v>9.3178975592196576</v>
      </c>
      <c r="I10517" s="69">
        <f t="shared" si="459"/>
        <v>8.7231308886806485</v>
      </c>
      <c r="J10517" s="70">
        <f t="shared" si="459"/>
        <v>7.5025370662446802</v>
      </c>
      <c r="K10517" s="118">
        <f>VLOOKUP(B10517,WB.GDP.2012,'WB (WDI)'!$BC$2,FALSE)</f>
        <v>11176.087472793433</v>
      </c>
      <c r="L10517" s="112">
        <f>VLOOKUP($B10517,WB.UNEMP.2012,'WB (WDI)'!$BC$2,FALSE)</f>
        <v>2.9400000572204599</v>
      </c>
    </row>
    <row r="10518" spans="1:12" x14ac:dyDescent="0.25">
      <c r="A10518" s="103">
        <v>2012</v>
      </c>
      <c r="B10518" s="104" t="s">
        <v>201</v>
      </c>
      <c r="C10518" s="105" t="s">
        <v>202</v>
      </c>
      <c r="D10518" s="105" t="s">
        <v>647</v>
      </c>
      <c r="E10518" s="87" t="e">
        <f t="shared" si="459"/>
        <v>#N/A</v>
      </c>
      <c r="F10518" s="69" t="e">
        <f t="shared" si="459"/>
        <v>#N/A</v>
      </c>
      <c r="G10518" s="69" t="e">
        <f t="shared" si="459"/>
        <v>#N/A</v>
      </c>
      <c r="H10518" s="69" t="e">
        <f t="shared" si="459"/>
        <v>#N/A</v>
      </c>
      <c r="I10518" s="69" t="e">
        <f t="shared" si="459"/>
        <v>#N/A</v>
      </c>
      <c r="J10518" s="70" t="e">
        <f t="shared" si="459"/>
        <v>#N/A</v>
      </c>
      <c r="K10518" s="118">
        <f>VLOOKUP(B10518,WB.GDP.2012,'WB (WDI)'!$BC$2,FALSE)</f>
        <v>33638.865680887597</v>
      </c>
      <c r="L10518" s="112">
        <f>VLOOKUP($B10518,WB.UNEMP.2012,'WB (WDI)'!$BC$2,FALSE)</f>
        <v>14.5</v>
      </c>
    </row>
    <row r="10519" spans="1:12" x14ac:dyDescent="0.25">
      <c r="A10519" s="103">
        <v>2012</v>
      </c>
      <c r="B10519" s="104" t="s">
        <v>203</v>
      </c>
      <c r="C10519" s="105" t="s">
        <v>204</v>
      </c>
      <c r="D10519" s="105" t="s">
        <v>647</v>
      </c>
      <c r="E10519" s="87" t="e">
        <f t="shared" si="459"/>
        <v>#N/A</v>
      </c>
      <c r="F10519" s="69" t="e">
        <f t="shared" si="459"/>
        <v>#N/A</v>
      </c>
      <c r="G10519" s="69" t="e">
        <f t="shared" si="459"/>
        <v>#N/A</v>
      </c>
      <c r="H10519" s="69" t="e">
        <f t="shared" si="459"/>
        <v>#N/A</v>
      </c>
      <c r="I10519" s="69" t="e">
        <f t="shared" si="459"/>
        <v>#N/A</v>
      </c>
      <c r="J10519" s="70" t="e">
        <f t="shared" si="459"/>
        <v>#N/A</v>
      </c>
      <c r="K10519" s="118" t="e">
        <f>VLOOKUP(B10519,WB.GDP.2012,'WB (WDI)'!$BC$2,FALSE)</f>
        <v>#N/A</v>
      </c>
      <c r="L10519" s="112" t="e">
        <f>VLOOKUP($B10519,WB.UNEMP.2012,'WB (WDI)'!$BC$2,FALSE)</f>
        <v>#N/A</v>
      </c>
    </row>
    <row r="10520" spans="1:12" x14ac:dyDescent="0.25">
      <c r="A10520" s="103">
        <v>2012</v>
      </c>
      <c r="B10520" s="104" t="s">
        <v>205</v>
      </c>
      <c r="C10520" s="105" t="s">
        <v>206</v>
      </c>
      <c r="D10520" s="105" t="s">
        <v>647</v>
      </c>
      <c r="E10520" s="87" t="e">
        <f t="shared" ref="E10520:J10529" si="460">IF(ISNUMBER(VLOOKUP($B10520,EFW.2012,3,FALSE))=TRUE,VLOOKUP($B10520,EFW.2012,E$2,FALSE),NA())</f>
        <v>#N/A</v>
      </c>
      <c r="F10520" s="69" t="e">
        <f t="shared" si="460"/>
        <v>#N/A</v>
      </c>
      <c r="G10520" s="69" t="e">
        <f t="shared" si="460"/>
        <v>#N/A</v>
      </c>
      <c r="H10520" s="69" t="e">
        <f t="shared" si="460"/>
        <v>#N/A</v>
      </c>
      <c r="I10520" s="69" t="e">
        <f t="shared" si="460"/>
        <v>#N/A</v>
      </c>
      <c r="J10520" s="70" t="e">
        <f t="shared" si="460"/>
        <v>#N/A</v>
      </c>
      <c r="K10520" s="118">
        <f>VLOOKUP(B10520,WB.GDP.2012,'WB (WDI)'!$BC$2,FALSE)</f>
        <v>23194.108657186061</v>
      </c>
      <c r="L10520" s="112" t="e">
        <f>VLOOKUP($B10520,WB.UNEMP.2012,'WB (WDI)'!$BC$2,FALSE)</f>
        <v>#N/A</v>
      </c>
    </row>
    <row r="10521" spans="1:12" x14ac:dyDescent="0.25">
      <c r="A10521" s="103">
        <v>2012</v>
      </c>
      <c r="B10521" s="104" t="s">
        <v>207</v>
      </c>
      <c r="C10521" s="105" t="s">
        <v>208</v>
      </c>
      <c r="D10521" s="105" t="s">
        <v>647</v>
      </c>
      <c r="E10521" s="87" t="e">
        <f t="shared" si="460"/>
        <v>#N/A</v>
      </c>
      <c r="F10521" s="69" t="e">
        <f t="shared" si="460"/>
        <v>#N/A</v>
      </c>
      <c r="G10521" s="69" t="e">
        <f t="shared" si="460"/>
        <v>#N/A</v>
      </c>
      <c r="H10521" s="69" t="e">
        <f t="shared" si="460"/>
        <v>#N/A</v>
      </c>
      <c r="I10521" s="69" t="e">
        <f t="shared" si="460"/>
        <v>#N/A</v>
      </c>
      <c r="J10521" s="70" t="e">
        <f t="shared" si="460"/>
        <v>#N/A</v>
      </c>
      <c r="K10521" s="118">
        <f>VLOOKUP(B10521,WB.GDP.2012,'WB (WDI)'!$BC$2,FALSE)</f>
        <v>14638.592422222851</v>
      </c>
      <c r="L10521" s="112">
        <f>VLOOKUP($B10521,WB.UNEMP.2012,'WB (WDI)'!$BC$2,FALSE)</f>
        <v>19.059999465942401</v>
      </c>
    </row>
    <row r="10522" spans="1:12" x14ac:dyDescent="0.25">
      <c r="A10522" s="103">
        <v>2012</v>
      </c>
      <c r="B10522" s="104" t="s">
        <v>209</v>
      </c>
      <c r="C10522" s="105" t="s">
        <v>210</v>
      </c>
      <c r="D10522" s="105" t="s">
        <v>647</v>
      </c>
      <c r="E10522" s="87" t="e">
        <f t="shared" si="460"/>
        <v>#N/A</v>
      </c>
      <c r="F10522" s="69" t="e">
        <f t="shared" si="460"/>
        <v>#N/A</v>
      </c>
      <c r="G10522" s="69" t="e">
        <f t="shared" si="460"/>
        <v>#N/A</v>
      </c>
      <c r="H10522" s="69" t="e">
        <f t="shared" si="460"/>
        <v>#N/A</v>
      </c>
      <c r="I10522" s="69" t="e">
        <f t="shared" si="460"/>
        <v>#N/A</v>
      </c>
      <c r="J10522" s="70" t="e">
        <f t="shared" si="460"/>
        <v>#N/A</v>
      </c>
      <c r="K10522" s="118" t="e">
        <f>VLOOKUP(B10522,WB.GDP.2012,'WB (WDI)'!$BC$2,FALSE)</f>
        <v>#N/A</v>
      </c>
      <c r="L10522" s="112" t="e">
        <f>VLOOKUP($B10522,WB.UNEMP.2012,'WB (WDI)'!$BC$2,FALSE)</f>
        <v>#N/A</v>
      </c>
    </row>
    <row r="10523" spans="1:12" x14ac:dyDescent="0.25">
      <c r="A10523" s="103">
        <v>2012</v>
      </c>
      <c r="B10523" s="104" t="s">
        <v>211</v>
      </c>
      <c r="C10523" s="105" t="s">
        <v>212</v>
      </c>
      <c r="D10523" s="105" t="s">
        <v>647</v>
      </c>
      <c r="E10523" s="87" t="e">
        <f t="shared" si="460"/>
        <v>#N/A</v>
      </c>
      <c r="F10523" s="69" t="e">
        <f t="shared" si="460"/>
        <v>#N/A</v>
      </c>
      <c r="G10523" s="69" t="e">
        <f t="shared" si="460"/>
        <v>#N/A</v>
      </c>
      <c r="H10523" s="69" t="e">
        <f t="shared" si="460"/>
        <v>#N/A</v>
      </c>
      <c r="I10523" s="69" t="e">
        <f t="shared" si="460"/>
        <v>#N/A</v>
      </c>
      <c r="J10523" s="70" t="e">
        <f t="shared" si="460"/>
        <v>#N/A</v>
      </c>
      <c r="K10523" s="118">
        <f>VLOOKUP(B10523,WB.GDP.2012,'WB (WDI)'!$BC$2,FALSE)</f>
        <v>11538.366914101793</v>
      </c>
      <c r="L10523" s="112">
        <f>VLOOKUP($B10523,WB.UNEMP.2012,'WB (WDI)'!$BC$2,FALSE)</f>
        <v>19.329999923706101</v>
      </c>
    </row>
    <row r="10524" spans="1:12" x14ac:dyDescent="0.25">
      <c r="A10524" s="103">
        <v>2012</v>
      </c>
      <c r="B10524" s="104" t="s">
        <v>213</v>
      </c>
      <c r="C10524" s="105" t="s">
        <v>214</v>
      </c>
      <c r="D10524" s="105" t="s">
        <v>647</v>
      </c>
      <c r="E10524" s="87" t="e">
        <f t="shared" si="460"/>
        <v>#N/A</v>
      </c>
      <c r="F10524" s="69" t="e">
        <f t="shared" si="460"/>
        <v>#N/A</v>
      </c>
      <c r="G10524" s="69" t="e">
        <f t="shared" si="460"/>
        <v>#N/A</v>
      </c>
      <c r="H10524" s="69" t="e">
        <f t="shared" si="460"/>
        <v>#N/A</v>
      </c>
      <c r="I10524" s="69" t="e">
        <f t="shared" si="460"/>
        <v>#N/A</v>
      </c>
      <c r="J10524" s="70" t="e">
        <f t="shared" si="460"/>
        <v>#N/A</v>
      </c>
      <c r="K10524" s="118">
        <f>VLOOKUP(B10524,WB.GDP.2012,'WB (WDI)'!$BC$2,FALSE)</f>
        <v>45401.702358693074</v>
      </c>
      <c r="L10524" s="112" t="e">
        <f>VLOOKUP($B10524,WB.UNEMP.2012,'WB (WDI)'!$BC$2,FALSE)</f>
        <v>#N/A</v>
      </c>
    </row>
    <row r="10525" spans="1:12" x14ac:dyDescent="0.25">
      <c r="A10525" s="103">
        <v>2012</v>
      </c>
      <c r="B10525" s="104" t="s">
        <v>215</v>
      </c>
      <c r="C10525" s="105" t="s">
        <v>651</v>
      </c>
      <c r="D10525" s="105" t="s">
        <v>647</v>
      </c>
      <c r="E10525" s="87" t="e">
        <f t="shared" si="460"/>
        <v>#N/A</v>
      </c>
      <c r="F10525" s="69" t="e">
        <f t="shared" si="460"/>
        <v>#N/A</v>
      </c>
      <c r="G10525" s="69" t="e">
        <f t="shared" si="460"/>
        <v>#N/A</v>
      </c>
      <c r="H10525" s="69" t="e">
        <f t="shared" si="460"/>
        <v>#N/A</v>
      </c>
      <c r="I10525" s="69" t="e">
        <f t="shared" si="460"/>
        <v>#N/A</v>
      </c>
      <c r="J10525" s="70" t="e">
        <f t="shared" si="460"/>
        <v>#N/A</v>
      </c>
      <c r="K10525" s="118" t="e">
        <f>VLOOKUP(B10525,WB.GDP.2012,'WB (WDI)'!$BC$2,FALSE)</f>
        <v>#N/A</v>
      </c>
      <c r="L10525" s="112" t="e">
        <f>VLOOKUP($B10525,WB.UNEMP.2012,'WB (WDI)'!$BC$2,FALSE)</f>
        <v>#N/A</v>
      </c>
    </row>
    <row r="10526" spans="1:12" x14ac:dyDescent="0.25">
      <c r="A10526" s="103">
        <v>2012</v>
      </c>
      <c r="B10526" s="104" t="s">
        <v>216</v>
      </c>
      <c r="C10526" s="105" t="s">
        <v>217</v>
      </c>
      <c r="D10526" s="105" t="s">
        <v>647</v>
      </c>
      <c r="E10526" s="87">
        <f t="shared" si="460"/>
        <v>6.5406470871087663</v>
      </c>
      <c r="F10526" s="69">
        <f t="shared" si="460"/>
        <v>5.3623039102933134</v>
      </c>
      <c r="G10526" s="69">
        <f t="shared" si="460"/>
        <v>4.6644408128302555</v>
      </c>
      <c r="H10526" s="69">
        <f t="shared" si="460"/>
        <v>9.1716341887884951</v>
      </c>
      <c r="I10526" s="69">
        <f t="shared" si="460"/>
        <v>6.2562911079438353</v>
      </c>
      <c r="J10526" s="70">
        <f t="shared" si="460"/>
        <v>7.248565415687934</v>
      </c>
      <c r="K10526" s="118">
        <f>VLOOKUP(B10526,WB.GDP.2012,'WB (WDI)'!$BC$2,FALSE)</f>
        <v>18015.596492957597</v>
      </c>
      <c r="L10526" s="112">
        <f>VLOOKUP($B10526,WB.UNEMP.2012,'WB (WDI)'!$BC$2,FALSE)</f>
        <v>8.1000003814697301</v>
      </c>
    </row>
    <row r="10527" spans="1:12" x14ac:dyDescent="0.25">
      <c r="A10527" s="103">
        <v>2012</v>
      </c>
      <c r="B10527" s="104" t="s">
        <v>218</v>
      </c>
      <c r="C10527" s="105" t="s">
        <v>219</v>
      </c>
      <c r="D10527" s="105" t="s">
        <v>647</v>
      </c>
      <c r="E10527" s="87">
        <f t="shared" si="460"/>
        <v>6.9784779722402064</v>
      </c>
      <c r="F10527" s="69">
        <f t="shared" si="460"/>
        <v>6.6937310217394952</v>
      </c>
      <c r="G10527" s="69">
        <f t="shared" si="460"/>
        <v>5.276001840062901</v>
      </c>
      <c r="H10527" s="69">
        <f t="shared" si="460"/>
        <v>7.6677179335306445</v>
      </c>
      <c r="I10527" s="69">
        <f t="shared" si="460"/>
        <v>8.0024538231636395</v>
      </c>
      <c r="J10527" s="70">
        <f t="shared" si="460"/>
        <v>7.2524852427043527</v>
      </c>
      <c r="K10527" s="118">
        <f>VLOOKUP(B10527,WB.GDP.2012,'WB (WDI)'!$BC$2,FALSE)</f>
        <v>28830.03079142722</v>
      </c>
      <c r="L10527" s="112">
        <f>VLOOKUP($B10527,WB.UNEMP.2012,'WB (WDI)'!$BC$2,FALSE)</f>
        <v>3.7200000286102299</v>
      </c>
    </row>
    <row r="10528" spans="1:12" x14ac:dyDescent="0.25">
      <c r="A10528" s="103">
        <v>2012</v>
      </c>
      <c r="B10528" s="104" t="s">
        <v>220</v>
      </c>
      <c r="C10528" s="105" t="s">
        <v>221</v>
      </c>
      <c r="D10528" s="105" t="s">
        <v>647</v>
      </c>
      <c r="E10528" s="87" t="e">
        <f t="shared" si="460"/>
        <v>#N/A</v>
      </c>
      <c r="F10528" s="69" t="e">
        <f t="shared" si="460"/>
        <v>#N/A</v>
      </c>
      <c r="G10528" s="69" t="e">
        <f t="shared" si="460"/>
        <v>#N/A</v>
      </c>
      <c r="H10528" s="69" t="e">
        <f t="shared" si="460"/>
        <v>#N/A</v>
      </c>
      <c r="I10528" s="69" t="e">
        <f t="shared" si="460"/>
        <v>#N/A</v>
      </c>
      <c r="J10528" s="70" t="e">
        <f t="shared" si="460"/>
        <v>#N/A</v>
      </c>
      <c r="K10528" s="118">
        <f>VLOOKUP(B10528,WB.GDP.2012,'WB (WDI)'!$BC$2,FALSE)</f>
        <v>23050.123870917367</v>
      </c>
      <c r="L10528" s="112" t="e">
        <f>VLOOKUP($B10528,WB.UNEMP.2012,'WB (WDI)'!$BC$2,FALSE)</f>
        <v>#N/A</v>
      </c>
    </row>
    <row r="10529" spans="1:12" x14ac:dyDescent="0.25">
      <c r="A10529" s="103">
        <v>2012</v>
      </c>
      <c r="B10529" s="104" t="s">
        <v>222</v>
      </c>
      <c r="C10529" s="105" t="s">
        <v>223</v>
      </c>
      <c r="D10529" s="105" t="s">
        <v>647</v>
      </c>
      <c r="E10529" s="87" t="e">
        <f t="shared" si="460"/>
        <v>#N/A</v>
      </c>
      <c r="F10529" s="69" t="e">
        <f t="shared" si="460"/>
        <v>#N/A</v>
      </c>
      <c r="G10529" s="69" t="e">
        <f t="shared" si="460"/>
        <v>#N/A</v>
      </c>
      <c r="H10529" s="69" t="e">
        <f t="shared" si="460"/>
        <v>#N/A</v>
      </c>
      <c r="I10529" s="69" t="e">
        <f t="shared" si="460"/>
        <v>#N/A</v>
      </c>
      <c r="J10529" s="70" t="e">
        <f t="shared" si="460"/>
        <v>#N/A</v>
      </c>
      <c r="K10529" s="118" t="e">
        <f>VLOOKUP(B10529,WB.GDP.2012,'WB (WDI)'!$BC$2,FALSE)</f>
        <v>#N/A</v>
      </c>
      <c r="L10529" s="112">
        <f>VLOOKUP($B10529,WB.UNEMP.2012,'WB (WDI)'!$BC$2,FALSE)</f>
        <v>7.3000001907348597</v>
      </c>
    </row>
    <row r="10530" spans="1:12" x14ac:dyDescent="0.25">
      <c r="A10530" s="103">
        <v>2012</v>
      </c>
      <c r="B10530" s="104" t="s">
        <v>224</v>
      </c>
      <c r="C10530" s="105" t="s">
        <v>225</v>
      </c>
      <c r="D10530" s="105" t="s">
        <v>647</v>
      </c>
      <c r="E10530" s="87">
        <f t="shared" ref="E10530:J10539" si="461">IF(ISNUMBER(VLOOKUP($B10530,EFW.2012,3,FALSE))=TRUE,VLOOKUP($B10530,EFW.2012,E$2,FALSE),NA())</f>
        <v>7.4397446956970255</v>
      </c>
      <c r="F10530" s="69">
        <f t="shared" si="461"/>
        <v>7.3142078850880257</v>
      </c>
      <c r="G10530" s="69">
        <f t="shared" si="461"/>
        <v>5.605548615088698</v>
      </c>
      <c r="H10530" s="69">
        <f t="shared" si="461"/>
        <v>9.1825376448369411</v>
      </c>
      <c r="I10530" s="69">
        <f t="shared" si="461"/>
        <v>8.2032877460928812</v>
      </c>
      <c r="J10530" s="70">
        <f t="shared" si="461"/>
        <v>6.8931415873785786</v>
      </c>
      <c r="K10530" s="118">
        <f>VLOOKUP(B10530,WB.GDP.2012,'WB (WDI)'!$BC$2,FALSE)</f>
        <v>19173.889161426261</v>
      </c>
      <c r="L10530" s="112">
        <f>VLOOKUP($B10530,WB.UNEMP.2012,'WB (WDI)'!$BC$2,FALSE)</f>
        <v>6.4499998092651403</v>
      </c>
    </row>
    <row r="10531" spans="1:12" x14ac:dyDescent="0.25">
      <c r="A10531" s="103">
        <v>2012</v>
      </c>
      <c r="B10531" s="104" t="s">
        <v>226</v>
      </c>
      <c r="C10531" s="105" t="s">
        <v>227</v>
      </c>
      <c r="D10531" s="105" t="s">
        <v>647</v>
      </c>
      <c r="E10531" s="87">
        <f t="shared" si="461"/>
        <v>3.6726063077011943</v>
      </c>
      <c r="F10531" s="69">
        <f t="shared" si="461"/>
        <v>4.7220841889756588</v>
      </c>
      <c r="G10531" s="69">
        <f t="shared" si="461"/>
        <v>3.0179486586778488</v>
      </c>
      <c r="H10531" s="69">
        <f t="shared" si="461"/>
        <v>3.4752261484853024</v>
      </c>
      <c r="I10531" s="69">
        <f t="shared" si="461"/>
        <v>3.0376697958674215</v>
      </c>
      <c r="J10531" s="70">
        <f t="shared" si="461"/>
        <v>4.1101027464997397</v>
      </c>
      <c r="K10531" s="118" t="e">
        <f>VLOOKUP(B10531,WB.GDP.2012,'WB (WDI)'!$BC$2,FALSE)</f>
        <v>#N/A</v>
      </c>
      <c r="L10531" s="112">
        <f>VLOOKUP($B10531,WB.UNEMP.2012,'WB (WDI)'!$BC$2,FALSE)</f>
        <v>6.5999999046325701</v>
      </c>
    </row>
    <row r="10532" spans="1:12" x14ac:dyDescent="0.25">
      <c r="A10532" s="103">
        <v>2012</v>
      </c>
      <c r="B10532" s="104" t="s">
        <v>228</v>
      </c>
      <c r="C10532" s="105" t="s">
        <v>229</v>
      </c>
      <c r="D10532" s="105" t="s">
        <v>616</v>
      </c>
      <c r="E10532" s="87" t="e">
        <f t="shared" si="461"/>
        <v>#N/A</v>
      </c>
      <c r="F10532" s="69" t="e">
        <f t="shared" si="461"/>
        <v>#N/A</v>
      </c>
      <c r="G10532" s="69" t="e">
        <f t="shared" si="461"/>
        <v>#N/A</v>
      </c>
      <c r="H10532" s="69" t="e">
        <f t="shared" si="461"/>
        <v>#N/A</v>
      </c>
      <c r="I10532" s="69" t="e">
        <f t="shared" si="461"/>
        <v>#N/A</v>
      </c>
      <c r="J10532" s="70" t="e">
        <f t="shared" si="461"/>
        <v>#N/A</v>
      </c>
      <c r="K10532" s="118">
        <f>VLOOKUP(B10532,WB.GDP.2012,'WB (WDI)'!$BC$2,FALSE)</f>
        <v>80982.367755316009</v>
      </c>
      <c r="L10532" s="112" t="e">
        <f>VLOOKUP($B10532,WB.UNEMP.2012,'WB (WDI)'!$BC$2,FALSE)</f>
        <v>#N/A</v>
      </c>
    </row>
    <row r="10533" spans="1:12" x14ac:dyDescent="0.25">
      <c r="A10533" s="103">
        <v>2012</v>
      </c>
      <c r="B10533" s="104" t="s">
        <v>230</v>
      </c>
      <c r="C10533" s="105" t="s">
        <v>231</v>
      </c>
      <c r="D10533" s="105" t="s">
        <v>616</v>
      </c>
      <c r="E10533" s="87">
        <f t="shared" si="461"/>
        <v>8.1824011449035332</v>
      </c>
      <c r="F10533" s="69">
        <f t="shared" si="461"/>
        <v>6.8783374462063023</v>
      </c>
      <c r="G10533" s="69">
        <f t="shared" si="461"/>
        <v>7.8570944191896945</v>
      </c>
      <c r="H10533" s="69">
        <f t="shared" si="461"/>
        <v>9.3815390830714431</v>
      </c>
      <c r="I10533" s="69">
        <f t="shared" si="461"/>
        <v>7.9116502584119184</v>
      </c>
      <c r="J10533" s="70">
        <f t="shared" si="461"/>
        <v>8.8833845176383122</v>
      </c>
      <c r="K10533" s="118">
        <f>VLOOKUP(B10533,WB.GDP.2012,'WB (WDI)'!$BC$2,FALSE)</f>
        <v>46230.731997559975</v>
      </c>
      <c r="L10533" s="112">
        <f>VLOOKUP($B10533,WB.UNEMP.2012,'WB (WDI)'!$BC$2,FALSE)</f>
        <v>7.28999996185303</v>
      </c>
    </row>
    <row r="10534" spans="1:12" x14ac:dyDescent="0.25">
      <c r="A10534" s="103">
        <v>2012</v>
      </c>
      <c r="B10534" s="104" t="s">
        <v>232</v>
      </c>
      <c r="C10534" s="105" t="s">
        <v>233</v>
      </c>
      <c r="D10534" s="105" t="s">
        <v>616</v>
      </c>
      <c r="E10534" s="87" t="e">
        <f t="shared" si="461"/>
        <v>#N/A</v>
      </c>
      <c r="F10534" s="69" t="e">
        <f t="shared" si="461"/>
        <v>#N/A</v>
      </c>
      <c r="G10534" s="69" t="e">
        <f t="shared" si="461"/>
        <v>#N/A</v>
      </c>
      <c r="H10534" s="69" t="e">
        <f t="shared" si="461"/>
        <v>#N/A</v>
      </c>
      <c r="I10534" s="69" t="e">
        <f t="shared" si="461"/>
        <v>#N/A</v>
      </c>
      <c r="J10534" s="70" t="e">
        <f t="shared" si="461"/>
        <v>#N/A</v>
      </c>
      <c r="K10534" s="118" t="e">
        <f>VLOOKUP(B10534,WB.GDP.2012,'WB (WDI)'!$BC$2,FALSE)</f>
        <v>#N/A</v>
      </c>
      <c r="L10534" s="112" t="e">
        <f>VLOOKUP($B10534,WB.UNEMP.2012,'WB (WDI)'!$BC$2,FALSE)</f>
        <v>#N/A</v>
      </c>
    </row>
    <row r="10535" spans="1:12" x14ac:dyDescent="0.25">
      <c r="A10535" s="103">
        <v>2012</v>
      </c>
      <c r="B10535" s="104" t="s">
        <v>234</v>
      </c>
      <c r="C10535" s="105" t="s">
        <v>235</v>
      </c>
      <c r="D10535" s="105" t="s">
        <v>616</v>
      </c>
      <c r="E10535" s="87" t="e">
        <f t="shared" si="461"/>
        <v>#N/A</v>
      </c>
      <c r="F10535" s="69" t="e">
        <f t="shared" si="461"/>
        <v>#N/A</v>
      </c>
      <c r="G10535" s="69" t="e">
        <f t="shared" si="461"/>
        <v>#N/A</v>
      </c>
      <c r="H10535" s="69" t="e">
        <f t="shared" si="461"/>
        <v>#N/A</v>
      </c>
      <c r="I10535" s="69" t="e">
        <f t="shared" si="461"/>
        <v>#N/A</v>
      </c>
      <c r="J10535" s="70" t="e">
        <f t="shared" si="461"/>
        <v>#N/A</v>
      </c>
      <c r="K10535" s="118" t="e">
        <f>VLOOKUP(B10535,WB.GDP.2012,'WB (WDI)'!$BC$2,FALSE)</f>
        <v>#N/A</v>
      </c>
      <c r="L10535" s="112" t="e">
        <f>VLOOKUP($B10535,WB.UNEMP.2012,'WB (WDI)'!$BC$2,FALSE)</f>
        <v>#N/A</v>
      </c>
    </row>
    <row r="10536" spans="1:12" x14ac:dyDescent="0.25">
      <c r="A10536" s="103">
        <v>2012</v>
      </c>
      <c r="B10536" s="104" t="s">
        <v>236</v>
      </c>
      <c r="C10536" s="105" t="s">
        <v>237</v>
      </c>
      <c r="D10536" s="105" t="s">
        <v>616</v>
      </c>
      <c r="E10536" s="87">
        <f t="shared" si="461"/>
        <v>8.1492415072637723</v>
      </c>
      <c r="F10536" s="69">
        <f t="shared" si="461"/>
        <v>7.5751528691138788</v>
      </c>
      <c r="G10536" s="69">
        <f t="shared" si="461"/>
        <v>7.2529465811280742</v>
      </c>
      <c r="H10536" s="69">
        <f t="shared" si="461"/>
        <v>9.3235422396217729</v>
      </c>
      <c r="I10536" s="69">
        <f t="shared" si="461"/>
        <v>7.9947277871963296</v>
      </c>
      <c r="J10536" s="70">
        <f t="shared" si="461"/>
        <v>8.5998380592588095</v>
      </c>
      <c r="K10536" s="118">
        <f>VLOOKUP(B10536,WB.GDP.2012,'WB (WDI)'!$BC$2,FALSE)</f>
        <v>55632.929764315202</v>
      </c>
      <c r="L10536" s="112">
        <f>VLOOKUP($B10536,WB.UNEMP.2012,'WB (WDI)'!$BC$2,FALSE)</f>
        <v>8.0699996948242205</v>
      </c>
    </row>
    <row r="10537" spans="1:12" x14ac:dyDescent="0.25">
      <c r="A10537" s="103">
        <v>2012</v>
      </c>
      <c r="B10537" s="104" t="s">
        <v>238</v>
      </c>
      <c r="C10537" s="105" t="s">
        <v>239</v>
      </c>
      <c r="D10537" s="105" t="s">
        <v>240</v>
      </c>
      <c r="E10537" s="87">
        <f t="shared" si="461"/>
        <v>6.9953058306836429</v>
      </c>
      <c r="F10537" s="69">
        <f t="shared" si="461"/>
        <v>7.5539643184210492</v>
      </c>
      <c r="G10537" s="69">
        <f t="shared" si="461"/>
        <v>5.6622847700413965</v>
      </c>
      <c r="H10537" s="69">
        <f t="shared" si="461"/>
        <v>8.4614186766306201</v>
      </c>
      <c r="I10537" s="69">
        <f t="shared" si="461"/>
        <v>5.428438157833626</v>
      </c>
      <c r="J10537" s="70">
        <f t="shared" si="461"/>
        <v>7.8704232304915207</v>
      </c>
      <c r="K10537" s="118">
        <f>VLOOKUP(B10537,WB.GDP.2012,'WB (WDI)'!$BC$2,FALSE)</f>
        <v>22702.578840678605</v>
      </c>
      <c r="L10537" s="112">
        <f>VLOOKUP($B10537,WB.UNEMP.2012,'WB (WDI)'!$BC$2,FALSE)</f>
        <v>5.28999996185303</v>
      </c>
    </row>
    <row r="10538" spans="1:12" x14ac:dyDescent="0.25">
      <c r="A10538" s="103">
        <v>2012</v>
      </c>
      <c r="B10538" s="104" t="s">
        <v>241</v>
      </c>
      <c r="C10538" s="105" t="s">
        <v>242</v>
      </c>
      <c r="D10538" s="105" t="s">
        <v>240</v>
      </c>
      <c r="E10538" s="87">
        <f t="shared" si="461"/>
        <v>6.723375782679204</v>
      </c>
      <c r="F10538" s="69">
        <f t="shared" si="461"/>
        <v>7.6163543925121608</v>
      </c>
      <c r="G10538" s="69">
        <f t="shared" si="461"/>
        <v>4.8388700560688269</v>
      </c>
      <c r="H10538" s="69">
        <f t="shared" si="461"/>
        <v>8.3631520244714146</v>
      </c>
      <c r="I10538" s="69">
        <f t="shared" si="461"/>
        <v>6.4096824251022344</v>
      </c>
      <c r="J10538" s="70">
        <f t="shared" si="461"/>
        <v>6.3888200152413859</v>
      </c>
      <c r="K10538" s="118">
        <f>VLOOKUP(B10538,WB.GDP.2012,'WB (WDI)'!$BC$2,FALSE)</f>
        <v>4259.3182029139543</v>
      </c>
      <c r="L10538" s="112">
        <f>VLOOKUP($B10538,WB.UNEMP.2012,'WB (WDI)'!$BC$2,FALSE)</f>
        <v>8.4300003051757795</v>
      </c>
    </row>
    <row r="10539" spans="1:12" x14ac:dyDescent="0.25">
      <c r="A10539" s="103">
        <v>2012</v>
      </c>
      <c r="B10539" s="104" t="s">
        <v>243</v>
      </c>
      <c r="C10539" s="105" t="s">
        <v>244</v>
      </c>
      <c r="D10539" s="105" t="s">
        <v>240</v>
      </c>
      <c r="E10539" s="87">
        <f t="shared" si="461"/>
        <v>6.3903916283566478</v>
      </c>
      <c r="F10539" s="69">
        <f t="shared" si="461"/>
        <v>5.934699297487561</v>
      </c>
      <c r="G10539" s="69">
        <f t="shared" si="461"/>
        <v>5.4983285000595945</v>
      </c>
      <c r="H10539" s="69">
        <f t="shared" si="461"/>
        <v>8.7377634065604202</v>
      </c>
      <c r="I10539" s="69">
        <f t="shared" si="461"/>
        <v>5.8628760661153718</v>
      </c>
      <c r="J10539" s="70">
        <f t="shared" si="461"/>
        <v>5.9182908715602949</v>
      </c>
      <c r="K10539" s="118">
        <f>VLOOKUP(B10539,WB.GDP.2012,'WB (WDI)'!$BC$2,FALSE)</f>
        <v>2493.4071011153496</v>
      </c>
      <c r="L10539" s="112">
        <f>VLOOKUP($B10539,WB.UNEMP.2012,'WB (WDI)'!$BC$2,FALSE)</f>
        <v>9.5</v>
      </c>
    </row>
    <row r="10540" spans="1:12" x14ac:dyDescent="0.25">
      <c r="A10540" s="103">
        <v>2012</v>
      </c>
      <c r="B10540" s="104" t="s">
        <v>245</v>
      </c>
      <c r="C10540" s="105" t="s">
        <v>246</v>
      </c>
      <c r="D10540" s="105" t="s">
        <v>240</v>
      </c>
      <c r="E10540" s="87" t="e">
        <f t="shared" ref="E10540:J10549" si="462">IF(ISNUMBER(VLOOKUP($B10540,EFW.2012,3,FALSE))=TRUE,VLOOKUP($B10540,EFW.2012,E$2,FALSE),NA())</f>
        <v>#N/A</v>
      </c>
      <c r="F10540" s="69" t="e">
        <f t="shared" si="462"/>
        <v>#N/A</v>
      </c>
      <c r="G10540" s="69" t="e">
        <f t="shared" si="462"/>
        <v>#N/A</v>
      </c>
      <c r="H10540" s="69" t="e">
        <f t="shared" si="462"/>
        <v>#N/A</v>
      </c>
      <c r="I10540" s="69" t="e">
        <f t="shared" si="462"/>
        <v>#N/A</v>
      </c>
      <c r="J10540" s="70" t="e">
        <f t="shared" si="462"/>
        <v>#N/A</v>
      </c>
      <c r="K10540" s="118">
        <f>VLOOKUP(B10540,WB.GDP.2012,'WB (WDI)'!$BC$2,FALSE)</f>
        <v>10604.012491099431</v>
      </c>
      <c r="L10540" s="112">
        <f>VLOOKUP($B10540,WB.UNEMP.2012,'WB (WDI)'!$BC$2,FALSE)</f>
        <v>4</v>
      </c>
    </row>
    <row r="10541" spans="1:12" x14ac:dyDescent="0.25">
      <c r="A10541" s="103">
        <v>2012</v>
      </c>
      <c r="B10541" s="104" t="s">
        <v>247</v>
      </c>
      <c r="C10541" s="105" t="s">
        <v>248</v>
      </c>
      <c r="D10541" s="105" t="s">
        <v>240</v>
      </c>
      <c r="E10541" s="87" t="e">
        <f t="shared" si="462"/>
        <v>#N/A</v>
      </c>
      <c r="F10541" s="69" t="e">
        <f t="shared" si="462"/>
        <v>#N/A</v>
      </c>
      <c r="G10541" s="69" t="e">
        <f t="shared" si="462"/>
        <v>#N/A</v>
      </c>
      <c r="H10541" s="69" t="e">
        <f t="shared" si="462"/>
        <v>#N/A</v>
      </c>
      <c r="I10541" s="69" t="e">
        <f t="shared" si="462"/>
        <v>#N/A</v>
      </c>
      <c r="J10541" s="70" t="e">
        <f t="shared" si="462"/>
        <v>#N/A</v>
      </c>
      <c r="K10541" s="118">
        <f>VLOOKUP(B10541,WB.GDP.2012,'WB (WDI)'!$BC$2,FALSE)</f>
        <v>5164.2742219771881</v>
      </c>
      <c r="L10541" s="112">
        <f>VLOOKUP($B10541,WB.UNEMP.2012,'WB (WDI)'!$BC$2,FALSE)</f>
        <v>4.9000000953674299</v>
      </c>
    </row>
    <row r="10542" spans="1:12" x14ac:dyDescent="0.25">
      <c r="A10542" s="103">
        <v>2012</v>
      </c>
      <c r="B10542" s="104" t="s">
        <v>249</v>
      </c>
      <c r="C10542" s="105" t="s">
        <v>250</v>
      </c>
      <c r="D10542" s="105" t="s">
        <v>240</v>
      </c>
      <c r="E10542" s="87">
        <f t="shared" si="462"/>
        <v>6.1503165094082854</v>
      </c>
      <c r="F10542" s="69">
        <f t="shared" si="462"/>
        <v>4.9564192207434719</v>
      </c>
      <c r="G10542" s="69">
        <f t="shared" si="462"/>
        <v>5.2787067369868987</v>
      </c>
      <c r="H10542" s="69">
        <f t="shared" si="462"/>
        <v>8.0317135359245011</v>
      </c>
      <c r="I10542" s="69">
        <f t="shared" si="462"/>
        <v>6.2980903064078069</v>
      </c>
      <c r="J10542" s="70">
        <f t="shared" si="462"/>
        <v>6.1866527469787487</v>
      </c>
      <c r="K10542" s="118">
        <f>VLOOKUP(B10542,WB.GDP.2012,'WB (WDI)'!$BC$2,FALSE)</f>
        <v>10397.561415492277</v>
      </c>
      <c r="L10542" s="112">
        <f>VLOOKUP($B10542,WB.UNEMP.2012,'WB (WDI)'!$BC$2,FALSE)</f>
        <v>4.5999999046325701</v>
      </c>
    </row>
    <row r="10543" spans="1:12" x14ac:dyDescent="0.25">
      <c r="A10543" s="103">
        <v>2012</v>
      </c>
      <c r="B10543" s="104" t="s">
        <v>251</v>
      </c>
      <c r="C10543" s="105" t="s">
        <v>649</v>
      </c>
      <c r="D10543" s="105" t="s">
        <v>240</v>
      </c>
      <c r="E10543" s="87">
        <f t="shared" si="462"/>
        <v>8.8421555848953002</v>
      </c>
      <c r="F10543" s="69">
        <f t="shared" si="462"/>
        <v>8.725993971715436</v>
      </c>
      <c r="G10543" s="69">
        <f t="shared" si="462"/>
        <v>7.3900031986948491</v>
      </c>
      <c r="H10543" s="69">
        <f t="shared" si="462"/>
        <v>9.187755857677935</v>
      </c>
      <c r="I10543" s="69">
        <f t="shared" si="462"/>
        <v>9.4853222749139743</v>
      </c>
      <c r="J10543" s="70">
        <f t="shared" si="462"/>
        <v>9.42170262147431</v>
      </c>
      <c r="K10543" s="118">
        <f>VLOOKUP(B10543,WB.GDP.2012,'WB (WDI)'!$BC$2,FALSE)</f>
        <v>53785.135981309817</v>
      </c>
      <c r="L10543" s="112">
        <f>VLOOKUP($B10543,WB.UNEMP.2012,'WB (WDI)'!$BC$2,FALSE)</f>
        <v>3.28999996185303</v>
      </c>
    </row>
    <row r="10544" spans="1:12" x14ac:dyDescent="0.25">
      <c r="A10544" s="103">
        <v>2012</v>
      </c>
      <c r="B10544" s="104" t="s">
        <v>252</v>
      </c>
      <c r="C10544" s="105" t="s">
        <v>650</v>
      </c>
      <c r="D10544" s="105" t="s">
        <v>240</v>
      </c>
      <c r="E10544" s="87" t="e">
        <f t="shared" si="462"/>
        <v>#N/A</v>
      </c>
      <c r="F10544" s="69" t="e">
        <f t="shared" si="462"/>
        <v>#N/A</v>
      </c>
      <c r="G10544" s="69" t="e">
        <f t="shared" si="462"/>
        <v>#N/A</v>
      </c>
      <c r="H10544" s="69" t="e">
        <f t="shared" si="462"/>
        <v>#N/A</v>
      </c>
      <c r="I10544" s="69" t="e">
        <f t="shared" si="462"/>
        <v>#N/A</v>
      </c>
      <c r="J10544" s="70" t="e">
        <f t="shared" si="462"/>
        <v>#N/A</v>
      </c>
      <c r="K10544" s="118">
        <f>VLOOKUP(B10544,WB.GDP.2012,'WB (WDI)'!$BC$2,FALSE)</f>
        <v>149070.67739084107</v>
      </c>
      <c r="L10544" s="112">
        <f>VLOOKUP($B10544,WB.UNEMP.2012,'WB (WDI)'!$BC$2,FALSE)</f>
        <v>1.9700000286102299</v>
      </c>
    </row>
    <row r="10545" spans="1:12" x14ac:dyDescent="0.25">
      <c r="A10545" s="103">
        <v>2012</v>
      </c>
      <c r="B10545" s="104" t="s">
        <v>253</v>
      </c>
      <c r="C10545" s="105" t="s">
        <v>653</v>
      </c>
      <c r="D10545" s="105" t="s">
        <v>240</v>
      </c>
      <c r="E10545" s="87" t="e">
        <f t="shared" si="462"/>
        <v>#N/A</v>
      </c>
      <c r="F10545" s="69" t="e">
        <f t="shared" si="462"/>
        <v>#N/A</v>
      </c>
      <c r="G10545" s="69" t="e">
        <f t="shared" si="462"/>
        <v>#N/A</v>
      </c>
      <c r="H10545" s="69" t="e">
        <f t="shared" si="462"/>
        <v>#N/A</v>
      </c>
      <c r="I10545" s="69" t="e">
        <f t="shared" si="462"/>
        <v>#N/A</v>
      </c>
      <c r="J10545" s="70" t="e">
        <f t="shared" si="462"/>
        <v>#N/A</v>
      </c>
      <c r="K10545" s="118" t="e">
        <f>VLOOKUP(B10545,WB.GDP.2012,'WB (WDI)'!$BC$2,FALSE)</f>
        <v>#N/A</v>
      </c>
      <c r="L10545" s="112">
        <f>VLOOKUP($B10545,WB.UNEMP.2012,'WB (WDI)'!$BC$2,FALSE)</f>
        <v>2.9000000953674299</v>
      </c>
    </row>
    <row r="10546" spans="1:12" x14ac:dyDescent="0.25">
      <c r="A10546" s="103">
        <v>2012</v>
      </c>
      <c r="B10546" s="104" t="s">
        <v>254</v>
      </c>
      <c r="C10546" s="105" t="s">
        <v>255</v>
      </c>
      <c r="D10546" s="105" t="s">
        <v>240</v>
      </c>
      <c r="E10546" s="87">
        <f t="shared" si="462"/>
        <v>7.773137209749807</v>
      </c>
      <c r="F10546" s="69">
        <f t="shared" si="462"/>
        <v>5.9724618273021175</v>
      </c>
      <c r="G10546" s="69">
        <f t="shared" si="462"/>
        <v>7.3193094527561344</v>
      </c>
      <c r="H10546" s="69">
        <f t="shared" si="462"/>
        <v>9.8418967617161979</v>
      </c>
      <c r="I10546" s="69">
        <f t="shared" si="462"/>
        <v>7.6853361632042798</v>
      </c>
      <c r="J10546" s="70">
        <f t="shared" si="462"/>
        <v>8.0466818437703029</v>
      </c>
      <c r="K10546" s="118">
        <f>VLOOKUP(B10546,WB.GDP.2012,'WB (WDI)'!$BC$2,FALSE)</f>
        <v>38354.192761268387</v>
      </c>
      <c r="L10546" s="112">
        <f>VLOOKUP($B10546,WB.UNEMP.2012,'WB (WDI)'!$BC$2,FALSE)</f>
        <v>4.3000001907348597</v>
      </c>
    </row>
    <row r="10547" spans="1:12" x14ac:dyDescent="0.25">
      <c r="A10547" s="103">
        <v>2012</v>
      </c>
      <c r="B10547" s="104" t="s">
        <v>256</v>
      </c>
      <c r="C10547" s="105" t="s">
        <v>257</v>
      </c>
      <c r="D10547" s="105" t="s">
        <v>240</v>
      </c>
      <c r="E10547" s="87">
        <f t="shared" si="462"/>
        <v>7.0430776443360825</v>
      </c>
      <c r="F10547" s="69">
        <f t="shared" si="462"/>
        <v>7.2608081076288666</v>
      </c>
      <c r="G10547" s="69">
        <f t="shared" si="462"/>
        <v>5.7745902127288646</v>
      </c>
      <c r="H10547" s="69">
        <f t="shared" si="462"/>
        <v>7.5958639244546706</v>
      </c>
      <c r="I10547" s="69">
        <f t="shared" si="462"/>
        <v>7.1132825960921116</v>
      </c>
      <c r="J10547" s="70">
        <f t="shared" si="462"/>
        <v>7.4708433807758974</v>
      </c>
      <c r="K10547" s="118">
        <f>VLOOKUP(B10547,WB.GDP.2012,'WB (WDI)'!$BC$2,FALSE)</f>
        <v>9488.3396067323156</v>
      </c>
      <c r="L10547" s="112">
        <f>VLOOKUP($B10547,WB.UNEMP.2012,'WB (WDI)'!$BC$2,FALSE)</f>
        <v>3.9100000858306898</v>
      </c>
    </row>
    <row r="10548" spans="1:12" x14ac:dyDescent="0.25">
      <c r="A10548" s="103">
        <v>2012</v>
      </c>
      <c r="B10548" s="104" t="s">
        <v>258</v>
      </c>
      <c r="C10548" s="105" t="s">
        <v>652</v>
      </c>
      <c r="D10548" s="105" t="s">
        <v>240</v>
      </c>
      <c r="E10548" s="87">
        <f t="shared" si="462"/>
        <v>7.5832731657292154</v>
      </c>
      <c r="F10548" s="69">
        <f t="shared" si="462"/>
        <v>6.9407059506491304</v>
      </c>
      <c r="G10548" s="69">
        <f t="shared" si="462"/>
        <v>6.3334926871629156</v>
      </c>
      <c r="H10548" s="69">
        <f t="shared" si="462"/>
        <v>9.5468478165205006</v>
      </c>
      <c r="I10548" s="69">
        <f t="shared" si="462"/>
        <v>7.6902298080545943</v>
      </c>
      <c r="J10548" s="70">
        <f t="shared" si="462"/>
        <v>7.405089566258936</v>
      </c>
      <c r="K10548" s="118">
        <f>VLOOKUP(B10548,WB.GDP.2012,'WB (WDI)'!$BC$2,FALSE)</f>
        <v>36184.057959871076</v>
      </c>
      <c r="L10548" s="112">
        <f>VLOOKUP($B10548,WB.UNEMP.2012,'WB (WDI)'!$BC$2,FALSE)</f>
        <v>3.2000000476837198</v>
      </c>
    </row>
    <row r="10549" spans="1:12" x14ac:dyDescent="0.25">
      <c r="A10549" s="103">
        <v>2012</v>
      </c>
      <c r="B10549" s="104" t="s">
        <v>259</v>
      </c>
      <c r="C10549" s="105" t="s">
        <v>260</v>
      </c>
      <c r="D10549" s="105" t="s">
        <v>240</v>
      </c>
      <c r="E10549" s="87">
        <f t="shared" si="462"/>
        <v>6.9775623043113182</v>
      </c>
      <c r="F10549" s="69">
        <f t="shared" si="462"/>
        <v>5</v>
      </c>
      <c r="G10549" s="69">
        <f t="shared" si="462"/>
        <v>5.5245981081519799</v>
      </c>
      <c r="H10549" s="69">
        <f t="shared" si="462"/>
        <v>8.1714523532322261</v>
      </c>
      <c r="I10549" s="69">
        <f t="shared" si="462"/>
        <v>7.5747695184937109</v>
      </c>
      <c r="J10549" s="70">
        <f t="shared" si="462"/>
        <v>8.616991541678674</v>
      </c>
      <c r="K10549" s="118">
        <f>VLOOKUP(B10549,WB.GDP.2012,'WB (WDI)'!$BC$2,FALSE)</f>
        <v>69091.726801014345</v>
      </c>
      <c r="L10549" s="112">
        <f>VLOOKUP($B10549,WB.UNEMP.2012,'WB (WDI)'!$BC$2,FALSE)</f>
        <v>6.71000003814697</v>
      </c>
    </row>
    <row r="10550" spans="1:12" x14ac:dyDescent="0.25">
      <c r="A10550" s="103">
        <v>2012</v>
      </c>
      <c r="B10550" s="104" t="s">
        <v>261</v>
      </c>
      <c r="C10550" s="105" t="s">
        <v>262</v>
      </c>
      <c r="D10550" s="105" t="s">
        <v>240</v>
      </c>
      <c r="E10550" s="87">
        <f t="shared" ref="E10550:J10559" si="463">IF(ISNUMBER(VLOOKUP($B10550,EFW.2012,3,FALSE))=TRUE,VLOOKUP($B10550,EFW.2012,E$2,FALSE),NA())</f>
        <v>7.0118273352154317</v>
      </c>
      <c r="F10550" s="69">
        <f t="shared" si="463"/>
        <v>7.5643311851765898</v>
      </c>
      <c r="G10550" s="69">
        <f t="shared" si="463"/>
        <v>4.0912253916208305</v>
      </c>
      <c r="H10550" s="69">
        <f t="shared" si="463"/>
        <v>9.2605203398038611</v>
      </c>
      <c r="I10550" s="69">
        <f t="shared" si="463"/>
        <v>7.156897537003065</v>
      </c>
      <c r="J10550" s="70">
        <f t="shared" si="463"/>
        <v>6.9861622224728173</v>
      </c>
      <c r="K10550" s="118">
        <f>VLOOKUP(B10550,WB.GDP.2012,'WB (WDI)'!$BC$2,FALSE)</f>
        <v>3022.5967245867382</v>
      </c>
      <c r="L10550" s="112">
        <f>VLOOKUP($B10550,WB.UNEMP.2012,'WB (WDI)'!$BC$2,FALSE)</f>
        <v>0.50999999046325695</v>
      </c>
    </row>
    <row r="10551" spans="1:12" x14ac:dyDescent="0.25">
      <c r="A10551" s="103">
        <v>2012</v>
      </c>
      <c r="B10551" s="104" t="s">
        <v>263</v>
      </c>
      <c r="C10551" s="105" t="s">
        <v>264</v>
      </c>
      <c r="D10551" s="105" t="s">
        <v>240</v>
      </c>
      <c r="E10551" s="87">
        <f t="shared" si="463"/>
        <v>6.8842370488966198</v>
      </c>
      <c r="F10551" s="69">
        <f t="shared" si="463"/>
        <v>7.9398919453931116</v>
      </c>
      <c r="G10551" s="69">
        <f t="shared" si="463"/>
        <v>4.5179403212253666</v>
      </c>
      <c r="H10551" s="69">
        <f t="shared" si="463"/>
        <v>8.9072230275485644</v>
      </c>
      <c r="I10551" s="69">
        <f t="shared" si="463"/>
        <v>6.6531021851825383</v>
      </c>
      <c r="J10551" s="70">
        <f t="shared" si="463"/>
        <v>6.4030277651335163</v>
      </c>
      <c r="K10551" s="118">
        <f>VLOOKUP(B10551,WB.GDP.2012,'WB (WDI)'!$BC$2,FALSE)</f>
        <v>9080.040567168433</v>
      </c>
      <c r="L10551" s="112">
        <f>VLOOKUP($B10551,WB.UNEMP.2012,'WB (WDI)'!$BC$2,FALSE)</f>
        <v>4.4699997901916504</v>
      </c>
    </row>
    <row r="10552" spans="1:12" x14ac:dyDescent="0.25">
      <c r="A10552" s="103">
        <v>2012</v>
      </c>
      <c r="B10552" s="104" t="s">
        <v>265</v>
      </c>
      <c r="C10552" s="105" t="s">
        <v>266</v>
      </c>
      <c r="D10552" s="105" t="s">
        <v>240</v>
      </c>
      <c r="E10552" s="87" t="e">
        <f t="shared" si="463"/>
        <v>#N/A</v>
      </c>
      <c r="F10552" s="69" t="e">
        <f t="shared" si="463"/>
        <v>#N/A</v>
      </c>
      <c r="G10552" s="69" t="e">
        <f t="shared" si="463"/>
        <v>#N/A</v>
      </c>
      <c r="H10552" s="69" t="e">
        <f t="shared" si="463"/>
        <v>#N/A</v>
      </c>
      <c r="I10552" s="69" t="e">
        <f t="shared" si="463"/>
        <v>#N/A</v>
      </c>
      <c r="J10552" s="70" t="e">
        <f t="shared" si="463"/>
        <v>#N/A</v>
      </c>
      <c r="K10552" s="118">
        <f>VLOOKUP(B10552,WB.GDP.2012,'WB (WDI)'!$BC$2,FALSE)</f>
        <v>5489.0377276574209</v>
      </c>
      <c r="L10552" s="112">
        <f>VLOOKUP($B10552,WB.UNEMP.2012,'WB (WDI)'!$BC$2,FALSE)</f>
        <v>0.70999997854232799</v>
      </c>
    </row>
    <row r="10553" spans="1:12" x14ac:dyDescent="0.25">
      <c r="A10553" s="103">
        <v>2012</v>
      </c>
      <c r="B10553" s="104" t="s">
        <v>267</v>
      </c>
      <c r="C10553" s="105" t="s">
        <v>268</v>
      </c>
      <c r="D10553" s="105" t="s">
        <v>240</v>
      </c>
      <c r="E10553" s="87">
        <f t="shared" si="463"/>
        <v>6.6285042061696515</v>
      </c>
      <c r="F10553" s="69">
        <f t="shared" si="463"/>
        <v>5.7128169465102969</v>
      </c>
      <c r="G10553" s="69">
        <f t="shared" si="463"/>
        <v>5.3368066858767165</v>
      </c>
      <c r="H10553" s="69">
        <f t="shared" si="463"/>
        <v>6.4991018358743666</v>
      </c>
      <c r="I10553" s="69">
        <f t="shared" si="463"/>
        <v>7.1509914430685768</v>
      </c>
      <c r="J10553" s="70">
        <f t="shared" si="463"/>
        <v>8.4428041195182963</v>
      </c>
      <c r="K10553" s="118">
        <f>VLOOKUP(B10553,WB.GDP.2012,'WB (WDI)'!$BC$2,FALSE)</f>
        <v>22132.239765849161</v>
      </c>
      <c r="L10553" s="112">
        <f>VLOOKUP($B10553,WB.UNEMP.2012,'WB (WDI)'!$BC$2,FALSE)</f>
        <v>3.03999996185303</v>
      </c>
    </row>
    <row r="10554" spans="1:12" x14ac:dyDescent="0.25">
      <c r="A10554" s="103">
        <v>2012</v>
      </c>
      <c r="B10554" s="104" t="s">
        <v>269</v>
      </c>
      <c r="C10554" s="105" t="s">
        <v>270</v>
      </c>
      <c r="D10554" s="105" t="s">
        <v>240</v>
      </c>
      <c r="E10554" s="87">
        <f t="shared" si="463"/>
        <v>5.3296482115771395</v>
      </c>
      <c r="F10554" s="69">
        <f t="shared" si="463"/>
        <v>6.169215288539025</v>
      </c>
      <c r="G10554" s="69">
        <f t="shared" si="463"/>
        <v>3.2770445901610814</v>
      </c>
      <c r="H10554" s="69">
        <f t="shared" si="463"/>
        <v>6.4599731942864667</v>
      </c>
      <c r="I10554" s="69">
        <f t="shared" si="463"/>
        <v>5.9207547662346283</v>
      </c>
      <c r="J10554" s="70">
        <f t="shared" si="463"/>
        <v>4.821253218664495</v>
      </c>
      <c r="K10554" s="118">
        <f>VLOOKUP(B10554,WB.GDP.2012,'WB (WDI)'!$BC$2,FALSE)</f>
        <v>3491.1850317443755</v>
      </c>
      <c r="L10554" s="112">
        <f>VLOOKUP($B10554,WB.UNEMP.2012,'WB (WDI)'!$BC$2,FALSE)</f>
        <v>0.79000002145767201</v>
      </c>
    </row>
    <row r="10555" spans="1:12" x14ac:dyDescent="0.25">
      <c r="A10555" s="103">
        <v>2012</v>
      </c>
      <c r="B10555" s="104" t="s">
        <v>271</v>
      </c>
      <c r="C10555" s="105" t="s">
        <v>272</v>
      </c>
      <c r="D10555" s="105" t="s">
        <v>240</v>
      </c>
      <c r="E10555" s="87">
        <f t="shared" si="463"/>
        <v>7.249387663310392</v>
      </c>
      <c r="F10555" s="69">
        <f t="shared" si="463"/>
        <v>8.604457612314647</v>
      </c>
      <c r="G10555" s="69">
        <f t="shared" si="463"/>
        <v>4.616380108993269</v>
      </c>
      <c r="H10555" s="69">
        <f t="shared" si="463"/>
        <v>9.4198059401145109</v>
      </c>
      <c r="I10555" s="69">
        <f t="shared" si="463"/>
        <v>6.3336162971684216</v>
      </c>
      <c r="J10555" s="70">
        <f t="shared" si="463"/>
        <v>7.2726783579611132</v>
      </c>
      <c r="K10555" s="118">
        <f>VLOOKUP(B10555,WB.GDP.2012,'WB (WDI)'!$BC$2,FALSE)</f>
        <v>6351.2650076936061</v>
      </c>
      <c r="L10555" s="112">
        <f>VLOOKUP($B10555,WB.UNEMP.2012,'WB (WDI)'!$BC$2,FALSE)</f>
        <v>3.5</v>
      </c>
    </row>
    <row r="10556" spans="1:12" x14ac:dyDescent="0.25">
      <c r="A10556" s="103">
        <v>2012</v>
      </c>
      <c r="B10556" s="104" t="s">
        <v>273</v>
      </c>
      <c r="C10556" s="105" t="s">
        <v>274</v>
      </c>
      <c r="D10556" s="105" t="s">
        <v>240</v>
      </c>
      <c r="E10556" s="87">
        <f t="shared" si="463"/>
        <v>8.4379407105560826</v>
      </c>
      <c r="F10556" s="69">
        <f t="shared" si="463"/>
        <v>7.6409829318286153</v>
      </c>
      <c r="G10556" s="69">
        <f t="shared" si="463"/>
        <v>7.5488674354307221</v>
      </c>
      <c r="H10556" s="69">
        <f t="shared" si="463"/>
        <v>9.032916545601033</v>
      </c>
      <c r="I10556" s="69">
        <f t="shared" si="463"/>
        <v>8.9770858327165435</v>
      </c>
      <c r="J10556" s="70">
        <f t="shared" si="463"/>
        <v>8.9898508072034957</v>
      </c>
      <c r="K10556" s="118">
        <f>VLOOKUP(B10556,WB.GDP.2012,'WB (WDI)'!$BC$2,FALSE)</f>
        <v>82969.561720816477</v>
      </c>
      <c r="L10556" s="112">
        <f>VLOOKUP($B10556,WB.UNEMP.2012,'WB (WDI)'!$BC$2,FALSE)</f>
        <v>3.7200000286102299</v>
      </c>
    </row>
    <row r="10557" spans="1:12" x14ac:dyDescent="0.25">
      <c r="A10557" s="103">
        <v>2012</v>
      </c>
      <c r="B10557" s="104" t="s">
        <v>275</v>
      </c>
      <c r="C10557" s="105" t="s">
        <v>276</v>
      </c>
      <c r="D10557" s="105" t="s">
        <v>240</v>
      </c>
      <c r="E10557" s="87">
        <f t="shared" si="463"/>
        <v>6.5083731324797416</v>
      </c>
      <c r="F10557" s="69">
        <f t="shared" si="463"/>
        <v>7.2345028822331967</v>
      </c>
      <c r="G10557" s="69">
        <f t="shared" si="463"/>
        <v>4.8304173605400207</v>
      </c>
      <c r="H10557" s="69">
        <f t="shared" si="463"/>
        <v>6.9431633507926112</v>
      </c>
      <c r="I10557" s="69">
        <f t="shared" si="463"/>
        <v>6.4900214242856</v>
      </c>
      <c r="J10557" s="70">
        <f t="shared" si="463"/>
        <v>7.0437606445472802</v>
      </c>
      <c r="K10557" s="118">
        <f>VLOOKUP(B10557,WB.GDP.2012,'WB (WDI)'!$BC$2,FALSE)</f>
        <v>15439.872142747889</v>
      </c>
      <c r="L10557" s="112">
        <f>VLOOKUP($B10557,WB.UNEMP.2012,'WB (WDI)'!$BC$2,FALSE)</f>
        <v>0.57999998331069902</v>
      </c>
    </row>
    <row r="10558" spans="1:12" x14ac:dyDescent="0.25">
      <c r="A10558" s="103">
        <v>2012</v>
      </c>
      <c r="B10558" s="104" t="s">
        <v>277</v>
      </c>
      <c r="C10558" s="105" t="s">
        <v>278</v>
      </c>
      <c r="D10558" s="105" t="s">
        <v>240</v>
      </c>
      <c r="E10558" s="87">
        <f t="shared" si="463"/>
        <v>6.4111985394980096</v>
      </c>
      <c r="F10558" s="69">
        <f t="shared" si="463"/>
        <v>4.4727350999236766</v>
      </c>
      <c r="G10558" s="69">
        <f t="shared" si="463"/>
        <v>3.3850749096249291</v>
      </c>
      <c r="H10558" s="69">
        <f t="shared" si="463"/>
        <v>8.9763413507027057</v>
      </c>
      <c r="I10558" s="69">
        <f t="shared" si="463"/>
        <v>7.6535920190395856</v>
      </c>
      <c r="J10558" s="70">
        <f t="shared" si="463"/>
        <v>7.5682493181991513</v>
      </c>
      <c r="K10558" s="118">
        <f>VLOOKUP(B10558,WB.GDP.2012,'WB (WDI)'!$BC$2,FALSE)</f>
        <v>3172.3017103282368</v>
      </c>
      <c r="L10558" s="112">
        <f>VLOOKUP($B10558,WB.UNEMP.2012,'WB (WDI)'!$BC$2,FALSE)</f>
        <v>3.7699999809265101</v>
      </c>
    </row>
    <row r="10559" spans="1:12" x14ac:dyDescent="0.25">
      <c r="A10559" s="103">
        <v>2012</v>
      </c>
      <c r="B10559" s="104" t="s">
        <v>279</v>
      </c>
      <c r="C10559" s="105" t="s">
        <v>280</v>
      </c>
      <c r="D10559" s="105" t="s">
        <v>240</v>
      </c>
      <c r="E10559" s="87">
        <f t="shared" si="463"/>
        <v>5.9168829948936201</v>
      </c>
      <c r="F10559" s="69">
        <f t="shared" si="463"/>
        <v>5.8287535224235461</v>
      </c>
      <c r="G10559" s="69">
        <f t="shared" si="463"/>
        <v>4.8639449350855202</v>
      </c>
      <c r="H10559" s="69">
        <f t="shared" si="463"/>
        <v>5.9704705176661061</v>
      </c>
      <c r="I10559" s="69">
        <f t="shared" si="463"/>
        <v>6.3526012991509688</v>
      </c>
      <c r="J10559" s="70">
        <f t="shared" si="463"/>
        <v>6.568644700141955</v>
      </c>
      <c r="K10559" s="118">
        <f>VLOOKUP(B10559,WB.GDP.2012,'WB (WDI)'!$BC$2,FALSE)</f>
        <v>5574.4588804119658</v>
      </c>
      <c r="L10559" s="112">
        <f>VLOOKUP($B10559,WB.UNEMP.2012,'WB (WDI)'!$BC$2,FALSE)</f>
        <v>1.0299999713897701</v>
      </c>
    </row>
    <row r="10560" spans="1:12" x14ac:dyDescent="0.25">
      <c r="A10560" s="103">
        <v>2012</v>
      </c>
      <c r="B10560" s="104" t="s">
        <v>281</v>
      </c>
      <c r="C10560" s="105" t="s">
        <v>282</v>
      </c>
      <c r="D10560" s="105" t="s">
        <v>240</v>
      </c>
      <c r="E10560" s="87" t="e">
        <f t="shared" ref="E10560:J10569" si="464">IF(ISNUMBER(VLOOKUP($B10560,EFW.2012,3,FALSE))=TRUE,VLOOKUP($B10560,EFW.2012,E$2,FALSE),NA())</f>
        <v>#N/A</v>
      </c>
      <c r="F10560" s="69" t="e">
        <f t="shared" si="464"/>
        <v>#N/A</v>
      </c>
      <c r="G10560" s="69" t="e">
        <f t="shared" si="464"/>
        <v>#N/A</v>
      </c>
      <c r="H10560" s="69" t="e">
        <f t="shared" si="464"/>
        <v>#N/A</v>
      </c>
      <c r="I10560" s="69" t="e">
        <f t="shared" si="464"/>
        <v>#N/A</v>
      </c>
      <c r="J10560" s="70" t="e">
        <f t="shared" si="464"/>
        <v>#N/A</v>
      </c>
      <c r="K10560" s="118">
        <f>VLOOKUP(B10560,WB.GDP.2012,'WB (WDI)'!$BC$2,FALSE)</f>
        <v>2075.4917474680065</v>
      </c>
      <c r="L10560" s="112">
        <f>VLOOKUP($B10560,WB.UNEMP.2012,'WB (WDI)'!$BC$2,FALSE)</f>
        <v>11.5200004577637</v>
      </c>
    </row>
    <row r="10561" spans="1:12" x14ac:dyDescent="0.25">
      <c r="A10561" s="103">
        <v>2012</v>
      </c>
      <c r="B10561" s="104" t="s">
        <v>283</v>
      </c>
      <c r="C10561" s="105" t="s">
        <v>284</v>
      </c>
      <c r="D10561" s="105" t="s">
        <v>240</v>
      </c>
      <c r="E10561" s="87">
        <f t="shared" si="464"/>
        <v>6.1565763295940341</v>
      </c>
      <c r="F10561" s="69">
        <f t="shared" si="464"/>
        <v>8.4739303521524292</v>
      </c>
      <c r="G10561" s="69">
        <f t="shared" si="464"/>
        <v>3.0607090979245322</v>
      </c>
      <c r="H10561" s="69">
        <f t="shared" si="464"/>
        <v>6.715699579943947</v>
      </c>
      <c r="I10561" s="69">
        <f t="shared" si="464"/>
        <v>5.7224545365361665</v>
      </c>
      <c r="J10561" s="70">
        <f t="shared" si="464"/>
        <v>6.8100880814130997</v>
      </c>
      <c r="K10561" s="118">
        <f>VLOOKUP(B10561,WB.GDP.2012,'WB (WDI)'!$BC$2,FALSE)</f>
        <v>3195.737148173675</v>
      </c>
      <c r="L10561" s="112">
        <f>VLOOKUP($B10561,WB.UNEMP.2012,'WB (WDI)'!$BC$2,FALSE)</f>
        <v>4.0599999427795401</v>
      </c>
    </row>
    <row r="10562" spans="1:12" x14ac:dyDescent="0.25">
      <c r="A10562" s="103">
        <v>2012</v>
      </c>
      <c r="B10562" s="104" t="s">
        <v>285</v>
      </c>
      <c r="C10562" s="105" t="s">
        <v>286</v>
      </c>
      <c r="D10562" s="105" t="s">
        <v>240</v>
      </c>
      <c r="E10562" s="87" t="e">
        <f t="shared" si="464"/>
        <v>#N/A</v>
      </c>
      <c r="F10562" s="69" t="e">
        <f t="shared" si="464"/>
        <v>#N/A</v>
      </c>
      <c r="G10562" s="69" t="e">
        <f t="shared" si="464"/>
        <v>#N/A</v>
      </c>
      <c r="H10562" s="69" t="e">
        <f t="shared" si="464"/>
        <v>#N/A</v>
      </c>
      <c r="I10562" s="69" t="e">
        <f t="shared" si="464"/>
        <v>#N/A</v>
      </c>
      <c r="J10562" s="70" t="e">
        <f t="shared" si="464"/>
        <v>#N/A</v>
      </c>
      <c r="K10562" s="118">
        <f>VLOOKUP(B10562,WB.GDP.2012,'WB (WDI)'!$BC$2,FALSE)</f>
        <v>9083.9915074689452</v>
      </c>
      <c r="L10562" s="112">
        <f>VLOOKUP($B10562,WB.UNEMP.2012,'WB (WDI)'!$BC$2,FALSE)</f>
        <v>2.0499999523162802</v>
      </c>
    </row>
    <row r="10563" spans="1:12" x14ac:dyDescent="0.25">
      <c r="A10563" s="103">
        <v>2012</v>
      </c>
      <c r="B10563" s="104" t="s">
        <v>287</v>
      </c>
      <c r="C10563" s="105" t="s">
        <v>288</v>
      </c>
      <c r="D10563" s="105" t="s">
        <v>240</v>
      </c>
      <c r="E10563" s="87">
        <f t="shared" si="464"/>
        <v>6.5082667731983888</v>
      </c>
      <c r="F10563" s="69">
        <f t="shared" si="464"/>
        <v>7.7558004022429596</v>
      </c>
      <c r="G10563" s="69">
        <f t="shared" si="464"/>
        <v>5.4676982232433042</v>
      </c>
      <c r="H10563" s="69">
        <f t="shared" si="464"/>
        <v>6.7278168654492116</v>
      </c>
      <c r="I10563" s="69">
        <f t="shared" si="464"/>
        <v>5.8339137875838665</v>
      </c>
      <c r="J10563" s="70">
        <f t="shared" si="464"/>
        <v>6.7561045874726018</v>
      </c>
      <c r="K10563" s="118">
        <f>VLOOKUP(B10563,WB.GDP.2012,'WB (WDI)'!$BC$2,FALSE)</f>
        <v>4574.7373248824279</v>
      </c>
      <c r="L10563" s="112">
        <f>VLOOKUP($B10563,WB.UNEMP.2012,'WB (WDI)'!$BC$2,FALSE)</f>
        <v>5.6599998474121103</v>
      </c>
    </row>
    <row r="10564" spans="1:12" x14ac:dyDescent="0.25">
      <c r="A10564" s="103">
        <v>2012</v>
      </c>
      <c r="B10564" s="104" t="s">
        <v>289</v>
      </c>
      <c r="C10564" s="105" t="s">
        <v>290</v>
      </c>
      <c r="D10564" s="105" t="s">
        <v>240</v>
      </c>
      <c r="E10564" s="87">
        <f t="shared" si="464"/>
        <v>5.2559033805567719</v>
      </c>
      <c r="F10564" s="69">
        <f t="shared" si="464"/>
        <v>6.7292180149071186</v>
      </c>
      <c r="G10564" s="69">
        <f t="shared" si="464"/>
        <v>3.9629331029471122</v>
      </c>
      <c r="H10564" s="69">
        <f t="shared" si="464"/>
        <v>8.5542789262573677</v>
      </c>
      <c r="I10564" s="69">
        <f t="shared" si="464"/>
        <v>2.5834622511048821</v>
      </c>
      <c r="J10564" s="70">
        <f t="shared" si="464"/>
        <v>4.4496246075673751</v>
      </c>
      <c r="K10564" s="118">
        <f>VLOOKUP(B10564,WB.GDP.2012,'WB (WDI)'!$BC$2,FALSE)</f>
        <v>12807.397970465816</v>
      </c>
      <c r="L10564" s="112">
        <f>VLOOKUP($B10564,WB.UNEMP.2012,'WB (WDI)'!$BC$2,FALSE)</f>
        <v>12.6300001144409</v>
      </c>
    </row>
    <row r="10565" spans="1:12" x14ac:dyDescent="0.25">
      <c r="A10565" s="103">
        <v>2012</v>
      </c>
      <c r="B10565" s="104" t="s">
        <v>291</v>
      </c>
      <c r="C10565" s="105" t="s">
        <v>292</v>
      </c>
      <c r="D10565" s="105" t="s">
        <v>240</v>
      </c>
      <c r="E10565" s="87" t="e">
        <f t="shared" si="464"/>
        <v>#N/A</v>
      </c>
      <c r="F10565" s="69" t="e">
        <f t="shared" si="464"/>
        <v>#N/A</v>
      </c>
      <c r="G10565" s="69" t="e">
        <f t="shared" si="464"/>
        <v>#N/A</v>
      </c>
      <c r="H10565" s="69" t="e">
        <f t="shared" si="464"/>
        <v>#N/A</v>
      </c>
      <c r="I10565" s="69" t="e">
        <f t="shared" si="464"/>
        <v>#N/A</v>
      </c>
      <c r="J10565" s="70" t="e">
        <f t="shared" si="464"/>
        <v>#N/A</v>
      </c>
      <c r="K10565" s="118">
        <f>VLOOKUP(B10565,WB.GDP.2012,'WB (WDI)'!$BC$2,FALSE)</f>
        <v>16708.87693154403</v>
      </c>
      <c r="L10565" s="112">
        <f>VLOOKUP($B10565,WB.UNEMP.2012,'WB (WDI)'!$BC$2,FALSE)</f>
        <v>7.5700001716613796</v>
      </c>
    </row>
    <row r="10566" spans="1:12" x14ac:dyDescent="0.25">
      <c r="A10566" s="103">
        <v>2012</v>
      </c>
      <c r="B10566" s="104" t="s">
        <v>293</v>
      </c>
      <c r="C10566" s="105" t="s">
        <v>294</v>
      </c>
      <c r="D10566" s="105" t="s">
        <v>240</v>
      </c>
      <c r="E10566" s="87">
        <f t="shared" si="464"/>
        <v>6.4768508061169836</v>
      </c>
      <c r="F10566" s="69">
        <f t="shared" si="464"/>
        <v>7.5350398425993435</v>
      </c>
      <c r="G10566" s="69">
        <f t="shared" si="464"/>
        <v>5.481368632298496</v>
      </c>
      <c r="H10566" s="69">
        <f t="shared" si="464"/>
        <v>6.4003299010497861</v>
      </c>
      <c r="I10566" s="69">
        <f t="shared" si="464"/>
        <v>6.2044000856021988</v>
      </c>
      <c r="J10566" s="70">
        <f t="shared" si="464"/>
        <v>6.7631155690350928</v>
      </c>
      <c r="K10566" s="118">
        <f>VLOOKUP(B10566,WB.GDP.2012,'WB (WDI)'!$BC$2,FALSE)</f>
        <v>2555.6435284276431</v>
      </c>
      <c r="L10566" s="112">
        <f>VLOOKUP($B10566,WB.UNEMP.2012,'WB (WDI)'!$BC$2,FALSE)</f>
        <v>2.3599998950958301</v>
      </c>
    </row>
    <row r="10567" spans="1:12" x14ac:dyDescent="0.25">
      <c r="A10567" s="103">
        <v>2012</v>
      </c>
      <c r="B10567" s="104" t="s">
        <v>295</v>
      </c>
      <c r="C10567" s="105" t="s">
        <v>296</v>
      </c>
      <c r="D10567" s="105" t="s">
        <v>240</v>
      </c>
      <c r="E10567" s="87">
        <f t="shared" si="464"/>
        <v>6.0167822012657926</v>
      </c>
      <c r="F10567" s="69">
        <f t="shared" si="464"/>
        <v>7.9972496872673116</v>
      </c>
      <c r="G10567" s="69">
        <f t="shared" si="464"/>
        <v>3.7179116155506797</v>
      </c>
      <c r="H10567" s="69">
        <f t="shared" si="464"/>
        <v>6.0209270621010234</v>
      </c>
      <c r="I10567" s="69">
        <f t="shared" si="464"/>
        <v>6.0606848002674178</v>
      </c>
      <c r="J10567" s="70">
        <f t="shared" si="464"/>
        <v>6.2871378411425356</v>
      </c>
      <c r="K10567" s="118">
        <f>VLOOKUP(B10567,WB.GDP.2012,'WB (WDI)'!$BC$2,FALSE)</f>
        <v>3980.7199547512646</v>
      </c>
      <c r="L10567" s="112">
        <f>VLOOKUP($B10567,WB.UNEMP.2012,'WB (WDI)'!$BC$2,FALSE)</f>
        <v>1.70000004768372</v>
      </c>
    </row>
    <row r="10568" spans="1:12" x14ac:dyDescent="0.25">
      <c r="A10568" s="103">
        <v>2012</v>
      </c>
      <c r="B10568" s="104" t="s">
        <v>297</v>
      </c>
      <c r="C10568" s="105" t="s">
        <v>298</v>
      </c>
      <c r="D10568" s="105" t="s">
        <v>240</v>
      </c>
      <c r="E10568" s="87">
        <f t="shared" si="464"/>
        <v>6.5912199110879586</v>
      </c>
      <c r="F10568" s="69">
        <f t="shared" si="464"/>
        <v>8.2533156406773944</v>
      </c>
      <c r="G10568" s="69">
        <f t="shared" si="464"/>
        <v>4.8419970142585989</v>
      </c>
      <c r="H10568" s="69">
        <f t="shared" si="464"/>
        <v>6.4921895756657078</v>
      </c>
      <c r="I10568" s="69">
        <f t="shared" si="464"/>
        <v>6.7028780384892617</v>
      </c>
      <c r="J10568" s="70">
        <f t="shared" si="464"/>
        <v>6.6657192863488319</v>
      </c>
      <c r="K10568" s="118">
        <f>VLOOKUP(B10568,WB.GDP.2012,'WB (WDI)'!$BC$2,FALSE)</f>
        <v>10712.397032622763</v>
      </c>
      <c r="L10568" s="112">
        <f>VLOOKUP($B10568,WB.UNEMP.2012,'WB (WDI)'!$BC$2,FALSE)</f>
        <v>3.8800001144409202</v>
      </c>
    </row>
    <row r="10569" spans="1:12" x14ac:dyDescent="0.25">
      <c r="A10569" s="103">
        <v>2012</v>
      </c>
      <c r="B10569" s="104" t="s">
        <v>299</v>
      </c>
      <c r="C10569" s="105" t="s">
        <v>300</v>
      </c>
      <c r="D10569" s="105" t="s">
        <v>240</v>
      </c>
      <c r="E10569" s="87">
        <f t="shared" si="464"/>
        <v>7.7768786739941165</v>
      </c>
      <c r="F10569" s="69">
        <f t="shared" si="464"/>
        <v>8.5513074770880984</v>
      </c>
      <c r="G10569" s="69">
        <f t="shared" si="464"/>
        <v>5.6649016165626787</v>
      </c>
      <c r="H10569" s="69">
        <f t="shared" si="464"/>
        <v>9.3412532949441083</v>
      </c>
      <c r="I10569" s="69">
        <f t="shared" si="464"/>
        <v>7.7039049979404481</v>
      </c>
      <c r="J10569" s="70">
        <f t="shared" si="464"/>
        <v>7.6230259834352516</v>
      </c>
      <c r="K10569" s="118">
        <f>VLOOKUP(B10569,WB.GDP.2012,'WB (WDI)'!$BC$2,FALSE)</f>
        <v>10397.690706685569</v>
      </c>
      <c r="L10569" s="112">
        <f>VLOOKUP($B10569,WB.UNEMP.2012,'WB (WDI)'!$BC$2,FALSE)</f>
        <v>17.299999237060501</v>
      </c>
    </row>
    <row r="10570" spans="1:12" x14ac:dyDescent="0.25">
      <c r="A10570" s="103">
        <v>2012</v>
      </c>
      <c r="B10570" s="104" t="s">
        <v>301</v>
      </c>
      <c r="C10570" s="105" t="s">
        <v>302</v>
      </c>
      <c r="D10570" s="105" t="s">
        <v>240</v>
      </c>
      <c r="E10570" s="87">
        <f t="shared" ref="E10570:J10579" si="465">IF(ISNUMBER(VLOOKUP($B10570,EFW.2012,3,FALSE))=TRUE,VLOOKUP($B10570,EFW.2012,E$2,FALSE),NA())</f>
        <v>6.1303140222525512</v>
      </c>
      <c r="F10570" s="69">
        <f t="shared" si="465"/>
        <v>4.6991283507968182</v>
      </c>
      <c r="G10570" s="69">
        <f t="shared" si="465"/>
        <v>5.4248873193005105</v>
      </c>
      <c r="H10570" s="69">
        <f t="shared" si="465"/>
        <v>6.8608903352984294</v>
      </c>
      <c r="I10570" s="69">
        <f t="shared" si="465"/>
        <v>6.7263309137544471</v>
      </c>
      <c r="J10570" s="70">
        <f t="shared" si="465"/>
        <v>6.9403331921125533</v>
      </c>
      <c r="K10570" s="118">
        <f>VLOOKUP(B10570,WB.GDP.2012,'WB (WDI)'!$BC$2,FALSE)</f>
        <v>14023.98071765778</v>
      </c>
      <c r="L10570" s="112">
        <f>VLOOKUP($B10570,WB.UNEMP.2012,'WB (WDI)'!$BC$2,FALSE)</f>
        <v>5.1900000572204599</v>
      </c>
    </row>
    <row r="10571" spans="1:12" x14ac:dyDescent="0.25">
      <c r="A10571" s="103">
        <v>2012</v>
      </c>
      <c r="B10571" s="104" t="s">
        <v>303</v>
      </c>
      <c r="C10571" s="105" t="s">
        <v>304</v>
      </c>
      <c r="D10571" s="105" t="s">
        <v>240</v>
      </c>
      <c r="E10571" s="87">
        <f t="shared" si="465"/>
        <v>7.1386571768866078</v>
      </c>
      <c r="F10571" s="69">
        <f t="shared" si="465"/>
        <v>6.3710777586856482</v>
      </c>
      <c r="G10571" s="69">
        <f t="shared" si="465"/>
        <v>4.4500473256916893</v>
      </c>
      <c r="H10571" s="69">
        <f t="shared" si="465"/>
        <v>8.6055674566524338</v>
      </c>
      <c r="I10571" s="69">
        <f t="shared" si="465"/>
        <v>7.8962805468780912</v>
      </c>
      <c r="J10571" s="70">
        <f t="shared" si="465"/>
        <v>8.3703127965251731</v>
      </c>
      <c r="K10571" s="118">
        <f>VLOOKUP(B10571,WB.GDP.2012,'WB (WDI)'!$BC$2,FALSE)</f>
        <v>45035.943910213755</v>
      </c>
      <c r="L10571" s="112">
        <f>VLOOKUP($B10571,WB.UNEMP.2012,'WB (WDI)'!$BC$2,FALSE)</f>
        <v>1.20000004768372</v>
      </c>
    </row>
    <row r="10572" spans="1:12" x14ac:dyDescent="0.25">
      <c r="A10572" s="103">
        <v>2012</v>
      </c>
      <c r="B10572" s="104" t="s">
        <v>305</v>
      </c>
      <c r="C10572" s="105" t="s">
        <v>306</v>
      </c>
      <c r="D10572" s="105" t="s">
        <v>240</v>
      </c>
      <c r="E10572" s="87">
        <f t="shared" si="465"/>
        <v>7.5394918018782873</v>
      </c>
      <c r="F10572" s="69">
        <f t="shared" si="465"/>
        <v>7.0842115103611834</v>
      </c>
      <c r="G10572" s="69">
        <f t="shared" si="465"/>
        <v>6.1148745136725546</v>
      </c>
      <c r="H10572" s="69">
        <f t="shared" si="465"/>
        <v>9.5185583887056016</v>
      </c>
      <c r="I10572" s="69">
        <f t="shared" si="465"/>
        <v>7.7039574998655622</v>
      </c>
      <c r="J10572" s="70">
        <f t="shared" si="465"/>
        <v>7.2758570967865337</v>
      </c>
      <c r="K10572" s="118">
        <f>VLOOKUP(B10572,WB.GDP.2012,'WB (WDI)'!$BC$2,FALSE)</f>
        <v>35577.770908207996</v>
      </c>
      <c r="L10572" s="112">
        <f>VLOOKUP($B10572,WB.UNEMP.2012,'WB (WDI)'!$BC$2,FALSE)</f>
        <v>11.800000190734901</v>
      </c>
    </row>
    <row r="10573" spans="1:12" x14ac:dyDescent="0.25">
      <c r="A10573" s="103">
        <v>2012</v>
      </c>
      <c r="B10573" s="104" t="s">
        <v>307</v>
      </c>
      <c r="C10573" s="105" t="s">
        <v>308</v>
      </c>
      <c r="D10573" s="105" t="s">
        <v>240</v>
      </c>
      <c r="E10573" s="87">
        <f t="shared" si="465"/>
        <v>8.1253165476498292</v>
      </c>
      <c r="F10573" s="69">
        <f t="shared" si="465"/>
        <v>7.6783552635686148</v>
      </c>
      <c r="G10573" s="69">
        <f t="shared" si="465"/>
        <v>6.8965643661898461</v>
      </c>
      <c r="H10573" s="69">
        <f t="shared" si="465"/>
        <v>9.1759543773981633</v>
      </c>
      <c r="I10573" s="69">
        <f t="shared" si="465"/>
        <v>8.6552412534937382</v>
      </c>
      <c r="J10573" s="70">
        <f t="shared" si="465"/>
        <v>8.2204674775987794</v>
      </c>
      <c r="K10573" s="118">
        <f>VLOOKUP(B10573,WB.GDP.2012,'WB (WDI)'!$BC$2,FALSE)</f>
        <v>11295.75409130532</v>
      </c>
      <c r="L10573" s="112">
        <f>VLOOKUP($B10573,WB.UNEMP.2012,'WB (WDI)'!$BC$2,FALSE)</f>
        <v>19.649999618530298</v>
      </c>
    </row>
    <row r="10574" spans="1:12" x14ac:dyDescent="0.25">
      <c r="A10574" s="103">
        <v>2012</v>
      </c>
      <c r="B10574" s="104" t="s">
        <v>309</v>
      </c>
      <c r="C10574" s="105" t="s">
        <v>310</v>
      </c>
      <c r="D10574" s="105" t="s">
        <v>240</v>
      </c>
      <c r="E10574" s="87" t="e">
        <f t="shared" si="465"/>
        <v>#N/A</v>
      </c>
      <c r="F10574" s="69" t="e">
        <f t="shared" si="465"/>
        <v>#N/A</v>
      </c>
      <c r="G10574" s="69" t="e">
        <f t="shared" si="465"/>
        <v>#N/A</v>
      </c>
      <c r="H10574" s="69" t="e">
        <f t="shared" si="465"/>
        <v>#N/A</v>
      </c>
      <c r="I10574" s="69" t="e">
        <f t="shared" si="465"/>
        <v>#N/A</v>
      </c>
      <c r="J10574" s="70" t="e">
        <f t="shared" si="465"/>
        <v>#N/A</v>
      </c>
      <c r="K10574" s="118">
        <f>VLOOKUP(B10574,WB.GDP.2012,'WB (WDI)'!$BC$2,FALSE)</f>
        <v>10357.934226825506</v>
      </c>
      <c r="L10574" s="112">
        <f>VLOOKUP($B10574,WB.UNEMP.2012,'WB (WDI)'!$BC$2,FALSE)</f>
        <v>7.9699997901916504</v>
      </c>
    </row>
    <row r="10575" spans="1:12" x14ac:dyDescent="0.25">
      <c r="A10575" s="103">
        <v>2012</v>
      </c>
      <c r="B10575" s="104" t="s">
        <v>311</v>
      </c>
      <c r="C10575" s="105" t="s">
        <v>312</v>
      </c>
      <c r="D10575" s="105" t="s">
        <v>240</v>
      </c>
      <c r="E10575" s="87">
        <f t="shared" si="465"/>
        <v>7.3568878026322322</v>
      </c>
      <c r="F10575" s="69">
        <f t="shared" si="465"/>
        <v>6.4053366061331971</v>
      </c>
      <c r="G10575" s="69">
        <f t="shared" si="465"/>
        <v>5.6662202432650712</v>
      </c>
      <c r="H10575" s="69">
        <f t="shared" si="465"/>
        <v>9.3918688501656824</v>
      </c>
      <c r="I10575" s="69">
        <f t="shared" si="465"/>
        <v>8.1296295892252122</v>
      </c>
      <c r="J10575" s="70">
        <f t="shared" si="465"/>
        <v>7.191383724372006</v>
      </c>
      <c r="K10575" s="118">
        <f>VLOOKUP(B10575,WB.GDP.2012,'WB (WDI)'!$BC$2,FALSE)</f>
        <v>36119.213628535406</v>
      </c>
      <c r="L10575" s="112">
        <f>VLOOKUP($B10575,WB.UNEMP.2012,'WB (WDI)'!$BC$2,FALSE)</f>
        <v>6.8600001335143999</v>
      </c>
    </row>
    <row r="10576" spans="1:12" x14ac:dyDescent="0.25">
      <c r="A10576" s="103">
        <v>2012</v>
      </c>
      <c r="B10576" s="104" t="s">
        <v>313</v>
      </c>
      <c r="C10576" s="105" t="s">
        <v>314</v>
      </c>
      <c r="D10576" s="105" t="s">
        <v>240</v>
      </c>
      <c r="E10576" s="87">
        <f t="shared" si="465"/>
        <v>7.4699216556342352</v>
      </c>
      <c r="F10576" s="69">
        <f t="shared" si="465"/>
        <v>7.7861522629966942</v>
      </c>
      <c r="G10576" s="69">
        <f t="shared" si="465"/>
        <v>4.4722247537909547</v>
      </c>
      <c r="H10576" s="69">
        <f t="shared" si="465"/>
        <v>9.2213990307175031</v>
      </c>
      <c r="I10576" s="69">
        <f t="shared" si="465"/>
        <v>8.2418241250676925</v>
      </c>
      <c r="J10576" s="70">
        <f t="shared" si="465"/>
        <v>7.6280081055983358</v>
      </c>
      <c r="K10576" s="118">
        <f>VLOOKUP(B10576,WB.GDP.2012,'WB (WDI)'!$BC$2,FALSE)</f>
        <v>10687.088513000492</v>
      </c>
      <c r="L10576" s="112">
        <f>VLOOKUP($B10576,WB.UNEMP.2012,'WB (WDI)'!$BC$2,FALSE)</f>
        <v>12.199999809265099</v>
      </c>
    </row>
    <row r="10577" spans="1:12" x14ac:dyDescent="0.25">
      <c r="A10577" s="103">
        <v>2012</v>
      </c>
      <c r="B10577" s="104" t="s">
        <v>315</v>
      </c>
      <c r="C10577" s="105" t="s">
        <v>316</v>
      </c>
      <c r="D10577" s="105" t="s">
        <v>240</v>
      </c>
      <c r="E10577" s="87">
        <f t="shared" si="465"/>
        <v>6.7177380016192929</v>
      </c>
      <c r="F10577" s="69">
        <f t="shared" si="465"/>
        <v>5.3477356500013844</v>
      </c>
      <c r="G10577" s="69">
        <f t="shared" si="465"/>
        <v>5.2900386951435054</v>
      </c>
      <c r="H10577" s="69">
        <f t="shared" si="465"/>
        <v>7.8873537528941755</v>
      </c>
      <c r="I10577" s="69">
        <f t="shared" si="465"/>
        <v>7.6206357322497844</v>
      </c>
      <c r="J10577" s="70">
        <f t="shared" si="465"/>
        <v>7.4429261778076174</v>
      </c>
      <c r="K10577" s="118">
        <f>VLOOKUP(B10577,WB.GDP.2012,'WB (WDI)'!$BC$2,FALSE)</f>
        <v>61416.850779309403</v>
      </c>
      <c r="L10577" s="112">
        <f>VLOOKUP($B10577,WB.UNEMP.2012,'WB (WDI)'!$BC$2,FALSE)</f>
        <v>2.2999999523162802</v>
      </c>
    </row>
    <row r="10578" spans="1:12" x14ac:dyDescent="0.25">
      <c r="A10578" s="103">
        <v>2012</v>
      </c>
      <c r="B10578" s="104" t="s">
        <v>317</v>
      </c>
      <c r="C10578" s="105" t="s">
        <v>318</v>
      </c>
      <c r="D10578" s="105" t="s">
        <v>240</v>
      </c>
      <c r="E10578" s="87">
        <f t="shared" si="465"/>
        <v>7.0423579712442246</v>
      </c>
      <c r="F10578" s="69">
        <f t="shared" si="465"/>
        <v>8.097642657149148</v>
      </c>
      <c r="G10578" s="69">
        <f t="shared" si="465"/>
        <v>3.9128236604518065</v>
      </c>
      <c r="H10578" s="69">
        <f t="shared" si="465"/>
        <v>9.3704545202170699</v>
      </c>
      <c r="I10578" s="69">
        <f t="shared" si="465"/>
        <v>7.2438300606309847</v>
      </c>
      <c r="J10578" s="70">
        <f t="shared" si="465"/>
        <v>6.5870389577721147</v>
      </c>
      <c r="K10578" s="118">
        <f>VLOOKUP(B10578,WB.GDP.2012,'WB (WDI)'!$BC$2,FALSE)</f>
        <v>18035.726405869631</v>
      </c>
      <c r="L10578" s="112">
        <f>VLOOKUP($B10578,WB.UNEMP.2012,'WB (WDI)'!$BC$2,FALSE)</f>
        <v>6.4000000953674299</v>
      </c>
    </row>
    <row r="10579" spans="1:12" x14ac:dyDescent="0.25">
      <c r="A10579" s="103">
        <v>2012</v>
      </c>
      <c r="B10579" s="104" t="s">
        <v>319</v>
      </c>
      <c r="C10579" s="105" t="s">
        <v>320</v>
      </c>
      <c r="D10579" s="105" t="s">
        <v>240</v>
      </c>
      <c r="E10579" s="87">
        <f t="shared" si="465"/>
        <v>6.8727330191144205</v>
      </c>
      <c r="F10579" s="69">
        <f t="shared" si="465"/>
        <v>4.4074434466850523</v>
      </c>
      <c r="G10579" s="69">
        <f t="shared" si="465"/>
        <v>5.2373032660005689</v>
      </c>
      <c r="H10579" s="69">
        <f t="shared" si="465"/>
        <v>7.5554764922651891</v>
      </c>
      <c r="I10579" s="69">
        <f t="shared" si="465"/>
        <v>8.5479394095875634</v>
      </c>
      <c r="J10579" s="70">
        <f t="shared" si="465"/>
        <v>8.6155024810337277</v>
      </c>
      <c r="K10579" s="118">
        <f>VLOOKUP(B10579,WB.GDP.2012,'WB (WDI)'!$BC$2,FALSE)</f>
        <v>32967.408821224766</v>
      </c>
      <c r="L10579" s="112">
        <f>VLOOKUP($B10579,WB.UNEMP.2012,'WB (WDI)'!$BC$2,FALSE)</f>
        <v>3.5199999809265101</v>
      </c>
    </row>
    <row r="10580" spans="1:12" x14ac:dyDescent="0.25">
      <c r="A10580" s="103">
        <v>2012</v>
      </c>
      <c r="B10580" s="104" t="s">
        <v>321</v>
      </c>
      <c r="C10580" s="105" t="s">
        <v>322</v>
      </c>
      <c r="D10580" s="105" t="s">
        <v>240</v>
      </c>
      <c r="E10580" s="87">
        <f t="shared" ref="E10580:J10589" si="466">IF(ISNUMBER(VLOOKUP($B10580,EFW.2012,3,FALSE))=TRUE,VLOOKUP($B10580,EFW.2012,E$2,FALSE),NA())</f>
        <v>7.1060114260135041</v>
      </c>
      <c r="F10580" s="69">
        <f t="shared" si="466"/>
        <v>5.8316139929030815</v>
      </c>
      <c r="G10580" s="69">
        <f t="shared" si="466"/>
        <v>5.5944306498959326</v>
      </c>
      <c r="H10580" s="69">
        <f t="shared" si="466"/>
        <v>7.9354317455861594</v>
      </c>
      <c r="I10580" s="69">
        <f t="shared" si="466"/>
        <v>8.0642200385771972</v>
      </c>
      <c r="J10580" s="70">
        <f t="shared" si="466"/>
        <v>8.104360703105149</v>
      </c>
      <c r="K10580" s="118">
        <f>VLOOKUP(B10580,WB.GDP.2012,'WB (WDI)'!$BC$2,FALSE)</f>
        <v>96261.662668307079</v>
      </c>
      <c r="L10580" s="112">
        <f>VLOOKUP($B10580,WB.UNEMP.2012,'WB (WDI)'!$BC$2,FALSE)</f>
        <v>0.479999989271164</v>
      </c>
    </row>
    <row r="10581" spans="1:12" x14ac:dyDescent="0.25">
      <c r="A10581" s="103">
        <v>2012</v>
      </c>
      <c r="B10581" s="104" t="s">
        <v>323</v>
      </c>
      <c r="C10581" s="105" t="s">
        <v>324</v>
      </c>
      <c r="D10581" s="105" t="s">
        <v>240</v>
      </c>
      <c r="E10581" s="87">
        <f t="shared" si="466"/>
        <v>6.1338799519531957</v>
      </c>
      <c r="F10581" s="69">
        <f t="shared" si="466"/>
        <v>4.2787426488088673</v>
      </c>
      <c r="G10581" s="69">
        <f t="shared" si="466"/>
        <v>4.5892126524491124</v>
      </c>
      <c r="H10581" s="69">
        <f t="shared" si="466"/>
        <v>7.703445489687649</v>
      </c>
      <c r="I10581" s="69">
        <f t="shared" si="466"/>
        <v>6.6155541043130759</v>
      </c>
      <c r="J10581" s="70">
        <f t="shared" si="466"/>
        <v>7.4824448645072712</v>
      </c>
      <c r="K10581" s="118">
        <f>VLOOKUP(B10581,WB.GDP.2012,'WB (WDI)'!$BC$2,FALSE)</f>
        <v>48023.99680519203</v>
      </c>
      <c r="L10581" s="112">
        <f>VLOOKUP($B10581,WB.UNEMP.2012,'WB (WDI)'!$BC$2,FALSE)</f>
        <v>5.5199999809265101</v>
      </c>
    </row>
    <row r="10582" spans="1:12" x14ac:dyDescent="0.25">
      <c r="A10582" s="103">
        <v>2012</v>
      </c>
      <c r="B10582" s="104" t="s">
        <v>325</v>
      </c>
      <c r="C10582" s="105" t="s">
        <v>326</v>
      </c>
      <c r="D10582" s="105" t="s">
        <v>240</v>
      </c>
      <c r="E10582" s="87" t="e">
        <f t="shared" si="466"/>
        <v>#N/A</v>
      </c>
      <c r="F10582" s="69" t="e">
        <f t="shared" si="466"/>
        <v>#N/A</v>
      </c>
      <c r="G10582" s="69" t="e">
        <f t="shared" si="466"/>
        <v>#N/A</v>
      </c>
      <c r="H10582" s="69" t="e">
        <f t="shared" si="466"/>
        <v>#N/A</v>
      </c>
      <c r="I10582" s="69" t="e">
        <f t="shared" si="466"/>
        <v>#N/A</v>
      </c>
      <c r="J10582" s="70" t="e">
        <f t="shared" si="466"/>
        <v>#N/A</v>
      </c>
      <c r="K10582" s="118">
        <f>VLOOKUP(B10582,WB.GDP.2012,'WB (WDI)'!$BC$2,FALSE)</f>
        <v>5985.6832472668775</v>
      </c>
      <c r="L10582" s="112">
        <f>VLOOKUP($B10582,WB.UNEMP.2012,'WB (WDI)'!$BC$2,FALSE)</f>
        <v>19.200000762939499</v>
      </c>
    </row>
    <row r="10583" spans="1:12" x14ac:dyDescent="0.25">
      <c r="A10583" s="103">
        <v>2012</v>
      </c>
      <c r="B10583" s="104" t="s">
        <v>327</v>
      </c>
      <c r="C10583" s="105" t="s">
        <v>328</v>
      </c>
      <c r="D10583" s="105" t="s">
        <v>240</v>
      </c>
      <c r="E10583" s="87">
        <f t="shared" si="466"/>
        <v>4.9245502959101559</v>
      </c>
      <c r="F10583" s="69">
        <f t="shared" si="466"/>
        <v>5.535044838047229</v>
      </c>
      <c r="G10583" s="69">
        <f t="shared" si="466"/>
        <v>3.6146853814626252</v>
      </c>
      <c r="H10583" s="69">
        <f t="shared" si="466"/>
        <v>6.4709704126697014</v>
      </c>
      <c r="I10583" s="69">
        <f t="shared" si="466"/>
        <v>4.099038208051927</v>
      </c>
      <c r="J10583" s="70">
        <f t="shared" si="466"/>
        <v>4.9030126393192948</v>
      </c>
      <c r="K10583" s="118" t="e">
        <f>VLOOKUP(B10583,WB.GDP.2012,'WB (WDI)'!$BC$2,FALSE)</f>
        <v>#N/A</v>
      </c>
      <c r="L10583" s="112">
        <f>VLOOKUP($B10583,WB.UNEMP.2012,'WB (WDI)'!$BC$2,FALSE)</f>
        <v>8.6099996566772496</v>
      </c>
    </row>
    <row r="10584" spans="1:12" x14ac:dyDescent="0.25">
      <c r="A10584" s="103">
        <v>2012</v>
      </c>
      <c r="B10584" s="104" t="s">
        <v>329</v>
      </c>
      <c r="C10584" s="105" t="s">
        <v>330</v>
      </c>
      <c r="D10584" s="105" t="s">
        <v>240</v>
      </c>
      <c r="E10584" s="87">
        <f t="shared" si="466"/>
        <v>7.0310050182604886</v>
      </c>
      <c r="F10584" s="69">
        <f t="shared" si="466"/>
        <v>7.3576427429023266</v>
      </c>
      <c r="G10584" s="69">
        <f t="shared" si="466"/>
        <v>5.1611152467194827</v>
      </c>
      <c r="H10584" s="69">
        <f t="shared" si="466"/>
        <v>8.8387188306706204</v>
      </c>
      <c r="I10584" s="69">
        <f t="shared" si="466"/>
        <v>7.1459034969437747</v>
      </c>
      <c r="J10584" s="70">
        <f t="shared" si="466"/>
        <v>6.651644774066237</v>
      </c>
      <c r="K10584" s="118">
        <f>VLOOKUP(B10584,WB.GDP.2012,'WB (WDI)'!$BC$2,FALSE)</f>
        <v>22682.280388766689</v>
      </c>
      <c r="L10584" s="112">
        <f>VLOOKUP($B10584,WB.UNEMP.2012,'WB (WDI)'!$BC$2,FALSE)</f>
        <v>8.1499996185302699</v>
      </c>
    </row>
    <row r="10585" spans="1:12" x14ac:dyDescent="0.25">
      <c r="A10585" s="103">
        <v>2012</v>
      </c>
      <c r="B10585" s="104" t="s">
        <v>331</v>
      </c>
      <c r="C10585" s="105" t="s">
        <v>332</v>
      </c>
      <c r="D10585" s="105" t="s">
        <v>240</v>
      </c>
      <c r="E10585" s="87">
        <f t="shared" si="466"/>
        <v>7.4865761071126684</v>
      </c>
      <c r="F10585" s="69">
        <f t="shared" si="466"/>
        <v>6.2724814947498935</v>
      </c>
      <c r="G10585" s="69">
        <f t="shared" si="466"/>
        <v>5.5857275608153047</v>
      </c>
      <c r="H10585" s="69">
        <f t="shared" si="466"/>
        <v>8.6364573929523409</v>
      </c>
      <c r="I10585" s="69">
        <f t="shared" si="466"/>
        <v>8.395477436628596</v>
      </c>
      <c r="J10585" s="70">
        <f t="shared" si="466"/>
        <v>8.5427366504172095</v>
      </c>
      <c r="K10585" s="118">
        <f>VLOOKUP(B10585,WB.GDP.2012,'WB (WDI)'!$BC$2,FALSE)</f>
        <v>57390.713079367692</v>
      </c>
      <c r="L10585" s="112">
        <f>VLOOKUP($B10585,WB.UNEMP.2012,'WB (WDI)'!$BC$2,FALSE)</f>
        <v>2.0899999141693102</v>
      </c>
    </row>
    <row r="10586" spans="1:12" x14ac:dyDescent="0.25">
      <c r="A10586" s="103">
        <v>2012</v>
      </c>
      <c r="B10586" s="104" t="s">
        <v>333</v>
      </c>
      <c r="C10586" s="105" t="s">
        <v>334</v>
      </c>
      <c r="D10586" s="105" t="s">
        <v>240</v>
      </c>
      <c r="E10586" s="87">
        <f t="shared" si="466"/>
        <v>6.4861449373004048</v>
      </c>
      <c r="F10586" s="69">
        <f t="shared" si="466"/>
        <v>7.7164786270135552</v>
      </c>
      <c r="G10586" s="69">
        <f t="shared" si="466"/>
        <v>3.3078378004828859</v>
      </c>
      <c r="H10586" s="69">
        <f t="shared" si="466"/>
        <v>7.7371419590530213</v>
      </c>
      <c r="I10586" s="69">
        <f t="shared" si="466"/>
        <v>7.3575290330975465</v>
      </c>
      <c r="J10586" s="70">
        <f t="shared" si="466"/>
        <v>6.3117372668550153</v>
      </c>
      <c r="K10586" s="118" t="e">
        <f>VLOOKUP(B10586,WB.GDP.2012,'WB (WDI)'!$BC$2,FALSE)</f>
        <v>#N/A</v>
      </c>
      <c r="L10586" s="112">
        <f>VLOOKUP($B10586,WB.UNEMP.2012,'WB (WDI)'!$BC$2,FALSE)</f>
        <v>13.2399997711182</v>
      </c>
    </row>
    <row r="10587" spans="1:12" x14ac:dyDescent="0.25">
      <c r="A10587" s="103">
        <v>2012</v>
      </c>
      <c r="B10587" s="104" t="s">
        <v>335</v>
      </c>
      <c r="C10587" s="105" t="s">
        <v>336</v>
      </c>
      <c r="D10587" s="105" t="s">
        <v>337</v>
      </c>
      <c r="E10587" s="87" t="e">
        <f t="shared" si="466"/>
        <v>#N/A</v>
      </c>
      <c r="F10587" s="69" t="e">
        <f t="shared" si="466"/>
        <v>#N/A</v>
      </c>
      <c r="G10587" s="69" t="e">
        <f t="shared" si="466"/>
        <v>#N/A</v>
      </c>
      <c r="H10587" s="69" t="e">
        <f t="shared" si="466"/>
        <v>#N/A</v>
      </c>
      <c r="I10587" s="69" t="e">
        <f t="shared" si="466"/>
        <v>#N/A</v>
      </c>
      <c r="J10587" s="70" t="e">
        <f t="shared" si="466"/>
        <v>#N/A</v>
      </c>
      <c r="K10587" s="118">
        <f>VLOOKUP(B10587,WB.GDP.2012,'WB (WDI)'!$BC$2,FALSE)</f>
        <v>18576.728676082628</v>
      </c>
      <c r="L10587" s="112">
        <f>VLOOKUP($B10587,WB.UNEMP.2012,'WB (WDI)'!$BC$2,FALSE)</f>
        <v>6.0599999427795401</v>
      </c>
    </row>
    <row r="10588" spans="1:12" x14ac:dyDescent="0.25">
      <c r="A10588" s="103">
        <v>2012</v>
      </c>
      <c r="B10588" s="104" t="s">
        <v>338</v>
      </c>
      <c r="C10588" s="105" t="s">
        <v>339</v>
      </c>
      <c r="D10588" s="105" t="s">
        <v>337</v>
      </c>
      <c r="E10588" s="87">
        <f t="shared" si="466"/>
        <v>7.6472168824404063</v>
      </c>
      <c r="F10588" s="69">
        <f t="shared" si="466"/>
        <v>7.2788574450344274</v>
      </c>
      <c r="G10588" s="69">
        <f t="shared" si="466"/>
        <v>5.4379575704811716</v>
      </c>
      <c r="H10588" s="69">
        <f t="shared" si="466"/>
        <v>9.4683404803689584</v>
      </c>
      <c r="I10588" s="69">
        <f t="shared" si="466"/>
        <v>8.0058493550570233</v>
      </c>
      <c r="J10588" s="70">
        <f t="shared" si="466"/>
        <v>8.0450795612604473</v>
      </c>
      <c r="K10588" s="118">
        <f>VLOOKUP(B10588,WB.GDP.2012,'WB (WDI)'!$BC$2,FALSE)</f>
        <v>18192.864202263921</v>
      </c>
      <c r="L10588" s="112">
        <f>VLOOKUP($B10588,WB.UNEMP.2012,'WB (WDI)'!$BC$2,FALSE)</f>
        <v>12.2700004577637</v>
      </c>
    </row>
    <row r="10589" spans="1:12" x14ac:dyDescent="0.25">
      <c r="A10589" s="103">
        <v>2012</v>
      </c>
      <c r="B10589" s="104" t="s">
        <v>340</v>
      </c>
      <c r="C10589" s="105" t="s">
        <v>341</v>
      </c>
      <c r="D10589" s="105" t="s">
        <v>337</v>
      </c>
      <c r="E10589" s="87">
        <f t="shared" si="466"/>
        <v>7.7772715791374605</v>
      </c>
      <c r="F10589" s="69">
        <f t="shared" si="466"/>
        <v>6.7204690686212318</v>
      </c>
      <c r="G10589" s="69">
        <f t="shared" si="466"/>
        <v>6.3473705487384686</v>
      </c>
      <c r="H10589" s="69">
        <f t="shared" si="466"/>
        <v>9.4401512656664224</v>
      </c>
      <c r="I10589" s="69">
        <f t="shared" si="466"/>
        <v>8.1529347066536424</v>
      </c>
      <c r="J10589" s="70">
        <f t="shared" si="466"/>
        <v>8.2254323060075354</v>
      </c>
      <c r="K10589" s="118">
        <f>VLOOKUP(B10589,WB.GDP.2012,'WB (WDI)'!$BC$2,FALSE)</f>
        <v>33795.672192248516</v>
      </c>
      <c r="L10589" s="112">
        <f>VLOOKUP($B10589,WB.UNEMP.2012,'WB (WDI)'!$BC$2,FALSE)</f>
        <v>6.9800000190734899</v>
      </c>
    </row>
    <row r="10590" spans="1:12" x14ac:dyDescent="0.25">
      <c r="A10590" s="103">
        <v>2012</v>
      </c>
      <c r="B10590" s="104" t="s">
        <v>342</v>
      </c>
      <c r="C10590" s="105" t="s">
        <v>343</v>
      </c>
      <c r="D10590" s="105" t="s">
        <v>337</v>
      </c>
      <c r="E10590" s="87">
        <f t="shared" ref="E10590:J10599" si="467">IF(ISNUMBER(VLOOKUP($B10590,EFW.2012,3,FALSE))=TRUE,VLOOKUP($B10590,EFW.2012,E$2,FALSE),NA())</f>
        <v>7.5181976709555514</v>
      </c>
      <c r="F10590" s="69">
        <f t="shared" si="467"/>
        <v>6.0188567538702191</v>
      </c>
      <c r="G10590" s="69">
        <f t="shared" si="467"/>
        <v>6.2325264577974506</v>
      </c>
      <c r="H10590" s="69">
        <f t="shared" si="467"/>
        <v>9.521716862200357</v>
      </c>
      <c r="I10590" s="69">
        <f t="shared" si="467"/>
        <v>7.9264225807231998</v>
      </c>
      <c r="J10590" s="70">
        <f t="shared" si="467"/>
        <v>7.8914657001865294</v>
      </c>
      <c r="K10590" s="118">
        <f>VLOOKUP(B10590,WB.GDP.2012,'WB (WDI)'!$BC$2,FALSE)</f>
        <v>24833.271265436091</v>
      </c>
      <c r="L10590" s="112">
        <f>VLOOKUP($B10590,WB.UNEMP.2012,'WB (WDI)'!$BC$2,FALSE)</f>
        <v>11</v>
      </c>
    </row>
    <row r="10591" spans="1:12" x14ac:dyDescent="0.25">
      <c r="A10591" s="103">
        <v>2012</v>
      </c>
      <c r="B10591" s="104" t="s">
        <v>344</v>
      </c>
      <c r="C10591" s="105" t="s">
        <v>345</v>
      </c>
      <c r="D10591" s="105" t="s">
        <v>337</v>
      </c>
      <c r="E10591" s="87">
        <f t="shared" si="467"/>
        <v>7.3573909134484952</v>
      </c>
      <c r="F10591" s="69">
        <f t="shared" si="467"/>
        <v>5.609986722657113</v>
      </c>
      <c r="G10591" s="69">
        <f t="shared" si="467"/>
        <v>6.5450382629522244</v>
      </c>
      <c r="H10591" s="69">
        <f t="shared" si="467"/>
        <v>9.5527928235688346</v>
      </c>
      <c r="I10591" s="69">
        <f t="shared" si="467"/>
        <v>7.2380521259442148</v>
      </c>
      <c r="J10591" s="70">
        <f t="shared" si="467"/>
        <v>7.84108463212009</v>
      </c>
      <c r="K10591" s="118">
        <f>VLOOKUP(B10591,WB.GDP.2012,'WB (WDI)'!$BC$2,FALSE)</f>
        <v>25538.48690691427</v>
      </c>
      <c r="L10591" s="112">
        <f>VLOOKUP($B10591,WB.UNEMP.2012,'WB (WDI)'!$BC$2,FALSE)</f>
        <v>10.0900001525879</v>
      </c>
    </row>
    <row r="10592" spans="1:12" x14ac:dyDescent="0.25">
      <c r="A10592" s="103">
        <v>2012</v>
      </c>
      <c r="B10592" s="104" t="s">
        <v>346</v>
      </c>
      <c r="C10592" s="105" t="s">
        <v>347</v>
      </c>
      <c r="D10592" s="105" t="s">
        <v>337</v>
      </c>
      <c r="E10592" s="87">
        <f t="shared" si="467"/>
        <v>6.8187924824831416</v>
      </c>
      <c r="F10592" s="69">
        <f t="shared" si="467"/>
        <v>7.416417402908543</v>
      </c>
      <c r="G10592" s="69">
        <f t="shared" si="467"/>
        <v>5.4239188717578459</v>
      </c>
      <c r="H10592" s="69">
        <f t="shared" si="467"/>
        <v>7.7405217794217416</v>
      </c>
      <c r="I10592" s="69">
        <f t="shared" si="467"/>
        <v>6.5553372336191496</v>
      </c>
      <c r="J10592" s="70">
        <f t="shared" si="467"/>
        <v>6.957767124708429</v>
      </c>
      <c r="K10592" s="118">
        <f>VLOOKUP(B10592,WB.GDP.2012,'WB (WDI)'!$BC$2,FALSE)</f>
        <v>9000.6589248727578</v>
      </c>
      <c r="L10592" s="112">
        <f>VLOOKUP($B10592,WB.UNEMP.2012,'WB (WDI)'!$BC$2,FALSE)</f>
        <v>5.5799999237060502</v>
      </c>
    </row>
    <row r="10593" spans="1:12" x14ac:dyDescent="0.25">
      <c r="A10593" s="103">
        <v>2012</v>
      </c>
      <c r="B10593" s="104" t="s">
        <v>348</v>
      </c>
      <c r="C10593" s="105" t="s">
        <v>349</v>
      </c>
      <c r="D10593" s="105" t="s">
        <v>337</v>
      </c>
      <c r="E10593" s="87">
        <f t="shared" si="467"/>
        <v>7.626692047532825</v>
      </c>
      <c r="F10593" s="69">
        <f t="shared" si="467"/>
        <v>7.2275953767582424</v>
      </c>
      <c r="G10593" s="69">
        <f t="shared" si="467"/>
        <v>5.7754519021356936</v>
      </c>
      <c r="H10593" s="69">
        <f t="shared" si="467"/>
        <v>9.3794236267010156</v>
      </c>
      <c r="I10593" s="69">
        <f t="shared" si="467"/>
        <v>8.1684507352761333</v>
      </c>
      <c r="J10593" s="70">
        <f t="shared" si="467"/>
        <v>7.5825385967930403</v>
      </c>
      <c r="K10593" s="118">
        <f>VLOOKUP(B10593,WB.GDP.2012,'WB (WDI)'!$BC$2,FALSE)</f>
        <v>21379.148226971145</v>
      </c>
      <c r="L10593" s="112">
        <f>VLOOKUP($B10593,WB.UNEMP.2012,'WB (WDI)'!$BC$2,FALSE)</f>
        <v>6.78999996185303</v>
      </c>
    </row>
    <row r="10594" spans="1:12" x14ac:dyDescent="0.25">
      <c r="A10594" s="103">
        <v>2012</v>
      </c>
      <c r="B10594" s="104" t="s">
        <v>350</v>
      </c>
      <c r="C10594" s="105" t="s">
        <v>351</v>
      </c>
      <c r="D10594" s="105" t="s">
        <v>337</v>
      </c>
      <c r="E10594" s="87">
        <f t="shared" si="467"/>
        <v>6.5967959039939474</v>
      </c>
      <c r="F10594" s="69">
        <f t="shared" si="467"/>
        <v>6.1457201452967869</v>
      </c>
      <c r="G10594" s="69">
        <f t="shared" si="467"/>
        <v>5.1777310879892333</v>
      </c>
      <c r="H10594" s="69">
        <f t="shared" si="467"/>
        <v>8.6298071663334781</v>
      </c>
      <c r="I10594" s="69">
        <f t="shared" si="467"/>
        <v>6.2461716535784184</v>
      </c>
      <c r="J10594" s="70">
        <f t="shared" si="467"/>
        <v>6.7845494667718143</v>
      </c>
      <c r="K10594" s="118">
        <f>VLOOKUP(B10594,WB.GDP.2012,'WB (WDI)'!$BC$2,FALSE)</f>
        <v>26012.849933174799</v>
      </c>
      <c r="L10594" s="112">
        <f>VLOOKUP($B10594,WB.UNEMP.2012,'WB (WDI)'!$BC$2,FALSE)</f>
        <v>5.4400000572204599</v>
      </c>
    </row>
    <row r="10595" spans="1:12" x14ac:dyDescent="0.25">
      <c r="A10595" s="103">
        <v>2012</v>
      </c>
      <c r="B10595" s="104" t="s">
        <v>352</v>
      </c>
      <c r="C10595" s="105" t="s">
        <v>353</v>
      </c>
      <c r="D10595" s="105" t="s">
        <v>337</v>
      </c>
      <c r="E10595" s="87">
        <f t="shared" si="467"/>
        <v>7.6313530756483576</v>
      </c>
      <c r="F10595" s="69">
        <f t="shared" si="467"/>
        <v>6.8690535305681326</v>
      </c>
      <c r="G10595" s="69">
        <f t="shared" si="467"/>
        <v>6.1967584257829049</v>
      </c>
      <c r="H10595" s="69">
        <f t="shared" si="467"/>
        <v>9.574941143278215</v>
      </c>
      <c r="I10595" s="69">
        <f t="shared" si="467"/>
        <v>7.8789773182878831</v>
      </c>
      <c r="J10595" s="70">
        <f t="shared" si="467"/>
        <v>7.6370349603246517</v>
      </c>
      <c r="K10595" s="118">
        <f>VLOOKUP(B10595,WB.GDP.2012,'WB (WDI)'!$BC$2,FALSE)</f>
        <v>26642.380947569534</v>
      </c>
      <c r="L10595" s="112">
        <f>VLOOKUP($B10595,WB.UNEMP.2012,'WB (WDI)'!$BC$2,FALSE)</f>
        <v>13.960000038146999</v>
      </c>
    </row>
    <row r="10596" spans="1:12" x14ac:dyDescent="0.25">
      <c r="A10596" s="103">
        <v>2012</v>
      </c>
      <c r="B10596" s="104" t="s">
        <v>354</v>
      </c>
      <c r="C10596" s="105" t="s">
        <v>355</v>
      </c>
      <c r="D10596" s="105" t="s">
        <v>337</v>
      </c>
      <c r="E10596" s="87">
        <f t="shared" si="467"/>
        <v>6.2037679612927574</v>
      </c>
      <c r="F10596" s="69">
        <f t="shared" si="467"/>
        <v>6.6376856643628885</v>
      </c>
      <c r="G10596" s="69">
        <f t="shared" si="467"/>
        <v>4.9329860357325748</v>
      </c>
      <c r="H10596" s="69">
        <f t="shared" si="467"/>
        <v>6.4188588227395753</v>
      </c>
      <c r="I10596" s="69">
        <f t="shared" si="467"/>
        <v>6.3638165445591754</v>
      </c>
      <c r="J10596" s="70">
        <f t="shared" si="467"/>
        <v>6.6654927390695731</v>
      </c>
      <c r="K10596" s="118">
        <f>VLOOKUP(B10596,WB.GDP.2012,'WB (WDI)'!$BC$2,FALSE)</f>
        <v>12527.465501021001</v>
      </c>
      <c r="L10596" s="112">
        <f>VLOOKUP($B10596,WB.UNEMP.2012,'WB (WDI)'!$BC$2,FALSE)</f>
        <v>7.5300002098083496</v>
      </c>
    </row>
    <row r="10597" spans="1:12" x14ac:dyDescent="0.25">
      <c r="A10597" s="103">
        <v>2012</v>
      </c>
      <c r="B10597" s="104" t="s">
        <v>356</v>
      </c>
      <c r="C10597" s="105" t="s">
        <v>357</v>
      </c>
      <c r="D10597" s="105" t="s">
        <v>337</v>
      </c>
      <c r="E10597" s="87" t="e">
        <f t="shared" si="467"/>
        <v>#N/A</v>
      </c>
      <c r="F10597" s="69" t="e">
        <f t="shared" si="467"/>
        <v>#N/A</v>
      </c>
      <c r="G10597" s="69" t="e">
        <f t="shared" si="467"/>
        <v>#N/A</v>
      </c>
      <c r="H10597" s="69" t="e">
        <f t="shared" si="467"/>
        <v>#N/A</v>
      </c>
      <c r="I10597" s="69" t="e">
        <f t="shared" si="467"/>
        <v>#N/A</v>
      </c>
      <c r="J10597" s="70" t="e">
        <f t="shared" si="467"/>
        <v>#N/A</v>
      </c>
      <c r="K10597" s="118" t="e">
        <f>VLOOKUP(B10597,WB.GDP.2012,'WB (WDI)'!$BC$2,FALSE)</f>
        <v>#N/A</v>
      </c>
      <c r="L10597" s="112" t="e">
        <f>VLOOKUP($B10597,WB.UNEMP.2012,'WB (WDI)'!$BC$2,FALSE)</f>
        <v>#N/A</v>
      </c>
    </row>
    <row r="10598" spans="1:12" x14ac:dyDescent="0.25">
      <c r="A10598" s="103">
        <v>2012</v>
      </c>
      <c r="B10598" s="104" t="s">
        <v>358</v>
      </c>
      <c r="C10598" s="105" t="s">
        <v>359</v>
      </c>
      <c r="D10598" s="105" t="s">
        <v>337</v>
      </c>
      <c r="E10598" s="87">
        <f t="shared" si="467"/>
        <v>7.892856058297598</v>
      </c>
      <c r="F10598" s="69">
        <f t="shared" si="467"/>
        <v>4.872771116010421</v>
      </c>
      <c r="G10598" s="69">
        <f t="shared" si="467"/>
        <v>8.1477876120291928</v>
      </c>
      <c r="H10598" s="69">
        <f t="shared" si="467"/>
        <v>9.6085511342283052</v>
      </c>
      <c r="I10598" s="69">
        <f t="shared" si="467"/>
        <v>8.4911134036691038</v>
      </c>
      <c r="J10598" s="70">
        <f t="shared" si="467"/>
        <v>8.3440570255509652</v>
      </c>
      <c r="K10598" s="118">
        <f>VLOOKUP(B10598,WB.GDP.2012,'WB (WDI)'!$BC$2,FALSE)</f>
        <v>51379.854820660796</v>
      </c>
      <c r="L10598" s="112">
        <f>VLOOKUP($B10598,WB.UNEMP.2012,'WB (WDI)'!$BC$2,FALSE)</f>
        <v>7.8000001907348597</v>
      </c>
    </row>
    <row r="10599" spans="1:12" x14ac:dyDescent="0.25">
      <c r="A10599" s="103">
        <v>2012</v>
      </c>
      <c r="B10599" s="104" t="s">
        <v>360</v>
      </c>
      <c r="C10599" s="105" t="s">
        <v>361</v>
      </c>
      <c r="D10599" s="105" t="s">
        <v>337</v>
      </c>
      <c r="E10599" s="87">
        <f t="shared" si="467"/>
        <v>7.8781711660047424</v>
      </c>
      <c r="F10599" s="69">
        <f t="shared" si="467"/>
        <v>6.6646512272387879</v>
      </c>
      <c r="G10599" s="69">
        <f t="shared" si="467"/>
        <v>7.1510775318246047</v>
      </c>
      <c r="H10599" s="69">
        <f t="shared" si="467"/>
        <v>8.843038734460217</v>
      </c>
      <c r="I10599" s="69">
        <f t="shared" si="467"/>
        <v>8.4393700601306314</v>
      </c>
      <c r="J10599" s="70">
        <f t="shared" si="467"/>
        <v>8.2927182763694649</v>
      </c>
      <c r="K10599" s="118">
        <f>VLOOKUP(B10599,WB.GDP.2012,'WB (WDI)'!$BC$2,FALSE)</f>
        <v>29232.59556327837</v>
      </c>
      <c r="L10599" s="112">
        <f>VLOOKUP($B10599,WB.UNEMP.2012,'WB (WDI)'!$BC$2,FALSE)</f>
        <v>10.0200004577637</v>
      </c>
    </row>
    <row r="10600" spans="1:12" x14ac:dyDescent="0.25">
      <c r="A10600" s="103">
        <v>2012</v>
      </c>
      <c r="B10600" s="104" t="s">
        <v>362</v>
      </c>
      <c r="C10600" s="105" t="s">
        <v>363</v>
      </c>
      <c r="D10600" s="105" t="s">
        <v>337</v>
      </c>
      <c r="E10600" s="87" t="e">
        <f t="shared" ref="E10600:J10609" si="468">IF(ISNUMBER(VLOOKUP($B10600,EFW.2012,3,FALSE))=TRUE,VLOOKUP($B10600,EFW.2012,E$2,FALSE),NA())</f>
        <v>#N/A</v>
      </c>
      <c r="F10600" s="69" t="e">
        <f t="shared" si="468"/>
        <v>#N/A</v>
      </c>
      <c r="G10600" s="69" t="e">
        <f t="shared" si="468"/>
        <v>#N/A</v>
      </c>
      <c r="H10600" s="69" t="e">
        <f t="shared" si="468"/>
        <v>#N/A</v>
      </c>
      <c r="I10600" s="69" t="e">
        <f t="shared" si="468"/>
        <v>#N/A</v>
      </c>
      <c r="J10600" s="70" t="e">
        <f t="shared" si="468"/>
        <v>#N/A</v>
      </c>
      <c r="K10600" s="118" t="e">
        <f>VLOOKUP(B10600,WB.GDP.2012,'WB (WDI)'!$BC$2,FALSE)</f>
        <v>#N/A</v>
      </c>
      <c r="L10600" s="112" t="e">
        <f>VLOOKUP($B10600,WB.UNEMP.2012,'WB (WDI)'!$BC$2,FALSE)</f>
        <v>#N/A</v>
      </c>
    </row>
    <row r="10601" spans="1:12" x14ac:dyDescent="0.25">
      <c r="A10601" s="103">
        <v>2012</v>
      </c>
      <c r="B10601" s="104" t="s">
        <v>364</v>
      </c>
      <c r="C10601" s="105" t="s">
        <v>365</v>
      </c>
      <c r="D10601" s="105" t="s">
        <v>337</v>
      </c>
      <c r="E10601" s="87">
        <f t="shared" si="468"/>
        <v>7.9107186056187633</v>
      </c>
      <c r="F10601" s="69">
        <f t="shared" si="468"/>
        <v>5.2062602137796308</v>
      </c>
      <c r="G10601" s="69">
        <f t="shared" si="468"/>
        <v>8.320542898391734</v>
      </c>
      <c r="H10601" s="69">
        <f t="shared" si="468"/>
        <v>9.4360729038413389</v>
      </c>
      <c r="I10601" s="69">
        <f t="shared" si="468"/>
        <v>8.6078170707617812</v>
      </c>
      <c r="J10601" s="70">
        <f t="shared" si="468"/>
        <v>7.9828999413193342</v>
      </c>
      <c r="K10601" s="118">
        <f>VLOOKUP(B10601,WB.GDP.2012,'WB (WDI)'!$BC$2,FALSE)</f>
        <v>45989.358195777218</v>
      </c>
      <c r="L10601" s="112">
        <f>VLOOKUP($B10601,WB.UNEMP.2012,'WB (WDI)'!$BC$2,FALSE)</f>
        <v>7.6900000572204599</v>
      </c>
    </row>
    <row r="10602" spans="1:12" x14ac:dyDescent="0.25">
      <c r="A10602" s="103">
        <v>2012</v>
      </c>
      <c r="B10602" s="104" t="s">
        <v>366</v>
      </c>
      <c r="C10602" s="105" t="s">
        <v>367</v>
      </c>
      <c r="D10602" s="105" t="s">
        <v>337</v>
      </c>
      <c r="E10602" s="87" t="e">
        <f t="shared" si="468"/>
        <v>#N/A</v>
      </c>
      <c r="F10602" s="69" t="e">
        <f t="shared" si="468"/>
        <v>#N/A</v>
      </c>
      <c r="G10602" s="69" t="e">
        <f t="shared" si="468"/>
        <v>#N/A</v>
      </c>
      <c r="H10602" s="69" t="e">
        <f t="shared" si="468"/>
        <v>#N/A</v>
      </c>
      <c r="I10602" s="69" t="e">
        <f t="shared" si="468"/>
        <v>#N/A</v>
      </c>
      <c r="J10602" s="70" t="e">
        <f t="shared" si="468"/>
        <v>#N/A</v>
      </c>
      <c r="K10602" s="118" t="e">
        <f>VLOOKUP(B10602,WB.GDP.2012,'WB (WDI)'!$BC$2,FALSE)</f>
        <v>#N/A</v>
      </c>
      <c r="L10602" s="112" t="e">
        <f>VLOOKUP($B10602,WB.UNEMP.2012,'WB (WDI)'!$BC$2,FALSE)</f>
        <v>#N/A</v>
      </c>
    </row>
    <row r="10603" spans="1:12" x14ac:dyDescent="0.25">
      <c r="A10603" s="103">
        <v>2012</v>
      </c>
      <c r="B10603" s="104" t="s">
        <v>368</v>
      </c>
      <c r="C10603" s="105" t="s">
        <v>369</v>
      </c>
      <c r="D10603" s="105" t="s">
        <v>337</v>
      </c>
      <c r="E10603" s="87">
        <f t="shared" si="468"/>
        <v>7.0045594710112269</v>
      </c>
      <c r="F10603" s="69">
        <f t="shared" si="468"/>
        <v>6.0110945911738911</v>
      </c>
      <c r="G10603" s="69">
        <f t="shared" si="468"/>
        <v>7.8804741940429928</v>
      </c>
      <c r="H10603" s="69">
        <f t="shared" si="468"/>
        <v>6.6996085255697713</v>
      </c>
      <c r="I10603" s="69">
        <f t="shared" si="468"/>
        <v>6.6348053372764175</v>
      </c>
      <c r="J10603" s="70">
        <f t="shared" si="468"/>
        <v>7.7968147069930609</v>
      </c>
      <c r="K10603" s="118">
        <f>VLOOKUP(B10603,WB.GDP.2012,'WB (WDI)'!$BC$2,FALSE)</f>
        <v>47679.729181388546</v>
      </c>
      <c r="L10603" s="112">
        <f>VLOOKUP($B10603,WB.UNEMP.2012,'WB (WDI)'!$BC$2,FALSE)</f>
        <v>6</v>
      </c>
    </row>
    <row r="10604" spans="1:12" x14ac:dyDescent="0.25">
      <c r="A10604" s="103">
        <v>2012</v>
      </c>
      <c r="B10604" s="104" t="s">
        <v>370</v>
      </c>
      <c r="C10604" s="105" t="s">
        <v>371</v>
      </c>
      <c r="D10604" s="105" t="s">
        <v>337</v>
      </c>
      <c r="E10604" s="87">
        <f t="shared" si="468"/>
        <v>8.1029287699254091</v>
      </c>
      <c r="F10604" s="69">
        <f t="shared" si="468"/>
        <v>6.1365113914711937</v>
      </c>
      <c r="G10604" s="69">
        <f t="shared" si="468"/>
        <v>7.8194701374646494</v>
      </c>
      <c r="H10604" s="69">
        <f t="shared" si="468"/>
        <v>9.672242368612487</v>
      </c>
      <c r="I10604" s="69">
        <f t="shared" si="468"/>
        <v>8.7494186237988263</v>
      </c>
      <c r="J10604" s="70">
        <f t="shared" si="468"/>
        <v>8.1370013282798954</v>
      </c>
      <c r="K10604" s="118">
        <f>VLOOKUP(B10604,WB.GDP.2012,'WB (WDI)'!$BC$2,FALSE)</f>
        <v>52834.992358817704</v>
      </c>
      <c r="L10604" s="112">
        <f>VLOOKUP($B10604,WB.UNEMP.2012,'WB (WDI)'!$BC$2,FALSE)</f>
        <v>15.449999809265099</v>
      </c>
    </row>
    <row r="10605" spans="1:12" x14ac:dyDescent="0.25">
      <c r="A10605" s="103">
        <v>2012</v>
      </c>
      <c r="B10605" s="104" t="s">
        <v>372</v>
      </c>
      <c r="C10605" s="105" t="s">
        <v>373</v>
      </c>
      <c r="D10605" s="105" t="s">
        <v>337</v>
      </c>
      <c r="E10605" s="87" t="e">
        <f t="shared" si="468"/>
        <v>#N/A</v>
      </c>
      <c r="F10605" s="69" t="e">
        <f t="shared" si="468"/>
        <v>#N/A</v>
      </c>
      <c r="G10605" s="69" t="e">
        <f t="shared" si="468"/>
        <v>#N/A</v>
      </c>
      <c r="H10605" s="69" t="e">
        <f t="shared" si="468"/>
        <v>#N/A</v>
      </c>
      <c r="I10605" s="69" t="e">
        <f t="shared" si="468"/>
        <v>#N/A</v>
      </c>
      <c r="J10605" s="70" t="e">
        <f t="shared" si="468"/>
        <v>#N/A</v>
      </c>
      <c r="K10605" s="118" t="e">
        <f>VLOOKUP(B10605,WB.GDP.2012,'WB (WDI)'!$BC$2,FALSE)</f>
        <v>#N/A</v>
      </c>
      <c r="L10605" s="112" t="e">
        <f>VLOOKUP($B10605,WB.UNEMP.2012,'WB (WDI)'!$BC$2,FALSE)</f>
        <v>#N/A</v>
      </c>
    </row>
    <row r="10606" spans="1:12" x14ac:dyDescent="0.25">
      <c r="A10606" s="103">
        <v>2012</v>
      </c>
      <c r="B10606" s="104" t="s">
        <v>374</v>
      </c>
      <c r="C10606" s="105" t="s">
        <v>375</v>
      </c>
      <c r="D10606" s="105" t="s">
        <v>337</v>
      </c>
      <c r="E10606" s="87" t="e">
        <f t="shared" si="468"/>
        <v>#N/A</v>
      </c>
      <c r="F10606" s="69" t="e">
        <f t="shared" si="468"/>
        <v>#N/A</v>
      </c>
      <c r="G10606" s="69" t="e">
        <f t="shared" si="468"/>
        <v>#N/A</v>
      </c>
      <c r="H10606" s="69" t="e">
        <f t="shared" si="468"/>
        <v>#N/A</v>
      </c>
      <c r="I10606" s="69" t="e">
        <f t="shared" si="468"/>
        <v>#N/A</v>
      </c>
      <c r="J10606" s="70" t="e">
        <f t="shared" si="468"/>
        <v>#N/A</v>
      </c>
      <c r="K10606" s="118" t="e">
        <f>VLOOKUP(B10606,WB.GDP.2012,'WB (WDI)'!$BC$2,FALSE)</f>
        <v>#N/A</v>
      </c>
      <c r="L10606" s="112" t="e">
        <f>VLOOKUP($B10606,WB.UNEMP.2012,'WB (WDI)'!$BC$2,FALSE)</f>
        <v>#N/A</v>
      </c>
    </row>
    <row r="10607" spans="1:12" x14ac:dyDescent="0.25">
      <c r="A10607" s="103">
        <v>2012</v>
      </c>
      <c r="B10607" s="104" t="s">
        <v>376</v>
      </c>
      <c r="C10607" s="105" t="s">
        <v>377</v>
      </c>
      <c r="D10607" s="105" t="s">
        <v>337</v>
      </c>
      <c r="E10607" s="87">
        <f t="shared" si="468"/>
        <v>7.8793435619748564</v>
      </c>
      <c r="F10607" s="69">
        <f t="shared" si="468"/>
        <v>7.353562371108735</v>
      </c>
      <c r="G10607" s="69">
        <f t="shared" si="468"/>
        <v>6.6967233276933369</v>
      </c>
      <c r="H10607" s="69">
        <f t="shared" si="468"/>
        <v>8.9619178930616634</v>
      </c>
      <c r="I10607" s="69">
        <f t="shared" si="468"/>
        <v>8.3547854741812717</v>
      </c>
      <c r="J10607" s="70">
        <f t="shared" si="468"/>
        <v>8.0297287438292759</v>
      </c>
      <c r="K10607" s="118">
        <f>VLOOKUP(B10607,WB.GDP.2012,'WB (WDI)'!$BC$2,FALSE)</f>
        <v>24137.802385187322</v>
      </c>
      <c r="L10607" s="112">
        <f>VLOOKUP($B10607,WB.UNEMP.2012,'WB (WDI)'!$BC$2,FALSE)</f>
        <v>15.050000190734901</v>
      </c>
    </row>
    <row r="10608" spans="1:12" x14ac:dyDescent="0.25">
      <c r="A10608" s="103">
        <v>2012</v>
      </c>
      <c r="B10608" s="104" t="s">
        <v>378</v>
      </c>
      <c r="C10608" s="105" t="s">
        <v>379</v>
      </c>
      <c r="D10608" s="105" t="s">
        <v>337</v>
      </c>
      <c r="E10608" s="87">
        <f t="shared" si="468"/>
        <v>7.6909440427791989</v>
      </c>
      <c r="F10608" s="69">
        <f t="shared" si="468"/>
        <v>7.3163316150019684</v>
      </c>
      <c r="G10608" s="69">
        <f t="shared" si="468"/>
        <v>6.7490366897429439</v>
      </c>
      <c r="H10608" s="69">
        <f t="shared" si="468"/>
        <v>8.8783431695119397</v>
      </c>
      <c r="I10608" s="69">
        <f t="shared" si="468"/>
        <v>7.7407765550406005</v>
      </c>
      <c r="J10608" s="70">
        <f t="shared" si="468"/>
        <v>7.7702321845985418</v>
      </c>
      <c r="K10608" s="118">
        <f>VLOOKUP(B10608,WB.GDP.2012,'WB (WDI)'!$BC$2,FALSE)</f>
        <v>27418.219062041069</v>
      </c>
      <c r="L10608" s="112">
        <f>VLOOKUP($B10608,WB.UNEMP.2012,'WB (WDI)'!$BC$2,FALSE)</f>
        <v>13.3699998855591</v>
      </c>
    </row>
    <row r="10609" spans="1:12" x14ac:dyDescent="0.25">
      <c r="A10609" s="103">
        <v>2012</v>
      </c>
      <c r="B10609" s="104" t="s">
        <v>380</v>
      </c>
      <c r="C10609" s="105" t="s">
        <v>381</v>
      </c>
      <c r="D10609" s="105" t="s">
        <v>337</v>
      </c>
      <c r="E10609" s="87">
        <f t="shared" si="468"/>
        <v>7.723081015480572</v>
      </c>
      <c r="F10609" s="69">
        <f t="shared" si="468"/>
        <v>5.622721695395879</v>
      </c>
      <c r="G10609" s="69">
        <f t="shared" si="468"/>
        <v>8.365359970407038</v>
      </c>
      <c r="H10609" s="69">
        <f t="shared" si="468"/>
        <v>9.4400840011631395</v>
      </c>
      <c r="I10609" s="69">
        <f t="shared" si="468"/>
        <v>7.6560470224067982</v>
      </c>
      <c r="J10609" s="70">
        <f t="shared" si="468"/>
        <v>7.5311923880300098</v>
      </c>
      <c r="K10609" s="118">
        <f>VLOOKUP(B10609,WB.GDP.2012,'WB (WDI)'!$BC$2,FALSE)</f>
        <v>62188.659984845828</v>
      </c>
      <c r="L10609" s="112">
        <f>VLOOKUP($B10609,WB.UNEMP.2012,'WB (WDI)'!$BC$2,FALSE)</f>
        <v>3.1199998855590798</v>
      </c>
    </row>
    <row r="10610" spans="1:12" x14ac:dyDescent="0.25">
      <c r="A10610" s="103">
        <v>2012</v>
      </c>
      <c r="B10610" s="104"/>
      <c r="C10610" s="105" t="s">
        <v>382</v>
      </c>
      <c r="D10610" s="105" t="s">
        <v>337</v>
      </c>
      <c r="E10610" s="87" t="e">
        <f t="shared" ref="E10610:J10619" si="469">IF(ISNUMBER(VLOOKUP($B10610,EFW.2012,3,FALSE))=TRUE,VLOOKUP($B10610,EFW.2012,E$2,FALSE),NA())</f>
        <v>#N/A</v>
      </c>
      <c r="F10610" s="69" t="e">
        <f t="shared" si="469"/>
        <v>#N/A</v>
      </c>
      <c r="G10610" s="69" t="e">
        <f t="shared" si="469"/>
        <v>#N/A</v>
      </c>
      <c r="H10610" s="69" t="e">
        <f t="shared" si="469"/>
        <v>#N/A</v>
      </c>
      <c r="I10610" s="69" t="e">
        <f t="shared" si="469"/>
        <v>#N/A</v>
      </c>
      <c r="J10610" s="70" t="e">
        <f t="shared" si="469"/>
        <v>#N/A</v>
      </c>
      <c r="K10610" s="118" t="e">
        <f>VLOOKUP(B10610,WB.GDP.2012,'WB (WDI)'!$BC$2,FALSE)</f>
        <v>#N/A</v>
      </c>
      <c r="L10610" s="112" t="e">
        <f>VLOOKUP($B10610,WB.UNEMP.2012,'WB (WDI)'!$BC$2,FALSE)</f>
        <v>#N/A</v>
      </c>
    </row>
    <row r="10611" spans="1:12" x14ac:dyDescent="0.25">
      <c r="A10611" s="103">
        <v>2012</v>
      </c>
      <c r="B10611" s="104" t="s">
        <v>383</v>
      </c>
      <c r="C10611" s="105" t="s">
        <v>384</v>
      </c>
      <c r="D10611" s="105" t="s">
        <v>337</v>
      </c>
      <c r="E10611" s="87" t="e">
        <f t="shared" si="469"/>
        <v>#N/A</v>
      </c>
      <c r="F10611" s="69" t="e">
        <f t="shared" si="469"/>
        <v>#N/A</v>
      </c>
      <c r="G10611" s="69" t="e">
        <f t="shared" si="469"/>
        <v>#N/A</v>
      </c>
      <c r="H10611" s="69" t="e">
        <f t="shared" si="469"/>
        <v>#N/A</v>
      </c>
      <c r="I10611" s="69" t="e">
        <f t="shared" si="469"/>
        <v>#N/A</v>
      </c>
      <c r="J10611" s="70" t="e">
        <f t="shared" si="469"/>
        <v>#N/A</v>
      </c>
      <c r="K10611" s="118" t="e">
        <f>VLOOKUP(B10611,WB.GDP.2012,'WB (WDI)'!$BC$2,FALSE)</f>
        <v>#N/A</v>
      </c>
      <c r="L10611" s="112" t="e">
        <f>VLOOKUP($B10611,WB.UNEMP.2012,'WB (WDI)'!$BC$2,FALSE)</f>
        <v>#N/A</v>
      </c>
    </row>
    <row r="10612" spans="1:12" x14ac:dyDescent="0.25">
      <c r="A10612" s="103">
        <v>2012</v>
      </c>
      <c r="B10612" s="104" t="s">
        <v>385</v>
      </c>
      <c r="C10612" s="105" t="s">
        <v>386</v>
      </c>
      <c r="D10612" s="105" t="s">
        <v>337</v>
      </c>
      <c r="E10612" s="87">
        <f t="shared" si="469"/>
        <v>7.7717706241921052</v>
      </c>
      <c r="F10612" s="69">
        <f t="shared" si="469"/>
        <v>4.7808404076177329</v>
      </c>
      <c r="G10612" s="69">
        <f t="shared" si="469"/>
        <v>7.8844976288668915</v>
      </c>
      <c r="H10612" s="69">
        <f t="shared" si="469"/>
        <v>9.719757191282465</v>
      </c>
      <c r="I10612" s="69">
        <f t="shared" si="469"/>
        <v>8.1222984609607778</v>
      </c>
      <c r="J10612" s="70">
        <f t="shared" si="469"/>
        <v>8.3514594322326605</v>
      </c>
      <c r="K10612" s="118">
        <f>VLOOKUP(B10612,WB.GDP.2012,'WB (WDI)'!$BC$2,FALSE)</f>
        <v>48455.07663918061</v>
      </c>
      <c r="L10612" s="112">
        <f>VLOOKUP($B10612,WB.UNEMP.2012,'WB (WDI)'!$BC$2,FALSE)</f>
        <v>7.9800000190734899</v>
      </c>
    </row>
    <row r="10613" spans="1:12" x14ac:dyDescent="0.25">
      <c r="A10613" s="103">
        <v>2012</v>
      </c>
      <c r="B10613" s="104" t="s">
        <v>387</v>
      </c>
      <c r="C10613" s="105" t="s">
        <v>648</v>
      </c>
      <c r="D10613" s="105" t="s">
        <v>337</v>
      </c>
      <c r="E10613" s="87">
        <f t="shared" si="469"/>
        <v>8.100649578834382</v>
      </c>
      <c r="F10613" s="69">
        <f t="shared" si="469"/>
        <v>6.3677765473281642</v>
      </c>
      <c r="G10613" s="69">
        <f t="shared" si="469"/>
        <v>7.6904163336604361</v>
      </c>
      <c r="H10613" s="69">
        <f t="shared" si="469"/>
        <v>9.7561841659702839</v>
      </c>
      <c r="I10613" s="69">
        <f t="shared" si="469"/>
        <v>8.7258324221148342</v>
      </c>
      <c r="J10613" s="70">
        <f t="shared" si="469"/>
        <v>7.9630384250981932</v>
      </c>
      <c r="K10613" s="118">
        <f>VLOOKUP(B10613,WB.GDP.2012,'WB (WDI)'!$BC$2,FALSE)</f>
        <v>42780.918398420945</v>
      </c>
      <c r="L10613" s="112">
        <f>VLOOKUP($B10613,WB.UNEMP.2012,'WB (WDI)'!$BC$2,FALSE)</f>
        <v>7.8899998664856001</v>
      </c>
    </row>
    <row r="10614" spans="1:12" x14ac:dyDescent="0.25">
      <c r="A10614" s="103">
        <v>2012</v>
      </c>
      <c r="B10614" s="104" t="s">
        <v>388</v>
      </c>
      <c r="C10614" s="105" t="s">
        <v>389</v>
      </c>
      <c r="D10614" s="105" t="s">
        <v>337</v>
      </c>
      <c r="E10614" s="87">
        <f t="shared" si="469"/>
        <v>7.4729462584357904</v>
      </c>
      <c r="F10614" s="69">
        <f t="shared" si="469"/>
        <v>8.1739561741238642</v>
      </c>
      <c r="G10614" s="69">
        <f t="shared" si="469"/>
        <v>4.8955148111832809</v>
      </c>
      <c r="H10614" s="69">
        <f t="shared" si="469"/>
        <v>9.7107404014248857</v>
      </c>
      <c r="I10614" s="69">
        <f t="shared" si="469"/>
        <v>7.042903265435041</v>
      </c>
      <c r="J10614" s="70">
        <f t="shared" si="469"/>
        <v>7.5416166400118785</v>
      </c>
      <c r="K10614" s="118">
        <f>VLOOKUP(B10614,WB.GDP.2012,'WB (WDI)'!$BC$2,FALSE)</f>
        <v>11263.851342436363</v>
      </c>
      <c r="L10614" s="112">
        <f>VLOOKUP($B10614,WB.UNEMP.2012,'WB (WDI)'!$BC$2,FALSE)</f>
        <v>13.3800001144409</v>
      </c>
    </row>
    <row r="10615" spans="1:12" x14ac:dyDescent="0.25">
      <c r="A10615" s="103">
        <v>2012</v>
      </c>
      <c r="B10615" s="104" t="s">
        <v>390</v>
      </c>
      <c r="C10615" s="105" t="s">
        <v>391</v>
      </c>
      <c r="D10615" s="105" t="s">
        <v>337</v>
      </c>
      <c r="E10615" s="87" t="e">
        <f t="shared" si="469"/>
        <v>#N/A</v>
      </c>
      <c r="F10615" s="69" t="e">
        <f t="shared" si="469"/>
        <v>#N/A</v>
      </c>
      <c r="G10615" s="69" t="e">
        <f t="shared" si="469"/>
        <v>#N/A</v>
      </c>
      <c r="H10615" s="69" t="e">
        <f t="shared" si="469"/>
        <v>#N/A</v>
      </c>
      <c r="I10615" s="69" t="e">
        <f t="shared" si="469"/>
        <v>#N/A</v>
      </c>
      <c r="J10615" s="70" t="e">
        <f t="shared" si="469"/>
        <v>#N/A</v>
      </c>
      <c r="K10615" s="118" t="e">
        <f>VLOOKUP(B10615,WB.GDP.2012,'WB (WDI)'!$BC$2,FALSE)</f>
        <v>#N/A</v>
      </c>
      <c r="L10615" s="112" t="e">
        <f>VLOOKUP($B10615,WB.UNEMP.2012,'WB (WDI)'!$BC$2,FALSE)</f>
        <v>#N/A</v>
      </c>
    </row>
    <row r="10616" spans="1:12" x14ac:dyDescent="0.25">
      <c r="A10616" s="103">
        <v>2012</v>
      </c>
      <c r="B10616" s="104" t="s">
        <v>392</v>
      </c>
      <c r="C10616" s="105" t="s">
        <v>393</v>
      </c>
      <c r="D10616" s="105" t="s">
        <v>337</v>
      </c>
      <c r="E10616" s="87">
        <f t="shared" si="469"/>
        <v>6.9448021460123979</v>
      </c>
      <c r="F10616" s="69">
        <f t="shared" si="469"/>
        <v>6.1090033985176593</v>
      </c>
      <c r="G10616" s="69">
        <f t="shared" si="469"/>
        <v>5.7850061280084466</v>
      </c>
      <c r="H10616" s="69">
        <f t="shared" si="469"/>
        <v>8.2821230105108228</v>
      </c>
      <c r="I10616" s="69">
        <f t="shared" si="469"/>
        <v>7.1820471651392852</v>
      </c>
      <c r="J10616" s="70">
        <f t="shared" si="469"/>
        <v>7.365831027885779</v>
      </c>
      <c r="K10616" s="118">
        <f>VLOOKUP(B10616,WB.GDP.2012,'WB (WDI)'!$BC$2,FALSE)</f>
        <v>11293.792268906447</v>
      </c>
      <c r="L10616" s="112">
        <f>VLOOKUP($B10616,WB.UNEMP.2012,'WB (WDI)'!$BC$2,FALSE)</f>
        <v>28.0100002288818</v>
      </c>
    </row>
    <row r="10617" spans="1:12" x14ac:dyDescent="0.25">
      <c r="A10617" s="103">
        <v>2012</v>
      </c>
      <c r="B10617" s="104" t="s">
        <v>394</v>
      </c>
      <c r="C10617" s="105" t="s">
        <v>395</v>
      </c>
      <c r="D10617" s="105" t="s">
        <v>337</v>
      </c>
      <c r="E10617" s="87">
        <f t="shared" si="469"/>
        <v>7.1988610431431983</v>
      </c>
      <c r="F10617" s="69">
        <f t="shared" si="469"/>
        <v>5.4783696843756644</v>
      </c>
      <c r="G10617" s="69">
        <f t="shared" si="469"/>
        <v>5.8769738890418237</v>
      </c>
      <c r="H10617" s="69">
        <f t="shared" si="469"/>
        <v>9.558369712782774</v>
      </c>
      <c r="I10617" s="69">
        <f t="shared" si="469"/>
        <v>7.875004816943715</v>
      </c>
      <c r="J10617" s="70">
        <f t="shared" si="469"/>
        <v>7.205587112572009</v>
      </c>
      <c r="K10617" s="118">
        <f>VLOOKUP(B10617,WB.GDP.2012,'WB (WDI)'!$BC$2,FALSE)</f>
        <v>23883.302728171755</v>
      </c>
      <c r="L10617" s="112">
        <f>VLOOKUP($B10617,WB.UNEMP.2012,'WB (WDI)'!$BC$2,FALSE)</f>
        <v>15.939999580383301</v>
      </c>
    </row>
    <row r="10618" spans="1:12" x14ac:dyDescent="0.25">
      <c r="A10618" s="103">
        <v>2012</v>
      </c>
      <c r="B10618" s="104" t="s">
        <v>396</v>
      </c>
      <c r="C10618" s="105" t="s">
        <v>397</v>
      </c>
      <c r="D10618" s="105" t="s">
        <v>337</v>
      </c>
      <c r="E10618" s="87" t="e">
        <f t="shared" si="469"/>
        <v>#N/A</v>
      </c>
      <c r="F10618" s="69" t="e">
        <f t="shared" si="469"/>
        <v>#N/A</v>
      </c>
      <c r="G10618" s="69" t="e">
        <f t="shared" si="469"/>
        <v>#N/A</v>
      </c>
      <c r="H10618" s="69" t="e">
        <f t="shared" si="469"/>
        <v>#N/A</v>
      </c>
      <c r="I10618" s="69" t="e">
        <f t="shared" si="469"/>
        <v>#N/A</v>
      </c>
      <c r="J10618" s="70" t="e">
        <f t="shared" si="469"/>
        <v>#N/A</v>
      </c>
      <c r="K10618" s="118" t="e">
        <f>VLOOKUP(B10618,WB.GDP.2012,'WB (WDI)'!$BC$2,FALSE)</f>
        <v>#N/A</v>
      </c>
      <c r="L10618" s="112" t="e">
        <f>VLOOKUP($B10618,WB.UNEMP.2012,'WB (WDI)'!$BC$2,FALSE)</f>
        <v>#N/A</v>
      </c>
    </row>
    <row r="10619" spans="1:12" x14ac:dyDescent="0.25">
      <c r="A10619" s="103">
        <v>2012</v>
      </c>
      <c r="B10619" s="104" t="s">
        <v>398</v>
      </c>
      <c r="C10619" s="105" t="s">
        <v>399</v>
      </c>
      <c r="D10619" s="105" t="s">
        <v>337</v>
      </c>
      <c r="E10619" s="87">
        <f t="shared" si="469"/>
        <v>7.056992799065938</v>
      </c>
      <c r="F10619" s="69">
        <f t="shared" si="469"/>
        <v>5.9693628456330377</v>
      </c>
      <c r="G10619" s="69">
        <f t="shared" si="469"/>
        <v>5.5804117532226591</v>
      </c>
      <c r="H10619" s="69">
        <f t="shared" si="469"/>
        <v>9.5738228868829083</v>
      </c>
      <c r="I10619" s="69">
        <f t="shared" si="469"/>
        <v>8.0389655628027601</v>
      </c>
      <c r="J10619" s="70">
        <f t="shared" si="469"/>
        <v>6.1224009467883258</v>
      </c>
      <c r="K10619" s="118">
        <f>VLOOKUP(B10619,WB.GDP.2012,'WB (WDI)'!$BC$2,FALSE)</f>
        <v>28951.692811859546</v>
      </c>
      <c r="L10619" s="112">
        <f>VLOOKUP($B10619,WB.UNEMP.2012,'WB (WDI)'!$BC$2,FALSE)</f>
        <v>24.440000534057599</v>
      </c>
    </row>
    <row r="10620" spans="1:12" x14ac:dyDescent="0.25">
      <c r="A10620" s="103">
        <v>2012</v>
      </c>
      <c r="B10620" s="104" t="s">
        <v>400</v>
      </c>
      <c r="C10620" s="105" t="s">
        <v>401</v>
      </c>
      <c r="D10620" s="105" t="s">
        <v>337</v>
      </c>
      <c r="E10620" s="87" t="e">
        <f t="shared" ref="E10620:J10629" si="470">IF(ISNUMBER(VLOOKUP($B10620,EFW.2012,3,FALSE))=TRUE,VLOOKUP($B10620,EFW.2012,E$2,FALSE),NA())</f>
        <v>#N/A</v>
      </c>
      <c r="F10620" s="69" t="e">
        <f t="shared" si="470"/>
        <v>#N/A</v>
      </c>
      <c r="G10620" s="69" t="e">
        <f t="shared" si="470"/>
        <v>#N/A</v>
      </c>
      <c r="H10620" s="69" t="e">
        <f t="shared" si="470"/>
        <v>#N/A</v>
      </c>
      <c r="I10620" s="69" t="e">
        <f t="shared" si="470"/>
        <v>#N/A</v>
      </c>
      <c r="J10620" s="70" t="e">
        <f t="shared" si="470"/>
        <v>#N/A</v>
      </c>
      <c r="K10620" s="118" t="e">
        <f>VLOOKUP(B10620,WB.GDP.2012,'WB (WDI)'!$BC$2,FALSE)</f>
        <v>#N/A</v>
      </c>
      <c r="L10620" s="112" t="e">
        <f>VLOOKUP($B10620,WB.UNEMP.2012,'WB (WDI)'!$BC$2,FALSE)</f>
        <v>#N/A</v>
      </c>
    </row>
    <row r="10621" spans="1:12" x14ac:dyDescent="0.25">
      <c r="A10621" s="103">
        <v>2012</v>
      </c>
      <c r="B10621" s="104" t="s">
        <v>402</v>
      </c>
      <c r="C10621" s="105" t="s">
        <v>403</v>
      </c>
      <c r="D10621" s="105" t="s">
        <v>337</v>
      </c>
      <c r="E10621" s="87">
        <f t="shared" si="470"/>
        <v>7.6145262364515229</v>
      </c>
      <c r="F10621" s="69">
        <f t="shared" si="470"/>
        <v>6.250173006590094</v>
      </c>
      <c r="G10621" s="69">
        <f t="shared" si="470"/>
        <v>6.3736323128082937</v>
      </c>
      <c r="H10621" s="69">
        <f t="shared" si="470"/>
        <v>9.6621642402383969</v>
      </c>
      <c r="I10621" s="69">
        <f t="shared" si="470"/>
        <v>8.1244117625144234</v>
      </c>
      <c r="J10621" s="70">
        <f t="shared" si="470"/>
        <v>7.6622498601064093</v>
      </c>
      <c r="K10621" s="118">
        <f>VLOOKUP(B10621,WB.GDP.2012,'WB (WDI)'!$BC$2,FALSE)</f>
        <v>41634.236882255733</v>
      </c>
      <c r="L10621" s="112">
        <f>VLOOKUP($B10621,WB.UNEMP.2012,'WB (WDI)'!$BC$2,FALSE)</f>
        <v>10.6599998474121</v>
      </c>
    </row>
    <row r="10622" spans="1:12" x14ac:dyDescent="0.25">
      <c r="A10622" s="103">
        <v>2012</v>
      </c>
      <c r="B10622" s="104" t="s">
        <v>404</v>
      </c>
      <c r="C10622" s="105" t="s">
        <v>405</v>
      </c>
      <c r="D10622" s="105" t="s">
        <v>337</v>
      </c>
      <c r="E10622" s="87">
        <f t="shared" si="470"/>
        <v>7.8032938660400291</v>
      </c>
      <c r="F10622" s="69">
        <f t="shared" si="470"/>
        <v>6.547062913415596</v>
      </c>
      <c r="G10622" s="69">
        <f t="shared" si="470"/>
        <v>6.8557182453349084</v>
      </c>
      <c r="H10622" s="69">
        <f t="shared" si="470"/>
        <v>9.4702246852945695</v>
      </c>
      <c r="I10622" s="69">
        <f t="shared" si="470"/>
        <v>8.3739813906074563</v>
      </c>
      <c r="J10622" s="70">
        <f t="shared" si="470"/>
        <v>7.7694820955476187</v>
      </c>
      <c r="K10622" s="118">
        <f>VLOOKUP(B10622,WB.GDP.2012,'WB (WDI)'!$BC$2,FALSE)</f>
        <v>33944.17057012752</v>
      </c>
      <c r="L10622" s="112">
        <f>VLOOKUP($B10622,WB.UNEMP.2012,'WB (WDI)'!$BC$2,FALSE)</f>
        <v>6.1999998092651403</v>
      </c>
    </row>
    <row r="10623" spans="1:12" x14ac:dyDescent="0.25">
      <c r="A10623" s="103">
        <v>2012</v>
      </c>
      <c r="B10623" s="104" t="s">
        <v>406</v>
      </c>
      <c r="C10623" s="105" t="s">
        <v>407</v>
      </c>
      <c r="D10623" s="105" t="s">
        <v>337</v>
      </c>
      <c r="E10623" s="87">
        <f t="shared" si="470"/>
        <v>7.3367508234158807</v>
      </c>
      <c r="F10623" s="69">
        <f t="shared" si="470"/>
        <v>7.3724465506963481</v>
      </c>
      <c r="G10623" s="69">
        <f t="shared" si="470"/>
        <v>5.7946045800824058</v>
      </c>
      <c r="H10623" s="69">
        <f t="shared" si="470"/>
        <v>8.0255219147059194</v>
      </c>
      <c r="I10623" s="69">
        <f t="shared" si="470"/>
        <v>7.7252165055156601</v>
      </c>
      <c r="J10623" s="70">
        <f t="shared" si="470"/>
        <v>7.7659645660790702</v>
      </c>
      <c r="K10623" s="118">
        <f>VLOOKUP(B10623,WB.GDP.2012,'WB (WDI)'!$BC$2,FALSE)</f>
        <v>16856.021842543392</v>
      </c>
      <c r="L10623" s="112">
        <f>VLOOKUP($B10623,WB.UNEMP.2012,'WB (WDI)'!$BC$2,FALSE)</f>
        <v>19.969999313354499</v>
      </c>
    </row>
    <row r="10624" spans="1:12" x14ac:dyDescent="0.25">
      <c r="A10624" s="103">
        <v>2012</v>
      </c>
      <c r="B10624" s="104" t="s">
        <v>408</v>
      </c>
      <c r="C10624" s="105" t="s">
        <v>409</v>
      </c>
      <c r="D10624" s="105" t="s">
        <v>337</v>
      </c>
      <c r="E10624" s="87">
        <f t="shared" si="470"/>
        <v>7.0716912198264144</v>
      </c>
      <c r="F10624" s="69">
        <f t="shared" si="470"/>
        <v>6.6870380940790897</v>
      </c>
      <c r="G10624" s="69">
        <f t="shared" si="470"/>
        <v>4.6456452498043186</v>
      </c>
      <c r="H10624" s="69">
        <f t="shared" si="470"/>
        <v>8.1839069245792455</v>
      </c>
      <c r="I10624" s="69">
        <f t="shared" si="470"/>
        <v>7.5727264009371122</v>
      </c>
      <c r="J10624" s="70">
        <f t="shared" si="470"/>
        <v>8.269139429732304</v>
      </c>
      <c r="K10624" s="118">
        <f>VLOOKUP(B10624,WB.GDP.2012,'WB (WDI)'!$BC$2,FALSE)</f>
        <v>13683.754468389323</v>
      </c>
      <c r="L10624" s="112">
        <f>VLOOKUP($B10624,WB.UNEMP.2012,'WB (WDI)'!$BC$2,FALSE)</f>
        <v>31.0200004577637</v>
      </c>
    </row>
    <row r="10625" spans="1:12" x14ac:dyDescent="0.25">
      <c r="A10625" s="103">
        <v>2012</v>
      </c>
      <c r="B10625" s="104" t="s">
        <v>410</v>
      </c>
      <c r="C10625" s="105" t="s">
        <v>411</v>
      </c>
      <c r="D10625" s="105" t="s">
        <v>337</v>
      </c>
      <c r="E10625" s="87">
        <f t="shared" si="470"/>
        <v>7.573995413118662</v>
      </c>
      <c r="F10625" s="69">
        <f t="shared" si="470"/>
        <v>6.0156992600352881</v>
      </c>
      <c r="G10625" s="69">
        <f t="shared" si="470"/>
        <v>6.8669313597836146</v>
      </c>
      <c r="H10625" s="69">
        <f t="shared" si="470"/>
        <v>9.7180535648522799</v>
      </c>
      <c r="I10625" s="69">
        <f t="shared" si="470"/>
        <v>8.265731585222813</v>
      </c>
      <c r="J10625" s="70">
        <f t="shared" si="470"/>
        <v>7.0035612956993161</v>
      </c>
      <c r="K10625" s="118">
        <f>VLOOKUP(B10625,WB.GDP.2012,'WB (WDI)'!$BC$2,FALSE)</f>
        <v>30252.975157483641</v>
      </c>
      <c r="L10625" s="112">
        <f>VLOOKUP($B10625,WB.UNEMP.2012,'WB (WDI)'!$BC$2,FALSE)</f>
        <v>15.5299997329712</v>
      </c>
    </row>
    <row r="10626" spans="1:12" x14ac:dyDescent="0.25">
      <c r="A10626" s="103">
        <v>2012</v>
      </c>
      <c r="B10626" s="104" t="s">
        <v>412</v>
      </c>
      <c r="C10626" s="105" t="s">
        <v>413</v>
      </c>
      <c r="D10626" s="105" t="s">
        <v>337</v>
      </c>
      <c r="E10626" s="87" t="e">
        <f t="shared" si="470"/>
        <v>#N/A</v>
      </c>
      <c r="F10626" s="69" t="e">
        <f t="shared" si="470"/>
        <v>#N/A</v>
      </c>
      <c r="G10626" s="69" t="e">
        <f t="shared" si="470"/>
        <v>#N/A</v>
      </c>
      <c r="H10626" s="69" t="e">
        <f t="shared" si="470"/>
        <v>#N/A</v>
      </c>
      <c r="I10626" s="69" t="e">
        <f t="shared" si="470"/>
        <v>#N/A</v>
      </c>
      <c r="J10626" s="70" t="e">
        <f t="shared" si="470"/>
        <v>#N/A</v>
      </c>
      <c r="K10626" s="118">
        <f>VLOOKUP(B10626,WB.GDP.2012,'WB (WDI)'!$BC$2,FALSE)</f>
        <v>59337.826417010911</v>
      </c>
      <c r="L10626" s="112" t="e">
        <f>VLOOKUP($B10626,WB.UNEMP.2012,'WB (WDI)'!$BC$2,FALSE)</f>
        <v>#N/A</v>
      </c>
    </row>
    <row r="10627" spans="1:12" x14ac:dyDescent="0.25">
      <c r="A10627" s="103">
        <v>2012</v>
      </c>
      <c r="B10627" s="104" t="s">
        <v>414</v>
      </c>
      <c r="C10627" s="105" t="s">
        <v>415</v>
      </c>
      <c r="D10627" s="105" t="s">
        <v>337</v>
      </c>
      <c r="E10627" s="87">
        <f t="shared" si="470"/>
        <v>6.7401137433041498</v>
      </c>
      <c r="F10627" s="69">
        <f t="shared" si="470"/>
        <v>6.7389180326492406</v>
      </c>
      <c r="G10627" s="69">
        <f t="shared" si="470"/>
        <v>5.3802862002230869</v>
      </c>
      <c r="H10627" s="69">
        <f t="shared" si="470"/>
        <v>7.8687810513630527</v>
      </c>
      <c r="I10627" s="69">
        <f t="shared" si="470"/>
        <v>7.0833551475467091</v>
      </c>
      <c r="J10627" s="70">
        <f t="shared" si="470"/>
        <v>6.6292282847386632</v>
      </c>
      <c r="K10627" s="118">
        <f>VLOOKUP(B10627,WB.GDP.2012,'WB (WDI)'!$BC$2,FALSE)</f>
        <v>14941.75747003612</v>
      </c>
      <c r="L10627" s="112">
        <f>VLOOKUP($B10627,WB.UNEMP.2012,'WB (WDI)'!$BC$2,FALSE)</f>
        <v>24</v>
      </c>
    </row>
    <row r="10628" spans="1:12" x14ac:dyDescent="0.25">
      <c r="A10628" s="103">
        <v>2012</v>
      </c>
      <c r="B10628" s="104" t="s">
        <v>416</v>
      </c>
      <c r="C10628" s="105" t="s">
        <v>417</v>
      </c>
      <c r="D10628" s="105" t="s">
        <v>337</v>
      </c>
      <c r="E10628" s="87">
        <f t="shared" si="470"/>
        <v>7.1699956487802439</v>
      </c>
      <c r="F10628" s="69">
        <f t="shared" si="470"/>
        <v>5.227201630823858</v>
      </c>
      <c r="G10628" s="69">
        <f t="shared" si="470"/>
        <v>6.2001243502157362</v>
      </c>
      <c r="H10628" s="69">
        <f t="shared" si="470"/>
        <v>9.4977902227161373</v>
      </c>
      <c r="I10628" s="69">
        <f t="shared" si="470"/>
        <v>7.6593011438463092</v>
      </c>
      <c r="J10628" s="70">
        <f t="shared" si="470"/>
        <v>7.2655608962991813</v>
      </c>
      <c r="K10628" s="118">
        <f>VLOOKUP(B10628,WB.GDP.2012,'WB (WDI)'!$BC$2,FALSE)</f>
        <v>32722.720287994678</v>
      </c>
      <c r="L10628" s="112">
        <f>VLOOKUP($B10628,WB.UNEMP.2012,'WB (WDI)'!$BC$2,FALSE)</f>
        <v>8.8400001525878906</v>
      </c>
    </row>
    <row r="10629" spans="1:12" x14ac:dyDescent="0.25">
      <c r="A10629" s="103">
        <v>2012</v>
      </c>
      <c r="B10629" s="104" t="s">
        <v>418</v>
      </c>
      <c r="C10629" s="105" t="s">
        <v>419</v>
      </c>
      <c r="D10629" s="105" t="s">
        <v>337</v>
      </c>
      <c r="E10629" s="87">
        <f t="shared" si="470"/>
        <v>7.6233211061549184</v>
      </c>
      <c r="F10629" s="69">
        <f t="shared" si="470"/>
        <v>6.2871084528853007</v>
      </c>
      <c r="G10629" s="69">
        <f t="shared" si="470"/>
        <v>6.9476083388031302</v>
      </c>
      <c r="H10629" s="69">
        <f t="shared" si="470"/>
        <v>9.7448027614771302</v>
      </c>
      <c r="I10629" s="69">
        <f t="shared" si="470"/>
        <v>8.0429263942528912</v>
      </c>
      <c r="J10629" s="70">
        <f t="shared" si="470"/>
        <v>7.0941595833561388</v>
      </c>
      <c r="K10629" s="118">
        <f>VLOOKUP(B10629,WB.GDP.2012,'WB (WDI)'!$BC$2,FALSE)</f>
        <v>35883.680032876779</v>
      </c>
      <c r="L10629" s="112">
        <f>VLOOKUP($B10629,WB.UNEMP.2012,'WB (WDI)'!$BC$2,FALSE)</f>
        <v>24.790000915527301</v>
      </c>
    </row>
    <row r="10630" spans="1:12" x14ac:dyDescent="0.25">
      <c r="A10630" s="103">
        <v>2012</v>
      </c>
      <c r="B10630" s="104" t="s">
        <v>420</v>
      </c>
      <c r="C10630" s="105" t="s">
        <v>421</v>
      </c>
      <c r="D10630" s="105" t="s">
        <v>337</v>
      </c>
      <c r="E10630" s="87">
        <f t="shared" ref="E10630:J10639" si="471">IF(ISNUMBER(VLOOKUP($B10630,EFW.2012,3,FALSE))=TRUE,VLOOKUP($B10630,EFW.2012,E$2,FALSE),NA())</f>
        <v>7.7778562035973637</v>
      </c>
      <c r="F10630" s="69">
        <f t="shared" si="471"/>
        <v>5.7258328567480401</v>
      </c>
      <c r="G10630" s="69">
        <f t="shared" si="471"/>
        <v>7.8717734545006151</v>
      </c>
      <c r="H10630" s="69">
        <f t="shared" si="471"/>
        <v>9.5376779707608819</v>
      </c>
      <c r="I10630" s="69">
        <f t="shared" si="471"/>
        <v>8.0842217184262175</v>
      </c>
      <c r="J10630" s="70">
        <f t="shared" si="471"/>
        <v>7.6697750175510633</v>
      </c>
      <c r="K10630" s="118">
        <f>VLOOKUP(B10630,WB.GDP.2012,'WB (WDI)'!$BC$2,FALSE)</f>
        <v>53391.032403354038</v>
      </c>
      <c r="L10630" s="112">
        <f>VLOOKUP($B10630,WB.UNEMP.2012,'WB (WDI)'!$BC$2,FALSE)</f>
        <v>4.8699998855590803</v>
      </c>
    </row>
    <row r="10631" spans="1:12" x14ac:dyDescent="0.25">
      <c r="A10631" s="103">
        <v>2012</v>
      </c>
      <c r="B10631" s="104" t="s">
        <v>422</v>
      </c>
      <c r="C10631" s="105" t="s">
        <v>423</v>
      </c>
      <c r="D10631" s="105" t="s">
        <v>337</v>
      </c>
      <c r="E10631" s="87">
        <f t="shared" si="471"/>
        <v>7.5525668965119364</v>
      </c>
      <c r="F10631" s="69">
        <f t="shared" si="471"/>
        <v>4.7730331355623408</v>
      </c>
      <c r="G10631" s="69">
        <f t="shared" si="471"/>
        <v>7.060371522927575</v>
      </c>
      <c r="H10631" s="69">
        <f t="shared" si="471"/>
        <v>9.6496821854885546</v>
      </c>
      <c r="I10631" s="69">
        <f t="shared" si="471"/>
        <v>8.2613665977516888</v>
      </c>
      <c r="J10631" s="70">
        <f t="shared" si="471"/>
        <v>8.0183810408295209</v>
      </c>
      <c r="K10631" s="118">
        <f>VLOOKUP(B10631,WB.GDP.2012,'WB (WDI)'!$BC$2,FALSE)</f>
        <v>48363.938247991144</v>
      </c>
      <c r="L10631" s="112">
        <f>VLOOKUP($B10631,WB.UNEMP.2012,'WB (WDI)'!$BC$2,FALSE)</f>
        <v>7.53999996185303</v>
      </c>
    </row>
    <row r="10632" spans="1:12" x14ac:dyDescent="0.25">
      <c r="A10632" s="103">
        <v>2012</v>
      </c>
      <c r="B10632" s="104" t="s">
        <v>424</v>
      </c>
      <c r="C10632" s="105" t="s">
        <v>425</v>
      </c>
      <c r="D10632" s="105" t="s">
        <v>337</v>
      </c>
      <c r="E10632" s="87">
        <f t="shared" si="471"/>
        <v>7.4692313752757098</v>
      </c>
      <c r="F10632" s="69">
        <f t="shared" si="471"/>
        <v>5.0963301636440193</v>
      </c>
      <c r="G10632" s="69">
        <f t="shared" si="471"/>
        <v>6.9272215528208099</v>
      </c>
      <c r="H10632" s="69">
        <f t="shared" si="471"/>
        <v>9.6575671950849351</v>
      </c>
      <c r="I10632" s="69">
        <f t="shared" si="471"/>
        <v>8.2231010110402458</v>
      </c>
      <c r="J10632" s="70">
        <f t="shared" si="471"/>
        <v>7.4419369537885389</v>
      </c>
      <c r="K10632" s="118">
        <f>VLOOKUP(B10632,WB.GDP.2012,'WB (WDI)'!$BC$2,FALSE)</f>
        <v>42927.315205812432</v>
      </c>
      <c r="L10632" s="112">
        <f>VLOOKUP($B10632,WB.UNEMP.2012,'WB (WDI)'!$BC$2,FALSE)</f>
        <v>9.3999996185302699</v>
      </c>
    </row>
    <row r="10633" spans="1:12" x14ac:dyDescent="0.25">
      <c r="A10633" s="103">
        <v>2012</v>
      </c>
      <c r="B10633" s="104" t="s">
        <v>426</v>
      </c>
      <c r="C10633" s="105" t="s">
        <v>427</v>
      </c>
      <c r="D10633" s="105" t="s">
        <v>337</v>
      </c>
      <c r="E10633" s="87">
        <f t="shared" si="471"/>
        <v>7.8401486224606742</v>
      </c>
      <c r="F10633" s="69">
        <f t="shared" si="471"/>
        <v>6.1272998544505528</v>
      </c>
      <c r="G10633" s="69">
        <f t="shared" si="471"/>
        <v>7.7911085589752549</v>
      </c>
      <c r="H10633" s="69">
        <f t="shared" si="471"/>
        <v>9.4868030005944188</v>
      </c>
      <c r="I10633" s="69">
        <f t="shared" si="471"/>
        <v>8.07840430914937</v>
      </c>
      <c r="J10633" s="70">
        <f t="shared" si="471"/>
        <v>7.7171273891337719</v>
      </c>
      <c r="K10633" s="118">
        <f>VLOOKUP(B10633,WB.GDP.2012,'WB (WDI)'!$BC$2,FALSE)</f>
        <v>49958.007871925787</v>
      </c>
      <c r="L10633" s="112">
        <f>VLOOKUP($B10633,WB.UNEMP.2012,'WB (WDI)'!$BC$2,FALSE)</f>
        <v>5.3800001144409197</v>
      </c>
    </row>
    <row r="10634" spans="1:12" x14ac:dyDescent="0.25">
      <c r="A10634" s="103">
        <v>2012</v>
      </c>
      <c r="B10634" s="104" t="s">
        <v>428</v>
      </c>
      <c r="C10634" s="105" t="s">
        <v>429</v>
      </c>
      <c r="D10634" s="105" t="s">
        <v>337</v>
      </c>
      <c r="E10634" s="87" t="e">
        <f t="shared" si="471"/>
        <v>#N/A</v>
      </c>
      <c r="F10634" s="69" t="e">
        <f t="shared" si="471"/>
        <v>#N/A</v>
      </c>
      <c r="G10634" s="69" t="e">
        <f t="shared" si="471"/>
        <v>#N/A</v>
      </c>
      <c r="H10634" s="69" t="e">
        <f t="shared" si="471"/>
        <v>#N/A</v>
      </c>
      <c r="I10634" s="69" t="e">
        <f t="shared" si="471"/>
        <v>#N/A</v>
      </c>
      <c r="J10634" s="70" t="e">
        <f t="shared" si="471"/>
        <v>#N/A</v>
      </c>
      <c r="K10634" s="118" t="e">
        <f>VLOOKUP(B10634,WB.GDP.2012,'WB (WDI)'!$BC$2,FALSE)</f>
        <v>#N/A</v>
      </c>
      <c r="L10634" s="112" t="e">
        <f>VLOOKUP($B10634,WB.UNEMP.2012,'WB (WDI)'!$BC$2,FALSE)</f>
        <v>#N/A</v>
      </c>
    </row>
    <row r="10635" spans="1:12" x14ac:dyDescent="0.25">
      <c r="A10635" s="103">
        <v>2012</v>
      </c>
      <c r="B10635" s="104" t="s">
        <v>430</v>
      </c>
      <c r="C10635" s="105" t="s">
        <v>431</v>
      </c>
      <c r="D10635" s="105" t="s">
        <v>337</v>
      </c>
      <c r="E10635" s="87">
        <f t="shared" si="471"/>
        <v>7.5175190016067948</v>
      </c>
      <c r="F10635" s="69">
        <f t="shared" si="471"/>
        <v>5.0448125674952973</v>
      </c>
      <c r="G10635" s="69">
        <f t="shared" si="471"/>
        <v>7.6715654920192833</v>
      </c>
      <c r="H10635" s="69">
        <f t="shared" si="471"/>
        <v>9.2604682460922429</v>
      </c>
      <c r="I10635" s="69">
        <f t="shared" si="471"/>
        <v>7.8528734291809767</v>
      </c>
      <c r="J10635" s="70">
        <f t="shared" si="471"/>
        <v>7.7578752732461709</v>
      </c>
      <c r="K10635" s="118">
        <f>VLOOKUP(B10635,WB.GDP.2012,'WB (WDI)'!$BC$2,FALSE)</f>
        <v>105411.46457092607</v>
      </c>
      <c r="L10635" s="112">
        <f>VLOOKUP($B10635,WB.UNEMP.2012,'WB (WDI)'!$BC$2,FALSE)</f>
        <v>5.1399998664856001</v>
      </c>
    </row>
    <row r="10636" spans="1:12" x14ac:dyDescent="0.25">
      <c r="A10636" s="103">
        <v>2012</v>
      </c>
      <c r="B10636" s="104" t="s">
        <v>432</v>
      </c>
      <c r="C10636" s="105" t="s">
        <v>433</v>
      </c>
      <c r="D10636" s="105" t="s">
        <v>337</v>
      </c>
      <c r="E10636" s="87" t="e">
        <f t="shared" si="471"/>
        <v>#N/A</v>
      </c>
      <c r="F10636" s="69" t="e">
        <f t="shared" si="471"/>
        <v>#N/A</v>
      </c>
      <c r="G10636" s="69" t="e">
        <f t="shared" si="471"/>
        <v>#N/A</v>
      </c>
      <c r="H10636" s="69" t="e">
        <f t="shared" si="471"/>
        <v>#N/A</v>
      </c>
      <c r="I10636" s="69" t="e">
        <f t="shared" si="471"/>
        <v>#N/A</v>
      </c>
      <c r="J10636" s="70" t="e">
        <f t="shared" si="471"/>
        <v>#N/A</v>
      </c>
      <c r="K10636" s="118" t="e">
        <f>VLOOKUP(B10636,WB.GDP.2012,'WB (WDI)'!$BC$2,FALSE)</f>
        <v>#N/A</v>
      </c>
      <c r="L10636" s="112" t="e">
        <f>VLOOKUP($B10636,WB.UNEMP.2012,'WB (WDI)'!$BC$2,FALSE)</f>
        <v>#N/A</v>
      </c>
    </row>
    <row r="10637" spans="1:12" x14ac:dyDescent="0.25">
      <c r="A10637" s="103">
        <v>2012</v>
      </c>
      <c r="B10637" s="104" t="s">
        <v>434</v>
      </c>
      <c r="C10637" s="105" t="s">
        <v>435</v>
      </c>
      <c r="D10637" s="105" t="s">
        <v>337</v>
      </c>
      <c r="E10637" s="87">
        <f t="shared" si="471"/>
        <v>7.7251708163005945</v>
      </c>
      <c r="F10637" s="69">
        <f t="shared" si="471"/>
        <v>4.4938089033032877</v>
      </c>
      <c r="G10637" s="69">
        <f t="shared" si="471"/>
        <v>7.8603755891146951</v>
      </c>
      <c r="H10637" s="69">
        <f t="shared" si="471"/>
        <v>9.5249241711183892</v>
      </c>
      <c r="I10637" s="69">
        <f t="shared" si="471"/>
        <v>8.695509456031342</v>
      </c>
      <c r="J10637" s="70">
        <f t="shared" si="471"/>
        <v>8.0512359619352605</v>
      </c>
      <c r="K10637" s="118">
        <f>VLOOKUP(B10637,WB.GDP.2012,'WB (WDI)'!$BC$2,FALSE)</f>
        <v>52025.681445595306</v>
      </c>
      <c r="L10637" s="112">
        <f>VLOOKUP($B10637,WB.UNEMP.2012,'WB (WDI)'!$BC$2,FALSE)</f>
        <v>5.8200001716613796</v>
      </c>
    </row>
    <row r="10638" spans="1:12" x14ac:dyDescent="0.25">
      <c r="A10638" s="103">
        <v>2012</v>
      </c>
      <c r="B10638" s="104" t="s">
        <v>436</v>
      </c>
      <c r="C10638" s="105" t="s">
        <v>437</v>
      </c>
      <c r="D10638" s="105" t="s">
        <v>337</v>
      </c>
      <c r="E10638" s="87">
        <f t="shared" si="471"/>
        <v>8.3404000717510964</v>
      </c>
      <c r="F10638" s="69">
        <f t="shared" si="471"/>
        <v>7.8887591515842228</v>
      </c>
      <c r="G10638" s="69">
        <f t="shared" si="471"/>
        <v>8.1683723447093843</v>
      </c>
      <c r="H10638" s="69">
        <f t="shared" si="471"/>
        <v>9.4009625893797342</v>
      </c>
      <c r="I10638" s="69">
        <f t="shared" si="471"/>
        <v>7.4651994096220422</v>
      </c>
      <c r="J10638" s="70">
        <f t="shared" si="471"/>
        <v>8.7787068634601031</v>
      </c>
      <c r="K10638" s="118">
        <f>VLOOKUP(B10638,WB.GDP.2012,'WB (WDI)'!$BC$2,FALSE)</f>
        <v>64585.095025961302</v>
      </c>
      <c r="L10638" s="112">
        <f>VLOOKUP($B10638,WB.UNEMP.2012,'WB (WDI)'!$BC$2,FALSE)</f>
        <v>4.4899997711181596</v>
      </c>
    </row>
    <row r="10639" spans="1:12" x14ac:dyDescent="0.25">
      <c r="A10639" s="103">
        <v>2012</v>
      </c>
      <c r="B10639" s="104" t="s">
        <v>438</v>
      </c>
      <c r="C10639" s="105" t="s">
        <v>439</v>
      </c>
      <c r="D10639" s="105" t="s">
        <v>440</v>
      </c>
      <c r="E10639" s="87">
        <f t="shared" si="471"/>
        <v>8.0940404243383277</v>
      </c>
      <c r="F10639" s="69">
        <f t="shared" si="471"/>
        <v>7.1771760248520691</v>
      </c>
      <c r="G10639" s="69">
        <f t="shared" si="471"/>
        <v>7.7762829296254026</v>
      </c>
      <c r="H10639" s="69">
        <f t="shared" si="471"/>
        <v>9.5149835103466049</v>
      </c>
      <c r="I10639" s="69">
        <f t="shared" si="471"/>
        <v>7.7341783530896278</v>
      </c>
      <c r="J10639" s="70">
        <f t="shared" si="471"/>
        <v>8.2675813037779378</v>
      </c>
      <c r="K10639" s="118">
        <f>VLOOKUP(B10639,WB.GDP.2012,'WB (WDI)'!$BC$2,FALSE)</f>
        <v>46571.474557966052</v>
      </c>
      <c r="L10639" s="112">
        <f>VLOOKUP($B10639,WB.UNEMP.2012,'WB (WDI)'!$BC$2,FALSE)</f>
        <v>5.2199997901916504</v>
      </c>
    </row>
    <row r="10640" spans="1:12" x14ac:dyDescent="0.25">
      <c r="A10640" s="103">
        <v>2012</v>
      </c>
      <c r="B10640" s="104" t="s">
        <v>441</v>
      </c>
      <c r="C10640" s="105" t="s">
        <v>442</v>
      </c>
      <c r="D10640" s="105" t="s">
        <v>440</v>
      </c>
      <c r="E10640" s="87" t="e">
        <f t="shared" ref="E10640:J10649" si="472">IF(ISNUMBER(VLOOKUP($B10640,EFW.2012,3,FALSE))=TRUE,VLOOKUP($B10640,EFW.2012,E$2,FALSE),NA())</f>
        <v>#N/A</v>
      </c>
      <c r="F10640" s="69" t="e">
        <f t="shared" si="472"/>
        <v>#N/A</v>
      </c>
      <c r="G10640" s="69" t="e">
        <f t="shared" si="472"/>
        <v>#N/A</v>
      </c>
      <c r="H10640" s="69" t="e">
        <f t="shared" si="472"/>
        <v>#N/A</v>
      </c>
      <c r="I10640" s="69" t="e">
        <f t="shared" si="472"/>
        <v>#N/A</v>
      </c>
      <c r="J10640" s="70" t="e">
        <f t="shared" si="472"/>
        <v>#N/A</v>
      </c>
      <c r="K10640" s="118" t="e">
        <f>VLOOKUP(B10640,WB.GDP.2012,'WB (WDI)'!$BC$2,FALSE)</f>
        <v>#N/A</v>
      </c>
      <c r="L10640" s="112" t="e">
        <f>VLOOKUP($B10640,WB.UNEMP.2012,'WB (WDI)'!$BC$2,FALSE)</f>
        <v>#N/A</v>
      </c>
    </row>
    <row r="10641" spans="1:12" x14ac:dyDescent="0.25">
      <c r="A10641" s="103">
        <v>2012</v>
      </c>
      <c r="B10641" s="104" t="s">
        <v>443</v>
      </c>
      <c r="C10641" s="105" t="s">
        <v>444</v>
      </c>
      <c r="D10641" s="105" t="s">
        <v>440</v>
      </c>
      <c r="E10641" s="87" t="e">
        <f t="shared" si="472"/>
        <v>#N/A</v>
      </c>
      <c r="F10641" s="69" t="e">
        <f t="shared" si="472"/>
        <v>#N/A</v>
      </c>
      <c r="G10641" s="69" t="e">
        <f t="shared" si="472"/>
        <v>#N/A</v>
      </c>
      <c r="H10641" s="69" t="e">
        <f t="shared" si="472"/>
        <v>#N/A</v>
      </c>
      <c r="I10641" s="69" t="e">
        <f t="shared" si="472"/>
        <v>#N/A</v>
      </c>
      <c r="J10641" s="70" t="e">
        <f t="shared" si="472"/>
        <v>#N/A</v>
      </c>
      <c r="K10641" s="118" t="e">
        <f>VLOOKUP(B10641,WB.GDP.2012,'WB (WDI)'!$BC$2,FALSE)</f>
        <v>#N/A</v>
      </c>
      <c r="L10641" s="112" t="e">
        <f>VLOOKUP($B10641,WB.UNEMP.2012,'WB (WDI)'!$BC$2,FALSE)</f>
        <v>#N/A</v>
      </c>
    </row>
    <row r="10642" spans="1:12" x14ac:dyDescent="0.25">
      <c r="A10642" s="103">
        <v>2012</v>
      </c>
      <c r="B10642" s="104" t="s">
        <v>445</v>
      </c>
      <c r="C10642" s="105" t="s">
        <v>446</v>
      </c>
      <c r="D10642" s="105" t="s">
        <v>440</v>
      </c>
      <c r="E10642" s="87" t="e">
        <f t="shared" si="472"/>
        <v>#N/A</v>
      </c>
      <c r="F10642" s="69" t="e">
        <f t="shared" si="472"/>
        <v>#N/A</v>
      </c>
      <c r="G10642" s="69" t="e">
        <f t="shared" si="472"/>
        <v>#N/A</v>
      </c>
      <c r="H10642" s="69" t="e">
        <f t="shared" si="472"/>
        <v>#N/A</v>
      </c>
      <c r="I10642" s="69" t="e">
        <f t="shared" si="472"/>
        <v>#N/A</v>
      </c>
      <c r="J10642" s="70" t="e">
        <f t="shared" si="472"/>
        <v>#N/A</v>
      </c>
      <c r="K10642" s="118" t="e">
        <f>VLOOKUP(B10642,WB.GDP.2012,'WB (WDI)'!$BC$2,FALSE)</f>
        <v>#N/A</v>
      </c>
      <c r="L10642" s="112" t="e">
        <f>VLOOKUP($B10642,WB.UNEMP.2012,'WB (WDI)'!$BC$2,FALSE)</f>
        <v>#N/A</v>
      </c>
    </row>
    <row r="10643" spans="1:12" x14ac:dyDescent="0.25">
      <c r="A10643" s="103">
        <v>2012</v>
      </c>
      <c r="B10643" s="104" t="s">
        <v>447</v>
      </c>
      <c r="C10643" s="105" t="s">
        <v>448</v>
      </c>
      <c r="D10643" s="105" t="s">
        <v>440</v>
      </c>
      <c r="E10643" s="87">
        <f t="shared" si="472"/>
        <v>8.4257924918179619</v>
      </c>
      <c r="F10643" s="69">
        <f t="shared" si="472"/>
        <v>6.4209007633526793</v>
      </c>
      <c r="G10643" s="69">
        <f t="shared" si="472"/>
        <v>8.1732265525853318</v>
      </c>
      <c r="H10643" s="69">
        <f t="shared" si="472"/>
        <v>9.6232841558391709</v>
      </c>
      <c r="I10643" s="69">
        <f t="shared" si="472"/>
        <v>8.7584163022008141</v>
      </c>
      <c r="J10643" s="70">
        <f t="shared" si="472"/>
        <v>9.1531346851118105</v>
      </c>
      <c r="K10643" s="118">
        <f>VLOOKUP(B10643,WB.GDP.2012,'WB (WDI)'!$BC$2,FALSE)</f>
        <v>39005.891835438691</v>
      </c>
      <c r="L10643" s="112">
        <f>VLOOKUP($B10643,WB.UNEMP.2012,'WB (WDI)'!$BC$2,FALSE)</f>
        <v>6.9299998283386204</v>
      </c>
    </row>
    <row r="10644" spans="1:12" x14ac:dyDescent="0.25">
      <c r="A10644" s="103">
        <v>2012</v>
      </c>
      <c r="B10644" s="104" t="s">
        <v>449</v>
      </c>
      <c r="C10644" s="105" t="s">
        <v>450</v>
      </c>
      <c r="D10644" s="105" t="s">
        <v>440</v>
      </c>
      <c r="E10644" s="87" t="e">
        <f t="shared" si="472"/>
        <v>#N/A</v>
      </c>
      <c r="F10644" s="69" t="e">
        <f t="shared" si="472"/>
        <v>#N/A</v>
      </c>
      <c r="G10644" s="69" t="e">
        <f t="shared" si="472"/>
        <v>#N/A</v>
      </c>
      <c r="H10644" s="69" t="e">
        <f t="shared" si="472"/>
        <v>#N/A</v>
      </c>
      <c r="I10644" s="69" t="e">
        <f t="shared" si="472"/>
        <v>#N/A</v>
      </c>
      <c r="J10644" s="70" t="e">
        <f t="shared" si="472"/>
        <v>#N/A</v>
      </c>
      <c r="K10644" s="118" t="e">
        <f>VLOOKUP(B10644,WB.GDP.2012,'WB (WDI)'!$BC$2,FALSE)</f>
        <v>#N/A</v>
      </c>
      <c r="L10644" s="112" t="e">
        <f>VLOOKUP($B10644,WB.UNEMP.2012,'WB (WDI)'!$BC$2,FALSE)</f>
        <v>#N/A</v>
      </c>
    </row>
    <row r="10645" spans="1:12" x14ac:dyDescent="0.25">
      <c r="A10645" s="103">
        <v>2012</v>
      </c>
      <c r="B10645" s="104" t="s">
        <v>451</v>
      </c>
      <c r="C10645" s="105" t="s">
        <v>452</v>
      </c>
      <c r="D10645" s="105" t="s">
        <v>440</v>
      </c>
      <c r="E10645" s="87">
        <f t="shared" si="472"/>
        <v>6.7369384254416875</v>
      </c>
      <c r="F10645" s="69">
        <f t="shared" si="472"/>
        <v>6.4120892410814774</v>
      </c>
      <c r="G10645" s="69">
        <f t="shared" si="472"/>
        <v>5.8394814259048919</v>
      </c>
      <c r="H10645" s="69">
        <f t="shared" si="472"/>
        <v>6.4224088723953185</v>
      </c>
      <c r="I10645" s="69">
        <f t="shared" si="472"/>
        <v>6.3735756415939173</v>
      </c>
      <c r="J10645" s="70">
        <f t="shared" si="472"/>
        <v>8.6371369462328307</v>
      </c>
      <c r="K10645" s="118">
        <f>VLOOKUP(B10645,WB.GDP.2012,'WB (WDI)'!$BC$2,FALSE)</f>
        <v>10919.44667280947</v>
      </c>
      <c r="L10645" s="112">
        <f>VLOOKUP($B10645,WB.UNEMP.2012,'WB (WDI)'!$BC$2,FALSE)</f>
        <v>4.4200000762939498</v>
      </c>
    </row>
    <row r="10646" spans="1:12" x14ac:dyDescent="0.25">
      <c r="A10646" s="103">
        <v>2012</v>
      </c>
      <c r="B10646" s="104" t="s">
        <v>453</v>
      </c>
      <c r="C10646" s="105" t="s">
        <v>454</v>
      </c>
      <c r="D10646" s="105" t="s">
        <v>440</v>
      </c>
      <c r="E10646" s="87" t="e">
        <f t="shared" si="472"/>
        <v>#N/A</v>
      </c>
      <c r="F10646" s="69" t="e">
        <f t="shared" si="472"/>
        <v>#N/A</v>
      </c>
      <c r="G10646" s="69" t="e">
        <f t="shared" si="472"/>
        <v>#N/A</v>
      </c>
      <c r="H10646" s="69" t="e">
        <f t="shared" si="472"/>
        <v>#N/A</v>
      </c>
      <c r="I10646" s="69" t="e">
        <f t="shared" si="472"/>
        <v>#N/A</v>
      </c>
      <c r="J10646" s="70" t="e">
        <f t="shared" si="472"/>
        <v>#N/A</v>
      </c>
      <c r="K10646" s="118" t="e">
        <f>VLOOKUP(B10646,WB.GDP.2012,'WB (WDI)'!$BC$2,FALSE)</f>
        <v>#N/A</v>
      </c>
      <c r="L10646" s="112">
        <f>VLOOKUP($B10646,WB.UNEMP.2012,'WB (WDI)'!$BC$2,FALSE)</f>
        <v>14.2700004577637</v>
      </c>
    </row>
    <row r="10647" spans="1:12" x14ac:dyDescent="0.25">
      <c r="A10647" s="103">
        <v>2012</v>
      </c>
      <c r="B10647" s="104" t="s">
        <v>455</v>
      </c>
      <c r="C10647" s="105" t="s">
        <v>456</v>
      </c>
      <c r="D10647" s="105" t="s">
        <v>440</v>
      </c>
      <c r="E10647" s="87">
        <f t="shared" si="472"/>
        <v>6.9224213234753877</v>
      </c>
      <c r="F10647" s="69">
        <f t="shared" si="472"/>
        <v>6.9560494028794464</v>
      </c>
      <c r="G10647" s="69">
        <f t="shared" si="472"/>
        <v>5.4185879349974702</v>
      </c>
      <c r="H10647" s="69">
        <f t="shared" si="472"/>
        <v>7.5561307551705612</v>
      </c>
      <c r="I10647" s="69">
        <f t="shared" si="472"/>
        <v>7.1658361445315419</v>
      </c>
      <c r="J10647" s="70">
        <f t="shared" si="472"/>
        <v>7.5155023797979181</v>
      </c>
      <c r="K10647" s="118">
        <f>VLOOKUP(B10647,WB.GDP.2012,'WB (WDI)'!$BC$2,FALSE)</f>
        <v>3456.0743773448335</v>
      </c>
      <c r="L10647" s="112">
        <f>VLOOKUP($B10647,WB.UNEMP.2012,'WB (WDI)'!$BC$2,FALSE)</f>
        <v>2.6300001144409202</v>
      </c>
    </row>
    <row r="10648" spans="1:12" x14ac:dyDescent="0.25">
      <c r="A10648" s="103">
        <v>2012</v>
      </c>
      <c r="B10648" s="104" t="s">
        <v>457</v>
      </c>
      <c r="C10648" s="105" t="s">
        <v>458</v>
      </c>
      <c r="D10648" s="105" t="s">
        <v>440</v>
      </c>
      <c r="E10648" s="87" t="e">
        <f t="shared" si="472"/>
        <v>#N/A</v>
      </c>
      <c r="F10648" s="69" t="e">
        <f t="shared" si="472"/>
        <v>#N/A</v>
      </c>
      <c r="G10648" s="69" t="e">
        <f t="shared" si="472"/>
        <v>#N/A</v>
      </c>
      <c r="H10648" s="69" t="e">
        <f t="shared" si="472"/>
        <v>#N/A</v>
      </c>
      <c r="I10648" s="69" t="e">
        <f t="shared" si="472"/>
        <v>#N/A</v>
      </c>
      <c r="J10648" s="70" t="e">
        <f t="shared" si="472"/>
        <v>#N/A</v>
      </c>
      <c r="K10648" s="118">
        <f>VLOOKUP(B10648,WB.GDP.2012,'WB (WDI)'!$BC$2,FALSE)</f>
        <v>2532.7370285901343</v>
      </c>
      <c r="L10648" s="112">
        <f>VLOOKUP($B10648,WB.UNEMP.2012,'WB (WDI)'!$BC$2,FALSE)</f>
        <v>0.95999997854232799</v>
      </c>
    </row>
    <row r="10649" spans="1:12" x14ac:dyDescent="0.25">
      <c r="A10649" s="103">
        <v>2012</v>
      </c>
      <c r="B10649" s="104" t="s">
        <v>459</v>
      </c>
      <c r="C10649" s="105" t="s">
        <v>460</v>
      </c>
      <c r="D10649" s="105" t="s">
        <v>440</v>
      </c>
      <c r="E10649" s="87" t="e">
        <f t="shared" si="472"/>
        <v>#N/A</v>
      </c>
      <c r="F10649" s="69" t="e">
        <f t="shared" si="472"/>
        <v>#N/A</v>
      </c>
      <c r="G10649" s="69" t="e">
        <f t="shared" si="472"/>
        <v>#N/A</v>
      </c>
      <c r="H10649" s="69" t="e">
        <f t="shared" si="472"/>
        <v>#N/A</v>
      </c>
      <c r="I10649" s="69" t="e">
        <f t="shared" si="472"/>
        <v>#N/A</v>
      </c>
      <c r="J10649" s="70" t="e">
        <f t="shared" si="472"/>
        <v>#N/A</v>
      </c>
      <c r="K10649" s="118">
        <f>VLOOKUP(B10649,WB.GDP.2012,'WB (WDI)'!$BC$2,FALSE)</f>
        <v>3159.3383997030924</v>
      </c>
      <c r="L10649" s="112">
        <f>VLOOKUP($B10649,WB.UNEMP.2012,'WB (WDI)'!$BC$2,FALSE)</f>
        <v>1.8500000238418599</v>
      </c>
    </row>
    <row r="10650" spans="1:12" x14ac:dyDescent="0.25">
      <c r="A10650" s="103">
        <v>2012</v>
      </c>
      <c r="B10650" s="104" t="s">
        <v>461</v>
      </c>
      <c r="C10650" s="105" t="s">
        <v>462</v>
      </c>
      <c r="D10650" s="105" t="s">
        <v>440</v>
      </c>
      <c r="E10650" s="87" t="e">
        <f t="shared" ref="E10650:J10659" si="473">IF(ISNUMBER(VLOOKUP($B10650,EFW.2012,3,FALSE))=TRUE,VLOOKUP($B10650,EFW.2012,E$2,FALSE),NA())</f>
        <v>#N/A</v>
      </c>
      <c r="F10650" s="69" t="e">
        <f t="shared" si="473"/>
        <v>#N/A</v>
      </c>
      <c r="G10650" s="69" t="e">
        <f t="shared" si="473"/>
        <v>#N/A</v>
      </c>
      <c r="H10650" s="69" t="e">
        <f t="shared" si="473"/>
        <v>#N/A</v>
      </c>
      <c r="I10650" s="69" t="e">
        <f t="shared" si="473"/>
        <v>#N/A</v>
      </c>
      <c r="J10650" s="70" t="e">
        <f t="shared" si="473"/>
        <v>#N/A</v>
      </c>
      <c r="K10650" s="118" t="e">
        <f>VLOOKUP(B10650,WB.GDP.2012,'WB (WDI)'!$BC$2,FALSE)</f>
        <v>#N/A</v>
      </c>
      <c r="L10650" s="112">
        <f>VLOOKUP($B10650,WB.UNEMP.2012,'WB (WDI)'!$BC$2,FALSE)</f>
        <v>12.199999809265099</v>
      </c>
    </row>
    <row r="10651" spans="1:12" x14ac:dyDescent="0.25">
      <c r="A10651" s="103">
        <v>2012</v>
      </c>
      <c r="B10651" s="104" t="s">
        <v>463</v>
      </c>
      <c r="C10651" s="105" t="s">
        <v>464</v>
      </c>
      <c r="D10651" s="105" t="s">
        <v>440</v>
      </c>
      <c r="E10651" s="87" t="e">
        <f t="shared" si="473"/>
        <v>#N/A</v>
      </c>
      <c r="F10651" s="69" t="e">
        <f t="shared" si="473"/>
        <v>#N/A</v>
      </c>
      <c r="G10651" s="69" t="e">
        <f t="shared" si="473"/>
        <v>#N/A</v>
      </c>
      <c r="H10651" s="69" t="e">
        <f t="shared" si="473"/>
        <v>#N/A</v>
      </c>
      <c r="I10651" s="69" t="e">
        <f t="shared" si="473"/>
        <v>#N/A</v>
      </c>
      <c r="J10651" s="70" t="e">
        <f t="shared" si="473"/>
        <v>#N/A</v>
      </c>
      <c r="K10651" s="118">
        <f>VLOOKUP(B10651,WB.GDP.2012,'WB (WDI)'!$BC$2,FALSE)</f>
        <v>1981.2376900520785</v>
      </c>
      <c r="L10651" s="112" t="e">
        <f>VLOOKUP($B10651,WB.UNEMP.2012,'WB (WDI)'!$BC$2,FALSE)</f>
        <v>#N/A</v>
      </c>
    </row>
    <row r="10652" spans="1:12" x14ac:dyDescent="0.25">
      <c r="A10652" s="103">
        <v>2012</v>
      </c>
      <c r="B10652" s="104" t="s">
        <v>465</v>
      </c>
      <c r="C10652" s="105" t="s">
        <v>466</v>
      </c>
      <c r="D10652" s="105" t="s">
        <v>440</v>
      </c>
      <c r="E10652" s="87" t="e">
        <f t="shared" si="473"/>
        <v>#N/A</v>
      </c>
      <c r="F10652" s="69" t="e">
        <f t="shared" si="473"/>
        <v>#N/A</v>
      </c>
      <c r="G10652" s="69" t="e">
        <f t="shared" si="473"/>
        <v>#N/A</v>
      </c>
      <c r="H10652" s="69" t="e">
        <f t="shared" si="473"/>
        <v>#N/A</v>
      </c>
      <c r="I10652" s="69" t="e">
        <f t="shared" si="473"/>
        <v>#N/A</v>
      </c>
      <c r="J10652" s="70" t="e">
        <f t="shared" si="473"/>
        <v>#N/A</v>
      </c>
      <c r="K10652" s="118">
        <f>VLOOKUP(B10652,WB.GDP.2012,'WB (WDI)'!$BC$2,FALSE)</f>
        <v>3512.4553124949398</v>
      </c>
      <c r="L10652" s="112" t="e">
        <f>VLOOKUP($B10652,WB.UNEMP.2012,'WB (WDI)'!$BC$2,FALSE)</f>
        <v>#N/A</v>
      </c>
    </row>
    <row r="10653" spans="1:12" x14ac:dyDescent="0.25">
      <c r="A10653" s="103">
        <v>2012</v>
      </c>
      <c r="B10653" s="104" t="s">
        <v>467</v>
      </c>
      <c r="C10653" s="105" t="s">
        <v>468</v>
      </c>
      <c r="D10653" s="105" t="s">
        <v>440</v>
      </c>
      <c r="E10653" s="87" t="e">
        <f t="shared" si="473"/>
        <v>#N/A</v>
      </c>
      <c r="F10653" s="69" t="e">
        <f t="shared" si="473"/>
        <v>#N/A</v>
      </c>
      <c r="G10653" s="69" t="e">
        <f t="shared" si="473"/>
        <v>#N/A</v>
      </c>
      <c r="H10653" s="69" t="e">
        <f t="shared" si="473"/>
        <v>#N/A</v>
      </c>
      <c r="I10653" s="69" t="e">
        <f t="shared" si="473"/>
        <v>#N/A</v>
      </c>
      <c r="J10653" s="70" t="e">
        <f t="shared" si="473"/>
        <v>#N/A</v>
      </c>
      <c r="K10653" s="118">
        <f>VLOOKUP(B10653,WB.GDP.2012,'WB (WDI)'!$BC$2,FALSE)</f>
        <v>3652.289034108685</v>
      </c>
      <c r="L10653" s="112" t="e">
        <f>VLOOKUP($B10653,WB.UNEMP.2012,'WB (WDI)'!$BC$2,FALSE)</f>
        <v>#N/A</v>
      </c>
    </row>
    <row r="10654" spans="1:12" x14ac:dyDescent="0.25">
      <c r="A10654" s="103">
        <v>2012</v>
      </c>
      <c r="B10654" s="104" t="s">
        <v>469</v>
      </c>
      <c r="C10654" s="105" t="s">
        <v>470</v>
      </c>
      <c r="D10654" s="105" t="s">
        <v>440</v>
      </c>
      <c r="E10654" s="87" t="e">
        <f t="shared" si="473"/>
        <v>#N/A</v>
      </c>
      <c r="F10654" s="69" t="e">
        <f t="shared" si="473"/>
        <v>#N/A</v>
      </c>
      <c r="G10654" s="69" t="e">
        <f t="shared" si="473"/>
        <v>#N/A</v>
      </c>
      <c r="H10654" s="69" t="e">
        <f t="shared" si="473"/>
        <v>#N/A</v>
      </c>
      <c r="I10654" s="69" t="e">
        <f t="shared" si="473"/>
        <v>#N/A</v>
      </c>
      <c r="J10654" s="70" t="e">
        <f t="shared" si="473"/>
        <v>#N/A</v>
      </c>
      <c r="K10654" s="118">
        <f>VLOOKUP(B10654,WB.GDP.2012,'WB (WDI)'!$BC$2,FALSE)</f>
        <v>7984.5808983103134</v>
      </c>
      <c r="L10654" s="112" t="e">
        <f>VLOOKUP($B10654,WB.UNEMP.2012,'WB (WDI)'!$BC$2,FALSE)</f>
        <v>#N/A</v>
      </c>
    </row>
    <row r="10655" spans="1:12" x14ac:dyDescent="0.25">
      <c r="A10655" s="103">
        <v>2012</v>
      </c>
      <c r="B10655" s="104" t="s">
        <v>471</v>
      </c>
      <c r="C10655" s="105" t="s">
        <v>472</v>
      </c>
      <c r="D10655" s="105" t="s">
        <v>440</v>
      </c>
      <c r="E10655" s="87" t="e">
        <f t="shared" si="473"/>
        <v>#N/A</v>
      </c>
      <c r="F10655" s="69" t="e">
        <f t="shared" si="473"/>
        <v>#N/A</v>
      </c>
      <c r="G10655" s="69" t="e">
        <f t="shared" si="473"/>
        <v>#N/A</v>
      </c>
      <c r="H10655" s="69" t="e">
        <f t="shared" si="473"/>
        <v>#N/A</v>
      </c>
      <c r="I10655" s="69" t="e">
        <f t="shared" si="473"/>
        <v>#N/A</v>
      </c>
      <c r="J10655" s="70" t="e">
        <f t="shared" si="473"/>
        <v>#N/A</v>
      </c>
      <c r="K10655" s="118" t="e">
        <f>VLOOKUP(B10655,WB.GDP.2012,'WB (WDI)'!$BC$2,FALSE)</f>
        <v>#N/A</v>
      </c>
      <c r="L10655" s="112" t="e">
        <f>VLOOKUP($B10655,WB.UNEMP.2012,'WB (WDI)'!$BC$2,FALSE)</f>
        <v>#N/A</v>
      </c>
    </row>
    <row r="10656" spans="1:12" x14ac:dyDescent="0.25">
      <c r="A10656" s="103">
        <v>2012</v>
      </c>
      <c r="B10656" s="104" t="s">
        <v>473</v>
      </c>
      <c r="C10656" s="105" t="s">
        <v>474</v>
      </c>
      <c r="D10656" s="105" t="s">
        <v>440</v>
      </c>
      <c r="E10656" s="87" t="e">
        <f t="shared" si="473"/>
        <v>#N/A</v>
      </c>
      <c r="F10656" s="69" t="e">
        <f t="shared" si="473"/>
        <v>#N/A</v>
      </c>
      <c r="G10656" s="69" t="e">
        <f t="shared" si="473"/>
        <v>#N/A</v>
      </c>
      <c r="H10656" s="69" t="e">
        <f t="shared" si="473"/>
        <v>#N/A</v>
      </c>
      <c r="I10656" s="69" t="e">
        <f t="shared" si="473"/>
        <v>#N/A</v>
      </c>
      <c r="J10656" s="70" t="e">
        <f t="shared" si="473"/>
        <v>#N/A</v>
      </c>
      <c r="K10656" s="118">
        <f>VLOOKUP(B10656,WB.GDP.2012,'WB (WDI)'!$BC$2,FALSE)</f>
        <v>16641.760921230907</v>
      </c>
      <c r="L10656" s="112" t="e">
        <f>VLOOKUP($B10656,WB.UNEMP.2012,'WB (WDI)'!$BC$2,FALSE)</f>
        <v>#N/A</v>
      </c>
    </row>
    <row r="10657" spans="1:12" x14ac:dyDescent="0.25">
      <c r="A10657" s="103">
        <v>2012</v>
      </c>
      <c r="B10657" s="104" t="s">
        <v>475</v>
      </c>
      <c r="C10657" s="105" t="s">
        <v>476</v>
      </c>
      <c r="D10657" s="105" t="s">
        <v>440</v>
      </c>
      <c r="E10657" s="87" t="e">
        <f t="shared" si="473"/>
        <v>#N/A</v>
      </c>
      <c r="F10657" s="69" t="e">
        <f t="shared" si="473"/>
        <v>#N/A</v>
      </c>
      <c r="G10657" s="69" t="e">
        <f t="shared" si="473"/>
        <v>#N/A</v>
      </c>
      <c r="H10657" s="69" t="e">
        <f t="shared" si="473"/>
        <v>#N/A</v>
      </c>
      <c r="I10657" s="69" t="e">
        <f t="shared" si="473"/>
        <v>#N/A</v>
      </c>
      <c r="J10657" s="70" t="e">
        <f t="shared" si="473"/>
        <v>#N/A</v>
      </c>
      <c r="K10657" s="118" t="e">
        <f>VLOOKUP(B10657,WB.GDP.2012,'WB (WDI)'!$BC$2,FALSE)</f>
        <v>#N/A</v>
      </c>
      <c r="L10657" s="112" t="e">
        <f>VLOOKUP($B10657,WB.UNEMP.2012,'WB (WDI)'!$BC$2,FALSE)</f>
        <v>#N/A</v>
      </c>
    </row>
    <row r="10658" spans="1:12" x14ac:dyDescent="0.25">
      <c r="A10658" s="103">
        <v>2012</v>
      </c>
      <c r="B10658" s="104" t="s">
        <v>477</v>
      </c>
      <c r="C10658" s="105" t="s">
        <v>478</v>
      </c>
      <c r="D10658" s="105" t="s">
        <v>440</v>
      </c>
      <c r="E10658" s="87" t="e">
        <f t="shared" si="473"/>
        <v>#N/A</v>
      </c>
      <c r="F10658" s="69" t="e">
        <f t="shared" si="473"/>
        <v>#N/A</v>
      </c>
      <c r="G10658" s="69" t="e">
        <f t="shared" si="473"/>
        <v>#N/A</v>
      </c>
      <c r="H10658" s="69" t="e">
        <f t="shared" si="473"/>
        <v>#N/A</v>
      </c>
      <c r="I10658" s="69" t="e">
        <f t="shared" si="473"/>
        <v>#N/A</v>
      </c>
      <c r="J10658" s="70" t="e">
        <f t="shared" si="473"/>
        <v>#N/A</v>
      </c>
      <c r="K10658" s="118" t="e">
        <f>VLOOKUP(B10658,WB.GDP.2012,'WB (WDI)'!$BC$2,FALSE)</f>
        <v>#N/A</v>
      </c>
      <c r="L10658" s="112" t="e">
        <f>VLOOKUP($B10658,WB.UNEMP.2012,'WB (WDI)'!$BC$2,FALSE)</f>
        <v>#N/A</v>
      </c>
    </row>
    <row r="10659" spans="1:12" x14ac:dyDescent="0.25">
      <c r="A10659" s="103">
        <v>2012</v>
      </c>
      <c r="B10659" s="104" t="s">
        <v>479</v>
      </c>
      <c r="C10659" s="105" t="s">
        <v>480</v>
      </c>
      <c r="D10659" s="105" t="s">
        <v>440</v>
      </c>
      <c r="E10659" s="87" t="e">
        <f t="shared" si="473"/>
        <v>#N/A</v>
      </c>
      <c r="F10659" s="69" t="e">
        <f t="shared" si="473"/>
        <v>#N/A</v>
      </c>
      <c r="G10659" s="69" t="e">
        <f t="shared" si="473"/>
        <v>#N/A</v>
      </c>
      <c r="H10659" s="69" t="e">
        <f t="shared" si="473"/>
        <v>#N/A</v>
      </c>
      <c r="I10659" s="69" t="e">
        <f t="shared" si="473"/>
        <v>#N/A</v>
      </c>
      <c r="J10659" s="70" t="e">
        <f t="shared" si="473"/>
        <v>#N/A</v>
      </c>
      <c r="K10659" s="118" t="e">
        <f>VLOOKUP(B10659,WB.GDP.2012,'WB (WDI)'!$BC$2,FALSE)</f>
        <v>#N/A</v>
      </c>
      <c r="L10659" s="112" t="e">
        <f>VLOOKUP($B10659,WB.UNEMP.2012,'WB (WDI)'!$BC$2,FALSE)</f>
        <v>#N/A</v>
      </c>
    </row>
    <row r="10660" spans="1:12" x14ac:dyDescent="0.25">
      <c r="A10660" s="103">
        <v>2012</v>
      </c>
      <c r="B10660" s="104" t="s">
        <v>481</v>
      </c>
      <c r="C10660" s="105" t="s">
        <v>482</v>
      </c>
      <c r="D10660" s="105" t="s">
        <v>440</v>
      </c>
      <c r="E10660" s="87" t="e">
        <f t="shared" ref="E10660:J10667" si="474">IF(ISNUMBER(VLOOKUP($B10660,EFW.2012,3,FALSE))=TRUE,VLOOKUP($B10660,EFW.2012,E$2,FALSE),NA())</f>
        <v>#N/A</v>
      </c>
      <c r="F10660" s="69" t="e">
        <f t="shared" si="474"/>
        <v>#N/A</v>
      </c>
      <c r="G10660" s="69" t="e">
        <f t="shared" si="474"/>
        <v>#N/A</v>
      </c>
      <c r="H10660" s="69" t="e">
        <f t="shared" si="474"/>
        <v>#N/A</v>
      </c>
      <c r="I10660" s="69" t="e">
        <f t="shared" si="474"/>
        <v>#N/A</v>
      </c>
      <c r="J10660" s="70" t="e">
        <f t="shared" si="474"/>
        <v>#N/A</v>
      </c>
      <c r="K10660" s="118" t="e">
        <f>VLOOKUP(B10660,WB.GDP.2012,'WB (WDI)'!$BC$2,FALSE)</f>
        <v>#N/A</v>
      </c>
      <c r="L10660" s="112">
        <f>VLOOKUP($B10660,WB.UNEMP.2012,'WB (WDI)'!$BC$2,FALSE)</f>
        <v>11.710000038146999</v>
      </c>
    </row>
    <row r="10661" spans="1:12" x14ac:dyDescent="0.25">
      <c r="A10661" s="103">
        <v>2012</v>
      </c>
      <c r="B10661" s="104" t="s">
        <v>483</v>
      </c>
      <c r="C10661" s="105" t="s">
        <v>484</v>
      </c>
      <c r="D10661" s="105" t="s">
        <v>440</v>
      </c>
      <c r="E10661" s="87" t="e">
        <f t="shared" si="474"/>
        <v>#N/A</v>
      </c>
      <c r="F10661" s="69" t="e">
        <f t="shared" si="474"/>
        <v>#N/A</v>
      </c>
      <c r="G10661" s="69" t="e">
        <f t="shared" si="474"/>
        <v>#N/A</v>
      </c>
      <c r="H10661" s="69" t="e">
        <f t="shared" si="474"/>
        <v>#N/A</v>
      </c>
      <c r="I10661" s="69" t="e">
        <f t="shared" si="474"/>
        <v>#N/A</v>
      </c>
      <c r="J10661" s="70" t="e">
        <f t="shared" si="474"/>
        <v>#N/A</v>
      </c>
      <c r="K10661" s="118" t="e">
        <f>VLOOKUP(B10661,WB.GDP.2012,'WB (WDI)'!$BC$2,FALSE)</f>
        <v>#N/A</v>
      </c>
      <c r="L10661" s="112" t="e">
        <f>VLOOKUP($B10661,WB.UNEMP.2012,'WB (WDI)'!$BC$2,FALSE)</f>
        <v>#N/A</v>
      </c>
    </row>
    <row r="10662" spans="1:12" x14ac:dyDescent="0.25">
      <c r="A10662" s="103">
        <v>2012</v>
      </c>
      <c r="B10662" s="104" t="s">
        <v>485</v>
      </c>
      <c r="C10662" s="105" t="s">
        <v>486</v>
      </c>
      <c r="D10662" s="105" t="s">
        <v>440</v>
      </c>
      <c r="E10662" s="87" t="e">
        <f t="shared" si="474"/>
        <v>#N/A</v>
      </c>
      <c r="F10662" s="69" t="e">
        <f t="shared" si="474"/>
        <v>#N/A</v>
      </c>
      <c r="G10662" s="69" t="e">
        <f t="shared" si="474"/>
        <v>#N/A</v>
      </c>
      <c r="H10662" s="69" t="e">
        <f t="shared" si="474"/>
        <v>#N/A</v>
      </c>
      <c r="I10662" s="69" t="e">
        <f t="shared" si="474"/>
        <v>#N/A</v>
      </c>
      <c r="J10662" s="70" t="e">
        <f t="shared" si="474"/>
        <v>#N/A</v>
      </c>
      <c r="K10662" s="118" t="e">
        <f>VLOOKUP(B10662,WB.GDP.2012,'WB (WDI)'!$BC$2,FALSE)</f>
        <v>#N/A</v>
      </c>
      <c r="L10662" s="112" t="e">
        <f>VLOOKUP($B10662,WB.UNEMP.2012,'WB (WDI)'!$BC$2,FALSE)</f>
        <v>#N/A</v>
      </c>
    </row>
    <row r="10663" spans="1:12" x14ac:dyDescent="0.25">
      <c r="A10663" s="103">
        <v>2012</v>
      </c>
      <c r="B10663" s="104" t="s">
        <v>487</v>
      </c>
      <c r="C10663" s="105" t="s">
        <v>488</v>
      </c>
      <c r="D10663" s="105" t="s">
        <v>440</v>
      </c>
      <c r="E10663" s="87" t="e">
        <f t="shared" si="474"/>
        <v>#N/A</v>
      </c>
      <c r="F10663" s="69" t="e">
        <f t="shared" si="474"/>
        <v>#N/A</v>
      </c>
      <c r="G10663" s="69" t="e">
        <f t="shared" si="474"/>
        <v>#N/A</v>
      </c>
      <c r="H10663" s="69" t="e">
        <f t="shared" si="474"/>
        <v>#N/A</v>
      </c>
      <c r="I10663" s="69" t="e">
        <f t="shared" si="474"/>
        <v>#N/A</v>
      </c>
      <c r="J10663" s="70" t="e">
        <f t="shared" si="474"/>
        <v>#N/A</v>
      </c>
      <c r="K10663" s="118">
        <f>VLOOKUP(B10663,WB.GDP.2012,'WB (WDI)'!$BC$2,FALSE)</f>
        <v>5906.0281995775722</v>
      </c>
      <c r="L10663" s="112">
        <f>VLOOKUP($B10663,WB.UNEMP.2012,'WB (WDI)'!$BC$2,FALSE)</f>
        <v>8.75</v>
      </c>
    </row>
    <row r="10664" spans="1:12" x14ac:dyDescent="0.25">
      <c r="A10664" s="103">
        <v>2012</v>
      </c>
      <c r="B10664" s="104" t="s">
        <v>489</v>
      </c>
      <c r="C10664" s="105" t="s">
        <v>490</v>
      </c>
      <c r="D10664" s="105" t="s">
        <v>440</v>
      </c>
      <c r="E10664" s="87" t="e">
        <f t="shared" si="474"/>
        <v>#N/A</v>
      </c>
      <c r="F10664" s="69" t="e">
        <f t="shared" si="474"/>
        <v>#N/A</v>
      </c>
      <c r="G10664" s="69" t="e">
        <f t="shared" si="474"/>
        <v>#N/A</v>
      </c>
      <c r="H10664" s="69" t="e">
        <f t="shared" si="474"/>
        <v>#N/A</v>
      </c>
      <c r="I10664" s="69" t="e">
        <f t="shared" si="474"/>
        <v>#N/A</v>
      </c>
      <c r="J10664" s="70" t="e">
        <f t="shared" si="474"/>
        <v>#N/A</v>
      </c>
      <c r="K10664" s="118" t="e">
        <f>VLOOKUP(B10664,WB.GDP.2012,'WB (WDI)'!$BC$2,FALSE)</f>
        <v>#N/A</v>
      </c>
      <c r="L10664" s="112" t="e">
        <f>VLOOKUP($B10664,WB.UNEMP.2012,'WB (WDI)'!$BC$2,FALSE)</f>
        <v>#N/A</v>
      </c>
    </row>
    <row r="10665" spans="1:12" x14ac:dyDescent="0.25">
      <c r="A10665" s="103">
        <v>2012</v>
      </c>
      <c r="B10665" s="104" t="s">
        <v>491</v>
      </c>
      <c r="C10665" s="105" t="s">
        <v>492</v>
      </c>
      <c r="D10665" s="105" t="s">
        <v>440</v>
      </c>
      <c r="E10665" s="87" t="e">
        <f t="shared" si="474"/>
        <v>#N/A</v>
      </c>
      <c r="F10665" s="69" t="e">
        <f t="shared" si="474"/>
        <v>#N/A</v>
      </c>
      <c r="G10665" s="69" t="e">
        <f t="shared" si="474"/>
        <v>#N/A</v>
      </c>
      <c r="H10665" s="69" t="e">
        <f t="shared" si="474"/>
        <v>#N/A</v>
      </c>
      <c r="I10665" s="69" t="e">
        <f t="shared" si="474"/>
        <v>#N/A</v>
      </c>
      <c r="J10665" s="70" t="e">
        <f t="shared" si="474"/>
        <v>#N/A</v>
      </c>
      <c r="K10665" s="118">
        <f>VLOOKUP(B10665,WB.GDP.2012,'WB (WDI)'!$BC$2,FALSE)</f>
        <v>5636.4186495896092</v>
      </c>
      <c r="L10665" s="112">
        <f>VLOOKUP($B10665,WB.UNEMP.2012,'WB (WDI)'!$BC$2,FALSE)</f>
        <v>2.1099998950958301</v>
      </c>
    </row>
    <row r="10666" spans="1:12" x14ac:dyDescent="0.25">
      <c r="A10666" s="103">
        <v>2012</v>
      </c>
      <c r="B10666" s="104" t="s">
        <v>493</v>
      </c>
      <c r="C10666" s="105" t="s">
        <v>494</v>
      </c>
      <c r="D10666" s="105" t="s">
        <v>440</v>
      </c>
      <c r="E10666" s="87" t="e">
        <f t="shared" si="474"/>
        <v>#N/A</v>
      </c>
      <c r="F10666" s="69" t="e">
        <f t="shared" si="474"/>
        <v>#N/A</v>
      </c>
      <c r="G10666" s="69" t="e">
        <f t="shared" si="474"/>
        <v>#N/A</v>
      </c>
      <c r="H10666" s="69" t="e">
        <f t="shared" si="474"/>
        <v>#N/A</v>
      </c>
      <c r="I10666" s="69" t="e">
        <f t="shared" si="474"/>
        <v>#N/A</v>
      </c>
      <c r="J10666" s="70" t="e">
        <f t="shared" si="474"/>
        <v>#N/A</v>
      </c>
      <c r="K10666" s="118">
        <f>VLOOKUP(B10666,WB.GDP.2012,'WB (WDI)'!$BC$2,FALSE)</f>
        <v>3326.5204852061756</v>
      </c>
      <c r="L10666" s="112" t="e">
        <f>VLOOKUP($B10666,WB.UNEMP.2012,'WB (WDI)'!$BC$2,FALSE)</f>
        <v>#N/A</v>
      </c>
    </row>
    <row r="10667" spans="1:12" ht="15.75" thickBot="1" x14ac:dyDescent="0.3">
      <c r="A10667" s="103">
        <v>2012</v>
      </c>
      <c r="B10667" s="104" t="s">
        <v>495</v>
      </c>
      <c r="C10667" s="105" t="s">
        <v>496</v>
      </c>
      <c r="D10667" s="105" t="s">
        <v>440</v>
      </c>
      <c r="E10667" s="88" t="e">
        <f t="shared" si="474"/>
        <v>#N/A</v>
      </c>
      <c r="F10667" s="56" t="e">
        <f t="shared" si="474"/>
        <v>#N/A</v>
      </c>
      <c r="G10667" s="56" t="e">
        <f t="shared" si="474"/>
        <v>#N/A</v>
      </c>
      <c r="H10667" s="56" t="e">
        <f t="shared" si="474"/>
        <v>#N/A</v>
      </c>
      <c r="I10667" s="56" t="e">
        <f t="shared" si="474"/>
        <v>#N/A</v>
      </c>
      <c r="J10667" s="71" t="e">
        <f t="shared" si="474"/>
        <v>#N/A</v>
      </c>
      <c r="K10667" s="119" t="e">
        <f>VLOOKUP(B10667,WB.GDP.2012,'WB (WDI)'!$BC$2,FALSE)</f>
        <v>#N/A</v>
      </c>
      <c r="L10667" s="113" t="e">
        <f>VLOOKUP($B10667,WB.UNEMP.2012,'WB (WDI)'!$BC$2,FALSE)</f>
        <v>#N/A</v>
      </c>
    </row>
    <row r="10668" spans="1:12" x14ac:dyDescent="0.25">
      <c r="A10668" s="109">
        <v>2013</v>
      </c>
      <c r="B10668" s="110" t="s">
        <v>4</v>
      </c>
      <c r="C10668" s="111" t="s">
        <v>5</v>
      </c>
      <c r="D10668" s="111" t="s">
        <v>6</v>
      </c>
      <c r="E10668" s="86">
        <f t="shared" ref="E10668:J10677" si="475">IF(ISNUMBER(VLOOKUP($B10668,EFW.2013,3,FALSE))=TRUE,VLOOKUP($B10668,EFW.2013,E$2,FALSE),NA())</f>
        <v>5.1643425079938412</v>
      </c>
      <c r="F10668" s="69">
        <f t="shared" si="475"/>
        <v>4.1927468301584909</v>
      </c>
      <c r="G10668" s="69">
        <f t="shared" si="475"/>
        <v>4.3197109347921705</v>
      </c>
      <c r="H10668" s="69">
        <f t="shared" si="475"/>
        <v>7.1708567985135794</v>
      </c>
      <c r="I10668" s="69">
        <f t="shared" si="475"/>
        <v>4.7177122740049926</v>
      </c>
      <c r="J10668" s="70">
        <f t="shared" si="475"/>
        <v>5.4206857024999735</v>
      </c>
      <c r="K10668" s="118">
        <f>VLOOKUP(B10668,WB.GDP.2013,'WB (WDI)'!$BD$2,FALSE)</f>
        <v>11319.097949101542</v>
      </c>
      <c r="L10668" s="112">
        <f>VLOOKUP($B10668,WB.UNEMP.2013,'WB (WDI)'!$BD$2,FALSE)</f>
        <v>9.8199996948242205</v>
      </c>
    </row>
    <row r="10669" spans="1:12" x14ac:dyDescent="0.25">
      <c r="A10669" s="103">
        <v>2013</v>
      </c>
      <c r="B10669" s="104" t="s">
        <v>7</v>
      </c>
      <c r="C10669" s="105" t="s">
        <v>8</v>
      </c>
      <c r="D10669" s="105" t="s">
        <v>6</v>
      </c>
      <c r="E10669" s="87">
        <f t="shared" si="475"/>
        <v>5.7397207151327887</v>
      </c>
      <c r="F10669" s="69">
        <f t="shared" si="475"/>
        <v>5.3776444579562632</v>
      </c>
      <c r="G10669" s="69">
        <f t="shared" si="475"/>
        <v>3.3620826364119107</v>
      </c>
      <c r="H10669" s="69">
        <f t="shared" si="475"/>
        <v>8.9193872334584068</v>
      </c>
      <c r="I10669" s="69">
        <f t="shared" si="475"/>
        <v>6.3553731102559139</v>
      </c>
      <c r="J10669" s="70">
        <f t="shared" si="475"/>
        <v>4.6841161375814471</v>
      </c>
      <c r="K10669" s="118">
        <f>VLOOKUP(B10669,WB.GDP.2013,'WB (WDI)'!$BD$2,FALSE)</f>
        <v>10290.193019173099</v>
      </c>
      <c r="L10669" s="112">
        <f>VLOOKUP($B10669,WB.UNEMP.2013,'WB (WDI)'!$BD$2,FALSE)</f>
        <v>13.1499996185303</v>
      </c>
    </row>
    <row r="10670" spans="1:12" x14ac:dyDescent="0.25">
      <c r="A10670" s="103">
        <v>2013</v>
      </c>
      <c r="B10670" s="104" t="s">
        <v>9</v>
      </c>
      <c r="C10670" s="105" t="s">
        <v>10</v>
      </c>
      <c r="D10670" s="105" t="s">
        <v>6</v>
      </c>
      <c r="E10670" s="87">
        <f t="shared" si="475"/>
        <v>5.0941236258248175</v>
      </c>
      <c r="F10670" s="69">
        <f t="shared" si="475"/>
        <v>3.6809439988610544</v>
      </c>
      <c r="G10670" s="69">
        <f t="shared" si="475"/>
        <v>4.0838737251875088</v>
      </c>
      <c r="H10670" s="69">
        <f t="shared" si="475"/>
        <v>5.8120272805400539</v>
      </c>
      <c r="I10670" s="69">
        <f t="shared" si="475"/>
        <v>5.385553740192357</v>
      </c>
      <c r="J10670" s="70">
        <f t="shared" si="475"/>
        <v>6.5082193843431133</v>
      </c>
      <c r="K10670" s="118">
        <f>VLOOKUP(B10670,WB.GDP.2013,'WB (WDI)'!$BD$2,FALSE)</f>
        <v>16160.087227038855</v>
      </c>
      <c r="L10670" s="112">
        <f>VLOOKUP($B10670,WB.UNEMP.2013,'WB (WDI)'!$BD$2,FALSE)</f>
        <v>19.049999237060501</v>
      </c>
    </row>
    <row r="10671" spans="1:12" x14ac:dyDescent="0.25">
      <c r="A10671" s="103">
        <v>2013</v>
      </c>
      <c r="B10671" s="104" t="s">
        <v>11</v>
      </c>
      <c r="C10671" s="105" t="s">
        <v>12</v>
      </c>
      <c r="D10671" s="105" t="s">
        <v>6</v>
      </c>
      <c r="E10671" s="87">
        <f t="shared" si="475"/>
        <v>6.4839704363633954</v>
      </c>
      <c r="F10671" s="69">
        <f t="shared" si="475"/>
        <v>6.4424916738109772</v>
      </c>
      <c r="G10671" s="69">
        <f t="shared" si="475"/>
        <v>5.1089144829841802</v>
      </c>
      <c r="H10671" s="69">
        <f t="shared" si="475"/>
        <v>7.2596419874107134</v>
      </c>
      <c r="I10671" s="69">
        <f t="shared" si="475"/>
        <v>6.6895118442370558</v>
      </c>
      <c r="J10671" s="70">
        <f t="shared" si="475"/>
        <v>6.9192921933740479</v>
      </c>
      <c r="K10671" s="118">
        <f>VLOOKUP(B10671,WB.GDP.2013,'WB (WDI)'!$BD$2,FALSE)</f>
        <v>6831.1148066259702</v>
      </c>
      <c r="L10671" s="112">
        <f>VLOOKUP($B10671,WB.UNEMP.2013,'WB (WDI)'!$BD$2,FALSE)</f>
        <v>9.2299995422363299</v>
      </c>
    </row>
    <row r="10672" spans="1:12" x14ac:dyDescent="0.25">
      <c r="A10672" s="103">
        <v>2013</v>
      </c>
      <c r="B10672" s="104" t="s">
        <v>13</v>
      </c>
      <c r="C10672" s="105" t="s">
        <v>14</v>
      </c>
      <c r="D10672" s="105" t="s">
        <v>6</v>
      </c>
      <c r="E10672" s="87" t="e">
        <f t="shared" si="475"/>
        <v>#N/A</v>
      </c>
      <c r="F10672" s="69" t="e">
        <f t="shared" si="475"/>
        <v>#N/A</v>
      </c>
      <c r="G10672" s="69" t="e">
        <f t="shared" si="475"/>
        <v>#N/A</v>
      </c>
      <c r="H10672" s="69" t="e">
        <f t="shared" si="475"/>
        <v>#N/A</v>
      </c>
      <c r="I10672" s="69" t="e">
        <f t="shared" si="475"/>
        <v>#N/A</v>
      </c>
      <c r="J10672" s="70" t="e">
        <f t="shared" si="475"/>
        <v>#N/A</v>
      </c>
      <c r="K10672" s="118">
        <f>VLOOKUP(B10672,WB.GDP.2013,'WB (WDI)'!$BD$2,FALSE)</f>
        <v>4083.6557788902301</v>
      </c>
      <c r="L10672" s="112">
        <f>VLOOKUP($B10672,WB.UNEMP.2013,'WB (WDI)'!$BD$2,FALSE)</f>
        <v>17.469999313354499</v>
      </c>
    </row>
    <row r="10673" spans="1:12" x14ac:dyDescent="0.25">
      <c r="A10673" s="103">
        <v>2013</v>
      </c>
      <c r="B10673" s="104" t="s">
        <v>15</v>
      </c>
      <c r="C10673" s="105" t="s">
        <v>16</v>
      </c>
      <c r="D10673" s="105" t="s">
        <v>6</v>
      </c>
      <c r="E10673" s="87">
        <f t="shared" si="475"/>
        <v>6.3446298936797687</v>
      </c>
      <c r="F10673" s="69">
        <f t="shared" si="475"/>
        <v>6.2449031897225167</v>
      </c>
      <c r="G10673" s="69">
        <f t="shared" si="475"/>
        <v>5.1354200497263403</v>
      </c>
      <c r="H10673" s="69">
        <f t="shared" si="475"/>
        <v>6.8685572438922442</v>
      </c>
      <c r="I10673" s="69">
        <f t="shared" si="475"/>
        <v>6.7811893426738665</v>
      </c>
      <c r="J10673" s="70">
        <f t="shared" si="475"/>
        <v>6.6930796423838794</v>
      </c>
      <c r="K10673" s="118">
        <f>VLOOKUP(B10673,WB.GDP.2013,'WB (WDI)'!$BD$2,FALSE)</f>
        <v>10304.809317166386</v>
      </c>
      <c r="L10673" s="112">
        <f>VLOOKUP($B10673,WB.UNEMP.2013,'WB (WDI)'!$BD$2,FALSE)</f>
        <v>15.930000305175801</v>
      </c>
    </row>
    <row r="10674" spans="1:12" x14ac:dyDescent="0.25">
      <c r="A10674" s="103">
        <v>2013</v>
      </c>
      <c r="B10674" s="104" t="s">
        <v>17</v>
      </c>
      <c r="C10674" s="105" t="s">
        <v>18</v>
      </c>
      <c r="D10674" s="105" t="s">
        <v>6</v>
      </c>
      <c r="E10674" s="87" t="e">
        <f t="shared" si="475"/>
        <v>#N/A</v>
      </c>
      <c r="F10674" s="69" t="e">
        <f t="shared" si="475"/>
        <v>#N/A</v>
      </c>
      <c r="G10674" s="69" t="e">
        <f t="shared" si="475"/>
        <v>#N/A</v>
      </c>
      <c r="H10674" s="69" t="e">
        <f t="shared" si="475"/>
        <v>#N/A</v>
      </c>
      <c r="I10674" s="69" t="e">
        <f t="shared" si="475"/>
        <v>#N/A</v>
      </c>
      <c r="J10674" s="70" t="e">
        <f t="shared" si="475"/>
        <v>#N/A</v>
      </c>
      <c r="K10674" s="118" t="e">
        <f>VLOOKUP(B10674,WB.GDP.2013,'WB (WDI)'!$BD$2,FALSE)</f>
        <v>#N/A</v>
      </c>
      <c r="L10674" s="112" t="e">
        <f>VLOOKUP($B10674,WB.UNEMP.2013,'WB (WDI)'!$BD$2,FALSE)</f>
        <v>#N/A</v>
      </c>
    </row>
    <row r="10675" spans="1:12" x14ac:dyDescent="0.25">
      <c r="A10675" s="103">
        <v>2013</v>
      </c>
      <c r="B10675" s="104" t="s">
        <v>19</v>
      </c>
      <c r="C10675" s="105" t="s">
        <v>20</v>
      </c>
      <c r="D10675" s="105" t="s">
        <v>6</v>
      </c>
      <c r="E10675" s="87">
        <f t="shared" si="475"/>
        <v>5.1134480071505823</v>
      </c>
      <c r="F10675" s="69">
        <f t="shared" si="475"/>
        <v>4.7370988957985292</v>
      </c>
      <c r="G10675" s="69">
        <f t="shared" si="475"/>
        <v>3.4188798323624616</v>
      </c>
      <c r="H10675" s="69">
        <f t="shared" si="475"/>
        <v>6.7277620053567864</v>
      </c>
      <c r="I10675" s="69">
        <f t="shared" si="475"/>
        <v>5.7038644199248072</v>
      </c>
      <c r="J10675" s="70">
        <f t="shared" si="475"/>
        <v>4.9796348823103278</v>
      </c>
      <c r="K10675" s="118">
        <f>VLOOKUP(B10675,WB.GDP.2013,'WB (WDI)'!$BD$2,FALSE)</f>
        <v>8140.5278507239</v>
      </c>
      <c r="L10675" s="112">
        <f>VLOOKUP($B10675,WB.UNEMP.2013,'WB (WDI)'!$BD$2,FALSE)</f>
        <v>7.3800001144409197</v>
      </c>
    </row>
    <row r="10676" spans="1:12" x14ac:dyDescent="0.25">
      <c r="A10676" s="103">
        <v>2013</v>
      </c>
      <c r="B10676" s="104" t="s">
        <v>21</v>
      </c>
      <c r="C10676" s="105" t="s">
        <v>22</v>
      </c>
      <c r="D10676" s="105" t="s">
        <v>6</v>
      </c>
      <c r="E10676" s="87">
        <f t="shared" si="475"/>
        <v>6.1836267330903549</v>
      </c>
      <c r="F10676" s="69">
        <f t="shared" si="475"/>
        <v>7.0203121431231263</v>
      </c>
      <c r="G10676" s="69">
        <f t="shared" si="475"/>
        <v>4.2624952363247077</v>
      </c>
      <c r="H10676" s="69">
        <f t="shared" si="475"/>
        <v>7.0713979766017303</v>
      </c>
      <c r="I10676" s="69">
        <f t="shared" si="475"/>
        <v>6.3067251368327142</v>
      </c>
      <c r="J10676" s="70">
        <f t="shared" si="475"/>
        <v>6.2572031725694925</v>
      </c>
      <c r="K10676" s="118">
        <f>VLOOKUP(B10676,WB.GDP.2013,'WB (WDI)'!$BD$2,FALSE)</f>
        <v>2876.9056341833466</v>
      </c>
      <c r="L10676" s="112">
        <f>VLOOKUP($B10676,WB.UNEMP.2013,'WB (WDI)'!$BD$2,FALSE)</f>
        <v>2.6600000858306898</v>
      </c>
    </row>
    <row r="10677" spans="1:12" x14ac:dyDescent="0.25">
      <c r="A10677" s="103">
        <v>2013</v>
      </c>
      <c r="B10677" s="104" t="s">
        <v>23</v>
      </c>
      <c r="C10677" s="105" t="s">
        <v>24</v>
      </c>
      <c r="D10677" s="105" t="s">
        <v>6</v>
      </c>
      <c r="E10677" s="87">
        <f t="shared" si="475"/>
        <v>7.3875086099736951</v>
      </c>
      <c r="F10677" s="69">
        <f t="shared" si="475"/>
        <v>6.7235003879748927</v>
      </c>
      <c r="G10677" s="69">
        <f t="shared" si="475"/>
        <v>6.1072796622675538</v>
      </c>
      <c r="H10677" s="69">
        <f t="shared" si="475"/>
        <v>8.3890322037594878</v>
      </c>
      <c r="I10677" s="69">
        <f t="shared" si="475"/>
        <v>7.5508977673618389</v>
      </c>
      <c r="J10677" s="70">
        <f t="shared" si="475"/>
        <v>8.1668330285047031</v>
      </c>
      <c r="K10677" s="118">
        <f>VLOOKUP(B10677,WB.GDP.2013,'WB (WDI)'!$BD$2,FALSE)</f>
        <v>16786.218543331684</v>
      </c>
      <c r="L10677" s="112">
        <f>VLOOKUP($B10677,WB.UNEMP.2013,'WB (WDI)'!$BD$2,FALSE)</f>
        <v>17.879999160766602</v>
      </c>
    </row>
    <row r="10678" spans="1:12" x14ac:dyDescent="0.25">
      <c r="A10678" s="103">
        <v>2013</v>
      </c>
      <c r="B10678" s="104" t="s">
        <v>25</v>
      </c>
      <c r="C10678" s="105" t="s">
        <v>26</v>
      </c>
      <c r="D10678" s="105" t="s">
        <v>6</v>
      </c>
      <c r="E10678" s="87" t="e">
        <f t="shared" ref="E10678:J10687" si="476">IF(ISNUMBER(VLOOKUP($B10678,EFW.2013,3,FALSE))=TRUE,VLOOKUP($B10678,EFW.2013,E$2,FALSE),NA())</f>
        <v>#N/A</v>
      </c>
      <c r="F10678" s="69" t="e">
        <f t="shared" si="476"/>
        <v>#N/A</v>
      </c>
      <c r="G10678" s="69" t="e">
        <f t="shared" si="476"/>
        <v>#N/A</v>
      </c>
      <c r="H10678" s="69" t="e">
        <f t="shared" si="476"/>
        <v>#N/A</v>
      </c>
      <c r="I10678" s="69" t="e">
        <f t="shared" si="476"/>
        <v>#N/A</v>
      </c>
      <c r="J10678" s="70" t="e">
        <f t="shared" si="476"/>
        <v>#N/A</v>
      </c>
      <c r="K10678" s="118" t="e">
        <f>VLOOKUP(B10678,WB.GDP.2013,'WB (WDI)'!$BD$2,FALSE)</f>
        <v>#N/A</v>
      </c>
      <c r="L10678" s="112" t="e">
        <f>VLOOKUP($B10678,WB.UNEMP.2013,'WB (WDI)'!$BD$2,FALSE)</f>
        <v>#N/A</v>
      </c>
    </row>
    <row r="10679" spans="1:12" x14ac:dyDescent="0.25">
      <c r="A10679" s="103">
        <v>2013</v>
      </c>
      <c r="B10679" s="104" t="s">
        <v>27</v>
      </c>
      <c r="C10679" s="105" t="s">
        <v>28</v>
      </c>
      <c r="D10679" s="105" t="s">
        <v>6</v>
      </c>
      <c r="E10679" s="87">
        <f t="shared" si="476"/>
        <v>5.9126557952176313</v>
      </c>
      <c r="F10679" s="69">
        <f t="shared" si="476"/>
        <v>5.4477297437247758</v>
      </c>
      <c r="G10679" s="69">
        <f t="shared" si="476"/>
        <v>4.0089413656457076</v>
      </c>
      <c r="H10679" s="69">
        <f t="shared" si="476"/>
        <v>6.9922130152669855</v>
      </c>
      <c r="I10679" s="69">
        <f t="shared" si="476"/>
        <v>6.2045461684185952</v>
      </c>
      <c r="J10679" s="70">
        <f t="shared" si="476"/>
        <v>6.9098486830320942</v>
      </c>
      <c r="K10679" s="118">
        <f>VLOOKUP(B10679,WB.GDP.2013,'WB (WDI)'!$BD$2,FALSE)</f>
        <v>1883.798305122782</v>
      </c>
      <c r="L10679" s="112">
        <f>VLOOKUP($B10679,WB.UNEMP.2013,'WB (WDI)'!$BD$2,FALSE)</f>
        <v>6.0700001716613796</v>
      </c>
    </row>
    <row r="10680" spans="1:12" x14ac:dyDescent="0.25">
      <c r="A10680" s="103">
        <v>2013</v>
      </c>
      <c r="B10680" s="104" t="s">
        <v>29</v>
      </c>
      <c r="C10680" s="105" t="s">
        <v>30</v>
      </c>
      <c r="D10680" s="105" t="s">
        <v>6</v>
      </c>
      <c r="E10680" s="87">
        <f t="shared" si="476"/>
        <v>6.0307334356510829</v>
      </c>
      <c r="F10680" s="69">
        <f t="shared" si="476"/>
        <v>5.7977311657577237</v>
      </c>
      <c r="G10680" s="69">
        <f t="shared" si="476"/>
        <v>3.6390904698930595</v>
      </c>
      <c r="H10680" s="69">
        <f t="shared" si="476"/>
        <v>7.9401112005035834</v>
      </c>
      <c r="I10680" s="69">
        <f t="shared" si="476"/>
        <v>6.2342994671725371</v>
      </c>
      <c r="J10680" s="70">
        <f t="shared" si="476"/>
        <v>6.5424348749285093</v>
      </c>
      <c r="K10680" s="118">
        <f>VLOOKUP(B10680,WB.GDP.2013,'WB (WDI)'!$BD$2,FALSE)</f>
        <v>877.27416026108131</v>
      </c>
      <c r="L10680" s="112">
        <f>VLOOKUP($B10680,WB.UNEMP.2013,'WB (WDI)'!$BD$2,FALSE)</f>
        <v>1.6399999856948899</v>
      </c>
    </row>
    <row r="10681" spans="1:12" x14ac:dyDescent="0.25">
      <c r="A10681" s="103">
        <v>2013</v>
      </c>
      <c r="B10681" s="104" t="s">
        <v>31</v>
      </c>
      <c r="C10681" s="105" t="s">
        <v>32</v>
      </c>
      <c r="D10681" s="105" t="s">
        <v>6</v>
      </c>
      <c r="E10681" s="87">
        <f t="shared" si="476"/>
        <v>6.7717904391212942</v>
      </c>
      <c r="F10681" s="69">
        <f t="shared" si="476"/>
        <v>5.3299878322519358</v>
      </c>
      <c r="G10681" s="69">
        <f t="shared" si="476"/>
        <v>6.2395589392859723</v>
      </c>
      <c r="H10681" s="69">
        <f t="shared" si="476"/>
        <v>8.4927820181229574</v>
      </c>
      <c r="I10681" s="69">
        <f t="shared" si="476"/>
        <v>6.9845671675076355</v>
      </c>
      <c r="J10681" s="70">
        <f t="shared" si="476"/>
        <v>6.8120562384379655</v>
      </c>
      <c r="K10681" s="118">
        <f>VLOOKUP(B10681,WB.GDP.2013,'WB (WDI)'!$BD$2,FALSE)</f>
        <v>6323.2776095165336</v>
      </c>
      <c r="L10681" s="112">
        <f>VLOOKUP($B10681,WB.UNEMP.2013,'WB (WDI)'!$BD$2,FALSE)</f>
        <v>11.4899997711182</v>
      </c>
    </row>
    <row r="10682" spans="1:12" x14ac:dyDescent="0.25">
      <c r="A10682" s="103">
        <v>2013</v>
      </c>
      <c r="B10682" s="104" t="s">
        <v>33</v>
      </c>
      <c r="C10682" s="105" t="s">
        <v>34</v>
      </c>
      <c r="D10682" s="105" t="s">
        <v>6</v>
      </c>
      <c r="E10682" s="87">
        <f t="shared" si="476"/>
        <v>5.8642065258132998</v>
      </c>
      <c r="F10682" s="69">
        <f t="shared" si="476"/>
        <v>7.0230496341158375</v>
      </c>
      <c r="G10682" s="69">
        <f t="shared" si="476"/>
        <v>3.4184554065525234</v>
      </c>
      <c r="H10682" s="69">
        <f t="shared" si="476"/>
        <v>6.9656018205173291</v>
      </c>
      <c r="I10682" s="69">
        <f t="shared" si="476"/>
        <v>5.6288881916476523</v>
      </c>
      <c r="J10682" s="70">
        <f t="shared" si="476"/>
        <v>6.2850375762331581</v>
      </c>
      <c r="K10682" s="118">
        <f>VLOOKUP(B10682,WB.GDP.2013,'WB (WDI)'!$BD$2,FALSE)</f>
        <v>3262.7635945137918</v>
      </c>
      <c r="L10682" s="112">
        <f>VLOOKUP($B10682,WB.UNEMP.2013,'WB (WDI)'!$BD$2,FALSE)</f>
        <v>3.71000003814697</v>
      </c>
    </row>
    <row r="10683" spans="1:12" x14ac:dyDescent="0.25">
      <c r="A10683" s="103">
        <v>2013</v>
      </c>
      <c r="B10683" s="104" t="s">
        <v>35</v>
      </c>
      <c r="C10683" s="105" t="s">
        <v>36</v>
      </c>
      <c r="D10683" s="105" t="s">
        <v>6</v>
      </c>
      <c r="E10683" s="87">
        <f t="shared" si="476"/>
        <v>5.6556129115896834</v>
      </c>
      <c r="F10683" s="69">
        <f t="shared" si="476"/>
        <v>8.211686402095264</v>
      </c>
      <c r="G10683" s="69">
        <f t="shared" si="476"/>
        <v>3.0741347089930984</v>
      </c>
      <c r="H10683" s="69">
        <f t="shared" si="476"/>
        <v>6.5020957609839698</v>
      </c>
      <c r="I10683" s="69">
        <f t="shared" si="476"/>
        <v>5.1244480603215337</v>
      </c>
      <c r="J10683" s="70">
        <f t="shared" si="476"/>
        <v>5.3656996255545559</v>
      </c>
      <c r="K10683" s="118">
        <f>VLOOKUP(B10683,WB.GDP.2013,'WB (WDI)'!$BD$2,FALSE)</f>
        <v>824.94383205232805</v>
      </c>
      <c r="L10683" s="112">
        <f>VLOOKUP($B10683,WB.UNEMP.2013,'WB (WDI)'!$BD$2,FALSE)</f>
        <v>4.3899998664856001</v>
      </c>
    </row>
    <row r="10684" spans="1:12" x14ac:dyDescent="0.25">
      <c r="A10684" s="103">
        <v>2013</v>
      </c>
      <c r="B10684" s="104" t="s">
        <v>37</v>
      </c>
      <c r="C10684" s="105" t="s">
        <v>38</v>
      </c>
      <c r="D10684" s="105" t="s">
        <v>6</v>
      </c>
      <c r="E10684" s="87">
        <f t="shared" si="476"/>
        <v>5.2527255624668889</v>
      </c>
      <c r="F10684" s="69">
        <f t="shared" si="476"/>
        <v>6.221143482895072</v>
      </c>
      <c r="G10684" s="69">
        <f t="shared" si="476"/>
        <v>3.5575677505022751</v>
      </c>
      <c r="H10684" s="69">
        <f t="shared" si="476"/>
        <v>6.1510004777295677</v>
      </c>
      <c r="I10684" s="69">
        <f t="shared" si="476"/>
        <v>4.9110901192827203</v>
      </c>
      <c r="J10684" s="70">
        <f t="shared" si="476"/>
        <v>5.4228259819248104</v>
      </c>
      <c r="K10684" s="118">
        <f>VLOOKUP(B10684,WB.GDP.2013,'WB (WDI)'!$BD$2,FALSE)</f>
        <v>1804.3237505043307</v>
      </c>
      <c r="L10684" s="112">
        <f>VLOOKUP($B10684,WB.UNEMP.2013,'WB (WDI)'!$BD$2,FALSE)</f>
        <v>1.79999995231628</v>
      </c>
    </row>
    <row r="10685" spans="1:12" x14ac:dyDescent="0.25">
      <c r="A10685" s="103">
        <v>2013</v>
      </c>
      <c r="B10685" s="104" t="s">
        <v>39</v>
      </c>
      <c r="C10685" s="105" t="s">
        <v>40</v>
      </c>
      <c r="D10685" s="105" t="s">
        <v>6</v>
      </c>
      <c r="E10685" s="87" t="e">
        <f t="shared" si="476"/>
        <v>#N/A</v>
      </c>
      <c r="F10685" s="69" t="e">
        <f t="shared" si="476"/>
        <v>#N/A</v>
      </c>
      <c r="G10685" s="69" t="e">
        <f t="shared" si="476"/>
        <v>#N/A</v>
      </c>
      <c r="H10685" s="69" t="e">
        <f t="shared" si="476"/>
        <v>#N/A</v>
      </c>
      <c r="I10685" s="69" t="e">
        <f t="shared" si="476"/>
        <v>#N/A</v>
      </c>
      <c r="J10685" s="70" t="e">
        <f t="shared" si="476"/>
        <v>#N/A</v>
      </c>
      <c r="K10685" s="118">
        <f>VLOOKUP(B10685,WB.GDP.2013,'WB (WDI)'!$BD$2,FALSE)</f>
        <v>3005.5351762842452</v>
      </c>
      <c r="L10685" s="112">
        <f>VLOOKUP($B10685,WB.UNEMP.2013,'WB (WDI)'!$BD$2,FALSE)</f>
        <v>7.8099999427795401</v>
      </c>
    </row>
    <row r="10686" spans="1:12" x14ac:dyDescent="0.25">
      <c r="A10686" s="103">
        <v>2013</v>
      </c>
      <c r="B10686" s="104" t="s">
        <v>41</v>
      </c>
      <c r="C10686" s="105" t="s">
        <v>42</v>
      </c>
      <c r="D10686" s="105" t="s">
        <v>6</v>
      </c>
      <c r="E10686" s="87">
        <f t="shared" si="476"/>
        <v>4.8395041398411633</v>
      </c>
      <c r="F10686" s="69">
        <f t="shared" si="476"/>
        <v>4.7757113195846639</v>
      </c>
      <c r="G10686" s="69">
        <f t="shared" si="476"/>
        <v>3.4785875841262595</v>
      </c>
      <c r="H10686" s="69">
        <f t="shared" si="476"/>
        <v>4.9744190387135401</v>
      </c>
      <c r="I10686" s="69">
        <f t="shared" si="476"/>
        <v>5.3730470652323428</v>
      </c>
      <c r="J10686" s="70">
        <f t="shared" si="476"/>
        <v>5.5957556915490123</v>
      </c>
      <c r="K10686" s="118">
        <f>VLOOKUP(B10686,WB.GDP.2013,'WB (WDI)'!$BD$2,FALSE)</f>
        <v>5381.2571891308917</v>
      </c>
      <c r="L10686" s="112">
        <f>VLOOKUP($B10686,WB.UNEMP.2013,'WB (WDI)'!$BD$2,FALSE)</f>
        <v>10.0100002288818</v>
      </c>
    </row>
    <row r="10687" spans="1:12" x14ac:dyDescent="0.25">
      <c r="A10687" s="103">
        <v>2013</v>
      </c>
      <c r="B10687" s="104" t="s">
        <v>43</v>
      </c>
      <c r="C10687" s="105" t="s">
        <v>44</v>
      </c>
      <c r="D10687" s="105" t="s">
        <v>6</v>
      </c>
      <c r="E10687" s="87">
        <f t="shared" si="476"/>
        <v>5.8776155126306939</v>
      </c>
      <c r="F10687" s="69">
        <f t="shared" si="476"/>
        <v>6.0944234836708997</v>
      </c>
      <c r="G10687" s="69">
        <f t="shared" si="476"/>
        <v>4.3427526833663759</v>
      </c>
      <c r="H10687" s="69">
        <f t="shared" si="476"/>
        <v>6.8538659302801888</v>
      </c>
      <c r="I10687" s="69">
        <f t="shared" si="476"/>
        <v>5.958968783522586</v>
      </c>
      <c r="J10687" s="70">
        <f t="shared" si="476"/>
        <v>6.1380666823134176</v>
      </c>
      <c r="K10687" s="118">
        <f>VLOOKUP(B10687,WB.GDP.2013,'WB (WDI)'!$BD$2,FALSE)</f>
        <v>3922.5410618889209</v>
      </c>
      <c r="L10687" s="112">
        <f>VLOOKUP($B10687,WB.UNEMP.2013,'WB (WDI)'!$BD$2,FALSE)</f>
        <v>4.25</v>
      </c>
    </row>
    <row r="10688" spans="1:12" x14ac:dyDescent="0.25">
      <c r="A10688" s="103">
        <v>2013</v>
      </c>
      <c r="B10688" s="104" t="s">
        <v>45</v>
      </c>
      <c r="C10688" s="105" t="s">
        <v>46</v>
      </c>
      <c r="D10688" s="105" t="s">
        <v>6</v>
      </c>
      <c r="E10688" s="87">
        <f t="shared" ref="E10688:J10697" si="477">IF(ISNUMBER(VLOOKUP($B10688,EFW.2013,3,FALSE))=TRUE,VLOOKUP($B10688,EFW.2013,E$2,FALSE),NA())</f>
        <v>5.5786695079987707</v>
      </c>
      <c r="F10688" s="69">
        <f t="shared" si="477"/>
        <v>7.4469601092521529</v>
      </c>
      <c r="G10688" s="69">
        <f t="shared" si="477"/>
        <v>2.6812284867549701</v>
      </c>
      <c r="H10688" s="69">
        <f t="shared" si="477"/>
        <v>6.8144674196897084</v>
      </c>
      <c r="I10688" s="69">
        <f t="shared" si="477"/>
        <v>5.4572920425727851</v>
      </c>
      <c r="J10688" s="70">
        <f t="shared" si="477"/>
        <v>5.4933994817242393</v>
      </c>
      <c r="K10688" s="118">
        <f>VLOOKUP(B10688,WB.GDP.2013,'WB (WDI)'!$BD$2,FALSE)</f>
        <v>972.45589344605685</v>
      </c>
      <c r="L10688" s="112">
        <f>VLOOKUP($B10688,WB.UNEMP.2013,'WB (WDI)'!$BD$2,FALSE)</f>
        <v>4.4899997711181596</v>
      </c>
    </row>
    <row r="10689" spans="1:12" x14ac:dyDescent="0.25">
      <c r="A10689" s="103">
        <v>2013</v>
      </c>
      <c r="B10689" s="104" t="s">
        <v>47</v>
      </c>
      <c r="C10689" s="105" t="s">
        <v>48</v>
      </c>
      <c r="D10689" s="105" t="s">
        <v>6</v>
      </c>
      <c r="E10689" s="87" t="e">
        <f t="shared" si="477"/>
        <v>#N/A</v>
      </c>
      <c r="F10689" s="69" t="e">
        <f t="shared" si="477"/>
        <v>#N/A</v>
      </c>
      <c r="G10689" s="69" t="e">
        <f t="shared" si="477"/>
        <v>#N/A</v>
      </c>
      <c r="H10689" s="69" t="e">
        <f t="shared" si="477"/>
        <v>#N/A</v>
      </c>
      <c r="I10689" s="69" t="e">
        <f t="shared" si="477"/>
        <v>#N/A</v>
      </c>
      <c r="J10689" s="70" t="e">
        <f t="shared" si="477"/>
        <v>#N/A</v>
      </c>
      <c r="K10689" s="118">
        <f>VLOOKUP(B10689,WB.GDP.2013,'WB (WDI)'!$BD$2,FALSE)</f>
        <v>4028.4460516215495</v>
      </c>
      <c r="L10689" s="112">
        <f>VLOOKUP($B10689,WB.UNEMP.2013,'WB (WDI)'!$BD$2,FALSE)</f>
        <v>11.539999961853001</v>
      </c>
    </row>
    <row r="10690" spans="1:12" x14ac:dyDescent="0.25">
      <c r="A10690" s="103">
        <v>2013</v>
      </c>
      <c r="B10690" s="104" t="s">
        <v>49</v>
      </c>
      <c r="C10690" s="105" t="s">
        <v>50</v>
      </c>
      <c r="D10690" s="105" t="s">
        <v>6</v>
      </c>
      <c r="E10690" s="87" t="e">
        <f t="shared" si="477"/>
        <v>#N/A</v>
      </c>
      <c r="F10690" s="69" t="e">
        <f t="shared" si="477"/>
        <v>#N/A</v>
      </c>
      <c r="G10690" s="69" t="e">
        <f t="shared" si="477"/>
        <v>#N/A</v>
      </c>
      <c r="H10690" s="69" t="e">
        <f t="shared" si="477"/>
        <v>#N/A</v>
      </c>
      <c r="I10690" s="69" t="e">
        <f t="shared" si="477"/>
        <v>#N/A</v>
      </c>
      <c r="J10690" s="70" t="e">
        <f t="shared" si="477"/>
        <v>#N/A</v>
      </c>
      <c r="K10690" s="118">
        <f>VLOOKUP(B10690,WB.GDP.2013,'WB (WDI)'!$BD$2,FALSE)</f>
        <v>33678.706547482332</v>
      </c>
      <c r="L10690" s="112">
        <f>VLOOKUP($B10690,WB.UNEMP.2013,'WB (WDI)'!$BD$2,FALSE)</f>
        <v>8.4399995803833008</v>
      </c>
    </row>
    <row r="10691" spans="1:12" x14ac:dyDescent="0.25">
      <c r="A10691" s="103">
        <v>2013</v>
      </c>
      <c r="B10691" s="104" t="s">
        <v>51</v>
      </c>
      <c r="C10691" s="105" t="s">
        <v>52</v>
      </c>
      <c r="D10691" s="105" t="s">
        <v>6</v>
      </c>
      <c r="E10691" s="87" t="e">
        <f t="shared" si="477"/>
        <v>#N/A</v>
      </c>
      <c r="F10691" s="69" t="e">
        <f t="shared" si="477"/>
        <v>#N/A</v>
      </c>
      <c r="G10691" s="69" t="e">
        <f t="shared" si="477"/>
        <v>#N/A</v>
      </c>
      <c r="H10691" s="69" t="e">
        <f t="shared" si="477"/>
        <v>#N/A</v>
      </c>
      <c r="I10691" s="69" t="e">
        <f t="shared" si="477"/>
        <v>#N/A</v>
      </c>
      <c r="J10691" s="70" t="e">
        <f t="shared" si="477"/>
        <v>#N/A</v>
      </c>
      <c r="K10691" s="118" t="e">
        <f>VLOOKUP(B10691,WB.GDP.2013,'WB (WDI)'!$BD$2,FALSE)</f>
        <v>#N/A</v>
      </c>
      <c r="L10691" s="112">
        <f>VLOOKUP($B10691,WB.UNEMP.2013,'WB (WDI)'!$BD$2,FALSE)</f>
        <v>6.7800002098083496</v>
      </c>
    </row>
    <row r="10692" spans="1:12" x14ac:dyDescent="0.25">
      <c r="A10692" s="103">
        <v>2013</v>
      </c>
      <c r="B10692" s="104" t="s">
        <v>53</v>
      </c>
      <c r="C10692" s="105" t="s">
        <v>54</v>
      </c>
      <c r="D10692" s="105" t="s">
        <v>6</v>
      </c>
      <c r="E10692" s="87">
        <f t="shared" si="477"/>
        <v>6.4772947106713676</v>
      </c>
      <c r="F10692" s="69">
        <f t="shared" si="477"/>
        <v>5.5611437805688873</v>
      </c>
      <c r="G10692" s="69">
        <f t="shared" si="477"/>
        <v>4.8899682293672075</v>
      </c>
      <c r="H10692" s="69">
        <f t="shared" si="477"/>
        <v>7.8842692056153894</v>
      </c>
      <c r="I10692" s="69">
        <f t="shared" si="477"/>
        <v>6.3142530920620823</v>
      </c>
      <c r="J10692" s="70">
        <f t="shared" si="477"/>
        <v>7.7368392457432718</v>
      </c>
      <c r="K10692" s="118">
        <f>VLOOKUP(B10692,WB.GDP.2013,'WB (WDI)'!$BD$2,FALSE)</f>
        <v>8179.5158697053994</v>
      </c>
      <c r="L10692" s="112">
        <f>VLOOKUP($B10692,WB.UNEMP.2013,'WB (WDI)'!$BD$2,FALSE)</f>
        <v>24.899999618530298</v>
      </c>
    </row>
    <row r="10693" spans="1:12" x14ac:dyDescent="0.25">
      <c r="A10693" s="103">
        <v>2013</v>
      </c>
      <c r="B10693" s="104" t="s">
        <v>55</v>
      </c>
      <c r="C10693" s="105" t="s">
        <v>56</v>
      </c>
      <c r="D10693" s="105" t="s">
        <v>6</v>
      </c>
      <c r="E10693" s="87">
        <f t="shared" si="477"/>
        <v>5.3347607436350346</v>
      </c>
      <c r="F10693" s="69">
        <f t="shared" si="477"/>
        <v>6.2017903347112258</v>
      </c>
      <c r="G10693" s="69">
        <f t="shared" si="477"/>
        <v>4.2219427661995503</v>
      </c>
      <c r="H10693" s="69">
        <f t="shared" si="477"/>
        <v>5.1594019426342088</v>
      </c>
      <c r="I10693" s="69">
        <f t="shared" si="477"/>
        <v>4.9976101788785439</v>
      </c>
      <c r="J10693" s="70">
        <f t="shared" si="477"/>
        <v>6.0930584957516407</v>
      </c>
      <c r="K10693" s="118">
        <f>VLOOKUP(B10693,WB.GDP.2013,'WB (WDI)'!$BD$2,FALSE)</f>
        <v>1545.1780856012956</v>
      </c>
      <c r="L10693" s="112">
        <f>VLOOKUP($B10693,WB.UNEMP.2013,'WB (WDI)'!$BD$2,FALSE)</f>
        <v>2.25</v>
      </c>
    </row>
    <row r="10694" spans="1:12" x14ac:dyDescent="0.25">
      <c r="A10694" s="103">
        <v>2013</v>
      </c>
      <c r="B10694" s="104" t="s">
        <v>57</v>
      </c>
      <c r="C10694" s="105" t="s">
        <v>58</v>
      </c>
      <c r="D10694" s="105" t="s">
        <v>6</v>
      </c>
      <c r="E10694" s="87" t="e">
        <f t="shared" si="477"/>
        <v>#N/A</v>
      </c>
      <c r="F10694" s="69" t="e">
        <f t="shared" si="477"/>
        <v>#N/A</v>
      </c>
      <c r="G10694" s="69" t="e">
        <f t="shared" si="477"/>
        <v>#N/A</v>
      </c>
      <c r="H10694" s="69" t="e">
        <f t="shared" si="477"/>
        <v>#N/A</v>
      </c>
      <c r="I10694" s="69" t="e">
        <f t="shared" si="477"/>
        <v>#N/A</v>
      </c>
      <c r="J10694" s="70" t="e">
        <f t="shared" si="477"/>
        <v>#N/A</v>
      </c>
      <c r="K10694" s="118" t="e">
        <f>VLOOKUP(B10694,WB.GDP.2013,'WB (WDI)'!$BD$2,FALSE)</f>
        <v>#N/A</v>
      </c>
      <c r="L10694" s="112" t="e">
        <f>VLOOKUP($B10694,WB.UNEMP.2013,'WB (WDI)'!$BD$2,FALSE)</f>
        <v>#N/A</v>
      </c>
    </row>
    <row r="10695" spans="1:12" x14ac:dyDescent="0.25">
      <c r="A10695" s="103">
        <v>2013</v>
      </c>
      <c r="B10695" s="104" t="s">
        <v>59</v>
      </c>
      <c r="C10695" s="105" t="s">
        <v>60</v>
      </c>
      <c r="D10695" s="105" t="s">
        <v>6</v>
      </c>
      <c r="E10695" s="87">
        <f t="shared" si="477"/>
        <v>5.3201203541805189</v>
      </c>
      <c r="F10695" s="69">
        <f t="shared" si="477"/>
        <v>4.7881816542843545</v>
      </c>
      <c r="G10695" s="69">
        <f t="shared" si="477"/>
        <v>3.4720630641621857</v>
      </c>
      <c r="H10695" s="69">
        <f t="shared" si="477"/>
        <v>5.4327524946496037</v>
      </c>
      <c r="I10695" s="69">
        <f t="shared" si="477"/>
        <v>5.9606347688876999</v>
      </c>
      <c r="J10695" s="70">
        <f t="shared" si="477"/>
        <v>6.9469697889187501</v>
      </c>
      <c r="K10695" s="118">
        <f>VLOOKUP(B10695,WB.GDP.2013,'WB (WDI)'!$BD$2,FALSE)</f>
        <v>15342.172866190251</v>
      </c>
      <c r="L10695" s="112">
        <f>VLOOKUP($B10695,WB.UNEMP.2013,'WB (WDI)'!$BD$2,FALSE)</f>
        <v>20.409999847412099</v>
      </c>
    </row>
    <row r="10696" spans="1:12" x14ac:dyDescent="0.25">
      <c r="A10696" s="103">
        <v>2013</v>
      </c>
      <c r="B10696" s="104" t="s">
        <v>61</v>
      </c>
      <c r="C10696" s="105" t="s">
        <v>62</v>
      </c>
      <c r="D10696" s="105" t="s">
        <v>6</v>
      </c>
      <c r="E10696" s="87">
        <f t="shared" si="477"/>
        <v>7.2106409974083387</v>
      </c>
      <c r="F10696" s="69">
        <f t="shared" si="477"/>
        <v>7.3791320834172938</v>
      </c>
      <c r="G10696" s="69">
        <f t="shared" si="477"/>
        <v>4.7815680666173241</v>
      </c>
      <c r="H10696" s="69">
        <f t="shared" si="477"/>
        <v>9.2306567676338762</v>
      </c>
      <c r="I10696" s="69">
        <f t="shared" si="477"/>
        <v>8.0828044154428067</v>
      </c>
      <c r="J10696" s="70">
        <f t="shared" si="477"/>
        <v>6.5790436539303903</v>
      </c>
      <c r="K10696" s="118">
        <f>VLOOKUP(B10696,WB.GDP.2013,'WB (WDI)'!$BD$2,FALSE)</f>
        <v>2131.4327712030949</v>
      </c>
      <c r="L10696" s="112">
        <f>VLOOKUP($B10696,WB.UNEMP.2013,'WB (WDI)'!$BD$2,FALSE)</f>
        <v>9.4300003051757795</v>
      </c>
    </row>
    <row r="10697" spans="1:12" x14ac:dyDescent="0.25">
      <c r="A10697" s="103">
        <v>2013</v>
      </c>
      <c r="B10697" s="104" t="s">
        <v>63</v>
      </c>
      <c r="C10697" s="105" t="s">
        <v>64</v>
      </c>
      <c r="D10697" s="105" t="s">
        <v>6</v>
      </c>
      <c r="E10697" s="87">
        <f t="shared" si="477"/>
        <v>6.6948393063170055</v>
      </c>
      <c r="F10697" s="69">
        <f t="shared" si="477"/>
        <v>8.2826417848543414</v>
      </c>
      <c r="G10697" s="69">
        <f t="shared" si="477"/>
        <v>5.3258622850011514</v>
      </c>
      <c r="H10697" s="69">
        <f t="shared" si="477"/>
        <v>7.0641861487045103</v>
      </c>
      <c r="I10697" s="69">
        <f t="shared" si="477"/>
        <v>6.2053403464221528</v>
      </c>
      <c r="J10697" s="70">
        <f t="shared" si="477"/>
        <v>6.5961659666028725</v>
      </c>
      <c r="K10697" s="118">
        <f>VLOOKUP(B10697,WB.GDP.2013,'WB (WDI)'!$BD$2,FALSE)</f>
        <v>4649.4393848246418</v>
      </c>
      <c r="L10697" s="112">
        <f>VLOOKUP($B10697,WB.UNEMP.2013,'WB (WDI)'!$BD$2,FALSE)</f>
        <v>6.2600002288818404</v>
      </c>
    </row>
    <row r="10698" spans="1:12" x14ac:dyDescent="0.25">
      <c r="A10698" s="103">
        <v>2013</v>
      </c>
      <c r="B10698" s="104" t="s">
        <v>65</v>
      </c>
      <c r="C10698" s="105" t="s">
        <v>66</v>
      </c>
      <c r="D10698" s="105" t="s">
        <v>6</v>
      </c>
      <c r="E10698" s="87">
        <f t="shared" ref="E10698:J10707" si="478">IF(ISNUMBER(VLOOKUP($B10698,EFW.2013,3,FALSE))=TRUE,VLOOKUP($B10698,EFW.2013,E$2,FALSE),NA())</f>
        <v>5.1456684451197052</v>
      </c>
      <c r="F10698" s="69">
        <f t="shared" si="478"/>
        <v>3.9990117648508119</v>
      </c>
      <c r="G10698" s="69">
        <f t="shared" si="478"/>
        <v>3.2693231955403053</v>
      </c>
      <c r="H10698" s="69">
        <f t="shared" si="478"/>
        <v>6.8545912135607594</v>
      </c>
      <c r="I10698" s="69">
        <f t="shared" si="478"/>
        <v>4.8474092491678986</v>
      </c>
      <c r="J10698" s="70">
        <f t="shared" si="478"/>
        <v>6.7580068024787527</v>
      </c>
      <c r="K10698" s="118">
        <f>VLOOKUP(B10698,WB.GDP.2013,'WB (WDI)'!$BD$2,FALSE)</f>
        <v>2035.1730531417541</v>
      </c>
      <c r="L10698" s="112">
        <f>VLOOKUP($B10698,WB.UNEMP.2013,'WB (WDI)'!$BD$2,FALSE)</f>
        <v>4.46000003814697</v>
      </c>
    </row>
    <row r="10699" spans="1:12" x14ac:dyDescent="0.25">
      <c r="A10699" s="103">
        <v>2013</v>
      </c>
      <c r="B10699" s="104" t="s">
        <v>67</v>
      </c>
      <c r="C10699" s="105" t="s">
        <v>68</v>
      </c>
      <c r="D10699" s="105" t="s">
        <v>6</v>
      </c>
      <c r="E10699" s="87">
        <f t="shared" si="478"/>
        <v>5.3997623328920117</v>
      </c>
      <c r="F10699" s="69">
        <f t="shared" si="478"/>
        <v>5.6496437893564435</v>
      </c>
      <c r="G10699" s="69">
        <f t="shared" si="478"/>
        <v>2.6157262503520653</v>
      </c>
      <c r="H10699" s="69">
        <f t="shared" si="478"/>
        <v>6.5906886536511653</v>
      </c>
      <c r="I10699" s="69">
        <f t="shared" si="478"/>
        <v>6.2638748351713911</v>
      </c>
      <c r="J10699" s="70">
        <f t="shared" si="478"/>
        <v>5.8788781359289963</v>
      </c>
      <c r="K10699" s="118">
        <f>VLOOKUP(B10699,WB.GDP.2013,'WB (WDI)'!$BD$2,FALSE)</f>
        <v>1770.478295694674</v>
      </c>
      <c r="L10699" s="112">
        <f>VLOOKUP($B10699,WB.UNEMP.2013,'WB (WDI)'!$BD$2,FALSE)</f>
        <v>3.0899999141693102</v>
      </c>
    </row>
    <row r="10700" spans="1:12" x14ac:dyDescent="0.25">
      <c r="A10700" s="103">
        <v>2013</v>
      </c>
      <c r="B10700" s="104" t="s">
        <v>69</v>
      </c>
      <c r="C10700" s="105" t="s">
        <v>70</v>
      </c>
      <c r="D10700" s="105" t="s">
        <v>6</v>
      </c>
      <c r="E10700" s="87">
        <f t="shared" si="478"/>
        <v>7.1452589915116391</v>
      </c>
      <c r="F10700" s="69">
        <f t="shared" si="478"/>
        <v>7.5495229483899351</v>
      </c>
      <c r="G10700" s="69">
        <f t="shared" si="478"/>
        <v>5.1121473976699168</v>
      </c>
      <c r="H10700" s="69">
        <f t="shared" si="478"/>
        <v>8.8888391715613935</v>
      </c>
      <c r="I10700" s="69">
        <f t="shared" si="478"/>
        <v>6.8425962097049711</v>
      </c>
      <c r="J10700" s="70">
        <f t="shared" si="478"/>
        <v>7.3331892302319774</v>
      </c>
      <c r="K10700" s="118">
        <f>VLOOKUP(B10700,WB.GDP.2013,'WB (WDI)'!$BD$2,FALSE)</f>
        <v>3611.8279568075877</v>
      </c>
      <c r="L10700" s="112">
        <f>VLOOKUP($B10700,WB.UNEMP.2013,'WB (WDI)'!$BD$2,FALSE)</f>
        <v>2.8699998855590798</v>
      </c>
    </row>
    <row r="10701" spans="1:12" x14ac:dyDescent="0.25">
      <c r="A10701" s="103">
        <v>2013</v>
      </c>
      <c r="B10701" s="104" t="s">
        <v>71</v>
      </c>
      <c r="C10701" s="105" t="s">
        <v>72</v>
      </c>
      <c r="D10701" s="105" t="s">
        <v>6</v>
      </c>
      <c r="E10701" s="87">
        <f t="shared" si="478"/>
        <v>6.5401442055720409</v>
      </c>
      <c r="F10701" s="69">
        <f t="shared" si="478"/>
        <v>5.7672293413891484</v>
      </c>
      <c r="G10701" s="69">
        <f t="shared" si="478"/>
        <v>4.863701477306658</v>
      </c>
      <c r="H10701" s="69">
        <f t="shared" si="478"/>
        <v>8.1607057363802227</v>
      </c>
      <c r="I10701" s="69">
        <f t="shared" si="478"/>
        <v>6.2237870570267804</v>
      </c>
      <c r="J10701" s="70">
        <f t="shared" si="478"/>
        <v>7.6852974157573941</v>
      </c>
      <c r="K10701" s="118">
        <f>VLOOKUP(B10701,WB.GDP.2013,'WB (WDI)'!$BD$2,FALSE)</f>
        <v>2621.070949435446</v>
      </c>
      <c r="L10701" s="112">
        <f>VLOOKUP($B10701,WB.UNEMP.2013,'WB (WDI)'!$BD$2,FALSE)</f>
        <v>24.579999923706101</v>
      </c>
    </row>
    <row r="10702" spans="1:12" x14ac:dyDescent="0.25">
      <c r="A10702" s="103">
        <v>2013</v>
      </c>
      <c r="B10702" s="104" t="s">
        <v>73</v>
      </c>
      <c r="C10702" s="105" t="s">
        <v>74</v>
      </c>
      <c r="D10702" s="105" t="s">
        <v>6</v>
      </c>
      <c r="E10702" s="87" t="e">
        <f t="shared" si="478"/>
        <v>#N/A</v>
      </c>
      <c r="F10702" s="69" t="e">
        <f t="shared" si="478"/>
        <v>#N/A</v>
      </c>
      <c r="G10702" s="69" t="e">
        <f t="shared" si="478"/>
        <v>#N/A</v>
      </c>
      <c r="H10702" s="69" t="e">
        <f t="shared" si="478"/>
        <v>#N/A</v>
      </c>
      <c r="I10702" s="69" t="e">
        <f t="shared" si="478"/>
        <v>#N/A</v>
      </c>
      <c r="J10702" s="70" t="e">
        <f t="shared" si="478"/>
        <v>#N/A</v>
      </c>
      <c r="K10702" s="118">
        <f>VLOOKUP(B10702,WB.GDP.2013,'WB (WDI)'!$BD$2,FALSE)</f>
        <v>1652.1891603678923</v>
      </c>
      <c r="L10702" s="112">
        <f>VLOOKUP($B10702,WB.UNEMP.2013,'WB (WDI)'!$BD$2,FALSE)</f>
        <v>2.1900000572204599</v>
      </c>
    </row>
    <row r="10703" spans="1:12" x14ac:dyDescent="0.25">
      <c r="A10703" s="103">
        <v>2013</v>
      </c>
      <c r="B10703" s="104" t="s">
        <v>75</v>
      </c>
      <c r="C10703" s="105" t="s">
        <v>76</v>
      </c>
      <c r="D10703" s="105" t="s">
        <v>6</v>
      </c>
      <c r="E10703" s="87">
        <f t="shared" si="478"/>
        <v>6.6350038505875117</v>
      </c>
      <c r="F10703" s="69">
        <f t="shared" si="478"/>
        <v>8.7442628911973141</v>
      </c>
      <c r="G10703" s="69">
        <f t="shared" si="478"/>
        <v>2.985557453289152</v>
      </c>
      <c r="H10703" s="69">
        <f t="shared" si="478"/>
        <v>8.0580373963759016</v>
      </c>
      <c r="I10703" s="69">
        <f t="shared" si="478"/>
        <v>7.1561000259493435</v>
      </c>
      <c r="J10703" s="70">
        <f t="shared" si="478"/>
        <v>6.2310614861258458</v>
      </c>
      <c r="K10703" s="118">
        <f>VLOOKUP(B10703,WB.GDP.2013,'WB (WDI)'!$BD$2,FALSE)</f>
        <v>1531.7788675091763</v>
      </c>
      <c r="L10703" s="112">
        <f>VLOOKUP($B10703,WB.UNEMP.2013,'WB (WDI)'!$BD$2,FALSE)</f>
        <v>0.93999999761581399</v>
      </c>
    </row>
    <row r="10704" spans="1:12" x14ac:dyDescent="0.25">
      <c r="A10704" s="103">
        <v>2013</v>
      </c>
      <c r="B10704" s="104" t="s">
        <v>77</v>
      </c>
      <c r="C10704" s="105" t="s">
        <v>78</v>
      </c>
      <c r="D10704" s="105" t="s">
        <v>6</v>
      </c>
      <c r="E10704" s="87">
        <f t="shared" si="478"/>
        <v>5.9831747240012501</v>
      </c>
      <c r="F10704" s="69">
        <f t="shared" si="478"/>
        <v>6.1094668853377154</v>
      </c>
      <c r="G10704" s="69">
        <f t="shared" si="478"/>
        <v>5.3634581067876086</v>
      </c>
      <c r="H10704" s="69">
        <f t="shared" si="478"/>
        <v>5.748879147240995</v>
      </c>
      <c r="I10704" s="69">
        <f t="shared" si="478"/>
        <v>6.0071439202768886</v>
      </c>
      <c r="J10704" s="70">
        <f t="shared" si="478"/>
        <v>6.6869255603630409</v>
      </c>
      <c r="K10704" s="118">
        <f>VLOOKUP(B10704,WB.GDP.2013,'WB (WDI)'!$BD$2,FALSE)</f>
        <v>999.44132224378632</v>
      </c>
      <c r="L10704" s="112">
        <f>VLOOKUP($B10704,WB.UNEMP.2013,'WB (WDI)'!$BD$2,FALSE)</f>
        <v>5.9499998092651403</v>
      </c>
    </row>
    <row r="10705" spans="1:12" x14ac:dyDescent="0.25">
      <c r="A10705" s="103">
        <v>2013</v>
      </c>
      <c r="B10705" s="104" t="s">
        <v>79</v>
      </c>
      <c r="C10705" s="105" t="s">
        <v>80</v>
      </c>
      <c r="D10705" s="105" t="s">
        <v>6</v>
      </c>
      <c r="E10705" s="87">
        <f t="shared" si="478"/>
        <v>5.9346906634472862</v>
      </c>
      <c r="F10705" s="69">
        <f t="shared" si="478"/>
        <v>6.3024838184782839</v>
      </c>
      <c r="G10705" s="69">
        <f t="shared" si="478"/>
        <v>3.6495658356017948</v>
      </c>
      <c r="H10705" s="69">
        <f t="shared" si="478"/>
        <v>6.8566380407701226</v>
      </c>
      <c r="I10705" s="69">
        <f t="shared" si="478"/>
        <v>6.6058897946897854</v>
      </c>
      <c r="J10705" s="70">
        <f t="shared" si="478"/>
        <v>6.2588758276964462</v>
      </c>
      <c r="K10705" s="118">
        <f>VLOOKUP(B10705,WB.GDP.2013,'WB (WDI)'!$BD$2,FALSE)</f>
        <v>1995.1580387222702</v>
      </c>
      <c r="L10705" s="112">
        <f>VLOOKUP($B10705,WB.UNEMP.2013,'WB (WDI)'!$BD$2,FALSE)</f>
        <v>6.3499999046325701</v>
      </c>
    </row>
    <row r="10706" spans="1:12" x14ac:dyDescent="0.25">
      <c r="A10706" s="103">
        <v>2013</v>
      </c>
      <c r="B10706" s="104" t="s">
        <v>81</v>
      </c>
      <c r="C10706" s="105" t="s">
        <v>82</v>
      </c>
      <c r="D10706" s="105" t="s">
        <v>6</v>
      </c>
      <c r="E10706" s="87">
        <f t="shared" si="478"/>
        <v>5.8020540580275624</v>
      </c>
      <c r="F10706" s="69">
        <f t="shared" si="478"/>
        <v>6.065123842856746</v>
      </c>
      <c r="G10706" s="69">
        <f t="shared" si="478"/>
        <v>3.581852268479599</v>
      </c>
      <c r="H10706" s="69">
        <f t="shared" si="478"/>
        <v>6.891532490578923</v>
      </c>
      <c r="I10706" s="69">
        <f t="shared" si="478"/>
        <v>6.0196415602511353</v>
      </c>
      <c r="J10706" s="70">
        <f t="shared" si="478"/>
        <v>6.4521201279714075</v>
      </c>
      <c r="K10706" s="118">
        <f>VLOOKUP(B10706,WB.GDP.2013,'WB (WDI)'!$BD$2,FALSE)</f>
        <v>4946.0386864835082</v>
      </c>
      <c r="L10706" s="112">
        <f>VLOOKUP($B10706,WB.UNEMP.2013,'WB (WDI)'!$BD$2,FALSE)</f>
        <v>10.039999961853001</v>
      </c>
    </row>
    <row r="10707" spans="1:12" x14ac:dyDescent="0.25">
      <c r="A10707" s="103">
        <v>2013</v>
      </c>
      <c r="B10707" s="104" t="s">
        <v>83</v>
      </c>
      <c r="C10707" s="105" t="s">
        <v>84</v>
      </c>
      <c r="D10707" s="105" t="s">
        <v>6</v>
      </c>
      <c r="E10707" s="87">
        <f t="shared" si="478"/>
        <v>7.8787738465766948</v>
      </c>
      <c r="F10707" s="69">
        <f t="shared" si="478"/>
        <v>7.8123581918113416</v>
      </c>
      <c r="G10707" s="69">
        <f t="shared" si="478"/>
        <v>5.4484391240340697</v>
      </c>
      <c r="H10707" s="69">
        <f t="shared" si="478"/>
        <v>9.6719002389330129</v>
      </c>
      <c r="I10707" s="69">
        <f t="shared" si="478"/>
        <v>8.5031114510461805</v>
      </c>
      <c r="J10707" s="70">
        <f t="shared" si="478"/>
        <v>7.9580602270588727</v>
      </c>
      <c r="K10707" s="118">
        <f>VLOOKUP(B10707,WB.GDP.2013,'WB (WDI)'!$BD$2,FALSE)</f>
        <v>18579.374155189565</v>
      </c>
      <c r="L10707" s="112">
        <f>VLOOKUP($B10707,WB.UNEMP.2013,'WB (WDI)'!$BD$2,FALSE)</f>
        <v>7.3200001716613796</v>
      </c>
    </row>
    <row r="10708" spans="1:12" x14ac:dyDescent="0.25">
      <c r="A10708" s="103">
        <v>2013</v>
      </c>
      <c r="B10708" s="104" t="s">
        <v>85</v>
      </c>
      <c r="C10708" s="105" t="s">
        <v>86</v>
      </c>
      <c r="D10708" s="105" t="s">
        <v>6</v>
      </c>
      <c r="E10708" s="87" t="e">
        <f t="shared" ref="E10708:J10717" si="479">IF(ISNUMBER(VLOOKUP($B10708,EFW.2013,3,FALSE))=TRUE,VLOOKUP($B10708,EFW.2013,E$2,FALSE),NA())</f>
        <v>#N/A</v>
      </c>
      <c r="F10708" s="69" t="e">
        <f t="shared" si="479"/>
        <v>#N/A</v>
      </c>
      <c r="G10708" s="69" t="e">
        <f t="shared" si="479"/>
        <v>#N/A</v>
      </c>
      <c r="H10708" s="69" t="e">
        <f t="shared" si="479"/>
        <v>#N/A</v>
      </c>
      <c r="I10708" s="69" t="e">
        <f t="shared" si="479"/>
        <v>#N/A</v>
      </c>
      <c r="J10708" s="70" t="e">
        <f t="shared" si="479"/>
        <v>#N/A</v>
      </c>
      <c r="K10708" s="118" t="e">
        <f>VLOOKUP(B10708,WB.GDP.2013,'WB (WDI)'!$BD$2,FALSE)</f>
        <v>#N/A</v>
      </c>
      <c r="L10708" s="112" t="e">
        <f>VLOOKUP($B10708,WB.UNEMP.2013,'WB (WDI)'!$BD$2,FALSE)</f>
        <v>#N/A</v>
      </c>
    </row>
    <row r="10709" spans="1:12" x14ac:dyDescent="0.25">
      <c r="A10709" s="103">
        <v>2013</v>
      </c>
      <c r="B10709" s="104" t="s">
        <v>87</v>
      </c>
      <c r="C10709" s="105" t="s">
        <v>88</v>
      </c>
      <c r="D10709" s="105" t="s">
        <v>6</v>
      </c>
      <c r="E10709" s="87">
        <f t="shared" si="479"/>
        <v>5.6812374314406755</v>
      </c>
      <c r="F10709" s="69">
        <f t="shared" si="479"/>
        <v>5.9280818641826887</v>
      </c>
      <c r="G10709" s="69">
        <f t="shared" si="479"/>
        <v>4.1394771594559767</v>
      </c>
      <c r="H10709" s="69">
        <f t="shared" si="479"/>
        <v>6.4433474835078286</v>
      </c>
      <c r="I10709" s="69">
        <f t="shared" si="479"/>
        <v>6.272053585822178</v>
      </c>
      <c r="J10709" s="70">
        <f t="shared" si="479"/>
        <v>5.6232270642347038</v>
      </c>
      <c r="K10709" s="118">
        <f>VLOOKUP(B10709,WB.GDP.2013,'WB (WDI)'!$BD$2,FALSE)</f>
        <v>1165.4094365046269</v>
      </c>
      <c r="L10709" s="112">
        <f>VLOOKUP($B10709,WB.UNEMP.2013,'WB (WDI)'!$BD$2,FALSE)</f>
        <v>3.4100000858306898</v>
      </c>
    </row>
    <row r="10710" spans="1:12" x14ac:dyDescent="0.25">
      <c r="A10710" s="103">
        <v>2013</v>
      </c>
      <c r="B10710" s="104" t="s">
        <v>89</v>
      </c>
      <c r="C10710" s="105" t="s">
        <v>90</v>
      </c>
      <c r="D10710" s="105" t="s">
        <v>6</v>
      </c>
      <c r="E10710" s="87">
        <f t="shared" si="479"/>
        <v>6.6347315001920055</v>
      </c>
      <c r="F10710" s="69">
        <f t="shared" si="479"/>
        <v>6.4509735408691942</v>
      </c>
      <c r="G10710" s="69">
        <f t="shared" si="479"/>
        <v>6.0863630146920853</v>
      </c>
      <c r="H10710" s="69">
        <f t="shared" si="479"/>
        <v>6.6121056071168045</v>
      </c>
      <c r="I10710" s="69">
        <f t="shared" si="479"/>
        <v>6.1351845225661554</v>
      </c>
      <c r="J10710" s="70">
        <f t="shared" si="479"/>
        <v>7.8890308157157838</v>
      </c>
      <c r="K10710" s="118">
        <f>VLOOKUP(B10710,WB.GDP.2013,'WB (WDI)'!$BD$2,FALSE)</f>
        <v>9832.7995261844881</v>
      </c>
      <c r="L10710" s="112">
        <f>VLOOKUP($B10710,WB.UNEMP.2013,'WB (WDI)'!$BD$2,FALSE)</f>
        <v>19.030000686645501</v>
      </c>
    </row>
    <row r="10711" spans="1:12" x14ac:dyDescent="0.25">
      <c r="A10711" s="103">
        <v>2013</v>
      </c>
      <c r="B10711" s="104" t="s">
        <v>91</v>
      </c>
      <c r="C10711" s="105" t="s">
        <v>92</v>
      </c>
      <c r="D10711" s="105" t="s">
        <v>6</v>
      </c>
      <c r="E10711" s="87">
        <f t="shared" si="479"/>
        <v>5.6164595989998674</v>
      </c>
      <c r="F10711" s="69">
        <f t="shared" si="479"/>
        <v>6.7020318994984152</v>
      </c>
      <c r="G10711" s="69">
        <f t="shared" si="479"/>
        <v>3.6241841361386871</v>
      </c>
      <c r="H10711" s="69">
        <f t="shared" si="479"/>
        <v>6.7180602279285502</v>
      </c>
      <c r="I10711" s="69">
        <f t="shared" si="479"/>
        <v>5.2634733274359498</v>
      </c>
      <c r="J10711" s="70">
        <f t="shared" si="479"/>
        <v>5.7745484039977342</v>
      </c>
      <c r="K10711" s="118">
        <f>VLOOKUP(B10711,WB.GDP.2013,'WB (WDI)'!$BD$2,FALSE)</f>
        <v>1099.4341473814263</v>
      </c>
      <c r="L10711" s="112">
        <f>VLOOKUP($B10711,WB.UNEMP.2013,'WB (WDI)'!$BD$2,FALSE)</f>
        <v>1.2200000286102299</v>
      </c>
    </row>
    <row r="10712" spans="1:12" x14ac:dyDescent="0.25">
      <c r="A10712" s="103">
        <v>2013</v>
      </c>
      <c r="B10712" s="104" t="s">
        <v>93</v>
      </c>
      <c r="C10712" s="105" t="s">
        <v>94</v>
      </c>
      <c r="D10712" s="105" t="s">
        <v>6</v>
      </c>
      <c r="E10712" s="87">
        <f t="shared" si="479"/>
        <v>6.6496068431664836</v>
      </c>
      <c r="F10712" s="69">
        <f t="shared" si="479"/>
        <v>8.1976464745471063</v>
      </c>
      <c r="G10712" s="69">
        <f t="shared" si="479"/>
        <v>3.4117144062425298</v>
      </c>
      <c r="H10712" s="69">
        <f t="shared" si="479"/>
        <v>7.6265714231540276</v>
      </c>
      <c r="I10712" s="69">
        <f t="shared" si="479"/>
        <v>6.7179765764366204</v>
      </c>
      <c r="J10712" s="70">
        <f t="shared" si="479"/>
        <v>7.2941253354521356</v>
      </c>
      <c r="K10712" s="118">
        <f>VLOOKUP(B10712,WB.GDP.2013,'WB (WDI)'!$BD$2,FALSE)</f>
        <v>5329.1230678739885</v>
      </c>
      <c r="L10712" s="112">
        <f>VLOOKUP($B10712,WB.UNEMP.2013,'WB (WDI)'!$BD$2,FALSE)</f>
        <v>3.7000000476837198</v>
      </c>
    </row>
    <row r="10713" spans="1:12" x14ac:dyDescent="0.25">
      <c r="A10713" s="103">
        <v>2013</v>
      </c>
      <c r="B10713" s="104" t="s">
        <v>95</v>
      </c>
      <c r="C10713" s="105" t="s">
        <v>96</v>
      </c>
      <c r="D10713" s="105" t="s">
        <v>6</v>
      </c>
      <c r="E10713" s="87" t="e">
        <f t="shared" si="479"/>
        <v>#N/A</v>
      </c>
      <c r="F10713" s="69" t="e">
        <f t="shared" si="479"/>
        <v>#N/A</v>
      </c>
      <c r="G10713" s="69" t="e">
        <f t="shared" si="479"/>
        <v>#N/A</v>
      </c>
      <c r="H10713" s="69" t="e">
        <f t="shared" si="479"/>
        <v>#N/A</v>
      </c>
      <c r="I10713" s="69" t="e">
        <f t="shared" si="479"/>
        <v>#N/A</v>
      </c>
      <c r="J10713" s="70" t="e">
        <f t="shared" si="479"/>
        <v>#N/A</v>
      </c>
      <c r="K10713" s="118" t="e">
        <f>VLOOKUP(B10713,WB.GDP.2013,'WB (WDI)'!$BD$2,FALSE)</f>
        <v>#N/A</v>
      </c>
      <c r="L10713" s="112" t="e">
        <f>VLOOKUP($B10713,WB.UNEMP.2013,'WB (WDI)'!$BD$2,FALSE)</f>
        <v>#N/A</v>
      </c>
    </row>
    <row r="10714" spans="1:12" x14ac:dyDescent="0.25">
      <c r="A10714" s="103">
        <v>2013</v>
      </c>
      <c r="B10714" s="104" t="s">
        <v>97</v>
      </c>
      <c r="C10714" s="105" t="s">
        <v>98</v>
      </c>
      <c r="D10714" s="105" t="s">
        <v>6</v>
      </c>
      <c r="E10714" s="87">
        <f t="shared" si="479"/>
        <v>7.2419840390259935</v>
      </c>
      <c r="F10714" s="69">
        <f t="shared" si="479"/>
        <v>5.5383306216891111</v>
      </c>
      <c r="G10714" s="69">
        <f t="shared" si="479"/>
        <v>6.3421890057027159</v>
      </c>
      <c r="H10714" s="69">
        <f t="shared" si="479"/>
        <v>8.9709936163661226</v>
      </c>
      <c r="I10714" s="69">
        <f t="shared" si="479"/>
        <v>7.2288226965321307</v>
      </c>
      <c r="J10714" s="70">
        <f t="shared" si="479"/>
        <v>8.1295842548398909</v>
      </c>
      <c r="K10714" s="118">
        <f>VLOOKUP(B10714,WB.GDP.2013,'WB (WDI)'!$BD$2,FALSE)</f>
        <v>1718.9349658335695</v>
      </c>
      <c r="L10714" s="112">
        <f>VLOOKUP($B10714,WB.UNEMP.2013,'WB (WDI)'!$BD$2,FALSE)</f>
        <v>1.1799999475479099</v>
      </c>
    </row>
    <row r="10715" spans="1:12" x14ac:dyDescent="0.25">
      <c r="A10715" s="103">
        <v>2013</v>
      </c>
      <c r="B10715" s="104" t="s">
        <v>99</v>
      </c>
      <c r="C10715" s="105" t="s">
        <v>100</v>
      </c>
      <c r="D10715" s="105" t="s">
        <v>6</v>
      </c>
      <c r="E10715" s="87" t="e">
        <f t="shared" si="479"/>
        <v>#N/A</v>
      </c>
      <c r="F10715" s="69" t="e">
        <f t="shared" si="479"/>
        <v>#N/A</v>
      </c>
      <c r="G10715" s="69" t="e">
        <f t="shared" si="479"/>
        <v>#N/A</v>
      </c>
      <c r="H10715" s="69" t="e">
        <f t="shared" si="479"/>
        <v>#N/A</v>
      </c>
      <c r="I10715" s="69" t="e">
        <f t="shared" si="479"/>
        <v>#N/A</v>
      </c>
      <c r="J10715" s="70" t="e">
        <f t="shared" si="479"/>
        <v>#N/A</v>
      </c>
      <c r="K10715" s="118" t="e">
        <f>VLOOKUP(B10715,WB.GDP.2013,'WB (WDI)'!$BD$2,FALSE)</f>
        <v>#N/A</v>
      </c>
      <c r="L10715" s="112" t="e">
        <f>VLOOKUP($B10715,WB.UNEMP.2013,'WB (WDI)'!$BD$2,FALSE)</f>
        <v>#N/A</v>
      </c>
    </row>
    <row r="10716" spans="1:12" x14ac:dyDescent="0.25">
      <c r="A10716" s="103">
        <v>2013</v>
      </c>
      <c r="B10716" s="104" t="s">
        <v>101</v>
      </c>
      <c r="C10716" s="105" t="s">
        <v>102</v>
      </c>
      <c r="D10716" s="105" t="s">
        <v>6</v>
      </c>
      <c r="E10716" s="87" t="e">
        <f t="shared" si="479"/>
        <v>#N/A</v>
      </c>
      <c r="F10716" s="69" t="e">
        <f t="shared" si="479"/>
        <v>#N/A</v>
      </c>
      <c r="G10716" s="69" t="e">
        <f t="shared" si="479"/>
        <v>#N/A</v>
      </c>
      <c r="H10716" s="69" t="e">
        <f t="shared" si="479"/>
        <v>#N/A</v>
      </c>
      <c r="I10716" s="69" t="e">
        <f t="shared" si="479"/>
        <v>#N/A</v>
      </c>
      <c r="J10716" s="70" t="e">
        <f t="shared" si="479"/>
        <v>#N/A</v>
      </c>
      <c r="K10716" s="118">
        <f>VLOOKUP(B10716,WB.GDP.2013,'WB (WDI)'!$BD$2,FALSE)</f>
        <v>3558.2328543027515</v>
      </c>
      <c r="L10716" s="112">
        <f>VLOOKUP($B10716,WB.UNEMP.2013,'WB (WDI)'!$BD$2,FALSE)</f>
        <v>13.6000003814697</v>
      </c>
    </row>
    <row r="10717" spans="1:12" x14ac:dyDescent="0.25">
      <c r="A10717" s="103">
        <v>2013</v>
      </c>
      <c r="B10717" s="104" t="s">
        <v>103</v>
      </c>
      <c r="C10717" s="105" t="s">
        <v>104</v>
      </c>
      <c r="D10717" s="105" t="s">
        <v>6</v>
      </c>
      <c r="E10717" s="87">
        <f t="shared" si="479"/>
        <v>5.9736986417942068</v>
      </c>
      <c r="F10717" s="69">
        <f t="shared" si="479"/>
        <v>7.0252796127816479</v>
      </c>
      <c r="G10717" s="69">
        <f t="shared" si="479"/>
        <v>3.7608330327517381</v>
      </c>
      <c r="H10717" s="69">
        <f t="shared" si="479"/>
        <v>7.106772575699428</v>
      </c>
      <c r="I10717" s="69">
        <f t="shared" si="479"/>
        <v>6.6352731503054034</v>
      </c>
      <c r="J10717" s="70">
        <f t="shared" si="479"/>
        <v>5.3403348374328177</v>
      </c>
      <c r="K10717" s="118">
        <f>VLOOKUP(B10717,WB.GDP.2013,'WB (WDI)'!$BD$2,FALSE)</f>
        <v>2766.969657949644</v>
      </c>
      <c r="L10717" s="112">
        <f>VLOOKUP($B10717,WB.UNEMP.2013,'WB (WDI)'!$BD$2,FALSE)</f>
        <v>8.5299997329711896</v>
      </c>
    </row>
    <row r="10718" spans="1:12" x14ac:dyDescent="0.25">
      <c r="A10718" s="103">
        <v>2013</v>
      </c>
      <c r="B10718" s="104" t="s">
        <v>105</v>
      </c>
      <c r="C10718" s="105" t="s">
        <v>106</v>
      </c>
      <c r="D10718" s="105" t="s">
        <v>6</v>
      </c>
      <c r="E10718" s="87">
        <f t="shared" ref="E10718:J10727" si="480">IF(ISNUMBER(VLOOKUP($B10718,EFW.2013,3,FALSE))=TRUE,VLOOKUP($B10718,EFW.2013,E$2,FALSE),NA())</f>
        <v>7.2871072218328461</v>
      </c>
      <c r="F10718" s="69">
        <f t="shared" si="480"/>
        <v>6.8624085523150011</v>
      </c>
      <c r="G10718" s="69">
        <f t="shared" si="480"/>
        <v>5.1564964417006838</v>
      </c>
      <c r="H10718" s="69">
        <f t="shared" si="480"/>
        <v>8.2568673707193732</v>
      </c>
      <c r="I10718" s="69">
        <f t="shared" si="480"/>
        <v>8.8182837632811388</v>
      </c>
      <c r="J10718" s="70">
        <f t="shared" si="480"/>
        <v>7.34147998114803</v>
      </c>
      <c r="K10718" s="118">
        <f>VLOOKUP(B10718,WB.GDP.2013,'WB (WDI)'!$BD$2,FALSE)</f>
        <v>24253.252411461144</v>
      </c>
      <c r="L10718" s="112" t="e">
        <f>VLOOKUP($B10718,WB.UNEMP.2013,'WB (WDI)'!$BD$2,FALSE)</f>
        <v>#N/A</v>
      </c>
    </row>
    <row r="10719" spans="1:12" x14ac:dyDescent="0.25">
      <c r="A10719" s="103">
        <v>2013</v>
      </c>
      <c r="B10719" s="104" t="s">
        <v>107</v>
      </c>
      <c r="C10719" s="105" t="s">
        <v>108</v>
      </c>
      <c r="D10719" s="105" t="s">
        <v>6</v>
      </c>
      <c r="E10719" s="87">
        <f t="shared" si="480"/>
        <v>6.0030389051216968</v>
      </c>
      <c r="F10719" s="69">
        <f t="shared" si="480"/>
        <v>6.9527851614645559</v>
      </c>
      <c r="G10719" s="69">
        <f t="shared" si="480"/>
        <v>4.2777661572111869</v>
      </c>
      <c r="H10719" s="69">
        <f t="shared" si="480"/>
        <v>7.3100637891651701</v>
      </c>
      <c r="I10719" s="69">
        <f t="shared" si="480"/>
        <v>6.3258992368330462</v>
      </c>
      <c r="J10719" s="70">
        <f t="shared" si="480"/>
        <v>5.1486801809345231</v>
      </c>
      <c r="K10719" s="118">
        <f>VLOOKUP(B10719,WB.GDP.2013,'WB (WDI)'!$BD$2,FALSE)</f>
        <v>1953.0869413983785</v>
      </c>
      <c r="L10719" s="112">
        <f>VLOOKUP($B10719,WB.UNEMP.2013,'WB (WDI)'!$BD$2,FALSE)</f>
        <v>4.5900001525878897</v>
      </c>
    </row>
    <row r="10720" spans="1:12" x14ac:dyDescent="0.25">
      <c r="A10720" s="103">
        <v>2013</v>
      </c>
      <c r="B10720" s="104" t="s">
        <v>109</v>
      </c>
      <c r="C10720" s="105" t="s">
        <v>110</v>
      </c>
      <c r="D10720" s="105" t="s">
        <v>6</v>
      </c>
      <c r="E10720" s="87" t="e">
        <f t="shared" si="480"/>
        <v>#N/A</v>
      </c>
      <c r="F10720" s="69" t="e">
        <f t="shared" si="480"/>
        <v>#N/A</v>
      </c>
      <c r="G10720" s="69" t="e">
        <f t="shared" si="480"/>
        <v>#N/A</v>
      </c>
      <c r="H10720" s="69" t="e">
        <f t="shared" si="480"/>
        <v>#N/A</v>
      </c>
      <c r="I10720" s="69" t="e">
        <f t="shared" si="480"/>
        <v>#N/A</v>
      </c>
      <c r="J10720" s="70" t="e">
        <f t="shared" si="480"/>
        <v>#N/A</v>
      </c>
      <c r="K10720" s="118" t="e">
        <f>VLOOKUP(B10720,WB.GDP.2013,'WB (WDI)'!$BD$2,FALSE)</f>
        <v>#N/A</v>
      </c>
      <c r="L10720" s="112">
        <f>VLOOKUP($B10720,WB.UNEMP.2013,'WB (WDI)'!$BD$2,FALSE)</f>
        <v>13.4099998474121</v>
      </c>
    </row>
    <row r="10721" spans="1:12" x14ac:dyDescent="0.25">
      <c r="A10721" s="103">
        <v>2013</v>
      </c>
      <c r="B10721" s="104" t="s">
        <v>111</v>
      </c>
      <c r="C10721" s="105" t="s">
        <v>112</v>
      </c>
      <c r="D10721" s="105" t="s">
        <v>6</v>
      </c>
      <c r="E10721" s="87">
        <f t="shared" si="480"/>
        <v>6.9164740690922013</v>
      </c>
      <c r="F10721" s="69">
        <f t="shared" si="480"/>
        <v>6.053425126043491</v>
      </c>
      <c r="G10721" s="69">
        <f t="shared" si="480"/>
        <v>6.1987495121753771</v>
      </c>
      <c r="H10721" s="69">
        <f t="shared" si="480"/>
        <v>8.1716779131754542</v>
      </c>
      <c r="I10721" s="69">
        <f t="shared" si="480"/>
        <v>6.8551952887841461</v>
      </c>
      <c r="J10721" s="70">
        <f t="shared" si="480"/>
        <v>7.3033225052825399</v>
      </c>
      <c r="K10721" s="118">
        <f>VLOOKUP(B10721,WB.GDP.2013,'WB (WDI)'!$BD$2,FALSE)</f>
        <v>12852.782159696138</v>
      </c>
      <c r="L10721" s="112">
        <f>VLOOKUP($B10721,WB.UNEMP.2013,'WB (WDI)'!$BD$2,FALSE)</f>
        <v>24.559999465942401</v>
      </c>
    </row>
    <row r="10722" spans="1:12" x14ac:dyDescent="0.25">
      <c r="A10722" s="103">
        <v>2013</v>
      </c>
      <c r="B10722" s="104" t="s">
        <v>113</v>
      </c>
      <c r="C10722" s="105" t="s">
        <v>114</v>
      </c>
      <c r="D10722" s="105" t="s">
        <v>6</v>
      </c>
      <c r="E10722" s="87" t="e">
        <f t="shared" si="480"/>
        <v>#N/A</v>
      </c>
      <c r="F10722" s="69" t="e">
        <f t="shared" si="480"/>
        <v>#N/A</v>
      </c>
      <c r="G10722" s="69" t="e">
        <f t="shared" si="480"/>
        <v>#N/A</v>
      </c>
      <c r="H10722" s="69" t="e">
        <f t="shared" si="480"/>
        <v>#N/A</v>
      </c>
      <c r="I10722" s="69" t="e">
        <f t="shared" si="480"/>
        <v>#N/A</v>
      </c>
      <c r="J10722" s="70" t="e">
        <f t="shared" si="480"/>
        <v>#N/A</v>
      </c>
      <c r="K10722" s="118" t="e">
        <f>VLOOKUP(B10722,WB.GDP.2013,'WB (WDI)'!$BD$2,FALSE)</f>
        <v>#N/A</v>
      </c>
      <c r="L10722" s="112">
        <f>VLOOKUP($B10722,WB.UNEMP.2013,'WB (WDI)'!$BD$2,FALSE)</f>
        <v>12.6000003814697</v>
      </c>
    </row>
    <row r="10723" spans="1:12" x14ac:dyDescent="0.25">
      <c r="A10723" s="103">
        <v>2013</v>
      </c>
      <c r="B10723" s="104" t="s">
        <v>115</v>
      </c>
      <c r="C10723" s="105" t="s">
        <v>116</v>
      </c>
      <c r="D10723" s="105" t="s">
        <v>6</v>
      </c>
      <c r="E10723" s="87">
        <f t="shared" si="480"/>
        <v>5.900184030830351</v>
      </c>
      <c r="F10723" s="69">
        <f t="shared" si="480"/>
        <v>6.6717606033801573</v>
      </c>
      <c r="G10723" s="69">
        <f t="shared" si="480"/>
        <v>3.946201565283924</v>
      </c>
      <c r="H10723" s="69">
        <f t="shared" si="480"/>
        <v>7.034511965100835</v>
      </c>
      <c r="I10723" s="69">
        <f t="shared" si="480"/>
        <v>6.2784221713344914</v>
      </c>
      <c r="J10723" s="70">
        <f t="shared" si="480"/>
        <v>5.5700238490523439</v>
      </c>
      <c r="K10723" s="118">
        <f>VLOOKUP(B10723,WB.GDP.2013,'WB (WDI)'!$BD$2,FALSE)</f>
        <v>1360.5812782801395</v>
      </c>
      <c r="L10723" s="112">
        <f>VLOOKUP($B10723,WB.UNEMP.2013,'WB (WDI)'!$BD$2,FALSE)</f>
        <v>2.1199998855590798</v>
      </c>
    </row>
    <row r="10724" spans="1:12" x14ac:dyDescent="0.25">
      <c r="A10724" s="103">
        <v>2013</v>
      </c>
      <c r="B10724" s="104" t="s">
        <v>117</v>
      </c>
      <c r="C10724" s="105" t="s">
        <v>118</v>
      </c>
      <c r="D10724" s="105" t="s">
        <v>6</v>
      </c>
      <c r="E10724" s="87">
        <f t="shared" si="480"/>
        <v>7.4205241989017452</v>
      </c>
      <c r="F10724" s="69">
        <f t="shared" si="480"/>
        <v>7.9006666388868654</v>
      </c>
      <c r="G10724" s="69">
        <f t="shared" si="480"/>
        <v>4.6510652765744629</v>
      </c>
      <c r="H10724" s="69">
        <f t="shared" si="480"/>
        <v>8.5072839867728547</v>
      </c>
      <c r="I10724" s="69">
        <f t="shared" si="480"/>
        <v>8.0779881910964804</v>
      </c>
      <c r="J10724" s="70">
        <f t="shared" si="480"/>
        <v>7.9656169011780626</v>
      </c>
      <c r="K10724" s="118">
        <f>VLOOKUP(B10724,WB.GDP.2013,'WB (WDI)'!$BD$2,FALSE)</f>
        <v>1989.6072693155202</v>
      </c>
      <c r="L10724" s="112">
        <f>VLOOKUP($B10724,WB.UNEMP.2013,'WB (WDI)'!$BD$2,FALSE)</f>
        <v>1.9099999666214</v>
      </c>
    </row>
    <row r="10725" spans="1:12" x14ac:dyDescent="0.25">
      <c r="A10725" s="103">
        <v>2013</v>
      </c>
      <c r="B10725" s="104" t="s">
        <v>119</v>
      </c>
      <c r="C10725" s="105" t="s">
        <v>120</v>
      </c>
      <c r="D10725" s="105" t="s">
        <v>6</v>
      </c>
      <c r="E10725" s="87">
        <f t="shared" si="480"/>
        <v>6.8126212566766764</v>
      </c>
      <c r="F10725" s="69">
        <f t="shared" si="480"/>
        <v>7.4505226014888493</v>
      </c>
      <c r="G10725" s="69">
        <f t="shared" si="480"/>
        <v>5.1907908349982002</v>
      </c>
      <c r="H10725" s="69">
        <f t="shared" si="480"/>
        <v>7.7422708127623592</v>
      </c>
      <c r="I10725" s="69">
        <f t="shared" si="480"/>
        <v>6.721727025799213</v>
      </c>
      <c r="J10725" s="70">
        <f t="shared" si="480"/>
        <v>6.9577950083347604</v>
      </c>
      <c r="K10725" s="118">
        <f>VLOOKUP(B10725,WB.GDP.2013,'WB (WDI)'!$BD$2,FALSE)</f>
        <v>2205.99087157043</v>
      </c>
      <c r="L10725" s="112">
        <f>VLOOKUP($B10725,WB.UNEMP.2013,'WB (WDI)'!$BD$2,FALSE)</f>
        <v>2.9300000667571999</v>
      </c>
    </row>
    <row r="10726" spans="1:12" x14ac:dyDescent="0.25">
      <c r="A10726" s="103">
        <v>2013</v>
      </c>
      <c r="B10726" s="104" t="s">
        <v>121</v>
      </c>
      <c r="C10726" s="105" t="s">
        <v>122</v>
      </c>
      <c r="D10726" s="105" t="s">
        <v>6</v>
      </c>
      <c r="E10726" s="87">
        <f t="shared" si="480"/>
        <v>7.2078920605475716</v>
      </c>
      <c r="F10726" s="69">
        <f t="shared" si="480"/>
        <v>7.5214779514830683</v>
      </c>
      <c r="G10726" s="69">
        <f t="shared" si="480"/>
        <v>5.2970952863905101</v>
      </c>
      <c r="H10726" s="69">
        <f t="shared" si="480"/>
        <v>8.7692600240444776</v>
      </c>
      <c r="I10726" s="69">
        <f t="shared" si="480"/>
        <v>7.8283853417295246</v>
      </c>
      <c r="J10726" s="70">
        <f t="shared" si="480"/>
        <v>6.6232416990902765</v>
      </c>
      <c r="K10726" s="118">
        <f>VLOOKUP(B10726,WB.GDP.2013,'WB (WDI)'!$BD$2,FALSE)</f>
        <v>3399.7129992239288</v>
      </c>
      <c r="L10726" s="112">
        <f>VLOOKUP($B10726,WB.UNEMP.2013,'WB (WDI)'!$BD$2,FALSE)</f>
        <v>8.6099996566772496</v>
      </c>
    </row>
    <row r="10727" spans="1:12" x14ac:dyDescent="0.25">
      <c r="A10727" s="103">
        <v>2013</v>
      </c>
      <c r="B10727" s="104" t="s">
        <v>123</v>
      </c>
      <c r="C10727" s="105" t="s">
        <v>124</v>
      </c>
      <c r="D10727" s="105" t="s">
        <v>6</v>
      </c>
      <c r="E10727" s="87">
        <f t="shared" si="480"/>
        <v>5.4585990897800389</v>
      </c>
      <c r="F10727" s="69">
        <f t="shared" si="480"/>
        <v>6.5113572054352691</v>
      </c>
      <c r="G10727" s="69">
        <f t="shared" si="480"/>
        <v>3.5424422471135637</v>
      </c>
      <c r="H10727" s="69">
        <f t="shared" si="480"/>
        <v>6.8955295699513925</v>
      </c>
      <c r="I10727" s="69">
        <f t="shared" si="480"/>
        <v>5.4623418636454542</v>
      </c>
      <c r="J10727" s="70">
        <f t="shared" si="480"/>
        <v>4.881324562754517</v>
      </c>
      <c r="K10727" s="118">
        <f>VLOOKUP(B10727,WB.GDP.2013,'WB (WDI)'!$BD$2,FALSE)</f>
        <v>2937.7256244578921</v>
      </c>
      <c r="L10727" s="112">
        <f>VLOOKUP($B10727,WB.UNEMP.2013,'WB (WDI)'!$BD$2,FALSE)</f>
        <v>5.3800001144409197</v>
      </c>
    </row>
    <row r="10728" spans="1:12" x14ac:dyDescent="0.25">
      <c r="A10728" s="103">
        <v>2013</v>
      </c>
      <c r="B10728" s="104" t="s">
        <v>125</v>
      </c>
      <c r="C10728" s="105" t="s">
        <v>126</v>
      </c>
      <c r="D10728" s="105" t="s">
        <v>647</v>
      </c>
      <c r="E10728" s="87" t="e">
        <f t="shared" ref="E10728:J10737" si="481">IF(ISNUMBER(VLOOKUP($B10728,EFW.2013,3,FALSE))=TRUE,VLOOKUP($B10728,EFW.2013,E$2,FALSE),NA())</f>
        <v>#N/A</v>
      </c>
      <c r="F10728" s="69" t="e">
        <f t="shared" si="481"/>
        <v>#N/A</v>
      </c>
      <c r="G10728" s="69" t="e">
        <f t="shared" si="481"/>
        <v>#N/A</v>
      </c>
      <c r="H10728" s="69" t="e">
        <f t="shared" si="481"/>
        <v>#N/A</v>
      </c>
      <c r="I10728" s="69" t="e">
        <f t="shared" si="481"/>
        <v>#N/A</v>
      </c>
      <c r="J10728" s="70" t="e">
        <f t="shared" si="481"/>
        <v>#N/A</v>
      </c>
      <c r="K10728" s="118" t="e">
        <f>VLOOKUP(B10728,WB.GDP.2013,'WB (WDI)'!$BD$2,FALSE)</f>
        <v>#N/A</v>
      </c>
      <c r="L10728" s="112" t="e">
        <f>VLOOKUP($B10728,WB.UNEMP.2013,'WB (WDI)'!$BD$2,FALSE)</f>
        <v>#N/A</v>
      </c>
    </row>
    <row r="10729" spans="1:12" x14ac:dyDescent="0.25">
      <c r="A10729" s="103">
        <v>2013</v>
      </c>
      <c r="B10729" s="104" t="s">
        <v>127</v>
      </c>
      <c r="C10729" s="105" t="s">
        <v>128</v>
      </c>
      <c r="D10729" s="105" t="s">
        <v>647</v>
      </c>
      <c r="E10729" s="87" t="e">
        <f t="shared" si="481"/>
        <v>#N/A</v>
      </c>
      <c r="F10729" s="69" t="e">
        <f t="shared" si="481"/>
        <v>#N/A</v>
      </c>
      <c r="G10729" s="69" t="e">
        <f t="shared" si="481"/>
        <v>#N/A</v>
      </c>
      <c r="H10729" s="69" t="e">
        <f t="shared" si="481"/>
        <v>#N/A</v>
      </c>
      <c r="I10729" s="69" t="e">
        <f t="shared" si="481"/>
        <v>#N/A</v>
      </c>
      <c r="J10729" s="70" t="e">
        <f t="shared" si="481"/>
        <v>#N/A</v>
      </c>
      <c r="K10729" s="118">
        <f>VLOOKUP(B10729,WB.GDP.2013,'WB (WDI)'!$BD$2,FALSE)</f>
        <v>17641.542533327927</v>
      </c>
      <c r="L10729" s="112" t="e">
        <f>VLOOKUP($B10729,WB.UNEMP.2013,'WB (WDI)'!$BD$2,FALSE)</f>
        <v>#N/A</v>
      </c>
    </row>
    <row r="10730" spans="1:12" x14ac:dyDescent="0.25">
      <c r="A10730" s="103">
        <v>2013</v>
      </c>
      <c r="B10730" s="104" t="s">
        <v>129</v>
      </c>
      <c r="C10730" s="105" t="s">
        <v>130</v>
      </c>
      <c r="D10730" s="105" t="s">
        <v>647</v>
      </c>
      <c r="E10730" s="87">
        <f t="shared" si="481"/>
        <v>5.1357257270969487</v>
      </c>
      <c r="F10730" s="69">
        <f t="shared" si="481"/>
        <v>5.924673573985439</v>
      </c>
      <c r="G10730" s="69">
        <f t="shared" si="481"/>
        <v>4.2641889766832435</v>
      </c>
      <c r="H10730" s="69">
        <f t="shared" si="481"/>
        <v>6.2476366630376639</v>
      </c>
      <c r="I10730" s="69">
        <f t="shared" si="481"/>
        <v>3.5547012325142164</v>
      </c>
      <c r="J10730" s="70">
        <f t="shared" si="481"/>
        <v>5.6874281892641827</v>
      </c>
      <c r="K10730" s="118">
        <f>VLOOKUP(B10730,WB.GDP.2013,'WB (WDI)'!$BD$2,FALSE)</f>
        <v>24424.136447787139</v>
      </c>
      <c r="L10730" s="112">
        <f>VLOOKUP($B10730,WB.UNEMP.2013,'WB (WDI)'!$BD$2,FALSE)</f>
        <v>7.0999999046325701</v>
      </c>
    </row>
    <row r="10731" spans="1:12" x14ac:dyDescent="0.25">
      <c r="A10731" s="103">
        <v>2013</v>
      </c>
      <c r="B10731" s="104" t="s">
        <v>131</v>
      </c>
      <c r="C10731" s="105" t="s">
        <v>132</v>
      </c>
      <c r="D10731" s="105" t="s">
        <v>647</v>
      </c>
      <c r="E10731" s="87" t="e">
        <f t="shared" si="481"/>
        <v>#N/A</v>
      </c>
      <c r="F10731" s="69" t="e">
        <f t="shared" si="481"/>
        <v>#N/A</v>
      </c>
      <c r="G10731" s="69" t="e">
        <f t="shared" si="481"/>
        <v>#N/A</v>
      </c>
      <c r="H10731" s="69" t="e">
        <f t="shared" si="481"/>
        <v>#N/A</v>
      </c>
      <c r="I10731" s="69" t="e">
        <f t="shared" si="481"/>
        <v>#N/A</v>
      </c>
      <c r="J10731" s="70" t="e">
        <f t="shared" si="481"/>
        <v>#N/A</v>
      </c>
      <c r="K10731" s="118">
        <f>VLOOKUP(B10731,WB.GDP.2013,'WB (WDI)'!$BD$2,FALSE)</f>
        <v>35563.31096026583</v>
      </c>
      <c r="L10731" s="112" t="e">
        <f>VLOOKUP($B10731,WB.UNEMP.2013,'WB (WDI)'!$BD$2,FALSE)</f>
        <v>#N/A</v>
      </c>
    </row>
    <row r="10732" spans="1:12" x14ac:dyDescent="0.25">
      <c r="A10732" s="103">
        <v>2013</v>
      </c>
      <c r="B10732" s="104" t="s">
        <v>133</v>
      </c>
      <c r="C10732" s="105" t="s">
        <v>134</v>
      </c>
      <c r="D10732" s="105" t="s">
        <v>647</v>
      </c>
      <c r="E10732" s="87">
        <f t="shared" si="481"/>
        <v>7.4024250720026759</v>
      </c>
      <c r="F10732" s="69">
        <f t="shared" si="481"/>
        <v>8.946323589148296</v>
      </c>
      <c r="G10732" s="69">
        <f t="shared" si="481"/>
        <v>6.2065104020678046</v>
      </c>
      <c r="H10732" s="69">
        <f t="shared" si="481"/>
        <v>7.1073967966954381</v>
      </c>
      <c r="I10732" s="69">
        <f t="shared" si="481"/>
        <v>6.1576774243111725</v>
      </c>
      <c r="J10732" s="70">
        <f t="shared" si="481"/>
        <v>8.5942171477906637</v>
      </c>
      <c r="K10732" s="118">
        <f>VLOOKUP(B10732,WB.GDP.2013,'WB (WDI)'!$BD$2,FALSE)</f>
        <v>35620.131475890674</v>
      </c>
      <c r="L10732" s="112">
        <f>VLOOKUP($B10732,WB.UNEMP.2013,'WB (WDI)'!$BD$2,FALSE)</f>
        <v>16.180000305175799</v>
      </c>
    </row>
    <row r="10733" spans="1:12" x14ac:dyDescent="0.25">
      <c r="A10733" s="103">
        <v>2013</v>
      </c>
      <c r="B10733" s="104" t="s">
        <v>135</v>
      </c>
      <c r="C10733" s="105" t="s">
        <v>136</v>
      </c>
      <c r="D10733" s="105" t="s">
        <v>647</v>
      </c>
      <c r="E10733" s="87">
        <f t="shared" si="481"/>
        <v>6.704849640647379</v>
      </c>
      <c r="F10733" s="69">
        <f t="shared" si="481"/>
        <v>5.9856282316476701</v>
      </c>
      <c r="G10733" s="69">
        <f t="shared" si="481"/>
        <v>5.6473106019328076</v>
      </c>
      <c r="H10733" s="69">
        <f t="shared" si="481"/>
        <v>6.9549553350048869</v>
      </c>
      <c r="I10733" s="69">
        <f t="shared" si="481"/>
        <v>7.1729679197132867</v>
      </c>
      <c r="J10733" s="70">
        <f t="shared" si="481"/>
        <v>7.7633861149382426</v>
      </c>
      <c r="K10733" s="118">
        <f>VLOOKUP(B10733,WB.GDP.2013,'WB (WDI)'!$BD$2,FALSE)</f>
        <v>15088.335205112406</v>
      </c>
      <c r="L10733" s="112">
        <f>VLOOKUP($B10733,WB.UNEMP.2013,'WB (WDI)'!$BD$2,FALSE)</f>
        <v>11.550000190734901</v>
      </c>
    </row>
    <row r="10734" spans="1:12" x14ac:dyDescent="0.25">
      <c r="A10734" s="103">
        <v>2013</v>
      </c>
      <c r="B10734" s="104" t="s">
        <v>137</v>
      </c>
      <c r="C10734" s="105" t="s">
        <v>138</v>
      </c>
      <c r="D10734" s="105" t="s">
        <v>647</v>
      </c>
      <c r="E10734" s="87">
        <f t="shared" si="481"/>
        <v>6.8224409706894704</v>
      </c>
      <c r="F10734" s="69">
        <f t="shared" si="481"/>
        <v>7.2051760704870116</v>
      </c>
      <c r="G10734" s="69">
        <f t="shared" si="481"/>
        <v>5.5420118247504693</v>
      </c>
      <c r="H10734" s="69">
        <f t="shared" si="481"/>
        <v>7.0370763450294298</v>
      </c>
      <c r="I10734" s="69">
        <f t="shared" si="481"/>
        <v>6.6104670738287528</v>
      </c>
      <c r="J10734" s="70">
        <f t="shared" si="481"/>
        <v>7.717473539351686</v>
      </c>
      <c r="K10734" s="118">
        <f>VLOOKUP(B10734,WB.GDP.2013,'WB (WDI)'!$BD$2,FALSE)</f>
        <v>7110.1025777881732</v>
      </c>
      <c r="L10734" s="112">
        <f>VLOOKUP($B10734,WB.UNEMP.2013,'WB (WDI)'!$BD$2,FALSE)</f>
        <v>8.3500003814697301</v>
      </c>
    </row>
    <row r="10735" spans="1:12" x14ac:dyDescent="0.25">
      <c r="A10735" s="103">
        <v>2013</v>
      </c>
      <c r="B10735" s="104" t="s">
        <v>139</v>
      </c>
      <c r="C10735" s="105" t="s">
        <v>140</v>
      </c>
      <c r="D10735" s="105" t="s">
        <v>647</v>
      </c>
      <c r="E10735" s="87">
        <f t="shared" si="481"/>
        <v>6.3851225483665566</v>
      </c>
      <c r="F10735" s="69">
        <f t="shared" si="481"/>
        <v>5.9712730353202845</v>
      </c>
      <c r="G10735" s="69">
        <f t="shared" si="481"/>
        <v>4.2431021004028056</v>
      </c>
      <c r="H10735" s="69">
        <f t="shared" si="481"/>
        <v>8.4330041582165975</v>
      </c>
      <c r="I10735" s="69">
        <f t="shared" si="481"/>
        <v>7.4069585014412311</v>
      </c>
      <c r="J10735" s="70">
        <f t="shared" si="481"/>
        <v>5.871274946451865</v>
      </c>
      <c r="K10735" s="118">
        <f>VLOOKUP(B10735,WB.GDP.2013,'WB (WDI)'!$BD$2,FALSE)</f>
        <v>7444.4900906241501</v>
      </c>
      <c r="L10735" s="112">
        <f>VLOOKUP($B10735,WB.UNEMP.2013,'WB (WDI)'!$BD$2,FALSE)</f>
        <v>2.3900001049041699</v>
      </c>
    </row>
    <row r="10736" spans="1:12" x14ac:dyDescent="0.25">
      <c r="A10736" s="103">
        <v>2013</v>
      </c>
      <c r="B10736" s="104" t="s">
        <v>141</v>
      </c>
      <c r="C10736" s="105" t="s">
        <v>142</v>
      </c>
      <c r="D10736" s="105" t="s">
        <v>647</v>
      </c>
      <c r="E10736" s="87" t="e">
        <f t="shared" si="481"/>
        <v>#N/A</v>
      </c>
      <c r="F10736" s="69" t="e">
        <f t="shared" si="481"/>
        <v>#N/A</v>
      </c>
      <c r="G10736" s="69" t="e">
        <f t="shared" si="481"/>
        <v>#N/A</v>
      </c>
      <c r="H10736" s="69" t="e">
        <f t="shared" si="481"/>
        <v>#N/A</v>
      </c>
      <c r="I10736" s="69" t="e">
        <f t="shared" si="481"/>
        <v>#N/A</v>
      </c>
      <c r="J10736" s="70" t="e">
        <f t="shared" si="481"/>
        <v>#N/A</v>
      </c>
      <c r="K10736" s="118" t="e">
        <f>VLOOKUP(B10736,WB.GDP.2013,'WB (WDI)'!$BD$2,FALSE)</f>
        <v>#N/A</v>
      </c>
      <c r="L10736" s="112" t="e">
        <f>VLOOKUP($B10736,WB.UNEMP.2013,'WB (WDI)'!$BD$2,FALSE)</f>
        <v>#N/A</v>
      </c>
    </row>
    <row r="10737" spans="1:12" x14ac:dyDescent="0.25">
      <c r="A10737" s="103">
        <v>2013</v>
      </c>
      <c r="B10737" s="104" t="s">
        <v>143</v>
      </c>
      <c r="C10737" s="105" t="s">
        <v>144</v>
      </c>
      <c r="D10737" s="105" t="s">
        <v>647</v>
      </c>
      <c r="E10737" s="87" t="e">
        <f t="shared" si="481"/>
        <v>#N/A</v>
      </c>
      <c r="F10737" s="69" t="e">
        <f t="shared" si="481"/>
        <v>#N/A</v>
      </c>
      <c r="G10737" s="69" t="e">
        <f t="shared" si="481"/>
        <v>#N/A</v>
      </c>
      <c r="H10737" s="69" t="e">
        <f t="shared" si="481"/>
        <v>#N/A</v>
      </c>
      <c r="I10737" s="69" t="e">
        <f t="shared" si="481"/>
        <v>#N/A</v>
      </c>
      <c r="J10737" s="70" t="e">
        <f t="shared" si="481"/>
        <v>#N/A</v>
      </c>
      <c r="K10737" s="118" t="e">
        <f>VLOOKUP(B10737,WB.GDP.2013,'WB (WDI)'!$BD$2,FALSE)</f>
        <v>#N/A</v>
      </c>
      <c r="L10737" s="112" t="e">
        <f>VLOOKUP($B10737,WB.UNEMP.2013,'WB (WDI)'!$BD$2,FALSE)</f>
        <v>#N/A</v>
      </c>
    </row>
    <row r="10738" spans="1:12" x14ac:dyDescent="0.25">
      <c r="A10738" s="103">
        <v>2013</v>
      </c>
      <c r="B10738" s="104" t="s">
        <v>145</v>
      </c>
      <c r="C10738" s="105" t="s">
        <v>146</v>
      </c>
      <c r="D10738" s="105" t="s">
        <v>647</v>
      </c>
      <c r="E10738" s="87">
        <f t="shared" ref="E10738:J10747" si="482">IF(ISNUMBER(VLOOKUP($B10738,EFW.2013,3,FALSE))=TRUE,VLOOKUP($B10738,EFW.2013,E$2,FALSE),NA())</f>
        <v>6.5021073138291596</v>
      </c>
      <c r="F10738" s="69">
        <f t="shared" si="482"/>
        <v>6.9182500836505296</v>
      </c>
      <c r="G10738" s="69">
        <f t="shared" si="482"/>
        <v>5.2424946476003198</v>
      </c>
      <c r="H10738" s="69">
        <f t="shared" si="482"/>
        <v>8.1279100545083374</v>
      </c>
      <c r="I10738" s="69">
        <f t="shared" si="482"/>
        <v>7.0614196475932314</v>
      </c>
      <c r="J10738" s="70">
        <f t="shared" si="482"/>
        <v>5.1604621357933818</v>
      </c>
      <c r="K10738" s="118">
        <f>VLOOKUP(B10738,WB.GDP.2013,'WB (WDI)'!$BD$2,FALSE)</f>
        <v>15800.038965120326</v>
      </c>
      <c r="L10738" s="112">
        <f>VLOOKUP($B10738,WB.UNEMP.2013,'WB (WDI)'!$BD$2,FALSE)</f>
        <v>6.9800000190734899</v>
      </c>
    </row>
    <row r="10739" spans="1:12" x14ac:dyDescent="0.25">
      <c r="A10739" s="103">
        <v>2013</v>
      </c>
      <c r="B10739" s="104" t="s">
        <v>147</v>
      </c>
      <c r="C10739" s="105" t="s">
        <v>148</v>
      </c>
      <c r="D10739" s="105" t="s">
        <v>647</v>
      </c>
      <c r="E10739" s="87" t="e">
        <f t="shared" si="482"/>
        <v>#N/A</v>
      </c>
      <c r="F10739" s="69" t="e">
        <f t="shared" si="482"/>
        <v>#N/A</v>
      </c>
      <c r="G10739" s="69" t="e">
        <f t="shared" si="482"/>
        <v>#N/A</v>
      </c>
      <c r="H10739" s="69" t="e">
        <f t="shared" si="482"/>
        <v>#N/A</v>
      </c>
      <c r="I10739" s="69" t="e">
        <f t="shared" si="482"/>
        <v>#N/A</v>
      </c>
      <c r="J10739" s="70" t="e">
        <f t="shared" si="482"/>
        <v>#N/A</v>
      </c>
      <c r="K10739" s="118" t="e">
        <f>VLOOKUP(B10739,WB.GDP.2013,'WB (WDI)'!$BD$2,FALSE)</f>
        <v>#N/A</v>
      </c>
      <c r="L10739" s="112" t="e">
        <f>VLOOKUP($B10739,WB.UNEMP.2013,'WB (WDI)'!$BD$2,FALSE)</f>
        <v>#N/A</v>
      </c>
    </row>
    <row r="10740" spans="1:12" x14ac:dyDescent="0.25">
      <c r="A10740" s="103">
        <v>2013</v>
      </c>
      <c r="B10740" s="104" t="s">
        <v>149</v>
      </c>
      <c r="C10740" s="105" t="s">
        <v>150</v>
      </c>
      <c r="D10740" s="105" t="s">
        <v>647</v>
      </c>
      <c r="E10740" s="87" t="e">
        <f t="shared" si="482"/>
        <v>#N/A</v>
      </c>
      <c r="F10740" s="69" t="e">
        <f t="shared" si="482"/>
        <v>#N/A</v>
      </c>
      <c r="G10740" s="69" t="e">
        <f t="shared" si="482"/>
        <v>#N/A</v>
      </c>
      <c r="H10740" s="69" t="e">
        <f t="shared" si="482"/>
        <v>#N/A</v>
      </c>
      <c r="I10740" s="69" t="e">
        <f t="shared" si="482"/>
        <v>#N/A</v>
      </c>
      <c r="J10740" s="70" t="e">
        <f t="shared" si="482"/>
        <v>#N/A</v>
      </c>
      <c r="K10740" s="118">
        <f>VLOOKUP(B10740,WB.GDP.2013,'WB (WDI)'!$BD$2,FALSE)</f>
        <v>65481.14490192727</v>
      </c>
      <c r="L10740" s="112" t="e">
        <f>VLOOKUP($B10740,WB.UNEMP.2013,'WB (WDI)'!$BD$2,FALSE)</f>
        <v>#N/A</v>
      </c>
    </row>
    <row r="10741" spans="1:12" x14ac:dyDescent="0.25">
      <c r="A10741" s="103">
        <v>2013</v>
      </c>
      <c r="B10741" s="104" t="s">
        <v>151</v>
      </c>
      <c r="C10741" s="105" t="s">
        <v>152</v>
      </c>
      <c r="D10741" s="105" t="s">
        <v>647</v>
      </c>
      <c r="E10741" s="87">
        <f t="shared" si="482"/>
        <v>7.9592186206646662</v>
      </c>
      <c r="F10741" s="69">
        <f t="shared" si="482"/>
        <v>8.2266667874228858</v>
      </c>
      <c r="G10741" s="69">
        <f t="shared" si="482"/>
        <v>6.8508227548188358</v>
      </c>
      <c r="H10741" s="69">
        <f t="shared" si="482"/>
        <v>9.0186672870488582</v>
      </c>
      <c r="I10741" s="69">
        <f t="shared" si="482"/>
        <v>8.2668278446505266</v>
      </c>
      <c r="J10741" s="70">
        <f t="shared" si="482"/>
        <v>7.433108429382222</v>
      </c>
      <c r="K10741" s="118">
        <f>VLOOKUP(B10741,WB.GDP.2013,'WB (WDI)'!$BD$2,FALSE)</f>
        <v>24081.879609374995</v>
      </c>
      <c r="L10741" s="112">
        <f>VLOOKUP($B10741,WB.UNEMP.2013,'WB (WDI)'!$BD$2,FALSE)</f>
        <v>6.21000003814697</v>
      </c>
    </row>
    <row r="10742" spans="1:12" x14ac:dyDescent="0.25">
      <c r="A10742" s="103">
        <v>2013</v>
      </c>
      <c r="B10742" s="104" t="s">
        <v>153</v>
      </c>
      <c r="C10742" s="105" t="s">
        <v>154</v>
      </c>
      <c r="D10742" s="105" t="s">
        <v>647</v>
      </c>
      <c r="E10742" s="87">
        <f t="shared" si="482"/>
        <v>6.7823623194116553</v>
      </c>
      <c r="F10742" s="69">
        <f t="shared" si="482"/>
        <v>6.147589475371821</v>
      </c>
      <c r="G10742" s="69">
        <f t="shared" si="482"/>
        <v>4.4947614471616015</v>
      </c>
      <c r="H10742" s="69">
        <f t="shared" si="482"/>
        <v>8.1284143167634024</v>
      </c>
      <c r="I10742" s="69">
        <f t="shared" si="482"/>
        <v>7.4184555175391225</v>
      </c>
      <c r="J10742" s="70">
        <f t="shared" si="482"/>
        <v>7.7225908402223284</v>
      </c>
      <c r="K10742" s="118">
        <f>VLOOKUP(B10742,WB.GDP.2013,'WB (WDI)'!$BD$2,FALSE)</f>
        <v>13436.041030385048</v>
      </c>
      <c r="L10742" s="112">
        <f>VLOOKUP($B10742,WB.UNEMP.2013,'WB (WDI)'!$BD$2,FALSE)</f>
        <v>9.0500001907348597</v>
      </c>
    </row>
    <row r="10743" spans="1:12" x14ac:dyDescent="0.25">
      <c r="A10743" s="103">
        <v>2013</v>
      </c>
      <c r="B10743" s="104" t="s">
        <v>155</v>
      </c>
      <c r="C10743" s="105" t="s">
        <v>156</v>
      </c>
      <c r="D10743" s="105" t="s">
        <v>647</v>
      </c>
      <c r="E10743" s="87">
        <f t="shared" si="482"/>
        <v>7.62964819829112</v>
      </c>
      <c r="F10743" s="69">
        <f t="shared" si="482"/>
        <v>7.5078558907346062</v>
      </c>
      <c r="G10743" s="69">
        <f t="shared" si="482"/>
        <v>6.1694254330688585</v>
      </c>
      <c r="H10743" s="69">
        <f t="shared" si="482"/>
        <v>9.315507300279414</v>
      </c>
      <c r="I10743" s="69">
        <f t="shared" si="482"/>
        <v>8.3615523794200328</v>
      </c>
      <c r="J10743" s="70">
        <f t="shared" si="482"/>
        <v>6.7938999879526909</v>
      </c>
      <c r="K10743" s="118">
        <f>VLOOKUP(B10743,WB.GDP.2013,'WB (WDI)'!$BD$2,FALSE)</f>
        <v>17748.948896437647</v>
      </c>
      <c r="L10743" s="112">
        <f>VLOOKUP($B10743,WB.UNEMP.2013,'WB (WDI)'!$BD$2,FALSE)</f>
        <v>8.7700004577636701</v>
      </c>
    </row>
    <row r="10744" spans="1:12" x14ac:dyDescent="0.25">
      <c r="A10744" s="103">
        <v>2013</v>
      </c>
      <c r="B10744" s="104" t="s">
        <v>157</v>
      </c>
      <c r="C10744" s="105" t="s">
        <v>158</v>
      </c>
      <c r="D10744" s="105" t="s">
        <v>647</v>
      </c>
      <c r="E10744" s="87" t="e">
        <f t="shared" si="482"/>
        <v>#N/A</v>
      </c>
      <c r="F10744" s="69" t="e">
        <f t="shared" si="482"/>
        <v>#N/A</v>
      </c>
      <c r="G10744" s="69" t="e">
        <f t="shared" si="482"/>
        <v>#N/A</v>
      </c>
      <c r="H10744" s="69" t="e">
        <f t="shared" si="482"/>
        <v>#N/A</v>
      </c>
      <c r="I10744" s="69" t="e">
        <f t="shared" si="482"/>
        <v>#N/A</v>
      </c>
      <c r="J10744" s="70" t="e">
        <f t="shared" si="482"/>
        <v>#N/A</v>
      </c>
      <c r="K10744" s="118" t="e">
        <f>VLOOKUP(B10744,WB.GDP.2013,'WB (WDI)'!$BD$2,FALSE)</f>
        <v>#N/A</v>
      </c>
      <c r="L10744" s="112">
        <f>VLOOKUP($B10744,WB.UNEMP.2013,'WB (WDI)'!$BD$2,FALSE)</f>
        <v>3.28999996185303</v>
      </c>
    </row>
    <row r="10745" spans="1:12" x14ac:dyDescent="0.25">
      <c r="A10745" s="103">
        <v>2013</v>
      </c>
      <c r="B10745" s="104" t="s">
        <v>159</v>
      </c>
      <c r="C10745" s="105" t="s">
        <v>160</v>
      </c>
      <c r="D10745" s="105" t="s">
        <v>647</v>
      </c>
      <c r="E10745" s="87" t="e">
        <f t="shared" si="482"/>
        <v>#N/A</v>
      </c>
      <c r="F10745" s="69" t="e">
        <f t="shared" si="482"/>
        <v>#N/A</v>
      </c>
      <c r="G10745" s="69" t="e">
        <f t="shared" si="482"/>
        <v>#N/A</v>
      </c>
      <c r="H10745" s="69" t="e">
        <f t="shared" si="482"/>
        <v>#N/A</v>
      </c>
      <c r="I10745" s="69" t="e">
        <f t="shared" si="482"/>
        <v>#N/A</v>
      </c>
      <c r="J10745" s="70" t="e">
        <f t="shared" si="482"/>
        <v>#N/A</v>
      </c>
      <c r="K10745" s="118">
        <f>VLOOKUP(B10745,WB.GDP.2013,'WB (WDI)'!$BD$2,FALSE)</f>
        <v>27503.789438004806</v>
      </c>
      <c r="L10745" s="112" t="e">
        <f>VLOOKUP($B10745,WB.UNEMP.2013,'WB (WDI)'!$BD$2,FALSE)</f>
        <v>#N/A</v>
      </c>
    </row>
    <row r="10746" spans="1:12" x14ac:dyDescent="0.25">
      <c r="A10746" s="103">
        <v>2013</v>
      </c>
      <c r="B10746" s="104" t="s">
        <v>161</v>
      </c>
      <c r="C10746" s="105" t="s">
        <v>162</v>
      </c>
      <c r="D10746" s="105" t="s">
        <v>647</v>
      </c>
      <c r="E10746" s="87" t="e">
        <f t="shared" si="482"/>
        <v>#N/A</v>
      </c>
      <c r="F10746" s="69" t="e">
        <f t="shared" si="482"/>
        <v>#N/A</v>
      </c>
      <c r="G10746" s="69" t="e">
        <f t="shared" si="482"/>
        <v>#N/A</v>
      </c>
      <c r="H10746" s="69" t="e">
        <f t="shared" si="482"/>
        <v>#N/A</v>
      </c>
      <c r="I10746" s="69" t="e">
        <f t="shared" si="482"/>
        <v>#N/A</v>
      </c>
      <c r="J10746" s="70" t="e">
        <f t="shared" si="482"/>
        <v>#N/A</v>
      </c>
      <c r="K10746" s="118">
        <f>VLOOKUP(B10746,WB.GDP.2013,'WB (WDI)'!$BD$2,FALSE)</f>
        <v>11708.639594988308</v>
      </c>
      <c r="L10746" s="112" t="e">
        <f>VLOOKUP($B10746,WB.UNEMP.2013,'WB (WDI)'!$BD$2,FALSE)</f>
        <v>#N/A</v>
      </c>
    </row>
    <row r="10747" spans="1:12" x14ac:dyDescent="0.25">
      <c r="A10747" s="103">
        <v>2013</v>
      </c>
      <c r="B10747" s="104" t="s">
        <v>163</v>
      </c>
      <c r="C10747" s="105" t="s">
        <v>164</v>
      </c>
      <c r="D10747" s="105" t="s">
        <v>647</v>
      </c>
      <c r="E10747" s="87">
        <f t="shared" si="482"/>
        <v>7.4795245552843825</v>
      </c>
      <c r="F10747" s="69">
        <f t="shared" si="482"/>
        <v>8.5893803163199891</v>
      </c>
      <c r="G10747" s="69">
        <f t="shared" si="482"/>
        <v>4.6884589105698176</v>
      </c>
      <c r="H10747" s="69">
        <f t="shared" si="482"/>
        <v>9.4888003273427124</v>
      </c>
      <c r="I10747" s="69">
        <f t="shared" si="482"/>
        <v>8.0822913308303637</v>
      </c>
      <c r="J10747" s="70">
        <f t="shared" si="482"/>
        <v>6.5486918913590237</v>
      </c>
      <c r="K10747" s="118">
        <f>VLOOKUP(B10747,WB.GDP.2013,'WB (WDI)'!$BD$2,FALSE)</f>
        <v>13702.323933207099</v>
      </c>
      <c r="L10747" s="112">
        <f>VLOOKUP($B10747,WB.UNEMP.2013,'WB (WDI)'!$BD$2,FALSE)</f>
        <v>7.3499999046325701</v>
      </c>
    </row>
    <row r="10748" spans="1:12" x14ac:dyDescent="0.25">
      <c r="A10748" s="103">
        <v>2013</v>
      </c>
      <c r="B10748" s="104" t="s">
        <v>165</v>
      </c>
      <c r="C10748" s="105" t="s">
        <v>166</v>
      </c>
      <c r="D10748" s="105" t="s">
        <v>647</v>
      </c>
      <c r="E10748" s="87">
        <f t="shared" ref="E10748:J10757" si="483">IF(ISNUMBER(VLOOKUP($B10748,EFW.2013,3,FALSE))=TRUE,VLOOKUP($B10748,EFW.2013,E$2,FALSE),NA())</f>
        <v>6.1291879754672385</v>
      </c>
      <c r="F10748" s="69">
        <f t="shared" si="483"/>
        <v>6.3879110604767471</v>
      </c>
      <c r="G10748" s="69">
        <f t="shared" si="483"/>
        <v>3.9546182167641186</v>
      </c>
      <c r="H10748" s="69">
        <f t="shared" si="483"/>
        <v>6.7962949003029394</v>
      </c>
      <c r="I10748" s="69">
        <f t="shared" si="483"/>
        <v>7.0588637663948228</v>
      </c>
      <c r="J10748" s="70">
        <f t="shared" si="483"/>
        <v>6.4482519333975672</v>
      </c>
      <c r="K10748" s="118">
        <f>VLOOKUP(B10748,WB.GDP.2013,'WB (WDI)'!$BD$2,FALSE)</f>
        <v>11818.586081690644</v>
      </c>
      <c r="L10748" s="112">
        <f>VLOOKUP($B10748,WB.UNEMP.2013,'WB (WDI)'!$BD$2,FALSE)</f>
        <v>3.0799999237060498</v>
      </c>
    </row>
    <row r="10749" spans="1:12" x14ac:dyDescent="0.25">
      <c r="A10749" s="103">
        <v>2013</v>
      </c>
      <c r="B10749" s="104" t="s">
        <v>167</v>
      </c>
      <c r="C10749" s="105" t="s">
        <v>168</v>
      </c>
      <c r="D10749" s="105" t="s">
        <v>647</v>
      </c>
      <c r="E10749" s="87">
        <f t="shared" si="483"/>
        <v>7.3547117008426142</v>
      </c>
      <c r="F10749" s="69">
        <f t="shared" si="483"/>
        <v>8.5798473409934051</v>
      </c>
      <c r="G10749" s="69">
        <f t="shared" si="483"/>
        <v>4.8252468667773591</v>
      </c>
      <c r="H10749" s="69">
        <f t="shared" si="483"/>
        <v>9.522214767439209</v>
      </c>
      <c r="I10749" s="69">
        <f t="shared" si="483"/>
        <v>7.7854518718444385</v>
      </c>
      <c r="J10749" s="70">
        <f t="shared" si="483"/>
        <v>6.0607976571586626</v>
      </c>
      <c r="K10749" s="118">
        <f>VLOOKUP(B10749,WB.GDP.2013,'WB (WDI)'!$BD$2,FALSE)</f>
        <v>7892.4418577027918</v>
      </c>
      <c r="L10749" s="112">
        <f>VLOOKUP($B10749,WB.UNEMP.2013,'WB (WDI)'!$BD$2,FALSE)</f>
        <v>3.6900000572204599</v>
      </c>
    </row>
    <row r="10750" spans="1:12" x14ac:dyDescent="0.25">
      <c r="A10750" s="103">
        <v>2013</v>
      </c>
      <c r="B10750" s="104" t="s">
        <v>169</v>
      </c>
      <c r="C10750" s="105" t="s">
        <v>170</v>
      </c>
      <c r="D10750" s="105" t="s">
        <v>647</v>
      </c>
      <c r="E10750" s="87" t="e">
        <f t="shared" si="483"/>
        <v>#N/A</v>
      </c>
      <c r="F10750" s="69" t="e">
        <f t="shared" si="483"/>
        <v>#N/A</v>
      </c>
      <c r="G10750" s="69" t="e">
        <f t="shared" si="483"/>
        <v>#N/A</v>
      </c>
      <c r="H10750" s="69" t="e">
        <f t="shared" si="483"/>
        <v>#N/A</v>
      </c>
      <c r="I10750" s="69" t="e">
        <f t="shared" si="483"/>
        <v>#N/A</v>
      </c>
      <c r="J10750" s="70" t="e">
        <f t="shared" si="483"/>
        <v>#N/A</v>
      </c>
      <c r="K10750" s="118" t="e">
        <f>VLOOKUP(B10750,WB.GDP.2013,'WB (WDI)'!$BD$2,FALSE)</f>
        <v>#N/A</v>
      </c>
      <c r="L10750" s="112" t="e">
        <f>VLOOKUP($B10750,WB.UNEMP.2013,'WB (WDI)'!$BD$2,FALSE)</f>
        <v>#N/A</v>
      </c>
    </row>
    <row r="10751" spans="1:12" x14ac:dyDescent="0.25">
      <c r="A10751" s="103">
        <v>2013</v>
      </c>
      <c r="B10751" s="104" t="s">
        <v>171</v>
      </c>
      <c r="C10751" s="105" t="s">
        <v>172</v>
      </c>
      <c r="D10751" s="105" t="s">
        <v>647</v>
      </c>
      <c r="E10751" s="87" t="e">
        <f t="shared" si="483"/>
        <v>#N/A</v>
      </c>
      <c r="F10751" s="69" t="e">
        <f t="shared" si="483"/>
        <v>#N/A</v>
      </c>
      <c r="G10751" s="69" t="e">
        <f t="shared" si="483"/>
        <v>#N/A</v>
      </c>
      <c r="H10751" s="69" t="e">
        <f t="shared" si="483"/>
        <v>#N/A</v>
      </c>
      <c r="I10751" s="69" t="e">
        <f t="shared" si="483"/>
        <v>#N/A</v>
      </c>
      <c r="J10751" s="70" t="e">
        <f t="shared" si="483"/>
        <v>#N/A</v>
      </c>
      <c r="K10751" s="118" t="e">
        <f>VLOOKUP(B10751,WB.GDP.2013,'WB (WDI)'!$BD$2,FALSE)</f>
        <v>#N/A</v>
      </c>
      <c r="L10751" s="112" t="e">
        <f>VLOOKUP($B10751,WB.UNEMP.2013,'WB (WDI)'!$BD$2,FALSE)</f>
        <v>#N/A</v>
      </c>
    </row>
    <row r="10752" spans="1:12" x14ac:dyDescent="0.25">
      <c r="A10752" s="103">
        <v>2013</v>
      </c>
      <c r="B10752" s="104" t="s">
        <v>173</v>
      </c>
      <c r="C10752" s="105" t="s">
        <v>174</v>
      </c>
      <c r="D10752" s="105" t="s">
        <v>647</v>
      </c>
      <c r="E10752" s="87" t="e">
        <f t="shared" si="483"/>
        <v>#N/A</v>
      </c>
      <c r="F10752" s="69" t="e">
        <f t="shared" si="483"/>
        <v>#N/A</v>
      </c>
      <c r="G10752" s="69" t="e">
        <f t="shared" si="483"/>
        <v>#N/A</v>
      </c>
      <c r="H10752" s="69" t="e">
        <f t="shared" si="483"/>
        <v>#N/A</v>
      </c>
      <c r="I10752" s="69" t="e">
        <f t="shared" si="483"/>
        <v>#N/A</v>
      </c>
      <c r="J10752" s="70" t="e">
        <f t="shared" si="483"/>
        <v>#N/A</v>
      </c>
      <c r="K10752" s="118">
        <f>VLOOKUP(B10752,WB.GDP.2013,'WB (WDI)'!$BD$2,FALSE)</f>
        <v>13427.800231980647</v>
      </c>
      <c r="L10752" s="112" t="e">
        <f>VLOOKUP($B10752,WB.UNEMP.2013,'WB (WDI)'!$BD$2,FALSE)</f>
        <v>#N/A</v>
      </c>
    </row>
    <row r="10753" spans="1:12" x14ac:dyDescent="0.25">
      <c r="A10753" s="103">
        <v>2013</v>
      </c>
      <c r="B10753" s="104" t="s">
        <v>175</v>
      </c>
      <c r="C10753" s="105" t="s">
        <v>176</v>
      </c>
      <c r="D10753" s="105" t="s">
        <v>647</v>
      </c>
      <c r="E10753" s="87" t="e">
        <f t="shared" si="483"/>
        <v>#N/A</v>
      </c>
      <c r="F10753" s="69" t="e">
        <f t="shared" si="483"/>
        <v>#N/A</v>
      </c>
      <c r="G10753" s="69" t="e">
        <f t="shared" si="483"/>
        <v>#N/A</v>
      </c>
      <c r="H10753" s="69" t="e">
        <f t="shared" si="483"/>
        <v>#N/A</v>
      </c>
      <c r="I10753" s="69" t="e">
        <f t="shared" si="483"/>
        <v>#N/A</v>
      </c>
      <c r="J10753" s="70" t="e">
        <f t="shared" si="483"/>
        <v>#N/A</v>
      </c>
      <c r="K10753" s="118" t="e">
        <f>VLOOKUP(B10753,WB.GDP.2013,'WB (WDI)'!$BD$2,FALSE)</f>
        <v>#N/A</v>
      </c>
      <c r="L10753" s="112" t="e">
        <f>VLOOKUP($B10753,WB.UNEMP.2013,'WB (WDI)'!$BD$2,FALSE)</f>
        <v>#N/A</v>
      </c>
    </row>
    <row r="10754" spans="1:12" x14ac:dyDescent="0.25">
      <c r="A10754" s="103">
        <v>2013</v>
      </c>
      <c r="B10754" s="104" t="s">
        <v>177</v>
      </c>
      <c r="C10754" s="105" t="s">
        <v>178</v>
      </c>
      <c r="D10754" s="105" t="s">
        <v>647</v>
      </c>
      <c r="E10754" s="87">
        <f t="shared" si="483"/>
        <v>7.808643405710586</v>
      </c>
      <c r="F10754" s="69">
        <f t="shared" si="483"/>
        <v>9.4385567871507785</v>
      </c>
      <c r="G10754" s="69">
        <f t="shared" si="483"/>
        <v>4.7668583517350891</v>
      </c>
      <c r="H10754" s="69">
        <f t="shared" si="483"/>
        <v>9.4834891737769169</v>
      </c>
      <c r="I10754" s="69">
        <f t="shared" si="483"/>
        <v>8.5952292160509671</v>
      </c>
      <c r="J10754" s="70">
        <f t="shared" si="483"/>
        <v>6.7590834998391793</v>
      </c>
      <c r="K10754" s="118">
        <f>VLOOKUP(B10754,WB.GDP.2013,'WB (WDI)'!$BD$2,FALSE)</f>
        <v>7733.8410399094628</v>
      </c>
      <c r="L10754" s="112">
        <f>VLOOKUP($B10754,WB.UNEMP.2013,'WB (WDI)'!$BD$2,FALSE)</f>
        <v>3.0199999809265101</v>
      </c>
    </row>
    <row r="10755" spans="1:12" x14ac:dyDescent="0.25">
      <c r="A10755" s="103">
        <v>2013</v>
      </c>
      <c r="B10755" s="104" t="s">
        <v>179</v>
      </c>
      <c r="C10755" s="105" t="s">
        <v>180</v>
      </c>
      <c r="D10755" s="105" t="s">
        <v>647</v>
      </c>
      <c r="E10755" s="87">
        <f t="shared" si="483"/>
        <v>6.3191312033449432</v>
      </c>
      <c r="F10755" s="69">
        <f t="shared" si="483"/>
        <v>4.6674949822122684</v>
      </c>
      <c r="G10755" s="69">
        <f t="shared" si="483"/>
        <v>4.7344491019593855</v>
      </c>
      <c r="H10755" s="69">
        <f t="shared" si="483"/>
        <v>7.9168700786286008</v>
      </c>
      <c r="I10755" s="69">
        <f t="shared" si="483"/>
        <v>7.4845161561316047</v>
      </c>
      <c r="J10755" s="70">
        <f t="shared" si="483"/>
        <v>6.7923256977928537</v>
      </c>
      <c r="K10755" s="118">
        <f>VLOOKUP(B10755,WB.GDP.2013,'WB (WDI)'!$BD$2,FALSE)</f>
        <v>11117.470813110151</v>
      </c>
      <c r="L10755" s="112">
        <f>VLOOKUP($B10755,WB.UNEMP.2013,'WB (WDI)'!$BD$2,FALSE)</f>
        <v>12.9899997711182</v>
      </c>
    </row>
    <row r="10756" spans="1:12" x14ac:dyDescent="0.25">
      <c r="A10756" s="103">
        <v>2013</v>
      </c>
      <c r="B10756" s="104" t="s">
        <v>181</v>
      </c>
      <c r="C10756" s="105" t="s">
        <v>182</v>
      </c>
      <c r="D10756" s="105" t="s">
        <v>647</v>
      </c>
      <c r="E10756" s="87">
        <f t="shared" si="483"/>
        <v>6.6307912696555658</v>
      </c>
      <c r="F10756" s="69">
        <f t="shared" si="483"/>
        <v>7.1658853176700017</v>
      </c>
      <c r="G10756" s="69">
        <f t="shared" si="483"/>
        <v>2.764876787097776</v>
      </c>
      <c r="H10756" s="69">
        <f t="shared" si="483"/>
        <v>7.7890712078499851</v>
      </c>
      <c r="I10756" s="69">
        <f t="shared" si="483"/>
        <v>8.4255592328713114</v>
      </c>
      <c r="J10756" s="70">
        <f t="shared" si="483"/>
        <v>7.0085638027887533</v>
      </c>
      <c r="K10756" s="118">
        <f>VLOOKUP(B10756,WB.GDP.2013,'WB (WDI)'!$BD$2,FALSE)</f>
        <v>2879.1399909160186</v>
      </c>
      <c r="L10756" s="112">
        <f>VLOOKUP($B10756,WB.UNEMP.2013,'WB (WDI)'!$BD$2,FALSE)</f>
        <v>14.1199998855591</v>
      </c>
    </row>
    <row r="10757" spans="1:12" x14ac:dyDescent="0.25">
      <c r="A10757" s="103">
        <v>2013</v>
      </c>
      <c r="B10757" s="104" t="s">
        <v>183</v>
      </c>
      <c r="C10757" s="105" t="s">
        <v>184</v>
      </c>
      <c r="D10757" s="105" t="s">
        <v>647</v>
      </c>
      <c r="E10757" s="87">
        <f t="shared" si="483"/>
        <v>7.2586085200762849</v>
      </c>
      <c r="F10757" s="69">
        <f t="shared" si="483"/>
        <v>8.7548357512275174</v>
      </c>
      <c r="G10757" s="69">
        <f t="shared" si="483"/>
        <v>4.2110766686747363</v>
      </c>
      <c r="H10757" s="69">
        <f t="shared" si="483"/>
        <v>9.3759990447650381</v>
      </c>
      <c r="I10757" s="69">
        <f t="shared" si="483"/>
        <v>7.3048291602660917</v>
      </c>
      <c r="J10757" s="70">
        <f t="shared" si="483"/>
        <v>6.6463019754480426</v>
      </c>
      <c r="K10757" s="118">
        <f>VLOOKUP(B10757,WB.GDP.2013,'WB (WDI)'!$BD$2,FALSE)</f>
        <v>5113.4608940368353</v>
      </c>
      <c r="L10757" s="112">
        <f>VLOOKUP($B10757,WB.UNEMP.2013,'WB (WDI)'!$BD$2,FALSE)</f>
        <v>5.6500000953674299</v>
      </c>
    </row>
    <row r="10758" spans="1:12" x14ac:dyDescent="0.25">
      <c r="A10758" s="103">
        <v>2013</v>
      </c>
      <c r="B10758" s="104" t="s">
        <v>185</v>
      </c>
      <c r="C10758" s="105" t="s">
        <v>186</v>
      </c>
      <c r="D10758" s="105" t="s">
        <v>647</v>
      </c>
      <c r="E10758" s="87">
        <f t="shared" ref="E10758:J10767" si="484">IF(ISNUMBER(VLOOKUP($B10758,EFW.2013,3,FALSE))=TRUE,VLOOKUP($B10758,EFW.2013,E$2,FALSE),NA())</f>
        <v>7.6339237998176728</v>
      </c>
      <c r="F10758" s="69">
        <f t="shared" si="484"/>
        <v>8.3068196182960605</v>
      </c>
      <c r="G10758" s="69">
        <f t="shared" si="484"/>
        <v>5.4674572034225415</v>
      </c>
      <c r="H10758" s="69">
        <f t="shared" si="484"/>
        <v>8.7577596548046053</v>
      </c>
      <c r="I10758" s="69">
        <f t="shared" si="484"/>
        <v>7.5305774202611611</v>
      </c>
      <c r="J10758" s="70">
        <f t="shared" si="484"/>
        <v>8.1070051023039955</v>
      </c>
      <c r="K10758" s="118">
        <f>VLOOKUP(B10758,WB.GDP.2013,'WB (WDI)'!$BD$2,FALSE)</f>
        <v>9425.1079743976479</v>
      </c>
      <c r="L10758" s="112">
        <f>VLOOKUP($B10758,WB.UNEMP.2013,'WB (WDI)'!$BD$2,FALSE)</f>
        <v>15.25</v>
      </c>
    </row>
    <row r="10759" spans="1:12" x14ac:dyDescent="0.25">
      <c r="A10759" s="103">
        <v>2013</v>
      </c>
      <c r="B10759" s="104" t="s">
        <v>187</v>
      </c>
      <c r="C10759" s="105" t="s">
        <v>188</v>
      </c>
      <c r="D10759" s="105" t="s">
        <v>647</v>
      </c>
      <c r="E10759" s="87" t="e">
        <f t="shared" si="484"/>
        <v>#N/A</v>
      </c>
      <c r="F10759" s="69" t="e">
        <f t="shared" si="484"/>
        <v>#N/A</v>
      </c>
      <c r="G10759" s="69" t="e">
        <f t="shared" si="484"/>
        <v>#N/A</v>
      </c>
      <c r="H10759" s="69" t="e">
        <f t="shared" si="484"/>
        <v>#N/A</v>
      </c>
      <c r="I10759" s="69" t="e">
        <f t="shared" si="484"/>
        <v>#N/A</v>
      </c>
      <c r="J10759" s="70" t="e">
        <f t="shared" si="484"/>
        <v>#N/A</v>
      </c>
      <c r="K10759" s="118" t="e">
        <f>VLOOKUP(B10759,WB.GDP.2013,'WB (WDI)'!$BD$2,FALSE)</f>
        <v>#N/A</v>
      </c>
      <c r="L10759" s="112" t="e">
        <f>VLOOKUP($B10759,WB.UNEMP.2013,'WB (WDI)'!$BD$2,FALSE)</f>
        <v>#N/A</v>
      </c>
    </row>
    <row r="10760" spans="1:12" x14ac:dyDescent="0.25">
      <c r="A10760" s="103">
        <v>2013</v>
      </c>
      <c r="B10760" s="104" t="s">
        <v>189</v>
      </c>
      <c r="C10760" s="105" t="s">
        <v>190</v>
      </c>
      <c r="D10760" s="105" t="s">
        <v>647</v>
      </c>
      <c r="E10760" s="87">
        <f t="shared" si="484"/>
        <v>6.9106885944277519</v>
      </c>
      <c r="F10760" s="69">
        <f t="shared" si="484"/>
        <v>7.0622173759187081</v>
      </c>
      <c r="G10760" s="69">
        <f t="shared" si="484"/>
        <v>4.8695423626457002</v>
      </c>
      <c r="H10760" s="69">
        <f t="shared" si="484"/>
        <v>8.0678560269277853</v>
      </c>
      <c r="I10760" s="69">
        <f t="shared" si="484"/>
        <v>7.4380127068292889</v>
      </c>
      <c r="J10760" s="70">
        <f t="shared" si="484"/>
        <v>7.115814499817275</v>
      </c>
      <c r="K10760" s="118">
        <f>VLOOKUP(B10760,WB.GDP.2013,'WB (WDI)'!$BD$2,FALSE)</f>
        <v>18661.340295950802</v>
      </c>
      <c r="L10760" s="112">
        <f>VLOOKUP($B10760,WB.UNEMP.2013,'WB (WDI)'!$BD$2,FALSE)</f>
        <v>4.9099998474121103</v>
      </c>
    </row>
    <row r="10761" spans="1:12" x14ac:dyDescent="0.25">
      <c r="A10761" s="103">
        <v>2013</v>
      </c>
      <c r="B10761" s="104" t="s">
        <v>191</v>
      </c>
      <c r="C10761" s="105" t="s">
        <v>192</v>
      </c>
      <c r="D10761" s="105" t="s">
        <v>647</v>
      </c>
      <c r="E10761" s="87" t="e">
        <f t="shared" si="484"/>
        <v>#N/A</v>
      </c>
      <c r="F10761" s="69" t="e">
        <f t="shared" si="484"/>
        <v>#N/A</v>
      </c>
      <c r="G10761" s="69" t="e">
        <f t="shared" si="484"/>
        <v>#N/A</v>
      </c>
      <c r="H10761" s="69" t="e">
        <f t="shared" si="484"/>
        <v>#N/A</v>
      </c>
      <c r="I10761" s="69" t="e">
        <f t="shared" si="484"/>
        <v>#N/A</v>
      </c>
      <c r="J10761" s="70" t="e">
        <f t="shared" si="484"/>
        <v>#N/A</v>
      </c>
      <c r="K10761" s="118" t="e">
        <f>VLOOKUP(B10761,WB.GDP.2013,'WB (WDI)'!$BD$2,FALSE)</f>
        <v>#N/A</v>
      </c>
      <c r="L10761" s="112" t="e">
        <f>VLOOKUP($B10761,WB.UNEMP.2013,'WB (WDI)'!$BD$2,FALSE)</f>
        <v>#N/A</v>
      </c>
    </row>
    <row r="10762" spans="1:12" x14ac:dyDescent="0.25">
      <c r="A10762" s="103">
        <v>2013</v>
      </c>
      <c r="B10762" s="104" t="s">
        <v>193</v>
      </c>
      <c r="C10762" s="105" t="s">
        <v>194</v>
      </c>
      <c r="D10762" s="105" t="s">
        <v>647</v>
      </c>
      <c r="E10762" s="87">
        <f t="shared" si="484"/>
        <v>7.3416004794720404</v>
      </c>
      <c r="F10762" s="69">
        <f t="shared" si="484"/>
        <v>8.1307330875733008</v>
      </c>
      <c r="G10762" s="69">
        <f t="shared" si="484"/>
        <v>4.4496823863705695</v>
      </c>
      <c r="H10762" s="69">
        <f t="shared" si="484"/>
        <v>8.5698008247707271</v>
      </c>
      <c r="I10762" s="69">
        <f t="shared" si="484"/>
        <v>8.2168990912666615</v>
      </c>
      <c r="J10762" s="70">
        <f t="shared" si="484"/>
        <v>7.3408870073789485</v>
      </c>
      <c r="K10762" s="118">
        <f>VLOOKUP(B10762,WB.GDP.2013,'WB (WDI)'!$BD$2,FALSE)</f>
        <v>5263.4860908669598</v>
      </c>
      <c r="L10762" s="112">
        <f>VLOOKUP($B10762,WB.UNEMP.2013,'WB (WDI)'!$BD$2,FALSE)</f>
        <v>5.2800002098083496</v>
      </c>
    </row>
    <row r="10763" spans="1:12" x14ac:dyDescent="0.25">
      <c r="A10763" s="103">
        <v>2013</v>
      </c>
      <c r="B10763" s="104" t="s">
        <v>195</v>
      </c>
      <c r="C10763" s="105" t="s">
        <v>196</v>
      </c>
      <c r="D10763" s="105" t="s">
        <v>647</v>
      </c>
      <c r="E10763" s="87">
        <f t="shared" si="484"/>
        <v>7.6117125276038688</v>
      </c>
      <c r="F10763" s="69">
        <f t="shared" si="484"/>
        <v>7.5231169419461796</v>
      </c>
      <c r="G10763" s="69">
        <f t="shared" si="484"/>
        <v>5.4850449262446084</v>
      </c>
      <c r="H10763" s="69">
        <f t="shared" si="484"/>
        <v>9.0327440833262624</v>
      </c>
      <c r="I10763" s="69">
        <f t="shared" si="484"/>
        <v>8.7928860771412101</v>
      </c>
      <c r="J10763" s="70">
        <f t="shared" si="484"/>
        <v>7.2247706093610846</v>
      </c>
      <c r="K10763" s="118">
        <f>VLOOKUP(B10763,WB.GDP.2013,'WB (WDI)'!$BD$2,FALSE)</f>
        <v>26485.565805946779</v>
      </c>
      <c r="L10763" s="112">
        <f>VLOOKUP($B10763,WB.UNEMP.2013,'WB (WDI)'!$BD$2,FALSE)</f>
        <v>2.2999999523162802</v>
      </c>
    </row>
    <row r="10764" spans="1:12" x14ac:dyDescent="0.25">
      <c r="A10764" s="103">
        <v>2013</v>
      </c>
      <c r="B10764" s="104" t="s">
        <v>197</v>
      </c>
      <c r="C10764" s="105" t="s">
        <v>198</v>
      </c>
      <c r="D10764" s="105" t="s">
        <v>647</v>
      </c>
      <c r="E10764" s="87">
        <f t="shared" si="484"/>
        <v>7.0845813098986934</v>
      </c>
      <c r="F10764" s="69">
        <f t="shared" si="484"/>
        <v>8.3448676549074818</v>
      </c>
      <c r="G10764" s="69">
        <f t="shared" si="484"/>
        <v>4.2150144653402783</v>
      </c>
      <c r="H10764" s="69">
        <f t="shared" si="484"/>
        <v>9.2218822861206871</v>
      </c>
      <c r="I10764" s="69">
        <f t="shared" si="484"/>
        <v>7.2418541895252568</v>
      </c>
      <c r="J10764" s="70">
        <f t="shared" si="484"/>
        <v>6.3992879535997682</v>
      </c>
      <c r="K10764" s="118">
        <f>VLOOKUP(B10764,WB.GDP.2013,'WB (WDI)'!$BD$2,FALSE)</f>
        <v>11225.90628353377</v>
      </c>
      <c r="L10764" s="112">
        <f>VLOOKUP($B10764,WB.UNEMP.2013,'WB (WDI)'!$BD$2,FALSE)</f>
        <v>4.3899998664856001</v>
      </c>
    </row>
    <row r="10765" spans="1:12" x14ac:dyDescent="0.25">
      <c r="A10765" s="103">
        <v>2013</v>
      </c>
      <c r="B10765" s="104" t="s">
        <v>199</v>
      </c>
      <c r="C10765" s="105" t="s">
        <v>200</v>
      </c>
      <c r="D10765" s="105" t="s">
        <v>647</v>
      </c>
      <c r="E10765" s="87">
        <f t="shared" si="484"/>
        <v>7.7064816856024674</v>
      </c>
      <c r="F10765" s="69">
        <f t="shared" si="484"/>
        <v>7.7168715950772109</v>
      </c>
      <c r="G10765" s="69">
        <f t="shared" si="484"/>
        <v>5.2059035113604448</v>
      </c>
      <c r="H10765" s="69">
        <f t="shared" si="484"/>
        <v>9.2874746814545333</v>
      </c>
      <c r="I10765" s="69">
        <f t="shared" si="484"/>
        <v>8.7334170843083303</v>
      </c>
      <c r="J10765" s="70">
        <f t="shared" si="484"/>
        <v>7.5887415558118221</v>
      </c>
      <c r="K10765" s="118">
        <f>VLOOKUP(B10765,WB.GDP.2013,'WB (WDI)'!$BD$2,FALSE)</f>
        <v>11724.00320462355</v>
      </c>
      <c r="L10765" s="112">
        <f>VLOOKUP($B10765,WB.UNEMP.2013,'WB (WDI)'!$BD$2,FALSE)</f>
        <v>3.21000003814697</v>
      </c>
    </row>
    <row r="10766" spans="1:12" x14ac:dyDescent="0.25">
      <c r="A10766" s="103">
        <v>2013</v>
      </c>
      <c r="B10766" s="104" t="s">
        <v>201</v>
      </c>
      <c r="C10766" s="105" t="s">
        <v>202</v>
      </c>
      <c r="D10766" s="105" t="s">
        <v>647</v>
      </c>
      <c r="E10766" s="87" t="e">
        <f t="shared" si="484"/>
        <v>#N/A</v>
      </c>
      <c r="F10766" s="69" t="e">
        <f t="shared" si="484"/>
        <v>#N/A</v>
      </c>
      <c r="G10766" s="69" t="e">
        <f t="shared" si="484"/>
        <v>#N/A</v>
      </c>
      <c r="H10766" s="69" t="e">
        <f t="shared" si="484"/>
        <v>#N/A</v>
      </c>
      <c r="I10766" s="69" t="e">
        <f t="shared" si="484"/>
        <v>#N/A</v>
      </c>
      <c r="J10766" s="70" t="e">
        <f t="shared" si="484"/>
        <v>#N/A</v>
      </c>
      <c r="K10766" s="118">
        <f>VLOOKUP(B10766,WB.GDP.2013,'WB (WDI)'!$BD$2,FALSE)</f>
        <v>33922.158421657099</v>
      </c>
      <c r="L10766" s="112">
        <f>VLOOKUP($B10766,WB.UNEMP.2013,'WB (WDI)'!$BD$2,FALSE)</f>
        <v>14.300000190734901</v>
      </c>
    </row>
    <row r="10767" spans="1:12" x14ac:dyDescent="0.25">
      <c r="A10767" s="103">
        <v>2013</v>
      </c>
      <c r="B10767" s="104" t="s">
        <v>203</v>
      </c>
      <c r="C10767" s="105" t="s">
        <v>204</v>
      </c>
      <c r="D10767" s="105" t="s">
        <v>647</v>
      </c>
      <c r="E10767" s="87" t="e">
        <f t="shared" si="484"/>
        <v>#N/A</v>
      </c>
      <c r="F10767" s="69" t="e">
        <f t="shared" si="484"/>
        <v>#N/A</v>
      </c>
      <c r="G10767" s="69" t="e">
        <f t="shared" si="484"/>
        <v>#N/A</v>
      </c>
      <c r="H10767" s="69" t="e">
        <f t="shared" si="484"/>
        <v>#N/A</v>
      </c>
      <c r="I10767" s="69" t="e">
        <f t="shared" si="484"/>
        <v>#N/A</v>
      </c>
      <c r="J10767" s="70" t="e">
        <f t="shared" si="484"/>
        <v>#N/A</v>
      </c>
      <c r="K10767" s="118" t="e">
        <f>VLOOKUP(B10767,WB.GDP.2013,'WB (WDI)'!$BD$2,FALSE)</f>
        <v>#N/A</v>
      </c>
      <c r="L10767" s="112" t="e">
        <f>VLOOKUP($B10767,WB.UNEMP.2013,'WB (WDI)'!$BD$2,FALSE)</f>
        <v>#N/A</v>
      </c>
    </row>
    <row r="10768" spans="1:12" x14ac:dyDescent="0.25">
      <c r="A10768" s="103">
        <v>2013</v>
      </c>
      <c r="B10768" s="104" t="s">
        <v>205</v>
      </c>
      <c r="C10768" s="105" t="s">
        <v>206</v>
      </c>
      <c r="D10768" s="105" t="s">
        <v>647</v>
      </c>
      <c r="E10768" s="87" t="e">
        <f t="shared" ref="E10768:J10777" si="485">IF(ISNUMBER(VLOOKUP($B10768,EFW.2013,3,FALSE))=TRUE,VLOOKUP($B10768,EFW.2013,E$2,FALSE),NA())</f>
        <v>#N/A</v>
      </c>
      <c r="F10768" s="69" t="e">
        <f t="shared" si="485"/>
        <v>#N/A</v>
      </c>
      <c r="G10768" s="69" t="e">
        <f t="shared" si="485"/>
        <v>#N/A</v>
      </c>
      <c r="H10768" s="69" t="e">
        <f t="shared" si="485"/>
        <v>#N/A</v>
      </c>
      <c r="I10768" s="69" t="e">
        <f t="shared" si="485"/>
        <v>#N/A</v>
      </c>
      <c r="J10768" s="70" t="e">
        <f t="shared" si="485"/>
        <v>#N/A</v>
      </c>
      <c r="K10768" s="118">
        <f>VLOOKUP(B10768,WB.GDP.2013,'WB (WDI)'!$BD$2,FALSE)</f>
        <v>24225.713174967546</v>
      </c>
      <c r="L10768" s="112" t="e">
        <f>VLOOKUP($B10768,WB.UNEMP.2013,'WB (WDI)'!$BD$2,FALSE)</f>
        <v>#N/A</v>
      </c>
    </row>
    <row r="10769" spans="1:12" x14ac:dyDescent="0.25">
      <c r="A10769" s="103">
        <v>2013</v>
      </c>
      <c r="B10769" s="104" t="s">
        <v>207</v>
      </c>
      <c r="C10769" s="105" t="s">
        <v>208</v>
      </c>
      <c r="D10769" s="105" t="s">
        <v>647</v>
      </c>
      <c r="E10769" s="87" t="e">
        <f t="shared" si="485"/>
        <v>#N/A</v>
      </c>
      <c r="F10769" s="69" t="e">
        <f t="shared" si="485"/>
        <v>#N/A</v>
      </c>
      <c r="G10769" s="69" t="e">
        <f t="shared" si="485"/>
        <v>#N/A</v>
      </c>
      <c r="H10769" s="69" t="e">
        <f t="shared" si="485"/>
        <v>#N/A</v>
      </c>
      <c r="I10769" s="69" t="e">
        <f t="shared" si="485"/>
        <v>#N/A</v>
      </c>
      <c r="J10769" s="70" t="e">
        <f t="shared" si="485"/>
        <v>#N/A</v>
      </c>
      <c r="K10769" s="118">
        <f>VLOOKUP(B10769,WB.GDP.2013,'WB (WDI)'!$BD$2,FALSE)</f>
        <v>14104.680738416238</v>
      </c>
      <c r="L10769" s="112">
        <f>VLOOKUP($B10769,WB.UNEMP.2013,'WB (WDI)'!$BD$2,FALSE)</f>
        <v>22.209999084472699</v>
      </c>
    </row>
    <row r="10770" spans="1:12" x14ac:dyDescent="0.25">
      <c r="A10770" s="103">
        <v>2013</v>
      </c>
      <c r="B10770" s="104" t="s">
        <v>209</v>
      </c>
      <c r="C10770" s="105" t="s">
        <v>210</v>
      </c>
      <c r="D10770" s="105" t="s">
        <v>647</v>
      </c>
      <c r="E10770" s="87" t="e">
        <f t="shared" si="485"/>
        <v>#N/A</v>
      </c>
      <c r="F10770" s="69" t="e">
        <f t="shared" si="485"/>
        <v>#N/A</v>
      </c>
      <c r="G10770" s="69" t="e">
        <f t="shared" si="485"/>
        <v>#N/A</v>
      </c>
      <c r="H10770" s="69" t="e">
        <f t="shared" si="485"/>
        <v>#N/A</v>
      </c>
      <c r="I10770" s="69" t="e">
        <f t="shared" si="485"/>
        <v>#N/A</v>
      </c>
      <c r="J10770" s="70" t="e">
        <f t="shared" si="485"/>
        <v>#N/A</v>
      </c>
      <c r="K10770" s="118" t="e">
        <f>VLOOKUP(B10770,WB.GDP.2013,'WB (WDI)'!$BD$2,FALSE)</f>
        <v>#N/A</v>
      </c>
      <c r="L10770" s="112" t="e">
        <f>VLOOKUP($B10770,WB.UNEMP.2013,'WB (WDI)'!$BD$2,FALSE)</f>
        <v>#N/A</v>
      </c>
    </row>
    <row r="10771" spans="1:12" x14ac:dyDescent="0.25">
      <c r="A10771" s="103">
        <v>2013</v>
      </c>
      <c r="B10771" s="104" t="s">
        <v>211</v>
      </c>
      <c r="C10771" s="105" t="s">
        <v>212</v>
      </c>
      <c r="D10771" s="105" t="s">
        <v>647</v>
      </c>
      <c r="E10771" s="87" t="e">
        <f t="shared" si="485"/>
        <v>#N/A</v>
      </c>
      <c r="F10771" s="69" t="e">
        <f t="shared" si="485"/>
        <v>#N/A</v>
      </c>
      <c r="G10771" s="69" t="e">
        <f t="shared" si="485"/>
        <v>#N/A</v>
      </c>
      <c r="H10771" s="69" t="e">
        <f t="shared" si="485"/>
        <v>#N/A</v>
      </c>
      <c r="I10771" s="69" t="e">
        <f t="shared" si="485"/>
        <v>#N/A</v>
      </c>
      <c r="J10771" s="70" t="e">
        <f t="shared" si="485"/>
        <v>#N/A</v>
      </c>
      <c r="K10771" s="118">
        <f>VLOOKUP(B10771,WB.GDP.2013,'WB (WDI)'!$BD$2,FALSE)</f>
        <v>11729.63431569097</v>
      </c>
      <c r="L10771" s="112">
        <f>VLOOKUP($B10771,WB.UNEMP.2013,'WB (WDI)'!$BD$2,FALSE)</f>
        <v>19.350000381469702</v>
      </c>
    </row>
    <row r="10772" spans="1:12" x14ac:dyDescent="0.25">
      <c r="A10772" s="103">
        <v>2013</v>
      </c>
      <c r="B10772" s="104" t="s">
        <v>213</v>
      </c>
      <c r="C10772" s="105" t="s">
        <v>214</v>
      </c>
      <c r="D10772" s="105" t="s">
        <v>647</v>
      </c>
      <c r="E10772" s="87" t="e">
        <f t="shared" si="485"/>
        <v>#N/A</v>
      </c>
      <c r="F10772" s="69" t="e">
        <f t="shared" si="485"/>
        <v>#N/A</v>
      </c>
      <c r="G10772" s="69" t="e">
        <f t="shared" si="485"/>
        <v>#N/A</v>
      </c>
      <c r="H10772" s="69" t="e">
        <f t="shared" si="485"/>
        <v>#N/A</v>
      </c>
      <c r="I10772" s="69" t="e">
        <f t="shared" si="485"/>
        <v>#N/A</v>
      </c>
      <c r="J10772" s="70" t="e">
        <f t="shared" si="485"/>
        <v>#N/A</v>
      </c>
      <c r="K10772" s="118">
        <f>VLOOKUP(B10772,WB.GDP.2013,'WB (WDI)'!$BD$2,FALSE)</f>
        <v>43523.535791799688</v>
      </c>
      <c r="L10772" s="112" t="e">
        <f>VLOOKUP($B10772,WB.UNEMP.2013,'WB (WDI)'!$BD$2,FALSE)</f>
        <v>#N/A</v>
      </c>
    </row>
    <row r="10773" spans="1:12" x14ac:dyDescent="0.25">
      <c r="A10773" s="103">
        <v>2013</v>
      </c>
      <c r="B10773" s="104" t="s">
        <v>215</v>
      </c>
      <c r="C10773" s="105" t="s">
        <v>651</v>
      </c>
      <c r="D10773" s="105" t="s">
        <v>647</v>
      </c>
      <c r="E10773" s="87" t="e">
        <f t="shared" si="485"/>
        <v>#N/A</v>
      </c>
      <c r="F10773" s="69" t="e">
        <f t="shared" si="485"/>
        <v>#N/A</v>
      </c>
      <c r="G10773" s="69" t="e">
        <f t="shared" si="485"/>
        <v>#N/A</v>
      </c>
      <c r="H10773" s="69" t="e">
        <f t="shared" si="485"/>
        <v>#N/A</v>
      </c>
      <c r="I10773" s="69" t="e">
        <f t="shared" si="485"/>
        <v>#N/A</v>
      </c>
      <c r="J10773" s="70" t="e">
        <f t="shared" si="485"/>
        <v>#N/A</v>
      </c>
      <c r="K10773" s="118" t="e">
        <f>VLOOKUP(B10773,WB.GDP.2013,'WB (WDI)'!$BD$2,FALSE)</f>
        <v>#N/A</v>
      </c>
      <c r="L10773" s="112" t="e">
        <f>VLOOKUP($B10773,WB.UNEMP.2013,'WB (WDI)'!$BD$2,FALSE)</f>
        <v>#N/A</v>
      </c>
    </row>
    <row r="10774" spans="1:12" x14ac:dyDescent="0.25">
      <c r="A10774" s="103">
        <v>2013</v>
      </c>
      <c r="B10774" s="104" t="s">
        <v>216</v>
      </c>
      <c r="C10774" s="105" t="s">
        <v>217</v>
      </c>
      <c r="D10774" s="105" t="s">
        <v>647</v>
      </c>
      <c r="E10774" s="87">
        <f t="shared" si="485"/>
        <v>6.6307498093504389</v>
      </c>
      <c r="F10774" s="69">
        <f t="shared" si="485"/>
        <v>5.2226254828462499</v>
      </c>
      <c r="G10774" s="69">
        <f t="shared" si="485"/>
        <v>4.5388945576726476</v>
      </c>
      <c r="H10774" s="69">
        <f t="shared" si="485"/>
        <v>9.3692236199370971</v>
      </c>
      <c r="I10774" s="69">
        <f t="shared" si="485"/>
        <v>6.6903231663237817</v>
      </c>
      <c r="J10774" s="70">
        <f t="shared" si="485"/>
        <v>7.3326822199724182</v>
      </c>
      <c r="K10774" s="118">
        <f>VLOOKUP(B10774,WB.GDP.2013,'WB (WDI)'!$BD$2,FALSE)</f>
        <v>18339.148194037945</v>
      </c>
      <c r="L10774" s="112">
        <f>VLOOKUP($B10774,WB.UNEMP.2013,'WB (WDI)'!$BD$2,FALSE)</f>
        <v>6.5999999046325701</v>
      </c>
    </row>
    <row r="10775" spans="1:12" x14ac:dyDescent="0.25">
      <c r="A10775" s="103">
        <v>2013</v>
      </c>
      <c r="B10775" s="104" t="s">
        <v>218</v>
      </c>
      <c r="C10775" s="105" t="s">
        <v>219</v>
      </c>
      <c r="D10775" s="105" t="s">
        <v>647</v>
      </c>
      <c r="E10775" s="87">
        <f t="shared" si="485"/>
        <v>7.209051633223325</v>
      </c>
      <c r="F10775" s="69">
        <f t="shared" si="485"/>
        <v>6.8314328272758784</v>
      </c>
      <c r="G10775" s="69">
        <f t="shared" si="485"/>
        <v>5.2161338603987284</v>
      </c>
      <c r="H10775" s="69">
        <f t="shared" si="485"/>
        <v>8.1724984921930321</v>
      </c>
      <c r="I10775" s="69">
        <f t="shared" si="485"/>
        <v>8.4459426380625775</v>
      </c>
      <c r="J10775" s="70">
        <f t="shared" si="485"/>
        <v>7.3792503481864138</v>
      </c>
      <c r="K10775" s="118">
        <f>VLOOKUP(B10775,WB.GDP.2013,'WB (WDI)'!$BD$2,FALSE)</f>
        <v>29279.273610395037</v>
      </c>
      <c r="L10775" s="112">
        <f>VLOOKUP($B10775,WB.UNEMP.2013,'WB (WDI)'!$BD$2,FALSE)</f>
        <v>2.6800000667571999</v>
      </c>
    </row>
    <row r="10776" spans="1:12" x14ac:dyDescent="0.25">
      <c r="A10776" s="103">
        <v>2013</v>
      </c>
      <c r="B10776" s="104" t="s">
        <v>220</v>
      </c>
      <c r="C10776" s="105" t="s">
        <v>221</v>
      </c>
      <c r="D10776" s="105" t="s">
        <v>647</v>
      </c>
      <c r="E10776" s="87" t="e">
        <f t="shared" si="485"/>
        <v>#N/A</v>
      </c>
      <c r="F10776" s="69" t="e">
        <f t="shared" si="485"/>
        <v>#N/A</v>
      </c>
      <c r="G10776" s="69" t="e">
        <f t="shared" si="485"/>
        <v>#N/A</v>
      </c>
      <c r="H10776" s="69" t="e">
        <f t="shared" si="485"/>
        <v>#N/A</v>
      </c>
      <c r="I10776" s="69" t="e">
        <f t="shared" si="485"/>
        <v>#N/A</v>
      </c>
      <c r="J10776" s="70" t="e">
        <f t="shared" si="485"/>
        <v>#N/A</v>
      </c>
      <c r="K10776" s="118">
        <f>VLOOKUP(B10776,WB.GDP.2013,'WB (WDI)'!$BD$2,FALSE)</f>
        <v>22850.892480034312</v>
      </c>
      <c r="L10776" s="112" t="e">
        <f>VLOOKUP($B10776,WB.UNEMP.2013,'WB (WDI)'!$BD$2,FALSE)</f>
        <v>#N/A</v>
      </c>
    </row>
    <row r="10777" spans="1:12" x14ac:dyDescent="0.25">
      <c r="A10777" s="103">
        <v>2013</v>
      </c>
      <c r="B10777" s="104" t="s">
        <v>222</v>
      </c>
      <c r="C10777" s="105" t="s">
        <v>223</v>
      </c>
      <c r="D10777" s="105" t="s">
        <v>647</v>
      </c>
      <c r="E10777" s="87" t="e">
        <f t="shared" si="485"/>
        <v>#N/A</v>
      </c>
      <c r="F10777" s="69" t="e">
        <f t="shared" si="485"/>
        <v>#N/A</v>
      </c>
      <c r="G10777" s="69" t="e">
        <f t="shared" si="485"/>
        <v>#N/A</v>
      </c>
      <c r="H10777" s="69" t="e">
        <f t="shared" si="485"/>
        <v>#N/A</v>
      </c>
      <c r="I10777" s="69" t="e">
        <f t="shared" si="485"/>
        <v>#N/A</v>
      </c>
      <c r="J10777" s="70" t="e">
        <f t="shared" si="485"/>
        <v>#N/A</v>
      </c>
      <c r="K10777" s="118" t="e">
        <f>VLOOKUP(B10777,WB.GDP.2013,'WB (WDI)'!$BD$2,FALSE)</f>
        <v>#N/A</v>
      </c>
      <c r="L10777" s="112">
        <f>VLOOKUP($B10777,WB.UNEMP.2013,'WB (WDI)'!$BD$2,FALSE)</f>
        <v>7.3400001525878897</v>
      </c>
    </row>
    <row r="10778" spans="1:12" x14ac:dyDescent="0.25">
      <c r="A10778" s="103">
        <v>2013</v>
      </c>
      <c r="B10778" s="104" t="s">
        <v>224</v>
      </c>
      <c r="C10778" s="105" t="s">
        <v>225</v>
      </c>
      <c r="D10778" s="105" t="s">
        <v>647</v>
      </c>
      <c r="E10778" s="87">
        <f t="shared" ref="E10778:J10787" si="486">IF(ISNUMBER(VLOOKUP($B10778,EFW.2013,3,FALSE))=TRUE,VLOOKUP($B10778,EFW.2013,E$2,FALSE),NA())</f>
        <v>7.3437911407284675</v>
      </c>
      <c r="F10778" s="69">
        <f t="shared" si="486"/>
        <v>7.0863350163064469</v>
      </c>
      <c r="G10778" s="69">
        <f t="shared" si="486"/>
        <v>5.6268680393164203</v>
      </c>
      <c r="H10778" s="69">
        <f t="shared" si="486"/>
        <v>8.9558413967677719</v>
      </c>
      <c r="I10778" s="69">
        <f t="shared" si="486"/>
        <v>8.2980620862771595</v>
      </c>
      <c r="J10778" s="70">
        <f t="shared" si="486"/>
        <v>6.7518491649745442</v>
      </c>
      <c r="K10778" s="118">
        <f>VLOOKUP(B10778,WB.GDP.2013,'WB (WDI)'!$BD$2,FALSE)</f>
        <v>20001.140267216393</v>
      </c>
      <c r="L10778" s="112">
        <f>VLOOKUP($B10778,WB.UNEMP.2013,'WB (WDI)'!$BD$2,FALSE)</f>
        <v>6.4400000572204599</v>
      </c>
    </row>
    <row r="10779" spans="1:12" x14ac:dyDescent="0.25">
      <c r="A10779" s="103">
        <v>2013</v>
      </c>
      <c r="B10779" s="104" t="s">
        <v>226</v>
      </c>
      <c r="C10779" s="105" t="s">
        <v>227</v>
      </c>
      <c r="D10779" s="105" t="s">
        <v>647</v>
      </c>
      <c r="E10779" s="87">
        <f t="shared" si="486"/>
        <v>3.1559175652100095</v>
      </c>
      <c r="F10779" s="69">
        <f t="shared" si="486"/>
        <v>4.4029307887835936</v>
      </c>
      <c r="G10779" s="69">
        <f t="shared" si="486"/>
        <v>2.9102255034758642</v>
      </c>
      <c r="H10779" s="69">
        <f t="shared" si="486"/>
        <v>2.0997609963150579</v>
      </c>
      <c r="I10779" s="69">
        <f t="shared" si="486"/>
        <v>3.1355344743962075</v>
      </c>
      <c r="J10779" s="70">
        <f t="shared" si="486"/>
        <v>3.2311360630793238</v>
      </c>
      <c r="K10779" s="118" t="e">
        <f>VLOOKUP(B10779,WB.GDP.2013,'WB (WDI)'!$BD$2,FALSE)</f>
        <v>#N/A</v>
      </c>
      <c r="L10779" s="112">
        <f>VLOOKUP($B10779,WB.UNEMP.2013,'WB (WDI)'!$BD$2,FALSE)</f>
        <v>7.53999996185303</v>
      </c>
    </row>
    <row r="10780" spans="1:12" x14ac:dyDescent="0.25">
      <c r="A10780" s="103">
        <v>2013</v>
      </c>
      <c r="B10780" s="104" t="s">
        <v>228</v>
      </c>
      <c r="C10780" s="105" t="s">
        <v>229</v>
      </c>
      <c r="D10780" s="105" t="s">
        <v>616</v>
      </c>
      <c r="E10780" s="87" t="e">
        <f t="shared" si="486"/>
        <v>#N/A</v>
      </c>
      <c r="F10780" s="69" t="e">
        <f t="shared" si="486"/>
        <v>#N/A</v>
      </c>
      <c r="G10780" s="69" t="e">
        <f t="shared" si="486"/>
        <v>#N/A</v>
      </c>
      <c r="H10780" s="69" t="e">
        <f t="shared" si="486"/>
        <v>#N/A</v>
      </c>
      <c r="I10780" s="69" t="e">
        <f t="shared" si="486"/>
        <v>#N/A</v>
      </c>
      <c r="J10780" s="70" t="e">
        <f t="shared" si="486"/>
        <v>#N/A</v>
      </c>
      <c r="K10780" s="118">
        <f>VLOOKUP(B10780,WB.GDP.2013,'WB (WDI)'!$BD$2,FALSE)</f>
        <v>80503.650291078782</v>
      </c>
      <c r="L10780" s="112" t="e">
        <f>VLOOKUP($B10780,WB.UNEMP.2013,'WB (WDI)'!$BD$2,FALSE)</f>
        <v>#N/A</v>
      </c>
    </row>
    <row r="10781" spans="1:12" x14ac:dyDescent="0.25">
      <c r="A10781" s="103">
        <v>2013</v>
      </c>
      <c r="B10781" s="104" t="s">
        <v>230</v>
      </c>
      <c r="C10781" s="105" t="s">
        <v>231</v>
      </c>
      <c r="D10781" s="105" t="s">
        <v>616</v>
      </c>
      <c r="E10781" s="87">
        <f t="shared" si="486"/>
        <v>8.2310512174085506</v>
      </c>
      <c r="F10781" s="69">
        <f t="shared" si="486"/>
        <v>7.0152644742414356</v>
      </c>
      <c r="G10781" s="69">
        <f t="shared" si="486"/>
        <v>7.8675659875281481</v>
      </c>
      <c r="H10781" s="69">
        <f t="shared" si="486"/>
        <v>9.4721067825980292</v>
      </c>
      <c r="I10781" s="69">
        <f t="shared" si="486"/>
        <v>7.9200466242972469</v>
      </c>
      <c r="J10781" s="70">
        <f t="shared" si="486"/>
        <v>8.8802722183778879</v>
      </c>
      <c r="K10781" s="118">
        <f>VLOOKUP(B10781,WB.GDP.2013,'WB (WDI)'!$BD$2,FALSE)</f>
        <v>46810.286839871202</v>
      </c>
      <c r="L10781" s="112">
        <f>VLOOKUP($B10781,WB.UNEMP.2013,'WB (WDI)'!$BD$2,FALSE)</f>
        <v>7.0700001716613796</v>
      </c>
    </row>
    <row r="10782" spans="1:12" x14ac:dyDescent="0.25">
      <c r="A10782" s="103">
        <v>2013</v>
      </c>
      <c r="B10782" s="104" t="s">
        <v>232</v>
      </c>
      <c r="C10782" s="105" t="s">
        <v>233</v>
      </c>
      <c r="D10782" s="105" t="s">
        <v>616</v>
      </c>
      <c r="E10782" s="87" t="e">
        <f t="shared" si="486"/>
        <v>#N/A</v>
      </c>
      <c r="F10782" s="69" t="e">
        <f t="shared" si="486"/>
        <v>#N/A</v>
      </c>
      <c r="G10782" s="69" t="e">
        <f t="shared" si="486"/>
        <v>#N/A</v>
      </c>
      <c r="H10782" s="69" t="e">
        <f t="shared" si="486"/>
        <v>#N/A</v>
      </c>
      <c r="I10782" s="69" t="e">
        <f t="shared" si="486"/>
        <v>#N/A</v>
      </c>
      <c r="J10782" s="70" t="e">
        <f t="shared" si="486"/>
        <v>#N/A</v>
      </c>
      <c r="K10782" s="118" t="e">
        <f>VLOOKUP(B10782,WB.GDP.2013,'WB (WDI)'!$BD$2,FALSE)</f>
        <v>#N/A</v>
      </c>
      <c r="L10782" s="112" t="e">
        <f>VLOOKUP($B10782,WB.UNEMP.2013,'WB (WDI)'!$BD$2,FALSE)</f>
        <v>#N/A</v>
      </c>
    </row>
    <row r="10783" spans="1:12" x14ac:dyDescent="0.25">
      <c r="A10783" s="103">
        <v>2013</v>
      </c>
      <c r="B10783" s="104" t="s">
        <v>234</v>
      </c>
      <c r="C10783" s="105" t="s">
        <v>235</v>
      </c>
      <c r="D10783" s="105" t="s">
        <v>616</v>
      </c>
      <c r="E10783" s="87" t="e">
        <f t="shared" si="486"/>
        <v>#N/A</v>
      </c>
      <c r="F10783" s="69" t="e">
        <f t="shared" si="486"/>
        <v>#N/A</v>
      </c>
      <c r="G10783" s="69" t="e">
        <f t="shared" si="486"/>
        <v>#N/A</v>
      </c>
      <c r="H10783" s="69" t="e">
        <f t="shared" si="486"/>
        <v>#N/A</v>
      </c>
      <c r="I10783" s="69" t="e">
        <f t="shared" si="486"/>
        <v>#N/A</v>
      </c>
      <c r="J10783" s="70" t="e">
        <f t="shared" si="486"/>
        <v>#N/A</v>
      </c>
      <c r="K10783" s="118" t="e">
        <f>VLOOKUP(B10783,WB.GDP.2013,'WB (WDI)'!$BD$2,FALSE)</f>
        <v>#N/A</v>
      </c>
      <c r="L10783" s="112" t="e">
        <f>VLOOKUP($B10783,WB.UNEMP.2013,'WB (WDI)'!$BD$2,FALSE)</f>
        <v>#N/A</v>
      </c>
    </row>
    <row r="10784" spans="1:12" x14ac:dyDescent="0.25">
      <c r="A10784" s="103">
        <v>2013</v>
      </c>
      <c r="B10784" s="104" t="s">
        <v>236</v>
      </c>
      <c r="C10784" s="105" t="s">
        <v>237</v>
      </c>
      <c r="D10784" s="105" t="s">
        <v>616</v>
      </c>
      <c r="E10784" s="87">
        <f t="shared" si="486"/>
        <v>8.0702144912199962</v>
      </c>
      <c r="F10784" s="69">
        <f t="shared" si="486"/>
        <v>7.1956809377062978</v>
      </c>
      <c r="G10784" s="69">
        <f t="shared" si="486"/>
        <v>7.294923232009074</v>
      </c>
      <c r="H10784" s="69">
        <f t="shared" si="486"/>
        <v>9.4202973828726488</v>
      </c>
      <c r="I10784" s="69">
        <f t="shared" si="486"/>
        <v>7.6693422055259504</v>
      </c>
      <c r="J10784" s="70">
        <f t="shared" si="486"/>
        <v>8.7708286979860048</v>
      </c>
      <c r="K10784" s="118">
        <f>VLOOKUP(B10784,WB.GDP.2013,'WB (WDI)'!$BD$2,FALSE)</f>
        <v>56269.956426826917</v>
      </c>
      <c r="L10784" s="112">
        <f>VLOOKUP($B10784,WB.UNEMP.2013,'WB (WDI)'!$BD$2,FALSE)</f>
        <v>7.3800001144409197</v>
      </c>
    </row>
    <row r="10785" spans="1:12" x14ac:dyDescent="0.25">
      <c r="A10785" s="103">
        <v>2013</v>
      </c>
      <c r="B10785" s="104" t="s">
        <v>238</v>
      </c>
      <c r="C10785" s="105" t="s">
        <v>239</v>
      </c>
      <c r="D10785" s="105" t="s">
        <v>240</v>
      </c>
      <c r="E10785" s="87">
        <f t="shared" si="486"/>
        <v>7.0086281382050588</v>
      </c>
      <c r="F10785" s="69">
        <f t="shared" si="486"/>
        <v>7.6763623650466313</v>
      </c>
      <c r="G10785" s="69">
        <f t="shared" si="486"/>
        <v>5.128344215172751</v>
      </c>
      <c r="H10785" s="69">
        <f t="shared" si="486"/>
        <v>8.9744062818288768</v>
      </c>
      <c r="I10785" s="69">
        <f t="shared" si="486"/>
        <v>5.3880628766254608</v>
      </c>
      <c r="J10785" s="70">
        <f t="shared" si="486"/>
        <v>7.8759649523515733</v>
      </c>
      <c r="K10785" s="118">
        <f>VLOOKUP(B10785,WB.GDP.2013,'WB (WDI)'!$BD$2,FALSE)</f>
        <v>23720.816071603393</v>
      </c>
      <c r="L10785" s="112">
        <f>VLOOKUP($B10785,WB.UNEMP.2013,'WB (WDI)'!$BD$2,FALSE)</f>
        <v>5.1999998092651403</v>
      </c>
    </row>
    <row r="10786" spans="1:12" x14ac:dyDescent="0.25">
      <c r="A10786" s="103">
        <v>2013</v>
      </c>
      <c r="B10786" s="104" t="s">
        <v>241</v>
      </c>
      <c r="C10786" s="105" t="s">
        <v>242</v>
      </c>
      <c r="D10786" s="105" t="s">
        <v>240</v>
      </c>
      <c r="E10786" s="87">
        <f t="shared" si="486"/>
        <v>6.7774484614725683</v>
      </c>
      <c r="F10786" s="69">
        <f t="shared" si="486"/>
        <v>7.5840456034575947</v>
      </c>
      <c r="G10786" s="69">
        <f t="shared" si="486"/>
        <v>4.6201442493521183</v>
      </c>
      <c r="H10786" s="69">
        <f t="shared" si="486"/>
        <v>8.2918477007642863</v>
      </c>
      <c r="I10786" s="69">
        <f t="shared" si="486"/>
        <v>6.6402308292135332</v>
      </c>
      <c r="J10786" s="70">
        <f t="shared" si="486"/>
        <v>6.750973924575308</v>
      </c>
      <c r="K10786" s="118">
        <f>VLOOKUP(B10786,WB.GDP.2013,'WB (WDI)'!$BD$2,FALSE)</f>
        <v>4631.4032667059109</v>
      </c>
      <c r="L10786" s="112">
        <f>VLOOKUP($B10786,WB.UNEMP.2013,'WB (WDI)'!$BD$2,FALSE)</f>
        <v>8.3299999237060494</v>
      </c>
    </row>
    <row r="10787" spans="1:12" x14ac:dyDescent="0.25">
      <c r="A10787" s="103">
        <v>2013</v>
      </c>
      <c r="B10787" s="104" t="s">
        <v>243</v>
      </c>
      <c r="C10787" s="105" t="s">
        <v>244</v>
      </c>
      <c r="D10787" s="105" t="s">
        <v>240</v>
      </c>
      <c r="E10787" s="87">
        <f t="shared" si="486"/>
        <v>6.0672023743082324</v>
      </c>
      <c r="F10787" s="69">
        <f t="shared" si="486"/>
        <v>5.7333726963184981</v>
      </c>
      <c r="G10787" s="69">
        <f t="shared" si="486"/>
        <v>4.5676460791963684</v>
      </c>
      <c r="H10787" s="69">
        <f t="shared" si="486"/>
        <v>8.0139746529488534</v>
      </c>
      <c r="I10787" s="69">
        <f t="shared" si="486"/>
        <v>5.7395110259418614</v>
      </c>
      <c r="J10787" s="70">
        <f t="shared" si="486"/>
        <v>6.2815074171355789</v>
      </c>
      <c r="K10787" s="118">
        <f>VLOOKUP(B10787,WB.GDP.2013,'WB (WDI)'!$BD$2,FALSE)</f>
        <v>2616.4754855423553</v>
      </c>
      <c r="L10787" s="112">
        <f>VLOOKUP($B10787,WB.UNEMP.2013,'WB (WDI)'!$BD$2,FALSE)</f>
        <v>8.8599996566772496</v>
      </c>
    </row>
    <row r="10788" spans="1:12" x14ac:dyDescent="0.25">
      <c r="A10788" s="103">
        <v>2013</v>
      </c>
      <c r="B10788" s="104" t="s">
        <v>245</v>
      </c>
      <c r="C10788" s="105" t="s">
        <v>246</v>
      </c>
      <c r="D10788" s="105" t="s">
        <v>240</v>
      </c>
      <c r="E10788" s="87" t="e">
        <f t="shared" ref="E10788:J10797" si="487">IF(ISNUMBER(VLOOKUP($B10788,EFW.2013,3,FALSE))=TRUE,VLOOKUP($B10788,EFW.2013,E$2,FALSE),NA())</f>
        <v>#N/A</v>
      </c>
      <c r="F10788" s="69" t="e">
        <f t="shared" si="487"/>
        <v>#N/A</v>
      </c>
      <c r="G10788" s="69" t="e">
        <f t="shared" si="487"/>
        <v>#N/A</v>
      </c>
      <c r="H10788" s="69" t="e">
        <f t="shared" si="487"/>
        <v>#N/A</v>
      </c>
      <c r="I10788" s="69" t="e">
        <f t="shared" si="487"/>
        <v>#N/A</v>
      </c>
      <c r="J10788" s="70" t="e">
        <f t="shared" si="487"/>
        <v>#N/A</v>
      </c>
      <c r="K10788" s="118">
        <f>VLOOKUP(B10788,WB.GDP.2013,'WB (WDI)'!$BD$2,FALSE)</f>
        <v>11471.186220399255</v>
      </c>
      <c r="L10788" s="112">
        <f>VLOOKUP($B10788,WB.UNEMP.2013,'WB (WDI)'!$BD$2,FALSE)</f>
        <v>4.0100002288818404</v>
      </c>
    </row>
    <row r="10789" spans="1:12" x14ac:dyDescent="0.25">
      <c r="A10789" s="103">
        <v>2013</v>
      </c>
      <c r="B10789" s="104" t="s">
        <v>247</v>
      </c>
      <c r="C10789" s="105" t="s">
        <v>248</v>
      </c>
      <c r="D10789" s="105" t="s">
        <v>240</v>
      </c>
      <c r="E10789" s="87" t="e">
        <f t="shared" si="487"/>
        <v>#N/A</v>
      </c>
      <c r="F10789" s="69" t="e">
        <f t="shared" si="487"/>
        <v>#N/A</v>
      </c>
      <c r="G10789" s="69" t="e">
        <f t="shared" si="487"/>
        <v>#N/A</v>
      </c>
      <c r="H10789" s="69" t="e">
        <f t="shared" si="487"/>
        <v>#N/A</v>
      </c>
      <c r="I10789" s="69" t="e">
        <f t="shared" si="487"/>
        <v>#N/A</v>
      </c>
      <c r="J10789" s="70" t="e">
        <f t="shared" si="487"/>
        <v>#N/A</v>
      </c>
      <c r="K10789" s="118">
        <f>VLOOKUP(B10789,WB.GDP.2013,'WB (WDI)'!$BD$2,FALSE)</f>
        <v>5469.8559525247265</v>
      </c>
      <c r="L10789" s="112">
        <f>VLOOKUP($B10789,WB.UNEMP.2013,'WB (WDI)'!$BD$2,FALSE)</f>
        <v>4.9000000953674299</v>
      </c>
    </row>
    <row r="10790" spans="1:12" x14ac:dyDescent="0.25">
      <c r="A10790" s="103">
        <v>2013</v>
      </c>
      <c r="B10790" s="104" t="s">
        <v>249</v>
      </c>
      <c r="C10790" s="105" t="s">
        <v>250</v>
      </c>
      <c r="D10790" s="105" t="s">
        <v>240</v>
      </c>
      <c r="E10790" s="87">
        <f t="shared" si="487"/>
        <v>6.1936101066438454</v>
      </c>
      <c r="F10790" s="69">
        <f t="shared" si="487"/>
        <v>5.0389701976896975</v>
      </c>
      <c r="G10790" s="69">
        <f t="shared" si="487"/>
        <v>5.0017023296003655</v>
      </c>
      <c r="H10790" s="69">
        <f t="shared" si="487"/>
        <v>8.2642361555814485</v>
      </c>
      <c r="I10790" s="69">
        <f t="shared" si="487"/>
        <v>6.3608824453804331</v>
      </c>
      <c r="J10790" s="70">
        <f t="shared" si="487"/>
        <v>6.3022594049672795</v>
      </c>
      <c r="K10790" s="118">
        <f>VLOOKUP(B10790,WB.GDP.2013,'WB (WDI)'!$BD$2,FALSE)</f>
        <v>11149.867558777172</v>
      </c>
      <c r="L10790" s="112">
        <f>VLOOKUP($B10790,WB.UNEMP.2013,'WB (WDI)'!$BD$2,FALSE)</f>
        <v>4.5999999046325701</v>
      </c>
    </row>
    <row r="10791" spans="1:12" x14ac:dyDescent="0.25">
      <c r="A10791" s="103">
        <v>2013</v>
      </c>
      <c r="B10791" s="104" t="s">
        <v>251</v>
      </c>
      <c r="C10791" s="105" t="s">
        <v>649</v>
      </c>
      <c r="D10791" s="105" t="s">
        <v>240</v>
      </c>
      <c r="E10791" s="87">
        <f t="shared" si="487"/>
        <v>8.81291310178087</v>
      </c>
      <c r="F10791" s="69">
        <f t="shared" si="487"/>
        <v>8.5815182234682599</v>
      </c>
      <c r="G10791" s="69">
        <f t="shared" si="487"/>
        <v>7.3728820924956837</v>
      </c>
      <c r="H10791" s="69">
        <f t="shared" si="487"/>
        <v>9.3876473463936989</v>
      </c>
      <c r="I10791" s="69">
        <f t="shared" si="487"/>
        <v>9.3514096186150724</v>
      </c>
      <c r="J10791" s="70">
        <f t="shared" si="487"/>
        <v>9.3711082279316358</v>
      </c>
      <c r="K10791" s="118">
        <f>VLOOKUP(B10791,WB.GDP.2013,'WB (WDI)'!$BD$2,FALSE)</f>
        <v>55230.846079012663</v>
      </c>
      <c r="L10791" s="112">
        <f>VLOOKUP($B10791,WB.UNEMP.2013,'WB (WDI)'!$BD$2,FALSE)</f>
        <v>3.4000000953674299</v>
      </c>
    </row>
    <row r="10792" spans="1:12" x14ac:dyDescent="0.25">
      <c r="A10792" s="103">
        <v>2013</v>
      </c>
      <c r="B10792" s="104" t="s">
        <v>252</v>
      </c>
      <c r="C10792" s="105" t="s">
        <v>650</v>
      </c>
      <c r="D10792" s="105" t="s">
        <v>240</v>
      </c>
      <c r="E10792" s="87" t="e">
        <f t="shared" si="487"/>
        <v>#N/A</v>
      </c>
      <c r="F10792" s="69" t="e">
        <f t="shared" si="487"/>
        <v>#N/A</v>
      </c>
      <c r="G10792" s="69" t="e">
        <f t="shared" si="487"/>
        <v>#N/A</v>
      </c>
      <c r="H10792" s="69" t="e">
        <f t="shared" si="487"/>
        <v>#N/A</v>
      </c>
      <c r="I10792" s="69" t="e">
        <f t="shared" si="487"/>
        <v>#N/A</v>
      </c>
      <c r="J10792" s="70" t="e">
        <f t="shared" si="487"/>
        <v>#N/A</v>
      </c>
      <c r="K10792" s="118">
        <f>VLOOKUP(B10792,WB.GDP.2013,'WB (WDI)'!$BD$2,FALSE)</f>
        <v>161938.74926201481</v>
      </c>
      <c r="L10792" s="112">
        <f>VLOOKUP($B10792,WB.UNEMP.2013,'WB (WDI)'!$BD$2,FALSE)</f>
        <v>1.8200000524520901</v>
      </c>
    </row>
    <row r="10793" spans="1:12" x14ac:dyDescent="0.25">
      <c r="A10793" s="103">
        <v>2013</v>
      </c>
      <c r="B10793" s="104" t="s">
        <v>253</v>
      </c>
      <c r="C10793" s="105" t="s">
        <v>653</v>
      </c>
      <c r="D10793" s="105" t="s">
        <v>240</v>
      </c>
      <c r="E10793" s="87" t="e">
        <f t="shared" si="487"/>
        <v>#N/A</v>
      </c>
      <c r="F10793" s="69" t="e">
        <f t="shared" si="487"/>
        <v>#N/A</v>
      </c>
      <c r="G10793" s="69" t="e">
        <f t="shared" si="487"/>
        <v>#N/A</v>
      </c>
      <c r="H10793" s="69" t="e">
        <f t="shared" si="487"/>
        <v>#N/A</v>
      </c>
      <c r="I10793" s="69" t="e">
        <f t="shared" si="487"/>
        <v>#N/A</v>
      </c>
      <c r="J10793" s="70" t="e">
        <f t="shared" si="487"/>
        <v>#N/A</v>
      </c>
      <c r="K10793" s="118" t="e">
        <f>VLOOKUP(B10793,WB.GDP.2013,'WB (WDI)'!$BD$2,FALSE)</f>
        <v>#N/A</v>
      </c>
      <c r="L10793" s="112">
        <f>VLOOKUP($B10793,WB.UNEMP.2013,'WB (WDI)'!$BD$2,FALSE)</f>
        <v>2.9100000858306898</v>
      </c>
    </row>
    <row r="10794" spans="1:12" x14ac:dyDescent="0.25">
      <c r="A10794" s="103">
        <v>2013</v>
      </c>
      <c r="B10794" s="104" t="s">
        <v>254</v>
      </c>
      <c r="C10794" s="105" t="s">
        <v>255</v>
      </c>
      <c r="D10794" s="105" t="s">
        <v>240</v>
      </c>
      <c r="E10794" s="87">
        <f t="shared" si="487"/>
        <v>7.8062981731851435</v>
      </c>
      <c r="F10794" s="69">
        <f t="shared" si="487"/>
        <v>5.8978026912075787</v>
      </c>
      <c r="G10794" s="69">
        <f t="shared" si="487"/>
        <v>7.3020282558754435</v>
      </c>
      <c r="H10794" s="69">
        <f t="shared" si="487"/>
        <v>9.76589611674191</v>
      </c>
      <c r="I10794" s="69">
        <f t="shared" si="487"/>
        <v>8.0471587269332367</v>
      </c>
      <c r="J10794" s="70">
        <f t="shared" si="487"/>
        <v>8.0186050751675477</v>
      </c>
      <c r="K10794" s="118">
        <f>VLOOKUP(B10794,WB.GDP.2013,'WB (WDI)'!$BD$2,FALSE)</f>
        <v>39177.861229546892</v>
      </c>
      <c r="L10794" s="112">
        <f>VLOOKUP($B10794,WB.UNEMP.2013,'WB (WDI)'!$BD$2,FALSE)</f>
        <v>4</v>
      </c>
    </row>
    <row r="10795" spans="1:12" x14ac:dyDescent="0.25">
      <c r="A10795" s="103">
        <v>2013</v>
      </c>
      <c r="B10795" s="104" t="s">
        <v>256</v>
      </c>
      <c r="C10795" s="105" t="s">
        <v>257</v>
      </c>
      <c r="D10795" s="105" t="s">
        <v>240</v>
      </c>
      <c r="E10795" s="87">
        <f t="shared" si="487"/>
        <v>7.1749434247947574</v>
      </c>
      <c r="F10795" s="69">
        <f t="shared" si="487"/>
        <v>7.5847644893953383</v>
      </c>
      <c r="G10795" s="69">
        <f t="shared" si="487"/>
        <v>5.6436744450893475</v>
      </c>
      <c r="H10795" s="69">
        <f t="shared" si="487"/>
        <v>7.9396085037722992</v>
      </c>
      <c r="I10795" s="69">
        <f t="shared" si="487"/>
        <v>7.3932791889926355</v>
      </c>
      <c r="J10795" s="70">
        <f t="shared" si="487"/>
        <v>7.3133904967241703</v>
      </c>
      <c r="K10795" s="118">
        <f>VLOOKUP(B10795,WB.GDP.2013,'WB (WDI)'!$BD$2,FALSE)</f>
        <v>10383.751278782425</v>
      </c>
      <c r="L10795" s="112">
        <f>VLOOKUP($B10795,WB.UNEMP.2013,'WB (WDI)'!$BD$2,FALSE)</f>
        <v>4.2300000190734899</v>
      </c>
    </row>
    <row r="10796" spans="1:12" x14ac:dyDescent="0.25">
      <c r="A10796" s="103">
        <v>2013</v>
      </c>
      <c r="B10796" s="104" t="s">
        <v>258</v>
      </c>
      <c r="C10796" s="105" t="s">
        <v>652</v>
      </c>
      <c r="D10796" s="105" t="s">
        <v>240</v>
      </c>
      <c r="E10796" s="87">
        <f t="shared" si="487"/>
        <v>7.5260571256929527</v>
      </c>
      <c r="F10796" s="69">
        <f t="shared" si="487"/>
        <v>6.9387752525675186</v>
      </c>
      <c r="G10796" s="69">
        <f t="shared" si="487"/>
        <v>6.1130984148388396</v>
      </c>
      <c r="H10796" s="69">
        <f t="shared" si="487"/>
        <v>9.6077730326146664</v>
      </c>
      <c r="I10796" s="69">
        <f t="shared" si="487"/>
        <v>7.6191957906445227</v>
      </c>
      <c r="J10796" s="70">
        <f t="shared" si="487"/>
        <v>7.351443137799218</v>
      </c>
      <c r="K10796" s="118">
        <f>VLOOKUP(B10796,WB.GDP.2013,'WB (WDI)'!$BD$2,FALSE)</f>
        <v>37159.634786389695</v>
      </c>
      <c r="L10796" s="112">
        <f>VLOOKUP($B10796,WB.UNEMP.2013,'WB (WDI)'!$BD$2,FALSE)</f>
        <v>3.0999999046325701</v>
      </c>
    </row>
    <row r="10797" spans="1:12" x14ac:dyDescent="0.25">
      <c r="A10797" s="103">
        <v>2013</v>
      </c>
      <c r="B10797" s="104" t="s">
        <v>259</v>
      </c>
      <c r="C10797" s="105" t="s">
        <v>260</v>
      </c>
      <c r="D10797" s="105" t="s">
        <v>240</v>
      </c>
      <c r="E10797" s="87">
        <f t="shared" si="487"/>
        <v>6.8099765149610079</v>
      </c>
      <c r="F10797" s="69">
        <f t="shared" si="487"/>
        <v>5</v>
      </c>
      <c r="G10797" s="69">
        <f t="shared" si="487"/>
        <v>5.2101996870556029</v>
      </c>
      <c r="H10797" s="69">
        <f t="shared" si="487"/>
        <v>8.1801766215723859</v>
      </c>
      <c r="I10797" s="69">
        <f t="shared" si="487"/>
        <v>7.5346872511137235</v>
      </c>
      <c r="J10797" s="70">
        <f t="shared" si="487"/>
        <v>8.1248190150633253</v>
      </c>
      <c r="K10797" s="118">
        <f>VLOOKUP(B10797,WB.GDP.2013,'WB (WDI)'!$BD$2,FALSE)</f>
        <v>66714.53788614065</v>
      </c>
      <c r="L10797" s="112">
        <f>VLOOKUP($B10797,WB.UNEMP.2013,'WB (WDI)'!$BD$2,FALSE)</f>
        <v>6.8000001907348597</v>
      </c>
    </row>
    <row r="10798" spans="1:12" x14ac:dyDescent="0.25">
      <c r="A10798" s="103">
        <v>2013</v>
      </c>
      <c r="B10798" s="104" t="s">
        <v>261</v>
      </c>
      <c r="C10798" s="105" t="s">
        <v>262</v>
      </c>
      <c r="D10798" s="105" t="s">
        <v>240</v>
      </c>
      <c r="E10798" s="87">
        <f t="shared" ref="E10798:J10807" si="488">IF(ISNUMBER(VLOOKUP($B10798,EFW.2013,3,FALSE))=TRUE,VLOOKUP($B10798,EFW.2013,E$2,FALSE),NA())</f>
        <v>7.2284838557729145</v>
      </c>
      <c r="F10798" s="69">
        <f t="shared" si="488"/>
        <v>8.0869162599166309</v>
      </c>
      <c r="G10798" s="69">
        <f t="shared" si="488"/>
        <v>3.9125902142069431</v>
      </c>
      <c r="H10798" s="69">
        <f t="shared" si="488"/>
        <v>9.4988141410589861</v>
      </c>
      <c r="I10798" s="69">
        <f t="shared" si="488"/>
        <v>7.957052611715616</v>
      </c>
      <c r="J10798" s="70">
        <f t="shared" si="488"/>
        <v>6.6870460519664006</v>
      </c>
      <c r="K10798" s="118">
        <f>VLOOKUP(B10798,WB.GDP.2013,'WB (WDI)'!$BD$2,FALSE)</f>
        <v>3191.8613197065392</v>
      </c>
      <c r="L10798" s="112">
        <f>VLOOKUP($B10798,WB.UNEMP.2013,'WB (WDI)'!$BD$2,FALSE)</f>
        <v>0.43999999761581399</v>
      </c>
    </row>
    <row r="10799" spans="1:12" x14ac:dyDescent="0.25">
      <c r="A10799" s="103">
        <v>2013</v>
      </c>
      <c r="B10799" s="104" t="s">
        <v>263</v>
      </c>
      <c r="C10799" s="105" t="s">
        <v>264</v>
      </c>
      <c r="D10799" s="105" t="s">
        <v>240</v>
      </c>
      <c r="E10799" s="87">
        <f t="shared" si="488"/>
        <v>7.0863008200959019</v>
      </c>
      <c r="F10799" s="69">
        <f t="shared" si="488"/>
        <v>8.0828394182314529</v>
      </c>
      <c r="G10799" s="69">
        <f t="shared" si="488"/>
        <v>4.6888748169459564</v>
      </c>
      <c r="H10799" s="69">
        <f t="shared" si="488"/>
        <v>9.1382591775818156</v>
      </c>
      <c r="I10799" s="69">
        <f t="shared" si="488"/>
        <v>7.2101797727091244</v>
      </c>
      <c r="J10799" s="70">
        <f t="shared" si="488"/>
        <v>6.3113509150111584</v>
      </c>
      <c r="K10799" s="118">
        <f>VLOOKUP(B10799,WB.GDP.2013,'WB (WDI)'!$BD$2,FALSE)</f>
        <v>9456.9776792786906</v>
      </c>
      <c r="L10799" s="112">
        <f>VLOOKUP($B10799,WB.UNEMP.2013,'WB (WDI)'!$BD$2,FALSE)</f>
        <v>4.3400001525878897</v>
      </c>
    </row>
    <row r="10800" spans="1:12" x14ac:dyDescent="0.25">
      <c r="A10800" s="103">
        <v>2013</v>
      </c>
      <c r="B10800" s="104" t="s">
        <v>265</v>
      </c>
      <c r="C10800" s="105" t="s">
        <v>266</v>
      </c>
      <c r="D10800" s="105" t="s">
        <v>240</v>
      </c>
      <c r="E10800" s="87" t="e">
        <f t="shared" si="488"/>
        <v>#N/A</v>
      </c>
      <c r="F10800" s="69" t="e">
        <f t="shared" si="488"/>
        <v>#N/A</v>
      </c>
      <c r="G10800" s="69" t="e">
        <f t="shared" si="488"/>
        <v>#N/A</v>
      </c>
      <c r="H10800" s="69" t="e">
        <f t="shared" si="488"/>
        <v>#N/A</v>
      </c>
      <c r="I10800" s="69" t="e">
        <f t="shared" si="488"/>
        <v>#N/A</v>
      </c>
      <c r="J10800" s="70" t="e">
        <f t="shared" si="488"/>
        <v>#N/A</v>
      </c>
      <c r="K10800" s="118">
        <f>VLOOKUP(B10800,WB.GDP.2013,'WB (WDI)'!$BD$2,FALSE)</f>
        <v>5841.8800416898248</v>
      </c>
      <c r="L10800" s="112">
        <f>VLOOKUP($B10800,WB.UNEMP.2013,'WB (WDI)'!$BD$2,FALSE)</f>
        <v>0.70999997854232799</v>
      </c>
    </row>
    <row r="10801" spans="1:12" x14ac:dyDescent="0.25">
      <c r="A10801" s="103">
        <v>2013</v>
      </c>
      <c r="B10801" s="104" t="s">
        <v>267</v>
      </c>
      <c r="C10801" s="105" t="s">
        <v>268</v>
      </c>
      <c r="D10801" s="105" t="s">
        <v>240</v>
      </c>
      <c r="E10801" s="87">
        <f t="shared" si="488"/>
        <v>7.2381524090452771</v>
      </c>
      <c r="F10801" s="69">
        <f t="shared" si="488"/>
        <v>5.8186095230569599</v>
      </c>
      <c r="G10801" s="69">
        <f t="shared" si="488"/>
        <v>5.4221927682582924</v>
      </c>
      <c r="H10801" s="69">
        <f t="shared" si="488"/>
        <v>9.1045301530149896</v>
      </c>
      <c r="I10801" s="69">
        <f t="shared" si="488"/>
        <v>7.2651646175006217</v>
      </c>
      <c r="J10801" s="70">
        <f t="shared" si="488"/>
        <v>8.5802649833955211</v>
      </c>
      <c r="K10801" s="118">
        <f>VLOOKUP(B10801,WB.GDP.2013,'WB (WDI)'!$BD$2,FALSE)</f>
        <v>22855.989250344293</v>
      </c>
      <c r="L10801" s="112">
        <f>VLOOKUP($B10801,WB.UNEMP.2013,'WB (WDI)'!$BD$2,FALSE)</f>
        <v>3.1099998950958301</v>
      </c>
    </row>
    <row r="10802" spans="1:12" x14ac:dyDescent="0.25">
      <c r="A10802" s="103">
        <v>2013</v>
      </c>
      <c r="B10802" s="104" t="s">
        <v>269</v>
      </c>
      <c r="C10802" s="105" t="s">
        <v>270</v>
      </c>
      <c r="D10802" s="105" t="s">
        <v>240</v>
      </c>
      <c r="E10802" s="87">
        <f t="shared" si="488"/>
        <v>5.5934694985172921</v>
      </c>
      <c r="F10802" s="69">
        <f t="shared" si="488"/>
        <v>6.4321034679147813</v>
      </c>
      <c r="G10802" s="69">
        <f t="shared" si="488"/>
        <v>3.277884591035948</v>
      </c>
      <c r="H10802" s="69">
        <f t="shared" si="488"/>
        <v>6.4801920577072654</v>
      </c>
      <c r="I10802" s="69">
        <f t="shared" si="488"/>
        <v>6.1041029082131164</v>
      </c>
      <c r="J10802" s="70">
        <f t="shared" si="488"/>
        <v>5.6730644677153501</v>
      </c>
      <c r="K10802" s="118">
        <f>VLOOKUP(B10802,WB.GDP.2013,'WB (WDI)'!$BD$2,FALSE)</f>
        <v>3753.3223051810123</v>
      </c>
      <c r="L10802" s="112">
        <f>VLOOKUP($B10802,WB.UNEMP.2013,'WB (WDI)'!$BD$2,FALSE)</f>
        <v>0.80000001192092896</v>
      </c>
    </row>
    <row r="10803" spans="1:12" x14ac:dyDescent="0.25">
      <c r="A10803" s="103">
        <v>2013</v>
      </c>
      <c r="B10803" s="104" t="s">
        <v>271</v>
      </c>
      <c r="C10803" s="105" t="s">
        <v>272</v>
      </c>
      <c r="D10803" s="105" t="s">
        <v>240</v>
      </c>
      <c r="E10803" s="87">
        <f t="shared" si="488"/>
        <v>7.5025657495597384</v>
      </c>
      <c r="F10803" s="69">
        <f t="shared" si="488"/>
        <v>8.4775605942216679</v>
      </c>
      <c r="G10803" s="69">
        <f t="shared" si="488"/>
        <v>4.8220707828421245</v>
      </c>
      <c r="H10803" s="69">
        <f t="shared" si="488"/>
        <v>9.4313613246475576</v>
      </c>
      <c r="I10803" s="69">
        <f t="shared" si="488"/>
        <v>7.1879862676479567</v>
      </c>
      <c r="J10803" s="70">
        <f t="shared" si="488"/>
        <v>7.5938497784393872</v>
      </c>
      <c r="K10803" s="118">
        <f>VLOOKUP(B10803,WB.GDP.2013,'WB (WDI)'!$BD$2,FALSE)</f>
        <v>6666.2509168535198</v>
      </c>
      <c r="L10803" s="112">
        <f>VLOOKUP($B10803,WB.UNEMP.2013,'WB (WDI)'!$BD$2,FALSE)</f>
        <v>3.5</v>
      </c>
    </row>
    <row r="10804" spans="1:12" x14ac:dyDescent="0.25">
      <c r="A10804" s="103">
        <v>2013</v>
      </c>
      <c r="B10804" s="104" t="s">
        <v>273</v>
      </c>
      <c r="C10804" s="105" t="s">
        <v>274</v>
      </c>
      <c r="D10804" s="105" t="s">
        <v>240</v>
      </c>
      <c r="E10804" s="87">
        <f t="shared" si="488"/>
        <v>8.4608099993764085</v>
      </c>
      <c r="F10804" s="69">
        <f t="shared" si="488"/>
        <v>7.633966566842604</v>
      </c>
      <c r="G10804" s="69">
        <f t="shared" si="488"/>
        <v>7.5446418426960236</v>
      </c>
      <c r="H10804" s="69">
        <f t="shared" si="488"/>
        <v>9.232657172498012</v>
      </c>
      <c r="I10804" s="69">
        <f t="shared" si="488"/>
        <v>8.941083082394897</v>
      </c>
      <c r="J10804" s="70">
        <f t="shared" si="488"/>
        <v>8.9517013324505044</v>
      </c>
      <c r="K10804" s="118">
        <f>VLOOKUP(B10804,WB.GDP.2013,'WB (WDI)'!$BD$2,FALSE)</f>
        <v>85585.866538485294</v>
      </c>
      <c r="L10804" s="112">
        <f>VLOOKUP($B10804,WB.UNEMP.2013,'WB (WDI)'!$BD$2,FALSE)</f>
        <v>3.8599998950958301</v>
      </c>
    </row>
    <row r="10805" spans="1:12" x14ac:dyDescent="0.25">
      <c r="A10805" s="103">
        <v>2013</v>
      </c>
      <c r="B10805" s="104" t="s">
        <v>275</v>
      </c>
      <c r="C10805" s="105" t="s">
        <v>276</v>
      </c>
      <c r="D10805" s="105" t="s">
        <v>240</v>
      </c>
      <c r="E10805" s="87">
        <f t="shared" si="488"/>
        <v>6.5294005810191305</v>
      </c>
      <c r="F10805" s="69">
        <f t="shared" si="488"/>
        <v>7.1892781769965923</v>
      </c>
      <c r="G10805" s="69">
        <f t="shared" si="488"/>
        <v>4.5997572903581148</v>
      </c>
      <c r="H10805" s="69">
        <f t="shared" si="488"/>
        <v>7.0525287919870854</v>
      </c>
      <c r="I10805" s="69">
        <f t="shared" si="488"/>
        <v>6.7475858844536365</v>
      </c>
      <c r="J10805" s="70">
        <f t="shared" si="488"/>
        <v>7.057852761300226</v>
      </c>
      <c r="K10805" s="118">
        <f>VLOOKUP(B10805,WB.GDP.2013,'WB (WDI)'!$BD$2,FALSE)</f>
        <v>15783.030732774941</v>
      </c>
      <c r="L10805" s="112">
        <f>VLOOKUP($B10805,WB.UNEMP.2013,'WB (WDI)'!$BD$2,FALSE)</f>
        <v>0.20999999344348899</v>
      </c>
    </row>
    <row r="10806" spans="1:12" x14ac:dyDescent="0.25">
      <c r="A10806" s="103">
        <v>2013</v>
      </c>
      <c r="B10806" s="104" t="s">
        <v>277</v>
      </c>
      <c r="C10806" s="105" t="s">
        <v>278</v>
      </c>
      <c r="D10806" s="105" t="s">
        <v>240</v>
      </c>
      <c r="E10806" s="87">
        <f t="shared" si="488"/>
        <v>6.4483933645748648</v>
      </c>
      <c r="F10806" s="69">
        <f t="shared" si="488"/>
        <v>4.7450918071580874</v>
      </c>
      <c r="G10806" s="69">
        <f t="shared" si="488"/>
        <v>3.3143363034890254</v>
      </c>
      <c r="H10806" s="69">
        <f t="shared" si="488"/>
        <v>8.6801994612243192</v>
      </c>
      <c r="I10806" s="69">
        <f t="shared" si="488"/>
        <v>7.9498520372847787</v>
      </c>
      <c r="J10806" s="70">
        <f t="shared" si="488"/>
        <v>7.5524872137181189</v>
      </c>
      <c r="K10806" s="118">
        <f>VLOOKUP(B10806,WB.GDP.2013,'WB (WDI)'!$BD$2,FALSE)</f>
        <v>3182.5057241454947</v>
      </c>
      <c r="L10806" s="112">
        <f>VLOOKUP($B10806,WB.UNEMP.2013,'WB (WDI)'!$BD$2,FALSE)</f>
        <v>4.0300002098083496</v>
      </c>
    </row>
    <row r="10807" spans="1:12" x14ac:dyDescent="0.25">
      <c r="A10807" s="103">
        <v>2013</v>
      </c>
      <c r="B10807" s="104" t="s">
        <v>279</v>
      </c>
      <c r="C10807" s="105" t="s">
        <v>280</v>
      </c>
      <c r="D10807" s="105" t="s">
        <v>240</v>
      </c>
      <c r="E10807" s="87">
        <f t="shared" si="488"/>
        <v>6.0180328920739354</v>
      </c>
      <c r="F10807" s="69">
        <f t="shared" si="488"/>
        <v>6.1514196211497829</v>
      </c>
      <c r="G10807" s="69">
        <f t="shared" si="488"/>
        <v>4.6185449547566622</v>
      </c>
      <c r="H10807" s="69">
        <f t="shared" si="488"/>
        <v>6.2413344411081884</v>
      </c>
      <c r="I10807" s="69">
        <f t="shared" si="488"/>
        <v>6.4298200804079562</v>
      </c>
      <c r="J10807" s="70">
        <f t="shared" si="488"/>
        <v>6.6490453629470858</v>
      </c>
      <c r="K10807" s="118">
        <f>VLOOKUP(B10807,WB.GDP.2013,'WB (WDI)'!$BD$2,FALSE)</f>
        <v>5815.1189201402631</v>
      </c>
      <c r="L10807" s="112">
        <f>VLOOKUP($B10807,WB.UNEMP.2013,'WB (WDI)'!$BD$2,FALSE)</f>
        <v>1.3200000524520901</v>
      </c>
    </row>
    <row r="10808" spans="1:12" x14ac:dyDescent="0.25">
      <c r="A10808" s="103">
        <v>2013</v>
      </c>
      <c r="B10808" s="104" t="s">
        <v>281</v>
      </c>
      <c r="C10808" s="105" t="s">
        <v>282</v>
      </c>
      <c r="D10808" s="105" t="s">
        <v>240</v>
      </c>
      <c r="E10808" s="87" t="e">
        <f t="shared" ref="E10808:J10817" si="489">IF(ISNUMBER(VLOOKUP($B10808,EFW.2013,3,FALSE))=TRUE,VLOOKUP($B10808,EFW.2013,E$2,FALSE),NA())</f>
        <v>#N/A</v>
      </c>
      <c r="F10808" s="69" t="e">
        <f t="shared" si="489"/>
        <v>#N/A</v>
      </c>
      <c r="G10808" s="69" t="e">
        <f t="shared" si="489"/>
        <v>#N/A</v>
      </c>
      <c r="H10808" s="69" t="e">
        <f t="shared" si="489"/>
        <v>#N/A</v>
      </c>
      <c r="I10808" s="69" t="e">
        <f t="shared" si="489"/>
        <v>#N/A</v>
      </c>
      <c r="J10808" s="70" t="e">
        <f t="shared" si="489"/>
        <v>#N/A</v>
      </c>
      <c r="K10808" s="118">
        <f>VLOOKUP(B10808,WB.GDP.2013,'WB (WDI)'!$BD$2,FALSE)</f>
        <v>2116.4654544419586</v>
      </c>
      <c r="L10808" s="112">
        <f>VLOOKUP($B10808,WB.UNEMP.2013,'WB (WDI)'!$BD$2,FALSE)</f>
        <v>11.539999961853001</v>
      </c>
    </row>
    <row r="10809" spans="1:12" x14ac:dyDescent="0.25">
      <c r="A10809" s="103">
        <v>2013</v>
      </c>
      <c r="B10809" s="104" t="s">
        <v>283</v>
      </c>
      <c r="C10809" s="105" t="s">
        <v>284</v>
      </c>
      <c r="D10809" s="105" t="s">
        <v>240</v>
      </c>
      <c r="E10809" s="87">
        <f t="shared" si="489"/>
        <v>6.311734301151974</v>
      </c>
      <c r="F10809" s="69">
        <f t="shared" si="489"/>
        <v>8.5172214888281097</v>
      </c>
      <c r="G10809" s="69">
        <f t="shared" si="489"/>
        <v>2.9738563428922382</v>
      </c>
      <c r="H10809" s="69">
        <f t="shared" si="489"/>
        <v>6.7542240903328548</v>
      </c>
      <c r="I10809" s="69">
        <f t="shared" si="489"/>
        <v>6.4184421805195822</v>
      </c>
      <c r="J10809" s="70">
        <f t="shared" si="489"/>
        <v>6.8949274031870873</v>
      </c>
      <c r="K10809" s="118">
        <f>VLOOKUP(B10809,WB.GDP.2013,'WB (WDI)'!$BD$2,FALSE)</f>
        <v>3348.9534737619852</v>
      </c>
      <c r="L10809" s="112">
        <f>VLOOKUP($B10809,WB.UNEMP.2013,'WB (WDI)'!$BD$2,FALSE)</f>
        <v>4.4299998283386204</v>
      </c>
    </row>
    <row r="10810" spans="1:12" x14ac:dyDescent="0.25">
      <c r="A10810" s="103">
        <v>2013</v>
      </c>
      <c r="B10810" s="104" t="s">
        <v>285</v>
      </c>
      <c r="C10810" s="105" t="s">
        <v>286</v>
      </c>
      <c r="D10810" s="105" t="s">
        <v>240</v>
      </c>
      <c r="E10810" s="87">
        <f t="shared" si="489"/>
        <v>6.6605723829455856</v>
      </c>
      <c r="F10810" s="69">
        <f t="shared" si="489"/>
        <v>6.9794583355677062</v>
      </c>
      <c r="G10810" s="69">
        <f t="shared" si="489"/>
        <v>5.6207847261096795</v>
      </c>
      <c r="H10810" s="69">
        <f t="shared" si="489"/>
        <v>6.8798040555229978</v>
      </c>
      <c r="I10810" s="69">
        <f t="shared" si="489"/>
        <v>6.3607444868315657</v>
      </c>
      <c r="J10810" s="70">
        <f t="shared" si="489"/>
        <v>7.4620703106959789</v>
      </c>
      <c r="K10810" s="118">
        <f>VLOOKUP(B10810,WB.GDP.2013,'WB (WDI)'!$BD$2,FALSE)</f>
        <v>9163.5248448113853</v>
      </c>
      <c r="L10810" s="112">
        <f>VLOOKUP($B10810,WB.UNEMP.2013,'WB (WDI)'!$BD$2,FALSE)</f>
        <v>2.8699998855590798</v>
      </c>
    </row>
    <row r="10811" spans="1:12" x14ac:dyDescent="0.25">
      <c r="A10811" s="103">
        <v>2013</v>
      </c>
      <c r="B10811" s="104" t="s">
        <v>287</v>
      </c>
      <c r="C10811" s="105" t="s">
        <v>288</v>
      </c>
      <c r="D10811" s="105" t="s">
        <v>240</v>
      </c>
      <c r="E10811" s="87">
        <f t="shared" si="489"/>
        <v>6.3443919880118926</v>
      </c>
      <c r="F10811" s="69">
        <f t="shared" si="489"/>
        <v>7.7716306681387035</v>
      </c>
      <c r="G10811" s="69">
        <f t="shared" si="489"/>
        <v>4.9345858077954032</v>
      </c>
      <c r="H10811" s="69">
        <f t="shared" si="489"/>
        <v>6.7208385184150767</v>
      </c>
      <c r="I10811" s="69">
        <f t="shared" si="489"/>
        <v>5.7813261148606712</v>
      </c>
      <c r="J10811" s="70">
        <f t="shared" si="489"/>
        <v>6.5135788308496068</v>
      </c>
      <c r="K10811" s="118">
        <f>VLOOKUP(B10811,WB.GDP.2013,'WB (WDI)'!$BD$2,FALSE)</f>
        <v>4809.6481151420267</v>
      </c>
      <c r="L10811" s="112">
        <f>VLOOKUP($B10811,WB.UNEMP.2013,'WB (WDI)'!$BD$2,FALSE)</f>
        <v>5.6700000762939498</v>
      </c>
    </row>
    <row r="10812" spans="1:12" x14ac:dyDescent="0.25">
      <c r="A10812" s="103">
        <v>2013</v>
      </c>
      <c r="B10812" s="104" t="s">
        <v>289</v>
      </c>
      <c r="C10812" s="105" t="s">
        <v>290</v>
      </c>
      <c r="D10812" s="105" t="s">
        <v>240</v>
      </c>
      <c r="E10812" s="87">
        <f t="shared" si="489"/>
        <v>5.4179161675085421</v>
      </c>
      <c r="F10812" s="69">
        <f t="shared" si="489"/>
        <v>6.5427959063996557</v>
      </c>
      <c r="G10812" s="69">
        <f t="shared" si="489"/>
        <v>3.9916239532952615</v>
      </c>
      <c r="H10812" s="69">
        <f t="shared" si="489"/>
        <v>8.0451614888301108</v>
      </c>
      <c r="I10812" s="69">
        <f t="shared" si="489"/>
        <v>4.1455841497141748</v>
      </c>
      <c r="J10812" s="70">
        <f t="shared" si="489"/>
        <v>4.3644153393035099</v>
      </c>
      <c r="K10812" s="118">
        <f>VLOOKUP(B10812,WB.GDP.2013,'WB (WDI)'!$BD$2,FALSE)</f>
        <v>12625.090793688263</v>
      </c>
      <c r="L10812" s="112">
        <f>VLOOKUP($B10812,WB.UNEMP.2013,'WB (WDI)'!$BD$2,FALSE)</f>
        <v>10.439999580383301</v>
      </c>
    </row>
    <row r="10813" spans="1:12" x14ac:dyDescent="0.25">
      <c r="A10813" s="103">
        <v>2013</v>
      </c>
      <c r="B10813" s="104" t="s">
        <v>291</v>
      </c>
      <c r="C10813" s="105" t="s">
        <v>292</v>
      </c>
      <c r="D10813" s="105" t="s">
        <v>240</v>
      </c>
      <c r="E10813" s="87" t="e">
        <f t="shared" si="489"/>
        <v>#N/A</v>
      </c>
      <c r="F10813" s="69" t="e">
        <f t="shared" si="489"/>
        <v>#N/A</v>
      </c>
      <c r="G10813" s="69" t="e">
        <f t="shared" si="489"/>
        <v>#N/A</v>
      </c>
      <c r="H10813" s="69" t="e">
        <f t="shared" si="489"/>
        <v>#N/A</v>
      </c>
      <c r="I10813" s="69" t="e">
        <f t="shared" si="489"/>
        <v>#N/A</v>
      </c>
      <c r="J10813" s="70" t="e">
        <f t="shared" si="489"/>
        <v>#N/A</v>
      </c>
      <c r="K10813" s="118">
        <f>VLOOKUP(B10813,WB.GDP.2013,'WB (WDI)'!$BD$2,FALSE)</f>
        <v>17133.72697704552</v>
      </c>
      <c r="L10813" s="112">
        <f>VLOOKUP($B10813,WB.UNEMP.2013,'WB (WDI)'!$BD$2,FALSE)</f>
        <v>6.3699998855590803</v>
      </c>
    </row>
    <row r="10814" spans="1:12" x14ac:dyDescent="0.25">
      <c r="A10814" s="103">
        <v>2013</v>
      </c>
      <c r="B10814" s="104" t="s">
        <v>293</v>
      </c>
      <c r="C10814" s="105" t="s">
        <v>294</v>
      </c>
      <c r="D10814" s="105" t="s">
        <v>240</v>
      </c>
      <c r="E10814" s="87">
        <f t="shared" si="489"/>
        <v>6.6020210242832746</v>
      </c>
      <c r="F10814" s="69">
        <f t="shared" si="489"/>
        <v>7.8774267613275457</v>
      </c>
      <c r="G10814" s="69">
        <f t="shared" si="489"/>
        <v>5.6205473115760167</v>
      </c>
      <c r="H10814" s="69">
        <f t="shared" si="489"/>
        <v>6.4165570810269443</v>
      </c>
      <c r="I10814" s="69">
        <f t="shared" si="489"/>
        <v>6.2583525901048436</v>
      </c>
      <c r="J10814" s="70">
        <f t="shared" si="489"/>
        <v>6.8372213773810202</v>
      </c>
      <c r="K10814" s="118">
        <f>VLOOKUP(B10814,WB.GDP.2013,'WB (WDI)'!$BD$2,FALSE)</f>
        <v>2668.2766507310539</v>
      </c>
      <c r="L10814" s="112">
        <f>VLOOKUP($B10814,WB.UNEMP.2013,'WB (WDI)'!$BD$2,FALSE)</f>
        <v>2.6300001144409202</v>
      </c>
    </row>
    <row r="10815" spans="1:12" x14ac:dyDescent="0.25">
      <c r="A10815" s="103">
        <v>2013</v>
      </c>
      <c r="B10815" s="104" t="s">
        <v>295</v>
      </c>
      <c r="C10815" s="105" t="s">
        <v>296</v>
      </c>
      <c r="D10815" s="105" t="s">
        <v>240</v>
      </c>
      <c r="E10815" s="87">
        <f t="shared" si="489"/>
        <v>5.9548564516548597</v>
      </c>
      <c r="F10815" s="69">
        <f t="shared" si="489"/>
        <v>7.7779611476751711</v>
      </c>
      <c r="G10815" s="69">
        <f t="shared" si="489"/>
        <v>3.577058389654451</v>
      </c>
      <c r="H10815" s="69">
        <f t="shared" si="489"/>
        <v>6.0306350233451376</v>
      </c>
      <c r="I10815" s="69">
        <f t="shared" si="489"/>
        <v>6.1015388184588781</v>
      </c>
      <c r="J10815" s="70">
        <f t="shared" si="489"/>
        <v>6.2870888791406614</v>
      </c>
      <c r="K10815" s="118">
        <f>VLOOKUP(B10815,WB.GDP.2013,'WB (WDI)'!$BD$2,FALSE)</f>
        <v>4069.2223930845807</v>
      </c>
      <c r="L10815" s="112">
        <f>VLOOKUP($B10815,WB.UNEMP.2013,'WB (WDI)'!$BD$2,FALSE)</f>
        <v>2.9500000476837198</v>
      </c>
    </row>
    <row r="10816" spans="1:12" x14ac:dyDescent="0.25">
      <c r="A10816" s="103">
        <v>2013</v>
      </c>
      <c r="B10816" s="104" t="s">
        <v>297</v>
      </c>
      <c r="C10816" s="105" t="s">
        <v>298</v>
      </c>
      <c r="D10816" s="105" t="s">
        <v>240</v>
      </c>
      <c r="E10816" s="87">
        <f t="shared" si="489"/>
        <v>6.734277988929577</v>
      </c>
      <c r="F10816" s="69">
        <f t="shared" si="489"/>
        <v>8.2817585572850927</v>
      </c>
      <c r="G10816" s="69">
        <f t="shared" si="489"/>
        <v>4.4983422569221467</v>
      </c>
      <c r="H10816" s="69">
        <f t="shared" si="489"/>
        <v>8.203848856683571</v>
      </c>
      <c r="I10816" s="69">
        <f t="shared" si="489"/>
        <v>5.8699400326532718</v>
      </c>
      <c r="J10816" s="70">
        <f t="shared" si="489"/>
        <v>6.8175002411038008</v>
      </c>
      <c r="K10816" s="118">
        <f>VLOOKUP(B10816,WB.GDP.2013,'WB (WDI)'!$BD$2,FALSE)</f>
        <v>10990.07027049745</v>
      </c>
      <c r="L10816" s="112">
        <f>VLOOKUP($B10816,WB.UNEMP.2013,'WB (WDI)'!$BD$2,FALSE)</f>
        <v>4.2399997711181596</v>
      </c>
    </row>
    <row r="10817" spans="1:12" x14ac:dyDescent="0.25">
      <c r="A10817" s="103">
        <v>2013</v>
      </c>
      <c r="B10817" s="104" t="s">
        <v>299</v>
      </c>
      <c r="C10817" s="105" t="s">
        <v>300</v>
      </c>
      <c r="D10817" s="105" t="s">
        <v>240</v>
      </c>
      <c r="E10817" s="87">
        <f t="shared" si="489"/>
        <v>7.8470631402517155</v>
      </c>
      <c r="F10817" s="69">
        <f t="shared" si="489"/>
        <v>8.3120917878847642</v>
      </c>
      <c r="G10817" s="69">
        <f t="shared" si="489"/>
        <v>5.6724239495993274</v>
      </c>
      <c r="H10817" s="69">
        <f t="shared" si="489"/>
        <v>9.1766102821823701</v>
      </c>
      <c r="I10817" s="69">
        <f t="shared" si="489"/>
        <v>8.4902153337001103</v>
      </c>
      <c r="J10817" s="70">
        <f t="shared" si="489"/>
        <v>7.5839743478920063</v>
      </c>
      <c r="K10817" s="118">
        <f>VLOOKUP(B10817,WB.GDP.2013,'WB (WDI)'!$BD$2,FALSE)</f>
        <v>10691.309954961913</v>
      </c>
      <c r="L10817" s="112">
        <f>VLOOKUP($B10817,WB.UNEMP.2013,'WB (WDI)'!$BD$2,FALSE)</f>
        <v>16.180000305175799</v>
      </c>
    </row>
    <row r="10818" spans="1:12" x14ac:dyDescent="0.25">
      <c r="A10818" s="103">
        <v>2013</v>
      </c>
      <c r="B10818" s="104" t="s">
        <v>301</v>
      </c>
      <c r="C10818" s="105" t="s">
        <v>302</v>
      </c>
      <c r="D10818" s="105" t="s">
        <v>240</v>
      </c>
      <c r="E10818" s="87">
        <f t="shared" ref="E10818:J10827" si="490">IF(ISNUMBER(VLOOKUP($B10818,EFW.2013,3,FALSE))=TRUE,VLOOKUP($B10818,EFW.2013,E$2,FALSE),NA())</f>
        <v>6.0655924015855263</v>
      </c>
      <c r="F10818" s="69">
        <f t="shared" si="490"/>
        <v>4.9838001286674602</v>
      </c>
      <c r="G10818" s="69">
        <f t="shared" si="490"/>
        <v>4.7218582473212161</v>
      </c>
      <c r="H10818" s="69">
        <f t="shared" si="490"/>
        <v>6.7675430084079604</v>
      </c>
      <c r="I10818" s="69">
        <f t="shared" si="490"/>
        <v>6.8825295384534577</v>
      </c>
      <c r="J10818" s="70">
        <f t="shared" si="490"/>
        <v>6.9722310850775342</v>
      </c>
      <c r="K10818" s="118">
        <f>VLOOKUP(B10818,WB.GDP.2013,'WB (WDI)'!$BD$2,FALSE)</f>
        <v>14652.704245717894</v>
      </c>
      <c r="L10818" s="112">
        <f>VLOOKUP($B10818,WB.UNEMP.2013,'WB (WDI)'!$BD$2,FALSE)</f>
        <v>4.9699997901916504</v>
      </c>
    </row>
    <row r="10819" spans="1:12" x14ac:dyDescent="0.25">
      <c r="A10819" s="103">
        <v>2013</v>
      </c>
      <c r="B10819" s="104" t="s">
        <v>303</v>
      </c>
      <c r="C10819" s="105" t="s">
        <v>304</v>
      </c>
      <c r="D10819" s="105" t="s">
        <v>240</v>
      </c>
      <c r="E10819" s="87">
        <f t="shared" si="490"/>
        <v>7.182458764168965</v>
      </c>
      <c r="F10819" s="69">
        <f t="shared" si="490"/>
        <v>6.5709656610280121</v>
      </c>
      <c r="G10819" s="69">
        <f t="shared" si="490"/>
        <v>4.4556389787098691</v>
      </c>
      <c r="H10819" s="69">
        <f t="shared" si="490"/>
        <v>8.7116481947426738</v>
      </c>
      <c r="I10819" s="69">
        <f t="shared" si="490"/>
        <v>7.8917611996109853</v>
      </c>
      <c r="J10819" s="70">
        <f t="shared" si="490"/>
        <v>8.2822797867532802</v>
      </c>
      <c r="K10819" s="118">
        <f>VLOOKUP(B10819,WB.GDP.2013,'WB (WDI)'!$BD$2,FALSE)</f>
        <v>46930.830728237343</v>
      </c>
      <c r="L10819" s="112">
        <f>VLOOKUP($B10819,WB.UNEMP.2013,'WB (WDI)'!$BD$2,FALSE)</f>
        <v>1.2200000286102299</v>
      </c>
    </row>
    <row r="10820" spans="1:12" x14ac:dyDescent="0.25">
      <c r="A10820" s="103">
        <v>2013</v>
      </c>
      <c r="B10820" s="104" t="s">
        <v>305</v>
      </c>
      <c r="C10820" s="105" t="s">
        <v>306</v>
      </c>
      <c r="D10820" s="105" t="s">
        <v>240</v>
      </c>
      <c r="E10820" s="87">
        <f t="shared" si="490"/>
        <v>7.1378733307772793</v>
      </c>
      <c r="F10820" s="69">
        <f t="shared" si="490"/>
        <v>7.299913125626686</v>
      </c>
      <c r="G10820" s="69">
        <f t="shared" si="490"/>
        <v>6.0421404719695442</v>
      </c>
      <c r="H10820" s="69">
        <f t="shared" si="490"/>
        <v>7.2859132077655815</v>
      </c>
      <c r="I10820" s="69">
        <f t="shared" si="490"/>
        <v>7.7301606524322501</v>
      </c>
      <c r="J10820" s="70">
        <f t="shared" si="490"/>
        <v>7.3312391960923335</v>
      </c>
      <c r="K10820" s="118">
        <f>VLOOKUP(B10820,WB.GDP.2013,'WB (WDI)'!$BD$2,FALSE)</f>
        <v>33323.706536691498</v>
      </c>
      <c r="L10820" s="112">
        <f>VLOOKUP($B10820,WB.UNEMP.2013,'WB (WDI)'!$BD$2,FALSE)</f>
        <v>15.8699998855591</v>
      </c>
    </row>
    <row r="10821" spans="1:12" x14ac:dyDescent="0.25">
      <c r="A10821" s="103">
        <v>2013</v>
      </c>
      <c r="B10821" s="104" t="s">
        <v>307</v>
      </c>
      <c r="C10821" s="105" t="s">
        <v>308</v>
      </c>
      <c r="D10821" s="105" t="s">
        <v>240</v>
      </c>
      <c r="E10821" s="87">
        <f t="shared" si="490"/>
        <v>8.1898686554498887</v>
      </c>
      <c r="F10821" s="69">
        <f t="shared" si="490"/>
        <v>7.9249875478469693</v>
      </c>
      <c r="G10821" s="69">
        <f t="shared" si="490"/>
        <v>7.0572480639942583</v>
      </c>
      <c r="H10821" s="69">
        <f t="shared" si="490"/>
        <v>8.9272959647674135</v>
      </c>
      <c r="I10821" s="69">
        <f t="shared" si="490"/>
        <v>8.9866710595278327</v>
      </c>
      <c r="J10821" s="70">
        <f t="shared" si="490"/>
        <v>8.0531406411129609</v>
      </c>
      <c r="K10821" s="118">
        <f>VLOOKUP(B10821,WB.GDP.2013,'WB (WDI)'!$BD$2,FALSE)</f>
        <v>11740.089116333696</v>
      </c>
      <c r="L10821" s="112">
        <f>VLOOKUP($B10821,WB.UNEMP.2013,'WB (WDI)'!$BD$2,FALSE)</f>
        <v>19.420000076293899</v>
      </c>
    </row>
    <row r="10822" spans="1:12" x14ac:dyDescent="0.25">
      <c r="A10822" s="103">
        <v>2013</v>
      </c>
      <c r="B10822" s="104" t="s">
        <v>309</v>
      </c>
      <c r="C10822" s="105" t="s">
        <v>310</v>
      </c>
      <c r="D10822" s="105" t="s">
        <v>240</v>
      </c>
      <c r="E10822" s="87" t="e">
        <f t="shared" si="490"/>
        <v>#N/A</v>
      </c>
      <c r="F10822" s="69" t="e">
        <f t="shared" si="490"/>
        <v>#N/A</v>
      </c>
      <c r="G10822" s="69" t="e">
        <f t="shared" si="490"/>
        <v>#N/A</v>
      </c>
      <c r="H10822" s="69" t="e">
        <f t="shared" si="490"/>
        <v>#N/A</v>
      </c>
      <c r="I10822" s="69" t="e">
        <f t="shared" si="490"/>
        <v>#N/A</v>
      </c>
      <c r="J10822" s="70" t="e">
        <f t="shared" si="490"/>
        <v>#N/A</v>
      </c>
      <c r="K10822" s="118">
        <f>VLOOKUP(B10822,WB.GDP.2013,'WB (WDI)'!$BD$2,FALSE)</f>
        <v>10719.245192183209</v>
      </c>
      <c r="L10822" s="112">
        <f>VLOOKUP($B10822,WB.UNEMP.2013,'WB (WDI)'!$BD$2,FALSE)</f>
        <v>9.2700004577636701</v>
      </c>
    </row>
    <row r="10823" spans="1:12" x14ac:dyDescent="0.25">
      <c r="A10823" s="103">
        <v>2013</v>
      </c>
      <c r="B10823" s="104" t="s">
        <v>311</v>
      </c>
      <c r="C10823" s="105" t="s">
        <v>312</v>
      </c>
      <c r="D10823" s="105" t="s">
        <v>240</v>
      </c>
      <c r="E10823" s="87">
        <f t="shared" si="490"/>
        <v>7.4633709301612425</v>
      </c>
      <c r="F10823" s="69">
        <f t="shared" si="490"/>
        <v>6.3922391801764746</v>
      </c>
      <c r="G10823" s="69">
        <f t="shared" si="490"/>
        <v>5.5417987261040711</v>
      </c>
      <c r="H10823" s="69">
        <f t="shared" si="490"/>
        <v>9.5858902054268995</v>
      </c>
      <c r="I10823" s="69">
        <f t="shared" si="490"/>
        <v>8.4265909676438557</v>
      </c>
      <c r="J10823" s="70">
        <f t="shared" si="490"/>
        <v>7.3703355714549161</v>
      </c>
      <c r="K10823" s="118">
        <f>VLOOKUP(B10823,WB.GDP.2013,'WB (WDI)'!$BD$2,FALSE)</f>
        <v>36922.005564726744</v>
      </c>
      <c r="L10823" s="112">
        <f>VLOOKUP($B10823,WB.UNEMP.2013,'WB (WDI)'!$BD$2,FALSE)</f>
        <v>6.21000003814697</v>
      </c>
    </row>
    <row r="10824" spans="1:12" x14ac:dyDescent="0.25">
      <c r="A10824" s="103">
        <v>2013</v>
      </c>
      <c r="B10824" s="104" t="s">
        <v>313</v>
      </c>
      <c r="C10824" s="105" t="s">
        <v>314</v>
      </c>
      <c r="D10824" s="105" t="s">
        <v>240</v>
      </c>
      <c r="E10824" s="87">
        <f t="shared" si="490"/>
        <v>7.6052901450753669</v>
      </c>
      <c r="F10824" s="69">
        <f t="shared" si="490"/>
        <v>7.9763087922694726</v>
      </c>
      <c r="G10824" s="69">
        <f t="shared" si="490"/>
        <v>4.5479323339823399</v>
      </c>
      <c r="H10824" s="69">
        <f t="shared" si="490"/>
        <v>9.3769666508462421</v>
      </c>
      <c r="I10824" s="69">
        <f t="shared" si="490"/>
        <v>8.2313938856353097</v>
      </c>
      <c r="J10824" s="70">
        <f t="shared" si="490"/>
        <v>7.8938490626434712</v>
      </c>
      <c r="K10824" s="118">
        <f>VLOOKUP(B10824,WB.GDP.2013,'WB (WDI)'!$BD$2,FALSE)</f>
        <v>10413.175761679075</v>
      </c>
      <c r="L10824" s="112">
        <f>VLOOKUP($B10824,WB.UNEMP.2013,'WB (WDI)'!$BD$2,FALSE)</f>
        <v>12.6000003814697</v>
      </c>
    </row>
    <row r="10825" spans="1:12" x14ac:dyDescent="0.25">
      <c r="A10825" s="103">
        <v>2013</v>
      </c>
      <c r="B10825" s="104" t="s">
        <v>315</v>
      </c>
      <c r="C10825" s="105" t="s">
        <v>316</v>
      </c>
      <c r="D10825" s="105" t="s">
        <v>240</v>
      </c>
      <c r="E10825" s="87">
        <f t="shared" si="490"/>
        <v>6.692073533046961</v>
      </c>
      <c r="F10825" s="69">
        <f t="shared" si="490"/>
        <v>5.49135207005809</v>
      </c>
      <c r="G10825" s="69">
        <f t="shared" si="490"/>
        <v>4.8187262129968822</v>
      </c>
      <c r="H10825" s="69">
        <f t="shared" si="490"/>
        <v>7.7972452853555616</v>
      </c>
      <c r="I10825" s="69">
        <f t="shared" si="490"/>
        <v>7.7260231452875807</v>
      </c>
      <c r="J10825" s="70">
        <f t="shared" si="490"/>
        <v>7.6270209515366894</v>
      </c>
      <c r="K10825" s="118">
        <f>VLOOKUP(B10825,WB.GDP.2013,'WB (WDI)'!$BD$2,FALSE)</f>
        <v>58995.365272179901</v>
      </c>
      <c r="L10825" s="112">
        <f>VLOOKUP($B10825,WB.UNEMP.2013,'WB (WDI)'!$BD$2,FALSE)</f>
        <v>2.5599999427795401</v>
      </c>
    </row>
    <row r="10826" spans="1:12" x14ac:dyDescent="0.25">
      <c r="A10826" s="103">
        <v>2013</v>
      </c>
      <c r="B10826" s="104" t="s">
        <v>317</v>
      </c>
      <c r="C10826" s="105" t="s">
        <v>318</v>
      </c>
      <c r="D10826" s="105" t="s">
        <v>240</v>
      </c>
      <c r="E10826" s="87">
        <f t="shared" si="490"/>
        <v>7.1192415819440402</v>
      </c>
      <c r="F10826" s="69">
        <f t="shared" si="490"/>
        <v>8.2305499169577896</v>
      </c>
      <c r="G10826" s="69">
        <f t="shared" si="490"/>
        <v>3.8277736026350135</v>
      </c>
      <c r="H10826" s="69">
        <f t="shared" si="490"/>
        <v>9.6033359964173322</v>
      </c>
      <c r="I10826" s="69">
        <f t="shared" si="490"/>
        <v>7.3513510147414181</v>
      </c>
      <c r="J10826" s="70">
        <f t="shared" si="490"/>
        <v>6.583197378968646</v>
      </c>
      <c r="K10826" s="118">
        <f>VLOOKUP(B10826,WB.GDP.2013,'WB (WDI)'!$BD$2,FALSE)</f>
        <v>17532.863717112043</v>
      </c>
      <c r="L10826" s="112">
        <f>VLOOKUP($B10826,WB.UNEMP.2013,'WB (WDI)'!$BD$2,FALSE)</f>
        <v>6.4099998474121103</v>
      </c>
    </row>
    <row r="10827" spans="1:12" x14ac:dyDescent="0.25">
      <c r="A10827" s="103">
        <v>2013</v>
      </c>
      <c r="B10827" s="104" t="s">
        <v>319</v>
      </c>
      <c r="C10827" s="105" t="s">
        <v>320</v>
      </c>
      <c r="D10827" s="105" t="s">
        <v>240</v>
      </c>
      <c r="E10827" s="87">
        <f t="shared" si="490"/>
        <v>6.8555140544640754</v>
      </c>
      <c r="F10827" s="69">
        <f t="shared" si="490"/>
        <v>4.344283041528552</v>
      </c>
      <c r="G10827" s="69">
        <f t="shared" si="490"/>
        <v>5.1475507882581901</v>
      </c>
      <c r="H10827" s="69">
        <f t="shared" si="490"/>
        <v>7.9545787153823326</v>
      </c>
      <c r="I10827" s="69">
        <f t="shared" si="490"/>
        <v>8.444921515747092</v>
      </c>
      <c r="J10827" s="70">
        <f t="shared" si="490"/>
        <v>8.3862362114042099</v>
      </c>
      <c r="K10827" s="118">
        <f>VLOOKUP(B10827,WB.GDP.2013,'WB (WDI)'!$BD$2,FALSE)</f>
        <v>32194.988960795159</v>
      </c>
      <c r="L10827" s="112">
        <f>VLOOKUP($B10827,WB.UNEMP.2013,'WB (WDI)'!$BD$2,FALSE)</f>
        <v>3.4200000762939502</v>
      </c>
    </row>
    <row r="10828" spans="1:12" x14ac:dyDescent="0.25">
      <c r="A10828" s="103">
        <v>2013</v>
      </c>
      <c r="B10828" s="104" t="s">
        <v>321</v>
      </c>
      <c r="C10828" s="105" t="s">
        <v>322</v>
      </c>
      <c r="D10828" s="105" t="s">
        <v>240</v>
      </c>
      <c r="E10828" s="87">
        <f t="shared" ref="E10828:J10837" si="491">IF(ISNUMBER(VLOOKUP($B10828,EFW.2013,3,FALSE))=TRUE,VLOOKUP($B10828,EFW.2013,E$2,FALSE),NA())</f>
        <v>7.1441770312248423</v>
      </c>
      <c r="F10828" s="69">
        <f t="shared" si="491"/>
        <v>5.8641139929030821</v>
      </c>
      <c r="G10828" s="69">
        <f t="shared" si="491"/>
        <v>5.5782895406474484</v>
      </c>
      <c r="H10828" s="69">
        <f t="shared" si="491"/>
        <v>8.1518891874145964</v>
      </c>
      <c r="I10828" s="69">
        <f t="shared" si="491"/>
        <v>7.9380382966202507</v>
      </c>
      <c r="J10828" s="70">
        <f t="shared" si="491"/>
        <v>8.1885541385388354</v>
      </c>
      <c r="K10828" s="118">
        <f>VLOOKUP(B10828,WB.GDP.2013,'WB (WDI)'!$BD$2,FALSE)</f>
        <v>95500.111971598628</v>
      </c>
      <c r="L10828" s="112">
        <f>VLOOKUP($B10828,WB.UNEMP.2013,'WB (WDI)'!$BD$2,FALSE)</f>
        <v>0.28000000119209301</v>
      </c>
    </row>
    <row r="10829" spans="1:12" x14ac:dyDescent="0.25">
      <c r="A10829" s="103">
        <v>2013</v>
      </c>
      <c r="B10829" s="104" t="s">
        <v>323</v>
      </c>
      <c r="C10829" s="105" t="s">
        <v>324</v>
      </c>
      <c r="D10829" s="105" t="s">
        <v>240</v>
      </c>
      <c r="E10829" s="87">
        <f t="shared" si="491"/>
        <v>6.2336571400534817</v>
      </c>
      <c r="F10829" s="69">
        <f t="shared" si="491"/>
        <v>4.3106123712084505</v>
      </c>
      <c r="G10829" s="69">
        <f t="shared" si="491"/>
        <v>4.6081458799555071</v>
      </c>
      <c r="H10829" s="69">
        <f t="shared" si="491"/>
        <v>7.8727218337553246</v>
      </c>
      <c r="I10829" s="69">
        <f t="shared" si="491"/>
        <v>7.0770340054143537</v>
      </c>
      <c r="J10829" s="70">
        <f t="shared" si="491"/>
        <v>7.2997716099337699</v>
      </c>
      <c r="K10829" s="118">
        <f>VLOOKUP(B10829,WB.GDP.2013,'WB (WDI)'!$BD$2,FALSE)</f>
        <v>47847.644071841336</v>
      </c>
      <c r="L10829" s="112">
        <f>VLOOKUP($B10829,WB.UNEMP.2013,'WB (WDI)'!$BD$2,FALSE)</f>
        <v>5.5700001716613796</v>
      </c>
    </row>
    <row r="10830" spans="1:12" x14ac:dyDescent="0.25">
      <c r="A10830" s="103">
        <v>2013</v>
      </c>
      <c r="B10830" s="104" t="s">
        <v>325</v>
      </c>
      <c r="C10830" s="105" t="s">
        <v>326</v>
      </c>
      <c r="D10830" s="105" t="s">
        <v>240</v>
      </c>
      <c r="E10830" s="87" t="e">
        <f t="shared" si="491"/>
        <v>#N/A</v>
      </c>
      <c r="F10830" s="69" t="e">
        <f t="shared" si="491"/>
        <v>#N/A</v>
      </c>
      <c r="G10830" s="69" t="e">
        <f t="shared" si="491"/>
        <v>#N/A</v>
      </c>
      <c r="H10830" s="69" t="e">
        <f t="shared" si="491"/>
        <v>#N/A</v>
      </c>
      <c r="I10830" s="69" t="e">
        <f t="shared" si="491"/>
        <v>#N/A</v>
      </c>
      <c r="J10830" s="70" t="e">
        <f t="shared" si="491"/>
        <v>#N/A</v>
      </c>
      <c r="K10830" s="118">
        <f>VLOOKUP(B10830,WB.GDP.2013,'WB (WDI)'!$BD$2,FALSE)</f>
        <v>6118.2571813564837</v>
      </c>
      <c r="L10830" s="112">
        <f>VLOOKUP($B10830,WB.UNEMP.2013,'WB (WDI)'!$BD$2,FALSE)</f>
        <v>19.889999389648398</v>
      </c>
    </row>
    <row r="10831" spans="1:12" x14ac:dyDescent="0.25">
      <c r="A10831" s="103">
        <v>2013</v>
      </c>
      <c r="B10831" s="104" t="s">
        <v>327</v>
      </c>
      <c r="C10831" s="105" t="s">
        <v>328</v>
      </c>
      <c r="D10831" s="105" t="s">
        <v>240</v>
      </c>
      <c r="E10831" s="87">
        <f t="shared" si="491"/>
        <v>4.6007446823560345</v>
      </c>
      <c r="F10831" s="69">
        <f t="shared" si="491"/>
        <v>6.6750967604477527</v>
      </c>
      <c r="G10831" s="69">
        <f t="shared" si="491"/>
        <v>2.2759181522445719</v>
      </c>
      <c r="H10831" s="69">
        <f t="shared" si="491"/>
        <v>4.8695766203126309</v>
      </c>
      <c r="I10831" s="69">
        <f t="shared" si="491"/>
        <v>4.1969796953690501</v>
      </c>
      <c r="J10831" s="70">
        <f t="shared" si="491"/>
        <v>4.9861521834061708</v>
      </c>
      <c r="K10831" s="118" t="e">
        <f>VLOOKUP(B10831,WB.GDP.2013,'WB (WDI)'!$BD$2,FALSE)</f>
        <v>#N/A</v>
      </c>
      <c r="L10831" s="112">
        <f>VLOOKUP($B10831,WB.UNEMP.2013,'WB (WDI)'!$BD$2,FALSE)</f>
        <v>8.6199998855590803</v>
      </c>
    </row>
    <row r="10832" spans="1:12" x14ac:dyDescent="0.25">
      <c r="A10832" s="103">
        <v>2013</v>
      </c>
      <c r="B10832" s="104" t="s">
        <v>329</v>
      </c>
      <c r="C10832" s="105" t="s">
        <v>330</v>
      </c>
      <c r="D10832" s="105" t="s">
        <v>240</v>
      </c>
      <c r="E10832" s="87">
        <f t="shared" si="491"/>
        <v>6.9188444259236261</v>
      </c>
      <c r="F10832" s="69">
        <f t="shared" si="491"/>
        <v>7.1766849676214886</v>
      </c>
      <c r="G10832" s="69">
        <f t="shared" si="491"/>
        <v>4.9357846972096713</v>
      </c>
      <c r="H10832" s="69">
        <f t="shared" si="491"/>
        <v>9.0233192381362883</v>
      </c>
      <c r="I10832" s="69">
        <f t="shared" si="491"/>
        <v>6.9658461808286045</v>
      </c>
      <c r="J10832" s="70">
        <f t="shared" si="491"/>
        <v>6.4925870458220745</v>
      </c>
      <c r="K10832" s="118">
        <f>VLOOKUP(B10832,WB.GDP.2013,'WB (WDI)'!$BD$2,FALSE)</f>
        <v>24193.675445300141</v>
      </c>
      <c r="L10832" s="112">
        <f>VLOOKUP($B10832,WB.UNEMP.2013,'WB (WDI)'!$BD$2,FALSE)</f>
        <v>8.7299995422363299</v>
      </c>
    </row>
    <row r="10833" spans="1:12" x14ac:dyDescent="0.25">
      <c r="A10833" s="103">
        <v>2013</v>
      </c>
      <c r="B10833" s="104" t="s">
        <v>331</v>
      </c>
      <c r="C10833" s="105" t="s">
        <v>332</v>
      </c>
      <c r="D10833" s="105" t="s">
        <v>240</v>
      </c>
      <c r="E10833" s="87">
        <f t="shared" si="491"/>
        <v>7.3976358737067613</v>
      </c>
      <c r="F10833" s="69">
        <f t="shared" si="491"/>
        <v>5.7652814302381072</v>
      </c>
      <c r="G10833" s="69">
        <f t="shared" si="491"/>
        <v>5.471522883570664</v>
      </c>
      <c r="H10833" s="69">
        <f t="shared" si="491"/>
        <v>8.6118392553092775</v>
      </c>
      <c r="I10833" s="69">
        <f t="shared" si="491"/>
        <v>8.5458982646038972</v>
      </c>
      <c r="J10833" s="70">
        <f t="shared" si="491"/>
        <v>8.5936375348118634</v>
      </c>
      <c r="K10833" s="118">
        <f>VLOOKUP(B10833,WB.GDP.2013,'WB (WDI)'!$BD$2,FALSE)</f>
        <v>59921.734803307139</v>
      </c>
      <c r="L10833" s="112">
        <f>VLOOKUP($B10833,WB.UNEMP.2013,'WB (WDI)'!$BD$2,FALSE)</f>
        <v>1.95000004768372</v>
      </c>
    </row>
    <row r="10834" spans="1:12" x14ac:dyDescent="0.25">
      <c r="A10834" s="103">
        <v>2013</v>
      </c>
      <c r="B10834" s="104" t="s">
        <v>333</v>
      </c>
      <c r="C10834" s="105" t="s">
        <v>334</v>
      </c>
      <c r="D10834" s="105" t="s">
        <v>240</v>
      </c>
      <c r="E10834" s="87">
        <f t="shared" si="491"/>
        <v>6.4701274438626939</v>
      </c>
      <c r="F10834" s="69">
        <f t="shared" si="491"/>
        <v>7.7520255475625035</v>
      </c>
      <c r="G10834" s="69">
        <f t="shared" si="491"/>
        <v>3.4195625541034618</v>
      </c>
      <c r="H10834" s="69">
        <f t="shared" si="491"/>
        <v>8.0946865724846546</v>
      </c>
      <c r="I10834" s="69">
        <f t="shared" si="491"/>
        <v>7.4474272597799418</v>
      </c>
      <c r="J10834" s="70">
        <f t="shared" si="491"/>
        <v>5.6369352853829042</v>
      </c>
      <c r="K10834" s="118" t="e">
        <f>VLOOKUP(B10834,WB.GDP.2013,'WB (WDI)'!$BD$2,FALSE)</f>
        <v>#N/A</v>
      </c>
      <c r="L10834" s="112">
        <f>VLOOKUP($B10834,WB.UNEMP.2013,'WB (WDI)'!$BD$2,FALSE)</f>
        <v>13.4099998474121</v>
      </c>
    </row>
    <row r="10835" spans="1:12" x14ac:dyDescent="0.25">
      <c r="A10835" s="103">
        <v>2013</v>
      </c>
      <c r="B10835" s="104" t="s">
        <v>335</v>
      </c>
      <c r="C10835" s="105" t="s">
        <v>336</v>
      </c>
      <c r="D10835" s="105" t="s">
        <v>337</v>
      </c>
      <c r="E10835" s="87" t="e">
        <f t="shared" si="491"/>
        <v>#N/A</v>
      </c>
      <c r="F10835" s="69" t="e">
        <f t="shared" si="491"/>
        <v>#N/A</v>
      </c>
      <c r="G10835" s="69" t="e">
        <f t="shared" si="491"/>
        <v>#N/A</v>
      </c>
      <c r="H10835" s="69" t="e">
        <f t="shared" si="491"/>
        <v>#N/A</v>
      </c>
      <c r="I10835" s="69" t="e">
        <f t="shared" si="491"/>
        <v>#N/A</v>
      </c>
      <c r="J10835" s="70" t="e">
        <f t="shared" si="491"/>
        <v>#N/A</v>
      </c>
      <c r="K10835" s="118">
        <f>VLOOKUP(B10835,WB.GDP.2013,'WB (WDI)'!$BD$2,FALSE)</f>
        <v>18760.16352401995</v>
      </c>
      <c r="L10835" s="112">
        <f>VLOOKUP($B10835,WB.UNEMP.2013,'WB (WDI)'!$BD$2,FALSE)</f>
        <v>6.0500001907348597</v>
      </c>
    </row>
    <row r="10836" spans="1:12" x14ac:dyDescent="0.25">
      <c r="A10836" s="103">
        <v>2013</v>
      </c>
      <c r="B10836" s="104" t="s">
        <v>338</v>
      </c>
      <c r="C10836" s="105" t="s">
        <v>339</v>
      </c>
      <c r="D10836" s="105" t="s">
        <v>337</v>
      </c>
      <c r="E10836" s="87">
        <f t="shared" si="491"/>
        <v>7.5905874687807442</v>
      </c>
      <c r="F10836" s="69">
        <f t="shared" si="491"/>
        <v>7.1484871274571038</v>
      </c>
      <c r="G10836" s="69">
        <f t="shared" si="491"/>
        <v>5.2749870753757966</v>
      </c>
      <c r="H10836" s="69">
        <f t="shared" si="491"/>
        <v>9.4279681738332783</v>
      </c>
      <c r="I10836" s="69">
        <f t="shared" si="491"/>
        <v>8.207245337616385</v>
      </c>
      <c r="J10836" s="70">
        <f t="shared" si="491"/>
        <v>7.8942496296211546</v>
      </c>
      <c r="K10836" s="118">
        <f>VLOOKUP(B10836,WB.GDP.2013,'WB (WDI)'!$BD$2,FALSE)</f>
        <v>18354.564903525687</v>
      </c>
      <c r="L10836" s="112">
        <f>VLOOKUP($B10836,WB.UNEMP.2013,'WB (WDI)'!$BD$2,FALSE)</f>
        <v>12.939999580383301</v>
      </c>
    </row>
    <row r="10837" spans="1:12" x14ac:dyDescent="0.25">
      <c r="A10837" s="103">
        <v>2013</v>
      </c>
      <c r="B10837" s="104" t="s">
        <v>340</v>
      </c>
      <c r="C10837" s="105" t="s">
        <v>341</v>
      </c>
      <c r="D10837" s="105" t="s">
        <v>337</v>
      </c>
      <c r="E10837" s="87">
        <f t="shared" si="491"/>
        <v>7.7139721428707571</v>
      </c>
      <c r="F10837" s="69">
        <f t="shared" si="491"/>
        <v>6.6684830983990917</v>
      </c>
      <c r="G10837" s="69">
        <f t="shared" si="491"/>
        <v>6.2083742598952067</v>
      </c>
      <c r="H10837" s="69">
        <f t="shared" si="491"/>
        <v>9.4943429444803833</v>
      </c>
      <c r="I10837" s="69">
        <f t="shared" si="491"/>
        <v>7.9566918631778698</v>
      </c>
      <c r="J10837" s="70">
        <f t="shared" si="491"/>
        <v>8.2419685484012355</v>
      </c>
      <c r="K10837" s="118">
        <f>VLOOKUP(B10837,WB.GDP.2013,'WB (WDI)'!$BD$2,FALSE)</f>
        <v>33768.955734899639</v>
      </c>
      <c r="L10837" s="112">
        <f>VLOOKUP($B10837,WB.UNEMP.2013,'WB (WDI)'!$BD$2,FALSE)</f>
        <v>6.9499998092651403</v>
      </c>
    </row>
    <row r="10838" spans="1:12" x14ac:dyDescent="0.25">
      <c r="A10838" s="103">
        <v>2013</v>
      </c>
      <c r="B10838" s="104" t="s">
        <v>342</v>
      </c>
      <c r="C10838" s="105" t="s">
        <v>343</v>
      </c>
      <c r="D10838" s="105" t="s">
        <v>337</v>
      </c>
      <c r="E10838" s="87">
        <f t="shared" ref="E10838:J10847" si="492">IF(ISNUMBER(VLOOKUP($B10838,EFW.2013,3,FALSE))=TRUE,VLOOKUP($B10838,EFW.2013,E$2,FALSE),NA())</f>
        <v>7.4647485147035582</v>
      </c>
      <c r="F10838" s="69">
        <f t="shared" si="492"/>
        <v>5.6515015089416023</v>
      </c>
      <c r="G10838" s="69">
        <f t="shared" si="492"/>
        <v>6.4215309641216738</v>
      </c>
      <c r="H10838" s="69">
        <f t="shared" si="492"/>
        <v>9.4877269298112772</v>
      </c>
      <c r="I10838" s="69">
        <f t="shared" si="492"/>
        <v>8.0681131225294216</v>
      </c>
      <c r="J10838" s="70">
        <f t="shared" si="492"/>
        <v>7.6948700481138141</v>
      </c>
      <c r="K10838" s="118">
        <f>VLOOKUP(B10838,WB.GDP.2013,'WB (WDI)'!$BD$2,FALSE)</f>
        <v>25365.10826626774</v>
      </c>
      <c r="L10838" s="112">
        <f>VLOOKUP($B10838,WB.UNEMP.2013,'WB (WDI)'!$BD$2,FALSE)</f>
        <v>10.180000305175801</v>
      </c>
    </row>
    <row r="10839" spans="1:12" x14ac:dyDescent="0.25">
      <c r="A10839" s="103">
        <v>2013</v>
      </c>
      <c r="B10839" s="104" t="s">
        <v>344</v>
      </c>
      <c r="C10839" s="105" t="s">
        <v>345</v>
      </c>
      <c r="D10839" s="105" t="s">
        <v>337</v>
      </c>
      <c r="E10839" s="87">
        <f t="shared" si="492"/>
        <v>7.2690168716488133</v>
      </c>
      <c r="F10839" s="69">
        <f t="shared" si="492"/>
        <v>5.4867942051346077</v>
      </c>
      <c r="G10839" s="69">
        <f t="shared" si="492"/>
        <v>6.2064210789363505</v>
      </c>
      <c r="H10839" s="69">
        <f t="shared" si="492"/>
        <v>9.5898237199352252</v>
      </c>
      <c r="I10839" s="69">
        <f t="shared" si="492"/>
        <v>7.4845679103269456</v>
      </c>
      <c r="J10839" s="70">
        <f t="shared" si="492"/>
        <v>7.5774774439109391</v>
      </c>
      <c r="K10839" s="118">
        <f>VLOOKUP(B10839,WB.GDP.2013,'WB (WDI)'!$BD$2,FALSE)</f>
        <v>25841.584256584643</v>
      </c>
      <c r="L10839" s="112">
        <f>VLOOKUP($B10839,WB.UNEMP.2013,'WB (WDI)'!$BD$2,FALSE)</f>
        <v>10.329999923706101</v>
      </c>
    </row>
    <row r="10840" spans="1:12" x14ac:dyDescent="0.25">
      <c r="A10840" s="103">
        <v>2013</v>
      </c>
      <c r="B10840" s="104" t="s">
        <v>346</v>
      </c>
      <c r="C10840" s="105" t="s">
        <v>347</v>
      </c>
      <c r="D10840" s="105" t="s">
        <v>337</v>
      </c>
      <c r="E10840" s="87">
        <f t="shared" si="492"/>
        <v>6.7549822492125076</v>
      </c>
      <c r="F10840" s="69">
        <f t="shared" si="492"/>
        <v>7.2612439690348065</v>
      </c>
      <c r="G10840" s="69">
        <f t="shared" si="492"/>
        <v>4.7531107682365876</v>
      </c>
      <c r="H10840" s="69">
        <f t="shared" si="492"/>
        <v>7.6392877137121813</v>
      </c>
      <c r="I10840" s="69">
        <f t="shared" si="492"/>
        <v>6.8480051861830491</v>
      </c>
      <c r="J10840" s="70">
        <f t="shared" si="492"/>
        <v>7.2732636088959142</v>
      </c>
      <c r="K10840" s="118">
        <f>VLOOKUP(B10840,WB.GDP.2013,'WB (WDI)'!$BD$2,FALSE)</f>
        <v>9817.2962967111216</v>
      </c>
      <c r="L10840" s="112">
        <f>VLOOKUP($B10840,WB.UNEMP.2013,'WB (WDI)'!$BD$2,FALSE)</f>
        <v>5.0999999046325701</v>
      </c>
    </row>
    <row r="10841" spans="1:12" x14ac:dyDescent="0.25">
      <c r="A10841" s="103">
        <v>2013</v>
      </c>
      <c r="B10841" s="104" t="s">
        <v>348</v>
      </c>
      <c r="C10841" s="105" t="s">
        <v>349</v>
      </c>
      <c r="D10841" s="105" t="s">
        <v>337</v>
      </c>
      <c r="E10841" s="87">
        <f t="shared" si="492"/>
        <v>7.7831344176720307</v>
      </c>
      <c r="F10841" s="69">
        <f t="shared" si="492"/>
        <v>7.1808193781474525</v>
      </c>
      <c r="G10841" s="69">
        <f t="shared" si="492"/>
        <v>6.0273873342800348</v>
      </c>
      <c r="H10841" s="69">
        <f t="shared" si="492"/>
        <v>9.6090162662016567</v>
      </c>
      <c r="I10841" s="69">
        <f t="shared" si="492"/>
        <v>8.3963562047153513</v>
      </c>
      <c r="J10841" s="70">
        <f t="shared" si="492"/>
        <v>7.7020929050156619</v>
      </c>
      <c r="K10841" s="118">
        <f>VLOOKUP(B10841,WB.GDP.2013,'WB (WDI)'!$BD$2,FALSE)</f>
        <v>22267.880296923136</v>
      </c>
      <c r="L10841" s="112">
        <f>VLOOKUP($B10841,WB.UNEMP.2013,'WB (WDI)'!$BD$2,FALSE)</f>
        <v>7.0999999046325701</v>
      </c>
    </row>
    <row r="10842" spans="1:12" x14ac:dyDescent="0.25">
      <c r="A10842" s="103">
        <v>2013</v>
      </c>
      <c r="B10842" s="104" t="s">
        <v>350</v>
      </c>
      <c r="C10842" s="105" t="s">
        <v>351</v>
      </c>
      <c r="D10842" s="105" t="s">
        <v>337</v>
      </c>
      <c r="E10842" s="87">
        <f t="shared" si="492"/>
        <v>6.5545640161636642</v>
      </c>
      <c r="F10842" s="69">
        <f t="shared" si="492"/>
        <v>6.0691622865507346</v>
      </c>
      <c r="G10842" s="69">
        <f t="shared" si="492"/>
        <v>4.7470621391506036</v>
      </c>
      <c r="H10842" s="69">
        <f t="shared" si="492"/>
        <v>8.6186357064548229</v>
      </c>
      <c r="I10842" s="69">
        <f t="shared" si="492"/>
        <v>6.6073955338599966</v>
      </c>
      <c r="J10842" s="70">
        <f t="shared" si="492"/>
        <v>6.7305644148021671</v>
      </c>
      <c r="K10842" s="118">
        <f>VLOOKUP(B10842,WB.GDP.2013,'WB (WDI)'!$BD$2,FALSE)</f>
        <v>26413.178281508001</v>
      </c>
      <c r="L10842" s="112">
        <f>VLOOKUP($B10842,WB.UNEMP.2013,'WB (WDI)'!$BD$2,FALSE)</f>
        <v>5.46000003814697</v>
      </c>
    </row>
    <row r="10843" spans="1:12" x14ac:dyDescent="0.25">
      <c r="A10843" s="103">
        <v>2013</v>
      </c>
      <c r="B10843" s="104" t="s">
        <v>352</v>
      </c>
      <c r="C10843" s="105" t="s">
        <v>353</v>
      </c>
      <c r="D10843" s="105" t="s">
        <v>337</v>
      </c>
      <c r="E10843" s="87">
        <f t="shared" si="492"/>
        <v>7.6445238164699942</v>
      </c>
      <c r="F10843" s="69">
        <f t="shared" si="492"/>
        <v>6.681572910743478</v>
      </c>
      <c r="G10843" s="69">
        <f t="shared" si="492"/>
        <v>6.1637917692655986</v>
      </c>
      <c r="H10843" s="69">
        <f t="shared" si="492"/>
        <v>9.7889958894017894</v>
      </c>
      <c r="I10843" s="69">
        <f t="shared" si="492"/>
        <v>8.0040876427773551</v>
      </c>
      <c r="J10843" s="70">
        <f t="shared" si="492"/>
        <v>7.5841708701617501</v>
      </c>
      <c r="K10843" s="118">
        <f>VLOOKUP(B10843,WB.GDP.2013,'WB (WDI)'!$BD$2,FALSE)</f>
        <v>26791.15703475925</v>
      </c>
      <c r="L10843" s="112">
        <f>VLOOKUP($B10843,WB.UNEMP.2013,'WB (WDI)'!$BD$2,FALSE)</f>
        <v>14.2200002670288</v>
      </c>
    </row>
    <row r="10844" spans="1:12" x14ac:dyDescent="0.25">
      <c r="A10844" s="103">
        <v>2013</v>
      </c>
      <c r="B10844" s="104" t="s">
        <v>354</v>
      </c>
      <c r="C10844" s="105" t="s">
        <v>355</v>
      </c>
      <c r="D10844" s="105" t="s">
        <v>337</v>
      </c>
      <c r="E10844" s="87">
        <f t="shared" si="492"/>
        <v>6.1325214402871771</v>
      </c>
      <c r="F10844" s="69">
        <f t="shared" si="492"/>
        <v>6.7872066260354229</v>
      </c>
      <c r="G10844" s="69">
        <f t="shared" si="492"/>
        <v>4.5561867043290016</v>
      </c>
      <c r="H10844" s="69">
        <f t="shared" si="492"/>
        <v>6.5841913181686049</v>
      </c>
      <c r="I10844" s="69">
        <f t="shared" si="492"/>
        <v>6.5753073760383138</v>
      </c>
      <c r="J10844" s="70">
        <f t="shared" si="492"/>
        <v>6.1597151768645455</v>
      </c>
      <c r="K10844" s="118">
        <f>VLOOKUP(B10844,WB.GDP.2013,'WB (WDI)'!$BD$2,FALSE)</f>
        <v>12552.6697613585</v>
      </c>
      <c r="L10844" s="112">
        <f>VLOOKUP($B10844,WB.UNEMP.2013,'WB (WDI)'!$BD$2,FALSE)</f>
        <v>7.1700000762939498</v>
      </c>
    </row>
    <row r="10845" spans="1:12" x14ac:dyDescent="0.25">
      <c r="A10845" s="103">
        <v>2013</v>
      </c>
      <c r="B10845" s="104" t="s">
        <v>356</v>
      </c>
      <c r="C10845" s="105" t="s">
        <v>357</v>
      </c>
      <c r="D10845" s="105" t="s">
        <v>337</v>
      </c>
      <c r="E10845" s="87" t="e">
        <f t="shared" si="492"/>
        <v>#N/A</v>
      </c>
      <c r="F10845" s="69" t="e">
        <f t="shared" si="492"/>
        <v>#N/A</v>
      </c>
      <c r="G10845" s="69" t="e">
        <f t="shared" si="492"/>
        <v>#N/A</v>
      </c>
      <c r="H10845" s="69" t="e">
        <f t="shared" si="492"/>
        <v>#N/A</v>
      </c>
      <c r="I10845" s="69" t="e">
        <f t="shared" si="492"/>
        <v>#N/A</v>
      </c>
      <c r="J10845" s="70" t="e">
        <f t="shared" si="492"/>
        <v>#N/A</v>
      </c>
      <c r="K10845" s="118" t="e">
        <f>VLOOKUP(B10845,WB.GDP.2013,'WB (WDI)'!$BD$2,FALSE)</f>
        <v>#N/A</v>
      </c>
      <c r="L10845" s="112" t="e">
        <f>VLOOKUP($B10845,WB.UNEMP.2013,'WB (WDI)'!$BD$2,FALSE)</f>
        <v>#N/A</v>
      </c>
    </row>
    <row r="10846" spans="1:12" x14ac:dyDescent="0.25">
      <c r="A10846" s="103">
        <v>2013</v>
      </c>
      <c r="B10846" s="104" t="s">
        <v>358</v>
      </c>
      <c r="C10846" s="105" t="s">
        <v>359</v>
      </c>
      <c r="D10846" s="105" t="s">
        <v>337</v>
      </c>
      <c r="E10846" s="87">
        <f t="shared" si="492"/>
        <v>7.9758049460245157</v>
      </c>
      <c r="F10846" s="69">
        <f t="shared" si="492"/>
        <v>4.807627048896987</v>
      </c>
      <c r="G10846" s="69">
        <f t="shared" si="492"/>
        <v>8.1895123505824561</v>
      </c>
      <c r="H10846" s="69">
        <f t="shared" si="492"/>
        <v>9.7670307951830182</v>
      </c>
      <c r="I10846" s="69">
        <f t="shared" si="492"/>
        <v>8.589060603979263</v>
      </c>
      <c r="J10846" s="70">
        <f t="shared" si="492"/>
        <v>8.5257939314808535</v>
      </c>
      <c r="K10846" s="118">
        <f>VLOOKUP(B10846,WB.GDP.2013,'WB (WDI)'!$BD$2,FALSE)</f>
        <v>51643.651546125235</v>
      </c>
      <c r="L10846" s="112">
        <f>VLOOKUP($B10846,WB.UNEMP.2013,'WB (WDI)'!$BD$2,FALSE)</f>
        <v>7.3800001144409197</v>
      </c>
    </row>
    <row r="10847" spans="1:12" x14ac:dyDescent="0.25">
      <c r="A10847" s="103">
        <v>2013</v>
      </c>
      <c r="B10847" s="104" t="s">
        <v>360</v>
      </c>
      <c r="C10847" s="105" t="s">
        <v>361</v>
      </c>
      <c r="D10847" s="105" t="s">
        <v>337</v>
      </c>
      <c r="E10847" s="87">
        <f t="shared" si="492"/>
        <v>7.8702699102415483</v>
      </c>
      <c r="F10847" s="69">
        <f t="shared" si="492"/>
        <v>6.6084073049449872</v>
      </c>
      <c r="G10847" s="69">
        <f t="shared" si="492"/>
        <v>7.1551039623388695</v>
      </c>
      <c r="H10847" s="69">
        <f t="shared" si="492"/>
        <v>8.759581005648343</v>
      </c>
      <c r="I10847" s="69">
        <f t="shared" si="492"/>
        <v>8.456619381963062</v>
      </c>
      <c r="J10847" s="70">
        <f t="shared" si="492"/>
        <v>8.3716378963124765</v>
      </c>
      <c r="K10847" s="118">
        <f>VLOOKUP(B10847,WB.GDP.2013,'WB (WDI)'!$BD$2,FALSE)</f>
        <v>29731.745078695345</v>
      </c>
      <c r="L10847" s="112">
        <f>VLOOKUP($B10847,WB.UNEMP.2013,'WB (WDI)'!$BD$2,FALSE)</f>
        <v>8.6300001144409197</v>
      </c>
    </row>
    <row r="10848" spans="1:12" x14ac:dyDescent="0.25">
      <c r="A10848" s="103">
        <v>2013</v>
      </c>
      <c r="B10848" s="104" t="s">
        <v>362</v>
      </c>
      <c r="C10848" s="105" t="s">
        <v>363</v>
      </c>
      <c r="D10848" s="105" t="s">
        <v>337</v>
      </c>
      <c r="E10848" s="87" t="e">
        <f t="shared" ref="E10848:J10857" si="493">IF(ISNUMBER(VLOOKUP($B10848,EFW.2013,3,FALSE))=TRUE,VLOOKUP($B10848,EFW.2013,E$2,FALSE),NA())</f>
        <v>#N/A</v>
      </c>
      <c r="F10848" s="69" t="e">
        <f t="shared" si="493"/>
        <v>#N/A</v>
      </c>
      <c r="G10848" s="69" t="e">
        <f t="shared" si="493"/>
        <v>#N/A</v>
      </c>
      <c r="H10848" s="69" t="e">
        <f t="shared" si="493"/>
        <v>#N/A</v>
      </c>
      <c r="I10848" s="69" t="e">
        <f t="shared" si="493"/>
        <v>#N/A</v>
      </c>
      <c r="J10848" s="70" t="e">
        <f t="shared" si="493"/>
        <v>#N/A</v>
      </c>
      <c r="K10848" s="118" t="e">
        <f>VLOOKUP(B10848,WB.GDP.2013,'WB (WDI)'!$BD$2,FALSE)</f>
        <v>#N/A</v>
      </c>
      <c r="L10848" s="112" t="e">
        <f>VLOOKUP($B10848,WB.UNEMP.2013,'WB (WDI)'!$BD$2,FALSE)</f>
        <v>#N/A</v>
      </c>
    </row>
    <row r="10849" spans="1:12" x14ac:dyDescent="0.25">
      <c r="A10849" s="103">
        <v>2013</v>
      </c>
      <c r="B10849" s="104" t="s">
        <v>364</v>
      </c>
      <c r="C10849" s="105" t="s">
        <v>365</v>
      </c>
      <c r="D10849" s="105" t="s">
        <v>337</v>
      </c>
      <c r="E10849" s="87">
        <f t="shared" si="493"/>
        <v>7.7583009986785116</v>
      </c>
      <c r="F10849" s="69">
        <f t="shared" si="493"/>
        <v>4.9387730095554359</v>
      </c>
      <c r="G10849" s="69">
        <f t="shared" si="493"/>
        <v>8.2620226038515145</v>
      </c>
      <c r="H10849" s="69">
        <f t="shared" si="493"/>
        <v>9.5497102679420962</v>
      </c>
      <c r="I10849" s="69">
        <f t="shared" si="493"/>
        <v>8.2735833990655685</v>
      </c>
      <c r="J10849" s="70">
        <f t="shared" si="493"/>
        <v>7.767415712977944</v>
      </c>
      <c r="K10849" s="118">
        <f>VLOOKUP(B10849,WB.GDP.2013,'WB (WDI)'!$BD$2,FALSE)</f>
        <v>45365.183446903669</v>
      </c>
      <c r="L10849" s="112">
        <f>VLOOKUP($B10849,WB.UNEMP.2013,'WB (WDI)'!$BD$2,FALSE)</f>
        <v>8.1899995803833008</v>
      </c>
    </row>
    <row r="10850" spans="1:12" x14ac:dyDescent="0.25">
      <c r="A10850" s="103">
        <v>2013</v>
      </c>
      <c r="B10850" s="104" t="s">
        <v>366</v>
      </c>
      <c r="C10850" s="105" t="s">
        <v>367</v>
      </c>
      <c r="D10850" s="105" t="s">
        <v>337</v>
      </c>
      <c r="E10850" s="87" t="e">
        <f t="shared" si="493"/>
        <v>#N/A</v>
      </c>
      <c r="F10850" s="69" t="e">
        <f t="shared" si="493"/>
        <v>#N/A</v>
      </c>
      <c r="G10850" s="69" t="e">
        <f t="shared" si="493"/>
        <v>#N/A</v>
      </c>
      <c r="H10850" s="69" t="e">
        <f t="shared" si="493"/>
        <v>#N/A</v>
      </c>
      <c r="I10850" s="69" t="e">
        <f t="shared" si="493"/>
        <v>#N/A</v>
      </c>
      <c r="J10850" s="70" t="e">
        <f t="shared" si="493"/>
        <v>#N/A</v>
      </c>
      <c r="K10850" s="118" t="e">
        <f>VLOOKUP(B10850,WB.GDP.2013,'WB (WDI)'!$BD$2,FALSE)</f>
        <v>#N/A</v>
      </c>
      <c r="L10850" s="112" t="e">
        <f>VLOOKUP($B10850,WB.UNEMP.2013,'WB (WDI)'!$BD$2,FALSE)</f>
        <v>#N/A</v>
      </c>
    </row>
    <row r="10851" spans="1:12" x14ac:dyDescent="0.25">
      <c r="A10851" s="103">
        <v>2013</v>
      </c>
      <c r="B10851" s="104" t="s">
        <v>368</v>
      </c>
      <c r="C10851" s="105" t="s">
        <v>369</v>
      </c>
      <c r="D10851" s="105" t="s">
        <v>337</v>
      </c>
      <c r="E10851" s="87">
        <f t="shared" si="493"/>
        <v>7.0555681496911564</v>
      </c>
      <c r="F10851" s="69">
        <f t="shared" si="493"/>
        <v>6.0071149841091387</v>
      </c>
      <c r="G10851" s="69">
        <f t="shared" si="493"/>
        <v>7.8379010972232033</v>
      </c>
      <c r="H10851" s="69">
        <f t="shared" si="493"/>
        <v>6.8875791737441503</v>
      </c>
      <c r="I10851" s="69">
        <f t="shared" si="493"/>
        <v>6.5929857524806401</v>
      </c>
      <c r="J10851" s="70">
        <f t="shared" si="493"/>
        <v>7.9522597408986471</v>
      </c>
      <c r="K10851" s="118">
        <f>VLOOKUP(B10851,WB.GDP.2013,'WB (WDI)'!$BD$2,FALSE)</f>
        <v>49183.313021823313</v>
      </c>
      <c r="L10851" s="112">
        <f>VLOOKUP($B10851,WB.UNEMP.2013,'WB (WDI)'!$BD$2,FALSE)</f>
        <v>5.3800001144409197</v>
      </c>
    </row>
    <row r="10852" spans="1:12" x14ac:dyDescent="0.25">
      <c r="A10852" s="103">
        <v>2013</v>
      </c>
      <c r="B10852" s="104" t="s">
        <v>370</v>
      </c>
      <c r="C10852" s="105" t="s">
        <v>371</v>
      </c>
      <c r="D10852" s="105" t="s">
        <v>337</v>
      </c>
      <c r="E10852" s="87">
        <f t="shared" si="493"/>
        <v>8.1354100872882178</v>
      </c>
      <c r="F10852" s="69">
        <f t="shared" si="493"/>
        <v>6.2268330913343295</v>
      </c>
      <c r="G10852" s="69">
        <f t="shared" si="493"/>
        <v>7.799054440220738</v>
      </c>
      <c r="H10852" s="69">
        <f t="shared" si="493"/>
        <v>9.7129242795158071</v>
      </c>
      <c r="I10852" s="69">
        <f t="shared" si="493"/>
        <v>8.778035502218648</v>
      </c>
      <c r="J10852" s="70">
        <f t="shared" si="493"/>
        <v>8.1602031231515628</v>
      </c>
      <c r="K10852" s="118">
        <f>VLOOKUP(B10852,WB.GDP.2013,'WB (WDI)'!$BD$2,FALSE)</f>
        <v>53267.902821002339</v>
      </c>
      <c r="L10852" s="112">
        <f>VLOOKUP($B10852,WB.UNEMP.2013,'WB (WDI)'!$BD$2,FALSE)</f>
        <v>13.7399997711182</v>
      </c>
    </row>
    <row r="10853" spans="1:12" x14ac:dyDescent="0.25">
      <c r="A10853" s="103">
        <v>2013</v>
      </c>
      <c r="B10853" s="104" t="s">
        <v>372</v>
      </c>
      <c r="C10853" s="105" t="s">
        <v>373</v>
      </c>
      <c r="D10853" s="105" t="s">
        <v>337</v>
      </c>
      <c r="E10853" s="87" t="e">
        <f t="shared" si="493"/>
        <v>#N/A</v>
      </c>
      <c r="F10853" s="69" t="e">
        <f t="shared" si="493"/>
        <v>#N/A</v>
      </c>
      <c r="G10853" s="69" t="e">
        <f t="shared" si="493"/>
        <v>#N/A</v>
      </c>
      <c r="H10853" s="69" t="e">
        <f t="shared" si="493"/>
        <v>#N/A</v>
      </c>
      <c r="I10853" s="69" t="e">
        <f t="shared" si="493"/>
        <v>#N/A</v>
      </c>
      <c r="J10853" s="70" t="e">
        <f t="shared" si="493"/>
        <v>#N/A</v>
      </c>
      <c r="K10853" s="118" t="e">
        <f>VLOOKUP(B10853,WB.GDP.2013,'WB (WDI)'!$BD$2,FALSE)</f>
        <v>#N/A</v>
      </c>
      <c r="L10853" s="112" t="e">
        <f>VLOOKUP($B10853,WB.UNEMP.2013,'WB (WDI)'!$BD$2,FALSE)</f>
        <v>#N/A</v>
      </c>
    </row>
    <row r="10854" spans="1:12" x14ac:dyDescent="0.25">
      <c r="A10854" s="103">
        <v>2013</v>
      </c>
      <c r="B10854" s="104" t="s">
        <v>374</v>
      </c>
      <c r="C10854" s="105" t="s">
        <v>375</v>
      </c>
      <c r="D10854" s="105" t="s">
        <v>337</v>
      </c>
      <c r="E10854" s="87" t="e">
        <f t="shared" si="493"/>
        <v>#N/A</v>
      </c>
      <c r="F10854" s="69" t="e">
        <f t="shared" si="493"/>
        <v>#N/A</v>
      </c>
      <c r="G10854" s="69" t="e">
        <f t="shared" si="493"/>
        <v>#N/A</v>
      </c>
      <c r="H10854" s="69" t="e">
        <f t="shared" si="493"/>
        <v>#N/A</v>
      </c>
      <c r="I10854" s="69" t="e">
        <f t="shared" si="493"/>
        <v>#N/A</v>
      </c>
      <c r="J10854" s="70" t="e">
        <f t="shared" si="493"/>
        <v>#N/A</v>
      </c>
      <c r="K10854" s="118" t="e">
        <f>VLOOKUP(B10854,WB.GDP.2013,'WB (WDI)'!$BD$2,FALSE)</f>
        <v>#N/A</v>
      </c>
      <c r="L10854" s="112" t="e">
        <f>VLOOKUP($B10854,WB.UNEMP.2013,'WB (WDI)'!$BD$2,FALSE)</f>
        <v>#N/A</v>
      </c>
    </row>
    <row r="10855" spans="1:12" x14ac:dyDescent="0.25">
      <c r="A10855" s="103">
        <v>2013</v>
      </c>
      <c r="B10855" s="104" t="s">
        <v>376</v>
      </c>
      <c r="C10855" s="105" t="s">
        <v>377</v>
      </c>
      <c r="D10855" s="105" t="s">
        <v>337</v>
      </c>
      <c r="E10855" s="87">
        <f t="shared" si="493"/>
        <v>7.9666077738261434</v>
      </c>
      <c r="F10855" s="69">
        <f t="shared" si="493"/>
        <v>7.3626536142956649</v>
      </c>
      <c r="G10855" s="69">
        <f t="shared" si="493"/>
        <v>6.7705428360995654</v>
      </c>
      <c r="H10855" s="69">
        <f t="shared" si="493"/>
        <v>9.175671911605745</v>
      </c>
      <c r="I10855" s="69">
        <f t="shared" si="493"/>
        <v>8.4664075351215153</v>
      </c>
      <c r="J10855" s="70">
        <f t="shared" si="493"/>
        <v>8.0577629720082289</v>
      </c>
      <c r="K10855" s="118">
        <f>VLOOKUP(B10855,WB.GDP.2013,'WB (WDI)'!$BD$2,FALSE)</f>
        <v>24961.346247027788</v>
      </c>
      <c r="L10855" s="112">
        <f>VLOOKUP($B10855,WB.UNEMP.2013,'WB (WDI)'!$BD$2,FALSE)</f>
        <v>11.8699998855591</v>
      </c>
    </row>
    <row r="10856" spans="1:12" x14ac:dyDescent="0.25">
      <c r="A10856" s="103">
        <v>2013</v>
      </c>
      <c r="B10856" s="104" t="s">
        <v>378</v>
      </c>
      <c r="C10856" s="105" t="s">
        <v>379</v>
      </c>
      <c r="D10856" s="105" t="s">
        <v>337</v>
      </c>
      <c r="E10856" s="87">
        <f t="shared" si="493"/>
        <v>7.9355429015032772</v>
      </c>
      <c r="F10856" s="69">
        <f t="shared" si="493"/>
        <v>7.5546714054046475</v>
      </c>
      <c r="G10856" s="69">
        <f t="shared" si="493"/>
        <v>6.7437366388573663</v>
      </c>
      <c r="H10856" s="69">
        <f t="shared" si="493"/>
        <v>9.1449001105824532</v>
      </c>
      <c r="I10856" s="69">
        <f t="shared" si="493"/>
        <v>7.8565103528896216</v>
      </c>
      <c r="J10856" s="70">
        <f t="shared" si="493"/>
        <v>8.377895999782293</v>
      </c>
      <c r="K10856" s="118">
        <f>VLOOKUP(B10856,WB.GDP.2013,'WB (WDI)'!$BD$2,FALSE)</f>
        <v>28680.369542922759</v>
      </c>
      <c r="L10856" s="112">
        <f>VLOOKUP($B10856,WB.UNEMP.2013,'WB (WDI)'!$BD$2,FALSE)</f>
        <v>11.7700004577637</v>
      </c>
    </row>
    <row r="10857" spans="1:12" x14ac:dyDescent="0.25">
      <c r="A10857" s="103">
        <v>2013</v>
      </c>
      <c r="B10857" s="104" t="s">
        <v>380</v>
      </c>
      <c r="C10857" s="105" t="s">
        <v>381</v>
      </c>
      <c r="D10857" s="105" t="s">
        <v>337</v>
      </c>
      <c r="E10857" s="87">
        <f t="shared" si="493"/>
        <v>7.72879238286811</v>
      </c>
      <c r="F10857" s="69">
        <f t="shared" si="493"/>
        <v>5.5240331039430322</v>
      </c>
      <c r="G10857" s="69">
        <f t="shared" si="493"/>
        <v>8.3527758963459</v>
      </c>
      <c r="H10857" s="69">
        <f t="shared" si="493"/>
        <v>9.4217065313612771</v>
      </c>
      <c r="I10857" s="69">
        <f t="shared" si="493"/>
        <v>7.7613541615626565</v>
      </c>
      <c r="J10857" s="70">
        <f t="shared" si="493"/>
        <v>7.5840922211276807</v>
      </c>
      <c r="K10857" s="118">
        <f>VLOOKUP(B10857,WB.GDP.2013,'WB (WDI)'!$BD$2,FALSE)</f>
        <v>62076.586037839057</v>
      </c>
      <c r="L10857" s="112">
        <f>VLOOKUP($B10857,WB.UNEMP.2013,'WB (WDI)'!$BD$2,FALSE)</f>
        <v>3.4200000762939502</v>
      </c>
    </row>
    <row r="10858" spans="1:12" x14ac:dyDescent="0.25">
      <c r="A10858" s="103">
        <v>2013</v>
      </c>
      <c r="B10858" s="104"/>
      <c r="C10858" s="105" t="s">
        <v>382</v>
      </c>
      <c r="D10858" s="105" t="s">
        <v>337</v>
      </c>
      <c r="E10858" s="87" t="e">
        <f t="shared" ref="E10858:J10867" si="494">IF(ISNUMBER(VLOOKUP($B10858,EFW.2013,3,FALSE))=TRUE,VLOOKUP($B10858,EFW.2013,E$2,FALSE),NA())</f>
        <v>#N/A</v>
      </c>
      <c r="F10858" s="69" t="e">
        <f t="shared" si="494"/>
        <v>#N/A</v>
      </c>
      <c r="G10858" s="69" t="e">
        <f t="shared" si="494"/>
        <v>#N/A</v>
      </c>
      <c r="H10858" s="69" t="e">
        <f t="shared" si="494"/>
        <v>#N/A</v>
      </c>
      <c r="I10858" s="69" t="e">
        <f t="shared" si="494"/>
        <v>#N/A</v>
      </c>
      <c r="J10858" s="70" t="e">
        <f t="shared" si="494"/>
        <v>#N/A</v>
      </c>
      <c r="K10858" s="118" t="e">
        <f>VLOOKUP(B10858,WB.GDP.2013,'WB (WDI)'!$BD$2,FALSE)</f>
        <v>#N/A</v>
      </c>
      <c r="L10858" s="112" t="e">
        <f>VLOOKUP($B10858,WB.UNEMP.2013,'WB (WDI)'!$BD$2,FALSE)</f>
        <v>#N/A</v>
      </c>
    </row>
    <row r="10859" spans="1:12" x14ac:dyDescent="0.25">
      <c r="A10859" s="103">
        <v>2013</v>
      </c>
      <c r="B10859" s="104" t="s">
        <v>383</v>
      </c>
      <c r="C10859" s="105" t="s">
        <v>384</v>
      </c>
      <c r="D10859" s="105" t="s">
        <v>337</v>
      </c>
      <c r="E10859" s="87" t="e">
        <f t="shared" si="494"/>
        <v>#N/A</v>
      </c>
      <c r="F10859" s="69" t="e">
        <f t="shared" si="494"/>
        <v>#N/A</v>
      </c>
      <c r="G10859" s="69" t="e">
        <f t="shared" si="494"/>
        <v>#N/A</v>
      </c>
      <c r="H10859" s="69" t="e">
        <f t="shared" si="494"/>
        <v>#N/A</v>
      </c>
      <c r="I10859" s="69" t="e">
        <f t="shared" si="494"/>
        <v>#N/A</v>
      </c>
      <c r="J10859" s="70" t="e">
        <f t="shared" si="494"/>
        <v>#N/A</v>
      </c>
      <c r="K10859" s="118" t="e">
        <f>VLOOKUP(B10859,WB.GDP.2013,'WB (WDI)'!$BD$2,FALSE)</f>
        <v>#N/A</v>
      </c>
      <c r="L10859" s="112" t="e">
        <f>VLOOKUP($B10859,WB.UNEMP.2013,'WB (WDI)'!$BD$2,FALSE)</f>
        <v>#N/A</v>
      </c>
    </row>
    <row r="10860" spans="1:12" x14ac:dyDescent="0.25">
      <c r="A10860" s="103">
        <v>2013</v>
      </c>
      <c r="B10860" s="104" t="s">
        <v>385</v>
      </c>
      <c r="C10860" s="105" t="s">
        <v>386</v>
      </c>
      <c r="D10860" s="105" t="s">
        <v>337</v>
      </c>
      <c r="E10860" s="87">
        <f t="shared" si="494"/>
        <v>7.754848972738051</v>
      </c>
      <c r="F10860" s="69">
        <f t="shared" si="494"/>
        <v>4.6665806895377573</v>
      </c>
      <c r="G10860" s="69">
        <f t="shared" si="494"/>
        <v>7.798665876744006</v>
      </c>
      <c r="H10860" s="69">
        <f t="shared" si="494"/>
        <v>9.8048010527291751</v>
      </c>
      <c r="I10860" s="69">
        <f t="shared" si="494"/>
        <v>8.1687079470477055</v>
      </c>
      <c r="J10860" s="70">
        <f t="shared" si="494"/>
        <v>8.3354892976316108</v>
      </c>
      <c r="K10860" s="118">
        <f>VLOOKUP(B10860,WB.GDP.2013,'WB (WDI)'!$BD$2,FALSE)</f>
        <v>48616.90926065002</v>
      </c>
      <c r="L10860" s="112">
        <f>VLOOKUP($B10860,WB.UNEMP.2013,'WB (WDI)'!$BD$2,FALSE)</f>
        <v>8.0500001907348597</v>
      </c>
    </row>
    <row r="10861" spans="1:12" x14ac:dyDescent="0.25">
      <c r="A10861" s="103">
        <v>2013</v>
      </c>
      <c r="B10861" s="104" t="s">
        <v>387</v>
      </c>
      <c r="C10861" s="105" t="s">
        <v>648</v>
      </c>
      <c r="D10861" s="105" t="s">
        <v>337</v>
      </c>
      <c r="E10861" s="87">
        <f t="shared" si="494"/>
        <v>8.0140006941286241</v>
      </c>
      <c r="F10861" s="69">
        <f t="shared" si="494"/>
        <v>6.399052269628446</v>
      </c>
      <c r="G10861" s="69">
        <f t="shared" si="494"/>
        <v>7.6711186112527496</v>
      </c>
      <c r="H10861" s="69">
        <f t="shared" si="494"/>
        <v>9.7245090642563632</v>
      </c>
      <c r="I10861" s="69">
        <f t="shared" si="494"/>
        <v>8.4373901887848657</v>
      </c>
      <c r="J10861" s="70">
        <f t="shared" si="494"/>
        <v>7.8379333367206954</v>
      </c>
      <c r="K10861" s="118">
        <f>VLOOKUP(B10861,WB.GDP.2013,'WB (WDI)'!$BD$2,FALSE)</f>
        <v>43404.536624310887</v>
      </c>
      <c r="L10861" s="112">
        <f>VLOOKUP($B10861,WB.UNEMP.2013,'WB (WDI)'!$BD$2,FALSE)</f>
        <v>7.5199999809265101</v>
      </c>
    </row>
    <row r="10862" spans="1:12" x14ac:dyDescent="0.25">
      <c r="A10862" s="103">
        <v>2013</v>
      </c>
      <c r="B10862" s="104" t="s">
        <v>388</v>
      </c>
      <c r="C10862" s="105" t="s">
        <v>389</v>
      </c>
      <c r="D10862" s="105" t="s">
        <v>337</v>
      </c>
      <c r="E10862" s="87">
        <f t="shared" si="494"/>
        <v>7.5463684655244849</v>
      </c>
      <c r="F10862" s="69">
        <f t="shared" si="494"/>
        <v>7.9307986461117821</v>
      </c>
      <c r="G10862" s="69">
        <f t="shared" si="494"/>
        <v>5.0226251559975834</v>
      </c>
      <c r="H10862" s="69">
        <f t="shared" si="494"/>
        <v>9.6909422250633099</v>
      </c>
      <c r="I10862" s="69">
        <f t="shared" si="494"/>
        <v>7.6544975155007187</v>
      </c>
      <c r="J10862" s="70">
        <f t="shared" si="494"/>
        <v>7.4329787849490287</v>
      </c>
      <c r="K10862" s="118">
        <f>VLOOKUP(B10862,WB.GDP.2013,'WB (WDI)'!$BD$2,FALSE)</f>
        <v>11397.576225604071</v>
      </c>
      <c r="L10862" s="112">
        <f>VLOOKUP($B10862,WB.UNEMP.2013,'WB (WDI)'!$BD$2,FALSE)</f>
        <v>15.8699998855591</v>
      </c>
    </row>
    <row r="10863" spans="1:12" x14ac:dyDescent="0.25">
      <c r="A10863" s="103">
        <v>2013</v>
      </c>
      <c r="B10863" s="104" t="s">
        <v>390</v>
      </c>
      <c r="C10863" s="105" t="s">
        <v>391</v>
      </c>
      <c r="D10863" s="105" t="s">
        <v>337</v>
      </c>
      <c r="E10863" s="87" t="e">
        <f t="shared" si="494"/>
        <v>#N/A</v>
      </c>
      <c r="F10863" s="69" t="e">
        <f t="shared" si="494"/>
        <v>#N/A</v>
      </c>
      <c r="G10863" s="69" t="e">
        <f t="shared" si="494"/>
        <v>#N/A</v>
      </c>
      <c r="H10863" s="69" t="e">
        <f t="shared" si="494"/>
        <v>#N/A</v>
      </c>
      <c r="I10863" s="69" t="e">
        <f t="shared" si="494"/>
        <v>#N/A</v>
      </c>
      <c r="J10863" s="70" t="e">
        <f t="shared" si="494"/>
        <v>#N/A</v>
      </c>
      <c r="K10863" s="118" t="e">
        <f>VLOOKUP(B10863,WB.GDP.2013,'WB (WDI)'!$BD$2,FALSE)</f>
        <v>#N/A</v>
      </c>
      <c r="L10863" s="112" t="e">
        <f>VLOOKUP($B10863,WB.UNEMP.2013,'WB (WDI)'!$BD$2,FALSE)</f>
        <v>#N/A</v>
      </c>
    </row>
    <row r="10864" spans="1:12" x14ac:dyDescent="0.25">
      <c r="A10864" s="103">
        <v>2013</v>
      </c>
      <c r="B10864" s="104" t="s">
        <v>392</v>
      </c>
      <c r="C10864" s="105" t="s">
        <v>393</v>
      </c>
      <c r="D10864" s="105" t="s">
        <v>337</v>
      </c>
      <c r="E10864" s="87">
        <f t="shared" si="494"/>
        <v>6.885284349241549</v>
      </c>
      <c r="F10864" s="69">
        <f t="shared" si="494"/>
        <v>6.0846737398617954</v>
      </c>
      <c r="G10864" s="69">
        <f t="shared" si="494"/>
        <v>5.0644360438291418</v>
      </c>
      <c r="H10864" s="69">
        <f t="shared" si="494"/>
        <v>8.6033175003392373</v>
      </c>
      <c r="I10864" s="69">
        <f t="shared" si="494"/>
        <v>7.4210339789498949</v>
      </c>
      <c r="J10864" s="70">
        <f t="shared" si="494"/>
        <v>7.2529604832276746</v>
      </c>
      <c r="K10864" s="118">
        <f>VLOOKUP(B10864,WB.GDP.2013,'WB (WDI)'!$BD$2,FALSE)</f>
        <v>11762.677735904377</v>
      </c>
      <c r="L10864" s="112">
        <f>VLOOKUP($B10864,WB.UNEMP.2013,'WB (WDI)'!$BD$2,FALSE)</f>
        <v>27.4899997711182</v>
      </c>
    </row>
    <row r="10865" spans="1:12" x14ac:dyDescent="0.25">
      <c r="A10865" s="103">
        <v>2013</v>
      </c>
      <c r="B10865" s="104" t="s">
        <v>394</v>
      </c>
      <c r="C10865" s="105" t="s">
        <v>395</v>
      </c>
      <c r="D10865" s="105" t="s">
        <v>337</v>
      </c>
      <c r="E10865" s="87">
        <f t="shared" si="494"/>
        <v>7.0916127500435895</v>
      </c>
      <c r="F10865" s="69">
        <f t="shared" si="494"/>
        <v>5.2244934099768958</v>
      </c>
      <c r="G10865" s="69">
        <f t="shared" si="494"/>
        <v>5.8492428360552493</v>
      </c>
      <c r="H10865" s="69">
        <f t="shared" si="494"/>
        <v>9.2627491942921978</v>
      </c>
      <c r="I10865" s="69">
        <f t="shared" si="494"/>
        <v>7.919846868225159</v>
      </c>
      <c r="J10865" s="70">
        <f t="shared" si="494"/>
        <v>7.2017314416684437</v>
      </c>
      <c r="K10865" s="118">
        <f>VLOOKUP(B10865,WB.GDP.2013,'WB (WDI)'!$BD$2,FALSE)</f>
        <v>23842.834419338662</v>
      </c>
      <c r="L10865" s="112">
        <f>VLOOKUP($B10865,WB.UNEMP.2013,'WB (WDI)'!$BD$2,FALSE)</f>
        <v>17.25</v>
      </c>
    </row>
    <row r="10866" spans="1:12" x14ac:dyDescent="0.25">
      <c r="A10866" s="103">
        <v>2013</v>
      </c>
      <c r="B10866" s="104" t="s">
        <v>396</v>
      </c>
      <c r="C10866" s="105" t="s">
        <v>397</v>
      </c>
      <c r="D10866" s="105" t="s">
        <v>337</v>
      </c>
      <c r="E10866" s="87" t="e">
        <f t="shared" si="494"/>
        <v>#N/A</v>
      </c>
      <c r="F10866" s="69" t="e">
        <f t="shared" si="494"/>
        <v>#N/A</v>
      </c>
      <c r="G10866" s="69" t="e">
        <f t="shared" si="494"/>
        <v>#N/A</v>
      </c>
      <c r="H10866" s="69" t="e">
        <f t="shared" si="494"/>
        <v>#N/A</v>
      </c>
      <c r="I10866" s="69" t="e">
        <f t="shared" si="494"/>
        <v>#N/A</v>
      </c>
      <c r="J10866" s="70" t="e">
        <f t="shared" si="494"/>
        <v>#N/A</v>
      </c>
      <c r="K10866" s="118" t="e">
        <f>VLOOKUP(B10866,WB.GDP.2013,'WB (WDI)'!$BD$2,FALSE)</f>
        <v>#N/A</v>
      </c>
      <c r="L10866" s="112" t="e">
        <f>VLOOKUP($B10866,WB.UNEMP.2013,'WB (WDI)'!$BD$2,FALSE)</f>
        <v>#N/A</v>
      </c>
    </row>
    <row r="10867" spans="1:12" x14ac:dyDescent="0.25">
      <c r="A10867" s="103">
        <v>2013</v>
      </c>
      <c r="B10867" s="104" t="s">
        <v>398</v>
      </c>
      <c r="C10867" s="105" t="s">
        <v>399</v>
      </c>
      <c r="D10867" s="105" t="s">
        <v>337</v>
      </c>
      <c r="E10867" s="87">
        <f t="shared" si="494"/>
        <v>7.011061070605149</v>
      </c>
      <c r="F10867" s="69">
        <f t="shared" si="494"/>
        <v>4.3865386136047935</v>
      </c>
      <c r="G10867" s="69">
        <f t="shared" si="494"/>
        <v>5.9417613674844123</v>
      </c>
      <c r="H10867" s="69">
        <f t="shared" si="494"/>
        <v>9.541746174946196</v>
      </c>
      <c r="I10867" s="69">
        <f t="shared" si="494"/>
        <v>8.1964778947436052</v>
      </c>
      <c r="J10867" s="70">
        <f t="shared" si="494"/>
        <v>6.9887813022467355</v>
      </c>
      <c r="K10867" s="118">
        <f>VLOOKUP(B10867,WB.GDP.2013,'WB (WDI)'!$BD$2,FALSE)</f>
        <v>28217.113604405127</v>
      </c>
      <c r="L10867" s="112">
        <f>VLOOKUP($B10867,WB.UNEMP.2013,'WB (WDI)'!$BD$2,FALSE)</f>
        <v>27.469999313354499</v>
      </c>
    </row>
    <row r="10868" spans="1:12" x14ac:dyDescent="0.25">
      <c r="A10868" s="103">
        <v>2013</v>
      </c>
      <c r="B10868" s="104" t="s">
        <v>400</v>
      </c>
      <c r="C10868" s="105" t="s">
        <v>401</v>
      </c>
      <c r="D10868" s="105" t="s">
        <v>337</v>
      </c>
      <c r="E10868" s="87" t="e">
        <f t="shared" ref="E10868:J10877" si="495">IF(ISNUMBER(VLOOKUP($B10868,EFW.2013,3,FALSE))=TRUE,VLOOKUP($B10868,EFW.2013,E$2,FALSE),NA())</f>
        <v>#N/A</v>
      </c>
      <c r="F10868" s="69" t="e">
        <f t="shared" si="495"/>
        <v>#N/A</v>
      </c>
      <c r="G10868" s="69" t="e">
        <f t="shared" si="495"/>
        <v>#N/A</v>
      </c>
      <c r="H10868" s="69" t="e">
        <f t="shared" si="495"/>
        <v>#N/A</v>
      </c>
      <c r="I10868" s="69" t="e">
        <f t="shared" si="495"/>
        <v>#N/A</v>
      </c>
      <c r="J10868" s="70" t="e">
        <f t="shared" si="495"/>
        <v>#N/A</v>
      </c>
      <c r="K10868" s="118" t="e">
        <f>VLOOKUP(B10868,WB.GDP.2013,'WB (WDI)'!$BD$2,FALSE)</f>
        <v>#N/A</v>
      </c>
      <c r="L10868" s="112" t="e">
        <f>VLOOKUP($B10868,WB.UNEMP.2013,'WB (WDI)'!$BD$2,FALSE)</f>
        <v>#N/A</v>
      </c>
    </row>
    <row r="10869" spans="1:12" x14ac:dyDescent="0.25">
      <c r="A10869" s="103">
        <v>2013</v>
      </c>
      <c r="B10869" s="104" t="s">
        <v>402</v>
      </c>
      <c r="C10869" s="105" t="s">
        <v>403</v>
      </c>
      <c r="D10869" s="105" t="s">
        <v>337</v>
      </c>
      <c r="E10869" s="87">
        <f t="shared" si="495"/>
        <v>7.6214500480573477</v>
      </c>
      <c r="F10869" s="69">
        <f t="shared" si="495"/>
        <v>6.1677784049772351</v>
      </c>
      <c r="G10869" s="69">
        <f t="shared" si="495"/>
        <v>6.3274166672152328</v>
      </c>
      <c r="H10869" s="69">
        <f t="shared" si="495"/>
        <v>9.8324777631383995</v>
      </c>
      <c r="I10869" s="69">
        <f t="shared" si="495"/>
        <v>8.237934636495126</v>
      </c>
      <c r="J10869" s="70">
        <f t="shared" si="495"/>
        <v>7.5416427684607461</v>
      </c>
      <c r="K10869" s="118">
        <f>VLOOKUP(B10869,WB.GDP.2013,'WB (WDI)'!$BD$2,FALSE)</f>
        <v>40396.699243067822</v>
      </c>
      <c r="L10869" s="112">
        <f>VLOOKUP($B10869,WB.UNEMP.2013,'WB (WDI)'!$BD$2,FALSE)</f>
        <v>12.1499996185303</v>
      </c>
    </row>
    <row r="10870" spans="1:12" x14ac:dyDescent="0.25">
      <c r="A10870" s="103">
        <v>2013</v>
      </c>
      <c r="B10870" s="104" t="s">
        <v>404</v>
      </c>
      <c r="C10870" s="105" t="s">
        <v>405</v>
      </c>
      <c r="D10870" s="105" t="s">
        <v>337</v>
      </c>
      <c r="E10870" s="87">
        <f t="shared" si="495"/>
        <v>7.8697164023720445</v>
      </c>
      <c r="F10870" s="69">
        <f t="shared" si="495"/>
        <v>6.6727379339179222</v>
      </c>
      <c r="G10870" s="69">
        <f t="shared" si="495"/>
        <v>6.8028371938682817</v>
      </c>
      <c r="H10870" s="69">
        <f t="shared" si="495"/>
        <v>9.5248827715876541</v>
      </c>
      <c r="I10870" s="69">
        <f t="shared" si="495"/>
        <v>8.4171841216186909</v>
      </c>
      <c r="J10870" s="70">
        <f t="shared" si="495"/>
        <v>7.9309399908676781</v>
      </c>
      <c r="K10870" s="118">
        <f>VLOOKUP(B10870,WB.GDP.2013,'WB (WDI)'!$BD$2,FALSE)</f>
        <v>35302.889447633628</v>
      </c>
      <c r="L10870" s="112">
        <f>VLOOKUP($B10870,WB.UNEMP.2013,'WB (WDI)'!$BD$2,FALSE)</f>
        <v>6.1100001335143999</v>
      </c>
    </row>
    <row r="10871" spans="1:12" x14ac:dyDescent="0.25">
      <c r="A10871" s="103">
        <v>2013</v>
      </c>
      <c r="B10871" s="104" t="s">
        <v>406</v>
      </c>
      <c r="C10871" s="105" t="s">
        <v>407</v>
      </c>
      <c r="D10871" s="105" t="s">
        <v>337</v>
      </c>
      <c r="E10871" s="87">
        <f t="shared" si="495"/>
        <v>7.4856229415099147</v>
      </c>
      <c r="F10871" s="69">
        <f t="shared" si="495"/>
        <v>7.2489244304147649</v>
      </c>
      <c r="G10871" s="69">
        <f t="shared" si="495"/>
        <v>5.3360101119445025</v>
      </c>
      <c r="H10871" s="69">
        <f t="shared" si="495"/>
        <v>9.7593978851950034</v>
      </c>
      <c r="I10871" s="69">
        <f t="shared" si="495"/>
        <v>8.1108296006737728</v>
      </c>
      <c r="J10871" s="70">
        <f t="shared" si="495"/>
        <v>6.9729526793215308</v>
      </c>
      <c r="K10871" s="118">
        <f>VLOOKUP(B10871,WB.GDP.2013,'WB (WDI)'!$BD$2,FALSE)</f>
        <v>17437.211816440769</v>
      </c>
      <c r="L10871" s="112">
        <f>VLOOKUP($B10871,WB.UNEMP.2013,'WB (WDI)'!$BD$2,FALSE)</f>
        <v>19.5</v>
      </c>
    </row>
    <row r="10872" spans="1:12" x14ac:dyDescent="0.25">
      <c r="A10872" s="103">
        <v>2013</v>
      </c>
      <c r="B10872" s="104" t="s">
        <v>408</v>
      </c>
      <c r="C10872" s="105" t="s">
        <v>409</v>
      </c>
      <c r="D10872" s="105" t="s">
        <v>337</v>
      </c>
      <c r="E10872" s="87">
        <f t="shared" si="495"/>
        <v>7.1147213536730005</v>
      </c>
      <c r="F10872" s="69">
        <f t="shared" si="495"/>
        <v>6.912454672474726</v>
      </c>
      <c r="G10872" s="69">
        <f t="shared" si="495"/>
        <v>4.468244531569435</v>
      </c>
      <c r="H10872" s="69">
        <f t="shared" si="495"/>
        <v>8.3034490780317114</v>
      </c>
      <c r="I10872" s="69">
        <f t="shared" si="495"/>
        <v>7.6537141871152885</v>
      </c>
      <c r="J10872" s="70">
        <f t="shared" si="495"/>
        <v>8.2357442991738434</v>
      </c>
      <c r="K10872" s="118">
        <f>VLOOKUP(B10872,WB.GDP.2013,'WB (WDI)'!$BD$2,FALSE)</f>
        <v>14071.90296789173</v>
      </c>
      <c r="L10872" s="112">
        <f>VLOOKUP($B10872,WB.UNEMP.2013,'WB (WDI)'!$BD$2,FALSE)</f>
        <v>29</v>
      </c>
    </row>
    <row r="10873" spans="1:12" x14ac:dyDescent="0.25">
      <c r="A10873" s="103">
        <v>2013</v>
      </c>
      <c r="B10873" s="104" t="s">
        <v>410</v>
      </c>
      <c r="C10873" s="105" t="s">
        <v>411</v>
      </c>
      <c r="D10873" s="105" t="s">
        <v>337</v>
      </c>
      <c r="E10873" s="87">
        <f t="shared" si="495"/>
        <v>7.6856524221899294</v>
      </c>
      <c r="F10873" s="69">
        <f t="shared" si="495"/>
        <v>5.8406653942746498</v>
      </c>
      <c r="G10873" s="69">
        <f t="shared" si="495"/>
        <v>6.9349426727795036</v>
      </c>
      <c r="H10873" s="69">
        <f t="shared" si="495"/>
        <v>9.8645297041717157</v>
      </c>
      <c r="I10873" s="69">
        <f t="shared" si="495"/>
        <v>8.3133723256436873</v>
      </c>
      <c r="J10873" s="70">
        <f t="shared" si="495"/>
        <v>7.4747520140800887</v>
      </c>
      <c r="K10873" s="118">
        <f>VLOOKUP(B10873,WB.GDP.2013,'WB (WDI)'!$BD$2,FALSE)</f>
        <v>30138.800959032105</v>
      </c>
      <c r="L10873" s="112">
        <f>VLOOKUP($B10873,WB.UNEMP.2013,'WB (WDI)'!$BD$2,FALSE)</f>
        <v>16.180000305175799</v>
      </c>
    </row>
    <row r="10874" spans="1:12" x14ac:dyDescent="0.25">
      <c r="A10874" s="103">
        <v>2013</v>
      </c>
      <c r="B10874" s="104" t="s">
        <v>412</v>
      </c>
      <c r="C10874" s="105" t="s">
        <v>413</v>
      </c>
      <c r="D10874" s="105" t="s">
        <v>337</v>
      </c>
      <c r="E10874" s="87" t="e">
        <f t="shared" si="495"/>
        <v>#N/A</v>
      </c>
      <c r="F10874" s="69" t="e">
        <f t="shared" si="495"/>
        <v>#N/A</v>
      </c>
      <c r="G10874" s="69" t="e">
        <f t="shared" si="495"/>
        <v>#N/A</v>
      </c>
      <c r="H10874" s="69" t="e">
        <f t="shared" si="495"/>
        <v>#N/A</v>
      </c>
      <c r="I10874" s="69" t="e">
        <f t="shared" si="495"/>
        <v>#N/A</v>
      </c>
      <c r="J10874" s="70" t="e">
        <f t="shared" si="495"/>
        <v>#N/A</v>
      </c>
      <c r="K10874" s="118">
        <f>VLOOKUP(B10874,WB.GDP.2013,'WB (WDI)'!$BD$2,FALSE)</f>
        <v>58062.419050465003</v>
      </c>
      <c r="L10874" s="112" t="e">
        <f>VLOOKUP($B10874,WB.UNEMP.2013,'WB (WDI)'!$BD$2,FALSE)</f>
        <v>#N/A</v>
      </c>
    </row>
    <row r="10875" spans="1:12" x14ac:dyDescent="0.25">
      <c r="A10875" s="103">
        <v>2013</v>
      </c>
      <c r="B10875" s="104" t="s">
        <v>414</v>
      </c>
      <c r="C10875" s="105" t="s">
        <v>415</v>
      </c>
      <c r="D10875" s="105" t="s">
        <v>337</v>
      </c>
      <c r="E10875" s="87">
        <f t="shared" si="495"/>
        <v>6.7656723519974831</v>
      </c>
      <c r="F10875" s="69">
        <f t="shared" si="495"/>
        <v>6.8194629742304</v>
      </c>
      <c r="G10875" s="69">
        <f t="shared" si="495"/>
        <v>5.1993122273201697</v>
      </c>
      <c r="H10875" s="69">
        <f t="shared" si="495"/>
        <v>7.7573487258401723</v>
      </c>
      <c r="I10875" s="69">
        <f t="shared" si="495"/>
        <v>7.3493892334110615</v>
      </c>
      <c r="J10875" s="70">
        <f t="shared" si="495"/>
        <v>6.7028485991856144</v>
      </c>
      <c r="K10875" s="118">
        <f>VLOOKUP(B10875,WB.GDP.2013,'WB (WDI)'!$BD$2,FALSE)</f>
        <v>15448.958941731442</v>
      </c>
      <c r="L10875" s="112">
        <f>VLOOKUP($B10875,WB.UNEMP.2013,'WB (WDI)'!$BD$2,FALSE)</f>
        <v>22.149999618530298</v>
      </c>
    </row>
    <row r="10876" spans="1:12" x14ac:dyDescent="0.25">
      <c r="A10876" s="103">
        <v>2013</v>
      </c>
      <c r="B10876" s="104" t="s">
        <v>416</v>
      </c>
      <c r="C10876" s="105" t="s">
        <v>417</v>
      </c>
      <c r="D10876" s="105" t="s">
        <v>337</v>
      </c>
      <c r="E10876" s="87">
        <f t="shared" si="495"/>
        <v>7.0887261365896608</v>
      </c>
      <c r="F10876" s="69">
        <f t="shared" si="495"/>
        <v>5.2163756343494523</v>
      </c>
      <c r="G10876" s="69">
        <f t="shared" si="495"/>
        <v>6.2417602411102679</v>
      </c>
      <c r="H10876" s="69">
        <f t="shared" si="495"/>
        <v>9.6596914675866561</v>
      </c>
      <c r="I10876" s="69">
        <f t="shared" si="495"/>
        <v>7.7836974132969878</v>
      </c>
      <c r="J10876" s="70">
        <f t="shared" si="495"/>
        <v>6.5421059266049335</v>
      </c>
      <c r="K10876" s="118">
        <f>VLOOKUP(B10876,WB.GDP.2013,'WB (WDI)'!$BD$2,FALSE)</f>
        <v>32341.984606412494</v>
      </c>
      <c r="L10876" s="112">
        <f>VLOOKUP($B10876,WB.UNEMP.2013,'WB (WDI)'!$BD$2,FALSE)</f>
        <v>10.1000003814697</v>
      </c>
    </row>
    <row r="10877" spans="1:12" x14ac:dyDescent="0.25">
      <c r="A10877" s="103">
        <v>2013</v>
      </c>
      <c r="B10877" s="104" t="s">
        <v>418</v>
      </c>
      <c r="C10877" s="105" t="s">
        <v>419</v>
      </c>
      <c r="D10877" s="105" t="s">
        <v>337</v>
      </c>
      <c r="E10877" s="87">
        <f t="shared" si="495"/>
        <v>7.6109687363552512</v>
      </c>
      <c r="F10877" s="69">
        <f t="shared" si="495"/>
        <v>6.0604235461874163</v>
      </c>
      <c r="G10877" s="69">
        <f t="shared" si="495"/>
        <v>6.8108251862606242</v>
      </c>
      <c r="H10877" s="69">
        <f t="shared" si="495"/>
        <v>9.8632170650295592</v>
      </c>
      <c r="I10877" s="69">
        <f t="shared" si="495"/>
        <v>8.1039236952861256</v>
      </c>
      <c r="J10877" s="70">
        <f t="shared" si="495"/>
        <v>7.2164541890125307</v>
      </c>
      <c r="K10877" s="118">
        <f>VLOOKUP(B10877,WB.GDP.2013,'WB (WDI)'!$BD$2,FALSE)</f>
        <v>35484.689805641137</v>
      </c>
      <c r="L10877" s="112">
        <f>VLOOKUP($B10877,WB.UNEMP.2013,'WB (WDI)'!$BD$2,FALSE)</f>
        <v>26.090000152587901</v>
      </c>
    </row>
    <row r="10878" spans="1:12" x14ac:dyDescent="0.25">
      <c r="A10878" s="103">
        <v>2013</v>
      </c>
      <c r="B10878" s="104" t="s">
        <v>420</v>
      </c>
      <c r="C10878" s="105" t="s">
        <v>421</v>
      </c>
      <c r="D10878" s="105" t="s">
        <v>337</v>
      </c>
      <c r="E10878" s="87">
        <f t="shared" ref="E10878:J10887" si="496">IF(ISNUMBER(VLOOKUP($B10878,EFW.2013,3,FALSE))=TRUE,VLOOKUP($B10878,EFW.2013,E$2,FALSE),NA())</f>
        <v>7.7920126618226844</v>
      </c>
      <c r="F10878" s="69">
        <f t="shared" si="496"/>
        <v>5.6275422234136006</v>
      </c>
      <c r="G10878" s="69">
        <f t="shared" si="496"/>
        <v>7.8719837493781339</v>
      </c>
      <c r="H10878" s="69">
        <f t="shared" si="496"/>
        <v>9.6280449267892436</v>
      </c>
      <c r="I10878" s="69">
        <f t="shared" si="496"/>
        <v>8.1271584331341415</v>
      </c>
      <c r="J10878" s="70">
        <f t="shared" si="496"/>
        <v>7.7053339763983049</v>
      </c>
      <c r="K10878" s="118">
        <f>VLOOKUP(B10878,WB.GDP.2013,'WB (WDI)'!$BD$2,FALSE)</f>
        <v>53090.815192745496</v>
      </c>
      <c r="L10878" s="112">
        <f>VLOOKUP($B10878,WB.UNEMP.2013,'WB (WDI)'!$BD$2,FALSE)</f>
        <v>5.3400001525878897</v>
      </c>
    </row>
    <row r="10879" spans="1:12" x14ac:dyDescent="0.25">
      <c r="A10879" s="103">
        <v>2013</v>
      </c>
      <c r="B10879" s="104" t="s">
        <v>422</v>
      </c>
      <c r="C10879" s="105" t="s">
        <v>423</v>
      </c>
      <c r="D10879" s="105" t="s">
        <v>337</v>
      </c>
      <c r="E10879" s="87">
        <f t="shared" si="496"/>
        <v>7.5778732853763131</v>
      </c>
      <c r="F10879" s="69">
        <f t="shared" si="496"/>
        <v>4.8328617363516972</v>
      </c>
      <c r="G10879" s="69">
        <f t="shared" si="496"/>
        <v>7.079020134118033</v>
      </c>
      <c r="H10879" s="69">
        <f t="shared" si="496"/>
        <v>9.7822219185268384</v>
      </c>
      <c r="I10879" s="69">
        <f t="shared" si="496"/>
        <v>8.3050827939449459</v>
      </c>
      <c r="J10879" s="70">
        <f t="shared" si="496"/>
        <v>7.890179843940043</v>
      </c>
      <c r="K10879" s="118">
        <f>VLOOKUP(B10879,WB.GDP.2013,'WB (WDI)'!$BD$2,FALSE)</f>
        <v>48357.579170658857</v>
      </c>
      <c r="L10879" s="112">
        <f>VLOOKUP($B10879,WB.UNEMP.2013,'WB (WDI)'!$BD$2,FALSE)</f>
        <v>8.4300003051757795</v>
      </c>
    </row>
    <row r="10880" spans="1:12" x14ac:dyDescent="0.25">
      <c r="A10880" s="103">
        <v>2013</v>
      </c>
      <c r="B10880" s="104" t="s">
        <v>424</v>
      </c>
      <c r="C10880" s="105" t="s">
        <v>425</v>
      </c>
      <c r="D10880" s="105" t="s">
        <v>337</v>
      </c>
      <c r="E10880" s="87">
        <f t="shared" si="496"/>
        <v>7.4501880306631616</v>
      </c>
      <c r="F10880" s="69">
        <f t="shared" si="496"/>
        <v>5.1257943169062674</v>
      </c>
      <c r="G10880" s="69">
        <f t="shared" si="496"/>
        <v>6.8576097556830824</v>
      </c>
      <c r="H10880" s="69">
        <f t="shared" si="496"/>
        <v>9.7501560872788762</v>
      </c>
      <c r="I10880" s="69">
        <f t="shared" si="496"/>
        <v>8.2668181014349162</v>
      </c>
      <c r="J10880" s="70">
        <f t="shared" si="496"/>
        <v>7.2505618920126702</v>
      </c>
      <c r="K10880" s="118">
        <f>VLOOKUP(B10880,WB.GDP.2013,'WB (WDI)'!$BD$2,FALSE)</f>
        <v>42953.031126467024</v>
      </c>
      <c r="L10880" s="112">
        <f>VLOOKUP($B10880,WB.UNEMP.2013,'WB (WDI)'!$BD$2,FALSE)</f>
        <v>9.9200000762939506</v>
      </c>
    </row>
    <row r="10881" spans="1:12" x14ac:dyDescent="0.25">
      <c r="A10881" s="103">
        <v>2013</v>
      </c>
      <c r="B10881" s="104" t="s">
        <v>426</v>
      </c>
      <c r="C10881" s="105" t="s">
        <v>427</v>
      </c>
      <c r="D10881" s="105" t="s">
        <v>337</v>
      </c>
      <c r="E10881" s="87">
        <f t="shared" si="496"/>
        <v>7.9141659969507545</v>
      </c>
      <c r="F10881" s="69">
        <f t="shared" si="496"/>
        <v>6.4624553734145049</v>
      </c>
      <c r="G10881" s="69">
        <f t="shared" si="496"/>
        <v>7.6874082110070816</v>
      </c>
      <c r="H10881" s="69">
        <f t="shared" si="496"/>
        <v>9.592554354799276</v>
      </c>
      <c r="I10881" s="69">
        <f t="shared" si="496"/>
        <v>8.1032258044517054</v>
      </c>
      <c r="J10881" s="70">
        <f t="shared" si="496"/>
        <v>7.7251862410812064</v>
      </c>
      <c r="K10881" s="118">
        <f>VLOOKUP(B10881,WB.GDP.2013,'WB (WDI)'!$BD$2,FALSE)</f>
        <v>50039.874340678114</v>
      </c>
      <c r="L10881" s="112">
        <f>VLOOKUP($B10881,WB.UNEMP.2013,'WB (WDI)'!$BD$2,FALSE)</f>
        <v>5.2300000190734899</v>
      </c>
    </row>
    <row r="10882" spans="1:12" x14ac:dyDescent="0.25">
      <c r="A10882" s="103">
        <v>2013</v>
      </c>
      <c r="B10882" s="104" t="s">
        <v>428</v>
      </c>
      <c r="C10882" s="105" t="s">
        <v>429</v>
      </c>
      <c r="D10882" s="105" t="s">
        <v>337</v>
      </c>
      <c r="E10882" s="87" t="e">
        <f t="shared" si="496"/>
        <v>#N/A</v>
      </c>
      <c r="F10882" s="69" t="e">
        <f t="shared" si="496"/>
        <v>#N/A</v>
      </c>
      <c r="G10882" s="69" t="e">
        <f t="shared" si="496"/>
        <v>#N/A</v>
      </c>
      <c r="H10882" s="69" t="e">
        <f t="shared" si="496"/>
        <v>#N/A</v>
      </c>
      <c r="I10882" s="69" t="e">
        <f t="shared" si="496"/>
        <v>#N/A</v>
      </c>
      <c r="J10882" s="70" t="e">
        <f t="shared" si="496"/>
        <v>#N/A</v>
      </c>
      <c r="K10882" s="118" t="e">
        <f>VLOOKUP(B10882,WB.GDP.2013,'WB (WDI)'!$BD$2,FALSE)</f>
        <v>#N/A</v>
      </c>
      <c r="L10882" s="112" t="e">
        <f>VLOOKUP($B10882,WB.UNEMP.2013,'WB (WDI)'!$BD$2,FALSE)</f>
        <v>#N/A</v>
      </c>
    </row>
    <row r="10883" spans="1:12" x14ac:dyDescent="0.25">
      <c r="A10883" s="103">
        <v>2013</v>
      </c>
      <c r="B10883" s="104" t="s">
        <v>430</v>
      </c>
      <c r="C10883" s="105" t="s">
        <v>431</v>
      </c>
      <c r="D10883" s="105" t="s">
        <v>337</v>
      </c>
      <c r="E10883" s="87">
        <f t="shared" si="496"/>
        <v>7.6734042833440785</v>
      </c>
      <c r="F10883" s="69">
        <f t="shared" si="496"/>
        <v>5.5415104554621042</v>
      </c>
      <c r="G10883" s="69">
        <f t="shared" si="496"/>
        <v>7.7342643732340175</v>
      </c>
      <c r="H10883" s="69">
        <f t="shared" si="496"/>
        <v>9.2049799395560168</v>
      </c>
      <c r="I10883" s="69">
        <f t="shared" si="496"/>
        <v>8.0497213932298308</v>
      </c>
      <c r="J10883" s="70">
        <f t="shared" si="496"/>
        <v>7.8365452552384172</v>
      </c>
      <c r="K10883" s="118">
        <f>VLOOKUP(B10883,WB.GDP.2013,'WB (WDI)'!$BD$2,FALSE)</f>
        <v>106767.27500452004</v>
      </c>
      <c r="L10883" s="112">
        <f>VLOOKUP($B10883,WB.UNEMP.2013,'WB (WDI)'!$BD$2,FALSE)</f>
        <v>5.8499999046325701</v>
      </c>
    </row>
    <row r="10884" spans="1:12" x14ac:dyDescent="0.25">
      <c r="A10884" s="103">
        <v>2013</v>
      </c>
      <c r="B10884" s="104" t="s">
        <v>432</v>
      </c>
      <c r="C10884" s="105" t="s">
        <v>433</v>
      </c>
      <c r="D10884" s="105" t="s">
        <v>337</v>
      </c>
      <c r="E10884" s="87" t="e">
        <f t="shared" si="496"/>
        <v>#N/A</v>
      </c>
      <c r="F10884" s="69" t="e">
        <f t="shared" si="496"/>
        <v>#N/A</v>
      </c>
      <c r="G10884" s="69" t="e">
        <f t="shared" si="496"/>
        <v>#N/A</v>
      </c>
      <c r="H10884" s="69" t="e">
        <f t="shared" si="496"/>
        <v>#N/A</v>
      </c>
      <c r="I10884" s="69" t="e">
        <f t="shared" si="496"/>
        <v>#N/A</v>
      </c>
      <c r="J10884" s="70" t="e">
        <f t="shared" si="496"/>
        <v>#N/A</v>
      </c>
      <c r="K10884" s="118" t="e">
        <f>VLOOKUP(B10884,WB.GDP.2013,'WB (WDI)'!$BD$2,FALSE)</f>
        <v>#N/A</v>
      </c>
      <c r="L10884" s="112" t="e">
        <f>VLOOKUP($B10884,WB.UNEMP.2013,'WB (WDI)'!$BD$2,FALSE)</f>
        <v>#N/A</v>
      </c>
    </row>
    <row r="10885" spans="1:12" x14ac:dyDescent="0.25">
      <c r="A10885" s="103">
        <v>2013</v>
      </c>
      <c r="B10885" s="104" t="s">
        <v>434</v>
      </c>
      <c r="C10885" s="105" t="s">
        <v>435</v>
      </c>
      <c r="D10885" s="105" t="s">
        <v>337</v>
      </c>
      <c r="E10885" s="87">
        <f t="shared" si="496"/>
        <v>7.7061605714536228</v>
      </c>
      <c r="F10885" s="69">
        <f t="shared" si="496"/>
        <v>4.5235095053581738</v>
      </c>
      <c r="G10885" s="69">
        <f t="shared" si="496"/>
        <v>7.8259258094189734</v>
      </c>
      <c r="H10885" s="69">
        <f t="shared" si="496"/>
        <v>9.6614050535876892</v>
      </c>
      <c r="I10885" s="69">
        <f t="shared" si="496"/>
        <v>8.7567621208374042</v>
      </c>
      <c r="J10885" s="70">
        <f t="shared" si="496"/>
        <v>7.7632003680658777</v>
      </c>
      <c r="K10885" s="118">
        <f>VLOOKUP(B10885,WB.GDP.2013,'WB (WDI)'!$BD$2,FALSE)</f>
        <v>51804.999589737941</v>
      </c>
      <c r="L10885" s="112">
        <f>VLOOKUP($B10885,WB.UNEMP.2013,'WB (WDI)'!$BD$2,FALSE)</f>
        <v>7.2399997711181596</v>
      </c>
    </row>
    <row r="10886" spans="1:12" x14ac:dyDescent="0.25">
      <c r="A10886" s="103">
        <v>2013</v>
      </c>
      <c r="B10886" s="104" t="s">
        <v>436</v>
      </c>
      <c r="C10886" s="105" t="s">
        <v>437</v>
      </c>
      <c r="D10886" s="105" t="s">
        <v>337</v>
      </c>
      <c r="E10886" s="87">
        <f t="shared" si="496"/>
        <v>8.3347433291205348</v>
      </c>
      <c r="F10886" s="69">
        <f t="shared" si="496"/>
        <v>7.6897614878198937</v>
      </c>
      <c r="G10886" s="69">
        <f t="shared" si="496"/>
        <v>8.1598052470173918</v>
      </c>
      <c r="H10886" s="69">
        <f t="shared" si="496"/>
        <v>9.7027942974911934</v>
      </c>
      <c r="I10886" s="69">
        <f t="shared" si="496"/>
        <v>7.5389368003839774</v>
      </c>
      <c r="J10886" s="70">
        <f t="shared" si="496"/>
        <v>8.5824188128902197</v>
      </c>
      <c r="K10886" s="118">
        <f>VLOOKUP(B10886,WB.GDP.2013,'WB (WDI)'!$BD$2,FALSE)</f>
        <v>65029.163829468489</v>
      </c>
      <c r="L10886" s="112">
        <f>VLOOKUP($B10886,WB.UNEMP.2013,'WB (WDI)'!$BD$2,FALSE)</f>
        <v>4.75</v>
      </c>
    </row>
    <row r="10887" spans="1:12" x14ac:dyDescent="0.25">
      <c r="A10887" s="103">
        <v>2013</v>
      </c>
      <c r="B10887" s="104" t="s">
        <v>438</v>
      </c>
      <c r="C10887" s="105" t="s">
        <v>439</v>
      </c>
      <c r="D10887" s="105" t="s">
        <v>440</v>
      </c>
      <c r="E10887" s="87">
        <f t="shared" si="496"/>
        <v>8.0158520675181979</v>
      </c>
      <c r="F10887" s="69">
        <f t="shared" si="496"/>
        <v>6.8725271583818097</v>
      </c>
      <c r="G10887" s="69">
        <f t="shared" si="496"/>
        <v>7.8530268468440472</v>
      </c>
      <c r="H10887" s="69">
        <f t="shared" si="496"/>
        <v>9.252385596275321</v>
      </c>
      <c r="I10887" s="69">
        <f t="shared" si="496"/>
        <v>7.6714171293172058</v>
      </c>
      <c r="J10887" s="70">
        <f t="shared" si="496"/>
        <v>8.4299036067726032</v>
      </c>
      <c r="K10887" s="118">
        <f>VLOOKUP(B10887,WB.GDP.2013,'WB (WDI)'!$BD$2,FALSE)</f>
        <v>46960.05024041899</v>
      </c>
      <c r="L10887" s="112">
        <f>VLOOKUP($B10887,WB.UNEMP.2013,'WB (WDI)'!$BD$2,FALSE)</f>
        <v>5.6599998474121103</v>
      </c>
    </row>
    <row r="10888" spans="1:12" x14ac:dyDescent="0.25">
      <c r="A10888" s="103">
        <v>2013</v>
      </c>
      <c r="B10888" s="104" t="s">
        <v>441</v>
      </c>
      <c r="C10888" s="105" t="s">
        <v>442</v>
      </c>
      <c r="D10888" s="105" t="s">
        <v>440</v>
      </c>
      <c r="E10888" s="87" t="e">
        <f t="shared" ref="E10888:J10897" si="497">IF(ISNUMBER(VLOOKUP($B10888,EFW.2013,3,FALSE))=TRUE,VLOOKUP($B10888,EFW.2013,E$2,FALSE),NA())</f>
        <v>#N/A</v>
      </c>
      <c r="F10888" s="69" t="e">
        <f t="shared" si="497"/>
        <v>#N/A</v>
      </c>
      <c r="G10888" s="69" t="e">
        <f t="shared" si="497"/>
        <v>#N/A</v>
      </c>
      <c r="H10888" s="69" t="e">
        <f t="shared" si="497"/>
        <v>#N/A</v>
      </c>
      <c r="I10888" s="69" t="e">
        <f t="shared" si="497"/>
        <v>#N/A</v>
      </c>
      <c r="J10888" s="70" t="e">
        <f t="shared" si="497"/>
        <v>#N/A</v>
      </c>
      <c r="K10888" s="118" t="e">
        <f>VLOOKUP(B10888,WB.GDP.2013,'WB (WDI)'!$BD$2,FALSE)</f>
        <v>#N/A</v>
      </c>
      <c r="L10888" s="112" t="e">
        <f>VLOOKUP($B10888,WB.UNEMP.2013,'WB (WDI)'!$BD$2,FALSE)</f>
        <v>#N/A</v>
      </c>
    </row>
    <row r="10889" spans="1:12" x14ac:dyDescent="0.25">
      <c r="A10889" s="103">
        <v>2013</v>
      </c>
      <c r="B10889" s="104" t="s">
        <v>443</v>
      </c>
      <c r="C10889" s="105" t="s">
        <v>444</v>
      </c>
      <c r="D10889" s="105" t="s">
        <v>440</v>
      </c>
      <c r="E10889" s="87" t="e">
        <f t="shared" si="497"/>
        <v>#N/A</v>
      </c>
      <c r="F10889" s="69" t="e">
        <f t="shared" si="497"/>
        <v>#N/A</v>
      </c>
      <c r="G10889" s="69" t="e">
        <f t="shared" si="497"/>
        <v>#N/A</v>
      </c>
      <c r="H10889" s="69" t="e">
        <f t="shared" si="497"/>
        <v>#N/A</v>
      </c>
      <c r="I10889" s="69" t="e">
        <f t="shared" si="497"/>
        <v>#N/A</v>
      </c>
      <c r="J10889" s="70" t="e">
        <f t="shared" si="497"/>
        <v>#N/A</v>
      </c>
      <c r="K10889" s="118" t="e">
        <f>VLOOKUP(B10889,WB.GDP.2013,'WB (WDI)'!$BD$2,FALSE)</f>
        <v>#N/A</v>
      </c>
      <c r="L10889" s="112" t="e">
        <f>VLOOKUP($B10889,WB.UNEMP.2013,'WB (WDI)'!$BD$2,FALSE)</f>
        <v>#N/A</v>
      </c>
    </row>
    <row r="10890" spans="1:12" x14ac:dyDescent="0.25">
      <c r="A10890" s="103">
        <v>2013</v>
      </c>
      <c r="B10890" s="104" t="s">
        <v>445</v>
      </c>
      <c r="C10890" s="105" t="s">
        <v>446</v>
      </c>
      <c r="D10890" s="105" t="s">
        <v>440</v>
      </c>
      <c r="E10890" s="87" t="e">
        <f t="shared" si="497"/>
        <v>#N/A</v>
      </c>
      <c r="F10890" s="69" t="e">
        <f t="shared" si="497"/>
        <v>#N/A</v>
      </c>
      <c r="G10890" s="69" t="e">
        <f t="shared" si="497"/>
        <v>#N/A</v>
      </c>
      <c r="H10890" s="69" t="e">
        <f t="shared" si="497"/>
        <v>#N/A</v>
      </c>
      <c r="I10890" s="69" t="e">
        <f t="shared" si="497"/>
        <v>#N/A</v>
      </c>
      <c r="J10890" s="70" t="e">
        <f t="shared" si="497"/>
        <v>#N/A</v>
      </c>
      <c r="K10890" s="118" t="e">
        <f>VLOOKUP(B10890,WB.GDP.2013,'WB (WDI)'!$BD$2,FALSE)</f>
        <v>#N/A</v>
      </c>
      <c r="L10890" s="112" t="e">
        <f>VLOOKUP($B10890,WB.UNEMP.2013,'WB (WDI)'!$BD$2,FALSE)</f>
        <v>#N/A</v>
      </c>
    </row>
    <row r="10891" spans="1:12" x14ac:dyDescent="0.25">
      <c r="A10891" s="103">
        <v>2013</v>
      </c>
      <c r="B10891" s="104" t="s">
        <v>447</v>
      </c>
      <c r="C10891" s="105" t="s">
        <v>448</v>
      </c>
      <c r="D10891" s="105" t="s">
        <v>440</v>
      </c>
      <c r="E10891" s="87">
        <f t="shared" si="497"/>
        <v>8.4358760875298184</v>
      </c>
      <c r="F10891" s="69">
        <f t="shared" si="497"/>
        <v>6.5101672224905682</v>
      </c>
      <c r="G10891" s="69">
        <f t="shared" si="497"/>
        <v>8.1920099938322188</v>
      </c>
      <c r="H10891" s="69">
        <f t="shared" si="497"/>
        <v>9.4934620791280082</v>
      </c>
      <c r="I10891" s="69">
        <f t="shared" si="497"/>
        <v>8.86936833537575</v>
      </c>
      <c r="J10891" s="70">
        <f t="shared" si="497"/>
        <v>9.1143728068225496</v>
      </c>
      <c r="K10891" s="118">
        <f>VLOOKUP(B10891,WB.GDP.2013,'WB (WDI)'!$BD$2,FALSE)</f>
        <v>39724.878021486889</v>
      </c>
      <c r="L10891" s="112">
        <f>VLOOKUP($B10891,WB.UNEMP.2013,'WB (WDI)'!$BD$2,FALSE)</f>
        <v>5.7699999809265101</v>
      </c>
    </row>
    <row r="10892" spans="1:12" x14ac:dyDescent="0.25">
      <c r="A10892" s="103">
        <v>2013</v>
      </c>
      <c r="B10892" s="104" t="s">
        <v>449</v>
      </c>
      <c r="C10892" s="105" t="s">
        <v>450</v>
      </c>
      <c r="D10892" s="105" t="s">
        <v>440</v>
      </c>
      <c r="E10892" s="87" t="e">
        <f t="shared" si="497"/>
        <v>#N/A</v>
      </c>
      <c r="F10892" s="69" t="e">
        <f t="shared" si="497"/>
        <v>#N/A</v>
      </c>
      <c r="G10892" s="69" t="e">
        <f t="shared" si="497"/>
        <v>#N/A</v>
      </c>
      <c r="H10892" s="69" t="e">
        <f t="shared" si="497"/>
        <v>#N/A</v>
      </c>
      <c r="I10892" s="69" t="e">
        <f t="shared" si="497"/>
        <v>#N/A</v>
      </c>
      <c r="J10892" s="70" t="e">
        <f t="shared" si="497"/>
        <v>#N/A</v>
      </c>
      <c r="K10892" s="118" t="e">
        <f>VLOOKUP(B10892,WB.GDP.2013,'WB (WDI)'!$BD$2,FALSE)</f>
        <v>#N/A</v>
      </c>
      <c r="L10892" s="112" t="e">
        <f>VLOOKUP($B10892,WB.UNEMP.2013,'WB (WDI)'!$BD$2,FALSE)</f>
        <v>#N/A</v>
      </c>
    </row>
    <row r="10893" spans="1:12" x14ac:dyDescent="0.25">
      <c r="A10893" s="103">
        <v>2013</v>
      </c>
      <c r="B10893" s="104" t="s">
        <v>451</v>
      </c>
      <c r="C10893" s="105" t="s">
        <v>452</v>
      </c>
      <c r="D10893" s="105" t="s">
        <v>440</v>
      </c>
      <c r="E10893" s="87">
        <f t="shared" si="497"/>
        <v>6.514495481930493</v>
      </c>
      <c r="F10893" s="69">
        <f t="shared" si="497"/>
        <v>6.6827700727884318</v>
      </c>
      <c r="G10893" s="69">
        <f t="shared" si="497"/>
        <v>5.7924596901157335</v>
      </c>
      <c r="H10893" s="69">
        <f t="shared" si="497"/>
        <v>5.7941465805041892</v>
      </c>
      <c r="I10893" s="69">
        <f t="shared" si="497"/>
        <v>6.2891613732670351</v>
      </c>
      <c r="J10893" s="70">
        <f t="shared" si="497"/>
        <v>8.0139396929770719</v>
      </c>
      <c r="K10893" s="118">
        <f>VLOOKUP(B10893,WB.GDP.2013,'WB (WDI)'!$BD$2,FALSE)</f>
        <v>11429.275987091714</v>
      </c>
      <c r="L10893" s="112">
        <f>VLOOKUP($B10893,WB.UNEMP.2013,'WB (WDI)'!$BD$2,FALSE)</f>
        <v>4.4400000572204599</v>
      </c>
    </row>
    <row r="10894" spans="1:12" x14ac:dyDescent="0.25">
      <c r="A10894" s="103">
        <v>2013</v>
      </c>
      <c r="B10894" s="104" t="s">
        <v>453</v>
      </c>
      <c r="C10894" s="105" t="s">
        <v>454</v>
      </c>
      <c r="D10894" s="105" t="s">
        <v>440</v>
      </c>
      <c r="E10894" s="87" t="e">
        <f t="shared" si="497"/>
        <v>#N/A</v>
      </c>
      <c r="F10894" s="69" t="e">
        <f t="shared" si="497"/>
        <v>#N/A</v>
      </c>
      <c r="G10894" s="69" t="e">
        <f t="shared" si="497"/>
        <v>#N/A</v>
      </c>
      <c r="H10894" s="69" t="e">
        <f t="shared" si="497"/>
        <v>#N/A</v>
      </c>
      <c r="I10894" s="69" t="e">
        <f t="shared" si="497"/>
        <v>#N/A</v>
      </c>
      <c r="J10894" s="70" t="e">
        <f t="shared" si="497"/>
        <v>#N/A</v>
      </c>
      <c r="K10894" s="118" t="e">
        <f>VLOOKUP(B10894,WB.GDP.2013,'WB (WDI)'!$BD$2,FALSE)</f>
        <v>#N/A</v>
      </c>
      <c r="L10894" s="112">
        <f>VLOOKUP($B10894,WB.UNEMP.2013,'WB (WDI)'!$BD$2,FALSE)</f>
        <v>14.3800001144409</v>
      </c>
    </row>
    <row r="10895" spans="1:12" x14ac:dyDescent="0.25">
      <c r="A10895" s="103">
        <v>2013</v>
      </c>
      <c r="B10895" s="104" t="s">
        <v>455</v>
      </c>
      <c r="C10895" s="105" t="s">
        <v>456</v>
      </c>
      <c r="D10895" s="105" t="s">
        <v>440</v>
      </c>
      <c r="E10895" s="87">
        <f t="shared" si="497"/>
        <v>6.7800057046164097</v>
      </c>
      <c r="F10895" s="69">
        <f t="shared" si="497"/>
        <v>5.9245631071727436</v>
      </c>
      <c r="G10895" s="69">
        <f t="shared" si="497"/>
        <v>5.2717165110656543</v>
      </c>
      <c r="H10895" s="69">
        <f t="shared" si="497"/>
        <v>7.6121986985829766</v>
      </c>
      <c r="I10895" s="69">
        <f t="shared" si="497"/>
        <v>7.6216000858066808</v>
      </c>
      <c r="J10895" s="70">
        <f t="shared" si="497"/>
        <v>7.4699501204539951</v>
      </c>
      <c r="K10895" s="118">
        <f>VLOOKUP(B10895,WB.GDP.2013,'WB (WDI)'!$BD$2,FALSE)</f>
        <v>3515.760524796814</v>
      </c>
      <c r="L10895" s="112">
        <f>VLOOKUP($B10895,WB.UNEMP.2013,'WB (WDI)'!$BD$2,FALSE)</f>
        <v>2.6300001144409202</v>
      </c>
    </row>
    <row r="10896" spans="1:12" x14ac:dyDescent="0.25">
      <c r="A10896" s="103">
        <v>2013</v>
      </c>
      <c r="B10896" s="104" t="s">
        <v>457</v>
      </c>
      <c r="C10896" s="105" t="s">
        <v>458</v>
      </c>
      <c r="D10896" s="105" t="s">
        <v>440</v>
      </c>
      <c r="E10896" s="87" t="e">
        <f t="shared" si="497"/>
        <v>#N/A</v>
      </c>
      <c r="F10896" s="69" t="e">
        <f t="shared" si="497"/>
        <v>#N/A</v>
      </c>
      <c r="G10896" s="69" t="e">
        <f t="shared" si="497"/>
        <v>#N/A</v>
      </c>
      <c r="H10896" s="69" t="e">
        <f t="shared" si="497"/>
        <v>#N/A</v>
      </c>
      <c r="I10896" s="69" t="e">
        <f t="shared" si="497"/>
        <v>#N/A</v>
      </c>
      <c r="J10896" s="70" t="e">
        <f t="shared" si="497"/>
        <v>#N/A</v>
      </c>
      <c r="K10896" s="118">
        <f>VLOOKUP(B10896,WB.GDP.2013,'WB (WDI)'!$BD$2,FALSE)</f>
        <v>2596.4529900488751</v>
      </c>
      <c r="L10896" s="112">
        <f>VLOOKUP($B10896,WB.UNEMP.2013,'WB (WDI)'!$BD$2,FALSE)</f>
        <v>0.68999999761581399</v>
      </c>
    </row>
    <row r="10897" spans="1:12" x14ac:dyDescent="0.25">
      <c r="A10897" s="103">
        <v>2013</v>
      </c>
      <c r="B10897" s="104" t="s">
        <v>459</v>
      </c>
      <c r="C10897" s="105" t="s">
        <v>460</v>
      </c>
      <c r="D10897" s="105" t="s">
        <v>440</v>
      </c>
      <c r="E10897" s="87" t="e">
        <f t="shared" si="497"/>
        <v>#N/A</v>
      </c>
      <c r="F10897" s="69" t="e">
        <f t="shared" si="497"/>
        <v>#N/A</v>
      </c>
      <c r="G10897" s="69" t="e">
        <f t="shared" si="497"/>
        <v>#N/A</v>
      </c>
      <c r="H10897" s="69" t="e">
        <f t="shared" si="497"/>
        <v>#N/A</v>
      </c>
      <c r="I10897" s="69" t="e">
        <f t="shared" si="497"/>
        <v>#N/A</v>
      </c>
      <c r="J10897" s="70" t="e">
        <f t="shared" si="497"/>
        <v>#N/A</v>
      </c>
      <c r="K10897" s="118">
        <f>VLOOKUP(B10897,WB.GDP.2013,'WB (WDI)'!$BD$2,FALSE)</f>
        <v>3131.9718676231159</v>
      </c>
      <c r="L10897" s="112">
        <f>VLOOKUP($B10897,WB.UNEMP.2013,'WB (WDI)'!$BD$2,FALSE)</f>
        <v>1.8500000238418599</v>
      </c>
    </row>
    <row r="10898" spans="1:12" x14ac:dyDescent="0.25">
      <c r="A10898" s="103">
        <v>2013</v>
      </c>
      <c r="B10898" s="104" t="s">
        <v>461</v>
      </c>
      <c r="C10898" s="105" t="s">
        <v>462</v>
      </c>
      <c r="D10898" s="105" t="s">
        <v>440</v>
      </c>
      <c r="E10898" s="87" t="e">
        <f t="shared" ref="E10898:J10907" si="498">IF(ISNUMBER(VLOOKUP($B10898,EFW.2013,3,FALSE))=TRUE,VLOOKUP($B10898,EFW.2013,E$2,FALSE),NA())</f>
        <v>#N/A</v>
      </c>
      <c r="F10898" s="69" t="e">
        <f t="shared" si="498"/>
        <v>#N/A</v>
      </c>
      <c r="G10898" s="69" t="e">
        <f t="shared" si="498"/>
        <v>#N/A</v>
      </c>
      <c r="H10898" s="69" t="e">
        <f t="shared" si="498"/>
        <v>#N/A</v>
      </c>
      <c r="I10898" s="69" t="e">
        <f t="shared" si="498"/>
        <v>#N/A</v>
      </c>
      <c r="J10898" s="70" t="e">
        <f t="shared" si="498"/>
        <v>#N/A</v>
      </c>
      <c r="K10898" s="118" t="e">
        <f>VLOOKUP(B10898,WB.GDP.2013,'WB (WDI)'!$BD$2,FALSE)</f>
        <v>#N/A</v>
      </c>
      <c r="L10898" s="112">
        <f>VLOOKUP($B10898,WB.UNEMP.2013,'WB (WDI)'!$BD$2,FALSE)</f>
        <v>11.5</v>
      </c>
    </row>
    <row r="10899" spans="1:12" x14ac:dyDescent="0.25">
      <c r="A10899" s="103">
        <v>2013</v>
      </c>
      <c r="B10899" s="104" t="s">
        <v>463</v>
      </c>
      <c r="C10899" s="105" t="s">
        <v>464</v>
      </c>
      <c r="D10899" s="105" t="s">
        <v>440</v>
      </c>
      <c r="E10899" s="87" t="e">
        <f t="shared" si="498"/>
        <v>#N/A</v>
      </c>
      <c r="F10899" s="69" t="e">
        <f t="shared" si="498"/>
        <v>#N/A</v>
      </c>
      <c r="G10899" s="69" t="e">
        <f t="shared" si="498"/>
        <v>#N/A</v>
      </c>
      <c r="H10899" s="69" t="e">
        <f t="shared" si="498"/>
        <v>#N/A</v>
      </c>
      <c r="I10899" s="69" t="e">
        <f t="shared" si="498"/>
        <v>#N/A</v>
      </c>
      <c r="J10899" s="70" t="e">
        <f t="shared" si="498"/>
        <v>#N/A</v>
      </c>
      <c r="K10899" s="118">
        <f>VLOOKUP(B10899,WB.GDP.2013,'WB (WDI)'!$BD$2,FALSE)</f>
        <v>2035.6534145076255</v>
      </c>
      <c r="L10899" s="112" t="e">
        <f>VLOOKUP($B10899,WB.UNEMP.2013,'WB (WDI)'!$BD$2,FALSE)</f>
        <v>#N/A</v>
      </c>
    </row>
    <row r="10900" spans="1:12" x14ac:dyDescent="0.25">
      <c r="A10900" s="103">
        <v>2013</v>
      </c>
      <c r="B10900" s="104" t="s">
        <v>465</v>
      </c>
      <c r="C10900" s="105" t="s">
        <v>466</v>
      </c>
      <c r="D10900" s="105" t="s">
        <v>440</v>
      </c>
      <c r="E10900" s="87" t="e">
        <f t="shared" si="498"/>
        <v>#N/A</v>
      </c>
      <c r="F10900" s="69" t="e">
        <f t="shared" si="498"/>
        <v>#N/A</v>
      </c>
      <c r="G10900" s="69" t="e">
        <f t="shared" si="498"/>
        <v>#N/A</v>
      </c>
      <c r="H10900" s="69" t="e">
        <f t="shared" si="498"/>
        <v>#N/A</v>
      </c>
      <c r="I10900" s="69" t="e">
        <f t="shared" si="498"/>
        <v>#N/A</v>
      </c>
      <c r="J10900" s="70" t="e">
        <f t="shared" si="498"/>
        <v>#N/A</v>
      </c>
      <c r="K10900" s="118">
        <f>VLOOKUP(B10900,WB.GDP.2013,'WB (WDI)'!$BD$2,FALSE)</f>
        <v>3628.8951987501064</v>
      </c>
      <c r="L10900" s="112" t="e">
        <f>VLOOKUP($B10900,WB.UNEMP.2013,'WB (WDI)'!$BD$2,FALSE)</f>
        <v>#N/A</v>
      </c>
    </row>
    <row r="10901" spans="1:12" x14ac:dyDescent="0.25">
      <c r="A10901" s="103">
        <v>2013</v>
      </c>
      <c r="B10901" s="104" t="s">
        <v>467</v>
      </c>
      <c r="C10901" s="105" t="s">
        <v>468</v>
      </c>
      <c r="D10901" s="105" t="s">
        <v>440</v>
      </c>
      <c r="E10901" s="87" t="e">
        <f t="shared" si="498"/>
        <v>#N/A</v>
      </c>
      <c r="F10901" s="69" t="e">
        <f t="shared" si="498"/>
        <v>#N/A</v>
      </c>
      <c r="G10901" s="69" t="e">
        <f t="shared" si="498"/>
        <v>#N/A</v>
      </c>
      <c r="H10901" s="69" t="e">
        <f t="shared" si="498"/>
        <v>#N/A</v>
      </c>
      <c r="I10901" s="69" t="e">
        <f t="shared" si="498"/>
        <v>#N/A</v>
      </c>
      <c r="J10901" s="70" t="e">
        <f t="shared" si="498"/>
        <v>#N/A</v>
      </c>
      <c r="K10901" s="118">
        <f>VLOOKUP(B10901,WB.GDP.2013,'WB (WDI)'!$BD$2,FALSE)</f>
        <v>3470.7338611304544</v>
      </c>
      <c r="L10901" s="112" t="e">
        <f>VLOOKUP($B10901,WB.UNEMP.2013,'WB (WDI)'!$BD$2,FALSE)</f>
        <v>#N/A</v>
      </c>
    </row>
    <row r="10902" spans="1:12" x14ac:dyDescent="0.25">
      <c r="A10902" s="103">
        <v>2013</v>
      </c>
      <c r="B10902" s="104" t="s">
        <v>469</v>
      </c>
      <c r="C10902" s="105" t="s">
        <v>470</v>
      </c>
      <c r="D10902" s="105" t="s">
        <v>440</v>
      </c>
      <c r="E10902" s="87" t="e">
        <f t="shared" si="498"/>
        <v>#N/A</v>
      </c>
      <c r="F10902" s="69" t="e">
        <f t="shared" si="498"/>
        <v>#N/A</v>
      </c>
      <c r="G10902" s="69" t="e">
        <f t="shared" si="498"/>
        <v>#N/A</v>
      </c>
      <c r="H10902" s="69" t="e">
        <f t="shared" si="498"/>
        <v>#N/A</v>
      </c>
      <c r="I10902" s="69" t="e">
        <f t="shared" si="498"/>
        <v>#N/A</v>
      </c>
      <c r="J10902" s="70" t="e">
        <f t="shared" si="498"/>
        <v>#N/A</v>
      </c>
      <c r="K10902" s="118">
        <f>VLOOKUP(B10902,WB.GDP.2013,'WB (WDI)'!$BD$2,FALSE)</f>
        <v>9906.4827677075937</v>
      </c>
      <c r="L10902" s="112" t="e">
        <f>VLOOKUP($B10902,WB.UNEMP.2013,'WB (WDI)'!$BD$2,FALSE)</f>
        <v>#N/A</v>
      </c>
    </row>
    <row r="10903" spans="1:12" x14ac:dyDescent="0.25">
      <c r="A10903" s="103">
        <v>2013</v>
      </c>
      <c r="B10903" s="104" t="s">
        <v>471</v>
      </c>
      <c r="C10903" s="105" t="s">
        <v>472</v>
      </c>
      <c r="D10903" s="105" t="s">
        <v>440</v>
      </c>
      <c r="E10903" s="87" t="e">
        <f t="shared" si="498"/>
        <v>#N/A</v>
      </c>
      <c r="F10903" s="69" t="e">
        <f t="shared" si="498"/>
        <v>#N/A</v>
      </c>
      <c r="G10903" s="69" t="e">
        <f t="shared" si="498"/>
        <v>#N/A</v>
      </c>
      <c r="H10903" s="69" t="e">
        <f t="shared" si="498"/>
        <v>#N/A</v>
      </c>
      <c r="I10903" s="69" t="e">
        <f t="shared" si="498"/>
        <v>#N/A</v>
      </c>
      <c r="J10903" s="70" t="e">
        <f t="shared" si="498"/>
        <v>#N/A</v>
      </c>
      <c r="K10903" s="118" t="e">
        <f>VLOOKUP(B10903,WB.GDP.2013,'WB (WDI)'!$BD$2,FALSE)</f>
        <v>#N/A</v>
      </c>
      <c r="L10903" s="112" t="e">
        <f>VLOOKUP($B10903,WB.UNEMP.2013,'WB (WDI)'!$BD$2,FALSE)</f>
        <v>#N/A</v>
      </c>
    </row>
    <row r="10904" spans="1:12" x14ac:dyDescent="0.25">
      <c r="A10904" s="103">
        <v>2013</v>
      </c>
      <c r="B10904" s="104" t="s">
        <v>473</v>
      </c>
      <c r="C10904" s="105" t="s">
        <v>474</v>
      </c>
      <c r="D10904" s="105" t="s">
        <v>440</v>
      </c>
      <c r="E10904" s="87" t="e">
        <f t="shared" si="498"/>
        <v>#N/A</v>
      </c>
      <c r="F10904" s="69" t="e">
        <f t="shared" si="498"/>
        <v>#N/A</v>
      </c>
      <c r="G10904" s="69" t="e">
        <f t="shared" si="498"/>
        <v>#N/A</v>
      </c>
      <c r="H10904" s="69" t="e">
        <f t="shared" si="498"/>
        <v>#N/A</v>
      </c>
      <c r="I10904" s="69" t="e">
        <f t="shared" si="498"/>
        <v>#N/A</v>
      </c>
      <c r="J10904" s="70" t="e">
        <f t="shared" si="498"/>
        <v>#N/A</v>
      </c>
      <c r="K10904" s="118">
        <f>VLOOKUP(B10904,WB.GDP.2013,'WB (WDI)'!$BD$2,FALSE)</f>
        <v>16109.10111290474</v>
      </c>
      <c r="L10904" s="112" t="e">
        <f>VLOOKUP($B10904,WB.UNEMP.2013,'WB (WDI)'!$BD$2,FALSE)</f>
        <v>#N/A</v>
      </c>
    </row>
    <row r="10905" spans="1:12" x14ac:dyDescent="0.25">
      <c r="A10905" s="103">
        <v>2013</v>
      </c>
      <c r="B10905" s="104" t="s">
        <v>475</v>
      </c>
      <c r="C10905" s="105" t="s">
        <v>476</v>
      </c>
      <c r="D10905" s="105" t="s">
        <v>440</v>
      </c>
      <c r="E10905" s="87" t="e">
        <f t="shared" si="498"/>
        <v>#N/A</v>
      </c>
      <c r="F10905" s="69" t="e">
        <f t="shared" si="498"/>
        <v>#N/A</v>
      </c>
      <c r="G10905" s="69" t="e">
        <f t="shared" si="498"/>
        <v>#N/A</v>
      </c>
      <c r="H10905" s="69" t="e">
        <f t="shared" si="498"/>
        <v>#N/A</v>
      </c>
      <c r="I10905" s="69" t="e">
        <f t="shared" si="498"/>
        <v>#N/A</v>
      </c>
      <c r="J10905" s="70" t="e">
        <f t="shared" si="498"/>
        <v>#N/A</v>
      </c>
      <c r="K10905" s="118" t="e">
        <f>VLOOKUP(B10905,WB.GDP.2013,'WB (WDI)'!$BD$2,FALSE)</f>
        <v>#N/A</v>
      </c>
      <c r="L10905" s="112" t="e">
        <f>VLOOKUP($B10905,WB.UNEMP.2013,'WB (WDI)'!$BD$2,FALSE)</f>
        <v>#N/A</v>
      </c>
    </row>
    <row r="10906" spans="1:12" x14ac:dyDescent="0.25">
      <c r="A10906" s="103">
        <v>2013</v>
      </c>
      <c r="B10906" s="104" t="s">
        <v>477</v>
      </c>
      <c r="C10906" s="105" t="s">
        <v>478</v>
      </c>
      <c r="D10906" s="105" t="s">
        <v>440</v>
      </c>
      <c r="E10906" s="87" t="e">
        <f t="shared" si="498"/>
        <v>#N/A</v>
      </c>
      <c r="F10906" s="69" t="e">
        <f t="shared" si="498"/>
        <v>#N/A</v>
      </c>
      <c r="G10906" s="69" t="e">
        <f t="shared" si="498"/>
        <v>#N/A</v>
      </c>
      <c r="H10906" s="69" t="e">
        <f t="shared" si="498"/>
        <v>#N/A</v>
      </c>
      <c r="I10906" s="69" t="e">
        <f t="shared" si="498"/>
        <v>#N/A</v>
      </c>
      <c r="J10906" s="70" t="e">
        <f t="shared" si="498"/>
        <v>#N/A</v>
      </c>
      <c r="K10906" s="118" t="e">
        <f>VLOOKUP(B10906,WB.GDP.2013,'WB (WDI)'!$BD$2,FALSE)</f>
        <v>#N/A</v>
      </c>
      <c r="L10906" s="112" t="e">
        <f>VLOOKUP($B10906,WB.UNEMP.2013,'WB (WDI)'!$BD$2,FALSE)</f>
        <v>#N/A</v>
      </c>
    </row>
    <row r="10907" spans="1:12" x14ac:dyDescent="0.25">
      <c r="A10907" s="103">
        <v>2013</v>
      </c>
      <c r="B10907" s="104" t="s">
        <v>479</v>
      </c>
      <c r="C10907" s="105" t="s">
        <v>480</v>
      </c>
      <c r="D10907" s="105" t="s">
        <v>440</v>
      </c>
      <c r="E10907" s="87" t="e">
        <f t="shared" si="498"/>
        <v>#N/A</v>
      </c>
      <c r="F10907" s="69" t="e">
        <f t="shared" si="498"/>
        <v>#N/A</v>
      </c>
      <c r="G10907" s="69" t="e">
        <f t="shared" si="498"/>
        <v>#N/A</v>
      </c>
      <c r="H10907" s="69" t="e">
        <f t="shared" si="498"/>
        <v>#N/A</v>
      </c>
      <c r="I10907" s="69" t="e">
        <f t="shared" si="498"/>
        <v>#N/A</v>
      </c>
      <c r="J10907" s="70" t="e">
        <f t="shared" si="498"/>
        <v>#N/A</v>
      </c>
      <c r="K10907" s="118" t="e">
        <f>VLOOKUP(B10907,WB.GDP.2013,'WB (WDI)'!$BD$2,FALSE)</f>
        <v>#N/A</v>
      </c>
      <c r="L10907" s="112" t="e">
        <f>VLOOKUP($B10907,WB.UNEMP.2013,'WB (WDI)'!$BD$2,FALSE)</f>
        <v>#N/A</v>
      </c>
    </row>
    <row r="10908" spans="1:12" x14ac:dyDescent="0.25">
      <c r="A10908" s="103">
        <v>2013</v>
      </c>
      <c r="B10908" s="104" t="s">
        <v>481</v>
      </c>
      <c r="C10908" s="105" t="s">
        <v>482</v>
      </c>
      <c r="D10908" s="105" t="s">
        <v>440</v>
      </c>
      <c r="E10908" s="87" t="e">
        <f t="shared" ref="E10908:J10915" si="499">IF(ISNUMBER(VLOOKUP($B10908,EFW.2013,3,FALSE))=TRUE,VLOOKUP($B10908,EFW.2013,E$2,FALSE),NA())</f>
        <v>#N/A</v>
      </c>
      <c r="F10908" s="69" t="e">
        <f t="shared" si="499"/>
        <v>#N/A</v>
      </c>
      <c r="G10908" s="69" t="e">
        <f t="shared" si="499"/>
        <v>#N/A</v>
      </c>
      <c r="H10908" s="69" t="e">
        <f t="shared" si="499"/>
        <v>#N/A</v>
      </c>
      <c r="I10908" s="69" t="e">
        <f t="shared" si="499"/>
        <v>#N/A</v>
      </c>
      <c r="J10908" s="70" t="e">
        <f t="shared" si="499"/>
        <v>#N/A</v>
      </c>
      <c r="K10908" s="118" t="e">
        <f>VLOOKUP(B10908,WB.GDP.2013,'WB (WDI)'!$BD$2,FALSE)</f>
        <v>#N/A</v>
      </c>
      <c r="L10908" s="112">
        <f>VLOOKUP($B10908,WB.UNEMP.2013,'WB (WDI)'!$BD$2,FALSE)</f>
        <v>11.7700004577637</v>
      </c>
    </row>
    <row r="10909" spans="1:12" x14ac:dyDescent="0.25">
      <c r="A10909" s="103">
        <v>2013</v>
      </c>
      <c r="B10909" s="104" t="s">
        <v>483</v>
      </c>
      <c r="C10909" s="105" t="s">
        <v>484</v>
      </c>
      <c r="D10909" s="105" t="s">
        <v>440</v>
      </c>
      <c r="E10909" s="87" t="e">
        <f t="shared" si="499"/>
        <v>#N/A</v>
      </c>
      <c r="F10909" s="69" t="e">
        <f t="shared" si="499"/>
        <v>#N/A</v>
      </c>
      <c r="G10909" s="69" t="e">
        <f t="shared" si="499"/>
        <v>#N/A</v>
      </c>
      <c r="H10909" s="69" t="e">
        <f t="shared" si="499"/>
        <v>#N/A</v>
      </c>
      <c r="I10909" s="69" t="e">
        <f t="shared" si="499"/>
        <v>#N/A</v>
      </c>
      <c r="J10909" s="70" t="e">
        <f t="shared" si="499"/>
        <v>#N/A</v>
      </c>
      <c r="K10909" s="118" t="e">
        <f>VLOOKUP(B10909,WB.GDP.2013,'WB (WDI)'!$BD$2,FALSE)</f>
        <v>#N/A</v>
      </c>
      <c r="L10909" s="112" t="e">
        <f>VLOOKUP($B10909,WB.UNEMP.2013,'WB (WDI)'!$BD$2,FALSE)</f>
        <v>#N/A</v>
      </c>
    </row>
    <row r="10910" spans="1:12" x14ac:dyDescent="0.25">
      <c r="A10910" s="103">
        <v>2013</v>
      </c>
      <c r="B10910" s="104" t="s">
        <v>485</v>
      </c>
      <c r="C10910" s="105" t="s">
        <v>486</v>
      </c>
      <c r="D10910" s="105" t="s">
        <v>440</v>
      </c>
      <c r="E10910" s="87" t="e">
        <f t="shared" si="499"/>
        <v>#N/A</v>
      </c>
      <c r="F10910" s="69" t="e">
        <f t="shared" si="499"/>
        <v>#N/A</v>
      </c>
      <c r="G10910" s="69" t="e">
        <f t="shared" si="499"/>
        <v>#N/A</v>
      </c>
      <c r="H10910" s="69" t="e">
        <f t="shared" si="499"/>
        <v>#N/A</v>
      </c>
      <c r="I10910" s="69" t="e">
        <f t="shared" si="499"/>
        <v>#N/A</v>
      </c>
      <c r="J10910" s="70" t="e">
        <f t="shared" si="499"/>
        <v>#N/A</v>
      </c>
      <c r="K10910" s="118" t="e">
        <f>VLOOKUP(B10910,WB.GDP.2013,'WB (WDI)'!$BD$2,FALSE)</f>
        <v>#N/A</v>
      </c>
      <c r="L10910" s="112" t="e">
        <f>VLOOKUP($B10910,WB.UNEMP.2013,'WB (WDI)'!$BD$2,FALSE)</f>
        <v>#N/A</v>
      </c>
    </row>
    <row r="10911" spans="1:12" x14ac:dyDescent="0.25">
      <c r="A10911" s="103">
        <v>2013</v>
      </c>
      <c r="B10911" s="104" t="s">
        <v>487</v>
      </c>
      <c r="C10911" s="105" t="s">
        <v>488</v>
      </c>
      <c r="D10911" s="105" t="s">
        <v>440</v>
      </c>
      <c r="E10911" s="87" t="e">
        <f t="shared" si="499"/>
        <v>#N/A</v>
      </c>
      <c r="F10911" s="69" t="e">
        <f t="shared" si="499"/>
        <v>#N/A</v>
      </c>
      <c r="G10911" s="69" t="e">
        <f t="shared" si="499"/>
        <v>#N/A</v>
      </c>
      <c r="H10911" s="69" t="e">
        <f t="shared" si="499"/>
        <v>#N/A</v>
      </c>
      <c r="I10911" s="69" t="e">
        <f t="shared" si="499"/>
        <v>#N/A</v>
      </c>
      <c r="J10911" s="70" t="e">
        <f t="shared" si="499"/>
        <v>#N/A</v>
      </c>
      <c r="K10911" s="118">
        <f>VLOOKUP(B10911,WB.GDP.2013,'WB (WDI)'!$BD$2,FALSE)</f>
        <v>5831.0563684665385</v>
      </c>
      <c r="L10911" s="112">
        <f>VLOOKUP($B10911,WB.UNEMP.2013,'WB (WDI)'!$BD$2,FALSE)</f>
        <v>8.7899999618530291</v>
      </c>
    </row>
    <row r="10912" spans="1:12" x14ac:dyDescent="0.25">
      <c r="A10912" s="103">
        <v>2013</v>
      </c>
      <c r="B10912" s="104" t="s">
        <v>489</v>
      </c>
      <c r="C10912" s="105" t="s">
        <v>490</v>
      </c>
      <c r="D10912" s="105" t="s">
        <v>440</v>
      </c>
      <c r="E10912" s="87" t="e">
        <f t="shared" si="499"/>
        <v>#N/A</v>
      </c>
      <c r="F10912" s="69" t="e">
        <f t="shared" si="499"/>
        <v>#N/A</v>
      </c>
      <c r="G10912" s="69" t="e">
        <f t="shared" si="499"/>
        <v>#N/A</v>
      </c>
      <c r="H10912" s="69" t="e">
        <f t="shared" si="499"/>
        <v>#N/A</v>
      </c>
      <c r="I10912" s="69" t="e">
        <f t="shared" si="499"/>
        <v>#N/A</v>
      </c>
      <c r="J10912" s="70" t="e">
        <f t="shared" si="499"/>
        <v>#N/A</v>
      </c>
      <c r="K10912" s="118" t="e">
        <f>VLOOKUP(B10912,WB.GDP.2013,'WB (WDI)'!$BD$2,FALSE)</f>
        <v>#N/A</v>
      </c>
      <c r="L10912" s="112" t="e">
        <f>VLOOKUP($B10912,WB.UNEMP.2013,'WB (WDI)'!$BD$2,FALSE)</f>
        <v>#N/A</v>
      </c>
    </row>
    <row r="10913" spans="1:12" x14ac:dyDescent="0.25">
      <c r="A10913" s="103">
        <v>2013</v>
      </c>
      <c r="B10913" s="104" t="s">
        <v>491</v>
      </c>
      <c r="C10913" s="105" t="s">
        <v>492</v>
      </c>
      <c r="D10913" s="105" t="s">
        <v>440</v>
      </c>
      <c r="E10913" s="87" t="e">
        <f t="shared" si="499"/>
        <v>#N/A</v>
      </c>
      <c r="F10913" s="69" t="e">
        <f t="shared" si="499"/>
        <v>#N/A</v>
      </c>
      <c r="G10913" s="69" t="e">
        <f t="shared" si="499"/>
        <v>#N/A</v>
      </c>
      <c r="H10913" s="69" t="e">
        <f t="shared" si="499"/>
        <v>#N/A</v>
      </c>
      <c r="I10913" s="69" t="e">
        <f t="shared" si="499"/>
        <v>#N/A</v>
      </c>
      <c r="J10913" s="70" t="e">
        <f t="shared" si="499"/>
        <v>#N/A</v>
      </c>
      <c r="K10913" s="118">
        <f>VLOOKUP(B10913,WB.GDP.2013,'WB (WDI)'!$BD$2,FALSE)</f>
        <v>5707.8572860517497</v>
      </c>
      <c r="L10913" s="112">
        <f>VLOOKUP($B10913,WB.UNEMP.2013,'WB (WDI)'!$BD$2,FALSE)</f>
        <v>2.3099999427795401</v>
      </c>
    </row>
    <row r="10914" spans="1:12" x14ac:dyDescent="0.25">
      <c r="A10914" s="103">
        <v>2013</v>
      </c>
      <c r="B10914" s="104" t="s">
        <v>493</v>
      </c>
      <c r="C10914" s="105" t="s">
        <v>494</v>
      </c>
      <c r="D10914" s="105" t="s">
        <v>440</v>
      </c>
      <c r="E10914" s="87" t="e">
        <f t="shared" si="499"/>
        <v>#N/A</v>
      </c>
      <c r="F10914" s="69" t="e">
        <f t="shared" si="499"/>
        <v>#N/A</v>
      </c>
      <c r="G10914" s="69" t="e">
        <f t="shared" si="499"/>
        <v>#N/A</v>
      </c>
      <c r="H10914" s="69" t="e">
        <f t="shared" si="499"/>
        <v>#N/A</v>
      </c>
      <c r="I10914" s="69" t="e">
        <f t="shared" si="499"/>
        <v>#N/A</v>
      </c>
      <c r="J10914" s="70" t="e">
        <f t="shared" si="499"/>
        <v>#N/A</v>
      </c>
      <c r="K10914" s="118">
        <f>VLOOKUP(B10914,WB.GDP.2013,'WB (WDI)'!$BD$2,FALSE)</f>
        <v>3440.9602345361463</v>
      </c>
      <c r="L10914" s="112" t="e">
        <f>VLOOKUP($B10914,WB.UNEMP.2013,'WB (WDI)'!$BD$2,FALSE)</f>
        <v>#N/A</v>
      </c>
    </row>
    <row r="10915" spans="1:12" ht="15.75" thickBot="1" x14ac:dyDescent="0.3">
      <c r="A10915" s="103">
        <v>2013</v>
      </c>
      <c r="B10915" s="104" t="s">
        <v>495</v>
      </c>
      <c r="C10915" s="105" t="s">
        <v>496</v>
      </c>
      <c r="D10915" s="105" t="s">
        <v>440</v>
      </c>
      <c r="E10915" s="88" t="e">
        <f t="shared" si="499"/>
        <v>#N/A</v>
      </c>
      <c r="F10915" s="56" t="e">
        <f t="shared" si="499"/>
        <v>#N/A</v>
      </c>
      <c r="G10915" s="56" t="e">
        <f t="shared" si="499"/>
        <v>#N/A</v>
      </c>
      <c r="H10915" s="56" t="e">
        <f t="shared" si="499"/>
        <v>#N/A</v>
      </c>
      <c r="I10915" s="56" t="e">
        <f t="shared" si="499"/>
        <v>#N/A</v>
      </c>
      <c r="J10915" s="71" t="e">
        <f t="shared" si="499"/>
        <v>#N/A</v>
      </c>
      <c r="K10915" s="119" t="e">
        <f>VLOOKUP(B10915,WB.GDP.2013,'WB (WDI)'!$BD$2,FALSE)</f>
        <v>#N/A</v>
      </c>
      <c r="L10915" s="113" t="e">
        <f>VLOOKUP($B10915,WB.UNEMP.2013,'WB (WDI)'!$BD$2,FALSE)</f>
        <v>#N/A</v>
      </c>
    </row>
    <row r="10916" spans="1:12" x14ac:dyDescent="0.25">
      <c r="A10916" s="109">
        <v>2014</v>
      </c>
      <c r="B10916" s="110" t="s">
        <v>4</v>
      </c>
      <c r="C10916" s="111" t="s">
        <v>5</v>
      </c>
      <c r="D10916" s="111" t="s">
        <v>6</v>
      </c>
      <c r="E10916" s="86">
        <f t="shared" ref="E10916:J10925" si="500">IF(ISNUMBER(VLOOKUP($B10916,EFW.2014,3,FALSE))=TRUE,VLOOKUP($B10916,EFW.2014,E$2,FALSE),NA())</f>
        <v>5.0822315252727739</v>
      </c>
      <c r="F10916" s="69">
        <f t="shared" si="500"/>
        <v>3.8235781489991192</v>
      </c>
      <c r="G10916" s="69">
        <f t="shared" si="500"/>
        <v>4.2724999107881505</v>
      </c>
      <c r="H10916" s="69">
        <f t="shared" si="500"/>
        <v>7.3461663238148294</v>
      </c>
      <c r="I10916" s="69">
        <f t="shared" si="500"/>
        <v>4.4785334970713278</v>
      </c>
      <c r="J10916" s="70">
        <f t="shared" si="500"/>
        <v>5.4903797456904435</v>
      </c>
      <c r="K10916" s="118">
        <f>VLOOKUP(B10916,WB.GDP.2014,'WB (WDI)'!$BE$2,FALSE)</f>
        <v>11512.705405216348</v>
      </c>
      <c r="L10916" s="112">
        <f>VLOOKUP($B10916,WB.UNEMP.2014,'WB (WDI)'!$BE$2,FALSE)</f>
        <v>10.210000038146999</v>
      </c>
    </row>
    <row r="10917" spans="1:12" x14ac:dyDescent="0.25">
      <c r="A10917" s="103">
        <v>2014</v>
      </c>
      <c r="B10917" s="104" t="s">
        <v>7</v>
      </c>
      <c r="C10917" s="105" t="s">
        <v>8</v>
      </c>
      <c r="D10917" s="105" t="s">
        <v>6</v>
      </c>
      <c r="E10917" s="87">
        <f t="shared" si="500"/>
        <v>5.5031591886211286</v>
      </c>
      <c r="F10917" s="69">
        <f t="shared" si="500"/>
        <v>5.0488113056085933</v>
      </c>
      <c r="G10917" s="69">
        <f t="shared" si="500"/>
        <v>3.4390755262677213</v>
      </c>
      <c r="H10917" s="69">
        <f t="shared" si="500"/>
        <v>8.8312104739546236</v>
      </c>
      <c r="I10917" s="69">
        <f t="shared" si="500"/>
        <v>5.4887436150661717</v>
      </c>
      <c r="J10917" s="70">
        <f t="shared" si="500"/>
        <v>4.7079550222085382</v>
      </c>
      <c r="K10917" s="118">
        <f>VLOOKUP(B10917,WB.GDP.2014,'WB (WDI)'!$BE$2,FALSE)</f>
        <v>10353.668407217734</v>
      </c>
      <c r="L10917" s="112">
        <f>VLOOKUP($B10917,WB.UNEMP.2014,'WB (WDI)'!$BE$2,FALSE)</f>
        <v>13.1099996566772</v>
      </c>
    </row>
    <row r="10918" spans="1:12" x14ac:dyDescent="0.25">
      <c r="A10918" s="103">
        <v>2014</v>
      </c>
      <c r="B10918" s="104" t="s">
        <v>9</v>
      </c>
      <c r="C10918" s="105" t="s">
        <v>10</v>
      </c>
      <c r="D10918" s="105" t="s">
        <v>6</v>
      </c>
      <c r="E10918" s="87">
        <f t="shared" si="500"/>
        <v>5.1070589405514122</v>
      </c>
      <c r="F10918" s="69">
        <f t="shared" si="500"/>
        <v>4.9079253318147389</v>
      </c>
      <c r="G10918" s="69">
        <f t="shared" si="500"/>
        <v>4.0672428674711201</v>
      </c>
      <c r="H10918" s="69">
        <f t="shared" si="500"/>
        <v>5.9864885259775393</v>
      </c>
      <c r="I10918" s="69">
        <f t="shared" si="500"/>
        <v>4.3292905648174864</v>
      </c>
      <c r="J10918" s="70">
        <f t="shared" si="500"/>
        <v>6.2443474126761727</v>
      </c>
      <c r="K10918" s="118">
        <f>VLOOKUP(B10918,WB.GDP.2014,'WB (WDI)'!$BE$2,FALSE)</f>
        <v>12201.208520462411</v>
      </c>
      <c r="L10918" s="112">
        <f>VLOOKUP($B10918,WB.UNEMP.2014,'WB (WDI)'!$BE$2,FALSE)</f>
        <v>18.940000534057599</v>
      </c>
    </row>
    <row r="10919" spans="1:12" x14ac:dyDescent="0.25">
      <c r="A10919" s="103">
        <v>2014</v>
      </c>
      <c r="B10919" s="104" t="s">
        <v>11</v>
      </c>
      <c r="C10919" s="105" t="s">
        <v>12</v>
      </c>
      <c r="D10919" s="105" t="s">
        <v>6</v>
      </c>
      <c r="E10919" s="87">
        <f t="shared" si="500"/>
        <v>6.4041845502256418</v>
      </c>
      <c r="F10919" s="69">
        <f t="shared" si="500"/>
        <v>6.4123900782588139</v>
      </c>
      <c r="G10919" s="69">
        <f t="shared" si="500"/>
        <v>5.1351495772213314</v>
      </c>
      <c r="H10919" s="69">
        <f t="shared" si="500"/>
        <v>7.3511493203525893</v>
      </c>
      <c r="I10919" s="69">
        <f t="shared" si="500"/>
        <v>6.2357692203179944</v>
      </c>
      <c r="J10919" s="70">
        <f t="shared" si="500"/>
        <v>6.8864645549774819</v>
      </c>
      <c r="K10919" s="118">
        <f>VLOOKUP(B10919,WB.GDP.2014,'WB (WDI)'!$BE$2,FALSE)</f>
        <v>6915.1029224573604</v>
      </c>
      <c r="L10919" s="112">
        <f>VLOOKUP($B10919,WB.UNEMP.2014,'WB (WDI)'!$BE$2,FALSE)</f>
        <v>9.6999998092651403</v>
      </c>
    </row>
    <row r="10920" spans="1:12" x14ac:dyDescent="0.25">
      <c r="A10920" s="103">
        <v>2014</v>
      </c>
      <c r="B10920" s="104" t="s">
        <v>13</v>
      </c>
      <c r="C10920" s="105" t="s">
        <v>14</v>
      </c>
      <c r="D10920" s="105" t="s">
        <v>6</v>
      </c>
      <c r="E10920" s="87" t="e">
        <f t="shared" si="500"/>
        <v>#N/A</v>
      </c>
      <c r="F10920" s="69" t="e">
        <f t="shared" si="500"/>
        <v>#N/A</v>
      </c>
      <c r="G10920" s="69" t="e">
        <f t="shared" si="500"/>
        <v>#N/A</v>
      </c>
      <c r="H10920" s="69" t="e">
        <f t="shared" si="500"/>
        <v>#N/A</v>
      </c>
      <c r="I10920" s="69" t="e">
        <f t="shared" si="500"/>
        <v>#N/A</v>
      </c>
      <c r="J10920" s="70" t="e">
        <f t="shared" si="500"/>
        <v>#N/A</v>
      </c>
      <c r="K10920" s="118">
        <f>VLOOKUP(B10920,WB.GDP.2014,'WB (WDI)'!$BE$2,FALSE)</f>
        <v>4093.1425766422399</v>
      </c>
      <c r="L10920" s="112">
        <f>VLOOKUP($B10920,WB.UNEMP.2014,'WB (WDI)'!$BE$2,FALSE)</f>
        <v>17.360000610351602</v>
      </c>
    </row>
    <row r="10921" spans="1:12" x14ac:dyDescent="0.25">
      <c r="A10921" s="103">
        <v>2014</v>
      </c>
      <c r="B10921" s="104" t="s">
        <v>15</v>
      </c>
      <c r="C10921" s="105" t="s">
        <v>16</v>
      </c>
      <c r="D10921" s="105" t="s">
        <v>6</v>
      </c>
      <c r="E10921" s="87">
        <f t="shared" si="500"/>
        <v>6.4079714431018377</v>
      </c>
      <c r="F10921" s="69">
        <f t="shared" si="500"/>
        <v>6.14089723013028</v>
      </c>
      <c r="G10921" s="69">
        <f t="shared" si="500"/>
        <v>5.2078963296510059</v>
      </c>
      <c r="H10921" s="69">
        <f t="shared" si="500"/>
        <v>6.969173600924659</v>
      </c>
      <c r="I10921" s="69">
        <f t="shared" si="500"/>
        <v>6.8361605189802672</v>
      </c>
      <c r="J10921" s="70">
        <f t="shared" si="500"/>
        <v>6.8857295358229713</v>
      </c>
      <c r="K10921" s="118">
        <f>VLOOKUP(B10921,WB.GDP.2014,'WB (WDI)'!$BE$2,FALSE)</f>
        <v>10505.262583987038</v>
      </c>
      <c r="L10921" s="112">
        <f>VLOOKUP($B10921,WB.UNEMP.2014,'WB (WDI)'!$BE$2,FALSE)</f>
        <v>15.060000419616699</v>
      </c>
    </row>
    <row r="10922" spans="1:12" x14ac:dyDescent="0.25">
      <c r="A10922" s="103">
        <v>2014</v>
      </c>
      <c r="B10922" s="104" t="s">
        <v>17</v>
      </c>
      <c r="C10922" s="105" t="s">
        <v>18</v>
      </c>
      <c r="D10922" s="105" t="s">
        <v>6</v>
      </c>
      <c r="E10922" s="87" t="e">
        <f t="shared" si="500"/>
        <v>#N/A</v>
      </c>
      <c r="F10922" s="69" t="e">
        <f t="shared" si="500"/>
        <v>#N/A</v>
      </c>
      <c r="G10922" s="69" t="e">
        <f t="shared" si="500"/>
        <v>#N/A</v>
      </c>
      <c r="H10922" s="69" t="e">
        <f t="shared" si="500"/>
        <v>#N/A</v>
      </c>
      <c r="I10922" s="69" t="e">
        <f t="shared" si="500"/>
        <v>#N/A</v>
      </c>
      <c r="J10922" s="70" t="e">
        <f t="shared" si="500"/>
        <v>#N/A</v>
      </c>
      <c r="K10922" s="118" t="e">
        <f>VLOOKUP(B10922,WB.GDP.2014,'WB (WDI)'!$BE$2,FALSE)</f>
        <v>#N/A</v>
      </c>
      <c r="L10922" s="112" t="e">
        <f>VLOOKUP($B10922,WB.UNEMP.2014,'WB (WDI)'!$BE$2,FALSE)</f>
        <v>#N/A</v>
      </c>
    </row>
    <row r="10923" spans="1:12" x14ac:dyDescent="0.25">
      <c r="A10923" s="103">
        <v>2014</v>
      </c>
      <c r="B10923" s="104" t="s">
        <v>19</v>
      </c>
      <c r="C10923" s="105" t="s">
        <v>20</v>
      </c>
      <c r="D10923" s="105" t="s">
        <v>6</v>
      </c>
      <c r="E10923" s="87">
        <f t="shared" si="500"/>
        <v>5.0198485864545361</v>
      </c>
      <c r="F10923" s="69">
        <f t="shared" si="500"/>
        <v>5.253892270207607</v>
      </c>
      <c r="G10923" s="69">
        <f t="shared" si="500"/>
        <v>3.4329210645070645</v>
      </c>
      <c r="H10923" s="69">
        <f t="shared" si="500"/>
        <v>6.78973718400733</v>
      </c>
      <c r="I10923" s="69">
        <f t="shared" si="500"/>
        <v>4.834318787587832</v>
      </c>
      <c r="J10923" s="70">
        <f t="shared" si="500"/>
        <v>4.7883736259628487</v>
      </c>
      <c r="K10923" s="118">
        <f>VLOOKUP(B10923,WB.GDP.2014,'WB (WDI)'!$BE$2,FALSE)</f>
        <v>8239.8288370420796</v>
      </c>
      <c r="L10923" s="112">
        <f>VLOOKUP($B10923,WB.UNEMP.2014,'WB (WDI)'!$BE$2,FALSE)</f>
        <v>7.3099999427795401</v>
      </c>
    </row>
    <row r="10924" spans="1:12" x14ac:dyDescent="0.25">
      <c r="A10924" s="103">
        <v>2014</v>
      </c>
      <c r="B10924" s="104" t="s">
        <v>21</v>
      </c>
      <c r="C10924" s="105" t="s">
        <v>22</v>
      </c>
      <c r="D10924" s="105" t="s">
        <v>6</v>
      </c>
      <c r="E10924" s="87">
        <f t="shared" si="500"/>
        <v>6.1080849223879063</v>
      </c>
      <c r="F10924" s="69">
        <f t="shared" si="500"/>
        <v>7.2548322805195413</v>
      </c>
      <c r="G10924" s="69">
        <f t="shared" si="500"/>
        <v>4.1497150052754286</v>
      </c>
      <c r="H10924" s="69">
        <f t="shared" si="500"/>
        <v>6.9059131683018764</v>
      </c>
      <c r="I10924" s="69">
        <f t="shared" si="500"/>
        <v>5.9186592976695183</v>
      </c>
      <c r="J10924" s="70">
        <f t="shared" si="500"/>
        <v>6.3113048601731707</v>
      </c>
      <c r="K10924" s="118">
        <f>VLOOKUP(B10924,WB.GDP.2014,'WB (WDI)'!$BE$2,FALSE)</f>
        <v>2975.8539143609792</v>
      </c>
      <c r="L10924" s="112">
        <f>VLOOKUP($B10924,WB.UNEMP.2014,'WB (WDI)'!$BE$2,FALSE)</f>
        <v>2.6099998950958301</v>
      </c>
    </row>
    <row r="10925" spans="1:12" x14ac:dyDescent="0.25">
      <c r="A10925" s="103">
        <v>2014</v>
      </c>
      <c r="B10925" s="104" t="s">
        <v>23</v>
      </c>
      <c r="C10925" s="105" t="s">
        <v>24</v>
      </c>
      <c r="D10925" s="105" t="s">
        <v>6</v>
      </c>
      <c r="E10925" s="87">
        <f t="shared" si="500"/>
        <v>7.4295943985382227</v>
      </c>
      <c r="F10925" s="69">
        <f t="shared" si="500"/>
        <v>6.0273284684161439</v>
      </c>
      <c r="G10925" s="69">
        <f t="shared" si="500"/>
        <v>6.1299341042103039</v>
      </c>
      <c r="H10925" s="69">
        <f t="shared" si="500"/>
        <v>8.8734275757607524</v>
      </c>
      <c r="I10925" s="69">
        <f t="shared" si="500"/>
        <v>8.0616392429953194</v>
      </c>
      <c r="J10925" s="70">
        <f t="shared" si="500"/>
        <v>8.0556426013085893</v>
      </c>
      <c r="K10925" s="118">
        <f>VLOOKUP(B10925,WB.GDP.2014,'WB (WDI)'!$BE$2,FALSE)</f>
        <v>17264.437133051579</v>
      </c>
      <c r="L10925" s="112">
        <f>VLOOKUP($B10925,WB.UNEMP.2014,'WB (WDI)'!$BE$2,FALSE)</f>
        <v>17.780000686645501</v>
      </c>
    </row>
    <row r="10926" spans="1:12" x14ac:dyDescent="0.25">
      <c r="A10926" s="103">
        <v>2014</v>
      </c>
      <c r="B10926" s="104" t="s">
        <v>25</v>
      </c>
      <c r="C10926" s="105" t="s">
        <v>26</v>
      </c>
      <c r="D10926" s="105" t="s">
        <v>6</v>
      </c>
      <c r="E10926" s="87" t="e">
        <f t="shared" ref="E10926:J10935" si="501">IF(ISNUMBER(VLOOKUP($B10926,EFW.2014,3,FALSE))=TRUE,VLOOKUP($B10926,EFW.2014,E$2,FALSE),NA())</f>
        <v>#N/A</v>
      </c>
      <c r="F10926" s="69" t="e">
        <f t="shared" si="501"/>
        <v>#N/A</v>
      </c>
      <c r="G10926" s="69" t="e">
        <f t="shared" si="501"/>
        <v>#N/A</v>
      </c>
      <c r="H10926" s="69" t="e">
        <f t="shared" si="501"/>
        <v>#N/A</v>
      </c>
      <c r="I10926" s="69" t="e">
        <f t="shared" si="501"/>
        <v>#N/A</v>
      </c>
      <c r="J10926" s="70" t="e">
        <f t="shared" si="501"/>
        <v>#N/A</v>
      </c>
      <c r="K10926" s="118" t="e">
        <f>VLOOKUP(B10926,WB.GDP.2014,'WB (WDI)'!$BE$2,FALSE)</f>
        <v>#N/A</v>
      </c>
      <c r="L10926" s="112" t="e">
        <f>VLOOKUP($B10926,WB.UNEMP.2014,'WB (WDI)'!$BE$2,FALSE)</f>
        <v>#N/A</v>
      </c>
    </row>
    <row r="10927" spans="1:12" x14ac:dyDescent="0.25">
      <c r="A10927" s="103">
        <v>2014</v>
      </c>
      <c r="B10927" s="104" t="s">
        <v>27</v>
      </c>
      <c r="C10927" s="105" t="s">
        <v>28</v>
      </c>
      <c r="D10927" s="105" t="s">
        <v>6</v>
      </c>
      <c r="E10927" s="87">
        <f t="shared" si="501"/>
        <v>5.9353270706183352</v>
      </c>
      <c r="F10927" s="69">
        <f t="shared" si="501"/>
        <v>5.7046461904797328</v>
      </c>
      <c r="G10927" s="69">
        <f t="shared" si="501"/>
        <v>4.0081121952593799</v>
      </c>
      <c r="H10927" s="69">
        <f t="shared" si="501"/>
        <v>6.9571581342411717</v>
      </c>
      <c r="I10927" s="69">
        <f t="shared" si="501"/>
        <v>6.1214897907734898</v>
      </c>
      <c r="J10927" s="70">
        <f t="shared" si="501"/>
        <v>6.8852290423379054</v>
      </c>
      <c r="K10927" s="118">
        <f>VLOOKUP(B10927,WB.GDP.2014,'WB (WDI)'!$BE$2,FALSE)</f>
        <v>1907.9505145153535</v>
      </c>
      <c r="L10927" s="112">
        <f>VLOOKUP($B10927,WB.UNEMP.2014,'WB (WDI)'!$BE$2,FALSE)</f>
        <v>6.4800000190734899</v>
      </c>
    </row>
    <row r="10928" spans="1:12" x14ac:dyDescent="0.25">
      <c r="A10928" s="103">
        <v>2014</v>
      </c>
      <c r="B10928" s="104" t="s">
        <v>29</v>
      </c>
      <c r="C10928" s="105" t="s">
        <v>30</v>
      </c>
      <c r="D10928" s="105" t="s">
        <v>6</v>
      </c>
      <c r="E10928" s="87">
        <f t="shared" si="501"/>
        <v>6.0535995126917168</v>
      </c>
      <c r="F10928" s="69">
        <f t="shared" si="501"/>
        <v>6.1353766634146467</v>
      </c>
      <c r="G10928" s="69">
        <f t="shared" si="501"/>
        <v>3.6465158501164368</v>
      </c>
      <c r="H10928" s="69">
        <f t="shared" si="501"/>
        <v>8.0404655822172284</v>
      </c>
      <c r="I10928" s="69">
        <f t="shared" si="501"/>
        <v>5.8523130007486595</v>
      </c>
      <c r="J10928" s="70">
        <f t="shared" si="501"/>
        <v>6.593326466961611</v>
      </c>
      <c r="K10928" s="118">
        <f>VLOOKUP(B10928,WB.GDP.2014,'WB (WDI)'!$BE$2,FALSE)</f>
        <v>886.23577677555954</v>
      </c>
      <c r="L10928" s="112">
        <f>VLOOKUP($B10928,WB.UNEMP.2014,'WB (WDI)'!$BE$2,FALSE)</f>
        <v>1.5700000524520901</v>
      </c>
    </row>
    <row r="10929" spans="1:12" x14ac:dyDescent="0.25">
      <c r="A10929" s="103">
        <v>2014</v>
      </c>
      <c r="B10929" s="104" t="s">
        <v>31</v>
      </c>
      <c r="C10929" s="105" t="s">
        <v>32</v>
      </c>
      <c r="D10929" s="105" t="s">
        <v>6</v>
      </c>
      <c r="E10929" s="87">
        <f t="shared" si="501"/>
        <v>7.0554951391951972</v>
      </c>
      <c r="F10929" s="69">
        <f t="shared" si="501"/>
        <v>6.9907187259162971</v>
      </c>
      <c r="G10929" s="69">
        <f t="shared" si="501"/>
        <v>6.3302324333097433</v>
      </c>
      <c r="H10929" s="69">
        <f t="shared" si="501"/>
        <v>8.5073350466083149</v>
      </c>
      <c r="I10929" s="69">
        <f t="shared" si="501"/>
        <v>6.7129516048877012</v>
      </c>
      <c r="J10929" s="70">
        <f t="shared" si="501"/>
        <v>6.7362378852539253</v>
      </c>
      <c r="K10929" s="118">
        <f>VLOOKUP(B10929,WB.GDP.2014,'WB (WDI)'!$BE$2,FALSE)</f>
        <v>6281.8788149928987</v>
      </c>
      <c r="L10929" s="112">
        <f>VLOOKUP($B10929,WB.UNEMP.2014,'WB (WDI)'!$BE$2,FALSE)</f>
        <v>11.689999580383301</v>
      </c>
    </row>
    <row r="10930" spans="1:12" x14ac:dyDescent="0.25">
      <c r="A10930" s="103">
        <v>2014</v>
      </c>
      <c r="B10930" s="104" t="s">
        <v>33</v>
      </c>
      <c r="C10930" s="105" t="s">
        <v>34</v>
      </c>
      <c r="D10930" s="105" t="s">
        <v>6</v>
      </c>
      <c r="E10930" s="87">
        <f t="shared" si="501"/>
        <v>5.8445798821613835</v>
      </c>
      <c r="F10930" s="69">
        <f t="shared" si="501"/>
        <v>7.1540249636538462</v>
      </c>
      <c r="G10930" s="69">
        <f t="shared" si="501"/>
        <v>3.4618210831797773</v>
      </c>
      <c r="H10930" s="69">
        <f t="shared" si="501"/>
        <v>7.1609229426660406</v>
      </c>
      <c r="I10930" s="69">
        <f t="shared" si="501"/>
        <v>5.1658955216382942</v>
      </c>
      <c r="J10930" s="70">
        <f t="shared" si="501"/>
        <v>6.2802348996689581</v>
      </c>
      <c r="K10930" s="118">
        <f>VLOOKUP(B10930,WB.GDP.2014,'WB (WDI)'!$BE$2,FALSE)</f>
        <v>3362.6640674830041</v>
      </c>
      <c r="L10930" s="112">
        <f>VLOOKUP($B10930,WB.UNEMP.2014,'WB (WDI)'!$BE$2,FALSE)</f>
        <v>3.5299999713897701</v>
      </c>
    </row>
    <row r="10931" spans="1:12" x14ac:dyDescent="0.25">
      <c r="A10931" s="103">
        <v>2014</v>
      </c>
      <c r="B10931" s="104" t="s">
        <v>35</v>
      </c>
      <c r="C10931" s="105" t="s">
        <v>36</v>
      </c>
      <c r="D10931" s="105" t="s">
        <v>6</v>
      </c>
      <c r="E10931" s="87">
        <f t="shared" si="501"/>
        <v>4.8880048885280001</v>
      </c>
      <c r="F10931" s="69">
        <f t="shared" si="501"/>
        <v>5.4887452256246752</v>
      </c>
      <c r="G10931" s="69">
        <f t="shared" si="501"/>
        <v>3.1522664960348261</v>
      </c>
      <c r="H10931" s="69">
        <f t="shared" si="501"/>
        <v>5.3792534345908605</v>
      </c>
      <c r="I10931" s="69">
        <f t="shared" si="501"/>
        <v>5.237327562128109</v>
      </c>
      <c r="J10931" s="70">
        <f t="shared" si="501"/>
        <v>5.1824317242615345</v>
      </c>
      <c r="K10931" s="118">
        <f>VLOOKUP(B10931,WB.GDP.2014,'WB (WDI)'!$BE$2,FALSE)</f>
        <v>822.61045781690223</v>
      </c>
      <c r="L10931" s="112">
        <f>VLOOKUP($B10931,WB.UNEMP.2014,'WB (WDI)'!$BE$2,FALSE)</f>
        <v>4.3400001525878897</v>
      </c>
    </row>
    <row r="10932" spans="1:12" x14ac:dyDescent="0.25">
      <c r="A10932" s="103">
        <v>2014</v>
      </c>
      <c r="B10932" s="104" t="s">
        <v>37</v>
      </c>
      <c r="C10932" s="105" t="s">
        <v>38</v>
      </c>
      <c r="D10932" s="105" t="s">
        <v>6</v>
      </c>
      <c r="E10932" s="87">
        <f t="shared" si="501"/>
        <v>5.2483801195529676</v>
      </c>
      <c r="F10932" s="69">
        <f t="shared" si="501"/>
        <v>6.577461643312505</v>
      </c>
      <c r="G10932" s="69">
        <f t="shared" si="501"/>
        <v>3.7263818203205865</v>
      </c>
      <c r="H10932" s="69">
        <f t="shared" si="501"/>
        <v>6.4378661510024511</v>
      </c>
      <c r="I10932" s="69">
        <f t="shared" si="501"/>
        <v>5.0737497630580313</v>
      </c>
      <c r="J10932" s="70">
        <f t="shared" si="501"/>
        <v>4.4264412200712648</v>
      </c>
      <c r="K10932" s="118">
        <f>VLOOKUP(B10932,WB.GDP.2014,'WB (WDI)'!$BE$2,FALSE)</f>
        <v>1866.2664883790812</v>
      </c>
      <c r="L10932" s="112">
        <f>VLOOKUP($B10932,WB.UNEMP.2014,'WB (WDI)'!$BE$2,FALSE)</f>
        <v>1.83000004291534</v>
      </c>
    </row>
    <row r="10933" spans="1:12" x14ac:dyDescent="0.25">
      <c r="A10933" s="103">
        <v>2014</v>
      </c>
      <c r="B10933" s="104" t="s">
        <v>39</v>
      </c>
      <c r="C10933" s="105" t="s">
        <v>40</v>
      </c>
      <c r="D10933" s="105" t="s">
        <v>6</v>
      </c>
      <c r="E10933" s="87" t="e">
        <f t="shared" si="501"/>
        <v>#N/A</v>
      </c>
      <c r="F10933" s="69" t="e">
        <f t="shared" si="501"/>
        <v>#N/A</v>
      </c>
      <c r="G10933" s="69" t="e">
        <f t="shared" si="501"/>
        <v>#N/A</v>
      </c>
      <c r="H10933" s="69" t="e">
        <f t="shared" si="501"/>
        <v>#N/A</v>
      </c>
      <c r="I10933" s="69" t="e">
        <f t="shared" si="501"/>
        <v>#N/A</v>
      </c>
      <c r="J10933" s="70" t="e">
        <f t="shared" si="501"/>
        <v>#N/A</v>
      </c>
      <c r="K10933" s="118">
        <f>VLOOKUP(B10933,WB.GDP.2014,'WB (WDI)'!$BE$2,FALSE)</f>
        <v>2996.3793452042</v>
      </c>
      <c r="L10933" s="112">
        <f>VLOOKUP($B10933,WB.UNEMP.2014,'WB (WDI)'!$BE$2,FALSE)</f>
        <v>8.1400003433227504</v>
      </c>
    </row>
    <row r="10934" spans="1:12" x14ac:dyDescent="0.25">
      <c r="A10934" s="103">
        <v>2014</v>
      </c>
      <c r="B10934" s="104" t="s">
        <v>41</v>
      </c>
      <c r="C10934" s="105" t="s">
        <v>42</v>
      </c>
      <c r="D10934" s="105" t="s">
        <v>6</v>
      </c>
      <c r="E10934" s="87">
        <f t="shared" si="501"/>
        <v>4.8674616634255656</v>
      </c>
      <c r="F10934" s="69">
        <f t="shared" si="501"/>
        <v>4.6804172019376047</v>
      </c>
      <c r="G10934" s="69">
        <f t="shared" si="501"/>
        <v>3.5956074199097929</v>
      </c>
      <c r="H10934" s="69">
        <f t="shared" si="501"/>
        <v>5.9241569510170455</v>
      </c>
      <c r="I10934" s="69">
        <f t="shared" si="501"/>
        <v>4.7194954422250062</v>
      </c>
      <c r="J10934" s="70">
        <f t="shared" si="501"/>
        <v>5.4176313020383775</v>
      </c>
      <c r="K10934" s="118">
        <f>VLOOKUP(B10934,WB.GDP.2014,'WB (WDI)'!$BE$2,FALSE)</f>
        <v>5564.2482114589266</v>
      </c>
      <c r="L10934" s="112">
        <f>VLOOKUP($B10934,WB.UNEMP.2014,'WB (WDI)'!$BE$2,FALSE)</f>
        <v>9.9499998092651403</v>
      </c>
    </row>
    <row r="10935" spans="1:12" x14ac:dyDescent="0.25">
      <c r="A10935" s="103">
        <v>2014</v>
      </c>
      <c r="B10935" s="104" t="s">
        <v>43</v>
      </c>
      <c r="C10935" s="105" t="s">
        <v>44</v>
      </c>
      <c r="D10935" s="105" t="s">
        <v>6</v>
      </c>
      <c r="E10935" s="87">
        <f t="shared" si="501"/>
        <v>5.8844238986811144</v>
      </c>
      <c r="F10935" s="69">
        <f t="shared" si="501"/>
        <v>6.1610984441929544</v>
      </c>
      <c r="G10935" s="69">
        <f t="shared" si="501"/>
        <v>4.5964296711944455</v>
      </c>
      <c r="H10935" s="69">
        <f t="shared" si="501"/>
        <v>7.0124486615641466</v>
      </c>
      <c r="I10935" s="69">
        <f t="shared" si="501"/>
        <v>5.3259011935429061</v>
      </c>
      <c r="J10935" s="70">
        <f t="shared" si="501"/>
        <v>6.3262415229111211</v>
      </c>
      <c r="K10935" s="118">
        <f>VLOOKUP(B10935,WB.GDP.2014,'WB (WDI)'!$BE$2,FALSE)</f>
        <v>4161.9382789243482</v>
      </c>
      <c r="L10935" s="112">
        <f>VLOOKUP($B10935,WB.UNEMP.2014,'WB (WDI)'!$BE$2,FALSE)</f>
        <v>3.6500000953674299</v>
      </c>
    </row>
    <row r="10936" spans="1:12" x14ac:dyDescent="0.25">
      <c r="A10936" s="103">
        <v>2014</v>
      </c>
      <c r="B10936" s="104" t="s">
        <v>45</v>
      </c>
      <c r="C10936" s="105" t="s">
        <v>46</v>
      </c>
      <c r="D10936" s="105" t="s">
        <v>6</v>
      </c>
      <c r="E10936" s="87">
        <f t="shared" ref="E10936:J10945" si="502">IF(ISNUMBER(VLOOKUP($B10936,EFW.2014,3,FALSE))=TRUE,VLOOKUP($B10936,EFW.2014,E$2,FALSE),NA())</f>
        <v>5.433686950046158</v>
      </c>
      <c r="F10936" s="69">
        <f t="shared" si="502"/>
        <v>6.8531439843377031</v>
      </c>
      <c r="G10936" s="69">
        <f t="shared" si="502"/>
        <v>2.6164063295926838</v>
      </c>
      <c r="H10936" s="69">
        <f t="shared" si="502"/>
        <v>7.5611875181902448</v>
      </c>
      <c r="I10936" s="69">
        <f t="shared" si="502"/>
        <v>4.5753273505359253</v>
      </c>
      <c r="J10936" s="70">
        <f t="shared" si="502"/>
        <v>5.5623695675742342</v>
      </c>
      <c r="K10936" s="118">
        <f>VLOOKUP(B10936,WB.GDP.2014,'WB (WDI)'!$BE$2,FALSE)</f>
        <v>1029.79078465813</v>
      </c>
      <c r="L10936" s="112">
        <f>VLOOKUP($B10936,WB.UNEMP.2014,'WB (WDI)'!$BE$2,FALSE)</f>
        <v>4.4400000572204599</v>
      </c>
    </row>
    <row r="10937" spans="1:12" x14ac:dyDescent="0.25">
      <c r="A10937" s="103">
        <v>2014</v>
      </c>
      <c r="B10937" s="104" t="s">
        <v>47</v>
      </c>
      <c r="C10937" s="105" t="s">
        <v>48</v>
      </c>
      <c r="D10937" s="105" t="s">
        <v>6</v>
      </c>
      <c r="E10937" s="87" t="e">
        <f t="shared" si="502"/>
        <v>#N/A</v>
      </c>
      <c r="F10937" s="69" t="e">
        <f t="shared" si="502"/>
        <v>#N/A</v>
      </c>
      <c r="G10937" s="69" t="e">
        <f t="shared" si="502"/>
        <v>#N/A</v>
      </c>
      <c r="H10937" s="69" t="e">
        <f t="shared" si="502"/>
        <v>#N/A</v>
      </c>
      <c r="I10937" s="69" t="e">
        <f t="shared" si="502"/>
        <v>#N/A</v>
      </c>
      <c r="J10937" s="70" t="e">
        <f t="shared" si="502"/>
        <v>#N/A</v>
      </c>
      <c r="K10937" s="118">
        <f>VLOOKUP(B10937,WB.GDP.2014,'WB (WDI)'!$BE$2,FALSE)</f>
        <v>4238.9962392594562</v>
      </c>
      <c r="L10937" s="112">
        <f>VLOOKUP($B10937,WB.UNEMP.2014,'WB (WDI)'!$BE$2,FALSE)</f>
        <v>11.449999809265099</v>
      </c>
    </row>
    <row r="10938" spans="1:12" x14ac:dyDescent="0.25">
      <c r="A10938" s="103">
        <v>2014</v>
      </c>
      <c r="B10938" s="104" t="s">
        <v>49</v>
      </c>
      <c r="C10938" s="105" t="s">
        <v>50</v>
      </c>
      <c r="D10938" s="105" t="s">
        <v>6</v>
      </c>
      <c r="E10938" s="87" t="e">
        <f t="shared" si="502"/>
        <v>#N/A</v>
      </c>
      <c r="F10938" s="69" t="e">
        <f t="shared" si="502"/>
        <v>#N/A</v>
      </c>
      <c r="G10938" s="69" t="e">
        <f t="shared" si="502"/>
        <v>#N/A</v>
      </c>
      <c r="H10938" s="69" t="e">
        <f t="shared" si="502"/>
        <v>#N/A</v>
      </c>
      <c r="I10938" s="69" t="e">
        <f t="shared" si="502"/>
        <v>#N/A</v>
      </c>
      <c r="J10938" s="70" t="e">
        <f t="shared" si="502"/>
        <v>#N/A</v>
      </c>
      <c r="K10938" s="118">
        <f>VLOOKUP(B10938,WB.GDP.2014,'WB (WDI)'!$BE$2,FALSE)</f>
        <v>32436.466792943258</v>
      </c>
      <c r="L10938" s="112">
        <f>VLOOKUP($B10938,WB.UNEMP.2014,'WB (WDI)'!$BE$2,FALSE)</f>
        <v>8.3599996566772496</v>
      </c>
    </row>
    <row r="10939" spans="1:12" x14ac:dyDescent="0.25">
      <c r="A10939" s="103">
        <v>2014</v>
      </c>
      <c r="B10939" s="104" t="s">
        <v>51</v>
      </c>
      <c r="C10939" s="105" t="s">
        <v>52</v>
      </c>
      <c r="D10939" s="105" t="s">
        <v>6</v>
      </c>
      <c r="E10939" s="87" t="e">
        <f t="shared" si="502"/>
        <v>#N/A</v>
      </c>
      <c r="F10939" s="69" t="e">
        <f t="shared" si="502"/>
        <v>#N/A</v>
      </c>
      <c r="G10939" s="69" t="e">
        <f t="shared" si="502"/>
        <v>#N/A</v>
      </c>
      <c r="H10939" s="69" t="e">
        <f t="shared" si="502"/>
        <v>#N/A</v>
      </c>
      <c r="I10939" s="69" t="e">
        <f t="shared" si="502"/>
        <v>#N/A</v>
      </c>
      <c r="J10939" s="70" t="e">
        <f t="shared" si="502"/>
        <v>#N/A</v>
      </c>
      <c r="K10939" s="118" t="e">
        <f>VLOOKUP(B10939,WB.GDP.2014,'WB (WDI)'!$BE$2,FALSE)</f>
        <v>#N/A</v>
      </c>
      <c r="L10939" s="112">
        <f>VLOOKUP($B10939,WB.UNEMP.2014,'WB (WDI)'!$BE$2,FALSE)</f>
        <v>6.71000003814697</v>
      </c>
    </row>
    <row r="10940" spans="1:12" x14ac:dyDescent="0.25">
      <c r="A10940" s="103">
        <v>2014</v>
      </c>
      <c r="B10940" s="104" t="s">
        <v>53</v>
      </c>
      <c r="C10940" s="105" t="s">
        <v>54</v>
      </c>
      <c r="D10940" s="105" t="s">
        <v>6</v>
      </c>
      <c r="E10940" s="87">
        <f t="shared" si="502"/>
        <v>6.455712845410571</v>
      </c>
      <c r="F10940" s="69">
        <f t="shared" si="502"/>
        <v>5.1947737492171777</v>
      </c>
      <c r="G10940" s="69">
        <f t="shared" si="502"/>
        <v>4.8625186698284955</v>
      </c>
      <c r="H10940" s="69">
        <f t="shared" si="502"/>
        <v>7.9992562047041522</v>
      </c>
      <c r="I10940" s="69">
        <f t="shared" si="502"/>
        <v>6.6333056759763656</v>
      </c>
      <c r="J10940" s="70">
        <f t="shared" si="502"/>
        <v>7.5887099273266623</v>
      </c>
      <c r="K10940" s="118">
        <f>VLOOKUP(B10940,WB.GDP.2014,'WB (WDI)'!$BE$2,FALSE)</f>
        <v>8192.535434631267</v>
      </c>
      <c r="L10940" s="112">
        <f>VLOOKUP($B10940,WB.UNEMP.2014,'WB (WDI)'!$BE$2,FALSE)</f>
        <v>24.139999389648398</v>
      </c>
    </row>
    <row r="10941" spans="1:12" x14ac:dyDescent="0.25">
      <c r="A10941" s="103">
        <v>2014</v>
      </c>
      <c r="B10941" s="104" t="s">
        <v>55</v>
      </c>
      <c r="C10941" s="105" t="s">
        <v>56</v>
      </c>
      <c r="D10941" s="105" t="s">
        <v>6</v>
      </c>
      <c r="E10941" s="87">
        <f t="shared" si="502"/>
        <v>5.294676349354793</v>
      </c>
      <c r="F10941" s="69">
        <f t="shared" si="502"/>
        <v>5.680128833230552</v>
      </c>
      <c r="G10941" s="69">
        <f t="shared" si="502"/>
        <v>4.1458038687420586</v>
      </c>
      <c r="H10941" s="69">
        <f t="shared" si="502"/>
        <v>5.4675398212843547</v>
      </c>
      <c r="I10941" s="69">
        <f t="shared" si="502"/>
        <v>4.8852275039003477</v>
      </c>
      <c r="J10941" s="70">
        <f t="shared" si="502"/>
        <v>6.2946817196166549</v>
      </c>
      <c r="K10941" s="118">
        <f>VLOOKUP(B10941,WB.GDP.2014,'WB (WDI)'!$BE$2,FALSE)</f>
        <v>1656.6346747625282</v>
      </c>
      <c r="L10941" s="112">
        <f>VLOOKUP($B10941,WB.UNEMP.2014,'WB (WDI)'!$BE$2,FALSE)</f>
        <v>2.2200000286102299</v>
      </c>
    </row>
    <row r="10942" spans="1:12" x14ac:dyDescent="0.25">
      <c r="A10942" s="103">
        <v>2014</v>
      </c>
      <c r="B10942" s="104" t="s">
        <v>57</v>
      </c>
      <c r="C10942" s="105" t="s">
        <v>58</v>
      </c>
      <c r="D10942" s="105" t="s">
        <v>6</v>
      </c>
      <c r="E10942" s="87" t="e">
        <f t="shared" si="502"/>
        <v>#N/A</v>
      </c>
      <c r="F10942" s="69" t="e">
        <f t="shared" si="502"/>
        <v>#N/A</v>
      </c>
      <c r="G10942" s="69" t="e">
        <f t="shared" si="502"/>
        <v>#N/A</v>
      </c>
      <c r="H10942" s="69" t="e">
        <f t="shared" si="502"/>
        <v>#N/A</v>
      </c>
      <c r="I10942" s="69" t="e">
        <f t="shared" si="502"/>
        <v>#N/A</v>
      </c>
      <c r="J10942" s="70" t="e">
        <f t="shared" si="502"/>
        <v>#N/A</v>
      </c>
      <c r="K10942" s="118" t="e">
        <f>VLOOKUP(B10942,WB.GDP.2014,'WB (WDI)'!$BE$2,FALSE)</f>
        <v>#N/A</v>
      </c>
      <c r="L10942" s="112" t="e">
        <f>VLOOKUP($B10942,WB.UNEMP.2014,'WB (WDI)'!$BE$2,FALSE)</f>
        <v>#N/A</v>
      </c>
    </row>
    <row r="10943" spans="1:12" x14ac:dyDescent="0.25">
      <c r="A10943" s="103">
        <v>2014</v>
      </c>
      <c r="B10943" s="104" t="s">
        <v>59</v>
      </c>
      <c r="C10943" s="105" t="s">
        <v>60</v>
      </c>
      <c r="D10943" s="105" t="s">
        <v>6</v>
      </c>
      <c r="E10943" s="87">
        <f t="shared" si="502"/>
        <v>5.5392028977524062</v>
      </c>
      <c r="F10943" s="69">
        <f t="shared" si="502"/>
        <v>5.7282573782291397</v>
      </c>
      <c r="G10943" s="69">
        <f t="shared" si="502"/>
        <v>3.6702573571890027</v>
      </c>
      <c r="H10943" s="69">
        <f t="shared" si="502"/>
        <v>5.9754161802660715</v>
      </c>
      <c r="I10943" s="69">
        <f t="shared" si="502"/>
        <v>5.4603093445252995</v>
      </c>
      <c r="J10943" s="70">
        <f t="shared" si="502"/>
        <v>6.8617742285525196</v>
      </c>
      <c r="K10943" s="118">
        <f>VLOOKUP(B10943,WB.GDP.2014,'WB (WDI)'!$BE$2,FALSE)</f>
        <v>15437.273224100123</v>
      </c>
      <c r="L10943" s="112">
        <f>VLOOKUP($B10943,WB.UNEMP.2014,'WB (WDI)'!$BE$2,FALSE)</f>
        <v>20.299999237060501</v>
      </c>
    </row>
    <row r="10944" spans="1:12" x14ac:dyDescent="0.25">
      <c r="A10944" s="103">
        <v>2014</v>
      </c>
      <c r="B10944" s="104" t="s">
        <v>61</v>
      </c>
      <c r="C10944" s="105" t="s">
        <v>62</v>
      </c>
      <c r="D10944" s="105" t="s">
        <v>6</v>
      </c>
      <c r="E10944" s="87">
        <f t="shared" si="502"/>
        <v>7.1750862103879571</v>
      </c>
      <c r="F10944" s="69">
        <f t="shared" si="502"/>
        <v>7.4188183040018085</v>
      </c>
      <c r="G10944" s="69">
        <f t="shared" si="502"/>
        <v>4.7711338368852205</v>
      </c>
      <c r="H10944" s="69">
        <f t="shared" si="502"/>
        <v>9.2215390069098522</v>
      </c>
      <c r="I10944" s="69">
        <f t="shared" si="502"/>
        <v>7.8121057235720883</v>
      </c>
      <c r="J10944" s="70">
        <f t="shared" si="502"/>
        <v>6.6518341805708188</v>
      </c>
      <c r="K10944" s="118">
        <f>VLOOKUP(B10944,WB.GDP.2014,'WB (WDI)'!$BE$2,FALSE)</f>
        <v>2038.797481085825</v>
      </c>
      <c r="L10944" s="112">
        <f>VLOOKUP($B10944,WB.UNEMP.2014,'WB (WDI)'!$BE$2,FALSE)</f>
        <v>9.3500003814697301</v>
      </c>
    </row>
    <row r="10945" spans="1:12" x14ac:dyDescent="0.25">
      <c r="A10945" s="103">
        <v>2014</v>
      </c>
      <c r="B10945" s="104" t="s">
        <v>63</v>
      </c>
      <c r="C10945" s="105" t="s">
        <v>64</v>
      </c>
      <c r="D10945" s="105" t="s">
        <v>6</v>
      </c>
      <c r="E10945" s="87">
        <f t="shared" si="502"/>
        <v>6.3060508222235727</v>
      </c>
      <c r="F10945" s="69">
        <f t="shared" si="502"/>
        <v>8.2922363003859338</v>
      </c>
      <c r="G10945" s="69">
        <f t="shared" si="502"/>
        <v>5.2966482969903765</v>
      </c>
      <c r="H10945" s="69">
        <f t="shared" si="502"/>
        <v>5.5956863188995944</v>
      </c>
      <c r="I10945" s="69">
        <f t="shared" si="502"/>
        <v>5.7907045920089573</v>
      </c>
      <c r="J10945" s="70">
        <f t="shared" si="502"/>
        <v>6.5549786028329988</v>
      </c>
      <c r="K10945" s="118">
        <f>VLOOKUP(B10945,WB.GDP.2014,'WB (WDI)'!$BE$2,FALSE)</f>
        <v>4675.7585661286275</v>
      </c>
      <c r="L10945" s="112">
        <f>VLOOKUP($B10945,WB.UNEMP.2014,'WB (WDI)'!$BE$2,FALSE)</f>
        <v>6.5199999809265101</v>
      </c>
    </row>
    <row r="10946" spans="1:12" x14ac:dyDescent="0.25">
      <c r="A10946" s="103">
        <v>2014</v>
      </c>
      <c r="B10946" s="104" t="s">
        <v>65</v>
      </c>
      <c r="C10946" s="105" t="s">
        <v>66</v>
      </c>
      <c r="D10946" s="105" t="s">
        <v>6</v>
      </c>
      <c r="E10946" s="87">
        <f t="shared" ref="E10946:J10955" si="503">IF(ISNUMBER(VLOOKUP($B10946,EFW.2014,3,FALSE))=TRUE,VLOOKUP($B10946,EFW.2014,E$2,FALSE),NA())</f>
        <v>5.1135689742314225</v>
      </c>
      <c r="F10946" s="69">
        <f t="shared" si="503"/>
        <v>3.8058758005241571</v>
      </c>
      <c r="G10946" s="69">
        <f t="shared" si="503"/>
        <v>3.2442549063312356</v>
      </c>
      <c r="H10946" s="69">
        <f t="shared" si="503"/>
        <v>7.5169225896266418</v>
      </c>
      <c r="I10946" s="69">
        <f t="shared" si="503"/>
        <v>4.3586456104861995</v>
      </c>
      <c r="J10946" s="70">
        <f t="shared" si="503"/>
        <v>6.6421459641888765</v>
      </c>
      <c r="K10946" s="118">
        <f>VLOOKUP(B10946,WB.GDP.2014,'WB (WDI)'!$BE$2,FALSE)</f>
        <v>2061.7609730474264</v>
      </c>
      <c r="L10946" s="112">
        <f>VLOOKUP($B10946,WB.UNEMP.2014,'WB (WDI)'!$BE$2,FALSE)</f>
        <v>4.4099998474121103</v>
      </c>
    </row>
    <row r="10947" spans="1:12" x14ac:dyDescent="0.25">
      <c r="A10947" s="103">
        <v>2014</v>
      </c>
      <c r="B10947" s="104" t="s">
        <v>67</v>
      </c>
      <c r="C10947" s="105" t="s">
        <v>68</v>
      </c>
      <c r="D10947" s="105" t="s">
        <v>6</v>
      </c>
      <c r="E10947" s="87">
        <f t="shared" si="503"/>
        <v>5.2045033975843333</v>
      </c>
      <c r="F10947" s="69">
        <f t="shared" si="503"/>
        <v>5.1525849658270317</v>
      </c>
      <c r="G10947" s="69">
        <f t="shared" si="503"/>
        <v>2.9479790476468333</v>
      </c>
      <c r="H10947" s="69">
        <f t="shared" si="503"/>
        <v>6.3361237930183618</v>
      </c>
      <c r="I10947" s="69">
        <f t="shared" si="503"/>
        <v>5.9687389503860526</v>
      </c>
      <c r="J10947" s="70">
        <f t="shared" si="503"/>
        <v>5.6170902310433872</v>
      </c>
      <c r="K10947" s="118">
        <f>VLOOKUP(B10947,WB.GDP.2014,'WB (WDI)'!$BE$2,FALSE)</f>
        <v>1740.8905652460689</v>
      </c>
      <c r="L10947" s="112">
        <f>VLOOKUP($B10947,WB.UNEMP.2014,'WB (WDI)'!$BE$2,FALSE)</f>
        <v>3.03999996185303</v>
      </c>
    </row>
    <row r="10948" spans="1:12" x14ac:dyDescent="0.25">
      <c r="A10948" s="103">
        <v>2014</v>
      </c>
      <c r="B10948" s="104" t="s">
        <v>69</v>
      </c>
      <c r="C10948" s="105" t="s">
        <v>70</v>
      </c>
      <c r="D10948" s="105" t="s">
        <v>6</v>
      </c>
      <c r="E10948" s="87">
        <f t="shared" si="503"/>
        <v>7.1981620163695368</v>
      </c>
      <c r="F10948" s="69">
        <f t="shared" si="503"/>
        <v>7.8743985582909399</v>
      </c>
      <c r="G10948" s="69">
        <f t="shared" si="503"/>
        <v>5.1593048529267662</v>
      </c>
      <c r="H10948" s="69">
        <f t="shared" si="503"/>
        <v>8.985856671475533</v>
      </c>
      <c r="I10948" s="69">
        <f t="shared" si="503"/>
        <v>6.6606171442490574</v>
      </c>
      <c r="J10948" s="70">
        <f t="shared" si="503"/>
        <v>7.3106328549053892</v>
      </c>
      <c r="K10948" s="118">
        <f>VLOOKUP(B10948,WB.GDP.2014,'WB (WDI)'!$BE$2,FALSE)</f>
        <v>3709.1590757730664</v>
      </c>
      <c r="L10948" s="112">
        <f>VLOOKUP($B10948,WB.UNEMP.2014,'WB (WDI)'!$BE$2,FALSE)</f>
        <v>2.8199999332428001</v>
      </c>
    </row>
    <row r="10949" spans="1:12" x14ac:dyDescent="0.25">
      <c r="A10949" s="103">
        <v>2014</v>
      </c>
      <c r="B10949" s="104" t="s">
        <v>71</v>
      </c>
      <c r="C10949" s="105" t="s">
        <v>72</v>
      </c>
      <c r="D10949" s="105" t="s">
        <v>6</v>
      </c>
      <c r="E10949" s="87">
        <f t="shared" si="503"/>
        <v>6.5685047184302476</v>
      </c>
      <c r="F10949" s="69">
        <f t="shared" si="503"/>
        <v>5.7146370648779641</v>
      </c>
      <c r="G10949" s="69">
        <f t="shared" si="503"/>
        <v>4.9769775416059732</v>
      </c>
      <c r="H10949" s="69">
        <f t="shared" si="503"/>
        <v>7.7280460777419195</v>
      </c>
      <c r="I10949" s="69">
        <f t="shared" si="503"/>
        <v>6.7392287925551102</v>
      </c>
      <c r="J10949" s="70">
        <f t="shared" si="503"/>
        <v>7.6836341153702676</v>
      </c>
      <c r="K10949" s="118">
        <f>VLOOKUP(B10949,WB.GDP.2014,'WB (WDI)'!$BE$2,FALSE)</f>
        <v>2676.9749855703008</v>
      </c>
      <c r="L10949" s="112">
        <f>VLOOKUP($B10949,WB.UNEMP.2014,'WB (WDI)'!$BE$2,FALSE)</f>
        <v>24.469999313354499</v>
      </c>
    </row>
    <row r="10950" spans="1:12" x14ac:dyDescent="0.25">
      <c r="A10950" s="103">
        <v>2014</v>
      </c>
      <c r="B10950" s="104" t="s">
        <v>73</v>
      </c>
      <c r="C10950" s="105" t="s">
        <v>74</v>
      </c>
      <c r="D10950" s="105" t="s">
        <v>6</v>
      </c>
      <c r="E10950" s="87">
        <f t="shared" si="503"/>
        <v>7.0630194358392826</v>
      </c>
      <c r="F10950" s="69">
        <f t="shared" si="503"/>
        <v>8.1501332700663376</v>
      </c>
      <c r="G10950" s="69">
        <f t="shared" si="503"/>
        <v>4.4775938993599098</v>
      </c>
      <c r="H10950" s="69">
        <f t="shared" si="503"/>
        <v>9.1397524816525415</v>
      </c>
      <c r="I10950" s="69">
        <f t="shared" si="503"/>
        <v>5.9603401713262167</v>
      </c>
      <c r="J10950" s="70">
        <f t="shared" si="503"/>
        <v>7.5872773567914109</v>
      </c>
      <c r="K10950" s="118">
        <f>VLOOKUP(B10950,WB.GDP.2014,'WB (WDI)'!$BE$2,FALSE)</f>
        <v>1621.345780281684</v>
      </c>
      <c r="L10950" s="112">
        <f>VLOOKUP($B10950,WB.UNEMP.2014,'WB (WDI)'!$BE$2,FALSE)</f>
        <v>2.1300001144409202</v>
      </c>
    </row>
    <row r="10951" spans="1:12" x14ac:dyDescent="0.25">
      <c r="A10951" s="103">
        <v>2014</v>
      </c>
      <c r="B10951" s="104" t="s">
        <v>75</v>
      </c>
      <c r="C10951" s="105" t="s">
        <v>76</v>
      </c>
      <c r="D10951" s="105" t="s">
        <v>6</v>
      </c>
      <c r="E10951" s="87">
        <f t="shared" si="503"/>
        <v>6.4287614543300462</v>
      </c>
      <c r="F10951" s="69">
        <f t="shared" si="503"/>
        <v>8.1424296405567045</v>
      </c>
      <c r="G10951" s="69">
        <f t="shared" si="503"/>
        <v>3.0522847769327783</v>
      </c>
      <c r="H10951" s="69">
        <f t="shared" si="503"/>
        <v>8.0415398702402712</v>
      </c>
      <c r="I10951" s="69">
        <f t="shared" si="503"/>
        <v>6.9683490007096891</v>
      </c>
      <c r="J10951" s="70">
        <f t="shared" si="503"/>
        <v>5.9392039832107919</v>
      </c>
      <c r="K10951" s="118">
        <f>VLOOKUP(B10951,WB.GDP.2014,'WB (WDI)'!$BE$2,FALSE)</f>
        <v>1540.7454774334401</v>
      </c>
      <c r="L10951" s="112">
        <f>VLOOKUP($B10951,WB.UNEMP.2014,'WB (WDI)'!$BE$2,FALSE)</f>
        <v>1.33000004291534</v>
      </c>
    </row>
    <row r="10952" spans="1:12" x14ac:dyDescent="0.25">
      <c r="A10952" s="103">
        <v>2014</v>
      </c>
      <c r="B10952" s="104" t="s">
        <v>77</v>
      </c>
      <c r="C10952" s="105" t="s">
        <v>78</v>
      </c>
      <c r="D10952" s="105" t="s">
        <v>6</v>
      </c>
      <c r="E10952" s="87">
        <f t="shared" si="503"/>
        <v>5.9456350905632762</v>
      </c>
      <c r="F10952" s="69">
        <f t="shared" si="503"/>
        <v>6.5774857520647529</v>
      </c>
      <c r="G10952" s="69">
        <f t="shared" si="503"/>
        <v>5.3181146939463657</v>
      </c>
      <c r="H10952" s="69">
        <f t="shared" si="503"/>
        <v>5.7970799698737201</v>
      </c>
      <c r="I10952" s="69">
        <f t="shared" si="503"/>
        <v>5.6213157612451585</v>
      </c>
      <c r="J10952" s="70">
        <f t="shared" si="503"/>
        <v>6.4141792756863794</v>
      </c>
      <c r="K10952" s="118">
        <f>VLOOKUP(B10952,WB.GDP.2014,'WB (WDI)'!$BE$2,FALSE)</f>
        <v>1027.2084964116882</v>
      </c>
      <c r="L10952" s="112">
        <f>VLOOKUP($B10952,WB.UNEMP.2014,'WB (WDI)'!$BE$2,FALSE)</f>
        <v>5.8899998664856001</v>
      </c>
    </row>
    <row r="10953" spans="1:12" x14ac:dyDescent="0.25">
      <c r="A10953" s="103">
        <v>2014</v>
      </c>
      <c r="B10953" s="104" t="s">
        <v>79</v>
      </c>
      <c r="C10953" s="105" t="s">
        <v>80</v>
      </c>
      <c r="D10953" s="105" t="s">
        <v>6</v>
      </c>
      <c r="E10953" s="87">
        <f t="shared" si="503"/>
        <v>5.7657943412152068</v>
      </c>
      <c r="F10953" s="69">
        <f t="shared" si="503"/>
        <v>5.3925691290973194</v>
      </c>
      <c r="G10953" s="69">
        <f t="shared" si="503"/>
        <v>3.7402857515217138</v>
      </c>
      <c r="H10953" s="69">
        <f t="shared" si="503"/>
        <v>6.9344410798262892</v>
      </c>
      <c r="I10953" s="69">
        <f t="shared" si="503"/>
        <v>6.7013578190842047</v>
      </c>
      <c r="J10953" s="70">
        <f t="shared" si="503"/>
        <v>6.0603179265465101</v>
      </c>
      <c r="K10953" s="118">
        <f>VLOOKUP(B10953,WB.GDP.2014,'WB (WDI)'!$BE$2,FALSE)</f>
        <v>2075.3998235030667</v>
      </c>
      <c r="L10953" s="112">
        <f>VLOOKUP($B10953,WB.UNEMP.2014,'WB (WDI)'!$BE$2,FALSE)</f>
        <v>6.3800001144409197</v>
      </c>
    </row>
    <row r="10954" spans="1:12" x14ac:dyDescent="0.25">
      <c r="A10954" s="103">
        <v>2014</v>
      </c>
      <c r="B10954" s="104" t="s">
        <v>81</v>
      </c>
      <c r="C10954" s="105" t="s">
        <v>82</v>
      </c>
      <c r="D10954" s="105" t="s">
        <v>6</v>
      </c>
      <c r="E10954" s="87">
        <f t="shared" si="503"/>
        <v>5.8526240849335363</v>
      </c>
      <c r="F10954" s="69">
        <f t="shared" si="503"/>
        <v>5.7294101427423474</v>
      </c>
      <c r="G10954" s="69">
        <f t="shared" si="503"/>
        <v>3.5849285659720511</v>
      </c>
      <c r="H10954" s="69">
        <f t="shared" si="503"/>
        <v>7.0013776143742898</v>
      </c>
      <c r="I10954" s="69">
        <f t="shared" si="503"/>
        <v>6.2524504448184226</v>
      </c>
      <c r="J10954" s="70">
        <f t="shared" si="503"/>
        <v>6.6949536567605703</v>
      </c>
      <c r="K10954" s="118">
        <f>VLOOKUP(B10954,WB.GDP.2014,'WB (WDI)'!$BE$2,FALSE)</f>
        <v>5008.6857071746672</v>
      </c>
      <c r="L10954" s="112">
        <f>VLOOKUP($B10954,WB.UNEMP.2014,'WB (WDI)'!$BE$2,FALSE)</f>
        <v>10.1199998855591</v>
      </c>
    </row>
    <row r="10955" spans="1:12" x14ac:dyDescent="0.25">
      <c r="A10955" s="103">
        <v>2014</v>
      </c>
      <c r="B10955" s="104" t="s">
        <v>83</v>
      </c>
      <c r="C10955" s="105" t="s">
        <v>84</v>
      </c>
      <c r="D10955" s="105" t="s">
        <v>6</v>
      </c>
      <c r="E10955" s="87">
        <f t="shared" si="503"/>
        <v>7.8222058144768765</v>
      </c>
      <c r="F10955" s="69">
        <f t="shared" si="503"/>
        <v>7.6753770828703267</v>
      </c>
      <c r="G10955" s="69">
        <f t="shared" si="503"/>
        <v>5.4475837791020494</v>
      </c>
      <c r="H10955" s="69">
        <f t="shared" si="503"/>
        <v>9.5806307669111916</v>
      </c>
      <c r="I10955" s="69">
        <f t="shared" si="503"/>
        <v>8.4976891254229461</v>
      </c>
      <c r="J10955" s="70">
        <f t="shared" si="503"/>
        <v>7.9097483180778694</v>
      </c>
      <c r="K10955" s="118">
        <f>VLOOKUP(B10955,WB.GDP.2014,'WB (WDI)'!$BE$2,FALSE)</f>
        <v>19240.224708016132</v>
      </c>
      <c r="L10955" s="112">
        <f>VLOOKUP($B10955,WB.UNEMP.2014,'WB (WDI)'!$BE$2,FALSE)</f>
        <v>7.4699997901916504</v>
      </c>
    </row>
    <row r="10956" spans="1:12" x14ac:dyDescent="0.25">
      <c r="A10956" s="103">
        <v>2014</v>
      </c>
      <c r="B10956" s="104" t="s">
        <v>85</v>
      </c>
      <c r="C10956" s="105" t="s">
        <v>86</v>
      </c>
      <c r="D10956" s="105" t="s">
        <v>6</v>
      </c>
      <c r="E10956" s="87" t="e">
        <f t="shared" ref="E10956:J10965" si="504">IF(ISNUMBER(VLOOKUP($B10956,EFW.2014,3,FALSE))=TRUE,VLOOKUP($B10956,EFW.2014,E$2,FALSE),NA())</f>
        <v>#N/A</v>
      </c>
      <c r="F10956" s="69" t="e">
        <f t="shared" si="504"/>
        <v>#N/A</v>
      </c>
      <c r="G10956" s="69" t="e">
        <f t="shared" si="504"/>
        <v>#N/A</v>
      </c>
      <c r="H10956" s="69" t="e">
        <f t="shared" si="504"/>
        <v>#N/A</v>
      </c>
      <c r="I10956" s="69" t="e">
        <f t="shared" si="504"/>
        <v>#N/A</v>
      </c>
      <c r="J10956" s="70" t="e">
        <f t="shared" si="504"/>
        <v>#N/A</v>
      </c>
      <c r="K10956" s="118" t="e">
        <f>VLOOKUP(B10956,WB.GDP.2014,'WB (WDI)'!$BE$2,FALSE)</f>
        <v>#N/A</v>
      </c>
      <c r="L10956" s="112" t="e">
        <f>VLOOKUP($B10956,WB.UNEMP.2014,'WB (WDI)'!$BE$2,FALSE)</f>
        <v>#N/A</v>
      </c>
    </row>
    <row r="10957" spans="1:12" x14ac:dyDescent="0.25">
      <c r="A10957" s="103">
        <v>2014</v>
      </c>
      <c r="B10957" s="104" t="s">
        <v>87</v>
      </c>
      <c r="C10957" s="105" t="s">
        <v>88</v>
      </c>
      <c r="D10957" s="105" t="s">
        <v>6</v>
      </c>
      <c r="E10957" s="87">
        <f t="shared" si="504"/>
        <v>5.6029944791940434</v>
      </c>
      <c r="F10957" s="69">
        <f t="shared" si="504"/>
        <v>5.5365045080762716</v>
      </c>
      <c r="G10957" s="69">
        <f t="shared" si="504"/>
        <v>4.2289727263193342</v>
      </c>
      <c r="H10957" s="69">
        <f t="shared" si="504"/>
        <v>6.4975230056968059</v>
      </c>
      <c r="I10957" s="69">
        <f t="shared" si="504"/>
        <v>6.1016209522109479</v>
      </c>
      <c r="J10957" s="70">
        <f t="shared" si="504"/>
        <v>5.6503512036668608</v>
      </c>
      <c r="K10957" s="118">
        <f>VLOOKUP(B10957,WB.GDP.2014,'WB (WDI)'!$BE$2,FALSE)</f>
        <v>1217.0902101287684</v>
      </c>
      <c r="L10957" s="112">
        <f>VLOOKUP($B10957,WB.UNEMP.2014,'WB (WDI)'!$BE$2,FALSE)</f>
        <v>3.4100000858306898</v>
      </c>
    </row>
    <row r="10958" spans="1:12" x14ac:dyDescent="0.25">
      <c r="A10958" s="103">
        <v>2014</v>
      </c>
      <c r="B10958" s="104" t="s">
        <v>89</v>
      </c>
      <c r="C10958" s="105" t="s">
        <v>90</v>
      </c>
      <c r="D10958" s="105" t="s">
        <v>6</v>
      </c>
      <c r="E10958" s="87">
        <f t="shared" si="504"/>
        <v>6.6338626696673062</v>
      </c>
      <c r="F10958" s="69">
        <f t="shared" si="504"/>
        <v>6.4411173169378007</v>
      </c>
      <c r="G10958" s="69">
        <f t="shared" si="504"/>
        <v>6.1044893730052081</v>
      </c>
      <c r="H10958" s="69">
        <f t="shared" si="504"/>
        <v>6.7334803430663186</v>
      </c>
      <c r="I10958" s="69">
        <f t="shared" si="504"/>
        <v>5.8976723371645434</v>
      </c>
      <c r="J10958" s="70">
        <f t="shared" si="504"/>
        <v>7.9925539781626576</v>
      </c>
      <c r="K10958" s="118">
        <f>VLOOKUP(B10958,WB.GDP.2014,'WB (WDI)'!$BE$2,FALSE)</f>
        <v>10216.352169259229</v>
      </c>
      <c r="L10958" s="112">
        <f>VLOOKUP($B10958,WB.UNEMP.2014,'WB (WDI)'!$BE$2,FALSE)</f>
        <v>18.5200004577637</v>
      </c>
    </row>
    <row r="10959" spans="1:12" x14ac:dyDescent="0.25">
      <c r="A10959" s="103">
        <v>2014</v>
      </c>
      <c r="B10959" s="104" t="s">
        <v>91</v>
      </c>
      <c r="C10959" s="105" t="s">
        <v>92</v>
      </c>
      <c r="D10959" s="105" t="s">
        <v>6</v>
      </c>
      <c r="E10959" s="87">
        <f t="shared" si="504"/>
        <v>5.6826897919981203</v>
      </c>
      <c r="F10959" s="69">
        <f t="shared" si="504"/>
        <v>6.6399599109864909</v>
      </c>
      <c r="G10959" s="69">
        <f t="shared" si="504"/>
        <v>3.6236646264566965</v>
      </c>
      <c r="H10959" s="69">
        <f t="shared" si="504"/>
        <v>6.7866829097808061</v>
      </c>
      <c r="I10959" s="69">
        <f t="shared" si="504"/>
        <v>5.2643741626708653</v>
      </c>
      <c r="J10959" s="70">
        <f t="shared" si="504"/>
        <v>6.098767350095744</v>
      </c>
      <c r="K10959" s="118">
        <f>VLOOKUP(B10959,WB.GDP.2014,'WB (WDI)'!$BE$2,FALSE)</f>
        <v>1127.615540570074</v>
      </c>
      <c r="L10959" s="112">
        <f>VLOOKUP($B10959,WB.UNEMP.2014,'WB (WDI)'!$BE$2,FALSE)</f>
        <v>0.519999980926514</v>
      </c>
    </row>
    <row r="10960" spans="1:12" x14ac:dyDescent="0.25">
      <c r="A10960" s="103">
        <v>2014</v>
      </c>
      <c r="B10960" s="104" t="s">
        <v>93</v>
      </c>
      <c r="C10960" s="105" t="s">
        <v>94</v>
      </c>
      <c r="D10960" s="105" t="s">
        <v>6</v>
      </c>
      <c r="E10960" s="87">
        <f t="shared" si="504"/>
        <v>6.652069549477206</v>
      </c>
      <c r="F10960" s="69">
        <f t="shared" si="504"/>
        <v>8.3855428805825412</v>
      </c>
      <c r="G10960" s="69">
        <f t="shared" si="504"/>
        <v>3.6578301476770001</v>
      </c>
      <c r="H10960" s="69">
        <f t="shared" si="504"/>
        <v>7.949167210495002</v>
      </c>
      <c r="I10960" s="69">
        <f t="shared" si="504"/>
        <v>5.7614810543672874</v>
      </c>
      <c r="J10960" s="70">
        <f t="shared" si="504"/>
        <v>7.5063264542642001</v>
      </c>
      <c r="K10960" s="118">
        <f>VLOOKUP(B10960,WB.GDP.2014,'WB (WDI)'!$BE$2,FALSE)</f>
        <v>5516.3865043961632</v>
      </c>
      <c r="L10960" s="112">
        <f>VLOOKUP($B10960,WB.UNEMP.2014,'WB (WDI)'!$BE$2,FALSE)</f>
        <v>4.5599999427795401</v>
      </c>
    </row>
    <row r="10961" spans="1:12" x14ac:dyDescent="0.25">
      <c r="A10961" s="103">
        <v>2014</v>
      </c>
      <c r="B10961" s="104" t="s">
        <v>95</v>
      </c>
      <c r="C10961" s="105" t="s">
        <v>96</v>
      </c>
      <c r="D10961" s="105" t="s">
        <v>6</v>
      </c>
      <c r="E10961" s="87" t="e">
        <f t="shared" si="504"/>
        <v>#N/A</v>
      </c>
      <c r="F10961" s="69" t="e">
        <f t="shared" si="504"/>
        <v>#N/A</v>
      </c>
      <c r="G10961" s="69" t="e">
        <f t="shared" si="504"/>
        <v>#N/A</v>
      </c>
      <c r="H10961" s="69" t="e">
        <f t="shared" si="504"/>
        <v>#N/A</v>
      </c>
      <c r="I10961" s="69" t="e">
        <f t="shared" si="504"/>
        <v>#N/A</v>
      </c>
      <c r="J10961" s="70" t="e">
        <f t="shared" si="504"/>
        <v>#N/A</v>
      </c>
      <c r="K10961" s="118" t="e">
        <f>VLOOKUP(B10961,WB.GDP.2014,'WB (WDI)'!$BE$2,FALSE)</f>
        <v>#N/A</v>
      </c>
      <c r="L10961" s="112" t="e">
        <f>VLOOKUP($B10961,WB.UNEMP.2014,'WB (WDI)'!$BE$2,FALSE)</f>
        <v>#N/A</v>
      </c>
    </row>
    <row r="10962" spans="1:12" x14ac:dyDescent="0.25">
      <c r="A10962" s="103">
        <v>2014</v>
      </c>
      <c r="B10962" s="104" t="s">
        <v>97</v>
      </c>
      <c r="C10962" s="105" t="s">
        <v>98</v>
      </c>
      <c r="D10962" s="105" t="s">
        <v>6</v>
      </c>
      <c r="E10962" s="87">
        <f t="shared" si="504"/>
        <v>7.2491838140372646</v>
      </c>
      <c r="F10962" s="69">
        <f t="shared" si="504"/>
        <v>5.5773874054130088</v>
      </c>
      <c r="G10962" s="69">
        <f t="shared" si="504"/>
        <v>6.4306677311830382</v>
      </c>
      <c r="H10962" s="69">
        <f t="shared" si="504"/>
        <v>9.4839519921004385</v>
      </c>
      <c r="I10962" s="69">
        <f t="shared" si="504"/>
        <v>6.7294663787987981</v>
      </c>
      <c r="J10962" s="70">
        <f t="shared" si="504"/>
        <v>8.0244455626910405</v>
      </c>
      <c r="K10962" s="118">
        <f>VLOOKUP(B10962,WB.GDP.2014,'WB (WDI)'!$BE$2,FALSE)</f>
        <v>1780.1440125006641</v>
      </c>
      <c r="L10962" s="112">
        <f>VLOOKUP($B10962,WB.UNEMP.2014,'WB (WDI)'!$BE$2,FALSE)</f>
        <v>1.16999995708466</v>
      </c>
    </row>
    <row r="10963" spans="1:12" x14ac:dyDescent="0.25">
      <c r="A10963" s="103">
        <v>2014</v>
      </c>
      <c r="B10963" s="104" t="s">
        <v>99</v>
      </c>
      <c r="C10963" s="105" t="s">
        <v>100</v>
      </c>
      <c r="D10963" s="105" t="s">
        <v>6</v>
      </c>
      <c r="E10963" s="87" t="e">
        <f t="shared" si="504"/>
        <v>#N/A</v>
      </c>
      <c r="F10963" s="69" t="e">
        <f t="shared" si="504"/>
        <v>#N/A</v>
      </c>
      <c r="G10963" s="69" t="e">
        <f t="shared" si="504"/>
        <v>#N/A</v>
      </c>
      <c r="H10963" s="69" t="e">
        <f t="shared" si="504"/>
        <v>#N/A</v>
      </c>
      <c r="I10963" s="69" t="e">
        <f t="shared" si="504"/>
        <v>#N/A</v>
      </c>
      <c r="J10963" s="70" t="e">
        <f t="shared" si="504"/>
        <v>#N/A</v>
      </c>
      <c r="K10963" s="118" t="e">
        <f>VLOOKUP(B10963,WB.GDP.2014,'WB (WDI)'!$BE$2,FALSE)</f>
        <v>#N/A</v>
      </c>
      <c r="L10963" s="112" t="e">
        <f>VLOOKUP($B10963,WB.UNEMP.2014,'WB (WDI)'!$BE$2,FALSE)</f>
        <v>#N/A</v>
      </c>
    </row>
    <row r="10964" spans="1:12" x14ac:dyDescent="0.25">
      <c r="A10964" s="103">
        <v>2014</v>
      </c>
      <c r="B10964" s="104" t="s">
        <v>101</v>
      </c>
      <c r="C10964" s="105" t="s">
        <v>102</v>
      </c>
      <c r="D10964" s="105" t="s">
        <v>6</v>
      </c>
      <c r="E10964" s="87" t="e">
        <f t="shared" si="504"/>
        <v>#N/A</v>
      </c>
      <c r="F10964" s="69" t="e">
        <f t="shared" si="504"/>
        <v>#N/A</v>
      </c>
      <c r="G10964" s="69" t="e">
        <f t="shared" si="504"/>
        <v>#N/A</v>
      </c>
      <c r="H10964" s="69" t="e">
        <f t="shared" si="504"/>
        <v>#N/A</v>
      </c>
      <c r="I10964" s="69" t="e">
        <f t="shared" si="504"/>
        <v>#N/A</v>
      </c>
      <c r="J10964" s="70" t="e">
        <f t="shared" si="504"/>
        <v>#N/A</v>
      </c>
      <c r="K10964" s="118">
        <f>VLOOKUP(B10964,WB.GDP.2014,'WB (WDI)'!$BE$2,FALSE)</f>
        <v>3720.7867590814735</v>
      </c>
      <c r="L10964" s="112">
        <f>VLOOKUP($B10964,WB.UNEMP.2014,'WB (WDI)'!$BE$2,FALSE)</f>
        <v>13.5200004577637</v>
      </c>
    </row>
    <row r="10965" spans="1:12" x14ac:dyDescent="0.25">
      <c r="A10965" s="103">
        <v>2014</v>
      </c>
      <c r="B10965" s="104" t="s">
        <v>103</v>
      </c>
      <c r="C10965" s="105" t="s">
        <v>104</v>
      </c>
      <c r="D10965" s="105" t="s">
        <v>6</v>
      </c>
      <c r="E10965" s="87">
        <f t="shared" si="504"/>
        <v>5.9919473737360907</v>
      </c>
      <c r="F10965" s="69">
        <f t="shared" si="504"/>
        <v>7.0679286116126008</v>
      </c>
      <c r="G10965" s="69">
        <f t="shared" si="504"/>
        <v>3.9893571912702117</v>
      </c>
      <c r="H10965" s="69">
        <f t="shared" si="504"/>
        <v>7.1490409849663727</v>
      </c>
      <c r="I10965" s="69">
        <f t="shared" si="504"/>
        <v>6.5107610078916522</v>
      </c>
      <c r="J10965" s="70">
        <f t="shared" si="504"/>
        <v>5.242649072939618</v>
      </c>
      <c r="K10965" s="118">
        <f>VLOOKUP(B10965,WB.GDP.2014,'WB (WDI)'!$BE$2,FALSE)</f>
        <v>2868.3176982385085</v>
      </c>
      <c r="L10965" s="112">
        <f>VLOOKUP($B10965,WB.UNEMP.2014,'WB (WDI)'!$BE$2,FALSE)</f>
        <v>7.6100001335143999</v>
      </c>
    </row>
    <row r="10966" spans="1:12" x14ac:dyDescent="0.25">
      <c r="A10966" s="103">
        <v>2014</v>
      </c>
      <c r="B10966" s="104" t="s">
        <v>105</v>
      </c>
      <c r="C10966" s="105" t="s">
        <v>106</v>
      </c>
      <c r="D10966" s="105" t="s">
        <v>6</v>
      </c>
      <c r="E10966" s="87">
        <f t="shared" ref="E10966:J10975" si="505">IF(ISNUMBER(VLOOKUP($B10966,EFW.2014,3,FALSE))=TRUE,VLOOKUP($B10966,EFW.2014,E$2,FALSE),NA())</f>
        <v>7.4802279797358127</v>
      </c>
      <c r="F10966" s="69">
        <f t="shared" si="505"/>
        <v>7.1564530368371297</v>
      </c>
      <c r="G10966" s="69">
        <f t="shared" si="505"/>
        <v>5.1605300699507453</v>
      </c>
      <c r="H10966" s="69">
        <f t="shared" si="505"/>
        <v>9.1031623539572433</v>
      </c>
      <c r="I10966" s="69">
        <f t="shared" si="505"/>
        <v>8.5470454390025399</v>
      </c>
      <c r="J10966" s="70">
        <f t="shared" si="505"/>
        <v>7.4339489989314025</v>
      </c>
      <c r="K10966" s="118">
        <f>VLOOKUP(B10966,WB.GDP.2014,'WB (WDI)'!$BE$2,FALSE)</f>
        <v>24954.631782024499</v>
      </c>
      <c r="L10966" s="112" t="e">
        <f>VLOOKUP($B10966,WB.UNEMP.2014,'WB (WDI)'!$BE$2,FALSE)</f>
        <v>#N/A</v>
      </c>
    </row>
    <row r="10967" spans="1:12" x14ac:dyDescent="0.25">
      <c r="A10967" s="103">
        <v>2014</v>
      </c>
      <c r="B10967" s="104" t="s">
        <v>107</v>
      </c>
      <c r="C10967" s="105" t="s">
        <v>108</v>
      </c>
      <c r="D10967" s="105" t="s">
        <v>6</v>
      </c>
      <c r="E10967" s="87">
        <f t="shared" si="505"/>
        <v>5.9253630061624767</v>
      </c>
      <c r="F10967" s="69">
        <f t="shared" si="505"/>
        <v>7.1660226324993888</v>
      </c>
      <c r="G10967" s="69">
        <f t="shared" si="505"/>
        <v>4.2602314951682754</v>
      </c>
      <c r="H10967" s="69">
        <f t="shared" si="505"/>
        <v>7.2696290749043015</v>
      </c>
      <c r="I10967" s="69">
        <f t="shared" si="505"/>
        <v>5.6693463156709445</v>
      </c>
      <c r="J10967" s="70">
        <f t="shared" si="505"/>
        <v>5.2615855125694724</v>
      </c>
      <c r="K10967" s="118">
        <f>VLOOKUP(B10967,WB.GDP.2014,'WB (WDI)'!$BE$2,FALSE)</f>
        <v>1997.5118531916644</v>
      </c>
      <c r="L10967" s="112">
        <f>VLOOKUP($B10967,WB.UNEMP.2014,'WB (WDI)'!$BE$2,FALSE)</f>
        <v>4.6799998283386204</v>
      </c>
    </row>
    <row r="10968" spans="1:12" x14ac:dyDescent="0.25">
      <c r="A10968" s="103">
        <v>2014</v>
      </c>
      <c r="B10968" s="104" t="s">
        <v>109</v>
      </c>
      <c r="C10968" s="105" t="s">
        <v>110</v>
      </c>
      <c r="D10968" s="105" t="s">
        <v>6</v>
      </c>
      <c r="E10968" s="87" t="e">
        <f t="shared" si="505"/>
        <v>#N/A</v>
      </c>
      <c r="F10968" s="69" t="e">
        <f t="shared" si="505"/>
        <v>#N/A</v>
      </c>
      <c r="G10968" s="69" t="e">
        <f t="shared" si="505"/>
        <v>#N/A</v>
      </c>
      <c r="H10968" s="69" t="e">
        <f t="shared" si="505"/>
        <v>#N/A</v>
      </c>
      <c r="I10968" s="69" t="e">
        <f t="shared" si="505"/>
        <v>#N/A</v>
      </c>
      <c r="J10968" s="70" t="e">
        <f t="shared" si="505"/>
        <v>#N/A</v>
      </c>
      <c r="K10968" s="118" t="e">
        <f>VLOOKUP(B10968,WB.GDP.2014,'WB (WDI)'!$BE$2,FALSE)</f>
        <v>#N/A</v>
      </c>
      <c r="L10968" s="112">
        <f>VLOOKUP($B10968,WB.UNEMP.2014,'WB (WDI)'!$BE$2,FALSE)</f>
        <v>13.319999694824199</v>
      </c>
    </row>
    <row r="10969" spans="1:12" x14ac:dyDescent="0.25">
      <c r="A10969" s="103">
        <v>2014</v>
      </c>
      <c r="B10969" s="104" t="s">
        <v>111</v>
      </c>
      <c r="C10969" s="105" t="s">
        <v>112</v>
      </c>
      <c r="D10969" s="105" t="s">
        <v>6</v>
      </c>
      <c r="E10969" s="87">
        <f t="shared" si="505"/>
        <v>6.8073759155707165</v>
      </c>
      <c r="F10969" s="69">
        <f t="shared" si="505"/>
        <v>6.0567545563190679</v>
      </c>
      <c r="G10969" s="69">
        <f t="shared" si="505"/>
        <v>6.1458165092753623</v>
      </c>
      <c r="H10969" s="69">
        <f t="shared" si="505"/>
        <v>8.0366417732473359</v>
      </c>
      <c r="I10969" s="69">
        <f t="shared" si="505"/>
        <v>6.4697280267779123</v>
      </c>
      <c r="J10969" s="70">
        <f t="shared" si="505"/>
        <v>7.3279387122339026</v>
      </c>
      <c r="K10969" s="118">
        <f>VLOOKUP(B10969,WB.GDP.2014,'WB (WDI)'!$BE$2,FALSE)</f>
        <v>12884.48459811975</v>
      </c>
      <c r="L10969" s="112">
        <f>VLOOKUP($B10969,WB.UNEMP.2014,'WB (WDI)'!$BE$2,FALSE)</f>
        <v>24.889999389648398</v>
      </c>
    </row>
    <row r="10970" spans="1:12" x14ac:dyDescent="0.25">
      <c r="A10970" s="103">
        <v>2014</v>
      </c>
      <c r="B10970" s="104" t="s">
        <v>113</v>
      </c>
      <c r="C10970" s="105" t="s">
        <v>114</v>
      </c>
      <c r="D10970" s="105" t="s">
        <v>6</v>
      </c>
      <c r="E10970" s="87" t="e">
        <f t="shared" si="505"/>
        <v>#N/A</v>
      </c>
      <c r="F10970" s="69" t="e">
        <f t="shared" si="505"/>
        <v>#N/A</v>
      </c>
      <c r="G10970" s="69" t="e">
        <f t="shared" si="505"/>
        <v>#N/A</v>
      </c>
      <c r="H10970" s="69" t="e">
        <f t="shared" si="505"/>
        <v>#N/A</v>
      </c>
      <c r="I10970" s="69" t="e">
        <f t="shared" si="505"/>
        <v>#N/A</v>
      </c>
      <c r="J10970" s="70" t="e">
        <f t="shared" si="505"/>
        <v>#N/A</v>
      </c>
      <c r="K10970" s="118" t="e">
        <f>VLOOKUP(B10970,WB.GDP.2014,'WB (WDI)'!$BE$2,FALSE)</f>
        <v>#N/A</v>
      </c>
      <c r="L10970" s="112">
        <f>VLOOKUP($B10970,WB.UNEMP.2014,'WB (WDI)'!$BE$2,FALSE)</f>
        <v>12.5100002288818</v>
      </c>
    </row>
    <row r="10971" spans="1:12" x14ac:dyDescent="0.25">
      <c r="A10971" s="103">
        <v>2014</v>
      </c>
      <c r="B10971" s="104" t="s">
        <v>115</v>
      </c>
      <c r="C10971" s="105" t="s">
        <v>116</v>
      </c>
      <c r="D10971" s="105" t="s">
        <v>6</v>
      </c>
      <c r="E10971" s="87">
        <f t="shared" si="505"/>
        <v>5.8325643224408106</v>
      </c>
      <c r="F10971" s="69">
        <f t="shared" si="505"/>
        <v>6.9584345845279971</v>
      </c>
      <c r="G10971" s="69">
        <f t="shared" si="505"/>
        <v>4.0502168113443808</v>
      </c>
      <c r="H10971" s="69">
        <f t="shared" si="505"/>
        <v>7.0995934065337529</v>
      </c>
      <c r="I10971" s="69">
        <f t="shared" si="505"/>
        <v>5.6910938798508814</v>
      </c>
      <c r="J10971" s="70">
        <f t="shared" si="505"/>
        <v>5.3634829299470406</v>
      </c>
      <c r="K10971" s="118">
        <f>VLOOKUP(B10971,WB.GDP.2014,'WB (WDI)'!$BE$2,FALSE)</f>
        <v>1404.1329384613898</v>
      </c>
      <c r="L10971" s="112">
        <f>VLOOKUP($B10971,WB.UNEMP.2014,'WB (WDI)'!$BE$2,FALSE)</f>
        <v>2.1600000858306898</v>
      </c>
    </row>
    <row r="10972" spans="1:12" x14ac:dyDescent="0.25">
      <c r="A10972" s="103">
        <v>2014</v>
      </c>
      <c r="B10972" s="104" t="s">
        <v>117</v>
      </c>
      <c r="C10972" s="105" t="s">
        <v>118</v>
      </c>
      <c r="D10972" s="105" t="s">
        <v>6</v>
      </c>
      <c r="E10972" s="87">
        <f t="shared" si="505"/>
        <v>7.4053343497051118</v>
      </c>
      <c r="F10972" s="69">
        <f t="shared" si="505"/>
        <v>7.8526987407083144</v>
      </c>
      <c r="G10972" s="69">
        <f t="shared" si="505"/>
        <v>4.7287782498104622</v>
      </c>
      <c r="H10972" s="69">
        <f t="shared" si="505"/>
        <v>8.7080581575140581</v>
      </c>
      <c r="I10972" s="69">
        <f t="shared" si="505"/>
        <v>7.6223343970746544</v>
      </c>
      <c r="J10972" s="70">
        <f t="shared" si="505"/>
        <v>8.1148022034180691</v>
      </c>
      <c r="K10972" s="118">
        <f>VLOOKUP(B10972,WB.GDP.2014,'WB (WDI)'!$BE$2,FALSE)</f>
        <v>2022.2609618950323</v>
      </c>
      <c r="L10972" s="112">
        <f>VLOOKUP($B10972,WB.UNEMP.2014,'WB (WDI)'!$BE$2,FALSE)</f>
        <v>1.87999999523163</v>
      </c>
    </row>
    <row r="10973" spans="1:12" x14ac:dyDescent="0.25">
      <c r="A10973" s="103">
        <v>2014</v>
      </c>
      <c r="B10973" s="104" t="s">
        <v>119</v>
      </c>
      <c r="C10973" s="105" t="s">
        <v>120</v>
      </c>
      <c r="D10973" s="105" t="s">
        <v>6</v>
      </c>
      <c r="E10973" s="87">
        <f t="shared" si="505"/>
        <v>6.7537319299144798</v>
      </c>
      <c r="F10973" s="69">
        <f t="shared" si="505"/>
        <v>7.5312998239115769</v>
      </c>
      <c r="G10973" s="69">
        <f t="shared" si="505"/>
        <v>5.2173674637947345</v>
      </c>
      <c r="H10973" s="69">
        <f t="shared" si="505"/>
        <v>7.9173693812921986</v>
      </c>
      <c r="I10973" s="69">
        <f t="shared" si="505"/>
        <v>6.0553690479663445</v>
      </c>
      <c r="J10973" s="70">
        <f t="shared" si="505"/>
        <v>7.0472539326075472</v>
      </c>
      <c r="K10973" s="118">
        <f>VLOOKUP(B10973,WB.GDP.2014,'WB (WDI)'!$BE$2,FALSE)</f>
        <v>2284.9956276882899</v>
      </c>
      <c r="L10973" s="112">
        <f>VLOOKUP($B10973,WB.UNEMP.2014,'WB (WDI)'!$BE$2,FALSE)</f>
        <v>2.1300001144409202</v>
      </c>
    </row>
    <row r="10974" spans="1:12" x14ac:dyDescent="0.25">
      <c r="A10974" s="103">
        <v>2014</v>
      </c>
      <c r="B10974" s="104" t="s">
        <v>121</v>
      </c>
      <c r="C10974" s="105" t="s">
        <v>122</v>
      </c>
      <c r="D10974" s="105" t="s">
        <v>6</v>
      </c>
      <c r="E10974" s="87">
        <f t="shared" si="505"/>
        <v>7.252274197845634</v>
      </c>
      <c r="F10974" s="69">
        <f t="shared" si="505"/>
        <v>7.4759954281148877</v>
      </c>
      <c r="G10974" s="69">
        <f t="shared" si="505"/>
        <v>5.3422023962787977</v>
      </c>
      <c r="H10974" s="69">
        <f t="shared" si="505"/>
        <v>8.983161360289543</v>
      </c>
      <c r="I10974" s="69">
        <f t="shared" si="505"/>
        <v>7.711426428801234</v>
      </c>
      <c r="J10974" s="70">
        <f t="shared" si="505"/>
        <v>6.7485853757437093</v>
      </c>
      <c r="K10974" s="118">
        <f>VLOOKUP(B10974,WB.GDP.2014,'WB (WDI)'!$BE$2,FALSE)</f>
        <v>3450.0465614299032</v>
      </c>
      <c r="L10974" s="112">
        <f>VLOOKUP($B10974,WB.UNEMP.2014,'WB (WDI)'!$BE$2,FALSE)</f>
        <v>9.3400001525878906</v>
      </c>
    </row>
    <row r="10975" spans="1:12" x14ac:dyDescent="0.25">
      <c r="A10975" s="103">
        <v>2014</v>
      </c>
      <c r="B10975" s="104" t="s">
        <v>123</v>
      </c>
      <c r="C10975" s="105" t="s">
        <v>124</v>
      </c>
      <c r="D10975" s="105" t="s">
        <v>6</v>
      </c>
      <c r="E10975" s="87">
        <f t="shared" si="505"/>
        <v>5.7960816301351343</v>
      </c>
      <c r="F10975" s="69">
        <f t="shared" si="505"/>
        <v>6.5840000124713427</v>
      </c>
      <c r="G10975" s="69">
        <f t="shared" si="505"/>
        <v>3.6026335025134264</v>
      </c>
      <c r="H10975" s="69">
        <f t="shared" si="505"/>
        <v>7.9667980240134879</v>
      </c>
      <c r="I10975" s="69">
        <f t="shared" si="505"/>
        <v>5.7839203582906897</v>
      </c>
      <c r="J10975" s="70">
        <f t="shared" si="505"/>
        <v>5.043056253386724</v>
      </c>
      <c r="K10975" s="118">
        <f>VLOOKUP(B10975,WB.GDP.2014,'WB (WDI)'!$BE$2,FALSE)</f>
        <v>2955.2402873103447</v>
      </c>
      <c r="L10975" s="112">
        <f>VLOOKUP($B10975,WB.UNEMP.2014,'WB (WDI)'!$BE$2,FALSE)</f>
        <v>5.3299999237060502</v>
      </c>
    </row>
    <row r="10976" spans="1:12" x14ac:dyDescent="0.25">
      <c r="A10976" s="103">
        <v>2014</v>
      </c>
      <c r="B10976" s="104" t="s">
        <v>125</v>
      </c>
      <c r="C10976" s="105" t="s">
        <v>126</v>
      </c>
      <c r="D10976" s="105" t="s">
        <v>647</v>
      </c>
      <c r="E10976" s="87" t="e">
        <f t="shared" ref="E10976:J10985" si="506">IF(ISNUMBER(VLOOKUP($B10976,EFW.2014,3,FALSE))=TRUE,VLOOKUP($B10976,EFW.2014,E$2,FALSE),NA())</f>
        <v>#N/A</v>
      </c>
      <c r="F10976" s="69" t="e">
        <f t="shared" si="506"/>
        <v>#N/A</v>
      </c>
      <c r="G10976" s="69" t="e">
        <f t="shared" si="506"/>
        <v>#N/A</v>
      </c>
      <c r="H10976" s="69" t="e">
        <f t="shared" si="506"/>
        <v>#N/A</v>
      </c>
      <c r="I10976" s="69" t="e">
        <f t="shared" si="506"/>
        <v>#N/A</v>
      </c>
      <c r="J10976" s="70" t="e">
        <f t="shared" si="506"/>
        <v>#N/A</v>
      </c>
      <c r="K10976" s="118" t="e">
        <f>VLOOKUP(B10976,WB.GDP.2014,'WB (WDI)'!$BE$2,FALSE)</f>
        <v>#N/A</v>
      </c>
      <c r="L10976" s="112" t="e">
        <f>VLOOKUP($B10976,WB.UNEMP.2014,'WB (WDI)'!$BE$2,FALSE)</f>
        <v>#N/A</v>
      </c>
    </row>
    <row r="10977" spans="1:12" x14ac:dyDescent="0.25">
      <c r="A10977" s="103">
        <v>2014</v>
      </c>
      <c r="B10977" s="104" t="s">
        <v>127</v>
      </c>
      <c r="C10977" s="105" t="s">
        <v>128</v>
      </c>
      <c r="D10977" s="105" t="s">
        <v>647</v>
      </c>
      <c r="E10977" s="87" t="e">
        <f t="shared" si="506"/>
        <v>#N/A</v>
      </c>
      <c r="F10977" s="69" t="e">
        <f t="shared" si="506"/>
        <v>#N/A</v>
      </c>
      <c r="G10977" s="69" t="e">
        <f t="shared" si="506"/>
        <v>#N/A</v>
      </c>
      <c r="H10977" s="69" t="e">
        <f t="shared" si="506"/>
        <v>#N/A</v>
      </c>
      <c r="I10977" s="69" t="e">
        <f t="shared" si="506"/>
        <v>#N/A</v>
      </c>
      <c r="J10977" s="70" t="e">
        <f t="shared" si="506"/>
        <v>#N/A</v>
      </c>
      <c r="K10977" s="118">
        <f>VLOOKUP(B10977,WB.GDP.2014,'WB (WDI)'!$BE$2,FALSE)</f>
        <v>18104.241470000394</v>
      </c>
      <c r="L10977" s="112" t="e">
        <f>VLOOKUP($B10977,WB.UNEMP.2014,'WB (WDI)'!$BE$2,FALSE)</f>
        <v>#N/A</v>
      </c>
    </row>
    <row r="10978" spans="1:12" x14ac:dyDescent="0.25">
      <c r="A10978" s="103">
        <v>2014</v>
      </c>
      <c r="B10978" s="104" t="s">
        <v>129</v>
      </c>
      <c r="C10978" s="105" t="s">
        <v>130</v>
      </c>
      <c r="D10978" s="105" t="s">
        <v>647</v>
      </c>
      <c r="E10978" s="87">
        <f t="shared" si="506"/>
        <v>4.6883227168172992</v>
      </c>
      <c r="F10978" s="69">
        <f t="shared" si="506"/>
        <v>5.6810789283539407</v>
      </c>
      <c r="G10978" s="69">
        <f t="shared" si="506"/>
        <v>4.2868296565549624</v>
      </c>
      <c r="H10978" s="69">
        <f t="shared" si="506"/>
        <v>4.7770954776478858</v>
      </c>
      <c r="I10978" s="69">
        <f t="shared" si="506"/>
        <v>3.1429906564351322</v>
      </c>
      <c r="J10978" s="70">
        <f t="shared" si="506"/>
        <v>5.5536188650945784</v>
      </c>
      <c r="K10978" s="118">
        <f>VLOOKUP(B10978,WB.GDP.2014,'WB (WDI)'!$BE$2,FALSE)</f>
        <v>23550.099061171633</v>
      </c>
      <c r="L10978" s="112">
        <f>VLOOKUP($B10978,WB.UNEMP.2014,'WB (WDI)'!$BE$2,FALSE)</f>
        <v>7.2699999809265101</v>
      </c>
    </row>
    <row r="10979" spans="1:12" x14ac:dyDescent="0.25">
      <c r="A10979" s="103">
        <v>2014</v>
      </c>
      <c r="B10979" s="104" t="s">
        <v>131</v>
      </c>
      <c r="C10979" s="105" t="s">
        <v>132</v>
      </c>
      <c r="D10979" s="105" t="s">
        <v>647</v>
      </c>
      <c r="E10979" s="87" t="e">
        <f t="shared" si="506"/>
        <v>#N/A</v>
      </c>
      <c r="F10979" s="69" t="e">
        <f t="shared" si="506"/>
        <v>#N/A</v>
      </c>
      <c r="G10979" s="69" t="e">
        <f t="shared" si="506"/>
        <v>#N/A</v>
      </c>
      <c r="H10979" s="69" t="e">
        <f t="shared" si="506"/>
        <v>#N/A</v>
      </c>
      <c r="I10979" s="69" t="e">
        <f t="shared" si="506"/>
        <v>#N/A</v>
      </c>
      <c r="J10979" s="70" t="e">
        <f t="shared" si="506"/>
        <v>#N/A</v>
      </c>
      <c r="K10979" s="118">
        <f>VLOOKUP(B10979,WB.GDP.2014,'WB (WDI)'!$BE$2,FALSE)</f>
        <v>35458.608342514628</v>
      </c>
      <c r="L10979" s="112" t="e">
        <f>VLOOKUP($B10979,WB.UNEMP.2014,'WB (WDI)'!$BE$2,FALSE)</f>
        <v>#N/A</v>
      </c>
    </row>
    <row r="10980" spans="1:12" x14ac:dyDescent="0.25">
      <c r="A10980" s="103">
        <v>2014</v>
      </c>
      <c r="B10980" s="104" t="s">
        <v>133</v>
      </c>
      <c r="C10980" s="105" t="s">
        <v>134</v>
      </c>
      <c r="D10980" s="105" t="s">
        <v>647</v>
      </c>
      <c r="E10980" s="87">
        <f t="shared" si="506"/>
        <v>7.3920704970744868</v>
      </c>
      <c r="F10980" s="69">
        <f t="shared" si="506"/>
        <v>9.0154401172845358</v>
      </c>
      <c r="G10980" s="69">
        <f t="shared" si="506"/>
        <v>6.2043270063605567</v>
      </c>
      <c r="H10980" s="69">
        <f t="shared" si="506"/>
        <v>6.8729049143243079</v>
      </c>
      <c r="I10980" s="69">
        <f t="shared" si="506"/>
        <v>6.3043726083999365</v>
      </c>
      <c r="J10980" s="70">
        <f t="shared" si="506"/>
        <v>8.5633078390030946</v>
      </c>
      <c r="K10980" s="118">
        <f>VLOOKUP(B10980,WB.GDP.2014,'WB (WDI)'!$BE$2,FALSE)</f>
        <v>35659.161425501916</v>
      </c>
      <c r="L10980" s="112">
        <f>VLOOKUP($B10980,WB.UNEMP.2014,'WB (WDI)'!$BE$2,FALSE)</f>
        <v>13.800000190734901</v>
      </c>
    </row>
    <row r="10981" spans="1:12" x14ac:dyDescent="0.25">
      <c r="A10981" s="103">
        <v>2014</v>
      </c>
      <c r="B10981" s="104" t="s">
        <v>135</v>
      </c>
      <c r="C10981" s="105" t="s">
        <v>136</v>
      </c>
      <c r="D10981" s="105" t="s">
        <v>647</v>
      </c>
      <c r="E10981" s="87">
        <f t="shared" si="506"/>
        <v>6.4640017687478322</v>
      </c>
      <c r="F10981" s="69">
        <f t="shared" si="506"/>
        <v>6.1179811728241402</v>
      </c>
      <c r="G10981" s="69">
        <f t="shared" si="506"/>
        <v>5.7807742947822769</v>
      </c>
      <c r="H10981" s="69">
        <f t="shared" si="506"/>
        <v>7.0747414268225199</v>
      </c>
      <c r="I10981" s="69">
        <f t="shared" si="506"/>
        <v>6.693945154768179</v>
      </c>
      <c r="J10981" s="70">
        <f t="shared" si="506"/>
        <v>6.6525667945420421</v>
      </c>
      <c r="K10981" s="118">
        <f>VLOOKUP(B10981,WB.GDP.2014,'WB (WDI)'!$BE$2,FALSE)</f>
        <v>15041.554748058386</v>
      </c>
      <c r="L10981" s="112">
        <f>VLOOKUP($B10981,WB.UNEMP.2014,'WB (WDI)'!$BE$2,FALSE)</f>
        <v>12.170000076293899</v>
      </c>
    </row>
    <row r="10982" spans="1:12" x14ac:dyDescent="0.25">
      <c r="A10982" s="103">
        <v>2014</v>
      </c>
      <c r="B10982" s="104" t="s">
        <v>137</v>
      </c>
      <c r="C10982" s="105" t="s">
        <v>138</v>
      </c>
      <c r="D10982" s="105" t="s">
        <v>647</v>
      </c>
      <c r="E10982" s="87">
        <f t="shared" si="506"/>
        <v>6.7129417842868921</v>
      </c>
      <c r="F10982" s="69">
        <f t="shared" si="506"/>
        <v>7.2900165129647618</v>
      </c>
      <c r="G10982" s="69">
        <f t="shared" si="506"/>
        <v>5.1719538097666913</v>
      </c>
      <c r="H10982" s="69">
        <f t="shared" si="506"/>
        <v>6.843507983518367</v>
      </c>
      <c r="I10982" s="69">
        <f t="shared" si="506"/>
        <v>6.7688566682957481</v>
      </c>
      <c r="J10982" s="70">
        <f t="shared" si="506"/>
        <v>7.4903739468888872</v>
      </c>
      <c r="K10982" s="118">
        <f>VLOOKUP(B10982,WB.GDP.2014,'WB (WDI)'!$BE$2,FALSE)</f>
        <v>7209.0375804820533</v>
      </c>
      <c r="L10982" s="112">
        <f>VLOOKUP($B10982,WB.UNEMP.2014,'WB (WDI)'!$BE$2,FALSE)</f>
        <v>8.2399997711181605</v>
      </c>
    </row>
    <row r="10983" spans="1:12" x14ac:dyDescent="0.25">
      <c r="A10983" s="103">
        <v>2014</v>
      </c>
      <c r="B10983" s="104" t="s">
        <v>139</v>
      </c>
      <c r="C10983" s="105" t="s">
        <v>140</v>
      </c>
      <c r="D10983" s="105" t="s">
        <v>647</v>
      </c>
      <c r="E10983" s="87">
        <f t="shared" si="506"/>
        <v>6.2373163688745645</v>
      </c>
      <c r="F10983" s="69">
        <f t="shared" si="506"/>
        <v>5.9571553882614605</v>
      </c>
      <c r="G10983" s="69">
        <f t="shared" si="506"/>
        <v>4.1429337425760648</v>
      </c>
      <c r="H10983" s="69">
        <f t="shared" si="506"/>
        <v>8.7253626940741782</v>
      </c>
      <c r="I10983" s="69">
        <f t="shared" si="506"/>
        <v>6.7169037019863795</v>
      </c>
      <c r="J10983" s="70">
        <f t="shared" si="506"/>
        <v>5.6442263174747396</v>
      </c>
      <c r="K10983" s="118">
        <f>VLOOKUP(B10983,WB.GDP.2014,'WB (WDI)'!$BE$2,FALSE)</f>
        <v>7730.6384014834375</v>
      </c>
      <c r="L10983" s="112">
        <f>VLOOKUP($B10983,WB.UNEMP.2014,'WB (WDI)'!$BE$2,FALSE)</f>
        <v>2.0099999904632599</v>
      </c>
    </row>
    <row r="10984" spans="1:12" x14ac:dyDescent="0.25">
      <c r="A10984" s="103">
        <v>2014</v>
      </c>
      <c r="B10984" s="104" t="s">
        <v>141</v>
      </c>
      <c r="C10984" s="105" t="s">
        <v>142</v>
      </c>
      <c r="D10984" s="105" t="s">
        <v>647</v>
      </c>
      <c r="E10984" s="87" t="e">
        <f t="shared" si="506"/>
        <v>#N/A</v>
      </c>
      <c r="F10984" s="69" t="e">
        <f t="shared" si="506"/>
        <v>#N/A</v>
      </c>
      <c r="G10984" s="69" t="e">
        <f t="shared" si="506"/>
        <v>#N/A</v>
      </c>
      <c r="H10984" s="69" t="e">
        <f t="shared" si="506"/>
        <v>#N/A</v>
      </c>
      <c r="I10984" s="69" t="e">
        <f t="shared" si="506"/>
        <v>#N/A</v>
      </c>
      <c r="J10984" s="70" t="e">
        <f t="shared" si="506"/>
        <v>#N/A</v>
      </c>
      <c r="K10984" s="118" t="e">
        <f>VLOOKUP(B10984,WB.GDP.2014,'WB (WDI)'!$BE$2,FALSE)</f>
        <v>#N/A</v>
      </c>
      <c r="L10984" s="112" t="e">
        <f>VLOOKUP($B10984,WB.UNEMP.2014,'WB (WDI)'!$BE$2,FALSE)</f>
        <v>#N/A</v>
      </c>
    </row>
    <row r="10985" spans="1:12" x14ac:dyDescent="0.25">
      <c r="A10985" s="103">
        <v>2014</v>
      </c>
      <c r="B10985" s="104" t="s">
        <v>143</v>
      </c>
      <c r="C10985" s="105" t="s">
        <v>144</v>
      </c>
      <c r="D10985" s="105" t="s">
        <v>647</v>
      </c>
      <c r="E10985" s="87" t="e">
        <f t="shared" si="506"/>
        <v>#N/A</v>
      </c>
      <c r="F10985" s="69" t="e">
        <f t="shared" si="506"/>
        <v>#N/A</v>
      </c>
      <c r="G10985" s="69" t="e">
        <f t="shared" si="506"/>
        <v>#N/A</v>
      </c>
      <c r="H10985" s="69" t="e">
        <f t="shared" si="506"/>
        <v>#N/A</v>
      </c>
      <c r="I10985" s="69" t="e">
        <f t="shared" si="506"/>
        <v>#N/A</v>
      </c>
      <c r="J10985" s="70" t="e">
        <f t="shared" si="506"/>
        <v>#N/A</v>
      </c>
      <c r="K10985" s="118" t="e">
        <f>VLOOKUP(B10985,WB.GDP.2014,'WB (WDI)'!$BE$2,FALSE)</f>
        <v>#N/A</v>
      </c>
      <c r="L10985" s="112" t="e">
        <f>VLOOKUP($B10985,WB.UNEMP.2014,'WB (WDI)'!$BE$2,FALSE)</f>
        <v>#N/A</v>
      </c>
    </row>
    <row r="10986" spans="1:12" x14ac:dyDescent="0.25">
      <c r="A10986" s="103">
        <v>2014</v>
      </c>
      <c r="B10986" s="104" t="s">
        <v>145</v>
      </c>
      <c r="C10986" s="105" t="s">
        <v>146</v>
      </c>
      <c r="D10986" s="105" t="s">
        <v>647</v>
      </c>
      <c r="E10986" s="87">
        <f t="shared" ref="E10986:J10995" si="507">IF(ISNUMBER(VLOOKUP($B10986,EFW.2014,3,FALSE))=TRUE,VLOOKUP($B10986,EFW.2014,E$2,FALSE),NA())</f>
        <v>6.3975025068303619</v>
      </c>
      <c r="F10986" s="69">
        <f t="shared" si="507"/>
        <v>6.8337307813756656</v>
      </c>
      <c r="G10986" s="69">
        <f t="shared" si="507"/>
        <v>5.1739690834291272</v>
      </c>
      <c r="H10986" s="69">
        <f t="shared" si="507"/>
        <v>8.2272303236723925</v>
      </c>
      <c r="I10986" s="69">
        <f t="shared" si="507"/>
        <v>6.7491430055487598</v>
      </c>
      <c r="J10986" s="70">
        <f t="shared" si="507"/>
        <v>5.0034393401258619</v>
      </c>
      <c r="K10986" s="118">
        <f>VLOOKUP(B10986,WB.GDP.2014,'WB (WDI)'!$BE$2,FALSE)</f>
        <v>15744.347111381618</v>
      </c>
      <c r="L10986" s="112">
        <f>VLOOKUP($B10986,WB.UNEMP.2014,'WB (WDI)'!$BE$2,FALSE)</f>
        <v>6.6599998474121103</v>
      </c>
    </row>
    <row r="10987" spans="1:12" x14ac:dyDescent="0.25">
      <c r="A10987" s="103">
        <v>2014</v>
      </c>
      <c r="B10987" s="104" t="s">
        <v>147</v>
      </c>
      <c r="C10987" s="105" t="s">
        <v>148</v>
      </c>
      <c r="D10987" s="105" t="s">
        <v>647</v>
      </c>
      <c r="E10987" s="87" t="e">
        <f t="shared" si="507"/>
        <v>#N/A</v>
      </c>
      <c r="F10987" s="69" t="e">
        <f t="shared" si="507"/>
        <v>#N/A</v>
      </c>
      <c r="G10987" s="69" t="e">
        <f t="shared" si="507"/>
        <v>#N/A</v>
      </c>
      <c r="H10987" s="69" t="e">
        <f t="shared" si="507"/>
        <v>#N/A</v>
      </c>
      <c r="I10987" s="69" t="e">
        <f t="shared" si="507"/>
        <v>#N/A</v>
      </c>
      <c r="J10987" s="70" t="e">
        <f t="shared" si="507"/>
        <v>#N/A</v>
      </c>
      <c r="K10987" s="118" t="e">
        <f>VLOOKUP(B10987,WB.GDP.2014,'WB (WDI)'!$BE$2,FALSE)</f>
        <v>#N/A</v>
      </c>
      <c r="L10987" s="112" t="e">
        <f>VLOOKUP($B10987,WB.UNEMP.2014,'WB (WDI)'!$BE$2,FALSE)</f>
        <v>#N/A</v>
      </c>
    </row>
    <row r="10988" spans="1:12" x14ac:dyDescent="0.25">
      <c r="A10988" s="103">
        <v>2014</v>
      </c>
      <c r="B10988" s="104" t="s">
        <v>149</v>
      </c>
      <c r="C10988" s="105" t="s">
        <v>150</v>
      </c>
      <c r="D10988" s="105" t="s">
        <v>647</v>
      </c>
      <c r="E10988" s="87" t="e">
        <f t="shared" si="507"/>
        <v>#N/A</v>
      </c>
      <c r="F10988" s="69" t="e">
        <f t="shared" si="507"/>
        <v>#N/A</v>
      </c>
      <c r="G10988" s="69" t="e">
        <f t="shared" si="507"/>
        <v>#N/A</v>
      </c>
      <c r="H10988" s="69" t="e">
        <f t="shared" si="507"/>
        <v>#N/A</v>
      </c>
      <c r="I10988" s="69" t="e">
        <f t="shared" si="507"/>
        <v>#N/A</v>
      </c>
      <c r="J10988" s="70" t="e">
        <f t="shared" si="507"/>
        <v>#N/A</v>
      </c>
      <c r="K10988" s="118">
        <f>VLOOKUP(B10988,WB.GDP.2014,'WB (WDI)'!$BE$2,FALSE)</f>
        <v>66207.447229988771</v>
      </c>
      <c r="L10988" s="112" t="e">
        <f>VLOOKUP($B10988,WB.UNEMP.2014,'WB (WDI)'!$BE$2,FALSE)</f>
        <v>#N/A</v>
      </c>
    </row>
    <row r="10989" spans="1:12" x14ac:dyDescent="0.25">
      <c r="A10989" s="103">
        <v>2014</v>
      </c>
      <c r="B10989" s="104" t="s">
        <v>151</v>
      </c>
      <c r="C10989" s="105" t="s">
        <v>152</v>
      </c>
      <c r="D10989" s="105" t="s">
        <v>647</v>
      </c>
      <c r="E10989" s="87">
        <f t="shared" si="507"/>
        <v>7.9399665951590404</v>
      </c>
      <c r="F10989" s="69">
        <f t="shared" si="507"/>
        <v>8.1595627356737275</v>
      </c>
      <c r="G10989" s="69">
        <f t="shared" si="507"/>
        <v>6.8653354464960712</v>
      </c>
      <c r="H10989" s="69">
        <f t="shared" si="507"/>
        <v>8.9310465219338457</v>
      </c>
      <c r="I10989" s="69">
        <f t="shared" si="507"/>
        <v>8.4331041874748909</v>
      </c>
      <c r="J10989" s="70">
        <f t="shared" si="507"/>
        <v>7.3107840842166683</v>
      </c>
      <c r="K10989" s="118">
        <f>VLOOKUP(B10989,WB.GDP.2014,'WB (WDI)'!$BE$2,FALSE)</f>
        <v>24248.660204630745</v>
      </c>
      <c r="L10989" s="112">
        <f>VLOOKUP($B10989,WB.UNEMP.2014,'WB (WDI)'!$BE$2,FALSE)</f>
        <v>6.6700000762939498</v>
      </c>
    </row>
    <row r="10990" spans="1:12" x14ac:dyDescent="0.25">
      <c r="A10990" s="103">
        <v>2014</v>
      </c>
      <c r="B10990" s="104" t="s">
        <v>153</v>
      </c>
      <c r="C10990" s="105" t="s">
        <v>154</v>
      </c>
      <c r="D10990" s="105" t="s">
        <v>647</v>
      </c>
      <c r="E10990" s="87">
        <f t="shared" si="507"/>
        <v>6.629061678479772</v>
      </c>
      <c r="F10990" s="69">
        <f t="shared" si="507"/>
        <v>6.0710901421375025</v>
      </c>
      <c r="G10990" s="69">
        <f t="shared" si="507"/>
        <v>4.5140084426903178</v>
      </c>
      <c r="H10990" s="69">
        <f t="shared" si="507"/>
        <v>8.1477361963073314</v>
      </c>
      <c r="I10990" s="69">
        <f t="shared" si="507"/>
        <v>6.7570593789634534</v>
      </c>
      <c r="J10990" s="70">
        <f t="shared" si="507"/>
        <v>7.6554142323002532</v>
      </c>
      <c r="K10990" s="118">
        <f>VLOOKUP(B10990,WB.GDP.2014,'WB (WDI)'!$BE$2,FALSE)</f>
        <v>13899.368828634904</v>
      </c>
      <c r="L10990" s="112">
        <f>VLOOKUP($B10990,WB.UNEMP.2014,'WB (WDI)'!$BE$2,FALSE)</f>
        <v>8.5699996948242205</v>
      </c>
    </row>
    <row r="10991" spans="1:12" x14ac:dyDescent="0.25">
      <c r="A10991" s="103">
        <v>2014</v>
      </c>
      <c r="B10991" s="104" t="s">
        <v>155</v>
      </c>
      <c r="C10991" s="105" t="s">
        <v>156</v>
      </c>
      <c r="D10991" s="105" t="s">
        <v>647</v>
      </c>
      <c r="E10991" s="87">
        <f t="shared" si="507"/>
        <v>7.5881372407219514</v>
      </c>
      <c r="F10991" s="69">
        <f t="shared" si="507"/>
        <v>7.5308056304573672</v>
      </c>
      <c r="G10991" s="69">
        <f t="shared" si="507"/>
        <v>6.1643379029448919</v>
      </c>
      <c r="H10991" s="69">
        <f t="shared" si="507"/>
        <v>9.4118048171304967</v>
      </c>
      <c r="I10991" s="69">
        <f t="shared" si="507"/>
        <v>8.0534568141594942</v>
      </c>
      <c r="J10991" s="70">
        <f t="shared" si="507"/>
        <v>6.7802810389175105</v>
      </c>
      <c r="K10991" s="118">
        <f>VLOOKUP(B10991,WB.GDP.2014,'WB (WDI)'!$BE$2,FALSE)</f>
        <v>18168.715241724978</v>
      </c>
      <c r="L10991" s="112">
        <f>VLOOKUP($B10991,WB.UNEMP.2014,'WB (WDI)'!$BE$2,FALSE)</f>
        <v>9.0600004196166992</v>
      </c>
    </row>
    <row r="10992" spans="1:12" x14ac:dyDescent="0.25">
      <c r="A10992" s="103">
        <v>2014</v>
      </c>
      <c r="B10992" s="104" t="s">
        <v>157</v>
      </c>
      <c r="C10992" s="105" t="s">
        <v>158</v>
      </c>
      <c r="D10992" s="105" t="s">
        <v>647</v>
      </c>
      <c r="E10992" s="87" t="e">
        <f t="shared" si="507"/>
        <v>#N/A</v>
      </c>
      <c r="F10992" s="69" t="e">
        <f t="shared" si="507"/>
        <v>#N/A</v>
      </c>
      <c r="G10992" s="69" t="e">
        <f t="shared" si="507"/>
        <v>#N/A</v>
      </c>
      <c r="H10992" s="69" t="e">
        <f t="shared" si="507"/>
        <v>#N/A</v>
      </c>
      <c r="I10992" s="69" t="e">
        <f t="shared" si="507"/>
        <v>#N/A</v>
      </c>
      <c r="J10992" s="70" t="e">
        <f t="shared" si="507"/>
        <v>#N/A</v>
      </c>
      <c r="K10992" s="118" t="e">
        <f>VLOOKUP(B10992,WB.GDP.2014,'WB (WDI)'!$BE$2,FALSE)</f>
        <v>#N/A</v>
      </c>
      <c r="L10992" s="112">
        <f>VLOOKUP($B10992,WB.UNEMP.2014,'WB (WDI)'!$BE$2,FALSE)</f>
        <v>2.7000000476837198</v>
      </c>
    </row>
    <row r="10993" spans="1:12" x14ac:dyDescent="0.25">
      <c r="A10993" s="103">
        <v>2014</v>
      </c>
      <c r="B10993" s="104" t="s">
        <v>159</v>
      </c>
      <c r="C10993" s="105" t="s">
        <v>160</v>
      </c>
      <c r="D10993" s="105" t="s">
        <v>647</v>
      </c>
      <c r="E10993" s="87" t="e">
        <f t="shared" si="507"/>
        <v>#N/A</v>
      </c>
      <c r="F10993" s="69" t="e">
        <f t="shared" si="507"/>
        <v>#N/A</v>
      </c>
      <c r="G10993" s="69" t="e">
        <f t="shared" si="507"/>
        <v>#N/A</v>
      </c>
      <c r="H10993" s="69" t="e">
        <f t="shared" si="507"/>
        <v>#N/A</v>
      </c>
      <c r="I10993" s="69" t="e">
        <f t="shared" si="507"/>
        <v>#N/A</v>
      </c>
      <c r="J10993" s="70" t="e">
        <f t="shared" si="507"/>
        <v>#N/A</v>
      </c>
      <c r="K10993" s="118">
        <f>VLOOKUP(B10993,WB.GDP.2014,'WB (WDI)'!$BE$2,FALSE)</f>
        <v>26826.59237879148</v>
      </c>
      <c r="L10993" s="112" t="e">
        <f>VLOOKUP($B10993,WB.UNEMP.2014,'WB (WDI)'!$BE$2,FALSE)</f>
        <v>#N/A</v>
      </c>
    </row>
    <row r="10994" spans="1:12" x14ac:dyDescent="0.25">
      <c r="A10994" s="103">
        <v>2014</v>
      </c>
      <c r="B10994" s="104" t="s">
        <v>161</v>
      </c>
      <c r="C10994" s="105" t="s">
        <v>162</v>
      </c>
      <c r="D10994" s="105" t="s">
        <v>647</v>
      </c>
      <c r="E10994" s="87" t="e">
        <f t="shared" si="507"/>
        <v>#N/A</v>
      </c>
      <c r="F10994" s="69" t="e">
        <f t="shared" si="507"/>
        <v>#N/A</v>
      </c>
      <c r="G10994" s="69" t="e">
        <f t="shared" si="507"/>
        <v>#N/A</v>
      </c>
      <c r="H10994" s="69" t="e">
        <f t="shared" si="507"/>
        <v>#N/A</v>
      </c>
      <c r="I10994" s="69" t="e">
        <f t="shared" si="507"/>
        <v>#N/A</v>
      </c>
      <c r="J10994" s="70" t="e">
        <f t="shared" si="507"/>
        <v>#N/A</v>
      </c>
      <c r="K10994" s="118">
        <f>VLOOKUP(B10994,WB.GDP.2014,'WB (WDI)'!$BE$2,FALSE)</f>
        <v>12217.562990117331</v>
      </c>
      <c r="L10994" s="112" t="e">
        <f>VLOOKUP($B10994,WB.UNEMP.2014,'WB (WDI)'!$BE$2,FALSE)</f>
        <v>#N/A</v>
      </c>
    </row>
    <row r="10995" spans="1:12" x14ac:dyDescent="0.25">
      <c r="A10995" s="103">
        <v>2014</v>
      </c>
      <c r="B10995" s="104" t="s">
        <v>163</v>
      </c>
      <c r="C10995" s="105" t="s">
        <v>164</v>
      </c>
      <c r="D10995" s="105" t="s">
        <v>647</v>
      </c>
      <c r="E10995" s="87">
        <f t="shared" si="507"/>
        <v>7.5173279143353451</v>
      </c>
      <c r="F10995" s="69">
        <f t="shared" si="507"/>
        <v>8.6086192529169949</v>
      </c>
      <c r="G10995" s="69">
        <f t="shared" si="507"/>
        <v>4.6980432666939116</v>
      </c>
      <c r="H10995" s="69">
        <f t="shared" si="507"/>
        <v>9.526790342320723</v>
      </c>
      <c r="I10995" s="69">
        <f t="shared" si="507"/>
        <v>8.0368787949182927</v>
      </c>
      <c r="J10995" s="70">
        <f t="shared" si="507"/>
        <v>6.7163079148268041</v>
      </c>
      <c r="K10995" s="118">
        <f>VLOOKUP(B10995,WB.GDP.2014,'WB (WDI)'!$BE$2,FALSE)</f>
        <v>14499.636115837609</v>
      </c>
      <c r="L10995" s="112">
        <f>VLOOKUP($B10995,WB.UNEMP.2014,'WB (WDI)'!$BE$2,FALSE)</f>
        <v>6.7199997901916504</v>
      </c>
    </row>
    <row r="10996" spans="1:12" x14ac:dyDescent="0.25">
      <c r="A10996" s="103">
        <v>2014</v>
      </c>
      <c r="B10996" s="104" t="s">
        <v>165</v>
      </c>
      <c r="C10996" s="105" t="s">
        <v>166</v>
      </c>
      <c r="D10996" s="105" t="s">
        <v>647</v>
      </c>
      <c r="E10996" s="87">
        <f t="shared" ref="E10996:J11005" si="508">IF(ISNUMBER(VLOOKUP($B10996,EFW.2014,3,FALSE))=TRUE,VLOOKUP($B10996,EFW.2014,E$2,FALSE),NA())</f>
        <v>5.9750303327758445</v>
      </c>
      <c r="F10996" s="69">
        <f t="shared" si="508"/>
        <v>6.560401278216224</v>
      </c>
      <c r="G10996" s="69">
        <f t="shared" si="508"/>
        <v>4.1437666251617813</v>
      </c>
      <c r="H10996" s="69">
        <f t="shared" si="508"/>
        <v>6.8641201525640252</v>
      </c>
      <c r="I10996" s="69">
        <f t="shared" si="508"/>
        <v>6.3160588884393283</v>
      </c>
      <c r="J10996" s="70">
        <f t="shared" si="508"/>
        <v>5.990804719497862</v>
      </c>
      <c r="K10996" s="118">
        <f>VLOOKUP(B10996,WB.GDP.2014,'WB (WDI)'!$BE$2,FALSE)</f>
        <v>12078.469843500407</v>
      </c>
      <c r="L10996" s="112">
        <f>VLOOKUP($B10996,WB.UNEMP.2014,'WB (WDI)'!$BE$2,FALSE)</f>
        <v>3.4800000190734899</v>
      </c>
    </row>
    <row r="10997" spans="1:12" x14ac:dyDescent="0.25">
      <c r="A10997" s="103">
        <v>2014</v>
      </c>
      <c r="B10997" s="104" t="s">
        <v>167</v>
      </c>
      <c r="C10997" s="105" t="s">
        <v>168</v>
      </c>
      <c r="D10997" s="105" t="s">
        <v>647</v>
      </c>
      <c r="E10997" s="87">
        <f t="shared" si="508"/>
        <v>7.5096550888838394</v>
      </c>
      <c r="F10997" s="69">
        <f t="shared" si="508"/>
        <v>8.6309812042692773</v>
      </c>
      <c r="G10997" s="69">
        <f t="shared" si="508"/>
        <v>4.766268243761516</v>
      </c>
      <c r="H10997" s="69">
        <f t="shared" si="508"/>
        <v>9.7064068018377085</v>
      </c>
      <c r="I10997" s="69">
        <f t="shared" si="508"/>
        <v>7.9880238895943743</v>
      </c>
      <c r="J10997" s="70">
        <f t="shared" si="508"/>
        <v>6.4565953049563234</v>
      </c>
      <c r="K10997" s="118">
        <f>VLOOKUP(B10997,WB.GDP.2014,'WB (WDI)'!$BE$2,FALSE)</f>
        <v>7990.444614576033</v>
      </c>
      <c r="L10997" s="112">
        <f>VLOOKUP($B10997,WB.UNEMP.2014,'WB (WDI)'!$BE$2,FALSE)</f>
        <v>4.1500000953674299</v>
      </c>
    </row>
    <row r="10998" spans="1:12" x14ac:dyDescent="0.25">
      <c r="A10998" s="103">
        <v>2014</v>
      </c>
      <c r="B10998" s="104" t="s">
        <v>169</v>
      </c>
      <c r="C10998" s="105" t="s">
        <v>170</v>
      </c>
      <c r="D10998" s="105" t="s">
        <v>647</v>
      </c>
      <c r="E10998" s="87" t="e">
        <f t="shared" si="508"/>
        <v>#N/A</v>
      </c>
      <c r="F10998" s="69" t="e">
        <f t="shared" si="508"/>
        <v>#N/A</v>
      </c>
      <c r="G10998" s="69" t="e">
        <f t="shared" si="508"/>
        <v>#N/A</v>
      </c>
      <c r="H10998" s="69" t="e">
        <f t="shared" si="508"/>
        <v>#N/A</v>
      </c>
      <c r="I10998" s="69" t="e">
        <f t="shared" si="508"/>
        <v>#N/A</v>
      </c>
      <c r="J10998" s="70" t="e">
        <f t="shared" si="508"/>
        <v>#N/A</v>
      </c>
      <c r="K10998" s="118" t="e">
        <f>VLOOKUP(B10998,WB.GDP.2014,'WB (WDI)'!$BE$2,FALSE)</f>
        <v>#N/A</v>
      </c>
      <c r="L10998" s="112" t="e">
        <f>VLOOKUP($B10998,WB.UNEMP.2014,'WB (WDI)'!$BE$2,FALSE)</f>
        <v>#N/A</v>
      </c>
    </row>
    <row r="10999" spans="1:12" x14ac:dyDescent="0.25">
      <c r="A10999" s="103">
        <v>2014</v>
      </c>
      <c r="B10999" s="104" t="s">
        <v>171</v>
      </c>
      <c r="C10999" s="105" t="s">
        <v>172</v>
      </c>
      <c r="D10999" s="105" t="s">
        <v>647</v>
      </c>
      <c r="E10999" s="87" t="e">
        <f t="shared" si="508"/>
        <v>#N/A</v>
      </c>
      <c r="F10999" s="69" t="e">
        <f t="shared" si="508"/>
        <v>#N/A</v>
      </c>
      <c r="G10999" s="69" t="e">
        <f t="shared" si="508"/>
        <v>#N/A</v>
      </c>
      <c r="H10999" s="69" t="e">
        <f t="shared" si="508"/>
        <v>#N/A</v>
      </c>
      <c r="I10999" s="69" t="e">
        <f t="shared" si="508"/>
        <v>#N/A</v>
      </c>
      <c r="J10999" s="70" t="e">
        <f t="shared" si="508"/>
        <v>#N/A</v>
      </c>
      <c r="K10999" s="118" t="e">
        <f>VLOOKUP(B10999,WB.GDP.2014,'WB (WDI)'!$BE$2,FALSE)</f>
        <v>#N/A</v>
      </c>
      <c r="L10999" s="112" t="e">
        <f>VLOOKUP($B10999,WB.UNEMP.2014,'WB (WDI)'!$BE$2,FALSE)</f>
        <v>#N/A</v>
      </c>
    </row>
    <row r="11000" spans="1:12" x14ac:dyDescent="0.25">
      <c r="A11000" s="103">
        <v>2014</v>
      </c>
      <c r="B11000" s="104" t="s">
        <v>173</v>
      </c>
      <c r="C11000" s="105" t="s">
        <v>174</v>
      </c>
      <c r="D11000" s="105" t="s">
        <v>647</v>
      </c>
      <c r="E11000" s="87" t="e">
        <f t="shared" si="508"/>
        <v>#N/A</v>
      </c>
      <c r="F11000" s="69" t="e">
        <f t="shared" si="508"/>
        <v>#N/A</v>
      </c>
      <c r="G11000" s="69" t="e">
        <f t="shared" si="508"/>
        <v>#N/A</v>
      </c>
      <c r="H11000" s="69" t="e">
        <f t="shared" si="508"/>
        <v>#N/A</v>
      </c>
      <c r="I11000" s="69" t="e">
        <f t="shared" si="508"/>
        <v>#N/A</v>
      </c>
      <c r="J11000" s="70" t="e">
        <f t="shared" si="508"/>
        <v>#N/A</v>
      </c>
      <c r="K11000" s="118">
        <f>VLOOKUP(B11000,WB.GDP.2014,'WB (WDI)'!$BE$2,FALSE)</f>
        <v>14317.062790933063</v>
      </c>
      <c r="L11000" s="112" t="e">
        <f>VLOOKUP($B11000,WB.UNEMP.2014,'WB (WDI)'!$BE$2,FALSE)</f>
        <v>#N/A</v>
      </c>
    </row>
    <row r="11001" spans="1:12" x14ac:dyDescent="0.25">
      <c r="A11001" s="103">
        <v>2014</v>
      </c>
      <c r="B11001" s="104" t="s">
        <v>175</v>
      </c>
      <c r="C11001" s="105" t="s">
        <v>176</v>
      </c>
      <c r="D11001" s="105" t="s">
        <v>647</v>
      </c>
      <c r="E11001" s="87" t="e">
        <f t="shared" si="508"/>
        <v>#N/A</v>
      </c>
      <c r="F11001" s="69" t="e">
        <f t="shared" si="508"/>
        <v>#N/A</v>
      </c>
      <c r="G11001" s="69" t="e">
        <f t="shared" si="508"/>
        <v>#N/A</v>
      </c>
      <c r="H11001" s="69" t="e">
        <f t="shared" si="508"/>
        <v>#N/A</v>
      </c>
      <c r="I11001" s="69" t="e">
        <f t="shared" si="508"/>
        <v>#N/A</v>
      </c>
      <c r="J11001" s="70" t="e">
        <f t="shared" si="508"/>
        <v>#N/A</v>
      </c>
      <c r="K11001" s="118" t="e">
        <f>VLOOKUP(B11001,WB.GDP.2014,'WB (WDI)'!$BE$2,FALSE)</f>
        <v>#N/A</v>
      </c>
      <c r="L11001" s="112" t="e">
        <f>VLOOKUP($B11001,WB.UNEMP.2014,'WB (WDI)'!$BE$2,FALSE)</f>
        <v>#N/A</v>
      </c>
    </row>
    <row r="11002" spans="1:12" x14ac:dyDescent="0.25">
      <c r="A11002" s="103">
        <v>2014</v>
      </c>
      <c r="B11002" s="104" t="s">
        <v>177</v>
      </c>
      <c r="C11002" s="105" t="s">
        <v>178</v>
      </c>
      <c r="D11002" s="105" t="s">
        <v>647</v>
      </c>
      <c r="E11002" s="87">
        <f t="shared" si="508"/>
        <v>7.8011721620190073</v>
      </c>
      <c r="F11002" s="69">
        <f t="shared" si="508"/>
        <v>9.4138509047978367</v>
      </c>
      <c r="G11002" s="69">
        <f t="shared" si="508"/>
        <v>4.821515231269295</v>
      </c>
      <c r="H11002" s="69">
        <f t="shared" si="508"/>
        <v>9.5880377281206108</v>
      </c>
      <c r="I11002" s="69">
        <f t="shared" si="508"/>
        <v>8.4388763865271503</v>
      </c>
      <c r="J11002" s="70">
        <f t="shared" si="508"/>
        <v>6.7435805593801419</v>
      </c>
      <c r="K11002" s="118">
        <f>VLOOKUP(B11002,WB.GDP.2014,'WB (WDI)'!$BE$2,FALSE)</f>
        <v>7939.0903873855514</v>
      </c>
      <c r="L11002" s="112">
        <f>VLOOKUP($B11002,WB.UNEMP.2014,'WB (WDI)'!$BE$2,FALSE)</f>
        <v>2.7200000286102299</v>
      </c>
    </row>
    <row r="11003" spans="1:12" x14ac:dyDescent="0.25">
      <c r="A11003" s="103">
        <v>2014</v>
      </c>
      <c r="B11003" s="104" t="s">
        <v>179</v>
      </c>
      <c r="C11003" s="105" t="s">
        <v>180</v>
      </c>
      <c r="D11003" s="105" t="s">
        <v>647</v>
      </c>
      <c r="E11003" s="87">
        <f t="shared" si="508"/>
        <v>6.4945656167015597</v>
      </c>
      <c r="F11003" s="69">
        <f t="shared" si="508"/>
        <v>6.0742491100195153</v>
      </c>
      <c r="G11003" s="69">
        <f t="shared" si="508"/>
        <v>4.7116566196032066</v>
      </c>
      <c r="H11003" s="69">
        <f t="shared" si="508"/>
        <v>8.0321095471552244</v>
      </c>
      <c r="I11003" s="69">
        <f t="shared" si="508"/>
        <v>6.8472445691138146</v>
      </c>
      <c r="J11003" s="70">
        <f t="shared" si="508"/>
        <v>6.807568237616036</v>
      </c>
      <c r="K11003" s="118">
        <f>VLOOKUP(B11003,WB.GDP.2014,'WB (WDI)'!$BE$2,FALSE)</f>
        <v>11244.312669250776</v>
      </c>
      <c r="L11003" s="112">
        <f>VLOOKUP($B11003,WB.UNEMP.2014,'WB (WDI)'!$BE$2,FALSE)</f>
        <v>13.210000038146999</v>
      </c>
    </row>
    <row r="11004" spans="1:12" x14ac:dyDescent="0.25">
      <c r="A11004" s="103">
        <v>2014</v>
      </c>
      <c r="B11004" s="104" t="s">
        <v>181</v>
      </c>
      <c r="C11004" s="105" t="s">
        <v>182</v>
      </c>
      <c r="D11004" s="105" t="s">
        <v>647</v>
      </c>
      <c r="E11004" s="87">
        <f t="shared" si="508"/>
        <v>6.8671133289941624</v>
      </c>
      <c r="F11004" s="69">
        <f t="shared" si="508"/>
        <v>7.7877347560138279</v>
      </c>
      <c r="G11004" s="69">
        <f t="shared" si="508"/>
        <v>2.8292130343807829</v>
      </c>
      <c r="H11004" s="69">
        <f t="shared" si="508"/>
        <v>8.1621689611662518</v>
      </c>
      <c r="I11004" s="69">
        <f t="shared" si="508"/>
        <v>8.5291151505116112</v>
      </c>
      <c r="J11004" s="70">
        <f t="shared" si="508"/>
        <v>7.0273347428983355</v>
      </c>
      <c r="K11004" s="118">
        <f>VLOOKUP(B11004,WB.GDP.2014,'WB (WDI)'!$BE$2,FALSE)</f>
        <v>2935.2196470118893</v>
      </c>
      <c r="L11004" s="112">
        <f>VLOOKUP($B11004,WB.UNEMP.2014,'WB (WDI)'!$BE$2,FALSE)</f>
        <v>14.0200004577637</v>
      </c>
    </row>
    <row r="11005" spans="1:12" x14ac:dyDescent="0.25">
      <c r="A11005" s="103">
        <v>2014</v>
      </c>
      <c r="B11005" s="104" t="s">
        <v>183</v>
      </c>
      <c r="C11005" s="105" t="s">
        <v>184</v>
      </c>
      <c r="D11005" s="105" t="s">
        <v>647</v>
      </c>
      <c r="E11005" s="87">
        <f t="shared" si="508"/>
        <v>7.2926065290641757</v>
      </c>
      <c r="F11005" s="69">
        <f t="shared" si="508"/>
        <v>9.1787954938014487</v>
      </c>
      <c r="G11005" s="69">
        <f t="shared" si="508"/>
        <v>4.3246550139535804</v>
      </c>
      <c r="H11005" s="69">
        <f t="shared" si="508"/>
        <v>9.2128020749979189</v>
      </c>
      <c r="I11005" s="69">
        <f t="shared" si="508"/>
        <v>6.9465350171532014</v>
      </c>
      <c r="J11005" s="70">
        <f t="shared" si="508"/>
        <v>6.8002450454147301</v>
      </c>
      <c r="K11005" s="118">
        <f>VLOOKUP(B11005,WB.GDP.2014,'WB (WDI)'!$BE$2,FALSE)</f>
        <v>5177.4094159780861</v>
      </c>
      <c r="L11005" s="112">
        <f>VLOOKUP($B11005,WB.UNEMP.2014,'WB (WDI)'!$BE$2,FALSE)</f>
        <v>7.0799999237060502</v>
      </c>
    </row>
    <row r="11006" spans="1:12" x14ac:dyDescent="0.25">
      <c r="A11006" s="103">
        <v>2014</v>
      </c>
      <c r="B11006" s="104" t="s">
        <v>185</v>
      </c>
      <c r="C11006" s="105" t="s">
        <v>186</v>
      </c>
      <c r="D11006" s="105" t="s">
        <v>647</v>
      </c>
      <c r="E11006" s="87">
        <f t="shared" ref="E11006:J11015" si="509">IF(ISNUMBER(VLOOKUP($B11006,EFW.2014,3,FALSE))=TRUE,VLOOKUP($B11006,EFW.2014,E$2,FALSE),NA())</f>
        <v>7.5074237339127645</v>
      </c>
      <c r="F11006" s="69">
        <f t="shared" si="509"/>
        <v>8.1390464310593131</v>
      </c>
      <c r="G11006" s="69">
        <f t="shared" si="509"/>
        <v>5.5266329228166464</v>
      </c>
      <c r="H11006" s="69">
        <f t="shared" si="509"/>
        <v>8.690291615540179</v>
      </c>
      <c r="I11006" s="69">
        <f t="shared" si="509"/>
        <v>7.0764764091079</v>
      </c>
      <c r="J11006" s="70">
        <f t="shared" si="509"/>
        <v>8.1046712910397876</v>
      </c>
      <c r="K11006" s="118">
        <f>VLOOKUP(B11006,WB.GDP.2014,'WB (WDI)'!$BE$2,FALSE)</f>
        <v>9436.0581104831381</v>
      </c>
      <c r="L11006" s="112">
        <f>VLOOKUP($B11006,WB.UNEMP.2014,'WB (WDI)'!$BE$2,FALSE)</f>
        <v>13.7399997711182</v>
      </c>
    </row>
    <row r="11007" spans="1:12" x14ac:dyDescent="0.25">
      <c r="A11007" s="103">
        <v>2014</v>
      </c>
      <c r="B11007" s="104" t="s">
        <v>187</v>
      </c>
      <c r="C11007" s="105" t="s">
        <v>188</v>
      </c>
      <c r="D11007" s="105" t="s">
        <v>647</v>
      </c>
      <c r="E11007" s="87" t="e">
        <f t="shared" si="509"/>
        <v>#N/A</v>
      </c>
      <c r="F11007" s="69" t="e">
        <f t="shared" si="509"/>
        <v>#N/A</v>
      </c>
      <c r="G11007" s="69" t="e">
        <f t="shared" si="509"/>
        <v>#N/A</v>
      </c>
      <c r="H11007" s="69" t="e">
        <f t="shared" si="509"/>
        <v>#N/A</v>
      </c>
      <c r="I11007" s="69" t="e">
        <f t="shared" si="509"/>
        <v>#N/A</v>
      </c>
      <c r="J11007" s="70" t="e">
        <f t="shared" si="509"/>
        <v>#N/A</v>
      </c>
      <c r="K11007" s="118" t="e">
        <f>VLOOKUP(B11007,WB.GDP.2014,'WB (WDI)'!$BE$2,FALSE)</f>
        <v>#N/A</v>
      </c>
      <c r="L11007" s="112" t="e">
        <f>VLOOKUP($B11007,WB.UNEMP.2014,'WB (WDI)'!$BE$2,FALSE)</f>
        <v>#N/A</v>
      </c>
    </row>
    <row r="11008" spans="1:12" x14ac:dyDescent="0.25">
      <c r="A11008" s="103">
        <v>2014</v>
      </c>
      <c r="B11008" s="104" t="s">
        <v>189</v>
      </c>
      <c r="C11008" s="105" t="s">
        <v>190</v>
      </c>
      <c r="D11008" s="105" t="s">
        <v>647</v>
      </c>
      <c r="E11008" s="87">
        <f t="shared" si="509"/>
        <v>7.0029711750888151</v>
      </c>
      <c r="F11008" s="69">
        <f t="shared" si="509"/>
        <v>7.703007229721516</v>
      </c>
      <c r="G11008" s="69">
        <f t="shared" si="509"/>
        <v>4.8382550580765029</v>
      </c>
      <c r="H11008" s="69">
        <f t="shared" si="509"/>
        <v>8.062198454706289</v>
      </c>
      <c r="I11008" s="69">
        <f t="shared" si="509"/>
        <v>7.5684493534884441</v>
      </c>
      <c r="J11008" s="70">
        <f t="shared" si="509"/>
        <v>6.8429457794513233</v>
      </c>
      <c r="K11008" s="118">
        <f>VLOOKUP(B11008,WB.GDP.2014,'WB (WDI)'!$BE$2,FALSE)</f>
        <v>18949.479836970433</v>
      </c>
      <c r="L11008" s="112">
        <f>VLOOKUP($B11008,WB.UNEMP.2014,'WB (WDI)'!$BE$2,FALSE)</f>
        <v>4.8099999427795401</v>
      </c>
    </row>
    <row r="11009" spans="1:12" x14ac:dyDescent="0.25">
      <c r="A11009" s="103">
        <v>2014</v>
      </c>
      <c r="B11009" s="104" t="s">
        <v>191</v>
      </c>
      <c r="C11009" s="105" t="s">
        <v>192</v>
      </c>
      <c r="D11009" s="105" t="s">
        <v>647</v>
      </c>
      <c r="E11009" s="87" t="e">
        <f t="shared" si="509"/>
        <v>#N/A</v>
      </c>
      <c r="F11009" s="69" t="e">
        <f t="shared" si="509"/>
        <v>#N/A</v>
      </c>
      <c r="G11009" s="69" t="e">
        <f t="shared" si="509"/>
        <v>#N/A</v>
      </c>
      <c r="H11009" s="69" t="e">
        <f t="shared" si="509"/>
        <v>#N/A</v>
      </c>
      <c r="I11009" s="69" t="e">
        <f t="shared" si="509"/>
        <v>#N/A</v>
      </c>
      <c r="J11009" s="70" t="e">
        <f t="shared" si="509"/>
        <v>#N/A</v>
      </c>
      <c r="K11009" s="118" t="e">
        <f>VLOOKUP(B11009,WB.GDP.2014,'WB (WDI)'!$BE$2,FALSE)</f>
        <v>#N/A</v>
      </c>
      <c r="L11009" s="112" t="e">
        <f>VLOOKUP($B11009,WB.UNEMP.2014,'WB (WDI)'!$BE$2,FALSE)</f>
        <v>#N/A</v>
      </c>
    </row>
    <row r="11010" spans="1:12" x14ac:dyDescent="0.25">
      <c r="A11010" s="103">
        <v>2014</v>
      </c>
      <c r="B11010" s="104" t="s">
        <v>193</v>
      </c>
      <c r="C11010" s="105" t="s">
        <v>194</v>
      </c>
      <c r="D11010" s="105" t="s">
        <v>647</v>
      </c>
      <c r="E11010" s="87">
        <f t="shared" si="509"/>
        <v>7.2914413544891499</v>
      </c>
      <c r="F11010" s="69">
        <f t="shared" si="509"/>
        <v>8.0318076497483926</v>
      </c>
      <c r="G11010" s="69">
        <f t="shared" si="509"/>
        <v>4.2983101202972982</v>
      </c>
      <c r="H11010" s="69">
        <f t="shared" si="509"/>
        <v>8.8825182096951778</v>
      </c>
      <c r="I11010" s="69">
        <f t="shared" si="509"/>
        <v>7.9465248111368574</v>
      </c>
      <c r="J11010" s="70">
        <f t="shared" si="509"/>
        <v>7.2980459815680243</v>
      </c>
      <c r="K11010" s="118">
        <f>VLOOKUP(B11010,WB.GDP.2014,'WB (WDI)'!$BE$2,FALSE)</f>
        <v>5443.3417400973567</v>
      </c>
      <c r="L11010" s="112">
        <f>VLOOKUP($B11010,WB.UNEMP.2014,'WB (WDI)'!$BE$2,FALSE)</f>
        <v>4.5199999809265101</v>
      </c>
    </row>
    <row r="11011" spans="1:12" x14ac:dyDescent="0.25">
      <c r="A11011" s="103">
        <v>2014</v>
      </c>
      <c r="B11011" s="104" t="s">
        <v>195</v>
      </c>
      <c r="C11011" s="105" t="s">
        <v>196</v>
      </c>
      <c r="D11011" s="105" t="s">
        <v>647</v>
      </c>
      <c r="E11011" s="87">
        <f t="shared" si="509"/>
        <v>7.7200110704485159</v>
      </c>
      <c r="F11011" s="69">
        <f t="shared" si="509"/>
        <v>8.0287106885112287</v>
      </c>
      <c r="G11011" s="69">
        <f t="shared" si="509"/>
        <v>5.4863340285689954</v>
      </c>
      <c r="H11011" s="69">
        <f t="shared" si="509"/>
        <v>9.2443592499146625</v>
      </c>
      <c r="I11011" s="69">
        <f t="shared" si="509"/>
        <v>8.8352742004288132</v>
      </c>
      <c r="J11011" s="70">
        <f t="shared" si="509"/>
        <v>7.0053771848188733</v>
      </c>
      <c r="K11011" s="118">
        <f>VLOOKUP(B11011,WB.GDP.2014,'WB (WDI)'!$BE$2,FALSE)</f>
        <v>27357.62307172273</v>
      </c>
      <c r="L11011" s="112">
        <f>VLOOKUP($B11011,WB.UNEMP.2014,'WB (WDI)'!$BE$2,FALSE)</f>
        <v>2.7200000286102299</v>
      </c>
    </row>
    <row r="11012" spans="1:12" x14ac:dyDescent="0.25">
      <c r="A11012" s="103">
        <v>2014</v>
      </c>
      <c r="B11012" s="104" t="s">
        <v>197</v>
      </c>
      <c r="C11012" s="105" t="s">
        <v>198</v>
      </c>
      <c r="D11012" s="105" t="s">
        <v>647</v>
      </c>
      <c r="E11012" s="87">
        <f t="shared" si="509"/>
        <v>7.0166409889910826</v>
      </c>
      <c r="F11012" s="69">
        <f t="shared" si="509"/>
        <v>8.3324129574414822</v>
      </c>
      <c r="G11012" s="69">
        <f t="shared" si="509"/>
        <v>4.2761669335736885</v>
      </c>
      <c r="H11012" s="69">
        <f t="shared" si="509"/>
        <v>9.243059520075235</v>
      </c>
      <c r="I11012" s="69">
        <f t="shared" si="509"/>
        <v>6.9379774533181431</v>
      </c>
      <c r="J11012" s="70">
        <f t="shared" si="509"/>
        <v>6.2935880805468614</v>
      </c>
      <c r="K11012" s="118">
        <f>VLOOKUP(B11012,WB.GDP.2014,'WB (WDI)'!$BE$2,FALSE)</f>
        <v>11612.389910631669</v>
      </c>
      <c r="L11012" s="112">
        <f>VLOOKUP($B11012,WB.UNEMP.2014,'WB (WDI)'!$BE$2,FALSE)</f>
        <v>5.0300002098083496</v>
      </c>
    </row>
    <row r="11013" spans="1:12" x14ac:dyDescent="0.25">
      <c r="A11013" s="103">
        <v>2014</v>
      </c>
      <c r="B11013" s="104" t="s">
        <v>199</v>
      </c>
      <c r="C11013" s="105" t="s">
        <v>200</v>
      </c>
      <c r="D11013" s="105" t="s">
        <v>647</v>
      </c>
      <c r="E11013" s="87">
        <f t="shared" si="509"/>
        <v>7.7336698377905533</v>
      </c>
      <c r="F11013" s="69">
        <f t="shared" si="509"/>
        <v>7.8157779888208738</v>
      </c>
      <c r="G11013" s="69">
        <f t="shared" si="509"/>
        <v>5.2548816458094754</v>
      </c>
      <c r="H11013" s="69">
        <f t="shared" si="509"/>
        <v>9.3824113587057472</v>
      </c>
      <c r="I11013" s="69">
        <f t="shared" si="509"/>
        <v>8.5902168595842472</v>
      </c>
      <c r="J11013" s="70">
        <f t="shared" si="509"/>
        <v>7.6250613360324229</v>
      </c>
      <c r="K11013" s="118">
        <f>VLOOKUP(B11013,WB.GDP.2014,'WB (WDI)'!$BE$2,FALSE)</f>
        <v>11877.08406334802</v>
      </c>
      <c r="L11013" s="112">
        <f>VLOOKUP($B11013,WB.UNEMP.2014,'WB (WDI)'!$BE$2,FALSE)</f>
        <v>2.8499999046325701</v>
      </c>
    </row>
    <row r="11014" spans="1:12" x14ac:dyDescent="0.25">
      <c r="A11014" s="103">
        <v>2014</v>
      </c>
      <c r="B11014" s="104" t="s">
        <v>201</v>
      </c>
      <c r="C11014" s="105" t="s">
        <v>202</v>
      </c>
      <c r="D11014" s="105" t="s">
        <v>647</v>
      </c>
      <c r="E11014" s="87" t="e">
        <f t="shared" si="509"/>
        <v>#N/A</v>
      </c>
      <c r="F11014" s="69" t="e">
        <f t="shared" si="509"/>
        <v>#N/A</v>
      </c>
      <c r="G11014" s="69" t="e">
        <f t="shared" si="509"/>
        <v>#N/A</v>
      </c>
      <c r="H11014" s="69" t="e">
        <f t="shared" si="509"/>
        <v>#N/A</v>
      </c>
      <c r="I11014" s="69" t="e">
        <f t="shared" si="509"/>
        <v>#N/A</v>
      </c>
      <c r="J11014" s="70" t="e">
        <f t="shared" si="509"/>
        <v>#N/A</v>
      </c>
      <c r="K11014" s="118">
        <f>VLOOKUP(B11014,WB.GDP.2014,'WB (WDI)'!$BE$2,FALSE)</f>
        <v>34070.25358920484</v>
      </c>
      <c r="L11014" s="112">
        <f>VLOOKUP($B11014,WB.UNEMP.2014,'WB (WDI)'!$BE$2,FALSE)</f>
        <v>13.8999996185303</v>
      </c>
    </row>
    <row r="11015" spans="1:12" x14ac:dyDescent="0.25">
      <c r="A11015" s="103">
        <v>2014</v>
      </c>
      <c r="B11015" s="104" t="s">
        <v>203</v>
      </c>
      <c r="C11015" s="105" t="s">
        <v>204</v>
      </c>
      <c r="D11015" s="105" t="s">
        <v>647</v>
      </c>
      <c r="E11015" s="87" t="e">
        <f t="shared" si="509"/>
        <v>#N/A</v>
      </c>
      <c r="F11015" s="69" t="e">
        <f t="shared" si="509"/>
        <v>#N/A</v>
      </c>
      <c r="G11015" s="69" t="e">
        <f t="shared" si="509"/>
        <v>#N/A</v>
      </c>
      <c r="H11015" s="69" t="e">
        <f t="shared" si="509"/>
        <v>#N/A</v>
      </c>
      <c r="I11015" s="69" t="e">
        <f t="shared" si="509"/>
        <v>#N/A</v>
      </c>
      <c r="J11015" s="70" t="e">
        <f t="shared" si="509"/>
        <v>#N/A</v>
      </c>
      <c r="K11015" s="118" t="e">
        <f>VLOOKUP(B11015,WB.GDP.2014,'WB (WDI)'!$BE$2,FALSE)</f>
        <v>#N/A</v>
      </c>
      <c r="L11015" s="112" t="e">
        <f>VLOOKUP($B11015,WB.UNEMP.2014,'WB (WDI)'!$BE$2,FALSE)</f>
        <v>#N/A</v>
      </c>
    </row>
    <row r="11016" spans="1:12" x14ac:dyDescent="0.25">
      <c r="A11016" s="103">
        <v>2014</v>
      </c>
      <c r="B11016" s="104" t="s">
        <v>205</v>
      </c>
      <c r="C11016" s="105" t="s">
        <v>206</v>
      </c>
      <c r="D11016" s="105" t="s">
        <v>647</v>
      </c>
      <c r="E11016" s="87" t="e">
        <f t="shared" ref="E11016:J11025" si="510">IF(ISNUMBER(VLOOKUP($B11016,EFW.2014,3,FALSE))=TRUE,VLOOKUP($B11016,EFW.2014,E$2,FALSE),NA())</f>
        <v>#N/A</v>
      </c>
      <c r="F11016" s="69" t="e">
        <f t="shared" si="510"/>
        <v>#N/A</v>
      </c>
      <c r="G11016" s="69" t="e">
        <f t="shared" si="510"/>
        <v>#N/A</v>
      </c>
      <c r="H11016" s="69" t="e">
        <f t="shared" si="510"/>
        <v>#N/A</v>
      </c>
      <c r="I11016" s="69" t="e">
        <f t="shared" si="510"/>
        <v>#N/A</v>
      </c>
      <c r="J11016" s="70" t="e">
        <f t="shared" si="510"/>
        <v>#N/A</v>
      </c>
      <c r="K11016" s="118">
        <f>VLOOKUP(B11016,WB.GDP.2014,'WB (WDI)'!$BE$2,FALSE)</f>
        <v>25521.073297035971</v>
      </c>
      <c r="L11016" s="112" t="e">
        <f>VLOOKUP($B11016,WB.UNEMP.2014,'WB (WDI)'!$BE$2,FALSE)</f>
        <v>#N/A</v>
      </c>
    </row>
    <row r="11017" spans="1:12" x14ac:dyDescent="0.25">
      <c r="A11017" s="103">
        <v>2014</v>
      </c>
      <c r="B11017" s="104" t="s">
        <v>207</v>
      </c>
      <c r="C11017" s="105" t="s">
        <v>208</v>
      </c>
      <c r="D11017" s="105" t="s">
        <v>647</v>
      </c>
      <c r="E11017" s="87" t="e">
        <f t="shared" si="510"/>
        <v>#N/A</v>
      </c>
      <c r="F11017" s="69" t="e">
        <f t="shared" si="510"/>
        <v>#N/A</v>
      </c>
      <c r="G11017" s="69" t="e">
        <f t="shared" si="510"/>
        <v>#N/A</v>
      </c>
      <c r="H11017" s="69" t="e">
        <f t="shared" si="510"/>
        <v>#N/A</v>
      </c>
      <c r="I11017" s="69" t="e">
        <f t="shared" si="510"/>
        <v>#N/A</v>
      </c>
      <c r="J11017" s="70" t="e">
        <f t="shared" si="510"/>
        <v>#N/A</v>
      </c>
      <c r="K11017" s="118">
        <f>VLOOKUP(B11017,WB.GDP.2014,'WB (WDI)'!$BE$2,FALSE)</f>
        <v>14289.703857673572</v>
      </c>
      <c r="L11017" s="112">
        <f>VLOOKUP($B11017,WB.UNEMP.2014,'WB (WDI)'!$BE$2,FALSE)</f>
        <v>21.409999847412099</v>
      </c>
    </row>
    <row r="11018" spans="1:12" x14ac:dyDescent="0.25">
      <c r="A11018" s="103">
        <v>2014</v>
      </c>
      <c r="B11018" s="104" t="s">
        <v>209</v>
      </c>
      <c r="C11018" s="105" t="s">
        <v>210</v>
      </c>
      <c r="D11018" s="105" t="s">
        <v>647</v>
      </c>
      <c r="E11018" s="87" t="e">
        <f t="shared" si="510"/>
        <v>#N/A</v>
      </c>
      <c r="F11018" s="69" t="e">
        <f t="shared" si="510"/>
        <v>#N/A</v>
      </c>
      <c r="G11018" s="69" t="e">
        <f t="shared" si="510"/>
        <v>#N/A</v>
      </c>
      <c r="H11018" s="69" t="e">
        <f t="shared" si="510"/>
        <v>#N/A</v>
      </c>
      <c r="I11018" s="69" t="e">
        <f t="shared" si="510"/>
        <v>#N/A</v>
      </c>
      <c r="J11018" s="70" t="e">
        <f t="shared" si="510"/>
        <v>#N/A</v>
      </c>
      <c r="K11018" s="118" t="e">
        <f>VLOOKUP(B11018,WB.GDP.2014,'WB (WDI)'!$BE$2,FALSE)</f>
        <v>#N/A</v>
      </c>
      <c r="L11018" s="112" t="e">
        <f>VLOOKUP($B11018,WB.UNEMP.2014,'WB (WDI)'!$BE$2,FALSE)</f>
        <v>#N/A</v>
      </c>
    </row>
    <row r="11019" spans="1:12" x14ac:dyDescent="0.25">
      <c r="A11019" s="103">
        <v>2014</v>
      </c>
      <c r="B11019" s="104" t="s">
        <v>211</v>
      </c>
      <c r="C11019" s="105" t="s">
        <v>212</v>
      </c>
      <c r="D11019" s="105" t="s">
        <v>647</v>
      </c>
      <c r="E11019" s="87" t="e">
        <f t="shared" si="510"/>
        <v>#N/A</v>
      </c>
      <c r="F11019" s="69" t="e">
        <f t="shared" si="510"/>
        <v>#N/A</v>
      </c>
      <c r="G11019" s="69" t="e">
        <f t="shared" si="510"/>
        <v>#N/A</v>
      </c>
      <c r="H11019" s="69" t="e">
        <f t="shared" si="510"/>
        <v>#N/A</v>
      </c>
      <c r="I11019" s="69" t="e">
        <f t="shared" si="510"/>
        <v>#N/A</v>
      </c>
      <c r="J11019" s="70" t="e">
        <f t="shared" si="510"/>
        <v>#N/A</v>
      </c>
      <c r="K11019" s="118">
        <f>VLOOKUP(B11019,WB.GDP.2014,'WB (WDI)'!$BE$2,FALSE)</f>
        <v>11845.972056792927</v>
      </c>
      <c r="L11019" s="112">
        <f>VLOOKUP($B11019,WB.UNEMP.2014,'WB (WDI)'!$BE$2,FALSE)</f>
        <v>19.2299995422363</v>
      </c>
    </row>
    <row r="11020" spans="1:12" x14ac:dyDescent="0.25">
      <c r="A11020" s="103">
        <v>2014</v>
      </c>
      <c r="B11020" s="104" t="s">
        <v>213</v>
      </c>
      <c r="C11020" s="105" t="s">
        <v>214</v>
      </c>
      <c r="D11020" s="105" t="s">
        <v>647</v>
      </c>
      <c r="E11020" s="87" t="e">
        <f t="shared" si="510"/>
        <v>#N/A</v>
      </c>
      <c r="F11020" s="69" t="e">
        <f t="shared" si="510"/>
        <v>#N/A</v>
      </c>
      <c r="G11020" s="69" t="e">
        <f t="shared" si="510"/>
        <v>#N/A</v>
      </c>
      <c r="H11020" s="69" t="e">
        <f t="shared" si="510"/>
        <v>#N/A</v>
      </c>
      <c r="I11020" s="69" t="e">
        <f t="shared" si="510"/>
        <v>#N/A</v>
      </c>
      <c r="J11020" s="70" t="e">
        <f t="shared" si="510"/>
        <v>#N/A</v>
      </c>
      <c r="K11020" s="118">
        <f>VLOOKUP(B11020,WB.GDP.2014,'WB (WDI)'!$BE$2,FALSE)</f>
        <v>42946.684543283569</v>
      </c>
      <c r="L11020" s="112" t="e">
        <f>VLOOKUP($B11020,WB.UNEMP.2014,'WB (WDI)'!$BE$2,FALSE)</f>
        <v>#N/A</v>
      </c>
    </row>
    <row r="11021" spans="1:12" x14ac:dyDescent="0.25">
      <c r="A11021" s="103">
        <v>2014</v>
      </c>
      <c r="B11021" s="104" t="s">
        <v>215</v>
      </c>
      <c r="C11021" s="105" t="s">
        <v>651</v>
      </c>
      <c r="D11021" s="105" t="s">
        <v>647</v>
      </c>
      <c r="E11021" s="87" t="e">
        <f t="shared" si="510"/>
        <v>#N/A</v>
      </c>
      <c r="F11021" s="69" t="e">
        <f t="shared" si="510"/>
        <v>#N/A</v>
      </c>
      <c r="G11021" s="69" t="e">
        <f t="shared" si="510"/>
        <v>#N/A</v>
      </c>
      <c r="H11021" s="69" t="e">
        <f t="shared" si="510"/>
        <v>#N/A</v>
      </c>
      <c r="I11021" s="69" t="e">
        <f t="shared" si="510"/>
        <v>#N/A</v>
      </c>
      <c r="J11021" s="70" t="e">
        <f t="shared" si="510"/>
        <v>#N/A</v>
      </c>
      <c r="K11021" s="118" t="e">
        <f>VLOOKUP(B11021,WB.GDP.2014,'WB (WDI)'!$BE$2,FALSE)</f>
        <v>#N/A</v>
      </c>
      <c r="L11021" s="112" t="e">
        <f>VLOOKUP($B11021,WB.UNEMP.2014,'WB (WDI)'!$BE$2,FALSE)</f>
        <v>#N/A</v>
      </c>
    </row>
    <row r="11022" spans="1:12" x14ac:dyDescent="0.25">
      <c r="A11022" s="103">
        <v>2014</v>
      </c>
      <c r="B11022" s="104" t="s">
        <v>216</v>
      </c>
      <c r="C11022" s="105" t="s">
        <v>217</v>
      </c>
      <c r="D11022" s="105" t="s">
        <v>647</v>
      </c>
      <c r="E11022" s="87">
        <f t="shared" si="510"/>
        <v>6.5741910004792716</v>
      </c>
      <c r="F11022" s="69">
        <f t="shared" si="510"/>
        <v>5.2226254828462499</v>
      </c>
      <c r="G11022" s="69">
        <f t="shared" si="510"/>
        <v>4.9620563066134276</v>
      </c>
      <c r="H11022" s="69">
        <f t="shared" si="510"/>
        <v>9.1682922781962155</v>
      </c>
      <c r="I11022" s="69">
        <f t="shared" si="510"/>
        <v>6.5153357379218093</v>
      </c>
      <c r="J11022" s="70">
        <f t="shared" si="510"/>
        <v>7.0026451968186558</v>
      </c>
      <c r="K11022" s="118">
        <f>VLOOKUP(B11022,WB.GDP.2014,'WB (WDI)'!$BE$2,FALSE)</f>
        <v>18187.183961021005</v>
      </c>
      <c r="L11022" s="112">
        <f>VLOOKUP($B11022,WB.UNEMP.2014,'WB (WDI)'!$BE$2,FALSE)</f>
        <v>6.9400000572204599</v>
      </c>
    </row>
    <row r="11023" spans="1:12" x14ac:dyDescent="0.25">
      <c r="A11023" s="103">
        <v>2014</v>
      </c>
      <c r="B11023" s="104" t="s">
        <v>218</v>
      </c>
      <c r="C11023" s="105" t="s">
        <v>219</v>
      </c>
      <c r="D11023" s="105" t="s">
        <v>647</v>
      </c>
      <c r="E11023" s="87">
        <f t="shared" si="510"/>
        <v>7.193963840509376</v>
      </c>
      <c r="F11023" s="69">
        <f t="shared" si="510"/>
        <v>6.6365798860994083</v>
      </c>
      <c r="G11023" s="69">
        <f t="shared" si="510"/>
        <v>5.1735207031590003</v>
      </c>
      <c r="H11023" s="69">
        <f t="shared" si="510"/>
        <v>8.5922558953084831</v>
      </c>
      <c r="I11023" s="69">
        <f t="shared" si="510"/>
        <v>8.1628477016550232</v>
      </c>
      <c r="J11023" s="70">
        <f t="shared" si="510"/>
        <v>7.4046150163249669</v>
      </c>
      <c r="K11023" s="118">
        <f>VLOOKUP(B11023,WB.GDP.2014,'WB (WDI)'!$BE$2,FALSE)</f>
        <v>28828.049248707517</v>
      </c>
      <c r="L11023" s="112">
        <f>VLOOKUP($B11023,WB.UNEMP.2014,'WB (WDI)'!$BE$2,FALSE)</f>
        <v>2.4800000190734899</v>
      </c>
    </row>
    <row r="11024" spans="1:12" x14ac:dyDescent="0.25">
      <c r="A11024" s="103">
        <v>2014</v>
      </c>
      <c r="B11024" s="104" t="s">
        <v>220</v>
      </c>
      <c r="C11024" s="105" t="s">
        <v>221</v>
      </c>
      <c r="D11024" s="105" t="s">
        <v>647</v>
      </c>
      <c r="E11024" s="87" t="e">
        <f t="shared" si="510"/>
        <v>#N/A</v>
      </c>
      <c r="F11024" s="69" t="e">
        <f t="shared" si="510"/>
        <v>#N/A</v>
      </c>
      <c r="G11024" s="69" t="e">
        <f t="shared" si="510"/>
        <v>#N/A</v>
      </c>
      <c r="H11024" s="69" t="e">
        <f t="shared" si="510"/>
        <v>#N/A</v>
      </c>
      <c r="I11024" s="69" t="e">
        <f t="shared" si="510"/>
        <v>#N/A</v>
      </c>
      <c r="J11024" s="70" t="e">
        <f t="shared" si="510"/>
        <v>#N/A</v>
      </c>
      <c r="K11024" s="118">
        <f>VLOOKUP(B11024,WB.GDP.2014,'WB (WDI)'!$BE$2,FALSE)</f>
        <v>24393.400500523501</v>
      </c>
      <c r="L11024" s="112" t="e">
        <f>VLOOKUP($B11024,WB.UNEMP.2014,'WB (WDI)'!$BE$2,FALSE)</f>
        <v>#N/A</v>
      </c>
    </row>
    <row r="11025" spans="1:12" x14ac:dyDescent="0.25">
      <c r="A11025" s="103">
        <v>2014</v>
      </c>
      <c r="B11025" s="104" t="s">
        <v>222</v>
      </c>
      <c r="C11025" s="105" t="s">
        <v>223</v>
      </c>
      <c r="D11025" s="105" t="s">
        <v>647</v>
      </c>
      <c r="E11025" s="87" t="e">
        <f t="shared" si="510"/>
        <v>#N/A</v>
      </c>
      <c r="F11025" s="69" t="e">
        <f t="shared" si="510"/>
        <v>#N/A</v>
      </c>
      <c r="G11025" s="69" t="e">
        <f t="shared" si="510"/>
        <v>#N/A</v>
      </c>
      <c r="H11025" s="69" t="e">
        <f t="shared" si="510"/>
        <v>#N/A</v>
      </c>
      <c r="I11025" s="69" t="e">
        <f t="shared" si="510"/>
        <v>#N/A</v>
      </c>
      <c r="J11025" s="70" t="e">
        <f t="shared" si="510"/>
        <v>#N/A</v>
      </c>
      <c r="K11025" s="118" t="e">
        <f>VLOOKUP(B11025,WB.GDP.2014,'WB (WDI)'!$BE$2,FALSE)</f>
        <v>#N/A</v>
      </c>
      <c r="L11025" s="112">
        <f>VLOOKUP($B11025,WB.UNEMP.2014,'WB (WDI)'!$BE$2,FALSE)</f>
        <v>7.4499998092651403</v>
      </c>
    </row>
    <row r="11026" spans="1:12" x14ac:dyDescent="0.25">
      <c r="A11026" s="103">
        <v>2014</v>
      </c>
      <c r="B11026" s="104" t="s">
        <v>224</v>
      </c>
      <c r="C11026" s="105" t="s">
        <v>225</v>
      </c>
      <c r="D11026" s="105" t="s">
        <v>647</v>
      </c>
      <c r="E11026" s="87">
        <f t="shared" ref="E11026:J11035" si="511">IF(ISNUMBER(VLOOKUP($B11026,EFW.2014,3,FALSE))=TRUE,VLOOKUP($B11026,EFW.2014,E$2,FALSE),NA())</f>
        <v>7.2330491518030913</v>
      </c>
      <c r="F11026" s="69">
        <f t="shared" si="511"/>
        <v>7.0134787473753404</v>
      </c>
      <c r="G11026" s="69">
        <f t="shared" si="511"/>
        <v>5.6862774289919953</v>
      </c>
      <c r="H11026" s="69">
        <f t="shared" si="511"/>
        <v>9.0529553781984831</v>
      </c>
      <c r="I11026" s="69">
        <f t="shared" si="511"/>
        <v>7.7515232058790193</v>
      </c>
      <c r="J11026" s="70">
        <f t="shared" si="511"/>
        <v>6.6610109985706201</v>
      </c>
      <c r="K11026" s="118">
        <f>VLOOKUP(B11026,WB.GDP.2014,'WB (WDI)'!$BE$2,FALSE)</f>
        <v>20582.168953045624</v>
      </c>
      <c r="L11026" s="112">
        <f>VLOOKUP($B11026,WB.UNEMP.2014,'WB (WDI)'!$BE$2,FALSE)</f>
        <v>6.5500001907348597</v>
      </c>
    </row>
    <row r="11027" spans="1:12" x14ac:dyDescent="0.25">
      <c r="A11027" s="103">
        <v>2014</v>
      </c>
      <c r="B11027" s="104" t="s">
        <v>226</v>
      </c>
      <c r="C11027" s="105" t="s">
        <v>227</v>
      </c>
      <c r="D11027" s="105" t="s">
        <v>647</v>
      </c>
      <c r="E11027" s="87">
        <f t="shared" si="511"/>
        <v>3.0906832417254457</v>
      </c>
      <c r="F11027" s="69">
        <f t="shared" si="511"/>
        <v>4.5875706301215882</v>
      </c>
      <c r="G11027" s="69">
        <f t="shared" si="511"/>
        <v>2.873331702797846</v>
      </c>
      <c r="H11027" s="69">
        <f t="shared" si="511"/>
        <v>1.9361069722937567</v>
      </c>
      <c r="I11027" s="69">
        <f t="shared" si="511"/>
        <v>2.9509273366377569</v>
      </c>
      <c r="J11027" s="70">
        <f t="shared" si="511"/>
        <v>3.1054795667762822</v>
      </c>
      <c r="K11027" s="118" t="e">
        <f>VLOOKUP(B11027,WB.GDP.2014,'WB (WDI)'!$BE$2,FALSE)</f>
        <v>#N/A</v>
      </c>
      <c r="L11027" s="112">
        <f>VLOOKUP($B11027,WB.UNEMP.2014,'WB (WDI)'!$BE$2,FALSE)</f>
        <v>7.4800000190734899</v>
      </c>
    </row>
    <row r="11028" spans="1:12" x14ac:dyDescent="0.25">
      <c r="A11028" s="103">
        <v>2014</v>
      </c>
      <c r="B11028" s="104" t="s">
        <v>228</v>
      </c>
      <c r="C11028" s="105" t="s">
        <v>229</v>
      </c>
      <c r="D11028" s="105" t="s">
        <v>616</v>
      </c>
      <c r="E11028" s="87" t="e">
        <f t="shared" si="511"/>
        <v>#N/A</v>
      </c>
      <c r="F11028" s="69" t="e">
        <f t="shared" si="511"/>
        <v>#N/A</v>
      </c>
      <c r="G11028" s="69" t="e">
        <f t="shared" si="511"/>
        <v>#N/A</v>
      </c>
      <c r="H11028" s="69" t="e">
        <f t="shared" si="511"/>
        <v>#N/A</v>
      </c>
      <c r="I11028" s="69" t="e">
        <f t="shared" si="511"/>
        <v>#N/A</v>
      </c>
      <c r="J11028" s="70" t="e">
        <f t="shared" si="511"/>
        <v>#N/A</v>
      </c>
      <c r="K11028" s="118">
        <f>VLOOKUP(B11028,WB.GDP.2014,'WB (WDI)'!$BE$2,FALSE)</f>
        <v>77361.104881258856</v>
      </c>
      <c r="L11028" s="112" t="e">
        <f>VLOOKUP($B11028,WB.UNEMP.2014,'WB (WDI)'!$BE$2,FALSE)</f>
        <v>#N/A</v>
      </c>
    </row>
    <row r="11029" spans="1:12" x14ac:dyDescent="0.25">
      <c r="A11029" s="103">
        <v>2014</v>
      </c>
      <c r="B11029" s="104" t="s">
        <v>230</v>
      </c>
      <c r="C11029" s="105" t="s">
        <v>231</v>
      </c>
      <c r="D11029" s="105" t="s">
        <v>616</v>
      </c>
      <c r="E11029" s="87">
        <f t="shared" si="511"/>
        <v>8.3278861888514868</v>
      </c>
      <c r="F11029" s="69">
        <f t="shared" si="511"/>
        <v>7.1441558072828233</v>
      </c>
      <c r="G11029" s="69">
        <f t="shared" si="511"/>
        <v>7.9393899795763874</v>
      </c>
      <c r="H11029" s="69">
        <f t="shared" si="511"/>
        <v>9.6041244983682521</v>
      </c>
      <c r="I11029" s="69">
        <f t="shared" si="511"/>
        <v>8.2255110157927298</v>
      </c>
      <c r="J11029" s="70">
        <f t="shared" si="511"/>
        <v>8.7262496432372476</v>
      </c>
      <c r="K11029" s="118">
        <f>VLOOKUP(B11029,WB.GDP.2014,'WB (WDI)'!$BE$2,FALSE)</f>
        <v>47672.076449458349</v>
      </c>
      <c r="L11029" s="112">
        <f>VLOOKUP($B11029,WB.UNEMP.2014,'WB (WDI)'!$BE$2,FALSE)</f>
        <v>6.9099998474121103</v>
      </c>
    </row>
    <row r="11030" spans="1:12" x14ac:dyDescent="0.25">
      <c r="A11030" s="103">
        <v>2014</v>
      </c>
      <c r="B11030" s="104" t="s">
        <v>232</v>
      </c>
      <c r="C11030" s="105" t="s">
        <v>233</v>
      </c>
      <c r="D11030" s="105" t="s">
        <v>616</v>
      </c>
      <c r="E11030" s="87" t="e">
        <f t="shared" si="511"/>
        <v>#N/A</v>
      </c>
      <c r="F11030" s="69" t="e">
        <f t="shared" si="511"/>
        <v>#N/A</v>
      </c>
      <c r="G11030" s="69" t="e">
        <f t="shared" si="511"/>
        <v>#N/A</v>
      </c>
      <c r="H11030" s="69" t="e">
        <f t="shared" si="511"/>
        <v>#N/A</v>
      </c>
      <c r="I11030" s="69" t="e">
        <f t="shared" si="511"/>
        <v>#N/A</v>
      </c>
      <c r="J11030" s="70" t="e">
        <f t="shared" si="511"/>
        <v>#N/A</v>
      </c>
      <c r="K11030" s="118" t="e">
        <f>VLOOKUP(B11030,WB.GDP.2014,'WB (WDI)'!$BE$2,FALSE)</f>
        <v>#N/A</v>
      </c>
      <c r="L11030" s="112" t="e">
        <f>VLOOKUP($B11030,WB.UNEMP.2014,'WB (WDI)'!$BE$2,FALSE)</f>
        <v>#N/A</v>
      </c>
    </row>
    <row r="11031" spans="1:12" x14ac:dyDescent="0.25">
      <c r="A11031" s="103">
        <v>2014</v>
      </c>
      <c r="B11031" s="104" t="s">
        <v>234</v>
      </c>
      <c r="C11031" s="105" t="s">
        <v>235</v>
      </c>
      <c r="D11031" s="105" t="s">
        <v>616</v>
      </c>
      <c r="E11031" s="87" t="e">
        <f t="shared" si="511"/>
        <v>#N/A</v>
      </c>
      <c r="F11031" s="69" t="e">
        <f t="shared" si="511"/>
        <v>#N/A</v>
      </c>
      <c r="G11031" s="69" t="e">
        <f t="shared" si="511"/>
        <v>#N/A</v>
      </c>
      <c r="H11031" s="69" t="e">
        <f t="shared" si="511"/>
        <v>#N/A</v>
      </c>
      <c r="I11031" s="69" t="e">
        <f t="shared" si="511"/>
        <v>#N/A</v>
      </c>
      <c r="J11031" s="70" t="e">
        <f t="shared" si="511"/>
        <v>#N/A</v>
      </c>
      <c r="K11031" s="118" t="e">
        <f>VLOOKUP(B11031,WB.GDP.2014,'WB (WDI)'!$BE$2,FALSE)</f>
        <v>#N/A</v>
      </c>
      <c r="L11031" s="112" t="e">
        <f>VLOOKUP($B11031,WB.UNEMP.2014,'WB (WDI)'!$BE$2,FALSE)</f>
        <v>#N/A</v>
      </c>
    </row>
    <row r="11032" spans="1:12" x14ac:dyDescent="0.25">
      <c r="A11032" s="103">
        <v>2014</v>
      </c>
      <c r="B11032" s="104" t="s">
        <v>236</v>
      </c>
      <c r="C11032" s="105" t="s">
        <v>237</v>
      </c>
      <c r="D11032" s="105" t="s">
        <v>616</v>
      </c>
      <c r="E11032" s="87">
        <f t="shared" si="511"/>
        <v>8.1614208768759706</v>
      </c>
      <c r="F11032" s="69">
        <f t="shared" si="511"/>
        <v>7.4203420555035624</v>
      </c>
      <c r="G11032" s="69">
        <f t="shared" si="511"/>
        <v>7.3341558845285348</v>
      </c>
      <c r="H11032" s="69">
        <f t="shared" si="511"/>
        <v>9.3896494010547045</v>
      </c>
      <c r="I11032" s="69">
        <f t="shared" si="511"/>
        <v>7.8361130476563572</v>
      </c>
      <c r="J11032" s="70">
        <f t="shared" si="511"/>
        <v>8.8268439956366986</v>
      </c>
      <c r="K11032" s="118">
        <f>VLOOKUP(B11032,WB.GDP.2014,'WB (WDI)'!$BE$2,FALSE)</f>
        <v>57273.129073643919</v>
      </c>
      <c r="L11032" s="112">
        <f>VLOOKUP($B11032,WB.UNEMP.2014,'WB (WDI)'!$BE$2,FALSE)</f>
        <v>6.1700000762939498</v>
      </c>
    </row>
    <row r="11033" spans="1:12" x14ac:dyDescent="0.25">
      <c r="A11033" s="103">
        <v>2014</v>
      </c>
      <c r="B11033" s="104" t="s">
        <v>238</v>
      </c>
      <c r="C11033" s="105" t="s">
        <v>239</v>
      </c>
      <c r="D11033" s="105" t="s">
        <v>240</v>
      </c>
      <c r="E11033" s="87">
        <f t="shared" si="511"/>
        <v>7.0476563279835531</v>
      </c>
      <c r="F11033" s="69">
        <f t="shared" si="511"/>
        <v>7.3172696617448718</v>
      </c>
      <c r="G11033" s="69">
        <f t="shared" si="511"/>
        <v>5.2040618975571391</v>
      </c>
      <c r="H11033" s="69">
        <f t="shared" si="511"/>
        <v>8.9822728459452819</v>
      </c>
      <c r="I11033" s="69">
        <f t="shared" si="511"/>
        <v>5.806293354609501</v>
      </c>
      <c r="J11033" s="70">
        <f t="shared" si="511"/>
        <v>7.9283838800609701</v>
      </c>
      <c r="K11033" s="118">
        <f>VLOOKUP(B11033,WB.GDP.2014,'WB (WDI)'!$BE$2,FALSE)</f>
        <v>24355.756118888734</v>
      </c>
      <c r="L11033" s="112">
        <f>VLOOKUP($B11033,WB.UNEMP.2014,'WB (WDI)'!$BE$2,FALSE)</f>
        <v>5.0599999427795401</v>
      </c>
    </row>
    <row r="11034" spans="1:12" x14ac:dyDescent="0.25">
      <c r="A11034" s="103">
        <v>2014</v>
      </c>
      <c r="B11034" s="104" t="s">
        <v>241</v>
      </c>
      <c r="C11034" s="105" t="s">
        <v>242</v>
      </c>
      <c r="D11034" s="105" t="s">
        <v>240</v>
      </c>
      <c r="E11034" s="87">
        <f t="shared" si="511"/>
        <v>7.0482282586766329</v>
      </c>
      <c r="F11034" s="69">
        <f t="shared" si="511"/>
        <v>7.7046189287638587</v>
      </c>
      <c r="G11034" s="69">
        <f t="shared" si="511"/>
        <v>4.5115285149261215</v>
      </c>
      <c r="H11034" s="69">
        <f t="shared" si="511"/>
        <v>8.6755494455336759</v>
      </c>
      <c r="I11034" s="69">
        <f t="shared" si="511"/>
        <v>7.3034215588147191</v>
      </c>
      <c r="J11034" s="70">
        <f t="shared" si="511"/>
        <v>7.0460228453447904</v>
      </c>
      <c r="K11034" s="118">
        <f>VLOOKUP(B11034,WB.GDP.2014,'WB (WDI)'!$BE$2,FALSE)</f>
        <v>4722.0860025418888</v>
      </c>
      <c r="L11034" s="112">
        <f>VLOOKUP($B11034,WB.UNEMP.2014,'WB (WDI)'!$BE$2,FALSE)</f>
        <v>8.0500001907348597</v>
      </c>
    </row>
    <row r="11035" spans="1:12" x14ac:dyDescent="0.25">
      <c r="A11035" s="103">
        <v>2014</v>
      </c>
      <c r="B11035" s="104" t="s">
        <v>243</v>
      </c>
      <c r="C11035" s="105" t="s">
        <v>244</v>
      </c>
      <c r="D11035" s="105" t="s">
        <v>240</v>
      </c>
      <c r="E11035" s="87">
        <f t="shared" si="511"/>
        <v>6.1424752175619206</v>
      </c>
      <c r="F11035" s="69">
        <f t="shared" si="511"/>
        <v>5.6304315198479093</v>
      </c>
      <c r="G11035" s="69">
        <f t="shared" si="511"/>
        <v>4.6632352995092186</v>
      </c>
      <c r="H11035" s="69">
        <f t="shared" si="511"/>
        <v>7.8722839612220046</v>
      </c>
      <c r="I11035" s="69">
        <f t="shared" si="511"/>
        <v>6.0118111506778016</v>
      </c>
      <c r="J11035" s="70">
        <f t="shared" si="511"/>
        <v>6.5346141565526716</v>
      </c>
      <c r="K11035" s="118">
        <f>VLOOKUP(B11035,WB.GDP.2014,'WB (WDI)'!$BE$2,FALSE)</f>
        <v>2726.6218985131704</v>
      </c>
      <c r="L11035" s="112">
        <f>VLOOKUP($B11035,WB.UNEMP.2014,'WB (WDI)'!$BE$2,FALSE)</f>
        <v>8.1700000762939506</v>
      </c>
    </row>
    <row r="11036" spans="1:12" x14ac:dyDescent="0.25">
      <c r="A11036" s="103">
        <v>2014</v>
      </c>
      <c r="B11036" s="104" t="s">
        <v>245</v>
      </c>
      <c r="C11036" s="105" t="s">
        <v>246</v>
      </c>
      <c r="D11036" s="105" t="s">
        <v>240</v>
      </c>
      <c r="E11036" s="87" t="e">
        <f t="shared" ref="E11036:J11045" si="512">IF(ISNUMBER(VLOOKUP($B11036,EFW.2014,3,FALSE))=TRUE,VLOOKUP($B11036,EFW.2014,E$2,FALSE),NA())</f>
        <v>#N/A</v>
      </c>
      <c r="F11036" s="69" t="e">
        <f t="shared" si="512"/>
        <v>#N/A</v>
      </c>
      <c r="G11036" s="69" t="e">
        <f t="shared" si="512"/>
        <v>#N/A</v>
      </c>
      <c r="H11036" s="69" t="e">
        <f t="shared" si="512"/>
        <v>#N/A</v>
      </c>
      <c r="I11036" s="69" t="e">
        <f t="shared" si="512"/>
        <v>#N/A</v>
      </c>
      <c r="J11036" s="70" t="e">
        <f t="shared" si="512"/>
        <v>#N/A</v>
      </c>
      <c r="K11036" s="118">
        <f>VLOOKUP(B11036,WB.GDP.2014,'WB (WDI)'!$BE$2,FALSE)</f>
        <v>12421.360681534936</v>
      </c>
      <c r="L11036" s="112">
        <f>VLOOKUP($B11036,WB.UNEMP.2014,'WB (WDI)'!$BE$2,FALSE)</f>
        <v>3.9700000286102299</v>
      </c>
    </row>
    <row r="11037" spans="1:12" x14ac:dyDescent="0.25">
      <c r="A11037" s="103">
        <v>2014</v>
      </c>
      <c r="B11037" s="104" t="s">
        <v>247</v>
      </c>
      <c r="C11037" s="105" t="s">
        <v>248</v>
      </c>
      <c r="D11037" s="105" t="s">
        <v>240</v>
      </c>
      <c r="E11037" s="87" t="e">
        <f t="shared" si="512"/>
        <v>#N/A</v>
      </c>
      <c r="F11037" s="69" t="e">
        <f t="shared" si="512"/>
        <v>#N/A</v>
      </c>
      <c r="G11037" s="69" t="e">
        <f t="shared" si="512"/>
        <v>#N/A</v>
      </c>
      <c r="H11037" s="69" t="e">
        <f t="shared" si="512"/>
        <v>#N/A</v>
      </c>
      <c r="I11037" s="69" t="e">
        <f t="shared" si="512"/>
        <v>#N/A</v>
      </c>
      <c r="J11037" s="70" t="e">
        <f t="shared" si="512"/>
        <v>#N/A</v>
      </c>
      <c r="K11037" s="118">
        <f>VLOOKUP(B11037,WB.GDP.2014,'WB (WDI)'!$BE$2,FALSE)</f>
        <v>5764.4927051526329</v>
      </c>
      <c r="L11037" s="112">
        <f>VLOOKUP($B11037,WB.UNEMP.2014,'WB (WDI)'!$BE$2,FALSE)</f>
        <v>5.0999999046325701</v>
      </c>
    </row>
    <row r="11038" spans="1:12" x14ac:dyDescent="0.25">
      <c r="A11038" s="103">
        <v>2014</v>
      </c>
      <c r="B11038" s="104" t="s">
        <v>249</v>
      </c>
      <c r="C11038" s="105" t="s">
        <v>250</v>
      </c>
      <c r="D11038" s="105" t="s">
        <v>240</v>
      </c>
      <c r="E11038" s="87">
        <f t="shared" si="512"/>
        <v>6.1958731264179701</v>
      </c>
      <c r="F11038" s="69">
        <f t="shared" si="512"/>
        <v>5.1234743832342122</v>
      </c>
      <c r="G11038" s="69">
        <f t="shared" si="512"/>
        <v>5.0005922353243371</v>
      </c>
      <c r="H11038" s="69">
        <f t="shared" si="512"/>
        <v>8.1945269475321876</v>
      </c>
      <c r="I11038" s="69">
        <f t="shared" si="512"/>
        <v>6.3790161381821298</v>
      </c>
      <c r="J11038" s="70">
        <f t="shared" si="512"/>
        <v>6.281755927816981</v>
      </c>
      <c r="K11038" s="118">
        <f>VLOOKUP(B11038,WB.GDP.2014,'WB (WDI)'!$BE$2,FALSE)</f>
        <v>11917.338495985568</v>
      </c>
      <c r="L11038" s="112">
        <f>VLOOKUP($B11038,WB.UNEMP.2014,'WB (WDI)'!$BE$2,FALSE)</f>
        <v>4.5999999046325701</v>
      </c>
    </row>
    <row r="11039" spans="1:12" x14ac:dyDescent="0.25">
      <c r="A11039" s="103">
        <v>2014</v>
      </c>
      <c r="B11039" s="104" t="s">
        <v>251</v>
      </c>
      <c r="C11039" s="105" t="s">
        <v>649</v>
      </c>
      <c r="D11039" s="105" t="s">
        <v>240</v>
      </c>
      <c r="E11039" s="87">
        <f t="shared" si="512"/>
        <v>8.8510596103142873</v>
      </c>
      <c r="F11039" s="69">
        <f t="shared" si="512"/>
        <v>8.4799551563254028</v>
      </c>
      <c r="G11039" s="69">
        <f t="shared" si="512"/>
        <v>7.4206945092236971</v>
      </c>
      <c r="H11039" s="69">
        <f t="shared" si="512"/>
        <v>9.3823797637984221</v>
      </c>
      <c r="I11039" s="69">
        <f t="shared" si="512"/>
        <v>9.5498961845718391</v>
      </c>
      <c r="J11039" s="70">
        <f t="shared" si="512"/>
        <v>9.4223724376520792</v>
      </c>
      <c r="K11039" s="118">
        <f>VLOOKUP(B11039,WB.GDP.2014,'WB (WDI)'!$BE$2,FALSE)</f>
        <v>56359.326451041728</v>
      </c>
      <c r="L11039" s="112">
        <f>VLOOKUP($B11039,WB.UNEMP.2014,'WB (WDI)'!$BE$2,FALSE)</f>
        <v>3.2999999523162802</v>
      </c>
    </row>
    <row r="11040" spans="1:12" x14ac:dyDescent="0.25">
      <c r="A11040" s="103">
        <v>2014</v>
      </c>
      <c r="B11040" s="104" t="s">
        <v>252</v>
      </c>
      <c r="C11040" s="105" t="s">
        <v>650</v>
      </c>
      <c r="D11040" s="105" t="s">
        <v>240</v>
      </c>
      <c r="E11040" s="87" t="e">
        <f t="shared" si="512"/>
        <v>#N/A</v>
      </c>
      <c r="F11040" s="69" t="e">
        <f t="shared" si="512"/>
        <v>#N/A</v>
      </c>
      <c r="G11040" s="69" t="e">
        <f t="shared" si="512"/>
        <v>#N/A</v>
      </c>
      <c r="H11040" s="69" t="e">
        <f t="shared" si="512"/>
        <v>#N/A</v>
      </c>
      <c r="I11040" s="69" t="e">
        <f t="shared" si="512"/>
        <v>#N/A</v>
      </c>
      <c r="J11040" s="70" t="e">
        <f t="shared" si="512"/>
        <v>#N/A</v>
      </c>
      <c r="K11040" s="118">
        <f>VLOOKUP(B11040,WB.GDP.2014,'WB (WDI)'!$BE$2,FALSE)</f>
        <v>156514.13384978374</v>
      </c>
      <c r="L11040" s="112">
        <f>VLOOKUP($B11040,WB.UNEMP.2014,'WB (WDI)'!$BE$2,FALSE)</f>
        <v>1.70000004768372</v>
      </c>
    </row>
    <row r="11041" spans="1:12" x14ac:dyDescent="0.25">
      <c r="A11041" s="103">
        <v>2014</v>
      </c>
      <c r="B11041" s="104" t="s">
        <v>253</v>
      </c>
      <c r="C11041" s="105" t="s">
        <v>653</v>
      </c>
      <c r="D11041" s="105" t="s">
        <v>240</v>
      </c>
      <c r="E11041" s="87" t="e">
        <f t="shared" si="512"/>
        <v>#N/A</v>
      </c>
      <c r="F11041" s="69" t="e">
        <f t="shared" si="512"/>
        <v>#N/A</v>
      </c>
      <c r="G11041" s="69" t="e">
        <f t="shared" si="512"/>
        <v>#N/A</v>
      </c>
      <c r="H11041" s="69" t="e">
        <f t="shared" si="512"/>
        <v>#N/A</v>
      </c>
      <c r="I11041" s="69" t="e">
        <f t="shared" si="512"/>
        <v>#N/A</v>
      </c>
      <c r="J11041" s="70" t="e">
        <f t="shared" si="512"/>
        <v>#N/A</v>
      </c>
      <c r="K11041" s="118" t="e">
        <f>VLOOKUP(B11041,WB.GDP.2014,'WB (WDI)'!$BE$2,FALSE)</f>
        <v>#N/A</v>
      </c>
      <c r="L11041" s="112">
        <f>VLOOKUP($B11041,WB.UNEMP.2014,'WB (WDI)'!$BE$2,FALSE)</f>
        <v>2.8599998950958301</v>
      </c>
    </row>
    <row r="11042" spans="1:12" x14ac:dyDescent="0.25">
      <c r="A11042" s="103">
        <v>2014</v>
      </c>
      <c r="B11042" s="104" t="s">
        <v>254</v>
      </c>
      <c r="C11042" s="105" t="s">
        <v>255</v>
      </c>
      <c r="D11042" s="105" t="s">
        <v>240</v>
      </c>
      <c r="E11042" s="87">
        <f t="shared" si="512"/>
        <v>7.7801149765196271</v>
      </c>
      <c r="F11042" s="69">
        <f t="shared" si="512"/>
        <v>5.9824995913059933</v>
      </c>
      <c r="G11042" s="69">
        <f t="shared" si="512"/>
        <v>7.3536136312853158</v>
      </c>
      <c r="H11042" s="69">
        <f t="shared" si="512"/>
        <v>9.533523675098321</v>
      </c>
      <c r="I11042" s="69">
        <f t="shared" si="512"/>
        <v>8.1722248096532226</v>
      </c>
      <c r="J11042" s="70">
        <f t="shared" si="512"/>
        <v>7.8587131752552795</v>
      </c>
      <c r="K11042" s="118">
        <f>VLOOKUP(B11042,WB.GDP.2014,'WB (WDI)'!$BE$2,FALSE)</f>
        <v>39376.884504989888</v>
      </c>
      <c r="L11042" s="112">
        <f>VLOOKUP($B11042,WB.UNEMP.2014,'WB (WDI)'!$BE$2,FALSE)</f>
        <v>3.5999999046325701</v>
      </c>
    </row>
    <row r="11043" spans="1:12" x14ac:dyDescent="0.25">
      <c r="A11043" s="103">
        <v>2014</v>
      </c>
      <c r="B11043" s="104" t="s">
        <v>256</v>
      </c>
      <c r="C11043" s="105" t="s">
        <v>257</v>
      </c>
      <c r="D11043" s="105" t="s">
        <v>240</v>
      </c>
      <c r="E11043" s="87">
        <f t="shared" si="512"/>
        <v>7.2189669606831925</v>
      </c>
      <c r="F11043" s="69">
        <f t="shared" si="512"/>
        <v>7.1663105387358232</v>
      </c>
      <c r="G11043" s="69">
        <f t="shared" si="512"/>
        <v>5.6885298120478982</v>
      </c>
      <c r="H11043" s="69">
        <f t="shared" si="512"/>
        <v>8.5301146180276781</v>
      </c>
      <c r="I11043" s="69">
        <f t="shared" si="512"/>
        <v>7.4673806998431891</v>
      </c>
      <c r="J11043" s="70">
        <f t="shared" si="512"/>
        <v>7.2424991347613705</v>
      </c>
      <c r="K11043" s="118">
        <f>VLOOKUP(B11043,WB.GDP.2014,'WB (WDI)'!$BE$2,FALSE)</f>
        <v>10980.335199929499</v>
      </c>
      <c r="L11043" s="112">
        <f>VLOOKUP($B11043,WB.UNEMP.2014,'WB (WDI)'!$BE$2,FALSE)</f>
        <v>4.8000001907348597</v>
      </c>
    </row>
    <row r="11044" spans="1:12" x14ac:dyDescent="0.25">
      <c r="A11044" s="103">
        <v>2014</v>
      </c>
      <c r="B11044" s="104" t="s">
        <v>258</v>
      </c>
      <c r="C11044" s="105" t="s">
        <v>652</v>
      </c>
      <c r="D11044" s="105" t="s">
        <v>240</v>
      </c>
      <c r="E11044" s="87">
        <f t="shared" si="512"/>
        <v>7.5840840764778203</v>
      </c>
      <c r="F11044" s="69">
        <f t="shared" si="512"/>
        <v>6.8935907584140335</v>
      </c>
      <c r="G11044" s="69">
        <f t="shared" si="512"/>
        <v>6.2260563229474206</v>
      </c>
      <c r="H11044" s="69">
        <f t="shared" si="512"/>
        <v>9.5607518380745198</v>
      </c>
      <c r="I11044" s="69">
        <f t="shared" si="512"/>
        <v>7.7835140113288137</v>
      </c>
      <c r="J11044" s="70">
        <f t="shared" si="512"/>
        <v>7.4565074516243186</v>
      </c>
      <c r="K11044" s="118">
        <f>VLOOKUP(B11044,WB.GDP.2014,'WB (WDI)'!$BE$2,FALSE)</f>
        <v>38109.516620211223</v>
      </c>
      <c r="L11044" s="112">
        <f>VLOOKUP($B11044,WB.UNEMP.2014,'WB (WDI)'!$BE$2,FALSE)</f>
        <v>3.5</v>
      </c>
    </row>
    <row r="11045" spans="1:12" x14ac:dyDescent="0.25">
      <c r="A11045" s="103">
        <v>2014</v>
      </c>
      <c r="B11045" s="104" t="s">
        <v>259</v>
      </c>
      <c r="C11045" s="105" t="s">
        <v>260</v>
      </c>
      <c r="D11045" s="105" t="s">
        <v>240</v>
      </c>
      <c r="E11045" s="87">
        <f t="shared" si="512"/>
        <v>6.9441949919233021</v>
      </c>
      <c r="F11045" s="69">
        <f t="shared" si="512"/>
        <v>5</v>
      </c>
      <c r="G11045" s="69">
        <f t="shared" si="512"/>
        <v>5.1383668155282578</v>
      </c>
      <c r="H11045" s="69">
        <f t="shared" si="512"/>
        <v>8.9857951800763161</v>
      </c>
      <c r="I11045" s="69">
        <f t="shared" si="512"/>
        <v>7.1627232077092877</v>
      </c>
      <c r="J11045" s="70">
        <f t="shared" si="512"/>
        <v>8.4340897563026491</v>
      </c>
      <c r="K11045" s="118">
        <f>VLOOKUP(B11045,WB.GDP.2014,'WB (WDI)'!$BE$2,FALSE)</f>
        <v>64192.234008362066</v>
      </c>
      <c r="L11045" s="112">
        <f>VLOOKUP($B11045,WB.UNEMP.2014,'WB (WDI)'!$BE$2,FALSE)</f>
        <v>6.9699997901916504</v>
      </c>
    </row>
    <row r="11046" spans="1:12" x14ac:dyDescent="0.25">
      <c r="A11046" s="103">
        <v>2014</v>
      </c>
      <c r="B11046" s="104" t="s">
        <v>261</v>
      </c>
      <c r="C11046" s="105" t="s">
        <v>262</v>
      </c>
      <c r="D11046" s="105" t="s">
        <v>240</v>
      </c>
      <c r="E11046" s="87">
        <f t="shared" ref="E11046:J11055" si="513">IF(ISNUMBER(VLOOKUP($B11046,EFW.2014,3,FALSE))=TRUE,VLOOKUP($B11046,EFW.2014,E$2,FALSE),NA())</f>
        <v>7.2048856818047993</v>
      </c>
      <c r="F11046" s="69">
        <f t="shared" si="513"/>
        <v>8.3099606699496658</v>
      </c>
      <c r="G11046" s="69">
        <f t="shared" si="513"/>
        <v>3.9376995916918678</v>
      </c>
      <c r="H11046" s="69">
        <f t="shared" si="513"/>
        <v>9.2601425462809619</v>
      </c>
      <c r="I11046" s="69">
        <f t="shared" si="513"/>
        <v>7.5544119328893604</v>
      </c>
      <c r="J11046" s="70">
        <f t="shared" si="513"/>
        <v>6.9622136682121427</v>
      </c>
      <c r="K11046" s="118">
        <f>VLOOKUP(B11046,WB.GDP.2014,'WB (WDI)'!$BE$2,FALSE)</f>
        <v>3364.2787294339546</v>
      </c>
      <c r="L11046" s="112">
        <f>VLOOKUP($B11046,WB.UNEMP.2014,'WB (WDI)'!$BE$2,FALSE)</f>
        <v>0.68999999761581399</v>
      </c>
    </row>
    <row r="11047" spans="1:12" x14ac:dyDescent="0.25">
      <c r="A11047" s="103">
        <v>2014</v>
      </c>
      <c r="B11047" s="104" t="s">
        <v>263</v>
      </c>
      <c r="C11047" s="105" t="s">
        <v>264</v>
      </c>
      <c r="D11047" s="105" t="s">
        <v>240</v>
      </c>
      <c r="E11047" s="87">
        <f t="shared" si="513"/>
        <v>7.0786080560084077</v>
      </c>
      <c r="F11047" s="69">
        <f t="shared" si="513"/>
        <v>8.0815592192434345</v>
      </c>
      <c r="G11047" s="69">
        <f t="shared" si="513"/>
        <v>4.6840148279307758</v>
      </c>
      <c r="H11047" s="69">
        <f t="shared" si="513"/>
        <v>9.2642074193849613</v>
      </c>
      <c r="I11047" s="69">
        <f t="shared" si="513"/>
        <v>7.0172785004414369</v>
      </c>
      <c r="J11047" s="70">
        <f t="shared" si="513"/>
        <v>6.345980313041431</v>
      </c>
      <c r="K11047" s="118">
        <f>VLOOKUP(B11047,WB.GDP.2014,'WB (WDI)'!$BE$2,FALSE)</f>
        <v>9801.1306328465089</v>
      </c>
      <c r="L11047" s="112">
        <f>VLOOKUP($B11047,WB.UNEMP.2014,'WB (WDI)'!$BE$2,FALSE)</f>
        <v>4.0500001907348597</v>
      </c>
    </row>
    <row r="11048" spans="1:12" x14ac:dyDescent="0.25">
      <c r="A11048" s="103">
        <v>2014</v>
      </c>
      <c r="B11048" s="104" t="s">
        <v>265</v>
      </c>
      <c r="C11048" s="105" t="s">
        <v>266</v>
      </c>
      <c r="D11048" s="105" t="s">
        <v>240</v>
      </c>
      <c r="E11048" s="87">
        <f t="shared" si="513"/>
        <v>6.4357170827378143</v>
      </c>
      <c r="F11048" s="69">
        <f t="shared" si="513"/>
        <v>6.5729405206123319</v>
      </c>
      <c r="G11048" s="69">
        <f t="shared" si="513"/>
        <v>5.7559950361131209</v>
      </c>
      <c r="H11048" s="69">
        <f t="shared" si="513"/>
        <v>7.1645685355302202</v>
      </c>
      <c r="I11048" s="69">
        <f t="shared" si="513"/>
        <v>6.4935689014398914</v>
      </c>
      <c r="J11048" s="70">
        <f t="shared" si="513"/>
        <v>6.1915124199935088</v>
      </c>
      <c r="K11048" s="118">
        <f>VLOOKUP(B11048,WB.GDP.2014,'WB (WDI)'!$BE$2,FALSE)</f>
        <v>6193.3468556442222</v>
      </c>
      <c r="L11048" s="112">
        <f>VLOOKUP($B11048,WB.UNEMP.2014,'WB (WDI)'!$BE$2,FALSE)</f>
        <v>0.69999998807907104</v>
      </c>
    </row>
    <row r="11049" spans="1:12" x14ac:dyDescent="0.25">
      <c r="A11049" s="103">
        <v>2014</v>
      </c>
      <c r="B11049" s="104" t="s">
        <v>267</v>
      </c>
      <c r="C11049" s="105" t="s">
        <v>268</v>
      </c>
      <c r="D11049" s="105" t="s">
        <v>240</v>
      </c>
      <c r="E11049" s="87">
        <f t="shared" si="513"/>
        <v>7.3556580123822259</v>
      </c>
      <c r="F11049" s="69">
        <f t="shared" si="513"/>
        <v>6.0934199263840094</v>
      </c>
      <c r="G11049" s="69">
        <f t="shared" si="513"/>
        <v>5.4743211487902474</v>
      </c>
      <c r="H11049" s="69">
        <f t="shared" si="513"/>
        <v>9.3477761555391865</v>
      </c>
      <c r="I11049" s="69">
        <f t="shared" si="513"/>
        <v>7.3289943874728358</v>
      </c>
      <c r="J11049" s="70">
        <f t="shared" si="513"/>
        <v>8.5337784437248505</v>
      </c>
      <c r="K11049" s="118">
        <f>VLOOKUP(B11049,WB.GDP.2014,'WB (WDI)'!$BE$2,FALSE)</f>
        <v>23906.266200872051</v>
      </c>
      <c r="L11049" s="112">
        <f>VLOOKUP($B11049,WB.UNEMP.2014,'WB (WDI)'!$BE$2,FALSE)</f>
        <v>2.8800001144409202</v>
      </c>
    </row>
    <row r="11050" spans="1:12" x14ac:dyDescent="0.25">
      <c r="A11050" s="103">
        <v>2014</v>
      </c>
      <c r="B11050" s="104" t="s">
        <v>269</v>
      </c>
      <c r="C11050" s="105" t="s">
        <v>270</v>
      </c>
      <c r="D11050" s="105" t="s">
        <v>240</v>
      </c>
      <c r="E11050" s="87">
        <f t="shared" si="513"/>
        <v>5.7120189464661308</v>
      </c>
      <c r="F11050" s="69">
        <f t="shared" si="513"/>
        <v>7.0123530786035229</v>
      </c>
      <c r="G11050" s="69">
        <f t="shared" si="513"/>
        <v>3.4734373257349302</v>
      </c>
      <c r="H11050" s="69">
        <f t="shared" si="513"/>
        <v>6.6148282443794466</v>
      </c>
      <c r="I11050" s="69">
        <f t="shared" si="513"/>
        <v>5.519205580229066</v>
      </c>
      <c r="J11050" s="70">
        <f t="shared" si="513"/>
        <v>5.9402705033836893</v>
      </c>
      <c r="K11050" s="118">
        <f>VLOOKUP(B11050,WB.GDP.2014,'WB (WDI)'!$BE$2,FALSE)</f>
        <v>4020.0373689673906</v>
      </c>
      <c r="L11050" s="112">
        <f>VLOOKUP($B11050,WB.UNEMP.2014,'WB (WDI)'!$BE$2,FALSE)</f>
        <v>0.77999997138977095</v>
      </c>
    </row>
    <row r="11051" spans="1:12" x14ac:dyDescent="0.25">
      <c r="A11051" s="103">
        <v>2014</v>
      </c>
      <c r="B11051" s="104" t="s">
        <v>271</v>
      </c>
      <c r="C11051" s="105" t="s">
        <v>272</v>
      </c>
      <c r="D11051" s="105" t="s">
        <v>240</v>
      </c>
      <c r="E11051" s="87">
        <f t="shared" si="513"/>
        <v>7.432023391023618</v>
      </c>
      <c r="F11051" s="69">
        <f t="shared" si="513"/>
        <v>8.495632400600897</v>
      </c>
      <c r="G11051" s="69">
        <f t="shared" si="513"/>
        <v>4.8057909222184474</v>
      </c>
      <c r="H11051" s="69">
        <f t="shared" si="513"/>
        <v>9.3656982245665645</v>
      </c>
      <c r="I11051" s="69">
        <f t="shared" si="513"/>
        <v>6.9678023986827551</v>
      </c>
      <c r="J11051" s="70">
        <f t="shared" si="513"/>
        <v>7.5251930090494241</v>
      </c>
      <c r="K11051" s="118">
        <f>VLOOKUP(B11051,WB.GDP.2014,'WB (WDI)'!$BE$2,FALSE)</f>
        <v>6973.6388398961326</v>
      </c>
      <c r="L11051" s="112">
        <f>VLOOKUP($B11051,WB.UNEMP.2014,'WB (WDI)'!$BE$2,FALSE)</f>
        <v>3.5999999046325701</v>
      </c>
    </row>
    <row r="11052" spans="1:12" x14ac:dyDescent="0.25">
      <c r="A11052" s="103">
        <v>2014</v>
      </c>
      <c r="B11052" s="104" t="s">
        <v>273</v>
      </c>
      <c r="C11052" s="105" t="s">
        <v>274</v>
      </c>
      <c r="D11052" s="105" t="s">
        <v>240</v>
      </c>
      <c r="E11052" s="87">
        <f t="shared" si="513"/>
        <v>8.6379152554665701</v>
      </c>
      <c r="F11052" s="69">
        <f t="shared" si="513"/>
        <v>7.5765214764373399</v>
      </c>
      <c r="G11052" s="69">
        <f t="shared" si="513"/>
        <v>7.5721598394053382</v>
      </c>
      <c r="H11052" s="69">
        <f t="shared" si="513"/>
        <v>9.4494036543965656</v>
      </c>
      <c r="I11052" s="69">
        <f t="shared" si="513"/>
        <v>9.5586546753273094</v>
      </c>
      <c r="J11052" s="70">
        <f t="shared" si="513"/>
        <v>9.0328366317662958</v>
      </c>
      <c r="K11052" s="118">
        <f>VLOOKUP(B11052,WB.GDP.2014,'WB (WDI)'!$BE$2,FALSE)</f>
        <v>87808.663157495845</v>
      </c>
      <c r="L11052" s="112">
        <f>VLOOKUP($B11052,WB.UNEMP.2014,'WB (WDI)'!$BE$2,FALSE)</f>
        <v>3.7400000095367401</v>
      </c>
    </row>
    <row r="11053" spans="1:12" x14ac:dyDescent="0.25">
      <c r="A11053" s="103">
        <v>2014</v>
      </c>
      <c r="B11053" s="104" t="s">
        <v>275</v>
      </c>
      <c r="C11053" s="105" t="s">
        <v>276</v>
      </c>
      <c r="D11053" s="105" t="s">
        <v>240</v>
      </c>
      <c r="E11053" s="87">
        <f t="shared" si="513"/>
        <v>6.4969917924114995</v>
      </c>
      <c r="F11053" s="69">
        <f t="shared" si="513"/>
        <v>7.2565224751629342</v>
      </c>
      <c r="G11053" s="69">
        <f t="shared" si="513"/>
        <v>4.5444369639133955</v>
      </c>
      <c r="H11053" s="69">
        <f t="shared" si="513"/>
        <v>7.1292166741162202</v>
      </c>
      <c r="I11053" s="69">
        <f t="shared" si="513"/>
        <v>6.6870666151223324</v>
      </c>
      <c r="J11053" s="70">
        <f t="shared" si="513"/>
        <v>6.8677162337426152</v>
      </c>
      <c r="K11053" s="118">
        <f>VLOOKUP(B11053,WB.GDP.2014,'WB (WDI)'!$BE$2,FALSE)</f>
        <v>15869.881118171555</v>
      </c>
      <c r="L11053" s="112">
        <f>VLOOKUP($B11053,WB.UNEMP.2014,'WB (WDI)'!$BE$2,FALSE)</f>
        <v>0.57999998331069902</v>
      </c>
    </row>
    <row r="11054" spans="1:12" x14ac:dyDescent="0.25">
      <c r="A11054" s="103">
        <v>2014</v>
      </c>
      <c r="B11054" s="104" t="s">
        <v>277</v>
      </c>
      <c r="C11054" s="105" t="s">
        <v>278</v>
      </c>
      <c r="D11054" s="105" t="s">
        <v>240</v>
      </c>
      <c r="E11054" s="87">
        <f t="shared" si="513"/>
        <v>6.3960012797009549</v>
      </c>
      <c r="F11054" s="69">
        <f t="shared" si="513"/>
        <v>4.741890253578636</v>
      </c>
      <c r="G11054" s="69">
        <f t="shared" si="513"/>
        <v>3.2696321377580024</v>
      </c>
      <c r="H11054" s="69">
        <f t="shared" si="513"/>
        <v>8.7941190934316644</v>
      </c>
      <c r="I11054" s="69">
        <f t="shared" si="513"/>
        <v>7.5816050944849591</v>
      </c>
      <c r="J11054" s="70">
        <f t="shared" si="513"/>
        <v>7.5927598192515111</v>
      </c>
      <c r="K11054" s="118">
        <f>VLOOKUP(B11054,WB.GDP.2014,'WB (WDI)'!$BE$2,FALSE)</f>
        <v>3264.5680703623148</v>
      </c>
      <c r="L11054" s="112">
        <f>VLOOKUP($B11054,WB.UNEMP.2014,'WB (WDI)'!$BE$2,FALSE)</f>
        <v>4.2300000190734899</v>
      </c>
    </row>
    <row r="11055" spans="1:12" x14ac:dyDescent="0.25">
      <c r="A11055" s="103">
        <v>2014</v>
      </c>
      <c r="B11055" s="104" t="s">
        <v>279</v>
      </c>
      <c r="C11055" s="105" t="s">
        <v>280</v>
      </c>
      <c r="D11055" s="105" t="s">
        <v>240</v>
      </c>
      <c r="E11055" s="87">
        <f t="shared" si="513"/>
        <v>6.0261635145474681</v>
      </c>
      <c r="F11055" s="69">
        <f t="shared" si="513"/>
        <v>6.4102578976062556</v>
      </c>
      <c r="G11055" s="69">
        <f t="shared" si="513"/>
        <v>4.7055077079794412</v>
      </c>
      <c r="H11055" s="69">
        <f t="shared" si="513"/>
        <v>6.1995926609156857</v>
      </c>
      <c r="I11055" s="69">
        <f t="shared" si="513"/>
        <v>6.0665858740911327</v>
      </c>
      <c r="J11055" s="70">
        <f t="shared" si="513"/>
        <v>6.7488734321448263</v>
      </c>
      <c r="K11055" s="118">
        <f>VLOOKUP(B11055,WB.GDP.2014,'WB (WDI)'!$BE$2,FALSE)</f>
        <v>6098.4896093986245</v>
      </c>
      <c r="L11055" s="112">
        <f>VLOOKUP($B11055,WB.UNEMP.2014,'WB (WDI)'!$BE$2,FALSE)</f>
        <v>1.2599999904632599</v>
      </c>
    </row>
    <row r="11056" spans="1:12" x14ac:dyDescent="0.25">
      <c r="A11056" s="103">
        <v>2014</v>
      </c>
      <c r="B11056" s="104" t="s">
        <v>281</v>
      </c>
      <c r="C11056" s="105" t="s">
        <v>282</v>
      </c>
      <c r="D11056" s="105" t="s">
        <v>240</v>
      </c>
      <c r="E11056" s="87" t="e">
        <f t="shared" ref="E11056:J11065" si="514">IF(ISNUMBER(VLOOKUP($B11056,EFW.2014,3,FALSE))=TRUE,VLOOKUP($B11056,EFW.2014,E$2,FALSE),NA())</f>
        <v>#N/A</v>
      </c>
      <c r="F11056" s="69" t="e">
        <f t="shared" si="514"/>
        <v>#N/A</v>
      </c>
      <c r="G11056" s="69" t="e">
        <f t="shared" si="514"/>
        <v>#N/A</v>
      </c>
      <c r="H11056" s="69" t="e">
        <f t="shared" si="514"/>
        <v>#N/A</v>
      </c>
      <c r="I11056" s="69" t="e">
        <f t="shared" si="514"/>
        <v>#N/A</v>
      </c>
      <c r="J11056" s="70" t="e">
        <f t="shared" si="514"/>
        <v>#N/A</v>
      </c>
      <c r="K11056" s="118">
        <f>VLOOKUP(B11056,WB.GDP.2014,'WB (WDI)'!$BE$2,FALSE)</f>
        <v>2102.3852337563035</v>
      </c>
      <c r="L11056" s="112">
        <f>VLOOKUP($B11056,WB.UNEMP.2014,'WB (WDI)'!$BE$2,FALSE)</f>
        <v>11.449999809265099</v>
      </c>
    </row>
    <row r="11057" spans="1:12" x14ac:dyDescent="0.25">
      <c r="A11057" s="103">
        <v>2014</v>
      </c>
      <c r="B11057" s="104" t="s">
        <v>283</v>
      </c>
      <c r="C11057" s="105" t="s">
        <v>284</v>
      </c>
      <c r="D11057" s="105" t="s">
        <v>240</v>
      </c>
      <c r="E11057" s="87">
        <f t="shared" si="514"/>
        <v>6.19953189561486</v>
      </c>
      <c r="F11057" s="69">
        <f t="shared" si="514"/>
        <v>8.5486710857616259</v>
      </c>
      <c r="G11057" s="69">
        <f t="shared" si="514"/>
        <v>2.9911756364070876</v>
      </c>
      <c r="H11057" s="69">
        <f t="shared" si="514"/>
        <v>6.916141901331649</v>
      </c>
      <c r="I11057" s="69">
        <f t="shared" si="514"/>
        <v>5.6466162715082708</v>
      </c>
      <c r="J11057" s="70">
        <f t="shared" si="514"/>
        <v>6.8950545830656695</v>
      </c>
      <c r="K11057" s="118">
        <f>VLOOKUP(B11057,WB.GDP.2014,'WB (WDI)'!$BE$2,FALSE)</f>
        <v>3511.5822821606475</v>
      </c>
      <c r="L11057" s="112">
        <f>VLOOKUP($B11057,WB.UNEMP.2014,'WB (WDI)'!$BE$2,FALSE)</f>
        <v>4.3899998664856001</v>
      </c>
    </row>
    <row r="11058" spans="1:12" x14ac:dyDescent="0.25">
      <c r="A11058" s="103">
        <v>2014</v>
      </c>
      <c r="B11058" s="104" t="s">
        <v>285</v>
      </c>
      <c r="C11058" s="105" t="s">
        <v>286</v>
      </c>
      <c r="D11058" s="105" t="s">
        <v>240</v>
      </c>
      <c r="E11058" s="87">
        <f t="shared" si="514"/>
        <v>6.6810966913465624</v>
      </c>
      <c r="F11058" s="69">
        <f t="shared" si="514"/>
        <v>7.1926990111278046</v>
      </c>
      <c r="G11058" s="69">
        <f t="shared" si="514"/>
        <v>5.3571257499137594</v>
      </c>
      <c r="H11058" s="69">
        <f t="shared" si="514"/>
        <v>6.8621346296508827</v>
      </c>
      <c r="I11058" s="69">
        <f t="shared" si="514"/>
        <v>6.4302968905387674</v>
      </c>
      <c r="J11058" s="70">
        <f t="shared" si="514"/>
        <v>7.5632271755015958</v>
      </c>
      <c r="K11058" s="118">
        <f>VLOOKUP(B11058,WB.GDP.2014,'WB (WDI)'!$BE$2,FALSE)</f>
        <v>9573.9890597536505</v>
      </c>
      <c r="L11058" s="112">
        <f>VLOOKUP($B11058,WB.UNEMP.2014,'WB (WDI)'!$BE$2,FALSE)</f>
        <v>2.6300001144409202</v>
      </c>
    </row>
    <row r="11059" spans="1:12" x14ac:dyDescent="0.25">
      <c r="A11059" s="103">
        <v>2014</v>
      </c>
      <c r="B11059" s="104" t="s">
        <v>287</v>
      </c>
      <c r="C11059" s="105" t="s">
        <v>288</v>
      </c>
      <c r="D11059" s="105" t="s">
        <v>240</v>
      </c>
      <c r="E11059" s="87">
        <f t="shared" si="514"/>
        <v>6.1671609499064299</v>
      </c>
      <c r="F11059" s="69">
        <f t="shared" si="514"/>
        <v>7.6541085165669518</v>
      </c>
      <c r="G11059" s="69">
        <f t="shared" si="514"/>
        <v>4.8920418110929829</v>
      </c>
      <c r="H11059" s="69">
        <f t="shared" si="514"/>
        <v>6.8969480683087374</v>
      </c>
      <c r="I11059" s="69">
        <f t="shared" si="514"/>
        <v>5.1321554060199661</v>
      </c>
      <c r="J11059" s="70">
        <f t="shared" si="514"/>
        <v>6.2605509475435097</v>
      </c>
      <c r="K11059" s="118">
        <f>VLOOKUP(B11059,WB.GDP.2014,'WB (WDI)'!$BE$2,FALSE)</f>
        <v>5107.2081533707724</v>
      </c>
      <c r="L11059" s="112">
        <f>VLOOKUP($B11059,WB.UNEMP.2014,'WB (WDI)'!$BE$2,FALSE)</f>
        <v>5.5999999046325701</v>
      </c>
    </row>
    <row r="11060" spans="1:12" x14ac:dyDescent="0.25">
      <c r="A11060" s="103">
        <v>2014</v>
      </c>
      <c r="B11060" s="104" t="s">
        <v>289</v>
      </c>
      <c r="C11060" s="105" t="s">
        <v>290</v>
      </c>
      <c r="D11060" s="105" t="s">
        <v>240</v>
      </c>
      <c r="E11060" s="87">
        <f t="shared" si="514"/>
        <v>5.1409997058542185</v>
      </c>
      <c r="F11060" s="69">
        <f t="shared" si="514"/>
        <v>6.2864260391081093</v>
      </c>
      <c r="G11060" s="69">
        <f t="shared" si="514"/>
        <v>4.1749135344014325</v>
      </c>
      <c r="H11060" s="69">
        <f t="shared" si="514"/>
        <v>7.0621730430844947</v>
      </c>
      <c r="I11060" s="69">
        <f t="shared" si="514"/>
        <v>3.0026601851179877</v>
      </c>
      <c r="J11060" s="70">
        <f t="shared" si="514"/>
        <v>5.1788257275590652</v>
      </c>
      <c r="K11060" s="118">
        <f>VLOOKUP(B11060,WB.GDP.2014,'WB (WDI)'!$BE$2,FALSE)</f>
        <v>13038.557757132197</v>
      </c>
      <c r="L11060" s="112">
        <f>VLOOKUP($B11060,WB.UNEMP.2014,'WB (WDI)'!$BE$2,FALSE)</f>
        <v>10.569999694824199</v>
      </c>
    </row>
    <row r="11061" spans="1:12" x14ac:dyDescent="0.25">
      <c r="A11061" s="103">
        <v>2014</v>
      </c>
      <c r="B11061" s="104" t="s">
        <v>291</v>
      </c>
      <c r="C11061" s="105" t="s">
        <v>292</v>
      </c>
      <c r="D11061" s="105" t="s">
        <v>240</v>
      </c>
      <c r="E11061" s="87" t="e">
        <f t="shared" si="514"/>
        <v>#N/A</v>
      </c>
      <c r="F11061" s="69" t="e">
        <f t="shared" si="514"/>
        <v>#N/A</v>
      </c>
      <c r="G11061" s="69" t="e">
        <f t="shared" si="514"/>
        <v>#N/A</v>
      </c>
      <c r="H11061" s="69" t="e">
        <f t="shared" si="514"/>
        <v>#N/A</v>
      </c>
      <c r="I11061" s="69" t="e">
        <f t="shared" si="514"/>
        <v>#N/A</v>
      </c>
      <c r="J11061" s="70" t="e">
        <f t="shared" si="514"/>
        <v>#N/A</v>
      </c>
      <c r="K11061" s="118">
        <f>VLOOKUP(B11061,WB.GDP.2014,'WB (WDI)'!$BE$2,FALSE)</f>
        <v>17568.531041856295</v>
      </c>
      <c r="L11061" s="112">
        <f>VLOOKUP($B11061,WB.UNEMP.2014,'WB (WDI)'!$BE$2,FALSE)</f>
        <v>5.21000003814697</v>
      </c>
    </row>
    <row r="11062" spans="1:12" x14ac:dyDescent="0.25">
      <c r="A11062" s="103">
        <v>2014</v>
      </c>
      <c r="B11062" s="104" t="s">
        <v>293</v>
      </c>
      <c r="C11062" s="105" t="s">
        <v>294</v>
      </c>
      <c r="D11062" s="105" t="s">
        <v>240</v>
      </c>
      <c r="E11062" s="87">
        <f t="shared" si="514"/>
        <v>6.6568782472990105</v>
      </c>
      <c r="F11062" s="69">
        <f t="shared" si="514"/>
        <v>7.801117099476798</v>
      </c>
      <c r="G11062" s="69">
        <f t="shared" si="514"/>
        <v>5.6837531749914874</v>
      </c>
      <c r="H11062" s="69">
        <f t="shared" si="514"/>
        <v>6.4251902792737319</v>
      </c>
      <c r="I11062" s="69">
        <f t="shared" si="514"/>
        <v>6.5010493556927784</v>
      </c>
      <c r="J11062" s="70">
        <f t="shared" si="514"/>
        <v>6.8732813270602557</v>
      </c>
      <c r="K11062" s="118">
        <f>VLOOKUP(B11062,WB.GDP.2014,'WB (WDI)'!$BE$2,FALSE)</f>
        <v>2829.2333939192681</v>
      </c>
      <c r="L11062" s="112">
        <f>VLOOKUP($B11062,WB.UNEMP.2014,'WB (WDI)'!$BE$2,FALSE)</f>
        <v>2.8499999046325701</v>
      </c>
    </row>
    <row r="11063" spans="1:12" x14ac:dyDescent="0.25">
      <c r="A11063" s="103">
        <v>2014</v>
      </c>
      <c r="B11063" s="104" t="s">
        <v>295</v>
      </c>
      <c r="C11063" s="105" t="s">
        <v>296</v>
      </c>
      <c r="D11063" s="105" t="s">
        <v>240</v>
      </c>
      <c r="E11063" s="87">
        <f t="shared" si="514"/>
        <v>5.7698689743923506</v>
      </c>
      <c r="F11063" s="69">
        <f t="shared" si="514"/>
        <v>7.5225107070321826</v>
      </c>
      <c r="G11063" s="69">
        <f t="shared" si="514"/>
        <v>3.5538124344428952</v>
      </c>
      <c r="H11063" s="69">
        <f t="shared" si="514"/>
        <v>6.2136828644000381</v>
      </c>
      <c r="I11063" s="69">
        <f t="shared" si="514"/>
        <v>5.4568725858031053</v>
      </c>
      <c r="J11063" s="70">
        <f t="shared" si="514"/>
        <v>6.1024662802835321</v>
      </c>
      <c r="K11063" s="118">
        <f>VLOOKUP(B11063,WB.GDP.2014,'WB (WDI)'!$BE$2,FALSE)</f>
        <v>4171.2531088314527</v>
      </c>
      <c r="L11063" s="112">
        <f>VLOOKUP($B11063,WB.UNEMP.2014,'WB (WDI)'!$BE$2,FALSE)</f>
        <v>1.83000004291534</v>
      </c>
    </row>
    <row r="11064" spans="1:12" x14ac:dyDescent="0.25">
      <c r="A11064" s="103">
        <v>2014</v>
      </c>
      <c r="B11064" s="104" t="s">
        <v>297</v>
      </c>
      <c r="C11064" s="105" t="s">
        <v>298</v>
      </c>
      <c r="D11064" s="105" t="s">
        <v>240</v>
      </c>
      <c r="E11064" s="87">
        <f t="shared" si="514"/>
        <v>6.6207491380284393</v>
      </c>
      <c r="F11064" s="69">
        <f t="shared" si="514"/>
        <v>8.1166053508663776</v>
      </c>
      <c r="G11064" s="69">
        <f t="shared" si="514"/>
        <v>4.5713028108410843</v>
      </c>
      <c r="H11064" s="69">
        <f t="shared" si="514"/>
        <v>8.2222411269477647</v>
      </c>
      <c r="I11064" s="69">
        <f t="shared" si="514"/>
        <v>5.3385420230008034</v>
      </c>
      <c r="J11064" s="70">
        <f t="shared" si="514"/>
        <v>6.8550543784861686</v>
      </c>
      <c r="K11064" s="118">
        <f>VLOOKUP(B11064,WB.GDP.2014,'WB (WDI)'!$BE$2,FALSE)</f>
        <v>11428.107568498803</v>
      </c>
      <c r="L11064" s="112">
        <f>VLOOKUP($B11064,WB.UNEMP.2014,'WB (WDI)'!$BE$2,FALSE)</f>
        <v>4.1900000572204599</v>
      </c>
    </row>
    <row r="11065" spans="1:12" x14ac:dyDescent="0.25">
      <c r="A11065" s="103">
        <v>2014</v>
      </c>
      <c r="B11065" s="104" t="s">
        <v>299</v>
      </c>
      <c r="C11065" s="105" t="s">
        <v>300</v>
      </c>
      <c r="D11065" s="105" t="s">
        <v>240</v>
      </c>
      <c r="E11065" s="87">
        <f t="shared" si="514"/>
        <v>7.8712139866214228</v>
      </c>
      <c r="F11065" s="69">
        <f t="shared" si="514"/>
        <v>8.0802115786527136</v>
      </c>
      <c r="G11065" s="69">
        <f t="shared" si="514"/>
        <v>5.6505525243175487</v>
      </c>
      <c r="H11065" s="69">
        <f t="shared" si="514"/>
        <v>9.3582723143793185</v>
      </c>
      <c r="I11065" s="69">
        <f t="shared" si="514"/>
        <v>8.7332064591884286</v>
      </c>
      <c r="J11065" s="70">
        <f t="shared" si="514"/>
        <v>7.533827056569101</v>
      </c>
      <c r="K11065" s="118">
        <f>VLOOKUP(B11065,WB.GDP.2014,'WB (WDI)'!$BE$2,FALSE)</f>
        <v>11019.838784894982</v>
      </c>
      <c r="L11065" s="112">
        <f>VLOOKUP($B11065,WB.UNEMP.2014,'WB (WDI)'!$BE$2,FALSE)</f>
        <v>17.5</v>
      </c>
    </row>
    <row r="11066" spans="1:12" x14ac:dyDescent="0.25">
      <c r="A11066" s="103">
        <v>2014</v>
      </c>
      <c r="B11066" s="104" t="s">
        <v>301</v>
      </c>
      <c r="C11066" s="105" t="s">
        <v>302</v>
      </c>
      <c r="D11066" s="105" t="s">
        <v>240</v>
      </c>
      <c r="E11066" s="87">
        <f t="shared" ref="E11066:J11075" si="515">IF(ISNUMBER(VLOOKUP($B11066,EFW.2014,3,FALSE))=TRUE,VLOOKUP($B11066,EFW.2014,E$2,FALSE),NA())</f>
        <v>6.2104168765312089</v>
      </c>
      <c r="F11066" s="69">
        <f t="shared" si="515"/>
        <v>4.9668173264584023</v>
      </c>
      <c r="G11066" s="69">
        <f t="shared" si="515"/>
        <v>4.7315565274447167</v>
      </c>
      <c r="H11066" s="69">
        <f t="shared" si="515"/>
        <v>7.4457607895455284</v>
      </c>
      <c r="I11066" s="69">
        <f t="shared" si="515"/>
        <v>6.9022439857167495</v>
      </c>
      <c r="J11066" s="70">
        <f t="shared" si="515"/>
        <v>7.0057057534906484</v>
      </c>
      <c r="K11066" s="118">
        <f>VLOOKUP(B11066,WB.GDP.2014,'WB (WDI)'!$BE$2,FALSE)</f>
        <v>14875.781641332653</v>
      </c>
      <c r="L11066" s="112">
        <f>VLOOKUP($B11066,WB.UNEMP.2014,'WB (WDI)'!$BE$2,FALSE)</f>
        <v>4.9099998474121103</v>
      </c>
    </row>
    <row r="11067" spans="1:12" x14ac:dyDescent="0.25">
      <c r="A11067" s="103">
        <v>2014</v>
      </c>
      <c r="B11067" s="104" t="s">
        <v>303</v>
      </c>
      <c r="C11067" s="105" t="s">
        <v>304</v>
      </c>
      <c r="D11067" s="105" t="s">
        <v>240</v>
      </c>
      <c r="E11067" s="87">
        <f t="shared" si="515"/>
        <v>7.2191797264509887</v>
      </c>
      <c r="F11067" s="69">
        <f t="shared" si="515"/>
        <v>6.6807368939153253</v>
      </c>
      <c r="G11067" s="69">
        <f t="shared" si="515"/>
        <v>4.5035589342744293</v>
      </c>
      <c r="H11067" s="69">
        <f t="shared" si="515"/>
        <v>9.1194778675999011</v>
      </c>
      <c r="I11067" s="69">
        <f t="shared" si="515"/>
        <v>7.7387681252200773</v>
      </c>
      <c r="J11067" s="70">
        <f t="shared" si="515"/>
        <v>8.0533568112452123</v>
      </c>
      <c r="K11067" s="118">
        <f>VLOOKUP(B11067,WB.GDP.2014,'WB (WDI)'!$BE$2,FALSE)</f>
        <v>48201.085018366168</v>
      </c>
      <c r="L11067" s="112">
        <f>VLOOKUP($B11067,WB.UNEMP.2014,'WB (WDI)'!$BE$2,FALSE)</f>
        <v>1.2699999809265099</v>
      </c>
    </row>
    <row r="11068" spans="1:12" x14ac:dyDescent="0.25">
      <c r="A11068" s="103">
        <v>2014</v>
      </c>
      <c r="B11068" s="104" t="s">
        <v>305</v>
      </c>
      <c r="C11068" s="105" t="s">
        <v>306</v>
      </c>
      <c r="D11068" s="105" t="s">
        <v>240</v>
      </c>
      <c r="E11068" s="87">
        <f t="shared" si="515"/>
        <v>7.4133890076473623</v>
      </c>
      <c r="F11068" s="69">
        <f t="shared" si="515"/>
        <v>7.339890609534625</v>
      </c>
      <c r="G11068" s="69">
        <f t="shared" si="515"/>
        <v>6.0537061578801543</v>
      </c>
      <c r="H11068" s="69">
        <f t="shared" si="515"/>
        <v>7.2306823082272835</v>
      </c>
      <c r="I11068" s="69">
        <f t="shared" si="515"/>
        <v>8.64048918727722</v>
      </c>
      <c r="J11068" s="70">
        <f t="shared" si="515"/>
        <v>7.8021767753175304</v>
      </c>
      <c r="K11068" s="118">
        <f>VLOOKUP(B11068,WB.GDP.2014,'WB (WDI)'!$BE$2,FALSE)</f>
        <v>33064.5801699164</v>
      </c>
      <c r="L11068" s="112">
        <f>VLOOKUP($B11068,WB.UNEMP.2014,'WB (WDI)'!$BE$2,FALSE)</f>
        <v>16.090000152587901</v>
      </c>
    </row>
    <row r="11069" spans="1:12" x14ac:dyDescent="0.25">
      <c r="A11069" s="103">
        <v>2014</v>
      </c>
      <c r="B11069" s="104" t="s">
        <v>307</v>
      </c>
      <c r="C11069" s="105" t="s">
        <v>308</v>
      </c>
      <c r="D11069" s="105" t="s">
        <v>240</v>
      </c>
      <c r="E11069" s="87">
        <f t="shared" si="515"/>
        <v>8.2694423441672669</v>
      </c>
      <c r="F11069" s="69">
        <f t="shared" si="515"/>
        <v>8.0756967272609099</v>
      </c>
      <c r="G11069" s="69">
        <f t="shared" si="515"/>
        <v>7.1602859615393459</v>
      </c>
      <c r="H11069" s="69">
        <f t="shared" si="515"/>
        <v>9.1106250138516884</v>
      </c>
      <c r="I11069" s="69">
        <f t="shared" si="515"/>
        <v>8.8899706624987722</v>
      </c>
      <c r="J11069" s="70">
        <f t="shared" si="515"/>
        <v>8.1106333556856125</v>
      </c>
      <c r="K11069" s="118">
        <f>VLOOKUP(B11069,WB.GDP.2014,'WB (WDI)'!$BE$2,FALSE)</f>
        <v>12254.645654952879</v>
      </c>
      <c r="L11069" s="112">
        <f>VLOOKUP($B11069,WB.UNEMP.2014,'WB (WDI)'!$BE$2,FALSE)</f>
        <v>17.440000534057599</v>
      </c>
    </row>
    <row r="11070" spans="1:12" x14ac:dyDescent="0.25">
      <c r="A11070" s="103">
        <v>2014</v>
      </c>
      <c r="B11070" s="104" t="s">
        <v>309</v>
      </c>
      <c r="C11070" s="105" t="s">
        <v>310</v>
      </c>
      <c r="D11070" s="105" t="s">
        <v>240</v>
      </c>
      <c r="E11070" s="87" t="e">
        <f t="shared" si="515"/>
        <v>#N/A</v>
      </c>
      <c r="F11070" s="69" t="e">
        <f t="shared" si="515"/>
        <v>#N/A</v>
      </c>
      <c r="G11070" s="69" t="e">
        <f t="shared" si="515"/>
        <v>#N/A</v>
      </c>
      <c r="H11070" s="69" t="e">
        <f t="shared" si="515"/>
        <v>#N/A</v>
      </c>
      <c r="I11070" s="69" t="e">
        <f t="shared" si="515"/>
        <v>#N/A</v>
      </c>
      <c r="J11070" s="70" t="e">
        <f t="shared" si="515"/>
        <v>#N/A</v>
      </c>
      <c r="K11070" s="118">
        <f>VLOOKUP(B11070,WB.GDP.2014,'WB (WDI)'!$BE$2,FALSE)</f>
        <v>10400.644783001577</v>
      </c>
      <c r="L11070" s="112">
        <f>VLOOKUP($B11070,WB.UNEMP.2014,'WB (WDI)'!$BE$2,FALSE)</f>
        <v>10.5900001525879</v>
      </c>
    </row>
    <row r="11071" spans="1:12" x14ac:dyDescent="0.25">
      <c r="A11071" s="103">
        <v>2014</v>
      </c>
      <c r="B11071" s="104" t="s">
        <v>311</v>
      </c>
      <c r="C11071" s="105" t="s">
        <v>312</v>
      </c>
      <c r="D11071" s="105" t="s">
        <v>240</v>
      </c>
      <c r="E11071" s="87">
        <f t="shared" si="515"/>
        <v>7.5041708054569485</v>
      </c>
      <c r="F11071" s="69">
        <f t="shared" si="515"/>
        <v>6.3618999300348964</v>
      </c>
      <c r="G11071" s="69">
        <f t="shared" si="515"/>
        <v>5.5445043243514194</v>
      </c>
      <c r="H11071" s="69">
        <f t="shared" si="515"/>
        <v>9.5247302625123531</v>
      </c>
      <c r="I11071" s="69">
        <f t="shared" si="515"/>
        <v>8.5566141924788433</v>
      </c>
      <c r="J11071" s="70">
        <f t="shared" si="515"/>
        <v>7.533105317907232</v>
      </c>
      <c r="K11071" s="118">
        <f>VLOOKUP(B11071,WB.GDP.2014,'WB (WDI)'!$BE$2,FALSE)</f>
        <v>37581.251653222404</v>
      </c>
      <c r="L11071" s="112">
        <f>VLOOKUP($B11071,WB.UNEMP.2014,'WB (WDI)'!$BE$2,FALSE)</f>
        <v>5.8899998664856001</v>
      </c>
    </row>
    <row r="11072" spans="1:12" x14ac:dyDescent="0.25">
      <c r="A11072" s="103">
        <v>2014</v>
      </c>
      <c r="B11072" s="104" t="s">
        <v>313</v>
      </c>
      <c r="C11072" s="105" t="s">
        <v>314</v>
      </c>
      <c r="D11072" s="105" t="s">
        <v>240</v>
      </c>
      <c r="E11072" s="87">
        <f t="shared" si="515"/>
        <v>7.4874003264003504</v>
      </c>
      <c r="F11072" s="69">
        <f t="shared" si="515"/>
        <v>7.8183590172533783</v>
      </c>
      <c r="G11072" s="69">
        <f t="shared" si="515"/>
        <v>4.4896090260499451</v>
      </c>
      <c r="H11072" s="69">
        <f t="shared" si="515"/>
        <v>9.4900649343358356</v>
      </c>
      <c r="I11072" s="69">
        <f t="shared" si="515"/>
        <v>8.1282818056011408</v>
      </c>
      <c r="J11072" s="70">
        <f t="shared" si="515"/>
        <v>7.5106868487614529</v>
      </c>
      <c r="K11072" s="118">
        <f>VLOOKUP(B11072,WB.GDP.2014,'WB (WDI)'!$BE$2,FALSE)</f>
        <v>10283.255376728324</v>
      </c>
      <c r="L11072" s="112">
        <f>VLOOKUP($B11072,WB.UNEMP.2014,'WB (WDI)'!$BE$2,FALSE)</f>
        <v>11.8999996185303</v>
      </c>
    </row>
    <row r="11073" spans="1:12" x14ac:dyDescent="0.25">
      <c r="A11073" s="103">
        <v>2014</v>
      </c>
      <c r="B11073" s="104" t="s">
        <v>315</v>
      </c>
      <c r="C11073" s="105" t="s">
        <v>316</v>
      </c>
      <c r="D11073" s="105" t="s">
        <v>240</v>
      </c>
      <c r="E11073" s="87">
        <f t="shared" si="515"/>
        <v>6.6019504440446415</v>
      </c>
      <c r="F11073" s="69">
        <f t="shared" si="515"/>
        <v>5.2832056189598369</v>
      </c>
      <c r="G11073" s="69">
        <f t="shared" si="515"/>
        <v>4.7893877801503919</v>
      </c>
      <c r="H11073" s="69">
        <f t="shared" si="515"/>
        <v>8.3032231628825475</v>
      </c>
      <c r="I11073" s="69">
        <f t="shared" si="515"/>
        <v>7.141084355679908</v>
      </c>
      <c r="J11073" s="70">
        <f t="shared" si="515"/>
        <v>7.4928513025505161</v>
      </c>
      <c r="K11073" s="118">
        <f>VLOOKUP(B11073,WB.GDP.2014,'WB (WDI)'!$BE$2,FALSE)</f>
        <v>56647.305898513529</v>
      </c>
      <c r="L11073" s="112">
        <f>VLOOKUP($B11073,WB.UNEMP.2014,'WB (WDI)'!$BE$2,FALSE)</f>
        <v>2.9000000953674299</v>
      </c>
    </row>
    <row r="11074" spans="1:12" x14ac:dyDescent="0.25">
      <c r="A11074" s="103">
        <v>2014</v>
      </c>
      <c r="B11074" s="104" t="s">
        <v>317</v>
      </c>
      <c r="C11074" s="105" t="s">
        <v>318</v>
      </c>
      <c r="D11074" s="105" t="s">
        <v>240</v>
      </c>
      <c r="E11074" s="87">
        <f t="shared" si="515"/>
        <v>7.0804338092215335</v>
      </c>
      <c r="F11074" s="69">
        <f t="shared" si="515"/>
        <v>8.3017153380805517</v>
      </c>
      <c r="G11074" s="69">
        <f t="shared" si="515"/>
        <v>3.927729557723552</v>
      </c>
      <c r="H11074" s="69">
        <f t="shared" si="515"/>
        <v>9.7137783918164793</v>
      </c>
      <c r="I11074" s="69">
        <f t="shared" si="515"/>
        <v>6.9420164724912112</v>
      </c>
      <c r="J11074" s="70">
        <f t="shared" si="515"/>
        <v>6.5169292859958707</v>
      </c>
      <c r="K11074" s="118">
        <f>VLOOKUP(B11074,WB.GDP.2014,'WB (WDI)'!$BE$2,FALSE)</f>
        <v>16966.739879279452</v>
      </c>
      <c r="L11074" s="112">
        <f>VLOOKUP($B11074,WB.UNEMP.2014,'WB (WDI)'!$BE$2,FALSE)</f>
        <v>6.3499999046325701</v>
      </c>
    </row>
    <row r="11075" spans="1:12" x14ac:dyDescent="0.25">
      <c r="A11075" s="103">
        <v>2014</v>
      </c>
      <c r="B11075" s="104" t="s">
        <v>319</v>
      </c>
      <c r="C11075" s="105" t="s">
        <v>320</v>
      </c>
      <c r="D11075" s="105" t="s">
        <v>240</v>
      </c>
      <c r="E11075" s="87">
        <f t="shared" si="515"/>
        <v>6.9497157202683182</v>
      </c>
      <c r="F11075" s="69">
        <f t="shared" si="515"/>
        <v>4.344283041528552</v>
      </c>
      <c r="G11075" s="69">
        <f t="shared" si="515"/>
        <v>5.0826864410248556</v>
      </c>
      <c r="H11075" s="69">
        <f t="shared" si="515"/>
        <v>8.7767573911349537</v>
      </c>
      <c r="I11075" s="69">
        <f t="shared" si="515"/>
        <v>8.3421209308745823</v>
      </c>
      <c r="J11075" s="70">
        <f t="shared" si="515"/>
        <v>8.2027307967786509</v>
      </c>
      <c r="K11075" s="118">
        <f>VLOOKUP(B11075,WB.GDP.2014,'WB (WDI)'!$BE$2,FALSE)</f>
        <v>30535.833196216827</v>
      </c>
      <c r="L11075" s="112">
        <f>VLOOKUP($B11075,WB.UNEMP.2014,'WB (WDI)'!$BE$2,FALSE)</f>
        <v>3.3699998855590798</v>
      </c>
    </row>
    <row r="11076" spans="1:12" x14ac:dyDescent="0.25">
      <c r="A11076" s="103">
        <v>2014</v>
      </c>
      <c r="B11076" s="104" t="s">
        <v>321</v>
      </c>
      <c r="C11076" s="105" t="s">
        <v>322</v>
      </c>
      <c r="D11076" s="105" t="s">
        <v>240</v>
      </c>
      <c r="E11076" s="87">
        <f t="shared" ref="E11076:J11085" si="516">IF(ISNUMBER(VLOOKUP($B11076,EFW.2014,3,FALSE))=TRUE,VLOOKUP($B11076,EFW.2014,E$2,FALSE),NA())</f>
        <v>7.2767138673818064</v>
      </c>
      <c r="F11076" s="69">
        <f t="shared" si="516"/>
        <v>5.8641139929030821</v>
      </c>
      <c r="G11076" s="69">
        <f t="shared" si="516"/>
        <v>5.5793868162294373</v>
      </c>
      <c r="H11076" s="69">
        <f t="shared" si="516"/>
        <v>9.1189958796708872</v>
      </c>
      <c r="I11076" s="69">
        <f t="shared" si="516"/>
        <v>8.135579486768636</v>
      </c>
      <c r="J11076" s="70">
        <f t="shared" si="516"/>
        <v>7.6854931613369901</v>
      </c>
      <c r="K11076" s="118">
        <f>VLOOKUP(B11076,WB.GDP.2014,'WB (WDI)'!$BE$2,FALSE)</f>
        <v>95578.416973363957</v>
      </c>
      <c r="L11076" s="112">
        <f>VLOOKUP($B11076,WB.UNEMP.2014,'WB (WDI)'!$BE$2,FALSE)</f>
        <v>0.20000000298023199</v>
      </c>
    </row>
    <row r="11077" spans="1:12" x14ac:dyDescent="0.25">
      <c r="A11077" s="103">
        <v>2014</v>
      </c>
      <c r="B11077" s="104" t="s">
        <v>323</v>
      </c>
      <c r="C11077" s="105" t="s">
        <v>324</v>
      </c>
      <c r="D11077" s="105" t="s">
        <v>240</v>
      </c>
      <c r="E11077" s="87">
        <f t="shared" si="516"/>
        <v>6.1862198030380977</v>
      </c>
      <c r="F11077" s="69">
        <f t="shared" si="516"/>
        <v>4.2321515915451551</v>
      </c>
      <c r="G11077" s="69">
        <f t="shared" si="516"/>
        <v>4.6584234617011608</v>
      </c>
      <c r="H11077" s="69">
        <f t="shared" si="516"/>
        <v>8.4794793330125824</v>
      </c>
      <c r="I11077" s="69">
        <f t="shared" si="516"/>
        <v>6.4177896715117377</v>
      </c>
      <c r="J11077" s="70">
        <f t="shared" si="516"/>
        <v>7.1432549574198516</v>
      </c>
      <c r="K11077" s="118">
        <f>VLOOKUP(B11077,WB.GDP.2014,'WB (WDI)'!$BE$2,FALSE)</f>
        <v>48208.527643341913</v>
      </c>
      <c r="L11077" s="112">
        <f>VLOOKUP($B11077,WB.UNEMP.2014,'WB (WDI)'!$BE$2,FALSE)</f>
        <v>5.7199997901916504</v>
      </c>
    </row>
    <row r="11078" spans="1:12" x14ac:dyDescent="0.25">
      <c r="A11078" s="103">
        <v>2014</v>
      </c>
      <c r="B11078" s="104" t="s">
        <v>325</v>
      </c>
      <c r="C11078" s="105" t="s">
        <v>326</v>
      </c>
      <c r="D11078" s="105" t="s">
        <v>240</v>
      </c>
      <c r="E11078" s="87" t="e">
        <f t="shared" si="516"/>
        <v>#N/A</v>
      </c>
      <c r="F11078" s="69" t="e">
        <f t="shared" si="516"/>
        <v>#N/A</v>
      </c>
      <c r="G11078" s="69" t="e">
        <f t="shared" si="516"/>
        <v>#N/A</v>
      </c>
      <c r="H11078" s="69" t="e">
        <f t="shared" si="516"/>
        <v>#N/A</v>
      </c>
      <c r="I11078" s="69" t="e">
        <f t="shared" si="516"/>
        <v>#N/A</v>
      </c>
      <c r="J11078" s="70" t="e">
        <f t="shared" si="516"/>
        <v>#N/A</v>
      </c>
      <c r="K11078" s="118">
        <f>VLOOKUP(B11078,WB.GDP.2014,'WB (WDI)'!$BE$2,FALSE)</f>
        <v>5967.0734370087466</v>
      </c>
      <c r="L11078" s="112">
        <f>VLOOKUP($B11078,WB.UNEMP.2014,'WB (WDI)'!$BE$2,FALSE)</f>
        <v>20.530000686645501</v>
      </c>
    </row>
    <row r="11079" spans="1:12" x14ac:dyDescent="0.25">
      <c r="A11079" s="103">
        <v>2014</v>
      </c>
      <c r="B11079" s="104" t="s">
        <v>327</v>
      </c>
      <c r="C11079" s="105" t="s">
        <v>328</v>
      </c>
      <c r="D11079" s="105" t="s">
        <v>240</v>
      </c>
      <c r="E11079" s="87">
        <f t="shared" si="516"/>
        <v>4.8666115888582153</v>
      </c>
      <c r="F11079" s="69">
        <f t="shared" si="516"/>
        <v>6.6789461589324182</v>
      </c>
      <c r="G11079" s="69">
        <f t="shared" si="516"/>
        <v>3.3135552537614572</v>
      </c>
      <c r="H11079" s="69">
        <f t="shared" si="516"/>
        <v>5.1195766203126309</v>
      </c>
      <c r="I11079" s="69">
        <f t="shared" si="516"/>
        <v>4.1268450147169018</v>
      </c>
      <c r="J11079" s="70">
        <f t="shared" si="516"/>
        <v>5.0941348965676676</v>
      </c>
      <c r="K11079" s="118" t="e">
        <f>VLOOKUP(B11079,WB.GDP.2014,'WB (WDI)'!$BE$2,FALSE)</f>
        <v>#N/A</v>
      </c>
      <c r="L11079" s="112">
        <f>VLOOKUP($B11079,WB.UNEMP.2014,'WB (WDI)'!$BE$2,FALSE)</f>
        <v>8.5500001907348597</v>
      </c>
    </row>
    <row r="11080" spans="1:12" x14ac:dyDescent="0.25">
      <c r="A11080" s="103">
        <v>2014</v>
      </c>
      <c r="B11080" s="104" t="s">
        <v>329</v>
      </c>
      <c r="C11080" s="105" t="s">
        <v>330</v>
      </c>
      <c r="D11080" s="105" t="s">
        <v>240</v>
      </c>
      <c r="E11080" s="87">
        <f t="shared" si="516"/>
        <v>6.947838316295579</v>
      </c>
      <c r="F11080" s="69">
        <f t="shared" si="516"/>
        <v>7.1832494210409221</v>
      </c>
      <c r="G11080" s="69">
        <f t="shared" si="516"/>
        <v>4.796384081136174</v>
      </c>
      <c r="H11080" s="69">
        <f t="shared" si="516"/>
        <v>9.0334121102383769</v>
      </c>
      <c r="I11080" s="69">
        <f t="shared" si="516"/>
        <v>7.1716062395807985</v>
      </c>
      <c r="J11080" s="70">
        <f t="shared" si="516"/>
        <v>6.5545397294816281</v>
      </c>
      <c r="K11080" s="118">
        <f>VLOOKUP(B11080,WB.GDP.2014,'WB (WDI)'!$BE$2,FALSE)</f>
        <v>24960.320597337995</v>
      </c>
      <c r="L11080" s="112">
        <f>VLOOKUP($B11080,WB.UNEMP.2014,'WB (WDI)'!$BE$2,FALSE)</f>
        <v>9.8800001144409197</v>
      </c>
    </row>
    <row r="11081" spans="1:12" x14ac:dyDescent="0.25">
      <c r="A11081" s="103">
        <v>2014</v>
      </c>
      <c r="B11081" s="104" t="s">
        <v>331</v>
      </c>
      <c r="C11081" s="105" t="s">
        <v>332</v>
      </c>
      <c r="D11081" s="105" t="s">
        <v>240</v>
      </c>
      <c r="E11081" s="87">
        <f t="shared" si="516"/>
        <v>7.2933784673189646</v>
      </c>
      <c r="F11081" s="69">
        <f t="shared" si="516"/>
        <v>5.763776852324983</v>
      </c>
      <c r="G11081" s="69">
        <f t="shared" si="516"/>
        <v>5.485478905393629</v>
      </c>
      <c r="H11081" s="69">
        <f t="shared" si="516"/>
        <v>8.7368704713419945</v>
      </c>
      <c r="I11081" s="69">
        <f t="shared" si="516"/>
        <v>8.435878574722242</v>
      </c>
      <c r="J11081" s="70">
        <f t="shared" si="516"/>
        <v>8.0448875328119733</v>
      </c>
      <c r="K11081" s="118">
        <f>VLOOKUP(B11081,WB.GDP.2014,'WB (WDI)'!$BE$2,FALSE)</f>
        <v>62378.657439148854</v>
      </c>
      <c r="L11081" s="112">
        <f>VLOOKUP($B11081,WB.UNEMP.2014,'WB (WDI)'!$BE$2,FALSE)</f>
        <v>1.8400000333786</v>
      </c>
    </row>
    <row r="11082" spans="1:12" x14ac:dyDescent="0.25">
      <c r="A11082" s="103">
        <v>2014</v>
      </c>
      <c r="B11082" s="104" t="s">
        <v>333</v>
      </c>
      <c r="C11082" s="105" t="s">
        <v>334</v>
      </c>
      <c r="D11082" s="105" t="s">
        <v>240</v>
      </c>
      <c r="E11082" s="87">
        <f t="shared" si="516"/>
        <v>6.6636639598964162</v>
      </c>
      <c r="F11082" s="69">
        <f t="shared" si="516"/>
        <v>7.772131035625498</v>
      </c>
      <c r="G11082" s="69">
        <f t="shared" si="516"/>
        <v>4.0131208558547016</v>
      </c>
      <c r="H11082" s="69">
        <f t="shared" si="516"/>
        <v>8.7439415061082286</v>
      </c>
      <c r="I11082" s="69">
        <f t="shared" si="516"/>
        <v>7.5618535217897342</v>
      </c>
      <c r="J11082" s="70">
        <f t="shared" si="516"/>
        <v>5.2272728801039197</v>
      </c>
      <c r="K11082" s="118" t="e">
        <f>VLOOKUP(B11082,WB.GDP.2014,'WB (WDI)'!$BE$2,FALSE)</f>
        <v>#N/A</v>
      </c>
      <c r="L11082" s="112">
        <f>VLOOKUP($B11082,WB.UNEMP.2014,'WB (WDI)'!$BE$2,FALSE)</f>
        <v>13.4700002670288</v>
      </c>
    </row>
    <row r="11083" spans="1:12" x14ac:dyDescent="0.25">
      <c r="A11083" s="103">
        <v>2014</v>
      </c>
      <c r="B11083" s="104" t="s">
        <v>335</v>
      </c>
      <c r="C11083" s="105" t="s">
        <v>336</v>
      </c>
      <c r="D11083" s="105" t="s">
        <v>337</v>
      </c>
      <c r="E11083" s="87" t="e">
        <f t="shared" si="516"/>
        <v>#N/A</v>
      </c>
      <c r="F11083" s="69" t="e">
        <f t="shared" si="516"/>
        <v>#N/A</v>
      </c>
      <c r="G11083" s="69" t="e">
        <f t="shared" si="516"/>
        <v>#N/A</v>
      </c>
      <c r="H11083" s="69" t="e">
        <f t="shared" si="516"/>
        <v>#N/A</v>
      </c>
      <c r="I11083" s="69" t="e">
        <f t="shared" si="516"/>
        <v>#N/A</v>
      </c>
      <c r="J11083" s="70" t="e">
        <f t="shared" si="516"/>
        <v>#N/A</v>
      </c>
      <c r="K11083" s="118">
        <f>VLOOKUP(B11083,WB.GDP.2014,'WB (WDI)'!$BE$2,FALSE)</f>
        <v>19066.886819091851</v>
      </c>
      <c r="L11083" s="112">
        <f>VLOOKUP($B11083,WB.UNEMP.2014,'WB (WDI)'!$BE$2,FALSE)</f>
        <v>5.9699997901916504</v>
      </c>
    </row>
    <row r="11084" spans="1:12" x14ac:dyDescent="0.25">
      <c r="A11084" s="103">
        <v>2014</v>
      </c>
      <c r="B11084" s="104" t="s">
        <v>338</v>
      </c>
      <c r="C11084" s="105" t="s">
        <v>339</v>
      </c>
      <c r="D11084" s="105" t="s">
        <v>337</v>
      </c>
      <c r="E11084" s="87">
        <f t="shared" si="516"/>
        <v>7.5810594309047135</v>
      </c>
      <c r="F11084" s="69">
        <f t="shared" si="516"/>
        <v>7.00824557728843</v>
      </c>
      <c r="G11084" s="69">
        <f t="shared" si="516"/>
        <v>5.3231810847053715</v>
      </c>
      <c r="H11084" s="69">
        <f t="shared" si="516"/>
        <v>9.2405575188067175</v>
      </c>
      <c r="I11084" s="69">
        <f t="shared" si="516"/>
        <v>8.5578839628403394</v>
      </c>
      <c r="J11084" s="70">
        <f t="shared" si="516"/>
        <v>7.7754290108827107</v>
      </c>
      <c r="K11084" s="118">
        <f>VLOOKUP(B11084,WB.GDP.2014,'WB (WDI)'!$BE$2,FALSE)</f>
        <v>18807.228779193392</v>
      </c>
      <c r="L11084" s="112">
        <f>VLOOKUP($B11084,WB.UNEMP.2014,'WB (WDI)'!$BE$2,FALSE)</f>
        <v>11.420000076293899</v>
      </c>
    </row>
    <row r="11085" spans="1:12" x14ac:dyDescent="0.25">
      <c r="A11085" s="103">
        <v>2014</v>
      </c>
      <c r="B11085" s="104" t="s">
        <v>340</v>
      </c>
      <c r="C11085" s="105" t="s">
        <v>341</v>
      </c>
      <c r="D11085" s="105" t="s">
        <v>337</v>
      </c>
      <c r="E11085" s="87">
        <f t="shared" si="516"/>
        <v>7.840841069805558</v>
      </c>
      <c r="F11085" s="69">
        <f t="shared" si="516"/>
        <v>6.5072779320974465</v>
      </c>
      <c r="G11085" s="69">
        <f t="shared" si="516"/>
        <v>6.3006805762953721</v>
      </c>
      <c r="H11085" s="69">
        <f t="shared" si="516"/>
        <v>9.5604540120769048</v>
      </c>
      <c r="I11085" s="69">
        <f t="shared" si="516"/>
        <v>8.6126737454117865</v>
      </c>
      <c r="J11085" s="70">
        <f t="shared" si="516"/>
        <v>8.2231190831462726</v>
      </c>
      <c r="K11085" s="118">
        <f>VLOOKUP(B11085,WB.GDP.2014,'WB (WDI)'!$BE$2,FALSE)</f>
        <v>34496.508047921379</v>
      </c>
      <c r="L11085" s="112">
        <f>VLOOKUP($B11085,WB.UNEMP.2014,'WB (WDI)'!$BE$2,FALSE)</f>
        <v>6.1100001335143999</v>
      </c>
    </row>
    <row r="11086" spans="1:12" x14ac:dyDescent="0.25">
      <c r="A11086" s="103">
        <v>2014</v>
      </c>
      <c r="B11086" s="104" t="s">
        <v>342</v>
      </c>
      <c r="C11086" s="105" t="s">
        <v>343</v>
      </c>
      <c r="D11086" s="105" t="s">
        <v>337</v>
      </c>
      <c r="E11086" s="87">
        <f t="shared" ref="E11086:J11095" si="517">IF(ISNUMBER(VLOOKUP($B11086,EFW.2014,3,FALSE))=TRUE,VLOOKUP($B11086,EFW.2014,E$2,FALSE),NA())</f>
        <v>7.4987774425160989</v>
      </c>
      <c r="F11086" s="69">
        <f t="shared" si="517"/>
        <v>5.5360224808851557</v>
      </c>
      <c r="G11086" s="69">
        <f t="shared" si="517"/>
        <v>6.3614605900870318</v>
      </c>
      <c r="H11086" s="69">
        <f t="shared" si="517"/>
        <v>9.4897682615378898</v>
      </c>
      <c r="I11086" s="69">
        <f t="shared" si="517"/>
        <v>8.5683337151917733</v>
      </c>
      <c r="J11086" s="70">
        <f t="shared" si="517"/>
        <v>7.5383021648786483</v>
      </c>
      <c r="K11086" s="118">
        <f>VLOOKUP(B11086,WB.GDP.2014,'WB (WDI)'!$BE$2,FALSE)</f>
        <v>26509.099990190738</v>
      </c>
      <c r="L11086" s="112">
        <f>VLOOKUP($B11086,WB.UNEMP.2014,'WB (WDI)'!$BE$2,FALSE)</f>
        <v>7.7300000190734899</v>
      </c>
    </row>
    <row r="11087" spans="1:12" x14ac:dyDescent="0.25">
      <c r="A11087" s="103">
        <v>2014</v>
      </c>
      <c r="B11087" s="104" t="s">
        <v>344</v>
      </c>
      <c r="C11087" s="105" t="s">
        <v>345</v>
      </c>
      <c r="D11087" s="105" t="s">
        <v>337</v>
      </c>
      <c r="E11087" s="87">
        <f t="shared" si="517"/>
        <v>7.4654924002172036</v>
      </c>
      <c r="F11087" s="69">
        <f t="shared" si="517"/>
        <v>5.6650692049481055</v>
      </c>
      <c r="G11087" s="69">
        <f t="shared" si="517"/>
        <v>6.2427552064541487</v>
      </c>
      <c r="H11087" s="69">
        <f t="shared" si="517"/>
        <v>9.7087627655316737</v>
      </c>
      <c r="I11087" s="69">
        <f t="shared" si="517"/>
        <v>7.8625803612610223</v>
      </c>
      <c r="J11087" s="70">
        <f t="shared" si="517"/>
        <v>7.8482944628910687</v>
      </c>
      <c r="K11087" s="118">
        <f>VLOOKUP(B11087,WB.GDP.2014,'WB (WDI)'!$BE$2,FALSE)</f>
        <v>26734.66475793031</v>
      </c>
      <c r="L11087" s="112">
        <f>VLOOKUP($B11087,WB.UNEMP.2014,'WB (WDI)'!$BE$2,FALSE)</f>
        <v>8.9899997711181605</v>
      </c>
    </row>
    <row r="11088" spans="1:12" x14ac:dyDescent="0.25">
      <c r="A11088" s="103">
        <v>2014</v>
      </c>
      <c r="B11088" s="104" t="s">
        <v>346</v>
      </c>
      <c r="C11088" s="105" t="s">
        <v>347</v>
      </c>
      <c r="D11088" s="105" t="s">
        <v>337</v>
      </c>
      <c r="E11088" s="87">
        <f t="shared" si="517"/>
        <v>6.863086807677246</v>
      </c>
      <c r="F11088" s="69">
        <f t="shared" si="517"/>
        <v>7.2927592772598526</v>
      </c>
      <c r="G11088" s="69">
        <f t="shared" si="517"/>
        <v>4.7370094686713937</v>
      </c>
      <c r="H11088" s="69">
        <f t="shared" si="517"/>
        <v>7.8342004806969365</v>
      </c>
      <c r="I11088" s="69">
        <f t="shared" si="517"/>
        <v>7.1963143628834931</v>
      </c>
      <c r="J11088" s="70">
        <f t="shared" si="517"/>
        <v>7.2551504488745531</v>
      </c>
      <c r="K11088" s="118">
        <f>VLOOKUP(B11088,WB.GDP.2014,'WB (WDI)'!$BE$2,FALSE)</f>
        <v>10314.409650035881</v>
      </c>
      <c r="L11088" s="112">
        <f>VLOOKUP($B11088,WB.UNEMP.2014,'WB (WDI)'!$BE$2,FALSE)</f>
        <v>3.8599998950958301</v>
      </c>
    </row>
    <row r="11089" spans="1:12" x14ac:dyDescent="0.25">
      <c r="A11089" s="103">
        <v>2014</v>
      </c>
      <c r="B11089" s="104" t="s">
        <v>348</v>
      </c>
      <c r="C11089" s="105" t="s">
        <v>349</v>
      </c>
      <c r="D11089" s="105" t="s">
        <v>337</v>
      </c>
      <c r="E11089" s="87">
        <f t="shared" si="517"/>
        <v>7.865778481696367</v>
      </c>
      <c r="F11089" s="69">
        <f t="shared" si="517"/>
        <v>7.2239237988999747</v>
      </c>
      <c r="G11089" s="69">
        <f t="shared" si="517"/>
        <v>6.0797966725375474</v>
      </c>
      <c r="H11089" s="69">
        <f t="shared" si="517"/>
        <v>9.5246118971143368</v>
      </c>
      <c r="I11089" s="69">
        <f t="shared" si="517"/>
        <v>8.8280367521328262</v>
      </c>
      <c r="J11089" s="70">
        <f t="shared" si="517"/>
        <v>7.6725232877971488</v>
      </c>
      <c r="K11089" s="118">
        <f>VLOOKUP(B11089,WB.GDP.2014,'WB (WDI)'!$BE$2,FALSE)</f>
        <v>23158.048677437644</v>
      </c>
      <c r="L11089" s="112">
        <f>VLOOKUP($B11089,WB.UNEMP.2014,'WB (WDI)'!$BE$2,FALSE)</f>
        <v>6.8000001907348597</v>
      </c>
    </row>
    <row r="11090" spans="1:12" x14ac:dyDescent="0.25">
      <c r="A11090" s="103">
        <v>2014</v>
      </c>
      <c r="B11090" s="104" t="s">
        <v>350</v>
      </c>
      <c r="C11090" s="105" t="s">
        <v>351</v>
      </c>
      <c r="D11090" s="105" t="s">
        <v>337</v>
      </c>
      <c r="E11090" s="87">
        <f t="shared" si="517"/>
        <v>6.5191518924589458</v>
      </c>
      <c r="F11090" s="69">
        <f t="shared" si="517"/>
        <v>5.9733496789937401</v>
      </c>
      <c r="G11090" s="69">
        <f t="shared" si="517"/>
        <v>4.7416864416221651</v>
      </c>
      <c r="H11090" s="69">
        <f t="shared" si="517"/>
        <v>8.9517676043494507</v>
      </c>
      <c r="I11090" s="69">
        <f t="shared" si="517"/>
        <v>6.3341268987518422</v>
      </c>
      <c r="J11090" s="70">
        <f t="shared" si="517"/>
        <v>6.5948288385775315</v>
      </c>
      <c r="K11090" s="118">
        <f>VLOOKUP(B11090,WB.GDP.2014,'WB (WDI)'!$BE$2,FALSE)</f>
        <v>26137.0925642564</v>
      </c>
      <c r="L11090" s="112">
        <f>VLOOKUP($B11090,WB.UNEMP.2014,'WB (WDI)'!$BE$2,FALSE)</f>
        <v>5.1599998474121103</v>
      </c>
    </row>
    <row r="11091" spans="1:12" x14ac:dyDescent="0.25">
      <c r="A11091" s="103">
        <v>2014</v>
      </c>
      <c r="B11091" s="104" t="s">
        <v>352</v>
      </c>
      <c r="C11091" s="105" t="s">
        <v>353</v>
      </c>
      <c r="D11091" s="105" t="s">
        <v>337</v>
      </c>
      <c r="E11091" s="87">
        <f t="shared" si="517"/>
        <v>7.694877543061355</v>
      </c>
      <c r="F11091" s="69">
        <f t="shared" si="517"/>
        <v>6.2889755392892948</v>
      </c>
      <c r="G11091" s="69">
        <f t="shared" si="517"/>
        <v>6.0531499887225735</v>
      </c>
      <c r="H11091" s="69">
        <f t="shared" si="517"/>
        <v>9.8063861147173732</v>
      </c>
      <c r="I11091" s="69">
        <f t="shared" si="517"/>
        <v>8.5744415781778187</v>
      </c>
      <c r="J11091" s="70">
        <f t="shared" si="517"/>
        <v>7.7514344943997138</v>
      </c>
      <c r="K11091" s="118">
        <f>VLOOKUP(B11091,WB.GDP.2014,'WB (WDI)'!$BE$2,FALSE)</f>
        <v>27472.196042795982</v>
      </c>
      <c r="L11091" s="112">
        <f>VLOOKUP($B11091,WB.UNEMP.2014,'WB (WDI)'!$BE$2,FALSE)</f>
        <v>13.180000305175801</v>
      </c>
    </row>
    <row r="11092" spans="1:12" x14ac:dyDescent="0.25">
      <c r="A11092" s="103">
        <v>2014</v>
      </c>
      <c r="B11092" s="104" t="s">
        <v>354</v>
      </c>
      <c r="C11092" s="105" t="s">
        <v>355</v>
      </c>
      <c r="D11092" s="105" t="s">
        <v>337</v>
      </c>
      <c r="E11092" s="87">
        <f t="shared" si="517"/>
        <v>5.9589565078997104</v>
      </c>
      <c r="F11092" s="69">
        <f t="shared" si="517"/>
        <v>6.9825408069057628</v>
      </c>
      <c r="G11092" s="69">
        <f t="shared" si="517"/>
        <v>4.5352237846586174</v>
      </c>
      <c r="H11092" s="69">
        <f t="shared" si="517"/>
        <v>5.9262050824942598</v>
      </c>
      <c r="I11092" s="69">
        <f t="shared" si="517"/>
        <v>5.775167140579839</v>
      </c>
      <c r="J11092" s="70">
        <f t="shared" si="517"/>
        <v>6.5756457248600748</v>
      </c>
      <c r="K11092" s="118">
        <f>VLOOKUP(B11092,WB.GDP.2014,'WB (WDI)'!$BE$2,FALSE)</f>
        <v>12408.95159807</v>
      </c>
      <c r="L11092" s="112">
        <f>VLOOKUP($B11092,WB.UNEMP.2014,'WB (WDI)'!$BE$2,FALSE)</f>
        <v>9.2700004577636701</v>
      </c>
    </row>
    <row r="11093" spans="1:12" x14ac:dyDescent="0.25">
      <c r="A11093" s="103">
        <v>2014</v>
      </c>
      <c r="B11093" s="104" t="s">
        <v>356</v>
      </c>
      <c r="C11093" s="105" t="s">
        <v>357</v>
      </c>
      <c r="D11093" s="105" t="s">
        <v>337</v>
      </c>
      <c r="E11093" s="87" t="e">
        <f t="shared" si="517"/>
        <v>#N/A</v>
      </c>
      <c r="F11093" s="69" t="e">
        <f t="shared" si="517"/>
        <v>#N/A</v>
      </c>
      <c r="G11093" s="69" t="e">
        <f t="shared" si="517"/>
        <v>#N/A</v>
      </c>
      <c r="H11093" s="69" t="e">
        <f t="shared" si="517"/>
        <v>#N/A</v>
      </c>
      <c r="I11093" s="69" t="e">
        <f t="shared" si="517"/>
        <v>#N/A</v>
      </c>
      <c r="J11093" s="70" t="e">
        <f t="shared" si="517"/>
        <v>#N/A</v>
      </c>
      <c r="K11093" s="118" t="e">
        <f>VLOOKUP(B11093,WB.GDP.2014,'WB (WDI)'!$BE$2,FALSE)</f>
        <v>#N/A</v>
      </c>
      <c r="L11093" s="112" t="e">
        <f>VLOOKUP($B11093,WB.UNEMP.2014,'WB (WDI)'!$BE$2,FALSE)</f>
        <v>#N/A</v>
      </c>
    </row>
    <row r="11094" spans="1:12" x14ac:dyDescent="0.25">
      <c r="A11094" s="103">
        <v>2014</v>
      </c>
      <c r="B11094" s="104" t="s">
        <v>358</v>
      </c>
      <c r="C11094" s="105" t="s">
        <v>359</v>
      </c>
      <c r="D11094" s="105" t="s">
        <v>337</v>
      </c>
      <c r="E11094" s="87">
        <f t="shared" si="517"/>
        <v>8.0205434301724807</v>
      </c>
      <c r="F11094" s="69">
        <f t="shared" si="517"/>
        <v>4.7860310915530917</v>
      </c>
      <c r="G11094" s="69">
        <f t="shared" si="517"/>
        <v>8.1930293514353689</v>
      </c>
      <c r="H11094" s="69">
        <f t="shared" si="517"/>
        <v>9.7102561049063141</v>
      </c>
      <c r="I11094" s="69">
        <f t="shared" si="517"/>
        <v>8.8299877109859004</v>
      </c>
      <c r="J11094" s="70">
        <f t="shared" si="517"/>
        <v>8.583412891981725</v>
      </c>
      <c r="K11094" s="118">
        <f>VLOOKUP(B11094,WB.GDP.2014,'WB (WDI)'!$BE$2,FALSE)</f>
        <v>52214.537753437435</v>
      </c>
      <c r="L11094" s="112">
        <f>VLOOKUP($B11094,WB.UNEMP.2014,'WB (WDI)'!$BE$2,FALSE)</f>
        <v>6.9299998283386204</v>
      </c>
    </row>
    <row r="11095" spans="1:12" x14ac:dyDescent="0.25">
      <c r="A11095" s="103">
        <v>2014</v>
      </c>
      <c r="B11095" s="104" t="s">
        <v>360</v>
      </c>
      <c r="C11095" s="105" t="s">
        <v>361</v>
      </c>
      <c r="D11095" s="105" t="s">
        <v>337</v>
      </c>
      <c r="E11095" s="87">
        <f t="shared" si="517"/>
        <v>7.9670397362605296</v>
      </c>
      <c r="F11095" s="69">
        <f t="shared" si="517"/>
        <v>6.5178340574313776</v>
      </c>
      <c r="G11095" s="69">
        <f t="shared" si="517"/>
        <v>7.1748013173754108</v>
      </c>
      <c r="H11095" s="69">
        <f t="shared" si="517"/>
        <v>9.1293391225742422</v>
      </c>
      <c r="I11095" s="69">
        <f t="shared" si="517"/>
        <v>8.7581692046254265</v>
      </c>
      <c r="J11095" s="70">
        <f t="shared" si="517"/>
        <v>8.2550549792961956</v>
      </c>
      <c r="K11095" s="118">
        <f>VLOOKUP(B11095,WB.GDP.2014,'WB (WDI)'!$BE$2,FALSE)</f>
        <v>30700.336925944674</v>
      </c>
      <c r="L11095" s="112">
        <f>VLOOKUP($B11095,WB.UNEMP.2014,'WB (WDI)'!$BE$2,FALSE)</f>
        <v>7.3499999046325701</v>
      </c>
    </row>
    <row r="11096" spans="1:12" x14ac:dyDescent="0.25">
      <c r="A11096" s="103">
        <v>2014</v>
      </c>
      <c r="B11096" s="104" t="s">
        <v>362</v>
      </c>
      <c r="C11096" s="105" t="s">
        <v>363</v>
      </c>
      <c r="D11096" s="105" t="s">
        <v>337</v>
      </c>
      <c r="E11096" s="87" t="e">
        <f t="shared" ref="E11096:J11105" si="518">IF(ISNUMBER(VLOOKUP($B11096,EFW.2014,3,FALSE))=TRUE,VLOOKUP($B11096,EFW.2014,E$2,FALSE),NA())</f>
        <v>#N/A</v>
      </c>
      <c r="F11096" s="69" t="e">
        <f t="shared" si="518"/>
        <v>#N/A</v>
      </c>
      <c r="G11096" s="69" t="e">
        <f t="shared" si="518"/>
        <v>#N/A</v>
      </c>
      <c r="H11096" s="69" t="e">
        <f t="shared" si="518"/>
        <v>#N/A</v>
      </c>
      <c r="I11096" s="69" t="e">
        <f t="shared" si="518"/>
        <v>#N/A</v>
      </c>
      <c r="J11096" s="70" t="e">
        <f t="shared" si="518"/>
        <v>#N/A</v>
      </c>
      <c r="K11096" s="118" t="e">
        <f>VLOOKUP(B11096,WB.GDP.2014,'WB (WDI)'!$BE$2,FALSE)</f>
        <v>#N/A</v>
      </c>
      <c r="L11096" s="112" t="e">
        <f>VLOOKUP($B11096,WB.UNEMP.2014,'WB (WDI)'!$BE$2,FALSE)</f>
        <v>#N/A</v>
      </c>
    </row>
    <row r="11097" spans="1:12" x14ac:dyDescent="0.25">
      <c r="A11097" s="103">
        <v>2014</v>
      </c>
      <c r="B11097" s="104" t="s">
        <v>364</v>
      </c>
      <c r="C11097" s="105" t="s">
        <v>365</v>
      </c>
      <c r="D11097" s="105" t="s">
        <v>337</v>
      </c>
      <c r="E11097" s="87">
        <f t="shared" si="518"/>
        <v>7.8176822239225476</v>
      </c>
      <c r="F11097" s="69">
        <f t="shared" si="518"/>
        <v>4.9534671700523045</v>
      </c>
      <c r="G11097" s="69">
        <f t="shared" si="518"/>
        <v>8.2385090207460792</v>
      </c>
      <c r="H11097" s="69">
        <f t="shared" si="518"/>
        <v>9.5403628474100284</v>
      </c>
      <c r="I11097" s="69">
        <f t="shared" si="518"/>
        <v>8.5002432436774864</v>
      </c>
      <c r="J11097" s="70">
        <f t="shared" si="518"/>
        <v>7.855828837726837</v>
      </c>
      <c r="K11097" s="118">
        <f>VLOOKUP(B11097,WB.GDP.2014,'WB (WDI)'!$BE$2,FALSE)</f>
        <v>45013.10045514263</v>
      </c>
      <c r="L11097" s="112">
        <f>VLOOKUP($B11097,WB.UNEMP.2014,'WB (WDI)'!$BE$2,FALSE)</f>
        <v>8.6599998474121094</v>
      </c>
    </row>
    <row r="11098" spans="1:12" x14ac:dyDescent="0.25">
      <c r="A11098" s="103">
        <v>2014</v>
      </c>
      <c r="B11098" s="104" t="s">
        <v>366</v>
      </c>
      <c r="C11098" s="105" t="s">
        <v>367</v>
      </c>
      <c r="D11098" s="105" t="s">
        <v>337</v>
      </c>
      <c r="E11098" s="87" t="e">
        <f t="shared" si="518"/>
        <v>#N/A</v>
      </c>
      <c r="F11098" s="69" t="e">
        <f t="shared" si="518"/>
        <v>#N/A</v>
      </c>
      <c r="G11098" s="69" t="e">
        <f t="shared" si="518"/>
        <v>#N/A</v>
      </c>
      <c r="H11098" s="69" t="e">
        <f t="shared" si="518"/>
        <v>#N/A</v>
      </c>
      <c r="I11098" s="69" t="e">
        <f t="shared" si="518"/>
        <v>#N/A</v>
      </c>
      <c r="J11098" s="70" t="e">
        <f t="shared" si="518"/>
        <v>#N/A</v>
      </c>
      <c r="K11098" s="118" t="e">
        <f>VLOOKUP(B11098,WB.GDP.2014,'WB (WDI)'!$BE$2,FALSE)</f>
        <v>#N/A</v>
      </c>
      <c r="L11098" s="112" t="e">
        <f>VLOOKUP($B11098,WB.UNEMP.2014,'WB (WDI)'!$BE$2,FALSE)</f>
        <v>#N/A</v>
      </c>
    </row>
    <row r="11099" spans="1:12" x14ac:dyDescent="0.25">
      <c r="A11099" s="103">
        <v>2014</v>
      </c>
      <c r="B11099" s="104" t="s">
        <v>368</v>
      </c>
      <c r="C11099" s="105" t="s">
        <v>369</v>
      </c>
      <c r="D11099" s="105" t="s">
        <v>337</v>
      </c>
      <c r="E11099" s="87">
        <f t="shared" si="518"/>
        <v>7.2517923773108874</v>
      </c>
      <c r="F11099" s="69">
        <f t="shared" si="518"/>
        <v>6.0593674673795972</v>
      </c>
      <c r="G11099" s="69">
        <f t="shared" si="518"/>
        <v>7.9015362702023619</v>
      </c>
      <c r="H11099" s="69">
        <f t="shared" si="518"/>
        <v>7.2058764877276431</v>
      </c>
      <c r="I11099" s="69">
        <f t="shared" si="518"/>
        <v>6.8961086854421243</v>
      </c>
      <c r="J11099" s="70">
        <f t="shared" si="518"/>
        <v>8.196072975802716</v>
      </c>
      <c r="K11099" s="118">
        <f>VLOOKUP(B11099,WB.GDP.2014,'WB (WDI)'!$BE$2,FALSE)</f>
        <v>49652.149500390762</v>
      </c>
      <c r="L11099" s="112">
        <f>VLOOKUP($B11099,WB.UNEMP.2014,'WB (WDI)'!$BE$2,FALSE)</f>
        <v>4.9000000953674299</v>
      </c>
    </row>
    <row r="11100" spans="1:12" x14ac:dyDescent="0.25">
      <c r="A11100" s="103">
        <v>2014</v>
      </c>
      <c r="B11100" s="104" t="s">
        <v>370</v>
      </c>
      <c r="C11100" s="105" t="s">
        <v>371</v>
      </c>
      <c r="D11100" s="105" t="s">
        <v>337</v>
      </c>
      <c r="E11100" s="87">
        <f t="shared" si="518"/>
        <v>8.198536810363688</v>
      </c>
      <c r="F11100" s="69">
        <f t="shared" si="518"/>
        <v>6.3615572648477476</v>
      </c>
      <c r="G11100" s="69">
        <f t="shared" si="518"/>
        <v>7.8058926158272293</v>
      </c>
      <c r="H11100" s="69">
        <f t="shared" si="518"/>
        <v>9.6295572399105698</v>
      </c>
      <c r="I11100" s="69">
        <f t="shared" si="518"/>
        <v>8.9328858144482197</v>
      </c>
      <c r="J11100" s="70">
        <f t="shared" si="518"/>
        <v>8.2627911167846761</v>
      </c>
      <c r="K11100" s="118">
        <f>VLOOKUP(B11100,WB.GDP.2014,'WB (WDI)'!$BE$2,FALSE)</f>
        <v>57404.704479708453</v>
      </c>
      <c r="L11100" s="112">
        <f>VLOOKUP($B11100,WB.UNEMP.2014,'WB (WDI)'!$BE$2,FALSE)</f>
        <v>11.8599996566772</v>
      </c>
    </row>
    <row r="11101" spans="1:12" x14ac:dyDescent="0.25">
      <c r="A11101" s="103">
        <v>2014</v>
      </c>
      <c r="B11101" s="104" t="s">
        <v>372</v>
      </c>
      <c r="C11101" s="105" t="s">
        <v>373</v>
      </c>
      <c r="D11101" s="105" t="s">
        <v>337</v>
      </c>
      <c r="E11101" s="87" t="e">
        <f t="shared" si="518"/>
        <v>#N/A</v>
      </c>
      <c r="F11101" s="69" t="e">
        <f t="shared" si="518"/>
        <v>#N/A</v>
      </c>
      <c r="G11101" s="69" t="e">
        <f t="shared" si="518"/>
        <v>#N/A</v>
      </c>
      <c r="H11101" s="69" t="e">
        <f t="shared" si="518"/>
        <v>#N/A</v>
      </c>
      <c r="I11101" s="69" t="e">
        <f t="shared" si="518"/>
        <v>#N/A</v>
      </c>
      <c r="J11101" s="70" t="e">
        <f t="shared" si="518"/>
        <v>#N/A</v>
      </c>
      <c r="K11101" s="118" t="e">
        <f>VLOOKUP(B11101,WB.GDP.2014,'WB (WDI)'!$BE$2,FALSE)</f>
        <v>#N/A</v>
      </c>
      <c r="L11101" s="112" t="e">
        <f>VLOOKUP($B11101,WB.UNEMP.2014,'WB (WDI)'!$BE$2,FALSE)</f>
        <v>#N/A</v>
      </c>
    </row>
    <row r="11102" spans="1:12" x14ac:dyDescent="0.25">
      <c r="A11102" s="103">
        <v>2014</v>
      </c>
      <c r="B11102" s="104" t="s">
        <v>374</v>
      </c>
      <c r="C11102" s="105" t="s">
        <v>375</v>
      </c>
      <c r="D11102" s="105" t="s">
        <v>337</v>
      </c>
      <c r="E11102" s="87" t="e">
        <f t="shared" si="518"/>
        <v>#N/A</v>
      </c>
      <c r="F11102" s="69" t="e">
        <f t="shared" si="518"/>
        <v>#N/A</v>
      </c>
      <c r="G11102" s="69" t="e">
        <f t="shared" si="518"/>
        <v>#N/A</v>
      </c>
      <c r="H11102" s="69" t="e">
        <f t="shared" si="518"/>
        <v>#N/A</v>
      </c>
      <c r="I11102" s="69" t="e">
        <f t="shared" si="518"/>
        <v>#N/A</v>
      </c>
      <c r="J11102" s="70" t="e">
        <f t="shared" si="518"/>
        <v>#N/A</v>
      </c>
      <c r="K11102" s="118" t="e">
        <f>VLOOKUP(B11102,WB.GDP.2014,'WB (WDI)'!$BE$2,FALSE)</f>
        <v>#N/A</v>
      </c>
      <c r="L11102" s="112" t="e">
        <f>VLOOKUP($B11102,WB.UNEMP.2014,'WB (WDI)'!$BE$2,FALSE)</f>
        <v>#N/A</v>
      </c>
    </row>
    <row r="11103" spans="1:12" x14ac:dyDescent="0.25">
      <c r="A11103" s="103">
        <v>2014</v>
      </c>
      <c r="B11103" s="104" t="s">
        <v>376</v>
      </c>
      <c r="C11103" s="105" t="s">
        <v>377</v>
      </c>
      <c r="D11103" s="105" t="s">
        <v>337</v>
      </c>
      <c r="E11103" s="87">
        <f t="shared" si="518"/>
        <v>8.1104634672264204</v>
      </c>
      <c r="F11103" s="69">
        <f t="shared" si="518"/>
        <v>7.3594179442440222</v>
      </c>
      <c r="G11103" s="69">
        <f t="shared" si="518"/>
        <v>6.8235249605662673</v>
      </c>
      <c r="H11103" s="69">
        <f t="shared" si="518"/>
        <v>9.2887267079780926</v>
      </c>
      <c r="I11103" s="69">
        <f t="shared" si="518"/>
        <v>8.7817863696297138</v>
      </c>
      <c r="J11103" s="70">
        <f t="shared" si="518"/>
        <v>8.2988613537140044</v>
      </c>
      <c r="K11103" s="118">
        <f>VLOOKUP(B11103,WB.GDP.2014,'WB (WDI)'!$BE$2,FALSE)</f>
        <v>25468.057690337322</v>
      </c>
      <c r="L11103" s="112">
        <f>VLOOKUP($B11103,WB.UNEMP.2014,'WB (WDI)'!$BE$2,FALSE)</f>
        <v>10.8500003814697</v>
      </c>
    </row>
    <row r="11104" spans="1:12" x14ac:dyDescent="0.25">
      <c r="A11104" s="103">
        <v>2014</v>
      </c>
      <c r="B11104" s="104" t="s">
        <v>378</v>
      </c>
      <c r="C11104" s="105" t="s">
        <v>379</v>
      </c>
      <c r="D11104" s="105" t="s">
        <v>337</v>
      </c>
      <c r="E11104" s="87">
        <f t="shared" si="518"/>
        <v>8.1242906170749691</v>
      </c>
      <c r="F11104" s="69">
        <f t="shared" si="518"/>
        <v>7.6362068629105604</v>
      </c>
      <c r="G11104" s="69">
        <f t="shared" si="518"/>
        <v>6.7906439991506096</v>
      </c>
      <c r="H11104" s="69">
        <f t="shared" si="518"/>
        <v>9.4096192748002352</v>
      </c>
      <c r="I11104" s="69">
        <f t="shared" si="518"/>
        <v>8.1662983142591905</v>
      </c>
      <c r="J11104" s="70">
        <f t="shared" si="518"/>
        <v>8.6186846342542509</v>
      </c>
      <c r="K11104" s="118">
        <f>VLOOKUP(B11104,WB.GDP.2014,'WB (WDI)'!$BE$2,FALSE)</f>
        <v>29951.22185699383</v>
      </c>
      <c r="L11104" s="112">
        <f>VLOOKUP($B11104,WB.UNEMP.2014,'WB (WDI)'!$BE$2,FALSE)</f>
        <v>10.699999809265099</v>
      </c>
    </row>
    <row r="11105" spans="1:12" x14ac:dyDescent="0.25">
      <c r="A11105" s="103">
        <v>2014</v>
      </c>
      <c r="B11105" s="104" t="s">
        <v>380</v>
      </c>
      <c r="C11105" s="105" t="s">
        <v>381</v>
      </c>
      <c r="D11105" s="105" t="s">
        <v>337</v>
      </c>
      <c r="E11105" s="87">
        <f t="shared" si="518"/>
        <v>7.734725726830094</v>
      </c>
      <c r="F11105" s="69">
        <f t="shared" si="518"/>
        <v>5.5730692443401946</v>
      </c>
      <c r="G11105" s="69">
        <f t="shared" si="518"/>
        <v>8.3939590460075717</v>
      </c>
      <c r="H11105" s="69">
        <f t="shared" si="518"/>
        <v>9.6298511125675752</v>
      </c>
      <c r="I11105" s="69">
        <f t="shared" si="518"/>
        <v>7.4340614308779891</v>
      </c>
      <c r="J11105" s="70">
        <f t="shared" si="518"/>
        <v>7.6426878003571384</v>
      </c>
      <c r="K11105" s="118">
        <f>VLOOKUP(B11105,WB.GDP.2014,'WB (WDI)'!$BE$2,FALSE)</f>
        <v>62589.373547955242</v>
      </c>
      <c r="L11105" s="112">
        <f>VLOOKUP($B11105,WB.UNEMP.2014,'WB (WDI)'!$BE$2,FALSE)</f>
        <v>3.4800000190734899</v>
      </c>
    </row>
    <row r="11106" spans="1:12" x14ac:dyDescent="0.25">
      <c r="A11106" s="103">
        <v>2014</v>
      </c>
      <c r="B11106" s="104"/>
      <c r="C11106" s="105" t="s">
        <v>382</v>
      </c>
      <c r="D11106" s="105" t="s">
        <v>337</v>
      </c>
      <c r="E11106" s="87" t="e">
        <f t="shared" ref="E11106:J11115" si="519">IF(ISNUMBER(VLOOKUP($B11106,EFW.2014,3,FALSE))=TRUE,VLOOKUP($B11106,EFW.2014,E$2,FALSE),NA())</f>
        <v>#N/A</v>
      </c>
      <c r="F11106" s="69" t="e">
        <f t="shared" si="519"/>
        <v>#N/A</v>
      </c>
      <c r="G11106" s="69" t="e">
        <f t="shared" si="519"/>
        <v>#N/A</v>
      </c>
      <c r="H11106" s="69" t="e">
        <f t="shared" si="519"/>
        <v>#N/A</v>
      </c>
      <c r="I11106" s="69" t="e">
        <f t="shared" si="519"/>
        <v>#N/A</v>
      </c>
      <c r="J11106" s="70" t="e">
        <f t="shared" si="519"/>
        <v>#N/A</v>
      </c>
      <c r="K11106" s="118" t="e">
        <f>VLOOKUP(B11106,WB.GDP.2014,'WB (WDI)'!$BE$2,FALSE)</f>
        <v>#N/A</v>
      </c>
      <c r="L11106" s="112" t="e">
        <f>VLOOKUP($B11106,WB.UNEMP.2014,'WB (WDI)'!$BE$2,FALSE)</f>
        <v>#N/A</v>
      </c>
    </row>
    <row r="11107" spans="1:12" x14ac:dyDescent="0.25">
      <c r="A11107" s="103">
        <v>2014</v>
      </c>
      <c r="B11107" s="104" t="s">
        <v>383</v>
      </c>
      <c r="C11107" s="105" t="s">
        <v>384</v>
      </c>
      <c r="D11107" s="105" t="s">
        <v>337</v>
      </c>
      <c r="E11107" s="87" t="e">
        <f t="shared" si="519"/>
        <v>#N/A</v>
      </c>
      <c r="F11107" s="69" t="e">
        <f t="shared" si="519"/>
        <v>#N/A</v>
      </c>
      <c r="G11107" s="69" t="e">
        <f t="shared" si="519"/>
        <v>#N/A</v>
      </c>
      <c r="H11107" s="69" t="e">
        <f t="shared" si="519"/>
        <v>#N/A</v>
      </c>
      <c r="I11107" s="69" t="e">
        <f t="shared" si="519"/>
        <v>#N/A</v>
      </c>
      <c r="J11107" s="70" t="e">
        <f t="shared" si="519"/>
        <v>#N/A</v>
      </c>
      <c r="K11107" s="118" t="e">
        <f>VLOOKUP(B11107,WB.GDP.2014,'WB (WDI)'!$BE$2,FALSE)</f>
        <v>#N/A</v>
      </c>
      <c r="L11107" s="112" t="e">
        <f>VLOOKUP($B11107,WB.UNEMP.2014,'WB (WDI)'!$BE$2,FALSE)</f>
        <v>#N/A</v>
      </c>
    </row>
    <row r="11108" spans="1:12" x14ac:dyDescent="0.25">
      <c r="A11108" s="103">
        <v>2014</v>
      </c>
      <c r="B11108" s="104" t="s">
        <v>385</v>
      </c>
      <c r="C11108" s="105" t="s">
        <v>386</v>
      </c>
      <c r="D11108" s="105" t="s">
        <v>337</v>
      </c>
      <c r="E11108" s="87">
        <f t="shared" si="519"/>
        <v>7.8525297569164163</v>
      </c>
      <c r="F11108" s="69">
        <f t="shared" si="519"/>
        <v>4.7323094081119361</v>
      </c>
      <c r="G11108" s="69">
        <f t="shared" si="519"/>
        <v>7.8575684528288701</v>
      </c>
      <c r="H11108" s="69">
        <f t="shared" si="519"/>
        <v>9.7827637304281545</v>
      </c>
      <c r="I11108" s="69">
        <f t="shared" si="519"/>
        <v>8.6255924605862369</v>
      </c>
      <c r="J11108" s="70">
        <f t="shared" si="519"/>
        <v>8.2644147326268875</v>
      </c>
      <c r="K11108" s="118">
        <f>VLOOKUP(B11108,WB.GDP.2014,'WB (WDI)'!$BE$2,FALSE)</f>
        <v>49416.289877049021</v>
      </c>
      <c r="L11108" s="112">
        <f>VLOOKUP($B11108,WB.UNEMP.2014,'WB (WDI)'!$BE$2,FALSE)</f>
        <v>7.9499998092651403</v>
      </c>
    </row>
    <row r="11109" spans="1:12" x14ac:dyDescent="0.25">
      <c r="A11109" s="103">
        <v>2014</v>
      </c>
      <c r="B11109" s="104" t="s">
        <v>387</v>
      </c>
      <c r="C11109" s="105" t="s">
        <v>648</v>
      </c>
      <c r="D11109" s="105" t="s">
        <v>337</v>
      </c>
      <c r="E11109" s="87">
        <f t="shared" si="519"/>
        <v>8.0696065119858957</v>
      </c>
      <c r="F11109" s="69">
        <f t="shared" si="519"/>
        <v>6.418382119049383</v>
      </c>
      <c r="G11109" s="69">
        <f t="shared" si="519"/>
        <v>7.681438199041482</v>
      </c>
      <c r="H11109" s="69">
        <f t="shared" si="519"/>
        <v>9.7517569084119913</v>
      </c>
      <c r="I11109" s="69">
        <f t="shared" si="519"/>
        <v>8.631031387504887</v>
      </c>
      <c r="J11109" s="70">
        <f t="shared" si="519"/>
        <v>7.8654239459217363</v>
      </c>
      <c r="K11109" s="118">
        <f>VLOOKUP(B11109,WB.GDP.2014,'WB (WDI)'!$BE$2,FALSE)</f>
        <v>44209.510472248257</v>
      </c>
      <c r="L11109" s="112">
        <f>VLOOKUP($B11109,WB.UNEMP.2014,'WB (WDI)'!$BE$2,FALSE)</f>
        <v>6.1100001335143999</v>
      </c>
    </row>
    <row r="11110" spans="1:12" x14ac:dyDescent="0.25">
      <c r="A11110" s="103">
        <v>2014</v>
      </c>
      <c r="B11110" s="104" t="s">
        <v>388</v>
      </c>
      <c r="C11110" s="105" t="s">
        <v>389</v>
      </c>
      <c r="D11110" s="105" t="s">
        <v>337</v>
      </c>
      <c r="E11110" s="87">
        <f t="shared" si="519"/>
        <v>7.6508466610050032</v>
      </c>
      <c r="F11110" s="69">
        <f t="shared" si="519"/>
        <v>7.702724577594604</v>
      </c>
      <c r="G11110" s="69">
        <f t="shared" si="519"/>
        <v>5.0603790859368933</v>
      </c>
      <c r="H11110" s="69">
        <f t="shared" si="519"/>
        <v>9.6293195053618419</v>
      </c>
      <c r="I11110" s="69">
        <f t="shared" si="519"/>
        <v>8.0796645656396002</v>
      </c>
      <c r="J11110" s="70">
        <f t="shared" si="519"/>
        <v>7.7821455704920792</v>
      </c>
      <c r="K11110" s="118">
        <f>VLOOKUP(B11110,WB.GDP.2014,'WB (WDI)'!$BE$2,FALSE)</f>
        <v>11623.866679070776</v>
      </c>
      <c r="L11110" s="112">
        <f>VLOOKUP($B11110,WB.UNEMP.2014,'WB (WDI)'!$BE$2,FALSE)</f>
        <v>18.059999465942401</v>
      </c>
    </row>
    <row r="11111" spans="1:12" x14ac:dyDescent="0.25">
      <c r="A11111" s="103">
        <v>2014</v>
      </c>
      <c r="B11111" s="104" t="s">
        <v>390</v>
      </c>
      <c r="C11111" s="105" t="s">
        <v>391</v>
      </c>
      <c r="D11111" s="105" t="s">
        <v>337</v>
      </c>
      <c r="E11111" s="87" t="e">
        <f t="shared" si="519"/>
        <v>#N/A</v>
      </c>
      <c r="F11111" s="69" t="e">
        <f t="shared" si="519"/>
        <v>#N/A</v>
      </c>
      <c r="G11111" s="69" t="e">
        <f t="shared" si="519"/>
        <v>#N/A</v>
      </c>
      <c r="H11111" s="69" t="e">
        <f t="shared" si="519"/>
        <v>#N/A</v>
      </c>
      <c r="I11111" s="69" t="e">
        <f t="shared" si="519"/>
        <v>#N/A</v>
      </c>
      <c r="J11111" s="70" t="e">
        <f t="shared" si="519"/>
        <v>#N/A</v>
      </c>
      <c r="K11111" s="118" t="e">
        <f>VLOOKUP(B11111,WB.GDP.2014,'WB (WDI)'!$BE$2,FALSE)</f>
        <v>#N/A</v>
      </c>
      <c r="L11111" s="112" t="e">
        <f>VLOOKUP($B11111,WB.UNEMP.2014,'WB (WDI)'!$BE$2,FALSE)</f>
        <v>#N/A</v>
      </c>
    </row>
    <row r="11112" spans="1:12" x14ac:dyDescent="0.25">
      <c r="A11112" s="103">
        <v>2014</v>
      </c>
      <c r="B11112" s="104" t="s">
        <v>392</v>
      </c>
      <c r="C11112" s="105" t="s">
        <v>393</v>
      </c>
      <c r="D11112" s="105" t="s">
        <v>337</v>
      </c>
      <c r="E11112" s="87">
        <f t="shared" si="519"/>
        <v>6.9617793872936726</v>
      </c>
      <c r="F11112" s="69">
        <f t="shared" si="519"/>
        <v>5.9859682670715326</v>
      </c>
      <c r="G11112" s="69">
        <f t="shared" si="519"/>
        <v>5.4227314953811989</v>
      </c>
      <c r="H11112" s="69">
        <f t="shared" si="519"/>
        <v>8.5316515599919462</v>
      </c>
      <c r="I11112" s="69">
        <f t="shared" si="519"/>
        <v>7.6990516256508474</v>
      </c>
      <c r="J11112" s="70">
        <f t="shared" si="519"/>
        <v>7.169493988372845</v>
      </c>
      <c r="K11112" s="118">
        <f>VLOOKUP(B11112,WB.GDP.2014,'WB (WDI)'!$BE$2,FALSE)</f>
        <v>12105.134344566164</v>
      </c>
      <c r="L11112" s="112">
        <f>VLOOKUP($B11112,WB.UNEMP.2014,'WB (WDI)'!$BE$2,FALSE)</f>
        <v>27.5200004577637</v>
      </c>
    </row>
    <row r="11113" spans="1:12" x14ac:dyDescent="0.25">
      <c r="A11113" s="103">
        <v>2014</v>
      </c>
      <c r="B11113" s="104" t="s">
        <v>394</v>
      </c>
      <c r="C11113" s="105" t="s">
        <v>395</v>
      </c>
      <c r="D11113" s="105" t="s">
        <v>337</v>
      </c>
      <c r="E11113" s="87">
        <f t="shared" si="519"/>
        <v>7.166560516896423</v>
      </c>
      <c r="F11113" s="69">
        <f t="shared" si="519"/>
        <v>5.1444035350934278</v>
      </c>
      <c r="G11113" s="69">
        <f t="shared" si="519"/>
        <v>5.8494782468360125</v>
      </c>
      <c r="H11113" s="69">
        <f t="shared" si="519"/>
        <v>9.3003671472375196</v>
      </c>
      <c r="I11113" s="69">
        <f t="shared" si="519"/>
        <v>8.210824719328949</v>
      </c>
      <c r="J11113" s="70">
        <f t="shared" si="519"/>
        <v>7.327728935986209</v>
      </c>
      <c r="K11113" s="118">
        <f>VLOOKUP(B11113,WB.GDP.2014,'WB (WDI)'!$BE$2,FALSE)</f>
        <v>23858.410398891312</v>
      </c>
      <c r="L11113" s="112">
        <f>VLOOKUP($B11113,WB.UNEMP.2014,'WB (WDI)'!$BE$2,FALSE)</f>
        <v>17.290000915527301</v>
      </c>
    </row>
    <row r="11114" spans="1:12" x14ac:dyDescent="0.25">
      <c r="A11114" s="103">
        <v>2014</v>
      </c>
      <c r="B11114" s="104" t="s">
        <v>396</v>
      </c>
      <c r="C11114" s="105" t="s">
        <v>397</v>
      </c>
      <c r="D11114" s="105" t="s">
        <v>337</v>
      </c>
      <c r="E11114" s="87" t="e">
        <f t="shared" si="519"/>
        <v>#N/A</v>
      </c>
      <c r="F11114" s="69" t="e">
        <f t="shared" si="519"/>
        <v>#N/A</v>
      </c>
      <c r="G11114" s="69" t="e">
        <f t="shared" si="519"/>
        <v>#N/A</v>
      </c>
      <c r="H11114" s="69" t="e">
        <f t="shared" si="519"/>
        <v>#N/A</v>
      </c>
      <c r="I11114" s="69" t="e">
        <f t="shared" si="519"/>
        <v>#N/A</v>
      </c>
      <c r="J11114" s="70" t="e">
        <f t="shared" si="519"/>
        <v>#N/A</v>
      </c>
      <c r="K11114" s="118" t="e">
        <f>VLOOKUP(B11114,WB.GDP.2014,'WB (WDI)'!$BE$2,FALSE)</f>
        <v>#N/A</v>
      </c>
      <c r="L11114" s="112" t="e">
        <f>VLOOKUP($B11114,WB.UNEMP.2014,'WB (WDI)'!$BE$2,FALSE)</f>
        <v>#N/A</v>
      </c>
    </row>
    <row r="11115" spans="1:12" x14ac:dyDescent="0.25">
      <c r="A11115" s="103">
        <v>2014</v>
      </c>
      <c r="B11115" s="104" t="s">
        <v>398</v>
      </c>
      <c r="C11115" s="105" t="s">
        <v>399</v>
      </c>
      <c r="D11115" s="105" t="s">
        <v>337</v>
      </c>
      <c r="E11115" s="87">
        <f t="shared" si="519"/>
        <v>7.0921668581531154</v>
      </c>
      <c r="F11115" s="69">
        <f t="shared" si="519"/>
        <v>4.4603835444202371</v>
      </c>
      <c r="G11115" s="69">
        <f t="shared" si="519"/>
        <v>6.0274414287939679</v>
      </c>
      <c r="H11115" s="69">
        <f t="shared" si="519"/>
        <v>9.7045667804704188</v>
      </c>
      <c r="I11115" s="69">
        <f t="shared" si="519"/>
        <v>8.3786741649569567</v>
      </c>
      <c r="J11115" s="70">
        <f t="shared" si="519"/>
        <v>6.8897683721239948</v>
      </c>
      <c r="K11115" s="118">
        <f>VLOOKUP(B11115,WB.GDP.2014,'WB (WDI)'!$BE$2,FALSE)</f>
        <v>28615.837732914115</v>
      </c>
      <c r="L11115" s="112">
        <f>VLOOKUP($B11115,WB.UNEMP.2014,'WB (WDI)'!$BE$2,FALSE)</f>
        <v>26.4899997711182</v>
      </c>
    </row>
    <row r="11116" spans="1:12" x14ac:dyDescent="0.25">
      <c r="A11116" s="103">
        <v>2014</v>
      </c>
      <c r="B11116" s="104" t="s">
        <v>400</v>
      </c>
      <c r="C11116" s="105" t="s">
        <v>401</v>
      </c>
      <c r="D11116" s="105" t="s">
        <v>337</v>
      </c>
      <c r="E11116" s="87" t="e">
        <f t="shared" ref="E11116:J11125" si="520">IF(ISNUMBER(VLOOKUP($B11116,EFW.2014,3,FALSE))=TRUE,VLOOKUP($B11116,EFW.2014,E$2,FALSE),NA())</f>
        <v>#N/A</v>
      </c>
      <c r="F11116" s="69" t="e">
        <f t="shared" si="520"/>
        <v>#N/A</v>
      </c>
      <c r="G11116" s="69" t="e">
        <f t="shared" si="520"/>
        <v>#N/A</v>
      </c>
      <c r="H11116" s="69" t="e">
        <f t="shared" si="520"/>
        <v>#N/A</v>
      </c>
      <c r="I11116" s="69" t="e">
        <f t="shared" si="520"/>
        <v>#N/A</v>
      </c>
      <c r="J11116" s="70" t="e">
        <f t="shared" si="520"/>
        <v>#N/A</v>
      </c>
      <c r="K11116" s="118" t="e">
        <f>VLOOKUP(B11116,WB.GDP.2014,'WB (WDI)'!$BE$2,FALSE)</f>
        <v>#N/A</v>
      </c>
      <c r="L11116" s="112" t="e">
        <f>VLOOKUP($B11116,WB.UNEMP.2014,'WB (WDI)'!$BE$2,FALSE)</f>
        <v>#N/A</v>
      </c>
    </row>
    <row r="11117" spans="1:12" x14ac:dyDescent="0.25">
      <c r="A11117" s="103">
        <v>2014</v>
      </c>
      <c r="B11117" s="104" t="s">
        <v>402</v>
      </c>
      <c r="C11117" s="105" t="s">
        <v>403</v>
      </c>
      <c r="D11117" s="105" t="s">
        <v>337</v>
      </c>
      <c r="E11117" s="87">
        <f t="shared" si="520"/>
        <v>7.6808902644810404</v>
      </c>
      <c r="F11117" s="69">
        <f t="shared" si="520"/>
        <v>6.0006462920566852</v>
      </c>
      <c r="G11117" s="69">
        <f t="shared" si="520"/>
        <v>6.3393439730321104</v>
      </c>
      <c r="H11117" s="69">
        <f t="shared" si="520"/>
        <v>9.794770967685464</v>
      </c>
      <c r="I11117" s="69">
        <f t="shared" si="520"/>
        <v>8.6982529387465277</v>
      </c>
      <c r="J11117" s="70">
        <f t="shared" si="520"/>
        <v>7.5714371508844112</v>
      </c>
      <c r="K11117" s="118">
        <f>VLOOKUP(B11117,WB.GDP.2014,'WB (WDI)'!$BE$2,FALSE)</f>
        <v>40025.932730452725</v>
      </c>
      <c r="L11117" s="112">
        <f>VLOOKUP($B11117,WB.UNEMP.2014,'WB (WDI)'!$BE$2,FALSE)</f>
        <v>12.680000305175801</v>
      </c>
    </row>
    <row r="11118" spans="1:12" x14ac:dyDescent="0.25">
      <c r="A11118" s="103">
        <v>2014</v>
      </c>
      <c r="B11118" s="104" t="s">
        <v>404</v>
      </c>
      <c r="C11118" s="105" t="s">
        <v>405</v>
      </c>
      <c r="D11118" s="105" t="s">
        <v>337</v>
      </c>
      <c r="E11118" s="87">
        <f t="shared" si="520"/>
        <v>7.942304472337324</v>
      </c>
      <c r="F11118" s="69">
        <f t="shared" si="520"/>
        <v>6.4294990836155188</v>
      </c>
      <c r="G11118" s="69">
        <f t="shared" si="520"/>
        <v>6.7738479657273469</v>
      </c>
      <c r="H11118" s="69">
        <f t="shared" si="520"/>
        <v>9.6276409543233736</v>
      </c>
      <c r="I11118" s="69">
        <f t="shared" si="520"/>
        <v>8.751162225434733</v>
      </c>
      <c r="J11118" s="70">
        <f t="shared" si="520"/>
        <v>8.1293721325856438</v>
      </c>
      <c r="K11118" s="118">
        <f>VLOOKUP(B11118,WB.GDP.2014,'WB (WDI)'!$BE$2,FALSE)</f>
        <v>37246.552100660163</v>
      </c>
      <c r="L11118" s="112">
        <f>VLOOKUP($B11118,WB.UNEMP.2014,'WB (WDI)'!$BE$2,FALSE)</f>
        <v>5.7300000190734899</v>
      </c>
    </row>
    <row r="11119" spans="1:12" x14ac:dyDescent="0.25">
      <c r="A11119" s="103">
        <v>2014</v>
      </c>
      <c r="B11119" s="104" t="s">
        <v>406</v>
      </c>
      <c r="C11119" s="105" t="s">
        <v>407</v>
      </c>
      <c r="D11119" s="105" t="s">
        <v>337</v>
      </c>
      <c r="E11119" s="87">
        <f t="shared" si="520"/>
        <v>7.338888783626297</v>
      </c>
      <c r="F11119" s="69">
        <f t="shared" si="520"/>
        <v>6.6622335601324032</v>
      </c>
      <c r="G11119" s="69">
        <f t="shared" si="520"/>
        <v>5.335868221463361</v>
      </c>
      <c r="H11119" s="69">
        <f t="shared" si="520"/>
        <v>8.579086685109548</v>
      </c>
      <c r="I11119" s="69">
        <f t="shared" si="520"/>
        <v>8.422489058490676</v>
      </c>
      <c r="J11119" s="70">
        <f t="shared" si="520"/>
        <v>7.6947663929354917</v>
      </c>
      <c r="K11119" s="118">
        <f>VLOOKUP(B11119,WB.GDP.2014,'WB (WDI)'!$BE$2,FALSE)</f>
        <v>17731.030132245378</v>
      </c>
      <c r="L11119" s="112">
        <f>VLOOKUP($B11119,WB.UNEMP.2014,'WB (WDI)'!$BE$2,FALSE)</f>
        <v>18</v>
      </c>
    </row>
    <row r="11120" spans="1:12" x14ac:dyDescent="0.25">
      <c r="A11120" s="103">
        <v>2014</v>
      </c>
      <c r="B11120" s="104" t="s">
        <v>408</v>
      </c>
      <c r="C11120" s="105" t="s">
        <v>409</v>
      </c>
      <c r="D11120" s="105" t="s">
        <v>337</v>
      </c>
      <c r="E11120" s="87">
        <f t="shared" si="520"/>
        <v>7.1355188910747556</v>
      </c>
      <c r="F11120" s="69">
        <f t="shared" si="520"/>
        <v>6.8200113273261493</v>
      </c>
      <c r="G11120" s="69">
        <f t="shared" si="520"/>
        <v>4.4278618935975373</v>
      </c>
      <c r="H11120" s="69">
        <f t="shared" si="520"/>
        <v>8.3160205563993408</v>
      </c>
      <c r="I11120" s="69">
        <f t="shared" si="520"/>
        <v>7.8482318479427304</v>
      </c>
      <c r="J11120" s="70">
        <f t="shared" si="520"/>
        <v>8.2654688301080164</v>
      </c>
      <c r="K11120" s="118">
        <f>VLOOKUP(B11120,WB.GDP.2014,'WB (WDI)'!$BE$2,FALSE)</f>
        <v>14570.602334536996</v>
      </c>
      <c r="L11120" s="112">
        <f>VLOOKUP($B11120,WB.UNEMP.2014,'WB (WDI)'!$BE$2,FALSE)</f>
        <v>28.030000686645501</v>
      </c>
    </row>
    <row r="11121" spans="1:12" x14ac:dyDescent="0.25">
      <c r="A11121" s="103">
        <v>2014</v>
      </c>
      <c r="B11121" s="104" t="s">
        <v>410</v>
      </c>
      <c r="C11121" s="105" t="s">
        <v>411</v>
      </c>
      <c r="D11121" s="105" t="s">
        <v>337</v>
      </c>
      <c r="E11121" s="87">
        <f t="shared" si="520"/>
        <v>7.674189266101858</v>
      </c>
      <c r="F11121" s="69">
        <f t="shared" si="520"/>
        <v>5.9338826715228095</v>
      </c>
      <c r="G11121" s="69">
        <f t="shared" si="520"/>
        <v>6.9309719395005018</v>
      </c>
      <c r="H11121" s="69">
        <f t="shared" si="520"/>
        <v>9.8159013569479256</v>
      </c>
      <c r="I11121" s="69">
        <f t="shared" si="520"/>
        <v>8.6537295062252788</v>
      </c>
      <c r="J11121" s="70">
        <f t="shared" si="520"/>
        <v>7.0364608563127726</v>
      </c>
      <c r="K11121" s="118">
        <f>VLOOKUP(B11121,WB.GDP.2014,'WB (WDI)'!$BE$2,FALSE)</f>
        <v>30541.7928846043</v>
      </c>
      <c r="L11121" s="112">
        <f>VLOOKUP($B11121,WB.UNEMP.2014,'WB (WDI)'!$BE$2,FALSE)</f>
        <v>13.8900003433228</v>
      </c>
    </row>
    <row r="11122" spans="1:12" x14ac:dyDescent="0.25">
      <c r="A11122" s="103">
        <v>2014</v>
      </c>
      <c r="B11122" s="104" t="s">
        <v>412</v>
      </c>
      <c r="C11122" s="105" t="s">
        <v>413</v>
      </c>
      <c r="D11122" s="105" t="s">
        <v>337</v>
      </c>
      <c r="E11122" s="87" t="e">
        <f t="shared" si="520"/>
        <v>#N/A</v>
      </c>
      <c r="F11122" s="69" t="e">
        <f t="shared" si="520"/>
        <v>#N/A</v>
      </c>
      <c r="G11122" s="69" t="e">
        <f t="shared" si="520"/>
        <v>#N/A</v>
      </c>
      <c r="H11122" s="69" t="e">
        <f t="shared" si="520"/>
        <v>#N/A</v>
      </c>
      <c r="I11122" s="69" t="e">
        <f t="shared" si="520"/>
        <v>#N/A</v>
      </c>
      <c r="J11122" s="70" t="e">
        <f t="shared" si="520"/>
        <v>#N/A</v>
      </c>
      <c r="K11122" s="118">
        <f>VLOOKUP(B11122,WB.GDP.2014,'WB (WDI)'!$BE$2,FALSE)</f>
        <v>56963.40842809985</v>
      </c>
      <c r="L11122" s="112" t="e">
        <f>VLOOKUP($B11122,WB.UNEMP.2014,'WB (WDI)'!$BE$2,FALSE)</f>
        <v>#N/A</v>
      </c>
    </row>
    <row r="11123" spans="1:12" x14ac:dyDescent="0.25">
      <c r="A11123" s="103">
        <v>2014</v>
      </c>
      <c r="B11123" s="104" t="s">
        <v>414</v>
      </c>
      <c r="C11123" s="105" t="s">
        <v>415</v>
      </c>
      <c r="D11123" s="105" t="s">
        <v>337</v>
      </c>
      <c r="E11123" s="87">
        <f t="shared" si="520"/>
        <v>6.7967159902771872</v>
      </c>
      <c r="F11123" s="69">
        <f t="shared" si="520"/>
        <v>6.8871100330539292</v>
      </c>
      <c r="G11123" s="69">
        <f t="shared" si="520"/>
        <v>5.2156112275225146</v>
      </c>
      <c r="H11123" s="69">
        <f t="shared" si="520"/>
        <v>7.7260818296229044</v>
      </c>
      <c r="I11123" s="69">
        <f t="shared" si="520"/>
        <v>7.5598622162108216</v>
      </c>
      <c r="J11123" s="70">
        <f t="shared" si="520"/>
        <v>6.5949146449757663</v>
      </c>
      <c r="K11123" s="118">
        <f>VLOOKUP(B11123,WB.GDP.2014,'WB (WDI)'!$BE$2,FALSE)</f>
        <v>15274.942281145686</v>
      </c>
      <c r="L11123" s="112">
        <f>VLOOKUP($B11123,WB.UNEMP.2014,'WB (WDI)'!$BE$2,FALSE)</f>
        <v>19.219999313354499</v>
      </c>
    </row>
    <row r="11124" spans="1:12" x14ac:dyDescent="0.25">
      <c r="A11124" s="103">
        <v>2014</v>
      </c>
      <c r="B11124" s="104" t="s">
        <v>416</v>
      </c>
      <c r="C11124" s="105" t="s">
        <v>417</v>
      </c>
      <c r="D11124" s="105" t="s">
        <v>337</v>
      </c>
      <c r="E11124" s="87">
        <f t="shared" si="520"/>
        <v>7.3114087232485687</v>
      </c>
      <c r="F11124" s="69">
        <f t="shared" si="520"/>
        <v>5.0528333169856277</v>
      </c>
      <c r="G11124" s="69">
        <f t="shared" si="520"/>
        <v>6.456876683562486</v>
      </c>
      <c r="H11124" s="69">
        <f t="shared" si="520"/>
        <v>9.7687590403785851</v>
      </c>
      <c r="I11124" s="69">
        <f t="shared" si="520"/>
        <v>8.2171284587922688</v>
      </c>
      <c r="J11124" s="70">
        <f t="shared" si="520"/>
        <v>7.061446116523876</v>
      </c>
      <c r="K11124" s="118">
        <f>VLOOKUP(B11124,WB.GDP.2014,'WB (WDI)'!$BE$2,FALSE)</f>
        <v>33204.588693316124</v>
      </c>
      <c r="L11124" s="112">
        <f>VLOOKUP($B11124,WB.UNEMP.2014,'WB (WDI)'!$BE$2,FALSE)</f>
        <v>9.6700000762939506</v>
      </c>
    </row>
    <row r="11125" spans="1:12" x14ac:dyDescent="0.25">
      <c r="A11125" s="103">
        <v>2014</v>
      </c>
      <c r="B11125" s="104" t="s">
        <v>418</v>
      </c>
      <c r="C11125" s="105" t="s">
        <v>419</v>
      </c>
      <c r="D11125" s="105" t="s">
        <v>337</v>
      </c>
      <c r="E11125" s="87">
        <f t="shared" si="520"/>
        <v>7.6906883012890122</v>
      </c>
      <c r="F11125" s="69">
        <f t="shared" si="520"/>
        <v>6.0558785747058526</v>
      </c>
      <c r="G11125" s="69">
        <f t="shared" si="520"/>
        <v>6.7895175300890553</v>
      </c>
      <c r="H11125" s="69">
        <f t="shared" si="520"/>
        <v>9.8360304085050831</v>
      </c>
      <c r="I11125" s="69">
        <f t="shared" si="520"/>
        <v>8.4084945185358855</v>
      </c>
      <c r="J11125" s="70">
        <f t="shared" si="520"/>
        <v>7.3635204746091816</v>
      </c>
      <c r="K11125" s="118">
        <f>VLOOKUP(B11125,WB.GDP.2014,'WB (WDI)'!$BE$2,FALSE)</f>
        <v>36083.476098659892</v>
      </c>
      <c r="L11125" s="112">
        <f>VLOOKUP($B11125,WB.UNEMP.2014,'WB (WDI)'!$BE$2,FALSE)</f>
        <v>24.440000534057599</v>
      </c>
    </row>
    <row r="11126" spans="1:12" x14ac:dyDescent="0.25">
      <c r="A11126" s="103">
        <v>2014</v>
      </c>
      <c r="B11126" s="104" t="s">
        <v>420</v>
      </c>
      <c r="C11126" s="105" t="s">
        <v>421</v>
      </c>
      <c r="D11126" s="105" t="s">
        <v>337</v>
      </c>
      <c r="E11126" s="87">
        <f t="shared" ref="E11126:J11135" si="521">IF(ISNUMBER(VLOOKUP($B11126,EFW.2014,3,FALSE))=TRUE,VLOOKUP($B11126,EFW.2014,E$2,FALSE),NA())</f>
        <v>7.8358980734931194</v>
      </c>
      <c r="F11126" s="69">
        <f t="shared" si="521"/>
        <v>5.6194268882155045</v>
      </c>
      <c r="G11126" s="69">
        <f t="shared" si="521"/>
        <v>7.9029161095023337</v>
      </c>
      <c r="H11126" s="69">
        <f t="shared" si="521"/>
        <v>9.6120992768540567</v>
      </c>
      <c r="I11126" s="69">
        <f t="shared" si="521"/>
        <v>8.543939486911043</v>
      </c>
      <c r="J11126" s="70">
        <f t="shared" si="521"/>
        <v>7.5011086059826573</v>
      </c>
      <c r="K11126" s="118">
        <f>VLOOKUP(B11126,WB.GDP.2014,'WB (WDI)'!$BE$2,FALSE)</f>
        <v>53025.847607899195</v>
      </c>
      <c r="L11126" s="112">
        <f>VLOOKUP($B11126,WB.UNEMP.2014,'WB (WDI)'!$BE$2,FALSE)</f>
        <v>5.6199998855590803</v>
      </c>
    </row>
    <row r="11127" spans="1:12" x14ac:dyDescent="0.25">
      <c r="A11127" s="103">
        <v>2014</v>
      </c>
      <c r="B11127" s="104" t="s">
        <v>422</v>
      </c>
      <c r="C11127" s="105" t="s">
        <v>423</v>
      </c>
      <c r="D11127" s="105" t="s">
        <v>337</v>
      </c>
      <c r="E11127" s="87">
        <f t="shared" si="521"/>
        <v>7.8039297991728587</v>
      </c>
      <c r="F11127" s="69">
        <f t="shared" si="521"/>
        <v>4.8095879058564153</v>
      </c>
      <c r="G11127" s="69">
        <f t="shared" si="521"/>
        <v>7.7882773244696422</v>
      </c>
      <c r="H11127" s="69">
        <f t="shared" si="521"/>
        <v>9.7304220812321756</v>
      </c>
      <c r="I11127" s="69">
        <f t="shared" si="521"/>
        <v>8.6140404704867493</v>
      </c>
      <c r="J11127" s="70">
        <f t="shared" si="521"/>
        <v>8.0773212138193102</v>
      </c>
      <c r="K11127" s="118">
        <f>VLOOKUP(B11127,WB.GDP.2014,'WB (WDI)'!$BE$2,FALSE)</f>
        <v>48903.340741752989</v>
      </c>
      <c r="L11127" s="112">
        <f>VLOOKUP($B11127,WB.UNEMP.2014,'WB (WDI)'!$BE$2,FALSE)</f>
        <v>8.5200004577636701</v>
      </c>
    </row>
    <row r="11128" spans="1:12" x14ac:dyDescent="0.25">
      <c r="A11128" s="103">
        <v>2014</v>
      </c>
      <c r="B11128" s="104" t="s">
        <v>424</v>
      </c>
      <c r="C11128" s="105" t="s">
        <v>425</v>
      </c>
      <c r="D11128" s="105" t="s">
        <v>337</v>
      </c>
      <c r="E11128" s="87">
        <f t="shared" si="521"/>
        <v>7.5698632487580948</v>
      </c>
      <c r="F11128" s="69">
        <f t="shared" si="521"/>
        <v>5.1282530754163691</v>
      </c>
      <c r="G11128" s="69">
        <f t="shared" si="521"/>
        <v>6.8912123295058159</v>
      </c>
      <c r="H11128" s="69">
        <f t="shared" si="521"/>
        <v>9.7401975231933289</v>
      </c>
      <c r="I11128" s="69">
        <f t="shared" si="521"/>
        <v>8.6730442131818748</v>
      </c>
      <c r="J11128" s="70">
        <f t="shared" si="521"/>
        <v>7.4166091024930871</v>
      </c>
      <c r="K11128" s="118">
        <f>VLOOKUP(B11128,WB.GDP.2014,'WB (WDI)'!$BE$2,FALSE)</f>
        <v>43158.810773106808</v>
      </c>
      <c r="L11128" s="112">
        <f>VLOOKUP($B11128,WB.UNEMP.2014,'WB (WDI)'!$BE$2,FALSE)</f>
        <v>10.289999961853001</v>
      </c>
    </row>
    <row r="11129" spans="1:12" x14ac:dyDescent="0.25">
      <c r="A11129" s="103">
        <v>2014</v>
      </c>
      <c r="B11129" s="104" t="s">
        <v>426</v>
      </c>
      <c r="C11129" s="105" t="s">
        <v>427</v>
      </c>
      <c r="D11129" s="105" t="s">
        <v>337</v>
      </c>
      <c r="E11129" s="87">
        <f t="shared" si="521"/>
        <v>7.9327561425656015</v>
      </c>
      <c r="F11129" s="69">
        <f t="shared" si="521"/>
        <v>6.4416928771381823</v>
      </c>
      <c r="G11129" s="69">
        <f t="shared" si="521"/>
        <v>7.7011114507948832</v>
      </c>
      <c r="H11129" s="69">
        <f t="shared" si="521"/>
        <v>9.6075605509484561</v>
      </c>
      <c r="I11129" s="69">
        <f t="shared" si="521"/>
        <v>8.3445109474813393</v>
      </c>
      <c r="J11129" s="70">
        <f t="shared" si="521"/>
        <v>7.5689048864651483</v>
      </c>
      <c r="K11129" s="118">
        <f>VLOOKUP(B11129,WB.GDP.2014,'WB (WDI)'!$BE$2,FALSE)</f>
        <v>50932.756778314106</v>
      </c>
      <c r="L11129" s="112">
        <f>VLOOKUP($B11129,WB.UNEMP.2014,'WB (WDI)'!$BE$2,FALSE)</f>
        <v>4.9800000190734899</v>
      </c>
    </row>
    <row r="11130" spans="1:12" x14ac:dyDescent="0.25">
      <c r="A11130" s="103">
        <v>2014</v>
      </c>
      <c r="B11130" s="104" t="s">
        <v>428</v>
      </c>
      <c r="C11130" s="105" t="s">
        <v>429</v>
      </c>
      <c r="D11130" s="105" t="s">
        <v>337</v>
      </c>
      <c r="E11130" s="87" t="e">
        <f t="shared" si="521"/>
        <v>#N/A</v>
      </c>
      <c r="F11130" s="69" t="e">
        <f t="shared" si="521"/>
        <v>#N/A</v>
      </c>
      <c r="G11130" s="69" t="e">
        <f t="shared" si="521"/>
        <v>#N/A</v>
      </c>
      <c r="H11130" s="69" t="e">
        <f t="shared" si="521"/>
        <v>#N/A</v>
      </c>
      <c r="I11130" s="69" t="e">
        <f t="shared" si="521"/>
        <v>#N/A</v>
      </c>
      <c r="J11130" s="70" t="e">
        <f t="shared" si="521"/>
        <v>#N/A</v>
      </c>
      <c r="K11130" s="118" t="e">
        <f>VLOOKUP(B11130,WB.GDP.2014,'WB (WDI)'!$BE$2,FALSE)</f>
        <v>#N/A</v>
      </c>
      <c r="L11130" s="112" t="e">
        <f>VLOOKUP($B11130,WB.UNEMP.2014,'WB (WDI)'!$BE$2,FALSE)</f>
        <v>#N/A</v>
      </c>
    </row>
    <row r="11131" spans="1:12" x14ac:dyDescent="0.25">
      <c r="A11131" s="103">
        <v>2014</v>
      </c>
      <c r="B11131" s="104" t="s">
        <v>430</v>
      </c>
      <c r="C11131" s="105" t="s">
        <v>431</v>
      </c>
      <c r="D11131" s="105" t="s">
        <v>337</v>
      </c>
      <c r="E11131" s="87">
        <f t="shared" si="521"/>
        <v>7.8273885031940251</v>
      </c>
      <c r="F11131" s="69">
        <f t="shared" si="521"/>
        <v>5.6546670201121731</v>
      </c>
      <c r="G11131" s="69">
        <f t="shared" si="521"/>
        <v>7.7837292128019842</v>
      </c>
      <c r="H11131" s="69">
        <f t="shared" si="521"/>
        <v>9.4857497589021769</v>
      </c>
      <c r="I11131" s="69">
        <f t="shared" si="521"/>
        <v>8.3393944128246531</v>
      </c>
      <c r="J11131" s="70">
        <f t="shared" si="521"/>
        <v>7.8734021113291375</v>
      </c>
      <c r="K11131" s="118">
        <f>VLOOKUP(B11131,WB.GDP.2014,'WB (WDI)'!$BE$2,FALSE)</f>
        <v>108760.91603008121</v>
      </c>
      <c r="L11131" s="112">
        <f>VLOOKUP($B11131,WB.UNEMP.2014,'WB (WDI)'!$BE$2,FALSE)</f>
        <v>5.8499999046325701</v>
      </c>
    </row>
    <row r="11132" spans="1:12" x14ac:dyDescent="0.25">
      <c r="A11132" s="103">
        <v>2014</v>
      </c>
      <c r="B11132" s="104" t="s">
        <v>432</v>
      </c>
      <c r="C11132" s="105" t="s">
        <v>433</v>
      </c>
      <c r="D11132" s="105" t="s">
        <v>337</v>
      </c>
      <c r="E11132" s="87" t="e">
        <f t="shared" si="521"/>
        <v>#N/A</v>
      </c>
      <c r="F11132" s="69" t="e">
        <f t="shared" si="521"/>
        <v>#N/A</v>
      </c>
      <c r="G11132" s="69" t="e">
        <f t="shared" si="521"/>
        <v>#N/A</v>
      </c>
      <c r="H11132" s="69" t="e">
        <f t="shared" si="521"/>
        <v>#N/A</v>
      </c>
      <c r="I11132" s="69" t="e">
        <f t="shared" si="521"/>
        <v>#N/A</v>
      </c>
      <c r="J11132" s="70" t="e">
        <f t="shared" si="521"/>
        <v>#N/A</v>
      </c>
      <c r="K11132" s="118" t="e">
        <f>VLOOKUP(B11132,WB.GDP.2014,'WB (WDI)'!$BE$2,FALSE)</f>
        <v>#N/A</v>
      </c>
      <c r="L11132" s="112" t="e">
        <f>VLOOKUP($B11132,WB.UNEMP.2014,'WB (WDI)'!$BE$2,FALSE)</f>
        <v>#N/A</v>
      </c>
    </row>
    <row r="11133" spans="1:12" x14ac:dyDescent="0.25">
      <c r="A11133" s="103">
        <v>2014</v>
      </c>
      <c r="B11133" s="104" t="s">
        <v>434</v>
      </c>
      <c r="C11133" s="105" t="s">
        <v>435</v>
      </c>
      <c r="D11133" s="105" t="s">
        <v>337</v>
      </c>
      <c r="E11133" s="87">
        <f t="shared" si="521"/>
        <v>7.81830497185158</v>
      </c>
      <c r="F11133" s="69">
        <f t="shared" si="521"/>
        <v>4.5547333483396315</v>
      </c>
      <c r="G11133" s="69">
        <f t="shared" si="521"/>
        <v>7.8752754788383745</v>
      </c>
      <c r="H11133" s="69">
        <f t="shared" si="521"/>
        <v>9.7997598143152249</v>
      </c>
      <c r="I11133" s="69">
        <f t="shared" si="521"/>
        <v>8.9547929364135808</v>
      </c>
      <c r="J11133" s="70">
        <f t="shared" si="521"/>
        <v>7.9069632813510866</v>
      </c>
      <c r="K11133" s="118">
        <f>VLOOKUP(B11133,WB.GDP.2014,'WB (WDI)'!$BE$2,FALSE)</f>
        <v>52353.666990167789</v>
      </c>
      <c r="L11133" s="112">
        <f>VLOOKUP($B11133,WB.UNEMP.2014,'WB (WDI)'!$BE$2,FALSE)</f>
        <v>7.4200000762939498</v>
      </c>
    </row>
    <row r="11134" spans="1:12" x14ac:dyDescent="0.25">
      <c r="A11134" s="103">
        <v>2014</v>
      </c>
      <c r="B11134" s="104" t="s">
        <v>436</v>
      </c>
      <c r="C11134" s="105" t="s">
        <v>437</v>
      </c>
      <c r="D11134" s="105" t="s">
        <v>337</v>
      </c>
      <c r="E11134" s="87">
        <f t="shared" si="521"/>
        <v>8.3951938126426811</v>
      </c>
      <c r="F11134" s="69">
        <f t="shared" si="521"/>
        <v>7.7269637024330793</v>
      </c>
      <c r="G11134" s="69">
        <f t="shared" si="521"/>
        <v>8.2063868475539081</v>
      </c>
      <c r="H11134" s="69">
        <f t="shared" si="521"/>
        <v>9.7567050188344808</v>
      </c>
      <c r="I11134" s="69">
        <f t="shared" si="521"/>
        <v>7.6924158554421638</v>
      </c>
      <c r="J11134" s="70">
        <f t="shared" si="521"/>
        <v>8.5934976389497759</v>
      </c>
      <c r="K11134" s="118">
        <f>VLOOKUP(B11134,WB.GDP.2014,'WB (WDI)'!$BE$2,FALSE)</f>
        <v>65813.95250864081</v>
      </c>
      <c r="L11134" s="112">
        <f>VLOOKUP($B11134,WB.UNEMP.2014,'WB (WDI)'!$BE$2,FALSE)</f>
        <v>4.8299999237060502</v>
      </c>
    </row>
    <row r="11135" spans="1:12" x14ac:dyDescent="0.25">
      <c r="A11135" s="103">
        <v>2014</v>
      </c>
      <c r="B11135" s="104" t="s">
        <v>438</v>
      </c>
      <c r="C11135" s="105" t="s">
        <v>439</v>
      </c>
      <c r="D11135" s="105" t="s">
        <v>440</v>
      </c>
      <c r="E11135" s="87">
        <f t="shared" si="521"/>
        <v>8.1106209584103084</v>
      </c>
      <c r="F11135" s="69">
        <f t="shared" si="521"/>
        <v>6.7417945593291178</v>
      </c>
      <c r="G11135" s="69">
        <f t="shared" si="521"/>
        <v>7.9423179021514283</v>
      </c>
      <c r="H11135" s="69">
        <f t="shared" si="521"/>
        <v>9.2648151851063663</v>
      </c>
      <c r="I11135" s="69">
        <f t="shared" si="521"/>
        <v>7.8319922927068042</v>
      </c>
      <c r="J11135" s="70">
        <f t="shared" si="521"/>
        <v>8.7721848527578263</v>
      </c>
      <c r="K11135" s="118">
        <f>VLOOKUP(B11135,WB.GDP.2014,'WB (WDI)'!$BE$2,FALSE)</f>
        <v>47436.748389529588</v>
      </c>
      <c r="L11135" s="112">
        <f>VLOOKUP($B11135,WB.UNEMP.2014,'WB (WDI)'!$BE$2,FALSE)</f>
        <v>6.0799999237060502</v>
      </c>
    </row>
    <row r="11136" spans="1:12" x14ac:dyDescent="0.25">
      <c r="A11136" s="103">
        <v>2014</v>
      </c>
      <c r="B11136" s="104" t="s">
        <v>441</v>
      </c>
      <c r="C11136" s="105" t="s">
        <v>442</v>
      </c>
      <c r="D11136" s="105" t="s">
        <v>440</v>
      </c>
      <c r="E11136" s="87" t="e">
        <f t="shared" ref="E11136:J11145" si="522">IF(ISNUMBER(VLOOKUP($B11136,EFW.2014,3,FALSE))=TRUE,VLOOKUP($B11136,EFW.2014,E$2,FALSE),NA())</f>
        <v>#N/A</v>
      </c>
      <c r="F11136" s="69" t="e">
        <f t="shared" si="522"/>
        <v>#N/A</v>
      </c>
      <c r="G11136" s="69" t="e">
        <f t="shared" si="522"/>
        <v>#N/A</v>
      </c>
      <c r="H11136" s="69" t="e">
        <f t="shared" si="522"/>
        <v>#N/A</v>
      </c>
      <c r="I11136" s="69" t="e">
        <f t="shared" si="522"/>
        <v>#N/A</v>
      </c>
      <c r="J11136" s="70" t="e">
        <f t="shared" si="522"/>
        <v>#N/A</v>
      </c>
      <c r="K11136" s="118" t="e">
        <f>VLOOKUP(B11136,WB.GDP.2014,'WB (WDI)'!$BE$2,FALSE)</f>
        <v>#N/A</v>
      </c>
      <c r="L11136" s="112" t="e">
        <f>VLOOKUP($B11136,WB.UNEMP.2014,'WB (WDI)'!$BE$2,FALSE)</f>
        <v>#N/A</v>
      </c>
    </row>
    <row r="11137" spans="1:12" x14ac:dyDescent="0.25">
      <c r="A11137" s="103">
        <v>2014</v>
      </c>
      <c r="B11137" s="104" t="s">
        <v>443</v>
      </c>
      <c r="C11137" s="105" t="s">
        <v>444</v>
      </c>
      <c r="D11137" s="105" t="s">
        <v>440</v>
      </c>
      <c r="E11137" s="87" t="e">
        <f t="shared" si="522"/>
        <v>#N/A</v>
      </c>
      <c r="F11137" s="69" t="e">
        <f t="shared" si="522"/>
        <v>#N/A</v>
      </c>
      <c r="G11137" s="69" t="e">
        <f t="shared" si="522"/>
        <v>#N/A</v>
      </c>
      <c r="H11137" s="69" t="e">
        <f t="shared" si="522"/>
        <v>#N/A</v>
      </c>
      <c r="I11137" s="69" t="e">
        <f t="shared" si="522"/>
        <v>#N/A</v>
      </c>
      <c r="J11137" s="70" t="e">
        <f t="shared" si="522"/>
        <v>#N/A</v>
      </c>
      <c r="K11137" s="118" t="e">
        <f>VLOOKUP(B11137,WB.GDP.2014,'WB (WDI)'!$BE$2,FALSE)</f>
        <v>#N/A</v>
      </c>
      <c r="L11137" s="112" t="e">
        <f>VLOOKUP($B11137,WB.UNEMP.2014,'WB (WDI)'!$BE$2,FALSE)</f>
        <v>#N/A</v>
      </c>
    </row>
    <row r="11138" spans="1:12" x14ac:dyDescent="0.25">
      <c r="A11138" s="103">
        <v>2014</v>
      </c>
      <c r="B11138" s="104" t="s">
        <v>445</v>
      </c>
      <c r="C11138" s="105" t="s">
        <v>446</v>
      </c>
      <c r="D11138" s="105" t="s">
        <v>440</v>
      </c>
      <c r="E11138" s="87" t="e">
        <f t="shared" si="522"/>
        <v>#N/A</v>
      </c>
      <c r="F11138" s="69" t="e">
        <f t="shared" si="522"/>
        <v>#N/A</v>
      </c>
      <c r="G11138" s="69" t="e">
        <f t="shared" si="522"/>
        <v>#N/A</v>
      </c>
      <c r="H11138" s="69" t="e">
        <f t="shared" si="522"/>
        <v>#N/A</v>
      </c>
      <c r="I11138" s="69" t="e">
        <f t="shared" si="522"/>
        <v>#N/A</v>
      </c>
      <c r="J11138" s="70" t="e">
        <f t="shared" si="522"/>
        <v>#N/A</v>
      </c>
      <c r="K11138" s="118" t="e">
        <f>VLOOKUP(B11138,WB.GDP.2014,'WB (WDI)'!$BE$2,FALSE)</f>
        <v>#N/A</v>
      </c>
      <c r="L11138" s="112" t="e">
        <f>VLOOKUP($B11138,WB.UNEMP.2014,'WB (WDI)'!$BE$2,FALSE)</f>
        <v>#N/A</v>
      </c>
    </row>
    <row r="11139" spans="1:12" x14ac:dyDescent="0.25">
      <c r="A11139" s="103">
        <v>2014</v>
      </c>
      <c r="B11139" s="104" t="s">
        <v>447</v>
      </c>
      <c r="C11139" s="105" t="s">
        <v>448</v>
      </c>
      <c r="D11139" s="105" t="s">
        <v>440</v>
      </c>
      <c r="E11139" s="87">
        <f t="shared" si="522"/>
        <v>8.4577771272019771</v>
      </c>
      <c r="F11139" s="69">
        <f t="shared" si="522"/>
        <v>6.5730554908148209</v>
      </c>
      <c r="G11139" s="69">
        <f t="shared" si="522"/>
        <v>8.1979938266673997</v>
      </c>
      <c r="H11139" s="69">
        <f t="shared" si="522"/>
        <v>9.454369003089667</v>
      </c>
      <c r="I11139" s="69">
        <f t="shared" si="522"/>
        <v>9.0247404314940987</v>
      </c>
      <c r="J11139" s="70">
        <f t="shared" si="522"/>
        <v>9.0387268839438999</v>
      </c>
      <c r="K11139" s="118">
        <f>VLOOKUP(B11139,WB.GDP.2014,'WB (WDI)'!$BE$2,FALSE)</f>
        <v>40487.030849538933</v>
      </c>
      <c r="L11139" s="112">
        <f>VLOOKUP($B11139,WB.UNEMP.2014,'WB (WDI)'!$BE$2,FALSE)</f>
        <v>5.3699998855590803</v>
      </c>
    </row>
    <row r="11140" spans="1:12" x14ac:dyDescent="0.25">
      <c r="A11140" s="103">
        <v>2014</v>
      </c>
      <c r="B11140" s="104" t="s">
        <v>449</v>
      </c>
      <c r="C11140" s="105" t="s">
        <v>450</v>
      </c>
      <c r="D11140" s="105" t="s">
        <v>440</v>
      </c>
      <c r="E11140" s="87" t="e">
        <f t="shared" si="522"/>
        <v>#N/A</v>
      </c>
      <c r="F11140" s="69" t="e">
        <f t="shared" si="522"/>
        <v>#N/A</v>
      </c>
      <c r="G11140" s="69" t="e">
        <f t="shared" si="522"/>
        <v>#N/A</v>
      </c>
      <c r="H11140" s="69" t="e">
        <f t="shared" si="522"/>
        <v>#N/A</v>
      </c>
      <c r="I11140" s="69" t="e">
        <f t="shared" si="522"/>
        <v>#N/A</v>
      </c>
      <c r="J11140" s="70" t="e">
        <f t="shared" si="522"/>
        <v>#N/A</v>
      </c>
      <c r="K11140" s="118" t="e">
        <f>VLOOKUP(B11140,WB.GDP.2014,'WB (WDI)'!$BE$2,FALSE)</f>
        <v>#N/A</v>
      </c>
      <c r="L11140" s="112" t="e">
        <f>VLOOKUP($B11140,WB.UNEMP.2014,'WB (WDI)'!$BE$2,FALSE)</f>
        <v>#N/A</v>
      </c>
    </row>
    <row r="11141" spans="1:12" x14ac:dyDescent="0.25">
      <c r="A11141" s="103">
        <v>2014</v>
      </c>
      <c r="B11141" s="104" t="s">
        <v>451</v>
      </c>
      <c r="C11141" s="105" t="s">
        <v>452</v>
      </c>
      <c r="D11141" s="105" t="s">
        <v>440</v>
      </c>
      <c r="E11141" s="87">
        <f t="shared" si="522"/>
        <v>6.5981172292920647</v>
      </c>
      <c r="F11141" s="69">
        <f t="shared" si="522"/>
        <v>6.1380801153409132</v>
      </c>
      <c r="G11141" s="69">
        <f t="shared" si="522"/>
        <v>5.8750173995253334</v>
      </c>
      <c r="H11141" s="69">
        <f t="shared" si="522"/>
        <v>6.0759108650121005</v>
      </c>
      <c r="I11141" s="69">
        <f t="shared" si="522"/>
        <v>6.2718041338955697</v>
      </c>
      <c r="J11141" s="70">
        <f t="shared" si="522"/>
        <v>8.6297736326864083</v>
      </c>
      <c r="K11141" s="118">
        <f>VLOOKUP(B11141,WB.GDP.2014,'WB (WDI)'!$BE$2,FALSE)</f>
        <v>12057.903619732711</v>
      </c>
      <c r="L11141" s="112">
        <f>VLOOKUP($B11141,WB.UNEMP.2014,'WB (WDI)'!$BE$2,FALSE)</f>
        <v>4.3899998664856001</v>
      </c>
    </row>
    <row r="11142" spans="1:12" x14ac:dyDescent="0.25">
      <c r="A11142" s="103">
        <v>2014</v>
      </c>
      <c r="B11142" s="104" t="s">
        <v>453</v>
      </c>
      <c r="C11142" s="105" t="s">
        <v>454</v>
      </c>
      <c r="D11142" s="105" t="s">
        <v>440</v>
      </c>
      <c r="E11142" s="87" t="e">
        <f t="shared" si="522"/>
        <v>#N/A</v>
      </c>
      <c r="F11142" s="69" t="e">
        <f t="shared" si="522"/>
        <v>#N/A</v>
      </c>
      <c r="G11142" s="69" t="e">
        <f t="shared" si="522"/>
        <v>#N/A</v>
      </c>
      <c r="H11142" s="69" t="e">
        <f t="shared" si="522"/>
        <v>#N/A</v>
      </c>
      <c r="I11142" s="69" t="e">
        <f t="shared" si="522"/>
        <v>#N/A</v>
      </c>
      <c r="J11142" s="70" t="e">
        <f t="shared" si="522"/>
        <v>#N/A</v>
      </c>
      <c r="K11142" s="118" t="e">
        <f>VLOOKUP(B11142,WB.GDP.2014,'WB (WDI)'!$BE$2,FALSE)</f>
        <v>#N/A</v>
      </c>
      <c r="L11142" s="112">
        <f>VLOOKUP($B11142,WB.UNEMP.2014,'WB (WDI)'!$BE$2,FALSE)</f>
        <v>14.5900001525879</v>
      </c>
    </row>
    <row r="11143" spans="1:12" x14ac:dyDescent="0.25">
      <c r="A11143" s="103">
        <v>2014</v>
      </c>
      <c r="B11143" s="104" t="s">
        <v>455</v>
      </c>
      <c r="C11143" s="105" t="s">
        <v>456</v>
      </c>
      <c r="D11143" s="105" t="s">
        <v>440</v>
      </c>
      <c r="E11143" s="87">
        <f t="shared" si="522"/>
        <v>6.3680569487564052</v>
      </c>
      <c r="F11143" s="69">
        <f t="shared" si="522"/>
        <v>5.009663684151433</v>
      </c>
      <c r="G11143" s="69">
        <f t="shared" si="522"/>
        <v>4.3596655285442605</v>
      </c>
      <c r="H11143" s="69">
        <f t="shared" si="522"/>
        <v>7.8043625546688924</v>
      </c>
      <c r="I11143" s="69">
        <f t="shared" si="522"/>
        <v>7.3169125284441048</v>
      </c>
      <c r="J11143" s="70">
        <f t="shared" si="522"/>
        <v>7.3496804479733386</v>
      </c>
      <c r="K11143" s="118">
        <f>VLOOKUP(B11143,WB.GDP.2014,'WB (WDI)'!$BE$2,FALSE)</f>
        <v>3912.3811954560892</v>
      </c>
      <c r="L11143" s="112">
        <f>VLOOKUP($B11143,WB.UNEMP.2014,'WB (WDI)'!$BE$2,FALSE)</f>
        <v>2.5899999141693102</v>
      </c>
    </row>
    <row r="11144" spans="1:12" x14ac:dyDescent="0.25">
      <c r="A11144" s="103">
        <v>2014</v>
      </c>
      <c r="B11144" s="104" t="s">
        <v>457</v>
      </c>
      <c r="C11144" s="105" t="s">
        <v>458</v>
      </c>
      <c r="D11144" s="105" t="s">
        <v>440</v>
      </c>
      <c r="E11144" s="87" t="e">
        <f t="shared" si="522"/>
        <v>#N/A</v>
      </c>
      <c r="F11144" s="69" t="e">
        <f t="shared" si="522"/>
        <v>#N/A</v>
      </c>
      <c r="G11144" s="69" t="e">
        <f t="shared" si="522"/>
        <v>#N/A</v>
      </c>
      <c r="H11144" s="69" t="e">
        <f t="shared" si="522"/>
        <v>#N/A</v>
      </c>
      <c r="I11144" s="69" t="e">
        <f t="shared" si="522"/>
        <v>#N/A</v>
      </c>
      <c r="J11144" s="70" t="e">
        <f t="shared" si="522"/>
        <v>#N/A</v>
      </c>
      <c r="K11144" s="118">
        <f>VLOOKUP(B11144,WB.GDP.2014,'WB (WDI)'!$BE$2,FALSE)</f>
        <v>2553.3861131947697</v>
      </c>
      <c r="L11144" s="112">
        <f>VLOOKUP($B11144,WB.UNEMP.2014,'WB (WDI)'!$BE$2,FALSE)</f>
        <v>0.68000000715255704</v>
      </c>
    </row>
    <row r="11145" spans="1:12" x14ac:dyDescent="0.25">
      <c r="A11145" s="103">
        <v>2014</v>
      </c>
      <c r="B11145" s="104" t="s">
        <v>459</v>
      </c>
      <c r="C11145" s="105" t="s">
        <v>460</v>
      </c>
      <c r="D11145" s="105" t="s">
        <v>440</v>
      </c>
      <c r="E11145" s="87" t="e">
        <f t="shared" si="522"/>
        <v>#N/A</v>
      </c>
      <c r="F11145" s="69" t="e">
        <f t="shared" si="522"/>
        <v>#N/A</v>
      </c>
      <c r="G11145" s="69" t="e">
        <f t="shared" si="522"/>
        <v>#N/A</v>
      </c>
      <c r="H11145" s="69" t="e">
        <f t="shared" si="522"/>
        <v>#N/A</v>
      </c>
      <c r="I11145" s="69" t="e">
        <f t="shared" si="522"/>
        <v>#N/A</v>
      </c>
      <c r="J11145" s="70" t="e">
        <f t="shared" si="522"/>
        <v>#N/A</v>
      </c>
      <c r="K11145" s="118">
        <f>VLOOKUP(B11145,WB.GDP.2014,'WB (WDI)'!$BE$2,FALSE)</f>
        <v>3116.0770247552941</v>
      </c>
      <c r="L11145" s="112">
        <f>VLOOKUP($B11145,WB.UNEMP.2014,'WB (WDI)'!$BE$2,FALSE)</f>
        <v>1.83000004291534</v>
      </c>
    </row>
    <row r="11146" spans="1:12" x14ac:dyDescent="0.25">
      <c r="A11146" s="103">
        <v>2014</v>
      </c>
      <c r="B11146" s="104" t="s">
        <v>461</v>
      </c>
      <c r="C11146" s="105" t="s">
        <v>462</v>
      </c>
      <c r="D11146" s="105" t="s">
        <v>440</v>
      </c>
      <c r="E11146" s="87" t="e">
        <f t="shared" ref="E11146:J11155" si="523">IF(ISNUMBER(VLOOKUP($B11146,EFW.2014,3,FALSE))=TRUE,VLOOKUP($B11146,EFW.2014,E$2,FALSE),NA())</f>
        <v>#N/A</v>
      </c>
      <c r="F11146" s="69" t="e">
        <f t="shared" si="523"/>
        <v>#N/A</v>
      </c>
      <c r="G11146" s="69" t="e">
        <f t="shared" si="523"/>
        <v>#N/A</v>
      </c>
      <c r="H11146" s="69" t="e">
        <f t="shared" si="523"/>
        <v>#N/A</v>
      </c>
      <c r="I11146" s="69" t="e">
        <f t="shared" si="523"/>
        <v>#N/A</v>
      </c>
      <c r="J11146" s="70" t="e">
        <f t="shared" si="523"/>
        <v>#N/A</v>
      </c>
      <c r="K11146" s="118" t="e">
        <f>VLOOKUP(B11146,WB.GDP.2014,'WB (WDI)'!$BE$2,FALSE)</f>
        <v>#N/A</v>
      </c>
      <c r="L11146" s="112">
        <f>VLOOKUP($B11146,WB.UNEMP.2014,'WB (WDI)'!$BE$2,FALSE)</f>
        <v>7.5999999046325701</v>
      </c>
    </row>
    <row r="11147" spans="1:12" x14ac:dyDescent="0.25">
      <c r="A11147" s="103">
        <v>2014</v>
      </c>
      <c r="B11147" s="104" t="s">
        <v>463</v>
      </c>
      <c r="C11147" s="105" t="s">
        <v>464</v>
      </c>
      <c r="D11147" s="105" t="s">
        <v>440</v>
      </c>
      <c r="E11147" s="87" t="e">
        <f t="shared" si="523"/>
        <v>#N/A</v>
      </c>
      <c r="F11147" s="69" t="e">
        <f t="shared" si="523"/>
        <v>#N/A</v>
      </c>
      <c r="G11147" s="69" t="e">
        <f t="shared" si="523"/>
        <v>#N/A</v>
      </c>
      <c r="H11147" s="69" t="e">
        <f t="shared" si="523"/>
        <v>#N/A</v>
      </c>
      <c r="I11147" s="69" t="e">
        <f t="shared" si="523"/>
        <v>#N/A</v>
      </c>
      <c r="J11147" s="70" t="e">
        <f t="shared" si="523"/>
        <v>#N/A</v>
      </c>
      <c r="K11147" s="118">
        <f>VLOOKUP(B11147,WB.GDP.2014,'WB (WDI)'!$BE$2,FALSE)</f>
        <v>1993.7109127998426</v>
      </c>
      <c r="L11147" s="112" t="e">
        <f>VLOOKUP($B11147,WB.UNEMP.2014,'WB (WDI)'!$BE$2,FALSE)</f>
        <v>#N/A</v>
      </c>
    </row>
    <row r="11148" spans="1:12" x14ac:dyDescent="0.25">
      <c r="A11148" s="103">
        <v>2014</v>
      </c>
      <c r="B11148" s="104" t="s">
        <v>465</v>
      </c>
      <c r="C11148" s="105" t="s">
        <v>466</v>
      </c>
      <c r="D11148" s="105" t="s">
        <v>440</v>
      </c>
      <c r="E11148" s="87" t="e">
        <f t="shared" si="523"/>
        <v>#N/A</v>
      </c>
      <c r="F11148" s="69" t="e">
        <f t="shared" si="523"/>
        <v>#N/A</v>
      </c>
      <c r="G11148" s="69" t="e">
        <f t="shared" si="523"/>
        <v>#N/A</v>
      </c>
      <c r="H11148" s="69" t="e">
        <f t="shared" si="523"/>
        <v>#N/A</v>
      </c>
      <c r="I11148" s="69" t="e">
        <f t="shared" si="523"/>
        <v>#N/A</v>
      </c>
      <c r="J11148" s="70" t="e">
        <f t="shared" si="523"/>
        <v>#N/A</v>
      </c>
      <c r="K11148" s="118">
        <f>VLOOKUP(B11148,WB.GDP.2014,'WB (WDI)'!$BE$2,FALSE)</f>
        <v>3579.6334206961124</v>
      </c>
      <c r="L11148" s="112" t="e">
        <f>VLOOKUP($B11148,WB.UNEMP.2014,'WB (WDI)'!$BE$2,FALSE)</f>
        <v>#N/A</v>
      </c>
    </row>
    <row r="11149" spans="1:12" x14ac:dyDescent="0.25">
      <c r="A11149" s="103">
        <v>2014</v>
      </c>
      <c r="B11149" s="104" t="s">
        <v>467</v>
      </c>
      <c r="C11149" s="105" t="s">
        <v>468</v>
      </c>
      <c r="D11149" s="105" t="s">
        <v>440</v>
      </c>
      <c r="E11149" s="87" t="e">
        <f t="shared" si="523"/>
        <v>#N/A</v>
      </c>
      <c r="F11149" s="69" t="e">
        <f t="shared" si="523"/>
        <v>#N/A</v>
      </c>
      <c r="G11149" s="69" t="e">
        <f t="shared" si="523"/>
        <v>#N/A</v>
      </c>
      <c r="H11149" s="69" t="e">
        <f t="shared" si="523"/>
        <v>#N/A</v>
      </c>
      <c r="I11149" s="69" t="e">
        <f t="shared" si="523"/>
        <v>#N/A</v>
      </c>
      <c r="J11149" s="70" t="e">
        <f t="shared" si="523"/>
        <v>#N/A</v>
      </c>
      <c r="K11149" s="118">
        <f>VLOOKUP(B11149,WB.GDP.2014,'WB (WDI)'!$BE$2,FALSE)</f>
        <v>3342.7394133289949</v>
      </c>
      <c r="L11149" s="112" t="e">
        <f>VLOOKUP($B11149,WB.UNEMP.2014,'WB (WDI)'!$BE$2,FALSE)</f>
        <v>#N/A</v>
      </c>
    </row>
    <row r="11150" spans="1:12" x14ac:dyDescent="0.25">
      <c r="A11150" s="103">
        <v>2014</v>
      </c>
      <c r="B11150" s="104" t="s">
        <v>469</v>
      </c>
      <c r="C11150" s="105" t="s">
        <v>470</v>
      </c>
      <c r="D11150" s="105" t="s">
        <v>440</v>
      </c>
      <c r="E11150" s="87" t="e">
        <f t="shared" si="523"/>
        <v>#N/A</v>
      </c>
      <c r="F11150" s="69" t="e">
        <f t="shared" si="523"/>
        <v>#N/A</v>
      </c>
      <c r="G11150" s="69" t="e">
        <f t="shared" si="523"/>
        <v>#N/A</v>
      </c>
      <c r="H11150" s="69" t="e">
        <f t="shared" si="523"/>
        <v>#N/A</v>
      </c>
      <c r="I11150" s="69" t="e">
        <f t="shared" si="523"/>
        <v>#N/A</v>
      </c>
      <c r="J11150" s="70" t="e">
        <f t="shared" si="523"/>
        <v>#N/A</v>
      </c>
      <c r="K11150" s="118">
        <f>VLOOKUP(B11150,WB.GDP.2014,'WB (WDI)'!$BE$2,FALSE)</f>
        <v>11446.261036734468</v>
      </c>
      <c r="L11150" s="112" t="e">
        <f>VLOOKUP($B11150,WB.UNEMP.2014,'WB (WDI)'!$BE$2,FALSE)</f>
        <v>#N/A</v>
      </c>
    </row>
    <row r="11151" spans="1:12" x14ac:dyDescent="0.25">
      <c r="A11151" s="103">
        <v>2014</v>
      </c>
      <c r="B11151" s="104" t="s">
        <v>471</v>
      </c>
      <c r="C11151" s="105" t="s">
        <v>472</v>
      </c>
      <c r="D11151" s="105" t="s">
        <v>440</v>
      </c>
      <c r="E11151" s="87" t="e">
        <f t="shared" si="523"/>
        <v>#N/A</v>
      </c>
      <c r="F11151" s="69" t="e">
        <f t="shared" si="523"/>
        <v>#N/A</v>
      </c>
      <c r="G11151" s="69" t="e">
        <f t="shared" si="523"/>
        <v>#N/A</v>
      </c>
      <c r="H11151" s="69" t="e">
        <f t="shared" si="523"/>
        <v>#N/A</v>
      </c>
      <c r="I11151" s="69" t="e">
        <f t="shared" si="523"/>
        <v>#N/A</v>
      </c>
      <c r="J11151" s="70" t="e">
        <f t="shared" si="523"/>
        <v>#N/A</v>
      </c>
      <c r="K11151" s="118" t="e">
        <f>VLOOKUP(B11151,WB.GDP.2014,'WB (WDI)'!$BE$2,FALSE)</f>
        <v>#N/A</v>
      </c>
      <c r="L11151" s="112" t="e">
        <f>VLOOKUP($B11151,WB.UNEMP.2014,'WB (WDI)'!$BE$2,FALSE)</f>
        <v>#N/A</v>
      </c>
    </row>
    <row r="11152" spans="1:12" x14ac:dyDescent="0.25">
      <c r="A11152" s="103">
        <v>2014</v>
      </c>
      <c r="B11152" s="104" t="s">
        <v>473</v>
      </c>
      <c r="C11152" s="105" t="s">
        <v>474</v>
      </c>
      <c r="D11152" s="105" t="s">
        <v>440</v>
      </c>
      <c r="E11152" s="87" t="e">
        <f t="shared" si="523"/>
        <v>#N/A</v>
      </c>
      <c r="F11152" s="69" t="e">
        <f t="shared" si="523"/>
        <v>#N/A</v>
      </c>
      <c r="G11152" s="69" t="e">
        <f t="shared" si="523"/>
        <v>#N/A</v>
      </c>
      <c r="H11152" s="69" t="e">
        <f t="shared" si="523"/>
        <v>#N/A</v>
      </c>
      <c r="I11152" s="69" t="e">
        <f t="shared" si="523"/>
        <v>#N/A</v>
      </c>
      <c r="J11152" s="70" t="e">
        <f t="shared" si="523"/>
        <v>#N/A</v>
      </c>
      <c r="K11152" s="118">
        <f>VLOOKUP(B11152,WB.GDP.2014,'WB (WDI)'!$BE$2,FALSE)</f>
        <v>17103.554117439919</v>
      </c>
      <c r="L11152" s="112" t="e">
        <f>VLOOKUP($B11152,WB.UNEMP.2014,'WB (WDI)'!$BE$2,FALSE)</f>
        <v>#N/A</v>
      </c>
    </row>
    <row r="11153" spans="1:12" x14ac:dyDescent="0.25">
      <c r="A11153" s="103">
        <v>2014</v>
      </c>
      <c r="B11153" s="104" t="s">
        <v>475</v>
      </c>
      <c r="C11153" s="105" t="s">
        <v>476</v>
      </c>
      <c r="D11153" s="105" t="s">
        <v>440</v>
      </c>
      <c r="E11153" s="87" t="e">
        <f t="shared" si="523"/>
        <v>#N/A</v>
      </c>
      <c r="F11153" s="69" t="e">
        <f t="shared" si="523"/>
        <v>#N/A</v>
      </c>
      <c r="G11153" s="69" t="e">
        <f t="shared" si="523"/>
        <v>#N/A</v>
      </c>
      <c r="H11153" s="69" t="e">
        <f t="shared" si="523"/>
        <v>#N/A</v>
      </c>
      <c r="I11153" s="69" t="e">
        <f t="shared" si="523"/>
        <v>#N/A</v>
      </c>
      <c r="J11153" s="70" t="e">
        <f t="shared" si="523"/>
        <v>#N/A</v>
      </c>
      <c r="K11153" s="118" t="e">
        <f>VLOOKUP(B11153,WB.GDP.2014,'WB (WDI)'!$BE$2,FALSE)</f>
        <v>#N/A</v>
      </c>
      <c r="L11153" s="112" t="e">
        <f>VLOOKUP($B11153,WB.UNEMP.2014,'WB (WDI)'!$BE$2,FALSE)</f>
        <v>#N/A</v>
      </c>
    </row>
    <row r="11154" spans="1:12" x14ac:dyDescent="0.25">
      <c r="A11154" s="103">
        <v>2014</v>
      </c>
      <c r="B11154" s="104" t="s">
        <v>477</v>
      </c>
      <c r="C11154" s="105" t="s">
        <v>478</v>
      </c>
      <c r="D11154" s="105" t="s">
        <v>440</v>
      </c>
      <c r="E11154" s="87" t="e">
        <f t="shared" si="523"/>
        <v>#N/A</v>
      </c>
      <c r="F11154" s="69" t="e">
        <f t="shared" si="523"/>
        <v>#N/A</v>
      </c>
      <c r="G11154" s="69" t="e">
        <f t="shared" si="523"/>
        <v>#N/A</v>
      </c>
      <c r="H11154" s="69" t="e">
        <f t="shared" si="523"/>
        <v>#N/A</v>
      </c>
      <c r="I11154" s="69" t="e">
        <f t="shared" si="523"/>
        <v>#N/A</v>
      </c>
      <c r="J11154" s="70" t="e">
        <f t="shared" si="523"/>
        <v>#N/A</v>
      </c>
      <c r="K11154" s="118" t="e">
        <f>VLOOKUP(B11154,WB.GDP.2014,'WB (WDI)'!$BE$2,FALSE)</f>
        <v>#N/A</v>
      </c>
      <c r="L11154" s="112" t="e">
        <f>VLOOKUP($B11154,WB.UNEMP.2014,'WB (WDI)'!$BE$2,FALSE)</f>
        <v>#N/A</v>
      </c>
    </row>
    <row r="11155" spans="1:12" x14ac:dyDescent="0.25">
      <c r="A11155" s="103">
        <v>2014</v>
      </c>
      <c r="B11155" s="104" t="s">
        <v>479</v>
      </c>
      <c r="C11155" s="105" t="s">
        <v>480</v>
      </c>
      <c r="D11155" s="105" t="s">
        <v>440</v>
      </c>
      <c r="E11155" s="87" t="e">
        <f t="shared" si="523"/>
        <v>#N/A</v>
      </c>
      <c r="F11155" s="69" t="e">
        <f t="shared" si="523"/>
        <v>#N/A</v>
      </c>
      <c r="G11155" s="69" t="e">
        <f t="shared" si="523"/>
        <v>#N/A</v>
      </c>
      <c r="H11155" s="69" t="e">
        <f t="shared" si="523"/>
        <v>#N/A</v>
      </c>
      <c r="I11155" s="69" t="e">
        <f t="shared" si="523"/>
        <v>#N/A</v>
      </c>
      <c r="J11155" s="70" t="e">
        <f t="shared" si="523"/>
        <v>#N/A</v>
      </c>
      <c r="K11155" s="118" t="e">
        <f>VLOOKUP(B11155,WB.GDP.2014,'WB (WDI)'!$BE$2,FALSE)</f>
        <v>#N/A</v>
      </c>
      <c r="L11155" s="112" t="e">
        <f>VLOOKUP($B11155,WB.UNEMP.2014,'WB (WDI)'!$BE$2,FALSE)</f>
        <v>#N/A</v>
      </c>
    </row>
    <row r="11156" spans="1:12" x14ac:dyDescent="0.25">
      <c r="A11156" s="103">
        <v>2014</v>
      </c>
      <c r="B11156" s="104" t="s">
        <v>481</v>
      </c>
      <c r="C11156" s="105" t="s">
        <v>482</v>
      </c>
      <c r="D11156" s="105" t="s">
        <v>440</v>
      </c>
      <c r="E11156" s="87" t="e">
        <f t="shared" ref="E11156:J11163" si="524">IF(ISNUMBER(VLOOKUP($B11156,EFW.2014,3,FALSE))=TRUE,VLOOKUP($B11156,EFW.2014,E$2,FALSE),NA())</f>
        <v>#N/A</v>
      </c>
      <c r="F11156" s="69" t="e">
        <f t="shared" si="524"/>
        <v>#N/A</v>
      </c>
      <c r="G11156" s="69" t="e">
        <f t="shared" si="524"/>
        <v>#N/A</v>
      </c>
      <c r="H11156" s="69" t="e">
        <f t="shared" si="524"/>
        <v>#N/A</v>
      </c>
      <c r="I11156" s="69" t="e">
        <f t="shared" si="524"/>
        <v>#N/A</v>
      </c>
      <c r="J11156" s="70" t="e">
        <f t="shared" si="524"/>
        <v>#N/A</v>
      </c>
      <c r="K11156" s="118" t="e">
        <f>VLOOKUP(B11156,WB.GDP.2014,'WB (WDI)'!$BE$2,FALSE)</f>
        <v>#N/A</v>
      </c>
      <c r="L11156" s="112">
        <f>VLOOKUP($B11156,WB.UNEMP.2014,'WB (WDI)'!$BE$2,FALSE)</f>
        <v>11.920000076293899</v>
      </c>
    </row>
    <row r="11157" spans="1:12" x14ac:dyDescent="0.25">
      <c r="A11157" s="103">
        <v>2014</v>
      </c>
      <c r="B11157" s="104" t="s">
        <v>483</v>
      </c>
      <c r="C11157" s="105" t="s">
        <v>484</v>
      </c>
      <c r="D11157" s="105" t="s">
        <v>440</v>
      </c>
      <c r="E11157" s="87" t="e">
        <f t="shared" si="524"/>
        <v>#N/A</v>
      </c>
      <c r="F11157" s="69" t="e">
        <f t="shared" si="524"/>
        <v>#N/A</v>
      </c>
      <c r="G11157" s="69" t="e">
        <f t="shared" si="524"/>
        <v>#N/A</v>
      </c>
      <c r="H11157" s="69" t="e">
        <f t="shared" si="524"/>
        <v>#N/A</v>
      </c>
      <c r="I11157" s="69" t="e">
        <f t="shared" si="524"/>
        <v>#N/A</v>
      </c>
      <c r="J11157" s="70" t="e">
        <f t="shared" si="524"/>
        <v>#N/A</v>
      </c>
      <c r="K11157" s="118" t="e">
        <f>VLOOKUP(B11157,WB.GDP.2014,'WB (WDI)'!$BE$2,FALSE)</f>
        <v>#N/A</v>
      </c>
      <c r="L11157" s="112" t="e">
        <f>VLOOKUP($B11157,WB.UNEMP.2014,'WB (WDI)'!$BE$2,FALSE)</f>
        <v>#N/A</v>
      </c>
    </row>
    <row r="11158" spans="1:12" x14ac:dyDescent="0.25">
      <c r="A11158" s="103">
        <v>2014</v>
      </c>
      <c r="B11158" s="104" t="s">
        <v>485</v>
      </c>
      <c r="C11158" s="105" t="s">
        <v>486</v>
      </c>
      <c r="D11158" s="105" t="s">
        <v>440</v>
      </c>
      <c r="E11158" s="87" t="e">
        <f t="shared" si="524"/>
        <v>#N/A</v>
      </c>
      <c r="F11158" s="69" t="e">
        <f t="shared" si="524"/>
        <v>#N/A</v>
      </c>
      <c r="G11158" s="69" t="e">
        <f t="shared" si="524"/>
        <v>#N/A</v>
      </c>
      <c r="H11158" s="69" t="e">
        <f t="shared" si="524"/>
        <v>#N/A</v>
      </c>
      <c r="I11158" s="69" t="e">
        <f t="shared" si="524"/>
        <v>#N/A</v>
      </c>
      <c r="J11158" s="70" t="e">
        <f t="shared" si="524"/>
        <v>#N/A</v>
      </c>
      <c r="K11158" s="118" t="e">
        <f>VLOOKUP(B11158,WB.GDP.2014,'WB (WDI)'!$BE$2,FALSE)</f>
        <v>#N/A</v>
      </c>
      <c r="L11158" s="112" t="e">
        <f>VLOOKUP($B11158,WB.UNEMP.2014,'WB (WDI)'!$BE$2,FALSE)</f>
        <v>#N/A</v>
      </c>
    </row>
    <row r="11159" spans="1:12" x14ac:dyDescent="0.25">
      <c r="A11159" s="103">
        <v>2014</v>
      </c>
      <c r="B11159" s="104" t="s">
        <v>487</v>
      </c>
      <c r="C11159" s="105" t="s">
        <v>488</v>
      </c>
      <c r="D11159" s="105" t="s">
        <v>440</v>
      </c>
      <c r="E11159" s="87" t="e">
        <f t="shared" si="524"/>
        <v>#N/A</v>
      </c>
      <c r="F11159" s="69" t="e">
        <f t="shared" si="524"/>
        <v>#N/A</v>
      </c>
      <c r="G11159" s="69" t="e">
        <f t="shared" si="524"/>
        <v>#N/A</v>
      </c>
      <c r="H11159" s="69" t="e">
        <f t="shared" si="524"/>
        <v>#N/A</v>
      </c>
      <c r="I11159" s="69" t="e">
        <f t="shared" si="524"/>
        <v>#N/A</v>
      </c>
      <c r="J11159" s="70" t="e">
        <f t="shared" si="524"/>
        <v>#N/A</v>
      </c>
      <c r="K11159" s="118">
        <f>VLOOKUP(B11159,WB.GDP.2014,'WB (WDI)'!$BE$2,FALSE)</f>
        <v>5789.9591063413418</v>
      </c>
      <c r="L11159" s="112">
        <f>VLOOKUP($B11159,WB.UNEMP.2014,'WB (WDI)'!$BE$2,FALSE)</f>
        <v>8.7200002670288104</v>
      </c>
    </row>
    <row r="11160" spans="1:12" x14ac:dyDescent="0.25">
      <c r="A11160" s="103">
        <v>2014</v>
      </c>
      <c r="B11160" s="104" t="s">
        <v>489</v>
      </c>
      <c r="C11160" s="105" t="s">
        <v>490</v>
      </c>
      <c r="D11160" s="105" t="s">
        <v>440</v>
      </c>
      <c r="E11160" s="87" t="e">
        <f t="shared" si="524"/>
        <v>#N/A</v>
      </c>
      <c r="F11160" s="69" t="e">
        <f t="shared" si="524"/>
        <v>#N/A</v>
      </c>
      <c r="G11160" s="69" t="e">
        <f t="shared" si="524"/>
        <v>#N/A</v>
      </c>
      <c r="H11160" s="69" t="e">
        <f t="shared" si="524"/>
        <v>#N/A</v>
      </c>
      <c r="I11160" s="69" t="e">
        <f t="shared" si="524"/>
        <v>#N/A</v>
      </c>
      <c r="J11160" s="70" t="e">
        <f t="shared" si="524"/>
        <v>#N/A</v>
      </c>
      <c r="K11160" s="118" t="e">
        <f>VLOOKUP(B11160,WB.GDP.2014,'WB (WDI)'!$BE$2,FALSE)</f>
        <v>#N/A</v>
      </c>
      <c r="L11160" s="112" t="e">
        <f>VLOOKUP($B11160,WB.UNEMP.2014,'WB (WDI)'!$BE$2,FALSE)</f>
        <v>#N/A</v>
      </c>
    </row>
    <row r="11161" spans="1:12" x14ac:dyDescent="0.25">
      <c r="A11161" s="103">
        <v>2014</v>
      </c>
      <c r="B11161" s="104" t="s">
        <v>491</v>
      </c>
      <c r="C11161" s="105" t="s">
        <v>492</v>
      </c>
      <c r="D11161" s="105" t="s">
        <v>440</v>
      </c>
      <c r="E11161" s="87" t="e">
        <f t="shared" si="524"/>
        <v>#N/A</v>
      </c>
      <c r="F11161" s="69" t="e">
        <f t="shared" si="524"/>
        <v>#N/A</v>
      </c>
      <c r="G11161" s="69" t="e">
        <f t="shared" si="524"/>
        <v>#N/A</v>
      </c>
      <c r="H11161" s="69" t="e">
        <f t="shared" si="524"/>
        <v>#N/A</v>
      </c>
      <c r="I11161" s="69" t="e">
        <f t="shared" si="524"/>
        <v>#N/A</v>
      </c>
      <c r="J11161" s="70" t="e">
        <f t="shared" si="524"/>
        <v>#N/A</v>
      </c>
      <c r="K11161" s="118">
        <f>VLOOKUP(B11161,WB.GDP.2014,'WB (WDI)'!$BE$2,FALSE)</f>
        <v>5865.7341668365088</v>
      </c>
      <c r="L11161" s="112">
        <f>VLOOKUP($B11161,WB.UNEMP.2014,'WB (WDI)'!$BE$2,FALSE)</f>
        <v>2.46000003814697</v>
      </c>
    </row>
    <row r="11162" spans="1:12" x14ac:dyDescent="0.25">
      <c r="A11162" s="103">
        <v>2014</v>
      </c>
      <c r="B11162" s="104" t="s">
        <v>493</v>
      </c>
      <c r="C11162" s="105" t="s">
        <v>494</v>
      </c>
      <c r="D11162" s="105" t="s">
        <v>440</v>
      </c>
      <c r="E11162" s="87" t="e">
        <f t="shared" si="524"/>
        <v>#N/A</v>
      </c>
      <c r="F11162" s="69" t="e">
        <f t="shared" si="524"/>
        <v>#N/A</v>
      </c>
      <c r="G11162" s="69" t="e">
        <f t="shared" si="524"/>
        <v>#N/A</v>
      </c>
      <c r="H11162" s="69" t="e">
        <f t="shared" si="524"/>
        <v>#N/A</v>
      </c>
      <c r="I11162" s="69" t="e">
        <f t="shared" si="524"/>
        <v>#N/A</v>
      </c>
      <c r="J11162" s="70" t="e">
        <f t="shared" si="524"/>
        <v>#N/A</v>
      </c>
      <c r="K11162" s="118">
        <f>VLOOKUP(B11162,WB.GDP.2014,'WB (WDI)'!$BE$2,FALSE)</f>
        <v>3450.7931694553963</v>
      </c>
      <c r="L11162" s="112" t="e">
        <f>VLOOKUP($B11162,WB.UNEMP.2014,'WB (WDI)'!$BE$2,FALSE)</f>
        <v>#N/A</v>
      </c>
    </row>
    <row r="11163" spans="1:12" ht="15.75" thickBot="1" x14ac:dyDescent="0.3">
      <c r="A11163" s="103">
        <v>2014</v>
      </c>
      <c r="B11163" s="104" t="s">
        <v>495</v>
      </c>
      <c r="C11163" s="105" t="s">
        <v>496</v>
      </c>
      <c r="D11163" s="105" t="s">
        <v>440</v>
      </c>
      <c r="E11163" s="88" t="e">
        <f t="shared" si="524"/>
        <v>#N/A</v>
      </c>
      <c r="F11163" s="56" t="e">
        <f t="shared" si="524"/>
        <v>#N/A</v>
      </c>
      <c r="G11163" s="56" t="e">
        <f t="shared" si="524"/>
        <v>#N/A</v>
      </c>
      <c r="H11163" s="56" t="e">
        <f t="shared" si="524"/>
        <v>#N/A</v>
      </c>
      <c r="I11163" s="56" t="e">
        <f t="shared" si="524"/>
        <v>#N/A</v>
      </c>
      <c r="J11163" s="71" t="e">
        <f t="shared" si="524"/>
        <v>#N/A</v>
      </c>
      <c r="K11163" s="119" t="e">
        <f>VLOOKUP(B11163,WB.GDP.2014,'WB (WDI)'!$BE$2,FALSE)</f>
        <v>#N/A</v>
      </c>
      <c r="L11163" s="113" t="e">
        <f>VLOOKUP($B11163,WB.UNEMP.2014,'WB (WDI)'!$BE$2,FALSE)</f>
        <v>#N/A</v>
      </c>
    </row>
    <row r="11164" spans="1:12" x14ac:dyDescent="0.25">
      <c r="A11164" s="109">
        <v>2015</v>
      </c>
      <c r="B11164" s="110" t="s">
        <v>4</v>
      </c>
      <c r="C11164" s="111" t="s">
        <v>5</v>
      </c>
      <c r="D11164" s="111" t="s">
        <v>6</v>
      </c>
      <c r="E11164" s="86">
        <f t="shared" ref="E11164:J11173" si="525">IF(ISNUMBER(VLOOKUP($B11164,EFW.2015,3,FALSE))=TRUE,VLOOKUP($B11164,EFW.2015,E$2,FALSE),NA())</f>
        <v>4.9370671648581954</v>
      </c>
      <c r="F11164" s="69">
        <f t="shared" si="525"/>
        <v>3.5981077168575313</v>
      </c>
      <c r="G11164" s="69">
        <f t="shared" si="525"/>
        <v>4.4142098072412574</v>
      </c>
      <c r="H11164" s="69">
        <f t="shared" si="525"/>
        <v>7.4421284706726452</v>
      </c>
      <c r="I11164" s="69">
        <f t="shared" si="525"/>
        <v>3.8662606152369907</v>
      </c>
      <c r="J11164" s="70">
        <f t="shared" si="525"/>
        <v>5.3646292142825551</v>
      </c>
      <c r="K11164" s="118">
        <f>VLOOKUP(B11164,WB.GDP.2015,'WB (WDI)'!$BF$2,FALSE)</f>
        <v>11696.963756928179</v>
      </c>
      <c r="L11164" s="112">
        <f>VLOOKUP($B11164,WB.UNEMP.2015,'WB (WDI)'!$BF$2,FALSE)</f>
        <v>11.210000038146999</v>
      </c>
    </row>
    <row r="11165" spans="1:12" x14ac:dyDescent="0.25">
      <c r="A11165" s="103">
        <v>2015</v>
      </c>
      <c r="B11165" s="104" t="s">
        <v>7</v>
      </c>
      <c r="C11165" s="105" t="s">
        <v>8</v>
      </c>
      <c r="D11165" s="105" t="s">
        <v>6</v>
      </c>
      <c r="E11165" s="87">
        <f t="shared" si="525"/>
        <v>5.2377027985205604</v>
      </c>
      <c r="F11165" s="69">
        <f t="shared" si="525"/>
        <v>5.0194107816495883</v>
      </c>
      <c r="G11165" s="69">
        <f t="shared" si="525"/>
        <v>3.4007493045238042</v>
      </c>
      <c r="H11165" s="69">
        <f t="shared" si="525"/>
        <v>7.5299273221826288</v>
      </c>
      <c r="I11165" s="69">
        <f t="shared" si="525"/>
        <v>5.3769458301081565</v>
      </c>
      <c r="J11165" s="70">
        <f t="shared" si="525"/>
        <v>4.8614807541386256</v>
      </c>
      <c r="K11165" s="118">
        <f>VLOOKUP(B11165,WB.GDP.2015,'WB (WDI)'!$BF$2,FALSE)</f>
        <v>10570.445460790779</v>
      </c>
      <c r="L11165" s="112">
        <f>VLOOKUP($B11165,WB.UNEMP.2015,'WB (WDI)'!$BF$2,FALSE)</f>
        <v>13.050000190734901</v>
      </c>
    </row>
    <row r="11166" spans="1:12" x14ac:dyDescent="0.25">
      <c r="A11166" s="103">
        <v>2015</v>
      </c>
      <c r="B11166" s="104" t="s">
        <v>9</v>
      </c>
      <c r="C11166" s="105" t="s">
        <v>10</v>
      </c>
      <c r="D11166" s="105" t="s">
        <v>6</v>
      </c>
      <c r="E11166" s="87">
        <f t="shared" si="525"/>
        <v>5.09739418877394</v>
      </c>
      <c r="F11166" s="69">
        <f t="shared" si="525"/>
        <v>4.5597139460108709</v>
      </c>
      <c r="G11166" s="69">
        <f t="shared" si="525"/>
        <v>3.3704426656195912</v>
      </c>
      <c r="H11166" s="69">
        <f t="shared" si="525"/>
        <v>7.0017255625069605</v>
      </c>
      <c r="I11166" s="69">
        <f t="shared" si="525"/>
        <v>4.3912742270342822</v>
      </c>
      <c r="J11166" s="70">
        <f t="shared" si="525"/>
        <v>6.1638145426979962</v>
      </c>
      <c r="K11166" s="118">
        <f>VLOOKUP(B11166,WB.GDP.2015,'WB (WDI)'!$BF$2,FALSE)</f>
        <v>11022.429213508578</v>
      </c>
      <c r="L11166" s="112">
        <f>VLOOKUP($B11166,WB.UNEMP.2015,'WB (WDI)'!$BF$2,FALSE)</f>
        <v>18.870000839233398</v>
      </c>
    </row>
    <row r="11167" spans="1:12" x14ac:dyDescent="0.25">
      <c r="A11167" s="103">
        <v>2015</v>
      </c>
      <c r="B11167" s="104" t="s">
        <v>11</v>
      </c>
      <c r="C11167" s="105" t="s">
        <v>12</v>
      </c>
      <c r="D11167" s="105" t="s">
        <v>6</v>
      </c>
      <c r="E11167" s="87">
        <f t="shared" si="525"/>
        <v>6.4793898358237456</v>
      </c>
      <c r="F11167" s="69">
        <f t="shared" si="525"/>
        <v>6.3235849957511858</v>
      </c>
      <c r="G11167" s="69">
        <f t="shared" si="525"/>
        <v>5.3694967334495027</v>
      </c>
      <c r="H11167" s="69">
        <f t="shared" si="525"/>
        <v>7.2931968194069707</v>
      </c>
      <c r="I11167" s="69">
        <f t="shared" si="525"/>
        <v>6.4435174657135574</v>
      </c>
      <c r="J11167" s="70">
        <f t="shared" si="525"/>
        <v>6.9671531647975096</v>
      </c>
      <c r="K11167" s="118">
        <f>VLOOKUP(B11167,WB.GDP.2015,'WB (WDI)'!$BF$2,FALSE)</f>
        <v>7129.68626960028</v>
      </c>
      <c r="L11167" s="112">
        <f>VLOOKUP($B11167,WB.UNEMP.2015,'WB (WDI)'!$BF$2,FALSE)</f>
        <v>9.4600000381469709</v>
      </c>
    </row>
    <row r="11168" spans="1:12" x14ac:dyDescent="0.25">
      <c r="A11168" s="103">
        <v>2015</v>
      </c>
      <c r="B11168" s="104" t="s">
        <v>13</v>
      </c>
      <c r="C11168" s="105" t="s">
        <v>14</v>
      </c>
      <c r="D11168" s="105" t="s">
        <v>6</v>
      </c>
      <c r="E11168" s="87" t="e">
        <f t="shared" si="525"/>
        <v>#N/A</v>
      </c>
      <c r="F11168" s="69" t="e">
        <f t="shared" si="525"/>
        <v>#N/A</v>
      </c>
      <c r="G11168" s="69" t="e">
        <f t="shared" si="525"/>
        <v>#N/A</v>
      </c>
      <c r="H11168" s="69" t="e">
        <f t="shared" si="525"/>
        <v>#N/A</v>
      </c>
      <c r="I11168" s="69" t="e">
        <f t="shared" si="525"/>
        <v>#N/A</v>
      </c>
      <c r="J11168" s="70" t="e">
        <f t="shared" si="525"/>
        <v>#N/A</v>
      </c>
      <c r="K11168" s="118">
        <f>VLOOKUP(B11168,WB.GDP.2015,'WB (WDI)'!$BF$2,FALSE)</f>
        <v>4191.8234605540702</v>
      </c>
      <c r="L11168" s="112">
        <f>VLOOKUP($B11168,WB.UNEMP.2015,'WB (WDI)'!$BF$2,FALSE)</f>
        <v>17.290000915527301</v>
      </c>
    </row>
    <row r="11169" spans="1:12" x14ac:dyDescent="0.25">
      <c r="A11169" s="103">
        <v>2015</v>
      </c>
      <c r="B11169" s="104" t="s">
        <v>15</v>
      </c>
      <c r="C11169" s="105" t="s">
        <v>16</v>
      </c>
      <c r="D11169" s="105" t="s">
        <v>6</v>
      </c>
      <c r="E11169" s="87">
        <f t="shared" si="525"/>
        <v>6.2919265960576727</v>
      </c>
      <c r="F11169" s="69">
        <f t="shared" si="525"/>
        <v>6.0821977054924599</v>
      </c>
      <c r="G11169" s="69">
        <f t="shared" si="525"/>
        <v>5.338791224906835</v>
      </c>
      <c r="H11169" s="69">
        <f t="shared" si="525"/>
        <v>7.0583115607641833</v>
      </c>
      <c r="I11169" s="69">
        <f t="shared" si="525"/>
        <v>6.5037433098881481</v>
      </c>
      <c r="J11169" s="70">
        <f t="shared" si="525"/>
        <v>6.4765891792367354</v>
      </c>
      <c r="K11169" s="118">
        <f>VLOOKUP(B11169,WB.GDP.2015,'WB (WDI)'!$BF$2,FALSE)</f>
        <v>10519.73938596609</v>
      </c>
      <c r="L11169" s="112">
        <f>VLOOKUP($B11169,WB.UNEMP.2015,'WB (WDI)'!$BF$2,FALSE)</f>
        <v>15.1599998474121</v>
      </c>
    </row>
    <row r="11170" spans="1:12" x14ac:dyDescent="0.25">
      <c r="A11170" s="103">
        <v>2015</v>
      </c>
      <c r="B11170" s="104" t="s">
        <v>17</v>
      </c>
      <c r="C11170" s="105" t="s">
        <v>18</v>
      </c>
      <c r="D11170" s="105" t="s">
        <v>6</v>
      </c>
      <c r="E11170" s="87" t="e">
        <f t="shared" si="525"/>
        <v>#N/A</v>
      </c>
      <c r="F11170" s="69" t="e">
        <f t="shared" si="525"/>
        <v>#N/A</v>
      </c>
      <c r="G11170" s="69" t="e">
        <f t="shared" si="525"/>
        <v>#N/A</v>
      </c>
      <c r="H11170" s="69" t="e">
        <f t="shared" si="525"/>
        <v>#N/A</v>
      </c>
      <c r="I11170" s="69" t="e">
        <f t="shared" si="525"/>
        <v>#N/A</v>
      </c>
      <c r="J11170" s="70" t="e">
        <f t="shared" si="525"/>
        <v>#N/A</v>
      </c>
      <c r="K11170" s="118" t="e">
        <f>VLOOKUP(B11170,WB.GDP.2015,'WB (WDI)'!$BF$2,FALSE)</f>
        <v>#N/A</v>
      </c>
      <c r="L11170" s="112" t="e">
        <f>VLOOKUP($B11170,WB.UNEMP.2015,'WB (WDI)'!$BF$2,FALSE)</f>
        <v>#N/A</v>
      </c>
    </row>
    <row r="11171" spans="1:12" x14ac:dyDescent="0.25">
      <c r="A11171" s="103">
        <v>2015</v>
      </c>
      <c r="B11171" s="104" t="s">
        <v>19</v>
      </c>
      <c r="C11171" s="105" t="s">
        <v>20</v>
      </c>
      <c r="D11171" s="105" t="s">
        <v>6</v>
      </c>
      <c r="E11171" s="87">
        <f t="shared" si="525"/>
        <v>5.6350781715699156</v>
      </c>
      <c r="F11171" s="69">
        <f t="shared" si="525"/>
        <v>7.2975949678531036</v>
      </c>
      <c r="G11171" s="69">
        <f t="shared" si="525"/>
        <v>3.3030214735498791</v>
      </c>
      <c r="H11171" s="69">
        <f t="shared" si="525"/>
        <v>6.8854647604512156</v>
      </c>
      <c r="I11171" s="69">
        <f t="shared" si="525"/>
        <v>4.904532462801507</v>
      </c>
      <c r="J11171" s="70">
        <f t="shared" si="525"/>
        <v>5.7847771931938761</v>
      </c>
      <c r="K11171" s="118">
        <f>VLOOKUP(B11171,WB.GDP.2015,'WB (WDI)'!$BF$2,FALSE)</f>
        <v>8036.4106100416493</v>
      </c>
      <c r="L11171" s="112">
        <f>VLOOKUP($B11171,WB.UNEMP.2015,'WB (WDI)'!$BF$2,FALSE)</f>
        <v>7.2600002288818404</v>
      </c>
    </row>
    <row r="11172" spans="1:12" x14ac:dyDescent="0.25">
      <c r="A11172" s="103">
        <v>2015</v>
      </c>
      <c r="B11172" s="104" t="s">
        <v>21</v>
      </c>
      <c r="C11172" s="105" t="s">
        <v>22</v>
      </c>
      <c r="D11172" s="105" t="s">
        <v>6</v>
      </c>
      <c r="E11172" s="87">
        <f t="shared" si="525"/>
        <v>5.7465715970614912</v>
      </c>
      <c r="F11172" s="69">
        <f t="shared" si="525"/>
        <v>6.4521253088353223</v>
      </c>
      <c r="G11172" s="69">
        <f t="shared" si="525"/>
        <v>3.6639322151849898</v>
      </c>
      <c r="H11172" s="69">
        <f t="shared" si="525"/>
        <v>6.9349905739815405</v>
      </c>
      <c r="I11172" s="69">
        <f t="shared" si="525"/>
        <v>5.6542893438369468</v>
      </c>
      <c r="J11172" s="70">
        <f t="shared" si="525"/>
        <v>6.0275205434686585</v>
      </c>
      <c r="K11172" s="118">
        <f>VLOOKUP(B11172,WB.GDP.2015,'WB (WDI)'!$BF$2,FALSE)</f>
        <v>2945.9730062025433</v>
      </c>
      <c r="L11172" s="112">
        <f>VLOOKUP($B11172,WB.UNEMP.2015,'WB (WDI)'!$BF$2,FALSE)</f>
        <v>2.5699999332428001</v>
      </c>
    </row>
    <row r="11173" spans="1:12" x14ac:dyDescent="0.25">
      <c r="A11173" s="103">
        <v>2015</v>
      </c>
      <c r="B11173" s="104" t="s">
        <v>23</v>
      </c>
      <c r="C11173" s="105" t="s">
        <v>24</v>
      </c>
      <c r="D11173" s="105" t="s">
        <v>6</v>
      </c>
      <c r="E11173" s="87">
        <f t="shared" si="525"/>
        <v>7.4725879153763914</v>
      </c>
      <c r="F11173" s="69">
        <f t="shared" si="525"/>
        <v>5.960598463649867</v>
      </c>
      <c r="G11173" s="69">
        <f t="shared" si="525"/>
        <v>6.2592627257713538</v>
      </c>
      <c r="H11173" s="69">
        <f t="shared" si="525"/>
        <v>9.0848828421054044</v>
      </c>
      <c r="I11173" s="69">
        <f t="shared" si="525"/>
        <v>7.9499254865384774</v>
      </c>
      <c r="J11173" s="70">
        <f t="shared" si="525"/>
        <v>8.1082700588168564</v>
      </c>
      <c r="K11173" s="118">
        <f>VLOOKUP(B11173,WB.GDP.2015,'WB (WDI)'!$BF$2,FALSE)</f>
        <v>16714.397821652623</v>
      </c>
      <c r="L11173" s="112">
        <f>VLOOKUP($B11173,WB.UNEMP.2015,'WB (WDI)'!$BF$2,FALSE)</f>
        <v>17.709999084472699</v>
      </c>
    </row>
    <row r="11174" spans="1:12" x14ac:dyDescent="0.25">
      <c r="A11174" s="103">
        <v>2015</v>
      </c>
      <c r="B11174" s="104" t="s">
        <v>25</v>
      </c>
      <c r="C11174" s="105" t="s">
        <v>26</v>
      </c>
      <c r="D11174" s="105" t="s">
        <v>6</v>
      </c>
      <c r="E11174" s="87" t="e">
        <f t="shared" ref="E11174:J11183" si="526">IF(ISNUMBER(VLOOKUP($B11174,EFW.2015,3,FALSE))=TRUE,VLOOKUP($B11174,EFW.2015,E$2,FALSE),NA())</f>
        <v>#N/A</v>
      </c>
      <c r="F11174" s="69" t="e">
        <f t="shared" si="526"/>
        <v>#N/A</v>
      </c>
      <c r="G11174" s="69" t="e">
        <f t="shared" si="526"/>
        <v>#N/A</v>
      </c>
      <c r="H11174" s="69" t="e">
        <f t="shared" si="526"/>
        <v>#N/A</v>
      </c>
      <c r="I11174" s="69" t="e">
        <f t="shared" si="526"/>
        <v>#N/A</v>
      </c>
      <c r="J11174" s="70" t="e">
        <f t="shared" si="526"/>
        <v>#N/A</v>
      </c>
      <c r="K11174" s="118" t="e">
        <f>VLOOKUP(B11174,WB.GDP.2015,'WB (WDI)'!$BF$2,FALSE)</f>
        <v>#N/A</v>
      </c>
      <c r="L11174" s="112" t="e">
        <f>VLOOKUP($B11174,WB.UNEMP.2015,'WB (WDI)'!$BF$2,FALSE)</f>
        <v>#N/A</v>
      </c>
    </row>
    <row r="11175" spans="1:12" x14ac:dyDescent="0.25">
      <c r="A11175" s="103">
        <v>2015</v>
      </c>
      <c r="B11175" s="104" t="s">
        <v>27</v>
      </c>
      <c r="C11175" s="105" t="s">
        <v>28</v>
      </c>
      <c r="D11175" s="105" t="s">
        <v>6</v>
      </c>
      <c r="E11175" s="87">
        <f t="shared" si="526"/>
        <v>5.9531952916495792</v>
      </c>
      <c r="F11175" s="69">
        <f t="shared" si="526"/>
        <v>5.7469705543282608</v>
      </c>
      <c r="G11175" s="69">
        <f t="shared" si="526"/>
        <v>3.8898558425084366</v>
      </c>
      <c r="H11175" s="69">
        <f t="shared" si="526"/>
        <v>6.9590417310323671</v>
      </c>
      <c r="I11175" s="69">
        <f t="shared" si="526"/>
        <v>6.2779151626708751</v>
      </c>
      <c r="J11175" s="70">
        <f t="shared" si="526"/>
        <v>6.8921931677079558</v>
      </c>
      <c r="K11175" s="118">
        <f>VLOOKUP(B11175,WB.GDP.2015,'WB (WDI)'!$BF$2,FALSE)</f>
        <v>1925.3312249689359</v>
      </c>
      <c r="L11175" s="112">
        <f>VLOOKUP($B11175,WB.UNEMP.2015,'WB (WDI)'!$BF$2,FALSE)</f>
        <v>6.03999996185303</v>
      </c>
    </row>
    <row r="11176" spans="1:12" x14ac:dyDescent="0.25">
      <c r="A11176" s="103">
        <v>2015</v>
      </c>
      <c r="B11176" s="104" t="s">
        <v>29</v>
      </c>
      <c r="C11176" s="105" t="s">
        <v>30</v>
      </c>
      <c r="D11176" s="105" t="s">
        <v>6</v>
      </c>
      <c r="E11176" s="87">
        <f t="shared" si="526"/>
        <v>6.0944821966887677</v>
      </c>
      <c r="F11176" s="69">
        <f t="shared" si="526"/>
        <v>6.6468117165534721</v>
      </c>
      <c r="G11176" s="69">
        <f t="shared" si="526"/>
        <v>3.6176464637882391</v>
      </c>
      <c r="H11176" s="69">
        <f t="shared" si="526"/>
        <v>7.7782244173518897</v>
      </c>
      <c r="I11176" s="69">
        <f t="shared" si="526"/>
        <v>5.8210654601210727</v>
      </c>
      <c r="J11176" s="70">
        <f t="shared" si="526"/>
        <v>6.6086629256291642</v>
      </c>
      <c r="K11176" s="118">
        <f>VLOOKUP(B11176,WB.GDP.2015,'WB (WDI)'!$BF$2,FALSE)</f>
        <v>825.2059855758489</v>
      </c>
      <c r="L11176" s="112">
        <f>VLOOKUP($B11176,WB.UNEMP.2015,'WB (WDI)'!$BF$2,FALSE)</f>
        <v>1.54999995231628</v>
      </c>
    </row>
    <row r="11177" spans="1:12" x14ac:dyDescent="0.25">
      <c r="A11177" s="103">
        <v>2015</v>
      </c>
      <c r="B11177" s="104" t="s">
        <v>31</v>
      </c>
      <c r="C11177" s="105" t="s">
        <v>32</v>
      </c>
      <c r="D11177" s="105" t="s">
        <v>6</v>
      </c>
      <c r="E11177" s="87">
        <f t="shared" si="526"/>
        <v>7.181393044710104</v>
      </c>
      <c r="F11177" s="69">
        <f t="shared" si="526"/>
        <v>7.6270368934320718</v>
      </c>
      <c r="G11177" s="69">
        <f t="shared" si="526"/>
        <v>6.2786075153946106</v>
      </c>
      <c r="H11177" s="69">
        <f t="shared" si="526"/>
        <v>8.3581688473968772</v>
      </c>
      <c r="I11177" s="69">
        <f t="shared" si="526"/>
        <v>6.7233944288007041</v>
      </c>
      <c r="J11177" s="70">
        <f t="shared" si="526"/>
        <v>6.9197575385262633</v>
      </c>
      <c r="K11177" s="118">
        <f>VLOOKUP(B11177,WB.GDP.2015,'WB (WDI)'!$BF$2,FALSE)</f>
        <v>6266.8459493436831</v>
      </c>
      <c r="L11177" s="112">
        <f>VLOOKUP($B11177,WB.UNEMP.2015,'WB (WDI)'!$BF$2,FALSE)</f>
        <v>11.8999996185303</v>
      </c>
    </row>
    <row r="11178" spans="1:12" x14ac:dyDescent="0.25">
      <c r="A11178" s="103">
        <v>2015</v>
      </c>
      <c r="B11178" s="104" t="s">
        <v>33</v>
      </c>
      <c r="C11178" s="105" t="s">
        <v>34</v>
      </c>
      <c r="D11178" s="105" t="s">
        <v>6</v>
      </c>
      <c r="E11178" s="87">
        <f t="shared" si="526"/>
        <v>5.7067023572469742</v>
      </c>
      <c r="F11178" s="69">
        <f t="shared" si="526"/>
        <v>7.2202775432231707</v>
      </c>
      <c r="G11178" s="69">
        <f t="shared" si="526"/>
        <v>3.1155264386898427</v>
      </c>
      <c r="H11178" s="69">
        <f t="shared" si="526"/>
        <v>7.0963593755302288</v>
      </c>
      <c r="I11178" s="69">
        <f t="shared" si="526"/>
        <v>4.9243511217847882</v>
      </c>
      <c r="J11178" s="70">
        <f t="shared" si="526"/>
        <v>6.1769973070068396</v>
      </c>
      <c r="K11178" s="118">
        <f>VLOOKUP(B11178,WB.GDP.2015,'WB (WDI)'!$BF$2,FALSE)</f>
        <v>3458.6939003992779</v>
      </c>
      <c r="L11178" s="112">
        <f>VLOOKUP($B11178,WB.UNEMP.2015,'WB (WDI)'!$BF$2,FALSE)</f>
        <v>3.5099999904632599</v>
      </c>
    </row>
    <row r="11179" spans="1:12" x14ac:dyDescent="0.25">
      <c r="A11179" s="103">
        <v>2015</v>
      </c>
      <c r="B11179" s="104" t="s">
        <v>35</v>
      </c>
      <c r="C11179" s="105" t="s">
        <v>36</v>
      </c>
      <c r="D11179" s="105" t="s">
        <v>6</v>
      </c>
      <c r="E11179" s="87">
        <f t="shared" si="526"/>
        <v>4.7818796862759649</v>
      </c>
      <c r="F11179" s="69">
        <f t="shared" si="526"/>
        <v>5.5293334609187941</v>
      </c>
      <c r="G11179" s="69">
        <f t="shared" si="526"/>
        <v>3.202273185371074</v>
      </c>
      <c r="H11179" s="69">
        <f t="shared" si="526"/>
        <v>4.8422520035115033</v>
      </c>
      <c r="I11179" s="69">
        <f t="shared" si="526"/>
        <v>5.1785923995770728</v>
      </c>
      <c r="J11179" s="70">
        <f t="shared" si="526"/>
        <v>5.156947382001376</v>
      </c>
      <c r="K11179" s="118">
        <f>VLOOKUP(B11179,WB.GDP.2015,'WB (WDI)'!$BF$2,FALSE)</f>
        <v>852.74942642647875</v>
      </c>
      <c r="L11179" s="112">
        <f>VLOOKUP($B11179,WB.UNEMP.2015,'WB (WDI)'!$BF$2,FALSE)</f>
        <v>4.3000001907348597</v>
      </c>
    </row>
    <row r="11180" spans="1:12" x14ac:dyDescent="0.25">
      <c r="A11180" s="103">
        <v>2015</v>
      </c>
      <c r="B11180" s="104" t="s">
        <v>37</v>
      </c>
      <c r="C11180" s="105" t="s">
        <v>38</v>
      </c>
      <c r="D11180" s="105" t="s">
        <v>6</v>
      </c>
      <c r="E11180" s="87">
        <f t="shared" si="526"/>
        <v>5.334995418906276</v>
      </c>
      <c r="F11180" s="69">
        <f t="shared" si="526"/>
        <v>7.3299450661006418</v>
      </c>
      <c r="G11180" s="69">
        <f t="shared" si="526"/>
        <v>2.9808949897614028</v>
      </c>
      <c r="H11180" s="69">
        <f t="shared" si="526"/>
        <v>6.3524559172194675</v>
      </c>
      <c r="I11180" s="69">
        <f t="shared" si="526"/>
        <v>4.9907348258194952</v>
      </c>
      <c r="J11180" s="70">
        <f t="shared" si="526"/>
        <v>5.0209462956303765</v>
      </c>
      <c r="K11180" s="118">
        <f>VLOOKUP(B11180,WB.GDP.2015,'WB (WDI)'!$BF$2,FALSE)</f>
        <v>1857.1073372302815</v>
      </c>
      <c r="L11180" s="112">
        <f>VLOOKUP($B11180,WB.UNEMP.2015,'WB (WDI)'!$BF$2,FALSE)</f>
        <v>1.87000000476837</v>
      </c>
    </row>
    <row r="11181" spans="1:12" x14ac:dyDescent="0.25">
      <c r="A11181" s="103">
        <v>2015</v>
      </c>
      <c r="B11181" s="104" t="s">
        <v>39</v>
      </c>
      <c r="C11181" s="105" t="s">
        <v>40</v>
      </c>
      <c r="D11181" s="105" t="s">
        <v>6</v>
      </c>
      <c r="E11181" s="87" t="e">
        <f t="shared" si="526"/>
        <v>#N/A</v>
      </c>
      <c r="F11181" s="69" t="e">
        <f t="shared" si="526"/>
        <v>#N/A</v>
      </c>
      <c r="G11181" s="69" t="e">
        <f t="shared" si="526"/>
        <v>#N/A</v>
      </c>
      <c r="H11181" s="69" t="e">
        <f t="shared" si="526"/>
        <v>#N/A</v>
      </c>
      <c r="I11181" s="69" t="e">
        <f t="shared" si="526"/>
        <v>#N/A</v>
      </c>
      <c r="J11181" s="70" t="e">
        <f t="shared" si="526"/>
        <v>#N/A</v>
      </c>
      <c r="K11181" s="118">
        <f>VLOOKUP(B11181,WB.GDP.2015,'WB (WDI)'!$BF$2,FALSE)</f>
        <v>2959.5399713732431</v>
      </c>
      <c r="L11181" s="112">
        <f>VLOOKUP($B11181,WB.UNEMP.2015,'WB (WDI)'!$BF$2,FALSE)</f>
        <v>8.0900001525878906</v>
      </c>
    </row>
    <row r="11182" spans="1:12" x14ac:dyDescent="0.25">
      <c r="A11182" s="103">
        <v>2015</v>
      </c>
      <c r="B11182" s="104" t="s">
        <v>41</v>
      </c>
      <c r="C11182" s="105" t="s">
        <v>42</v>
      </c>
      <c r="D11182" s="105" t="s">
        <v>6</v>
      </c>
      <c r="E11182" s="87">
        <f t="shared" si="526"/>
        <v>4.8257314804885398</v>
      </c>
      <c r="F11182" s="69">
        <f t="shared" si="526"/>
        <v>4.8968877901728991</v>
      </c>
      <c r="G11182" s="69">
        <f t="shared" si="526"/>
        <v>3.2436164274063963</v>
      </c>
      <c r="H11182" s="69">
        <f t="shared" si="526"/>
        <v>5.7745335279951906</v>
      </c>
      <c r="I11182" s="69">
        <f t="shared" si="526"/>
        <v>4.7893621088916731</v>
      </c>
      <c r="J11182" s="70">
        <f t="shared" si="526"/>
        <v>5.4242575479765378</v>
      </c>
      <c r="K11182" s="118">
        <f>VLOOKUP(B11182,WB.GDP.2015,'WB (WDI)'!$BF$2,FALSE)</f>
        <v>5252.1541634103969</v>
      </c>
      <c r="L11182" s="112">
        <f>VLOOKUP($B11182,WB.UNEMP.2015,'WB (WDI)'!$BF$2,FALSE)</f>
        <v>9.8999996185302699</v>
      </c>
    </row>
    <row r="11183" spans="1:12" x14ac:dyDescent="0.25">
      <c r="A11183" s="103">
        <v>2015</v>
      </c>
      <c r="B11183" s="104" t="s">
        <v>43</v>
      </c>
      <c r="C11183" s="105" t="s">
        <v>44</v>
      </c>
      <c r="D11183" s="105" t="s">
        <v>6</v>
      </c>
      <c r="E11183" s="87">
        <f t="shared" si="526"/>
        <v>5.8903472524832683</v>
      </c>
      <c r="F11183" s="69">
        <f t="shared" si="526"/>
        <v>6.1644475188657042</v>
      </c>
      <c r="G11183" s="69">
        <f t="shared" si="526"/>
        <v>4.588444783799031</v>
      </c>
      <c r="H11183" s="69">
        <f t="shared" si="526"/>
        <v>7.0023062581164588</v>
      </c>
      <c r="I11183" s="69">
        <f t="shared" si="526"/>
        <v>5.3216350901883365</v>
      </c>
      <c r="J11183" s="70">
        <f t="shared" si="526"/>
        <v>6.3749026114468066</v>
      </c>
      <c r="K11183" s="118">
        <f>VLOOKUP(B11183,WB.GDP.2015,'WB (WDI)'!$BF$2,FALSE)</f>
        <v>4417.1511655567101</v>
      </c>
      <c r="L11183" s="112">
        <f>VLOOKUP($B11183,WB.UNEMP.2015,'WB (WDI)'!$BF$2,FALSE)</f>
        <v>3.0999999046325701</v>
      </c>
    </row>
    <row r="11184" spans="1:12" x14ac:dyDescent="0.25">
      <c r="A11184" s="103">
        <v>2015</v>
      </c>
      <c r="B11184" s="104" t="s">
        <v>45</v>
      </c>
      <c r="C11184" s="105" t="s">
        <v>46</v>
      </c>
      <c r="D11184" s="105" t="s">
        <v>6</v>
      </c>
      <c r="E11184" s="87">
        <f t="shared" ref="E11184:J11193" si="527">IF(ISNUMBER(VLOOKUP($B11184,EFW.2015,3,FALSE))=TRUE,VLOOKUP($B11184,EFW.2015,E$2,FALSE),NA())</f>
        <v>5.599831797065411</v>
      </c>
      <c r="F11184" s="69">
        <f t="shared" si="527"/>
        <v>6.8598279807475206</v>
      </c>
      <c r="G11184" s="69">
        <f t="shared" si="527"/>
        <v>2.493909391503462</v>
      </c>
      <c r="H11184" s="69">
        <f t="shared" si="527"/>
        <v>7.9856250246208491</v>
      </c>
      <c r="I11184" s="69">
        <f t="shared" si="527"/>
        <v>4.9766431389639143</v>
      </c>
      <c r="J11184" s="70">
        <f t="shared" si="527"/>
        <v>5.6831534494913063</v>
      </c>
      <c r="K11184" s="118">
        <f>VLOOKUP(B11184,WB.GDP.2015,'WB (WDI)'!$BF$2,FALSE)</f>
        <v>1065.2424095590879</v>
      </c>
      <c r="L11184" s="112">
        <f>VLOOKUP($B11184,WB.UNEMP.2015,'WB (WDI)'!$BF$2,FALSE)</f>
        <v>4.4000000953674299</v>
      </c>
    </row>
    <row r="11185" spans="1:12" x14ac:dyDescent="0.25">
      <c r="A11185" s="103">
        <v>2015</v>
      </c>
      <c r="B11185" s="104" t="s">
        <v>47</v>
      </c>
      <c r="C11185" s="105" t="s">
        <v>48</v>
      </c>
      <c r="D11185" s="105" t="s">
        <v>6</v>
      </c>
      <c r="E11185" s="87" t="e">
        <f t="shared" si="527"/>
        <v>#N/A</v>
      </c>
      <c r="F11185" s="69" t="e">
        <f t="shared" si="527"/>
        <v>#N/A</v>
      </c>
      <c r="G11185" s="69" t="e">
        <f t="shared" si="527"/>
        <v>#N/A</v>
      </c>
      <c r="H11185" s="69" t="e">
        <f t="shared" si="527"/>
        <v>#N/A</v>
      </c>
      <c r="I11185" s="69" t="e">
        <f t="shared" si="527"/>
        <v>#N/A</v>
      </c>
      <c r="J11185" s="70" t="e">
        <f t="shared" si="527"/>
        <v>#N/A</v>
      </c>
      <c r="K11185" s="118">
        <f>VLOOKUP(B11185,WB.GDP.2015,'WB (WDI)'!$BF$2,FALSE)</f>
        <v>4488.8272139824112</v>
      </c>
      <c r="L11185" s="112">
        <f>VLOOKUP($B11185,WB.UNEMP.2015,'WB (WDI)'!$BF$2,FALSE)</f>
        <v>11.3900003433228</v>
      </c>
    </row>
    <row r="11186" spans="1:12" x14ac:dyDescent="0.25">
      <c r="A11186" s="103">
        <v>2015</v>
      </c>
      <c r="B11186" s="104" t="s">
        <v>49</v>
      </c>
      <c r="C11186" s="105" t="s">
        <v>50</v>
      </c>
      <c r="D11186" s="105" t="s">
        <v>6</v>
      </c>
      <c r="E11186" s="87" t="e">
        <f t="shared" si="527"/>
        <v>#N/A</v>
      </c>
      <c r="F11186" s="69" t="e">
        <f t="shared" si="527"/>
        <v>#N/A</v>
      </c>
      <c r="G11186" s="69" t="e">
        <f t="shared" si="527"/>
        <v>#N/A</v>
      </c>
      <c r="H11186" s="69" t="e">
        <f t="shared" si="527"/>
        <v>#N/A</v>
      </c>
      <c r="I11186" s="69" t="e">
        <f t="shared" si="527"/>
        <v>#N/A</v>
      </c>
      <c r="J11186" s="70" t="e">
        <f t="shared" si="527"/>
        <v>#N/A</v>
      </c>
      <c r="K11186" s="118">
        <f>VLOOKUP(B11186,WB.GDP.2015,'WB (WDI)'!$BF$2,FALSE)</f>
        <v>28313.602763071336</v>
      </c>
      <c r="L11186" s="112">
        <f>VLOOKUP($B11186,WB.UNEMP.2015,'WB (WDI)'!$BF$2,FALSE)</f>
        <v>8.3100004196166992</v>
      </c>
    </row>
    <row r="11187" spans="1:12" x14ac:dyDescent="0.25">
      <c r="A11187" s="103">
        <v>2015</v>
      </c>
      <c r="B11187" s="104" t="s">
        <v>51</v>
      </c>
      <c r="C11187" s="105" t="s">
        <v>52</v>
      </c>
      <c r="D11187" s="105" t="s">
        <v>6</v>
      </c>
      <c r="E11187" s="87" t="e">
        <f t="shared" si="527"/>
        <v>#N/A</v>
      </c>
      <c r="F11187" s="69" t="e">
        <f t="shared" si="527"/>
        <v>#N/A</v>
      </c>
      <c r="G11187" s="69" t="e">
        <f t="shared" si="527"/>
        <v>#N/A</v>
      </c>
      <c r="H11187" s="69" t="e">
        <f t="shared" si="527"/>
        <v>#N/A</v>
      </c>
      <c r="I11187" s="69" t="e">
        <f t="shared" si="527"/>
        <v>#N/A</v>
      </c>
      <c r="J11187" s="70" t="e">
        <f t="shared" si="527"/>
        <v>#N/A</v>
      </c>
      <c r="K11187" s="118" t="e">
        <f>VLOOKUP(B11187,WB.GDP.2015,'WB (WDI)'!$BF$2,FALSE)</f>
        <v>#N/A</v>
      </c>
      <c r="L11187" s="112">
        <f>VLOOKUP($B11187,WB.UNEMP.2015,'WB (WDI)'!$BF$2,FALSE)</f>
        <v>6.6599998474121103</v>
      </c>
    </row>
    <row r="11188" spans="1:12" x14ac:dyDescent="0.25">
      <c r="A11188" s="103">
        <v>2015</v>
      </c>
      <c r="B11188" s="104" t="s">
        <v>53</v>
      </c>
      <c r="C11188" s="105" t="s">
        <v>54</v>
      </c>
      <c r="D11188" s="105" t="s">
        <v>6</v>
      </c>
      <c r="E11188" s="87">
        <f t="shared" si="527"/>
        <v>6.194248810551076</v>
      </c>
      <c r="F11188" s="69">
        <f t="shared" si="527"/>
        <v>5.0189346724420529</v>
      </c>
      <c r="G11188" s="69">
        <f t="shared" si="527"/>
        <v>3.815368712905741</v>
      </c>
      <c r="H11188" s="69">
        <f t="shared" si="527"/>
        <v>7.9390413696893898</v>
      </c>
      <c r="I11188" s="69">
        <f t="shared" si="527"/>
        <v>6.6307723426430325</v>
      </c>
      <c r="J11188" s="70">
        <f t="shared" si="527"/>
        <v>7.5671269550751594</v>
      </c>
      <c r="K11188" s="118">
        <f>VLOOKUP(B11188,WB.GDP.2015,'WB (WDI)'!$BF$2,FALSE)</f>
        <v>8304.6133261565483</v>
      </c>
      <c r="L11188" s="112">
        <f>VLOOKUP($B11188,WB.UNEMP.2015,'WB (WDI)'!$BF$2,FALSE)</f>
        <v>23.440000534057599</v>
      </c>
    </row>
    <row r="11189" spans="1:12" x14ac:dyDescent="0.25">
      <c r="A11189" s="103">
        <v>2015</v>
      </c>
      <c r="B11189" s="104" t="s">
        <v>55</v>
      </c>
      <c r="C11189" s="105" t="s">
        <v>56</v>
      </c>
      <c r="D11189" s="105" t="s">
        <v>6</v>
      </c>
      <c r="E11189" s="87">
        <f t="shared" si="527"/>
        <v>5.2852753772799002</v>
      </c>
      <c r="F11189" s="69">
        <f t="shared" si="527"/>
        <v>5.7330527708195786</v>
      </c>
      <c r="G11189" s="69">
        <f t="shared" si="527"/>
        <v>4.195510710739379</v>
      </c>
      <c r="H11189" s="69">
        <f t="shared" si="527"/>
        <v>5.4910647397542389</v>
      </c>
      <c r="I11189" s="69">
        <f t="shared" si="527"/>
        <v>4.9456733406817177</v>
      </c>
      <c r="J11189" s="70">
        <f t="shared" si="527"/>
        <v>6.0610753244045874</v>
      </c>
      <c r="K11189" s="118">
        <f>VLOOKUP(B11189,WB.GDP.2015,'WB (WDI)'!$BF$2,FALSE)</f>
        <v>1779.0840231997129</v>
      </c>
      <c r="L11189" s="112">
        <f>VLOOKUP($B11189,WB.UNEMP.2015,'WB (WDI)'!$BF$2,FALSE)</f>
        <v>2.2000000476837198</v>
      </c>
    </row>
    <row r="11190" spans="1:12" x14ac:dyDescent="0.25">
      <c r="A11190" s="103">
        <v>2015</v>
      </c>
      <c r="B11190" s="104" t="s">
        <v>57</v>
      </c>
      <c r="C11190" s="105" t="s">
        <v>58</v>
      </c>
      <c r="D11190" s="105" t="s">
        <v>6</v>
      </c>
      <c r="E11190" s="87" t="e">
        <f t="shared" si="527"/>
        <v>#N/A</v>
      </c>
      <c r="F11190" s="69" t="e">
        <f t="shared" si="527"/>
        <v>#N/A</v>
      </c>
      <c r="G11190" s="69" t="e">
        <f t="shared" si="527"/>
        <v>#N/A</v>
      </c>
      <c r="H11190" s="69" t="e">
        <f t="shared" si="527"/>
        <v>#N/A</v>
      </c>
      <c r="I11190" s="69" t="e">
        <f t="shared" si="527"/>
        <v>#N/A</v>
      </c>
      <c r="J11190" s="70" t="e">
        <f t="shared" si="527"/>
        <v>#N/A</v>
      </c>
      <c r="K11190" s="118" t="e">
        <f>VLOOKUP(B11190,WB.GDP.2015,'WB (WDI)'!$BF$2,FALSE)</f>
        <v>#N/A</v>
      </c>
      <c r="L11190" s="112" t="e">
        <f>VLOOKUP($B11190,WB.UNEMP.2015,'WB (WDI)'!$BF$2,FALSE)</f>
        <v>#N/A</v>
      </c>
    </row>
    <row r="11191" spans="1:12" x14ac:dyDescent="0.25">
      <c r="A11191" s="103">
        <v>2015</v>
      </c>
      <c r="B11191" s="104" t="s">
        <v>59</v>
      </c>
      <c r="C11191" s="105" t="s">
        <v>60</v>
      </c>
      <c r="D11191" s="105" t="s">
        <v>6</v>
      </c>
      <c r="E11191" s="87">
        <f t="shared" si="527"/>
        <v>5.6629178181305786</v>
      </c>
      <c r="F11191" s="69">
        <f t="shared" si="527"/>
        <v>5.9483813170459339</v>
      </c>
      <c r="G11191" s="69">
        <f t="shared" si="527"/>
        <v>3.8004043139602124</v>
      </c>
      <c r="H11191" s="69">
        <f t="shared" si="527"/>
        <v>6.4316580094003424</v>
      </c>
      <c r="I11191" s="69">
        <f t="shared" si="527"/>
        <v>5.2766318391166953</v>
      </c>
      <c r="J11191" s="70">
        <f t="shared" si="527"/>
        <v>6.8575136111297086</v>
      </c>
      <c r="K11191" s="118">
        <f>VLOOKUP(B11191,WB.GDP.2015,'WB (WDI)'!$BF$2,FALSE)</f>
        <v>15510.070804626072</v>
      </c>
      <c r="L11191" s="112">
        <f>VLOOKUP($B11191,WB.UNEMP.2015,'WB (WDI)'!$BF$2,FALSE)</f>
        <v>20.219999313354499</v>
      </c>
    </row>
    <row r="11192" spans="1:12" x14ac:dyDescent="0.25">
      <c r="A11192" s="103">
        <v>2015</v>
      </c>
      <c r="B11192" s="104" t="s">
        <v>61</v>
      </c>
      <c r="C11192" s="105" t="s">
        <v>62</v>
      </c>
      <c r="D11192" s="105" t="s">
        <v>6</v>
      </c>
      <c r="E11192" s="87">
        <f t="shared" si="527"/>
        <v>7.1657545196192469</v>
      </c>
      <c r="F11192" s="69">
        <f t="shared" si="527"/>
        <v>7.5005296315074457</v>
      </c>
      <c r="G11192" s="69">
        <f t="shared" si="527"/>
        <v>4.8409887950357726</v>
      </c>
      <c r="H11192" s="69">
        <f t="shared" si="527"/>
        <v>9.1873282126249851</v>
      </c>
      <c r="I11192" s="69">
        <f t="shared" si="527"/>
        <v>7.6790652277579543</v>
      </c>
      <c r="J11192" s="70">
        <f t="shared" si="527"/>
        <v>6.6208607311700831</v>
      </c>
      <c r="K11192" s="118">
        <f>VLOOKUP(B11192,WB.GDP.2015,'WB (WDI)'!$BF$2,FALSE)</f>
        <v>2058.6581462173881</v>
      </c>
      <c r="L11192" s="112">
        <f>VLOOKUP($B11192,WB.UNEMP.2015,'WB (WDI)'!$BF$2,FALSE)</f>
        <v>9.3000001907348597</v>
      </c>
    </row>
    <row r="11193" spans="1:12" x14ac:dyDescent="0.25">
      <c r="A11193" s="103">
        <v>2015</v>
      </c>
      <c r="B11193" s="104" t="s">
        <v>63</v>
      </c>
      <c r="C11193" s="105" t="s">
        <v>64</v>
      </c>
      <c r="D11193" s="105" t="s">
        <v>6</v>
      </c>
      <c r="E11193" s="87">
        <f t="shared" si="527"/>
        <v>6.4510794735580959</v>
      </c>
      <c r="F11193" s="69">
        <f t="shared" si="527"/>
        <v>8.3463539474447579</v>
      </c>
      <c r="G11193" s="69">
        <f t="shared" si="527"/>
        <v>5.5237500737360303</v>
      </c>
      <c r="H11193" s="69">
        <f t="shared" si="527"/>
        <v>5.6171224536418602</v>
      </c>
      <c r="I11193" s="69">
        <f t="shared" si="527"/>
        <v>5.9852317106699067</v>
      </c>
      <c r="J11193" s="70">
        <f t="shared" si="527"/>
        <v>6.7829391822979224</v>
      </c>
      <c r="K11193" s="118">
        <f>VLOOKUP(B11193,WB.GDP.2015,'WB (WDI)'!$BF$2,FALSE)</f>
        <v>4670.4316228955531</v>
      </c>
      <c r="L11193" s="112">
        <f>VLOOKUP($B11193,WB.UNEMP.2015,'WB (WDI)'!$BF$2,FALSE)</f>
        <v>6.8099999427795401</v>
      </c>
    </row>
    <row r="11194" spans="1:12" x14ac:dyDescent="0.25">
      <c r="A11194" s="103">
        <v>2015</v>
      </c>
      <c r="B11194" s="104" t="s">
        <v>65</v>
      </c>
      <c r="C11194" s="105" t="s">
        <v>66</v>
      </c>
      <c r="D11194" s="105" t="s">
        <v>6</v>
      </c>
      <c r="E11194" s="87">
        <f t="shared" ref="E11194:J11203" si="528">IF(ISNUMBER(VLOOKUP($B11194,EFW.2015,3,FALSE))=TRUE,VLOOKUP($B11194,EFW.2015,E$2,FALSE),NA())</f>
        <v>5.2322351543519536</v>
      </c>
      <c r="F11194" s="69">
        <f t="shared" si="528"/>
        <v>3.7448463887594512</v>
      </c>
      <c r="G11194" s="69">
        <f t="shared" si="528"/>
        <v>3.2615003690762667</v>
      </c>
      <c r="H11194" s="69">
        <f t="shared" si="528"/>
        <v>7.7808366121393222</v>
      </c>
      <c r="I11194" s="69">
        <f t="shared" si="528"/>
        <v>4.6079363431159504</v>
      </c>
      <c r="J11194" s="70">
        <f t="shared" si="528"/>
        <v>6.7660560586687781</v>
      </c>
      <c r="K11194" s="118">
        <f>VLOOKUP(B11194,WB.GDP.2015,'WB (WDI)'!$BF$2,FALSE)</f>
        <v>2087.7840457362527</v>
      </c>
      <c r="L11194" s="112">
        <f>VLOOKUP($B11194,WB.UNEMP.2015,'WB (WDI)'!$BF$2,FALSE)</f>
        <v>4.3800001144409197</v>
      </c>
    </row>
    <row r="11195" spans="1:12" x14ac:dyDescent="0.25">
      <c r="A11195" s="103">
        <v>2015</v>
      </c>
      <c r="B11195" s="104" t="s">
        <v>67</v>
      </c>
      <c r="C11195" s="105" t="s">
        <v>68</v>
      </c>
      <c r="D11195" s="105" t="s">
        <v>6</v>
      </c>
      <c r="E11195" s="87">
        <f t="shared" si="528"/>
        <v>5.1810512734651466</v>
      </c>
      <c r="F11195" s="69">
        <f t="shared" si="528"/>
        <v>5.3099379070035031</v>
      </c>
      <c r="G11195" s="69">
        <f t="shared" si="528"/>
        <v>3.1200117428805672</v>
      </c>
      <c r="H11195" s="69">
        <f t="shared" si="528"/>
        <v>6.3988236293931653</v>
      </c>
      <c r="I11195" s="69">
        <f t="shared" si="528"/>
        <v>6.1000989643977874</v>
      </c>
      <c r="J11195" s="70">
        <f t="shared" si="528"/>
        <v>4.9763841236507114</v>
      </c>
      <c r="K11195" s="118">
        <f>VLOOKUP(B11195,WB.GDP.2015,'WB (WDI)'!$BF$2,FALSE)</f>
        <v>1800.0685624295777</v>
      </c>
      <c r="L11195" s="112">
        <f>VLOOKUP($B11195,WB.UNEMP.2015,'WB (WDI)'!$BF$2,FALSE)</f>
        <v>3.0099999904632599</v>
      </c>
    </row>
    <row r="11196" spans="1:12" x14ac:dyDescent="0.25">
      <c r="A11196" s="103">
        <v>2015</v>
      </c>
      <c r="B11196" s="104" t="s">
        <v>69</v>
      </c>
      <c r="C11196" s="105" t="s">
        <v>70</v>
      </c>
      <c r="D11196" s="105" t="s">
        <v>6</v>
      </c>
      <c r="E11196" s="87">
        <f t="shared" si="528"/>
        <v>7.1209528260930313</v>
      </c>
      <c r="F11196" s="69">
        <f t="shared" si="528"/>
        <v>7.5164159311209344</v>
      </c>
      <c r="G11196" s="69">
        <f t="shared" si="528"/>
        <v>4.9294293893794796</v>
      </c>
      <c r="H11196" s="69">
        <f t="shared" si="528"/>
        <v>9.0996852765243457</v>
      </c>
      <c r="I11196" s="69">
        <f t="shared" si="528"/>
        <v>6.7157070237087817</v>
      </c>
      <c r="J11196" s="70">
        <f t="shared" si="528"/>
        <v>7.3435265097316185</v>
      </c>
      <c r="K11196" s="118">
        <f>VLOOKUP(B11196,WB.GDP.2015,'WB (WDI)'!$BF$2,FALSE)</f>
        <v>3824.7595428314389</v>
      </c>
      <c r="L11196" s="112">
        <f>VLOOKUP($B11196,WB.UNEMP.2015,'WB (WDI)'!$BF$2,FALSE)</f>
        <v>2.7999999523162802</v>
      </c>
    </row>
    <row r="11197" spans="1:12" x14ac:dyDescent="0.25">
      <c r="A11197" s="103">
        <v>2015</v>
      </c>
      <c r="B11197" s="104" t="s">
        <v>71</v>
      </c>
      <c r="C11197" s="105" t="s">
        <v>72</v>
      </c>
      <c r="D11197" s="105" t="s">
        <v>6</v>
      </c>
      <c r="E11197" s="87">
        <f t="shared" si="528"/>
        <v>6.7082082047738876</v>
      </c>
      <c r="F11197" s="69">
        <f t="shared" si="528"/>
        <v>5.9149241776955792</v>
      </c>
      <c r="G11197" s="69">
        <f t="shared" si="528"/>
        <v>5.4116803232062871</v>
      </c>
      <c r="H11197" s="69">
        <f t="shared" si="528"/>
        <v>7.9096141732243455</v>
      </c>
      <c r="I11197" s="69">
        <f t="shared" si="528"/>
        <v>6.7380532575321821</v>
      </c>
      <c r="J11197" s="70">
        <f t="shared" si="528"/>
        <v>7.5667690922110502</v>
      </c>
      <c r="K11197" s="118">
        <f>VLOOKUP(B11197,WB.GDP.2015,'WB (WDI)'!$BF$2,FALSE)</f>
        <v>2727.1206513360171</v>
      </c>
      <c r="L11197" s="112">
        <f>VLOOKUP($B11197,WB.UNEMP.2015,'WB (WDI)'!$BF$2,FALSE)</f>
        <v>24.399999618530298</v>
      </c>
    </row>
    <row r="11198" spans="1:12" x14ac:dyDescent="0.25">
      <c r="A11198" s="103">
        <v>2015</v>
      </c>
      <c r="B11198" s="104" t="s">
        <v>73</v>
      </c>
      <c r="C11198" s="105" t="s">
        <v>74</v>
      </c>
      <c r="D11198" s="105" t="s">
        <v>6</v>
      </c>
      <c r="E11198" s="87">
        <f t="shared" si="528"/>
        <v>6.6971230124046928</v>
      </c>
      <c r="F11198" s="69">
        <f t="shared" si="528"/>
        <v>7.1371831938949697</v>
      </c>
      <c r="G11198" s="69">
        <f t="shared" si="528"/>
        <v>4.4003214462892482</v>
      </c>
      <c r="H11198" s="69">
        <f t="shared" si="528"/>
        <v>9.1188560484365127</v>
      </c>
      <c r="I11198" s="69">
        <f t="shared" si="528"/>
        <v>6.5280665780186622</v>
      </c>
      <c r="J11198" s="70">
        <f t="shared" si="528"/>
        <v>6.3011877953840703</v>
      </c>
      <c r="K11198" s="118">
        <f>VLOOKUP(B11198,WB.GDP.2015,'WB (WDI)'!$BF$2,FALSE)</f>
        <v>1580.4788742678493</v>
      </c>
      <c r="L11198" s="112">
        <f>VLOOKUP($B11198,WB.UNEMP.2015,'WB (WDI)'!$BF$2,FALSE)</f>
        <v>2.0799999237060498</v>
      </c>
    </row>
    <row r="11199" spans="1:12" x14ac:dyDescent="0.25">
      <c r="A11199" s="103">
        <v>2015</v>
      </c>
      <c r="B11199" s="104" t="s">
        <v>75</v>
      </c>
      <c r="C11199" s="105" t="s">
        <v>76</v>
      </c>
      <c r="D11199" s="105" t="s">
        <v>6</v>
      </c>
      <c r="E11199" s="87">
        <f t="shared" si="528"/>
        <v>6.4009105516339577</v>
      </c>
      <c r="F11199" s="69">
        <f t="shared" si="528"/>
        <v>8.3059249319869846</v>
      </c>
      <c r="G11199" s="69">
        <f t="shared" si="528"/>
        <v>3.0883676329100433</v>
      </c>
      <c r="H11199" s="69">
        <f t="shared" si="528"/>
        <v>8.0480985680754209</v>
      </c>
      <c r="I11199" s="69">
        <f t="shared" si="528"/>
        <v>6.7621637437479514</v>
      </c>
      <c r="J11199" s="70">
        <f t="shared" si="528"/>
        <v>5.7999978814493849</v>
      </c>
      <c r="K11199" s="118">
        <f>VLOOKUP(B11199,WB.GDP.2015,'WB (WDI)'!$BF$2,FALSE)</f>
        <v>1546.7665355761681</v>
      </c>
      <c r="L11199" s="112">
        <f>VLOOKUP($B11199,WB.UNEMP.2015,'WB (WDI)'!$BF$2,FALSE)</f>
        <v>1.78999996185303</v>
      </c>
    </row>
    <row r="11200" spans="1:12" x14ac:dyDescent="0.25">
      <c r="A11200" s="103">
        <v>2015</v>
      </c>
      <c r="B11200" s="104" t="s">
        <v>77</v>
      </c>
      <c r="C11200" s="105" t="s">
        <v>78</v>
      </c>
      <c r="D11200" s="105" t="s">
        <v>6</v>
      </c>
      <c r="E11200" s="87">
        <f t="shared" si="528"/>
        <v>5.7895293762083559</v>
      </c>
      <c r="F11200" s="69">
        <f t="shared" si="528"/>
        <v>6.2601692097092787</v>
      </c>
      <c r="G11200" s="69">
        <f t="shared" si="528"/>
        <v>4.9329574654375978</v>
      </c>
      <c r="H11200" s="69">
        <f t="shared" si="528"/>
        <v>6.2150687646295575</v>
      </c>
      <c r="I11200" s="69">
        <f t="shared" si="528"/>
        <v>5.6185209150854716</v>
      </c>
      <c r="J11200" s="70">
        <f t="shared" si="528"/>
        <v>5.9209305261798741</v>
      </c>
      <c r="K11200" s="118">
        <f>VLOOKUP(B11200,WB.GDP.2015,'WB (WDI)'!$BF$2,FALSE)</f>
        <v>1027.2296057831352</v>
      </c>
      <c r="L11200" s="112">
        <f>VLOOKUP($B11200,WB.UNEMP.2015,'WB (WDI)'!$BF$2,FALSE)</f>
        <v>5.8499999046325701</v>
      </c>
    </row>
    <row r="11201" spans="1:12" x14ac:dyDescent="0.25">
      <c r="A11201" s="103">
        <v>2015</v>
      </c>
      <c r="B11201" s="104" t="s">
        <v>79</v>
      </c>
      <c r="C11201" s="105" t="s">
        <v>80</v>
      </c>
      <c r="D11201" s="105" t="s">
        <v>6</v>
      </c>
      <c r="E11201" s="87">
        <f t="shared" si="528"/>
        <v>5.8429024681106023</v>
      </c>
      <c r="F11201" s="69">
        <f t="shared" si="528"/>
        <v>5.6508352137929849</v>
      </c>
      <c r="G11201" s="69">
        <f t="shared" si="528"/>
        <v>3.6632140666606832</v>
      </c>
      <c r="H11201" s="69">
        <f t="shared" si="528"/>
        <v>6.990485785384112</v>
      </c>
      <c r="I11201" s="69">
        <f t="shared" si="528"/>
        <v>6.6368794406987712</v>
      </c>
      <c r="J11201" s="70">
        <f t="shared" si="528"/>
        <v>6.273097834016462</v>
      </c>
      <c r="K11201" s="118">
        <f>VLOOKUP(B11201,WB.GDP.2015,'WB (WDI)'!$BF$2,FALSE)</f>
        <v>2139.7355609356709</v>
      </c>
      <c r="L11201" s="112">
        <f>VLOOKUP($B11201,WB.UNEMP.2015,'WB (WDI)'!$BF$2,FALSE)</f>
        <v>7.7300000190734899</v>
      </c>
    </row>
    <row r="11202" spans="1:12" x14ac:dyDescent="0.25">
      <c r="A11202" s="103">
        <v>2015</v>
      </c>
      <c r="B11202" s="104" t="s">
        <v>81</v>
      </c>
      <c r="C11202" s="105" t="s">
        <v>82</v>
      </c>
      <c r="D11202" s="105" t="s">
        <v>6</v>
      </c>
      <c r="E11202" s="87">
        <f t="shared" si="528"/>
        <v>5.8351969063539526</v>
      </c>
      <c r="F11202" s="69">
        <f t="shared" si="528"/>
        <v>5.5640257139866351</v>
      </c>
      <c r="G11202" s="69">
        <f t="shared" si="528"/>
        <v>3.5290820046203821</v>
      </c>
      <c r="H11202" s="69">
        <f t="shared" si="528"/>
        <v>7.7363840480430905</v>
      </c>
      <c r="I11202" s="69">
        <f t="shared" si="528"/>
        <v>5.8203466134191757</v>
      </c>
      <c r="J11202" s="70">
        <f t="shared" si="528"/>
        <v>6.5261461517004804</v>
      </c>
      <c r="K11202" s="118">
        <f>VLOOKUP(B11202,WB.GDP.2015,'WB (WDI)'!$BF$2,FALSE)</f>
        <v>5127.4360840362269</v>
      </c>
      <c r="L11202" s="112">
        <f>VLOOKUP($B11202,WB.UNEMP.2015,'WB (WDI)'!$BF$2,FALSE)</f>
        <v>10.2200002670288</v>
      </c>
    </row>
    <row r="11203" spans="1:12" x14ac:dyDescent="0.25">
      <c r="A11203" s="103">
        <v>2015</v>
      </c>
      <c r="B11203" s="104" t="s">
        <v>83</v>
      </c>
      <c r="C11203" s="105" t="s">
        <v>84</v>
      </c>
      <c r="D11203" s="105" t="s">
        <v>6</v>
      </c>
      <c r="E11203" s="87">
        <f t="shared" si="528"/>
        <v>7.9924866245381221</v>
      </c>
      <c r="F11203" s="69">
        <f t="shared" si="528"/>
        <v>7.9818318264933747</v>
      </c>
      <c r="G11203" s="69">
        <f t="shared" si="528"/>
        <v>5.922052162107442</v>
      </c>
      <c r="H11203" s="69">
        <f t="shared" si="528"/>
        <v>9.5901118112631671</v>
      </c>
      <c r="I11203" s="69">
        <f t="shared" si="528"/>
        <v>8.4157412614062377</v>
      </c>
      <c r="J11203" s="70">
        <f t="shared" si="528"/>
        <v>8.0526960614203915</v>
      </c>
      <c r="K11203" s="118">
        <f>VLOOKUP(B11203,WB.GDP.2015,'WB (WDI)'!$BF$2,FALSE)</f>
        <v>19897.475396564434</v>
      </c>
      <c r="L11203" s="112">
        <f>VLOOKUP($B11203,WB.UNEMP.2015,'WB (WDI)'!$BF$2,FALSE)</f>
        <v>7.4099998474121103</v>
      </c>
    </row>
    <row r="11204" spans="1:12" x14ac:dyDescent="0.25">
      <c r="A11204" s="103">
        <v>2015</v>
      </c>
      <c r="B11204" s="104" t="s">
        <v>85</v>
      </c>
      <c r="C11204" s="105" t="s">
        <v>86</v>
      </c>
      <c r="D11204" s="105" t="s">
        <v>6</v>
      </c>
      <c r="E11204" s="87" t="e">
        <f t="shared" ref="E11204:J11213" si="529">IF(ISNUMBER(VLOOKUP($B11204,EFW.2015,3,FALSE))=TRUE,VLOOKUP($B11204,EFW.2015,E$2,FALSE),NA())</f>
        <v>#N/A</v>
      </c>
      <c r="F11204" s="69" t="e">
        <f t="shared" si="529"/>
        <v>#N/A</v>
      </c>
      <c r="G11204" s="69" t="e">
        <f t="shared" si="529"/>
        <v>#N/A</v>
      </c>
      <c r="H11204" s="69" t="e">
        <f t="shared" si="529"/>
        <v>#N/A</v>
      </c>
      <c r="I11204" s="69" t="e">
        <f t="shared" si="529"/>
        <v>#N/A</v>
      </c>
      <c r="J11204" s="70" t="e">
        <f t="shared" si="529"/>
        <v>#N/A</v>
      </c>
      <c r="K11204" s="118" t="e">
        <f>VLOOKUP(B11204,WB.GDP.2015,'WB (WDI)'!$BF$2,FALSE)</f>
        <v>#N/A</v>
      </c>
      <c r="L11204" s="112" t="e">
        <f>VLOOKUP($B11204,WB.UNEMP.2015,'WB (WDI)'!$BF$2,FALSE)</f>
        <v>#N/A</v>
      </c>
    </row>
    <row r="11205" spans="1:12" x14ac:dyDescent="0.25">
      <c r="A11205" s="103">
        <v>2015</v>
      </c>
      <c r="B11205" s="104" t="s">
        <v>87</v>
      </c>
      <c r="C11205" s="105" t="s">
        <v>88</v>
      </c>
      <c r="D11205" s="105" t="s">
        <v>6</v>
      </c>
      <c r="E11205" s="87">
        <f t="shared" si="529"/>
        <v>5.4914751460250537</v>
      </c>
      <c r="F11205" s="69">
        <f t="shared" si="529"/>
        <v>5.4611205793481616</v>
      </c>
      <c r="G11205" s="69">
        <f t="shared" si="529"/>
        <v>4.203963792090887</v>
      </c>
      <c r="H11205" s="69">
        <f t="shared" si="529"/>
        <v>6.39073828784786</v>
      </c>
      <c r="I11205" s="69">
        <f t="shared" si="529"/>
        <v>6.0630265267817718</v>
      </c>
      <c r="J11205" s="70">
        <f t="shared" si="529"/>
        <v>5.3385265440565846</v>
      </c>
      <c r="K11205" s="118">
        <f>VLOOKUP(B11205,WB.GDP.2015,'WB (WDI)'!$BF$2,FALSE)</f>
        <v>1262.613081091202</v>
      </c>
      <c r="L11205" s="112">
        <f>VLOOKUP($B11205,WB.UNEMP.2015,'WB (WDI)'!$BF$2,FALSE)</f>
        <v>3.4300000667571999</v>
      </c>
    </row>
    <row r="11206" spans="1:12" x14ac:dyDescent="0.25">
      <c r="A11206" s="103">
        <v>2015</v>
      </c>
      <c r="B11206" s="104" t="s">
        <v>89</v>
      </c>
      <c r="C11206" s="105" t="s">
        <v>90</v>
      </c>
      <c r="D11206" s="105" t="s">
        <v>6</v>
      </c>
      <c r="E11206" s="87">
        <f t="shared" si="529"/>
        <v>6.6307643292562606</v>
      </c>
      <c r="F11206" s="69">
        <f t="shared" si="529"/>
        <v>6.1447170396494881</v>
      </c>
      <c r="G11206" s="69">
        <f t="shared" si="529"/>
        <v>6.3492678022525624</v>
      </c>
      <c r="H11206" s="69">
        <f t="shared" si="529"/>
        <v>6.6395478178102936</v>
      </c>
      <c r="I11206" s="69">
        <f t="shared" si="529"/>
        <v>5.9901450238448746</v>
      </c>
      <c r="J11206" s="70">
        <f t="shared" si="529"/>
        <v>8.0301439627240807</v>
      </c>
      <c r="K11206" s="118">
        <f>VLOOKUP(B11206,WB.GDP.2015,'WB (WDI)'!$BF$2,FALSE)</f>
        <v>10487.500023192968</v>
      </c>
      <c r="L11206" s="112">
        <f>VLOOKUP($B11206,WB.UNEMP.2015,'WB (WDI)'!$BF$2,FALSE)</f>
        <v>20.889999389648398</v>
      </c>
    </row>
    <row r="11207" spans="1:12" x14ac:dyDescent="0.25">
      <c r="A11207" s="103">
        <v>2015</v>
      </c>
      <c r="B11207" s="104" t="s">
        <v>91</v>
      </c>
      <c r="C11207" s="105" t="s">
        <v>92</v>
      </c>
      <c r="D11207" s="105" t="s">
        <v>6</v>
      </c>
      <c r="E11207" s="87">
        <f t="shared" si="529"/>
        <v>5.7107329875231025</v>
      </c>
      <c r="F11207" s="69">
        <f t="shared" si="529"/>
        <v>6.528045197992137</v>
      </c>
      <c r="G11207" s="69">
        <f t="shared" si="529"/>
        <v>3.6718949596532338</v>
      </c>
      <c r="H11207" s="69">
        <f t="shared" si="529"/>
        <v>6.780420884357139</v>
      </c>
      <c r="I11207" s="69">
        <f t="shared" si="529"/>
        <v>5.503679685353311</v>
      </c>
      <c r="J11207" s="70">
        <f t="shared" si="529"/>
        <v>6.0696242102596889</v>
      </c>
      <c r="K11207" s="118">
        <f>VLOOKUP(B11207,WB.GDP.2015,'WB (WDI)'!$BF$2,FALSE)</f>
        <v>1132.3312049177757</v>
      </c>
      <c r="L11207" s="112">
        <f>VLOOKUP($B11207,WB.UNEMP.2015,'WB (WDI)'!$BF$2,FALSE)</f>
        <v>0.519999980926514</v>
      </c>
    </row>
    <row r="11208" spans="1:12" x14ac:dyDescent="0.25">
      <c r="A11208" s="103">
        <v>2015</v>
      </c>
      <c r="B11208" s="104" t="s">
        <v>93</v>
      </c>
      <c r="C11208" s="105" t="s">
        <v>94</v>
      </c>
      <c r="D11208" s="105" t="s">
        <v>6</v>
      </c>
      <c r="E11208" s="87">
        <f t="shared" si="529"/>
        <v>6.6259058150380081</v>
      </c>
      <c r="F11208" s="69">
        <f t="shared" si="529"/>
        <v>8.4718863062483223</v>
      </c>
      <c r="G11208" s="69">
        <f t="shared" si="529"/>
        <v>3.7561221746625955</v>
      </c>
      <c r="H11208" s="69">
        <f t="shared" si="529"/>
        <v>7.9393134831121017</v>
      </c>
      <c r="I11208" s="69">
        <f t="shared" si="529"/>
        <v>5.6298796178731276</v>
      </c>
      <c r="J11208" s="70">
        <f t="shared" si="529"/>
        <v>7.3323274932938967</v>
      </c>
      <c r="K11208" s="118">
        <f>VLOOKUP(B11208,WB.GDP.2015,'WB (WDI)'!$BF$2,FALSE)</f>
        <v>5514.7704553231188</v>
      </c>
      <c r="L11208" s="112">
        <f>VLOOKUP($B11208,WB.UNEMP.2015,'WB (WDI)'!$BF$2,FALSE)</f>
        <v>4.3099999427795401</v>
      </c>
    </row>
    <row r="11209" spans="1:12" x14ac:dyDescent="0.25">
      <c r="A11209" s="103">
        <v>2015</v>
      </c>
      <c r="B11209" s="104" t="s">
        <v>95</v>
      </c>
      <c r="C11209" s="105" t="s">
        <v>96</v>
      </c>
      <c r="D11209" s="105" t="s">
        <v>6</v>
      </c>
      <c r="E11209" s="87" t="e">
        <f t="shared" si="529"/>
        <v>#N/A</v>
      </c>
      <c r="F11209" s="69" t="e">
        <f t="shared" si="529"/>
        <v>#N/A</v>
      </c>
      <c r="G11209" s="69" t="e">
        <f t="shared" si="529"/>
        <v>#N/A</v>
      </c>
      <c r="H11209" s="69" t="e">
        <f t="shared" si="529"/>
        <v>#N/A</v>
      </c>
      <c r="I11209" s="69" t="e">
        <f t="shared" si="529"/>
        <v>#N/A</v>
      </c>
      <c r="J11209" s="70" t="e">
        <f t="shared" si="529"/>
        <v>#N/A</v>
      </c>
      <c r="K11209" s="118" t="e">
        <f>VLOOKUP(B11209,WB.GDP.2015,'WB (WDI)'!$BF$2,FALSE)</f>
        <v>#N/A</v>
      </c>
      <c r="L11209" s="112" t="e">
        <f>VLOOKUP($B11209,WB.UNEMP.2015,'WB (WDI)'!$BF$2,FALSE)</f>
        <v>#N/A</v>
      </c>
    </row>
    <row r="11210" spans="1:12" x14ac:dyDescent="0.25">
      <c r="A11210" s="103">
        <v>2015</v>
      </c>
      <c r="B11210" s="104" t="s">
        <v>97</v>
      </c>
      <c r="C11210" s="105" t="s">
        <v>98</v>
      </c>
      <c r="D11210" s="105" t="s">
        <v>6</v>
      </c>
      <c r="E11210" s="87">
        <f t="shared" si="529"/>
        <v>7.2886874344128625</v>
      </c>
      <c r="F11210" s="69">
        <f t="shared" si="529"/>
        <v>5.7250375336916672</v>
      </c>
      <c r="G11210" s="69">
        <f t="shared" si="529"/>
        <v>6.1963587984796451</v>
      </c>
      <c r="H11210" s="69">
        <f t="shared" si="529"/>
        <v>9.386881727841736</v>
      </c>
      <c r="I11210" s="69">
        <f t="shared" si="529"/>
        <v>7.0396647536165089</v>
      </c>
      <c r="J11210" s="70">
        <f t="shared" si="529"/>
        <v>8.0954943584347543</v>
      </c>
      <c r="K11210" s="118">
        <f>VLOOKUP(B11210,WB.GDP.2015,'WB (WDI)'!$BF$2,FALSE)</f>
        <v>1889.1572749326408</v>
      </c>
      <c r="L11210" s="112">
        <f>VLOOKUP($B11210,WB.UNEMP.2015,'WB (WDI)'!$BF$2,FALSE)</f>
        <v>1.1399999856948899</v>
      </c>
    </row>
    <row r="11211" spans="1:12" x14ac:dyDescent="0.25">
      <c r="A11211" s="103">
        <v>2015</v>
      </c>
      <c r="B11211" s="104" t="s">
        <v>99</v>
      </c>
      <c r="C11211" s="105" t="s">
        <v>100</v>
      </c>
      <c r="D11211" s="105" t="s">
        <v>6</v>
      </c>
      <c r="E11211" s="87" t="e">
        <f t="shared" si="529"/>
        <v>#N/A</v>
      </c>
      <c r="F11211" s="69" t="e">
        <f t="shared" si="529"/>
        <v>#N/A</v>
      </c>
      <c r="G11211" s="69" t="e">
        <f t="shared" si="529"/>
        <v>#N/A</v>
      </c>
      <c r="H11211" s="69" t="e">
        <f t="shared" si="529"/>
        <v>#N/A</v>
      </c>
      <c r="I11211" s="69" t="e">
        <f t="shared" si="529"/>
        <v>#N/A</v>
      </c>
      <c r="J11211" s="70" t="e">
        <f t="shared" si="529"/>
        <v>#N/A</v>
      </c>
      <c r="K11211" s="118" t="e">
        <f>VLOOKUP(B11211,WB.GDP.2015,'WB (WDI)'!$BF$2,FALSE)</f>
        <v>#N/A</v>
      </c>
      <c r="L11211" s="112" t="e">
        <f>VLOOKUP($B11211,WB.UNEMP.2015,'WB (WDI)'!$BF$2,FALSE)</f>
        <v>#N/A</v>
      </c>
    </row>
    <row r="11212" spans="1:12" x14ac:dyDescent="0.25">
      <c r="A11212" s="103">
        <v>2015</v>
      </c>
      <c r="B11212" s="104" t="s">
        <v>101</v>
      </c>
      <c r="C11212" s="105" t="s">
        <v>102</v>
      </c>
      <c r="D11212" s="105" t="s">
        <v>6</v>
      </c>
      <c r="E11212" s="87" t="e">
        <f t="shared" si="529"/>
        <v>#N/A</v>
      </c>
      <c r="F11212" s="69" t="e">
        <f t="shared" si="529"/>
        <v>#N/A</v>
      </c>
      <c r="G11212" s="69" t="e">
        <f t="shared" si="529"/>
        <v>#N/A</v>
      </c>
      <c r="H11212" s="69" t="e">
        <f t="shared" si="529"/>
        <v>#N/A</v>
      </c>
      <c r="I11212" s="69" t="e">
        <f t="shared" si="529"/>
        <v>#N/A</v>
      </c>
      <c r="J11212" s="70" t="e">
        <f t="shared" si="529"/>
        <v>#N/A</v>
      </c>
      <c r="K11212" s="118">
        <f>VLOOKUP(B11212,WB.GDP.2015,'WB (WDI)'!$BF$2,FALSE)</f>
        <v>3794.4918139169154</v>
      </c>
      <c r="L11212" s="112">
        <f>VLOOKUP($B11212,WB.UNEMP.2015,'WB (WDI)'!$BF$2,FALSE)</f>
        <v>13.460000038146999</v>
      </c>
    </row>
    <row r="11213" spans="1:12" x14ac:dyDescent="0.25">
      <c r="A11213" s="103">
        <v>2015</v>
      </c>
      <c r="B11213" s="104" t="s">
        <v>103</v>
      </c>
      <c r="C11213" s="105" t="s">
        <v>104</v>
      </c>
      <c r="D11213" s="105" t="s">
        <v>6</v>
      </c>
      <c r="E11213" s="87">
        <f t="shared" si="529"/>
        <v>5.9777448562831319</v>
      </c>
      <c r="F11213" s="69">
        <f t="shared" si="529"/>
        <v>6.9775448672818126</v>
      </c>
      <c r="G11213" s="69">
        <f t="shared" si="529"/>
        <v>4.1663879377860047</v>
      </c>
      <c r="H11213" s="69">
        <f t="shared" si="529"/>
        <v>7.0640815176106857</v>
      </c>
      <c r="I11213" s="69">
        <f t="shared" si="529"/>
        <v>6.2771448610863549</v>
      </c>
      <c r="J11213" s="70">
        <f t="shared" si="529"/>
        <v>5.4035650976508025</v>
      </c>
      <c r="K11213" s="118">
        <f>VLOOKUP(B11213,WB.GDP.2015,'WB (WDI)'!$BF$2,FALSE)</f>
        <v>2966.4535160259911</v>
      </c>
      <c r="L11213" s="112">
        <f>VLOOKUP($B11213,WB.UNEMP.2015,'WB (WDI)'!$BF$2,FALSE)</f>
        <v>6.7600002288818404</v>
      </c>
    </row>
    <row r="11214" spans="1:12" x14ac:dyDescent="0.25">
      <c r="A11214" s="103">
        <v>2015</v>
      </c>
      <c r="B11214" s="104" t="s">
        <v>105</v>
      </c>
      <c r="C11214" s="105" t="s">
        <v>106</v>
      </c>
      <c r="D11214" s="105" t="s">
        <v>6</v>
      </c>
      <c r="E11214" s="87">
        <f t="shared" ref="E11214:J11223" si="530">IF(ISNUMBER(VLOOKUP($B11214,EFW.2015,3,FALSE))=TRUE,VLOOKUP($B11214,EFW.2015,E$2,FALSE),NA())</f>
        <v>7.4333209875978143</v>
      </c>
      <c r="F11214" s="69">
        <f t="shared" si="530"/>
        <v>6.8724655735229963</v>
      </c>
      <c r="G11214" s="69">
        <f t="shared" si="530"/>
        <v>5.4168698967259274</v>
      </c>
      <c r="H11214" s="69">
        <f t="shared" si="530"/>
        <v>9.3263008076997167</v>
      </c>
      <c r="I11214" s="69">
        <f t="shared" si="530"/>
        <v>8.0553046382212052</v>
      </c>
      <c r="J11214" s="70">
        <f t="shared" si="530"/>
        <v>7.4956640218192279</v>
      </c>
      <c r="K11214" s="118">
        <f>VLOOKUP(B11214,WB.GDP.2015,'WB (WDI)'!$BF$2,FALSE)</f>
        <v>25609.289476973183</v>
      </c>
      <c r="L11214" s="112" t="e">
        <f>VLOOKUP($B11214,WB.UNEMP.2015,'WB (WDI)'!$BF$2,FALSE)</f>
        <v>#N/A</v>
      </c>
    </row>
    <row r="11215" spans="1:12" x14ac:dyDescent="0.25">
      <c r="A11215" s="103">
        <v>2015</v>
      </c>
      <c r="B11215" s="104" t="s">
        <v>107</v>
      </c>
      <c r="C11215" s="105" t="s">
        <v>108</v>
      </c>
      <c r="D11215" s="105" t="s">
        <v>6</v>
      </c>
      <c r="E11215" s="87">
        <f t="shared" si="530"/>
        <v>5.6681035979150494</v>
      </c>
      <c r="F11215" s="69">
        <f t="shared" si="530"/>
        <v>7.0449055972411712</v>
      </c>
      <c r="G11215" s="69">
        <f t="shared" si="530"/>
        <v>4.1081726624135149</v>
      </c>
      <c r="H11215" s="69">
        <f t="shared" si="530"/>
        <v>7.0687713306186604</v>
      </c>
      <c r="I11215" s="69">
        <f t="shared" si="530"/>
        <v>5.2944391171149965</v>
      </c>
      <c r="J11215" s="70">
        <f t="shared" si="530"/>
        <v>4.8242292821869031</v>
      </c>
      <c r="K11215" s="118">
        <f>VLOOKUP(B11215,WB.GDP.2015,'WB (WDI)'!$BF$2,FALSE)</f>
        <v>1551.8220086381889</v>
      </c>
      <c r="L11215" s="112">
        <f>VLOOKUP($B11215,WB.UNEMP.2015,'WB (WDI)'!$BF$2,FALSE)</f>
        <v>4.6399998664856001</v>
      </c>
    </row>
    <row r="11216" spans="1:12" x14ac:dyDescent="0.25">
      <c r="A11216" s="103">
        <v>2015</v>
      </c>
      <c r="B11216" s="104" t="s">
        <v>109</v>
      </c>
      <c r="C11216" s="105" t="s">
        <v>110</v>
      </c>
      <c r="D11216" s="105" t="s">
        <v>6</v>
      </c>
      <c r="E11216" s="87" t="e">
        <f t="shared" si="530"/>
        <v>#N/A</v>
      </c>
      <c r="F11216" s="69" t="e">
        <f t="shared" si="530"/>
        <v>#N/A</v>
      </c>
      <c r="G11216" s="69" t="e">
        <f t="shared" si="530"/>
        <v>#N/A</v>
      </c>
      <c r="H11216" s="69" t="e">
        <f t="shared" si="530"/>
        <v>#N/A</v>
      </c>
      <c r="I11216" s="69" t="e">
        <f t="shared" si="530"/>
        <v>#N/A</v>
      </c>
      <c r="J11216" s="70" t="e">
        <f t="shared" si="530"/>
        <v>#N/A</v>
      </c>
      <c r="K11216" s="118" t="e">
        <f>VLOOKUP(B11216,WB.GDP.2015,'WB (WDI)'!$BF$2,FALSE)</f>
        <v>#N/A</v>
      </c>
      <c r="L11216" s="112">
        <f>VLOOKUP($B11216,WB.UNEMP.2015,'WB (WDI)'!$BF$2,FALSE)</f>
        <v>13.25</v>
      </c>
    </row>
    <row r="11217" spans="1:12" x14ac:dyDescent="0.25">
      <c r="A11217" s="103">
        <v>2015</v>
      </c>
      <c r="B11217" s="104" t="s">
        <v>111</v>
      </c>
      <c r="C11217" s="105" t="s">
        <v>112</v>
      </c>
      <c r="D11217" s="105" t="s">
        <v>6</v>
      </c>
      <c r="E11217" s="87">
        <f t="shared" si="530"/>
        <v>6.7729540820345111</v>
      </c>
      <c r="F11217" s="69">
        <f t="shared" si="530"/>
        <v>5.6656457691739295</v>
      </c>
      <c r="G11217" s="69">
        <f t="shared" si="530"/>
        <v>6.086471600967414</v>
      </c>
      <c r="H11217" s="69">
        <f t="shared" si="530"/>
        <v>8.1012935751508248</v>
      </c>
      <c r="I11217" s="69">
        <f t="shared" si="530"/>
        <v>6.466777152190966</v>
      </c>
      <c r="J11217" s="70">
        <f t="shared" si="530"/>
        <v>7.5445823126894247</v>
      </c>
      <c r="K11217" s="118">
        <f>VLOOKUP(B11217,WB.GDP.2015,'WB (WDI)'!$BF$2,FALSE)</f>
        <v>12840.035403376807</v>
      </c>
      <c r="L11217" s="112">
        <f>VLOOKUP($B11217,WB.UNEMP.2015,'WB (WDI)'!$BF$2,FALSE)</f>
        <v>25.149999618530298</v>
      </c>
    </row>
    <row r="11218" spans="1:12" x14ac:dyDescent="0.25">
      <c r="A11218" s="103">
        <v>2015</v>
      </c>
      <c r="B11218" s="104" t="s">
        <v>113</v>
      </c>
      <c r="C11218" s="105" t="s">
        <v>114</v>
      </c>
      <c r="D11218" s="105" t="s">
        <v>6</v>
      </c>
      <c r="E11218" s="87" t="e">
        <f t="shared" si="530"/>
        <v>#N/A</v>
      </c>
      <c r="F11218" s="69" t="e">
        <f t="shared" si="530"/>
        <v>#N/A</v>
      </c>
      <c r="G11218" s="69" t="e">
        <f t="shared" si="530"/>
        <v>#N/A</v>
      </c>
      <c r="H11218" s="69" t="e">
        <f t="shared" si="530"/>
        <v>#N/A</v>
      </c>
      <c r="I11218" s="69" t="e">
        <f t="shared" si="530"/>
        <v>#N/A</v>
      </c>
      <c r="J11218" s="70" t="e">
        <f t="shared" si="530"/>
        <v>#N/A</v>
      </c>
      <c r="K11218" s="118" t="e">
        <f>VLOOKUP(B11218,WB.GDP.2015,'WB (WDI)'!$BF$2,FALSE)</f>
        <v>#N/A</v>
      </c>
      <c r="L11218" s="112">
        <f>VLOOKUP($B11218,WB.UNEMP.2015,'WB (WDI)'!$BF$2,FALSE)</f>
        <v>12.449999809265099</v>
      </c>
    </row>
    <row r="11219" spans="1:12" x14ac:dyDescent="0.25">
      <c r="A11219" s="103">
        <v>2015</v>
      </c>
      <c r="B11219" s="104" t="s">
        <v>115</v>
      </c>
      <c r="C11219" s="105" t="s">
        <v>116</v>
      </c>
      <c r="D11219" s="105" t="s">
        <v>6</v>
      </c>
      <c r="E11219" s="87">
        <f t="shared" si="530"/>
        <v>5.851238620247722</v>
      </c>
      <c r="F11219" s="69">
        <f t="shared" si="530"/>
        <v>6.8873650440343752</v>
      </c>
      <c r="G11219" s="69">
        <f t="shared" si="530"/>
        <v>4.0771733177797866</v>
      </c>
      <c r="H11219" s="69">
        <f t="shared" si="530"/>
        <v>7.0093466553232471</v>
      </c>
      <c r="I11219" s="69">
        <f t="shared" si="530"/>
        <v>5.4627249693605675</v>
      </c>
      <c r="J11219" s="70">
        <f t="shared" si="530"/>
        <v>5.8195831147406336</v>
      </c>
      <c r="K11219" s="118">
        <f>VLOOKUP(B11219,WB.GDP.2015,'WB (WDI)'!$BF$2,FALSE)</f>
        <v>1447.2290491930648</v>
      </c>
      <c r="L11219" s="112">
        <f>VLOOKUP($B11219,WB.UNEMP.2015,'WB (WDI)'!$BF$2,FALSE)</f>
        <v>2.2000000476837198</v>
      </c>
    </row>
    <row r="11220" spans="1:12" x14ac:dyDescent="0.25">
      <c r="A11220" s="103">
        <v>2015</v>
      </c>
      <c r="B11220" s="104" t="s">
        <v>117</v>
      </c>
      <c r="C11220" s="105" t="s">
        <v>118</v>
      </c>
      <c r="D11220" s="105" t="s">
        <v>6</v>
      </c>
      <c r="E11220" s="87">
        <f t="shared" si="530"/>
        <v>7.4126328719708185</v>
      </c>
      <c r="F11220" s="69">
        <f t="shared" si="530"/>
        <v>7.8472117444914549</v>
      </c>
      <c r="G11220" s="69">
        <f t="shared" si="530"/>
        <v>4.8979938556503457</v>
      </c>
      <c r="H11220" s="69">
        <f t="shared" si="530"/>
        <v>8.5991909342760326</v>
      </c>
      <c r="I11220" s="69">
        <f t="shared" si="530"/>
        <v>7.6850466280358258</v>
      </c>
      <c r="J11220" s="70">
        <f t="shared" si="530"/>
        <v>8.0337211974004301</v>
      </c>
      <c r="K11220" s="118">
        <f>VLOOKUP(B11220,WB.GDP.2015,'WB (WDI)'!$BF$2,FALSE)</f>
        <v>2054.0901263206538</v>
      </c>
      <c r="L11220" s="112">
        <f>VLOOKUP($B11220,WB.UNEMP.2015,'WB (WDI)'!$BF$2,FALSE)</f>
        <v>1.8600000143051101</v>
      </c>
    </row>
    <row r="11221" spans="1:12" x14ac:dyDescent="0.25">
      <c r="A11221" s="103">
        <v>2015</v>
      </c>
      <c r="B11221" s="104" t="s">
        <v>119</v>
      </c>
      <c r="C11221" s="105" t="s">
        <v>120</v>
      </c>
      <c r="D11221" s="105" t="s">
        <v>6</v>
      </c>
      <c r="E11221" s="87">
        <f t="shared" si="530"/>
        <v>6.8712253445463007</v>
      </c>
      <c r="F11221" s="69">
        <f t="shared" si="530"/>
        <v>7.5611748915009915</v>
      </c>
      <c r="G11221" s="69">
        <f t="shared" si="530"/>
        <v>5.5769160984076303</v>
      </c>
      <c r="H11221" s="69">
        <f t="shared" si="530"/>
        <v>8.0589403403303592</v>
      </c>
      <c r="I11221" s="69">
        <f t="shared" si="530"/>
        <v>5.9948200064963633</v>
      </c>
      <c r="J11221" s="70">
        <f t="shared" si="530"/>
        <v>7.1642753859961585</v>
      </c>
      <c r="K11221" s="118">
        <f>VLOOKUP(B11221,WB.GDP.2015,'WB (WDI)'!$BF$2,FALSE)</f>
        <v>2354.1392209399901</v>
      </c>
      <c r="L11221" s="112">
        <f>VLOOKUP($B11221,WB.UNEMP.2015,'WB (WDI)'!$BF$2,FALSE)</f>
        <v>2.0999999046325701</v>
      </c>
    </row>
    <row r="11222" spans="1:12" x14ac:dyDescent="0.25">
      <c r="A11222" s="103">
        <v>2015</v>
      </c>
      <c r="B11222" s="104" t="s">
        <v>121</v>
      </c>
      <c r="C11222" s="105" t="s">
        <v>122</v>
      </c>
      <c r="D11222" s="105" t="s">
        <v>6</v>
      </c>
      <c r="E11222" s="87">
        <f t="shared" si="530"/>
        <v>7.0414419606215644</v>
      </c>
      <c r="F11222" s="69">
        <f t="shared" si="530"/>
        <v>7.4322734076393742</v>
      </c>
      <c r="G11222" s="69">
        <f t="shared" si="530"/>
        <v>5.3286572217816808</v>
      </c>
      <c r="H11222" s="69">
        <f t="shared" si="530"/>
        <v>8.7159353518123162</v>
      </c>
      <c r="I11222" s="69">
        <f t="shared" si="530"/>
        <v>7.2283299278712896</v>
      </c>
      <c r="J11222" s="70">
        <f t="shared" si="530"/>
        <v>6.5020138940031629</v>
      </c>
      <c r="K11222" s="118">
        <f>VLOOKUP(B11222,WB.GDP.2015,'WB (WDI)'!$BF$2,FALSE)</f>
        <v>3443.5552057631289</v>
      </c>
      <c r="L11222" s="112">
        <f>VLOOKUP($B11222,WB.UNEMP.2015,'WB (WDI)'!$BF$2,FALSE)</f>
        <v>10.1000003814697</v>
      </c>
    </row>
    <row r="11223" spans="1:12" x14ac:dyDescent="0.25">
      <c r="A11223" s="103">
        <v>2015</v>
      </c>
      <c r="B11223" s="104" t="s">
        <v>123</v>
      </c>
      <c r="C11223" s="105" t="s">
        <v>124</v>
      </c>
      <c r="D11223" s="105" t="s">
        <v>6</v>
      </c>
      <c r="E11223" s="87">
        <f t="shared" si="530"/>
        <v>6.2358566138837173</v>
      </c>
      <c r="F11223" s="69">
        <f t="shared" si="530"/>
        <v>6.7772929119316627</v>
      </c>
      <c r="G11223" s="69">
        <f t="shared" si="530"/>
        <v>3.7761053562888032</v>
      </c>
      <c r="H11223" s="69">
        <f t="shared" si="530"/>
        <v>8.1801775444824685</v>
      </c>
      <c r="I11223" s="69">
        <f t="shared" si="530"/>
        <v>5.8840116637009885</v>
      </c>
      <c r="J11223" s="70">
        <f t="shared" si="530"/>
        <v>6.5616955930146661</v>
      </c>
      <c r="K11223" s="118">
        <f>VLOOKUP(B11223,WB.GDP.2015,'WB (WDI)'!$BF$2,FALSE)</f>
        <v>2958.2090040729204</v>
      </c>
      <c r="L11223" s="112">
        <f>VLOOKUP($B11223,WB.UNEMP.2015,'WB (WDI)'!$BF$2,FALSE)</f>
        <v>5.28999996185303</v>
      </c>
    </row>
    <row r="11224" spans="1:12" x14ac:dyDescent="0.25">
      <c r="A11224" s="103">
        <v>2015</v>
      </c>
      <c r="B11224" s="104" t="s">
        <v>125</v>
      </c>
      <c r="C11224" s="105" t="s">
        <v>126</v>
      </c>
      <c r="D11224" s="105" t="s">
        <v>647</v>
      </c>
      <c r="E11224" s="87" t="e">
        <f t="shared" ref="E11224:J11233" si="531">IF(ISNUMBER(VLOOKUP($B11224,EFW.2015,3,FALSE))=TRUE,VLOOKUP($B11224,EFW.2015,E$2,FALSE),NA())</f>
        <v>#N/A</v>
      </c>
      <c r="F11224" s="69" t="e">
        <f t="shared" si="531"/>
        <v>#N/A</v>
      </c>
      <c r="G11224" s="69" t="e">
        <f t="shared" si="531"/>
        <v>#N/A</v>
      </c>
      <c r="H11224" s="69" t="e">
        <f t="shared" si="531"/>
        <v>#N/A</v>
      </c>
      <c r="I11224" s="69" t="e">
        <f t="shared" si="531"/>
        <v>#N/A</v>
      </c>
      <c r="J11224" s="70" t="e">
        <f t="shared" si="531"/>
        <v>#N/A</v>
      </c>
      <c r="K11224" s="118" t="e">
        <f>VLOOKUP(B11224,WB.GDP.2015,'WB (WDI)'!$BF$2,FALSE)</f>
        <v>#N/A</v>
      </c>
      <c r="L11224" s="112" t="e">
        <f>VLOOKUP($B11224,WB.UNEMP.2015,'WB (WDI)'!$BF$2,FALSE)</f>
        <v>#N/A</v>
      </c>
    </row>
    <row r="11225" spans="1:12" x14ac:dyDescent="0.25">
      <c r="A11225" s="103">
        <v>2015</v>
      </c>
      <c r="B11225" s="104" t="s">
        <v>127</v>
      </c>
      <c r="C11225" s="105" t="s">
        <v>128</v>
      </c>
      <c r="D11225" s="105" t="s">
        <v>647</v>
      </c>
      <c r="E11225" s="87" t="e">
        <f t="shared" si="531"/>
        <v>#N/A</v>
      </c>
      <c r="F11225" s="69" t="e">
        <f t="shared" si="531"/>
        <v>#N/A</v>
      </c>
      <c r="G11225" s="69" t="e">
        <f t="shared" si="531"/>
        <v>#N/A</v>
      </c>
      <c r="H11225" s="69" t="e">
        <f t="shared" si="531"/>
        <v>#N/A</v>
      </c>
      <c r="I11225" s="69" t="e">
        <f t="shared" si="531"/>
        <v>#N/A</v>
      </c>
      <c r="J11225" s="70" t="e">
        <f t="shared" si="531"/>
        <v>#N/A</v>
      </c>
      <c r="K11225" s="118">
        <f>VLOOKUP(B11225,WB.GDP.2015,'WB (WDI)'!$BF$2,FALSE)</f>
        <v>18595.084904265681</v>
      </c>
      <c r="L11225" s="112" t="e">
        <f>VLOOKUP($B11225,WB.UNEMP.2015,'WB (WDI)'!$BF$2,FALSE)</f>
        <v>#N/A</v>
      </c>
    </row>
    <row r="11226" spans="1:12" x14ac:dyDescent="0.25">
      <c r="A11226" s="103">
        <v>2015</v>
      </c>
      <c r="B11226" s="104" t="s">
        <v>129</v>
      </c>
      <c r="C11226" s="105" t="s">
        <v>130</v>
      </c>
      <c r="D11226" s="105" t="s">
        <v>647</v>
      </c>
      <c r="E11226" s="87">
        <f t="shared" si="531"/>
        <v>5.17362578399133</v>
      </c>
      <c r="F11226" s="69">
        <f t="shared" si="531"/>
        <v>6.0147232953191976</v>
      </c>
      <c r="G11226" s="69">
        <f t="shared" si="531"/>
        <v>4.2875092977699376</v>
      </c>
      <c r="H11226" s="69">
        <f t="shared" si="531"/>
        <v>6.4553307314504123</v>
      </c>
      <c r="I11226" s="69">
        <f t="shared" si="531"/>
        <v>3.3788760363416959</v>
      </c>
      <c r="J11226" s="70">
        <f t="shared" si="531"/>
        <v>5.7316895590754093</v>
      </c>
      <c r="K11226" s="118">
        <f>VLOOKUP(B11226,WB.GDP.2015,'WB (WDI)'!$BF$2,FALSE)</f>
        <v>23933.886613349612</v>
      </c>
      <c r="L11226" s="112">
        <f>VLOOKUP($B11226,WB.UNEMP.2015,'WB (WDI)'!$BF$2,FALSE)</f>
        <v>7.6100001335143999</v>
      </c>
    </row>
    <row r="11227" spans="1:12" x14ac:dyDescent="0.25">
      <c r="A11227" s="103">
        <v>2015</v>
      </c>
      <c r="B11227" s="104" t="s">
        <v>131</v>
      </c>
      <c r="C11227" s="105" t="s">
        <v>132</v>
      </c>
      <c r="D11227" s="105" t="s">
        <v>647</v>
      </c>
      <c r="E11227" s="87" t="e">
        <f t="shared" si="531"/>
        <v>#N/A</v>
      </c>
      <c r="F11227" s="69" t="e">
        <f t="shared" si="531"/>
        <v>#N/A</v>
      </c>
      <c r="G11227" s="69" t="e">
        <f t="shared" si="531"/>
        <v>#N/A</v>
      </c>
      <c r="H11227" s="69" t="e">
        <f t="shared" si="531"/>
        <v>#N/A</v>
      </c>
      <c r="I11227" s="69" t="e">
        <f t="shared" si="531"/>
        <v>#N/A</v>
      </c>
      <c r="J11227" s="70" t="e">
        <f t="shared" si="531"/>
        <v>#N/A</v>
      </c>
      <c r="K11227" s="118">
        <f>VLOOKUP(B11227,WB.GDP.2015,'WB (WDI)'!$BF$2,FALSE)</f>
        <v>37276.080417362122</v>
      </c>
      <c r="L11227" s="112" t="e">
        <f>VLOOKUP($B11227,WB.UNEMP.2015,'WB (WDI)'!$BF$2,FALSE)</f>
        <v>#N/A</v>
      </c>
    </row>
    <row r="11228" spans="1:12" x14ac:dyDescent="0.25">
      <c r="A11228" s="103">
        <v>2015</v>
      </c>
      <c r="B11228" s="104" t="s">
        <v>133</v>
      </c>
      <c r="C11228" s="105" t="s">
        <v>134</v>
      </c>
      <c r="D11228" s="105" t="s">
        <v>647</v>
      </c>
      <c r="E11228" s="87">
        <f t="shared" si="531"/>
        <v>7.444366293094002</v>
      </c>
      <c r="F11228" s="69">
        <f t="shared" si="531"/>
        <v>9.0380670406962516</v>
      </c>
      <c r="G11228" s="69">
        <f t="shared" si="531"/>
        <v>6.828872715196737</v>
      </c>
      <c r="H11228" s="69">
        <f t="shared" si="531"/>
        <v>6.7793055715998953</v>
      </c>
      <c r="I11228" s="69">
        <f t="shared" si="531"/>
        <v>6.2564837195110474</v>
      </c>
      <c r="J11228" s="70">
        <f t="shared" si="531"/>
        <v>8.3191024184660787</v>
      </c>
      <c r="K11228" s="118">
        <f>VLOOKUP(B11228,WB.GDP.2015,'WB (WDI)'!$BF$2,FALSE)</f>
        <v>35400.081853794836</v>
      </c>
      <c r="L11228" s="112">
        <f>VLOOKUP($B11228,WB.UNEMP.2015,'WB (WDI)'!$BF$2,FALSE)</f>
        <v>12</v>
      </c>
    </row>
    <row r="11229" spans="1:12" x14ac:dyDescent="0.25">
      <c r="A11229" s="103">
        <v>2015</v>
      </c>
      <c r="B11229" s="104" t="s">
        <v>135</v>
      </c>
      <c r="C11229" s="105" t="s">
        <v>136</v>
      </c>
      <c r="D11229" s="105" t="s">
        <v>647</v>
      </c>
      <c r="E11229" s="87">
        <f t="shared" si="531"/>
        <v>6.3553088962375188</v>
      </c>
      <c r="F11229" s="69">
        <f t="shared" si="531"/>
        <v>5.9080533129698765</v>
      </c>
      <c r="G11229" s="69">
        <f t="shared" si="531"/>
        <v>5.7922880089494537</v>
      </c>
      <c r="H11229" s="69">
        <f t="shared" si="531"/>
        <v>6.7282087393094123</v>
      </c>
      <c r="I11229" s="69">
        <f t="shared" si="531"/>
        <v>6.6167065612695444</v>
      </c>
      <c r="J11229" s="70">
        <f t="shared" si="531"/>
        <v>6.7312878586893063</v>
      </c>
      <c r="K11229" s="118">
        <f>VLOOKUP(B11229,WB.GDP.2015,'WB (WDI)'!$BF$2,FALSE)</f>
        <v>15382.9274290296</v>
      </c>
      <c r="L11229" s="112">
        <f>VLOOKUP($B11229,WB.UNEMP.2015,'WB (WDI)'!$BF$2,FALSE)</f>
        <v>11.3500003814697</v>
      </c>
    </row>
    <row r="11230" spans="1:12" x14ac:dyDescent="0.25">
      <c r="A11230" s="103">
        <v>2015</v>
      </c>
      <c r="B11230" s="104" t="s">
        <v>137</v>
      </c>
      <c r="C11230" s="105" t="s">
        <v>138</v>
      </c>
      <c r="D11230" s="105" t="s">
        <v>647</v>
      </c>
      <c r="E11230" s="87">
        <f t="shared" si="531"/>
        <v>6.7375103428363516</v>
      </c>
      <c r="F11230" s="69">
        <f t="shared" si="531"/>
        <v>7.6030983914738304</v>
      </c>
      <c r="G11230" s="69">
        <f t="shared" si="531"/>
        <v>4.9645936524298495</v>
      </c>
      <c r="H11230" s="69">
        <f t="shared" si="531"/>
        <v>6.8954772143500005</v>
      </c>
      <c r="I11230" s="69">
        <f t="shared" si="531"/>
        <v>6.4690859084445185</v>
      </c>
      <c r="J11230" s="70">
        <f t="shared" si="531"/>
        <v>7.7552965474835576</v>
      </c>
      <c r="K11230" s="118">
        <f>VLOOKUP(B11230,WB.GDP.2015,'WB (WDI)'!$BF$2,FALSE)</f>
        <v>7259.0242047501752</v>
      </c>
      <c r="L11230" s="112">
        <f>VLOOKUP($B11230,WB.UNEMP.2015,'WB (WDI)'!$BF$2,FALSE)</f>
        <v>7.5799999237060502</v>
      </c>
    </row>
    <row r="11231" spans="1:12" x14ac:dyDescent="0.25">
      <c r="A11231" s="103">
        <v>2015</v>
      </c>
      <c r="B11231" s="104" t="s">
        <v>139</v>
      </c>
      <c r="C11231" s="105" t="s">
        <v>140</v>
      </c>
      <c r="D11231" s="105" t="s">
        <v>647</v>
      </c>
      <c r="E11231" s="87">
        <f t="shared" si="531"/>
        <v>6.0988322634147547</v>
      </c>
      <c r="F11231" s="69">
        <f t="shared" si="531"/>
        <v>5.8914119554159106</v>
      </c>
      <c r="G11231" s="69">
        <f t="shared" si="531"/>
        <v>3.8695194990236419</v>
      </c>
      <c r="H11231" s="69">
        <f t="shared" si="531"/>
        <v>8.727218030637772</v>
      </c>
      <c r="I11231" s="69">
        <f t="shared" si="531"/>
        <v>6.8847353730315497</v>
      </c>
      <c r="J11231" s="70">
        <f t="shared" si="531"/>
        <v>5.1212764589649016</v>
      </c>
      <c r="K11231" s="118">
        <f>VLOOKUP(B11231,WB.GDP.2015,'WB (WDI)'!$BF$2,FALSE)</f>
        <v>7984.4134551855695</v>
      </c>
      <c r="L11231" s="112">
        <f>VLOOKUP($B11231,WB.UNEMP.2015,'WB (WDI)'!$BF$2,FALSE)</f>
        <v>3.0699999332428001</v>
      </c>
    </row>
    <row r="11232" spans="1:12" x14ac:dyDescent="0.25">
      <c r="A11232" s="103">
        <v>2015</v>
      </c>
      <c r="B11232" s="104" t="s">
        <v>141</v>
      </c>
      <c r="C11232" s="105" t="s">
        <v>142</v>
      </c>
      <c r="D11232" s="105" t="s">
        <v>647</v>
      </c>
      <c r="E11232" s="87" t="e">
        <f t="shared" si="531"/>
        <v>#N/A</v>
      </c>
      <c r="F11232" s="69" t="e">
        <f t="shared" si="531"/>
        <v>#N/A</v>
      </c>
      <c r="G11232" s="69" t="e">
        <f t="shared" si="531"/>
        <v>#N/A</v>
      </c>
      <c r="H11232" s="69" t="e">
        <f t="shared" si="531"/>
        <v>#N/A</v>
      </c>
      <c r="I11232" s="69" t="e">
        <f t="shared" si="531"/>
        <v>#N/A</v>
      </c>
      <c r="J11232" s="70" t="e">
        <f t="shared" si="531"/>
        <v>#N/A</v>
      </c>
      <c r="K11232" s="118" t="e">
        <f>VLOOKUP(B11232,WB.GDP.2015,'WB (WDI)'!$BF$2,FALSE)</f>
        <v>#N/A</v>
      </c>
      <c r="L11232" s="112" t="e">
        <f>VLOOKUP($B11232,WB.UNEMP.2015,'WB (WDI)'!$BF$2,FALSE)</f>
        <v>#N/A</v>
      </c>
    </row>
    <row r="11233" spans="1:12" x14ac:dyDescent="0.25">
      <c r="A11233" s="103">
        <v>2015</v>
      </c>
      <c r="B11233" s="104" t="s">
        <v>143</v>
      </c>
      <c r="C11233" s="105" t="s">
        <v>144</v>
      </c>
      <c r="D11233" s="105" t="s">
        <v>647</v>
      </c>
      <c r="E11233" s="87" t="e">
        <f t="shared" si="531"/>
        <v>#N/A</v>
      </c>
      <c r="F11233" s="69" t="e">
        <f t="shared" si="531"/>
        <v>#N/A</v>
      </c>
      <c r="G11233" s="69" t="e">
        <f t="shared" si="531"/>
        <v>#N/A</v>
      </c>
      <c r="H11233" s="69" t="e">
        <f t="shared" si="531"/>
        <v>#N/A</v>
      </c>
      <c r="I11233" s="69" t="e">
        <f t="shared" si="531"/>
        <v>#N/A</v>
      </c>
      <c r="J11233" s="70" t="e">
        <f t="shared" si="531"/>
        <v>#N/A</v>
      </c>
      <c r="K11233" s="118" t="e">
        <f>VLOOKUP(B11233,WB.GDP.2015,'WB (WDI)'!$BF$2,FALSE)</f>
        <v>#N/A</v>
      </c>
      <c r="L11233" s="112" t="e">
        <f>VLOOKUP($B11233,WB.UNEMP.2015,'WB (WDI)'!$BF$2,FALSE)</f>
        <v>#N/A</v>
      </c>
    </row>
    <row r="11234" spans="1:12" x14ac:dyDescent="0.25">
      <c r="A11234" s="103">
        <v>2015</v>
      </c>
      <c r="B11234" s="104" t="s">
        <v>145</v>
      </c>
      <c r="C11234" s="105" t="s">
        <v>146</v>
      </c>
      <c r="D11234" s="105" t="s">
        <v>647</v>
      </c>
      <c r="E11234" s="87">
        <f t="shared" ref="E11234:J11243" si="532">IF(ISNUMBER(VLOOKUP($B11234,EFW.2015,3,FALSE))=TRUE,VLOOKUP($B11234,EFW.2015,E$2,FALSE),NA())</f>
        <v>6.2034602522125866</v>
      </c>
      <c r="F11234" s="69">
        <f t="shared" si="532"/>
        <v>6.7331314123085999</v>
      </c>
      <c r="G11234" s="69">
        <f t="shared" si="532"/>
        <v>5.1707808678752958</v>
      </c>
      <c r="H11234" s="69">
        <f t="shared" si="532"/>
        <v>7.9658076861397511</v>
      </c>
      <c r="I11234" s="69">
        <f t="shared" si="532"/>
        <v>6.6137820640891345</v>
      </c>
      <c r="J11234" s="70">
        <f t="shared" si="532"/>
        <v>4.5337992306501542</v>
      </c>
      <c r="K11234" s="118">
        <f>VLOOKUP(B11234,WB.GDP.2015,'WB (WDI)'!$BF$2,FALSE)</f>
        <v>15059.234367716588</v>
      </c>
      <c r="L11234" s="112">
        <f>VLOOKUP($B11234,WB.UNEMP.2015,'WB (WDI)'!$BF$2,FALSE)</f>
        <v>8.4300003051757795</v>
      </c>
    </row>
    <row r="11235" spans="1:12" x14ac:dyDescent="0.25">
      <c r="A11235" s="103">
        <v>2015</v>
      </c>
      <c r="B11235" s="104" t="s">
        <v>147</v>
      </c>
      <c r="C11235" s="105" t="s">
        <v>148</v>
      </c>
      <c r="D11235" s="105" t="s">
        <v>647</v>
      </c>
      <c r="E11235" s="87" t="e">
        <f t="shared" si="532"/>
        <v>#N/A</v>
      </c>
      <c r="F11235" s="69" t="e">
        <f t="shared" si="532"/>
        <v>#N/A</v>
      </c>
      <c r="G11235" s="69" t="e">
        <f t="shared" si="532"/>
        <v>#N/A</v>
      </c>
      <c r="H11235" s="69" t="e">
        <f t="shared" si="532"/>
        <v>#N/A</v>
      </c>
      <c r="I11235" s="69" t="e">
        <f t="shared" si="532"/>
        <v>#N/A</v>
      </c>
      <c r="J11235" s="70" t="e">
        <f t="shared" si="532"/>
        <v>#N/A</v>
      </c>
      <c r="K11235" s="118" t="e">
        <f>VLOOKUP(B11235,WB.GDP.2015,'WB (WDI)'!$BF$2,FALSE)</f>
        <v>#N/A</v>
      </c>
      <c r="L11235" s="112" t="e">
        <f>VLOOKUP($B11235,WB.UNEMP.2015,'WB (WDI)'!$BF$2,FALSE)</f>
        <v>#N/A</v>
      </c>
    </row>
    <row r="11236" spans="1:12" x14ac:dyDescent="0.25">
      <c r="A11236" s="103">
        <v>2015</v>
      </c>
      <c r="B11236" s="104" t="s">
        <v>149</v>
      </c>
      <c r="C11236" s="105" t="s">
        <v>150</v>
      </c>
      <c r="D11236" s="105" t="s">
        <v>647</v>
      </c>
      <c r="E11236" s="87" t="e">
        <f t="shared" si="532"/>
        <v>#N/A</v>
      </c>
      <c r="F11236" s="69" t="e">
        <f t="shared" si="532"/>
        <v>#N/A</v>
      </c>
      <c r="G11236" s="69" t="e">
        <f t="shared" si="532"/>
        <v>#N/A</v>
      </c>
      <c r="H11236" s="69" t="e">
        <f t="shared" si="532"/>
        <v>#N/A</v>
      </c>
      <c r="I11236" s="69" t="e">
        <f t="shared" si="532"/>
        <v>#N/A</v>
      </c>
      <c r="J11236" s="70" t="e">
        <f t="shared" si="532"/>
        <v>#N/A</v>
      </c>
      <c r="K11236" s="118">
        <f>VLOOKUP(B11236,WB.GDP.2015,'WB (WDI)'!$BF$2,FALSE)</f>
        <v>67116.934369802402</v>
      </c>
      <c r="L11236" s="112" t="e">
        <f>VLOOKUP($B11236,WB.UNEMP.2015,'WB (WDI)'!$BF$2,FALSE)</f>
        <v>#N/A</v>
      </c>
    </row>
    <row r="11237" spans="1:12" x14ac:dyDescent="0.25">
      <c r="A11237" s="103">
        <v>2015</v>
      </c>
      <c r="B11237" s="104" t="s">
        <v>151</v>
      </c>
      <c r="C11237" s="105" t="s">
        <v>152</v>
      </c>
      <c r="D11237" s="105" t="s">
        <v>647</v>
      </c>
      <c r="E11237" s="87">
        <f t="shared" si="532"/>
        <v>7.9233578876573647</v>
      </c>
      <c r="F11237" s="69">
        <f t="shared" si="532"/>
        <v>8.1278372506486871</v>
      </c>
      <c r="G11237" s="69">
        <f t="shared" si="532"/>
        <v>6.784476718644938</v>
      </c>
      <c r="H11237" s="69">
        <f t="shared" si="532"/>
        <v>9.3101705789716558</v>
      </c>
      <c r="I11237" s="69">
        <f t="shared" si="532"/>
        <v>8.179205535248057</v>
      </c>
      <c r="J11237" s="70">
        <f t="shared" si="532"/>
        <v>7.2150993547734847</v>
      </c>
      <c r="K11237" s="118">
        <f>VLOOKUP(B11237,WB.GDP.2015,'WB (WDI)'!$BF$2,FALSE)</f>
        <v>24516.836890988718</v>
      </c>
      <c r="L11237" s="112">
        <f>VLOOKUP($B11237,WB.UNEMP.2015,'WB (WDI)'!$BF$2,FALSE)</f>
        <v>6.5100002288818404</v>
      </c>
    </row>
    <row r="11238" spans="1:12" x14ac:dyDescent="0.25">
      <c r="A11238" s="103">
        <v>2015</v>
      </c>
      <c r="B11238" s="104" t="s">
        <v>153</v>
      </c>
      <c r="C11238" s="105" t="s">
        <v>154</v>
      </c>
      <c r="D11238" s="105" t="s">
        <v>647</v>
      </c>
      <c r="E11238" s="87">
        <f t="shared" si="532"/>
        <v>6.6214235796173373</v>
      </c>
      <c r="F11238" s="69">
        <f t="shared" si="532"/>
        <v>6.301612869279543</v>
      </c>
      <c r="G11238" s="69">
        <f t="shared" si="532"/>
        <v>4.4934583884706436</v>
      </c>
      <c r="H11238" s="69">
        <f t="shared" si="532"/>
        <v>8.0261375328032845</v>
      </c>
      <c r="I11238" s="69">
        <f t="shared" si="532"/>
        <v>6.7654864105587338</v>
      </c>
      <c r="J11238" s="70">
        <f t="shared" si="532"/>
        <v>7.5204226969744807</v>
      </c>
      <c r="K11238" s="118">
        <f>VLOOKUP(B11238,WB.GDP.2015,'WB (WDI)'!$BF$2,FALSE)</f>
        <v>14143.703570093783</v>
      </c>
      <c r="L11238" s="112">
        <f>VLOOKUP($B11238,WB.UNEMP.2015,'WB (WDI)'!$BF$2,FALSE)</f>
        <v>8.3000001907348597</v>
      </c>
    </row>
    <row r="11239" spans="1:12" x14ac:dyDescent="0.25">
      <c r="A11239" s="103">
        <v>2015</v>
      </c>
      <c r="B11239" s="104" t="s">
        <v>155</v>
      </c>
      <c r="C11239" s="105" t="s">
        <v>156</v>
      </c>
      <c r="D11239" s="105" t="s">
        <v>647</v>
      </c>
      <c r="E11239" s="87">
        <f t="shared" si="532"/>
        <v>7.69909350558558</v>
      </c>
      <c r="F11239" s="69">
        <f t="shared" si="532"/>
        <v>7.646748018047151</v>
      </c>
      <c r="G11239" s="69">
        <f t="shared" si="532"/>
        <v>6.1395503321191809</v>
      </c>
      <c r="H11239" s="69">
        <f t="shared" si="532"/>
        <v>9.7533609403936552</v>
      </c>
      <c r="I11239" s="69">
        <f t="shared" si="532"/>
        <v>8.243772859577474</v>
      </c>
      <c r="J11239" s="70">
        <f t="shared" si="532"/>
        <v>6.7120353777904347</v>
      </c>
      <c r="K11239" s="118">
        <f>VLOOKUP(B11239,WB.GDP.2015,'WB (WDI)'!$BF$2,FALSE)</f>
        <v>18625.00493580375</v>
      </c>
      <c r="L11239" s="112">
        <f>VLOOKUP($B11239,WB.UNEMP.2015,'WB (WDI)'!$BF$2,FALSE)</f>
        <v>9</v>
      </c>
    </row>
    <row r="11240" spans="1:12" x14ac:dyDescent="0.25">
      <c r="A11240" s="103">
        <v>2015</v>
      </c>
      <c r="B11240" s="104" t="s">
        <v>157</v>
      </c>
      <c r="C11240" s="105" t="s">
        <v>158</v>
      </c>
      <c r="D11240" s="105" t="s">
        <v>647</v>
      </c>
      <c r="E11240" s="87" t="e">
        <f t="shared" si="532"/>
        <v>#N/A</v>
      </c>
      <c r="F11240" s="69" t="e">
        <f t="shared" si="532"/>
        <v>#N/A</v>
      </c>
      <c r="G11240" s="69" t="e">
        <f t="shared" si="532"/>
        <v>#N/A</v>
      </c>
      <c r="H11240" s="69" t="e">
        <f t="shared" si="532"/>
        <v>#N/A</v>
      </c>
      <c r="I11240" s="69" t="e">
        <f t="shared" si="532"/>
        <v>#N/A</v>
      </c>
      <c r="J11240" s="70" t="e">
        <f t="shared" si="532"/>
        <v>#N/A</v>
      </c>
      <c r="K11240" s="118" t="e">
        <f>VLOOKUP(B11240,WB.GDP.2015,'WB (WDI)'!$BF$2,FALSE)</f>
        <v>#N/A</v>
      </c>
      <c r="L11240" s="112">
        <f>VLOOKUP($B11240,WB.UNEMP.2015,'WB (WDI)'!$BF$2,FALSE)</f>
        <v>2.4000000953674299</v>
      </c>
    </row>
    <row r="11241" spans="1:12" x14ac:dyDescent="0.25">
      <c r="A11241" s="103">
        <v>2015</v>
      </c>
      <c r="B11241" s="104" t="s">
        <v>159</v>
      </c>
      <c r="C11241" s="105" t="s">
        <v>160</v>
      </c>
      <c r="D11241" s="105" t="s">
        <v>647</v>
      </c>
      <c r="E11241" s="87" t="e">
        <f t="shared" si="532"/>
        <v>#N/A</v>
      </c>
      <c r="F11241" s="69" t="e">
        <f t="shared" si="532"/>
        <v>#N/A</v>
      </c>
      <c r="G11241" s="69" t="e">
        <f t="shared" si="532"/>
        <v>#N/A</v>
      </c>
      <c r="H11241" s="69" t="e">
        <f t="shared" si="532"/>
        <v>#N/A</v>
      </c>
      <c r="I11241" s="69" t="e">
        <f t="shared" si="532"/>
        <v>#N/A</v>
      </c>
      <c r="J11241" s="70" t="e">
        <f t="shared" si="532"/>
        <v>#N/A</v>
      </c>
      <c r="K11241" s="118">
        <f>VLOOKUP(B11241,WB.GDP.2015,'WB (WDI)'!$BF$2,FALSE)</f>
        <v>26548.70000442216</v>
      </c>
      <c r="L11241" s="112" t="e">
        <f>VLOOKUP($B11241,WB.UNEMP.2015,'WB (WDI)'!$BF$2,FALSE)</f>
        <v>#N/A</v>
      </c>
    </row>
    <row r="11242" spans="1:12" x14ac:dyDescent="0.25">
      <c r="A11242" s="103">
        <v>2015</v>
      </c>
      <c r="B11242" s="104" t="s">
        <v>161</v>
      </c>
      <c r="C11242" s="105" t="s">
        <v>162</v>
      </c>
      <c r="D11242" s="105" t="s">
        <v>647</v>
      </c>
      <c r="E11242" s="87" t="e">
        <f t="shared" si="532"/>
        <v>#N/A</v>
      </c>
      <c r="F11242" s="69" t="e">
        <f t="shared" si="532"/>
        <v>#N/A</v>
      </c>
      <c r="G11242" s="69" t="e">
        <f t="shared" si="532"/>
        <v>#N/A</v>
      </c>
      <c r="H11242" s="69" t="e">
        <f t="shared" si="532"/>
        <v>#N/A</v>
      </c>
      <c r="I11242" s="69" t="e">
        <f t="shared" si="532"/>
        <v>#N/A</v>
      </c>
      <c r="J11242" s="70" t="e">
        <f t="shared" si="532"/>
        <v>#N/A</v>
      </c>
      <c r="K11242" s="118">
        <f>VLOOKUP(B11242,WB.GDP.2015,'WB (WDI)'!$BF$2,FALSE)</f>
        <v>11872.407390769311</v>
      </c>
      <c r="L11242" s="112" t="e">
        <f>VLOOKUP($B11242,WB.UNEMP.2015,'WB (WDI)'!$BF$2,FALSE)</f>
        <v>#N/A</v>
      </c>
    </row>
    <row r="11243" spans="1:12" x14ac:dyDescent="0.25">
      <c r="A11243" s="103">
        <v>2015</v>
      </c>
      <c r="B11243" s="104" t="s">
        <v>163</v>
      </c>
      <c r="C11243" s="105" t="s">
        <v>164</v>
      </c>
      <c r="D11243" s="105" t="s">
        <v>647</v>
      </c>
      <c r="E11243" s="87">
        <f t="shared" si="532"/>
        <v>7.5093472118233766</v>
      </c>
      <c r="F11243" s="69">
        <f t="shared" si="532"/>
        <v>8.6821481182576701</v>
      </c>
      <c r="G11243" s="69">
        <f t="shared" si="532"/>
        <v>4.5811183611090005</v>
      </c>
      <c r="H11243" s="69">
        <f t="shared" si="532"/>
        <v>9.50828923817906</v>
      </c>
      <c r="I11243" s="69">
        <f t="shared" si="532"/>
        <v>8.0769483260475496</v>
      </c>
      <c r="J11243" s="70">
        <f t="shared" si="532"/>
        <v>6.6982320155236037</v>
      </c>
      <c r="K11243" s="118">
        <f>VLOOKUP(B11243,WB.GDP.2015,'WB (WDI)'!$BF$2,FALSE)</f>
        <v>15328.352055257841</v>
      </c>
      <c r="L11243" s="112">
        <f>VLOOKUP($B11243,WB.UNEMP.2015,'WB (WDI)'!$BF$2,FALSE)</f>
        <v>7.6100001335143999</v>
      </c>
    </row>
    <row r="11244" spans="1:12" x14ac:dyDescent="0.25">
      <c r="A11244" s="103">
        <v>2015</v>
      </c>
      <c r="B11244" s="104" t="s">
        <v>165</v>
      </c>
      <c r="C11244" s="105" t="s">
        <v>166</v>
      </c>
      <c r="D11244" s="105" t="s">
        <v>647</v>
      </c>
      <c r="E11244" s="87">
        <f t="shared" ref="E11244:J11253" si="533">IF(ISNUMBER(VLOOKUP($B11244,EFW.2015,3,FALSE))=TRUE,VLOOKUP($B11244,EFW.2015,E$2,FALSE),NA())</f>
        <v>6.4214001522303814</v>
      </c>
      <c r="F11244" s="69">
        <f t="shared" si="533"/>
        <v>6.8478165974727023</v>
      </c>
      <c r="G11244" s="69">
        <f t="shared" si="533"/>
        <v>4.1586853883898023</v>
      </c>
      <c r="H11244" s="69">
        <f t="shared" si="533"/>
        <v>8.0982915775637334</v>
      </c>
      <c r="I11244" s="69">
        <f t="shared" si="533"/>
        <v>6.8025341677436808</v>
      </c>
      <c r="J11244" s="70">
        <f t="shared" si="533"/>
        <v>6.1996730299819944</v>
      </c>
      <c r="K11244" s="118">
        <f>VLOOKUP(B11244,WB.GDP.2015,'WB (WDI)'!$BF$2,FALSE)</f>
        <v>11896.376629029581</v>
      </c>
      <c r="L11244" s="112">
        <f>VLOOKUP($B11244,WB.UNEMP.2015,'WB (WDI)'!$BF$2,FALSE)</f>
        <v>3.6199998855590798</v>
      </c>
    </row>
    <row r="11245" spans="1:12" x14ac:dyDescent="0.25">
      <c r="A11245" s="103">
        <v>2015</v>
      </c>
      <c r="B11245" s="104" t="s">
        <v>167</v>
      </c>
      <c r="C11245" s="105" t="s">
        <v>168</v>
      </c>
      <c r="D11245" s="105" t="s">
        <v>647</v>
      </c>
      <c r="E11245" s="87">
        <f t="shared" si="533"/>
        <v>7.3483080947609647</v>
      </c>
      <c r="F11245" s="69">
        <f t="shared" si="533"/>
        <v>8.5422125217646308</v>
      </c>
      <c r="G11245" s="69">
        <f t="shared" si="533"/>
        <v>4.4115735081936025</v>
      </c>
      <c r="H11245" s="69">
        <f t="shared" si="533"/>
        <v>9.584824396966253</v>
      </c>
      <c r="I11245" s="69">
        <f t="shared" si="533"/>
        <v>7.8063823295800239</v>
      </c>
      <c r="J11245" s="70">
        <f t="shared" si="533"/>
        <v>6.3965477173003151</v>
      </c>
      <c r="K11245" s="118">
        <f>VLOOKUP(B11245,WB.GDP.2015,'WB (WDI)'!$BF$2,FALSE)</f>
        <v>8143.0169171769367</v>
      </c>
      <c r="L11245" s="112">
        <f>VLOOKUP($B11245,WB.UNEMP.2015,'WB (WDI)'!$BF$2,FALSE)</f>
        <v>4</v>
      </c>
    </row>
    <row r="11246" spans="1:12" x14ac:dyDescent="0.25">
      <c r="A11246" s="103">
        <v>2015</v>
      </c>
      <c r="B11246" s="104" t="s">
        <v>169</v>
      </c>
      <c r="C11246" s="105" t="s">
        <v>170</v>
      </c>
      <c r="D11246" s="105" t="s">
        <v>647</v>
      </c>
      <c r="E11246" s="87" t="e">
        <f t="shared" si="533"/>
        <v>#N/A</v>
      </c>
      <c r="F11246" s="69" t="e">
        <f t="shared" si="533"/>
        <v>#N/A</v>
      </c>
      <c r="G11246" s="69" t="e">
        <f t="shared" si="533"/>
        <v>#N/A</v>
      </c>
      <c r="H11246" s="69" t="e">
        <f t="shared" si="533"/>
        <v>#N/A</v>
      </c>
      <c r="I11246" s="69" t="e">
        <f t="shared" si="533"/>
        <v>#N/A</v>
      </c>
      <c r="J11246" s="70" t="e">
        <f t="shared" si="533"/>
        <v>#N/A</v>
      </c>
      <c r="K11246" s="118" t="e">
        <f>VLOOKUP(B11246,WB.GDP.2015,'WB (WDI)'!$BF$2,FALSE)</f>
        <v>#N/A</v>
      </c>
      <c r="L11246" s="112" t="e">
        <f>VLOOKUP($B11246,WB.UNEMP.2015,'WB (WDI)'!$BF$2,FALSE)</f>
        <v>#N/A</v>
      </c>
    </row>
    <row r="11247" spans="1:12" x14ac:dyDescent="0.25">
      <c r="A11247" s="103">
        <v>2015</v>
      </c>
      <c r="B11247" s="104" t="s">
        <v>171</v>
      </c>
      <c r="C11247" s="105" t="s">
        <v>172</v>
      </c>
      <c r="D11247" s="105" t="s">
        <v>647</v>
      </c>
      <c r="E11247" s="87" t="e">
        <f t="shared" si="533"/>
        <v>#N/A</v>
      </c>
      <c r="F11247" s="69" t="e">
        <f t="shared" si="533"/>
        <v>#N/A</v>
      </c>
      <c r="G11247" s="69" t="e">
        <f t="shared" si="533"/>
        <v>#N/A</v>
      </c>
      <c r="H11247" s="69" t="e">
        <f t="shared" si="533"/>
        <v>#N/A</v>
      </c>
      <c r="I11247" s="69" t="e">
        <f t="shared" si="533"/>
        <v>#N/A</v>
      </c>
      <c r="J11247" s="70" t="e">
        <f t="shared" si="533"/>
        <v>#N/A</v>
      </c>
      <c r="K11247" s="118" t="e">
        <f>VLOOKUP(B11247,WB.GDP.2015,'WB (WDI)'!$BF$2,FALSE)</f>
        <v>#N/A</v>
      </c>
      <c r="L11247" s="112" t="e">
        <f>VLOOKUP($B11247,WB.UNEMP.2015,'WB (WDI)'!$BF$2,FALSE)</f>
        <v>#N/A</v>
      </c>
    </row>
    <row r="11248" spans="1:12" x14ac:dyDescent="0.25">
      <c r="A11248" s="103">
        <v>2015</v>
      </c>
      <c r="B11248" s="104" t="s">
        <v>173</v>
      </c>
      <c r="C11248" s="105" t="s">
        <v>174</v>
      </c>
      <c r="D11248" s="105" t="s">
        <v>647</v>
      </c>
      <c r="E11248" s="87" t="e">
        <f t="shared" si="533"/>
        <v>#N/A</v>
      </c>
      <c r="F11248" s="69" t="e">
        <f t="shared" si="533"/>
        <v>#N/A</v>
      </c>
      <c r="G11248" s="69" t="e">
        <f t="shared" si="533"/>
        <v>#N/A</v>
      </c>
      <c r="H11248" s="69" t="e">
        <f t="shared" si="533"/>
        <v>#N/A</v>
      </c>
      <c r="I11248" s="69" t="e">
        <f t="shared" si="533"/>
        <v>#N/A</v>
      </c>
      <c r="J11248" s="70" t="e">
        <f t="shared" si="533"/>
        <v>#N/A</v>
      </c>
      <c r="K11248" s="118">
        <f>VLOOKUP(B11248,WB.GDP.2015,'WB (WDI)'!$BF$2,FALSE)</f>
        <v>15142.615205513139</v>
      </c>
      <c r="L11248" s="112" t="e">
        <f>VLOOKUP($B11248,WB.UNEMP.2015,'WB (WDI)'!$BF$2,FALSE)</f>
        <v>#N/A</v>
      </c>
    </row>
    <row r="11249" spans="1:12" x14ac:dyDescent="0.25">
      <c r="A11249" s="103">
        <v>2015</v>
      </c>
      <c r="B11249" s="104" t="s">
        <v>175</v>
      </c>
      <c r="C11249" s="105" t="s">
        <v>176</v>
      </c>
      <c r="D11249" s="105" t="s">
        <v>647</v>
      </c>
      <c r="E11249" s="87" t="e">
        <f t="shared" si="533"/>
        <v>#N/A</v>
      </c>
      <c r="F11249" s="69" t="e">
        <f t="shared" si="533"/>
        <v>#N/A</v>
      </c>
      <c r="G11249" s="69" t="e">
        <f t="shared" si="533"/>
        <v>#N/A</v>
      </c>
      <c r="H11249" s="69" t="e">
        <f t="shared" si="533"/>
        <v>#N/A</v>
      </c>
      <c r="I11249" s="69" t="e">
        <f t="shared" si="533"/>
        <v>#N/A</v>
      </c>
      <c r="J11249" s="70" t="e">
        <f t="shared" si="533"/>
        <v>#N/A</v>
      </c>
      <c r="K11249" s="118" t="e">
        <f>VLOOKUP(B11249,WB.GDP.2015,'WB (WDI)'!$BF$2,FALSE)</f>
        <v>#N/A</v>
      </c>
      <c r="L11249" s="112" t="e">
        <f>VLOOKUP($B11249,WB.UNEMP.2015,'WB (WDI)'!$BF$2,FALSE)</f>
        <v>#N/A</v>
      </c>
    </row>
    <row r="11250" spans="1:12" x14ac:dyDescent="0.25">
      <c r="A11250" s="103">
        <v>2015</v>
      </c>
      <c r="B11250" s="104" t="s">
        <v>177</v>
      </c>
      <c r="C11250" s="105" t="s">
        <v>178</v>
      </c>
      <c r="D11250" s="105" t="s">
        <v>647</v>
      </c>
      <c r="E11250" s="87">
        <f t="shared" si="533"/>
        <v>7.8263772382869448</v>
      </c>
      <c r="F11250" s="69">
        <f t="shared" si="533"/>
        <v>9.4390914268605091</v>
      </c>
      <c r="G11250" s="69">
        <f t="shared" si="533"/>
        <v>4.8689009248998341</v>
      </c>
      <c r="H11250" s="69">
        <f t="shared" si="533"/>
        <v>9.6296301573003724</v>
      </c>
      <c r="I11250" s="69">
        <f t="shared" si="533"/>
        <v>8.496857107796643</v>
      </c>
      <c r="J11250" s="70">
        <f t="shared" si="533"/>
        <v>6.697406574577367</v>
      </c>
      <c r="K11250" s="118">
        <f>VLOOKUP(B11250,WB.GDP.2015,'WB (WDI)'!$BF$2,FALSE)</f>
        <v>8125.3648618497373</v>
      </c>
      <c r="L11250" s="112">
        <f>VLOOKUP($B11250,WB.UNEMP.2015,'WB (WDI)'!$BF$2,FALSE)</f>
        <v>2.5099999904632599</v>
      </c>
    </row>
    <row r="11251" spans="1:12" x14ac:dyDescent="0.25">
      <c r="A11251" s="103">
        <v>2015</v>
      </c>
      <c r="B11251" s="104" t="s">
        <v>179</v>
      </c>
      <c r="C11251" s="105" t="s">
        <v>180</v>
      </c>
      <c r="D11251" s="105" t="s">
        <v>647</v>
      </c>
      <c r="E11251" s="87">
        <f t="shared" si="533"/>
        <v>6.7945837333830807</v>
      </c>
      <c r="F11251" s="69">
        <f t="shared" si="533"/>
        <v>7.179841041677701</v>
      </c>
      <c r="G11251" s="69">
        <f t="shared" si="533"/>
        <v>4.7560943430731122</v>
      </c>
      <c r="H11251" s="69">
        <f t="shared" si="533"/>
        <v>8.25907603923865</v>
      </c>
      <c r="I11251" s="69">
        <f t="shared" si="533"/>
        <v>6.7741001246693706</v>
      </c>
      <c r="J11251" s="70">
        <f t="shared" si="533"/>
        <v>7.00380711825657</v>
      </c>
      <c r="K11251" s="118">
        <f>VLOOKUP(B11251,WB.GDP.2015,'WB (WDI)'!$BF$2,FALSE)</f>
        <v>11261.828381316682</v>
      </c>
      <c r="L11251" s="112">
        <f>VLOOKUP($B11251,WB.UNEMP.2015,'WB (WDI)'!$BF$2,FALSE)</f>
        <v>13.460000038146999</v>
      </c>
    </row>
    <row r="11252" spans="1:12" x14ac:dyDescent="0.25">
      <c r="A11252" s="103">
        <v>2015</v>
      </c>
      <c r="B11252" s="104" t="s">
        <v>181</v>
      </c>
      <c r="C11252" s="105" t="s">
        <v>182</v>
      </c>
      <c r="D11252" s="105" t="s">
        <v>647</v>
      </c>
      <c r="E11252" s="87">
        <f t="shared" si="533"/>
        <v>6.7810953151660529</v>
      </c>
      <c r="F11252" s="69">
        <f t="shared" si="533"/>
        <v>7.9555142333928428</v>
      </c>
      <c r="G11252" s="69">
        <f t="shared" si="533"/>
        <v>2.8478612723653773</v>
      </c>
      <c r="H11252" s="69">
        <f t="shared" si="533"/>
        <v>7.7622473026043695</v>
      </c>
      <c r="I11252" s="69">
        <f t="shared" si="533"/>
        <v>8.3028827198055275</v>
      </c>
      <c r="J11252" s="70">
        <f t="shared" si="533"/>
        <v>7.0369710476621492</v>
      </c>
      <c r="K11252" s="118">
        <f>VLOOKUP(B11252,WB.GDP.2015,'WB (WDI)'!$BF$2,FALSE)</f>
        <v>2941.8155306653175</v>
      </c>
      <c r="L11252" s="112">
        <f>VLOOKUP($B11252,WB.UNEMP.2015,'WB (WDI)'!$BF$2,FALSE)</f>
        <v>13.949999809265099</v>
      </c>
    </row>
    <row r="11253" spans="1:12" x14ac:dyDescent="0.25">
      <c r="A11253" s="103">
        <v>2015</v>
      </c>
      <c r="B11253" s="104" t="s">
        <v>183</v>
      </c>
      <c r="C11253" s="105" t="s">
        <v>184</v>
      </c>
      <c r="D11253" s="105" t="s">
        <v>647</v>
      </c>
      <c r="E11253" s="87">
        <f t="shared" si="533"/>
        <v>7.3668242415142284</v>
      </c>
      <c r="F11253" s="69">
        <f t="shared" si="533"/>
        <v>9.1946778467426249</v>
      </c>
      <c r="G11253" s="69">
        <f t="shared" si="533"/>
        <v>4.2454156223396664</v>
      </c>
      <c r="H11253" s="69">
        <f t="shared" si="533"/>
        <v>9.3578451847385455</v>
      </c>
      <c r="I11253" s="69">
        <f t="shared" si="533"/>
        <v>6.9917416452346268</v>
      </c>
      <c r="J11253" s="70">
        <f t="shared" si="533"/>
        <v>7.0444409085156794</v>
      </c>
      <c r="K11253" s="118">
        <f>VLOOKUP(B11253,WB.GDP.2015,'WB (WDI)'!$BF$2,FALSE)</f>
        <v>5283.4099563106311</v>
      </c>
      <c r="L11253" s="112">
        <f>VLOOKUP($B11253,WB.UNEMP.2015,'WB (WDI)'!$BF$2,FALSE)</f>
        <v>6.1500000953674299</v>
      </c>
    </row>
    <row r="11254" spans="1:12" x14ac:dyDescent="0.25">
      <c r="A11254" s="103">
        <v>2015</v>
      </c>
      <c r="B11254" s="104" t="s">
        <v>185</v>
      </c>
      <c r="C11254" s="105" t="s">
        <v>186</v>
      </c>
      <c r="D11254" s="105" t="s">
        <v>647</v>
      </c>
      <c r="E11254" s="87">
        <f t="shared" ref="E11254:J11263" si="534">IF(ISNUMBER(VLOOKUP($B11254,EFW.2015,3,FALSE))=TRUE,VLOOKUP($B11254,EFW.2015,E$2,FALSE),NA())</f>
        <v>7.6681601750696258</v>
      </c>
      <c r="F11254" s="69">
        <f t="shared" si="534"/>
        <v>8.1660726584289787</v>
      </c>
      <c r="G11254" s="69">
        <f t="shared" si="534"/>
        <v>5.7010804949958933</v>
      </c>
      <c r="H11254" s="69">
        <f t="shared" si="534"/>
        <v>8.9509703699816754</v>
      </c>
      <c r="I11254" s="69">
        <f t="shared" si="534"/>
        <v>7.3789231715869361</v>
      </c>
      <c r="J11254" s="70">
        <f t="shared" si="534"/>
        <v>8.1437541803546463</v>
      </c>
      <c r="K11254" s="118">
        <f>VLOOKUP(B11254,WB.GDP.2015,'WB (WDI)'!$BF$2,FALSE)</f>
        <v>9470.7971952799671</v>
      </c>
      <c r="L11254" s="112">
        <f>VLOOKUP($B11254,WB.UNEMP.2015,'WB (WDI)'!$BF$2,FALSE)</f>
        <v>13.5100002288818</v>
      </c>
    </row>
    <row r="11255" spans="1:12" x14ac:dyDescent="0.25">
      <c r="A11255" s="103">
        <v>2015</v>
      </c>
      <c r="B11255" s="104" t="s">
        <v>187</v>
      </c>
      <c r="C11255" s="105" t="s">
        <v>188</v>
      </c>
      <c r="D11255" s="105" t="s">
        <v>647</v>
      </c>
      <c r="E11255" s="87" t="e">
        <f t="shared" si="534"/>
        <v>#N/A</v>
      </c>
      <c r="F11255" s="69" t="e">
        <f t="shared" si="534"/>
        <v>#N/A</v>
      </c>
      <c r="G11255" s="69" t="e">
        <f t="shared" si="534"/>
        <v>#N/A</v>
      </c>
      <c r="H11255" s="69" t="e">
        <f t="shared" si="534"/>
        <v>#N/A</v>
      </c>
      <c r="I11255" s="69" t="e">
        <f t="shared" si="534"/>
        <v>#N/A</v>
      </c>
      <c r="J11255" s="70" t="e">
        <f t="shared" si="534"/>
        <v>#N/A</v>
      </c>
      <c r="K11255" s="118" t="e">
        <f>VLOOKUP(B11255,WB.GDP.2015,'WB (WDI)'!$BF$2,FALSE)</f>
        <v>#N/A</v>
      </c>
      <c r="L11255" s="112" t="e">
        <f>VLOOKUP($B11255,WB.UNEMP.2015,'WB (WDI)'!$BF$2,FALSE)</f>
        <v>#N/A</v>
      </c>
    </row>
    <row r="11256" spans="1:12" x14ac:dyDescent="0.25">
      <c r="A11256" s="103">
        <v>2015</v>
      </c>
      <c r="B11256" s="104" t="s">
        <v>189</v>
      </c>
      <c r="C11256" s="105" t="s">
        <v>190</v>
      </c>
      <c r="D11256" s="105" t="s">
        <v>647</v>
      </c>
      <c r="E11256" s="87">
        <f t="shared" si="534"/>
        <v>7.0707448846608871</v>
      </c>
      <c r="F11256" s="69">
        <f t="shared" si="534"/>
        <v>7.8985710736567167</v>
      </c>
      <c r="G11256" s="69">
        <f t="shared" si="534"/>
        <v>4.7271710336053907</v>
      </c>
      <c r="H11256" s="69">
        <f t="shared" si="534"/>
        <v>8.1502287989598869</v>
      </c>
      <c r="I11256" s="69">
        <f t="shared" si="534"/>
        <v>7.5482402956142023</v>
      </c>
      <c r="J11256" s="70">
        <f t="shared" si="534"/>
        <v>7.0295132214682363</v>
      </c>
      <c r="K11256" s="118">
        <f>VLOOKUP(B11256,WB.GDP.2015,'WB (WDI)'!$BF$2,FALSE)</f>
        <v>19332.074268016488</v>
      </c>
      <c r="L11256" s="112">
        <f>VLOOKUP($B11256,WB.UNEMP.2015,'WB (WDI)'!$BF$2,FALSE)</f>
        <v>4.3099999427795401</v>
      </c>
    </row>
    <row r="11257" spans="1:12" x14ac:dyDescent="0.25">
      <c r="A11257" s="103">
        <v>2015</v>
      </c>
      <c r="B11257" s="104" t="s">
        <v>191</v>
      </c>
      <c r="C11257" s="105" t="s">
        <v>192</v>
      </c>
      <c r="D11257" s="105" t="s">
        <v>647</v>
      </c>
      <c r="E11257" s="87" t="e">
        <f t="shared" si="534"/>
        <v>#N/A</v>
      </c>
      <c r="F11257" s="69" t="e">
        <f t="shared" si="534"/>
        <v>#N/A</v>
      </c>
      <c r="G11257" s="69" t="e">
        <f t="shared" si="534"/>
        <v>#N/A</v>
      </c>
      <c r="H11257" s="69" t="e">
        <f t="shared" si="534"/>
        <v>#N/A</v>
      </c>
      <c r="I11257" s="69" t="e">
        <f t="shared" si="534"/>
        <v>#N/A</v>
      </c>
      <c r="J11257" s="70" t="e">
        <f t="shared" si="534"/>
        <v>#N/A</v>
      </c>
      <c r="K11257" s="118" t="e">
        <f>VLOOKUP(B11257,WB.GDP.2015,'WB (WDI)'!$BF$2,FALSE)</f>
        <v>#N/A</v>
      </c>
      <c r="L11257" s="112" t="e">
        <f>VLOOKUP($B11257,WB.UNEMP.2015,'WB (WDI)'!$BF$2,FALSE)</f>
        <v>#N/A</v>
      </c>
    </row>
    <row r="11258" spans="1:12" x14ac:dyDescent="0.25">
      <c r="A11258" s="103">
        <v>2015</v>
      </c>
      <c r="B11258" s="104" t="s">
        <v>193</v>
      </c>
      <c r="C11258" s="105" t="s">
        <v>194</v>
      </c>
      <c r="D11258" s="105" t="s">
        <v>647</v>
      </c>
      <c r="E11258" s="87">
        <f t="shared" si="534"/>
        <v>7.1717632444305881</v>
      </c>
      <c r="F11258" s="69">
        <f t="shared" si="534"/>
        <v>7.1113196512382872</v>
      </c>
      <c r="G11258" s="69">
        <f t="shared" si="534"/>
        <v>4.4421209165740665</v>
      </c>
      <c r="H11258" s="69">
        <f t="shared" si="534"/>
        <v>8.8976857520448966</v>
      </c>
      <c r="I11258" s="69">
        <f t="shared" si="534"/>
        <v>8.1462872442446006</v>
      </c>
      <c r="J11258" s="70">
        <f t="shared" si="534"/>
        <v>7.2614026580510833</v>
      </c>
      <c r="K11258" s="118">
        <f>VLOOKUP(B11258,WB.GDP.2015,'WB (WDI)'!$BF$2,FALSE)</f>
        <v>5630.3974642237336</v>
      </c>
      <c r="L11258" s="112">
        <f>VLOOKUP($B11258,WB.UNEMP.2015,'WB (WDI)'!$BF$2,FALSE)</f>
        <v>4.6999998092651403</v>
      </c>
    </row>
    <row r="11259" spans="1:12" x14ac:dyDescent="0.25">
      <c r="A11259" s="103">
        <v>2015</v>
      </c>
      <c r="B11259" s="104" t="s">
        <v>195</v>
      </c>
      <c r="C11259" s="105" t="s">
        <v>196</v>
      </c>
      <c r="D11259" s="105" t="s">
        <v>647</v>
      </c>
      <c r="E11259" s="87">
        <f t="shared" si="534"/>
        <v>7.8622257128936521</v>
      </c>
      <c r="F11259" s="69">
        <f t="shared" si="534"/>
        <v>8.1568828688666368</v>
      </c>
      <c r="G11259" s="69">
        <f t="shared" si="534"/>
        <v>5.682334400140399</v>
      </c>
      <c r="H11259" s="69">
        <f t="shared" si="534"/>
        <v>9.3533535959603409</v>
      </c>
      <c r="I11259" s="69">
        <f t="shared" si="534"/>
        <v>8.9318033232400396</v>
      </c>
      <c r="J11259" s="70">
        <f t="shared" si="534"/>
        <v>7.1867543762608426</v>
      </c>
      <c r="K11259" s="118">
        <f>VLOOKUP(B11259,WB.GDP.2015,'WB (WDI)'!$BF$2,FALSE)</f>
        <v>28436.359829119927</v>
      </c>
      <c r="L11259" s="112">
        <f>VLOOKUP($B11259,WB.UNEMP.2015,'WB (WDI)'!$BF$2,FALSE)</f>
        <v>3</v>
      </c>
    </row>
    <row r="11260" spans="1:12" x14ac:dyDescent="0.25">
      <c r="A11260" s="103">
        <v>2015</v>
      </c>
      <c r="B11260" s="104" t="s">
        <v>197</v>
      </c>
      <c r="C11260" s="105" t="s">
        <v>198</v>
      </c>
      <c r="D11260" s="105" t="s">
        <v>647</v>
      </c>
      <c r="E11260" s="87">
        <f t="shared" si="534"/>
        <v>7.0436743390903471</v>
      </c>
      <c r="F11260" s="69">
        <f t="shared" si="534"/>
        <v>8.3553250037766471</v>
      </c>
      <c r="G11260" s="69">
        <f t="shared" si="534"/>
        <v>4.3391746334545287</v>
      </c>
      <c r="H11260" s="69">
        <f t="shared" si="534"/>
        <v>9.1965897688318972</v>
      </c>
      <c r="I11260" s="69">
        <f t="shared" si="534"/>
        <v>7.1628085667374268</v>
      </c>
      <c r="J11260" s="70">
        <f t="shared" si="534"/>
        <v>6.1644737226512403</v>
      </c>
      <c r="K11260" s="118">
        <f>VLOOKUP(B11260,WB.GDP.2015,'WB (WDI)'!$BF$2,FALSE)</f>
        <v>11810.427971477216</v>
      </c>
      <c r="L11260" s="112">
        <f>VLOOKUP($B11260,WB.UNEMP.2015,'WB (WDI)'!$BF$2,FALSE)</f>
        <v>4.5599999427795401</v>
      </c>
    </row>
    <row r="11261" spans="1:12" x14ac:dyDescent="0.25">
      <c r="A11261" s="103">
        <v>2015</v>
      </c>
      <c r="B11261" s="104" t="s">
        <v>199</v>
      </c>
      <c r="C11261" s="105" t="s">
        <v>200</v>
      </c>
      <c r="D11261" s="105" t="s">
        <v>647</v>
      </c>
      <c r="E11261" s="87">
        <f t="shared" si="534"/>
        <v>7.7553945828847217</v>
      </c>
      <c r="F11261" s="69">
        <f t="shared" si="534"/>
        <v>7.6971255745132954</v>
      </c>
      <c r="G11261" s="69">
        <f t="shared" si="534"/>
        <v>5.3246282251423169</v>
      </c>
      <c r="H11261" s="69">
        <f t="shared" si="534"/>
        <v>9.5646131479337839</v>
      </c>
      <c r="I11261" s="69">
        <f t="shared" si="534"/>
        <v>8.4910626778356431</v>
      </c>
      <c r="J11261" s="70">
        <f t="shared" si="534"/>
        <v>7.6995432889985693</v>
      </c>
      <c r="K11261" s="118">
        <f>VLOOKUP(B11261,WB.GDP.2015,'WB (WDI)'!$BF$2,FALSE)</f>
        <v>12110.268884338577</v>
      </c>
      <c r="L11261" s="112">
        <f>VLOOKUP($B11261,WB.UNEMP.2015,'WB (WDI)'!$BF$2,FALSE)</f>
        <v>2.9200000762939502</v>
      </c>
    </row>
    <row r="11262" spans="1:12" x14ac:dyDescent="0.25">
      <c r="A11262" s="103">
        <v>2015</v>
      </c>
      <c r="B11262" s="104" t="s">
        <v>201</v>
      </c>
      <c r="C11262" s="105" t="s">
        <v>202</v>
      </c>
      <c r="D11262" s="105" t="s">
        <v>647</v>
      </c>
      <c r="E11262" s="87" t="e">
        <f t="shared" si="534"/>
        <v>#N/A</v>
      </c>
      <c r="F11262" s="69" t="e">
        <f t="shared" si="534"/>
        <v>#N/A</v>
      </c>
      <c r="G11262" s="69" t="e">
        <f t="shared" si="534"/>
        <v>#N/A</v>
      </c>
      <c r="H11262" s="69" t="e">
        <f t="shared" si="534"/>
        <v>#N/A</v>
      </c>
      <c r="I11262" s="69" t="e">
        <f t="shared" si="534"/>
        <v>#N/A</v>
      </c>
      <c r="J11262" s="70" t="e">
        <f t="shared" si="534"/>
        <v>#N/A</v>
      </c>
      <c r="K11262" s="118">
        <f>VLOOKUP(B11262,WB.GDP.2015,'WB (WDI)'!$BF$2,FALSE)</f>
        <v>34311.02962795482</v>
      </c>
      <c r="L11262" s="112">
        <f>VLOOKUP($B11262,WB.UNEMP.2015,'WB (WDI)'!$BF$2,FALSE)</f>
        <v>12</v>
      </c>
    </row>
    <row r="11263" spans="1:12" x14ac:dyDescent="0.25">
      <c r="A11263" s="103">
        <v>2015</v>
      </c>
      <c r="B11263" s="104" t="s">
        <v>203</v>
      </c>
      <c r="C11263" s="105" t="s">
        <v>204</v>
      </c>
      <c r="D11263" s="105" t="s">
        <v>647</v>
      </c>
      <c r="E11263" s="87" t="e">
        <f t="shared" si="534"/>
        <v>#N/A</v>
      </c>
      <c r="F11263" s="69" t="e">
        <f t="shared" si="534"/>
        <v>#N/A</v>
      </c>
      <c r="G11263" s="69" t="e">
        <f t="shared" si="534"/>
        <v>#N/A</v>
      </c>
      <c r="H11263" s="69" t="e">
        <f t="shared" si="534"/>
        <v>#N/A</v>
      </c>
      <c r="I11263" s="69" t="e">
        <f t="shared" si="534"/>
        <v>#N/A</v>
      </c>
      <c r="J11263" s="70" t="e">
        <f t="shared" si="534"/>
        <v>#N/A</v>
      </c>
      <c r="K11263" s="118" t="e">
        <f>VLOOKUP(B11263,WB.GDP.2015,'WB (WDI)'!$BF$2,FALSE)</f>
        <v>#N/A</v>
      </c>
      <c r="L11263" s="112" t="e">
        <f>VLOOKUP($B11263,WB.UNEMP.2015,'WB (WDI)'!$BF$2,FALSE)</f>
        <v>#N/A</v>
      </c>
    </row>
    <row r="11264" spans="1:12" x14ac:dyDescent="0.25">
      <c r="A11264" s="103">
        <v>2015</v>
      </c>
      <c r="B11264" s="104" t="s">
        <v>205</v>
      </c>
      <c r="C11264" s="105" t="s">
        <v>206</v>
      </c>
      <c r="D11264" s="105" t="s">
        <v>647</v>
      </c>
      <c r="E11264" s="87" t="e">
        <f t="shared" ref="E11264:J11273" si="535">IF(ISNUMBER(VLOOKUP($B11264,EFW.2015,3,FALSE))=TRUE,VLOOKUP($B11264,EFW.2015,E$2,FALSE),NA())</f>
        <v>#N/A</v>
      </c>
      <c r="F11264" s="69" t="e">
        <f t="shared" si="535"/>
        <v>#N/A</v>
      </c>
      <c r="G11264" s="69" t="e">
        <f t="shared" si="535"/>
        <v>#N/A</v>
      </c>
      <c r="H11264" s="69" t="e">
        <f t="shared" si="535"/>
        <v>#N/A</v>
      </c>
      <c r="I11264" s="69" t="e">
        <f t="shared" si="535"/>
        <v>#N/A</v>
      </c>
      <c r="J11264" s="70" t="e">
        <f t="shared" si="535"/>
        <v>#N/A</v>
      </c>
      <c r="K11264" s="118">
        <f>VLOOKUP(B11264,WB.GDP.2015,'WB (WDI)'!$BF$2,FALSE)</f>
        <v>25569.357019150797</v>
      </c>
      <c r="L11264" s="112" t="e">
        <f>VLOOKUP($B11264,WB.UNEMP.2015,'WB (WDI)'!$BF$2,FALSE)</f>
        <v>#N/A</v>
      </c>
    </row>
    <row r="11265" spans="1:12" x14ac:dyDescent="0.25">
      <c r="A11265" s="103">
        <v>2015</v>
      </c>
      <c r="B11265" s="104" t="s">
        <v>207</v>
      </c>
      <c r="C11265" s="105" t="s">
        <v>208</v>
      </c>
      <c r="D11265" s="105" t="s">
        <v>647</v>
      </c>
      <c r="E11265" s="87" t="e">
        <f t="shared" si="535"/>
        <v>#N/A</v>
      </c>
      <c r="F11265" s="69" t="e">
        <f t="shared" si="535"/>
        <v>#N/A</v>
      </c>
      <c r="G11265" s="69" t="e">
        <f t="shared" si="535"/>
        <v>#N/A</v>
      </c>
      <c r="H11265" s="69" t="e">
        <f t="shared" si="535"/>
        <v>#N/A</v>
      </c>
      <c r="I11265" s="69" t="e">
        <f t="shared" si="535"/>
        <v>#N/A</v>
      </c>
      <c r="J11265" s="70" t="e">
        <f t="shared" si="535"/>
        <v>#N/A</v>
      </c>
      <c r="K11265" s="118">
        <f>VLOOKUP(B11265,WB.GDP.2015,'WB (WDI)'!$BF$2,FALSE)</f>
        <v>14029.982532258897</v>
      </c>
      <c r="L11265" s="112">
        <f>VLOOKUP($B11265,WB.UNEMP.2015,'WB (WDI)'!$BF$2,FALSE)</f>
        <v>20.670000076293899</v>
      </c>
    </row>
    <row r="11266" spans="1:12" x14ac:dyDescent="0.25">
      <c r="A11266" s="103">
        <v>2015</v>
      </c>
      <c r="B11266" s="104" t="s">
        <v>209</v>
      </c>
      <c r="C11266" s="105" t="s">
        <v>210</v>
      </c>
      <c r="D11266" s="105" t="s">
        <v>647</v>
      </c>
      <c r="E11266" s="87" t="e">
        <f t="shared" si="535"/>
        <v>#N/A</v>
      </c>
      <c r="F11266" s="69" t="e">
        <f t="shared" si="535"/>
        <v>#N/A</v>
      </c>
      <c r="G11266" s="69" t="e">
        <f t="shared" si="535"/>
        <v>#N/A</v>
      </c>
      <c r="H11266" s="69" t="e">
        <f t="shared" si="535"/>
        <v>#N/A</v>
      </c>
      <c r="I11266" s="69" t="e">
        <f t="shared" si="535"/>
        <v>#N/A</v>
      </c>
      <c r="J11266" s="70" t="e">
        <f t="shared" si="535"/>
        <v>#N/A</v>
      </c>
      <c r="K11266" s="118" t="e">
        <f>VLOOKUP(B11266,WB.GDP.2015,'WB (WDI)'!$BF$2,FALSE)</f>
        <v>#N/A</v>
      </c>
      <c r="L11266" s="112" t="e">
        <f>VLOOKUP($B11266,WB.UNEMP.2015,'WB (WDI)'!$BF$2,FALSE)</f>
        <v>#N/A</v>
      </c>
    </row>
    <row r="11267" spans="1:12" x14ac:dyDescent="0.25">
      <c r="A11267" s="103">
        <v>2015</v>
      </c>
      <c r="B11267" s="104" t="s">
        <v>211</v>
      </c>
      <c r="C11267" s="105" t="s">
        <v>212</v>
      </c>
      <c r="D11267" s="105" t="s">
        <v>647</v>
      </c>
      <c r="E11267" s="87" t="e">
        <f t="shared" si="535"/>
        <v>#N/A</v>
      </c>
      <c r="F11267" s="69" t="e">
        <f t="shared" si="535"/>
        <v>#N/A</v>
      </c>
      <c r="G11267" s="69" t="e">
        <f t="shared" si="535"/>
        <v>#N/A</v>
      </c>
      <c r="H11267" s="69" t="e">
        <f t="shared" si="535"/>
        <v>#N/A</v>
      </c>
      <c r="I11267" s="69" t="e">
        <f t="shared" si="535"/>
        <v>#N/A</v>
      </c>
      <c r="J11267" s="70" t="e">
        <f t="shared" si="535"/>
        <v>#N/A</v>
      </c>
      <c r="K11267" s="118">
        <f>VLOOKUP(B11267,WB.GDP.2015,'WB (WDI)'!$BF$2,FALSE)</f>
        <v>11971.993282937745</v>
      </c>
      <c r="L11267" s="112">
        <f>VLOOKUP($B11267,WB.UNEMP.2015,'WB (WDI)'!$BF$2,FALSE)</f>
        <v>19.159999847412099</v>
      </c>
    </row>
    <row r="11268" spans="1:12" x14ac:dyDescent="0.25">
      <c r="A11268" s="103">
        <v>2015</v>
      </c>
      <c r="B11268" s="104" t="s">
        <v>213</v>
      </c>
      <c r="C11268" s="105" t="s">
        <v>214</v>
      </c>
      <c r="D11268" s="105" t="s">
        <v>647</v>
      </c>
      <c r="E11268" s="87" t="e">
        <f t="shared" si="535"/>
        <v>#N/A</v>
      </c>
      <c r="F11268" s="69" t="e">
        <f t="shared" si="535"/>
        <v>#N/A</v>
      </c>
      <c r="G11268" s="69" t="e">
        <f t="shared" si="535"/>
        <v>#N/A</v>
      </c>
      <c r="H11268" s="69" t="e">
        <f t="shared" si="535"/>
        <v>#N/A</v>
      </c>
      <c r="I11268" s="69" t="e">
        <f t="shared" si="535"/>
        <v>#N/A</v>
      </c>
      <c r="J11268" s="70" t="e">
        <f t="shared" si="535"/>
        <v>#N/A</v>
      </c>
      <c r="K11268" s="118">
        <f>VLOOKUP(B11268,WB.GDP.2015,'WB (WDI)'!$BF$2,FALSE)</f>
        <v>41852.40412728129</v>
      </c>
      <c r="L11268" s="112" t="e">
        <f>VLOOKUP($B11268,WB.UNEMP.2015,'WB (WDI)'!$BF$2,FALSE)</f>
        <v>#N/A</v>
      </c>
    </row>
    <row r="11269" spans="1:12" x14ac:dyDescent="0.25">
      <c r="A11269" s="103">
        <v>2015</v>
      </c>
      <c r="B11269" s="104" t="s">
        <v>215</v>
      </c>
      <c r="C11269" s="105" t="s">
        <v>651</v>
      </c>
      <c r="D11269" s="105" t="s">
        <v>647</v>
      </c>
      <c r="E11269" s="87" t="e">
        <f t="shared" si="535"/>
        <v>#N/A</v>
      </c>
      <c r="F11269" s="69" t="e">
        <f t="shared" si="535"/>
        <v>#N/A</v>
      </c>
      <c r="G11269" s="69" t="e">
        <f t="shared" si="535"/>
        <v>#N/A</v>
      </c>
      <c r="H11269" s="69" t="e">
        <f t="shared" si="535"/>
        <v>#N/A</v>
      </c>
      <c r="I11269" s="69" t="e">
        <f t="shared" si="535"/>
        <v>#N/A</v>
      </c>
      <c r="J11269" s="70" t="e">
        <f t="shared" si="535"/>
        <v>#N/A</v>
      </c>
      <c r="K11269" s="118" t="e">
        <f>VLOOKUP(B11269,WB.GDP.2015,'WB (WDI)'!$BF$2,FALSE)</f>
        <v>#N/A</v>
      </c>
      <c r="L11269" s="112" t="e">
        <f>VLOOKUP($B11269,WB.UNEMP.2015,'WB (WDI)'!$BF$2,FALSE)</f>
        <v>#N/A</v>
      </c>
    </row>
    <row r="11270" spans="1:12" x14ac:dyDescent="0.25">
      <c r="A11270" s="103">
        <v>2015</v>
      </c>
      <c r="B11270" s="104" t="s">
        <v>216</v>
      </c>
      <c r="C11270" s="105" t="s">
        <v>217</v>
      </c>
      <c r="D11270" s="105" t="s">
        <v>647</v>
      </c>
      <c r="E11270" s="87">
        <f t="shared" si="535"/>
        <v>6.6122149758728552</v>
      </c>
      <c r="F11270" s="69">
        <f t="shared" si="535"/>
        <v>5.5690960710815443</v>
      </c>
      <c r="G11270" s="69">
        <f t="shared" si="535"/>
        <v>4.9756890136953036</v>
      </c>
      <c r="H11270" s="69">
        <f t="shared" si="535"/>
        <v>8.8624537422628755</v>
      </c>
      <c r="I11270" s="69">
        <f t="shared" si="535"/>
        <v>6.6102511066773406</v>
      </c>
      <c r="J11270" s="70">
        <f t="shared" si="535"/>
        <v>7.0435849456472139</v>
      </c>
      <c r="K11270" s="118">
        <f>VLOOKUP(B11270,WB.GDP.2015,'WB (WDI)'!$BF$2,FALSE)</f>
        <v>17382.756432401358</v>
      </c>
      <c r="L11270" s="112">
        <f>VLOOKUP($B11270,WB.UNEMP.2015,'WB (WDI)'!$BF$2,FALSE)</f>
        <v>7.2199997901916504</v>
      </c>
    </row>
    <row r="11271" spans="1:12" x14ac:dyDescent="0.25">
      <c r="A11271" s="103">
        <v>2015</v>
      </c>
      <c r="B11271" s="104" t="s">
        <v>218</v>
      </c>
      <c r="C11271" s="105" t="s">
        <v>219</v>
      </c>
      <c r="D11271" s="105" t="s">
        <v>647</v>
      </c>
      <c r="E11271" s="87">
        <f t="shared" si="535"/>
        <v>6.9141690988645053</v>
      </c>
      <c r="F11271" s="69">
        <f t="shared" si="535"/>
        <v>6.6009058823100304</v>
      </c>
      <c r="G11271" s="69">
        <f t="shared" si="535"/>
        <v>5.0922127769486298</v>
      </c>
      <c r="H11271" s="69">
        <f t="shared" si="535"/>
        <v>8.2549709149838879</v>
      </c>
      <c r="I11271" s="69">
        <f t="shared" si="535"/>
        <v>8.1365695597910488</v>
      </c>
      <c r="J11271" s="70">
        <f t="shared" si="535"/>
        <v>6.4861863602889329</v>
      </c>
      <c r="K11271" s="118">
        <f>VLOOKUP(B11271,WB.GDP.2015,'WB (WDI)'!$BF$2,FALSE)</f>
        <v>29182.570647337157</v>
      </c>
      <c r="L11271" s="112">
        <f>VLOOKUP($B11271,WB.UNEMP.2015,'WB (WDI)'!$BF$2,FALSE)</f>
        <v>2.4300000667571999</v>
      </c>
    </row>
    <row r="11272" spans="1:12" x14ac:dyDescent="0.25">
      <c r="A11272" s="103">
        <v>2015</v>
      </c>
      <c r="B11272" s="104" t="s">
        <v>220</v>
      </c>
      <c r="C11272" s="105" t="s">
        <v>221</v>
      </c>
      <c r="D11272" s="105" t="s">
        <v>647</v>
      </c>
      <c r="E11272" s="87" t="e">
        <f t="shared" si="535"/>
        <v>#N/A</v>
      </c>
      <c r="F11272" s="69" t="e">
        <f t="shared" si="535"/>
        <v>#N/A</v>
      </c>
      <c r="G11272" s="69" t="e">
        <f t="shared" si="535"/>
        <v>#N/A</v>
      </c>
      <c r="H11272" s="69" t="e">
        <f t="shared" si="535"/>
        <v>#N/A</v>
      </c>
      <c r="I11272" s="69" t="e">
        <f t="shared" si="535"/>
        <v>#N/A</v>
      </c>
      <c r="J11272" s="70" t="e">
        <f t="shared" si="535"/>
        <v>#N/A</v>
      </c>
      <c r="K11272" s="118">
        <f>VLOOKUP(B11272,WB.GDP.2015,'WB (WDI)'!$BF$2,FALSE)</f>
        <v>26691.619368116946</v>
      </c>
      <c r="L11272" s="112" t="e">
        <f>VLOOKUP($B11272,WB.UNEMP.2015,'WB (WDI)'!$BF$2,FALSE)</f>
        <v>#N/A</v>
      </c>
    </row>
    <row r="11273" spans="1:12" x14ac:dyDescent="0.25">
      <c r="A11273" s="103">
        <v>2015</v>
      </c>
      <c r="B11273" s="104" t="s">
        <v>222</v>
      </c>
      <c r="C11273" s="105" t="s">
        <v>223</v>
      </c>
      <c r="D11273" s="105" t="s">
        <v>647</v>
      </c>
      <c r="E11273" s="87" t="e">
        <f t="shared" si="535"/>
        <v>#N/A</v>
      </c>
      <c r="F11273" s="69" t="e">
        <f t="shared" si="535"/>
        <v>#N/A</v>
      </c>
      <c r="G11273" s="69" t="e">
        <f t="shared" si="535"/>
        <v>#N/A</v>
      </c>
      <c r="H11273" s="69" t="e">
        <f t="shared" si="535"/>
        <v>#N/A</v>
      </c>
      <c r="I11273" s="69" t="e">
        <f t="shared" si="535"/>
        <v>#N/A</v>
      </c>
      <c r="J11273" s="70" t="e">
        <f t="shared" si="535"/>
        <v>#N/A</v>
      </c>
      <c r="K11273" s="118" t="e">
        <f>VLOOKUP(B11273,WB.GDP.2015,'WB (WDI)'!$BF$2,FALSE)</f>
        <v>#N/A</v>
      </c>
      <c r="L11273" s="112">
        <f>VLOOKUP($B11273,WB.UNEMP.2015,'WB (WDI)'!$BF$2,FALSE)</f>
        <v>7.5700001716613796</v>
      </c>
    </row>
    <row r="11274" spans="1:12" x14ac:dyDescent="0.25">
      <c r="A11274" s="103">
        <v>2015</v>
      </c>
      <c r="B11274" s="104" t="s">
        <v>224</v>
      </c>
      <c r="C11274" s="105" t="s">
        <v>225</v>
      </c>
      <c r="D11274" s="105" t="s">
        <v>647</v>
      </c>
      <c r="E11274" s="87">
        <f t="shared" ref="E11274:J11283" si="536">IF(ISNUMBER(VLOOKUP($B11274,EFW.2015,3,FALSE))=TRUE,VLOOKUP($B11274,EFW.2015,E$2,FALSE),NA())</f>
        <v>7.2555449782845258</v>
      </c>
      <c r="F11274" s="69">
        <f t="shared" si="536"/>
        <v>6.7477198557072287</v>
      </c>
      <c r="G11274" s="69">
        <f t="shared" si="536"/>
        <v>5.7621069039857105</v>
      </c>
      <c r="H11274" s="69">
        <f t="shared" si="536"/>
        <v>9.0788821036920844</v>
      </c>
      <c r="I11274" s="69">
        <f t="shared" si="536"/>
        <v>8.0629119103983786</v>
      </c>
      <c r="J11274" s="70">
        <f t="shared" si="536"/>
        <v>6.6261041176392306</v>
      </c>
      <c r="K11274" s="118">
        <f>VLOOKUP(B11274,WB.GDP.2015,'WB (WDI)'!$BF$2,FALSE)</f>
        <v>20588.393122855905</v>
      </c>
      <c r="L11274" s="112">
        <f>VLOOKUP($B11274,WB.UNEMP.2015,'WB (WDI)'!$BF$2,FALSE)</f>
        <v>7.4899997711181596</v>
      </c>
    </row>
    <row r="11275" spans="1:12" x14ac:dyDescent="0.25">
      <c r="A11275" s="103">
        <v>2015</v>
      </c>
      <c r="B11275" s="104" t="s">
        <v>226</v>
      </c>
      <c r="C11275" s="105" t="s">
        <v>227</v>
      </c>
      <c r="D11275" s="105" t="s">
        <v>647</v>
      </c>
      <c r="E11275" s="87">
        <f t="shared" si="536"/>
        <v>2.8371157587750608</v>
      </c>
      <c r="F11275" s="69">
        <f t="shared" si="536"/>
        <v>4.9457807590929628</v>
      </c>
      <c r="G11275" s="69">
        <f t="shared" si="536"/>
        <v>2.8708290119896382</v>
      </c>
      <c r="H11275" s="69">
        <f t="shared" si="536"/>
        <v>0.69210106499028046</v>
      </c>
      <c r="I11275" s="69">
        <f t="shared" si="536"/>
        <v>3.0565463003661697</v>
      </c>
      <c r="J11275" s="70">
        <f t="shared" si="536"/>
        <v>2.6203216574362531</v>
      </c>
      <c r="K11275" s="118" t="e">
        <f>VLOOKUP(B11275,WB.GDP.2015,'WB (WDI)'!$BF$2,FALSE)</f>
        <v>#N/A</v>
      </c>
      <c r="L11275" s="112">
        <f>VLOOKUP($B11275,WB.UNEMP.2015,'WB (WDI)'!$BF$2,FALSE)</f>
        <v>7.4400000572204599</v>
      </c>
    </row>
    <row r="11276" spans="1:12" x14ac:dyDescent="0.25">
      <c r="A11276" s="103">
        <v>2015</v>
      </c>
      <c r="B11276" s="104" t="s">
        <v>228</v>
      </c>
      <c r="C11276" s="105" t="s">
        <v>229</v>
      </c>
      <c r="D11276" s="105" t="s">
        <v>616</v>
      </c>
      <c r="E11276" s="87" t="e">
        <f t="shared" si="536"/>
        <v>#N/A</v>
      </c>
      <c r="F11276" s="69" t="e">
        <f t="shared" si="536"/>
        <v>#N/A</v>
      </c>
      <c r="G11276" s="69" t="e">
        <f t="shared" si="536"/>
        <v>#N/A</v>
      </c>
      <c r="H11276" s="69" t="e">
        <f t="shared" si="536"/>
        <v>#N/A</v>
      </c>
      <c r="I11276" s="69" t="e">
        <f t="shared" si="536"/>
        <v>#N/A</v>
      </c>
      <c r="J11276" s="70" t="e">
        <f t="shared" si="536"/>
        <v>#N/A</v>
      </c>
      <c r="K11276" s="118">
        <f>VLOOKUP(B11276,WB.GDP.2015,'WB (WDI)'!$BF$2,FALSE)</f>
        <v>77842.753903220946</v>
      </c>
      <c r="L11276" s="112" t="e">
        <f>VLOOKUP($B11276,WB.UNEMP.2015,'WB (WDI)'!$BF$2,FALSE)</f>
        <v>#N/A</v>
      </c>
    </row>
    <row r="11277" spans="1:12" x14ac:dyDescent="0.25">
      <c r="A11277" s="103">
        <v>2015</v>
      </c>
      <c r="B11277" s="104" t="s">
        <v>230</v>
      </c>
      <c r="C11277" s="105" t="s">
        <v>231</v>
      </c>
      <c r="D11277" s="105" t="s">
        <v>616</v>
      </c>
      <c r="E11277" s="87">
        <f t="shared" si="536"/>
        <v>8.1896275571795698</v>
      </c>
      <c r="F11277" s="69">
        <f t="shared" si="536"/>
        <v>6.6876570474504264</v>
      </c>
      <c r="G11277" s="69">
        <f t="shared" si="536"/>
        <v>7.8580414656478519</v>
      </c>
      <c r="H11277" s="69">
        <f t="shared" si="536"/>
        <v>9.5825106747245243</v>
      </c>
      <c r="I11277" s="69">
        <f t="shared" si="536"/>
        <v>8.1263035466193312</v>
      </c>
      <c r="J11277" s="70">
        <f t="shared" si="536"/>
        <v>8.6936250514557099</v>
      </c>
      <c r="K11277" s="118">
        <f>VLOOKUP(B11277,WB.GDP.2015,'WB (WDI)'!$BF$2,FALSE)</f>
        <v>47629.512054076091</v>
      </c>
      <c r="L11277" s="112">
        <f>VLOOKUP($B11277,WB.UNEMP.2015,'WB (WDI)'!$BF$2,FALSE)</f>
        <v>6.9099998474121103</v>
      </c>
    </row>
    <row r="11278" spans="1:12" x14ac:dyDescent="0.25">
      <c r="A11278" s="103">
        <v>2015</v>
      </c>
      <c r="B11278" s="104" t="s">
        <v>232</v>
      </c>
      <c r="C11278" s="105" t="s">
        <v>233</v>
      </c>
      <c r="D11278" s="105" t="s">
        <v>616</v>
      </c>
      <c r="E11278" s="87" t="e">
        <f t="shared" si="536"/>
        <v>#N/A</v>
      </c>
      <c r="F11278" s="69" t="e">
        <f t="shared" si="536"/>
        <v>#N/A</v>
      </c>
      <c r="G11278" s="69" t="e">
        <f t="shared" si="536"/>
        <v>#N/A</v>
      </c>
      <c r="H11278" s="69" t="e">
        <f t="shared" si="536"/>
        <v>#N/A</v>
      </c>
      <c r="I11278" s="69" t="e">
        <f t="shared" si="536"/>
        <v>#N/A</v>
      </c>
      <c r="J11278" s="70" t="e">
        <f t="shared" si="536"/>
        <v>#N/A</v>
      </c>
      <c r="K11278" s="118" t="e">
        <f>VLOOKUP(B11278,WB.GDP.2015,'WB (WDI)'!$BF$2,FALSE)</f>
        <v>#N/A</v>
      </c>
      <c r="L11278" s="112" t="e">
        <f>VLOOKUP($B11278,WB.UNEMP.2015,'WB (WDI)'!$BF$2,FALSE)</f>
        <v>#N/A</v>
      </c>
    </row>
    <row r="11279" spans="1:12" x14ac:dyDescent="0.25">
      <c r="A11279" s="103">
        <v>2015</v>
      </c>
      <c r="B11279" s="104" t="s">
        <v>234</v>
      </c>
      <c r="C11279" s="105" t="s">
        <v>235</v>
      </c>
      <c r="D11279" s="105" t="s">
        <v>616</v>
      </c>
      <c r="E11279" s="87" t="e">
        <f t="shared" si="536"/>
        <v>#N/A</v>
      </c>
      <c r="F11279" s="69" t="e">
        <f t="shared" si="536"/>
        <v>#N/A</v>
      </c>
      <c r="G11279" s="69" t="e">
        <f t="shared" si="536"/>
        <v>#N/A</v>
      </c>
      <c r="H11279" s="69" t="e">
        <f t="shared" si="536"/>
        <v>#N/A</v>
      </c>
      <c r="I11279" s="69" t="e">
        <f t="shared" si="536"/>
        <v>#N/A</v>
      </c>
      <c r="J11279" s="70" t="e">
        <f t="shared" si="536"/>
        <v>#N/A</v>
      </c>
      <c r="K11279" s="118" t="e">
        <f>VLOOKUP(B11279,WB.GDP.2015,'WB (WDI)'!$BF$2,FALSE)</f>
        <v>#N/A</v>
      </c>
      <c r="L11279" s="112" t="e">
        <f>VLOOKUP($B11279,WB.UNEMP.2015,'WB (WDI)'!$BF$2,FALSE)</f>
        <v>#N/A</v>
      </c>
    </row>
    <row r="11280" spans="1:12" x14ac:dyDescent="0.25">
      <c r="A11280" s="103">
        <v>2015</v>
      </c>
      <c r="B11280" s="104" t="s">
        <v>236</v>
      </c>
      <c r="C11280" s="105" t="s">
        <v>237</v>
      </c>
      <c r="D11280" s="105" t="s">
        <v>616</v>
      </c>
      <c r="E11280" s="87">
        <f t="shared" si="536"/>
        <v>8.265124220913636</v>
      </c>
      <c r="F11280" s="69">
        <f t="shared" si="536"/>
        <v>7.4183311741834714</v>
      </c>
      <c r="G11280" s="69">
        <f t="shared" si="536"/>
        <v>7.4204974593877102</v>
      </c>
      <c r="H11280" s="69">
        <f t="shared" si="536"/>
        <v>9.7610512923727875</v>
      </c>
      <c r="I11280" s="69">
        <f t="shared" si="536"/>
        <v>7.8106901544502589</v>
      </c>
      <c r="J11280" s="70">
        <f t="shared" si="536"/>
        <v>8.9150510241739465</v>
      </c>
      <c r="K11280" s="118">
        <f>VLOOKUP(B11280,WB.GDP.2015,'WB (WDI)'!$BF$2,FALSE)</f>
        <v>58509.583539073865</v>
      </c>
      <c r="L11280" s="112">
        <f>VLOOKUP($B11280,WB.UNEMP.2015,'WB (WDI)'!$BF$2,FALSE)</f>
        <v>5.2800002098083496</v>
      </c>
    </row>
    <row r="11281" spans="1:12" x14ac:dyDescent="0.25">
      <c r="A11281" s="103">
        <v>2015</v>
      </c>
      <c r="B11281" s="104" t="s">
        <v>238</v>
      </c>
      <c r="C11281" s="105" t="s">
        <v>239</v>
      </c>
      <c r="D11281" s="105" t="s">
        <v>240</v>
      </c>
      <c r="E11281" s="87">
        <f t="shared" si="536"/>
        <v>7.1314244059766283</v>
      </c>
      <c r="F11281" s="69">
        <f t="shared" si="536"/>
        <v>7.6443353610601665</v>
      </c>
      <c r="G11281" s="69">
        <f t="shared" si="536"/>
        <v>5.2062329262812224</v>
      </c>
      <c r="H11281" s="69">
        <f t="shared" si="536"/>
        <v>8.9484090242136354</v>
      </c>
      <c r="I11281" s="69">
        <f t="shared" si="536"/>
        <v>6.0858957394754167</v>
      </c>
      <c r="J11281" s="70">
        <f t="shared" si="536"/>
        <v>7.7722489788527023</v>
      </c>
      <c r="K11281" s="118">
        <f>VLOOKUP(B11281,WB.GDP.2015,'WB (WDI)'!$BF$2,FALSE)</f>
        <v>24290.417633926503</v>
      </c>
      <c r="L11281" s="112">
        <f>VLOOKUP($B11281,WB.UNEMP.2015,'WB (WDI)'!$BF$2,FALSE)</f>
        <v>4.9299998283386204</v>
      </c>
    </row>
    <row r="11282" spans="1:12" x14ac:dyDescent="0.25">
      <c r="A11282" s="103">
        <v>2015</v>
      </c>
      <c r="B11282" s="104" t="s">
        <v>241</v>
      </c>
      <c r="C11282" s="105" t="s">
        <v>242</v>
      </c>
      <c r="D11282" s="105" t="s">
        <v>240</v>
      </c>
      <c r="E11282" s="87">
        <f t="shared" si="536"/>
        <v>6.8786003431180074</v>
      </c>
      <c r="F11282" s="69">
        <f t="shared" si="536"/>
        <v>7.177701043718427</v>
      </c>
      <c r="G11282" s="69">
        <f t="shared" si="536"/>
        <v>4.4913416372575687</v>
      </c>
      <c r="H11282" s="69">
        <f t="shared" si="536"/>
        <v>8.6355849477642295</v>
      </c>
      <c r="I11282" s="69">
        <f t="shared" si="536"/>
        <v>7.2732225477326615</v>
      </c>
      <c r="J11282" s="70">
        <f t="shared" si="536"/>
        <v>6.815151539117152</v>
      </c>
      <c r="K11282" s="118">
        <f>VLOOKUP(B11282,WB.GDP.2015,'WB (WDI)'!$BF$2,FALSE)</f>
        <v>4805.1410923954209</v>
      </c>
      <c r="L11282" s="112">
        <f>VLOOKUP($B11282,WB.UNEMP.2015,'WB (WDI)'!$BF$2,FALSE)</f>
        <v>7.5599999427795401</v>
      </c>
    </row>
    <row r="11283" spans="1:12" x14ac:dyDescent="0.25">
      <c r="A11283" s="103">
        <v>2015</v>
      </c>
      <c r="B11283" s="104" t="s">
        <v>243</v>
      </c>
      <c r="C11283" s="105" t="s">
        <v>244</v>
      </c>
      <c r="D11283" s="105" t="s">
        <v>240</v>
      </c>
      <c r="E11283" s="87">
        <f t="shared" si="536"/>
        <v>6.0298635977949875</v>
      </c>
      <c r="F11283" s="69">
        <f t="shared" si="536"/>
        <v>5.5398432845537915</v>
      </c>
      <c r="G11283" s="69">
        <f t="shared" si="536"/>
        <v>4.5115016135712391</v>
      </c>
      <c r="H11283" s="69">
        <f t="shared" si="536"/>
        <v>7.8434156478902395</v>
      </c>
      <c r="I11283" s="69">
        <f t="shared" si="536"/>
        <v>5.9833999841360459</v>
      </c>
      <c r="J11283" s="70">
        <f t="shared" si="536"/>
        <v>6.2711574588236187</v>
      </c>
      <c r="K11283" s="118">
        <f>VLOOKUP(B11283,WB.GDP.2015,'WB (WDI)'!$BF$2,FALSE)</f>
        <v>2821.6563110386496</v>
      </c>
      <c r="L11283" s="112">
        <f>VLOOKUP($B11283,WB.UNEMP.2015,'WB (WDI)'!$BF$2,FALSE)</f>
        <v>7.5300002098083496</v>
      </c>
    </row>
    <row r="11284" spans="1:12" x14ac:dyDescent="0.25">
      <c r="A11284" s="103">
        <v>2015</v>
      </c>
      <c r="B11284" s="104" t="s">
        <v>245</v>
      </c>
      <c r="C11284" s="105" t="s">
        <v>246</v>
      </c>
      <c r="D11284" s="105" t="s">
        <v>240</v>
      </c>
      <c r="E11284" s="87" t="e">
        <f t="shared" ref="E11284:J11293" si="537">IF(ISNUMBER(VLOOKUP($B11284,EFW.2015,3,FALSE))=TRUE,VLOOKUP($B11284,EFW.2015,E$2,FALSE),NA())</f>
        <v>#N/A</v>
      </c>
      <c r="F11284" s="69" t="e">
        <f t="shared" si="537"/>
        <v>#N/A</v>
      </c>
      <c r="G11284" s="69" t="e">
        <f t="shared" si="537"/>
        <v>#N/A</v>
      </c>
      <c r="H11284" s="69" t="e">
        <f t="shared" si="537"/>
        <v>#N/A</v>
      </c>
      <c r="I11284" s="69" t="e">
        <f t="shared" si="537"/>
        <v>#N/A</v>
      </c>
      <c r="J11284" s="70" t="e">
        <f t="shared" si="537"/>
        <v>#N/A</v>
      </c>
      <c r="K11284" s="118">
        <f>VLOOKUP(B11284,WB.GDP.2015,'WB (WDI)'!$BF$2,FALSE)</f>
        <v>12993.522470644963</v>
      </c>
      <c r="L11284" s="112">
        <f>VLOOKUP($B11284,WB.UNEMP.2015,'WB (WDI)'!$BF$2,FALSE)</f>
        <v>3.9400000572204599</v>
      </c>
    </row>
    <row r="11285" spans="1:12" x14ac:dyDescent="0.25">
      <c r="A11285" s="103">
        <v>2015</v>
      </c>
      <c r="B11285" s="104" t="s">
        <v>247</v>
      </c>
      <c r="C11285" s="105" t="s">
        <v>248</v>
      </c>
      <c r="D11285" s="105" t="s">
        <v>240</v>
      </c>
      <c r="E11285" s="87" t="e">
        <f t="shared" si="537"/>
        <v>#N/A</v>
      </c>
      <c r="F11285" s="69" t="e">
        <f t="shared" si="537"/>
        <v>#N/A</v>
      </c>
      <c r="G11285" s="69" t="e">
        <f t="shared" si="537"/>
        <v>#N/A</v>
      </c>
      <c r="H11285" s="69" t="e">
        <f t="shared" si="537"/>
        <v>#N/A</v>
      </c>
      <c r="I11285" s="69" t="e">
        <f t="shared" si="537"/>
        <v>#N/A</v>
      </c>
      <c r="J11285" s="70" t="e">
        <f t="shared" si="537"/>
        <v>#N/A</v>
      </c>
      <c r="K11285" s="118">
        <f>VLOOKUP(B11285,WB.GDP.2015,'WB (WDI)'!$BF$2,FALSE)</f>
        <v>6086.7157421932634</v>
      </c>
      <c r="L11285" s="112">
        <f>VLOOKUP($B11285,WB.UNEMP.2015,'WB (WDI)'!$BF$2,FALSE)</f>
        <v>5.1999998092651403</v>
      </c>
    </row>
    <row r="11286" spans="1:12" x14ac:dyDescent="0.25">
      <c r="A11286" s="103">
        <v>2015</v>
      </c>
      <c r="B11286" s="104" t="s">
        <v>249</v>
      </c>
      <c r="C11286" s="105" t="s">
        <v>250</v>
      </c>
      <c r="D11286" s="105" t="s">
        <v>240</v>
      </c>
      <c r="E11286" s="87">
        <f t="shared" si="537"/>
        <v>6.2198869144501439</v>
      </c>
      <c r="F11286" s="69">
        <f t="shared" si="537"/>
        <v>5.1991139295569138</v>
      </c>
      <c r="G11286" s="69">
        <f t="shared" si="537"/>
        <v>5.0735501301224488</v>
      </c>
      <c r="H11286" s="69">
        <f t="shared" si="537"/>
        <v>8.2811631467508313</v>
      </c>
      <c r="I11286" s="69">
        <f t="shared" si="537"/>
        <v>6.2917872748438421</v>
      </c>
      <c r="J11286" s="70">
        <f t="shared" si="537"/>
        <v>6.2538200909766841</v>
      </c>
      <c r="K11286" s="118">
        <f>VLOOKUP(B11286,WB.GDP.2015,'WB (WDI)'!$BF$2,FALSE)</f>
        <v>12691.821552697789</v>
      </c>
      <c r="L11286" s="112">
        <f>VLOOKUP($B11286,WB.UNEMP.2015,'WB (WDI)'!$BF$2,FALSE)</f>
        <v>4.5999999046325701</v>
      </c>
    </row>
    <row r="11287" spans="1:12" x14ac:dyDescent="0.25">
      <c r="A11287" s="103">
        <v>2015</v>
      </c>
      <c r="B11287" s="104" t="s">
        <v>251</v>
      </c>
      <c r="C11287" s="105" t="s">
        <v>649</v>
      </c>
      <c r="D11287" s="105" t="s">
        <v>240</v>
      </c>
      <c r="E11287" s="87">
        <f t="shared" si="537"/>
        <v>8.8406826822862445</v>
      </c>
      <c r="F11287" s="69">
        <f t="shared" si="537"/>
        <v>8.3926748331773382</v>
      </c>
      <c r="G11287" s="69">
        <f t="shared" si="537"/>
        <v>7.556176760118209</v>
      </c>
      <c r="H11287" s="69">
        <f t="shared" si="537"/>
        <v>9.5084487927561909</v>
      </c>
      <c r="I11287" s="69">
        <f t="shared" si="537"/>
        <v>9.340416902815571</v>
      </c>
      <c r="J11287" s="70">
        <f t="shared" si="537"/>
        <v>9.4056961225639117</v>
      </c>
      <c r="K11287" s="118">
        <f>VLOOKUP(B11287,WB.GDP.2015,'WB (WDI)'!$BF$2,FALSE)</f>
        <v>57215.970404661755</v>
      </c>
      <c r="L11287" s="112">
        <f>VLOOKUP($B11287,WB.UNEMP.2015,'WB (WDI)'!$BF$2,FALSE)</f>
        <v>3.3199999332428001</v>
      </c>
    </row>
    <row r="11288" spans="1:12" x14ac:dyDescent="0.25">
      <c r="A11288" s="103">
        <v>2015</v>
      </c>
      <c r="B11288" s="104" t="s">
        <v>252</v>
      </c>
      <c r="C11288" s="105" t="s">
        <v>650</v>
      </c>
      <c r="D11288" s="105" t="s">
        <v>240</v>
      </c>
      <c r="E11288" s="87" t="e">
        <f t="shared" si="537"/>
        <v>#N/A</v>
      </c>
      <c r="F11288" s="69" t="e">
        <f t="shared" si="537"/>
        <v>#N/A</v>
      </c>
      <c r="G11288" s="69" t="e">
        <f t="shared" si="537"/>
        <v>#N/A</v>
      </c>
      <c r="H11288" s="69" t="e">
        <f t="shared" si="537"/>
        <v>#N/A</v>
      </c>
      <c r="I11288" s="69" t="e">
        <f t="shared" si="537"/>
        <v>#N/A</v>
      </c>
      <c r="J11288" s="70" t="e">
        <f t="shared" si="537"/>
        <v>#N/A</v>
      </c>
      <c r="K11288" s="118">
        <f>VLOOKUP(B11288,WB.GDP.2015,'WB (WDI)'!$BF$2,FALSE)</f>
        <v>120294.895761936</v>
      </c>
      <c r="L11288" s="112">
        <f>VLOOKUP($B11288,WB.UNEMP.2015,'WB (WDI)'!$BF$2,FALSE)</f>
        <v>1.8099999427795399</v>
      </c>
    </row>
    <row r="11289" spans="1:12" x14ac:dyDescent="0.25">
      <c r="A11289" s="103">
        <v>2015</v>
      </c>
      <c r="B11289" s="104" t="s">
        <v>253</v>
      </c>
      <c r="C11289" s="105" t="s">
        <v>653</v>
      </c>
      <c r="D11289" s="105" t="s">
        <v>240</v>
      </c>
      <c r="E11289" s="87" t="e">
        <f t="shared" si="537"/>
        <v>#N/A</v>
      </c>
      <c r="F11289" s="69" t="e">
        <f t="shared" si="537"/>
        <v>#N/A</v>
      </c>
      <c r="G11289" s="69" t="e">
        <f t="shared" si="537"/>
        <v>#N/A</v>
      </c>
      <c r="H11289" s="69" t="e">
        <f t="shared" si="537"/>
        <v>#N/A</v>
      </c>
      <c r="I11289" s="69" t="e">
        <f t="shared" si="537"/>
        <v>#N/A</v>
      </c>
      <c r="J11289" s="70" t="e">
        <f t="shared" si="537"/>
        <v>#N/A</v>
      </c>
      <c r="K11289" s="118" t="e">
        <f>VLOOKUP(B11289,WB.GDP.2015,'WB (WDI)'!$BF$2,FALSE)</f>
        <v>#N/A</v>
      </c>
      <c r="L11289" s="112">
        <f>VLOOKUP($B11289,WB.UNEMP.2015,'WB (WDI)'!$BF$2,FALSE)</f>
        <v>2.8299999237060498</v>
      </c>
    </row>
    <row r="11290" spans="1:12" x14ac:dyDescent="0.25">
      <c r="A11290" s="103">
        <v>2015</v>
      </c>
      <c r="B11290" s="104" t="s">
        <v>254</v>
      </c>
      <c r="C11290" s="105" t="s">
        <v>255</v>
      </c>
      <c r="D11290" s="105" t="s">
        <v>240</v>
      </c>
      <c r="E11290" s="87">
        <f t="shared" si="537"/>
        <v>7.8450767093093194</v>
      </c>
      <c r="F11290" s="69">
        <f t="shared" si="537"/>
        <v>5.6772689119893895</v>
      </c>
      <c r="G11290" s="69">
        <f t="shared" si="537"/>
        <v>7.3354179712816574</v>
      </c>
      <c r="H11290" s="69">
        <f t="shared" si="537"/>
        <v>9.628885834238643</v>
      </c>
      <c r="I11290" s="69">
        <f t="shared" si="537"/>
        <v>8.3205675287296437</v>
      </c>
      <c r="J11290" s="70">
        <f t="shared" si="537"/>
        <v>8.2632433003072663</v>
      </c>
      <c r="K11290" s="118">
        <f>VLOOKUP(B11290,WB.GDP.2015,'WB (WDI)'!$BF$2,FALSE)</f>
        <v>39900.754923388449</v>
      </c>
      <c r="L11290" s="112">
        <f>VLOOKUP($B11290,WB.UNEMP.2015,'WB (WDI)'!$BF$2,FALSE)</f>
        <v>3.4000000953674299</v>
      </c>
    </row>
    <row r="11291" spans="1:12" x14ac:dyDescent="0.25">
      <c r="A11291" s="103">
        <v>2015</v>
      </c>
      <c r="B11291" s="104" t="s">
        <v>256</v>
      </c>
      <c r="C11291" s="105" t="s">
        <v>257</v>
      </c>
      <c r="D11291" s="105" t="s">
        <v>240</v>
      </c>
      <c r="E11291" s="87">
        <f t="shared" si="537"/>
        <v>7.2805489112213291</v>
      </c>
      <c r="F11291" s="69">
        <f t="shared" si="537"/>
        <v>7.1168090000404636</v>
      </c>
      <c r="G11291" s="69">
        <f t="shared" si="537"/>
        <v>5.71997723776109</v>
      </c>
      <c r="H11291" s="69">
        <f t="shared" si="537"/>
        <v>9.0416618573045024</v>
      </c>
      <c r="I11291" s="69">
        <f t="shared" si="537"/>
        <v>7.1988772930226554</v>
      </c>
      <c r="J11291" s="70">
        <f t="shared" si="537"/>
        <v>7.3254191679779312</v>
      </c>
      <c r="K11291" s="118">
        <f>VLOOKUP(B11291,WB.GDP.2015,'WB (WDI)'!$BF$2,FALSE)</f>
        <v>11022.956476814852</v>
      </c>
      <c r="L11291" s="112">
        <f>VLOOKUP($B11291,WB.UNEMP.2015,'WB (WDI)'!$BF$2,FALSE)</f>
        <v>4.8600001335143999</v>
      </c>
    </row>
    <row r="11292" spans="1:12" x14ac:dyDescent="0.25">
      <c r="A11292" s="103">
        <v>2015</v>
      </c>
      <c r="B11292" s="104" t="s">
        <v>258</v>
      </c>
      <c r="C11292" s="105" t="s">
        <v>652</v>
      </c>
      <c r="D11292" s="105" t="s">
        <v>240</v>
      </c>
      <c r="E11292" s="87">
        <f t="shared" si="537"/>
        <v>7.6333884144501116</v>
      </c>
      <c r="F11292" s="69">
        <f t="shared" si="537"/>
        <v>6.9698292581278682</v>
      </c>
      <c r="G11292" s="69">
        <f t="shared" si="537"/>
        <v>6.4144599779334976</v>
      </c>
      <c r="H11292" s="69">
        <f t="shared" si="537"/>
        <v>9.6624416583756041</v>
      </c>
      <c r="I11292" s="69">
        <f t="shared" si="537"/>
        <v>7.6928616492394113</v>
      </c>
      <c r="J11292" s="70">
        <f t="shared" si="537"/>
        <v>7.4273495285741733</v>
      </c>
      <c r="K11292" s="118">
        <f>VLOOKUP(B11292,WB.GDP.2015,'WB (WDI)'!$BF$2,FALSE)</f>
        <v>38974.004099683341</v>
      </c>
      <c r="L11292" s="112">
        <f>VLOOKUP($B11292,WB.UNEMP.2015,'WB (WDI)'!$BF$2,FALSE)</f>
        <v>3.5499999523162802</v>
      </c>
    </row>
    <row r="11293" spans="1:12" x14ac:dyDescent="0.25">
      <c r="A11293" s="103">
        <v>2015</v>
      </c>
      <c r="B11293" s="104" t="s">
        <v>259</v>
      </c>
      <c r="C11293" s="105" t="s">
        <v>260</v>
      </c>
      <c r="D11293" s="105" t="s">
        <v>240</v>
      </c>
      <c r="E11293" s="87">
        <f t="shared" si="537"/>
        <v>6.8321161861193271</v>
      </c>
      <c r="F11293" s="69">
        <f t="shared" si="537"/>
        <v>5</v>
      </c>
      <c r="G11293" s="69">
        <f t="shared" si="537"/>
        <v>5.3690943543462568</v>
      </c>
      <c r="H11293" s="69">
        <f t="shared" si="537"/>
        <v>8.5051263038821503</v>
      </c>
      <c r="I11293" s="69">
        <f t="shared" si="537"/>
        <v>7.0145876712417845</v>
      </c>
      <c r="J11293" s="70">
        <f t="shared" si="537"/>
        <v>8.2717726011264503</v>
      </c>
      <c r="K11293" s="118">
        <f>VLOOKUP(B11293,WB.GDP.2015,'WB (WDI)'!$BF$2,FALSE)</f>
        <v>63148.548867107143</v>
      </c>
      <c r="L11293" s="112">
        <f>VLOOKUP($B11293,WB.UNEMP.2015,'WB (WDI)'!$BF$2,FALSE)</f>
        <v>7.6900000572204599</v>
      </c>
    </row>
    <row r="11294" spans="1:12" x14ac:dyDescent="0.25">
      <c r="A11294" s="103">
        <v>2015</v>
      </c>
      <c r="B11294" s="104" t="s">
        <v>261</v>
      </c>
      <c r="C11294" s="105" t="s">
        <v>262</v>
      </c>
      <c r="D11294" s="105" t="s">
        <v>240</v>
      </c>
      <c r="E11294" s="87">
        <f t="shared" ref="E11294:J11303" si="538">IF(ISNUMBER(VLOOKUP($B11294,EFW.2015,3,FALSE))=TRUE,VLOOKUP($B11294,EFW.2015,E$2,FALSE),NA())</f>
        <v>7.1948664281948256</v>
      </c>
      <c r="F11294" s="69">
        <f t="shared" si="538"/>
        <v>8.2058251724441362</v>
      </c>
      <c r="G11294" s="69">
        <f t="shared" si="538"/>
        <v>3.9045369278716704</v>
      </c>
      <c r="H11294" s="69">
        <f t="shared" si="538"/>
        <v>9.2954131111104559</v>
      </c>
      <c r="I11294" s="69">
        <f t="shared" si="538"/>
        <v>7.4521908226544662</v>
      </c>
      <c r="J11294" s="70">
        <f t="shared" si="538"/>
        <v>7.1163661068933974</v>
      </c>
      <c r="K11294" s="118">
        <f>VLOOKUP(B11294,WB.GDP.2015,'WB (WDI)'!$BF$2,FALSE)</f>
        <v>3543.7035529434552</v>
      </c>
      <c r="L11294" s="112">
        <f>VLOOKUP($B11294,WB.UNEMP.2015,'WB (WDI)'!$BF$2,FALSE)</f>
        <v>0.38999998569488498</v>
      </c>
    </row>
    <row r="11295" spans="1:12" x14ac:dyDescent="0.25">
      <c r="A11295" s="103">
        <v>2015</v>
      </c>
      <c r="B11295" s="104" t="s">
        <v>263</v>
      </c>
      <c r="C11295" s="105" t="s">
        <v>264</v>
      </c>
      <c r="D11295" s="105" t="s">
        <v>240</v>
      </c>
      <c r="E11295" s="87">
        <f t="shared" si="538"/>
        <v>7.124068347367472</v>
      </c>
      <c r="F11295" s="69">
        <f t="shared" si="538"/>
        <v>8.2408230683161321</v>
      </c>
      <c r="G11295" s="69">
        <f t="shared" si="538"/>
        <v>4.7204925192368705</v>
      </c>
      <c r="H11295" s="69">
        <f t="shared" si="538"/>
        <v>9.3616325497507091</v>
      </c>
      <c r="I11295" s="69">
        <f t="shared" si="538"/>
        <v>6.8594062929224897</v>
      </c>
      <c r="J11295" s="70">
        <f t="shared" si="538"/>
        <v>6.4379873066111557</v>
      </c>
      <c r="K11295" s="118">
        <f>VLOOKUP(B11295,WB.GDP.2015,'WB (WDI)'!$BF$2,FALSE)</f>
        <v>10149.603909306405</v>
      </c>
      <c r="L11295" s="112">
        <f>VLOOKUP($B11295,WB.UNEMP.2015,'WB (WDI)'!$BF$2,FALSE)</f>
        <v>4.5100002288818404</v>
      </c>
    </row>
    <row r="11296" spans="1:12" x14ac:dyDescent="0.25">
      <c r="A11296" s="103">
        <v>2015</v>
      </c>
      <c r="B11296" s="104" t="s">
        <v>265</v>
      </c>
      <c r="C11296" s="105" t="s">
        <v>266</v>
      </c>
      <c r="D11296" s="105" t="s">
        <v>240</v>
      </c>
      <c r="E11296" s="87">
        <f t="shared" si="538"/>
        <v>6.3928979705684998</v>
      </c>
      <c r="F11296" s="69">
        <f t="shared" si="538"/>
        <v>6.8288803992130553</v>
      </c>
      <c r="G11296" s="69">
        <f t="shared" si="538"/>
        <v>5.1374437523839118</v>
      </c>
      <c r="H11296" s="69">
        <f t="shared" si="538"/>
        <v>7.3453206094629895</v>
      </c>
      <c r="I11296" s="69">
        <f t="shared" si="538"/>
        <v>6.4695505731772762</v>
      </c>
      <c r="J11296" s="70">
        <f t="shared" si="538"/>
        <v>6.1832945186052664</v>
      </c>
      <c r="K11296" s="118">
        <f>VLOOKUP(B11296,WB.GDP.2015,'WB (WDI)'!$BF$2,FALSE)</f>
        <v>6543.6668058458254</v>
      </c>
      <c r="L11296" s="112">
        <f>VLOOKUP($B11296,WB.UNEMP.2015,'WB (WDI)'!$BF$2,FALSE)</f>
        <v>0.68999999761581399</v>
      </c>
    </row>
    <row r="11297" spans="1:12" x14ac:dyDescent="0.25">
      <c r="A11297" s="103">
        <v>2015</v>
      </c>
      <c r="B11297" s="104" t="s">
        <v>267</v>
      </c>
      <c r="C11297" s="105" t="s">
        <v>268</v>
      </c>
      <c r="D11297" s="105" t="s">
        <v>240</v>
      </c>
      <c r="E11297" s="87">
        <f t="shared" si="538"/>
        <v>7.442378993818723</v>
      </c>
      <c r="F11297" s="69">
        <f t="shared" si="538"/>
        <v>6.2937705211086499</v>
      </c>
      <c r="G11297" s="69">
        <f t="shared" si="538"/>
        <v>5.5380644283112579</v>
      </c>
      <c r="H11297" s="69">
        <f t="shared" si="538"/>
        <v>9.5132035745996824</v>
      </c>
      <c r="I11297" s="69">
        <f t="shared" si="538"/>
        <v>7.2864165021463121</v>
      </c>
      <c r="J11297" s="70">
        <f t="shared" si="538"/>
        <v>8.5804399429277094</v>
      </c>
      <c r="K11297" s="118">
        <f>VLOOKUP(B11297,WB.GDP.2015,'WB (WDI)'!$BF$2,FALSE)</f>
        <v>24787.826202310822</v>
      </c>
      <c r="L11297" s="112">
        <f>VLOOKUP($B11297,WB.UNEMP.2015,'WB (WDI)'!$BF$2,FALSE)</f>
        <v>3.0999999046325701</v>
      </c>
    </row>
    <row r="11298" spans="1:12" x14ac:dyDescent="0.25">
      <c r="A11298" s="103">
        <v>2015</v>
      </c>
      <c r="B11298" s="104" t="s">
        <v>269</v>
      </c>
      <c r="C11298" s="105" t="s">
        <v>270</v>
      </c>
      <c r="D11298" s="105" t="s">
        <v>240</v>
      </c>
      <c r="E11298" s="87">
        <f t="shared" si="538"/>
        <v>5.5436244969038055</v>
      </c>
      <c r="F11298" s="69">
        <f t="shared" si="538"/>
        <v>6.682965239951324</v>
      </c>
      <c r="G11298" s="69">
        <f t="shared" si="538"/>
        <v>3.5631030155305301</v>
      </c>
      <c r="H11298" s="69">
        <f t="shared" si="538"/>
        <v>6.2992057048913015</v>
      </c>
      <c r="I11298" s="69">
        <f t="shared" si="538"/>
        <v>5.4006519970600984</v>
      </c>
      <c r="J11298" s="70">
        <f t="shared" si="538"/>
        <v>5.7721965270857751</v>
      </c>
      <c r="K11298" s="118">
        <f>VLOOKUP(B11298,WB.GDP.2015,'WB (WDI)'!$BF$2,FALSE)</f>
        <v>4268.5005147433931</v>
      </c>
      <c r="L11298" s="112">
        <f>VLOOKUP($B11298,WB.UNEMP.2015,'WB (WDI)'!$BF$2,FALSE)</f>
        <v>0.769999980926514</v>
      </c>
    </row>
    <row r="11299" spans="1:12" x14ac:dyDescent="0.25">
      <c r="A11299" s="103">
        <v>2015</v>
      </c>
      <c r="B11299" s="104" t="s">
        <v>271</v>
      </c>
      <c r="C11299" s="105" t="s">
        <v>272</v>
      </c>
      <c r="D11299" s="105" t="s">
        <v>240</v>
      </c>
      <c r="E11299" s="87">
        <f t="shared" si="538"/>
        <v>7.4866144731987649</v>
      </c>
      <c r="F11299" s="69">
        <f t="shared" si="538"/>
        <v>8.6338225030146916</v>
      </c>
      <c r="G11299" s="69">
        <f t="shared" si="538"/>
        <v>4.7625979622871712</v>
      </c>
      <c r="H11299" s="69">
        <f t="shared" si="538"/>
        <v>9.4441420542904133</v>
      </c>
      <c r="I11299" s="69">
        <f t="shared" si="538"/>
        <v>7.049653124774431</v>
      </c>
      <c r="J11299" s="70">
        <f t="shared" si="538"/>
        <v>7.5428567216271203</v>
      </c>
      <c r="K11299" s="118">
        <f>VLOOKUP(B11299,WB.GDP.2015,'WB (WDI)'!$BF$2,FALSE)</f>
        <v>7300.1357814615658</v>
      </c>
      <c r="L11299" s="112">
        <f>VLOOKUP($B11299,WB.UNEMP.2015,'WB (WDI)'!$BF$2,FALSE)</f>
        <v>3.0699999332428001</v>
      </c>
    </row>
    <row r="11300" spans="1:12" x14ac:dyDescent="0.25">
      <c r="A11300" s="103">
        <v>2015</v>
      </c>
      <c r="B11300" s="104" t="s">
        <v>273</v>
      </c>
      <c r="C11300" s="105" t="s">
        <v>274</v>
      </c>
      <c r="D11300" s="105" t="s">
        <v>240</v>
      </c>
      <c r="E11300" s="87">
        <f t="shared" si="538"/>
        <v>8.640127985217104</v>
      </c>
      <c r="F11300" s="69">
        <f t="shared" si="538"/>
        <v>7.4440137763503387</v>
      </c>
      <c r="G11300" s="69">
        <f t="shared" si="538"/>
        <v>7.6774361370035615</v>
      </c>
      <c r="H11300" s="69">
        <f t="shared" si="538"/>
        <v>9.8388534695770282</v>
      </c>
      <c r="I11300" s="69">
        <f t="shared" si="538"/>
        <v>9.3758188845872432</v>
      </c>
      <c r="J11300" s="70">
        <f t="shared" si="538"/>
        <v>8.8645176585673511</v>
      </c>
      <c r="K11300" s="118">
        <f>VLOOKUP(B11300,WB.GDP.2015,'WB (WDI)'!$BF$2,FALSE)</f>
        <v>89366.307889125746</v>
      </c>
      <c r="L11300" s="112">
        <f>VLOOKUP($B11300,WB.UNEMP.2015,'WB (WDI)'!$BF$2,FALSE)</f>
        <v>3.78999996185303</v>
      </c>
    </row>
    <row r="11301" spans="1:12" x14ac:dyDescent="0.25">
      <c r="A11301" s="103">
        <v>2015</v>
      </c>
      <c r="B11301" s="104" t="s">
        <v>275</v>
      </c>
      <c r="C11301" s="105" t="s">
        <v>276</v>
      </c>
      <c r="D11301" s="105" t="s">
        <v>240</v>
      </c>
      <c r="E11301" s="87">
        <f t="shared" si="538"/>
        <v>6.7195585622527645</v>
      </c>
      <c r="F11301" s="69">
        <f t="shared" si="538"/>
        <v>6.7940894850840792</v>
      </c>
      <c r="G11301" s="69">
        <f t="shared" si="538"/>
        <v>4.7715391447854953</v>
      </c>
      <c r="H11301" s="69">
        <f t="shared" si="538"/>
        <v>8.4542089084141541</v>
      </c>
      <c r="I11301" s="69">
        <f t="shared" si="538"/>
        <v>6.6849665796575843</v>
      </c>
      <c r="J11301" s="70">
        <f t="shared" si="538"/>
        <v>6.8929886933225104</v>
      </c>
      <c r="K11301" s="118">
        <f>VLOOKUP(B11301,WB.GDP.2015,'WB (WDI)'!$BF$2,FALSE)</f>
        <v>16301.538092568861</v>
      </c>
      <c r="L11301" s="112">
        <f>VLOOKUP($B11301,WB.UNEMP.2015,'WB (WDI)'!$BF$2,FALSE)</f>
        <v>0.60000002384185802</v>
      </c>
    </row>
    <row r="11302" spans="1:12" x14ac:dyDescent="0.25">
      <c r="A11302" s="103">
        <v>2015</v>
      </c>
      <c r="B11302" s="104" t="s">
        <v>277</v>
      </c>
      <c r="C11302" s="105" t="s">
        <v>278</v>
      </c>
      <c r="D11302" s="105" t="s">
        <v>240</v>
      </c>
      <c r="E11302" s="87">
        <f t="shared" si="538"/>
        <v>6.3566071750496826</v>
      </c>
      <c r="F11302" s="69">
        <f t="shared" si="538"/>
        <v>4.6178039392168895</v>
      </c>
      <c r="G11302" s="69">
        <f t="shared" si="538"/>
        <v>3.2271309621588986</v>
      </c>
      <c r="H11302" s="69">
        <f t="shared" si="538"/>
        <v>8.8499150376595779</v>
      </c>
      <c r="I11302" s="69">
        <f t="shared" si="538"/>
        <v>7.5613727911757325</v>
      </c>
      <c r="J11302" s="70">
        <f t="shared" si="538"/>
        <v>7.5268131450373161</v>
      </c>
      <c r="K11302" s="118">
        <f>VLOOKUP(B11302,WB.GDP.2015,'WB (WDI)'!$BF$2,FALSE)</f>
        <v>3297.8671092011687</v>
      </c>
      <c r="L11302" s="112">
        <f>VLOOKUP($B11302,WB.UNEMP.2015,'WB (WDI)'!$BF$2,FALSE)</f>
        <v>4.4499998092651403</v>
      </c>
    </row>
    <row r="11303" spans="1:12" x14ac:dyDescent="0.25">
      <c r="A11303" s="103">
        <v>2015</v>
      </c>
      <c r="B11303" s="104" t="s">
        <v>279</v>
      </c>
      <c r="C11303" s="105" t="s">
        <v>280</v>
      </c>
      <c r="D11303" s="105" t="s">
        <v>240</v>
      </c>
      <c r="E11303" s="87">
        <f t="shared" si="538"/>
        <v>6.0403936996528413</v>
      </c>
      <c r="F11303" s="69">
        <f t="shared" si="538"/>
        <v>6.6424694598067866</v>
      </c>
      <c r="G11303" s="69">
        <f t="shared" si="538"/>
        <v>4.6996333536244439</v>
      </c>
      <c r="H11303" s="69">
        <f t="shared" si="538"/>
        <v>6.1774324248080958</v>
      </c>
      <c r="I11303" s="69">
        <f t="shared" si="538"/>
        <v>5.917622759217279</v>
      </c>
      <c r="J11303" s="70">
        <f t="shared" si="538"/>
        <v>6.7648105008075996</v>
      </c>
      <c r="K11303" s="118">
        <f>VLOOKUP(B11303,WB.GDP.2015,'WB (WDI)'!$BF$2,FALSE)</f>
        <v>6438.2602705125055</v>
      </c>
      <c r="L11303" s="112">
        <f>VLOOKUP($B11303,WB.UNEMP.2015,'WB (WDI)'!$BF$2,FALSE)</f>
        <v>1.8500000238418599</v>
      </c>
    </row>
    <row r="11304" spans="1:12" x14ac:dyDescent="0.25">
      <c r="A11304" s="103">
        <v>2015</v>
      </c>
      <c r="B11304" s="104" t="s">
        <v>281</v>
      </c>
      <c r="C11304" s="105" t="s">
        <v>282</v>
      </c>
      <c r="D11304" s="105" t="s">
        <v>240</v>
      </c>
      <c r="E11304" s="87" t="e">
        <f t="shared" ref="E11304:J11313" si="539">IF(ISNUMBER(VLOOKUP($B11304,EFW.2015,3,FALSE))=TRUE,VLOOKUP($B11304,EFW.2015,E$2,FALSE),NA())</f>
        <v>#N/A</v>
      </c>
      <c r="F11304" s="69" t="e">
        <f t="shared" si="539"/>
        <v>#N/A</v>
      </c>
      <c r="G11304" s="69" t="e">
        <f t="shared" si="539"/>
        <v>#N/A</v>
      </c>
      <c r="H11304" s="69" t="e">
        <f t="shared" si="539"/>
        <v>#N/A</v>
      </c>
      <c r="I11304" s="69" t="e">
        <f t="shared" si="539"/>
        <v>#N/A</v>
      </c>
      <c r="J11304" s="70" t="e">
        <f t="shared" si="539"/>
        <v>#N/A</v>
      </c>
      <c r="K11304" s="118">
        <f>VLOOKUP(B11304,WB.GDP.2015,'WB (WDI)'!$BF$2,FALSE)</f>
        <v>2068.2659040105195</v>
      </c>
      <c r="L11304" s="112">
        <f>VLOOKUP($B11304,WB.UNEMP.2015,'WB (WDI)'!$BF$2,FALSE)</f>
        <v>11.3900003433228</v>
      </c>
    </row>
    <row r="11305" spans="1:12" x14ac:dyDescent="0.25">
      <c r="A11305" s="103">
        <v>2015</v>
      </c>
      <c r="B11305" s="104" t="s">
        <v>283</v>
      </c>
      <c r="C11305" s="105" t="s">
        <v>284</v>
      </c>
      <c r="D11305" s="105" t="s">
        <v>240</v>
      </c>
      <c r="E11305" s="87">
        <f t="shared" si="539"/>
        <v>6.1757483126849158</v>
      </c>
      <c r="F11305" s="69">
        <f t="shared" si="539"/>
        <v>8.4348952367183561</v>
      </c>
      <c r="G11305" s="69">
        <f t="shared" si="539"/>
        <v>3.1322756247069199</v>
      </c>
      <c r="H11305" s="69">
        <f t="shared" si="539"/>
        <v>6.8766724896014555</v>
      </c>
      <c r="I11305" s="69">
        <f t="shared" si="539"/>
        <v>5.6684207623371279</v>
      </c>
      <c r="J11305" s="70">
        <f t="shared" si="539"/>
        <v>6.766477450060723</v>
      </c>
      <c r="K11305" s="118">
        <f>VLOOKUP(B11305,WB.GDP.2015,'WB (WDI)'!$BF$2,FALSE)</f>
        <v>3700.1110810523801</v>
      </c>
      <c r="L11305" s="112">
        <f>VLOOKUP($B11305,WB.UNEMP.2015,'WB (WDI)'!$BF$2,FALSE)</f>
        <v>4.3800001144409197</v>
      </c>
    </row>
    <row r="11306" spans="1:12" x14ac:dyDescent="0.25">
      <c r="A11306" s="103">
        <v>2015</v>
      </c>
      <c r="B11306" s="104" t="s">
        <v>285</v>
      </c>
      <c r="C11306" s="105" t="s">
        <v>286</v>
      </c>
      <c r="D11306" s="105" t="s">
        <v>240</v>
      </c>
      <c r="E11306" s="87">
        <f t="shared" si="539"/>
        <v>6.8828726633780395</v>
      </c>
      <c r="F11306" s="69">
        <f t="shared" si="539"/>
        <v>7.3020027759831079</v>
      </c>
      <c r="G11306" s="69">
        <f t="shared" si="539"/>
        <v>6.1575607969008619</v>
      </c>
      <c r="H11306" s="69">
        <f t="shared" si="539"/>
        <v>7.0287186214995359</v>
      </c>
      <c r="I11306" s="69">
        <f t="shared" si="539"/>
        <v>6.1024939697189442</v>
      </c>
      <c r="J11306" s="70">
        <f t="shared" si="539"/>
        <v>7.8235871527877459</v>
      </c>
      <c r="K11306" s="118">
        <f>VLOOKUP(B11306,WB.GDP.2015,'WB (WDI)'!$BF$2,FALSE)</f>
        <v>10086.197507169181</v>
      </c>
      <c r="L11306" s="112">
        <f>VLOOKUP($B11306,WB.UNEMP.2015,'WB (WDI)'!$BF$2,FALSE)</f>
        <v>2.4500000476837198</v>
      </c>
    </row>
    <row r="11307" spans="1:12" x14ac:dyDescent="0.25">
      <c r="A11307" s="103">
        <v>2015</v>
      </c>
      <c r="B11307" s="104" t="s">
        <v>287</v>
      </c>
      <c r="C11307" s="105" t="s">
        <v>288</v>
      </c>
      <c r="D11307" s="105" t="s">
        <v>240</v>
      </c>
      <c r="E11307" s="87">
        <f t="shared" si="539"/>
        <v>6.4655708096699414</v>
      </c>
      <c r="F11307" s="69">
        <f t="shared" si="539"/>
        <v>7.4838002471198051</v>
      </c>
      <c r="G11307" s="69">
        <f t="shared" si="539"/>
        <v>5.101253148993977</v>
      </c>
      <c r="H11307" s="69">
        <f t="shared" si="539"/>
        <v>8.0999490425981975</v>
      </c>
      <c r="I11307" s="69">
        <f t="shared" si="539"/>
        <v>5.1786940415761356</v>
      </c>
      <c r="J11307" s="70">
        <f t="shared" si="539"/>
        <v>6.4641575680615873</v>
      </c>
      <c r="K11307" s="118">
        <f>VLOOKUP(B11307,WB.GDP.2015,'WB (WDI)'!$BF$2,FALSE)</f>
        <v>5454.3471043939599</v>
      </c>
      <c r="L11307" s="112">
        <f>VLOOKUP($B11307,WB.UNEMP.2015,'WB (WDI)'!$BF$2,FALSE)</f>
        <v>5.5599999427795401</v>
      </c>
    </row>
    <row r="11308" spans="1:12" x14ac:dyDescent="0.25">
      <c r="A11308" s="103">
        <v>2015</v>
      </c>
      <c r="B11308" s="104" t="s">
        <v>289</v>
      </c>
      <c r="C11308" s="105" t="s">
        <v>290</v>
      </c>
      <c r="D11308" s="105" t="s">
        <v>240</v>
      </c>
      <c r="E11308" s="87">
        <f t="shared" si="539"/>
        <v>5.3964414774979286</v>
      </c>
      <c r="F11308" s="69">
        <f t="shared" si="539"/>
        <v>6.1215403162574189</v>
      </c>
      <c r="G11308" s="69">
        <f t="shared" si="539"/>
        <v>4.2753162438417167</v>
      </c>
      <c r="H11308" s="69">
        <f t="shared" si="539"/>
        <v>6.8847017722592057</v>
      </c>
      <c r="I11308" s="69">
        <f t="shared" si="539"/>
        <v>4.5217565924110366</v>
      </c>
      <c r="J11308" s="70">
        <f t="shared" si="539"/>
        <v>5.1788924627202677</v>
      </c>
      <c r="K11308" s="118">
        <f>VLOOKUP(B11308,WB.GDP.2015,'WB (WDI)'!$BF$2,FALSE)</f>
        <v>12698.1080651379</v>
      </c>
      <c r="L11308" s="112">
        <f>VLOOKUP($B11308,WB.UNEMP.2015,'WB (WDI)'!$BF$2,FALSE)</f>
        <v>11.060000419616699</v>
      </c>
    </row>
    <row r="11309" spans="1:12" x14ac:dyDescent="0.25">
      <c r="A11309" s="103">
        <v>2015</v>
      </c>
      <c r="B11309" s="104" t="s">
        <v>291</v>
      </c>
      <c r="C11309" s="105" t="s">
        <v>292</v>
      </c>
      <c r="D11309" s="105" t="s">
        <v>240</v>
      </c>
      <c r="E11309" s="87" t="e">
        <f t="shared" si="539"/>
        <v>#N/A</v>
      </c>
      <c r="F11309" s="69" t="e">
        <f t="shared" si="539"/>
        <v>#N/A</v>
      </c>
      <c r="G11309" s="69" t="e">
        <f t="shared" si="539"/>
        <v>#N/A</v>
      </c>
      <c r="H11309" s="69" t="e">
        <f t="shared" si="539"/>
        <v>#N/A</v>
      </c>
      <c r="I11309" s="69" t="e">
        <f t="shared" si="539"/>
        <v>#N/A</v>
      </c>
      <c r="J11309" s="70" t="e">
        <f t="shared" si="539"/>
        <v>#N/A</v>
      </c>
      <c r="K11309" s="118">
        <f>VLOOKUP(B11309,WB.GDP.2015,'WB (WDI)'!$BF$2,FALSE)</f>
        <v>17284.609889748688</v>
      </c>
      <c r="L11309" s="112">
        <f>VLOOKUP($B11309,WB.UNEMP.2015,'WB (WDI)'!$BF$2,FALSE)</f>
        <v>5.6700000762939498</v>
      </c>
    </row>
    <row r="11310" spans="1:12" x14ac:dyDescent="0.25">
      <c r="A11310" s="103">
        <v>2015</v>
      </c>
      <c r="B11310" s="104" t="s">
        <v>293</v>
      </c>
      <c r="C11310" s="105" t="s">
        <v>294</v>
      </c>
      <c r="D11310" s="105" t="s">
        <v>240</v>
      </c>
      <c r="E11310" s="87">
        <f t="shared" si="539"/>
        <v>6.4919639228241648</v>
      </c>
      <c r="F11310" s="69">
        <f t="shared" si="539"/>
        <v>7.9274335792200858</v>
      </c>
      <c r="G11310" s="69">
        <f t="shared" si="539"/>
        <v>4.7592857976101319</v>
      </c>
      <c r="H11310" s="69">
        <f t="shared" si="539"/>
        <v>6.4024226937896698</v>
      </c>
      <c r="I11310" s="69">
        <f t="shared" si="539"/>
        <v>6.5554229274858349</v>
      </c>
      <c r="J11310" s="70">
        <f t="shared" si="539"/>
        <v>6.8152546160150989</v>
      </c>
      <c r="K11310" s="118">
        <f>VLOOKUP(B11310,WB.GDP.2015,'WB (WDI)'!$BF$2,FALSE)</f>
        <v>2911.5483037331051</v>
      </c>
      <c r="L11310" s="112">
        <f>VLOOKUP($B11310,WB.UNEMP.2015,'WB (WDI)'!$BF$2,FALSE)</f>
        <v>3.0999999046325701</v>
      </c>
    </row>
    <row r="11311" spans="1:12" x14ac:dyDescent="0.25">
      <c r="A11311" s="103">
        <v>2015</v>
      </c>
      <c r="B11311" s="104" t="s">
        <v>295</v>
      </c>
      <c r="C11311" s="105" t="s">
        <v>296</v>
      </c>
      <c r="D11311" s="105" t="s">
        <v>240</v>
      </c>
      <c r="E11311" s="87">
        <f t="shared" si="539"/>
        <v>5.843478500843637</v>
      </c>
      <c r="F11311" s="69">
        <f t="shared" si="539"/>
        <v>7.6471951652616443</v>
      </c>
      <c r="G11311" s="69">
        <f t="shared" si="539"/>
        <v>3.4852152962568939</v>
      </c>
      <c r="H11311" s="69">
        <f t="shared" si="539"/>
        <v>6.3825148731178514</v>
      </c>
      <c r="I11311" s="69">
        <f t="shared" si="539"/>
        <v>5.5209444862400936</v>
      </c>
      <c r="J11311" s="70">
        <f t="shared" si="539"/>
        <v>6.1815226833417016</v>
      </c>
      <c r="K11311" s="118">
        <f>VLOOKUP(B11311,WB.GDP.2015,'WB (WDI)'!$BF$2,FALSE)</f>
        <v>4278.3464268552789</v>
      </c>
      <c r="L11311" s="112">
        <f>VLOOKUP($B11311,WB.UNEMP.2015,'WB (WDI)'!$BF$2,FALSE)</f>
        <v>3.5699999332428001</v>
      </c>
    </row>
    <row r="11312" spans="1:12" x14ac:dyDescent="0.25">
      <c r="A11312" s="103">
        <v>2015</v>
      </c>
      <c r="B11312" s="104" t="s">
        <v>297</v>
      </c>
      <c r="C11312" s="105" t="s">
        <v>298</v>
      </c>
      <c r="D11312" s="105" t="s">
        <v>240</v>
      </c>
      <c r="E11312" s="87">
        <f t="shared" si="539"/>
        <v>6.7165924274728326</v>
      </c>
      <c r="F11312" s="69">
        <f t="shared" si="539"/>
        <v>7.9877808480697254</v>
      </c>
      <c r="G11312" s="69">
        <f t="shared" si="539"/>
        <v>5.0634664985597393</v>
      </c>
      <c r="H11312" s="69">
        <f t="shared" si="539"/>
        <v>8.127745262738884</v>
      </c>
      <c r="I11312" s="69">
        <f t="shared" si="539"/>
        <v>5.5293523644648852</v>
      </c>
      <c r="J11312" s="70">
        <f t="shared" si="539"/>
        <v>6.8746171635309308</v>
      </c>
      <c r="K11312" s="118">
        <f>VLOOKUP(B11312,WB.GDP.2015,'WB (WDI)'!$BF$2,FALSE)</f>
        <v>11890.516178616492</v>
      </c>
      <c r="L11312" s="112">
        <f>VLOOKUP($B11312,WB.UNEMP.2015,'WB (WDI)'!$BF$2,FALSE)</f>
        <v>4.5199999809265101</v>
      </c>
    </row>
    <row r="11313" spans="1:12" x14ac:dyDescent="0.25">
      <c r="A11313" s="103">
        <v>2015</v>
      </c>
      <c r="B11313" s="104" t="s">
        <v>299</v>
      </c>
      <c r="C11313" s="105" t="s">
        <v>300</v>
      </c>
      <c r="D11313" s="105" t="s">
        <v>240</v>
      </c>
      <c r="E11313" s="87">
        <f t="shared" si="539"/>
        <v>7.8049264107090668</v>
      </c>
      <c r="F11313" s="69">
        <f t="shared" si="539"/>
        <v>7.9251432476735797</v>
      </c>
      <c r="G11313" s="69">
        <f t="shared" si="539"/>
        <v>5.6334953814737343</v>
      </c>
      <c r="H11313" s="69">
        <f t="shared" si="539"/>
        <v>9.4812254775000575</v>
      </c>
      <c r="I11313" s="69">
        <f t="shared" si="539"/>
        <v>8.6110433659413452</v>
      </c>
      <c r="J11313" s="70">
        <f t="shared" si="539"/>
        <v>7.3737245809566163</v>
      </c>
      <c r="K11313" s="118">
        <f>VLOOKUP(B11313,WB.GDP.2015,'WB (WDI)'!$BF$2,FALSE)</f>
        <v>11321.355759230941</v>
      </c>
      <c r="L11313" s="112">
        <f>VLOOKUP($B11313,WB.UNEMP.2015,'WB (WDI)'!$BF$2,FALSE)</f>
        <v>18.2600002288818</v>
      </c>
    </row>
    <row r="11314" spans="1:12" x14ac:dyDescent="0.25">
      <c r="A11314" s="103">
        <v>2015</v>
      </c>
      <c r="B11314" s="104" t="s">
        <v>301</v>
      </c>
      <c r="C11314" s="105" t="s">
        <v>302</v>
      </c>
      <c r="D11314" s="105" t="s">
        <v>240</v>
      </c>
      <c r="E11314" s="87">
        <f t="shared" ref="E11314:J11323" si="540">IF(ISNUMBER(VLOOKUP($B11314,EFW.2015,3,FALSE))=TRUE,VLOOKUP($B11314,EFW.2015,E$2,FALSE),NA())</f>
        <v>6.2421307351252597</v>
      </c>
      <c r="F11314" s="69">
        <f t="shared" si="540"/>
        <v>5.2571354148866103</v>
      </c>
      <c r="G11314" s="69">
        <f t="shared" si="540"/>
        <v>4.7501651620034062</v>
      </c>
      <c r="H11314" s="69">
        <f t="shared" si="540"/>
        <v>7.3078120651006202</v>
      </c>
      <c r="I11314" s="69">
        <f t="shared" si="540"/>
        <v>7.0320900078976933</v>
      </c>
      <c r="J11314" s="70">
        <f t="shared" si="540"/>
        <v>6.8634510257379668</v>
      </c>
      <c r="K11314" s="118">
        <f>VLOOKUP(B11314,WB.GDP.2015,'WB (WDI)'!$BF$2,FALSE)</f>
        <v>14853.910552572917</v>
      </c>
      <c r="L11314" s="112">
        <f>VLOOKUP($B11314,WB.UNEMP.2015,'WB (WDI)'!$BF$2,FALSE)</f>
        <v>4.96000003814697</v>
      </c>
    </row>
    <row r="11315" spans="1:12" x14ac:dyDescent="0.25">
      <c r="A11315" s="103">
        <v>2015</v>
      </c>
      <c r="B11315" s="104" t="s">
        <v>303</v>
      </c>
      <c r="C11315" s="105" t="s">
        <v>304</v>
      </c>
      <c r="D11315" s="105" t="s">
        <v>240</v>
      </c>
      <c r="E11315" s="87">
        <f t="shared" si="540"/>
        <v>7.2250831919794773</v>
      </c>
      <c r="F11315" s="69">
        <f t="shared" si="540"/>
        <v>6.5491923825481679</v>
      </c>
      <c r="G11315" s="69">
        <f t="shared" si="540"/>
        <v>4.7769374970132334</v>
      </c>
      <c r="H11315" s="69">
        <f t="shared" si="540"/>
        <v>9.1820609694027659</v>
      </c>
      <c r="I11315" s="69">
        <f t="shared" si="540"/>
        <v>7.6373174306883014</v>
      </c>
      <c r="J11315" s="70">
        <f t="shared" si="540"/>
        <v>7.9799076802449198</v>
      </c>
      <c r="K11315" s="118">
        <f>VLOOKUP(B11315,WB.GDP.2015,'WB (WDI)'!$BF$2,FALSE)</f>
        <v>48110.804332941516</v>
      </c>
      <c r="L11315" s="112">
        <f>VLOOKUP($B11315,WB.UNEMP.2015,'WB (WDI)'!$BF$2,FALSE)</f>
        <v>1.3200000524520901</v>
      </c>
    </row>
    <row r="11316" spans="1:12" x14ac:dyDescent="0.25">
      <c r="A11316" s="103">
        <v>2015</v>
      </c>
      <c r="B11316" s="104" t="s">
        <v>305</v>
      </c>
      <c r="C11316" s="105" t="s">
        <v>306</v>
      </c>
      <c r="D11316" s="105" t="s">
        <v>240</v>
      </c>
      <c r="E11316" s="87">
        <f t="shared" si="540"/>
        <v>7.8204654307563972</v>
      </c>
      <c r="F11316" s="69">
        <f t="shared" si="540"/>
        <v>7.4228036223647305</v>
      </c>
      <c r="G11316" s="69">
        <f t="shared" si="540"/>
        <v>5.8661759562391644</v>
      </c>
      <c r="H11316" s="69">
        <f t="shared" si="540"/>
        <v>9.6862539542395751</v>
      </c>
      <c r="I11316" s="69">
        <f t="shared" si="540"/>
        <v>8.4822482323440056</v>
      </c>
      <c r="J11316" s="70">
        <f t="shared" si="540"/>
        <v>7.6448453885945105</v>
      </c>
      <c r="K11316" s="118">
        <f>VLOOKUP(B11316,WB.GDP.2015,'WB (WDI)'!$BF$2,FALSE)</f>
        <v>34375.563717670098</v>
      </c>
      <c r="L11316" s="112">
        <f>VLOOKUP($B11316,WB.UNEMP.2015,'WB (WDI)'!$BF$2,FALSE)</f>
        <v>14.9099998474121</v>
      </c>
    </row>
    <row r="11317" spans="1:12" x14ac:dyDescent="0.25">
      <c r="A11317" s="103">
        <v>2015</v>
      </c>
      <c r="B11317" s="104" t="s">
        <v>307</v>
      </c>
      <c r="C11317" s="105" t="s">
        <v>308</v>
      </c>
      <c r="D11317" s="105" t="s">
        <v>240</v>
      </c>
      <c r="E11317" s="87">
        <f t="shared" si="540"/>
        <v>8.1370687816533707</v>
      </c>
      <c r="F11317" s="69">
        <f t="shared" si="540"/>
        <v>8.0284110723478772</v>
      </c>
      <c r="G11317" s="69">
        <f t="shared" si="540"/>
        <v>6.4999158368245391</v>
      </c>
      <c r="H11317" s="69">
        <f t="shared" si="540"/>
        <v>8.9958788444509992</v>
      </c>
      <c r="I11317" s="69">
        <f t="shared" si="540"/>
        <v>8.9727486868037687</v>
      </c>
      <c r="J11317" s="70">
        <f t="shared" si="540"/>
        <v>8.1883894678396647</v>
      </c>
      <c r="K11317" s="118">
        <f>VLOOKUP(B11317,WB.GDP.2015,'WB (WDI)'!$BF$2,FALSE)</f>
        <v>12605.140069817804</v>
      </c>
      <c r="L11317" s="112">
        <f>VLOOKUP($B11317,WB.UNEMP.2015,'WB (WDI)'!$BF$2,FALSE)</f>
        <v>16.5100002288818</v>
      </c>
    </row>
    <row r="11318" spans="1:12" x14ac:dyDescent="0.25">
      <c r="A11318" s="103">
        <v>2015</v>
      </c>
      <c r="B11318" s="104" t="s">
        <v>309</v>
      </c>
      <c r="C11318" s="105" t="s">
        <v>310</v>
      </c>
      <c r="D11318" s="105" t="s">
        <v>240</v>
      </c>
      <c r="E11318" s="87" t="e">
        <f t="shared" si="540"/>
        <v>#N/A</v>
      </c>
      <c r="F11318" s="69" t="e">
        <f t="shared" si="540"/>
        <v>#N/A</v>
      </c>
      <c r="G11318" s="69" t="e">
        <f t="shared" si="540"/>
        <v>#N/A</v>
      </c>
      <c r="H11318" s="69" t="e">
        <f t="shared" si="540"/>
        <v>#N/A</v>
      </c>
      <c r="I11318" s="69" t="e">
        <f t="shared" si="540"/>
        <v>#N/A</v>
      </c>
      <c r="J11318" s="70" t="e">
        <f t="shared" si="540"/>
        <v>#N/A</v>
      </c>
      <c r="K11318" s="118">
        <f>VLOOKUP(B11318,WB.GDP.2015,'WB (WDI)'!$BF$2,FALSE)</f>
        <v>10310.680021849012</v>
      </c>
      <c r="L11318" s="112">
        <f>VLOOKUP($B11318,WB.UNEMP.2015,'WB (WDI)'!$BF$2,FALSE)</f>
        <v>10.7200002670288</v>
      </c>
    </row>
    <row r="11319" spans="1:12" x14ac:dyDescent="0.25">
      <c r="A11319" s="103">
        <v>2015</v>
      </c>
      <c r="B11319" s="104" t="s">
        <v>311</v>
      </c>
      <c r="C11319" s="105" t="s">
        <v>312</v>
      </c>
      <c r="D11319" s="105" t="s">
        <v>240</v>
      </c>
      <c r="E11319" s="87">
        <f t="shared" si="540"/>
        <v>7.5195296221983483</v>
      </c>
      <c r="F11319" s="69">
        <f t="shared" si="540"/>
        <v>6.3059971028179929</v>
      </c>
      <c r="G11319" s="69">
        <f t="shared" si="540"/>
        <v>5.8277384814394724</v>
      </c>
      <c r="H11319" s="69">
        <f t="shared" si="540"/>
        <v>9.6274127071890767</v>
      </c>
      <c r="I11319" s="69">
        <f t="shared" si="540"/>
        <v>8.3858820995664445</v>
      </c>
      <c r="J11319" s="70">
        <f t="shared" si="540"/>
        <v>7.4506177199787578</v>
      </c>
      <c r="K11319" s="118">
        <f>VLOOKUP(B11319,WB.GDP.2015,'WB (WDI)'!$BF$2,FALSE)</f>
        <v>37687.747484573563</v>
      </c>
      <c r="L11319" s="112">
        <f>VLOOKUP($B11319,WB.UNEMP.2015,'WB (WDI)'!$BF$2,FALSE)</f>
        <v>5.25</v>
      </c>
    </row>
    <row r="11320" spans="1:12" x14ac:dyDescent="0.25">
      <c r="A11320" s="103">
        <v>2015</v>
      </c>
      <c r="B11320" s="104" t="s">
        <v>313</v>
      </c>
      <c r="C11320" s="105" t="s">
        <v>314</v>
      </c>
      <c r="D11320" s="105" t="s">
        <v>240</v>
      </c>
      <c r="E11320" s="87">
        <f t="shared" si="540"/>
        <v>7.5420550615021611</v>
      </c>
      <c r="F11320" s="69">
        <f t="shared" si="540"/>
        <v>7.616487057915255</v>
      </c>
      <c r="G11320" s="69">
        <f t="shared" si="540"/>
        <v>4.5332774397256985</v>
      </c>
      <c r="H11320" s="69">
        <f t="shared" si="540"/>
        <v>9.65820743434222</v>
      </c>
      <c r="I11320" s="69">
        <f t="shared" si="540"/>
        <v>7.9810051327955307</v>
      </c>
      <c r="J11320" s="70">
        <f t="shared" si="540"/>
        <v>7.9212982427320995</v>
      </c>
      <c r="K11320" s="118">
        <f>VLOOKUP(B11320,WB.GDP.2015,'WB (WDI)'!$BF$2,FALSE)</f>
        <v>10145.834491974456</v>
      </c>
      <c r="L11320" s="112">
        <f>VLOOKUP($B11320,WB.UNEMP.2015,'WB (WDI)'!$BF$2,FALSE)</f>
        <v>13.079999923706101</v>
      </c>
    </row>
    <row r="11321" spans="1:12" x14ac:dyDescent="0.25">
      <c r="A11321" s="103">
        <v>2015</v>
      </c>
      <c r="B11321" s="104" t="s">
        <v>315</v>
      </c>
      <c r="C11321" s="105" t="s">
        <v>316</v>
      </c>
      <c r="D11321" s="105" t="s">
        <v>240</v>
      </c>
      <c r="E11321" s="87">
        <f t="shared" si="540"/>
        <v>6.4319077507732745</v>
      </c>
      <c r="F11321" s="69">
        <f t="shared" si="540"/>
        <v>5.3376598864467057</v>
      </c>
      <c r="G11321" s="69">
        <f t="shared" si="540"/>
        <v>4.785904510757816</v>
      </c>
      <c r="H11321" s="69">
        <f t="shared" si="540"/>
        <v>7.5807000575014758</v>
      </c>
      <c r="I11321" s="69">
        <f t="shared" si="540"/>
        <v>7.0537581282108874</v>
      </c>
      <c r="J11321" s="70">
        <f t="shared" si="540"/>
        <v>7.4015161709494821</v>
      </c>
      <c r="K11321" s="118">
        <f>VLOOKUP(B11321,WB.GDP.2015,'WB (WDI)'!$BF$2,FALSE)</f>
        <v>54834.25118820744</v>
      </c>
      <c r="L11321" s="112">
        <f>VLOOKUP($B11321,WB.UNEMP.2015,'WB (WDI)'!$BF$2,FALSE)</f>
        <v>2.2000000476837198</v>
      </c>
    </row>
    <row r="11322" spans="1:12" x14ac:dyDescent="0.25">
      <c r="A11322" s="103">
        <v>2015</v>
      </c>
      <c r="B11322" s="104" t="s">
        <v>317</v>
      </c>
      <c r="C11322" s="105" t="s">
        <v>318</v>
      </c>
      <c r="D11322" s="105" t="s">
        <v>240</v>
      </c>
      <c r="E11322" s="87">
        <f t="shared" si="540"/>
        <v>7.0557276426511466</v>
      </c>
      <c r="F11322" s="69">
        <f t="shared" si="540"/>
        <v>8.504767501136536</v>
      </c>
      <c r="G11322" s="69">
        <f t="shared" si="540"/>
        <v>4.019551242784674</v>
      </c>
      <c r="H11322" s="69">
        <f t="shared" si="540"/>
        <v>9.5691629121780881</v>
      </c>
      <c r="I11322" s="69">
        <f t="shared" si="540"/>
        <v>6.805544249712141</v>
      </c>
      <c r="J11322" s="70">
        <f t="shared" si="540"/>
        <v>6.3796123074442894</v>
      </c>
      <c r="K11322" s="118">
        <f>VLOOKUP(B11322,WB.GDP.2015,'WB (WDI)'!$BF$2,FALSE)</f>
        <v>16299.215248049843</v>
      </c>
      <c r="L11322" s="112">
        <f>VLOOKUP($B11322,WB.UNEMP.2015,'WB (WDI)'!$BF$2,FALSE)</f>
        <v>6.3099999427795401</v>
      </c>
    </row>
    <row r="11323" spans="1:12" x14ac:dyDescent="0.25">
      <c r="A11323" s="103">
        <v>2015</v>
      </c>
      <c r="B11323" s="104" t="s">
        <v>319</v>
      </c>
      <c r="C11323" s="105" t="s">
        <v>320</v>
      </c>
      <c r="D11323" s="105" t="s">
        <v>240</v>
      </c>
      <c r="E11323" s="87">
        <f t="shared" si="540"/>
        <v>6.5797819848676991</v>
      </c>
      <c r="F11323" s="69">
        <f t="shared" si="540"/>
        <v>4.344283041528552</v>
      </c>
      <c r="G11323" s="69">
        <f t="shared" si="540"/>
        <v>5.4856096702922601</v>
      </c>
      <c r="H11323" s="69">
        <f t="shared" si="540"/>
        <v>8.3423043794364968</v>
      </c>
      <c r="I11323" s="69">
        <f t="shared" si="540"/>
        <v>8.0455403017645466</v>
      </c>
      <c r="J11323" s="70">
        <f t="shared" si="540"/>
        <v>6.6811725313166397</v>
      </c>
      <c r="K11323" s="118">
        <f>VLOOKUP(B11323,WB.GDP.2015,'WB (WDI)'!$BF$2,FALSE)</f>
        <v>30152.210906074146</v>
      </c>
      <c r="L11323" s="112">
        <f>VLOOKUP($B11323,WB.UNEMP.2015,'WB (WDI)'!$BF$2,FALSE)</f>
        <v>3.3199999332428001</v>
      </c>
    </row>
    <row r="11324" spans="1:12" x14ac:dyDescent="0.25">
      <c r="A11324" s="103">
        <v>2015</v>
      </c>
      <c r="B11324" s="104" t="s">
        <v>321</v>
      </c>
      <c r="C11324" s="105" t="s">
        <v>322</v>
      </c>
      <c r="D11324" s="105" t="s">
        <v>240</v>
      </c>
      <c r="E11324" s="87">
        <f t="shared" ref="E11324:J11333" si="541">IF(ISNUMBER(VLOOKUP($B11324,EFW.2015,3,FALSE))=TRUE,VLOOKUP($B11324,EFW.2015,E$2,FALSE),NA())</f>
        <v>7.0334580242549096</v>
      </c>
      <c r="F11324" s="69">
        <f t="shared" si="541"/>
        <v>5.7023642744487866</v>
      </c>
      <c r="G11324" s="69">
        <f t="shared" si="541"/>
        <v>5.5196635432693588</v>
      </c>
      <c r="H11324" s="69">
        <f t="shared" si="541"/>
        <v>8.3706812520306872</v>
      </c>
      <c r="I11324" s="69">
        <f t="shared" si="541"/>
        <v>7.9051849413387254</v>
      </c>
      <c r="J11324" s="70">
        <f t="shared" si="541"/>
        <v>7.6693961101869874</v>
      </c>
      <c r="K11324" s="118">
        <f>VLOOKUP(B11324,WB.GDP.2015,'WB (WDI)'!$BF$2,FALSE)</f>
        <v>95965.176430617546</v>
      </c>
      <c r="L11324" s="112">
        <f>VLOOKUP($B11324,WB.UNEMP.2015,'WB (WDI)'!$BF$2,FALSE)</f>
        <v>0.17000000178813901</v>
      </c>
    </row>
    <row r="11325" spans="1:12" x14ac:dyDescent="0.25">
      <c r="A11325" s="103">
        <v>2015</v>
      </c>
      <c r="B11325" s="104" t="s">
        <v>323</v>
      </c>
      <c r="C11325" s="105" t="s">
        <v>324</v>
      </c>
      <c r="D11325" s="105" t="s">
        <v>240</v>
      </c>
      <c r="E11325" s="87">
        <f t="shared" si="541"/>
        <v>5.9253759755774098</v>
      </c>
      <c r="F11325" s="69">
        <f t="shared" si="541"/>
        <v>4.3025869664697289</v>
      </c>
      <c r="G11325" s="69">
        <f t="shared" si="541"/>
        <v>4.7343895887942589</v>
      </c>
      <c r="H11325" s="69">
        <f t="shared" si="541"/>
        <v>8.3316023304708864</v>
      </c>
      <c r="I11325" s="69">
        <f t="shared" si="541"/>
        <v>6.2848687698727446</v>
      </c>
      <c r="J11325" s="70">
        <f t="shared" si="541"/>
        <v>5.9734322222794303</v>
      </c>
      <c r="K11325" s="118">
        <f>VLOOKUP(B11325,WB.GDP.2015,'WB (WDI)'!$BF$2,FALSE)</f>
        <v>48921.229132604713</v>
      </c>
      <c r="L11325" s="112">
        <f>VLOOKUP($B11325,WB.UNEMP.2015,'WB (WDI)'!$BF$2,FALSE)</f>
        <v>5.5900001525878897</v>
      </c>
    </row>
    <row r="11326" spans="1:12" x14ac:dyDescent="0.25">
      <c r="A11326" s="103">
        <v>2015</v>
      </c>
      <c r="B11326" s="104" t="s">
        <v>325</v>
      </c>
      <c r="C11326" s="105" t="s">
        <v>326</v>
      </c>
      <c r="D11326" s="105" t="s">
        <v>240</v>
      </c>
      <c r="E11326" s="87" t="e">
        <f t="shared" si="541"/>
        <v>#N/A</v>
      </c>
      <c r="F11326" s="69" t="e">
        <f t="shared" si="541"/>
        <v>#N/A</v>
      </c>
      <c r="G11326" s="69" t="e">
        <f t="shared" si="541"/>
        <v>#N/A</v>
      </c>
      <c r="H11326" s="69" t="e">
        <f t="shared" si="541"/>
        <v>#N/A</v>
      </c>
      <c r="I11326" s="69" t="e">
        <f t="shared" si="541"/>
        <v>#N/A</v>
      </c>
      <c r="J11326" s="70" t="e">
        <f t="shared" si="541"/>
        <v>#N/A</v>
      </c>
      <c r="K11326" s="118">
        <f>VLOOKUP(B11326,WB.GDP.2015,'WB (WDI)'!$BF$2,FALSE)</f>
        <v>6048.976597214436</v>
      </c>
      <c r="L11326" s="112">
        <f>VLOOKUP($B11326,WB.UNEMP.2015,'WB (WDI)'!$BF$2,FALSE)</f>
        <v>23.0100002288818</v>
      </c>
    </row>
    <row r="11327" spans="1:12" x14ac:dyDescent="0.25">
      <c r="A11327" s="103">
        <v>2015</v>
      </c>
      <c r="B11327" s="104" t="s">
        <v>327</v>
      </c>
      <c r="C11327" s="105" t="s">
        <v>328</v>
      </c>
      <c r="D11327" s="105" t="s">
        <v>240</v>
      </c>
      <c r="E11327" s="87">
        <f t="shared" si="541"/>
        <v>4.8280631498739055</v>
      </c>
      <c r="F11327" s="69">
        <f t="shared" si="541"/>
        <v>6.6774255606162098</v>
      </c>
      <c r="G11327" s="69">
        <f t="shared" si="541"/>
        <v>3.0147654505351382</v>
      </c>
      <c r="H11327" s="69">
        <f t="shared" si="541"/>
        <v>4.8695766203126309</v>
      </c>
      <c r="I11327" s="69">
        <f t="shared" si="541"/>
        <v>4.5315742318128951</v>
      </c>
      <c r="J11327" s="70">
        <f t="shared" si="541"/>
        <v>5.0469738860926512</v>
      </c>
      <c r="K11327" s="118" t="e">
        <f>VLOOKUP(B11327,WB.GDP.2015,'WB (WDI)'!$BF$2,FALSE)</f>
        <v>#N/A</v>
      </c>
      <c r="L11327" s="112">
        <f>VLOOKUP($B11327,WB.UNEMP.2015,'WB (WDI)'!$BF$2,FALSE)</f>
        <v>8.5</v>
      </c>
    </row>
    <row r="11328" spans="1:12" x14ac:dyDescent="0.25">
      <c r="A11328" s="103">
        <v>2015</v>
      </c>
      <c r="B11328" s="104" t="s">
        <v>329</v>
      </c>
      <c r="C11328" s="105" t="s">
        <v>330</v>
      </c>
      <c r="D11328" s="105" t="s">
        <v>240</v>
      </c>
      <c r="E11328" s="87">
        <f t="shared" si="541"/>
        <v>6.9396863773040636</v>
      </c>
      <c r="F11328" s="69">
        <f t="shared" si="541"/>
        <v>7.2393725634174091</v>
      </c>
      <c r="G11328" s="69">
        <f t="shared" si="541"/>
        <v>4.8246292063945964</v>
      </c>
      <c r="H11328" s="69">
        <f t="shared" si="541"/>
        <v>9.0776671304878889</v>
      </c>
      <c r="I11328" s="69">
        <f t="shared" si="541"/>
        <v>7.117205727246299</v>
      </c>
      <c r="J11328" s="70">
        <f t="shared" si="541"/>
        <v>6.4395572589741237</v>
      </c>
      <c r="K11328" s="118">
        <f>VLOOKUP(B11328,WB.GDP.2015,'WB (WDI)'!$BF$2,FALSE)</f>
        <v>26041.528347646854</v>
      </c>
      <c r="L11328" s="112">
        <f>VLOOKUP($B11328,WB.UNEMP.2015,'WB (WDI)'!$BF$2,FALSE)</f>
        <v>10.2399997711182</v>
      </c>
    </row>
    <row r="11329" spans="1:12" x14ac:dyDescent="0.25">
      <c r="A11329" s="103">
        <v>2015</v>
      </c>
      <c r="B11329" s="104" t="s">
        <v>331</v>
      </c>
      <c r="C11329" s="105" t="s">
        <v>332</v>
      </c>
      <c r="D11329" s="105" t="s">
        <v>240</v>
      </c>
      <c r="E11329" s="87">
        <f t="shared" si="541"/>
        <v>7.1440752085414942</v>
      </c>
      <c r="F11329" s="69">
        <f t="shared" si="541"/>
        <v>5.6272095934117417</v>
      </c>
      <c r="G11329" s="69">
        <f t="shared" si="541"/>
        <v>5.3569550624944036</v>
      </c>
      <c r="H11329" s="69">
        <f t="shared" si="541"/>
        <v>8.4172192679215794</v>
      </c>
      <c r="I11329" s="69">
        <f t="shared" si="541"/>
        <v>8.4153875858377312</v>
      </c>
      <c r="J11329" s="70">
        <f t="shared" si="541"/>
        <v>7.9036045330420208</v>
      </c>
      <c r="K11329" s="118">
        <f>VLOOKUP(B11329,WB.GDP.2015,'WB (WDI)'!$BF$2,FALSE)</f>
        <v>65218.792273119485</v>
      </c>
      <c r="L11329" s="112">
        <f>VLOOKUP($B11329,WB.UNEMP.2015,'WB (WDI)'!$BF$2,FALSE)</f>
        <v>1.7400000095367401</v>
      </c>
    </row>
    <row r="11330" spans="1:12" x14ac:dyDescent="0.25">
      <c r="A11330" s="103">
        <v>2015</v>
      </c>
      <c r="B11330" s="104" t="s">
        <v>333</v>
      </c>
      <c r="C11330" s="105" t="s">
        <v>334</v>
      </c>
      <c r="D11330" s="105" t="s">
        <v>240</v>
      </c>
      <c r="E11330" s="87">
        <f t="shared" si="541"/>
        <v>6.2875424028306774</v>
      </c>
      <c r="F11330" s="69">
        <f t="shared" si="541"/>
        <v>7.4673697857534327</v>
      </c>
      <c r="G11330" s="69">
        <f t="shared" si="541"/>
        <v>3.1991370681878819</v>
      </c>
      <c r="H11330" s="69">
        <f t="shared" si="541"/>
        <v>8.0671987830692196</v>
      </c>
      <c r="I11330" s="69">
        <f t="shared" si="541"/>
        <v>7.3757362279809966</v>
      </c>
      <c r="J11330" s="70">
        <f t="shared" si="541"/>
        <v>5.3282701491618552</v>
      </c>
      <c r="K11330" s="118" t="e">
        <f>VLOOKUP(B11330,WB.GDP.2015,'WB (WDI)'!$BF$2,FALSE)</f>
        <v>#N/A</v>
      </c>
      <c r="L11330" s="112">
        <f>VLOOKUP($B11330,WB.UNEMP.2015,'WB (WDI)'!$BF$2,FALSE)</f>
        <v>13.3999996185303</v>
      </c>
    </row>
    <row r="11331" spans="1:12" x14ac:dyDescent="0.25">
      <c r="A11331" s="103">
        <v>2015</v>
      </c>
      <c r="B11331" s="104" t="s">
        <v>335</v>
      </c>
      <c r="C11331" s="105" t="s">
        <v>336</v>
      </c>
      <c r="D11331" s="105" t="s">
        <v>337</v>
      </c>
      <c r="E11331" s="87" t="e">
        <f t="shared" si="541"/>
        <v>#N/A</v>
      </c>
      <c r="F11331" s="69" t="e">
        <f t="shared" si="541"/>
        <v>#N/A</v>
      </c>
      <c r="G11331" s="69" t="e">
        <f t="shared" si="541"/>
        <v>#N/A</v>
      </c>
      <c r="H11331" s="69" t="e">
        <f t="shared" si="541"/>
        <v>#N/A</v>
      </c>
      <c r="I11331" s="69" t="e">
        <f t="shared" si="541"/>
        <v>#N/A</v>
      </c>
      <c r="J11331" s="70" t="e">
        <f t="shared" si="541"/>
        <v>#N/A</v>
      </c>
      <c r="K11331" s="118">
        <f>VLOOKUP(B11331,WB.GDP.2015,'WB (WDI)'!$BF$2,FALSE)</f>
        <v>18307.519667840555</v>
      </c>
      <c r="L11331" s="112">
        <f>VLOOKUP($B11331,WB.UNEMP.2015,'WB (WDI)'!$BF$2,FALSE)</f>
        <v>5.9099998474121103</v>
      </c>
    </row>
    <row r="11332" spans="1:12" x14ac:dyDescent="0.25">
      <c r="A11332" s="103">
        <v>2015</v>
      </c>
      <c r="B11332" s="104" t="s">
        <v>338</v>
      </c>
      <c r="C11332" s="105" t="s">
        <v>339</v>
      </c>
      <c r="D11332" s="105" t="s">
        <v>337</v>
      </c>
      <c r="E11332" s="87">
        <f t="shared" si="541"/>
        <v>7.5242403067001131</v>
      </c>
      <c r="F11332" s="69">
        <f t="shared" si="541"/>
        <v>6.6721421845865931</v>
      </c>
      <c r="G11332" s="69">
        <f t="shared" si="541"/>
        <v>5.3447264938919847</v>
      </c>
      <c r="H11332" s="69">
        <f t="shared" si="541"/>
        <v>9.355065491644055</v>
      </c>
      <c r="I11332" s="69">
        <f t="shared" si="541"/>
        <v>8.541866153422772</v>
      </c>
      <c r="J11332" s="70">
        <f t="shared" si="541"/>
        <v>7.7074012099551688</v>
      </c>
      <c r="K11332" s="118">
        <f>VLOOKUP(B11332,WB.GDP.2015,'WB (WDI)'!$BF$2,FALSE)</f>
        <v>19682.799427881244</v>
      </c>
      <c r="L11332" s="112">
        <f>VLOOKUP($B11332,WB.UNEMP.2015,'WB (WDI)'!$BF$2,FALSE)</f>
        <v>9.1400003433227504</v>
      </c>
    </row>
    <row r="11333" spans="1:12" x14ac:dyDescent="0.25">
      <c r="A11333" s="103">
        <v>2015</v>
      </c>
      <c r="B11333" s="104" t="s">
        <v>340</v>
      </c>
      <c r="C11333" s="105" t="s">
        <v>341</v>
      </c>
      <c r="D11333" s="105" t="s">
        <v>337</v>
      </c>
      <c r="E11333" s="87">
        <f t="shared" si="541"/>
        <v>7.8609064179113091</v>
      </c>
      <c r="F11333" s="69">
        <f t="shared" si="541"/>
        <v>6.4569948514056481</v>
      </c>
      <c r="G11333" s="69">
        <f t="shared" si="541"/>
        <v>6.4520379214156112</v>
      </c>
      <c r="H11333" s="69">
        <f t="shared" si="541"/>
        <v>9.5754508857505751</v>
      </c>
      <c r="I11333" s="69">
        <f t="shared" si="541"/>
        <v>8.3974211861055839</v>
      </c>
      <c r="J11333" s="70">
        <f t="shared" si="541"/>
        <v>8.4226272448791288</v>
      </c>
      <c r="K11333" s="118">
        <f>VLOOKUP(B11333,WB.GDP.2015,'WB (WDI)'!$BF$2,FALSE)</f>
        <v>36283.911031384072</v>
      </c>
      <c r="L11333" s="112">
        <f>VLOOKUP($B11333,WB.UNEMP.2015,'WB (WDI)'!$BF$2,FALSE)</f>
        <v>5.0500001907348597</v>
      </c>
    </row>
    <row r="11334" spans="1:12" x14ac:dyDescent="0.25">
      <c r="A11334" s="103">
        <v>2015</v>
      </c>
      <c r="B11334" s="104" t="s">
        <v>342</v>
      </c>
      <c r="C11334" s="105" t="s">
        <v>343</v>
      </c>
      <c r="D11334" s="105" t="s">
        <v>337</v>
      </c>
      <c r="E11334" s="87">
        <f t="shared" ref="E11334:J11343" si="542">IF(ISNUMBER(VLOOKUP($B11334,EFW.2015,3,FALSE))=TRUE,VLOOKUP($B11334,EFW.2015,E$2,FALSE),NA())</f>
        <v>7.3893315950428278</v>
      </c>
      <c r="F11334" s="69">
        <f t="shared" si="542"/>
        <v>5.2051826007202422</v>
      </c>
      <c r="G11334" s="69">
        <f t="shared" si="542"/>
        <v>6.2879009568520914</v>
      </c>
      <c r="H11334" s="69">
        <f t="shared" si="542"/>
        <v>9.4916772434116403</v>
      </c>
      <c r="I11334" s="69">
        <f t="shared" si="542"/>
        <v>8.2191424703080393</v>
      </c>
      <c r="J11334" s="70">
        <f t="shared" si="542"/>
        <v>7.7427547039221238</v>
      </c>
      <c r="K11334" s="118">
        <f>VLOOKUP(B11334,WB.GDP.2015,'WB (WDI)'!$BF$2,FALSE)</f>
        <v>27587.135484684328</v>
      </c>
      <c r="L11334" s="112">
        <f>VLOOKUP($B11334,WB.UNEMP.2015,'WB (WDI)'!$BF$2,FALSE)</f>
        <v>6.8099999427795401</v>
      </c>
    </row>
    <row r="11335" spans="1:12" x14ac:dyDescent="0.25">
      <c r="A11335" s="103">
        <v>2015</v>
      </c>
      <c r="B11335" s="104" t="s">
        <v>344</v>
      </c>
      <c r="C11335" s="105" t="s">
        <v>345</v>
      </c>
      <c r="D11335" s="105" t="s">
        <v>337</v>
      </c>
      <c r="E11335" s="87">
        <f t="shared" si="542"/>
        <v>7.4496766238528611</v>
      </c>
      <c r="F11335" s="69">
        <f t="shared" si="542"/>
        <v>5.6448864420690397</v>
      </c>
      <c r="G11335" s="69">
        <f t="shared" si="542"/>
        <v>6.1392123038440882</v>
      </c>
      <c r="H11335" s="69">
        <f t="shared" si="542"/>
        <v>9.6208056821587444</v>
      </c>
      <c r="I11335" s="69">
        <f t="shared" si="542"/>
        <v>7.9976360717431314</v>
      </c>
      <c r="J11335" s="70">
        <f t="shared" si="542"/>
        <v>7.8458426194493027</v>
      </c>
      <c r="K11335" s="118">
        <f>VLOOKUP(B11335,WB.GDP.2015,'WB (WDI)'!$BF$2,FALSE)</f>
        <v>27885.809613733411</v>
      </c>
      <c r="L11335" s="112">
        <f>VLOOKUP($B11335,WB.UNEMP.2015,'WB (WDI)'!$BF$2,FALSE)</f>
        <v>7.5</v>
      </c>
    </row>
    <row r="11336" spans="1:12" x14ac:dyDescent="0.25">
      <c r="A11336" s="103">
        <v>2015</v>
      </c>
      <c r="B11336" s="104" t="s">
        <v>346</v>
      </c>
      <c r="C11336" s="105" t="s">
        <v>347</v>
      </c>
      <c r="D11336" s="105" t="s">
        <v>337</v>
      </c>
      <c r="E11336" s="87">
        <f t="shared" si="542"/>
        <v>6.7875858596011174</v>
      </c>
      <c r="F11336" s="69">
        <f t="shared" si="542"/>
        <v>7.2094930028082489</v>
      </c>
      <c r="G11336" s="69">
        <f t="shared" si="542"/>
        <v>4.622371248248891</v>
      </c>
      <c r="H11336" s="69">
        <f t="shared" si="542"/>
        <v>7.7937122789205482</v>
      </c>
      <c r="I11336" s="69">
        <f t="shared" si="542"/>
        <v>7.1891960261267807</v>
      </c>
      <c r="J11336" s="70">
        <f t="shared" si="542"/>
        <v>7.1231567419011137</v>
      </c>
      <c r="K11336" s="118">
        <f>VLOOKUP(B11336,WB.GDP.2015,'WB (WDI)'!$BF$2,FALSE)</f>
        <v>10360.829591108348</v>
      </c>
      <c r="L11336" s="112">
        <f>VLOOKUP($B11336,WB.UNEMP.2015,'WB (WDI)'!$BF$2,FALSE)</f>
        <v>3.6900000572204599</v>
      </c>
    </row>
    <row r="11337" spans="1:12" x14ac:dyDescent="0.25">
      <c r="A11337" s="103">
        <v>2015</v>
      </c>
      <c r="B11337" s="104" t="s">
        <v>348</v>
      </c>
      <c r="C11337" s="105" t="s">
        <v>349</v>
      </c>
      <c r="D11337" s="105" t="s">
        <v>337</v>
      </c>
      <c r="E11337" s="87">
        <f t="shared" si="542"/>
        <v>7.8558525800544912</v>
      </c>
      <c r="F11337" s="69">
        <f t="shared" si="542"/>
        <v>7.1243342910476155</v>
      </c>
      <c r="G11337" s="69">
        <f t="shared" si="542"/>
        <v>6.1587262205301805</v>
      </c>
      <c r="H11337" s="69">
        <f t="shared" si="542"/>
        <v>9.4903895546589876</v>
      </c>
      <c r="I11337" s="69">
        <f t="shared" si="542"/>
        <v>8.7957050036857343</v>
      </c>
      <c r="J11337" s="70">
        <f t="shared" si="542"/>
        <v>7.7101078303499433</v>
      </c>
      <c r="K11337" s="118">
        <f>VLOOKUP(B11337,WB.GDP.2015,'WB (WDI)'!$BF$2,FALSE)</f>
        <v>23954.395899426185</v>
      </c>
      <c r="L11337" s="112">
        <f>VLOOKUP($B11337,WB.UNEMP.2015,'WB (WDI)'!$BF$2,FALSE)</f>
        <v>6.8099999427795401</v>
      </c>
    </row>
    <row r="11338" spans="1:12" x14ac:dyDescent="0.25">
      <c r="A11338" s="103">
        <v>2015</v>
      </c>
      <c r="B11338" s="104" t="s">
        <v>350</v>
      </c>
      <c r="C11338" s="105" t="s">
        <v>351</v>
      </c>
      <c r="D11338" s="105" t="s">
        <v>337</v>
      </c>
      <c r="E11338" s="87">
        <f t="shared" si="542"/>
        <v>6.5370152992200516</v>
      </c>
      <c r="F11338" s="69">
        <f t="shared" si="542"/>
        <v>6.1360298349232805</v>
      </c>
      <c r="G11338" s="69">
        <f t="shared" si="542"/>
        <v>4.6993736106329873</v>
      </c>
      <c r="H11338" s="69">
        <f t="shared" si="542"/>
        <v>8.5165318984920404</v>
      </c>
      <c r="I11338" s="69">
        <f t="shared" si="542"/>
        <v>6.86528656486459</v>
      </c>
      <c r="J11338" s="70">
        <f t="shared" si="542"/>
        <v>6.4678545871873636</v>
      </c>
      <c r="K11338" s="118">
        <f>VLOOKUP(B11338,WB.GDP.2015,'WB (WDI)'!$BF$2,FALSE)</f>
        <v>25566.287634934099</v>
      </c>
      <c r="L11338" s="112">
        <f>VLOOKUP($B11338,WB.UNEMP.2015,'WB (WDI)'!$BF$2,FALSE)</f>
        <v>5.5700001716613796</v>
      </c>
    </row>
    <row r="11339" spans="1:12" x14ac:dyDescent="0.25">
      <c r="A11339" s="103">
        <v>2015</v>
      </c>
      <c r="B11339" s="104" t="s">
        <v>352</v>
      </c>
      <c r="C11339" s="105" t="s">
        <v>353</v>
      </c>
      <c r="D11339" s="105" t="s">
        <v>337</v>
      </c>
      <c r="E11339" s="87">
        <f t="shared" si="542"/>
        <v>7.5345363609431519</v>
      </c>
      <c r="F11339" s="69">
        <f t="shared" si="542"/>
        <v>5.9400672006762401</v>
      </c>
      <c r="G11339" s="69">
        <f t="shared" si="542"/>
        <v>6.0812712107385103</v>
      </c>
      <c r="H11339" s="69">
        <f t="shared" si="542"/>
        <v>9.7350950783084826</v>
      </c>
      <c r="I11339" s="69">
        <f t="shared" si="542"/>
        <v>8.2719779950290295</v>
      </c>
      <c r="J11339" s="70">
        <f t="shared" si="542"/>
        <v>7.6442703199634972</v>
      </c>
      <c r="K11339" s="118">
        <f>VLOOKUP(B11339,WB.GDP.2015,'WB (WDI)'!$BF$2,FALSE)</f>
        <v>28767.602756027194</v>
      </c>
      <c r="L11339" s="112">
        <f>VLOOKUP($B11339,WB.UNEMP.2015,'WB (WDI)'!$BF$2,FALSE)</f>
        <v>11.4799995422363</v>
      </c>
    </row>
    <row r="11340" spans="1:12" x14ac:dyDescent="0.25">
      <c r="A11340" s="103">
        <v>2015</v>
      </c>
      <c r="B11340" s="104" t="s">
        <v>354</v>
      </c>
      <c r="C11340" s="105" t="s">
        <v>355</v>
      </c>
      <c r="D11340" s="105" t="s">
        <v>337</v>
      </c>
      <c r="E11340" s="87">
        <f t="shared" si="542"/>
        <v>5.3588035821288305</v>
      </c>
      <c r="F11340" s="69">
        <f t="shared" si="542"/>
        <v>6.84783299676368</v>
      </c>
      <c r="G11340" s="69">
        <f t="shared" si="542"/>
        <v>4.5688600306078806</v>
      </c>
      <c r="H11340" s="69">
        <f t="shared" si="542"/>
        <v>3.2531579880398604</v>
      </c>
      <c r="I11340" s="69">
        <f t="shared" si="542"/>
        <v>6.1998344679023365</v>
      </c>
      <c r="J11340" s="70">
        <f t="shared" si="542"/>
        <v>5.9243324273303939</v>
      </c>
      <c r="K11340" s="118">
        <f>VLOOKUP(B11340,WB.GDP.2015,'WB (WDI)'!$BF$2,FALSE)</f>
        <v>11237.0744571217</v>
      </c>
      <c r="L11340" s="112">
        <f>VLOOKUP($B11340,WB.UNEMP.2015,'WB (WDI)'!$BF$2,FALSE)</f>
        <v>9.1400003433227504</v>
      </c>
    </row>
    <row r="11341" spans="1:12" x14ac:dyDescent="0.25">
      <c r="A11341" s="103">
        <v>2015</v>
      </c>
      <c r="B11341" s="104" t="s">
        <v>356</v>
      </c>
      <c r="C11341" s="105" t="s">
        <v>357</v>
      </c>
      <c r="D11341" s="105" t="s">
        <v>337</v>
      </c>
      <c r="E11341" s="87" t="e">
        <f t="shared" si="542"/>
        <v>#N/A</v>
      </c>
      <c r="F11341" s="69" t="e">
        <f t="shared" si="542"/>
        <v>#N/A</v>
      </c>
      <c r="G11341" s="69" t="e">
        <f t="shared" si="542"/>
        <v>#N/A</v>
      </c>
      <c r="H11341" s="69" t="e">
        <f t="shared" si="542"/>
        <v>#N/A</v>
      </c>
      <c r="I11341" s="69" t="e">
        <f t="shared" si="542"/>
        <v>#N/A</v>
      </c>
      <c r="J11341" s="70" t="e">
        <f t="shared" si="542"/>
        <v>#N/A</v>
      </c>
      <c r="K11341" s="118" t="e">
        <f>VLOOKUP(B11341,WB.GDP.2015,'WB (WDI)'!$BF$2,FALSE)</f>
        <v>#N/A</v>
      </c>
      <c r="L11341" s="112" t="e">
        <f>VLOOKUP($B11341,WB.UNEMP.2015,'WB (WDI)'!$BF$2,FALSE)</f>
        <v>#N/A</v>
      </c>
    </row>
    <row r="11342" spans="1:12" x14ac:dyDescent="0.25">
      <c r="A11342" s="103">
        <v>2015</v>
      </c>
      <c r="B11342" s="104" t="s">
        <v>358</v>
      </c>
      <c r="C11342" s="105" t="s">
        <v>359</v>
      </c>
      <c r="D11342" s="105" t="s">
        <v>337</v>
      </c>
      <c r="E11342" s="87">
        <f t="shared" si="542"/>
        <v>7.9620357563858644</v>
      </c>
      <c r="F11342" s="69">
        <f t="shared" si="542"/>
        <v>4.916720592715369</v>
      </c>
      <c r="G11342" s="69">
        <f t="shared" si="542"/>
        <v>8.1768675875839598</v>
      </c>
      <c r="H11342" s="69">
        <f t="shared" si="542"/>
        <v>9.6093807910260516</v>
      </c>
      <c r="I11342" s="69">
        <f t="shared" si="542"/>
        <v>8.6340191005918321</v>
      </c>
      <c r="J11342" s="70">
        <f t="shared" si="542"/>
        <v>8.4731907100121102</v>
      </c>
      <c r="K11342" s="118">
        <f>VLOOKUP(B11342,WB.GDP.2015,'WB (WDI)'!$BF$2,FALSE)</f>
        <v>53061.544366670052</v>
      </c>
      <c r="L11342" s="112">
        <f>VLOOKUP($B11342,WB.UNEMP.2015,'WB (WDI)'!$BF$2,FALSE)</f>
        <v>6.2800002098083496</v>
      </c>
    </row>
    <row r="11343" spans="1:12" x14ac:dyDescent="0.25">
      <c r="A11343" s="103">
        <v>2015</v>
      </c>
      <c r="B11343" s="104" t="s">
        <v>360</v>
      </c>
      <c r="C11343" s="105" t="s">
        <v>361</v>
      </c>
      <c r="D11343" s="105" t="s">
        <v>337</v>
      </c>
      <c r="E11343" s="87">
        <f t="shared" si="542"/>
        <v>8.0857328258450352</v>
      </c>
      <c r="F11343" s="69">
        <f t="shared" si="542"/>
        <v>6.392885048705681</v>
      </c>
      <c r="G11343" s="69">
        <f t="shared" si="542"/>
        <v>7.4631826658244451</v>
      </c>
      <c r="H11343" s="69">
        <f t="shared" si="542"/>
        <v>9.4893310621256575</v>
      </c>
      <c r="I11343" s="69">
        <f t="shared" si="542"/>
        <v>8.7165667646729137</v>
      </c>
      <c r="J11343" s="70">
        <f t="shared" si="542"/>
        <v>8.3666985878964795</v>
      </c>
      <c r="K11343" s="118">
        <f>VLOOKUP(B11343,WB.GDP.2015,'WB (WDI)'!$BF$2,FALSE)</f>
        <v>31246.233940036745</v>
      </c>
      <c r="L11343" s="112">
        <f>VLOOKUP($B11343,WB.UNEMP.2015,'WB (WDI)'!$BF$2,FALSE)</f>
        <v>6.1900000572204599</v>
      </c>
    </row>
    <row r="11344" spans="1:12" x14ac:dyDescent="0.25">
      <c r="A11344" s="103">
        <v>2015</v>
      </c>
      <c r="B11344" s="104" t="s">
        <v>362</v>
      </c>
      <c r="C11344" s="105" t="s">
        <v>363</v>
      </c>
      <c r="D11344" s="105" t="s">
        <v>337</v>
      </c>
      <c r="E11344" s="87" t="e">
        <f t="shared" ref="E11344:J11353" si="543">IF(ISNUMBER(VLOOKUP($B11344,EFW.2015,3,FALSE))=TRUE,VLOOKUP($B11344,EFW.2015,E$2,FALSE),NA())</f>
        <v>#N/A</v>
      </c>
      <c r="F11344" s="69" t="e">
        <f t="shared" si="543"/>
        <v>#N/A</v>
      </c>
      <c r="G11344" s="69" t="e">
        <f t="shared" si="543"/>
        <v>#N/A</v>
      </c>
      <c r="H11344" s="69" t="e">
        <f t="shared" si="543"/>
        <v>#N/A</v>
      </c>
      <c r="I11344" s="69" t="e">
        <f t="shared" si="543"/>
        <v>#N/A</v>
      </c>
      <c r="J11344" s="70" t="e">
        <f t="shared" si="543"/>
        <v>#N/A</v>
      </c>
      <c r="K11344" s="118" t="e">
        <f>VLOOKUP(B11344,WB.GDP.2015,'WB (WDI)'!$BF$2,FALSE)</f>
        <v>#N/A</v>
      </c>
      <c r="L11344" s="112" t="e">
        <f>VLOOKUP($B11344,WB.UNEMP.2015,'WB (WDI)'!$BF$2,FALSE)</f>
        <v>#N/A</v>
      </c>
    </row>
    <row r="11345" spans="1:12" x14ac:dyDescent="0.25">
      <c r="A11345" s="103">
        <v>2015</v>
      </c>
      <c r="B11345" s="104" t="s">
        <v>364</v>
      </c>
      <c r="C11345" s="105" t="s">
        <v>365</v>
      </c>
      <c r="D11345" s="105" t="s">
        <v>337</v>
      </c>
      <c r="E11345" s="87">
        <f t="shared" si="543"/>
        <v>7.7472478389067394</v>
      </c>
      <c r="F11345" s="69">
        <f t="shared" si="543"/>
        <v>4.7636398054199534</v>
      </c>
      <c r="G11345" s="69">
        <f t="shared" si="543"/>
        <v>8.2335713879659487</v>
      </c>
      <c r="H11345" s="69">
        <f t="shared" si="543"/>
        <v>9.6042563933568541</v>
      </c>
      <c r="I11345" s="69">
        <f t="shared" si="543"/>
        <v>8.3836135216682006</v>
      </c>
      <c r="J11345" s="70">
        <f t="shared" si="543"/>
        <v>7.7511580861227332</v>
      </c>
      <c r="K11345" s="118">
        <f>VLOOKUP(B11345,WB.GDP.2015,'WB (WDI)'!$BF$2,FALSE)</f>
        <v>45108.991601815556</v>
      </c>
      <c r="L11345" s="112">
        <f>VLOOKUP($B11345,WB.UNEMP.2015,'WB (WDI)'!$BF$2,FALSE)</f>
        <v>9.3800001144409197</v>
      </c>
    </row>
    <row r="11346" spans="1:12" x14ac:dyDescent="0.25">
      <c r="A11346" s="103">
        <v>2015</v>
      </c>
      <c r="B11346" s="104" t="s">
        <v>366</v>
      </c>
      <c r="C11346" s="105" t="s">
        <v>367</v>
      </c>
      <c r="D11346" s="105" t="s">
        <v>337</v>
      </c>
      <c r="E11346" s="87" t="e">
        <f t="shared" si="543"/>
        <v>#N/A</v>
      </c>
      <c r="F11346" s="69" t="e">
        <f t="shared" si="543"/>
        <v>#N/A</v>
      </c>
      <c r="G11346" s="69" t="e">
        <f t="shared" si="543"/>
        <v>#N/A</v>
      </c>
      <c r="H11346" s="69" t="e">
        <f t="shared" si="543"/>
        <v>#N/A</v>
      </c>
      <c r="I11346" s="69" t="e">
        <f t="shared" si="543"/>
        <v>#N/A</v>
      </c>
      <c r="J11346" s="70" t="e">
        <f t="shared" si="543"/>
        <v>#N/A</v>
      </c>
      <c r="K11346" s="118" t="e">
        <f>VLOOKUP(B11346,WB.GDP.2015,'WB (WDI)'!$BF$2,FALSE)</f>
        <v>#N/A</v>
      </c>
      <c r="L11346" s="112" t="e">
        <f>VLOOKUP($B11346,WB.UNEMP.2015,'WB (WDI)'!$BF$2,FALSE)</f>
        <v>#N/A</v>
      </c>
    </row>
    <row r="11347" spans="1:12" x14ac:dyDescent="0.25">
      <c r="A11347" s="103">
        <v>2015</v>
      </c>
      <c r="B11347" s="104" t="s">
        <v>368</v>
      </c>
      <c r="C11347" s="105" t="s">
        <v>369</v>
      </c>
      <c r="D11347" s="105" t="s">
        <v>337</v>
      </c>
      <c r="E11347" s="87">
        <f t="shared" si="543"/>
        <v>7.2998162642202713</v>
      </c>
      <c r="F11347" s="69">
        <f t="shared" si="543"/>
        <v>6.1509951742327633</v>
      </c>
      <c r="G11347" s="69">
        <f t="shared" si="543"/>
        <v>8.0678319962685858</v>
      </c>
      <c r="H11347" s="69">
        <f t="shared" si="543"/>
        <v>7.1704661999979926</v>
      </c>
      <c r="I11347" s="69">
        <f t="shared" si="543"/>
        <v>6.944900922476771</v>
      </c>
      <c r="J11347" s="70">
        <f t="shared" si="543"/>
        <v>8.164887028125241</v>
      </c>
      <c r="K11347" s="118">
        <f>VLOOKUP(B11347,WB.GDP.2015,'WB (WDI)'!$BF$2,FALSE)</f>
        <v>51471.021578782456</v>
      </c>
      <c r="L11347" s="112">
        <f>VLOOKUP($B11347,WB.UNEMP.2015,'WB (WDI)'!$BF$2,FALSE)</f>
        <v>3.9800000190734899</v>
      </c>
    </row>
    <row r="11348" spans="1:12" x14ac:dyDescent="0.25">
      <c r="A11348" s="103">
        <v>2015</v>
      </c>
      <c r="B11348" s="104" t="s">
        <v>370</v>
      </c>
      <c r="C11348" s="105" t="s">
        <v>371</v>
      </c>
      <c r="D11348" s="105" t="s">
        <v>337</v>
      </c>
      <c r="E11348" s="87">
        <f t="shared" si="543"/>
        <v>8.3212882968938171</v>
      </c>
      <c r="F11348" s="69">
        <f t="shared" si="543"/>
        <v>6.6940222588611222</v>
      </c>
      <c r="G11348" s="69">
        <f t="shared" si="543"/>
        <v>7.8137685002996191</v>
      </c>
      <c r="H11348" s="69">
        <f t="shared" si="543"/>
        <v>9.5302628388733766</v>
      </c>
      <c r="I11348" s="69">
        <f t="shared" si="543"/>
        <v>8.8605445717393856</v>
      </c>
      <c r="J11348" s="70">
        <f t="shared" si="543"/>
        <v>8.707843314695582</v>
      </c>
      <c r="K11348" s="118">
        <f>VLOOKUP(B11348,WB.GDP.2015,'WB (WDI)'!$BF$2,FALSE)</f>
        <v>71173.515647308159</v>
      </c>
      <c r="L11348" s="112">
        <f>VLOOKUP($B11348,WB.UNEMP.2015,'WB (WDI)'!$BF$2,FALSE)</f>
        <v>9.9099998474121094</v>
      </c>
    </row>
    <row r="11349" spans="1:12" x14ac:dyDescent="0.25">
      <c r="A11349" s="103">
        <v>2015</v>
      </c>
      <c r="B11349" s="104" t="s">
        <v>372</v>
      </c>
      <c r="C11349" s="105" t="s">
        <v>373</v>
      </c>
      <c r="D11349" s="105" t="s">
        <v>337</v>
      </c>
      <c r="E11349" s="87" t="e">
        <f t="shared" si="543"/>
        <v>#N/A</v>
      </c>
      <c r="F11349" s="69" t="e">
        <f t="shared" si="543"/>
        <v>#N/A</v>
      </c>
      <c r="G11349" s="69" t="e">
        <f t="shared" si="543"/>
        <v>#N/A</v>
      </c>
      <c r="H11349" s="69" t="e">
        <f t="shared" si="543"/>
        <v>#N/A</v>
      </c>
      <c r="I11349" s="69" t="e">
        <f t="shared" si="543"/>
        <v>#N/A</v>
      </c>
      <c r="J11349" s="70" t="e">
        <f t="shared" si="543"/>
        <v>#N/A</v>
      </c>
      <c r="K11349" s="118" t="e">
        <f>VLOOKUP(B11349,WB.GDP.2015,'WB (WDI)'!$BF$2,FALSE)</f>
        <v>#N/A</v>
      </c>
      <c r="L11349" s="112" t="e">
        <f>VLOOKUP($B11349,WB.UNEMP.2015,'WB (WDI)'!$BF$2,FALSE)</f>
        <v>#N/A</v>
      </c>
    </row>
    <row r="11350" spans="1:12" x14ac:dyDescent="0.25">
      <c r="A11350" s="103">
        <v>2015</v>
      </c>
      <c r="B11350" s="104" t="s">
        <v>374</v>
      </c>
      <c r="C11350" s="105" t="s">
        <v>375</v>
      </c>
      <c r="D11350" s="105" t="s">
        <v>337</v>
      </c>
      <c r="E11350" s="87" t="e">
        <f t="shared" si="543"/>
        <v>#N/A</v>
      </c>
      <c r="F11350" s="69" t="e">
        <f t="shared" si="543"/>
        <v>#N/A</v>
      </c>
      <c r="G11350" s="69" t="e">
        <f t="shared" si="543"/>
        <v>#N/A</v>
      </c>
      <c r="H11350" s="69" t="e">
        <f t="shared" si="543"/>
        <v>#N/A</v>
      </c>
      <c r="I11350" s="69" t="e">
        <f t="shared" si="543"/>
        <v>#N/A</v>
      </c>
      <c r="J11350" s="70" t="e">
        <f t="shared" si="543"/>
        <v>#N/A</v>
      </c>
      <c r="K11350" s="118" t="e">
        <f>VLOOKUP(B11350,WB.GDP.2015,'WB (WDI)'!$BF$2,FALSE)</f>
        <v>#N/A</v>
      </c>
      <c r="L11350" s="112" t="e">
        <f>VLOOKUP($B11350,WB.UNEMP.2015,'WB (WDI)'!$BF$2,FALSE)</f>
        <v>#N/A</v>
      </c>
    </row>
    <row r="11351" spans="1:12" x14ac:dyDescent="0.25">
      <c r="A11351" s="103">
        <v>2015</v>
      </c>
      <c r="B11351" s="104" t="s">
        <v>376</v>
      </c>
      <c r="C11351" s="105" t="s">
        <v>377</v>
      </c>
      <c r="D11351" s="105" t="s">
        <v>337</v>
      </c>
      <c r="E11351" s="87">
        <f t="shared" si="543"/>
        <v>8.1157568932706834</v>
      </c>
      <c r="F11351" s="69">
        <f t="shared" si="543"/>
        <v>7.2976411605134599</v>
      </c>
      <c r="G11351" s="69">
        <f t="shared" si="543"/>
        <v>6.6613671670541512</v>
      </c>
      <c r="H11351" s="69">
        <f t="shared" si="543"/>
        <v>9.4707227851134164</v>
      </c>
      <c r="I11351" s="69">
        <f t="shared" si="543"/>
        <v>8.6195246135124712</v>
      </c>
      <c r="J11351" s="70">
        <f t="shared" si="543"/>
        <v>8.5295287401599253</v>
      </c>
      <c r="K11351" s="118">
        <f>VLOOKUP(B11351,WB.GDP.2015,'WB (WDI)'!$BF$2,FALSE)</f>
        <v>26706.262760183079</v>
      </c>
      <c r="L11351" s="112">
        <f>VLOOKUP($B11351,WB.UNEMP.2015,'WB (WDI)'!$BF$2,FALSE)</f>
        <v>9.8699998855590803</v>
      </c>
    </row>
    <row r="11352" spans="1:12" x14ac:dyDescent="0.25">
      <c r="A11352" s="103">
        <v>2015</v>
      </c>
      <c r="B11352" s="104" t="s">
        <v>378</v>
      </c>
      <c r="C11352" s="105" t="s">
        <v>379</v>
      </c>
      <c r="D11352" s="105" t="s">
        <v>337</v>
      </c>
      <c r="E11352" s="87">
        <f t="shared" si="543"/>
        <v>8.0667273682764424</v>
      </c>
      <c r="F11352" s="69">
        <f t="shared" si="543"/>
        <v>7.5443709947270445</v>
      </c>
      <c r="G11352" s="69">
        <f t="shared" si="543"/>
        <v>6.8479194041500273</v>
      </c>
      <c r="H11352" s="69">
        <f t="shared" si="543"/>
        <v>9.4090661457407734</v>
      </c>
      <c r="I11352" s="69">
        <f t="shared" si="543"/>
        <v>8.3434309219934679</v>
      </c>
      <c r="J11352" s="70">
        <f t="shared" si="543"/>
        <v>8.1888493747708981</v>
      </c>
      <c r="K11352" s="118">
        <f>VLOOKUP(B11352,WB.GDP.2015,'WB (WDI)'!$BF$2,FALSE)</f>
        <v>30846.437811935048</v>
      </c>
      <c r="L11352" s="112">
        <f>VLOOKUP($B11352,WB.UNEMP.2015,'WB (WDI)'!$BF$2,FALSE)</f>
        <v>9.1199998855590803</v>
      </c>
    </row>
    <row r="11353" spans="1:12" x14ac:dyDescent="0.25">
      <c r="A11353" s="103">
        <v>2015</v>
      </c>
      <c r="B11353" s="104" t="s">
        <v>380</v>
      </c>
      <c r="C11353" s="105" t="s">
        <v>381</v>
      </c>
      <c r="D11353" s="105" t="s">
        <v>337</v>
      </c>
      <c r="E11353" s="87">
        <f t="shared" si="543"/>
        <v>7.312590311853131</v>
      </c>
      <c r="F11353" s="69">
        <f t="shared" si="543"/>
        <v>5.2610154418563866</v>
      </c>
      <c r="G11353" s="69">
        <f t="shared" si="543"/>
        <v>8.4811378127018155</v>
      </c>
      <c r="H11353" s="69">
        <f t="shared" si="543"/>
        <v>7.0142302280946556</v>
      </c>
      <c r="I11353" s="69">
        <f t="shared" si="543"/>
        <v>7.9023567973832529</v>
      </c>
      <c r="J11353" s="70">
        <f t="shared" si="543"/>
        <v>7.9042112792295427</v>
      </c>
      <c r="K11353" s="118">
        <f>VLOOKUP(B11353,WB.GDP.2015,'WB (WDI)'!$BF$2,FALSE)</f>
        <v>63188.667277173081</v>
      </c>
      <c r="L11353" s="112">
        <f>VLOOKUP($B11353,WB.UNEMP.2015,'WB (WDI)'!$BF$2,FALSE)</f>
        <v>4.3000001907348597</v>
      </c>
    </row>
    <row r="11354" spans="1:12" x14ac:dyDescent="0.25">
      <c r="A11354" s="103">
        <v>2015</v>
      </c>
      <c r="B11354" s="104"/>
      <c r="C11354" s="105" t="s">
        <v>382</v>
      </c>
      <c r="D11354" s="105" t="s">
        <v>337</v>
      </c>
      <c r="E11354" s="87" t="e">
        <f t="shared" ref="E11354:J11363" si="544">IF(ISNUMBER(VLOOKUP($B11354,EFW.2015,3,FALSE))=TRUE,VLOOKUP($B11354,EFW.2015,E$2,FALSE),NA())</f>
        <v>#N/A</v>
      </c>
      <c r="F11354" s="69" t="e">
        <f t="shared" si="544"/>
        <v>#N/A</v>
      </c>
      <c r="G11354" s="69" t="e">
        <f t="shared" si="544"/>
        <v>#N/A</v>
      </c>
      <c r="H11354" s="69" t="e">
        <f t="shared" si="544"/>
        <v>#N/A</v>
      </c>
      <c r="I11354" s="69" t="e">
        <f t="shared" si="544"/>
        <v>#N/A</v>
      </c>
      <c r="J11354" s="70" t="e">
        <f t="shared" si="544"/>
        <v>#N/A</v>
      </c>
      <c r="K11354" s="118" t="e">
        <f>VLOOKUP(B11354,WB.GDP.2015,'WB (WDI)'!$BF$2,FALSE)</f>
        <v>#N/A</v>
      </c>
      <c r="L11354" s="112" t="e">
        <f>VLOOKUP($B11354,WB.UNEMP.2015,'WB (WDI)'!$BF$2,FALSE)</f>
        <v>#N/A</v>
      </c>
    </row>
    <row r="11355" spans="1:12" x14ac:dyDescent="0.25">
      <c r="A11355" s="103">
        <v>2015</v>
      </c>
      <c r="B11355" s="104" t="s">
        <v>383</v>
      </c>
      <c r="C11355" s="105" t="s">
        <v>384</v>
      </c>
      <c r="D11355" s="105" t="s">
        <v>337</v>
      </c>
      <c r="E11355" s="87" t="e">
        <f t="shared" si="544"/>
        <v>#N/A</v>
      </c>
      <c r="F11355" s="69" t="e">
        <f t="shared" si="544"/>
        <v>#N/A</v>
      </c>
      <c r="G11355" s="69" t="e">
        <f t="shared" si="544"/>
        <v>#N/A</v>
      </c>
      <c r="H11355" s="69" t="e">
        <f t="shared" si="544"/>
        <v>#N/A</v>
      </c>
      <c r="I11355" s="69" t="e">
        <f t="shared" si="544"/>
        <v>#N/A</v>
      </c>
      <c r="J11355" s="70" t="e">
        <f t="shared" si="544"/>
        <v>#N/A</v>
      </c>
      <c r="K11355" s="118" t="e">
        <f>VLOOKUP(B11355,WB.GDP.2015,'WB (WDI)'!$BF$2,FALSE)</f>
        <v>#N/A</v>
      </c>
      <c r="L11355" s="112" t="e">
        <f>VLOOKUP($B11355,WB.UNEMP.2015,'WB (WDI)'!$BF$2,FALSE)</f>
        <v>#N/A</v>
      </c>
    </row>
    <row r="11356" spans="1:12" x14ac:dyDescent="0.25">
      <c r="A11356" s="103">
        <v>2015</v>
      </c>
      <c r="B11356" s="104" t="s">
        <v>385</v>
      </c>
      <c r="C11356" s="105" t="s">
        <v>386</v>
      </c>
      <c r="D11356" s="105" t="s">
        <v>337</v>
      </c>
      <c r="E11356" s="87">
        <f t="shared" si="544"/>
        <v>7.8696769449035715</v>
      </c>
      <c r="F11356" s="69">
        <f t="shared" si="544"/>
        <v>4.8940648617170668</v>
      </c>
      <c r="G11356" s="69">
        <f t="shared" si="544"/>
        <v>7.9579881921892532</v>
      </c>
      <c r="H11356" s="69">
        <f t="shared" si="544"/>
        <v>9.7126104529305355</v>
      </c>
      <c r="I11356" s="69">
        <f t="shared" si="544"/>
        <v>8.449389834254335</v>
      </c>
      <c r="J11356" s="70">
        <f t="shared" si="544"/>
        <v>8.3343313834266635</v>
      </c>
      <c r="K11356" s="118">
        <f>VLOOKUP(B11356,WB.GDP.2015,'WB (WDI)'!$BF$2,FALSE)</f>
        <v>51091.58922282367</v>
      </c>
      <c r="L11356" s="112">
        <f>VLOOKUP($B11356,WB.UNEMP.2015,'WB (WDI)'!$BF$2,FALSE)</f>
        <v>7.4299998283386204</v>
      </c>
    </row>
    <row r="11357" spans="1:12" x14ac:dyDescent="0.25">
      <c r="A11357" s="103">
        <v>2015</v>
      </c>
      <c r="B11357" s="104" t="s">
        <v>387</v>
      </c>
      <c r="C11357" s="105" t="s">
        <v>648</v>
      </c>
      <c r="D11357" s="105" t="s">
        <v>337</v>
      </c>
      <c r="E11357" s="87">
        <f t="shared" si="544"/>
        <v>8.1649499145934854</v>
      </c>
      <c r="F11357" s="69">
        <f t="shared" si="544"/>
        <v>6.4918583608064937</v>
      </c>
      <c r="G11357" s="69">
        <f t="shared" si="544"/>
        <v>7.7697764648231313</v>
      </c>
      <c r="H11357" s="69">
        <f t="shared" si="544"/>
        <v>9.8419265577140749</v>
      </c>
      <c r="I11357" s="69">
        <f t="shared" si="544"/>
        <v>8.5464515532569489</v>
      </c>
      <c r="J11357" s="70">
        <f t="shared" si="544"/>
        <v>8.1747366363667808</v>
      </c>
      <c r="K11357" s="118">
        <f>VLOOKUP(B11357,WB.GDP.2015,'WB (WDI)'!$BF$2,FALSE)</f>
        <v>44893.739782736273</v>
      </c>
      <c r="L11357" s="112">
        <f>VLOOKUP($B11357,WB.UNEMP.2015,'WB (WDI)'!$BF$2,FALSE)</f>
        <v>5.3000001907348597</v>
      </c>
    </row>
    <row r="11358" spans="1:12" x14ac:dyDescent="0.25">
      <c r="A11358" s="103">
        <v>2015</v>
      </c>
      <c r="B11358" s="104" t="s">
        <v>388</v>
      </c>
      <c r="C11358" s="105" t="s">
        <v>389</v>
      </c>
      <c r="D11358" s="105" t="s">
        <v>337</v>
      </c>
      <c r="E11358" s="87">
        <f t="shared" si="544"/>
        <v>7.6993173171280107</v>
      </c>
      <c r="F11358" s="69">
        <f t="shared" si="544"/>
        <v>7.8261729227526917</v>
      </c>
      <c r="G11358" s="69">
        <f t="shared" si="544"/>
        <v>5.3976673870344927</v>
      </c>
      <c r="H11358" s="69">
        <f t="shared" si="544"/>
        <v>9.5856252369489798</v>
      </c>
      <c r="I11358" s="69">
        <f t="shared" si="544"/>
        <v>7.9933821483769441</v>
      </c>
      <c r="J11358" s="70">
        <f t="shared" si="544"/>
        <v>7.693738890526947</v>
      </c>
      <c r="K11358" s="118">
        <f>VLOOKUP(B11358,WB.GDP.2015,'WB (WDI)'!$BF$2,FALSE)</f>
        <v>11916.422314679321</v>
      </c>
      <c r="L11358" s="112">
        <f>VLOOKUP($B11358,WB.UNEMP.2015,'WB (WDI)'!$BF$2,FALSE)</f>
        <v>17.190000534057599</v>
      </c>
    </row>
    <row r="11359" spans="1:12" x14ac:dyDescent="0.25">
      <c r="A11359" s="103">
        <v>2015</v>
      </c>
      <c r="B11359" s="104" t="s">
        <v>390</v>
      </c>
      <c r="C11359" s="105" t="s">
        <v>391</v>
      </c>
      <c r="D11359" s="105" t="s">
        <v>337</v>
      </c>
      <c r="E11359" s="87" t="e">
        <f t="shared" si="544"/>
        <v>#N/A</v>
      </c>
      <c r="F11359" s="69" t="e">
        <f t="shared" si="544"/>
        <v>#N/A</v>
      </c>
      <c r="G11359" s="69" t="e">
        <f t="shared" si="544"/>
        <v>#N/A</v>
      </c>
      <c r="H11359" s="69" t="e">
        <f t="shared" si="544"/>
        <v>#N/A</v>
      </c>
      <c r="I11359" s="69" t="e">
        <f t="shared" si="544"/>
        <v>#N/A</v>
      </c>
      <c r="J11359" s="70" t="e">
        <f t="shared" si="544"/>
        <v>#N/A</v>
      </c>
      <c r="K11359" s="118" t="e">
        <f>VLOOKUP(B11359,WB.GDP.2015,'WB (WDI)'!$BF$2,FALSE)</f>
        <v>#N/A</v>
      </c>
      <c r="L11359" s="112" t="e">
        <f>VLOOKUP($B11359,WB.UNEMP.2015,'WB (WDI)'!$BF$2,FALSE)</f>
        <v>#N/A</v>
      </c>
    </row>
    <row r="11360" spans="1:12" x14ac:dyDescent="0.25">
      <c r="A11360" s="103">
        <v>2015</v>
      </c>
      <c r="B11360" s="104" t="s">
        <v>392</v>
      </c>
      <c r="C11360" s="105" t="s">
        <v>393</v>
      </c>
      <c r="D11360" s="105" t="s">
        <v>337</v>
      </c>
      <c r="E11360" s="87">
        <f t="shared" si="544"/>
        <v>6.9144244550466514</v>
      </c>
      <c r="F11360" s="69">
        <f t="shared" si="544"/>
        <v>6.4408899262360695</v>
      </c>
      <c r="G11360" s="69">
        <f t="shared" si="544"/>
        <v>4.6779465652051488</v>
      </c>
      <c r="H11360" s="69">
        <f t="shared" si="544"/>
        <v>8.4625802842863784</v>
      </c>
      <c r="I11360" s="69">
        <f t="shared" si="544"/>
        <v>7.6128982073711224</v>
      </c>
      <c r="J11360" s="70">
        <f t="shared" si="544"/>
        <v>7.3778072921345306</v>
      </c>
      <c r="K11360" s="118">
        <f>VLOOKUP(B11360,WB.GDP.2015,'WB (WDI)'!$BF$2,FALSE)</f>
        <v>12671.008011481354</v>
      </c>
      <c r="L11360" s="112">
        <f>VLOOKUP($B11360,WB.UNEMP.2015,'WB (WDI)'!$BF$2,FALSE)</f>
        <v>27.690000534057599</v>
      </c>
    </row>
    <row r="11361" spans="1:12" x14ac:dyDescent="0.25">
      <c r="A11361" s="103">
        <v>2015</v>
      </c>
      <c r="B11361" s="104" t="s">
        <v>394</v>
      </c>
      <c r="C11361" s="105" t="s">
        <v>395</v>
      </c>
      <c r="D11361" s="105" t="s">
        <v>337</v>
      </c>
      <c r="E11361" s="87">
        <f t="shared" si="544"/>
        <v>7.254152797004056</v>
      </c>
      <c r="F11361" s="69">
        <f t="shared" si="544"/>
        <v>5.4681925621158127</v>
      </c>
      <c r="G11361" s="69">
        <f t="shared" si="544"/>
        <v>5.9260810984282326</v>
      </c>
      <c r="H11361" s="69">
        <f t="shared" si="544"/>
        <v>9.2817264410415117</v>
      </c>
      <c r="I11361" s="69">
        <f t="shared" si="544"/>
        <v>8.2769431288562103</v>
      </c>
      <c r="J11361" s="70">
        <f t="shared" si="544"/>
        <v>7.3178207545785163</v>
      </c>
      <c r="K11361" s="118">
        <f>VLOOKUP(B11361,WB.GDP.2015,'WB (WDI)'!$BF$2,FALSE)</f>
        <v>24640.850967054092</v>
      </c>
      <c r="L11361" s="112">
        <f>VLOOKUP($B11361,WB.UNEMP.2015,'WB (WDI)'!$BF$2,FALSE)</f>
        <v>16.180000305175799</v>
      </c>
    </row>
    <row r="11362" spans="1:12" x14ac:dyDescent="0.25">
      <c r="A11362" s="103">
        <v>2015</v>
      </c>
      <c r="B11362" s="104" t="s">
        <v>396</v>
      </c>
      <c r="C11362" s="105" t="s">
        <v>397</v>
      </c>
      <c r="D11362" s="105" t="s">
        <v>337</v>
      </c>
      <c r="E11362" s="87" t="e">
        <f t="shared" si="544"/>
        <v>#N/A</v>
      </c>
      <c r="F11362" s="69" t="e">
        <f t="shared" si="544"/>
        <v>#N/A</v>
      </c>
      <c r="G11362" s="69" t="e">
        <f t="shared" si="544"/>
        <v>#N/A</v>
      </c>
      <c r="H11362" s="69" t="e">
        <f t="shared" si="544"/>
        <v>#N/A</v>
      </c>
      <c r="I11362" s="69" t="e">
        <f t="shared" si="544"/>
        <v>#N/A</v>
      </c>
      <c r="J11362" s="70" t="e">
        <f t="shared" si="544"/>
        <v>#N/A</v>
      </c>
      <c r="K11362" s="118" t="e">
        <f>VLOOKUP(B11362,WB.GDP.2015,'WB (WDI)'!$BF$2,FALSE)</f>
        <v>#N/A</v>
      </c>
      <c r="L11362" s="112" t="e">
        <f>VLOOKUP($B11362,WB.UNEMP.2015,'WB (WDI)'!$BF$2,FALSE)</f>
        <v>#N/A</v>
      </c>
    </row>
    <row r="11363" spans="1:12" x14ac:dyDescent="0.25">
      <c r="A11363" s="103">
        <v>2015</v>
      </c>
      <c r="B11363" s="104" t="s">
        <v>398</v>
      </c>
      <c r="C11363" s="105" t="s">
        <v>399</v>
      </c>
      <c r="D11363" s="105" t="s">
        <v>337</v>
      </c>
      <c r="E11363" s="87">
        <f t="shared" si="544"/>
        <v>6.6267783595383349</v>
      </c>
      <c r="F11363" s="69">
        <f t="shared" si="544"/>
        <v>4.0828119973794754</v>
      </c>
      <c r="G11363" s="69">
        <f t="shared" si="544"/>
        <v>6.0715013227501142</v>
      </c>
      <c r="H11363" s="69">
        <f t="shared" si="544"/>
        <v>8.3458155905762759</v>
      </c>
      <c r="I11363" s="69">
        <f t="shared" si="544"/>
        <v>7.8411753761726706</v>
      </c>
      <c r="J11363" s="70">
        <f t="shared" si="544"/>
        <v>6.7925875108131422</v>
      </c>
      <c r="K11363" s="118">
        <f>VLOOKUP(B11363,WB.GDP.2015,'WB (WDI)'!$BF$2,FALSE)</f>
        <v>28678.880872766356</v>
      </c>
      <c r="L11363" s="112">
        <f>VLOOKUP($B11363,WB.UNEMP.2015,'WB (WDI)'!$BF$2,FALSE)</f>
        <v>24.899999618530298</v>
      </c>
    </row>
    <row r="11364" spans="1:12" x14ac:dyDescent="0.25">
      <c r="A11364" s="103">
        <v>2015</v>
      </c>
      <c r="B11364" s="104" t="s">
        <v>400</v>
      </c>
      <c r="C11364" s="105" t="s">
        <v>401</v>
      </c>
      <c r="D11364" s="105" t="s">
        <v>337</v>
      </c>
      <c r="E11364" s="87" t="e">
        <f t="shared" ref="E11364:J11373" si="545">IF(ISNUMBER(VLOOKUP($B11364,EFW.2015,3,FALSE))=TRUE,VLOOKUP($B11364,EFW.2015,E$2,FALSE),NA())</f>
        <v>#N/A</v>
      </c>
      <c r="F11364" s="69" t="e">
        <f t="shared" si="545"/>
        <v>#N/A</v>
      </c>
      <c r="G11364" s="69" t="e">
        <f t="shared" si="545"/>
        <v>#N/A</v>
      </c>
      <c r="H11364" s="69" t="e">
        <f t="shared" si="545"/>
        <v>#N/A</v>
      </c>
      <c r="I11364" s="69" t="e">
        <f t="shared" si="545"/>
        <v>#N/A</v>
      </c>
      <c r="J11364" s="70" t="e">
        <f t="shared" si="545"/>
        <v>#N/A</v>
      </c>
      <c r="K11364" s="118" t="e">
        <f>VLOOKUP(B11364,WB.GDP.2015,'WB (WDI)'!$BF$2,FALSE)</f>
        <v>#N/A</v>
      </c>
      <c r="L11364" s="112" t="e">
        <f>VLOOKUP($B11364,WB.UNEMP.2015,'WB (WDI)'!$BF$2,FALSE)</f>
        <v>#N/A</v>
      </c>
    </row>
    <row r="11365" spans="1:12" x14ac:dyDescent="0.25">
      <c r="A11365" s="103">
        <v>2015</v>
      </c>
      <c r="B11365" s="104" t="s">
        <v>402</v>
      </c>
      <c r="C11365" s="105" t="s">
        <v>403</v>
      </c>
      <c r="D11365" s="105" t="s">
        <v>337</v>
      </c>
      <c r="E11365" s="87">
        <f t="shared" si="545"/>
        <v>7.7148744907627362</v>
      </c>
      <c r="F11365" s="69">
        <f t="shared" si="545"/>
        <v>6.2419079134848996</v>
      </c>
      <c r="G11365" s="69">
        <f t="shared" si="545"/>
        <v>6.2429863397476737</v>
      </c>
      <c r="H11365" s="69">
        <f t="shared" si="545"/>
        <v>9.7409159605150837</v>
      </c>
      <c r="I11365" s="69">
        <f t="shared" si="545"/>
        <v>8.6640591983468251</v>
      </c>
      <c r="J11365" s="70">
        <f t="shared" si="545"/>
        <v>7.6845030417191955</v>
      </c>
      <c r="K11365" s="118">
        <f>VLOOKUP(B11365,WB.GDP.2015,'WB (WDI)'!$BF$2,FALSE)</f>
        <v>40376.350726361947</v>
      </c>
      <c r="L11365" s="112">
        <f>VLOOKUP($B11365,WB.UNEMP.2015,'WB (WDI)'!$BF$2,FALSE)</f>
        <v>11.8999996185303</v>
      </c>
    </row>
    <row r="11366" spans="1:12" x14ac:dyDescent="0.25">
      <c r="A11366" s="103">
        <v>2015</v>
      </c>
      <c r="B11366" s="104" t="s">
        <v>404</v>
      </c>
      <c r="C11366" s="105" t="s">
        <v>405</v>
      </c>
      <c r="D11366" s="105" t="s">
        <v>337</v>
      </c>
      <c r="E11366" s="87">
        <f t="shared" si="545"/>
        <v>7.9489136465403192</v>
      </c>
      <c r="F11366" s="69">
        <f t="shared" si="545"/>
        <v>6.7422448626941236</v>
      </c>
      <c r="G11366" s="69">
        <f t="shared" si="545"/>
        <v>6.4506308129297159</v>
      </c>
      <c r="H11366" s="69">
        <f t="shared" si="545"/>
        <v>9.6536750922166981</v>
      </c>
      <c r="I11366" s="69">
        <f t="shared" si="545"/>
        <v>8.6416230696409073</v>
      </c>
      <c r="J11366" s="70">
        <f t="shared" si="545"/>
        <v>8.2563943952201519</v>
      </c>
      <c r="K11366" s="118">
        <f>VLOOKUP(B11366,WB.GDP.2015,'WB (WDI)'!$BF$2,FALSE)</f>
        <v>39862.531074639468</v>
      </c>
      <c r="L11366" s="112">
        <f>VLOOKUP($B11366,WB.UNEMP.2015,'WB (WDI)'!$BF$2,FALSE)</f>
        <v>5.3800001144409197</v>
      </c>
    </row>
    <row r="11367" spans="1:12" x14ac:dyDescent="0.25">
      <c r="A11367" s="103">
        <v>2015</v>
      </c>
      <c r="B11367" s="104" t="s">
        <v>406</v>
      </c>
      <c r="C11367" s="105" t="s">
        <v>407</v>
      </c>
      <c r="D11367" s="105" t="s">
        <v>337</v>
      </c>
      <c r="E11367" s="87">
        <f t="shared" si="545"/>
        <v>6.9876167998475394</v>
      </c>
      <c r="F11367" s="69">
        <f t="shared" si="545"/>
        <v>5.7489640725394331</v>
      </c>
      <c r="G11367" s="69">
        <f t="shared" si="545"/>
        <v>5.0209725151952505</v>
      </c>
      <c r="H11367" s="69">
        <f t="shared" si="545"/>
        <v>8.4010945804021908</v>
      </c>
      <c r="I11367" s="69">
        <f t="shared" si="545"/>
        <v>8.3269485671850809</v>
      </c>
      <c r="J11367" s="70">
        <f t="shared" si="545"/>
        <v>7.4401042639157451</v>
      </c>
      <c r="K11367" s="118">
        <f>VLOOKUP(B11367,WB.GDP.2015,'WB (WDI)'!$BF$2,FALSE)</f>
        <v>18321.897556700322</v>
      </c>
      <c r="L11367" s="112">
        <f>VLOOKUP($B11367,WB.UNEMP.2015,'WB (WDI)'!$BF$2,FALSE)</f>
        <v>17.540000915527301</v>
      </c>
    </row>
    <row r="11368" spans="1:12" x14ac:dyDescent="0.25">
      <c r="A11368" s="103">
        <v>2015</v>
      </c>
      <c r="B11368" s="104" t="s">
        <v>408</v>
      </c>
      <c r="C11368" s="105" t="s">
        <v>409</v>
      </c>
      <c r="D11368" s="105" t="s">
        <v>337</v>
      </c>
      <c r="E11368" s="87">
        <f t="shared" si="545"/>
        <v>7.237179093960199</v>
      </c>
      <c r="F11368" s="69">
        <f t="shared" si="545"/>
        <v>6.9045291101443116</v>
      </c>
      <c r="G11368" s="69">
        <f t="shared" si="545"/>
        <v>4.9820449457549989</v>
      </c>
      <c r="H11368" s="69">
        <f t="shared" si="545"/>
        <v>8.3144530629220696</v>
      </c>
      <c r="I11368" s="69">
        <f t="shared" si="545"/>
        <v>7.8195985414903983</v>
      </c>
      <c r="J11368" s="70">
        <f t="shared" si="545"/>
        <v>8.1652698094892191</v>
      </c>
      <c r="K11368" s="118">
        <f>VLOOKUP(B11368,WB.GDP.2015,'WB (WDI)'!$BF$2,FALSE)</f>
        <v>15121.123066871336</v>
      </c>
      <c r="L11368" s="112">
        <f>VLOOKUP($B11368,WB.UNEMP.2015,'WB (WDI)'!$BF$2,FALSE)</f>
        <v>26.069999694824201</v>
      </c>
    </row>
    <row r="11369" spans="1:12" x14ac:dyDescent="0.25">
      <c r="A11369" s="103">
        <v>2015</v>
      </c>
      <c r="B11369" s="104" t="s">
        <v>410</v>
      </c>
      <c r="C11369" s="105" t="s">
        <v>411</v>
      </c>
      <c r="D11369" s="105" t="s">
        <v>337</v>
      </c>
      <c r="E11369" s="87">
        <f t="shared" si="545"/>
        <v>7.6389743583258438</v>
      </c>
      <c r="F11369" s="69">
        <f t="shared" si="545"/>
        <v>6.0231240848504317</v>
      </c>
      <c r="G11369" s="69">
        <f t="shared" si="545"/>
        <v>6.9697541487034869</v>
      </c>
      <c r="H11369" s="69">
        <f t="shared" si="545"/>
        <v>9.6770476439963033</v>
      </c>
      <c r="I11369" s="69">
        <f t="shared" si="545"/>
        <v>8.6219102144378148</v>
      </c>
      <c r="J11369" s="70">
        <f t="shared" si="545"/>
        <v>6.9030356996411859</v>
      </c>
      <c r="K11369" s="118">
        <f>VLOOKUP(B11369,WB.GDP.2015,'WB (WDI)'!$BF$2,FALSE)</f>
        <v>31218.135660900163</v>
      </c>
      <c r="L11369" s="112">
        <f>VLOOKUP($B11369,WB.UNEMP.2015,'WB (WDI)'!$BF$2,FALSE)</f>
        <v>12.439999580383301</v>
      </c>
    </row>
    <row r="11370" spans="1:12" x14ac:dyDescent="0.25">
      <c r="A11370" s="103">
        <v>2015</v>
      </c>
      <c r="B11370" s="104" t="s">
        <v>412</v>
      </c>
      <c r="C11370" s="105" t="s">
        <v>413</v>
      </c>
      <c r="D11370" s="105" t="s">
        <v>337</v>
      </c>
      <c r="E11370" s="87" t="e">
        <f t="shared" si="545"/>
        <v>#N/A</v>
      </c>
      <c r="F11370" s="69" t="e">
        <f t="shared" si="545"/>
        <v>#N/A</v>
      </c>
      <c r="G11370" s="69" t="e">
        <f t="shared" si="545"/>
        <v>#N/A</v>
      </c>
      <c r="H11370" s="69" t="e">
        <f t="shared" si="545"/>
        <v>#N/A</v>
      </c>
      <c r="I11370" s="69" t="e">
        <f t="shared" si="545"/>
        <v>#N/A</v>
      </c>
      <c r="J11370" s="70" t="e">
        <f t="shared" si="545"/>
        <v>#N/A</v>
      </c>
      <c r="K11370" s="118">
        <f>VLOOKUP(B11370,WB.GDP.2015,'WB (WDI)'!$BF$2,FALSE)</f>
        <v>57794.850303960513</v>
      </c>
      <c r="L11370" s="112" t="e">
        <f>VLOOKUP($B11370,WB.UNEMP.2015,'WB (WDI)'!$BF$2,FALSE)</f>
        <v>#N/A</v>
      </c>
    </row>
    <row r="11371" spans="1:12" x14ac:dyDescent="0.25">
      <c r="A11371" s="103">
        <v>2015</v>
      </c>
      <c r="B11371" s="104" t="s">
        <v>414</v>
      </c>
      <c r="C11371" s="105" t="s">
        <v>415</v>
      </c>
      <c r="D11371" s="105" t="s">
        <v>337</v>
      </c>
      <c r="E11371" s="87">
        <f t="shared" si="545"/>
        <v>6.9090368999743941</v>
      </c>
      <c r="F11371" s="69">
        <f t="shared" si="545"/>
        <v>6.8391102108780029</v>
      </c>
      <c r="G11371" s="69">
        <f t="shared" si="545"/>
        <v>5.2474289641230731</v>
      </c>
      <c r="H11371" s="69">
        <f t="shared" si="545"/>
        <v>7.8456667992418243</v>
      </c>
      <c r="I11371" s="69">
        <f t="shared" si="545"/>
        <v>7.4892442489959645</v>
      </c>
      <c r="J11371" s="70">
        <f t="shared" si="545"/>
        <v>7.1237342766331109</v>
      </c>
      <c r="K11371" s="118">
        <f>VLOOKUP(B11371,WB.GDP.2015,'WB (WDI)'!$BF$2,FALSE)</f>
        <v>15627.948624271341</v>
      </c>
      <c r="L11371" s="112">
        <f>VLOOKUP($B11371,WB.UNEMP.2015,'WB (WDI)'!$BF$2,FALSE)</f>
        <v>17.659999847412099</v>
      </c>
    </row>
    <row r="11372" spans="1:12" x14ac:dyDescent="0.25">
      <c r="A11372" s="103">
        <v>2015</v>
      </c>
      <c r="B11372" s="104" t="s">
        <v>416</v>
      </c>
      <c r="C11372" s="105" t="s">
        <v>417</v>
      </c>
      <c r="D11372" s="105" t="s">
        <v>337</v>
      </c>
      <c r="E11372" s="87">
        <f t="shared" si="545"/>
        <v>7.3253108404424934</v>
      </c>
      <c r="F11372" s="69">
        <f t="shared" si="545"/>
        <v>5.1544507705204223</v>
      </c>
      <c r="G11372" s="69">
        <f t="shared" si="545"/>
        <v>6.5164310873568807</v>
      </c>
      <c r="H11372" s="69">
        <f t="shared" si="545"/>
        <v>9.7676545129176837</v>
      </c>
      <c r="I11372" s="69">
        <f t="shared" si="545"/>
        <v>8.0752855649201685</v>
      </c>
      <c r="J11372" s="70">
        <f t="shared" si="545"/>
        <v>7.1127322664973169</v>
      </c>
      <c r="K11372" s="118">
        <f>VLOOKUP(B11372,WB.GDP.2015,'WB (WDI)'!$BF$2,FALSE)</f>
        <v>33912.928247152944</v>
      </c>
      <c r="L11372" s="112">
        <f>VLOOKUP($B11372,WB.UNEMP.2015,'WB (WDI)'!$BF$2,FALSE)</f>
        <v>8.9600000381469709</v>
      </c>
    </row>
    <row r="11373" spans="1:12" x14ac:dyDescent="0.25">
      <c r="A11373" s="103">
        <v>2015</v>
      </c>
      <c r="B11373" s="104" t="s">
        <v>418</v>
      </c>
      <c r="C11373" s="105" t="s">
        <v>419</v>
      </c>
      <c r="D11373" s="105" t="s">
        <v>337</v>
      </c>
      <c r="E11373" s="87">
        <f t="shared" si="545"/>
        <v>7.7657863075439106</v>
      </c>
      <c r="F11373" s="69">
        <f t="shared" si="545"/>
        <v>6.2203343084269402</v>
      </c>
      <c r="G11373" s="69">
        <f t="shared" si="545"/>
        <v>6.9205924746091512</v>
      </c>
      <c r="H11373" s="69">
        <f t="shared" si="545"/>
        <v>9.7626754455313183</v>
      </c>
      <c r="I11373" s="69">
        <f t="shared" si="545"/>
        <v>8.2985988409917297</v>
      </c>
      <c r="J11373" s="70">
        <f t="shared" si="545"/>
        <v>7.6267304681604138</v>
      </c>
      <c r="K11373" s="118">
        <f>VLOOKUP(B11373,WB.GDP.2015,'WB (WDI)'!$BF$2,FALSE)</f>
        <v>37496.421471889153</v>
      </c>
      <c r="L11373" s="112">
        <f>VLOOKUP($B11373,WB.UNEMP.2015,'WB (WDI)'!$BF$2,FALSE)</f>
        <v>22.059999465942401</v>
      </c>
    </row>
    <row r="11374" spans="1:12" x14ac:dyDescent="0.25">
      <c r="A11374" s="103">
        <v>2015</v>
      </c>
      <c r="B11374" s="104" t="s">
        <v>420</v>
      </c>
      <c r="C11374" s="105" t="s">
        <v>421</v>
      </c>
      <c r="D11374" s="105" t="s">
        <v>337</v>
      </c>
      <c r="E11374" s="87">
        <f t="shared" ref="E11374:J11383" si="546">IF(ISNUMBER(VLOOKUP($B11374,EFW.2015,3,FALSE))=TRUE,VLOOKUP($B11374,EFW.2015,E$2,FALSE),NA())</f>
        <v>7.8062856480741036</v>
      </c>
      <c r="F11374" s="69">
        <f t="shared" si="546"/>
        <v>5.58276296210627</v>
      </c>
      <c r="G11374" s="69">
        <f t="shared" si="546"/>
        <v>7.8988925998074997</v>
      </c>
      <c r="H11374" s="69">
        <f t="shared" si="546"/>
        <v>9.6166004035533454</v>
      </c>
      <c r="I11374" s="69">
        <f t="shared" si="546"/>
        <v>8.3705028943420761</v>
      </c>
      <c r="J11374" s="70">
        <f t="shared" si="546"/>
        <v>7.562669380561327</v>
      </c>
      <c r="K11374" s="118">
        <f>VLOOKUP(B11374,WB.GDP.2015,'WB (WDI)'!$BF$2,FALSE)</f>
        <v>52966.702476990969</v>
      </c>
      <c r="L11374" s="112">
        <f>VLOOKUP($B11374,WB.UNEMP.2015,'WB (WDI)'!$BF$2,FALSE)</f>
        <v>5.7199997901916504</v>
      </c>
    </row>
    <row r="11375" spans="1:12" x14ac:dyDescent="0.25">
      <c r="A11375" s="103">
        <v>2015</v>
      </c>
      <c r="B11375" s="104" t="s">
        <v>422</v>
      </c>
      <c r="C11375" s="105" t="s">
        <v>423</v>
      </c>
      <c r="D11375" s="105" t="s">
        <v>337</v>
      </c>
      <c r="E11375" s="87">
        <f t="shared" si="546"/>
        <v>7.6271318181223391</v>
      </c>
      <c r="F11375" s="69">
        <f t="shared" si="546"/>
        <v>4.7710498901234075</v>
      </c>
      <c r="G11375" s="69">
        <f t="shared" si="546"/>
        <v>7.1897992474635934</v>
      </c>
      <c r="H11375" s="69">
        <f t="shared" si="546"/>
        <v>9.6642416827448763</v>
      </c>
      <c r="I11375" s="69">
        <f t="shared" si="546"/>
        <v>8.4618184470888522</v>
      </c>
      <c r="J11375" s="70">
        <f t="shared" si="546"/>
        <v>8.0487498231909687</v>
      </c>
      <c r="K11375" s="118">
        <f>VLOOKUP(B11375,WB.GDP.2015,'WB (WDI)'!$BF$2,FALSE)</f>
        <v>49613.365102511241</v>
      </c>
      <c r="L11375" s="112">
        <f>VLOOKUP($B11375,WB.UNEMP.2015,'WB (WDI)'!$BF$2,FALSE)</f>
        <v>8.4799995422363299</v>
      </c>
    </row>
    <row r="11376" spans="1:12" x14ac:dyDescent="0.25">
      <c r="A11376" s="103">
        <v>2015</v>
      </c>
      <c r="B11376" s="104" t="s">
        <v>424</v>
      </c>
      <c r="C11376" s="105" t="s">
        <v>425</v>
      </c>
      <c r="D11376" s="105" t="s">
        <v>337</v>
      </c>
      <c r="E11376" s="87">
        <f t="shared" si="546"/>
        <v>7.5443139133508907</v>
      </c>
      <c r="F11376" s="69">
        <f t="shared" si="546"/>
        <v>5.1641498208066405</v>
      </c>
      <c r="G11376" s="69">
        <f t="shared" si="546"/>
        <v>6.9112447053450827</v>
      </c>
      <c r="H11376" s="69">
        <f t="shared" si="546"/>
        <v>9.7658077506590644</v>
      </c>
      <c r="I11376" s="69">
        <f t="shared" si="546"/>
        <v>8.4391458705126805</v>
      </c>
      <c r="J11376" s="70">
        <f t="shared" si="546"/>
        <v>7.4412214194309891</v>
      </c>
      <c r="K11376" s="118">
        <f>VLOOKUP(B11376,WB.GDP.2015,'WB (WDI)'!$BF$2,FALSE)</f>
        <v>43484.23871651099</v>
      </c>
      <c r="L11376" s="112">
        <f>VLOOKUP($B11376,WB.UNEMP.2015,'WB (WDI)'!$BF$2,FALSE)</f>
        <v>10.3500003814697</v>
      </c>
    </row>
    <row r="11377" spans="1:12" x14ac:dyDescent="0.25">
      <c r="A11377" s="103">
        <v>2015</v>
      </c>
      <c r="B11377" s="104" t="s">
        <v>426</v>
      </c>
      <c r="C11377" s="105" t="s">
        <v>427</v>
      </c>
      <c r="D11377" s="105" t="s">
        <v>337</v>
      </c>
      <c r="E11377" s="87">
        <f t="shared" si="546"/>
        <v>7.9660882583451293</v>
      </c>
      <c r="F11377" s="69">
        <f t="shared" si="546"/>
        <v>6.3776380990332742</v>
      </c>
      <c r="G11377" s="69">
        <f t="shared" si="546"/>
        <v>7.5577795932956775</v>
      </c>
      <c r="H11377" s="69">
        <f t="shared" si="546"/>
        <v>9.6497035854833868</v>
      </c>
      <c r="I11377" s="69">
        <f t="shared" si="546"/>
        <v>8.2141776581975918</v>
      </c>
      <c r="J11377" s="70">
        <f t="shared" si="546"/>
        <v>8.0311423557157173</v>
      </c>
      <c r="K11377" s="118">
        <f>VLOOKUP(B11377,WB.GDP.2015,'WB (WDI)'!$BF$2,FALSE)</f>
        <v>51247.065546935562</v>
      </c>
      <c r="L11377" s="112">
        <f>VLOOKUP($B11377,WB.UNEMP.2015,'WB (WDI)'!$BF$2,FALSE)</f>
        <v>4.6199998855590803</v>
      </c>
    </row>
    <row r="11378" spans="1:12" x14ac:dyDescent="0.25">
      <c r="A11378" s="103">
        <v>2015</v>
      </c>
      <c r="B11378" s="104" t="s">
        <v>428</v>
      </c>
      <c r="C11378" s="105" t="s">
        <v>429</v>
      </c>
      <c r="D11378" s="105" t="s">
        <v>337</v>
      </c>
      <c r="E11378" s="87" t="e">
        <f t="shared" si="546"/>
        <v>#N/A</v>
      </c>
      <c r="F11378" s="69" t="e">
        <f t="shared" si="546"/>
        <v>#N/A</v>
      </c>
      <c r="G11378" s="69" t="e">
        <f t="shared" si="546"/>
        <v>#N/A</v>
      </c>
      <c r="H11378" s="69" t="e">
        <f t="shared" si="546"/>
        <v>#N/A</v>
      </c>
      <c r="I11378" s="69" t="e">
        <f t="shared" si="546"/>
        <v>#N/A</v>
      </c>
      <c r="J11378" s="70" t="e">
        <f t="shared" si="546"/>
        <v>#N/A</v>
      </c>
      <c r="K11378" s="118" t="e">
        <f>VLOOKUP(B11378,WB.GDP.2015,'WB (WDI)'!$BF$2,FALSE)</f>
        <v>#N/A</v>
      </c>
      <c r="L11378" s="112" t="e">
        <f>VLOOKUP($B11378,WB.UNEMP.2015,'WB (WDI)'!$BF$2,FALSE)</f>
        <v>#N/A</v>
      </c>
    </row>
    <row r="11379" spans="1:12" x14ac:dyDescent="0.25">
      <c r="A11379" s="103">
        <v>2015</v>
      </c>
      <c r="B11379" s="104" t="s">
        <v>430</v>
      </c>
      <c r="C11379" s="105" t="s">
        <v>431</v>
      </c>
      <c r="D11379" s="105" t="s">
        <v>337</v>
      </c>
      <c r="E11379" s="87">
        <f t="shared" si="546"/>
        <v>7.7330194714582934</v>
      </c>
      <c r="F11379" s="69">
        <f t="shared" si="546"/>
        <v>5.2972659671091256</v>
      </c>
      <c r="G11379" s="69">
        <f t="shared" si="546"/>
        <v>7.8069976273421506</v>
      </c>
      <c r="H11379" s="69">
        <f t="shared" si="546"/>
        <v>9.4562623243286907</v>
      </c>
      <c r="I11379" s="69">
        <f t="shared" si="546"/>
        <v>8.0918346552076095</v>
      </c>
      <c r="J11379" s="70">
        <f t="shared" si="546"/>
        <v>8.0127367833038914</v>
      </c>
      <c r="K11379" s="118">
        <f>VLOOKUP(B11379,WB.GDP.2015,'WB (WDI)'!$BF$2,FALSE)</f>
        <v>110798.73617966654</v>
      </c>
      <c r="L11379" s="112">
        <f>VLOOKUP($B11379,WB.UNEMP.2015,'WB (WDI)'!$BF$2,FALSE)</f>
        <v>6.6700000762939498</v>
      </c>
    </row>
    <row r="11380" spans="1:12" x14ac:dyDescent="0.25">
      <c r="A11380" s="103">
        <v>2015</v>
      </c>
      <c r="B11380" s="104" t="s">
        <v>432</v>
      </c>
      <c r="C11380" s="105" t="s">
        <v>433</v>
      </c>
      <c r="D11380" s="105" t="s">
        <v>337</v>
      </c>
      <c r="E11380" s="87" t="e">
        <f t="shared" si="546"/>
        <v>#N/A</v>
      </c>
      <c r="F11380" s="69" t="e">
        <f t="shared" si="546"/>
        <v>#N/A</v>
      </c>
      <c r="G11380" s="69" t="e">
        <f t="shared" si="546"/>
        <v>#N/A</v>
      </c>
      <c r="H11380" s="69" t="e">
        <f t="shared" si="546"/>
        <v>#N/A</v>
      </c>
      <c r="I11380" s="69" t="e">
        <f t="shared" si="546"/>
        <v>#N/A</v>
      </c>
      <c r="J11380" s="70" t="e">
        <f t="shared" si="546"/>
        <v>#N/A</v>
      </c>
      <c r="K11380" s="118" t="e">
        <f>VLOOKUP(B11380,WB.GDP.2015,'WB (WDI)'!$BF$2,FALSE)</f>
        <v>#N/A</v>
      </c>
      <c r="L11380" s="112" t="e">
        <f>VLOOKUP($B11380,WB.UNEMP.2015,'WB (WDI)'!$BF$2,FALSE)</f>
        <v>#N/A</v>
      </c>
    </row>
    <row r="11381" spans="1:12" x14ac:dyDescent="0.25">
      <c r="A11381" s="103">
        <v>2015</v>
      </c>
      <c r="B11381" s="104" t="s">
        <v>434</v>
      </c>
      <c r="C11381" s="105" t="s">
        <v>435</v>
      </c>
      <c r="D11381" s="105" t="s">
        <v>337</v>
      </c>
      <c r="E11381" s="87">
        <f t="shared" si="546"/>
        <v>7.8536082779537724</v>
      </c>
      <c r="F11381" s="69">
        <f t="shared" si="546"/>
        <v>4.8180815583085339</v>
      </c>
      <c r="G11381" s="69">
        <f t="shared" si="546"/>
        <v>7.9587430546254252</v>
      </c>
      <c r="H11381" s="69">
        <f t="shared" si="546"/>
        <v>9.7502082157098453</v>
      </c>
      <c r="I11381" s="69">
        <f t="shared" si="546"/>
        <v>8.8243630629502707</v>
      </c>
      <c r="J11381" s="70">
        <f t="shared" si="546"/>
        <v>7.9166454981747849</v>
      </c>
      <c r="K11381" s="118">
        <f>VLOOKUP(B11381,WB.GDP.2015,'WB (WDI)'!$BF$2,FALSE)</f>
        <v>53143.299645418767</v>
      </c>
      <c r="L11381" s="112">
        <f>VLOOKUP($B11381,WB.UNEMP.2015,'WB (WDI)'!$BF$2,FALSE)</f>
        <v>6.8699998855590803</v>
      </c>
    </row>
    <row r="11382" spans="1:12" x14ac:dyDescent="0.25">
      <c r="A11382" s="103">
        <v>2015</v>
      </c>
      <c r="B11382" s="104" t="s">
        <v>436</v>
      </c>
      <c r="C11382" s="105" t="s">
        <v>437</v>
      </c>
      <c r="D11382" s="105" t="s">
        <v>337</v>
      </c>
      <c r="E11382" s="87">
        <f t="shared" si="546"/>
        <v>8.428935223086313</v>
      </c>
      <c r="F11382" s="69">
        <f t="shared" si="546"/>
        <v>7.6850135959510393</v>
      </c>
      <c r="G11382" s="69">
        <f t="shared" si="546"/>
        <v>8.3098274539372881</v>
      </c>
      <c r="H11382" s="69">
        <f t="shared" si="546"/>
        <v>9.8052078869409627</v>
      </c>
      <c r="I11382" s="69">
        <f t="shared" si="546"/>
        <v>7.7482019216400682</v>
      </c>
      <c r="J11382" s="70">
        <f t="shared" si="546"/>
        <v>8.5964252569622044</v>
      </c>
      <c r="K11382" s="118">
        <f>VLOOKUP(B11382,WB.GDP.2015,'WB (WDI)'!$BF$2,FALSE)</f>
        <v>65936.626025052916</v>
      </c>
      <c r="L11382" s="112">
        <f>VLOOKUP($B11382,WB.UNEMP.2015,'WB (WDI)'!$BF$2,FALSE)</f>
        <v>4.8000001907348597</v>
      </c>
    </row>
    <row r="11383" spans="1:12" x14ac:dyDescent="0.25">
      <c r="A11383" s="103">
        <v>2015</v>
      </c>
      <c r="B11383" s="104" t="s">
        <v>438</v>
      </c>
      <c r="C11383" s="105" t="s">
        <v>439</v>
      </c>
      <c r="D11383" s="105" t="s">
        <v>440</v>
      </c>
      <c r="E11383" s="87">
        <f t="shared" si="546"/>
        <v>8.0954836059621105</v>
      </c>
      <c r="F11383" s="69">
        <f t="shared" si="546"/>
        <v>6.7689360981036817</v>
      </c>
      <c r="G11383" s="69">
        <f t="shared" si="546"/>
        <v>7.9389965847445145</v>
      </c>
      <c r="H11383" s="69">
        <f t="shared" si="546"/>
        <v>9.360138509872673</v>
      </c>
      <c r="I11383" s="69">
        <f t="shared" si="546"/>
        <v>7.7842762649463202</v>
      </c>
      <c r="J11383" s="70">
        <f t="shared" si="546"/>
        <v>8.6250705721433576</v>
      </c>
      <c r="K11383" s="118">
        <f>VLOOKUP(B11383,WB.GDP.2015,'WB (WDI)'!$BF$2,FALSE)</f>
        <v>47784.17847606798</v>
      </c>
      <c r="L11383" s="112">
        <f>VLOOKUP($B11383,WB.UNEMP.2015,'WB (WDI)'!$BF$2,FALSE)</f>
        <v>6.0500001907348597</v>
      </c>
    </row>
    <row r="11384" spans="1:12" x14ac:dyDescent="0.25">
      <c r="A11384" s="103">
        <v>2015</v>
      </c>
      <c r="B11384" s="104" t="s">
        <v>441</v>
      </c>
      <c r="C11384" s="105" t="s">
        <v>442</v>
      </c>
      <c r="D11384" s="105" t="s">
        <v>440</v>
      </c>
      <c r="E11384" s="87" t="e">
        <f t="shared" ref="E11384:J11393" si="547">IF(ISNUMBER(VLOOKUP($B11384,EFW.2015,3,FALSE))=TRUE,VLOOKUP($B11384,EFW.2015,E$2,FALSE),NA())</f>
        <v>#N/A</v>
      </c>
      <c r="F11384" s="69" t="e">
        <f t="shared" si="547"/>
        <v>#N/A</v>
      </c>
      <c r="G11384" s="69" t="e">
        <f t="shared" si="547"/>
        <v>#N/A</v>
      </c>
      <c r="H11384" s="69" t="e">
        <f t="shared" si="547"/>
        <v>#N/A</v>
      </c>
      <c r="I11384" s="69" t="e">
        <f t="shared" si="547"/>
        <v>#N/A</v>
      </c>
      <c r="J11384" s="70" t="e">
        <f t="shared" si="547"/>
        <v>#N/A</v>
      </c>
      <c r="K11384" s="118" t="e">
        <f>VLOOKUP(B11384,WB.GDP.2015,'WB (WDI)'!$BF$2,FALSE)</f>
        <v>#N/A</v>
      </c>
      <c r="L11384" s="112" t="e">
        <f>VLOOKUP($B11384,WB.UNEMP.2015,'WB (WDI)'!$BF$2,FALSE)</f>
        <v>#N/A</v>
      </c>
    </row>
    <row r="11385" spans="1:12" x14ac:dyDescent="0.25">
      <c r="A11385" s="103">
        <v>2015</v>
      </c>
      <c r="B11385" s="104" t="s">
        <v>443</v>
      </c>
      <c r="C11385" s="105" t="s">
        <v>444</v>
      </c>
      <c r="D11385" s="105" t="s">
        <v>440</v>
      </c>
      <c r="E11385" s="87" t="e">
        <f t="shared" si="547"/>
        <v>#N/A</v>
      </c>
      <c r="F11385" s="69" t="e">
        <f t="shared" si="547"/>
        <v>#N/A</v>
      </c>
      <c r="G11385" s="69" t="e">
        <f t="shared" si="547"/>
        <v>#N/A</v>
      </c>
      <c r="H11385" s="69" t="e">
        <f t="shared" si="547"/>
        <v>#N/A</v>
      </c>
      <c r="I11385" s="69" t="e">
        <f t="shared" si="547"/>
        <v>#N/A</v>
      </c>
      <c r="J11385" s="70" t="e">
        <f t="shared" si="547"/>
        <v>#N/A</v>
      </c>
      <c r="K11385" s="118" t="e">
        <f>VLOOKUP(B11385,WB.GDP.2015,'WB (WDI)'!$BF$2,FALSE)</f>
        <v>#N/A</v>
      </c>
      <c r="L11385" s="112" t="e">
        <f>VLOOKUP($B11385,WB.UNEMP.2015,'WB (WDI)'!$BF$2,FALSE)</f>
        <v>#N/A</v>
      </c>
    </row>
    <row r="11386" spans="1:12" x14ac:dyDescent="0.25">
      <c r="A11386" s="103">
        <v>2015</v>
      </c>
      <c r="B11386" s="104" t="s">
        <v>445</v>
      </c>
      <c r="C11386" s="105" t="s">
        <v>446</v>
      </c>
      <c r="D11386" s="105" t="s">
        <v>440</v>
      </c>
      <c r="E11386" s="87" t="e">
        <f t="shared" si="547"/>
        <v>#N/A</v>
      </c>
      <c r="F11386" s="69" t="e">
        <f t="shared" si="547"/>
        <v>#N/A</v>
      </c>
      <c r="G11386" s="69" t="e">
        <f t="shared" si="547"/>
        <v>#N/A</v>
      </c>
      <c r="H11386" s="69" t="e">
        <f t="shared" si="547"/>
        <v>#N/A</v>
      </c>
      <c r="I11386" s="69" t="e">
        <f t="shared" si="547"/>
        <v>#N/A</v>
      </c>
      <c r="J11386" s="70" t="e">
        <f t="shared" si="547"/>
        <v>#N/A</v>
      </c>
      <c r="K11386" s="118" t="e">
        <f>VLOOKUP(B11386,WB.GDP.2015,'WB (WDI)'!$BF$2,FALSE)</f>
        <v>#N/A</v>
      </c>
      <c r="L11386" s="112" t="e">
        <f>VLOOKUP($B11386,WB.UNEMP.2015,'WB (WDI)'!$BF$2,FALSE)</f>
        <v>#N/A</v>
      </c>
    </row>
    <row r="11387" spans="1:12" x14ac:dyDescent="0.25">
      <c r="A11387" s="103">
        <v>2015</v>
      </c>
      <c r="B11387" s="104" t="s">
        <v>447</v>
      </c>
      <c r="C11387" s="105" t="s">
        <v>448</v>
      </c>
      <c r="D11387" s="105" t="s">
        <v>440</v>
      </c>
      <c r="E11387" s="87">
        <f t="shared" si="547"/>
        <v>8.4973940699776982</v>
      </c>
      <c r="F11387" s="69">
        <f t="shared" si="547"/>
        <v>6.5673587919462078</v>
      </c>
      <c r="G11387" s="69">
        <f t="shared" si="547"/>
        <v>8.378625023848965</v>
      </c>
      <c r="H11387" s="69">
        <f t="shared" si="547"/>
        <v>9.5079115486396297</v>
      </c>
      <c r="I11387" s="69">
        <f t="shared" si="547"/>
        <v>8.8281040197765677</v>
      </c>
      <c r="J11387" s="70">
        <f t="shared" si="547"/>
        <v>9.2049709656771128</v>
      </c>
      <c r="K11387" s="118">
        <f>VLOOKUP(B11387,WB.GDP.2015,'WB (WDI)'!$BF$2,FALSE)</f>
        <v>41106.71839543066</v>
      </c>
      <c r="L11387" s="112">
        <f>VLOOKUP($B11387,WB.UNEMP.2015,'WB (WDI)'!$BF$2,FALSE)</f>
        <v>5.3499999046325701</v>
      </c>
    </row>
    <row r="11388" spans="1:12" x14ac:dyDescent="0.25">
      <c r="A11388" s="103">
        <v>2015</v>
      </c>
      <c r="B11388" s="104" t="s">
        <v>449</v>
      </c>
      <c r="C11388" s="105" t="s">
        <v>450</v>
      </c>
      <c r="D11388" s="105" t="s">
        <v>440</v>
      </c>
      <c r="E11388" s="87" t="e">
        <f t="shared" si="547"/>
        <v>#N/A</v>
      </c>
      <c r="F11388" s="69" t="e">
        <f t="shared" si="547"/>
        <v>#N/A</v>
      </c>
      <c r="G11388" s="69" t="e">
        <f t="shared" si="547"/>
        <v>#N/A</v>
      </c>
      <c r="H11388" s="69" t="e">
        <f t="shared" si="547"/>
        <v>#N/A</v>
      </c>
      <c r="I11388" s="69" t="e">
        <f t="shared" si="547"/>
        <v>#N/A</v>
      </c>
      <c r="J11388" s="70" t="e">
        <f t="shared" si="547"/>
        <v>#N/A</v>
      </c>
      <c r="K11388" s="118" t="e">
        <f>VLOOKUP(B11388,WB.GDP.2015,'WB (WDI)'!$BF$2,FALSE)</f>
        <v>#N/A</v>
      </c>
      <c r="L11388" s="112" t="e">
        <f>VLOOKUP($B11388,WB.UNEMP.2015,'WB (WDI)'!$BF$2,FALSE)</f>
        <v>#N/A</v>
      </c>
    </row>
    <row r="11389" spans="1:12" x14ac:dyDescent="0.25">
      <c r="A11389" s="103">
        <v>2015</v>
      </c>
      <c r="B11389" s="104" t="s">
        <v>451</v>
      </c>
      <c r="C11389" s="105" t="s">
        <v>452</v>
      </c>
      <c r="D11389" s="105" t="s">
        <v>440</v>
      </c>
      <c r="E11389" s="87">
        <f t="shared" si="547"/>
        <v>6.4674947490735688</v>
      </c>
      <c r="F11389" s="69">
        <f t="shared" si="547"/>
        <v>6.0077461516627029</v>
      </c>
      <c r="G11389" s="69">
        <f t="shared" si="547"/>
        <v>5.0012846654556764</v>
      </c>
      <c r="H11389" s="69">
        <f t="shared" si="547"/>
        <v>6.337609864400843</v>
      </c>
      <c r="I11389" s="69">
        <f t="shared" si="547"/>
        <v>6.293748578340014</v>
      </c>
      <c r="J11389" s="70">
        <f t="shared" si="547"/>
        <v>8.697084485508606</v>
      </c>
      <c r="K11389" s="118">
        <f>VLOOKUP(B11389,WB.GDP.2015,'WB (WDI)'!$BF$2,FALSE)</f>
        <v>12569.215455526537</v>
      </c>
      <c r="L11389" s="112">
        <f>VLOOKUP($B11389,WB.UNEMP.2015,'WB (WDI)'!$BF$2,FALSE)</f>
        <v>4.3600001335143999</v>
      </c>
    </row>
    <row r="11390" spans="1:12" x14ac:dyDescent="0.25">
      <c r="A11390" s="103">
        <v>2015</v>
      </c>
      <c r="B11390" s="104" t="s">
        <v>453</v>
      </c>
      <c r="C11390" s="105" t="s">
        <v>454</v>
      </c>
      <c r="D11390" s="105" t="s">
        <v>440</v>
      </c>
      <c r="E11390" s="87" t="e">
        <f t="shared" si="547"/>
        <v>#N/A</v>
      </c>
      <c r="F11390" s="69" t="e">
        <f t="shared" si="547"/>
        <v>#N/A</v>
      </c>
      <c r="G11390" s="69" t="e">
        <f t="shared" si="547"/>
        <v>#N/A</v>
      </c>
      <c r="H11390" s="69" t="e">
        <f t="shared" si="547"/>
        <v>#N/A</v>
      </c>
      <c r="I11390" s="69" t="e">
        <f t="shared" si="547"/>
        <v>#N/A</v>
      </c>
      <c r="J11390" s="70" t="e">
        <f t="shared" si="547"/>
        <v>#N/A</v>
      </c>
      <c r="K11390" s="118" t="e">
        <f>VLOOKUP(B11390,WB.GDP.2015,'WB (WDI)'!$BF$2,FALSE)</f>
        <v>#N/A</v>
      </c>
      <c r="L11390" s="112">
        <f>VLOOKUP($B11390,WB.UNEMP.2015,'WB (WDI)'!$BF$2,FALSE)</f>
        <v>14.75</v>
      </c>
    </row>
    <row r="11391" spans="1:12" x14ac:dyDescent="0.25">
      <c r="A11391" s="103">
        <v>2015</v>
      </c>
      <c r="B11391" s="104" t="s">
        <v>455</v>
      </c>
      <c r="C11391" s="105" t="s">
        <v>456</v>
      </c>
      <c r="D11391" s="105" t="s">
        <v>440</v>
      </c>
      <c r="E11391" s="87">
        <f t="shared" si="547"/>
        <v>6.2596199452849435</v>
      </c>
      <c r="F11391" s="69">
        <f t="shared" si="547"/>
        <v>5.5932412670099811</v>
      </c>
      <c r="G11391" s="69">
        <f t="shared" si="547"/>
        <v>4.3960614029756906</v>
      </c>
      <c r="H11391" s="69">
        <f t="shared" si="547"/>
        <v>6.5015513224210464</v>
      </c>
      <c r="I11391" s="69">
        <f t="shared" si="547"/>
        <v>7.6000567468314717</v>
      </c>
      <c r="J11391" s="70">
        <f t="shared" si="547"/>
        <v>7.2071889871865267</v>
      </c>
      <c r="K11391" s="118">
        <f>VLOOKUP(B11391,WB.GDP.2015,'WB (WDI)'!$BF$2,FALSE)</f>
        <v>4086.9281768465753</v>
      </c>
      <c r="L11391" s="112">
        <f>VLOOKUP($B11391,WB.UNEMP.2015,'WB (WDI)'!$BF$2,FALSE)</f>
        <v>2.5599999427795401</v>
      </c>
    </row>
    <row r="11392" spans="1:12" x14ac:dyDescent="0.25">
      <c r="A11392" s="103">
        <v>2015</v>
      </c>
      <c r="B11392" s="104" t="s">
        <v>457</v>
      </c>
      <c r="C11392" s="105" t="s">
        <v>458</v>
      </c>
      <c r="D11392" s="105" t="s">
        <v>440</v>
      </c>
      <c r="E11392" s="87" t="e">
        <f t="shared" si="547"/>
        <v>#N/A</v>
      </c>
      <c r="F11392" s="69" t="e">
        <f t="shared" si="547"/>
        <v>#N/A</v>
      </c>
      <c r="G11392" s="69" t="e">
        <f t="shared" si="547"/>
        <v>#N/A</v>
      </c>
      <c r="H11392" s="69" t="e">
        <f t="shared" si="547"/>
        <v>#N/A</v>
      </c>
      <c r="I11392" s="69" t="e">
        <f t="shared" si="547"/>
        <v>#N/A</v>
      </c>
      <c r="J11392" s="70" t="e">
        <f t="shared" si="547"/>
        <v>#N/A</v>
      </c>
      <c r="K11392" s="118">
        <f>VLOOKUP(B11392,WB.GDP.2015,'WB (WDI)'!$BF$2,FALSE)</f>
        <v>2520.6697320821522</v>
      </c>
      <c r="L11392" s="112">
        <f>VLOOKUP($B11392,WB.UNEMP.2015,'WB (WDI)'!$BF$2,FALSE)</f>
        <v>0.67000001668930098</v>
      </c>
    </row>
    <row r="11393" spans="1:12" x14ac:dyDescent="0.25">
      <c r="A11393" s="103">
        <v>2015</v>
      </c>
      <c r="B11393" s="104" t="s">
        <v>459</v>
      </c>
      <c r="C11393" s="105" t="s">
        <v>460</v>
      </c>
      <c r="D11393" s="105" t="s">
        <v>440</v>
      </c>
      <c r="E11393" s="87" t="e">
        <f t="shared" si="547"/>
        <v>#N/A</v>
      </c>
      <c r="F11393" s="69" t="e">
        <f t="shared" si="547"/>
        <v>#N/A</v>
      </c>
      <c r="G11393" s="69" t="e">
        <f t="shared" si="547"/>
        <v>#N/A</v>
      </c>
      <c r="H11393" s="69" t="e">
        <f t="shared" si="547"/>
        <v>#N/A</v>
      </c>
      <c r="I11393" s="69" t="e">
        <f t="shared" si="547"/>
        <v>#N/A</v>
      </c>
      <c r="J11393" s="70" t="e">
        <f t="shared" si="547"/>
        <v>#N/A</v>
      </c>
      <c r="K11393" s="118">
        <f>VLOOKUP(B11393,WB.GDP.2015,'WB (WDI)'!$BF$2,FALSE)</f>
        <v>3037.7847420922062</v>
      </c>
      <c r="L11393" s="112">
        <f>VLOOKUP($B11393,WB.UNEMP.2015,'WB (WDI)'!$BF$2,FALSE)</f>
        <v>1.8099999427795399</v>
      </c>
    </row>
    <row r="11394" spans="1:12" x14ac:dyDescent="0.25">
      <c r="A11394" s="103">
        <v>2015</v>
      </c>
      <c r="B11394" s="104" t="s">
        <v>461</v>
      </c>
      <c r="C11394" s="105" t="s">
        <v>462</v>
      </c>
      <c r="D11394" s="105" t="s">
        <v>440</v>
      </c>
      <c r="E11394" s="87" t="e">
        <f t="shared" ref="E11394:J11403" si="548">IF(ISNUMBER(VLOOKUP($B11394,EFW.2015,3,FALSE))=TRUE,VLOOKUP($B11394,EFW.2015,E$2,FALSE),NA())</f>
        <v>#N/A</v>
      </c>
      <c r="F11394" s="69" t="e">
        <f t="shared" si="548"/>
        <v>#N/A</v>
      </c>
      <c r="G11394" s="69" t="e">
        <f t="shared" si="548"/>
        <v>#N/A</v>
      </c>
      <c r="H11394" s="69" t="e">
        <f t="shared" si="548"/>
        <v>#N/A</v>
      </c>
      <c r="I11394" s="69" t="e">
        <f t="shared" si="548"/>
        <v>#N/A</v>
      </c>
      <c r="J11394" s="70" t="e">
        <f t="shared" si="548"/>
        <v>#N/A</v>
      </c>
      <c r="K11394" s="118" t="e">
        <f>VLOOKUP(B11394,WB.GDP.2015,'WB (WDI)'!$BF$2,FALSE)</f>
        <v>#N/A</v>
      </c>
      <c r="L11394" s="112">
        <f>VLOOKUP($B11394,WB.UNEMP.2015,'WB (WDI)'!$BF$2,FALSE)</f>
        <v>6.9000000953674299</v>
      </c>
    </row>
    <row r="11395" spans="1:12" x14ac:dyDescent="0.25">
      <c r="A11395" s="103">
        <v>2015</v>
      </c>
      <c r="B11395" s="104" t="s">
        <v>463</v>
      </c>
      <c r="C11395" s="105" t="s">
        <v>464</v>
      </c>
      <c r="D11395" s="105" t="s">
        <v>440</v>
      </c>
      <c r="E11395" s="87" t="e">
        <f t="shared" si="548"/>
        <v>#N/A</v>
      </c>
      <c r="F11395" s="69" t="e">
        <f t="shared" si="548"/>
        <v>#N/A</v>
      </c>
      <c r="G11395" s="69" t="e">
        <f t="shared" si="548"/>
        <v>#N/A</v>
      </c>
      <c r="H11395" s="69" t="e">
        <f t="shared" si="548"/>
        <v>#N/A</v>
      </c>
      <c r="I11395" s="69" t="e">
        <f t="shared" si="548"/>
        <v>#N/A</v>
      </c>
      <c r="J11395" s="70" t="e">
        <f t="shared" si="548"/>
        <v>#N/A</v>
      </c>
      <c r="K11395" s="118">
        <f>VLOOKUP(B11395,WB.GDP.2015,'WB (WDI)'!$BF$2,FALSE)</f>
        <v>2170.6265572447523</v>
      </c>
      <c r="L11395" s="112" t="e">
        <f>VLOOKUP($B11395,WB.UNEMP.2015,'WB (WDI)'!$BF$2,FALSE)</f>
        <v>#N/A</v>
      </c>
    </row>
    <row r="11396" spans="1:12" x14ac:dyDescent="0.25">
      <c r="A11396" s="103">
        <v>2015</v>
      </c>
      <c r="B11396" s="104" t="s">
        <v>465</v>
      </c>
      <c r="C11396" s="105" t="s">
        <v>466</v>
      </c>
      <c r="D11396" s="105" t="s">
        <v>440</v>
      </c>
      <c r="E11396" s="87" t="e">
        <f t="shared" si="548"/>
        <v>#N/A</v>
      </c>
      <c r="F11396" s="69" t="e">
        <f t="shared" si="548"/>
        <v>#N/A</v>
      </c>
      <c r="G11396" s="69" t="e">
        <f t="shared" si="548"/>
        <v>#N/A</v>
      </c>
      <c r="H11396" s="69" t="e">
        <f t="shared" si="548"/>
        <v>#N/A</v>
      </c>
      <c r="I11396" s="69" t="e">
        <f t="shared" si="548"/>
        <v>#N/A</v>
      </c>
      <c r="J11396" s="70" t="e">
        <f t="shared" si="548"/>
        <v>#N/A</v>
      </c>
      <c r="K11396" s="118">
        <f>VLOOKUP(B11396,WB.GDP.2015,'WB (WDI)'!$BF$2,FALSE)</f>
        <v>3620.1345133873992</v>
      </c>
      <c r="L11396" s="112" t="e">
        <f>VLOOKUP($B11396,WB.UNEMP.2015,'WB (WDI)'!$BF$2,FALSE)</f>
        <v>#N/A</v>
      </c>
    </row>
    <row r="11397" spans="1:12" x14ac:dyDescent="0.25">
      <c r="A11397" s="103">
        <v>2015</v>
      </c>
      <c r="B11397" s="104" t="s">
        <v>467</v>
      </c>
      <c r="C11397" s="105" t="s">
        <v>468</v>
      </c>
      <c r="D11397" s="105" t="s">
        <v>440</v>
      </c>
      <c r="E11397" s="87" t="e">
        <f t="shared" si="548"/>
        <v>#N/A</v>
      </c>
      <c r="F11397" s="69" t="e">
        <f t="shared" si="548"/>
        <v>#N/A</v>
      </c>
      <c r="G11397" s="69" t="e">
        <f t="shared" si="548"/>
        <v>#N/A</v>
      </c>
      <c r="H11397" s="69" t="e">
        <f t="shared" si="548"/>
        <v>#N/A</v>
      </c>
      <c r="I11397" s="69" t="e">
        <f t="shared" si="548"/>
        <v>#N/A</v>
      </c>
      <c r="J11397" s="70" t="e">
        <f t="shared" si="548"/>
        <v>#N/A</v>
      </c>
      <c r="K11397" s="118">
        <f>VLOOKUP(B11397,WB.GDP.2015,'WB (WDI)'!$BF$2,FALSE)</f>
        <v>3450.7013315438326</v>
      </c>
      <c r="L11397" s="112" t="e">
        <f>VLOOKUP($B11397,WB.UNEMP.2015,'WB (WDI)'!$BF$2,FALSE)</f>
        <v>#N/A</v>
      </c>
    </row>
    <row r="11398" spans="1:12" x14ac:dyDescent="0.25">
      <c r="A11398" s="103">
        <v>2015</v>
      </c>
      <c r="B11398" s="104" t="s">
        <v>469</v>
      </c>
      <c r="C11398" s="105" t="s">
        <v>470</v>
      </c>
      <c r="D11398" s="105" t="s">
        <v>440</v>
      </c>
      <c r="E11398" s="87" t="e">
        <f t="shared" si="548"/>
        <v>#N/A</v>
      </c>
      <c r="F11398" s="69" t="e">
        <f t="shared" si="548"/>
        <v>#N/A</v>
      </c>
      <c r="G11398" s="69" t="e">
        <f t="shared" si="548"/>
        <v>#N/A</v>
      </c>
      <c r="H11398" s="69" t="e">
        <f t="shared" si="548"/>
        <v>#N/A</v>
      </c>
      <c r="I11398" s="69" t="e">
        <f t="shared" si="548"/>
        <v>#N/A</v>
      </c>
      <c r="J11398" s="70" t="e">
        <f t="shared" si="548"/>
        <v>#N/A</v>
      </c>
      <c r="K11398" s="118">
        <f>VLOOKUP(B11398,WB.GDP.2015,'WB (WDI)'!$BF$2,FALSE)</f>
        <v>11278.3519569972</v>
      </c>
      <c r="L11398" s="112" t="e">
        <f>VLOOKUP($B11398,WB.UNEMP.2015,'WB (WDI)'!$BF$2,FALSE)</f>
        <v>#N/A</v>
      </c>
    </row>
    <row r="11399" spans="1:12" x14ac:dyDescent="0.25">
      <c r="A11399" s="103">
        <v>2015</v>
      </c>
      <c r="B11399" s="104" t="s">
        <v>471</v>
      </c>
      <c r="C11399" s="105" t="s">
        <v>472</v>
      </c>
      <c r="D11399" s="105" t="s">
        <v>440</v>
      </c>
      <c r="E11399" s="87" t="e">
        <f t="shared" si="548"/>
        <v>#N/A</v>
      </c>
      <c r="F11399" s="69" t="e">
        <f t="shared" si="548"/>
        <v>#N/A</v>
      </c>
      <c r="G11399" s="69" t="e">
        <f t="shared" si="548"/>
        <v>#N/A</v>
      </c>
      <c r="H11399" s="69" t="e">
        <f t="shared" si="548"/>
        <v>#N/A</v>
      </c>
      <c r="I11399" s="69" t="e">
        <f t="shared" si="548"/>
        <v>#N/A</v>
      </c>
      <c r="J11399" s="70" t="e">
        <f t="shared" si="548"/>
        <v>#N/A</v>
      </c>
      <c r="K11399" s="118" t="e">
        <f>VLOOKUP(B11399,WB.GDP.2015,'WB (WDI)'!$BF$2,FALSE)</f>
        <v>#N/A</v>
      </c>
      <c r="L11399" s="112" t="e">
        <f>VLOOKUP($B11399,WB.UNEMP.2015,'WB (WDI)'!$BF$2,FALSE)</f>
        <v>#N/A</v>
      </c>
    </row>
    <row r="11400" spans="1:12" x14ac:dyDescent="0.25">
      <c r="A11400" s="103">
        <v>2015</v>
      </c>
      <c r="B11400" s="104" t="s">
        <v>473</v>
      </c>
      <c r="C11400" s="105" t="s">
        <v>474</v>
      </c>
      <c r="D11400" s="105" t="s">
        <v>440</v>
      </c>
      <c r="E11400" s="87" t="e">
        <f t="shared" si="548"/>
        <v>#N/A</v>
      </c>
      <c r="F11400" s="69" t="e">
        <f t="shared" si="548"/>
        <v>#N/A</v>
      </c>
      <c r="G11400" s="69" t="e">
        <f t="shared" si="548"/>
        <v>#N/A</v>
      </c>
      <c r="H11400" s="69" t="e">
        <f t="shared" si="548"/>
        <v>#N/A</v>
      </c>
      <c r="I11400" s="69" t="e">
        <f t="shared" si="548"/>
        <v>#N/A</v>
      </c>
      <c r="J11400" s="70" t="e">
        <f t="shared" si="548"/>
        <v>#N/A</v>
      </c>
      <c r="K11400" s="118">
        <f>VLOOKUP(B11400,WB.GDP.2015,'WB (WDI)'!$BF$2,FALSE)</f>
        <v>18352.395747082741</v>
      </c>
      <c r="L11400" s="112" t="e">
        <f>VLOOKUP($B11400,WB.UNEMP.2015,'WB (WDI)'!$BF$2,FALSE)</f>
        <v>#N/A</v>
      </c>
    </row>
    <row r="11401" spans="1:12" x14ac:dyDescent="0.25">
      <c r="A11401" s="103">
        <v>2015</v>
      </c>
      <c r="B11401" s="104" t="s">
        <v>475</v>
      </c>
      <c r="C11401" s="105" t="s">
        <v>476</v>
      </c>
      <c r="D11401" s="105" t="s">
        <v>440</v>
      </c>
      <c r="E11401" s="87" t="e">
        <f t="shared" si="548"/>
        <v>#N/A</v>
      </c>
      <c r="F11401" s="69" t="e">
        <f t="shared" si="548"/>
        <v>#N/A</v>
      </c>
      <c r="G11401" s="69" t="e">
        <f t="shared" si="548"/>
        <v>#N/A</v>
      </c>
      <c r="H11401" s="69" t="e">
        <f t="shared" si="548"/>
        <v>#N/A</v>
      </c>
      <c r="I11401" s="69" t="e">
        <f t="shared" si="548"/>
        <v>#N/A</v>
      </c>
      <c r="J11401" s="70" t="e">
        <f t="shared" si="548"/>
        <v>#N/A</v>
      </c>
      <c r="K11401" s="118" t="e">
        <f>VLOOKUP(B11401,WB.GDP.2015,'WB (WDI)'!$BF$2,FALSE)</f>
        <v>#N/A</v>
      </c>
      <c r="L11401" s="112" t="e">
        <f>VLOOKUP($B11401,WB.UNEMP.2015,'WB (WDI)'!$BF$2,FALSE)</f>
        <v>#N/A</v>
      </c>
    </row>
    <row r="11402" spans="1:12" x14ac:dyDescent="0.25">
      <c r="A11402" s="103">
        <v>2015</v>
      </c>
      <c r="B11402" s="104" t="s">
        <v>477</v>
      </c>
      <c r="C11402" s="105" t="s">
        <v>478</v>
      </c>
      <c r="D11402" s="105" t="s">
        <v>440</v>
      </c>
      <c r="E11402" s="87" t="e">
        <f t="shared" si="548"/>
        <v>#N/A</v>
      </c>
      <c r="F11402" s="69" t="e">
        <f t="shared" si="548"/>
        <v>#N/A</v>
      </c>
      <c r="G11402" s="69" t="e">
        <f t="shared" si="548"/>
        <v>#N/A</v>
      </c>
      <c r="H11402" s="69" t="e">
        <f t="shared" si="548"/>
        <v>#N/A</v>
      </c>
      <c r="I11402" s="69" t="e">
        <f t="shared" si="548"/>
        <v>#N/A</v>
      </c>
      <c r="J11402" s="70" t="e">
        <f t="shared" si="548"/>
        <v>#N/A</v>
      </c>
      <c r="K11402" s="118" t="e">
        <f>VLOOKUP(B11402,WB.GDP.2015,'WB (WDI)'!$BF$2,FALSE)</f>
        <v>#N/A</v>
      </c>
      <c r="L11402" s="112" t="e">
        <f>VLOOKUP($B11402,WB.UNEMP.2015,'WB (WDI)'!$BF$2,FALSE)</f>
        <v>#N/A</v>
      </c>
    </row>
    <row r="11403" spans="1:12" x14ac:dyDescent="0.25">
      <c r="A11403" s="103">
        <v>2015</v>
      </c>
      <c r="B11403" s="104" t="s">
        <v>479</v>
      </c>
      <c r="C11403" s="105" t="s">
        <v>480</v>
      </c>
      <c r="D11403" s="105" t="s">
        <v>440</v>
      </c>
      <c r="E11403" s="87" t="e">
        <f t="shared" si="548"/>
        <v>#N/A</v>
      </c>
      <c r="F11403" s="69" t="e">
        <f t="shared" si="548"/>
        <v>#N/A</v>
      </c>
      <c r="G11403" s="69" t="e">
        <f t="shared" si="548"/>
        <v>#N/A</v>
      </c>
      <c r="H11403" s="69" t="e">
        <f t="shared" si="548"/>
        <v>#N/A</v>
      </c>
      <c r="I11403" s="69" t="e">
        <f t="shared" si="548"/>
        <v>#N/A</v>
      </c>
      <c r="J11403" s="70" t="e">
        <f t="shared" si="548"/>
        <v>#N/A</v>
      </c>
      <c r="K11403" s="118" t="e">
        <f>VLOOKUP(B11403,WB.GDP.2015,'WB (WDI)'!$BF$2,FALSE)</f>
        <v>#N/A</v>
      </c>
      <c r="L11403" s="112" t="e">
        <f>VLOOKUP($B11403,WB.UNEMP.2015,'WB (WDI)'!$BF$2,FALSE)</f>
        <v>#N/A</v>
      </c>
    </row>
    <row r="11404" spans="1:12" x14ac:dyDescent="0.25">
      <c r="A11404" s="103">
        <v>2015</v>
      </c>
      <c r="B11404" s="104" t="s">
        <v>481</v>
      </c>
      <c r="C11404" s="105" t="s">
        <v>482</v>
      </c>
      <c r="D11404" s="105" t="s">
        <v>440</v>
      </c>
      <c r="E11404" s="87" t="e">
        <f t="shared" ref="E11404:J11411" si="549">IF(ISNUMBER(VLOOKUP($B11404,EFW.2015,3,FALSE))=TRUE,VLOOKUP($B11404,EFW.2015,E$2,FALSE),NA())</f>
        <v>#N/A</v>
      </c>
      <c r="F11404" s="69" t="e">
        <f t="shared" si="549"/>
        <v>#N/A</v>
      </c>
      <c r="G11404" s="69" t="e">
        <f t="shared" si="549"/>
        <v>#N/A</v>
      </c>
      <c r="H11404" s="69" t="e">
        <f t="shared" si="549"/>
        <v>#N/A</v>
      </c>
      <c r="I11404" s="69" t="e">
        <f t="shared" si="549"/>
        <v>#N/A</v>
      </c>
      <c r="J11404" s="70" t="e">
        <f t="shared" si="549"/>
        <v>#N/A</v>
      </c>
      <c r="K11404" s="118" t="e">
        <f>VLOOKUP(B11404,WB.GDP.2015,'WB (WDI)'!$BF$2,FALSE)</f>
        <v>#N/A</v>
      </c>
      <c r="L11404" s="112">
        <f>VLOOKUP($B11404,WB.UNEMP.2015,'WB (WDI)'!$BF$2,FALSE)</f>
        <v>12.060000419616699</v>
      </c>
    </row>
    <row r="11405" spans="1:12" x14ac:dyDescent="0.25">
      <c r="A11405" s="103">
        <v>2015</v>
      </c>
      <c r="B11405" s="104" t="s">
        <v>483</v>
      </c>
      <c r="C11405" s="105" t="s">
        <v>484</v>
      </c>
      <c r="D11405" s="105" t="s">
        <v>440</v>
      </c>
      <c r="E11405" s="87" t="e">
        <f t="shared" si="549"/>
        <v>#N/A</v>
      </c>
      <c r="F11405" s="69" t="e">
        <f t="shared" si="549"/>
        <v>#N/A</v>
      </c>
      <c r="G11405" s="69" t="e">
        <f t="shared" si="549"/>
        <v>#N/A</v>
      </c>
      <c r="H11405" s="69" t="e">
        <f t="shared" si="549"/>
        <v>#N/A</v>
      </c>
      <c r="I11405" s="69" t="e">
        <f t="shared" si="549"/>
        <v>#N/A</v>
      </c>
      <c r="J11405" s="70" t="e">
        <f t="shared" si="549"/>
        <v>#N/A</v>
      </c>
      <c r="K11405" s="118" t="e">
        <f>VLOOKUP(B11405,WB.GDP.2015,'WB (WDI)'!$BF$2,FALSE)</f>
        <v>#N/A</v>
      </c>
      <c r="L11405" s="112" t="e">
        <f>VLOOKUP($B11405,WB.UNEMP.2015,'WB (WDI)'!$BF$2,FALSE)</f>
        <v>#N/A</v>
      </c>
    </row>
    <row r="11406" spans="1:12" x14ac:dyDescent="0.25">
      <c r="A11406" s="103">
        <v>2015</v>
      </c>
      <c r="B11406" s="104" t="s">
        <v>485</v>
      </c>
      <c r="C11406" s="105" t="s">
        <v>486</v>
      </c>
      <c r="D11406" s="105" t="s">
        <v>440</v>
      </c>
      <c r="E11406" s="87" t="e">
        <f t="shared" si="549"/>
        <v>#N/A</v>
      </c>
      <c r="F11406" s="69" t="e">
        <f t="shared" si="549"/>
        <v>#N/A</v>
      </c>
      <c r="G11406" s="69" t="e">
        <f t="shared" si="549"/>
        <v>#N/A</v>
      </c>
      <c r="H11406" s="69" t="e">
        <f t="shared" si="549"/>
        <v>#N/A</v>
      </c>
      <c r="I11406" s="69" t="e">
        <f t="shared" si="549"/>
        <v>#N/A</v>
      </c>
      <c r="J11406" s="70" t="e">
        <f t="shared" si="549"/>
        <v>#N/A</v>
      </c>
      <c r="K11406" s="118" t="e">
        <f>VLOOKUP(B11406,WB.GDP.2015,'WB (WDI)'!$BF$2,FALSE)</f>
        <v>#N/A</v>
      </c>
      <c r="L11406" s="112" t="e">
        <f>VLOOKUP($B11406,WB.UNEMP.2015,'WB (WDI)'!$BF$2,FALSE)</f>
        <v>#N/A</v>
      </c>
    </row>
    <row r="11407" spans="1:12" x14ac:dyDescent="0.25">
      <c r="A11407" s="103">
        <v>2015</v>
      </c>
      <c r="B11407" s="104" t="s">
        <v>487</v>
      </c>
      <c r="C11407" s="105" t="s">
        <v>488</v>
      </c>
      <c r="D11407" s="105" t="s">
        <v>440</v>
      </c>
      <c r="E11407" s="87" t="e">
        <f t="shared" si="549"/>
        <v>#N/A</v>
      </c>
      <c r="F11407" s="69" t="e">
        <f t="shared" si="549"/>
        <v>#N/A</v>
      </c>
      <c r="G11407" s="69" t="e">
        <f t="shared" si="549"/>
        <v>#N/A</v>
      </c>
      <c r="H11407" s="69" t="e">
        <f t="shared" si="549"/>
        <v>#N/A</v>
      </c>
      <c r="I11407" s="69" t="e">
        <f t="shared" si="549"/>
        <v>#N/A</v>
      </c>
      <c r="J11407" s="70" t="e">
        <f t="shared" si="549"/>
        <v>#N/A</v>
      </c>
      <c r="K11407" s="118">
        <f>VLOOKUP(B11407,WB.GDP.2015,'WB (WDI)'!$BF$2,FALSE)</f>
        <v>5997.0086014387434</v>
      </c>
      <c r="L11407" s="112">
        <f>VLOOKUP($B11407,WB.UNEMP.2015,'WB (WDI)'!$BF$2,FALSE)</f>
        <v>8.6599998474121094</v>
      </c>
    </row>
    <row r="11408" spans="1:12" x14ac:dyDescent="0.25">
      <c r="A11408" s="103">
        <v>2015</v>
      </c>
      <c r="B11408" s="104" t="s">
        <v>489</v>
      </c>
      <c r="C11408" s="105" t="s">
        <v>490</v>
      </c>
      <c r="D11408" s="105" t="s">
        <v>440</v>
      </c>
      <c r="E11408" s="87" t="e">
        <f t="shared" si="549"/>
        <v>#N/A</v>
      </c>
      <c r="F11408" s="69" t="e">
        <f t="shared" si="549"/>
        <v>#N/A</v>
      </c>
      <c r="G11408" s="69" t="e">
        <f t="shared" si="549"/>
        <v>#N/A</v>
      </c>
      <c r="H11408" s="69" t="e">
        <f t="shared" si="549"/>
        <v>#N/A</v>
      </c>
      <c r="I11408" s="69" t="e">
        <f t="shared" si="549"/>
        <v>#N/A</v>
      </c>
      <c r="J11408" s="70" t="e">
        <f t="shared" si="549"/>
        <v>#N/A</v>
      </c>
      <c r="K11408" s="118" t="e">
        <f>VLOOKUP(B11408,WB.GDP.2015,'WB (WDI)'!$BF$2,FALSE)</f>
        <v>#N/A</v>
      </c>
      <c r="L11408" s="112" t="e">
        <f>VLOOKUP($B11408,WB.UNEMP.2015,'WB (WDI)'!$BF$2,FALSE)</f>
        <v>#N/A</v>
      </c>
    </row>
    <row r="11409" spans="1:12" x14ac:dyDescent="0.25">
      <c r="A11409" s="103">
        <v>2015</v>
      </c>
      <c r="B11409" s="104" t="s">
        <v>491</v>
      </c>
      <c r="C11409" s="105" t="s">
        <v>492</v>
      </c>
      <c r="D11409" s="105" t="s">
        <v>440</v>
      </c>
      <c r="E11409" s="87" t="e">
        <f t="shared" si="549"/>
        <v>#N/A</v>
      </c>
      <c r="F11409" s="69" t="e">
        <f t="shared" si="549"/>
        <v>#N/A</v>
      </c>
      <c r="G11409" s="69" t="e">
        <f t="shared" si="549"/>
        <v>#N/A</v>
      </c>
      <c r="H11409" s="69" t="e">
        <f t="shared" si="549"/>
        <v>#N/A</v>
      </c>
      <c r="I11409" s="69" t="e">
        <f t="shared" si="549"/>
        <v>#N/A</v>
      </c>
      <c r="J11409" s="70" t="e">
        <f t="shared" si="549"/>
        <v>#N/A</v>
      </c>
      <c r="K11409" s="118">
        <f>VLOOKUP(B11409,WB.GDP.2015,'WB (WDI)'!$BF$2,FALSE)</f>
        <v>5949.0185744842856</v>
      </c>
      <c r="L11409" s="112">
        <f>VLOOKUP($B11409,WB.UNEMP.2015,'WB (WDI)'!$BF$2,FALSE)</f>
        <v>2.6400001049041699</v>
      </c>
    </row>
    <row r="11410" spans="1:12" x14ac:dyDescent="0.25">
      <c r="A11410" s="103">
        <v>2015</v>
      </c>
      <c r="B11410" s="104" t="s">
        <v>493</v>
      </c>
      <c r="C11410" s="105" t="s">
        <v>494</v>
      </c>
      <c r="D11410" s="105" t="s">
        <v>440</v>
      </c>
      <c r="E11410" s="87" t="e">
        <f t="shared" si="549"/>
        <v>#N/A</v>
      </c>
      <c r="F11410" s="69" t="e">
        <f t="shared" si="549"/>
        <v>#N/A</v>
      </c>
      <c r="G11410" s="69" t="e">
        <f t="shared" si="549"/>
        <v>#N/A</v>
      </c>
      <c r="H11410" s="69" t="e">
        <f t="shared" si="549"/>
        <v>#N/A</v>
      </c>
      <c r="I11410" s="69" t="e">
        <f t="shared" si="549"/>
        <v>#N/A</v>
      </c>
      <c r="J11410" s="70" t="e">
        <f t="shared" si="549"/>
        <v>#N/A</v>
      </c>
      <c r="K11410" s="118">
        <f>VLOOKUP(B11410,WB.GDP.2015,'WB (WDI)'!$BF$2,FALSE)</f>
        <v>3723.1997965379983</v>
      </c>
      <c r="L11410" s="112" t="e">
        <f>VLOOKUP($B11410,WB.UNEMP.2015,'WB (WDI)'!$BF$2,FALSE)</f>
        <v>#N/A</v>
      </c>
    </row>
    <row r="11411" spans="1:12" ht="15.75" thickBot="1" x14ac:dyDescent="0.3">
      <c r="A11411" s="103">
        <v>2015</v>
      </c>
      <c r="B11411" s="104" t="s">
        <v>495</v>
      </c>
      <c r="C11411" s="105" t="s">
        <v>496</v>
      </c>
      <c r="D11411" s="105" t="s">
        <v>440</v>
      </c>
      <c r="E11411" s="88" t="e">
        <f t="shared" si="549"/>
        <v>#N/A</v>
      </c>
      <c r="F11411" s="56" t="e">
        <f t="shared" si="549"/>
        <v>#N/A</v>
      </c>
      <c r="G11411" s="56" t="e">
        <f t="shared" si="549"/>
        <v>#N/A</v>
      </c>
      <c r="H11411" s="56" t="e">
        <f t="shared" si="549"/>
        <v>#N/A</v>
      </c>
      <c r="I11411" s="56" t="e">
        <f t="shared" si="549"/>
        <v>#N/A</v>
      </c>
      <c r="J11411" s="71" t="e">
        <f t="shared" si="549"/>
        <v>#N/A</v>
      </c>
      <c r="K11411" s="119" t="e">
        <f>VLOOKUP(B11411,WB.GDP.2015,'WB (WDI)'!$BF$2,FALSE)</f>
        <v>#N/A</v>
      </c>
      <c r="L11411" s="113" t="e">
        <f>VLOOKUP($B11411,WB.UNEMP.2015,'WB (WDI)'!$BF$2,FALSE)</f>
        <v>#N/A</v>
      </c>
    </row>
    <row r="11412" spans="1:12" x14ac:dyDescent="0.25">
      <c r="A11412" s="109">
        <v>2016</v>
      </c>
      <c r="B11412" s="110" t="s">
        <v>4</v>
      </c>
      <c r="C11412" s="111" t="s">
        <v>5</v>
      </c>
      <c r="D11412" s="111" t="s">
        <v>6</v>
      </c>
      <c r="E11412" s="86">
        <f t="shared" ref="E11412:J11421" si="550">IF(ISNUMBER(VLOOKUP($B11412,EFW.2016,3,FALSE))=TRUE,VLOOKUP($B11412,EFW.2016,E$2,FALSE),NA())</f>
        <v>5.2564365076317445</v>
      </c>
      <c r="F11412" s="69">
        <f t="shared" si="550"/>
        <v>4.5199770339686633</v>
      </c>
      <c r="G11412" s="69">
        <f t="shared" si="550"/>
        <v>4.473067288650884</v>
      </c>
      <c r="H11412" s="69">
        <f t="shared" si="550"/>
        <v>7.8777249496674271</v>
      </c>
      <c r="I11412" s="69">
        <f t="shared" si="550"/>
        <v>3.9597272733016204</v>
      </c>
      <c r="J11412" s="70">
        <f t="shared" si="550"/>
        <v>5.4516859925701269</v>
      </c>
      <c r="K11412" s="118">
        <f>VLOOKUP(B11412,WB.GDP.2016,'WB (WDI)'!$BG$2,FALSE)</f>
        <v>11826.164666289586</v>
      </c>
      <c r="L11412" s="112">
        <f>VLOOKUP($B11412,WB.UNEMP.2016,'WB (WDI)'!$BG$2,FALSE)</f>
        <v>10.199999809265099</v>
      </c>
    </row>
    <row r="11413" spans="1:12" x14ac:dyDescent="0.25">
      <c r="A11413" s="103">
        <v>2016</v>
      </c>
      <c r="B11413" s="104" t="s">
        <v>7</v>
      </c>
      <c r="C11413" s="105" t="s">
        <v>8</v>
      </c>
      <c r="D11413" s="105" t="s">
        <v>6</v>
      </c>
      <c r="E11413" s="87">
        <f t="shared" si="550"/>
        <v>5.1164760722774112</v>
      </c>
      <c r="F11413" s="69">
        <f t="shared" si="550"/>
        <v>4.9316649809226547</v>
      </c>
      <c r="G11413" s="69">
        <f t="shared" si="550"/>
        <v>3.6227822217998638</v>
      </c>
      <c r="H11413" s="69">
        <f t="shared" si="550"/>
        <v>6.8996660784029542</v>
      </c>
      <c r="I11413" s="69">
        <f t="shared" si="550"/>
        <v>5.3969919968137345</v>
      </c>
      <c r="J11413" s="70">
        <f t="shared" si="550"/>
        <v>4.731275083447847</v>
      </c>
      <c r="K11413" s="118">
        <f>VLOOKUP(B11413,WB.GDP.2016,'WB (WDI)'!$BG$2,FALSE)</f>
        <v>10795.808627433356</v>
      </c>
      <c r="L11413" s="112">
        <f>VLOOKUP($B11413,WB.UNEMP.2016,'WB (WDI)'!$BG$2,FALSE)</f>
        <v>12.4099998474121</v>
      </c>
    </row>
    <row r="11414" spans="1:12" x14ac:dyDescent="0.25">
      <c r="A11414" s="103">
        <v>2016</v>
      </c>
      <c r="B11414" s="104" t="s">
        <v>9</v>
      </c>
      <c r="C11414" s="105" t="s">
        <v>10</v>
      </c>
      <c r="D11414" s="105" t="s">
        <v>6</v>
      </c>
      <c r="E11414" s="87">
        <f t="shared" si="550"/>
        <v>5.0219738511273189</v>
      </c>
      <c r="F11414" s="69">
        <f t="shared" si="550"/>
        <v>4.5597139460108709</v>
      </c>
      <c r="G11414" s="69">
        <f t="shared" si="550"/>
        <v>3.3573719687990304</v>
      </c>
      <c r="H11414" s="69">
        <f t="shared" si="550"/>
        <v>6.4192470966808237</v>
      </c>
      <c r="I11414" s="69">
        <f t="shared" si="550"/>
        <v>4.3912742270342822</v>
      </c>
      <c r="J11414" s="70">
        <f t="shared" si="550"/>
        <v>6.3822620171115858</v>
      </c>
      <c r="K11414" s="118">
        <f>VLOOKUP(B11414,WB.GDP.2016,'WB (WDI)'!$BG$2,FALSE)</f>
        <v>10592.424417079546</v>
      </c>
      <c r="L11414" s="112">
        <f>VLOOKUP($B11414,WB.UNEMP.2016,'WB (WDI)'!$BG$2,FALSE)</f>
        <v>18.7700004577637</v>
      </c>
    </row>
    <row r="11415" spans="1:12" x14ac:dyDescent="0.25">
      <c r="A11415" s="103">
        <v>2016</v>
      </c>
      <c r="B11415" s="104" t="s">
        <v>11</v>
      </c>
      <c r="C11415" s="105" t="s">
        <v>12</v>
      </c>
      <c r="D11415" s="105" t="s">
        <v>6</v>
      </c>
      <c r="E11415" s="87">
        <f t="shared" si="550"/>
        <v>6.5032370003896336</v>
      </c>
      <c r="F11415" s="69">
        <f t="shared" si="550"/>
        <v>6.3520312037845228</v>
      </c>
      <c r="G11415" s="69">
        <f t="shared" si="550"/>
        <v>5.2328268840697447</v>
      </c>
      <c r="H11415" s="69">
        <f t="shared" si="550"/>
        <v>7.2166711331564644</v>
      </c>
      <c r="I11415" s="69">
        <f t="shared" si="550"/>
        <v>6.5054576188169939</v>
      </c>
      <c r="J11415" s="70">
        <f t="shared" si="550"/>
        <v>7.2091981621204413</v>
      </c>
      <c r="K11415" s="118">
        <f>VLOOKUP(B11415,WB.GDP.2016,'WB (WDI)'!$BG$2,FALSE)</f>
        <v>7109.24290612405</v>
      </c>
      <c r="L11415" s="112">
        <f>VLOOKUP($B11415,WB.UNEMP.2016,'WB (WDI)'!$BG$2,FALSE)</f>
        <v>9.3000001907348597</v>
      </c>
    </row>
    <row r="11416" spans="1:12" x14ac:dyDescent="0.25">
      <c r="A11416" s="103">
        <v>2016</v>
      </c>
      <c r="B11416" s="104" t="s">
        <v>13</v>
      </c>
      <c r="C11416" s="105" t="s">
        <v>14</v>
      </c>
      <c r="D11416" s="105" t="s">
        <v>6</v>
      </c>
      <c r="E11416" s="87">
        <f t="shared" si="550"/>
        <v>4.9503604016703902</v>
      </c>
      <c r="F11416" s="69">
        <f t="shared" si="550"/>
        <v>7.9506564889602647</v>
      </c>
      <c r="G11416" s="69">
        <f t="shared" si="550"/>
        <v>2.7585964368997278</v>
      </c>
      <c r="H11416" s="69">
        <f t="shared" si="550"/>
        <v>5.5308355940475815</v>
      </c>
      <c r="I11416" s="69">
        <f t="shared" si="550"/>
        <v>2.834353601334143</v>
      </c>
      <c r="J11416" s="70">
        <f t="shared" si="550"/>
        <v>5.6773598871102342</v>
      </c>
      <c r="K11416" s="118">
        <f>VLOOKUP(B11416,WB.GDP.2016,'WB (WDI)'!$BG$2,FALSE)</f>
        <v>4284.8110556018401</v>
      </c>
      <c r="L11416" s="112">
        <f>VLOOKUP($B11416,WB.UNEMP.2016,'WB (WDI)'!$BG$2,FALSE)</f>
        <v>17.190000534057599</v>
      </c>
    </row>
    <row r="11417" spans="1:12" x14ac:dyDescent="0.25">
      <c r="A11417" s="103">
        <v>2016</v>
      </c>
      <c r="B11417" s="104" t="s">
        <v>15</v>
      </c>
      <c r="C11417" s="105" t="s">
        <v>16</v>
      </c>
      <c r="D11417" s="105" t="s">
        <v>6</v>
      </c>
      <c r="E11417" s="87">
        <f t="shared" si="550"/>
        <v>6.1989742993633339</v>
      </c>
      <c r="F11417" s="69">
        <f t="shared" si="550"/>
        <v>5.478437700814963</v>
      </c>
      <c r="G11417" s="69">
        <f t="shared" si="550"/>
        <v>5.3481744575881685</v>
      </c>
      <c r="H11417" s="69">
        <f t="shared" si="550"/>
        <v>6.9980576932208018</v>
      </c>
      <c r="I11417" s="69">
        <f t="shared" si="550"/>
        <v>6.5965085792934692</v>
      </c>
      <c r="J11417" s="70">
        <f t="shared" si="550"/>
        <v>6.5736930658992643</v>
      </c>
      <c r="K11417" s="118">
        <f>VLOOKUP(B11417,WB.GDP.2016,'WB (WDI)'!$BG$2,FALSE)</f>
        <v>10524.993508655545</v>
      </c>
      <c r="L11417" s="112">
        <f>VLOOKUP($B11417,WB.UNEMP.2016,'WB (WDI)'!$BG$2,FALSE)</f>
        <v>15.5100002288818</v>
      </c>
    </row>
    <row r="11418" spans="1:12" x14ac:dyDescent="0.25">
      <c r="A11418" s="103">
        <v>2016</v>
      </c>
      <c r="B11418" s="104" t="s">
        <v>17</v>
      </c>
      <c r="C11418" s="105" t="s">
        <v>18</v>
      </c>
      <c r="D11418" s="105" t="s">
        <v>6</v>
      </c>
      <c r="E11418" s="87" t="e">
        <f t="shared" si="550"/>
        <v>#N/A</v>
      </c>
      <c r="F11418" s="69" t="e">
        <f t="shared" si="550"/>
        <v>#N/A</v>
      </c>
      <c r="G11418" s="69" t="e">
        <f t="shared" si="550"/>
        <v>#N/A</v>
      </c>
      <c r="H11418" s="69" t="e">
        <f t="shared" si="550"/>
        <v>#N/A</v>
      </c>
      <c r="I11418" s="69" t="e">
        <f t="shared" si="550"/>
        <v>#N/A</v>
      </c>
      <c r="J11418" s="70" t="e">
        <f t="shared" si="550"/>
        <v>#N/A</v>
      </c>
      <c r="K11418" s="118" t="e">
        <f>VLOOKUP(B11418,WB.GDP.2016,'WB (WDI)'!$BG$2,FALSE)</f>
        <v>#N/A</v>
      </c>
      <c r="L11418" s="112" t="e">
        <f>VLOOKUP($B11418,WB.UNEMP.2016,'WB (WDI)'!$BG$2,FALSE)</f>
        <v>#N/A</v>
      </c>
    </row>
    <row r="11419" spans="1:12" x14ac:dyDescent="0.25">
      <c r="A11419" s="103">
        <v>2016</v>
      </c>
      <c r="B11419" s="104" t="s">
        <v>19</v>
      </c>
      <c r="C11419" s="105" t="s">
        <v>20</v>
      </c>
      <c r="D11419" s="105" t="s">
        <v>6</v>
      </c>
      <c r="E11419" s="87">
        <f t="shared" si="550"/>
        <v>5.3929943803678224</v>
      </c>
      <c r="F11419" s="69">
        <f t="shared" si="550"/>
        <v>7.6225968422339063</v>
      </c>
      <c r="G11419" s="69">
        <f t="shared" si="550"/>
        <v>3.3001267250128508</v>
      </c>
      <c r="H11419" s="69">
        <f t="shared" si="550"/>
        <v>5.5966244312316968</v>
      </c>
      <c r="I11419" s="69">
        <f t="shared" si="550"/>
        <v>5.0469552109934854</v>
      </c>
      <c r="J11419" s="70">
        <f t="shared" si="550"/>
        <v>5.3986686923671732</v>
      </c>
      <c r="K11419" s="118">
        <f>VLOOKUP(B11419,WB.GDP.2016,'WB (WDI)'!$BG$2,FALSE)</f>
        <v>7568.9976433374404</v>
      </c>
      <c r="L11419" s="112">
        <f>VLOOKUP($B11419,WB.UNEMP.2016,'WB (WDI)'!$BG$2,FALSE)</f>
        <v>7.1999998092651403</v>
      </c>
    </row>
    <row r="11420" spans="1:12" x14ac:dyDescent="0.25">
      <c r="A11420" s="103">
        <v>2016</v>
      </c>
      <c r="B11420" s="104" t="s">
        <v>21</v>
      </c>
      <c r="C11420" s="105" t="s">
        <v>22</v>
      </c>
      <c r="D11420" s="105" t="s">
        <v>6</v>
      </c>
      <c r="E11420" s="87">
        <f t="shared" si="550"/>
        <v>6.0575644355449185</v>
      </c>
      <c r="F11420" s="69">
        <f t="shared" si="550"/>
        <v>6.9961253981617073</v>
      </c>
      <c r="G11420" s="69">
        <f t="shared" si="550"/>
        <v>4.0133407163833317</v>
      </c>
      <c r="H11420" s="69">
        <f t="shared" si="550"/>
        <v>7.0138850643052066</v>
      </c>
      <c r="I11420" s="69">
        <f t="shared" si="550"/>
        <v>5.7298775601842724</v>
      </c>
      <c r="J11420" s="70">
        <f t="shared" si="550"/>
        <v>6.5345934386900746</v>
      </c>
      <c r="K11420" s="118">
        <f>VLOOKUP(B11420,WB.GDP.2016,'WB (WDI)'!$BG$2,FALSE)</f>
        <v>2961.4417779277064</v>
      </c>
      <c r="L11420" s="112">
        <f>VLOOKUP($B11420,WB.UNEMP.2016,'WB (WDI)'!$BG$2,FALSE)</f>
        <v>2.5199999809265101</v>
      </c>
    </row>
    <row r="11421" spans="1:12" x14ac:dyDescent="0.25">
      <c r="A11421" s="103">
        <v>2016</v>
      </c>
      <c r="B11421" s="104" t="s">
        <v>23</v>
      </c>
      <c r="C11421" s="105" t="s">
        <v>24</v>
      </c>
      <c r="D11421" s="105" t="s">
        <v>6</v>
      </c>
      <c r="E11421" s="87">
        <f t="shared" si="550"/>
        <v>7.4973946242464535</v>
      </c>
      <c r="F11421" s="69">
        <f t="shared" si="550"/>
        <v>6.2263447542713166</v>
      </c>
      <c r="G11421" s="69">
        <f t="shared" si="550"/>
        <v>6.1004906735130007</v>
      </c>
      <c r="H11421" s="69">
        <f t="shared" si="550"/>
        <v>9.0567832234881536</v>
      </c>
      <c r="I11421" s="69">
        <f t="shared" si="550"/>
        <v>8.0873302570356334</v>
      </c>
      <c r="J11421" s="70">
        <f t="shared" si="550"/>
        <v>8.0160242129241635</v>
      </c>
      <c r="K11421" s="118">
        <f>VLOOKUP(B11421,WB.GDP.2016,'WB (WDI)'!$BG$2,FALSE)</f>
        <v>17117.122215746087</v>
      </c>
      <c r="L11421" s="112">
        <f>VLOOKUP($B11421,WB.UNEMP.2016,'WB (WDI)'!$BG$2,FALSE)</f>
        <v>17.620000839233398</v>
      </c>
    </row>
    <row r="11422" spans="1:12" x14ac:dyDescent="0.25">
      <c r="A11422" s="103">
        <v>2016</v>
      </c>
      <c r="B11422" s="104" t="s">
        <v>25</v>
      </c>
      <c r="C11422" s="105" t="s">
        <v>26</v>
      </c>
      <c r="D11422" s="105" t="s">
        <v>6</v>
      </c>
      <c r="E11422" s="87" t="e">
        <f t="shared" ref="E11422:J11431" si="551">IF(ISNUMBER(VLOOKUP($B11422,EFW.2016,3,FALSE))=TRUE,VLOOKUP($B11422,EFW.2016,E$2,FALSE),NA())</f>
        <v>#N/A</v>
      </c>
      <c r="F11422" s="69" t="e">
        <f t="shared" si="551"/>
        <v>#N/A</v>
      </c>
      <c r="G11422" s="69" t="e">
        <f t="shared" si="551"/>
        <v>#N/A</v>
      </c>
      <c r="H11422" s="69" t="e">
        <f t="shared" si="551"/>
        <v>#N/A</v>
      </c>
      <c r="I11422" s="69" t="e">
        <f t="shared" si="551"/>
        <v>#N/A</v>
      </c>
      <c r="J11422" s="70" t="e">
        <f t="shared" si="551"/>
        <v>#N/A</v>
      </c>
      <c r="K11422" s="118" t="e">
        <f>VLOOKUP(B11422,WB.GDP.2016,'WB (WDI)'!$BG$2,FALSE)</f>
        <v>#N/A</v>
      </c>
      <c r="L11422" s="112" t="e">
        <f>VLOOKUP($B11422,WB.UNEMP.2016,'WB (WDI)'!$BG$2,FALSE)</f>
        <v>#N/A</v>
      </c>
    </row>
    <row r="11423" spans="1:12" x14ac:dyDescent="0.25">
      <c r="A11423" s="103">
        <v>2016</v>
      </c>
      <c r="B11423" s="104" t="s">
        <v>27</v>
      </c>
      <c r="C11423" s="105" t="s">
        <v>28</v>
      </c>
      <c r="D11423" s="105" t="s">
        <v>6</v>
      </c>
      <c r="E11423" s="87">
        <f t="shared" si="551"/>
        <v>6.071741215251576</v>
      </c>
      <c r="F11423" s="69">
        <f t="shared" si="551"/>
        <v>5.8273755724898155</v>
      </c>
      <c r="G11423" s="69">
        <f t="shared" si="551"/>
        <v>3.8934566491662204</v>
      </c>
      <c r="H11423" s="69">
        <f t="shared" si="551"/>
        <v>7.121433785150705</v>
      </c>
      <c r="I11423" s="69">
        <f t="shared" si="551"/>
        <v>6.2779151626708751</v>
      </c>
      <c r="J11423" s="70">
        <f t="shared" si="551"/>
        <v>7.2385249067802633</v>
      </c>
      <c r="K11423" s="118">
        <f>VLOOKUP(B11423,WB.GDP.2016,'WB (WDI)'!$BG$2,FALSE)</f>
        <v>1981.4268381523655</v>
      </c>
      <c r="L11423" s="112">
        <f>VLOOKUP($B11423,WB.UNEMP.2016,'WB (WDI)'!$BG$2,FALSE)</f>
        <v>5.5999999046325701</v>
      </c>
    </row>
    <row r="11424" spans="1:12" x14ac:dyDescent="0.25">
      <c r="A11424" s="103">
        <v>2016</v>
      </c>
      <c r="B11424" s="104" t="s">
        <v>29</v>
      </c>
      <c r="C11424" s="105" t="s">
        <v>30</v>
      </c>
      <c r="D11424" s="105" t="s">
        <v>6</v>
      </c>
      <c r="E11424" s="87">
        <f t="shared" si="551"/>
        <v>6.2112118734827915</v>
      </c>
      <c r="F11424" s="69">
        <f t="shared" si="551"/>
        <v>6.627501041046405</v>
      </c>
      <c r="G11424" s="69">
        <f t="shared" si="551"/>
        <v>3.7026450127514474</v>
      </c>
      <c r="H11424" s="69">
        <f t="shared" si="551"/>
        <v>8.8354707024620094</v>
      </c>
      <c r="I11424" s="69">
        <f t="shared" si="551"/>
        <v>5.7868399149627319</v>
      </c>
      <c r="J11424" s="70">
        <f t="shared" si="551"/>
        <v>6.1036026961913672</v>
      </c>
      <c r="K11424" s="118">
        <f>VLOOKUP(B11424,WB.GDP.2016,'WB (WDI)'!$BG$2,FALSE)</f>
        <v>794.60457442336269</v>
      </c>
      <c r="L11424" s="112">
        <f>VLOOKUP($B11424,WB.UNEMP.2016,'WB (WDI)'!$BG$2,FALSE)</f>
        <v>1.5299999713897701</v>
      </c>
    </row>
    <row r="11425" spans="1:12" x14ac:dyDescent="0.25">
      <c r="A11425" s="103">
        <v>2016</v>
      </c>
      <c r="B11425" s="104" t="s">
        <v>31</v>
      </c>
      <c r="C11425" s="105" t="s">
        <v>32</v>
      </c>
      <c r="D11425" s="105" t="s">
        <v>6</v>
      </c>
      <c r="E11425" s="87">
        <f t="shared" si="551"/>
        <v>7.210310329492323</v>
      </c>
      <c r="F11425" s="69">
        <f t="shared" si="551"/>
        <v>7.6717980902569547</v>
      </c>
      <c r="G11425" s="69">
        <f t="shared" si="551"/>
        <v>6.2537452517791801</v>
      </c>
      <c r="H11425" s="69">
        <f t="shared" si="551"/>
        <v>8.1257843622970203</v>
      </c>
      <c r="I11425" s="69">
        <f t="shared" si="551"/>
        <v>6.8523304401889433</v>
      </c>
      <c r="J11425" s="70">
        <f t="shared" si="551"/>
        <v>7.1478935029395174</v>
      </c>
      <c r="K11425" s="118">
        <f>VLOOKUP(B11425,WB.GDP.2016,'WB (WDI)'!$BG$2,FALSE)</f>
        <v>6482.6483163879366</v>
      </c>
      <c r="L11425" s="112">
        <f>VLOOKUP($B11425,WB.UNEMP.2016,'WB (WDI)'!$BG$2,FALSE)</f>
        <v>12.1000003814697</v>
      </c>
    </row>
    <row r="11426" spans="1:12" x14ac:dyDescent="0.25">
      <c r="A11426" s="103">
        <v>2016</v>
      </c>
      <c r="B11426" s="104" t="s">
        <v>33</v>
      </c>
      <c r="C11426" s="105" t="s">
        <v>34</v>
      </c>
      <c r="D11426" s="105" t="s">
        <v>6</v>
      </c>
      <c r="E11426" s="87">
        <f t="shared" si="551"/>
        <v>5.7841908700597369</v>
      </c>
      <c r="F11426" s="69">
        <f t="shared" si="551"/>
        <v>7.1904623664214444</v>
      </c>
      <c r="G11426" s="69">
        <f t="shared" si="551"/>
        <v>3.0895564570055392</v>
      </c>
      <c r="H11426" s="69">
        <f t="shared" si="551"/>
        <v>7.2220242037276003</v>
      </c>
      <c r="I11426" s="69">
        <f t="shared" si="551"/>
        <v>4.9999936319223846</v>
      </c>
      <c r="J11426" s="70">
        <f t="shared" si="551"/>
        <v>6.4189176912217105</v>
      </c>
      <c r="K11426" s="118">
        <f>VLOOKUP(B11426,WB.GDP.2016,'WB (WDI)'!$BG$2,FALSE)</f>
        <v>3524.4445144521496</v>
      </c>
      <c r="L11426" s="112">
        <f>VLOOKUP($B11426,WB.UNEMP.2016,'WB (WDI)'!$BG$2,FALSE)</f>
        <v>3.4700000286102299</v>
      </c>
    </row>
    <row r="11427" spans="1:12" x14ac:dyDescent="0.25">
      <c r="A11427" s="103">
        <v>2016</v>
      </c>
      <c r="B11427" s="104" t="s">
        <v>35</v>
      </c>
      <c r="C11427" s="105" t="s">
        <v>36</v>
      </c>
      <c r="D11427" s="105" t="s">
        <v>6</v>
      </c>
      <c r="E11427" s="87">
        <f t="shared" si="551"/>
        <v>5.2242234610385605</v>
      </c>
      <c r="F11427" s="69">
        <f t="shared" si="551"/>
        <v>5.962274637389382</v>
      </c>
      <c r="G11427" s="69">
        <f t="shared" si="551"/>
        <v>3.2195156906384375</v>
      </c>
      <c r="H11427" s="69">
        <f t="shared" si="551"/>
        <v>6.5336331817872928</v>
      </c>
      <c r="I11427" s="69">
        <f t="shared" si="551"/>
        <v>5.0974812884659624</v>
      </c>
      <c r="J11427" s="70">
        <f t="shared" si="551"/>
        <v>5.3082125069117252</v>
      </c>
      <c r="K11427" s="118">
        <f>VLOOKUP(B11427,WB.GDP.2016,'WB (WDI)'!$BG$2,FALSE)</f>
        <v>884.49441685304771</v>
      </c>
      <c r="L11427" s="112">
        <f>VLOOKUP($B11427,WB.UNEMP.2016,'WB (WDI)'!$BG$2,FALSE)</f>
        <v>4.25</v>
      </c>
    </row>
    <row r="11428" spans="1:12" x14ac:dyDescent="0.25">
      <c r="A11428" s="103">
        <v>2016</v>
      </c>
      <c r="B11428" s="104" t="s">
        <v>37</v>
      </c>
      <c r="C11428" s="105" t="s">
        <v>38</v>
      </c>
      <c r="D11428" s="105" t="s">
        <v>6</v>
      </c>
      <c r="E11428" s="87">
        <f t="shared" si="551"/>
        <v>5.4361605176382524</v>
      </c>
      <c r="F11428" s="69">
        <f t="shared" si="551"/>
        <v>7.5516984292655254</v>
      </c>
      <c r="G11428" s="69">
        <f t="shared" si="551"/>
        <v>2.9093110477639184</v>
      </c>
      <c r="H11428" s="69">
        <f t="shared" si="551"/>
        <v>6.7260545508000256</v>
      </c>
      <c r="I11428" s="69">
        <f t="shared" si="551"/>
        <v>4.9707487435543349</v>
      </c>
      <c r="J11428" s="70">
        <f t="shared" si="551"/>
        <v>5.0229898168074554</v>
      </c>
      <c r="K11428" s="118">
        <f>VLOOKUP(B11428,WB.GDP.2016,'WB (WDI)'!$BG$2,FALSE)</f>
        <v>1687.0526423167648</v>
      </c>
      <c r="L11428" s="112">
        <f>VLOOKUP($B11428,WB.UNEMP.2016,'WB (WDI)'!$BG$2,FALSE)</f>
        <v>1.8899999856948899</v>
      </c>
    </row>
    <row r="11429" spans="1:12" x14ac:dyDescent="0.25">
      <c r="A11429" s="103">
        <v>2016</v>
      </c>
      <c r="B11429" s="104" t="s">
        <v>39</v>
      </c>
      <c r="C11429" s="105" t="s">
        <v>40</v>
      </c>
      <c r="D11429" s="105" t="s">
        <v>6</v>
      </c>
      <c r="E11429" s="87" t="e">
        <f t="shared" si="551"/>
        <v>#N/A</v>
      </c>
      <c r="F11429" s="69" t="e">
        <f t="shared" si="551"/>
        <v>#N/A</v>
      </c>
      <c r="G11429" s="69" t="e">
        <f t="shared" si="551"/>
        <v>#N/A</v>
      </c>
      <c r="H11429" s="69" t="e">
        <f t="shared" si="551"/>
        <v>#N/A</v>
      </c>
      <c r="I11429" s="69" t="e">
        <f t="shared" si="551"/>
        <v>#N/A</v>
      </c>
      <c r="J11429" s="70" t="e">
        <f t="shared" si="551"/>
        <v>#N/A</v>
      </c>
      <c r="K11429" s="118">
        <f>VLOOKUP(B11429,WB.GDP.2016,'WB (WDI)'!$BG$2,FALSE)</f>
        <v>2987.9890529403938</v>
      </c>
      <c r="L11429" s="112">
        <f>VLOOKUP($B11429,WB.UNEMP.2016,'WB (WDI)'!$BG$2,FALSE)</f>
        <v>8.0100002288818395</v>
      </c>
    </row>
    <row r="11430" spans="1:12" x14ac:dyDescent="0.25">
      <c r="A11430" s="103">
        <v>2016</v>
      </c>
      <c r="B11430" s="104" t="s">
        <v>41</v>
      </c>
      <c r="C11430" s="105" t="s">
        <v>42</v>
      </c>
      <c r="D11430" s="105" t="s">
        <v>6</v>
      </c>
      <c r="E11430" s="87">
        <f t="shared" si="551"/>
        <v>4.8670514762173775</v>
      </c>
      <c r="F11430" s="69">
        <f t="shared" si="551"/>
        <v>5.1627701431140753</v>
      </c>
      <c r="G11430" s="69">
        <f t="shared" si="551"/>
        <v>3.2194100819296434</v>
      </c>
      <c r="H11430" s="69">
        <f t="shared" si="551"/>
        <v>5.6244355881004351</v>
      </c>
      <c r="I11430" s="69">
        <f t="shared" si="551"/>
        <v>4.8926954422250066</v>
      </c>
      <c r="J11430" s="70">
        <f t="shared" si="551"/>
        <v>5.4359461257177246</v>
      </c>
      <c r="K11430" s="118">
        <f>VLOOKUP(B11430,WB.GDP.2016,'WB (WDI)'!$BG$2,FALSE)</f>
        <v>4598.6569985966253</v>
      </c>
      <c r="L11430" s="112">
        <f>VLOOKUP($B11430,WB.UNEMP.2016,'WB (WDI)'!$BG$2,FALSE)</f>
        <v>9.8500003814697301</v>
      </c>
    </row>
    <row r="11431" spans="1:12" x14ac:dyDescent="0.25">
      <c r="A11431" s="103">
        <v>2016</v>
      </c>
      <c r="B11431" s="104" t="s">
        <v>43</v>
      </c>
      <c r="C11431" s="105" t="s">
        <v>44</v>
      </c>
      <c r="D11431" s="105" t="s">
        <v>6</v>
      </c>
      <c r="E11431" s="87">
        <f t="shared" si="551"/>
        <v>5.9482858036832811</v>
      </c>
      <c r="F11431" s="69">
        <f t="shared" si="551"/>
        <v>5.9075180124992492</v>
      </c>
      <c r="G11431" s="69">
        <f t="shared" si="551"/>
        <v>4.5982303748674607</v>
      </c>
      <c r="H11431" s="69">
        <f t="shared" si="551"/>
        <v>7.1013565654249318</v>
      </c>
      <c r="I11431" s="69">
        <f t="shared" si="551"/>
        <v>5.2771906457438913</v>
      </c>
      <c r="J11431" s="70">
        <f t="shared" si="551"/>
        <v>6.8571334198808742</v>
      </c>
      <c r="K11431" s="118">
        <f>VLOOKUP(B11431,WB.GDP.2016,'WB (WDI)'!$BG$2,FALSE)</f>
        <v>4615.7115817946078</v>
      </c>
      <c r="L11431" s="112">
        <f>VLOOKUP($B11431,WB.UNEMP.2016,'WB (WDI)'!$BG$2,FALSE)</f>
        <v>2.5999999046325701</v>
      </c>
    </row>
    <row r="11432" spans="1:12" x14ac:dyDescent="0.25">
      <c r="A11432" s="103">
        <v>2016</v>
      </c>
      <c r="B11432" s="104" t="s">
        <v>45</v>
      </c>
      <c r="C11432" s="105" t="s">
        <v>46</v>
      </c>
      <c r="D11432" s="105" t="s">
        <v>6</v>
      </c>
      <c r="E11432" s="87">
        <f t="shared" ref="E11432:J11441" si="552">IF(ISNUMBER(VLOOKUP($B11432,EFW.2016,3,FALSE))=TRUE,VLOOKUP($B11432,EFW.2016,E$2,FALSE),NA())</f>
        <v>5.7578990293834389</v>
      </c>
      <c r="F11432" s="69">
        <f t="shared" si="552"/>
        <v>7.4651954033697994</v>
      </c>
      <c r="G11432" s="69">
        <f t="shared" si="552"/>
        <v>2.5001022916288007</v>
      </c>
      <c r="H11432" s="69">
        <f t="shared" si="552"/>
        <v>8.1114135857809071</v>
      </c>
      <c r="I11432" s="69">
        <f t="shared" si="552"/>
        <v>5.0796364882442591</v>
      </c>
      <c r="J11432" s="70">
        <f t="shared" si="552"/>
        <v>5.6331473778934305</v>
      </c>
      <c r="K11432" s="118">
        <f>VLOOKUP(B11432,WB.GDP.2016,'WB (WDI)'!$BG$2,FALSE)</f>
        <v>1055.5729548699139</v>
      </c>
      <c r="L11432" s="112">
        <f>VLOOKUP($B11432,WB.UNEMP.2016,'WB (WDI)'!$BG$2,FALSE)</f>
        <v>4.3499999046325701</v>
      </c>
    </row>
    <row r="11433" spans="1:12" x14ac:dyDescent="0.25">
      <c r="A11433" s="103">
        <v>2016</v>
      </c>
      <c r="B11433" s="104" t="s">
        <v>47</v>
      </c>
      <c r="C11433" s="105" t="s">
        <v>48</v>
      </c>
      <c r="D11433" s="105" t="s">
        <v>6</v>
      </c>
      <c r="E11433" s="87" t="e">
        <f t="shared" si="552"/>
        <v>#N/A</v>
      </c>
      <c r="F11433" s="69" t="e">
        <f t="shared" si="552"/>
        <v>#N/A</v>
      </c>
      <c r="G11433" s="69" t="e">
        <f t="shared" si="552"/>
        <v>#N/A</v>
      </c>
      <c r="H11433" s="69" t="e">
        <f t="shared" si="552"/>
        <v>#N/A</v>
      </c>
      <c r="I11433" s="69" t="e">
        <f t="shared" si="552"/>
        <v>#N/A</v>
      </c>
      <c r="J11433" s="70" t="e">
        <f t="shared" si="552"/>
        <v>#N/A</v>
      </c>
      <c r="K11433" s="118">
        <f>VLOOKUP(B11433,WB.GDP.2016,'WB (WDI)'!$BG$2,FALSE)</f>
        <v>4709.5492335024746</v>
      </c>
      <c r="L11433" s="112">
        <f>VLOOKUP($B11433,WB.UNEMP.2016,'WB (WDI)'!$BG$2,FALSE)</f>
        <v>11.310000419616699</v>
      </c>
    </row>
    <row r="11434" spans="1:12" x14ac:dyDescent="0.25">
      <c r="A11434" s="103">
        <v>2016</v>
      </c>
      <c r="B11434" s="104" t="s">
        <v>49</v>
      </c>
      <c r="C11434" s="105" t="s">
        <v>50</v>
      </c>
      <c r="D11434" s="105" t="s">
        <v>6</v>
      </c>
      <c r="E11434" s="87" t="e">
        <f t="shared" si="552"/>
        <v>#N/A</v>
      </c>
      <c r="F11434" s="69" t="e">
        <f t="shared" si="552"/>
        <v>#N/A</v>
      </c>
      <c r="G11434" s="69" t="e">
        <f t="shared" si="552"/>
        <v>#N/A</v>
      </c>
      <c r="H11434" s="69" t="e">
        <f t="shared" si="552"/>
        <v>#N/A</v>
      </c>
      <c r="I11434" s="69" t="e">
        <f t="shared" si="552"/>
        <v>#N/A</v>
      </c>
      <c r="J11434" s="70" t="e">
        <f t="shared" si="552"/>
        <v>#N/A</v>
      </c>
      <c r="K11434" s="118">
        <f>VLOOKUP(B11434,WB.GDP.2016,'WB (WDI)'!$BG$2,FALSE)</f>
        <v>24827.072977645956</v>
      </c>
      <c r="L11434" s="112">
        <f>VLOOKUP($B11434,WB.UNEMP.2016,'WB (WDI)'!$BG$2,FALSE)</f>
        <v>8.2399997711181605</v>
      </c>
    </row>
    <row r="11435" spans="1:12" x14ac:dyDescent="0.25">
      <c r="A11435" s="103">
        <v>2016</v>
      </c>
      <c r="B11435" s="104" t="s">
        <v>51</v>
      </c>
      <c r="C11435" s="105" t="s">
        <v>52</v>
      </c>
      <c r="D11435" s="105" t="s">
        <v>6</v>
      </c>
      <c r="E11435" s="87" t="e">
        <f t="shared" si="552"/>
        <v>#N/A</v>
      </c>
      <c r="F11435" s="69" t="e">
        <f t="shared" si="552"/>
        <v>#N/A</v>
      </c>
      <c r="G11435" s="69" t="e">
        <f t="shared" si="552"/>
        <v>#N/A</v>
      </c>
      <c r="H11435" s="69" t="e">
        <f t="shared" si="552"/>
        <v>#N/A</v>
      </c>
      <c r="I11435" s="69" t="e">
        <f t="shared" si="552"/>
        <v>#N/A</v>
      </c>
      <c r="J11435" s="70" t="e">
        <f t="shared" si="552"/>
        <v>#N/A</v>
      </c>
      <c r="K11435" s="118" t="e">
        <f>VLOOKUP(B11435,WB.GDP.2016,'WB (WDI)'!$BG$2,FALSE)</f>
        <v>#N/A</v>
      </c>
      <c r="L11435" s="112">
        <f>VLOOKUP($B11435,WB.UNEMP.2016,'WB (WDI)'!$BG$2,FALSE)</f>
        <v>6.5999999046325701</v>
      </c>
    </row>
    <row r="11436" spans="1:12" x14ac:dyDescent="0.25">
      <c r="A11436" s="103">
        <v>2016</v>
      </c>
      <c r="B11436" s="104" t="s">
        <v>53</v>
      </c>
      <c r="C11436" s="105" t="s">
        <v>54</v>
      </c>
      <c r="D11436" s="105" t="s">
        <v>6</v>
      </c>
      <c r="E11436" s="87">
        <f t="shared" si="552"/>
        <v>6.2051588904510417</v>
      </c>
      <c r="F11436" s="69">
        <f t="shared" si="552"/>
        <v>4.8354741819788378</v>
      </c>
      <c r="G11436" s="69">
        <f t="shared" si="552"/>
        <v>3.9659522434733505</v>
      </c>
      <c r="H11436" s="69">
        <f t="shared" si="552"/>
        <v>7.7304530442899795</v>
      </c>
      <c r="I11436" s="69">
        <f t="shared" si="552"/>
        <v>6.8732292413065341</v>
      </c>
      <c r="J11436" s="70">
        <f t="shared" si="552"/>
        <v>7.620685741206505</v>
      </c>
      <c r="K11436" s="118">
        <f>VLOOKUP(B11436,WB.GDP.2016,'WB (WDI)'!$BG$2,FALSE)</f>
        <v>8321.1066099900454</v>
      </c>
      <c r="L11436" s="112">
        <f>VLOOKUP($B11436,WB.UNEMP.2016,'WB (WDI)'!$BG$2,FALSE)</f>
        <v>22.719999313354499</v>
      </c>
    </row>
    <row r="11437" spans="1:12" x14ac:dyDescent="0.25">
      <c r="A11437" s="103">
        <v>2016</v>
      </c>
      <c r="B11437" s="104" t="s">
        <v>55</v>
      </c>
      <c r="C11437" s="105" t="s">
        <v>56</v>
      </c>
      <c r="D11437" s="105" t="s">
        <v>6</v>
      </c>
      <c r="E11437" s="87">
        <f t="shared" si="552"/>
        <v>5.4931170448368096</v>
      </c>
      <c r="F11437" s="69">
        <f t="shared" si="552"/>
        <v>5.8763600037765578</v>
      </c>
      <c r="G11437" s="69">
        <f t="shared" si="552"/>
        <v>4.2018599660489144</v>
      </c>
      <c r="H11437" s="69">
        <f t="shared" si="552"/>
        <v>5.7329835707937402</v>
      </c>
      <c r="I11437" s="69">
        <f t="shared" si="552"/>
        <v>4.9995692377847654</v>
      </c>
      <c r="J11437" s="70">
        <f t="shared" si="552"/>
        <v>6.6548124457800695</v>
      </c>
      <c r="K11437" s="118">
        <f>VLOOKUP(B11437,WB.GDP.2016,'WB (WDI)'!$BG$2,FALSE)</f>
        <v>1894.8966323745371</v>
      </c>
      <c r="L11437" s="112">
        <f>VLOOKUP($B11437,WB.UNEMP.2016,'WB (WDI)'!$BG$2,FALSE)</f>
        <v>2.1700000762939502</v>
      </c>
    </row>
    <row r="11438" spans="1:12" x14ac:dyDescent="0.25">
      <c r="A11438" s="103">
        <v>2016</v>
      </c>
      <c r="B11438" s="104" t="s">
        <v>57</v>
      </c>
      <c r="C11438" s="105" t="s">
        <v>58</v>
      </c>
      <c r="D11438" s="105" t="s">
        <v>6</v>
      </c>
      <c r="E11438" s="87" t="e">
        <f t="shared" si="552"/>
        <v>#N/A</v>
      </c>
      <c r="F11438" s="69" t="e">
        <f t="shared" si="552"/>
        <v>#N/A</v>
      </c>
      <c r="G11438" s="69" t="e">
        <f t="shared" si="552"/>
        <v>#N/A</v>
      </c>
      <c r="H11438" s="69" t="e">
        <f t="shared" si="552"/>
        <v>#N/A</v>
      </c>
      <c r="I11438" s="69" t="e">
        <f t="shared" si="552"/>
        <v>#N/A</v>
      </c>
      <c r="J11438" s="70" t="e">
        <f t="shared" si="552"/>
        <v>#N/A</v>
      </c>
      <c r="K11438" s="118" t="e">
        <f>VLOOKUP(B11438,WB.GDP.2016,'WB (WDI)'!$BG$2,FALSE)</f>
        <v>#N/A</v>
      </c>
      <c r="L11438" s="112" t="e">
        <f>VLOOKUP($B11438,WB.UNEMP.2016,'WB (WDI)'!$BG$2,FALSE)</f>
        <v>#N/A</v>
      </c>
    </row>
    <row r="11439" spans="1:12" x14ac:dyDescent="0.25">
      <c r="A11439" s="103">
        <v>2016</v>
      </c>
      <c r="B11439" s="104" t="s">
        <v>59</v>
      </c>
      <c r="C11439" s="105" t="s">
        <v>60</v>
      </c>
      <c r="D11439" s="105" t="s">
        <v>6</v>
      </c>
      <c r="E11439" s="87">
        <f t="shared" si="552"/>
        <v>5.7521049959956692</v>
      </c>
      <c r="F11439" s="69">
        <f t="shared" si="552"/>
        <v>6.0178300800828506</v>
      </c>
      <c r="G11439" s="69">
        <f t="shared" si="552"/>
        <v>3.7989015517962845</v>
      </c>
      <c r="H11439" s="69">
        <f t="shared" si="552"/>
        <v>6.5898129951190612</v>
      </c>
      <c r="I11439" s="69">
        <f t="shared" si="552"/>
        <v>5.3255207280055847</v>
      </c>
      <c r="J11439" s="70">
        <f t="shared" si="552"/>
        <v>7.0284596249745634</v>
      </c>
      <c r="K11439" s="118">
        <f>VLOOKUP(B11439,WB.GDP.2016,'WB (WDI)'!$BG$2,FALSE)</f>
        <v>15359.809244179018</v>
      </c>
      <c r="L11439" s="112">
        <f>VLOOKUP($B11439,WB.UNEMP.2016,'WB (WDI)'!$BG$2,FALSE)</f>
        <v>20.110000610351602</v>
      </c>
    </row>
    <row r="11440" spans="1:12" x14ac:dyDescent="0.25">
      <c r="A11440" s="103">
        <v>2016</v>
      </c>
      <c r="B11440" s="104" t="s">
        <v>61</v>
      </c>
      <c r="C11440" s="105" t="s">
        <v>62</v>
      </c>
      <c r="D11440" s="105" t="s">
        <v>6</v>
      </c>
      <c r="E11440" s="87">
        <f t="shared" si="552"/>
        <v>7.2389588199366726</v>
      </c>
      <c r="F11440" s="69">
        <f t="shared" si="552"/>
        <v>7.3745826240749803</v>
      </c>
      <c r="G11440" s="69">
        <f t="shared" si="552"/>
        <v>4.9975770986551931</v>
      </c>
      <c r="H11440" s="69">
        <f t="shared" si="552"/>
        <v>9.2503864950912167</v>
      </c>
      <c r="I11440" s="69">
        <f t="shared" si="552"/>
        <v>7.7255629987890337</v>
      </c>
      <c r="J11440" s="70">
        <f t="shared" si="552"/>
        <v>6.8466848830729425</v>
      </c>
      <c r="K11440" s="118">
        <f>VLOOKUP(B11440,WB.GDP.2016,'WB (WDI)'!$BG$2,FALSE)</f>
        <v>2036.8724204885173</v>
      </c>
      <c r="L11440" s="112">
        <f>VLOOKUP($B11440,WB.UNEMP.2016,'WB (WDI)'!$BG$2,FALSE)</f>
        <v>9.2399997711181605</v>
      </c>
    </row>
    <row r="11441" spans="1:12" x14ac:dyDescent="0.25">
      <c r="A11441" s="103">
        <v>2016</v>
      </c>
      <c r="B11441" s="104" t="s">
        <v>63</v>
      </c>
      <c r="C11441" s="105" t="s">
        <v>64</v>
      </c>
      <c r="D11441" s="105" t="s">
        <v>6</v>
      </c>
      <c r="E11441" s="87">
        <f t="shared" si="552"/>
        <v>6.5960324510086226</v>
      </c>
      <c r="F11441" s="69">
        <f t="shared" si="552"/>
        <v>8.7251349067195516</v>
      </c>
      <c r="G11441" s="69">
        <f t="shared" si="552"/>
        <v>5.3672357731233342</v>
      </c>
      <c r="H11441" s="69">
        <f t="shared" si="552"/>
        <v>5.7228444921177726</v>
      </c>
      <c r="I11441" s="69">
        <f t="shared" si="552"/>
        <v>6.0211255666895536</v>
      </c>
      <c r="J11441" s="70">
        <f t="shared" si="552"/>
        <v>7.1438215163928982</v>
      </c>
      <c r="K11441" s="118">
        <f>VLOOKUP(B11441,WB.GDP.2016,'WB (WDI)'!$BG$2,FALSE)</f>
        <v>4724.1251163972693</v>
      </c>
      <c r="L11441" s="112">
        <f>VLOOKUP($B11441,WB.UNEMP.2016,'WB (WDI)'!$BG$2,FALSE)</f>
        <v>5.4499998092651403</v>
      </c>
    </row>
    <row r="11442" spans="1:12" x14ac:dyDescent="0.25">
      <c r="A11442" s="103">
        <v>2016</v>
      </c>
      <c r="B11442" s="104" t="s">
        <v>65</v>
      </c>
      <c r="C11442" s="105" t="s">
        <v>66</v>
      </c>
      <c r="D11442" s="105" t="s">
        <v>6</v>
      </c>
      <c r="E11442" s="87">
        <f t="shared" ref="E11442:J11451" si="553">IF(ISNUMBER(VLOOKUP($B11442,EFW.2016,3,FALSE))=TRUE,VLOOKUP($B11442,EFW.2016,E$2,FALSE),NA())</f>
        <v>5.779884876050188</v>
      </c>
      <c r="F11442" s="69">
        <f t="shared" si="553"/>
        <v>6.3466181386736746</v>
      </c>
      <c r="G11442" s="69">
        <f t="shared" si="553"/>
        <v>3.2463334015752157</v>
      </c>
      <c r="H11442" s="69">
        <f t="shared" si="553"/>
        <v>7.8095296106507703</v>
      </c>
      <c r="I11442" s="69">
        <f t="shared" si="553"/>
        <v>4.5442036778555215</v>
      </c>
      <c r="J11442" s="70">
        <f t="shared" si="553"/>
        <v>6.952739551495756</v>
      </c>
      <c r="K11442" s="118">
        <f>VLOOKUP(B11442,WB.GDP.2016,'WB (WDI)'!$BG$2,FALSE)</f>
        <v>2253.4782443462459</v>
      </c>
      <c r="L11442" s="112">
        <f>VLOOKUP($B11442,WB.UNEMP.2016,'WB (WDI)'!$BG$2,FALSE)</f>
        <v>4.3299999237060502</v>
      </c>
    </row>
    <row r="11443" spans="1:12" x14ac:dyDescent="0.25">
      <c r="A11443" s="103">
        <v>2016</v>
      </c>
      <c r="B11443" s="104" t="s">
        <v>67</v>
      </c>
      <c r="C11443" s="105" t="s">
        <v>68</v>
      </c>
      <c r="D11443" s="105" t="s">
        <v>6</v>
      </c>
      <c r="E11443" s="87">
        <f t="shared" si="553"/>
        <v>4.9988443294681808</v>
      </c>
      <c r="F11443" s="69">
        <f t="shared" si="553"/>
        <v>4.9285370608470878</v>
      </c>
      <c r="G11443" s="69">
        <f t="shared" si="553"/>
        <v>3.0959262228915123</v>
      </c>
      <c r="H11443" s="69">
        <f t="shared" si="553"/>
        <v>6.023988402498385</v>
      </c>
      <c r="I11443" s="69">
        <f t="shared" si="553"/>
        <v>5.776580236397999</v>
      </c>
      <c r="J11443" s="70">
        <f t="shared" si="553"/>
        <v>5.1691897247059204</v>
      </c>
      <c r="K11443" s="118">
        <f>VLOOKUP(B11443,WB.GDP.2016,'WB (WDI)'!$BG$2,FALSE)</f>
        <v>1864.2598974602929</v>
      </c>
      <c r="L11443" s="112">
        <f>VLOOKUP($B11443,WB.UNEMP.2016,'WB (WDI)'!$BG$2,FALSE)</f>
        <v>2.9700000286102299</v>
      </c>
    </row>
    <row r="11444" spans="1:12" x14ac:dyDescent="0.25">
      <c r="A11444" s="103">
        <v>2016</v>
      </c>
      <c r="B11444" s="104" t="s">
        <v>69</v>
      </c>
      <c r="C11444" s="105" t="s">
        <v>70</v>
      </c>
      <c r="D11444" s="105" t="s">
        <v>6</v>
      </c>
      <c r="E11444" s="87">
        <f t="shared" si="553"/>
        <v>6.9559990095372957</v>
      </c>
      <c r="F11444" s="69">
        <f t="shared" si="553"/>
        <v>6.418158262141854</v>
      </c>
      <c r="G11444" s="69">
        <f t="shared" si="553"/>
        <v>4.9855487520035382</v>
      </c>
      <c r="H11444" s="69">
        <f t="shared" si="553"/>
        <v>9.2191191698587822</v>
      </c>
      <c r="I11444" s="69">
        <f t="shared" si="553"/>
        <v>6.7612728119352274</v>
      </c>
      <c r="J11444" s="70">
        <f t="shared" si="553"/>
        <v>7.3958960517470729</v>
      </c>
      <c r="K11444" s="118">
        <f>VLOOKUP(B11444,WB.GDP.2016,'WB (WDI)'!$BG$2,FALSE)</f>
        <v>3952.7456413826221</v>
      </c>
      <c r="L11444" s="112">
        <f>VLOOKUP($B11444,WB.UNEMP.2016,'WB (WDI)'!$BG$2,FALSE)</f>
        <v>2.7599999904632599</v>
      </c>
    </row>
    <row r="11445" spans="1:12" x14ac:dyDescent="0.25">
      <c r="A11445" s="103">
        <v>2016</v>
      </c>
      <c r="B11445" s="104" t="s">
        <v>71</v>
      </c>
      <c r="C11445" s="105" t="s">
        <v>72</v>
      </c>
      <c r="D11445" s="105" t="s">
        <v>6</v>
      </c>
      <c r="E11445" s="87">
        <f t="shared" si="553"/>
        <v>6.5904395483547047</v>
      </c>
      <c r="F11445" s="69">
        <f t="shared" si="553"/>
        <v>5.6007873859410129</v>
      </c>
      <c r="G11445" s="69">
        <f t="shared" si="553"/>
        <v>5.2437737265787661</v>
      </c>
      <c r="H11445" s="69">
        <f t="shared" si="553"/>
        <v>7.8389774545634872</v>
      </c>
      <c r="I11445" s="69">
        <f t="shared" si="553"/>
        <v>6.7828452021330436</v>
      </c>
      <c r="J11445" s="70">
        <f t="shared" si="553"/>
        <v>7.485813972557211</v>
      </c>
      <c r="K11445" s="118">
        <f>VLOOKUP(B11445,WB.GDP.2016,'WB (WDI)'!$BG$2,FALSE)</f>
        <v>2842.6986089252682</v>
      </c>
      <c r="L11445" s="112">
        <f>VLOOKUP($B11445,WB.UNEMP.2016,'WB (WDI)'!$BG$2,FALSE)</f>
        <v>24.299999237060501</v>
      </c>
    </row>
    <row r="11446" spans="1:12" x14ac:dyDescent="0.25">
      <c r="A11446" s="103">
        <v>2016</v>
      </c>
      <c r="B11446" s="104" t="s">
        <v>73</v>
      </c>
      <c r="C11446" s="105" t="s">
        <v>74</v>
      </c>
      <c r="D11446" s="105" t="s">
        <v>6</v>
      </c>
      <c r="E11446" s="87">
        <f t="shared" si="553"/>
        <v>6.6713833919758141</v>
      </c>
      <c r="F11446" s="69">
        <f t="shared" si="553"/>
        <v>7.4073829052895492</v>
      </c>
      <c r="G11446" s="69">
        <f t="shared" si="553"/>
        <v>4.2678876847401552</v>
      </c>
      <c r="H11446" s="69">
        <f t="shared" si="553"/>
        <v>9.2930668336617437</v>
      </c>
      <c r="I11446" s="69">
        <f t="shared" si="553"/>
        <v>6.3039361690130358</v>
      </c>
      <c r="J11446" s="70">
        <f t="shared" si="553"/>
        <v>6.0846433671745892</v>
      </c>
      <c r="K11446" s="118">
        <f>VLOOKUP(B11446,WB.GDP.2016,'WB (WDI)'!$BG$2,FALSE)</f>
        <v>1516.3557142760835</v>
      </c>
      <c r="L11446" s="112">
        <f>VLOOKUP($B11446,WB.UNEMP.2016,'WB (WDI)'!$BG$2,FALSE)</f>
        <v>3.0799999237060498</v>
      </c>
    </row>
    <row r="11447" spans="1:12" x14ac:dyDescent="0.25">
      <c r="A11447" s="103">
        <v>2016</v>
      </c>
      <c r="B11447" s="104" t="s">
        <v>75</v>
      </c>
      <c r="C11447" s="105" t="s">
        <v>76</v>
      </c>
      <c r="D11447" s="105" t="s">
        <v>6</v>
      </c>
      <c r="E11447" s="87">
        <f t="shared" si="553"/>
        <v>6.2496516842021137</v>
      </c>
      <c r="F11447" s="69">
        <f t="shared" si="553"/>
        <v>7.898895295982828</v>
      </c>
      <c r="G11447" s="69">
        <f t="shared" si="553"/>
        <v>3.0625548014649437</v>
      </c>
      <c r="H11447" s="69">
        <f t="shared" si="553"/>
        <v>7.8955282815077652</v>
      </c>
      <c r="I11447" s="69">
        <f t="shared" si="553"/>
        <v>6.6227153814157118</v>
      </c>
      <c r="J11447" s="70">
        <f t="shared" si="553"/>
        <v>5.7685646606393162</v>
      </c>
      <c r="K11447" s="118">
        <f>VLOOKUP(B11447,WB.GDP.2016,'WB (WDI)'!$BG$2,FALSE)</f>
        <v>1565.8669241011605</v>
      </c>
      <c r="L11447" s="112">
        <f>VLOOKUP($B11447,WB.UNEMP.2016,'WB (WDI)'!$BG$2,FALSE)</f>
        <v>1.7599999904632599</v>
      </c>
    </row>
    <row r="11448" spans="1:12" x14ac:dyDescent="0.25">
      <c r="A11448" s="103">
        <v>2016</v>
      </c>
      <c r="B11448" s="104" t="s">
        <v>77</v>
      </c>
      <c r="C11448" s="105" t="s">
        <v>78</v>
      </c>
      <c r="D11448" s="105" t="s">
        <v>6</v>
      </c>
      <c r="E11448" s="87">
        <f t="shared" si="553"/>
        <v>5.9809493231956008</v>
      </c>
      <c r="F11448" s="69">
        <f t="shared" si="553"/>
        <v>6.5445193421782024</v>
      </c>
      <c r="G11448" s="69">
        <f t="shared" si="553"/>
        <v>4.9165154078921791</v>
      </c>
      <c r="H11448" s="69">
        <f t="shared" si="553"/>
        <v>6.6043785191857722</v>
      </c>
      <c r="I11448" s="69">
        <f t="shared" si="553"/>
        <v>5.7137810901764237</v>
      </c>
      <c r="J11448" s="70">
        <f t="shared" si="553"/>
        <v>6.1255522565454248</v>
      </c>
      <c r="K11448" s="118">
        <f>VLOOKUP(B11448,WB.GDP.2016,'WB (WDI)'!$BG$2,FALSE)</f>
        <v>1024.6010723385609</v>
      </c>
      <c r="L11448" s="112">
        <f>VLOOKUP($B11448,WB.UNEMP.2016,'WB (WDI)'!$BG$2,FALSE)</f>
        <v>5.78999996185303</v>
      </c>
    </row>
    <row r="11449" spans="1:12" x14ac:dyDescent="0.25">
      <c r="A11449" s="103">
        <v>2016</v>
      </c>
      <c r="B11449" s="104" t="s">
        <v>79</v>
      </c>
      <c r="C11449" s="105" t="s">
        <v>80</v>
      </c>
      <c r="D11449" s="105" t="s">
        <v>6</v>
      </c>
      <c r="E11449" s="87">
        <f t="shared" si="553"/>
        <v>5.8545431435427648</v>
      </c>
      <c r="F11449" s="69">
        <f t="shared" si="553"/>
        <v>5.4828893155270517</v>
      </c>
      <c r="G11449" s="69">
        <f t="shared" si="553"/>
        <v>3.5993481973187023</v>
      </c>
      <c r="H11449" s="69">
        <f t="shared" si="553"/>
        <v>7.2042188999437027</v>
      </c>
      <c r="I11449" s="69">
        <f t="shared" si="553"/>
        <v>6.6456323824111649</v>
      </c>
      <c r="J11449" s="70">
        <f t="shared" si="553"/>
        <v>6.3406269225132048</v>
      </c>
      <c r="K11449" s="118">
        <f>VLOOKUP(B11449,WB.GDP.2016,'WB (WDI)'!$BG$2,FALSE)</f>
        <v>2198.5627063584625</v>
      </c>
      <c r="L11449" s="112">
        <f>VLOOKUP($B11449,WB.UNEMP.2016,'WB (WDI)'!$BG$2,FALSE)</f>
        <v>7.5999999046325701</v>
      </c>
    </row>
    <row r="11450" spans="1:12" x14ac:dyDescent="0.25">
      <c r="A11450" s="103">
        <v>2016</v>
      </c>
      <c r="B11450" s="104" t="s">
        <v>81</v>
      </c>
      <c r="C11450" s="105" t="s">
        <v>82</v>
      </c>
      <c r="D11450" s="105" t="s">
        <v>6</v>
      </c>
      <c r="E11450" s="87">
        <f t="shared" si="553"/>
        <v>6.1704493590741993</v>
      </c>
      <c r="F11450" s="69">
        <f t="shared" si="553"/>
        <v>6.1685545663226442</v>
      </c>
      <c r="G11450" s="69">
        <f t="shared" si="553"/>
        <v>3.9039511287024684</v>
      </c>
      <c r="H11450" s="69">
        <f t="shared" si="553"/>
        <v>8.1189544507353943</v>
      </c>
      <c r="I11450" s="69">
        <f t="shared" si="553"/>
        <v>5.7829748454620962</v>
      </c>
      <c r="J11450" s="70">
        <f t="shared" si="553"/>
        <v>6.8778118041483891</v>
      </c>
      <c r="K11450" s="118">
        <f>VLOOKUP(B11450,WB.GDP.2016,'WB (WDI)'!$BG$2,FALSE)</f>
        <v>5045.8943002124624</v>
      </c>
      <c r="L11450" s="112">
        <f>VLOOKUP($B11450,WB.UNEMP.2016,'WB (WDI)'!$BG$2,FALSE)</f>
        <v>10.310000419616699</v>
      </c>
    </row>
    <row r="11451" spans="1:12" x14ac:dyDescent="0.25">
      <c r="A11451" s="103">
        <v>2016</v>
      </c>
      <c r="B11451" s="104" t="s">
        <v>83</v>
      </c>
      <c r="C11451" s="105" t="s">
        <v>84</v>
      </c>
      <c r="D11451" s="105" t="s">
        <v>6</v>
      </c>
      <c r="E11451" s="87">
        <f t="shared" si="553"/>
        <v>7.9783771693019272</v>
      </c>
      <c r="F11451" s="69">
        <f t="shared" si="553"/>
        <v>7.8788845768631317</v>
      </c>
      <c r="G11451" s="69">
        <f t="shared" si="553"/>
        <v>6.3080472848596969</v>
      </c>
      <c r="H11451" s="69">
        <f t="shared" si="553"/>
        <v>9.5876324005508717</v>
      </c>
      <c r="I11451" s="69">
        <f t="shared" si="553"/>
        <v>8.4653374644787185</v>
      </c>
      <c r="J11451" s="70">
        <f t="shared" si="553"/>
        <v>7.6519841197572172</v>
      </c>
      <c r="K11451" s="118">
        <f>VLOOKUP(B11451,WB.GDP.2016,'WB (WDI)'!$BG$2,FALSE)</f>
        <v>20646.93300009731</v>
      </c>
      <c r="L11451" s="112">
        <f>VLOOKUP($B11451,WB.UNEMP.2016,'WB (WDI)'!$BG$2,FALSE)</f>
        <v>6.8099999427795401</v>
      </c>
    </row>
    <row r="11452" spans="1:12" x14ac:dyDescent="0.25">
      <c r="A11452" s="103">
        <v>2016</v>
      </c>
      <c r="B11452" s="104" t="s">
        <v>85</v>
      </c>
      <c r="C11452" s="105" t="s">
        <v>86</v>
      </c>
      <c r="D11452" s="105" t="s">
        <v>6</v>
      </c>
      <c r="E11452" s="87" t="e">
        <f t="shared" ref="E11452:J11461" si="554">IF(ISNUMBER(VLOOKUP($B11452,EFW.2016,3,FALSE))=TRUE,VLOOKUP($B11452,EFW.2016,E$2,FALSE),NA())</f>
        <v>#N/A</v>
      </c>
      <c r="F11452" s="69" t="e">
        <f t="shared" si="554"/>
        <v>#N/A</v>
      </c>
      <c r="G11452" s="69" t="e">
        <f t="shared" si="554"/>
        <v>#N/A</v>
      </c>
      <c r="H11452" s="69" t="e">
        <f t="shared" si="554"/>
        <v>#N/A</v>
      </c>
      <c r="I11452" s="69" t="e">
        <f t="shared" si="554"/>
        <v>#N/A</v>
      </c>
      <c r="J11452" s="70" t="e">
        <f t="shared" si="554"/>
        <v>#N/A</v>
      </c>
      <c r="K11452" s="118" t="e">
        <f>VLOOKUP(B11452,WB.GDP.2016,'WB (WDI)'!$BG$2,FALSE)</f>
        <v>#N/A</v>
      </c>
      <c r="L11452" s="112" t="e">
        <f>VLOOKUP($B11452,WB.UNEMP.2016,'WB (WDI)'!$BG$2,FALSE)</f>
        <v>#N/A</v>
      </c>
    </row>
    <row r="11453" spans="1:12" x14ac:dyDescent="0.25">
      <c r="A11453" s="103">
        <v>2016</v>
      </c>
      <c r="B11453" s="104" t="s">
        <v>87</v>
      </c>
      <c r="C11453" s="105" t="s">
        <v>88</v>
      </c>
      <c r="D11453" s="105" t="s">
        <v>6</v>
      </c>
      <c r="E11453" s="87">
        <f t="shared" si="554"/>
        <v>5.5466643921584939</v>
      </c>
      <c r="F11453" s="69">
        <f t="shared" si="554"/>
        <v>5.0488255636893999</v>
      </c>
      <c r="G11453" s="69">
        <f t="shared" si="554"/>
        <v>4.2090359814972569</v>
      </c>
      <c r="H11453" s="69">
        <f t="shared" si="554"/>
        <v>7.2144239443524523</v>
      </c>
      <c r="I11453" s="69">
        <f t="shared" si="554"/>
        <v>6.0740037361952472</v>
      </c>
      <c r="J11453" s="70">
        <f t="shared" si="554"/>
        <v>5.1870327350581116</v>
      </c>
      <c r="K11453" s="118">
        <f>VLOOKUP(B11453,WB.GDP.2016,'WB (WDI)'!$BG$2,FALSE)</f>
        <v>1273.7830840073145</v>
      </c>
      <c r="L11453" s="112">
        <f>VLOOKUP($B11453,WB.UNEMP.2016,'WB (WDI)'!$BG$2,FALSE)</f>
        <v>3.3800001144409202</v>
      </c>
    </row>
    <row r="11454" spans="1:12" x14ac:dyDescent="0.25">
      <c r="A11454" s="103">
        <v>2016</v>
      </c>
      <c r="B11454" s="104" t="s">
        <v>89</v>
      </c>
      <c r="C11454" s="105" t="s">
        <v>90</v>
      </c>
      <c r="D11454" s="105" t="s">
        <v>6</v>
      </c>
      <c r="E11454" s="87">
        <f t="shared" si="554"/>
        <v>6.4309881046225685</v>
      </c>
      <c r="F11454" s="69">
        <f t="shared" si="554"/>
        <v>5.5837505898907391</v>
      </c>
      <c r="G11454" s="69">
        <f t="shared" si="554"/>
        <v>6.3381159993478562</v>
      </c>
      <c r="H11454" s="69">
        <f t="shared" si="554"/>
        <v>6.1412859044535324</v>
      </c>
      <c r="I11454" s="69">
        <f t="shared" si="554"/>
        <v>6.1243473445681733</v>
      </c>
      <c r="J11454" s="70">
        <f t="shared" si="554"/>
        <v>7.9674406848525372</v>
      </c>
      <c r="K11454" s="118">
        <f>VLOOKUP(B11454,WB.GDP.2016,'WB (WDI)'!$BG$2,FALSE)</f>
        <v>10266.745254429921</v>
      </c>
      <c r="L11454" s="112">
        <f>VLOOKUP($B11454,WB.UNEMP.2016,'WB (WDI)'!$BG$2,FALSE)</f>
        <v>23.350000381469702</v>
      </c>
    </row>
    <row r="11455" spans="1:12" x14ac:dyDescent="0.25">
      <c r="A11455" s="103">
        <v>2016</v>
      </c>
      <c r="B11455" s="104" t="s">
        <v>91</v>
      </c>
      <c r="C11455" s="105" t="s">
        <v>92</v>
      </c>
      <c r="D11455" s="105" t="s">
        <v>6</v>
      </c>
      <c r="E11455" s="87">
        <f t="shared" si="554"/>
        <v>5.9046035779894384</v>
      </c>
      <c r="F11455" s="69">
        <f t="shared" si="554"/>
        <v>6.6969303667451214</v>
      </c>
      <c r="G11455" s="69">
        <f t="shared" si="554"/>
        <v>3.8404589302451471</v>
      </c>
      <c r="H11455" s="69">
        <f t="shared" si="554"/>
        <v>7.0168079137065451</v>
      </c>
      <c r="I11455" s="69">
        <f t="shared" si="554"/>
        <v>5.503679685353311</v>
      </c>
      <c r="J11455" s="70">
        <f t="shared" si="554"/>
        <v>6.4651409938970659</v>
      </c>
      <c r="K11455" s="118">
        <f>VLOOKUP(B11455,WB.GDP.2016,'WB (WDI)'!$BG$2,FALSE)</f>
        <v>1151.6551592960564</v>
      </c>
      <c r="L11455" s="112">
        <f>VLOOKUP($B11455,WB.UNEMP.2016,'WB (WDI)'!$BG$2,FALSE)</f>
        <v>0.50999999046325695</v>
      </c>
    </row>
    <row r="11456" spans="1:12" x14ac:dyDescent="0.25">
      <c r="A11456" s="103">
        <v>2016</v>
      </c>
      <c r="B11456" s="104" t="s">
        <v>93</v>
      </c>
      <c r="C11456" s="105" t="s">
        <v>94</v>
      </c>
      <c r="D11456" s="105" t="s">
        <v>6</v>
      </c>
      <c r="E11456" s="87">
        <f t="shared" si="554"/>
        <v>6.8735617610883732</v>
      </c>
      <c r="F11456" s="69">
        <f t="shared" si="554"/>
        <v>8.4850129226899149</v>
      </c>
      <c r="G11456" s="69">
        <f t="shared" si="554"/>
        <v>3.8731969082365918</v>
      </c>
      <c r="H11456" s="69">
        <f t="shared" si="554"/>
        <v>8.7108794195453463</v>
      </c>
      <c r="I11456" s="69">
        <f t="shared" si="554"/>
        <v>5.6111449476846369</v>
      </c>
      <c r="J11456" s="70">
        <f t="shared" si="554"/>
        <v>7.6875746072853808</v>
      </c>
      <c r="K11456" s="118">
        <f>VLOOKUP(B11456,WB.GDP.2016,'WB (WDI)'!$BG$2,FALSE)</f>
        <v>5284.891949120698</v>
      </c>
      <c r="L11456" s="112">
        <f>VLOOKUP($B11456,WB.UNEMP.2016,'WB (WDI)'!$BG$2,FALSE)</f>
        <v>7.0599999427795401</v>
      </c>
    </row>
    <row r="11457" spans="1:12" x14ac:dyDescent="0.25">
      <c r="A11457" s="103">
        <v>2016</v>
      </c>
      <c r="B11457" s="104" t="s">
        <v>95</v>
      </c>
      <c r="C11457" s="105" t="s">
        <v>96</v>
      </c>
      <c r="D11457" s="105" t="s">
        <v>6</v>
      </c>
      <c r="E11457" s="87" t="e">
        <f t="shared" si="554"/>
        <v>#N/A</v>
      </c>
      <c r="F11457" s="69" t="e">
        <f t="shared" si="554"/>
        <v>#N/A</v>
      </c>
      <c r="G11457" s="69" t="e">
        <f t="shared" si="554"/>
        <v>#N/A</v>
      </c>
      <c r="H11457" s="69" t="e">
        <f t="shared" si="554"/>
        <v>#N/A</v>
      </c>
      <c r="I11457" s="69" t="e">
        <f t="shared" si="554"/>
        <v>#N/A</v>
      </c>
      <c r="J11457" s="70" t="e">
        <f t="shared" si="554"/>
        <v>#N/A</v>
      </c>
      <c r="K11457" s="118" t="e">
        <f>VLOOKUP(B11457,WB.GDP.2016,'WB (WDI)'!$BG$2,FALSE)</f>
        <v>#N/A</v>
      </c>
      <c r="L11457" s="112" t="e">
        <f>VLOOKUP($B11457,WB.UNEMP.2016,'WB (WDI)'!$BG$2,FALSE)</f>
        <v>#N/A</v>
      </c>
    </row>
    <row r="11458" spans="1:12" x14ac:dyDescent="0.25">
      <c r="A11458" s="103">
        <v>2016</v>
      </c>
      <c r="B11458" s="104" t="s">
        <v>97</v>
      </c>
      <c r="C11458" s="105" t="s">
        <v>98</v>
      </c>
      <c r="D11458" s="105" t="s">
        <v>6</v>
      </c>
      <c r="E11458" s="87">
        <f t="shared" si="554"/>
        <v>7.2347734440355804</v>
      </c>
      <c r="F11458" s="69">
        <f t="shared" si="554"/>
        <v>5.7753164749172345</v>
      </c>
      <c r="G11458" s="69">
        <f t="shared" si="554"/>
        <v>6.1053896663201899</v>
      </c>
      <c r="H11458" s="69">
        <f t="shared" si="554"/>
        <v>9.3351920312191936</v>
      </c>
      <c r="I11458" s="69">
        <f t="shared" si="554"/>
        <v>7.0880224100989295</v>
      </c>
      <c r="J11458" s="70">
        <f t="shared" si="554"/>
        <v>7.8699466376223528</v>
      </c>
      <c r="K11458" s="118">
        <f>VLOOKUP(B11458,WB.GDP.2016,'WB (WDI)'!$BG$2,FALSE)</f>
        <v>1950.5281041593382</v>
      </c>
      <c r="L11458" s="112">
        <f>VLOOKUP($B11458,WB.UNEMP.2016,'WB (WDI)'!$BG$2,FALSE)</f>
        <v>1.1100000143051101</v>
      </c>
    </row>
    <row r="11459" spans="1:12" x14ac:dyDescent="0.25">
      <c r="A11459" s="103">
        <v>2016</v>
      </c>
      <c r="B11459" s="104" t="s">
        <v>99</v>
      </c>
      <c r="C11459" s="105" t="s">
        <v>100</v>
      </c>
      <c r="D11459" s="105" t="s">
        <v>6</v>
      </c>
      <c r="E11459" s="87" t="e">
        <f t="shared" si="554"/>
        <v>#N/A</v>
      </c>
      <c r="F11459" s="69" t="e">
        <f t="shared" si="554"/>
        <v>#N/A</v>
      </c>
      <c r="G11459" s="69" t="e">
        <f t="shared" si="554"/>
        <v>#N/A</v>
      </c>
      <c r="H11459" s="69" t="e">
        <f t="shared" si="554"/>
        <v>#N/A</v>
      </c>
      <c r="I11459" s="69" t="e">
        <f t="shared" si="554"/>
        <v>#N/A</v>
      </c>
      <c r="J11459" s="70" t="e">
        <f t="shared" si="554"/>
        <v>#N/A</v>
      </c>
      <c r="K11459" s="118" t="e">
        <f>VLOOKUP(B11459,WB.GDP.2016,'WB (WDI)'!$BG$2,FALSE)</f>
        <v>#N/A</v>
      </c>
      <c r="L11459" s="112" t="e">
        <f>VLOOKUP($B11459,WB.UNEMP.2016,'WB (WDI)'!$BG$2,FALSE)</f>
        <v>#N/A</v>
      </c>
    </row>
    <row r="11460" spans="1:12" x14ac:dyDescent="0.25">
      <c r="A11460" s="103">
        <v>2016</v>
      </c>
      <c r="B11460" s="104" t="s">
        <v>101</v>
      </c>
      <c r="C11460" s="105" t="s">
        <v>102</v>
      </c>
      <c r="D11460" s="105" t="s">
        <v>6</v>
      </c>
      <c r="E11460" s="87" t="e">
        <f t="shared" si="554"/>
        <v>#N/A</v>
      </c>
      <c r="F11460" s="69" t="e">
        <f t="shared" si="554"/>
        <v>#N/A</v>
      </c>
      <c r="G11460" s="69" t="e">
        <f t="shared" si="554"/>
        <v>#N/A</v>
      </c>
      <c r="H11460" s="69" t="e">
        <f t="shared" si="554"/>
        <v>#N/A</v>
      </c>
      <c r="I11460" s="69" t="e">
        <f t="shared" si="554"/>
        <v>#N/A</v>
      </c>
      <c r="J11460" s="70" t="e">
        <f t="shared" si="554"/>
        <v>#N/A</v>
      </c>
      <c r="K11460" s="118">
        <f>VLOOKUP(B11460,WB.GDP.2016,'WB (WDI)'!$BG$2,FALSE)</f>
        <v>3878.7153152890828</v>
      </c>
      <c r="L11460" s="112">
        <f>VLOOKUP($B11460,WB.UNEMP.2016,'WB (WDI)'!$BG$2,FALSE)</f>
        <v>13.3900003433228</v>
      </c>
    </row>
    <row r="11461" spans="1:12" x14ac:dyDescent="0.25">
      <c r="A11461" s="103">
        <v>2016</v>
      </c>
      <c r="B11461" s="104" t="s">
        <v>103</v>
      </c>
      <c r="C11461" s="105" t="s">
        <v>104</v>
      </c>
      <c r="D11461" s="105" t="s">
        <v>6</v>
      </c>
      <c r="E11461" s="87">
        <f t="shared" si="554"/>
        <v>6.0913277928670677</v>
      </c>
      <c r="F11461" s="69">
        <f t="shared" si="554"/>
        <v>6.900729203362431</v>
      </c>
      <c r="G11461" s="69">
        <f t="shared" si="554"/>
        <v>4.2826838052540035</v>
      </c>
      <c r="H11461" s="69">
        <f t="shared" si="554"/>
        <v>7.1988896738112667</v>
      </c>
      <c r="I11461" s="69">
        <f t="shared" si="554"/>
        <v>6.317318499177853</v>
      </c>
      <c r="J11461" s="70">
        <f t="shared" si="554"/>
        <v>5.7570177827297897</v>
      </c>
      <c r="K11461" s="118">
        <f>VLOOKUP(B11461,WB.GDP.2016,'WB (WDI)'!$BG$2,FALSE)</f>
        <v>3067.6627124530219</v>
      </c>
      <c r="L11461" s="112">
        <f>VLOOKUP($B11461,WB.UNEMP.2016,'WB (WDI)'!$BG$2,FALSE)</f>
        <v>6.6999998092651403</v>
      </c>
    </row>
    <row r="11462" spans="1:12" x14ac:dyDescent="0.25">
      <c r="A11462" s="103">
        <v>2016</v>
      </c>
      <c r="B11462" s="104" t="s">
        <v>105</v>
      </c>
      <c r="C11462" s="105" t="s">
        <v>106</v>
      </c>
      <c r="D11462" s="105" t="s">
        <v>6</v>
      </c>
      <c r="E11462" s="87">
        <f t="shared" ref="E11462:J11471" si="555">IF(ISNUMBER(VLOOKUP($B11462,EFW.2016,3,FALSE))=TRUE,VLOOKUP($B11462,EFW.2016,E$2,FALSE),NA())</f>
        <v>7.441272801000606</v>
      </c>
      <c r="F11462" s="69">
        <f t="shared" si="555"/>
        <v>6.9990915121705228</v>
      </c>
      <c r="G11462" s="69">
        <f t="shared" si="555"/>
        <v>5.5424268912371097</v>
      </c>
      <c r="H11462" s="69">
        <f t="shared" si="555"/>
        <v>9.0018381145458424</v>
      </c>
      <c r="I11462" s="69">
        <f t="shared" si="555"/>
        <v>8.0980629274400027</v>
      </c>
      <c r="J11462" s="70">
        <f t="shared" si="555"/>
        <v>7.5649445596095477</v>
      </c>
      <c r="K11462" s="118">
        <f>VLOOKUP(B11462,WB.GDP.2016,'WB (WDI)'!$BG$2,FALSE)</f>
        <v>26421.941431830157</v>
      </c>
      <c r="L11462" s="112" t="e">
        <f>VLOOKUP($B11462,WB.UNEMP.2016,'WB (WDI)'!$BG$2,FALSE)</f>
        <v>#N/A</v>
      </c>
    </row>
    <row r="11463" spans="1:12" x14ac:dyDescent="0.25">
      <c r="A11463" s="103">
        <v>2016</v>
      </c>
      <c r="B11463" s="104" t="s">
        <v>107</v>
      </c>
      <c r="C11463" s="105" t="s">
        <v>108</v>
      </c>
      <c r="D11463" s="105" t="s">
        <v>6</v>
      </c>
      <c r="E11463" s="87">
        <f t="shared" si="555"/>
        <v>5.6817889855393506</v>
      </c>
      <c r="F11463" s="69">
        <f t="shared" si="555"/>
        <v>6.7617465309517346</v>
      </c>
      <c r="G11463" s="69">
        <f t="shared" si="555"/>
        <v>4.1169780795487378</v>
      </c>
      <c r="H11463" s="69">
        <f t="shared" si="555"/>
        <v>6.9435244152420568</v>
      </c>
      <c r="I11463" s="69">
        <f t="shared" si="555"/>
        <v>5.7271413100641233</v>
      </c>
      <c r="J11463" s="70">
        <f t="shared" si="555"/>
        <v>4.859554591890098</v>
      </c>
      <c r="K11463" s="118">
        <f>VLOOKUP(B11463,WB.GDP.2016,'WB (WDI)'!$BG$2,FALSE)</f>
        <v>1610.5527273905398</v>
      </c>
      <c r="L11463" s="112">
        <f>VLOOKUP($B11463,WB.UNEMP.2016,'WB (WDI)'!$BG$2,FALSE)</f>
        <v>4.5900001525878897</v>
      </c>
    </row>
    <row r="11464" spans="1:12" x14ac:dyDescent="0.25">
      <c r="A11464" s="103">
        <v>2016</v>
      </c>
      <c r="B11464" s="104" t="s">
        <v>109</v>
      </c>
      <c r="C11464" s="105" t="s">
        <v>110</v>
      </c>
      <c r="D11464" s="105" t="s">
        <v>6</v>
      </c>
      <c r="E11464" s="87" t="e">
        <f t="shared" si="555"/>
        <v>#N/A</v>
      </c>
      <c r="F11464" s="69" t="e">
        <f t="shared" si="555"/>
        <v>#N/A</v>
      </c>
      <c r="G11464" s="69" t="e">
        <f t="shared" si="555"/>
        <v>#N/A</v>
      </c>
      <c r="H11464" s="69" t="e">
        <f t="shared" si="555"/>
        <v>#N/A</v>
      </c>
      <c r="I11464" s="69" t="e">
        <f t="shared" si="555"/>
        <v>#N/A</v>
      </c>
      <c r="J11464" s="70" t="e">
        <f t="shared" si="555"/>
        <v>#N/A</v>
      </c>
      <c r="K11464" s="118" t="e">
        <f>VLOOKUP(B11464,WB.GDP.2016,'WB (WDI)'!$BG$2,FALSE)</f>
        <v>#N/A</v>
      </c>
      <c r="L11464" s="112">
        <f>VLOOKUP($B11464,WB.UNEMP.2016,'WB (WDI)'!$BG$2,FALSE)</f>
        <v>13.170000076293899</v>
      </c>
    </row>
    <row r="11465" spans="1:12" x14ac:dyDescent="0.25">
      <c r="A11465" s="103">
        <v>2016</v>
      </c>
      <c r="B11465" s="104" t="s">
        <v>111</v>
      </c>
      <c r="C11465" s="105" t="s">
        <v>112</v>
      </c>
      <c r="D11465" s="105" t="s">
        <v>6</v>
      </c>
      <c r="E11465" s="87">
        <f t="shared" si="555"/>
        <v>6.6678735756470617</v>
      </c>
      <c r="F11465" s="69">
        <f t="shared" si="555"/>
        <v>5.6604931769431728</v>
      </c>
      <c r="G11465" s="69">
        <f t="shared" si="555"/>
        <v>5.8016545832529882</v>
      </c>
      <c r="H11465" s="69">
        <f t="shared" si="555"/>
        <v>8.0819384401084555</v>
      </c>
      <c r="I11465" s="69">
        <f t="shared" si="555"/>
        <v>6.4224552391499001</v>
      </c>
      <c r="J11465" s="70">
        <f t="shared" si="555"/>
        <v>7.3728264387807876</v>
      </c>
      <c r="K11465" s="118">
        <f>VLOOKUP(B11465,WB.GDP.2016,'WB (WDI)'!$BG$2,FALSE)</f>
        <v>12702.917075802594</v>
      </c>
      <c r="L11465" s="112">
        <f>VLOOKUP($B11465,WB.UNEMP.2016,'WB (WDI)'!$BG$2,FALSE)</f>
        <v>26.540000915527301</v>
      </c>
    </row>
    <row r="11466" spans="1:12" x14ac:dyDescent="0.25">
      <c r="A11466" s="103">
        <v>2016</v>
      </c>
      <c r="B11466" s="104" t="s">
        <v>113</v>
      </c>
      <c r="C11466" s="105" t="s">
        <v>114</v>
      </c>
      <c r="D11466" s="105" t="s">
        <v>6</v>
      </c>
      <c r="E11466" s="87" t="e">
        <f t="shared" si="555"/>
        <v>#N/A</v>
      </c>
      <c r="F11466" s="69" t="e">
        <f t="shared" si="555"/>
        <v>#N/A</v>
      </c>
      <c r="G11466" s="69" t="e">
        <f t="shared" si="555"/>
        <v>#N/A</v>
      </c>
      <c r="H11466" s="69" t="e">
        <f t="shared" si="555"/>
        <v>#N/A</v>
      </c>
      <c r="I11466" s="69" t="e">
        <f t="shared" si="555"/>
        <v>#N/A</v>
      </c>
      <c r="J11466" s="70" t="e">
        <f t="shared" si="555"/>
        <v>#N/A</v>
      </c>
      <c r="K11466" s="118" t="e">
        <f>VLOOKUP(B11466,WB.GDP.2016,'WB (WDI)'!$BG$2,FALSE)</f>
        <v>#N/A</v>
      </c>
      <c r="L11466" s="112">
        <f>VLOOKUP($B11466,WB.UNEMP.2016,'WB (WDI)'!$BG$2,FALSE)</f>
        <v>12.3699998855591</v>
      </c>
    </row>
    <row r="11467" spans="1:12" x14ac:dyDescent="0.25">
      <c r="A11467" s="103">
        <v>2016</v>
      </c>
      <c r="B11467" s="104" t="s">
        <v>115</v>
      </c>
      <c r="C11467" s="105" t="s">
        <v>116</v>
      </c>
      <c r="D11467" s="105" t="s">
        <v>6</v>
      </c>
      <c r="E11467" s="87">
        <f t="shared" si="555"/>
        <v>5.8721431683150751</v>
      </c>
      <c r="F11467" s="69">
        <f t="shared" si="555"/>
        <v>6.592526769905116</v>
      </c>
      <c r="G11467" s="69">
        <f t="shared" si="555"/>
        <v>4.1849213240877425</v>
      </c>
      <c r="H11467" s="69">
        <f t="shared" si="555"/>
        <v>7.0279289274528418</v>
      </c>
      <c r="I11467" s="69">
        <f t="shared" si="555"/>
        <v>5.4721694138050117</v>
      </c>
      <c r="J11467" s="70">
        <f t="shared" si="555"/>
        <v>6.0831694063246644</v>
      </c>
      <c r="K11467" s="118">
        <f>VLOOKUP(B11467,WB.GDP.2016,'WB (WDI)'!$BG$2,FALSE)</f>
        <v>1489.68384462263</v>
      </c>
      <c r="L11467" s="112">
        <f>VLOOKUP($B11467,WB.UNEMP.2016,'WB (WDI)'!$BG$2,FALSE)</f>
        <v>2.9500000476837198</v>
      </c>
    </row>
    <row r="11468" spans="1:12" x14ac:dyDescent="0.25">
      <c r="A11468" s="103">
        <v>2016</v>
      </c>
      <c r="B11468" s="104" t="s">
        <v>117</v>
      </c>
      <c r="C11468" s="105" t="s">
        <v>118</v>
      </c>
      <c r="D11468" s="105" t="s">
        <v>6</v>
      </c>
      <c r="E11468" s="87">
        <f t="shared" si="555"/>
        <v>7.4030766158964152</v>
      </c>
      <c r="F11468" s="69">
        <f t="shared" si="555"/>
        <v>7.964719426832934</v>
      </c>
      <c r="G11468" s="69">
        <f t="shared" si="555"/>
        <v>4.8480472320141645</v>
      </c>
      <c r="H11468" s="69">
        <f t="shared" si="555"/>
        <v>8.6472571013988162</v>
      </c>
      <c r="I11468" s="69">
        <f t="shared" si="555"/>
        <v>7.7244131805171676</v>
      </c>
      <c r="J11468" s="70">
        <f t="shared" si="555"/>
        <v>7.8309461387189918</v>
      </c>
      <c r="K11468" s="118">
        <f>VLOOKUP(B11468,WB.GDP.2016,'WB (WDI)'!$BG$2,FALSE)</f>
        <v>2075.0989108450372</v>
      </c>
      <c r="L11468" s="112">
        <f>VLOOKUP($B11468,WB.UNEMP.2016,'WB (WDI)'!$BG$2,FALSE)</f>
        <v>1.83000004291534</v>
      </c>
    </row>
    <row r="11469" spans="1:12" x14ac:dyDescent="0.25">
      <c r="A11469" s="103">
        <v>2016</v>
      </c>
      <c r="B11469" s="104" t="s">
        <v>119</v>
      </c>
      <c r="C11469" s="105" t="s">
        <v>120</v>
      </c>
      <c r="D11469" s="105" t="s">
        <v>6</v>
      </c>
      <c r="E11469" s="87">
        <f t="shared" si="555"/>
        <v>6.7367939635423024</v>
      </c>
      <c r="F11469" s="69">
        <f t="shared" si="555"/>
        <v>6.9541910429032923</v>
      </c>
      <c r="G11469" s="69">
        <f t="shared" si="555"/>
        <v>5.5714223268784808</v>
      </c>
      <c r="H11469" s="69">
        <f t="shared" si="555"/>
        <v>8.217391776767041</v>
      </c>
      <c r="I11469" s="69">
        <f t="shared" si="555"/>
        <v>5.8920780433761157</v>
      </c>
      <c r="J11469" s="70">
        <f t="shared" si="555"/>
        <v>7.0488866277865823</v>
      </c>
      <c r="K11469" s="118">
        <f>VLOOKUP(B11469,WB.GDP.2016,'WB (WDI)'!$BG$2,FALSE)</f>
        <v>2441.5652140062298</v>
      </c>
      <c r="L11469" s="112">
        <f>VLOOKUP($B11469,WB.UNEMP.2016,'WB (WDI)'!$BG$2,FALSE)</f>
        <v>2.0799999237060498</v>
      </c>
    </row>
    <row r="11470" spans="1:12" x14ac:dyDescent="0.25">
      <c r="A11470" s="103">
        <v>2016</v>
      </c>
      <c r="B11470" s="104" t="s">
        <v>121</v>
      </c>
      <c r="C11470" s="105" t="s">
        <v>122</v>
      </c>
      <c r="D11470" s="105" t="s">
        <v>6</v>
      </c>
      <c r="E11470" s="87">
        <f t="shared" si="555"/>
        <v>6.940519031656291</v>
      </c>
      <c r="F11470" s="69">
        <f t="shared" si="555"/>
        <v>7.3901112782616822</v>
      </c>
      <c r="G11470" s="69">
        <f t="shared" si="555"/>
        <v>5.2539082701258231</v>
      </c>
      <c r="H11470" s="69">
        <f t="shared" si="555"/>
        <v>8.2629009078705593</v>
      </c>
      <c r="I11470" s="69">
        <f t="shared" si="555"/>
        <v>7.3739220398235901</v>
      </c>
      <c r="J11470" s="70">
        <f t="shared" si="555"/>
        <v>6.4217526621998031</v>
      </c>
      <c r="K11470" s="118">
        <f>VLOOKUP(B11470,WB.GDP.2016,'WB (WDI)'!$BG$2,FALSE)</f>
        <v>3467.8751559963625</v>
      </c>
      <c r="L11470" s="112">
        <f>VLOOKUP($B11470,WB.UNEMP.2016,'WB (WDI)'!$BG$2,FALSE)</f>
        <v>10.8800001144409</v>
      </c>
    </row>
    <row r="11471" spans="1:12" x14ac:dyDescent="0.25">
      <c r="A11471" s="103">
        <v>2016</v>
      </c>
      <c r="B11471" s="104" t="s">
        <v>123</v>
      </c>
      <c r="C11471" s="105" t="s">
        <v>124</v>
      </c>
      <c r="D11471" s="105" t="s">
        <v>6</v>
      </c>
      <c r="E11471" s="87">
        <f t="shared" si="555"/>
        <v>5.7160486026058157</v>
      </c>
      <c r="F11471" s="69">
        <f t="shared" si="555"/>
        <v>5.1441560942631837</v>
      </c>
      <c r="G11471" s="69">
        <f t="shared" si="555"/>
        <v>3.7448911615696781</v>
      </c>
      <c r="H11471" s="69">
        <f t="shared" si="555"/>
        <v>7.3786480009755806</v>
      </c>
      <c r="I11471" s="69">
        <f t="shared" si="555"/>
        <v>5.7895748013328792</v>
      </c>
      <c r="J11471" s="70">
        <f t="shared" si="555"/>
        <v>6.5229729548877549</v>
      </c>
      <c r="K11471" s="118">
        <f>VLOOKUP(B11471,WB.GDP.2016,'WB (WDI)'!$BG$2,FALSE)</f>
        <v>2934.7336500191245</v>
      </c>
      <c r="L11471" s="112">
        <f>VLOOKUP($B11471,WB.UNEMP.2016,'WB (WDI)'!$BG$2,FALSE)</f>
        <v>5.2399997711181596</v>
      </c>
    </row>
    <row r="11472" spans="1:12" x14ac:dyDescent="0.25">
      <c r="A11472" s="103">
        <v>2016</v>
      </c>
      <c r="B11472" s="104" t="s">
        <v>125</v>
      </c>
      <c r="C11472" s="105" t="s">
        <v>126</v>
      </c>
      <c r="D11472" s="105" t="s">
        <v>647</v>
      </c>
      <c r="E11472" s="87" t="e">
        <f t="shared" ref="E11472:J11481" si="556">IF(ISNUMBER(VLOOKUP($B11472,EFW.2016,3,FALSE))=TRUE,VLOOKUP($B11472,EFW.2016,E$2,FALSE),NA())</f>
        <v>#N/A</v>
      </c>
      <c r="F11472" s="69" t="e">
        <f t="shared" si="556"/>
        <v>#N/A</v>
      </c>
      <c r="G11472" s="69" t="e">
        <f t="shared" si="556"/>
        <v>#N/A</v>
      </c>
      <c r="H11472" s="69" t="e">
        <f t="shared" si="556"/>
        <v>#N/A</v>
      </c>
      <c r="I11472" s="69" t="e">
        <f t="shared" si="556"/>
        <v>#N/A</v>
      </c>
      <c r="J11472" s="70" t="e">
        <f t="shared" si="556"/>
        <v>#N/A</v>
      </c>
      <c r="K11472" s="118" t="e">
        <f>VLOOKUP(B11472,WB.GDP.2016,'WB (WDI)'!$BG$2,FALSE)</f>
        <v>#N/A</v>
      </c>
      <c r="L11472" s="112" t="e">
        <f>VLOOKUP($B11472,WB.UNEMP.2016,'WB (WDI)'!$BG$2,FALSE)</f>
        <v>#N/A</v>
      </c>
    </row>
    <row r="11473" spans="1:12" x14ac:dyDescent="0.25">
      <c r="A11473" s="103">
        <v>2016</v>
      </c>
      <c r="B11473" s="104" t="s">
        <v>127</v>
      </c>
      <c r="C11473" s="105" t="s">
        <v>128</v>
      </c>
      <c r="D11473" s="105" t="s">
        <v>647</v>
      </c>
      <c r="E11473" s="87" t="e">
        <f t="shared" si="556"/>
        <v>#N/A</v>
      </c>
      <c r="F11473" s="69" t="e">
        <f t="shared" si="556"/>
        <v>#N/A</v>
      </c>
      <c r="G11473" s="69" t="e">
        <f t="shared" si="556"/>
        <v>#N/A</v>
      </c>
      <c r="H11473" s="69" t="e">
        <f t="shared" si="556"/>
        <v>#N/A</v>
      </c>
      <c r="I11473" s="69" t="e">
        <f t="shared" si="556"/>
        <v>#N/A</v>
      </c>
      <c r="J11473" s="70" t="e">
        <f t="shared" si="556"/>
        <v>#N/A</v>
      </c>
      <c r="K11473" s="118">
        <f>VLOOKUP(B11473,WB.GDP.2016,'WB (WDI)'!$BG$2,FALSE)</f>
        <v>19417.964819498375</v>
      </c>
      <c r="L11473" s="112" t="e">
        <f>VLOOKUP($B11473,WB.UNEMP.2016,'WB (WDI)'!$BG$2,FALSE)</f>
        <v>#N/A</v>
      </c>
    </row>
    <row r="11474" spans="1:12" x14ac:dyDescent="0.25">
      <c r="A11474" s="103">
        <v>2016</v>
      </c>
      <c r="B11474" s="104" t="s">
        <v>129</v>
      </c>
      <c r="C11474" s="105" t="s">
        <v>130</v>
      </c>
      <c r="D11474" s="105" t="s">
        <v>647</v>
      </c>
      <c r="E11474" s="87">
        <f t="shared" si="556"/>
        <v>5.5461098676741383</v>
      </c>
      <c r="F11474" s="69">
        <f t="shared" si="556"/>
        <v>5.9332557471230771</v>
      </c>
      <c r="G11474" s="69">
        <f t="shared" si="556"/>
        <v>4.4379304420296268</v>
      </c>
      <c r="H11474" s="69">
        <f t="shared" si="556"/>
        <v>5.6355425045150902</v>
      </c>
      <c r="I11474" s="69">
        <f t="shared" si="556"/>
        <v>6.174137627050154</v>
      </c>
      <c r="J11474" s="70">
        <f t="shared" si="556"/>
        <v>5.5496830176527423</v>
      </c>
      <c r="K11474" s="118">
        <f>VLOOKUP(B11474,WB.GDP.2016,'WB (WDI)'!$BG$2,FALSE)</f>
        <v>23189.527446348198</v>
      </c>
      <c r="L11474" s="112">
        <f>VLOOKUP($B11474,WB.UNEMP.2016,'WB (WDI)'!$BG$2,FALSE)</f>
        <v>7.9699997901916504</v>
      </c>
    </row>
    <row r="11475" spans="1:12" x14ac:dyDescent="0.25">
      <c r="A11475" s="103">
        <v>2016</v>
      </c>
      <c r="B11475" s="104" t="s">
        <v>131</v>
      </c>
      <c r="C11475" s="105" t="s">
        <v>132</v>
      </c>
      <c r="D11475" s="105" t="s">
        <v>647</v>
      </c>
      <c r="E11475" s="87" t="e">
        <f t="shared" si="556"/>
        <v>#N/A</v>
      </c>
      <c r="F11475" s="69" t="e">
        <f t="shared" si="556"/>
        <v>#N/A</v>
      </c>
      <c r="G11475" s="69" t="e">
        <f t="shared" si="556"/>
        <v>#N/A</v>
      </c>
      <c r="H11475" s="69" t="e">
        <f t="shared" si="556"/>
        <v>#N/A</v>
      </c>
      <c r="I11475" s="69" t="e">
        <f t="shared" si="556"/>
        <v>#N/A</v>
      </c>
      <c r="J11475" s="70" t="e">
        <f t="shared" si="556"/>
        <v>#N/A</v>
      </c>
      <c r="K11475" s="118">
        <f>VLOOKUP(B11475,WB.GDP.2016,'WB (WDI)'!$BG$2,FALSE)</f>
        <v>37866.173853424305</v>
      </c>
      <c r="L11475" s="112" t="e">
        <f>VLOOKUP($B11475,WB.UNEMP.2016,'WB (WDI)'!$BG$2,FALSE)</f>
        <v>#N/A</v>
      </c>
    </row>
    <row r="11476" spans="1:12" x14ac:dyDescent="0.25">
      <c r="A11476" s="103">
        <v>2016</v>
      </c>
      <c r="B11476" s="104" t="s">
        <v>133</v>
      </c>
      <c r="C11476" s="105" t="s">
        <v>134</v>
      </c>
      <c r="D11476" s="105" t="s">
        <v>647</v>
      </c>
      <c r="E11476" s="87">
        <f t="shared" si="556"/>
        <v>7.3885072525669671</v>
      </c>
      <c r="F11476" s="69">
        <f t="shared" si="556"/>
        <v>8.9315575412726389</v>
      </c>
      <c r="G11476" s="69">
        <f t="shared" si="556"/>
        <v>6.6195892850706111</v>
      </c>
      <c r="H11476" s="69">
        <f t="shared" si="556"/>
        <v>6.689325520736686</v>
      </c>
      <c r="I11476" s="69">
        <f t="shared" si="556"/>
        <v>6.2860726083999356</v>
      </c>
      <c r="J11476" s="70">
        <f t="shared" si="556"/>
        <v>8.4159913073549664</v>
      </c>
      <c r="K11476" s="118">
        <f>VLOOKUP(B11476,WB.GDP.2016,'WB (WDI)'!$BG$2,FALSE)</f>
        <v>35557.319808092521</v>
      </c>
      <c r="L11476" s="112">
        <f>VLOOKUP($B11476,WB.UNEMP.2016,'WB (WDI)'!$BG$2,FALSE)</f>
        <v>12.699999809265099</v>
      </c>
    </row>
    <row r="11477" spans="1:12" x14ac:dyDescent="0.25">
      <c r="A11477" s="103">
        <v>2016</v>
      </c>
      <c r="B11477" s="104" t="s">
        <v>135</v>
      </c>
      <c r="C11477" s="105" t="s">
        <v>136</v>
      </c>
      <c r="D11477" s="105" t="s">
        <v>647</v>
      </c>
      <c r="E11477" s="87">
        <f t="shared" si="556"/>
        <v>6.3030013018141613</v>
      </c>
      <c r="F11477" s="69">
        <f t="shared" si="556"/>
        <v>5.9282023895555254</v>
      </c>
      <c r="G11477" s="69">
        <f t="shared" si="556"/>
        <v>5.76158194567103</v>
      </c>
      <c r="H11477" s="69">
        <f t="shared" si="556"/>
        <v>6.4699290963947806</v>
      </c>
      <c r="I11477" s="69">
        <f t="shared" si="556"/>
        <v>6.6289287834917667</v>
      </c>
      <c r="J11477" s="70">
        <f t="shared" si="556"/>
        <v>6.7263642939577073</v>
      </c>
      <c r="K11477" s="118">
        <f>VLOOKUP(B11477,WB.GDP.2016,'WB (WDI)'!$BG$2,FALSE)</f>
        <v>15738.188796876071</v>
      </c>
      <c r="L11477" s="112">
        <f>VLOOKUP($B11477,WB.UNEMP.2016,'WB (WDI)'!$BG$2,FALSE)</f>
        <v>9.7200002670288104</v>
      </c>
    </row>
    <row r="11478" spans="1:12" x14ac:dyDescent="0.25">
      <c r="A11478" s="103">
        <v>2016</v>
      </c>
      <c r="B11478" s="104" t="s">
        <v>137</v>
      </c>
      <c r="C11478" s="105" t="s">
        <v>138</v>
      </c>
      <c r="D11478" s="105" t="s">
        <v>647</v>
      </c>
      <c r="E11478" s="87">
        <f t="shared" si="556"/>
        <v>6.775808378852294</v>
      </c>
      <c r="F11478" s="69">
        <f t="shared" si="556"/>
        <v>7.5289323887529704</v>
      </c>
      <c r="G11478" s="69">
        <f t="shared" si="556"/>
        <v>4.9375846549343541</v>
      </c>
      <c r="H11478" s="69">
        <f t="shared" si="556"/>
        <v>7.2045244954484655</v>
      </c>
      <c r="I11478" s="69">
        <f t="shared" si="556"/>
        <v>6.5522081306667408</v>
      </c>
      <c r="J11478" s="70">
        <f t="shared" si="556"/>
        <v>7.6557922244589358</v>
      </c>
      <c r="K11478" s="118">
        <f>VLOOKUP(B11478,WB.GDP.2016,'WB (WDI)'!$BG$2,FALSE)</f>
        <v>7117.9438893841198</v>
      </c>
      <c r="L11478" s="112">
        <f>VLOOKUP($B11478,WB.UNEMP.2016,'WB (WDI)'!$BG$2,FALSE)</f>
        <v>7</v>
      </c>
    </row>
    <row r="11479" spans="1:12" x14ac:dyDescent="0.25">
      <c r="A11479" s="103">
        <v>2016</v>
      </c>
      <c r="B11479" s="104" t="s">
        <v>139</v>
      </c>
      <c r="C11479" s="105" t="s">
        <v>140</v>
      </c>
      <c r="D11479" s="105" t="s">
        <v>647</v>
      </c>
      <c r="E11479" s="87">
        <f t="shared" si="556"/>
        <v>6.2743028703215797</v>
      </c>
      <c r="F11479" s="69">
        <f t="shared" si="556"/>
        <v>5.8830309820156295</v>
      </c>
      <c r="G11479" s="69">
        <f t="shared" si="556"/>
        <v>3.9317998970370942</v>
      </c>
      <c r="H11479" s="69">
        <f t="shared" si="556"/>
        <v>9.3863002209609085</v>
      </c>
      <c r="I11479" s="69">
        <f t="shared" si="556"/>
        <v>7.0244073485427965</v>
      </c>
      <c r="J11479" s="70">
        <f t="shared" si="556"/>
        <v>5.1459759030514727</v>
      </c>
      <c r="K11479" s="118">
        <f>VLOOKUP(B11479,WB.GDP.2016,'WB (WDI)'!$BG$2,FALSE)</f>
        <v>8202.5509248357848</v>
      </c>
      <c r="L11479" s="112">
        <f>VLOOKUP($B11479,WB.UNEMP.2016,'WB (WDI)'!$BG$2,FALSE)</f>
        <v>3.5</v>
      </c>
    </row>
    <row r="11480" spans="1:12" x14ac:dyDescent="0.25">
      <c r="A11480" s="103">
        <v>2016</v>
      </c>
      <c r="B11480" s="104" t="s">
        <v>141</v>
      </c>
      <c r="C11480" s="105" t="s">
        <v>142</v>
      </c>
      <c r="D11480" s="105" t="s">
        <v>647</v>
      </c>
      <c r="E11480" s="87" t="e">
        <f t="shared" si="556"/>
        <v>#N/A</v>
      </c>
      <c r="F11480" s="69" t="e">
        <f t="shared" si="556"/>
        <v>#N/A</v>
      </c>
      <c r="G11480" s="69" t="e">
        <f t="shared" si="556"/>
        <v>#N/A</v>
      </c>
      <c r="H11480" s="69" t="e">
        <f t="shared" si="556"/>
        <v>#N/A</v>
      </c>
      <c r="I11480" s="69" t="e">
        <f t="shared" si="556"/>
        <v>#N/A</v>
      </c>
      <c r="J11480" s="70" t="e">
        <f t="shared" si="556"/>
        <v>#N/A</v>
      </c>
      <c r="K11480" s="118" t="e">
        <f>VLOOKUP(B11480,WB.GDP.2016,'WB (WDI)'!$BG$2,FALSE)</f>
        <v>#N/A</v>
      </c>
      <c r="L11480" s="112" t="e">
        <f>VLOOKUP($B11480,WB.UNEMP.2016,'WB (WDI)'!$BG$2,FALSE)</f>
        <v>#N/A</v>
      </c>
    </row>
    <row r="11481" spans="1:12" x14ac:dyDescent="0.25">
      <c r="A11481" s="103">
        <v>2016</v>
      </c>
      <c r="B11481" s="104" t="s">
        <v>143</v>
      </c>
      <c r="C11481" s="105" t="s">
        <v>144</v>
      </c>
      <c r="D11481" s="105" t="s">
        <v>647</v>
      </c>
      <c r="E11481" s="87" t="e">
        <f t="shared" si="556"/>
        <v>#N/A</v>
      </c>
      <c r="F11481" s="69" t="e">
        <f t="shared" si="556"/>
        <v>#N/A</v>
      </c>
      <c r="G11481" s="69" t="e">
        <f t="shared" si="556"/>
        <v>#N/A</v>
      </c>
      <c r="H11481" s="69" t="e">
        <f t="shared" si="556"/>
        <v>#N/A</v>
      </c>
      <c r="I11481" s="69" t="e">
        <f t="shared" si="556"/>
        <v>#N/A</v>
      </c>
      <c r="J11481" s="70" t="e">
        <f t="shared" si="556"/>
        <v>#N/A</v>
      </c>
      <c r="K11481" s="118" t="e">
        <f>VLOOKUP(B11481,WB.GDP.2016,'WB (WDI)'!$BG$2,FALSE)</f>
        <v>#N/A</v>
      </c>
      <c r="L11481" s="112" t="e">
        <f>VLOOKUP($B11481,WB.UNEMP.2016,'WB (WDI)'!$BG$2,FALSE)</f>
        <v>#N/A</v>
      </c>
    </row>
    <row r="11482" spans="1:12" x14ac:dyDescent="0.25">
      <c r="A11482" s="103">
        <v>2016</v>
      </c>
      <c r="B11482" s="104" t="s">
        <v>145</v>
      </c>
      <c r="C11482" s="105" t="s">
        <v>146</v>
      </c>
      <c r="D11482" s="105" t="s">
        <v>647</v>
      </c>
      <c r="E11482" s="87">
        <f t="shared" ref="E11482:J11491" si="557">IF(ISNUMBER(VLOOKUP($B11482,EFW.2016,3,FALSE))=TRUE,VLOOKUP($B11482,EFW.2016,E$2,FALSE),NA())</f>
        <v>6.4454000163270901</v>
      </c>
      <c r="F11482" s="69">
        <f t="shared" si="557"/>
        <v>6.8513645397879106</v>
      </c>
      <c r="G11482" s="69">
        <f t="shared" si="557"/>
        <v>5.1499292841538198</v>
      </c>
      <c r="H11482" s="69">
        <f t="shared" si="557"/>
        <v>9.2220603206324139</v>
      </c>
      <c r="I11482" s="69">
        <f t="shared" si="557"/>
        <v>6.7251601972032136</v>
      </c>
      <c r="J11482" s="70">
        <f t="shared" si="557"/>
        <v>4.2784857398580911</v>
      </c>
      <c r="K11482" s="118">
        <f>VLOOKUP(B11482,WB.GDP.2016,'WB (WDI)'!$BG$2,FALSE)</f>
        <v>14446.412805467884</v>
      </c>
      <c r="L11482" s="112">
        <f>VLOOKUP($B11482,WB.UNEMP.2016,'WB (WDI)'!$BG$2,FALSE)</f>
        <v>11.6000003814697</v>
      </c>
    </row>
    <row r="11483" spans="1:12" x14ac:dyDescent="0.25">
      <c r="A11483" s="103">
        <v>2016</v>
      </c>
      <c r="B11483" s="104" t="s">
        <v>147</v>
      </c>
      <c r="C11483" s="105" t="s">
        <v>148</v>
      </c>
      <c r="D11483" s="105" t="s">
        <v>647</v>
      </c>
      <c r="E11483" s="87" t="e">
        <f t="shared" si="557"/>
        <v>#N/A</v>
      </c>
      <c r="F11483" s="69" t="e">
        <f t="shared" si="557"/>
        <v>#N/A</v>
      </c>
      <c r="G11483" s="69" t="e">
        <f t="shared" si="557"/>
        <v>#N/A</v>
      </c>
      <c r="H11483" s="69" t="e">
        <f t="shared" si="557"/>
        <v>#N/A</v>
      </c>
      <c r="I11483" s="69" t="e">
        <f t="shared" si="557"/>
        <v>#N/A</v>
      </c>
      <c r="J11483" s="70" t="e">
        <f t="shared" si="557"/>
        <v>#N/A</v>
      </c>
      <c r="K11483" s="118" t="e">
        <f>VLOOKUP(B11483,WB.GDP.2016,'WB (WDI)'!$BG$2,FALSE)</f>
        <v>#N/A</v>
      </c>
      <c r="L11483" s="112" t="e">
        <f>VLOOKUP($B11483,WB.UNEMP.2016,'WB (WDI)'!$BG$2,FALSE)</f>
        <v>#N/A</v>
      </c>
    </row>
    <row r="11484" spans="1:12" x14ac:dyDescent="0.25">
      <c r="A11484" s="103">
        <v>2016</v>
      </c>
      <c r="B11484" s="104" t="s">
        <v>149</v>
      </c>
      <c r="C11484" s="105" t="s">
        <v>150</v>
      </c>
      <c r="D11484" s="105" t="s">
        <v>647</v>
      </c>
      <c r="E11484" s="87" t="e">
        <f t="shared" si="557"/>
        <v>#N/A</v>
      </c>
      <c r="F11484" s="69" t="e">
        <f t="shared" si="557"/>
        <v>#N/A</v>
      </c>
      <c r="G11484" s="69" t="e">
        <f t="shared" si="557"/>
        <v>#N/A</v>
      </c>
      <c r="H11484" s="69" t="e">
        <f t="shared" si="557"/>
        <v>#N/A</v>
      </c>
      <c r="I11484" s="69" t="e">
        <f t="shared" si="557"/>
        <v>#N/A</v>
      </c>
      <c r="J11484" s="70" t="e">
        <f t="shared" si="557"/>
        <v>#N/A</v>
      </c>
      <c r="K11484" s="118">
        <f>VLOOKUP(B11484,WB.GDP.2016,'WB (WDI)'!$BG$2,FALSE)</f>
        <v>68355.719823448715</v>
      </c>
      <c r="L11484" s="112" t="e">
        <f>VLOOKUP($B11484,WB.UNEMP.2016,'WB (WDI)'!$BG$2,FALSE)</f>
        <v>#N/A</v>
      </c>
    </row>
    <row r="11485" spans="1:12" x14ac:dyDescent="0.25">
      <c r="A11485" s="103">
        <v>2016</v>
      </c>
      <c r="B11485" s="104" t="s">
        <v>151</v>
      </c>
      <c r="C11485" s="105" t="s">
        <v>152</v>
      </c>
      <c r="D11485" s="105" t="s">
        <v>647</v>
      </c>
      <c r="E11485" s="87">
        <f t="shared" si="557"/>
        <v>7.9167091342076672</v>
      </c>
      <c r="F11485" s="69">
        <f t="shared" si="557"/>
        <v>8.0684462256501224</v>
      </c>
      <c r="G11485" s="69">
        <f t="shared" si="557"/>
        <v>6.76001569725846</v>
      </c>
      <c r="H11485" s="69">
        <f t="shared" si="557"/>
        <v>9.3314134209852124</v>
      </c>
      <c r="I11485" s="69">
        <f t="shared" si="557"/>
        <v>8.2202979416546018</v>
      </c>
      <c r="J11485" s="70">
        <f t="shared" si="557"/>
        <v>7.2033723854899412</v>
      </c>
      <c r="K11485" s="118">
        <f>VLOOKUP(B11485,WB.GDP.2016,'WB (WDI)'!$BG$2,FALSE)</f>
        <v>24608.065027168072</v>
      </c>
      <c r="L11485" s="112">
        <f>VLOOKUP($B11485,WB.UNEMP.2016,'WB (WDI)'!$BG$2,FALSE)</f>
        <v>6.7399997711181596</v>
      </c>
    </row>
    <row r="11486" spans="1:12" x14ac:dyDescent="0.25">
      <c r="A11486" s="103">
        <v>2016</v>
      </c>
      <c r="B11486" s="104" t="s">
        <v>153</v>
      </c>
      <c r="C11486" s="105" t="s">
        <v>154</v>
      </c>
      <c r="D11486" s="105" t="s">
        <v>647</v>
      </c>
      <c r="E11486" s="87">
        <f t="shared" si="557"/>
        <v>6.6776384269043776</v>
      </c>
      <c r="F11486" s="69">
        <f t="shared" si="557"/>
        <v>6.8046530721269276</v>
      </c>
      <c r="G11486" s="69">
        <f t="shared" si="557"/>
        <v>4.4919295773535932</v>
      </c>
      <c r="H11486" s="69">
        <f t="shared" si="557"/>
        <v>7.9739650744474098</v>
      </c>
      <c r="I11486" s="69">
        <f t="shared" si="557"/>
        <v>6.6979593462618752</v>
      </c>
      <c r="J11486" s="70">
        <f t="shared" si="557"/>
        <v>7.4196850643320813</v>
      </c>
      <c r="K11486" s="118">
        <f>VLOOKUP(B11486,WB.GDP.2016,'WB (WDI)'!$BG$2,FALSE)</f>
        <v>14242.806893980644</v>
      </c>
      <c r="L11486" s="112">
        <f>VLOOKUP($B11486,WB.UNEMP.2016,'WB (WDI)'!$BG$2,FALSE)</f>
        <v>8.6899995803833008</v>
      </c>
    </row>
    <row r="11487" spans="1:12" x14ac:dyDescent="0.25">
      <c r="A11487" s="103">
        <v>2016</v>
      </c>
      <c r="B11487" s="104" t="s">
        <v>155</v>
      </c>
      <c r="C11487" s="105" t="s">
        <v>156</v>
      </c>
      <c r="D11487" s="105" t="s">
        <v>647</v>
      </c>
      <c r="E11487" s="87">
        <f t="shared" si="557"/>
        <v>7.6906154890155234</v>
      </c>
      <c r="F11487" s="69">
        <f t="shared" si="557"/>
        <v>7.4994438423984118</v>
      </c>
      <c r="G11487" s="69">
        <f t="shared" si="557"/>
        <v>6.2142765356888692</v>
      </c>
      <c r="H11487" s="69">
        <f t="shared" si="557"/>
        <v>9.773737528554765</v>
      </c>
      <c r="I11487" s="69">
        <f t="shared" si="557"/>
        <v>8.2530209403669055</v>
      </c>
      <c r="J11487" s="70">
        <f t="shared" si="557"/>
        <v>6.7125985980686638</v>
      </c>
      <c r="K11487" s="118">
        <f>VLOOKUP(B11487,WB.GDP.2016,'WB (WDI)'!$BG$2,FALSE)</f>
        <v>19211.566759340509</v>
      </c>
      <c r="L11487" s="112">
        <f>VLOOKUP($B11487,WB.UNEMP.2016,'WB (WDI)'!$BG$2,FALSE)</f>
        <v>8.6000003814697301</v>
      </c>
    </row>
    <row r="11488" spans="1:12" x14ac:dyDescent="0.25">
      <c r="A11488" s="103">
        <v>2016</v>
      </c>
      <c r="B11488" s="104" t="s">
        <v>157</v>
      </c>
      <c r="C11488" s="105" t="s">
        <v>158</v>
      </c>
      <c r="D11488" s="105" t="s">
        <v>647</v>
      </c>
      <c r="E11488" s="87" t="e">
        <f t="shared" si="557"/>
        <v>#N/A</v>
      </c>
      <c r="F11488" s="69" t="e">
        <f t="shared" si="557"/>
        <v>#N/A</v>
      </c>
      <c r="G11488" s="69" t="e">
        <f t="shared" si="557"/>
        <v>#N/A</v>
      </c>
      <c r="H11488" s="69" t="e">
        <f t="shared" si="557"/>
        <v>#N/A</v>
      </c>
      <c r="I11488" s="69" t="e">
        <f t="shared" si="557"/>
        <v>#N/A</v>
      </c>
      <c r="J11488" s="70" t="e">
        <f t="shared" si="557"/>
        <v>#N/A</v>
      </c>
      <c r="K11488" s="118" t="e">
        <f>VLOOKUP(B11488,WB.GDP.2016,'WB (WDI)'!$BG$2,FALSE)</f>
        <v>#N/A</v>
      </c>
      <c r="L11488" s="112">
        <f>VLOOKUP($B11488,WB.UNEMP.2016,'WB (WDI)'!$BG$2,FALSE)</f>
        <v>2</v>
      </c>
    </row>
    <row r="11489" spans="1:12" x14ac:dyDescent="0.25">
      <c r="A11489" s="103">
        <v>2016</v>
      </c>
      <c r="B11489" s="104" t="s">
        <v>159</v>
      </c>
      <c r="C11489" s="105" t="s">
        <v>160</v>
      </c>
      <c r="D11489" s="105" t="s">
        <v>647</v>
      </c>
      <c r="E11489" s="87" t="e">
        <f t="shared" si="557"/>
        <v>#N/A</v>
      </c>
      <c r="F11489" s="69" t="e">
        <f t="shared" si="557"/>
        <v>#N/A</v>
      </c>
      <c r="G11489" s="69" t="e">
        <f t="shared" si="557"/>
        <v>#N/A</v>
      </c>
      <c r="H11489" s="69" t="e">
        <f t="shared" si="557"/>
        <v>#N/A</v>
      </c>
      <c r="I11489" s="69" t="e">
        <f t="shared" si="557"/>
        <v>#N/A</v>
      </c>
      <c r="J11489" s="70" t="e">
        <f t="shared" si="557"/>
        <v>#N/A</v>
      </c>
      <c r="K11489" s="118">
        <f>VLOOKUP(B11489,WB.GDP.2016,'WB (WDI)'!$BG$2,FALSE)</f>
        <v>26009.528003397485</v>
      </c>
      <c r="L11489" s="112" t="e">
        <f>VLOOKUP($B11489,WB.UNEMP.2016,'WB (WDI)'!$BG$2,FALSE)</f>
        <v>#N/A</v>
      </c>
    </row>
    <row r="11490" spans="1:12" x14ac:dyDescent="0.25">
      <c r="A11490" s="103">
        <v>2016</v>
      </c>
      <c r="B11490" s="104" t="s">
        <v>161</v>
      </c>
      <c r="C11490" s="105" t="s">
        <v>162</v>
      </c>
      <c r="D11490" s="105" t="s">
        <v>647</v>
      </c>
      <c r="E11490" s="87" t="e">
        <f t="shared" si="557"/>
        <v>#N/A</v>
      </c>
      <c r="F11490" s="69" t="e">
        <f t="shared" si="557"/>
        <v>#N/A</v>
      </c>
      <c r="G11490" s="69" t="e">
        <f t="shared" si="557"/>
        <v>#N/A</v>
      </c>
      <c r="H11490" s="69" t="e">
        <f t="shared" si="557"/>
        <v>#N/A</v>
      </c>
      <c r="I11490" s="69" t="e">
        <f t="shared" si="557"/>
        <v>#N/A</v>
      </c>
      <c r="J11490" s="70" t="e">
        <f t="shared" si="557"/>
        <v>#N/A</v>
      </c>
      <c r="K11490" s="118">
        <f>VLOOKUP(B11490,WB.GDP.2016,'WB (WDI)'!$BG$2,FALSE)</f>
        <v>12154.751438987161</v>
      </c>
      <c r="L11490" s="112" t="e">
        <f>VLOOKUP($B11490,WB.UNEMP.2016,'WB (WDI)'!$BG$2,FALSE)</f>
        <v>#N/A</v>
      </c>
    </row>
    <row r="11491" spans="1:12" x14ac:dyDescent="0.25">
      <c r="A11491" s="103">
        <v>2016</v>
      </c>
      <c r="B11491" s="104" t="s">
        <v>163</v>
      </c>
      <c r="C11491" s="105" t="s">
        <v>164</v>
      </c>
      <c r="D11491" s="105" t="s">
        <v>647</v>
      </c>
      <c r="E11491" s="87">
        <f t="shared" si="557"/>
        <v>7.4760053891603322</v>
      </c>
      <c r="F11491" s="69">
        <f t="shared" si="557"/>
        <v>8.6973182252939303</v>
      </c>
      <c r="G11491" s="69">
        <f t="shared" si="557"/>
        <v>4.5028437534246182</v>
      </c>
      <c r="H11491" s="69">
        <f t="shared" si="557"/>
        <v>9.4747003297282468</v>
      </c>
      <c r="I11491" s="69">
        <f t="shared" si="557"/>
        <v>7.9836128722853807</v>
      </c>
      <c r="J11491" s="70">
        <f t="shared" si="557"/>
        <v>6.7215517650694876</v>
      </c>
      <c r="K11491" s="118">
        <f>VLOOKUP(B11491,WB.GDP.2016,'WB (WDI)'!$BG$2,FALSE)</f>
        <v>16166.603752249528</v>
      </c>
      <c r="L11491" s="112">
        <f>VLOOKUP($B11491,WB.UNEMP.2016,'WB (WDI)'!$BG$2,FALSE)</f>
        <v>7.2800002098083496</v>
      </c>
    </row>
    <row r="11492" spans="1:12" x14ac:dyDescent="0.25">
      <c r="A11492" s="103">
        <v>2016</v>
      </c>
      <c r="B11492" s="104" t="s">
        <v>165</v>
      </c>
      <c r="C11492" s="105" t="s">
        <v>166</v>
      </c>
      <c r="D11492" s="105" t="s">
        <v>647</v>
      </c>
      <c r="E11492" s="87">
        <f t="shared" ref="E11492:J11501" si="558">IF(ISNUMBER(VLOOKUP($B11492,EFW.2016,3,FALSE))=TRUE,VLOOKUP($B11492,EFW.2016,E$2,FALSE),NA())</f>
        <v>6.2900492713280833</v>
      </c>
      <c r="F11492" s="69">
        <f t="shared" si="558"/>
        <v>6.6624424043139188</v>
      </c>
      <c r="G11492" s="69">
        <f t="shared" si="558"/>
        <v>4.143190831686848</v>
      </c>
      <c r="H11492" s="69">
        <f t="shared" si="558"/>
        <v>7.6562852623427027</v>
      </c>
      <c r="I11492" s="69">
        <f t="shared" si="558"/>
        <v>6.7970808601806283</v>
      </c>
      <c r="J11492" s="70">
        <f t="shared" si="558"/>
        <v>6.1912469981163198</v>
      </c>
      <c r="K11492" s="118">
        <f>VLOOKUP(B11492,WB.GDP.2016,'WB (WDI)'!$BG$2,FALSE)</f>
        <v>11551.616673652716</v>
      </c>
      <c r="L11492" s="112">
        <f>VLOOKUP($B11492,WB.UNEMP.2016,'WB (WDI)'!$BG$2,FALSE)</f>
        <v>4.5999999046325701</v>
      </c>
    </row>
    <row r="11493" spans="1:12" x14ac:dyDescent="0.25">
      <c r="A11493" s="103">
        <v>2016</v>
      </c>
      <c r="B11493" s="104" t="s">
        <v>167</v>
      </c>
      <c r="C11493" s="105" t="s">
        <v>168</v>
      </c>
      <c r="D11493" s="105" t="s">
        <v>647</v>
      </c>
      <c r="E11493" s="87">
        <f t="shared" si="558"/>
        <v>7.3755739501864426</v>
      </c>
      <c r="F11493" s="69">
        <f t="shared" si="558"/>
        <v>8.5284961875043788</v>
      </c>
      <c r="G11493" s="69">
        <f t="shared" si="558"/>
        <v>4.3758684577173241</v>
      </c>
      <c r="H11493" s="69">
        <f t="shared" si="558"/>
        <v>9.8083785991424008</v>
      </c>
      <c r="I11493" s="69">
        <f t="shared" si="558"/>
        <v>7.8152095000076089</v>
      </c>
      <c r="J11493" s="70">
        <f t="shared" si="558"/>
        <v>6.3499170065604984</v>
      </c>
      <c r="K11493" s="118">
        <f>VLOOKUP(B11493,WB.GDP.2016,'WB (WDI)'!$BG$2,FALSE)</f>
        <v>8309.6303363794086</v>
      </c>
      <c r="L11493" s="112">
        <f>VLOOKUP($B11493,WB.UNEMP.2016,'WB (WDI)'!$BG$2,FALSE)</f>
        <v>4.4200000762939498</v>
      </c>
    </row>
    <row r="11494" spans="1:12" x14ac:dyDescent="0.25">
      <c r="A11494" s="103">
        <v>2016</v>
      </c>
      <c r="B11494" s="104" t="s">
        <v>169</v>
      </c>
      <c r="C11494" s="105" t="s">
        <v>170</v>
      </c>
      <c r="D11494" s="105" t="s">
        <v>647</v>
      </c>
      <c r="E11494" s="87" t="e">
        <f t="shared" si="558"/>
        <v>#N/A</v>
      </c>
      <c r="F11494" s="69" t="e">
        <f t="shared" si="558"/>
        <v>#N/A</v>
      </c>
      <c r="G11494" s="69" t="e">
        <f t="shared" si="558"/>
        <v>#N/A</v>
      </c>
      <c r="H11494" s="69" t="e">
        <f t="shared" si="558"/>
        <v>#N/A</v>
      </c>
      <c r="I11494" s="69" t="e">
        <f t="shared" si="558"/>
        <v>#N/A</v>
      </c>
      <c r="J11494" s="70" t="e">
        <f t="shared" si="558"/>
        <v>#N/A</v>
      </c>
      <c r="K11494" s="118" t="e">
        <f>VLOOKUP(B11494,WB.GDP.2016,'WB (WDI)'!$BG$2,FALSE)</f>
        <v>#N/A</v>
      </c>
      <c r="L11494" s="112" t="e">
        <f>VLOOKUP($B11494,WB.UNEMP.2016,'WB (WDI)'!$BG$2,FALSE)</f>
        <v>#N/A</v>
      </c>
    </row>
    <row r="11495" spans="1:12" x14ac:dyDescent="0.25">
      <c r="A11495" s="103">
        <v>2016</v>
      </c>
      <c r="B11495" s="104" t="s">
        <v>171</v>
      </c>
      <c r="C11495" s="105" t="s">
        <v>172</v>
      </c>
      <c r="D11495" s="105" t="s">
        <v>647</v>
      </c>
      <c r="E11495" s="87" t="e">
        <f t="shared" si="558"/>
        <v>#N/A</v>
      </c>
      <c r="F11495" s="69" t="e">
        <f t="shared" si="558"/>
        <v>#N/A</v>
      </c>
      <c r="G11495" s="69" t="e">
        <f t="shared" si="558"/>
        <v>#N/A</v>
      </c>
      <c r="H11495" s="69" t="e">
        <f t="shared" si="558"/>
        <v>#N/A</v>
      </c>
      <c r="I11495" s="69" t="e">
        <f t="shared" si="558"/>
        <v>#N/A</v>
      </c>
      <c r="J11495" s="70" t="e">
        <f t="shared" si="558"/>
        <v>#N/A</v>
      </c>
      <c r="K11495" s="118" t="e">
        <f>VLOOKUP(B11495,WB.GDP.2016,'WB (WDI)'!$BG$2,FALSE)</f>
        <v>#N/A</v>
      </c>
      <c r="L11495" s="112" t="e">
        <f>VLOOKUP($B11495,WB.UNEMP.2016,'WB (WDI)'!$BG$2,FALSE)</f>
        <v>#N/A</v>
      </c>
    </row>
    <row r="11496" spans="1:12" x14ac:dyDescent="0.25">
      <c r="A11496" s="103">
        <v>2016</v>
      </c>
      <c r="B11496" s="104" t="s">
        <v>173</v>
      </c>
      <c r="C11496" s="105" t="s">
        <v>174</v>
      </c>
      <c r="D11496" s="105" t="s">
        <v>647</v>
      </c>
      <c r="E11496" s="87" t="e">
        <f t="shared" si="558"/>
        <v>#N/A</v>
      </c>
      <c r="F11496" s="69" t="e">
        <f t="shared" si="558"/>
        <v>#N/A</v>
      </c>
      <c r="G11496" s="69" t="e">
        <f t="shared" si="558"/>
        <v>#N/A</v>
      </c>
      <c r="H11496" s="69" t="e">
        <f t="shared" si="558"/>
        <v>#N/A</v>
      </c>
      <c r="I11496" s="69" t="e">
        <f t="shared" si="558"/>
        <v>#N/A</v>
      </c>
      <c r="J11496" s="70" t="e">
        <f t="shared" si="558"/>
        <v>#N/A</v>
      </c>
      <c r="K11496" s="118">
        <f>VLOOKUP(B11496,WB.GDP.2016,'WB (WDI)'!$BG$2,FALSE)</f>
        <v>15613.973340128587</v>
      </c>
      <c r="L11496" s="112" t="e">
        <f>VLOOKUP($B11496,WB.UNEMP.2016,'WB (WDI)'!$BG$2,FALSE)</f>
        <v>#N/A</v>
      </c>
    </row>
    <row r="11497" spans="1:12" x14ac:dyDescent="0.25">
      <c r="A11497" s="103">
        <v>2016</v>
      </c>
      <c r="B11497" s="104" t="s">
        <v>175</v>
      </c>
      <c r="C11497" s="105" t="s">
        <v>176</v>
      </c>
      <c r="D11497" s="105" t="s">
        <v>647</v>
      </c>
      <c r="E11497" s="87" t="e">
        <f t="shared" si="558"/>
        <v>#N/A</v>
      </c>
      <c r="F11497" s="69" t="e">
        <f t="shared" si="558"/>
        <v>#N/A</v>
      </c>
      <c r="G11497" s="69" t="e">
        <f t="shared" si="558"/>
        <v>#N/A</v>
      </c>
      <c r="H11497" s="69" t="e">
        <f t="shared" si="558"/>
        <v>#N/A</v>
      </c>
      <c r="I11497" s="69" t="e">
        <f t="shared" si="558"/>
        <v>#N/A</v>
      </c>
      <c r="J11497" s="70" t="e">
        <f t="shared" si="558"/>
        <v>#N/A</v>
      </c>
      <c r="K11497" s="118" t="e">
        <f>VLOOKUP(B11497,WB.GDP.2016,'WB (WDI)'!$BG$2,FALSE)</f>
        <v>#N/A</v>
      </c>
      <c r="L11497" s="112" t="e">
        <f>VLOOKUP($B11497,WB.UNEMP.2016,'WB (WDI)'!$BG$2,FALSE)</f>
        <v>#N/A</v>
      </c>
    </row>
    <row r="11498" spans="1:12" x14ac:dyDescent="0.25">
      <c r="A11498" s="103">
        <v>2016</v>
      </c>
      <c r="B11498" s="104" t="s">
        <v>177</v>
      </c>
      <c r="C11498" s="105" t="s">
        <v>178</v>
      </c>
      <c r="D11498" s="105" t="s">
        <v>647</v>
      </c>
      <c r="E11498" s="87">
        <f t="shared" si="558"/>
        <v>7.7948527726019936</v>
      </c>
      <c r="F11498" s="69">
        <f t="shared" si="558"/>
        <v>9.466626288216494</v>
      </c>
      <c r="G11498" s="69">
        <f t="shared" si="558"/>
        <v>4.8625705259924992</v>
      </c>
      <c r="H11498" s="69">
        <f t="shared" si="558"/>
        <v>9.5574837115013</v>
      </c>
      <c r="I11498" s="69">
        <f t="shared" si="558"/>
        <v>8.4826535247359942</v>
      </c>
      <c r="J11498" s="70">
        <f t="shared" si="558"/>
        <v>6.6049298125636824</v>
      </c>
      <c r="K11498" s="118">
        <f>VLOOKUP(B11498,WB.GDP.2016,'WB (WDI)'!$BG$2,FALSE)</f>
        <v>8205.7544745874584</v>
      </c>
      <c r="L11498" s="112">
        <f>VLOOKUP($B11498,WB.UNEMP.2016,'WB (WDI)'!$BG$2,FALSE)</f>
        <v>2.5799999237060498</v>
      </c>
    </row>
    <row r="11499" spans="1:12" x14ac:dyDescent="0.25">
      <c r="A11499" s="103">
        <v>2016</v>
      </c>
      <c r="B11499" s="104" t="s">
        <v>179</v>
      </c>
      <c r="C11499" s="105" t="s">
        <v>180</v>
      </c>
      <c r="D11499" s="105" t="s">
        <v>647</v>
      </c>
      <c r="E11499" s="87">
        <f t="shared" si="558"/>
        <v>6.5709722906781831</v>
      </c>
      <c r="F11499" s="69">
        <f t="shared" si="558"/>
        <v>6.2311458864851836</v>
      </c>
      <c r="G11499" s="69">
        <f t="shared" si="558"/>
        <v>4.8413276344340019</v>
      </c>
      <c r="H11499" s="69">
        <f t="shared" si="558"/>
        <v>8.3295734651305544</v>
      </c>
      <c r="I11499" s="69">
        <f t="shared" si="558"/>
        <v>6.7741001246693706</v>
      </c>
      <c r="J11499" s="70">
        <f t="shared" si="558"/>
        <v>6.6787143426718059</v>
      </c>
      <c r="K11499" s="118">
        <f>VLOOKUP(B11499,WB.GDP.2016,'WB (WDI)'!$BG$2,FALSE)</f>
        <v>11630.997959304381</v>
      </c>
      <c r="L11499" s="112">
        <f>VLOOKUP($B11499,WB.UNEMP.2016,'WB (WDI)'!$BG$2,FALSE)</f>
        <v>13.689999580383301</v>
      </c>
    </row>
    <row r="11500" spans="1:12" x14ac:dyDescent="0.25">
      <c r="A11500" s="103">
        <v>2016</v>
      </c>
      <c r="B11500" s="104" t="s">
        <v>181</v>
      </c>
      <c r="C11500" s="105" t="s">
        <v>182</v>
      </c>
      <c r="D11500" s="105" t="s">
        <v>647</v>
      </c>
      <c r="E11500" s="87">
        <f t="shared" si="558"/>
        <v>6.7318142937577976</v>
      </c>
      <c r="F11500" s="69">
        <f t="shared" si="558"/>
        <v>8.4192122814096031</v>
      </c>
      <c r="G11500" s="69">
        <f t="shared" si="558"/>
        <v>2.873832350354228</v>
      </c>
      <c r="H11500" s="69">
        <f t="shared" si="558"/>
        <v>7.2161294459068541</v>
      </c>
      <c r="I11500" s="69">
        <f t="shared" si="558"/>
        <v>7.987550511435014</v>
      </c>
      <c r="J11500" s="70">
        <f t="shared" si="558"/>
        <v>7.1623468796832848</v>
      </c>
      <c r="K11500" s="118">
        <f>VLOOKUP(B11500,WB.GDP.2016,'WB (WDI)'!$BG$2,FALSE)</f>
        <v>2952.6187285811811</v>
      </c>
      <c r="L11500" s="112">
        <f>VLOOKUP($B11500,WB.UNEMP.2016,'WB (WDI)'!$BG$2,FALSE)</f>
        <v>13.8599996566772</v>
      </c>
    </row>
    <row r="11501" spans="1:12" x14ac:dyDescent="0.25">
      <c r="A11501" s="103">
        <v>2016</v>
      </c>
      <c r="B11501" s="104" t="s">
        <v>183</v>
      </c>
      <c r="C11501" s="105" t="s">
        <v>184</v>
      </c>
      <c r="D11501" s="105" t="s">
        <v>647</v>
      </c>
      <c r="E11501" s="87">
        <f t="shared" si="558"/>
        <v>7.2479842329868092</v>
      </c>
      <c r="F11501" s="69">
        <f t="shared" si="558"/>
        <v>9.1929131408602718</v>
      </c>
      <c r="G11501" s="69">
        <f t="shared" si="558"/>
        <v>3.9405768270988184</v>
      </c>
      <c r="H11501" s="69">
        <f t="shared" si="558"/>
        <v>9.2936517002253449</v>
      </c>
      <c r="I11501" s="69">
        <f t="shared" si="558"/>
        <v>6.8533242061374047</v>
      </c>
      <c r="J11501" s="70">
        <f t="shared" si="558"/>
        <v>6.9594552906122091</v>
      </c>
      <c r="K11501" s="118">
        <f>VLOOKUP(B11501,WB.GDP.2016,'WB (WDI)'!$BG$2,FALSE)</f>
        <v>5395.6139688210687</v>
      </c>
      <c r="L11501" s="112">
        <f>VLOOKUP($B11501,WB.UNEMP.2016,'WB (WDI)'!$BG$2,FALSE)</f>
        <v>6.7300000190734899</v>
      </c>
    </row>
    <row r="11502" spans="1:12" x14ac:dyDescent="0.25">
      <c r="A11502" s="103">
        <v>2016</v>
      </c>
      <c r="B11502" s="104" t="s">
        <v>185</v>
      </c>
      <c r="C11502" s="105" t="s">
        <v>186</v>
      </c>
      <c r="D11502" s="105" t="s">
        <v>647</v>
      </c>
      <c r="E11502" s="87">
        <f t="shared" ref="E11502:J11511" si="559">IF(ISNUMBER(VLOOKUP($B11502,EFW.2016,3,FALSE))=TRUE,VLOOKUP($B11502,EFW.2016,E$2,FALSE),NA())</f>
        <v>7.5958311519506836</v>
      </c>
      <c r="F11502" s="69">
        <f t="shared" si="559"/>
        <v>8.1384255996054513</v>
      </c>
      <c r="G11502" s="69">
        <f t="shared" si="559"/>
        <v>5.5560677898742785</v>
      </c>
      <c r="H11502" s="69">
        <f t="shared" si="559"/>
        <v>8.7583916375265964</v>
      </c>
      <c r="I11502" s="69">
        <f t="shared" si="559"/>
        <v>7.3494521499985614</v>
      </c>
      <c r="J11502" s="70">
        <f t="shared" si="559"/>
        <v>8.1768185827485329</v>
      </c>
      <c r="K11502" s="118">
        <f>VLOOKUP(B11502,WB.GDP.2016,'WB (WDI)'!$BG$2,FALSE)</f>
        <v>9550.810093735483</v>
      </c>
      <c r="L11502" s="112">
        <f>VLOOKUP($B11502,WB.UNEMP.2016,'WB (WDI)'!$BG$2,FALSE)</f>
        <v>13.189999580383301</v>
      </c>
    </row>
    <row r="11503" spans="1:12" x14ac:dyDescent="0.25">
      <c r="A11503" s="103">
        <v>2016</v>
      </c>
      <c r="B11503" s="104" t="s">
        <v>187</v>
      </c>
      <c r="C11503" s="105" t="s">
        <v>188</v>
      </c>
      <c r="D11503" s="105" t="s">
        <v>647</v>
      </c>
      <c r="E11503" s="87" t="e">
        <f t="shared" si="559"/>
        <v>#N/A</v>
      </c>
      <c r="F11503" s="69" t="e">
        <f t="shared" si="559"/>
        <v>#N/A</v>
      </c>
      <c r="G11503" s="69" t="e">
        <f t="shared" si="559"/>
        <v>#N/A</v>
      </c>
      <c r="H11503" s="69" t="e">
        <f t="shared" si="559"/>
        <v>#N/A</v>
      </c>
      <c r="I11503" s="69" t="e">
        <f t="shared" si="559"/>
        <v>#N/A</v>
      </c>
      <c r="J11503" s="70" t="e">
        <f t="shared" si="559"/>
        <v>#N/A</v>
      </c>
      <c r="K11503" s="118" t="e">
        <f>VLOOKUP(B11503,WB.GDP.2016,'WB (WDI)'!$BG$2,FALSE)</f>
        <v>#N/A</v>
      </c>
      <c r="L11503" s="112" t="e">
        <f>VLOOKUP($B11503,WB.UNEMP.2016,'WB (WDI)'!$BG$2,FALSE)</f>
        <v>#N/A</v>
      </c>
    </row>
    <row r="11504" spans="1:12" x14ac:dyDescent="0.25">
      <c r="A11504" s="103">
        <v>2016</v>
      </c>
      <c r="B11504" s="104" t="s">
        <v>189</v>
      </c>
      <c r="C11504" s="105" t="s">
        <v>190</v>
      </c>
      <c r="D11504" s="105" t="s">
        <v>647</v>
      </c>
      <c r="E11504" s="87">
        <f t="shared" si="559"/>
        <v>6.9804578454419017</v>
      </c>
      <c r="F11504" s="69">
        <f t="shared" si="559"/>
        <v>7.9710075109051832</v>
      </c>
      <c r="G11504" s="69">
        <f t="shared" si="559"/>
        <v>4.6469385250585882</v>
      </c>
      <c r="H11504" s="69">
        <f t="shared" si="559"/>
        <v>8.1065946194619549</v>
      </c>
      <c r="I11504" s="69">
        <f t="shared" si="559"/>
        <v>7.2569632556707484</v>
      </c>
      <c r="J11504" s="70">
        <f t="shared" si="559"/>
        <v>6.9207853161130295</v>
      </c>
      <c r="K11504" s="118">
        <f>VLOOKUP(B11504,WB.GDP.2016,'WB (WDI)'!$BG$2,FALSE)</f>
        <v>19603.308869514909</v>
      </c>
      <c r="L11504" s="112">
        <f>VLOOKUP($B11504,WB.UNEMP.2016,'WB (WDI)'!$BG$2,FALSE)</f>
        <v>3.8599998950958301</v>
      </c>
    </row>
    <row r="11505" spans="1:12" x14ac:dyDescent="0.25">
      <c r="A11505" s="103">
        <v>2016</v>
      </c>
      <c r="B11505" s="104" t="s">
        <v>191</v>
      </c>
      <c r="C11505" s="105" t="s">
        <v>192</v>
      </c>
      <c r="D11505" s="105" t="s">
        <v>647</v>
      </c>
      <c r="E11505" s="87" t="e">
        <f t="shared" si="559"/>
        <v>#N/A</v>
      </c>
      <c r="F11505" s="69" t="e">
        <f t="shared" si="559"/>
        <v>#N/A</v>
      </c>
      <c r="G11505" s="69" t="e">
        <f t="shared" si="559"/>
        <v>#N/A</v>
      </c>
      <c r="H11505" s="69" t="e">
        <f t="shared" si="559"/>
        <v>#N/A</v>
      </c>
      <c r="I11505" s="69" t="e">
        <f t="shared" si="559"/>
        <v>#N/A</v>
      </c>
      <c r="J11505" s="70" t="e">
        <f t="shared" si="559"/>
        <v>#N/A</v>
      </c>
      <c r="K11505" s="118" t="e">
        <f>VLOOKUP(B11505,WB.GDP.2016,'WB (WDI)'!$BG$2,FALSE)</f>
        <v>#N/A</v>
      </c>
      <c r="L11505" s="112" t="e">
        <f>VLOOKUP($B11505,WB.UNEMP.2016,'WB (WDI)'!$BG$2,FALSE)</f>
        <v>#N/A</v>
      </c>
    </row>
    <row r="11506" spans="1:12" x14ac:dyDescent="0.25">
      <c r="A11506" s="103">
        <v>2016</v>
      </c>
      <c r="B11506" s="104" t="s">
        <v>193</v>
      </c>
      <c r="C11506" s="105" t="s">
        <v>194</v>
      </c>
      <c r="D11506" s="105" t="s">
        <v>647</v>
      </c>
      <c r="E11506" s="87">
        <f t="shared" si="559"/>
        <v>7.1743324710314891</v>
      </c>
      <c r="F11506" s="69">
        <f t="shared" si="559"/>
        <v>7.022707982202375</v>
      </c>
      <c r="G11506" s="69">
        <f t="shared" si="559"/>
        <v>4.5286001602942276</v>
      </c>
      <c r="H11506" s="69">
        <f t="shared" si="559"/>
        <v>9.1007824900506371</v>
      </c>
      <c r="I11506" s="69">
        <f t="shared" si="559"/>
        <v>8.128975641547644</v>
      </c>
      <c r="J11506" s="70">
        <f t="shared" si="559"/>
        <v>7.090596081062567</v>
      </c>
      <c r="K11506" s="118">
        <f>VLOOKUP(B11506,WB.GDP.2016,'WB (WDI)'!$BG$2,FALSE)</f>
        <v>5811.910594881143</v>
      </c>
      <c r="L11506" s="112">
        <f>VLOOKUP($B11506,WB.UNEMP.2016,'WB (WDI)'!$BG$2,FALSE)</f>
        <v>3.9000000953674299</v>
      </c>
    </row>
    <row r="11507" spans="1:12" x14ac:dyDescent="0.25">
      <c r="A11507" s="103">
        <v>2016</v>
      </c>
      <c r="B11507" s="104" t="s">
        <v>195</v>
      </c>
      <c r="C11507" s="105" t="s">
        <v>196</v>
      </c>
      <c r="D11507" s="105" t="s">
        <v>647</v>
      </c>
      <c r="E11507" s="87">
        <f t="shared" si="559"/>
        <v>7.8371036743584828</v>
      </c>
      <c r="F11507" s="69">
        <f t="shared" si="559"/>
        <v>7.823225440235956</v>
      </c>
      <c r="G11507" s="69">
        <f t="shared" si="559"/>
        <v>5.5890065172835381</v>
      </c>
      <c r="H11507" s="69">
        <f t="shared" si="559"/>
        <v>9.6968051813613307</v>
      </c>
      <c r="I11507" s="69">
        <f t="shared" si="559"/>
        <v>8.9381555685310445</v>
      </c>
      <c r="J11507" s="70">
        <f t="shared" si="559"/>
        <v>7.1383256643805426</v>
      </c>
      <c r="K11507" s="118">
        <f>VLOOKUP(B11507,WB.GDP.2016,'WB (WDI)'!$BG$2,FALSE)</f>
        <v>29337.881389768405</v>
      </c>
      <c r="L11507" s="112">
        <f>VLOOKUP($B11507,WB.UNEMP.2016,'WB (WDI)'!$BG$2,FALSE)</f>
        <v>3.3199999332428001</v>
      </c>
    </row>
    <row r="11508" spans="1:12" x14ac:dyDescent="0.25">
      <c r="A11508" s="103">
        <v>2016</v>
      </c>
      <c r="B11508" s="104" t="s">
        <v>197</v>
      </c>
      <c r="C11508" s="105" t="s">
        <v>198</v>
      </c>
      <c r="D11508" s="105" t="s">
        <v>647</v>
      </c>
      <c r="E11508" s="87">
        <f t="shared" si="559"/>
        <v>7.1091941997974413</v>
      </c>
      <c r="F11508" s="69">
        <f t="shared" si="559"/>
        <v>8.4181230598467227</v>
      </c>
      <c r="G11508" s="69">
        <f t="shared" si="559"/>
        <v>4.2977546776993654</v>
      </c>
      <c r="H11508" s="69">
        <f t="shared" si="559"/>
        <v>9.2554604593049792</v>
      </c>
      <c r="I11508" s="69">
        <f t="shared" si="559"/>
        <v>7.146152910259099</v>
      </c>
      <c r="J11508" s="70">
        <f t="shared" si="559"/>
        <v>6.4284798918770454</v>
      </c>
      <c r="K11508" s="118">
        <f>VLOOKUP(B11508,WB.GDP.2016,'WB (WDI)'!$BG$2,FALSE)</f>
        <v>12157.800613267606</v>
      </c>
      <c r="L11508" s="112">
        <f>VLOOKUP($B11508,WB.UNEMP.2016,'WB (WDI)'!$BG$2,FALSE)</f>
        <v>5.2600002288818404</v>
      </c>
    </row>
    <row r="11509" spans="1:12" x14ac:dyDescent="0.25">
      <c r="A11509" s="103">
        <v>2016</v>
      </c>
      <c r="B11509" s="104" t="s">
        <v>199</v>
      </c>
      <c r="C11509" s="105" t="s">
        <v>200</v>
      </c>
      <c r="D11509" s="105" t="s">
        <v>647</v>
      </c>
      <c r="E11509" s="87">
        <f t="shared" si="559"/>
        <v>7.7190235407107606</v>
      </c>
      <c r="F11509" s="69">
        <f t="shared" si="559"/>
        <v>7.6092160150113983</v>
      </c>
      <c r="G11509" s="69">
        <f t="shared" si="559"/>
        <v>5.2982025028313569</v>
      </c>
      <c r="H11509" s="69">
        <f t="shared" si="559"/>
        <v>9.7021362696323141</v>
      </c>
      <c r="I11509" s="69">
        <f t="shared" si="559"/>
        <v>8.5178135517025027</v>
      </c>
      <c r="J11509" s="70">
        <f t="shared" si="559"/>
        <v>7.4677493643762327</v>
      </c>
      <c r="K11509" s="118">
        <f>VLOOKUP(B11509,WB.GDP.2016,'WB (WDI)'!$BG$2,FALSE)</f>
        <v>12403.688745989884</v>
      </c>
      <c r="L11509" s="112">
        <f>VLOOKUP($B11509,WB.UNEMP.2016,'WB (WDI)'!$BG$2,FALSE)</f>
        <v>3.3800001144409202</v>
      </c>
    </row>
    <row r="11510" spans="1:12" x14ac:dyDescent="0.25">
      <c r="A11510" s="103">
        <v>2016</v>
      </c>
      <c r="B11510" s="104" t="s">
        <v>201</v>
      </c>
      <c r="C11510" s="105" t="s">
        <v>202</v>
      </c>
      <c r="D11510" s="105" t="s">
        <v>647</v>
      </c>
      <c r="E11510" s="87" t="e">
        <f t="shared" si="559"/>
        <v>#N/A</v>
      </c>
      <c r="F11510" s="69" t="e">
        <f t="shared" si="559"/>
        <v>#N/A</v>
      </c>
      <c r="G11510" s="69" t="e">
        <f t="shared" si="559"/>
        <v>#N/A</v>
      </c>
      <c r="H11510" s="69" t="e">
        <f t="shared" si="559"/>
        <v>#N/A</v>
      </c>
      <c r="I11510" s="69" t="e">
        <f t="shared" si="559"/>
        <v>#N/A</v>
      </c>
      <c r="J11510" s="70" t="e">
        <f t="shared" si="559"/>
        <v>#N/A</v>
      </c>
      <c r="K11510" s="118">
        <f>VLOOKUP(B11510,WB.GDP.2016,'WB (WDI)'!$BG$2,FALSE)</f>
        <v>34539.586838320109</v>
      </c>
      <c r="L11510" s="112">
        <f>VLOOKUP($B11510,WB.UNEMP.2016,'WB (WDI)'!$BG$2,FALSE)</f>
        <v>11.800000190734901</v>
      </c>
    </row>
    <row r="11511" spans="1:12" x14ac:dyDescent="0.25">
      <c r="A11511" s="103">
        <v>2016</v>
      </c>
      <c r="B11511" s="104" t="s">
        <v>203</v>
      </c>
      <c r="C11511" s="105" t="s">
        <v>204</v>
      </c>
      <c r="D11511" s="105" t="s">
        <v>647</v>
      </c>
      <c r="E11511" s="87" t="e">
        <f t="shared" si="559"/>
        <v>#N/A</v>
      </c>
      <c r="F11511" s="69" t="e">
        <f t="shared" si="559"/>
        <v>#N/A</v>
      </c>
      <c r="G11511" s="69" t="e">
        <f t="shared" si="559"/>
        <v>#N/A</v>
      </c>
      <c r="H11511" s="69" t="e">
        <f t="shared" si="559"/>
        <v>#N/A</v>
      </c>
      <c r="I11511" s="69" t="e">
        <f t="shared" si="559"/>
        <v>#N/A</v>
      </c>
      <c r="J11511" s="70" t="e">
        <f t="shared" si="559"/>
        <v>#N/A</v>
      </c>
      <c r="K11511" s="118" t="e">
        <f>VLOOKUP(B11511,WB.GDP.2016,'WB (WDI)'!$BG$2,FALSE)</f>
        <v>#N/A</v>
      </c>
      <c r="L11511" s="112" t="e">
        <f>VLOOKUP($B11511,WB.UNEMP.2016,'WB (WDI)'!$BG$2,FALSE)</f>
        <v>#N/A</v>
      </c>
    </row>
    <row r="11512" spans="1:12" x14ac:dyDescent="0.25">
      <c r="A11512" s="103">
        <v>2016</v>
      </c>
      <c r="B11512" s="104" t="s">
        <v>205</v>
      </c>
      <c r="C11512" s="105" t="s">
        <v>206</v>
      </c>
      <c r="D11512" s="105" t="s">
        <v>647</v>
      </c>
      <c r="E11512" s="87" t="e">
        <f t="shared" ref="E11512:J11521" si="560">IF(ISNUMBER(VLOOKUP($B11512,EFW.2016,3,FALSE))=TRUE,VLOOKUP($B11512,EFW.2016,E$2,FALSE),NA())</f>
        <v>#N/A</v>
      </c>
      <c r="F11512" s="69" t="e">
        <f t="shared" si="560"/>
        <v>#N/A</v>
      </c>
      <c r="G11512" s="69" t="e">
        <f t="shared" si="560"/>
        <v>#N/A</v>
      </c>
      <c r="H11512" s="69" t="e">
        <f t="shared" si="560"/>
        <v>#N/A</v>
      </c>
      <c r="I11512" s="69" t="e">
        <f t="shared" si="560"/>
        <v>#N/A</v>
      </c>
      <c r="J11512" s="70" t="e">
        <f t="shared" si="560"/>
        <v>#N/A</v>
      </c>
      <c r="K11512" s="118">
        <f>VLOOKUP(B11512,WB.GDP.2016,'WB (WDI)'!$BG$2,FALSE)</f>
        <v>26075.612872893376</v>
      </c>
      <c r="L11512" s="112" t="e">
        <f>VLOOKUP($B11512,WB.UNEMP.2016,'WB (WDI)'!$BG$2,FALSE)</f>
        <v>#N/A</v>
      </c>
    </row>
    <row r="11513" spans="1:12" x14ac:dyDescent="0.25">
      <c r="A11513" s="103">
        <v>2016</v>
      </c>
      <c r="B11513" s="104" t="s">
        <v>207</v>
      </c>
      <c r="C11513" s="105" t="s">
        <v>208</v>
      </c>
      <c r="D11513" s="105" t="s">
        <v>647</v>
      </c>
      <c r="E11513" s="87" t="e">
        <f t="shared" si="560"/>
        <v>#N/A</v>
      </c>
      <c r="F11513" s="69" t="e">
        <f t="shared" si="560"/>
        <v>#N/A</v>
      </c>
      <c r="G11513" s="69" t="e">
        <f t="shared" si="560"/>
        <v>#N/A</v>
      </c>
      <c r="H11513" s="69" t="e">
        <f t="shared" si="560"/>
        <v>#N/A</v>
      </c>
      <c r="I11513" s="69" t="e">
        <f t="shared" si="560"/>
        <v>#N/A</v>
      </c>
      <c r="J11513" s="70" t="e">
        <f t="shared" si="560"/>
        <v>#N/A</v>
      </c>
      <c r="K11513" s="118">
        <f>VLOOKUP(B11513,WB.GDP.2016,'WB (WDI)'!$BG$2,FALSE)</f>
        <v>14516.564658656911</v>
      </c>
      <c r="L11513" s="112">
        <f>VLOOKUP($B11513,WB.UNEMP.2016,'WB (WDI)'!$BG$2,FALSE)</f>
        <v>19.909999847412099</v>
      </c>
    </row>
    <row r="11514" spans="1:12" x14ac:dyDescent="0.25">
      <c r="A11514" s="103">
        <v>2016</v>
      </c>
      <c r="B11514" s="104" t="s">
        <v>209</v>
      </c>
      <c r="C11514" s="105" t="s">
        <v>210</v>
      </c>
      <c r="D11514" s="105" t="s">
        <v>647</v>
      </c>
      <c r="E11514" s="87" t="e">
        <f t="shared" si="560"/>
        <v>#N/A</v>
      </c>
      <c r="F11514" s="69" t="e">
        <f t="shared" si="560"/>
        <v>#N/A</v>
      </c>
      <c r="G11514" s="69" t="e">
        <f t="shared" si="560"/>
        <v>#N/A</v>
      </c>
      <c r="H11514" s="69" t="e">
        <f t="shared" si="560"/>
        <v>#N/A</v>
      </c>
      <c r="I11514" s="69" t="e">
        <f t="shared" si="560"/>
        <v>#N/A</v>
      </c>
      <c r="J11514" s="70" t="e">
        <f t="shared" si="560"/>
        <v>#N/A</v>
      </c>
      <c r="K11514" s="118" t="e">
        <f>VLOOKUP(B11514,WB.GDP.2016,'WB (WDI)'!$BG$2,FALSE)</f>
        <v>#N/A</v>
      </c>
      <c r="L11514" s="112" t="e">
        <f>VLOOKUP($B11514,WB.UNEMP.2016,'WB (WDI)'!$BG$2,FALSE)</f>
        <v>#N/A</v>
      </c>
    </row>
    <row r="11515" spans="1:12" x14ac:dyDescent="0.25">
      <c r="A11515" s="103">
        <v>2016</v>
      </c>
      <c r="B11515" s="104" t="s">
        <v>211</v>
      </c>
      <c r="C11515" s="105" t="s">
        <v>212</v>
      </c>
      <c r="D11515" s="105" t="s">
        <v>647</v>
      </c>
      <c r="E11515" s="87" t="e">
        <f t="shared" si="560"/>
        <v>#N/A</v>
      </c>
      <c r="F11515" s="69" t="e">
        <f t="shared" si="560"/>
        <v>#N/A</v>
      </c>
      <c r="G11515" s="69" t="e">
        <f t="shared" si="560"/>
        <v>#N/A</v>
      </c>
      <c r="H11515" s="69" t="e">
        <f t="shared" si="560"/>
        <v>#N/A</v>
      </c>
      <c r="I11515" s="69" t="e">
        <f t="shared" si="560"/>
        <v>#N/A</v>
      </c>
      <c r="J11515" s="70" t="e">
        <f t="shared" si="560"/>
        <v>#N/A</v>
      </c>
      <c r="K11515" s="118">
        <f>VLOOKUP(B11515,WB.GDP.2016,'WB (WDI)'!$BG$2,FALSE)</f>
        <v>12164.493979505411</v>
      </c>
      <c r="L11515" s="112">
        <f>VLOOKUP($B11515,WB.UNEMP.2016,'WB (WDI)'!$BG$2,FALSE)</f>
        <v>19.059999465942401</v>
      </c>
    </row>
    <row r="11516" spans="1:12" x14ac:dyDescent="0.25">
      <c r="A11516" s="103">
        <v>2016</v>
      </c>
      <c r="B11516" s="104" t="s">
        <v>213</v>
      </c>
      <c r="C11516" s="105" t="s">
        <v>214</v>
      </c>
      <c r="D11516" s="105" t="s">
        <v>647</v>
      </c>
      <c r="E11516" s="87" t="e">
        <f t="shared" si="560"/>
        <v>#N/A</v>
      </c>
      <c r="F11516" s="69" t="e">
        <f t="shared" si="560"/>
        <v>#N/A</v>
      </c>
      <c r="G11516" s="69" t="e">
        <f t="shared" si="560"/>
        <v>#N/A</v>
      </c>
      <c r="H11516" s="69" t="e">
        <f t="shared" si="560"/>
        <v>#N/A</v>
      </c>
      <c r="I11516" s="69" t="e">
        <f t="shared" si="560"/>
        <v>#N/A</v>
      </c>
      <c r="J11516" s="70" t="e">
        <f t="shared" si="560"/>
        <v>#N/A</v>
      </c>
      <c r="K11516" s="118">
        <f>VLOOKUP(B11516,WB.GDP.2016,'WB (WDI)'!$BG$2,FALSE)</f>
        <v>40857.769476166643</v>
      </c>
      <c r="L11516" s="112" t="e">
        <f>VLOOKUP($B11516,WB.UNEMP.2016,'WB (WDI)'!$BG$2,FALSE)</f>
        <v>#N/A</v>
      </c>
    </row>
    <row r="11517" spans="1:12" x14ac:dyDescent="0.25">
      <c r="A11517" s="103">
        <v>2016</v>
      </c>
      <c r="B11517" s="104" t="s">
        <v>215</v>
      </c>
      <c r="C11517" s="105" t="s">
        <v>651</v>
      </c>
      <c r="D11517" s="105" t="s">
        <v>647</v>
      </c>
      <c r="E11517" s="87" t="e">
        <f t="shared" si="560"/>
        <v>#N/A</v>
      </c>
      <c r="F11517" s="69" t="e">
        <f t="shared" si="560"/>
        <v>#N/A</v>
      </c>
      <c r="G11517" s="69" t="e">
        <f t="shared" si="560"/>
        <v>#N/A</v>
      </c>
      <c r="H11517" s="69" t="e">
        <f t="shared" si="560"/>
        <v>#N/A</v>
      </c>
      <c r="I11517" s="69" t="e">
        <f t="shared" si="560"/>
        <v>#N/A</v>
      </c>
      <c r="J11517" s="70" t="e">
        <f t="shared" si="560"/>
        <v>#N/A</v>
      </c>
      <c r="K11517" s="118" t="e">
        <f>VLOOKUP(B11517,WB.GDP.2016,'WB (WDI)'!$BG$2,FALSE)</f>
        <v>#N/A</v>
      </c>
      <c r="L11517" s="112" t="e">
        <f>VLOOKUP($B11517,WB.UNEMP.2016,'WB (WDI)'!$BG$2,FALSE)</f>
        <v>#N/A</v>
      </c>
    </row>
    <row r="11518" spans="1:12" x14ac:dyDescent="0.25">
      <c r="A11518" s="103">
        <v>2016</v>
      </c>
      <c r="B11518" s="104" t="s">
        <v>216</v>
      </c>
      <c r="C11518" s="105" t="s">
        <v>217</v>
      </c>
      <c r="D11518" s="105" t="s">
        <v>647</v>
      </c>
      <c r="E11518" s="87">
        <f t="shared" si="560"/>
        <v>5.7490117466114601</v>
      </c>
      <c r="F11518" s="69">
        <f t="shared" si="560"/>
        <v>5.6958780312224393</v>
      </c>
      <c r="G11518" s="69">
        <f t="shared" si="560"/>
        <v>5.0684498439331467</v>
      </c>
      <c r="H11518" s="69">
        <f t="shared" si="560"/>
        <v>5.9950259049237093</v>
      </c>
      <c r="I11518" s="69">
        <f t="shared" si="560"/>
        <v>5.9705119703542797</v>
      </c>
      <c r="J11518" s="70">
        <f t="shared" si="560"/>
        <v>6.0151929826237263</v>
      </c>
      <c r="K11518" s="118">
        <f>VLOOKUP(B11518,WB.GDP.2016,'WB (WDI)'!$BG$2,FALSE)</f>
        <v>16249.054128659323</v>
      </c>
      <c r="L11518" s="112">
        <f>VLOOKUP($B11518,WB.UNEMP.2016,'WB (WDI)'!$BG$2,FALSE)</f>
        <v>7.1700000762939498</v>
      </c>
    </row>
    <row r="11519" spans="1:12" x14ac:dyDescent="0.25">
      <c r="A11519" s="103">
        <v>2016</v>
      </c>
      <c r="B11519" s="104" t="s">
        <v>218</v>
      </c>
      <c r="C11519" s="105" t="s">
        <v>219</v>
      </c>
      <c r="D11519" s="105" t="s">
        <v>647</v>
      </c>
      <c r="E11519" s="87">
        <f t="shared" si="560"/>
        <v>7.2270222977580882</v>
      </c>
      <c r="F11519" s="69">
        <f t="shared" si="560"/>
        <v>6.8723326873164314</v>
      </c>
      <c r="G11519" s="69">
        <f t="shared" si="560"/>
        <v>5.1539031778911122</v>
      </c>
      <c r="H11519" s="69">
        <f t="shared" si="560"/>
        <v>9.0512748033511912</v>
      </c>
      <c r="I11519" s="69">
        <f t="shared" si="560"/>
        <v>8.1710802893633563</v>
      </c>
      <c r="J11519" s="70">
        <f t="shared" si="560"/>
        <v>6.8865205308683501</v>
      </c>
      <c r="K11519" s="118">
        <f>VLOOKUP(B11519,WB.GDP.2016,'WB (WDI)'!$BG$2,FALSE)</f>
        <v>27201.468548987283</v>
      </c>
      <c r="L11519" s="112">
        <f>VLOOKUP($B11519,WB.UNEMP.2016,'WB (WDI)'!$BG$2,FALSE)</f>
        <v>3.21000003814697</v>
      </c>
    </row>
    <row r="11520" spans="1:12" x14ac:dyDescent="0.25">
      <c r="A11520" s="103">
        <v>2016</v>
      </c>
      <c r="B11520" s="104" t="s">
        <v>220</v>
      </c>
      <c r="C11520" s="105" t="s">
        <v>221</v>
      </c>
      <c r="D11520" s="105" t="s">
        <v>647</v>
      </c>
      <c r="E11520" s="87" t="e">
        <f t="shared" si="560"/>
        <v>#N/A</v>
      </c>
      <c r="F11520" s="69" t="e">
        <f t="shared" si="560"/>
        <v>#N/A</v>
      </c>
      <c r="G11520" s="69" t="e">
        <f t="shared" si="560"/>
        <v>#N/A</v>
      </c>
      <c r="H11520" s="69" t="e">
        <f t="shared" si="560"/>
        <v>#N/A</v>
      </c>
      <c r="I11520" s="69" t="e">
        <f t="shared" si="560"/>
        <v>#N/A</v>
      </c>
      <c r="J11520" s="70" t="e">
        <f t="shared" si="560"/>
        <v>#N/A</v>
      </c>
      <c r="K11520" s="118">
        <f>VLOOKUP(B11520,WB.GDP.2016,'WB (WDI)'!$BG$2,FALSE)</f>
        <v>28174.482568348707</v>
      </c>
      <c r="L11520" s="112" t="e">
        <f>VLOOKUP($B11520,WB.UNEMP.2016,'WB (WDI)'!$BG$2,FALSE)</f>
        <v>#N/A</v>
      </c>
    </row>
    <row r="11521" spans="1:12" x14ac:dyDescent="0.25">
      <c r="A11521" s="103">
        <v>2016</v>
      </c>
      <c r="B11521" s="104" t="s">
        <v>222</v>
      </c>
      <c r="C11521" s="105" t="s">
        <v>223</v>
      </c>
      <c r="D11521" s="105" t="s">
        <v>647</v>
      </c>
      <c r="E11521" s="87" t="e">
        <f t="shared" si="560"/>
        <v>#N/A</v>
      </c>
      <c r="F11521" s="69" t="e">
        <f t="shared" si="560"/>
        <v>#N/A</v>
      </c>
      <c r="G11521" s="69" t="e">
        <f t="shared" si="560"/>
        <v>#N/A</v>
      </c>
      <c r="H11521" s="69" t="e">
        <f t="shared" si="560"/>
        <v>#N/A</v>
      </c>
      <c r="I11521" s="69" t="e">
        <f t="shared" si="560"/>
        <v>#N/A</v>
      </c>
      <c r="J11521" s="70" t="e">
        <f t="shared" si="560"/>
        <v>#N/A</v>
      </c>
      <c r="K11521" s="118" t="e">
        <f>VLOOKUP(B11521,WB.GDP.2016,'WB (WDI)'!$BG$2,FALSE)</f>
        <v>#N/A</v>
      </c>
      <c r="L11521" s="112">
        <f>VLOOKUP($B11521,WB.UNEMP.2016,'WB (WDI)'!$BG$2,FALSE)</f>
        <v>7.6900000572204599</v>
      </c>
    </row>
    <row r="11522" spans="1:12" x14ac:dyDescent="0.25">
      <c r="A11522" s="103">
        <v>2016</v>
      </c>
      <c r="B11522" s="104" t="s">
        <v>224</v>
      </c>
      <c r="C11522" s="105" t="s">
        <v>225</v>
      </c>
      <c r="D11522" s="105" t="s">
        <v>647</v>
      </c>
      <c r="E11522" s="87">
        <f t="shared" ref="E11522:J11531" si="561">IF(ISNUMBER(VLOOKUP($B11522,EFW.2016,3,FALSE))=TRUE,VLOOKUP($B11522,EFW.2016,E$2,FALSE),NA())</f>
        <v>7.2570948180947301</v>
      </c>
      <c r="F11522" s="69">
        <f t="shared" si="561"/>
        <v>6.5513897558308285</v>
      </c>
      <c r="G11522" s="69">
        <f t="shared" si="561"/>
        <v>5.6948958546902917</v>
      </c>
      <c r="H11522" s="69">
        <f t="shared" si="561"/>
        <v>8.9718458424597358</v>
      </c>
      <c r="I11522" s="69">
        <f t="shared" si="561"/>
        <v>8.0452822873674226</v>
      </c>
      <c r="J11522" s="70">
        <f t="shared" si="561"/>
        <v>7.0220603501253729</v>
      </c>
      <c r="K11522" s="118">
        <f>VLOOKUP(B11522,WB.GDP.2016,'WB (WDI)'!$BG$2,FALSE)</f>
        <v>20862.171309453472</v>
      </c>
      <c r="L11522" s="112">
        <f>VLOOKUP($B11522,WB.UNEMP.2016,'WB (WDI)'!$BG$2,FALSE)</f>
        <v>7.8400001525878897</v>
      </c>
    </row>
    <row r="11523" spans="1:12" x14ac:dyDescent="0.25">
      <c r="A11523" s="103">
        <v>2016</v>
      </c>
      <c r="B11523" s="104" t="s">
        <v>226</v>
      </c>
      <c r="C11523" s="105" t="s">
        <v>227</v>
      </c>
      <c r="D11523" s="105" t="s">
        <v>647</v>
      </c>
      <c r="E11523" s="87">
        <f t="shared" si="561"/>
        <v>2.7580616696161906</v>
      </c>
      <c r="F11523" s="69">
        <f t="shared" si="561"/>
        <v>4.7681588654157059</v>
      </c>
      <c r="G11523" s="69">
        <f t="shared" si="561"/>
        <v>2.7673990280797058</v>
      </c>
      <c r="H11523" s="69">
        <f t="shared" si="561"/>
        <v>0.69210106499028046</v>
      </c>
      <c r="I11523" s="69">
        <f t="shared" si="561"/>
        <v>3.0211522376153215</v>
      </c>
      <c r="J11523" s="70">
        <f t="shared" si="561"/>
        <v>2.5414971519799372</v>
      </c>
      <c r="K11523" s="118" t="e">
        <f>VLOOKUP(B11523,WB.GDP.2016,'WB (WDI)'!$BG$2,FALSE)</f>
        <v>#N/A</v>
      </c>
      <c r="L11523" s="112">
        <f>VLOOKUP($B11523,WB.UNEMP.2016,'WB (WDI)'!$BG$2,FALSE)</f>
        <v>7.3899998664856001</v>
      </c>
    </row>
    <row r="11524" spans="1:12" x14ac:dyDescent="0.25">
      <c r="A11524" s="103">
        <v>2016</v>
      </c>
      <c r="B11524" s="104" t="s">
        <v>228</v>
      </c>
      <c r="C11524" s="105" t="s">
        <v>229</v>
      </c>
      <c r="D11524" s="105" t="s">
        <v>616</v>
      </c>
      <c r="E11524" s="87" t="e">
        <f t="shared" si="561"/>
        <v>#N/A</v>
      </c>
      <c r="F11524" s="69" t="e">
        <f t="shared" si="561"/>
        <v>#N/A</v>
      </c>
      <c r="G11524" s="69" t="e">
        <f t="shared" si="561"/>
        <v>#N/A</v>
      </c>
      <c r="H11524" s="69" t="e">
        <f t="shared" si="561"/>
        <v>#N/A</v>
      </c>
      <c r="I11524" s="69" t="e">
        <f t="shared" si="561"/>
        <v>#N/A</v>
      </c>
      <c r="J11524" s="70" t="e">
        <f t="shared" si="561"/>
        <v>#N/A</v>
      </c>
      <c r="K11524" s="118">
        <f>VLOOKUP(B11524,WB.GDP.2016,'WB (WDI)'!$BG$2,FALSE)</f>
        <v>78149.352535183978</v>
      </c>
      <c r="L11524" s="112" t="e">
        <f>VLOOKUP($B11524,WB.UNEMP.2016,'WB (WDI)'!$BG$2,FALSE)</f>
        <v>#N/A</v>
      </c>
    </row>
    <row r="11525" spans="1:12" x14ac:dyDescent="0.25">
      <c r="A11525" s="103">
        <v>2016</v>
      </c>
      <c r="B11525" s="104" t="s">
        <v>230</v>
      </c>
      <c r="C11525" s="105" t="s">
        <v>231</v>
      </c>
      <c r="D11525" s="105" t="s">
        <v>616</v>
      </c>
      <c r="E11525" s="87">
        <f t="shared" si="561"/>
        <v>8.2419762601809392</v>
      </c>
      <c r="F11525" s="69">
        <f t="shared" si="561"/>
        <v>6.8554726952997829</v>
      </c>
      <c r="G11525" s="69">
        <f t="shared" si="561"/>
        <v>7.9031418116855425</v>
      </c>
      <c r="H11525" s="69">
        <f t="shared" si="561"/>
        <v>9.5797119927880541</v>
      </c>
      <c r="I11525" s="69">
        <f t="shared" si="561"/>
        <v>8.1777535185600332</v>
      </c>
      <c r="J11525" s="70">
        <f t="shared" si="561"/>
        <v>8.6938012825712843</v>
      </c>
      <c r="K11525" s="118">
        <f>VLOOKUP(B11525,WB.GDP.2016,'WB (WDI)'!$BG$2,FALSE)</f>
        <v>47564.810876379001</v>
      </c>
      <c r="L11525" s="112">
        <f>VLOOKUP($B11525,WB.UNEMP.2016,'WB (WDI)'!$BG$2,FALSE)</f>
        <v>7</v>
      </c>
    </row>
    <row r="11526" spans="1:12" x14ac:dyDescent="0.25">
      <c r="A11526" s="103">
        <v>2016</v>
      </c>
      <c r="B11526" s="104" t="s">
        <v>232</v>
      </c>
      <c r="C11526" s="105" t="s">
        <v>233</v>
      </c>
      <c r="D11526" s="105" t="s">
        <v>616</v>
      </c>
      <c r="E11526" s="87" t="e">
        <f t="shared" si="561"/>
        <v>#N/A</v>
      </c>
      <c r="F11526" s="69" t="e">
        <f t="shared" si="561"/>
        <v>#N/A</v>
      </c>
      <c r="G11526" s="69" t="e">
        <f t="shared" si="561"/>
        <v>#N/A</v>
      </c>
      <c r="H11526" s="69" t="e">
        <f t="shared" si="561"/>
        <v>#N/A</v>
      </c>
      <c r="I11526" s="69" t="e">
        <f t="shared" si="561"/>
        <v>#N/A</v>
      </c>
      <c r="J11526" s="70" t="e">
        <f t="shared" si="561"/>
        <v>#N/A</v>
      </c>
      <c r="K11526" s="118" t="e">
        <f>VLOOKUP(B11526,WB.GDP.2016,'WB (WDI)'!$BG$2,FALSE)</f>
        <v>#N/A</v>
      </c>
      <c r="L11526" s="112" t="e">
        <f>VLOOKUP($B11526,WB.UNEMP.2016,'WB (WDI)'!$BG$2,FALSE)</f>
        <v>#N/A</v>
      </c>
    </row>
    <row r="11527" spans="1:12" x14ac:dyDescent="0.25">
      <c r="A11527" s="103">
        <v>2016</v>
      </c>
      <c r="B11527" s="104" t="s">
        <v>234</v>
      </c>
      <c r="C11527" s="105" t="s">
        <v>235</v>
      </c>
      <c r="D11527" s="105" t="s">
        <v>616</v>
      </c>
      <c r="E11527" s="87" t="e">
        <f t="shared" si="561"/>
        <v>#N/A</v>
      </c>
      <c r="F11527" s="69" t="e">
        <f t="shared" si="561"/>
        <v>#N/A</v>
      </c>
      <c r="G11527" s="69" t="e">
        <f t="shared" si="561"/>
        <v>#N/A</v>
      </c>
      <c r="H11527" s="69" t="e">
        <f t="shared" si="561"/>
        <v>#N/A</v>
      </c>
      <c r="I11527" s="69" t="e">
        <f t="shared" si="561"/>
        <v>#N/A</v>
      </c>
      <c r="J11527" s="70" t="e">
        <f t="shared" si="561"/>
        <v>#N/A</v>
      </c>
      <c r="K11527" s="118" t="e">
        <f>VLOOKUP(B11527,WB.GDP.2016,'WB (WDI)'!$BG$2,FALSE)</f>
        <v>#N/A</v>
      </c>
      <c r="L11527" s="112" t="e">
        <f>VLOOKUP($B11527,WB.UNEMP.2016,'WB (WDI)'!$BG$2,FALSE)</f>
        <v>#N/A</v>
      </c>
    </row>
    <row r="11528" spans="1:12" x14ac:dyDescent="0.25">
      <c r="A11528" s="103">
        <v>2016</v>
      </c>
      <c r="B11528" s="104" t="s">
        <v>236</v>
      </c>
      <c r="C11528" s="105" t="s">
        <v>237</v>
      </c>
      <c r="D11528" s="105" t="s">
        <v>616</v>
      </c>
      <c r="E11528" s="87">
        <f t="shared" si="561"/>
        <v>8.3222801713257955</v>
      </c>
      <c r="F11528" s="69">
        <f t="shared" si="561"/>
        <v>7.4338652205140621</v>
      </c>
      <c r="G11528" s="69">
        <f t="shared" si="561"/>
        <v>7.4600915136305277</v>
      </c>
      <c r="H11528" s="69">
        <f t="shared" si="561"/>
        <v>9.8478742496153568</v>
      </c>
      <c r="I11528" s="69">
        <f t="shared" si="561"/>
        <v>7.8892881755035349</v>
      </c>
      <c r="J11528" s="70">
        <f t="shared" si="561"/>
        <v>8.9802816973654913</v>
      </c>
      <c r="K11528" s="118">
        <f>VLOOKUP(B11528,WB.GDP.2016,'WB (WDI)'!$BG$2,FALSE)</f>
        <v>59043.211459276601</v>
      </c>
      <c r="L11528" s="112">
        <f>VLOOKUP($B11528,WB.UNEMP.2016,'WB (WDI)'!$BG$2,FALSE)</f>
        <v>4.8699998855590803</v>
      </c>
    </row>
    <row r="11529" spans="1:12" x14ac:dyDescent="0.25">
      <c r="A11529" s="103">
        <v>2016</v>
      </c>
      <c r="B11529" s="104" t="s">
        <v>238</v>
      </c>
      <c r="C11529" s="105" t="s">
        <v>239</v>
      </c>
      <c r="D11529" s="105" t="s">
        <v>240</v>
      </c>
      <c r="E11529" s="87">
        <f t="shared" si="561"/>
        <v>7.0188469868823606</v>
      </c>
      <c r="F11529" s="69">
        <f t="shared" si="561"/>
        <v>7.6806576637041761</v>
      </c>
      <c r="G11529" s="69">
        <f t="shared" si="561"/>
        <v>5.0996497862560126</v>
      </c>
      <c r="H11529" s="69">
        <f t="shared" si="561"/>
        <v>8.5513464977828164</v>
      </c>
      <c r="I11529" s="69">
        <f t="shared" si="561"/>
        <v>6.2386300424455516</v>
      </c>
      <c r="J11529" s="70">
        <f t="shared" si="561"/>
        <v>7.5239509442232411</v>
      </c>
      <c r="K11529" s="118">
        <f>VLOOKUP(B11529,WB.GDP.2016,'WB (WDI)'!$BG$2,FALSE)</f>
        <v>24210.862961638202</v>
      </c>
      <c r="L11529" s="112">
        <f>VLOOKUP($B11529,WB.UNEMP.2016,'WB (WDI)'!$BG$2,FALSE)</f>
        <v>4.96000003814697</v>
      </c>
    </row>
    <row r="11530" spans="1:12" x14ac:dyDescent="0.25">
      <c r="A11530" s="103">
        <v>2016</v>
      </c>
      <c r="B11530" s="104" t="s">
        <v>241</v>
      </c>
      <c r="C11530" s="105" t="s">
        <v>242</v>
      </c>
      <c r="D11530" s="105" t="s">
        <v>240</v>
      </c>
      <c r="E11530" s="87">
        <f t="shared" si="561"/>
        <v>7.0577473949863672</v>
      </c>
      <c r="F11530" s="69">
        <f t="shared" si="561"/>
        <v>7.2494600070310966</v>
      </c>
      <c r="G11530" s="69">
        <f t="shared" si="561"/>
        <v>4.5398400585743506</v>
      </c>
      <c r="H11530" s="69">
        <f t="shared" si="561"/>
        <v>9.3594754898077603</v>
      </c>
      <c r="I11530" s="69">
        <f t="shared" si="561"/>
        <v>7.3925169738549501</v>
      </c>
      <c r="J11530" s="70">
        <f t="shared" si="561"/>
        <v>6.7474444456636808</v>
      </c>
      <c r="K11530" s="118">
        <f>VLOOKUP(B11530,WB.GDP.2016,'WB (WDI)'!$BG$2,FALSE)</f>
        <v>4912.3824829792729</v>
      </c>
      <c r="L11530" s="112">
        <f>VLOOKUP($B11530,WB.UNEMP.2016,'WB (WDI)'!$BG$2,FALSE)</f>
        <v>7.21000003814697</v>
      </c>
    </row>
    <row r="11531" spans="1:12" x14ac:dyDescent="0.25">
      <c r="A11531" s="103">
        <v>2016</v>
      </c>
      <c r="B11531" s="104" t="s">
        <v>243</v>
      </c>
      <c r="C11531" s="105" t="s">
        <v>244</v>
      </c>
      <c r="D11531" s="105" t="s">
        <v>240</v>
      </c>
      <c r="E11531" s="87">
        <f t="shared" si="561"/>
        <v>6.0238275438368749</v>
      </c>
      <c r="F11531" s="69">
        <f t="shared" si="561"/>
        <v>5.4450060962984708</v>
      </c>
      <c r="G11531" s="69">
        <f t="shared" si="561"/>
        <v>4.5362373328960777</v>
      </c>
      <c r="H11531" s="69">
        <f t="shared" si="561"/>
        <v>7.5812742734429346</v>
      </c>
      <c r="I11531" s="69">
        <f t="shared" si="561"/>
        <v>5.9852490422155524</v>
      </c>
      <c r="J11531" s="70">
        <f t="shared" si="561"/>
        <v>6.5713709743313338</v>
      </c>
      <c r="K11531" s="118">
        <f>VLOOKUP(B11531,WB.GDP.2016,'WB (WDI)'!$BG$2,FALSE)</f>
        <v>2942.6479618891854</v>
      </c>
      <c r="L11531" s="112">
        <f>VLOOKUP($B11531,WB.UNEMP.2016,'WB (WDI)'!$BG$2,FALSE)</f>
        <v>6.9000000953674299</v>
      </c>
    </row>
    <row r="11532" spans="1:12" x14ac:dyDescent="0.25">
      <c r="A11532" s="103">
        <v>2016</v>
      </c>
      <c r="B11532" s="104" t="s">
        <v>245</v>
      </c>
      <c r="C11532" s="105" t="s">
        <v>246</v>
      </c>
      <c r="D11532" s="105" t="s">
        <v>240</v>
      </c>
      <c r="E11532" s="87" t="e">
        <f t="shared" ref="E11532:J11541" si="562">IF(ISNUMBER(VLOOKUP($B11532,EFW.2016,3,FALSE))=TRUE,VLOOKUP($B11532,EFW.2016,E$2,FALSE),NA())</f>
        <v>#N/A</v>
      </c>
      <c r="F11532" s="69" t="e">
        <f t="shared" si="562"/>
        <v>#N/A</v>
      </c>
      <c r="G11532" s="69" t="e">
        <f t="shared" si="562"/>
        <v>#N/A</v>
      </c>
      <c r="H11532" s="69" t="e">
        <f t="shared" si="562"/>
        <v>#N/A</v>
      </c>
      <c r="I11532" s="69" t="e">
        <f t="shared" si="562"/>
        <v>#N/A</v>
      </c>
      <c r="J11532" s="70" t="e">
        <f t="shared" si="562"/>
        <v>#N/A</v>
      </c>
      <c r="K11532" s="118">
        <f>VLOOKUP(B11532,WB.GDP.2016,'WB (WDI)'!$BG$2,FALSE)</f>
        <v>13562.526081048449</v>
      </c>
      <c r="L11532" s="112">
        <f>VLOOKUP($B11532,WB.UNEMP.2016,'WB (WDI)'!$BG$2,FALSE)</f>
        <v>3.9000000953674299</v>
      </c>
    </row>
    <row r="11533" spans="1:12" x14ac:dyDescent="0.25">
      <c r="A11533" s="103">
        <v>2016</v>
      </c>
      <c r="B11533" s="104" t="s">
        <v>247</v>
      </c>
      <c r="C11533" s="105" t="s">
        <v>248</v>
      </c>
      <c r="D11533" s="105" t="s">
        <v>240</v>
      </c>
      <c r="E11533" s="87" t="e">
        <f t="shared" si="562"/>
        <v>#N/A</v>
      </c>
      <c r="F11533" s="69" t="e">
        <f t="shared" si="562"/>
        <v>#N/A</v>
      </c>
      <c r="G11533" s="69" t="e">
        <f t="shared" si="562"/>
        <v>#N/A</v>
      </c>
      <c r="H11533" s="69" t="e">
        <f t="shared" si="562"/>
        <v>#N/A</v>
      </c>
      <c r="I11533" s="69" t="e">
        <f t="shared" si="562"/>
        <v>#N/A</v>
      </c>
      <c r="J11533" s="70" t="e">
        <f t="shared" si="562"/>
        <v>#N/A</v>
      </c>
      <c r="K11533" s="118">
        <f>VLOOKUP(B11533,WB.GDP.2016,'WB (WDI)'!$BG$2,FALSE)</f>
        <v>6346.3347775256916</v>
      </c>
      <c r="L11533" s="112">
        <f>VLOOKUP($B11533,WB.UNEMP.2016,'WB (WDI)'!$BG$2,FALSE)</f>
        <v>5.1999998092651403</v>
      </c>
    </row>
    <row r="11534" spans="1:12" x14ac:dyDescent="0.25">
      <c r="A11534" s="103">
        <v>2016</v>
      </c>
      <c r="B11534" s="104" t="s">
        <v>249</v>
      </c>
      <c r="C11534" s="105" t="s">
        <v>250</v>
      </c>
      <c r="D11534" s="105" t="s">
        <v>240</v>
      </c>
      <c r="E11534" s="87">
        <f t="shared" si="562"/>
        <v>6.2514868004707651</v>
      </c>
      <c r="F11534" s="69">
        <f t="shared" si="562"/>
        <v>5.0822115716984868</v>
      </c>
      <c r="G11534" s="69">
        <f t="shared" si="562"/>
        <v>5.0161568983623113</v>
      </c>
      <c r="H11534" s="69">
        <f t="shared" si="562"/>
        <v>8.5424267941483727</v>
      </c>
      <c r="I11534" s="69">
        <f t="shared" si="562"/>
        <v>6.3572911559762142</v>
      </c>
      <c r="J11534" s="70">
        <f t="shared" si="562"/>
        <v>6.2593475821684423</v>
      </c>
      <c r="K11534" s="118">
        <f>VLOOKUP(B11534,WB.GDP.2016,'WB (WDI)'!$BG$2,FALSE)</f>
        <v>13487.822481672876</v>
      </c>
      <c r="L11534" s="112">
        <f>VLOOKUP($B11534,WB.UNEMP.2016,'WB (WDI)'!$BG$2,FALSE)</f>
        <v>4.5</v>
      </c>
    </row>
    <row r="11535" spans="1:12" x14ac:dyDescent="0.25">
      <c r="A11535" s="103">
        <v>2016</v>
      </c>
      <c r="B11535" s="104" t="s">
        <v>251</v>
      </c>
      <c r="C11535" s="105" t="s">
        <v>649</v>
      </c>
      <c r="D11535" s="105" t="s">
        <v>240</v>
      </c>
      <c r="E11535" s="87">
        <f t="shared" si="562"/>
        <v>8.8602329724981157</v>
      </c>
      <c r="F11535" s="69">
        <f t="shared" si="562"/>
        <v>8.3154397870021342</v>
      </c>
      <c r="G11535" s="69">
        <f t="shared" si="562"/>
        <v>7.49353759359209</v>
      </c>
      <c r="H11535" s="69">
        <f t="shared" si="562"/>
        <v>9.6153415483805453</v>
      </c>
      <c r="I11535" s="69">
        <f t="shared" si="562"/>
        <v>9.4520120045455762</v>
      </c>
      <c r="J11535" s="70">
        <f t="shared" si="562"/>
        <v>9.4248339289702301</v>
      </c>
      <c r="K11535" s="118">
        <f>VLOOKUP(B11535,WB.GDP.2016,'WB (WDI)'!$BG$2,FALSE)</f>
        <v>58096.283387913856</v>
      </c>
      <c r="L11535" s="112">
        <f>VLOOKUP($B11535,WB.UNEMP.2016,'WB (WDI)'!$BG$2,FALSE)</f>
        <v>3.3900001049041699</v>
      </c>
    </row>
    <row r="11536" spans="1:12" x14ac:dyDescent="0.25">
      <c r="A11536" s="103">
        <v>2016</v>
      </c>
      <c r="B11536" s="104" t="s">
        <v>252</v>
      </c>
      <c r="C11536" s="105" t="s">
        <v>650</v>
      </c>
      <c r="D11536" s="105" t="s">
        <v>240</v>
      </c>
      <c r="E11536" s="87" t="e">
        <f t="shared" si="562"/>
        <v>#N/A</v>
      </c>
      <c r="F11536" s="69" t="e">
        <f t="shared" si="562"/>
        <v>#N/A</v>
      </c>
      <c r="G11536" s="69" t="e">
        <f t="shared" si="562"/>
        <v>#N/A</v>
      </c>
      <c r="H11536" s="69" t="e">
        <f t="shared" si="562"/>
        <v>#N/A</v>
      </c>
      <c r="I11536" s="69" t="e">
        <f t="shared" si="562"/>
        <v>#N/A</v>
      </c>
      <c r="J11536" s="70" t="e">
        <f t="shared" si="562"/>
        <v>#N/A</v>
      </c>
      <c r="K11536" s="118">
        <f>VLOOKUP(B11536,WB.GDP.2016,'WB (WDI)'!$BG$2,FALSE)</f>
        <v>117335.58779976776</v>
      </c>
      <c r="L11536" s="112">
        <f>VLOOKUP($B11536,WB.UNEMP.2016,'WB (WDI)'!$BG$2,FALSE)</f>
        <v>1.8999999761581401</v>
      </c>
    </row>
    <row r="11537" spans="1:12" x14ac:dyDescent="0.25">
      <c r="A11537" s="103">
        <v>2016</v>
      </c>
      <c r="B11537" s="104" t="s">
        <v>253</v>
      </c>
      <c r="C11537" s="105" t="s">
        <v>653</v>
      </c>
      <c r="D11537" s="105" t="s">
        <v>240</v>
      </c>
      <c r="E11537" s="87" t="e">
        <f t="shared" si="562"/>
        <v>#N/A</v>
      </c>
      <c r="F11537" s="69" t="e">
        <f t="shared" si="562"/>
        <v>#N/A</v>
      </c>
      <c r="G11537" s="69" t="e">
        <f t="shared" si="562"/>
        <v>#N/A</v>
      </c>
      <c r="H11537" s="69" t="e">
        <f t="shared" si="562"/>
        <v>#N/A</v>
      </c>
      <c r="I11537" s="69" t="e">
        <f t="shared" si="562"/>
        <v>#N/A</v>
      </c>
      <c r="J11537" s="70" t="e">
        <f t="shared" si="562"/>
        <v>#N/A</v>
      </c>
      <c r="K11537" s="118" t="e">
        <f>VLOOKUP(B11537,WB.GDP.2016,'WB (WDI)'!$BG$2,FALSE)</f>
        <v>#N/A</v>
      </c>
      <c r="L11537" s="112">
        <f>VLOOKUP($B11537,WB.UNEMP.2016,'WB (WDI)'!$BG$2,FALSE)</f>
        <v>2.78999996185303</v>
      </c>
    </row>
    <row r="11538" spans="1:12" x14ac:dyDescent="0.25">
      <c r="A11538" s="103">
        <v>2016</v>
      </c>
      <c r="B11538" s="104" t="s">
        <v>254</v>
      </c>
      <c r="C11538" s="105" t="s">
        <v>255</v>
      </c>
      <c r="D11538" s="105" t="s">
        <v>240</v>
      </c>
      <c r="E11538" s="87">
        <f t="shared" si="562"/>
        <v>7.84338737695865</v>
      </c>
      <c r="F11538" s="69">
        <f t="shared" si="562"/>
        <v>5.7718997222461006</v>
      </c>
      <c r="G11538" s="69">
        <f t="shared" si="562"/>
        <v>7.2702340828240883</v>
      </c>
      <c r="H11538" s="69">
        <f t="shared" si="562"/>
        <v>9.5246587930314544</v>
      </c>
      <c r="I11538" s="69">
        <f t="shared" si="562"/>
        <v>8.3674178577473928</v>
      </c>
      <c r="J11538" s="70">
        <f t="shared" si="562"/>
        <v>8.2827264289442155</v>
      </c>
      <c r="K11538" s="118">
        <f>VLOOKUP(B11538,WB.GDP.2016,'WB (WDI)'!$BG$2,FALSE)</f>
        <v>40155.280712500542</v>
      </c>
      <c r="L11538" s="112">
        <f>VLOOKUP($B11538,WB.UNEMP.2016,'WB (WDI)'!$BG$2,FALSE)</f>
        <v>3.0999999046325701</v>
      </c>
    </row>
    <row r="11539" spans="1:12" x14ac:dyDescent="0.25">
      <c r="A11539" s="103">
        <v>2016</v>
      </c>
      <c r="B11539" s="104" t="s">
        <v>256</v>
      </c>
      <c r="C11539" s="105" t="s">
        <v>257</v>
      </c>
      <c r="D11539" s="105" t="s">
        <v>240</v>
      </c>
      <c r="E11539" s="87">
        <f t="shared" si="562"/>
        <v>7.1010482717542658</v>
      </c>
      <c r="F11539" s="69">
        <f t="shared" si="562"/>
        <v>5.8218260791987264</v>
      </c>
      <c r="G11539" s="69">
        <f t="shared" si="562"/>
        <v>5.7285522662129758</v>
      </c>
      <c r="H11539" s="69">
        <f t="shared" si="562"/>
        <v>9.3877872402196161</v>
      </c>
      <c r="I11539" s="69">
        <f t="shared" si="562"/>
        <v>7.1248332039009874</v>
      </c>
      <c r="J11539" s="70">
        <f t="shared" si="562"/>
        <v>7.4422425692390277</v>
      </c>
      <c r="K11539" s="118">
        <f>VLOOKUP(B11539,WB.GDP.2016,'WB (WDI)'!$BG$2,FALSE)</f>
        <v>10940.415068486665</v>
      </c>
      <c r="L11539" s="112">
        <f>VLOOKUP($B11539,WB.UNEMP.2016,'WB (WDI)'!$BG$2,FALSE)</f>
        <v>7.2399997711181596</v>
      </c>
    </row>
    <row r="11540" spans="1:12" x14ac:dyDescent="0.25">
      <c r="A11540" s="103">
        <v>2016</v>
      </c>
      <c r="B11540" s="104" t="s">
        <v>258</v>
      </c>
      <c r="C11540" s="105" t="s">
        <v>652</v>
      </c>
      <c r="D11540" s="105" t="s">
        <v>240</v>
      </c>
      <c r="E11540" s="87">
        <f t="shared" si="562"/>
        <v>7.6754457287602635</v>
      </c>
      <c r="F11540" s="69">
        <f t="shared" si="562"/>
        <v>6.9538147073010208</v>
      </c>
      <c r="G11540" s="69">
        <f t="shared" si="562"/>
        <v>6.4133647754452401</v>
      </c>
      <c r="H11540" s="69">
        <f t="shared" si="562"/>
        <v>9.6091324990207632</v>
      </c>
      <c r="I11540" s="69">
        <f t="shared" si="562"/>
        <v>7.9479291274459527</v>
      </c>
      <c r="J11540" s="70">
        <f t="shared" si="562"/>
        <v>7.452987534588341</v>
      </c>
      <c r="K11540" s="118">
        <f>VLOOKUP(B11540,WB.GDP.2016,'WB (WDI)'!$BG$2,FALSE)</f>
        <v>39963.610470399697</v>
      </c>
      <c r="L11540" s="112">
        <f>VLOOKUP($B11540,WB.UNEMP.2016,'WB (WDI)'!$BG$2,FALSE)</f>
        <v>3.6500000953674299</v>
      </c>
    </row>
    <row r="11541" spans="1:12" x14ac:dyDescent="0.25">
      <c r="A11541" s="103">
        <v>2016</v>
      </c>
      <c r="B11541" s="104" t="s">
        <v>259</v>
      </c>
      <c r="C11541" s="105" t="s">
        <v>260</v>
      </c>
      <c r="D11541" s="105" t="s">
        <v>240</v>
      </c>
      <c r="E11541" s="87">
        <f t="shared" si="562"/>
        <v>6.9757072660498096</v>
      </c>
      <c r="F11541" s="69">
        <f t="shared" si="562"/>
        <v>5</v>
      </c>
      <c r="G11541" s="69">
        <f t="shared" si="562"/>
        <v>5.459065247748554</v>
      </c>
      <c r="H11541" s="69">
        <f t="shared" si="562"/>
        <v>8.7974589454570626</v>
      </c>
      <c r="I11541" s="69">
        <f t="shared" si="562"/>
        <v>7.0634699856225263</v>
      </c>
      <c r="J11541" s="70">
        <f t="shared" si="562"/>
        <v>8.558542151420907</v>
      </c>
      <c r="K11541" s="118">
        <f>VLOOKUP(B11541,WB.GDP.2016,'WB (WDI)'!$BG$2,FALSE)</f>
        <v>60865.986945239572</v>
      </c>
      <c r="L11541" s="112">
        <f>VLOOKUP($B11541,WB.UNEMP.2016,'WB (WDI)'!$BG$2,FALSE)</f>
        <v>8.4700002670288104</v>
      </c>
    </row>
    <row r="11542" spans="1:12" x14ac:dyDescent="0.25">
      <c r="A11542" s="103">
        <v>2016</v>
      </c>
      <c r="B11542" s="104" t="s">
        <v>261</v>
      </c>
      <c r="C11542" s="105" t="s">
        <v>262</v>
      </c>
      <c r="D11542" s="105" t="s">
        <v>240</v>
      </c>
      <c r="E11542" s="87">
        <f t="shared" ref="E11542:J11551" si="563">IF(ISNUMBER(VLOOKUP($B11542,EFW.2016,3,FALSE))=TRUE,VLOOKUP($B11542,EFW.2016,E$2,FALSE),NA())</f>
        <v>7.2227421938959822</v>
      </c>
      <c r="F11542" s="69">
        <f t="shared" si="563"/>
        <v>8.3542131401036137</v>
      </c>
      <c r="G11542" s="69">
        <f t="shared" si="563"/>
        <v>3.8173591111147802</v>
      </c>
      <c r="H11542" s="69">
        <f t="shared" si="563"/>
        <v>9.3085341008710891</v>
      </c>
      <c r="I11542" s="69">
        <f t="shared" si="563"/>
        <v>7.6760348870150832</v>
      </c>
      <c r="J11542" s="70">
        <f t="shared" si="563"/>
        <v>6.9575697303753463</v>
      </c>
      <c r="K11542" s="118">
        <f>VLOOKUP(B11542,WB.GDP.2016,'WB (WDI)'!$BG$2,FALSE)</f>
        <v>3733.9554975109399</v>
      </c>
      <c r="L11542" s="112">
        <f>VLOOKUP($B11542,WB.UNEMP.2016,'WB (WDI)'!$BG$2,FALSE)</f>
        <v>0.72000002861022905</v>
      </c>
    </row>
    <row r="11543" spans="1:12" x14ac:dyDescent="0.25">
      <c r="A11543" s="103">
        <v>2016</v>
      </c>
      <c r="B11543" s="104" t="s">
        <v>263</v>
      </c>
      <c r="C11543" s="105" t="s">
        <v>264</v>
      </c>
      <c r="D11543" s="105" t="s">
        <v>240</v>
      </c>
      <c r="E11543" s="87">
        <f t="shared" si="563"/>
        <v>7.2816380018982159</v>
      </c>
      <c r="F11543" s="69">
        <f t="shared" si="563"/>
        <v>8.3688911275523488</v>
      </c>
      <c r="G11543" s="69">
        <f t="shared" si="563"/>
        <v>4.9845286812575598</v>
      </c>
      <c r="H11543" s="69">
        <f t="shared" si="563"/>
        <v>9.6833536167655829</v>
      </c>
      <c r="I11543" s="69">
        <f t="shared" si="563"/>
        <v>6.8650331088651262</v>
      </c>
      <c r="J11543" s="70">
        <f t="shared" si="563"/>
        <v>6.506383475050459</v>
      </c>
      <c r="K11543" s="118">
        <f>VLOOKUP(B11543,WB.GDP.2016,'WB (WDI)'!$BG$2,FALSE)</f>
        <v>10531.197938701815</v>
      </c>
      <c r="L11543" s="112">
        <f>VLOOKUP($B11543,WB.UNEMP.2016,'WB (WDI)'!$BG$2,FALSE)</f>
        <v>4.3000001907348597</v>
      </c>
    </row>
    <row r="11544" spans="1:12" x14ac:dyDescent="0.25">
      <c r="A11544" s="103">
        <v>2016</v>
      </c>
      <c r="B11544" s="104" t="s">
        <v>265</v>
      </c>
      <c r="C11544" s="105" t="s">
        <v>266</v>
      </c>
      <c r="D11544" s="105" t="s">
        <v>240</v>
      </c>
      <c r="E11544" s="87">
        <f t="shared" si="563"/>
        <v>6.4314283212672452</v>
      </c>
      <c r="F11544" s="69">
        <f t="shared" si="563"/>
        <v>6.7489479056910042</v>
      </c>
      <c r="G11544" s="69">
        <f t="shared" si="563"/>
        <v>5.1006784308458526</v>
      </c>
      <c r="H11544" s="69">
        <f t="shared" si="563"/>
        <v>7.3358987625821168</v>
      </c>
      <c r="I11544" s="69">
        <f t="shared" si="563"/>
        <v>6.5312050238443771</v>
      </c>
      <c r="J11544" s="70">
        <f t="shared" si="563"/>
        <v>6.4404114833728734</v>
      </c>
      <c r="K11544" s="118">
        <f>VLOOKUP(B11544,WB.GDP.2016,'WB (WDI)'!$BG$2,FALSE)</f>
        <v>6896.1293884800534</v>
      </c>
      <c r="L11544" s="112">
        <f>VLOOKUP($B11544,WB.UNEMP.2016,'WB (WDI)'!$BG$2,FALSE)</f>
        <v>0.67000001668930098</v>
      </c>
    </row>
    <row r="11545" spans="1:12" x14ac:dyDescent="0.25">
      <c r="A11545" s="103">
        <v>2016</v>
      </c>
      <c r="B11545" s="104" t="s">
        <v>267</v>
      </c>
      <c r="C11545" s="105" t="s">
        <v>268</v>
      </c>
      <c r="D11545" s="105" t="s">
        <v>240</v>
      </c>
      <c r="E11545" s="87">
        <f t="shared" si="563"/>
        <v>7.5224437220601432</v>
      </c>
      <c r="F11545" s="69">
        <f t="shared" si="563"/>
        <v>6.4594032709010492</v>
      </c>
      <c r="G11545" s="69">
        <f t="shared" si="563"/>
        <v>5.5616681687086436</v>
      </c>
      <c r="H11545" s="69">
        <f t="shared" si="563"/>
        <v>9.7161966721004021</v>
      </c>
      <c r="I11545" s="69">
        <f t="shared" si="563"/>
        <v>7.3266325882679517</v>
      </c>
      <c r="J11545" s="70">
        <f t="shared" si="563"/>
        <v>8.5483179103226714</v>
      </c>
      <c r="K11545" s="118">
        <f>VLOOKUP(B11545,WB.GDP.2016,'WB (WDI)'!$BG$2,FALSE)</f>
        <v>25541.643987713913</v>
      </c>
      <c r="L11545" s="112">
        <f>VLOOKUP($B11545,WB.UNEMP.2016,'WB (WDI)'!$BG$2,FALSE)</f>
        <v>3.4400000572204599</v>
      </c>
    </row>
    <row r="11546" spans="1:12" x14ac:dyDescent="0.25">
      <c r="A11546" s="103">
        <v>2016</v>
      </c>
      <c r="B11546" s="104" t="s">
        <v>269</v>
      </c>
      <c r="C11546" s="105" t="s">
        <v>270</v>
      </c>
      <c r="D11546" s="105" t="s">
        <v>240</v>
      </c>
      <c r="E11546" s="87">
        <f t="shared" si="563"/>
        <v>5.7033571552377209</v>
      </c>
      <c r="F11546" s="69">
        <f t="shared" si="563"/>
        <v>6.9822262374796846</v>
      </c>
      <c r="G11546" s="69">
        <f t="shared" si="563"/>
        <v>3.6692581420867127</v>
      </c>
      <c r="H11546" s="69">
        <f t="shared" si="563"/>
        <v>6.4805745072103589</v>
      </c>
      <c r="I11546" s="69">
        <f t="shared" si="563"/>
        <v>5.3893502219121689</v>
      </c>
      <c r="J11546" s="70">
        <f t="shared" si="563"/>
        <v>5.995376667499678</v>
      </c>
      <c r="K11546" s="118">
        <f>VLOOKUP(B11546,WB.GDP.2016,'WB (WDI)'!$BG$2,FALSE)</f>
        <v>4482.9245177719258</v>
      </c>
      <c r="L11546" s="112">
        <f>VLOOKUP($B11546,WB.UNEMP.2016,'WB (WDI)'!$BG$2,FALSE)</f>
        <v>1.1399999856948899</v>
      </c>
    </row>
    <row r="11547" spans="1:12" x14ac:dyDescent="0.25">
      <c r="A11547" s="103">
        <v>2016</v>
      </c>
      <c r="B11547" s="104" t="s">
        <v>271</v>
      </c>
      <c r="C11547" s="105" t="s">
        <v>272</v>
      </c>
      <c r="D11547" s="105" t="s">
        <v>240</v>
      </c>
      <c r="E11547" s="87">
        <f t="shared" si="563"/>
        <v>7.3984385240143551</v>
      </c>
      <c r="F11547" s="69">
        <f t="shared" si="563"/>
        <v>8.2976442511529491</v>
      </c>
      <c r="G11547" s="69">
        <f t="shared" si="563"/>
        <v>4.7377874509986322</v>
      </c>
      <c r="H11547" s="69">
        <f t="shared" si="563"/>
        <v>9.4226377378106356</v>
      </c>
      <c r="I11547" s="69">
        <f t="shared" si="563"/>
        <v>7.0519127807448294</v>
      </c>
      <c r="J11547" s="70">
        <f t="shared" si="563"/>
        <v>7.4822103993647309</v>
      </c>
      <c r="K11547" s="118">
        <f>VLOOKUP(B11547,WB.GDP.2016,'WB (WDI)'!$BG$2,FALSE)</f>
        <v>7705.0452220803045</v>
      </c>
      <c r="L11547" s="112">
        <f>VLOOKUP($B11547,WB.UNEMP.2016,'WB (WDI)'!$BG$2,FALSE)</f>
        <v>2.6900000572204599</v>
      </c>
    </row>
    <row r="11548" spans="1:12" x14ac:dyDescent="0.25">
      <c r="A11548" s="103">
        <v>2016</v>
      </c>
      <c r="B11548" s="104" t="s">
        <v>273</v>
      </c>
      <c r="C11548" s="105" t="s">
        <v>274</v>
      </c>
      <c r="D11548" s="105" t="s">
        <v>240</v>
      </c>
      <c r="E11548" s="87">
        <f t="shared" si="563"/>
        <v>8.648584618588762</v>
      </c>
      <c r="F11548" s="69">
        <f t="shared" si="563"/>
        <v>7.3936610608460711</v>
      </c>
      <c r="G11548" s="69">
        <f t="shared" si="563"/>
        <v>7.635338513649466</v>
      </c>
      <c r="H11548" s="69">
        <f t="shared" si="563"/>
        <v>9.7774013194276375</v>
      </c>
      <c r="I11548" s="69">
        <f t="shared" si="563"/>
        <v>9.413592481707866</v>
      </c>
      <c r="J11548" s="70">
        <f t="shared" si="563"/>
        <v>9.0229297173127723</v>
      </c>
      <c r="K11548" s="118">
        <f>VLOOKUP(B11548,WB.GDP.2016,'WB (WDI)'!$BG$2,FALSE)</f>
        <v>91075.535311429878</v>
      </c>
      <c r="L11548" s="112">
        <f>VLOOKUP($B11548,WB.UNEMP.2016,'WB (WDI)'!$BG$2,FALSE)</f>
        <v>4.0799999237060502</v>
      </c>
    </row>
    <row r="11549" spans="1:12" x14ac:dyDescent="0.25">
      <c r="A11549" s="103">
        <v>2016</v>
      </c>
      <c r="B11549" s="104" t="s">
        <v>275</v>
      </c>
      <c r="C11549" s="105" t="s">
        <v>276</v>
      </c>
      <c r="D11549" s="105" t="s">
        <v>240</v>
      </c>
      <c r="E11549" s="87">
        <f t="shared" si="563"/>
        <v>6.7251825416002191</v>
      </c>
      <c r="F11549" s="69">
        <f t="shared" si="563"/>
        <v>6.6861759821012283</v>
      </c>
      <c r="G11549" s="69">
        <f t="shared" si="563"/>
        <v>4.6606680206797249</v>
      </c>
      <c r="H11549" s="69">
        <f t="shared" si="563"/>
        <v>8.6370975479928163</v>
      </c>
      <c r="I11549" s="69">
        <f t="shared" si="563"/>
        <v>6.7088147029613365</v>
      </c>
      <c r="J11549" s="70">
        <f t="shared" si="563"/>
        <v>6.9331564542659896</v>
      </c>
      <c r="K11549" s="118">
        <f>VLOOKUP(B11549,WB.GDP.2016,'WB (WDI)'!$BG$2,FALSE)</f>
        <v>16797.772095526569</v>
      </c>
      <c r="L11549" s="112">
        <f>VLOOKUP($B11549,WB.UNEMP.2016,'WB (WDI)'!$BG$2,FALSE)</f>
        <v>0.68999999761581399</v>
      </c>
    </row>
    <row r="11550" spans="1:12" x14ac:dyDescent="0.25">
      <c r="A11550" s="103">
        <v>2016</v>
      </c>
      <c r="B11550" s="104" t="s">
        <v>277</v>
      </c>
      <c r="C11550" s="105" t="s">
        <v>278</v>
      </c>
      <c r="D11550" s="105" t="s">
        <v>240</v>
      </c>
      <c r="E11550" s="87">
        <f t="shared" si="563"/>
        <v>6.4749433008549264</v>
      </c>
      <c r="F11550" s="69">
        <f t="shared" si="563"/>
        <v>4.7598526051475201</v>
      </c>
      <c r="G11550" s="69">
        <f t="shared" si="563"/>
        <v>3.7613856475187153</v>
      </c>
      <c r="H11550" s="69">
        <f t="shared" si="563"/>
        <v>8.6691367914694872</v>
      </c>
      <c r="I11550" s="69">
        <f t="shared" si="563"/>
        <v>7.6184098282127701</v>
      </c>
      <c r="J11550" s="70">
        <f t="shared" si="563"/>
        <v>7.5659316319261398</v>
      </c>
      <c r="K11550" s="118">
        <f>VLOOKUP(B11550,WB.GDP.2016,'WB (WDI)'!$BG$2,FALSE)</f>
        <v>3344.5736265680862</v>
      </c>
      <c r="L11550" s="112">
        <f>VLOOKUP($B11550,WB.UNEMP.2016,'WB (WDI)'!$BG$2,FALSE)</f>
        <v>4.6599998474121103</v>
      </c>
    </row>
    <row r="11551" spans="1:12" x14ac:dyDescent="0.25">
      <c r="A11551" s="103">
        <v>2016</v>
      </c>
      <c r="B11551" s="104" t="s">
        <v>279</v>
      </c>
      <c r="C11551" s="105" t="s">
        <v>280</v>
      </c>
      <c r="D11551" s="105" t="s">
        <v>240</v>
      </c>
      <c r="E11551" s="87">
        <f t="shared" si="563"/>
        <v>6.1583070854467028</v>
      </c>
      <c r="F11551" s="69">
        <f t="shared" si="563"/>
        <v>6.4972037362157238</v>
      </c>
      <c r="G11551" s="69">
        <f t="shared" si="563"/>
        <v>4.748787187554341</v>
      </c>
      <c r="H11551" s="69">
        <f t="shared" si="563"/>
        <v>6.5191840692191665</v>
      </c>
      <c r="I11551" s="69">
        <f t="shared" si="563"/>
        <v>6.1919626991235885</v>
      </c>
      <c r="J11551" s="70">
        <f t="shared" si="563"/>
        <v>6.834397735120695</v>
      </c>
      <c r="K11551" s="118">
        <f>VLOOKUP(B11551,WB.GDP.2016,'WB (WDI)'!$BG$2,FALSE)</f>
        <v>6767.9024953544185</v>
      </c>
      <c r="L11551" s="112">
        <f>VLOOKUP($B11551,WB.UNEMP.2016,'WB (WDI)'!$BG$2,FALSE)</f>
        <v>1.8500000238418599</v>
      </c>
    </row>
    <row r="11552" spans="1:12" x14ac:dyDescent="0.25">
      <c r="A11552" s="103">
        <v>2016</v>
      </c>
      <c r="B11552" s="104" t="s">
        <v>281</v>
      </c>
      <c r="C11552" s="105" t="s">
        <v>282</v>
      </c>
      <c r="D11552" s="105" t="s">
        <v>240</v>
      </c>
      <c r="E11552" s="87" t="e">
        <f t="shared" ref="E11552:J11561" si="564">IF(ISNUMBER(VLOOKUP($B11552,EFW.2016,3,FALSE))=TRUE,VLOOKUP($B11552,EFW.2016,E$2,FALSE),NA())</f>
        <v>#N/A</v>
      </c>
      <c r="F11552" s="69" t="e">
        <f t="shared" si="564"/>
        <v>#N/A</v>
      </c>
      <c r="G11552" s="69" t="e">
        <f t="shared" si="564"/>
        <v>#N/A</v>
      </c>
      <c r="H11552" s="69" t="e">
        <f t="shared" si="564"/>
        <v>#N/A</v>
      </c>
      <c r="I11552" s="69" t="e">
        <f t="shared" si="564"/>
        <v>#N/A</v>
      </c>
      <c r="J11552" s="70" t="e">
        <f t="shared" si="564"/>
        <v>#N/A</v>
      </c>
      <c r="K11552" s="118">
        <f>VLOOKUP(B11552,WB.GDP.2016,'WB (WDI)'!$BG$2,FALSE)</f>
        <v>2057.0621637986919</v>
      </c>
      <c r="L11552" s="112">
        <f>VLOOKUP($B11552,WB.UNEMP.2016,'WB (WDI)'!$BG$2,FALSE)</f>
        <v>11.310000419616699</v>
      </c>
    </row>
    <row r="11553" spans="1:12" x14ac:dyDescent="0.25">
      <c r="A11553" s="103">
        <v>2016</v>
      </c>
      <c r="B11553" s="104" t="s">
        <v>283</v>
      </c>
      <c r="C11553" s="105" t="s">
        <v>284</v>
      </c>
      <c r="D11553" s="105" t="s">
        <v>240</v>
      </c>
      <c r="E11553" s="87">
        <f t="shared" si="564"/>
        <v>6.1276105576080822</v>
      </c>
      <c r="F11553" s="69">
        <f t="shared" si="564"/>
        <v>8.242079207506217</v>
      </c>
      <c r="G11553" s="69">
        <f t="shared" si="564"/>
        <v>3.2042951295909723</v>
      </c>
      <c r="H11553" s="69">
        <f t="shared" si="564"/>
        <v>6.8283461637947891</v>
      </c>
      <c r="I11553" s="69">
        <f t="shared" si="564"/>
        <v>5.6613834209008234</v>
      </c>
      <c r="J11553" s="70">
        <f t="shared" si="564"/>
        <v>6.7019488662476094</v>
      </c>
      <c r="K11553" s="118">
        <f>VLOOKUP(B11553,WB.GDP.2016,'WB (WDI)'!$BG$2,FALSE)</f>
        <v>3920.3011186204708</v>
      </c>
      <c r="L11553" s="112">
        <f>VLOOKUP($B11553,WB.UNEMP.2016,'WB (WDI)'!$BG$2,FALSE)</f>
        <v>4.3499999046325701</v>
      </c>
    </row>
    <row r="11554" spans="1:12" x14ac:dyDescent="0.25">
      <c r="A11554" s="103">
        <v>2016</v>
      </c>
      <c r="B11554" s="104" t="s">
        <v>285</v>
      </c>
      <c r="C11554" s="105" t="s">
        <v>286</v>
      </c>
      <c r="D11554" s="105" t="s">
        <v>240</v>
      </c>
      <c r="E11554" s="87">
        <f t="shared" si="564"/>
        <v>6.8147371527091494</v>
      </c>
      <c r="F11554" s="69">
        <f t="shared" si="564"/>
        <v>7.0305954956753514</v>
      </c>
      <c r="G11554" s="69">
        <f t="shared" si="564"/>
        <v>6.2747366163952476</v>
      </c>
      <c r="H11554" s="69">
        <f t="shared" si="564"/>
        <v>6.7209112196378342</v>
      </c>
      <c r="I11554" s="69">
        <f t="shared" si="564"/>
        <v>6.1421277831613041</v>
      </c>
      <c r="J11554" s="70">
        <f t="shared" si="564"/>
        <v>7.905314648676014</v>
      </c>
      <c r="K11554" s="118">
        <f>VLOOKUP(B11554,WB.GDP.2016,'WB (WDI)'!$BG$2,FALSE)</f>
        <v>10775.146432418509</v>
      </c>
      <c r="L11554" s="112">
        <f>VLOOKUP($B11554,WB.UNEMP.2016,'WB (WDI)'!$BG$2,FALSE)</f>
        <v>2.4200000762939502</v>
      </c>
    </row>
    <row r="11555" spans="1:12" x14ac:dyDescent="0.25">
      <c r="A11555" s="103">
        <v>2016</v>
      </c>
      <c r="B11555" s="104" t="s">
        <v>287</v>
      </c>
      <c r="C11555" s="105" t="s">
        <v>288</v>
      </c>
      <c r="D11555" s="105" t="s">
        <v>240</v>
      </c>
      <c r="E11555" s="87">
        <f t="shared" si="564"/>
        <v>6.4578346706524901</v>
      </c>
      <c r="F11555" s="69">
        <f t="shared" si="564"/>
        <v>7.5892185421240059</v>
      </c>
      <c r="G11555" s="69">
        <f t="shared" si="564"/>
        <v>5.1147196362830281</v>
      </c>
      <c r="H11555" s="69">
        <f t="shared" si="564"/>
        <v>7.8907384161858278</v>
      </c>
      <c r="I11555" s="69">
        <f t="shared" si="564"/>
        <v>5.2010603188279951</v>
      </c>
      <c r="J11555" s="70">
        <f t="shared" si="564"/>
        <v>6.4934364398415889</v>
      </c>
      <c r="K11555" s="118">
        <f>VLOOKUP(B11555,WB.GDP.2016,'WB (WDI)'!$BG$2,FALSE)</f>
        <v>5840.67022941306</v>
      </c>
      <c r="L11555" s="112">
        <f>VLOOKUP($B11555,WB.UNEMP.2016,'WB (WDI)'!$BG$2,FALSE)</f>
        <v>5.5100002288818404</v>
      </c>
    </row>
    <row r="11556" spans="1:12" x14ac:dyDescent="0.25">
      <c r="A11556" s="103">
        <v>2016</v>
      </c>
      <c r="B11556" s="104" t="s">
        <v>289</v>
      </c>
      <c r="C11556" s="105" t="s">
        <v>290</v>
      </c>
      <c r="D11556" s="105" t="s">
        <v>240</v>
      </c>
      <c r="E11556" s="87">
        <f t="shared" si="564"/>
        <v>5.5090543920966155</v>
      </c>
      <c r="F11556" s="69">
        <f t="shared" si="564"/>
        <v>5.7613051738160053</v>
      </c>
      <c r="G11556" s="69">
        <f t="shared" si="564"/>
        <v>4.3317602219862161</v>
      </c>
      <c r="H11556" s="69">
        <f t="shared" si="564"/>
        <v>7.1660631383863818</v>
      </c>
      <c r="I11556" s="69">
        <f t="shared" si="564"/>
        <v>4.5140362791888329</v>
      </c>
      <c r="J11556" s="70">
        <f t="shared" si="564"/>
        <v>5.7721071471056424</v>
      </c>
      <c r="K11556" s="118">
        <f>VLOOKUP(B11556,WB.GDP.2016,'WB (WDI)'!$BG$2,FALSE)</f>
        <v>14205.207170441414</v>
      </c>
      <c r="L11556" s="112">
        <f>VLOOKUP($B11556,WB.UNEMP.2016,'WB (WDI)'!$BG$2,FALSE)</f>
        <v>12.430000305175801</v>
      </c>
    </row>
    <row r="11557" spans="1:12" x14ac:dyDescent="0.25">
      <c r="A11557" s="103">
        <v>2016</v>
      </c>
      <c r="B11557" s="104" t="s">
        <v>291</v>
      </c>
      <c r="C11557" s="105" t="s">
        <v>292</v>
      </c>
      <c r="D11557" s="105" t="s">
        <v>240</v>
      </c>
      <c r="E11557" s="87" t="e">
        <f t="shared" si="564"/>
        <v>#N/A</v>
      </c>
      <c r="F11557" s="69" t="e">
        <f t="shared" si="564"/>
        <v>#N/A</v>
      </c>
      <c r="G11557" s="69" t="e">
        <f t="shared" si="564"/>
        <v>#N/A</v>
      </c>
      <c r="H11557" s="69" t="e">
        <f t="shared" si="564"/>
        <v>#N/A</v>
      </c>
      <c r="I11557" s="69" t="e">
        <f t="shared" si="564"/>
        <v>#N/A</v>
      </c>
      <c r="J11557" s="70" t="e">
        <f t="shared" si="564"/>
        <v>#N/A</v>
      </c>
      <c r="K11557" s="118">
        <f>VLOOKUP(B11557,WB.GDP.2016,'WB (WDI)'!$BG$2,FALSE)</f>
        <v>17583.851691495838</v>
      </c>
      <c r="L11557" s="112">
        <f>VLOOKUP($B11557,WB.UNEMP.2016,'WB (WDI)'!$BG$2,FALSE)</f>
        <v>6.1199998855590803</v>
      </c>
    </row>
    <row r="11558" spans="1:12" x14ac:dyDescent="0.25">
      <c r="A11558" s="103">
        <v>2016</v>
      </c>
      <c r="B11558" s="104" t="s">
        <v>293</v>
      </c>
      <c r="C11558" s="105" t="s">
        <v>294</v>
      </c>
      <c r="D11558" s="105" t="s">
        <v>240</v>
      </c>
      <c r="E11558" s="87">
        <f t="shared" si="564"/>
        <v>6.4810432997014669</v>
      </c>
      <c r="F11558" s="69">
        <f t="shared" si="564"/>
        <v>7.5480846214332642</v>
      </c>
      <c r="G11558" s="69">
        <f t="shared" si="564"/>
        <v>4.8193681855524932</v>
      </c>
      <c r="H11558" s="69">
        <f t="shared" si="564"/>
        <v>6.4355623401696311</v>
      </c>
      <c r="I11558" s="69">
        <f t="shared" si="564"/>
        <v>6.4461336799123226</v>
      </c>
      <c r="J11558" s="70">
        <f t="shared" si="564"/>
        <v>7.1560676714396285</v>
      </c>
      <c r="K11558" s="118">
        <f>VLOOKUP(B11558,WB.GDP.2016,'WB (WDI)'!$BG$2,FALSE)</f>
        <v>2902.249216968507</v>
      </c>
      <c r="L11558" s="112">
        <f>VLOOKUP($B11558,WB.UNEMP.2016,'WB (WDI)'!$BG$2,FALSE)</f>
        <v>3.0499999523162802</v>
      </c>
    </row>
    <row r="11559" spans="1:12" x14ac:dyDescent="0.25">
      <c r="A11559" s="103">
        <v>2016</v>
      </c>
      <c r="B11559" s="104" t="s">
        <v>295</v>
      </c>
      <c r="C11559" s="105" t="s">
        <v>296</v>
      </c>
      <c r="D11559" s="105" t="s">
        <v>240</v>
      </c>
      <c r="E11559" s="87">
        <f t="shared" si="564"/>
        <v>5.8953924307487897</v>
      </c>
      <c r="F11559" s="69">
        <f t="shared" si="564"/>
        <v>7.6111139080024683</v>
      </c>
      <c r="G11559" s="69">
        <f t="shared" si="564"/>
        <v>3.5431453296319657</v>
      </c>
      <c r="H11559" s="69">
        <f t="shared" si="564"/>
        <v>6.5932660000066274</v>
      </c>
      <c r="I11559" s="69">
        <f t="shared" si="564"/>
        <v>5.553174367394563</v>
      </c>
      <c r="J11559" s="70">
        <f t="shared" si="564"/>
        <v>6.1762625487083218</v>
      </c>
      <c r="K11559" s="118">
        <f>VLOOKUP(B11559,WB.GDP.2016,'WB (WDI)'!$BG$2,FALSE)</f>
        <v>4421.6703490868686</v>
      </c>
      <c r="L11559" s="112">
        <f>VLOOKUP($B11559,WB.UNEMP.2016,'WB (WDI)'!$BG$2,FALSE)</f>
        <v>3.7799999713897701</v>
      </c>
    </row>
    <row r="11560" spans="1:12" x14ac:dyDescent="0.25">
      <c r="A11560" s="103">
        <v>2016</v>
      </c>
      <c r="B11560" s="104" t="s">
        <v>297</v>
      </c>
      <c r="C11560" s="105" t="s">
        <v>298</v>
      </c>
      <c r="D11560" s="105" t="s">
        <v>240</v>
      </c>
      <c r="E11560" s="87">
        <f t="shared" si="564"/>
        <v>6.6968111113034254</v>
      </c>
      <c r="F11560" s="69">
        <f t="shared" si="564"/>
        <v>8.1100058327492643</v>
      </c>
      <c r="G11560" s="69">
        <f t="shared" si="564"/>
        <v>5.0781164094958386</v>
      </c>
      <c r="H11560" s="69">
        <f t="shared" si="564"/>
        <v>7.7447478216860199</v>
      </c>
      <c r="I11560" s="69">
        <f t="shared" si="564"/>
        <v>5.579147609172332</v>
      </c>
      <c r="J11560" s="70">
        <f t="shared" si="564"/>
        <v>6.9720378834136705</v>
      </c>
      <c r="K11560" s="118">
        <f>VLOOKUP(B11560,WB.GDP.2016,'WB (WDI)'!$BG$2,FALSE)</f>
        <v>12287.472708853857</v>
      </c>
      <c r="L11560" s="112">
        <f>VLOOKUP($B11560,WB.UNEMP.2016,'WB (WDI)'!$BG$2,FALSE)</f>
        <v>4.2399997711181596</v>
      </c>
    </row>
    <row r="11561" spans="1:12" x14ac:dyDescent="0.25">
      <c r="A11561" s="103">
        <v>2016</v>
      </c>
      <c r="B11561" s="104" t="s">
        <v>299</v>
      </c>
      <c r="C11561" s="105" t="s">
        <v>300</v>
      </c>
      <c r="D11561" s="105" t="s">
        <v>240</v>
      </c>
      <c r="E11561" s="87">
        <f t="shared" si="564"/>
        <v>7.7298837872389567</v>
      </c>
      <c r="F11561" s="69">
        <f t="shared" si="564"/>
        <v>7.6441511399058584</v>
      </c>
      <c r="G11561" s="69">
        <f t="shared" si="564"/>
        <v>5.6794407420672925</v>
      </c>
      <c r="H11561" s="69">
        <f t="shared" si="564"/>
        <v>9.521939950536435</v>
      </c>
      <c r="I11561" s="69">
        <f t="shared" si="564"/>
        <v>8.4272157644196835</v>
      </c>
      <c r="J11561" s="70">
        <f t="shared" si="564"/>
        <v>7.3766713392655126</v>
      </c>
      <c r="K11561" s="118">
        <f>VLOOKUP(B11561,WB.GDP.2016,'WB (WDI)'!$BG$2,FALSE)</f>
        <v>11303.071699445016</v>
      </c>
      <c r="L11561" s="112">
        <f>VLOOKUP($B11561,WB.UNEMP.2016,'WB (WDI)'!$BG$2,FALSE)</f>
        <v>17.620000839233398</v>
      </c>
    </row>
    <row r="11562" spans="1:12" x14ac:dyDescent="0.25">
      <c r="A11562" s="103">
        <v>2016</v>
      </c>
      <c r="B11562" s="104" t="s">
        <v>301</v>
      </c>
      <c r="C11562" s="105" t="s">
        <v>302</v>
      </c>
      <c r="D11562" s="105" t="s">
        <v>240</v>
      </c>
      <c r="E11562" s="87">
        <f t="shared" ref="E11562:J11571" si="565">IF(ISNUMBER(VLOOKUP($B11562,EFW.2016,3,FALSE))=TRUE,VLOOKUP($B11562,EFW.2016,E$2,FALSE),NA())</f>
        <v>6.34154576129629</v>
      </c>
      <c r="F11562" s="69">
        <f t="shared" si="565"/>
        <v>5.4214504802343253</v>
      </c>
      <c r="G11562" s="69">
        <f t="shared" si="565"/>
        <v>4.9663757513493456</v>
      </c>
      <c r="H11562" s="69">
        <f t="shared" si="565"/>
        <v>7.51348698308212</v>
      </c>
      <c r="I11562" s="69">
        <f t="shared" si="565"/>
        <v>7.0940656441071468</v>
      </c>
      <c r="J11562" s="70">
        <f t="shared" si="565"/>
        <v>6.7123499477085105</v>
      </c>
      <c r="K11562" s="118">
        <f>VLOOKUP(B11562,WB.GDP.2016,'WB (WDI)'!$BG$2,FALSE)</f>
        <v>14238.784136618819</v>
      </c>
      <c r="L11562" s="112">
        <f>VLOOKUP($B11562,WB.UNEMP.2016,'WB (WDI)'!$BG$2,FALSE)</f>
        <v>5</v>
      </c>
    </row>
    <row r="11563" spans="1:12" x14ac:dyDescent="0.25">
      <c r="A11563" s="103">
        <v>2016</v>
      </c>
      <c r="B11563" s="104" t="s">
        <v>303</v>
      </c>
      <c r="C11563" s="105" t="s">
        <v>304</v>
      </c>
      <c r="D11563" s="105" t="s">
        <v>240</v>
      </c>
      <c r="E11563" s="87">
        <f t="shared" si="565"/>
        <v>7.1276472010191352</v>
      </c>
      <c r="F11563" s="69">
        <f t="shared" si="565"/>
        <v>6.6958591476833478</v>
      </c>
      <c r="G11563" s="69">
        <f t="shared" si="565"/>
        <v>4.7787133926904302</v>
      </c>
      <c r="H11563" s="69">
        <f t="shared" si="565"/>
        <v>9.3867566519651291</v>
      </c>
      <c r="I11563" s="69">
        <f t="shared" si="565"/>
        <v>7.6153841458549065</v>
      </c>
      <c r="J11563" s="70">
        <f t="shared" si="565"/>
        <v>7.1615226669018659</v>
      </c>
      <c r="K11563" s="118">
        <f>VLOOKUP(B11563,WB.GDP.2016,'WB (WDI)'!$BG$2,FALSE)</f>
        <v>47937.776305723957</v>
      </c>
      <c r="L11563" s="112">
        <f>VLOOKUP($B11563,WB.UNEMP.2016,'WB (WDI)'!$BG$2,FALSE)</f>
        <v>1.37999999523163</v>
      </c>
    </row>
    <row r="11564" spans="1:12" x14ac:dyDescent="0.25">
      <c r="A11564" s="103">
        <v>2016</v>
      </c>
      <c r="B11564" s="104" t="s">
        <v>305</v>
      </c>
      <c r="C11564" s="105" t="s">
        <v>306</v>
      </c>
      <c r="D11564" s="105" t="s">
        <v>240</v>
      </c>
      <c r="E11564" s="87">
        <f t="shared" si="565"/>
        <v>7.8250597775889279</v>
      </c>
      <c r="F11564" s="69">
        <f t="shared" si="565"/>
        <v>7.4815728187947057</v>
      </c>
      <c r="G11564" s="69">
        <f t="shared" si="565"/>
        <v>5.9345455936735529</v>
      </c>
      <c r="H11564" s="69">
        <f t="shared" si="565"/>
        <v>9.489785988044968</v>
      </c>
      <c r="I11564" s="69">
        <f t="shared" si="565"/>
        <v>8.4895503498117524</v>
      </c>
      <c r="J11564" s="70">
        <f t="shared" si="565"/>
        <v>7.7298441376196587</v>
      </c>
      <c r="K11564" s="118">
        <f>VLOOKUP(B11564,WB.GDP.2016,'WB (WDI)'!$BG$2,FALSE)</f>
        <v>36526.8190572448</v>
      </c>
      <c r="L11564" s="112">
        <f>VLOOKUP($B11564,WB.UNEMP.2016,'WB (WDI)'!$BG$2,FALSE)</f>
        <v>12.949999809265099</v>
      </c>
    </row>
    <row r="11565" spans="1:12" x14ac:dyDescent="0.25">
      <c r="A11565" s="103">
        <v>2016</v>
      </c>
      <c r="B11565" s="104" t="s">
        <v>307</v>
      </c>
      <c r="C11565" s="105" t="s">
        <v>308</v>
      </c>
      <c r="D11565" s="105" t="s">
        <v>240</v>
      </c>
      <c r="E11565" s="87">
        <f t="shared" si="565"/>
        <v>8.1175394790565889</v>
      </c>
      <c r="F11565" s="69">
        <f t="shared" si="565"/>
        <v>8.0483942161782842</v>
      </c>
      <c r="G11565" s="69">
        <f t="shared" si="565"/>
        <v>6.4624683921060653</v>
      </c>
      <c r="H11565" s="69">
        <f t="shared" si="565"/>
        <v>8.9430677459408656</v>
      </c>
      <c r="I11565" s="69">
        <f t="shared" si="565"/>
        <v>8.861726035296666</v>
      </c>
      <c r="J11565" s="70">
        <f t="shared" si="565"/>
        <v>8.2720410057610696</v>
      </c>
      <c r="K11565" s="118">
        <f>VLOOKUP(B11565,WB.GDP.2016,'WB (WDI)'!$BG$2,FALSE)</f>
        <v>12963.743958637368</v>
      </c>
      <c r="L11565" s="112">
        <f>VLOOKUP($B11565,WB.UNEMP.2016,'WB (WDI)'!$BG$2,FALSE)</f>
        <v>16.600000381469702</v>
      </c>
    </row>
    <row r="11566" spans="1:12" x14ac:dyDescent="0.25">
      <c r="A11566" s="103">
        <v>2016</v>
      </c>
      <c r="B11566" s="104" t="s">
        <v>309</v>
      </c>
      <c r="C11566" s="105" t="s">
        <v>310</v>
      </c>
      <c r="D11566" s="105" t="s">
        <v>240</v>
      </c>
      <c r="E11566" s="87">
        <f t="shared" si="565"/>
        <v>5.6306737873166526</v>
      </c>
      <c r="F11566" s="69">
        <f t="shared" si="565"/>
        <v>5.0364267513332468</v>
      </c>
      <c r="G11566" s="69">
        <f t="shared" si="565"/>
        <v>3.158707211927803</v>
      </c>
      <c r="H11566" s="69">
        <f t="shared" si="565"/>
        <v>8.3702934377774181</v>
      </c>
      <c r="I11566" s="69">
        <f t="shared" si="565"/>
        <v>5.2395579056851922</v>
      </c>
      <c r="J11566" s="70">
        <f t="shared" si="565"/>
        <v>6.348383629859601</v>
      </c>
      <c r="K11566" s="118">
        <f>VLOOKUP(B11566,WB.GDP.2016,'WB (WDI)'!$BG$2,FALSE)</f>
        <v>11542.264264747335</v>
      </c>
      <c r="L11566" s="112">
        <f>VLOOKUP($B11566,WB.UNEMP.2016,'WB (WDI)'!$BG$2,FALSE)</f>
        <v>10.819999694824199</v>
      </c>
    </row>
    <row r="11567" spans="1:12" x14ac:dyDescent="0.25">
      <c r="A11567" s="103">
        <v>2016</v>
      </c>
      <c r="B11567" s="104" t="s">
        <v>311</v>
      </c>
      <c r="C11567" s="105" t="s">
        <v>312</v>
      </c>
      <c r="D11567" s="105" t="s">
        <v>240</v>
      </c>
      <c r="E11567" s="87">
        <f t="shared" si="565"/>
        <v>7.5580240226012751</v>
      </c>
      <c r="F11567" s="69">
        <f t="shared" si="565"/>
        <v>6.3318009827847774</v>
      </c>
      <c r="G11567" s="69">
        <f t="shared" si="565"/>
        <v>5.8394398321755938</v>
      </c>
      <c r="H11567" s="69">
        <f t="shared" si="565"/>
        <v>9.6966351778533202</v>
      </c>
      <c r="I11567" s="69">
        <f t="shared" si="565"/>
        <v>8.461989789870362</v>
      </c>
      <c r="J11567" s="70">
        <f t="shared" si="565"/>
        <v>7.4602543303223205</v>
      </c>
      <c r="K11567" s="118">
        <f>VLOOKUP(B11567,WB.GDP.2016,'WB (WDI)'!$BG$2,FALSE)</f>
        <v>38427.740946761907</v>
      </c>
      <c r="L11567" s="112">
        <f>VLOOKUP($B11567,WB.UNEMP.2016,'WB (WDI)'!$BG$2,FALSE)</f>
        <v>4.8000001907348597</v>
      </c>
    </row>
    <row r="11568" spans="1:12" x14ac:dyDescent="0.25">
      <c r="A11568" s="103">
        <v>2016</v>
      </c>
      <c r="B11568" s="104" t="s">
        <v>313</v>
      </c>
      <c r="C11568" s="105" t="s">
        <v>314</v>
      </c>
      <c r="D11568" s="105" t="s">
        <v>240</v>
      </c>
      <c r="E11568" s="87">
        <f t="shared" si="565"/>
        <v>7.4943553449655713</v>
      </c>
      <c r="F11568" s="69">
        <f t="shared" si="565"/>
        <v>7.5360025701076436</v>
      </c>
      <c r="G11568" s="69">
        <f t="shared" si="565"/>
        <v>4.5421491278406672</v>
      </c>
      <c r="H11568" s="69">
        <f t="shared" si="565"/>
        <v>9.5834383300652526</v>
      </c>
      <c r="I11568" s="69">
        <f t="shared" si="565"/>
        <v>7.9545017969709981</v>
      </c>
      <c r="J11568" s="70">
        <f t="shared" si="565"/>
        <v>7.8556848998432907</v>
      </c>
      <c r="K11568" s="118">
        <f>VLOOKUP(B11568,WB.GDP.2016,'WB (WDI)'!$BG$2,FALSE)</f>
        <v>10039.505759144124</v>
      </c>
      <c r="L11568" s="112">
        <f>VLOOKUP($B11568,WB.UNEMP.2016,'WB (WDI)'!$BG$2,FALSE)</f>
        <v>15.2799997329712</v>
      </c>
    </row>
    <row r="11569" spans="1:12" x14ac:dyDescent="0.25">
      <c r="A11569" s="103">
        <v>2016</v>
      </c>
      <c r="B11569" s="104" t="s">
        <v>315</v>
      </c>
      <c r="C11569" s="105" t="s">
        <v>316</v>
      </c>
      <c r="D11569" s="105" t="s">
        <v>240</v>
      </c>
      <c r="E11569" s="87">
        <f t="shared" si="565"/>
        <v>6.6383430393901603</v>
      </c>
      <c r="F11569" s="69">
        <f t="shared" si="565"/>
        <v>5.4454395930713559</v>
      </c>
      <c r="G11569" s="69">
        <f t="shared" si="565"/>
        <v>4.7907927011697744</v>
      </c>
      <c r="H11569" s="69">
        <f t="shared" si="565"/>
        <v>8.3422657244569098</v>
      </c>
      <c r="I11569" s="69">
        <f t="shared" si="565"/>
        <v>7.1620207225611452</v>
      </c>
      <c r="J11569" s="70">
        <f t="shared" si="565"/>
        <v>7.4511964556916181</v>
      </c>
      <c r="K11569" s="118">
        <f>VLOOKUP(B11569,WB.GDP.2016,'WB (WDI)'!$BG$2,FALSE)</f>
        <v>54708.702677611123</v>
      </c>
      <c r="L11569" s="112">
        <f>VLOOKUP($B11569,WB.UNEMP.2016,'WB (WDI)'!$BG$2,FALSE)</f>
        <v>2.1600000858306898</v>
      </c>
    </row>
    <row r="11570" spans="1:12" x14ac:dyDescent="0.25">
      <c r="A11570" s="103">
        <v>2016</v>
      </c>
      <c r="B11570" s="104" t="s">
        <v>317</v>
      </c>
      <c r="C11570" s="105" t="s">
        <v>318</v>
      </c>
      <c r="D11570" s="105" t="s">
        <v>240</v>
      </c>
      <c r="E11570" s="87">
        <f t="shared" si="565"/>
        <v>7.070849757951839</v>
      </c>
      <c r="F11570" s="69">
        <f t="shared" si="565"/>
        <v>8.4505390426119682</v>
      </c>
      <c r="G11570" s="69">
        <f t="shared" si="565"/>
        <v>4.0138774700962134</v>
      </c>
      <c r="H11570" s="69">
        <f t="shared" si="565"/>
        <v>9.6267984550432235</v>
      </c>
      <c r="I11570" s="69">
        <f t="shared" si="565"/>
        <v>6.7696260532454176</v>
      </c>
      <c r="J11570" s="70">
        <f t="shared" si="565"/>
        <v>6.4934077687623715</v>
      </c>
      <c r="K11570" s="118">
        <f>VLOOKUP(B11570,WB.GDP.2016,'WB (WDI)'!$BG$2,FALSE)</f>
        <v>16108.504081582947</v>
      </c>
      <c r="L11570" s="112">
        <f>VLOOKUP($B11570,WB.UNEMP.2016,'WB (WDI)'!$BG$2,FALSE)</f>
        <v>6.2600002288818404</v>
      </c>
    </row>
    <row r="11571" spans="1:12" x14ac:dyDescent="0.25">
      <c r="A11571" s="103">
        <v>2016</v>
      </c>
      <c r="B11571" s="104" t="s">
        <v>319</v>
      </c>
      <c r="C11571" s="105" t="s">
        <v>320</v>
      </c>
      <c r="D11571" s="105" t="s">
        <v>240</v>
      </c>
      <c r="E11571" s="87">
        <f t="shared" si="565"/>
        <v>6.7075153294120593</v>
      </c>
      <c r="F11571" s="69">
        <f t="shared" si="565"/>
        <v>4.344283041528552</v>
      </c>
      <c r="G11571" s="69">
        <f t="shared" si="565"/>
        <v>5.4104256047580419</v>
      </c>
      <c r="H11571" s="69">
        <f t="shared" si="565"/>
        <v>8.8316874266457077</v>
      </c>
      <c r="I11571" s="69">
        <f t="shared" si="565"/>
        <v>8.1033427245628129</v>
      </c>
      <c r="J11571" s="70">
        <f t="shared" si="565"/>
        <v>6.8478378495651784</v>
      </c>
      <c r="K11571" s="118">
        <f>VLOOKUP(B11571,WB.GDP.2016,'WB (WDI)'!$BG$2,FALSE)</f>
        <v>30190.167664441884</v>
      </c>
      <c r="L11571" s="112">
        <f>VLOOKUP($B11571,WB.UNEMP.2016,'WB (WDI)'!$BG$2,FALSE)</f>
        <v>3.2699999809265101</v>
      </c>
    </row>
    <row r="11572" spans="1:12" x14ac:dyDescent="0.25">
      <c r="A11572" s="103">
        <v>2016</v>
      </c>
      <c r="B11572" s="104" t="s">
        <v>321</v>
      </c>
      <c r="C11572" s="105" t="s">
        <v>322</v>
      </c>
      <c r="D11572" s="105" t="s">
        <v>240</v>
      </c>
      <c r="E11572" s="87">
        <f t="shared" ref="E11572:J11581" si="566">IF(ISNUMBER(VLOOKUP($B11572,EFW.2016,3,FALSE))=TRUE,VLOOKUP($B11572,EFW.2016,E$2,FALSE),NA())</f>
        <v>7.0919372389703854</v>
      </c>
      <c r="F11572" s="69">
        <f t="shared" si="566"/>
        <v>5.6576138337724178</v>
      </c>
      <c r="G11572" s="69">
        <f t="shared" si="566"/>
        <v>5.4885000410298028</v>
      </c>
      <c r="H11572" s="69">
        <f t="shared" si="566"/>
        <v>8.6797866733959825</v>
      </c>
      <c r="I11572" s="69">
        <f t="shared" si="566"/>
        <v>7.9950972980238033</v>
      </c>
      <c r="J11572" s="70">
        <f t="shared" si="566"/>
        <v>7.6386883486299126</v>
      </c>
      <c r="K11572" s="118">
        <f>VLOOKUP(B11572,WB.GDP.2016,'WB (WDI)'!$BG$2,FALSE)</f>
        <v>95601.987397644596</v>
      </c>
      <c r="L11572" s="112">
        <f>VLOOKUP($B11572,WB.UNEMP.2016,'WB (WDI)'!$BG$2,FALSE)</f>
        <v>0.15000000596046401</v>
      </c>
    </row>
    <row r="11573" spans="1:12" x14ac:dyDescent="0.25">
      <c r="A11573" s="103">
        <v>2016</v>
      </c>
      <c r="B11573" s="104" t="s">
        <v>323</v>
      </c>
      <c r="C11573" s="105" t="s">
        <v>324</v>
      </c>
      <c r="D11573" s="105" t="s">
        <v>240</v>
      </c>
      <c r="E11573" s="87">
        <f t="shared" si="566"/>
        <v>6.2876806289208593</v>
      </c>
      <c r="F11573" s="69">
        <f t="shared" si="566"/>
        <v>4.7958700779744339</v>
      </c>
      <c r="G11573" s="69">
        <f t="shared" si="566"/>
        <v>4.7216478957557699</v>
      </c>
      <c r="H11573" s="69">
        <f t="shared" si="566"/>
        <v>9.022407043419836</v>
      </c>
      <c r="I11573" s="69">
        <f t="shared" si="566"/>
        <v>6.2020329469475017</v>
      </c>
      <c r="J11573" s="70">
        <f t="shared" si="566"/>
        <v>6.696445180506756</v>
      </c>
      <c r="K11573" s="118">
        <f>VLOOKUP(B11573,WB.GDP.2016,'WB (WDI)'!$BG$2,FALSE)</f>
        <v>48627.149295078845</v>
      </c>
      <c r="L11573" s="112">
        <f>VLOOKUP($B11573,WB.UNEMP.2016,'WB (WDI)'!$BG$2,FALSE)</f>
        <v>5.6500000953674299</v>
      </c>
    </row>
    <row r="11574" spans="1:12" x14ac:dyDescent="0.25">
      <c r="A11574" s="103">
        <v>2016</v>
      </c>
      <c r="B11574" s="104" t="s">
        <v>325</v>
      </c>
      <c r="C11574" s="105" t="s">
        <v>326</v>
      </c>
      <c r="D11574" s="105" t="s">
        <v>240</v>
      </c>
      <c r="E11574" s="87" t="e">
        <f t="shared" si="566"/>
        <v>#N/A</v>
      </c>
      <c r="F11574" s="69" t="e">
        <f t="shared" si="566"/>
        <v>#N/A</v>
      </c>
      <c r="G11574" s="69" t="e">
        <f t="shared" si="566"/>
        <v>#N/A</v>
      </c>
      <c r="H11574" s="69" t="e">
        <f t="shared" si="566"/>
        <v>#N/A</v>
      </c>
      <c r="I11574" s="69" t="e">
        <f t="shared" si="566"/>
        <v>#N/A</v>
      </c>
      <c r="J11574" s="70" t="e">
        <f t="shared" si="566"/>
        <v>#N/A</v>
      </c>
      <c r="K11574" s="118">
        <f>VLOOKUP(B11574,WB.GDP.2016,'WB (WDI)'!$BG$2,FALSE)</f>
        <v>6438.9336402886765</v>
      </c>
      <c r="L11574" s="112">
        <f>VLOOKUP($B11574,WB.UNEMP.2016,'WB (WDI)'!$BG$2,FALSE)</f>
        <v>23.940000534057599</v>
      </c>
    </row>
    <row r="11575" spans="1:12" x14ac:dyDescent="0.25">
      <c r="A11575" s="103">
        <v>2016</v>
      </c>
      <c r="B11575" s="104" t="s">
        <v>327</v>
      </c>
      <c r="C11575" s="105" t="s">
        <v>328</v>
      </c>
      <c r="D11575" s="105" t="s">
        <v>240</v>
      </c>
      <c r="E11575" s="87">
        <f t="shared" si="566"/>
        <v>4.8827997455348697</v>
      </c>
      <c r="F11575" s="69">
        <f t="shared" si="566"/>
        <v>6.6635077460361289</v>
      </c>
      <c r="G11575" s="69">
        <f t="shared" si="566"/>
        <v>3.000561185156768</v>
      </c>
      <c r="H11575" s="69">
        <f t="shared" si="566"/>
        <v>5.1195766203126309</v>
      </c>
      <c r="I11575" s="69">
        <f t="shared" si="566"/>
        <v>4.5315742318128951</v>
      </c>
      <c r="J11575" s="70">
        <f t="shared" si="566"/>
        <v>5.0987789443559199</v>
      </c>
      <c r="K11575" s="118" t="e">
        <f>VLOOKUP(B11575,WB.GDP.2016,'WB (WDI)'!$BG$2,FALSE)</f>
        <v>#N/A</v>
      </c>
      <c r="L11575" s="112">
        <f>VLOOKUP($B11575,WB.UNEMP.2016,'WB (WDI)'!$BG$2,FALSE)</f>
        <v>8.4399995803833008</v>
      </c>
    </row>
    <row r="11576" spans="1:12" x14ac:dyDescent="0.25">
      <c r="A11576" s="103">
        <v>2016</v>
      </c>
      <c r="B11576" s="104" t="s">
        <v>329</v>
      </c>
      <c r="C11576" s="105" t="s">
        <v>330</v>
      </c>
      <c r="D11576" s="105" t="s">
        <v>240</v>
      </c>
      <c r="E11576" s="87">
        <f t="shared" si="566"/>
        <v>6.9112219487682029</v>
      </c>
      <c r="F11576" s="69">
        <f t="shared" si="566"/>
        <v>7.136938169874222</v>
      </c>
      <c r="G11576" s="69">
        <f t="shared" si="566"/>
        <v>4.7893512549465482</v>
      </c>
      <c r="H11576" s="69">
        <f t="shared" si="566"/>
        <v>9.012961525460554</v>
      </c>
      <c r="I11576" s="69">
        <f t="shared" si="566"/>
        <v>7.1019279131389244</v>
      </c>
      <c r="J11576" s="70">
        <f t="shared" si="566"/>
        <v>6.5149308804207635</v>
      </c>
      <c r="K11576" s="118">
        <f>VLOOKUP(B11576,WB.GDP.2016,'WB (WDI)'!$BG$2,FALSE)</f>
        <v>26471.286952316124</v>
      </c>
      <c r="L11576" s="112">
        <f>VLOOKUP($B11576,WB.UNEMP.2016,'WB (WDI)'!$BG$2,FALSE)</f>
        <v>10.8400001525879</v>
      </c>
    </row>
    <row r="11577" spans="1:12" x14ac:dyDescent="0.25">
      <c r="A11577" s="103">
        <v>2016</v>
      </c>
      <c r="B11577" s="104" t="s">
        <v>331</v>
      </c>
      <c r="C11577" s="105" t="s">
        <v>332</v>
      </c>
      <c r="D11577" s="105" t="s">
        <v>240</v>
      </c>
      <c r="E11577" s="87">
        <f t="shared" si="566"/>
        <v>7.2700452305051586</v>
      </c>
      <c r="F11577" s="69">
        <f t="shared" si="566"/>
        <v>5.6786135269443427</v>
      </c>
      <c r="G11577" s="69">
        <f t="shared" si="566"/>
        <v>5.4422180377627329</v>
      </c>
      <c r="H11577" s="69">
        <f t="shared" si="566"/>
        <v>9.103967523877877</v>
      </c>
      <c r="I11577" s="69">
        <f t="shared" si="566"/>
        <v>8.4311256226620692</v>
      </c>
      <c r="J11577" s="70">
        <f t="shared" si="566"/>
        <v>7.6943014412787702</v>
      </c>
      <c r="K11577" s="118">
        <f>VLOOKUP(B11577,WB.GDP.2016,'WB (WDI)'!$BG$2,FALSE)</f>
        <v>66510.867462450668</v>
      </c>
      <c r="L11577" s="112">
        <f>VLOOKUP($B11577,WB.UNEMP.2016,'WB (WDI)'!$BG$2,FALSE)</f>
        <v>1.6399999856948899</v>
      </c>
    </row>
    <row r="11578" spans="1:12" x14ac:dyDescent="0.25">
      <c r="A11578" s="103">
        <v>2016</v>
      </c>
      <c r="B11578" s="104" t="s">
        <v>333</v>
      </c>
      <c r="C11578" s="105" t="s">
        <v>334</v>
      </c>
      <c r="D11578" s="105" t="s">
        <v>240</v>
      </c>
      <c r="E11578" s="87">
        <f t="shared" si="566"/>
        <v>6.4001120122785933</v>
      </c>
      <c r="F11578" s="69">
        <f t="shared" si="566"/>
        <v>7.3735662788942733</v>
      </c>
      <c r="G11578" s="69">
        <f t="shared" si="566"/>
        <v>3.1927486398881819</v>
      </c>
      <c r="H11578" s="69">
        <f t="shared" si="566"/>
        <v>9.044078042538672</v>
      </c>
      <c r="I11578" s="69">
        <f t="shared" si="566"/>
        <v>7.3036069091594582</v>
      </c>
      <c r="J11578" s="70">
        <f t="shared" si="566"/>
        <v>5.086560190912385</v>
      </c>
      <c r="K11578" s="118" t="e">
        <f>VLOOKUP(B11578,WB.GDP.2016,'WB (WDI)'!$BG$2,FALSE)</f>
        <v>#N/A</v>
      </c>
      <c r="L11578" s="112">
        <f>VLOOKUP($B11578,WB.UNEMP.2016,'WB (WDI)'!$BG$2,FALSE)</f>
        <v>13.310000419616699</v>
      </c>
    </row>
    <row r="11579" spans="1:12" x14ac:dyDescent="0.25">
      <c r="A11579" s="103">
        <v>2016</v>
      </c>
      <c r="B11579" s="104" t="s">
        <v>335</v>
      </c>
      <c r="C11579" s="105" t="s">
        <v>336</v>
      </c>
      <c r="D11579" s="105" t="s">
        <v>337</v>
      </c>
      <c r="E11579" s="87">
        <f t="shared" si="566"/>
        <v>5.8980814074644856</v>
      </c>
      <c r="F11579" s="69">
        <f t="shared" si="566"/>
        <v>5.9744630848262776</v>
      </c>
      <c r="G11579" s="69">
        <f t="shared" si="566"/>
        <v>4.9670792431941866</v>
      </c>
      <c r="H11579" s="69">
        <f t="shared" si="566"/>
        <v>5.3327978788484529</v>
      </c>
      <c r="I11579" s="69">
        <f t="shared" si="566"/>
        <v>7.2080434580576513</v>
      </c>
      <c r="J11579" s="70">
        <f t="shared" si="566"/>
        <v>6.0080233723958569</v>
      </c>
      <c r="K11579" s="118">
        <f>VLOOKUP(B11579,WB.GDP.2016,'WB (WDI)'!$BG$2,FALSE)</f>
        <v>17822.60659454175</v>
      </c>
      <c r="L11579" s="112">
        <f>VLOOKUP($B11579,WB.UNEMP.2016,'WB (WDI)'!$BG$2,FALSE)</f>
        <v>5.8400001525878897</v>
      </c>
    </row>
    <row r="11580" spans="1:12" x14ac:dyDescent="0.25">
      <c r="A11580" s="103">
        <v>2016</v>
      </c>
      <c r="B11580" s="104" t="s">
        <v>338</v>
      </c>
      <c r="C11580" s="105" t="s">
        <v>339</v>
      </c>
      <c r="D11580" s="105" t="s">
        <v>337</v>
      </c>
      <c r="E11580" s="87">
        <f t="shared" si="566"/>
        <v>7.5979186205618436</v>
      </c>
      <c r="F11580" s="69">
        <f t="shared" si="566"/>
        <v>6.9179671403363345</v>
      </c>
      <c r="G11580" s="69">
        <f t="shared" si="566"/>
        <v>5.3740519128741102</v>
      </c>
      <c r="H11580" s="69">
        <f t="shared" si="566"/>
        <v>9.4393486670633617</v>
      </c>
      <c r="I11580" s="69">
        <f t="shared" si="566"/>
        <v>8.513896293715133</v>
      </c>
      <c r="J11580" s="70">
        <f t="shared" si="566"/>
        <v>7.7443290888202752</v>
      </c>
      <c r="K11580" s="118">
        <f>VLOOKUP(B11580,WB.GDP.2016,'WB (WDI)'!$BG$2,FALSE)</f>
        <v>20578.597505427104</v>
      </c>
      <c r="L11580" s="112">
        <f>VLOOKUP($B11580,WB.UNEMP.2016,'WB (WDI)'!$BG$2,FALSE)</f>
        <v>7.5799999237060502</v>
      </c>
    </row>
    <row r="11581" spans="1:12" x14ac:dyDescent="0.25">
      <c r="A11581" s="103">
        <v>2016</v>
      </c>
      <c r="B11581" s="104" t="s">
        <v>340</v>
      </c>
      <c r="C11581" s="105" t="s">
        <v>341</v>
      </c>
      <c r="D11581" s="105" t="s">
        <v>337</v>
      </c>
      <c r="E11581" s="87">
        <f t="shared" si="566"/>
        <v>7.8673961366438458</v>
      </c>
      <c r="F11581" s="69">
        <f t="shared" si="566"/>
        <v>6.7328528659560849</v>
      </c>
      <c r="G11581" s="69">
        <f t="shared" si="566"/>
        <v>6.4920779524749568</v>
      </c>
      <c r="H11581" s="69">
        <f t="shared" si="566"/>
        <v>9.3867170320325641</v>
      </c>
      <c r="I11581" s="69">
        <f t="shared" si="566"/>
        <v>8.4057499794891672</v>
      </c>
      <c r="J11581" s="70">
        <f t="shared" si="566"/>
        <v>8.3195828532664589</v>
      </c>
      <c r="K11581" s="118">
        <f>VLOOKUP(B11581,WB.GDP.2016,'WB (WDI)'!$BG$2,FALSE)</f>
        <v>37133.154931337602</v>
      </c>
      <c r="L11581" s="112">
        <f>VLOOKUP($B11581,WB.UNEMP.2016,'WB (WDI)'!$BG$2,FALSE)</f>
        <v>3.9500000476837198</v>
      </c>
    </row>
    <row r="11582" spans="1:12" x14ac:dyDescent="0.25">
      <c r="A11582" s="103">
        <v>2016</v>
      </c>
      <c r="B11582" s="104" t="s">
        <v>342</v>
      </c>
      <c r="C11582" s="105" t="s">
        <v>343</v>
      </c>
      <c r="D11582" s="105" t="s">
        <v>337</v>
      </c>
      <c r="E11582" s="87">
        <f t="shared" ref="E11582:J11591" si="567">IF(ISNUMBER(VLOOKUP($B11582,EFW.2016,3,FALSE))=TRUE,VLOOKUP($B11582,EFW.2016,E$2,FALSE),NA())</f>
        <v>7.5861590698952099</v>
      </c>
      <c r="F11582" s="69">
        <f t="shared" si="567"/>
        <v>6.0762009235532064</v>
      </c>
      <c r="G11582" s="69">
        <f t="shared" si="567"/>
        <v>6.2257737199255505</v>
      </c>
      <c r="H11582" s="69">
        <f t="shared" si="567"/>
        <v>9.7105331151554601</v>
      </c>
      <c r="I11582" s="69">
        <f t="shared" si="567"/>
        <v>8.2648439573417321</v>
      </c>
      <c r="J11582" s="70">
        <f t="shared" si="567"/>
        <v>7.6534436335000988</v>
      </c>
      <c r="K11582" s="118">
        <f>VLOOKUP(B11582,WB.GDP.2016,'WB (WDI)'!$BG$2,FALSE)</f>
        <v>28260.776608870194</v>
      </c>
      <c r="L11582" s="112">
        <f>VLOOKUP($B11582,WB.UNEMP.2016,'WB (WDI)'!$BG$2,FALSE)</f>
        <v>5.1199998855590803</v>
      </c>
    </row>
    <row r="11583" spans="1:12" x14ac:dyDescent="0.25">
      <c r="A11583" s="103">
        <v>2016</v>
      </c>
      <c r="B11583" s="104" t="s">
        <v>344</v>
      </c>
      <c r="C11583" s="105" t="s">
        <v>345</v>
      </c>
      <c r="D11583" s="105" t="s">
        <v>337</v>
      </c>
      <c r="E11583" s="87">
        <f t="shared" si="567"/>
        <v>7.332463706687534</v>
      </c>
      <c r="F11583" s="69">
        <f t="shared" si="567"/>
        <v>5.7338442873831239</v>
      </c>
      <c r="G11583" s="69">
        <f t="shared" si="567"/>
        <v>5.9075093095560529</v>
      </c>
      <c r="H11583" s="69">
        <f t="shared" si="567"/>
        <v>9.6479302493379357</v>
      </c>
      <c r="I11583" s="69">
        <f t="shared" si="567"/>
        <v>7.9748745053409813</v>
      </c>
      <c r="J11583" s="70">
        <f t="shared" si="567"/>
        <v>7.3981601818195806</v>
      </c>
      <c r="K11583" s="118">
        <f>VLOOKUP(B11583,WB.GDP.2016,'WB (WDI)'!$BG$2,FALSE)</f>
        <v>28774.272803708707</v>
      </c>
      <c r="L11583" s="112">
        <f>VLOOKUP($B11583,WB.UNEMP.2016,'WB (WDI)'!$BG$2,FALSE)</f>
        <v>6.1599998474121103</v>
      </c>
    </row>
    <row r="11584" spans="1:12" x14ac:dyDescent="0.25">
      <c r="A11584" s="103">
        <v>2016</v>
      </c>
      <c r="B11584" s="104" t="s">
        <v>346</v>
      </c>
      <c r="C11584" s="105" t="s">
        <v>347</v>
      </c>
      <c r="D11584" s="105" t="s">
        <v>337</v>
      </c>
      <c r="E11584" s="87">
        <f t="shared" si="567"/>
        <v>6.8235505667038776</v>
      </c>
      <c r="F11584" s="69">
        <f t="shared" si="567"/>
        <v>7.2113742436768504</v>
      </c>
      <c r="G11584" s="69">
        <f t="shared" si="567"/>
        <v>4.6680452122305223</v>
      </c>
      <c r="H11584" s="69">
        <f t="shared" si="567"/>
        <v>7.9833713199935721</v>
      </c>
      <c r="I11584" s="69">
        <f t="shared" si="567"/>
        <v>7.192899191457891</v>
      </c>
      <c r="J11584" s="70">
        <f t="shared" si="567"/>
        <v>7.0620628661605522</v>
      </c>
      <c r="K11584" s="118">
        <f>VLOOKUP(B11584,WB.GDP.2016,'WB (WDI)'!$BG$2,FALSE)</f>
        <v>10942.550873957485</v>
      </c>
      <c r="L11584" s="112">
        <f>VLOOKUP($B11584,WB.UNEMP.2016,'WB (WDI)'!$BG$2,FALSE)</f>
        <v>4.1900000572204599</v>
      </c>
    </row>
    <row r="11585" spans="1:12" x14ac:dyDescent="0.25">
      <c r="A11585" s="103">
        <v>2016</v>
      </c>
      <c r="B11585" s="104" t="s">
        <v>348</v>
      </c>
      <c r="C11585" s="105" t="s">
        <v>349</v>
      </c>
      <c r="D11585" s="105" t="s">
        <v>337</v>
      </c>
      <c r="E11585" s="87">
        <f t="shared" si="567"/>
        <v>7.8856870145380071</v>
      </c>
      <c r="F11585" s="69">
        <f t="shared" si="567"/>
        <v>7.2440479135120199</v>
      </c>
      <c r="G11585" s="69">
        <f t="shared" si="567"/>
        <v>6.3144232920601917</v>
      </c>
      <c r="H11585" s="69">
        <f t="shared" si="567"/>
        <v>9.4350767974235783</v>
      </c>
      <c r="I11585" s="69">
        <f t="shared" si="567"/>
        <v>8.7529536682071161</v>
      </c>
      <c r="J11585" s="70">
        <f t="shared" si="567"/>
        <v>7.6819334014871332</v>
      </c>
      <c r="K11585" s="118">
        <f>VLOOKUP(B11585,WB.GDP.2016,'WB (WDI)'!$BG$2,FALSE)</f>
        <v>25225.26378802579</v>
      </c>
      <c r="L11585" s="112">
        <f>VLOOKUP($B11585,WB.UNEMP.2016,'WB (WDI)'!$BG$2,FALSE)</f>
        <v>5.9000000953674299</v>
      </c>
    </row>
    <row r="11586" spans="1:12" x14ac:dyDescent="0.25">
      <c r="A11586" s="103">
        <v>2016</v>
      </c>
      <c r="B11586" s="104" t="s">
        <v>350</v>
      </c>
      <c r="C11586" s="105" t="s">
        <v>351</v>
      </c>
      <c r="D11586" s="105" t="s">
        <v>337</v>
      </c>
      <c r="E11586" s="87">
        <f t="shared" si="567"/>
        <v>6.6982494423416723</v>
      </c>
      <c r="F11586" s="69">
        <f t="shared" si="567"/>
        <v>6.1251636410801593</v>
      </c>
      <c r="G11586" s="69">
        <f t="shared" si="567"/>
        <v>4.7519912691482915</v>
      </c>
      <c r="H11586" s="69">
        <f t="shared" si="567"/>
        <v>9.1035704166348079</v>
      </c>
      <c r="I11586" s="69">
        <f t="shared" si="567"/>
        <v>7.0377248622980169</v>
      </c>
      <c r="J11586" s="70">
        <f t="shared" si="567"/>
        <v>6.4727970225470877</v>
      </c>
      <c r="K11586" s="118">
        <f>VLOOKUP(B11586,WB.GDP.2016,'WB (WDI)'!$BG$2,FALSE)</f>
        <v>25568.907786198</v>
      </c>
      <c r="L11586" s="112">
        <f>VLOOKUP($B11586,WB.UNEMP.2016,'WB (WDI)'!$BG$2,FALSE)</f>
        <v>5.5599999427795401</v>
      </c>
    </row>
    <row r="11587" spans="1:12" x14ac:dyDescent="0.25">
      <c r="A11587" s="103">
        <v>2016</v>
      </c>
      <c r="B11587" s="104" t="s">
        <v>352</v>
      </c>
      <c r="C11587" s="105" t="s">
        <v>353</v>
      </c>
      <c r="D11587" s="105" t="s">
        <v>337</v>
      </c>
      <c r="E11587" s="87">
        <f t="shared" si="567"/>
        <v>7.6242860961111507</v>
      </c>
      <c r="F11587" s="69">
        <f t="shared" si="567"/>
        <v>6.5552800048432829</v>
      </c>
      <c r="G11587" s="69">
        <f t="shared" si="567"/>
        <v>6.0527552346652076</v>
      </c>
      <c r="H11587" s="69">
        <f t="shared" si="567"/>
        <v>9.4687519545667129</v>
      </c>
      <c r="I11587" s="69">
        <f t="shared" si="567"/>
        <v>8.2496023121660471</v>
      </c>
      <c r="J11587" s="70">
        <f t="shared" si="567"/>
        <v>7.7950409743145022</v>
      </c>
      <c r="K11587" s="118">
        <f>VLOOKUP(B11587,WB.GDP.2016,'WB (WDI)'!$BG$2,FALSE)</f>
        <v>29343.282972514364</v>
      </c>
      <c r="L11587" s="112">
        <f>VLOOKUP($B11587,WB.UNEMP.2016,'WB (WDI)'!$BG$2,FALSE)</f>
        <v>9.6700000762939506</v>
      </c>
    </row>
    <row r="11588" spans="1:12" x14ac:dyDescent="0.25">
      <c r="A11588" s="103">
        <v>2016</v>
      </c>
      <c r="B11588" s="104" t="s">
        <v>354</v>
      </c>
      <c r="C11588" s="105" t="s">
        <v>355</v>
      </c>
      <c r="D11588" s="105" t="s">
        <v>337</v>
      </c>
      <c r="E11588" s="87">
        <f t="shared" si="567"/>
        <v>5.8363064728918141</v>
      </c>
      <c r="F11588" s="69">
        <f t="shared" si="567"/>
        <v>6.85752556532226</v>
      </c>
      <c r="G11588" s="69">
        <f t="shared" si="567"/>
        <v>4.6468460875015412</v>
      </c>
      <c r="H11588" s="69">
        <f t="shared" si="567"/>
        <v>4.8809773211254619</v>
      </c>
      <c r="I11588" s="69">
        <f t="shared" si="567"/>
        <v>6.2430314421136792</v>
      </c>
      <c r="J11588" s="70">
        <f t="shared" si="567"/>
        <v>6.5531519483961285</v>
      </c>
      <c r="K11588" s="118">
        <f>VLOOKUP(B11588,WB.GDP.2016,'WB (WDI)'!$BG$2,FALSE)</f>
        <v>11534.638001777699</v>
      </c>
      <c r="L11588" s="112">
        <f>VLOOKUP($B11588,WB.UNEMP.2016,'WB (WDI)'!$BG$2,FALSE)</f>
        <v>9.3500003814697301</v>
      </c>
    </row>
    <row r="11589" spans="1:12" x14ac:dyDescent="0.25">
      <c r="A11589" s="103">
        <v>2016</v>
      </c>
      <c r="B11589" s="104" t="s">
        <v>356</v>
      </c>
      <c r="C11589" s="105" t="s">
        <v>357</v>
      </c>
      <c r="D11589" s="105" t="s">
        <v>337</v>
      </c>
      <c r="E11589" s="87" t="e">
        <f t="shared" si="567"/>
        <v>#N/A</v>
      </c>
      <c r="F11589" s="69" t="e">
        <f t="shared" si="567"/>
        <v>#N/A</v>
      </c>
      <c r="G11589" s="69" t="e">
        <f t="shared" si="567"/>
        <v>#N/A</v>
      </c>
      <c r="H11589" s="69" t="e">
        <f t="shared" si="567"/>
        <v>#N/A</v>
      </c>
      <c r="I11589" s="69" t="e">
        <f t="shared" si="567"/>
        <v>#N/A</v>
      </c>
      <c r="J11589" s="70" t="e">
        <f t="shared" si="567"/>
        <v>#N/A</v>
      </c>
      <c r="K11589" s="118" t="e">
        <f>VLOOKUP(B11589,WB.GDP.2016,'WB (WDI)'!$BG$2,FALSE)</f>
        <v>#N/A</v>
      </c>
      <c r="L11589" s="112" t="e">
        <f>VLOOKUP($B11589,WB.UNEMP.2016,'WB (WDI)'!$BG$2,FALSE)</f>
        <v>#N/A</v>
      </c>
    </row>
    <row r="11590" spans="1:12" x14ac:dyDescent="0.25">
      <c r="A11590" s="103">
        <v>2016</v>
      </c>
      <c r="B11590" s="104" t="s">
        <v>358</v>
      </c>
      <c r="C11590" s="105" t="s">
        <v>359</v>
      </c>
      <c r="D11590" s="105" t="s">
        <v>337</v>
      </c>
      <c r="E11590" s="87">
        <f t="shared" si="567"/>
        <v>8.0106587840759431</v>
      </c>
      <c r="F11590" s="69">
        <f t="shared" si="567"/>
        <v>4.9959979320539087</v>
      </c>
      <c r="G11590" s="69">
        <f t="shared" si="567"/>
        <v>8.0727135273437369</v>
      </c>
      <c r="H11590" s="69">
        <f t="shared" si="567"/>
        <v>9.8636012322550997</v>
      </c>
      <c r="I11590" s="69">
        <f t="shared" si="567"/>
        <v>8.6739177029186543</v>
      </c>
      <c r="J11590" s="70">
        <f t="shared" si="567"/>
        <v>8.4470635258083107</v>
      </c>
      <c r="K11590" s="118">
        <f>VLOOKUP(B11590,WB.GDP.2016,'WB (WDI)'!$BG$2,FALSE)</f>
        <v>54358.033625826465</v>
      </c>
      <c r="L11590" s="112">
        <f>VLOOKUP($B11590,WB.UNEMP.2016,'WB (WDI)'!$BG$2,FALSE)</f>
        <v>5.9899997711181596</v>
      </c>
    </row>
    <row r="11591" spans="1:12" x14ac:dyDescent="0.25">
      <c r="A11591" s="103">
        <v>2016</v>
      </c>
      <c r="B11591" s="104" t="s">
        <v>360</v>
      </c>
      <c r="C11591" s="105" t="s">
        <v>361</v>
      </c>
      <c r="D11591" s="105" t="s">
        <v>337</v>
      </c>
      <c r="E11591" s="87">
        <f t="shared" si="567"/>
        <v>8.0274796800474313</v>
      </c>
      <c r="F11591" s="69">
        <f t="shared" si="567"/>
        <v>6.4439216191017703</v>
      </c>
      <c r="G11591" s="69">
        <f t="shared" si="567"/>
        <v>7.3743957634108845</v>
      </c>
      <c r="H11591" s="69">
        <f t="shared" si="567"/>
        <v>9.3266653072994217</v>
      </c>
      <c r="I11591" s="69">
        <f t="shared" si="567"/>
        <v>8.6163604318380376</v>
      </c>
      <c r="J11591" s="70">
        <f t="shared" si="567"/>
        <v>8.3760552785870441</v>
      </c>
      <c r="K11591" s="118">
        <f>VLOOKUP(B11591,WB.GDP.2016,'WB (WDI)'!$BG$2,FALSE)</f>
        <v>32232.921636490704</v>
      </c>
      <c r="L11591" s="112">
        <f>VLOOKUP($B11591,WB.UNEMP.2016,'WB (WDI)'!$BG$2,FALSE)</f>
        <v>6.7600002288818404</v>
      </c>
    </row>
    <row r="11592" spans="1:12" x14ac:dyDescent="0.25">
      <c r="A11592" s="103">
        <v>2016</v>
      </c>
      <c r="B11592" s="104" t="s">
        <v>362</v>
      </c>
      <c r="C11592" s="105" t="s">
        <v>363</v>
      </c>
      <c r="D11592" s="105" t="s">
        <v>337</v>
      </c>
      <c r="E11592" s="87" t="e">
        <f t="shared" ref="E11592:J11601" si="568">IF(ISNUMBER(VLOOKUP($B11592,EFW.2016,3,FALSE))=TRUE,VLOOKUP($B11592,EFW.2016,E$2,FALSE),NA())</f>
        <v>#N/A</v>
      </c>
      <c r="F11592" s="69" t="e">
        <f t="shared" si="568"/>
        <v>#N/A</v>
      </c>
      <c r="G11592" s="69" t="e">
        <f t="shared" si="568"/>
        <v>#N/A</v>
      </c>
      <c r="H11592" s="69" t="e">
        <f t="shared" si="568"/>
        <v>#N/A</v>
      </c>
      <c r="I11592" s="69" t="e">
        <f t="shared" si="568"/>
        <v>#N/A</v>
      </c>
      <c r="J11592" s="70" t="e">
        <f t="shared" si="568"/>
        <v>#N/A</v>
      </c>
      <c r="K11592" s="118" t="e">
        <f>VLOOKUP(B11592,WB.GDP.2016,'WB (WDI)'!$BG$2,FALSE)</f>
        <v>#N/A</v>
      </c>
      <c r="L11592" s="112" t="e">
        <f>VLOOKUP($B11592,WB.UNEMP.2016,'WB (WDI)'!$BG$2,FALSE)</f>
        <v>#N/A</v>
      </c>
    </row>
    <row r="11593" spans="1:12" x14ac:dyDescent="0.25">
      <c r="A11593" s="103">
        <v>2016</v>
      </c>
      <c r="B11593" s="104" t="s">
        <v>364</v>
      </c>
      <c r="C11593" s="105" t="s">
        <v>365</v>
      </c>
      <c r="D11593" s="105" t="s">
        <v>337</v>
      </c>
      <c r="E11593" s="87">
        <f t="shared" si="568"/>
        <v>7.7123579396898521</v>
      </c>
      <c r="F11593" s="69">
        <f t="shared" si="568"/>
        <v>4.8125503111400478</v>
      </c>
      <c r="G11593" s="69">
        <f t="shared" si="568"/>
        <v>8.1665468994642261</v>
      </c>
      <c r="H11593" s="69">
        <f t="shared" si="568"/>
        <v>9.3605511199529161</v>
      </c>
      <c r="I11593" s="69">
        <f t="shared" si="568"/>
        <v>8.427545745086384</v>
      </c>
      <c r="J11593" s="70">
        <f t="shared" si="568"/>
        <v>7.7945956228056845</v>
      </c>
      <c r="K11593" s="118">
        <f>VLOOKUP(B11593,WB.GDP.2016,'WB (WDI)'!$BG$2,FALSE)</f>
        <v>46244.105197430094</v>
      </c>
      <c r="L11593" s="112">
        <f>VLOOKUP($B11593,WB.UNEMP.2016,'WB (WDI)'!$BG$2,FALSE)</f>
        <v>8.8199996948242205</v>
      </c>
    </row>
    <row r="11594" spans="1:12" x14ac:dyDescent="0.25">
      <c r="A11594" s="103">
        <v>2016</v>
      </c>
      <c r="B11594" s="104" t="s">
        <v>366</v>
      </c>
      <c r="C11594" s="105" t="s">
        <v>367</v>
      </c>
      <c r="D11594" s="105" t="s">
        <v>337</v>
      </c>
      <c r="E11594" s="87" t="e">
        <f t="shared" si="568"/>
        <v>#N/A</v>
      </c>
      <c r="F11594" s="69" t="e">
        <f t="shared" si="568"/>
        <v>#N/A</v>
      </c>
      <c r="G11594" s="69" t="e">
        <f t="shared" si="568"/>
        <v>#N/A</v>
      </c>
      <c r="H11594" s="69" t="e">
        <f t="shared" si="568"/>
        <v>#N/A</v>
      </c>
      <c r="I11594" s="69" t="e">
        <f t="shared" si="568"/>
        <v>#N/A</v>
      </c>
      <c r="J11594" s="70" t="e">
        <f t="shared" si="568"/>
        <v>#N/A</v>
      </c>
      <c r="K11594" s="118" t="e">
        <f>VLOOKUP(B11594,WB.GDP.2016,'WB (WDI)'!$BG$2,FALSE)</f>
        <v>#N/A</v>
      </c>
      <c r="L11594" s="112" t="e">
        <f>VLOOKUP($B11594,WB.UNEMP.2016,'WB (WDI)'!$BG$2,FALSE)</f>
        <v>#N/A</v>
      </c>
    </row>
    <row r="11595" spans="1:12" x14ac:dyDescent="0.25">
      <c r="A11595" s="103">
        <v>2016</v>
      </c>
      <c r="B11595" s="104" t="s">
        <v>368</v>
      </c>
      <c r="C11595" s="105" t="s">
        <v>369</v>
      </c>
      <c r="D11595" s="105" t="s">
        <v>337</v>
      </c>
      <c r="E11595" s="87">
        <f t="shared" si="568"/>
        <v>7.7514633846462768</v>
      </c>
      <c r="F11595" s="69">
        <f t="shared" si="568"/>
        <v>6.1908023839733968</v>
      </c>
      <c r="G11595" s="69">
        <f t="shared" si="568"/>
        <v>8.0494311717048266</v>
      </c>
      <c r="H11595" s="69">
        <f t="shared" si="568"/>
        <v>9.5552968492957326</v>
      </c>
      <c r="I11595" s="69">
        <f t="shared" si="568"/>
        <v>7.1654096932284954</v>
      </c>
      <c r="J11595" s="70">
        <f t="shared" si="568"/>
        <v>7.7963768250289363</v>
      </c>
      <c r="K11595" s="118">
        <f>VLOOKUP(B11595,WB.GDP.2016,'WB (WDI)'!$BG$2,FALSE)</f>
        <v>54125.480674308688</v>
      </c>
      <c r="L11595" s="112">
        <f>VLOOKUP($B11595,WB.UNEMP.2016,'WB (WDI)'!$BG$2,FALSE)</f>
        <v>2.9800000190734899</v>
      </c>
    </row>
    <row r="11596" spans="1:12" x14ac:dyDescent="0.25">
      <c r="A11596" s="103">
        <v>2016</v>
      </c>
      <c r="B11596" s="104" t="s">
        <v>370</v>
      </c>
      <c r="C11596" s="105" t="s">
        <v>371</v>
      </c>
      <c r="D11596" s="105" t="s">
        <v>337</v>
      </c>
      <c r="E11596" s="87">
        <f t="shared" si="568"/>
        <v>8.1974586741494235</v>
      </c>
      <c r="F11596" s="69">
        <f t="shared" si="568"/>
        <v>6.7318410833871525</v>
      </c>
      <c r="G11596" s="69">
        <f t="shared" si="568"/>
        <v>7.6436730314751333</v>
      </c>
      <c r="H11596" s="69">
        <f t="shared" si="568"/>
        <v>9.2507029170109529</v>
      </c>
      <c r="I11596" s="69">
        <f t="shared" si="568"/>
        <v>8.7654390926781467</v>
      </c>
      <c r="J11596" s="70">
        <f t="shared" si="568"/>
        <v>8.5956372461957304</v>
      </c>
      <c r="K11596" s="118">
        <f>VLOOKUP(B11596,WB.GDP.2016,'WB (WDI)'!$BG$2,FALSE)</f>
        <v>72962.850698473543</v>
      </c>
      <c r="L11596" s="112">
        <f>VLOOKUP($B11596,WB.UNEMP.2016,'WB (WDI)'!$BG$2,FALSE)</f>
        <v>8.3699998855590803</v>
      </c>
    </row>
    <row r="11597" spans="1:12" x14ac:dyDescent="0.25">
      <c r="A11597" s="103">
        <v>2016</v>
      </c>
      <c r="B11597" s="104" t="s">
        <v>372</v>
      </c>
      <c r="C11597" s="105" t="s">
        <v>373</v>
      </c>
      <c r="D11597" s="105" t="s">
        <v>337</v>
      </c>
      <c r="E11597" s="87" t="e">
        <f t="shared" si="568"/>
        <v>#N/A</v>
      </c>
      <c r="F11597" s="69" t="e">
        <f t="shared" si="568"/>
        <v>#N/A</v>
      </c>
      <c r="G11597" s="69" t="e">
        <f t="shared" si="568"/>
        <v>#N/A</v>
      </c>
      <c r="H11597" s="69" t="e">
        <f t="shared" si="568"/>
        <v>#N/A</v>
      </c>
      <c r="I11597" s="69" t="e">
        <f t="shared" si="568"/>
        <v>#N/A</v>
      </c>
      <c r="J11597" s="70" t="e">
        <f t="shared" si="568"/>
        <v>#N/A</v>
      </c>
      <c r="K11597" s="118" t="e">
        <f>VLOOKUP(B11597,WB.GDP.2016,'WB (WDI)'!$BG$2,FALSE)</f>
        <v>#N/A</v>
      </c>
      <c r="L11597" s="112" t="e">
        <f>VLOOKUP($B11597,WB.UNEMP.2016,'WB (WDI)'!$BG$2,FALSE)</f>
        <v>#N/A</v>
      </c>
    </row>
    <row r="11598" spans="1:12" x14ac:dyDescent="0.25">
      <c r="A11598" s="103">
        <v>2016</v>
      </c>
      <c r="B11598" s="104" t="s">
        <v>374</v>
      </c>
      <c r="C11598" s="105" t="s">
        <v>375</v>
      </c>
      <c r="D11598" s="105" t="s">
        <v>337</v>
      </c>
      <c r="E11598" s="87" t="e">
        <f t="shared" si="568"/>
        <v>#N/A</v>
      </c>
      <c r="F11598" s="69" t="e">
        <f t="shared" si="568"/>
        <v>#N/A</v>
      </c>
      <c r="G11598" s="69" t="e">
        <f t="shared" si="568"/>
        <v>#N/A</v>
      </c>
      <c r="H11598" s="69" t="e">
        <f t="shared" si="568"/>
        <v>#N/A</v>
      </c>
      <c r="I11598" s="69" t="e">
        <f t="shared" si="568"/>
        <v>#N/A</v>
      </c>
      <c r="J11598" s="70" t="e">
        <f t="shared" si="568"/>
        <v>#N/A</v>
      </c>
      <c r="K11598" s="118" t="e">
        <f>VLOOKUP(B11598,WB.GDP.2016,'WB (WDI)'!$BG$2,FALSE)</f>
        <v>#N/A</v>
      </c>
      <c r="L11598" s="112" t="e">
        <f>VLOOKUP($B11598,WB.UNEMP.2016,'WB (WDI)'!$BG$2,FALSE)</f>
        <v>#N/A</v>
      </c>
    </row>
    <row r="11599" spans="1:12" x14ac:dyDescent="0.25">
      <c r="A11599" s="103">
        <v>2016</v>
      </c>
      <c r="B11599" s="104" t="s">
        <v>376</v>
      </c>
      <c r="C11599" s="105" t="s">
        <v>377</v>
      </c>
      <c r="D11599" s="105" t="s">
        <v>337</v>
      </c>
      <c r="E11599" s="87">
        <f t="shared" si="568"/>
        <v>8.0234509119346651</v>
      </c>
      <c r="F11599" s="69">
        <f t="shared" si="568"/>
        <v>7.3836719799651238</v>
      </c>
      <c r="G11599" s="69">
        <f t="shared" si="568"/>
        <v>6.5914233571515766</v>
      </c>
      <c r="H11599" s="69">
        <f t="shared" si="568"/>
        <v>9.3233499082588374</v>
      </c>
      <c r="I11599" s="69">
        <f t="shared" si="568"/>
        <v>8.6355223983292113</v>
      </c>
      <c r="J11599" s="70">
        <f t="shared" si="568"/>
        <v>8.1832869159685782</v>
      </c>
      <c r="K11599" s="118">
        <f>VLOOKUP(B11599,WB.GDP.2016,'WB (WDI)'!$BG$2,FALSE)</f>
        <v>27590.983384111569</v>
      </c>
      <c r="L11599" s="112">
        <f>VLOOKUP($B11599,WB.UNEMP.2016,'WB (WDI)'!$BG$2,FALSE)</f>
        <v>9.6400003433227504</v>
      </c>
    </row>
    <row r="11600" spans="1:12" x14ac:dyDescent="0.25">
      <c r="A11600" s="103">
        <v>2016</v>
      </c>
      <c r="B11600" s="104" t="s">
        <v>378</v>
      </c>
      <c r="C11600" s="105" t="s">
        <v>379</v>
      </c>
      <c r="D11600" s="105" t="s">
        <v>337</v>
      </c>
      <c r="E11600" s="87">
        <f t="shared" si="568"/>
        <v>8.0884368927611678</v>
      </c>
      <c r="F11600" s="69">
        <f t="shared" si="568"/>
        <v>7.6865691419937763</v>
      </c>
      <c r="G11600" s="69">
        <f t="shared" si="568"/>
        <v>6.8150494832894095</v>
      </c>
      <c r="H11600" s="69">
        <f t="shared" si="568"/>
        <v>9.3403373767165512</v>
      </c>
      <c r="I11600" s="69">
        <f t="shared" si="568"/>
        <v>8.387655507781032</v>
      </c>
      <c r="J11600" s="70">
        <f t="shared" si="568"/>
        <v>8.2125729540250685</v>
      </c>
      <c r="K11600" s="118">
        <f>VLOOKUP(B11600,WB.GDP.2016,'WB (WDI)'!$BG$2,FALSE)</f>
        <v>32027.807415756979</v>
      </c>
      <c r="L11600" s="112">
        <f>VLOOKUP($B11600,WB.UNEMP.2016,'WB (WDI)'!$BG$2,FALSE)</f>
        <v>7.8600001335143999</v>
      </c>
    </row>
    <row r="11601" spans="1:12" x14ac:dyDescent="0.25">
      <c r="A11601" s="103">
        <v>2016</v>
      </c>
      <c r="B11601" s="104" t="s">
        <v>380</v>
      </c>
      <c r="C11601" s="105" t="s">
        <v>381</v>
      </c>
      <c r="D11601" s="105" t="s">
        <v>337</v>
      </c>
      <c r="E11601" s="87">
        <f t="shared" si="568"/>
        <v>7.7504795752251523</v>
      </c>
      <c r="F11601" s="69">
        <f t="shared" si="568"/>
        <v>5.1631543233458697</v>
      </c>
      <c r="G11601" s="69">
        <f t="shared" si="568"/>
        <v>8.3855819323473035</v>
      </c>
      <c r="H11601" s="69">
        <f t="shared" si="568"/>
        <v>9.4767844125842515</v>
      </c>
      <c r="I11601" s="69">
        <f t="shared" si="568"/>
        <v>7.8664023360682336</v>
      </c>
      <c r="J11601" s="70">
        <f t="shared" si="568"/>
        <v>7.8604748717801067</v>
      </c>
      <c r="K11601" s="118">
        <f>VLOOKUP(B11601,WB.GDP.2016,'WB (WDI)'!$BG$2,FALSE)</f>
        <v>63305.604022506523</v>
      </c>
      <c r="L11601" s="112">
        <f>VLOOKUP($B11601,WB.UNEMP.2016,'WB (WDI)'!$BG$2,FALSE)</f>
        <v>4.6799998283386204</v>
      </c>
    </row>
    <row r="11602" spans="1:12" x14ac:dyDescent="0.25">
      <c r="A11602" s="103">
        <v>2016</v>
      </c>
      <c r="B11602" s="104"/>
      <c r="C11602" s="105" t="s">
        <v>382</v>
      </c>
      <c r="D11602" s="105" t="s">
        <v>337</v>
      </c>
      <c r="E11602" s="87" t="e">
        <f t="shared" ref="E11602:J11611" si="569">IF(ISNUMBER(VLOOKUP($B11602,EFW.2016,3,FALSE))=TRUE,VLOOKUP($B11602,EFW.2016,E$2,FALSE),NA())</f>
        <v>#N/A</v>
      </c>
      <c r="F11602" s="69" t="e">
        <f t="shared" si="569"/>
        <v>#N/A</v>
      </c>
      <c r="G11602" s="69" t="e">
        <f t="shared" si="569"/>
        <v>#N/A</v>
      </c>
      <c r="H11602" s="69" t="e">
        <f t="shared" si="569"/>
        <v>#N/A</v>
      </c>
      <c r="I11602" s="69" t="e">
        <f t="shared" si="569"/>
        <v>#N/A</v>
      </c>
      <c r="J11602" s="70" t="e">
        <f t="shared" si="569"/>
        <v>#N/A</v>
      </c>
      <c r="K11602" s="118" t="e">
        <f>VLOOKUP(B11602,WB.GDP.2016,'WB (WDI)'!$BG$2,FALSE)</f>
        <v>#N/A</v>
      </c>
      <c r="L11602" s="112" t="e">
        <f>VLOOKUP($B11602,WB.UNEMP.2016,'WB (WDI)'!$BG$2,FALSE)</f>
        <v>#N/A</v>
      </c>
    </row>
    <row r="11603" spans="1:12" x14ac:dyDescent="0.25">
      <c r="A11603" s="103">
        <v>2016</v>
      </c>
      <c r="B11603" s="104" t="s">
        <v>383</v>
      </c>
      <c r="C11603" s="105" t="s">
        <v>384</v>
      </c>
      <c r="D11603" s="105" t="s">
        <v>337</v>
      </c>
      <c r="E11603" s="87" t="e">
        <f t="shared" si="569"/>
        <v>#N/A</v>
      </c>
      <c r="F11603" s="69" t="e">
        <f t="shared" si="569"/>
        <v>#N/A</v>
      </c>
      <c r="G11603" s="69" t="e">
        <f t="shared" si="569"/>
        <v>#N/A</v>
      </c>
      <c r="H11603" s="69" t="e">
        <f t="shared" si="569"/>
        <v>#N/A</v>
      </c>
      <c r="I11603" s="69" t="e">
        <f t="shared" si="569"/>
        <v>#N/A</v>
      </c>
      <c r="J11603" s="70" t="e">
        <f t="shared" si="569"/>
        <v>#N/A</v>
      </c>
      <c r="K11603" s="118" t="e">
        <f>VLOOKUP(B11603,WB.GDP.2016,'WB (WDI)'!$BG$2,FALSE)</f>
        <v>#N/A</v>
      </c>
      <c r="L11603" s="112" t="e">
        <f>VLOOKUP($B11603,WB.UNEMP.2016,'WB (WDI)'!$BG$2,FALSE)</f>
        <v>#N/A</v>
      </c>
    </row>
    <row r="11604" spans="1:12" x14ac:dyDescent="0.25">
      <c r="A11604" s="103">
        <v>2016</v>
      </c>
      <c r="B11604" s="104" t="s">
        <v>385</v>
      </c>
      <c r="C11604" s="105" t="s">
        <v>386</v>
      </c>
      <c r="D11604" s="105" t="s">
        <v>337</v>
      </c>
      <c r="E11604" s="87">
        <f t="shared" si="569"/>
        <v>7.7257251226543104</v>
      </c>
      <c r="F11604" s="69">
        <f t="shared" si="569"/>
        <v>4.8262665313004369</v>
      </c>
      <c r="G11604" s="69">
        <f t="shared" si="569"/>
        <v>7.7111673575027675</v>
      </c>
      <c r="H11604" s="69">
        <f t="shared" si="569"/>
        <v>9.3425611896753082</v>
      </c>
      <c r="I11604" s="69">
        <f t="shared" si="569"/>
        <v>8.3982957845303456</v>
      </c>
      <c r="J11604" s="70">
        <f t="shared" si="569"/>
        <v>8.3503347502626948</v>
      </c>
      <c r="K11604" s="118">
        <f>VLOOKUP(B11604,WB.GDP.2016,'WB (WDI)'!$BG$2,FALSE)</f>
        <v>51498.353020286995</v>
      </c>
      <c r="L11604" s="112">
        <f>VLOOKUP($B11604,WB.UNEMP.2016,'WB (WDI)'!$BG$2,FALSE)</f>
        <v>6.9899997711181596</v>
      </c>
    </row>
    <row r="11605" spans="1:12" x14ac:dyDescent="0.25">
      <c r="A11605" s="103">
        <v>2016</v>
      </c>
      <c r="B11605" s="104" t="s">
        <v>387</v>
      </c>
      <c r="C11605" s="105" t="s">
        <v>648</v>
      </c>
      <c r="D11605" s="105" t="s">
        <v>337</v>
      </c>
      <c r="E11605" s="87">
        <f t="shared" si="569"/>
        <v>8.1546784756121742</v>
      </c>
      <c r="F11605" s="69">
        <f t="shared" si="569"/>
        <v>6.5194370380842086</v>
      </c>
      <c r="G11605" s="69">
        <f t="shared" si="569"/>
        <v>7.7489746711138139</v>
      </c>
      <c r="H11605" s="69">
        <f t="shared" si="569"/>
        <v>9.7625726973721889</v>
      </c>
      <c r="I11605" s="69">
        <f t="shared" si="569"/>
        <v>8.5812734364237286</v>
      </c>
      <c r="J11605" s="70">
        <f t="shared" si="569"/>
        <v>8.1611345350669282</v>
      </c>
      <c r="K11605" s="118">
        <f>VLOOKUP(B11605,WB.GDP.2016,'WB (WDI)'!$BG$2,FALSE)</f>
        <v>45409.417563702344</v>
      </c>
      <c r="L11605" s="112">
        <f>VLOOKUP($B11605,WB.UNEMP.2016,'WB (WDI)'!$BG$2,FALSE)</f>
        <v>4.8099999427795401</v>
      </c>
    </row>
    <row r="11606" spans="1:12" x14ac:dyDescent="0.25">
      <c r="A11606" s="103">
        <v>2016</v>
      </c>
      <c r="B11606" s="104" t="s">
        <v>388</v>
      </c>
      <c r="C11606" s="105" t="s">
        <v>389</v>
      </c>
      <c r="D11606" s="105" t="s">
        <v>337</v>
      </c>
      <c r="E11606" s="87">
        <f t="shared" si="569"/>
        <v>7.6895798300200386</v>
      </c>
      <c r="F11606" s="69">
        <f t="shared" si="569"/>
        <v>7.8318566605280093</v>
      </c>
      <c r="G11606" s="69">
        <f t="shared" si="569"/>
        <v>5.4533026912366598</v>
      </c>
      <c r="H11606" s="69">
        <f t="shared" si="569"/>
        <v>9.5537572595826177</v>
      </c>
      <c r="I11606" s="69">
        <f t="shared" si="569"/>
        <v>8.0364256206930111</v>
      </c>
      <c r="J11606" s="70">
        <f t="shared" si="569"/>
        <v>7.5725569180598944</v>
      </c>
      <c r="K11606" s="118">
        <f>VLOOKUP(B11606,WB.GDP.2016,'WB (WDI)'!$BG$2,FALSE)</f>
        <v>12331.127754014851</v>
      </c>
      <c r="L11606" s="112">
        <f>VLOOKUP($B11606,WB.UNEMP.2016,'WB (WDI)'!$BG$2,FALSE)</f>
        <v>15.420000076293899</v>
      </c>
    </row>
    <row r="11607" spans="1:12" x14ac:dyDescent="0.25">
      <c r="A11607" s="103">
        <v>2016</v>
      </c>
      <c r="B11607" s="104" t="s">
        <v>390</v>
      </c>
      <c r="C11607" s="105" t="s">
        <v>391</v>
      </c>
      <c r="D11607" s="105" t="s">
        <v>337</v>
      </c>
      <c r="E11607" s="87" t="e">
        <f t="shared" si="569"/>
        <v>#N/A</v>
      </c>
      <c r="F11607" s="69" t="e">
        <f t="shared" si="569"/>
        <v>#N/A</v>
      </c>
      <c r="G11607" s="69" t="e">
        <f t="shared" si="569"/>
        <v>#N/A</v>
      </c>
      <c r="H11607" s="69" t="e">
        <f t="shared" si="569"/>
        <v>#N/A</v>
      </c>
      <c r="I11607" s="69" t="e">
        <f t="shared" si="569"/>
        <v>#N/A</v>
      </c>
      <c r="J11607" s="70" t="e">
        <f t="shared" si="569"/>
        <v>#N/A</v>
      </c>
      <c r="K11607" s="118" t="e">
        <f>VLOOKUP(B11607,WB.GDP.2016,'WB (WDI)'!$BG$2,FALSE)</f>
        <v>#N/A</v>
      </c>
      <c r="L11607" s="112" t="e">
        <f>VLOOKUP($B11607,WB.UNEMP.2016,'WB (WDI)'!$BG$2,FALSE)</f>
        <v>#N/A</v>
      </c>
    </row>
    <row r="11608" spans="1:12" x14ac:dyDescent="0.25">
      <c r="A11608" s="103">
        <v>2016</v>
      </c>
      <c r="B11608" s="104" t="s">
        <v>392</v>
      </c>
      <c r="C11608" s="105" t="s">
        <v>393</v>
      </c>
      <c r="D11608" s="105" t="s">
        <v>337</v>
      </c>
      <c r="E11608" s="87">
        <f t="shared" si="569"/>
        <v>6.8813610014624853</v>
      </c>
      <c r="F11608" s="69">
        <f t="shared" si="569"/>
        <v>6.4610488027199295</v>
      </c>
      <c r="G11608" s="69">
        <f t="shared" si="569"/>
        <v>4.5656677862409776</v>
      </c>
      <c r="H11608" s="69">
        <f t="shared" si="569"/>
        <v>8.3159056771009503</v>
      </c>
      <c r="I11608" s="69">
        <f t="shared" si="569"/>
        <v>7.5346719393542214</v>
      </c>
      <c r="J11608" s="70">
        <f t="shared" si="569"/>
        <v>7.5295108018963495</v>
      </c>
      <c r="K11608" s="118">
        <f>VLOOKUP(B11608,WB.GDP.2016,'WB (WDI)'!$BG$2,FALSE)</f>
        <v>13236.452062294173</v>
      </c>
      <c r="L11608" s="112">
        <f>VLOOKUP($B11608,WB.UNEMP.2016,'WB (WDI)'!$BG$2,FALSE)</f>
        <v>25.409999847412099</v>
      </c>
    </row>
    <row r="11609" spans="1:12" x14ac:dyDescent="0.25">
      <c r="A11609" s="103">
        <v>2016</v>
      </c>
      <c r="B11609" s="104" t="s">
        <v>394</v>
      </c>
      <c r="C11609" s="105" t="s">
        <v>395</v>
      </c>
      <c r="D11609" s="105" t="s">
        <v>337</v>
      </c>
      <c r="E11609" s="87">
        <f t="shared" si="569"/>
        <v>7.2030128647447658</v>
      </c>
      <c r="F11609" s="69">
        <f t="shared" si="569"/>
        <v>5.5600286201323801</v>
      </c>
      <c r="G11609" s="69">
        <f t="shared" si="569"/>
        <v>5.8184486258633035</v>
      </c>
      <c r="H11609" s="69">
        <f t="shared" si="569"/>
        <v>9.1363236539135624</v>
      </c>
      <c r="I11609" s="69">
        <f t="shared" si="569"/>
        <v>8.2466268927474076</v>
      </c>
      <c r="J11609" s="70">
        <f t="shared" si="569"/>
        <v>7.2536365310671753</v>
      </c>
      <c r="K11609" s="118">
        <f>VLOOKUP(B11609,WB.GDP.2016,'WB (WDI)'!$BG$2,FALSE)</f>
        <v>25681.552068339661</v>
      </c>
      <c r="L11609" s="112">
        <f>VLOOKUP($B11609,WB.UNEMP.2016,'WB (WDI)'!$BG$2,FALSE)</f>
        <v>13.1000003814697</v>
      </c>
    </row>
    <row r="11610" spans="1:12" x14ac:dyDescent="0.25">
      <c r="A11610" s="103">
        <v>2016</v>
      </c>
      <c r="B11610" s="104" t="s">
        <v>396</v>
      </c>
      <c r="C11610" s="105" t="s">
        <v>397</v>
      </c>
      <c r="D11610" s="105" t="s">
        <v>337</v>
      </c>
      <c r="E11610" s="87" t="e">
        <f t="shared" si="569"/>
        <v>#N/A</v>
      </c>
      <c r="F11610" s="69" t="e">
        <f t="shared" si="569"/>
        <v>#N/A</v>
      </c>
      <c r="G11610" s="69" t="e">
        <f t="shared" si="569"/>
        <v>#N/A</v>
      </c>
      <c r="H11610" s="69" t="e">
        <f t="shared" si="569"/>
        <v>#N/A</v>
      </c>
      <c r="I11610" s="69" t="e">
        <f t="shared" si="569"/>
        <v>#N/A</v>
      </c>
      <c r="J11610" s="70" t="e">
        <f t="shared" si="569"/>
        <v>#N/A</v>
      </c>
      <c r="K11610" s="118" t="e">
        <f>VLOOKUP(B11610,WB.GDP.2016,'WB (WDI)'!$BG$2,FALSE)</f>
        <v>#N/A</v>
      </c>
      <c r="L11610" s="112" t="e">
        <f>VLOOKUP($B11610,WB.UNEMP.2016,'WB (WDI)'!$BG$2,FALSE)</f>
        <v>#N/A</v>
      </c>
    </row>
    <row r="11611" spans="1:12" x14ac:dyDescent="0.25">
      <c r="A11611" s="103">
        <v>2016</v>
      </c>
      <c r="B11611" s="104" t="s">
        <v>398</v>
      </c>
      <c r="C11611" s="105" t="s">
        <v>399</v>
      </c>
      <c r="D11611" s="105" t="s">
        <v>337</v>
      </c>
      <c r="E11611" s="87">
        <f t="shared" si="569"/>
        <v>6.6887619641808538</v>
      </c>
      <c r="F11611" s="69">
        <f t="shared" si="569"/>
        <v>4.7565516033293989</v>
      </c>
      <c r="G11611" s="69">
        <f t="shared" si="569"/>
        <v>5.9297618567699608</v>
      </c>
      <c r="H11611" s="69">
        <f t="shared" si="569"/>
        <v>8.0373899261855435</v>
      </c>
      <c r="I11611" s="69">
        <f t="shared" si="569"/>
        <v>7.8846244354104265</v>
      </c>
      <c r="J11611" s="70">
        <f t="shared" si="569"/>
        <v>6.835481999208942</v>
      </c>
      <c r="K11611" s="118">
        <f>VLOOKUP(B11611,WB.GDP.2016,'WB (WDI)'!$BG$2,FALSE)</f>
        <v>28743.417229473409</v>
      </c>
      <c r="L11611" s="112">
        <f>VLOOKUP($B11611,WB.UNEMP.2016,'WB (WDI)'!$BG$2,FALSE)</f>
        <v>23.540000915527301</v>
      </c>
    </row>
    <row r="11612" spans="1:12" x14ac:dyDescent="0.25">
      <c r="A11612" s="103">
        <v>2016</v>
      </c>
      <c r="B11612" s="104" t="s">
        <v>400</v>
      </c>
      <c r="C11612" s="105" t="s">
        <v>401</v>
      </c>
      <c r="D11612" s="105" t="s">
        <v>337</v>
      </c>
      <c r="E11612" s="87" t="e">
        <f t="shared" ref="E11612:J11621" si="570">IF(ISNUMBER(VLOOKUP($B11612,EFW.2016,3,FALSE))=TRUE,VLOOKUP($B11612,EFW.2016,E$2,FALSE),NA())</f>
        <v>#N/A</v>
      </c>
      <c r="F11612" s="69" t="e">
        <f t="shared" si="570"/>
        <v>#N/A</v>
      </c>
      <c r="G11612" s="69" t="e">
        <f t="shared" si="570"/>
        <v>#N/A</v>
      </c>
      <c r="H11612" s="69" t="e">
        <f t="shared" si="570"/>
        <v>#N/A</v>
      </c>
      <c r="I11612" s="69" t="e">
        <f t="shared" si="570"/>
        <v>#N/A</v>
      </c>
      <c r="J11612" s="70" t="e">
        <f t="shared" si="570"/>
        <v>#N/A</v>
      </c>
      <c r="K11612" s="118" t="e">
        <f>VLOOKUP(B11612,WB.GDP.2016,'WB (WDI)'!$BG$2,FALSE)</f>
        <v>#N/A</v>
      </c>
      <c r="L11612" s="112" t="e">
        <f>VLOOKUP($B11612,WB.UNEMP.2016,'WB (WDI)'!$BG$2,FALSE)</f>
        <v>#N/A</v>
      </c>
    </row>
    <row r="11613" spans="1:12" x14ac:dyDescent="0.25">
      <c r="A11613" s="103">
        <v>2016</v>
      </c>
      <c r="B11613" s="104" t="s">
        <v>402</v>
      </c>
      <c r="C11613" s="105" t="s">
        <v>403</v>
      </c>
      <c r="D11613" s="105" t="s">
        <v>337</v>
      </c>
      <c r="E11613" s="87">
        <f t="shared" si="570"/>
        <v>7.660020598529198</v>
      </c>
      <c r="F11613" s="69">
        <f t="shared" si="570"/>
        <v>6.2324370190448262</v>
      </c>
      <c r="G11613" s="69">
        <f t="shared" si="570"/>
        <v>6.2657595572308722</v>
      </c>
      <c r="H11613" s="69">
        <f t="shared" si="570"/>
        <v>9.4387036244225353</v>
      </c>
      <c r="I11613" s="69">
        <f t="shared" si="570"/>
        <v>8.663486492710323</v>
      </c>
      <c r="J11613" s="70">
        <f t="shared" si="570"/>
        <v>7.6997162992374326</v>
      </c>
      <c r="K11613" s="118">
        <f>VLOOKUP(B11613,WB.GDP.2016,'WB (WDI)'!$BG$2,FALSE)</f>
        <v>40968.143040731775</v>
      </c>
      <c r="L11613" s="112">
        <f>VLOOKUP($B11613,WB.UNEMP.2016,'WB (WDI)'!$BG$2,FALSE)</f>
        <v>11.689999580383301</v>
      </c>
    </row>
    <row r="11614" spans="1:12" x14ac:dyDescent="0.25">
      <c r="A11614" s="103">
        <v>2016</v>
      </c>
      <c r="B11614" s="104" t="s">
        <v>404</v>
      </c>
      <c r="C11614" s="105" t="s">
        <v>405</v>
      </c>
      <c r="D11614" s="105" t="s">
        <v>337</v>
      </c>
      <c r="E11614" s="87">
        <f t="shared" si="570"/>
        <v>7.9977949651395379</v>
      </c>
      <c r="F11614" s="69">
        <f t="shared" si="570"/>
        <v>7.0083707324891815</v>
      </c>
      <c r="G11614" s="69">
        <f t="shared" si="570"/>
        <v>6.5033084886085275</v>
      </c>
      <c r="H11614" s="69">
        <f t="shared" si="570"/>
        <v>9.4812133335308388</v>
      </c>
      <c r="I11614" s="69">
        <f t="shared" si="570"/>
        <v>8.6639178781852273</v>
      </c>
      <c r="J11614" s="70">
        <f t="shared" si="570"/>
        <v>8.3321643928839126</v>
      </c>
      <c r="K11614" s="118">
        <f>VLOOKUP(B11614,WB.GDP.2016,'WB (WDI)'!$BG$2,FALSE)</f>
        <v>40476.628595982816</v>
      </c>
      <c r="L11614" s="112">
        <f>VLOOKUP($B11614,WB.UNEMP.2016,'WB (WDI)'!$BG$2,FALSE)</f>
        <v>4.6900000572204599</v>
      </c>
    </row>
    <row r="11615" spans="1:12" x14ac:dyDescent="0.25">
      <c r="A11615" s="103">
        <v>2016</v>
      </c>
      <c r="B11615" s="104" t="s">
        <v>406</v>
      </c>
      <c r="C11615" s="105" t="s">
        <v>407</v>
      </c>
      <c r="D11615" s="105" t="s">
        <v>337</v>
      </c>
      <c r="E11615" s="87">
        <f t="shared" si="570"/>
        <v>6.8558529332509837</v>
      </c>
      <c r="F11615" s="69">
        <f t="shared" si="570"/>
        <v>5.7114640725394334</v>
      </c>
      <c r="G11615" s="69">
        <f t="shared" si="570"/>
        <v>5.0860595525541488</v>
      </c>
      <c r="H11615" s="69">
        <f t="shared" si="570"/>
        <v>8.1370199133014172</v>
      </c>
      <c r="I11615" s="69">
        <f t="shared" si="570"/>
        <v>8.3206423287399112</v>
      </c>
      <c r="J11615" s="70">
        <f t="shared" si="570"/>
        <v>7.024078799120006</v>
      </c>
      <c r="K11615" s="118">
        <f>VLOOKUP(B11615,WB.GDP.2016,'WB (WDI)'!$BG$2,FALSE)</f>
        <v>18857.902974677323</v>
      </c>
      <c r="L11615" s="112">
        <f>VLOOKUP($B11615,WB.UNEMP.2016,'WB (WDI)'!$BG$2,FALSE)</f>
        <v>17.719999313354499</v>
      </c>
    </row>
    <row r="11616" spans="1:12" x14ac:dyDescent="0.25">
      <c r="A11616" s="103">
        <v>2016</v>
      </c>
      <c r="B11616" s="104" t="s">
        <v>408</v>
      </c>
      <c r="C11616" s="105" t="s">
        <v>409</v>
      </c>
      <c r="D11616" s="105" t="s">
        <v>337</v>
      </c>
      <c r="E11616" s="87">
        <f t="shared" si="570"/>
        <v>7.2056921404251497</v>
      </c>
      <c r="F11616" s="69">
        <f t="shared" si="570"/>
        <v>6.9156151164125435</v>
      </c>
      <c r="G11616" s="69">
        <f t="shared" si="570"/>
        <v>4.9866585980684857</v>
      </c>
      <c r="H11616" s="69">
        <f t="shared" si="570"/>
        <v>8.131423715151481</v>
      </c>
      <c r="I11616" s="69">
        <f t="shared" si="570"/>
        <v>7.8249429859348423</v>
      </c>
      <c r="J11616" s="70">
        <f t="shared" si="570"/>
        <v>8.1698202865583927</v>
      </c>
      <c r="K11616" s="118">
        <f>VLOOKUP(B11616,WB.GDP.2016,'WB (WDI)'!$BG$2,FALSE)</f>
        <v>15541.212806506555</v>
      </c>
      <c r="L11616" s="112">
        <f>VLOOKUP($B11616,WB.UNEMP.2016,'WB (WDI)'!$BG$2,FALSE)</f>
        <v>23.719999313354499</v>
      </c>
    </row>
    <row r="11617" spans="1:12" x14ac:dyDescent="0.25">
      <c r="A11617" s="103">
        <v>2016</v>
      </c>
      <c r="B11617" s="104" t="s">
        <v>410</v>
      </c>
      <c r="C11617" s="105" t="s">
        <v>411</v>
      </c>
      <c r="D11617" s="105" t="s">
        <v>337</v>
      </c>
      <c r="E11617" s="87">
        <f t="shared" si="570"/>
        <v>7.5740189956456163</v>
      </c>
      <c r="F11617" s="69">
        <f t="shared" si="570"/>
        <v>5.8661872632755792</v>
      </c>
      <c r="G11617" s="69">
        <f t="shared" si="570"/>
        <v>7.0083425696023181</v>
      </c>
      <c r="H11617" s="69">
        <f t="shared" si="570"/>
        <v>9.350852751826686</v>
      </c>
      <c r="I11617" s="69">
        <f t="shared" si="570"/>
        <v>8.6190005049859622</v>
      </c>
      <c r="J11617" s="70">
        <f t="shared" si="570"/>
        <v>7.0257118885375327</v>
      </c>
      <c r="K11617" s="118">
        <f>VLOOKUP(B11617,WB.GDP.2016,'WB (WDI)'!$BG$2,FALSE)</f>
        <v>31949.209209390065</v>
      </c>
      <c r="L11617" s="112">
        <f>VLOOKUP($B11617,WB.UNEMP.2016,'WB (WDI)'!$BG$2,FALSE)</f>
        <v>11.069999694824199</v>
      </c>
    </row>
    <row r="11618" spans="1:12" x14ac:dyDescent="0.25">
      <c r="A11618" s="103">
        <v>2016</v>
      </c>
      <c r="B11618" s="104" t="s">
        <v>412</v>
      </c>
      <c r="C11618" s="105" t="s">
        <v>413</v>
      </c>
      <c r="D11618" s="105" t="s">
        <v>337</v>
      </c>
      <c r="E11618" s="87" t="e">
        <f t="shared" si="570"/>
        <v>#N/A</v>
      </c>
      <c r="F11618" s="69" t="e">
        <f t="shared" si="570"/>
        <v>#N/A</v>
      </c>
      <c r="G11618" s="69" t="e">
        <f t="shared" si="570"/>
        <v>#N/A</v>
      </c>
      <c r="H11618" s="69" t="e">
        <f t="shared" si="570"/>
        <v>#N/A</v>
      </c>
      <c r="I11618" s="69" t="e">
        <f t="shared" si="570"/>
        <v>#N/A</v>
      </c>
      <c r="J11618" s="70" t="e">
        <f t="shared" si="570"/>
        <v>#N/A</v>
      </c>
      <c r="K11618" s="118">
        <f>VLOOKUP(B11618,WB.GDP.2016,'WB (WDI)'!$BG$2,FALSE)</f>
        <v>58806.197297135121</v>
      </c>
      <c r="L11618" s="112" t="e">
        <f>VLOOKUP($B11618,WB.UNEMP.2016,'WB (WDI)'!$BG$2,FALSE)</f>
        <v>#N/A</v>
      </c>
    </row>
    <row r="11619" spans="1:12" x14ac:dyDescent="0.25">
      <c r="A11619" s="103">
        <v>2016</v>
      </c>
      <c r="B11619" s="104" t="s">
        <v>414</v>
      </c>
      <c r="C11619" s="105" t="s">
        <v>415</v>
      </c>
      <c r="D11619" s="105" t="s">
        <v>337</v>
      </c>
      <c r="E11619" s="87">
        <f t="shared" si="570"/>
        <v>6.9724028030899676</v>
      </c>
      <c r="F11619" s="69">
        <f t="shared" si="570"/>
        <v>6.7170801284000756</v>
      </c>
      <c r="G11619" s="69">
        <f t="shared" si="570"/>
        <v>5.2948973222332993</v>
      </c>
      <c r="H11619" s="69">
        <f t="shared" si="570"/>
        <v>8.1473234999235196</v>
      </c>
      <c r="I11619" s="69">
        <f t="shared" si="570"/>
        <v>7.4870615392782076</v>
      </c>
      <c r="J11619" s="70">
        <f t="shared" si="570"/>
        <v>7.2156515256147378</v>
      </c>
      <c r="K11619" s="118">
        <f>VLOOKUP(B11619,WB.GDP.2016,'WB (WDI)'!$BG$2,FALSE)</f>
        <v>16234.498184618893</v>
      </c>
      <c r="L11619" s="112">
        <f>VLOOKUP($B11619,WB.UNEMP.2016,'WB (WDI)'!$BG$2,FALSE)</f>
        <v>15.2600002288818</v>
      </c>
    </row>
    <row r="11620" spans="1:12" x14ac:dyDescent="0.25">
      <c r="A11620" s="103">
        <v>2016</v>
      </c>
      <c r="B11620" s="104" t="s">
        <v>416</v>
      </c>
      <c r="C11620" s="105" t="s">
        <v>417</v>
      </c>
      <c r="D11620" s="105" t="s">
        <v>337</v>
      </c>
      <c r="E11620" s="87">
        <f t="shared" si="570"/>
        <v>7.3090159226886229</v>
      </c>
      <c r="F11620" s="69">
        <f t="shared" si="570"/>
        <v>5.4216138951390045</v>
      </c>
      <c r="G11620" s="69">
        <f t="shared" si="570"/>
        <v>6.453562000105431</v>
      </c>
      <c r="H11620" s="69">
        <f t="shared" si="570"/>
        <v>9.5183508072031575</v>
      </c>
      <c r="I11620" s="69">
        <f t="shared" si="570"/>
        <v>8.051809850068544</v>
      </c>
      <c r="J11620" s="70">
        <f t="shared" si="570"/>
        <v>7.0997430609269783</v>
      </c>
      <c r="K11620" s="118">
        <f>VLOOKUP(B11620,WB.GDP.2016,'WB (WDI)'!$BG$2,FALSE)</f>
        <v>34969.772633938119</v>
      </c>
      <c r="L11620" s="112">
        <f>VLOOKUP($B11620,WB.UNEMP.2016,'WB (WDI)'!$BG$2,FALSE)</f>
        <v>8</v>
      </c>
    </row>
    <row r="11621" spans="1:12" x14ac:dyDescent="0.25">
      <c r="A11621" s="103">
        <v>2016</v>
      </c>
      <c r="B11621" s="104" t="s">
        <v>418</v>
      </c>
      <c r="C11621" s="105" t="s">
        <v>419</v>
      </c>
      <c r="D11621" s="105" t="s">
        <v>337</v>
      </c>
      <c r="E11621" s="87">
        <f t="shared" si="570"/>
        <v>7.7867440840503237</v>
      </c>
      <c r="F11621" s="69">
        <f t="shared" si="570"/>
        <v>6.4639466513356441</v>
      </c>
      <c r="G11621" s="69">
        <f t="shared" si="570"/>
        <v>6.9388794263302138</v>
      </c>
      <c r="H11621" s="69">
        <f t="shared" si="570"/>
        <v>9.4889779176273805</v>
      </c>
      <c r="I11621" s="69">
        <f t="shared" si="570"/>
        <v>8.3199090588641678</v>
      </c>
      <c r="J11621" s="70">
        <f t="shared" si="570"/>
        <v>7.722007366094207</v>
      </c>
      <c r="K11621" s="118">
        <f>VLOOKUP(B11621,WB.GDP.2016,'WB (WDI)'!$BG$2,FALSE)</f>
        <v>38600.446817485201</v>
      </c>
      <c r="L11621" s="112">
        <f>VLOOKUP($B11621,WB.UNEMP.2016,'WB (WDI)'!$BG$2,FALSE)</f>
        <v>19.639999389648398</v>
      </c>
    </row>
    <row r="11622" spans="1:12" x14ac:dyDescent="0.25">
      <c r="A11622" s="103">
        <v>2016</v>
      </c>
      <c r="B11622" s="104" t="s">
        <v>420</v>
      </c>
      <c r="C11622" s="105" t="s">
        <v>421</v>
      </c>
      <c r="D11622" s="105" t="s">
        <v>337</v>
      </c>
      <c r="E11622" s="87">
        <f t="shared" ref="E11622:J11631" si="571">IF(ISNUMBER(VLOOKUP($B11622,EFW.2016,3,FALSE))=TRUE,VLOOKUP($B11622,EFW.2016,E$2,FALSE),NA())</f>
        <v>7.7564683908599843</v>
      </c>
      <c r="F11622" s="69">
        <f t="shared" si="571"/>
        <v>5.6053426661419667</v>
      </c>
      <c r="G11622" s="69">
        <f t="shared" si="571"/>
        <v>7.830788836960048</v>
      </c>
      <c r="H11622" s="69">
        <f t="shared" si="571"/>
        <v>9.4328297767193874</v>
      </c>
      <c r="I11622" s="69">
        <f t="shared" si="571"/>
        <v>8.3650959361558357</v>
      </c>
      <c r="J11622" s="70">
        <f t="shared" si="571"/>
        <v>7.5482847383226845</v>
      </c>
      <c r="K11622" s="118">
        <f>VLOOKUP(B11622,WB.GDP.2016,'WB (WDI)'!$BG$2,FALSE)</f>
        <v>53439.413950878974</v>
      </c>
      <c r="L11622" s="112">
        <f>VLOOKUP($B11622,WB.UNEMP.2016,'WB (WDI)'!$BG$2,FALSE)</f>
        <v>6.0100002288818404</v>
      </c>
    </row>
    <row r="11623" spans="1:12" x14ac:dyDescent="0.25">
      <c r="A11623" s="103">
        <v>2016</v>
      </c>
      <c r="B11623" s="104" t="s">
        <v>422</v>
      </c>
      <c r="C11623" s="105" t="s">
        <v>423</v>
      </c>
      <c r="D11623" s="105" t="s">
        <v>337</v>
      </c>
      <c r="E11623" s="87">
        <f t="shared" si="571"/>
        <v>7.5366999121309659</v>
      </c>
      <c r="F11623" s="69">
        <f t="shared" si="571"/>
        <v>4.7816659048683992</v>
      </c>
      <c r="G11623" s="69">
        <f t="shared" si="571"/>
        <v>7.0678717779617442</v>
      </c>
      <c r="H11623" s="69">
        <f t="shared" si="571"/>
        <v>9.3773658455657465</v>
      </c>
      <c r="I11623" s="69">
        <f t="shared" si="571"/>
        <v>8.3800203965083995</v>
      </c>
      <c r="J11623" s="70">
        <f t="shared" si="571"/>
        <v>8.076575635750542</v>
      </c>
      <c r="K11623" s="118">
        <f>VLOOKUP(B11623,WB.GDP.2016,'WB (WDI)'!$BG$2,FALSE)</f>
        <v>49988.079428851524</v>
      </c>
      <c r="L11623" s="112">
        <f>VLOOKUP($B11623,WB.UNEMP.2016,'WB (WDI)'!$BG$2,FALSE)</f>
        <v>7.8299999237060502</v>
      </c>
    </row>
    <row r="11624" spans="1:12" x14ac:dyDescent="0.25">
      <c r="A11624" s="103">
        <v>2016</v>
      </c>
      <c r="B11624" s="104" t="s">
        <v>424</v>
      </c>
      <c r="C11624" s="105" t="s">
        <v>425</v>
      </c>
      <c r="D11624" s="105" t="s">
        <v>337</v>
      </c>
      <c r="E11624" s="87">
        <f t="shared" si="571"/>
        <v>7.4573557584197987</v>
      </c>
      <c r="F11624" s="69">
        <f t="shared" si="571"/>
        <v>5.1703404323085591</v>
      </c>
      <c r="G11624" s="69">
        <f t="shared" si="571"/>
        <v>6.8204733409601559</v>
      </c>
      <c r="H11624" s="69">
        <f t="shared" si="571"/>
        <v>9.4801123028548275</v>
      </c>
      <c r="I11624" s="69">
        <f t="shared" si="571"/>
        <v>8.4127922299218607</v>
      </c>
      <c r="J11624" s="70">
        <f t="shared" si="571"/>
        <v>7.4030604860535929</v>
      </c>
      <c r="K11624" s="118">
        <f>VLOOKUP(B11624,WB.GDP.2016,'WB (WDI)'!$BG$2,FALSE)</f>
        <v>43844.747695604594</v>
      </c>
      <c r="L11624" s="112">
        <f>VLOOKUP($B11624,WB.UNEMP.2016,'WB (WDI)'!$BG$2,FALSE)</f>
        <v>10.039999961853001</v>
      </c>
    </row>
    <row r="11625" spans="1:12" x14ac:dyDescent="0.25">
      <c r="A11625" s="103">
        <v>2016</v>
      </c>
      <c r="B11625" s="104" t="s">
        <v>426</v>
      </c>
      <c r="C11625" s="105" t="s">
        <v>427</v>
      </c>
      <c r="D11625" s="105" t="s">
        <v>337</v>
      </c>
      <c r="E11625" s="87">
        <f t="shared" si="571"/>
        <v>7.9619408322887271</v>
      </c>
      <c r="F11625" s="69">
        <f t="shared" si="571"/>
        <v>6.357871453758615</v>
      </c>
      <c r="G11625" s="69">
        <f t="shared" si="571"/>
        <v>7.5207921569199137</v>
      </c>
      <c r="H11625" s="69">
        <f t="shared" si="571"/>
        <v>9.4796731155340659</v>
      </c>
      <c r="I11625" s="69">
        <f t="shared" si="571"/>
        <v>8.3036302456470334</v>
      </c>
      <c r="J11625" s="70">
        <f t="shared" si="571"/>
        <v>8.1477371895840047</v>
      </c>
      <c r="K11625" s="118">
        <f>VLOOKUP(B11625,WB.GDP.2016,'WB (WDI)'!$BG$2,FALSE)</f>
        <v>51968.67654052929</v>
      </c>
      <c r="L11625" s="112">
        <f>VLOOKUP($B11625,WB.UNEMP.2016,'WB (WDI)'!$BG$2,FALSE)</f>
        <v>4.1199998855590803</v>
      </c>
    </row>
    <row r="11626" spans="1:12" x14ac:dyDescent="0.25">
      <c r="A11626" s="103">
        <v>2016</v>
      </c>
      <c r="B11626" s="104" t="s">
        <v>428</v>
      </c>
      <c r="C11626" s="105" t="s">
        <v>429</v>
      </c>
      <c r="D11626" s="105" t="s">
        <v>337</v>
      </c>
      <c r="E11626" s="87" t="e">
        <f t="shared" si="571"/>
        <v>#N/A</v>
      </c>
      <c r="F11626" s="69" t="e">
        <f t="shared" si="571"/>
        <v>#N/A</v>
      </c>
      <c r="G11626" s="69" t="e">
        <f t="shared" si="571"/>
        <v>#N/A</v>
      </c>
      <c r="H11626" s="69" t="e">
        <f t="shared" si="571"/>
        <v>#N/A</v>
      </c>
      <c r="I11626" s="69" t="e">
        <f t="shared" si="571"/>
        <v>#N/A</v>
      </c>
      <c r="J11626" s="70" t="e">
        <f t="shared" si="571"/>
        <v>#N/A</v>
      </c>
      <c r="K11626" s="118" t="e">
        <f>VLOOKUP(B11626,WB.GDP.2016,'WB (WDI)'!$BG$2,FALSE)</f>
        <v>#N/A</v>
      </c>
      <c r="L11626" s="112" t="e">
        <f>VLOOKUP($B11626,WB.UNEMP.2016,'WB (WDI)'!$BG$2,FALSE)</f>
        <v>#N/A</v>
      </c>
    </row>
    <row r="11627" spans="1:12" x14ac:dyDescent="0.25">
      <c r="A11627" s="103">
        <v>2016</v>
      </c>
      <c r="B11627" s="104" t="s">
        <v>430</v>
      </c>
      <c r="C11627" s="105" t="s">
        <v>431</v>
      </c>
      <c r="D11627" s="105" t="s">
        <v>337</v>
      </c>
      <c r="E11627" s="87">
        <f t="shared" si="571"/>
        <v>7.7130996849337219</v>
      </c>
      <c r="F11627" s="69">
        <f t="shared" si="571"/>
        <v>5.3704706906649289</v>
      </c>
      <c r="G11627" s="69">
        <f t="shared" si="571"/>
        <v>7.7871752454192009</v>
      </c>
      <c r="H11627" s="69">
        <f t="shared" si="571"/>
        <v>9.3105000882125513</v>
      </c>
      <c r="I11627" s="69">
        <f t="shared" si="571"/>
        <v>8.1030749481007369</v>
      </c>
      <c r="J11627" s="70">
        <f t="shared" si="571"/>
        <v>7.9942774522711959</v>
      </c>
      <c r="K11627" s="118">
        <f>VLOOKUP(B11627,WB.GDP.2016,'WB (WDI)'!$BG$2,FALSE)</f>
        <v>113396.75375956058</v>
      </c>
      <c r="L11627" s="112">
        <f>VLOOKUP($B11627,WB.UNEMP.2016,'WB (WDI)'!$BG$2,FALSE)</f>
        <v>6.28999996185303</v>
      </c>
    </row>
    <row r="11628" spans="1:12" x14ac:dyDescent="0.25">
      <c r="A11628" s="103">
        <v>2016</v>
      </c>
      <c r="B11628" s="104" t="s">
        <v>432</v>
      </c>
      <c r="C11628" s="105" t="s">
        <v>433</v>
      </c>
      <c r="D11628" s="105" t="s">
        <v>337</v>
      </c>
      <c r="E11628" s="87" t="e">
        <f t="shared" si="571"/>
        <v>#N/A</v>
      </c>
      <c r="F11628" s="69" t="e">
        <f t="shared" si="571"/>
        <v>#N/A</v>
      </c>
      <c r="G11628" s="69" t="e">
        <f t="shared" si="571"/>
        <v>#N/A</v>
      </c>
      <c r="H11628" s="69" t="e">
        <f t="shared" si="571"/>
        <v>#N/A</v>
      </c>
      <c r="I11628" s="69" t="e">
        <f t="shared" si="571"/>
        <v>#N/A</v>
      </c>
      <c r="J11628" s="70" t="e">
        <f t="shared" si="571"/>
        <v>#N/A</v>
      </c>
      <c r="K11628" s="118" t="e">
        <f>VLOOKUP(B11628,WB.GDP.2016,'WB (WDI)'!$BG$2,FALSE)</f>
        <v>#N/A</v>
      </c>
      <c r="L11628" s="112" t="e">
        <f>VLOOKUP($B11628,WB.UNEMP.2016,'WB (WDI)'!$BG$2,FALSE)</f>
        <v>#N/A</v>
      </c>
    </row>
    <row r="11629" spans="1:12" x14ac:dyDescent="0.25">
      <c r="A11629" s="103">
        <v>2016</v>
      </c>
      <c r="B11629" s="104" t="s">
        <v>434</v>
      </c>
      <c r="C11629" s="105" t="s">
        <v>435</v>
      </c>
      <c r="D11629" s="105" t="s">
        <v>337</v>
      </c>
      <c r="E11629" s="87">
        <f t="shared" si="571"/>
        <v>7.8234004368298171</v>
      </c>
      <c r="F11629" s="69">
        <f t="shared" si="571"/>
        <v>4.8042039447738096</v>
      </c>
      <c r="G11629" s="69">
        <f t="shared" si="571"/>
        <v>7.9473913288590978</v>
      </c>
      <c r="H11629" s="69">
        <f t="shared" si="571"/>
        <v>9.5035560892769162</v>
      </c>
      <c r="I11629" s="69">
        <f t="shared" si="571"/>
        <v>8.871398726748783</v>
      </c>
      <c r="J11629" s="70">
        <f t="shared" si="571"/>
        <v>7.9904520944904762</v>
      </c>
      <c r="K11629" s="118">
        <f>VLOOKUP(B11629,WB.GDP.2016,'WB (WDI)'!$BG$2,FALSE)</f>
        <v>54019.800348404722</v>
      </c>
      <c r="L11629" s="112">
        <f>VLOOKUP($B11629,WB.UNEMP.2016,'WB (WDI)'!$BG$2,FALSE)</f>
        <v>6.0100002288818404</v>
      </c>
    </row>
    <row r="11630" spans="1:12" x14ac:dyDescent="0.25">
      <c r="A11630" s="103">
        <v>2016</v>
      </c>
      <c r="B11630" s="104" t="s">
        <v>436</v>
      </c>
      <c r="C11630" s="105" t="s">
        <v>437</v>
      </c>
      <c r="D11630" s="105" t="s">
        <v>337</v>
      </c>
      <c r="E11630" s="87">
        <f t="shared" si="571"/>
        <v>8.4570231839700032</v>
      </c>
      <c r="F11630" s="69">
        <f t="shared" si="571"/>
        <v>7.6742875180539416</v>
      </c>
      <c r="G11630" s="69">
        <f t="shared" si="571"/>
        <v>8.2804785811614003</v>
      </c>
      <c r="H11630" s="69">
        <f t="shared" si="571"/>
        <v>9.9221868355338962</v>
      </c>
      <c r="I11630" s="69">
        <f t="shared" si="571"/>
        <v>7.8243150262754968</v>
      </c>
      <c r="J11630" s="70">
        <f t="shared" si="571"/>
        <v>8.5838479588252827</v>
      </c>
      <c r="K11630" s="118">
        <f>VLOOKUP(B11630,WB.GDP.2016,'WB (WDI)'!$BG$2,FALSE)</f>
        <v>66344.074808126097</v>
      </c>
      <c r="L11630" s="112">
        <f>VLOOKUP($B11630,WB.UNEMP.2016,'WB (WDI)'!$BG$2,FALSE)</f>
        <v>4.9200000762939498</v>
      </c>
    </row>
    <row r="11631" spans="1:12" x14ac:dyDescent="0.25">
      <c r="A11631" s="103">
        <v>2016</v>
      </c>
      <c r="B11631" s="104" t="s">
        <v>438</v>
      </c>
      <c r="C11631" s="105" t="s">
        <v>439</v>
      </c>
      <c r="D11631" s="105" t="s">
        <v>440</v>
      </c>
      <c r="E11631" s="87">
        <f t="shared" si="571"/>
        <v>8.1640042523300185</v>
      </c>
      <c r="F11631" s="69">
        <f t="shared" si="571"/>
        <v>6.9690935771807547</v>
      </c>
      <c r="G11631" s="69">
        <f t="shared" si="571"/>
        <v>7.9042057567414385</v>
      </c>
      <c r="H11631" s="69">
        <f t="shared" si="571"/>
        <v>9.5388582084605531</v>
      </c>
      <c r="I11631" s="69">
        <f t="shared" si="571"/>
        <v>7.7889433445199439</v>
      </c>
      <c r="J11631" s="70">
        <f t="shared" si="571"/>
        <v>8.6189203747473986</v>
      </c>
      <c r="K11631" s="118">
        <f>VLOOKUP(B11631,WB.GDP.2016,'WB (WDI)'!$BG$2,FALSE)</f>
        <v>48347.03166290505</v>
      </c>
      <c r="L11631" s="112">
        <f>VLOOKUP($B11631,WB.UNEMP.2016,'WB (WDI)'!$BG$2,FALSE)</f>
        <v>5.71000003814697</v>
      </c>
    </row>
    <row r="11632" spans="1:12" x14ac:dyDescent="0.25">
      <c r="A11632" s="103">
        <v>2016</v>
      </c>
      <c r="B11632" s="104" t="s">
        <v>441</v>
      </c>
      <c r="C11632" s="105" t="s">
        <v>442</v>
      </c>
      <c r="D11632" s="105" t="s">
        <v>440</v>
      </c>
      <c r="E11632" s="87" t="e">
        <f t="shared" ref="E11632:J11641" si="572">IF(ISNUMBER(VLOOKUP($B11632,EFW.2016,3,FALSE))=TRUE,VLOOKUP($B11632,EFW.2016,E$2,FALSE),NA())</f>
        <v>#N/A</v>
      </c>
      <c r="F11632" s="69" t="e">
        <f t="shared" si="572"/>
        <v>#N/A</v>
      </c>
      <c r="G11632" s="69" t="e">
        <f t="shared" si="572"/>
        <v>#N/A</v>
      </c>
      <c r="H11632" s="69" t="e">
        <f t="shared" si="572"/>
        <v>#N/A</v>
      </c>
      <c r="I11632" s="69" t="e">
        <f t="shared" si="572"/>
        <v>#N/A</v>
      </c>
      <c r="J11632" s="70" t="e">
        <f t="shared" si="572"/>
        <v>#N/A</v>
      </c>
      <c r="K11632" s="118" t="e">
        <f>VLOOKUP(B11632,WB.GDP.2016,'WB (WDI)'!$BG$2,FALSE)</f>
        <v>#N/A</v>
      </c>
      <c r="L11632" s="112" t="e">
        <f>VLOOKUP($B11632,WB.UNEMP.2016,'WB (WDI)'!$BG$2,FALSE)</f>
        <v>#N/A</v>
      </c>
    </row>
    <row r="11633" spans="1:12" x14ac:dyDescent="0.25">
      <c r="A11633" s="103">
        <v>2016</v>
      </c>
      <c r="B11633" s="104" t="s">
        <v>443</v>
      </c>
      <c r="C11633" s="105" t="s">
        <v>444</v>
      </c>
      <c r="D11633" s="105" t="s">
        <v>440</v>
      </c>
      <c r="E11633" s="87" t="e">
        <f t="shared" si="572"/>
        <v>#N/A</v>
      </c>
      <c r="F11633" s="69" t="e">
        <f t="shared" si="572"/>
        <v>#N/A</v>
      </c>
      <c r="G11633" s="69" t="e">
        <f t="shared" si="572"/>
        <v>#N/A</v>
      </c>
      <c r="H11633" s="69" t="e">
        <f t="shared" si="572"/>
        <v>#N/A</v>
      </c>
      <c r="I11633" s="69" t="e">
        <f t="shared" si="572"/>
        <v>#N/A</v>
      </c>
      <c r="J11633" s="70" t="e">
        <f t="shared" si="572"/>
        <v>#N/A</v>
      </c>
      <c r="K11633" s="118" t="e">
        <f>VLOOKUP(B11633,WB.GDP.2016,'WB (WDI)'!$BG$2,FALSE)</f>
        <v>#N/A</v>
      </c>
      <c r="L11633" s="112" t="e">
        <f>VLOOKUP($B11633,WB.UNEMP.2016,'WB (WDI)'!$BG$2,FALSE)</f>
        <v>#N/A</v>
      </c>
    </row>
    <row r="11634" spans="1:12" x14ac:dyDescent="0.25">
      <c r="A11634" s="103">
        <v>2016</v>
      </c>
      <c r="B11634" s="104" t="s">
        <v>445</v>
      </c>
      <c r="C11634" s="105" t="s">
        <v>446</v>
      </c>
      <c r="D11634" s="105" t="s">
        <v>440</v>
      </c>
      <c r="E11634" s="87" t="e">
        <f t="shared" si="572"/>
        <v>#N/A</v>
      </c>
      <c r="F11634" s="69" t="e">
        <f t="shared" si="572"/>
        <v>#N/A</v>
      </c>
      <c r="G11634" s="69" t="e">
        <f t="shared" si="572"/>
        <v>#N/A</v>
      </c>
      <c r="H11634" s="69" t="e">
        <f t="shared" si="572"/>
        <v>#N/A</v>
      </c>
      <c r="I11634" s="69" t="e">
        <f t="shared" si="572"/>
        <v>#N/A</v>
      </c>
      <c r="J11634" s="70" t="e">
        <f t="shared" si="572"/>
        <v>#N/A</v>
      </c>
      <c r="K11634" s="118" t="e">
        <f>VLOOKUP(B11634,WB.GDP.2016,'WB (WDI)'!$BG$2,FALSE)</f>
        <v>#N/A</v>
      </c>
      <c r="L11634" s="112" t="e">
        <f>VLOOKUP($B11634,WB.UNEMP.2016,'WB (WDI)'!$BG$2,FALSE)</f>
        <v>#N/A</v>
      </c>
    </row>
    <row r="11635" spans="1:12" x14ac:dyDescent="0.25">
      <c r="A11635" s="103">
        <v>2016</v>
      </c>
      <c r="B11635" s="104" t="s">
        <v>447</v>
      </c>
      <c r="C11635" s="105" t="s">
        <v>448</v>
      </c>
      <c r="D11635" s="105" t="s">
        <v>440</v>
      </c>
      <c r="E11635" s="87">
        <f t="shared" si="572"/>
        <v>8.5331914839998273</v>
      </c>
      <c r="F11635" s="69">
        <f t="shared" si="572"/>
        <v>6.6555084976869452</v>
      </c>
      <c r="G11635" s="69">
        <f t="shared" si="572"/>
        <v>8.3522383240372893</v>
      </c>
      <c r="H11635" s="69">
        <f t="shared" si="572"/>
        <v>9.5274098997907117</v>
      </c>
      <c r="I11635" s="69">
        <f t="shared" si="572"/>
        <v>8.8934861295637866</v>
      </c>
      <c r="J11635" s="70">
        <f t="shared" si="572"/>
        <v>9.2373145689204037</v>
      </c>
      <c r="K11635" s="118">
        <f>VLOOKUP(B11635,WB.GDP.2016,'WB (WDI)'!$BG$2,FALSE)</f>
        <v>41671.902563169766</v>
      </c>
      <c r="L11635" s="112">
        <f>VLOOKUP($B11635,WB.UNEMP.2016,'WB (WDI)'!$BG$2,FALSE)</f>
        <v>5.0799999237060502</v>
      </c>
    </row>
    <row r="11636" spans="1:12" x14ac:dyDescent="0.25">
      <c r="A11636" s="103">
        <v>2016</v>
      </c>
      <c r="B11636" s="104" t="s">
        <v>449</v>
      </c>
      <c r="C11636" s="105" t="s">
        <v>450</v>
      </c>
      <c r="D11636" s="105" t="s">
        <v>440</v>
      </c>
      <c r="E11636" s="87" t="e">
        <f t="shared" si="572"/>
        <v>#N/A</v>
      </c>
      <c r="F11636" s="69" t="e">
        <f t="shared" si="572"/>
        <v>#N/A</v>
      </c>
      <c r="G11636" s="69" t="e">
        <f t="shared" si="572"/>
        <v>#N/A</v>
      </c>
      <c r="H11636" s="69" t="e">
        <f t="shared" si="572"/>
        <v>#N/A</v>
      </c>
      <c r="I11636" s="69" t="e">
        <f t="shared" si="572"/>
        <v>#N/A</v>
      </c>
      <c r="J11636" s="70" t="e">
        <f t="shared" si="572"/>
        <v>#N/A</v>
      </c>
      <c r="K11636" s="118" t="e">
        <f>VLOOKUP(B11636,WB.GDP.2016,'WB (WDI)'!$BG$2,FALSE)</f>
        <v>#N/A</v>
      </c>
      <c r="L11636" s="112" t="e">
        <f>VLOOKUP($B11636,WB.UNEMP.2016,'WB (WDI)'!$BG$2,FALSE)</f>
        <v>#N/A</v>
      </c>
    </row>
    <row r="11637" spans="1:12" x14ac:dyDescent="0.25">
      <c r="A11637" s="103">
        <v>2016</v>
      </c>
      <c r="B11637" s="104" t="s">
        <v>451</v>
      </c>
      <c r="C11637" s="105" t="s">
        <v>452</v>
      </c>
      <c r="D11637" s="105" t="s">
        <v>440</v>
      </c>
      <c r="E11637" s="87">
        <f t="shared" si="572"/>
        <v>6.4362802196534785</v>
      </c>
      <c r="F11637" s="69">
        <f t="shared" si="572"/>
        <v>5.7627738239847206</v>
      </c>
      <c r="G11637" s="69">
        <f t="shared" si="572"/>
        <v>5.0188627081341348</v>
      </c>
      <c r="H11637" s="69">
        <f t="shared" si="572"/>
        <v>6.4405612496320614</v>
      </c>
      <c r="I11637" s="69">
        <f t="shared" si="572"/>
        <v>6.2429152450066807</v>
      </c>
      <c r="J11637" s="70">
        <f t="shared" si="572"/>
        <v>8.7162880715097941</v>
      </c>
      <c r="K11637" s="118">
        <f>VLOOKUP(B11637,WB.GDP.2016,'WB (WDI)'!$BG$2,FALSE)</f>
        <v>12820.827468201644</v>
      </c>
      <c r="L11637" s="112">
        <f>VLOOKUP($B11637,WB.UNEMP.2016,'WB (WDI)'!$BG$2,FALSE)</f>
        <v>4.3200001716613796</v>
      </c>
    </row>
    <row r="11638" spans="1:12" x14ac:dyDescent="0.25">
      <c r="A11638" s="103">
        <v>2016</v>
      </c>
      <c r="B11638" s="104" t="s">
        <v>453</v>
      </c>
      <c r="C11638" s="105" t="s">
        <v>454</v>
      </c>
      <c r="D11638" s="105" t="s">
        <v>440</v>
      </c>
      <c r="E11638" s="87" t="e">
        <f t="shared" si="572"/>
        <v>#N/A</v>
      </c>
      <c r="F11638" s="69" t="e">
        <f t="shared" si="572"/>
        <v>#N/A</v>
      </c>
      <c r="G11638" s="69" t="e">
        <f t="shared" si="572"/>
        <v>#N/A</v>
      </c>
      <c r="H11638" s="69" t="e">
        <f t="shared" si="572"/>
        <v>#N/A</v>
      </c>
      <c r="I11638" s="69" t="e">
        <f t="shared" si="572"/>
        <v>#N/A</v>
      </c>
      <c r="J11638" s="70" t="e">
        <f t="shared" si="572"/>
        <v>#N/A</v>
      </c>
      <c r="K11638" s="118" t="e">
        <f>VLOOKUP(B11638,WB.GDP.2016,'WB (WDI)'!$BG$2,FALSE)</f>
        <v>#N/A</v>
      </c>
      <c r="L11638" s="112">
        <f>VLOOKUP($B11638,WB.UNEMP.2016,'WB (WDI)'!$BG$2,FALSE)</f>
        <v>14.920000076293899</v>
      </c>
    </row>
    <row r="11639" spans="1:12" x14ac:dyDescent="0.25">
      <c r="A11639" s="103">
        <v>2016</v>
      </c>
      <c r="B11639" s="104" t="s">
        <v>455</v>
      </c>
      <c r="C11639" s="105" t="s">
        <v>456</v>
      </c>
      <c r="D11639" s="105" t="s">
        <v>440</v>
      </c>
      <c r="E11639" s="87">
        <f t="shared" si="572"/>
        <v>6.2228699231421363</v>
      </c>
      <c r="F11639" s="69">
        <f t="shared" si="572"/>
        <v>5.9187486527133606</v>
      </c>
      <c r="G11639" s="69">
        <f t="shared" si="572"/>
        <v>4.406511821053682</v>
      </c>
      <c r="H11639" s="69">
        <f t="shared" si="572"/>
        <v>6.35824506279757</v>
      </c>
      <c r="I11639" s="69">
        <f t="shared" si="572"/>
        <v>7.2479175375437377</v>
      </c>
      <c r="J11639" s="70">
        <f t="shared" si="572"/>
        <v>7.1829265416023347</v>
      </c>
      <c r="K11639" s="118">
        <f>VLOOKUP(B11639,WB.GDP.2016,'WB (WDI)'!$BG$2,FALSE)</f>
        <v>4225.813275273932</v>
      </c>
      <c r="L11639" s="112">
        <f>VLOOKUP($B11639,WB.UNEMP.2016,'WB (WDI)'!$BG$2,FALSE)</f>
        <v>2.5299999713897701</v>
      </c>
    </row>
    <row r="11640" spans="1:12" x14ac:dyDescent="0.25">
      <c r="A11640" s="103">
        <v>2016</v>
      </c>
      <c r="B11640" s="104" t="s">
        <v>457</v>
      </c>
      <c r="C11640" s="105" t="s">
        <v>458</v>
      </c>
      <c r="D11640" s="105" t="s">
        <v>440</v>
      </c>
      <c r="E11640" s="87" t="e">
        <f t="shared" si="572"/>
        <v>#N/A</v>
      </c>
      <c r="F11640" s="69" t="e">
        <f t="shared" si="572"/>
        <v>#N/A</v>
      </c>
      <c r="G11640" s="69" t="e">
        <f t="shared" si="572"/>
        <v>#N/A</v>
      </c>
      <c r="H11640" s="69" t="e">
        <f t="shared" si="572"/>
        <v>#N/A</v>
      </c>
      <c r="I11640" s="69" t="e">
        <f t="shared" si="572"/>
        <v>#N/A</v>
      </c>
      <c r="J11640" s="70" t="e">
        <f t="shared" si="572"/>
        <v>#N/A</v>
      </c>
      <c r="K11640" s="118">
        <f>VLOOKUP(B11640,WB.GDP.2016,'WB (WDI)'!$BG$2,FALSE)</f>
        <v>2598.5703038308834</v>
      </c>
      <c r="L11640" s="112">
        <f>VLOOKUP($B11640,WB.UNEMP.2016,'WB (WDI)'!$BG$2,FALSE)</f>
        <v>0.66000002622604403</v>
      </c>
    </row>
    <row r="11641" spans="1:12" x14ac:dyDescent="0.25">
      <c r="A11641" s="103">
        <v>2016</v>
      </c>
      <c r="B11641" s="104" t="s">
        <v>459</v>
      </c>
      <c r="C11641" s="105" t="s">
        <v>460</v>
      </c>
      <c r="D11641" s="105" t="s">
        <v>440</v>
      </c>
      <c r="E11641" s="87" t="e">
        <f t="shared" si="572"/>
        <v>#N/A</v>
      </c>
      <c r="F11641" s="69" t="e">
        <f t="shared" si="572"/>
        <v>#N/A</v>
      </c>
      <c r="G11641" s="69" t="e">
        <f t="shared" si="572"/>
        <v>#N/A</v>
      </c>
      <c r="H11641" s="69" t="e">
        <f t="shared" si="572"/>
        <v>#N/A</v>
      </c>
      <c r="I11641" s="69" t="e">
        <f t="shared" si="572"/>
        <v>#N/A</v>
      </c>
      <c r="J11641" s="70" t="e">
        <f t="shared" si="572"/>
        <v>#N/A</v>
      </c>
      <c r="K11641" s="118">
        <f>VLOOKUP(B11641,WB.GDP.2016,'WB (WDI)'!$BG$2,FALSE)</f>
        <v>3061.7872398366676</v>
      </c>
      <c r="L11641" s="112">
        <f>VLOOKUP($B11641,WB.UNEMP.2016,'WB (WDI)'!$BG$2,FALSE)</f>
        <v>1.78999996185303</v>
      </c>
    </row>
    <row r="11642" spans="1:12" x14ac:dyDescent="0.25">
      <c r="A11642" s="103">
        <v>2016</v>
      </c>
      <c r="B11642" s="104" t="s">
        <v>461</v>
      </c>
      <c r="C11642" s="105" t="s">
        <v>462</v>
      </c>
      <c r="D11642" s="105" t="s">
        <v>440</v>
      </c>
      <c r="E11642" s="87" t="e">
        <f t="shared" ref="E11642:J11651" si="573">IF(ISNUMBER(VLOOKUP($B11642,EFW.2016,3,FALSE))=TRUE,VLOOKUP($B11642,EFW.2016,E$2,FALSE),NA())</f>
        <v>#N/A</v>
      </c>
      <c r="F11642" s="69" t="e">
        <f t="shared" si="573"/>
        <v>#N/A</v>
      </c>
      <c r="G11642" s="69" t="e">
        <f t="shared" si="573"/>
        <v>#N/A</v>
      </c>
      <c r="H11642" s="69" t="e">
        <f t="shared" si="573"/>
        <v>#N/A</v>
      </c>
      <c r="I11642" s="69" t="e">
        <f t="shared" si="573"/>
        <v>#N/A</v>
      </c>
      <c r="J11642" s="70" t="e">
        <f t="shared" si="573"/>
        <v>#N/A</v>
      </c>
      <c r="K11642" s="118" t="e">
        <f>VLOOKUP(B11642,WB.GDP.2016,'WB (WDI)'!$BG$2,FALSE)</f>
        <v>#N/A</v>
      </c>
      <c r="L11642" s="112">
        <f>VLOOKUP($B11642,WB.UNEMP.2016,'WB (WDI)'!$BG$2,FALSE)</f>
        <v>5.4000000953674299</v>
      </c>
    </row>
    <row r="11643" spans="1:12" x14ac:dyDescent="0.25">
      <c r="A11643" s="103">
        <v>2016</v>
      </c>
      <c r="B11643" s="104" t="s">
        <v>463</v>
      </c>
      <c r="C11643" s="105" t="s">
        <v>464</v>
      </c>
      <c r="D11643" s="105" t="s">
        <v>440</v>
      </c>
      <c r="E11643" s="87" t="e">
        <f t="shared" si="573"/>
        <v>#N/A</v>
      </c>
      <c r="F11643" s="69" t="e">
        <f t="shared" si="573"/>
        <v>#N/A</v>
      </c>
      <c r="G11643" s="69" t="e">
        <f t="shared" si="573"/>
        <v>#N/A</v>
      </c>
      <c r="H11643" s="69" t="e">
        <f t="shared" si="573"/>
        <v>#N/A</v>
      </c>
      <c r="I11643" s="69" t="e">
        <f t="shared" si="573"/>
        <v>#N/A</v>
      </c>
      <c r="J11643" s="70" t="e">
        <f t="shared" si="573"/>
        <v>#N/A</v>
      </c>
      <c r="K11643" s="118">
        <f>VLOOKUP(B11643,WB.GDP.2016,'WB (WDI)'!$BG$2,FALSE)</f>
        <v>2249.7686747102734</v>
      </c>
      <c r="L11643" s="112" t="e">
        <f>VLOOKUP($B11643,WB.UNEMP.2016,'WB (WDI)'!$BG$2,FALSE)</f>
        <v>#N/A</v>
      </c>
    </row>
    <row r="11644" spans="1:12" x14ac:dyDescent="0.25">
      <c r="A11644" s="103">
        <v>2016</v>
      </c>
      <c r="B11644" s="104" t="s">
        <v>465</v>
      </c>
      <c r="C11644" s="105" t="s">
        <v>466</v>
      </c>
      <c r="D11644" s="105" t="s">
        <v>440</v>
      </c>
      <c r="E11644" s="87" t="e">
        <f t="shared" si="573"/>
        <v>#N/A</v>
      </c>
      <c r="F11644" s="69" t="e">
        <f t="shared" si="573"/>
        <v>#N/A</v>
      </c>
      <c r="G11644" s="69" t="e">
        <f t="shared" si="573"/>
        <v>#N/A</v>
      </c>
      <c r="H11644" s="69" t="e">
        <f t="shared" si="573"/>
        <v>#N/A</v>
      </c>
      <c r="I11644" s="69" t="e">
        <f t="shared" si="573"/>
        <v>#N/A</v>
      </c>
      <c r="J11644" s="70" t="e">
        <f t="shared" si="573"/>
        <v>#N/A</v>
      </c>
      <c r="K11644" s="118">
        <f>VLOOKUP(B11644,WB.GDP.2016,'WB (WDI)'!$BG$2,FALSE)</f>
        <v>3648.6350902385243</v>
      </c>
      <c r="L11644" s="112" t="e">
        <f>VLOOKUP($B11644,WB.UNEMP.2016,'WB (WDI)'!$BG$2,FALSE)</f>
        <v>#N/A</v>
      </c>
    </row>
    <row r="11645" spans="1:12" x14ac:dyDescent="0.25">
      <c r="A11645" s="103">
        <v>2016</v>
      </c>
      <c r="B11645" s="104" t="s">
        <v>467</v>
      </c>
      <c r="C11645" s="105" t="s">
        <v>468</v>
      </c>
      <c r="D11645" s="105" t="s">
        <v>440</v>
      </c>
      <c r="E11645" s="87" t="e">
        <f t="shared" si="573"/>
        <v>#N/A</v>
      </c>
      <c r="F11645" s="69" t="e">
        <f t="shared" si="573"/>
        <v>#N/A</v>
      </c>
      <c r="G11645" s="69" t="e">
        <f t="shared" si="573"/>
        <v>#N/A</v>
      </c>
      <c r="H11645" s="69" t="e">
        <f t="shared" si="573"/>
        <v>#N/A</v>
      </c>
      <c r="I11645" s="69" t="e">
        <f t="shared" si="573"/>
        <v>#N/A</v>
      </c>
      <c r="J11645" s="70" t="e">
        <f t="shared" si="573"/>
        <v>#N/A</v>
      </c>
      <c r="K11645" s="118">
        <f>VLOOKUP(B11645,WB.GDP.2016,'WB (WDI)'!$BG$2,FALSE)</f>
        <v>3440.0642066188066</v>
      </c>
      <c r="L11645" s="112" t="e">
        <f>VLOOKUP($B11645,WB.UNEMP.2016,'WB (WDI)'!$BG$2,FALSE)</f>
        <v>#N/A</v>
      </c>
    </row>
    <row r="11646" spans="1:12" x14ac:dyDescent="0.25">
      <c r="A11646" s="103">
        <v>2016</v>
      </c>
      <c r="B11646" s="104" t="s">
        <v>469</v>
      </c>
      <c r="C11646" s="105" t="s">
        <v>470</v>
      </c>
      <c r="D11646" s="105" t="s">
        <v>440</v>
      </c>
      <c r="E11646" s="87" t="e">
        <f t="shared" si="573"/>
        <v>#N/A</v>
      </c>
      <c r="F11646" s="69" t="e">
        <f t="shared" si="573"/>
        <v>#N/A</v>
      </c>
      <c r="G11646" s="69" t="e">
        <f t="shared" si="573"/>
        <v>#N/A</v>
      </c>
      <c r="H11646" s="69" t="e">
        <f t="shared" si="573"/>
        <v>#N/A</v>
      </c>
      <c r="I11646" s="69" t="e">
        <f t="shared" si="573"/>
        <v>#N/A</v>
      </c>
      <c r="J11646" s="70" t="e">
        <f t="shared" si="573"/>
        <v>#N/A</v>
      </c>
      <c r="K11646" s="118">
        <f>VLOOKUP(B11646,WB.GDP.2016,'WB (WDI)'!$BG$2,FALSE)</f>
        <v>11167.319278003411</v>
      </c>
      <c r="L11646" s="112" t="e">
        <f>VLOOKUP($B11646,WB.UNEMP.2016,'WB (WDI)'!$BG$2,FALSE)</f>
        <v>#N/A</v>
      </c>
    </row>
    <row r="11647" spans="1:12" x14ac:dyDescent="0.25">
      <c r="A11647" s="103">
        <v>2016</v>
      </c>
      <c r="B11647" s="104" t="s">
        <v>471</v>
      </c>
      <c r="C11647" s="105" t="s">
        <v>472</v>
      </c>
      <c r="D11647" s="105" t="s">
        <v>440</v>
      </c>
      <c r="E11647" s="87" t="e">
        <f t="shared" si="573"/>
        <v>#N/A</v>
      </c>
      <c r="F11647" s="69" t="e">
        <f t="shared" si="573"/>
        <v>#N/A</v>
      </c>
      <c r="G11647" s="69" t="e">
        <f t="shared" si="573"/>
        <v>#N/A</v>
      </c>
      <c r="H11647" s="69" t="e">
        <f t="shared" si="573"/>
        <v>#N/A</v>
      </c>
      <c r="I11647" s="69" t="e">
        <f t="shared" si="573"/>
        <v>#N/A</v>
      </c>
      <c r="J11647" s="70" t="e">
        <f t="shared" si="573"/>
        <v>#N/A</v>
      </c>
      <c r="K11647" s="118" t="e">
        <f>VLOOKUP(B11647,WB.GDP.2016,'WB (WDI)'!$BG$2,FALSE)</f>
        <v>#N/A</v>
      </c>
      <c r="L11647" s="112" t="e">
        <f>VLOOKUP($B11647,WB.UNEMP.2016,'WB (WDI)'!$BG$2,FALSE)</f>
        <v>#N/A</v>
      </c>
    </row>
    <row r="11648" spans="1:12" x14ac:dyDescent="0.25">
      <c r="A11648" s="103">
        <v>2016</v>
      </c>
      <c r="B11648" s="104" t="s">
        <v>473</v>
      </c>
      <c r="C11648" s="105" t="s">
        <v>474</v>
      </c>
      <c r="D11648" s="105" t="s">
        <v>440</v>
      </c>
      <c r="E11648" s="87" t="e">
        <f t="shared" si="573"/>
        <v>#N/A</v>
      </c>
      <c r="F11648" s="69" t="e">
        <f t="shared" si="573"/>
        <v>#N/A</v>
      </c>
      <c r="G11648" s="69" t="e">
        <f t="shared" si="573"/>
        <v>#N/A</v>
      </c>
      <c r="H11648" s="69" t="e">
        <f t="shared" si="573"/>
        <v>#N/A</v>
      </c>
      <c r="I11648" s="69" t="e">
        <f t="shared" si="573"/>
        <v>#N/A</v>
      </c>
      <c r="J11648" s="70" t="e">
        <f t="shared" si="573"/>
        <v>#N/A</v>
      </c>
      <c r="K11648" s="118">
        <f>VLOOKUP(B11648,WB.GDP.2016,'WB (WDI)'!$BG$2,FALSE)</f>
        <v>18275.024528542806</v>
      </c>
      <c r="L11648" s="112" t="e">
        <f>VLOOKUP($B11648,WB.UNEMP.2016,'WB (WDI)'!$BG$2,FALSE)</f>
        <v>#N/A</v>
      </c>
    </row>
    <row r="11649" spans="1:12" x14ac:dyDescent="0.25">
      <c r="A11649" s="103">
        <v>2016</v>
      </c>
      <c r="B11649" s="104" t="s">
        <v>475</v>
      </c>
      <c r="C11649" s="105" t="s">
        <v>476</v>
      </c>
      <c r="D11649" s="105" t="s">
        <v>440</v>
      </c>
      <c r="E11649" s="87" t="e">
        <f t="shared" si="573"/>
        <v>#N/A</v>
      </c>
      <c r="F11649" s="69" t="e">
        <f t="shared" si="573"/>
        <v>#N/A</v>
      </c>
      <c r="G11649" s="69" t="e">
        <f t="shared" si="573"/>
        <v>#N/A</v>
      </c>
      <c r="H11649" s="69" t="e">
        <f t="shared" si="573"/>
        <v>#N/A</v>
      </c>
      <c r="I11649" s="69" t="e">
        <f t="shared" si="573"/>
        <v>#N/A</v>
      </c>
      <c r="J11649" s="70" t="e">
        <f t="shared" si="573"/>
        <v>#N/A</v>
      </c>
      <c r="K11649" s="118" t="e">
        <f>VLOOKUP(B11649,WB.GDP.2016,'WB (WDI)'!$BG$2,FALSE)</f>
        <v>#N/A</v>
      </c>
      <c r="L11649" s="112" t="e">
        <f>VLOOKUP($B11649,WB.UNEMP.2016,'WB (WDI)'!$BG$2,FALSE)</f>
        <v>#N/A</v>
      </c>
    </row>
    <row r="11650" spans="1:12" x14ac:dyDescent="0.25">
      <c r="A11650" s="103">
        <v>2016</v>
      </c>
      <c r="B11650" s="104" t="s">
        <v>477</v>
      </c>
      <c r="C11650" s="105" t="s">
        <v>478</v>
      </c>
      <c r="D11650" s="105" t="s">
        <v>440</v>
      </c>
      <c r="E11650" s="87" t="e">
        <f t="shared" si="573"/>
        <v>#N/A</v>
      </c>
      <c r="F11650" s="69" t="e">
        <f t="shared" si="573"/>
        <v>#N/A</v>
      </c>
      <c r="G11650" s="69" t="e">
        <f t="shared" si="573"/>
        <v>#N/A</v>
      </c>
      <c r="H11650" s="69" t="e">
        <f t="shared" si="573"/>
        <v>#N/A</v>
      </c>
      <c r="I11650" s="69" t="e">
        <f t="shared" si="573"/>
        <v>#N/A</v>
      </c>
      <c r="J11650" s="70" t="e">
        <f t="shared" si="573"/>
        <v>#N/A</v>
      </c>
      <c r="K11650" s="118" t="e">
        <f>VLOOKUP(B11650,WB.GDP.2016,'WB (WDI)'!$BG$2,FALSE)</f>
        <v>#N/A</v>
      </c>
      <c r="L11650" s="112" t="e">
        <f>VLOOKUP($B11650,WB.UNEMP.2016,'WB (WDI)'!$BG$2,FALSE)</f>
        <v>#N/A</v>
      </c>
    </row>
    <row r="11651" spans="1:12" x14ac:dyDescent="0.25">
      <c r="A11651" s="103">
        <v>2016</v>
      </c>
      <c r="B11651" s="104" t="s">
        <v>479</v>
      </c>
      <c r="C11651" s="105" t="s">
        <v>480</v>
      </c>
      <c r="D11651" s="105" t="s">
        <v>440</v>
      </c>
      <c r="E11651" s="87" t="e">
        <f t="shared" si="573"/>
        <v>#N/A</v>
      </c>
      <c r="F11651" s="69" t="e">
        <f t="shared" si="573"/>
        <v>#N/A</v>
      </c>
      <c r="G11651" s="69" t="e">
        <f t="shared" si="573"/>
        <v>#N/A</v>
      </c>
      <c r="H11651" s="69" t="e">
        <f t="shared" si="573"/>
        <v>#N/A</v>
      </c>
      <c r="I11651" s="69" t="e">
        <f t="shared" si="573"/>
        <v>#N/A</v>
      </c>
      <c r="J11651" s="70" t="e">
        <f t="shared" si="573"/>
        <v>#N/A</v>
      </c>
      <c r="K11651" s="118" t="e">
        <f>VLOOKUP(B11651,WB.GDP.2016,'WB (WDI)'!$BG$2,FALSE)</f>
        <v>#N/A</v>
      </c>
      <c r="L11651" s="112" t="e">
        <f>VLOOKUP($B11651,WB.UNEMP.2016,'WB (WDI)'!$BG$2,FALSE)</f>
        <v>#N/A</v>
      </c>
    </row>
    <row r="11652" spans="1:12" x14ac:dyDescent="0.25">
      <c r="A11652" s="103">
        <v>2016</v>
      </c>
      <c r="B11652" s="104" t="s">
        <v>481</v>
      </c>
      <c r="C11652" s="105" t="s">
        <v>482</v>
      </c>
      <c r="D11652" s="105" t="s">
        <v>440</v>
      </c>
      <c r="E11652" s="87" t="e">
        <f t="shared" ref="E11652:J11659" si="574">IF(ISNUMBER(VLOOKUP($B11652,EFW.2016,3,FALSE))=TRUE,VLOOKUP($B11652,EFW.2016,E$2,FALSE),NA())</f>
        <v>#N/A</v>
      </c>
      <c r="F11652" s="69" t="e">
        <f t="shared" si="574"/>
        <v>#N/A</v>
      </c>
      <c r="G11652" s="69" t="e">
        <f t="shared" si="574"/>
        <v>#N/A</v>
      </c>
      <c r="H11652" s="69" t="e">
        <f t="shared" si="574"/>
        <v>#N/A</v>
      </c>
      <c r="I11652" s="69" t="e">
        <f t="shared" si="574"/>
        <v>#N/A</v>
      </c>
      <c r="J11652" s="70" t="e">
        <f t="shared" si="574"/>
        <v>#N/A</v>
      </c>
      <c r="K11652" s="118" t="e">
        <f>VLOOKUP(B11652,WB.GDP.2016,'WB (WDI)'!$BG$2,FALSE)</f>
        <v>#N/A</v>
      </c>
      <c r="L11652" s="112">
        <f>VLOOKUP($B11652,WB.UNEMP.2016,'WB (WDI)'!$BG$2,FALSE)</f>
        <v>12.2299995422363</v>
      </c>
    </row>
    <row r="11653" spans="1:12" x14ac:dyDescent="0.25">
      <c r="A11653" s="103">
        <v>2016</v>
      </c>
      <c r="B11653" s="104" t="s">
        <v>483</v>
      </c>
      <c r="C11653" s="105" t="s">
        <v>484</v>
      </c>
      <c r="D11653" s="105" t="s">
        <v>440</v>
      </c>
      <c r="E11653" s="87" t="e">
        <f t="shared" si="574"/>
        <v>#N/A</v>
      </c>
      <c r="F11653" s="69" t="e">
        <f t="shared" si="574"/>
        <v>#N/A</v>
      </c>
      <c r="G11653" s="69" t="e">
        <f t="shared" si="574"/>
        <v>#N/A</v>
      </c>
      <c r="H11653" s="69" t="e">
        <f t="shared" si="574"/>
        <v>#N/A</v>
      </c>
      <c r="I11653" s="69" t="e">
        <f t="shared" si="574"/>
        <v>#N/A</v>
      </c>
      <c r="J11653" s="70" t="e">
        <f t="shared" si="574"/>
        <v>#N/A</v>
      </c>
      <c r="K11653" s="118" t="e">
        <f>VLOOKUP(B11653,WB.GDP.2016,'WB (WDI)'!$BG$2,FALSE)</f>
        <v>#N/A</v>
      </c>
      <c r="L11653" s="112" t="e">
        <f>VLOOKUP($B11653,WB.UNEMP.2016,'WB (WDI)'!$BG$2,FALSE)</f>
        <v>#N/A</v>
      </c>
    </row>
    <row r="11654" spans="1:12" x14ac:dyDescent="0.25">
      <c r="A11654" s="103">
        <v>2016</v>
      </c>
      <c r="B11654" s="104" t="s">
        <v>485</v>
      </c>
      <c r="C11654" s="105" t="s">
        <v>486</v>
      </c>
      <c r="D11654" s="105" t="s">
        <v>440</v>
      </c>
      <c r="E11654" s="87" t="e">
        <f t="shared" si="574"/>
        <v>#N/A</v>
      </c>
      <c r="F11654" s="69" t="e">
        <f t="shared" si="574"/>
        <v>#N/A</v>
      </c>
      <c r="G11654" s="69" t="e">
        <f t="shared" si="574"/>
        <v>#N/A</v>
      </c>
      <c r="H11654" s="69" t="e">
        <f t="shared" si="574"/>
        <v>#N/A</v>
      </c>
      <c r="I11654" s="69" t="e">
        <f t="shared" si="574"/>
        <v>#N/A</v>
      </c>
      <c r="J11654" s="70" t="e">
        <f t="shared" si="574"/>
        <v>#N/A</v>
      </c>
      <c r="K11654" s="118" t="e">
        <f>VLOOKUP(B11654,WB.GDP.2016,'WB (WDI)'!$BG$2,FALSE)</f>
        <v>#N/A</v>
      </c>
      <c r="L11654" s="112" t="e">
        <f>VLOOKUP($B11654,WB.UNEMP.2016,'WB (WDI)'!$BG$2,FALSE)</f>
        <v>#N/A</v>
      </c>
    </row>
    <row r="11655" spans="1:12" x14ac:dyDescent="0.25">
      <c r="A11655" s="103">
        <v>2016</v>
      </c>
      <c r="B11655" s="104" t="s">
        <v>487</v>
      </c>
      <c r="C11655" s="105" t="s">
        <v>488</v>
      </c>
      <c r="D11655" s="105" t="s">
        <v>440</v>
      </c>
      <c r="E11655" s="87" t="e">
        <f t="shared" si="574"/>
        <v>#N/A</v>
      </c>
      <c r="F11655" s="69" t="e">
        <f t="shared" si="574"/>
        <v>#N/A</v>
      </c>
      <c r="G11655" s="69" t="e">
        <f t="shared" si="574"/>
        <v>#N/A</v>
      </c>
      <c r="H11655" s="69" t="e">
        <f t="shared" si="574"/>
        <v>#N/A</v>
      </c>
      <c r="I11655" s="69" t="e">
        <f t="shared" si="574"/>
        <v>#N/A</v>
      </c>
      <c r="J11655" s="70" t="e">
        <f t="shared" si="574"/>
        <v>#N/A</v>
      </c>
      <c r="K11655" s="118">
        <f>VLOOKUP(B11655,WB.GDP.2016,'WB (WDI)'!$BG$2,FALSE)</f>
        <v>6445.9741791451033</v>
      </c>
      <c r="L11655" s="112">
        <f>VLOOKUP($B11655,WB.UNEMP.2016,'WB (WDI)'!$BG$2,FALSE)</f>
        <v>8.5799999237060494</v>
      </c>
    </row>
    <row r="11656" spans="1:12" x14ac:dyDescent="0.25">
      <c r="A11656" s="103">
        <v>2016</v>
      </c>
      <c r="B11656" s="104" t="s">
        <v>489</v>
      </c>
      <c r="C11656" s="105" t="s">
        <v>490</v>
      </c>
      <c r="D11656" s="105" t="s">
        <v>440</v>
      </c>
      <c r="E11656" s="87" t="e">
        <f t="shared" si="574"/>
        <v>#N/A</v>
      </c>
      <c r="F11656" s="69" t="e">
        <f t="shared" si="574"/>
        <v>#N/A</v>
      </c>
      <c r="G11656" s="69" t="e">
        <f t="shared" si="574"/>
        <v>#N/A</v>
      </c>
      <c r="H11656" s="69" t="e">
        <f t="shared" si="574"/>
        <v>#N/A</v>
      </c>
      <c r="I11656" s="69" t="e">
        <f t="shared" si="574"/>
        <v>#N/A</v>
      </c>
      <c r="J11656" s="70" t="e">
        <f t="shared" si="574"/>
        <v>#N/A</v>
      </c>
      <c r="K11656" s="118" t="e">
        <f>VLOOKUP(B11656,WB.GDP.2016,'WB (WDI)'!$BG$2,FALSE)</f>
        <v>#N/A</v>
      </c>
      <c r="L11656" s="112" t="e">
        <f>VLOOKUP($B11656,WB.UNEMP.2016,'WB (WDI)'!$BG$2,FALSE)</f>
        <v>#N/A</v>
      </c>
    </row>
    <row r="11657" spans="1:12" x14ac:dyDescent="0.25">
      <c r="A11657" s="103">
        <v>2016</v>
      </c>
      <c r="B11657" s="104" t="s">
        <v>491</v>
      </c>
      <c r="C11657" s="105" t="s">
        <v>492</v>
      </c>
      <c r="D11657" s="105" t="s">
        <v>440</v>
      </c>
      <c r="E11657" s="87" t="e">
        <f t="shared" si="574"/>
        <v>#N/A</v>
      </c>
      <c r="F11657" s="69" t="e">
        <f t="shared" si="574"/>
        <v>#N/A</v>
      </c>
      <c r="G11657" s="69" t="e">
        <f t="shared" si="574"/>
        <v>#N/A</v>
      </c>
      <c r="H11657" s="69" t="e">
        <f t="shared" si="574"/>
        <v>#N/A</v>
      </c>
      <c r="I11657" s="69" t="e">
        <f t="shared" si="574"/>
        <v>#N/A</v>
      </c>
      <c r="J11657" s="70" t="e">
        <f t="shared" si="574"/>
        <v>#N/A</v>
      </c>
      <c r="K11657" s="118">
        <f>VLOOKUP(B11657,WB.GDP.2016,'WB (WDI)'!$BG$2,FALSE)</f>
        <v>6317.8620799387209</v>
      </c>
      <c r="L11657" s="112">
        <f>VLOOKUP($B11657,WB.UNEMP.2016,'WB (WDI)'!$BG$2,FALSE)</f>
        <v>2.7999999523162802</v>
      </c>
    </row>
    <row r="11658" spans="1:12" x14ac:dyDescent="0.25">
      <c r="A11658" s="103">
        <v>2016</v>
      </c>
      <c r="B11658" s="104" t="s">
        <v>493</v>
      </c>
      <c r="C11658" s="105" t="s">
        <v>494</v>
      </c>
      <c r="D11658" s="105" t="s">
        <v>440</v>
      </c>
      <c r="E11658" s="87" t="e">
        <f t="shared" si="574"/>
        <v>#N/A</v>
      </c>
      <c r="F11658" s="69" t="e">
        <f t="shared" si="574"/>
        <v>#N/A</v>
      </c>
      <c r="G11658" s="69" t="e">
        <f t="shared" si="574"/>
        <v>#N/A</v>
      </c>
      <c r="H11658" s="69" t="e">
        <f t="shared" si="574"/>
        <v>#N/A</v>
      </c>
      <c r="I11658" s="69" t="e">
        <f t="shared" si="574"/>
        <v>#N/A</v>
      </c>
      <c r="J11658" s="70" t="e">
        <f t="shared" si="574"/>
        <v>#N/A</v>
      </c>
      <c r="K11658" s="118">
        <f>VLOOKUP(B11658,WB.GDP.2016,'WB (WDI)'!$BG$2,FALSE)</f>
        <v>3793.1275993345985</v>
      </c>
      <c r="L11658" s="112" t="e">
        <f>VLOOKUP($B11658,WB.UNEMP.2016,'WB (WDI)'!$BG$2,FALSE)</f>
        <v>#N/A</v>
      </c>
    </row>
    <row r="11659" spans="1:12" ht="15.75" thickBot="1" x14ac:dyDescent="0.3">
      <c r="A11659" s="103">
        <v>2016</v>
      </c>
      <c r="B11659" s="104" t="s">
        <v>495</v>
      </c>
      <c r="C11659" s="105" t="s">
        <v>496</v>
      </c>
      <c r="D11659" s="105" t="s">
        <v>440</v>
      </c>
      <c r="E11659" s="88" t="e">
        <f t="shared" si="574"/>
        <v>#N/A</v>
      </c>
      <c r="F11659" s="56" t="e">
        <f t="shared" si="574"/>
        <v>#N/A</v>
      </c>
      <c r="G11659" s="56" t="e">
        <f t="shared" si="574"/>
        <v>#N/A</v>
      </c>
      <c r="H11659" s="56" t="e">
        <f t="shared" si="574"/>
        <v>#N/A</v>
      </c>
      <c r="I11659" s="56" t="e">
        <f t="shared" si="574"/>
        <v>#N/A</v>
      </c>
      <c r="J11659" s="71" t="e">
        <f t="shared" si="574"/>
        <v>#N/A</v>
      </c>
      <c r="K11659" s="119" t="e">
        <f>VLOOKUP(B11659,WB.GDP.2016,'WB (WDI)'!$BG$2,FALSE)</f>
        <v>#N/A</v>
      </c>
      <c r="L11659" s="113" t="e">
        <f>VLOOKUP($B11659,WB.UNEMP.2016,'WB (WDI)'!$BG$2,FALSE)</f>
        <v>#N/A</v>
      </c>
    </row>
    <row r="11660" spans="1:12" x14ac:dyDescent="0.25">
      <c r="A11660" s="109">
        <v>2017</v>
      </c>
      <c r="B11660" s="110" t="s">
        <v>4</v>
      </c>
      <c r="C11660" s="111" t="s">
        <v>5</v>
      </c>
      <c r="D11660" s="111" t="s">
        <v>6</v>
      </c>
      <c r="E11660" s="86">
        <f t="shared" ref="E11660:J11669" si="575">IF(ISNUMBER(VLOOKUP($B11660,EFW.2017,3,FALSE))=TRUE,VLOOKUP($B11660,EFW.2017,E$2,FALSE),NA())</f>
        <v>4.9807422958895966</v>
      </c>
      <c r="F11660" s="69">
        <f t="shared" si="575"/>
        <v>4.498396473288123</v>
      </c>
      <c r="G11660" s="69">
        <f t="shared" si="575"/>
        <v>4.4809249375403564</v>
      </c>
      <c r="H11660" s="69">
        <f t="shared" si="575"/>
        <v>7.8888766568340696</v>
      </c>
      <c r="I11660" s="69">
        <f t="shared" si="575"/>
        <v>2.6076535740965663</v>
      </c>
      <c r="J11660" s="70">
        <f t="shared" si="575"/>
        <v>5.4278598376888718</v>
      </c>
      <c r="K11660" s="118">
        <f>VLOOKUP(B11660,WB.GDP.2017,'WB (WDI)'!$BH$2,FALSE)</f>
        <v>11737.409352754939</v>
      </c>
      <c r="L11660" s="112">
        <f>VLOOKUP($B11660,WB.UNEMP.2017,'WB (WDI)'!$BH$2,FALSE)</f>
        <v>12</v>
      </c>
    </row>
    <row r="11661" spans="1:12" x14ac:dyDescent="0.25">
      <c r="A11661" s="103">
        <v>2017</v>
      </c>
      <c r="B11661" s="104" t="s">
        <v>7</v>
      </c>
      <c r="C11661" s="105" t="s">
        <v>8</v>
      </c>
      <c r="D11661" s="105" t="s">
        <v>6</v>
      </c>
      <c r="E11661" s="87">
        <f t="shared" si="575"/>
        <v>4.9103798659726925</v>
      </c>
      <c r="F11661" s="69">
        <f t="shared" si="575"/>
        <v>4.8629350279508659</v>
      </c>
      <c r="G11661" s="69">
        <f t="shared" si="575"/>
        <v>3.6987686504871773</v>
      </c>
      <c r="H11661" s="69">
        <f t="shared" si="575"/>
        <v>5.5818032101975872</v>
      </c>
      <c r="I11661" s="69">
        <f t="shared" si="575"/>
        <v>5.7959411537494354</v>
      </c>
      <c r="J11661" s="70">
        <f t="shared" si="575"/>
        <v>4.6124512874783967</v>
      </c>
      <c r="K11661" s="118">
        <f>VLOOKUP(B11661,WB.GDP.2017,'WB (WDI)'!$BH$2,FALSE)</f>
        <v>11014.486136551326</v>
      </c>
      <c r="L11661" s="112">
        <f>VLOOKUP($B11661,WB.UNEMP.2017,'WB (WDI)'!$BH$2,FALSE)</f>
        <v>11.7399997711182</v>
      </c>
    </row>
    <row r="11662" spans="1:12" x14ac:dyDescent="0.25">
      <c r="A11662" s="103">
        <v>2017</v>
      </c>
      <c r="B11662" s="104" t="s">
        <v>9</v>
      </c>
      <c r="C11662" s="105" t="s">
        <v>10</v>
      </c>
      <c r="D11662" s="105" t="s">
        <v>6</v>
      </c>
      <c r="E11662" s="87">
        <f t="shared" si="575"/>
        <v>4.6021830773283829</v>
      </c>
      <c r="F11662" s="69">
        <f t="shared" si="575"/>
        <v>4.8723130369597802</v>
      </c>
      <c r="G11662" s="69">
        <f t="shared" si="575"/>
        <v>3.7883467552560952</v>
      </c>
      <c r="H11662" s="69">
        <f t="shared" si="575"/>
        <v>6.3742244741279981</v>
      </c>
      <c r="I11662" s="69">
        <f t="shared" si="575"/>
        <v>1.9750177480265216</v>
      </c>
      <c r="J11662" s="70">
        <f t="shared" si="575"/>
        <v>6.0010133722715215</v>
      </c>
      <c r="K11662" s="118">
        <f>VLOOKUP(B11662,WB.GDP.2017,'WB (WDI)'!$BH$2,FALSE)</f>
        <v>13237.99852731731</v>
      </c>
      <c r="L11662" s="112">
        <f>VLOOKUP($B11662,WB.UNEMP.2017,'WB (WDI)'!$BH$2,FALSE)</f>
        <v>18.610000610351602</v>
      </c>
    </row>
    <row r="11663" spans="1:12" x14ac:dyDescent="0.25">
      <c r="A11663" s="103">
        <v>2017</v>
      </c>
      <c r="B11663" s="104" t="s">
        <v>11</v>
      </c>
      <c r="C11663" s="105" t="s">
        <v>12</v>
      </c>
      <c r="D11663" s="105" t="s">
        <v>6</v>
      </c>
      <c r="E11663" s="87">
        <f t="shared" si="575"/>
        <v>6.6090949016311935</v>
      </c>
      <c r="F11663" s="69">
        <f t="shared" si="575"/>
        <v>6.3843197548775281</v>
      </c>
      <c r="G11663" s="69">
        <f t="shared" si="575"/>
        <v>5.4353716075017449</v>
      </c>
      <c r="H11663" s="69">
        <f t="shared" si="575"/>
        <v>7.2937251739960871</v>
      </c>
      <c r="I11663" s="69">
        <f t="shared" si="575"/>
        <v>6.6593625769407501</v>
      </c>
      <c r="J11663" s="70">
        <f t="shared" si="575"/>
        <v>7.2726953948398601</v>
      </c>
      <c r="K11663" s="118">
        <f>VLOOKUP(B11663,WB.GDP.2017,'WB (WDI)'!$BH$2,FALSE)</f>
        <v>7314.1544871183496</v>
      </c>
      <c r="L11663" s="112">
        <f>VLOOKUP($B11663,WB.UNEMP.2017,'WB (WDI)'!$BH$2,FALSE)</f>
        <v>9.1899995803833008</v>
      </c>
    </row>
    <row r="11664" spans="1:12" x14ac:dyDescent="0.25">
      <c r="A11664" s="103">
        <v>2017</v>
      </c>
      <c r="B11664" s="104" t="s">
        <v>13</v>
      </c>
      <c r="C11664" s="105" t="s">
        <v>14</v>
      </c>
      <c r="D11664" s="105" t="s">
        <v>6</v>
      </c>
      <c r="E11664" s="87">
        <f t="shared" si="575"/>
        <v>4.4875097056776587</v>
      </c>
      <c r="F11664" s="69">
        <f t="shared" si="575"/>
        <v>7.9995137485961312</v>
      </c>
      <c r="G11664" s="69">
        <f t="shared" si="575"/>
        <v>2.8585457623393724</v>
      </c>
      <c r="H11664" s="69">
        <f t="shared" si="575"/>
        <v>4.437281787544272</v>
      </c>
      <c r="I11664" s="69">
        <f t="shared" si="575"/>
        <v>2.5286764115454874</v>
      </c>
      <c r="J11664" s="70">
        <f t="shared" si="575"/>
        <v>4.6135308183630315</v>
      </c>
      <c r="K11664" s="118">
        <f>VLOOKUP(B11664,WB.GDP.2017,'WB (WDI)'!$BH$2,FALSE)</f>
        <v>4362.57840927293</v>
      </c>
      <c r="L11664" s="112">
        <f>VLOOKUP($B11664,WB.UNEMP.2017,'WB (WDI)'!$BH$2,FALSE)</f>
        <v>17.0200004577637</v>
      </c>
    </row>
    <row r="11665" spans="1:12" x14ac:dyDescent="0.25">
      <c r="A11665" s="103">
        <v>2017</v>
      </c>
      <c r="B11665" s="104" t="s">
        <v>15</v>
      </c>
      <c r="C11665" s="105" t="s">
        <v>16</v>
      </c>
      <c r="D11665" s="105" t="s">
        <v>6</v>
      </c>
      <c r="E11665" s="87">
        <f t="shared" si="575"/>
        <v>6.1149602766484321</v>
      </c>
      <c r="F11665" s="69">
        <f t="shared" si="575"/>
        <v>5.3997571085649927</v>
      </c>
      <c r="G11665" s="69">
        <f t="shared" si="575"/>
        <v>5.366850986087405</v>
      </c>
      <c r="H11665" s="69">
        <f t="shared" si="575"/>
        <v>6.7493586239080283</v>
      </c>
      <c r="I11665" s="69">
        <f t="shared" si="575"/>
        <v>6.4487385383952178</v>
      </c>
      <c r="J11665" s="70">
        <f t="shared" si="575"/>
        <v>6.6100961262865141</v>
      </c>
      <c r="K11665" s="118">
        <f>VLOOKUP(B11665,WB.GDP.2017,'WB (WDI)'!$BH$2,FALSE)</f>
        <v>10605.257207270699</v>
      </c>
      <c r="L11665" s="112">
        <f>VLOOKUP($B11665,WB.UNEMP.2017,'WB (WDI)'!$BH$2,FALSE)</f>
        <v>15.3800001144409</v>
      </c>
    </row>
    <row r="11666" spans="1:12" x14ac:dyDescent="0.25">
      <c r="A11666" s="103">
        <v>2017</v>
      </c>
      <c r="B11666" s="104" t="s">
        <v>17</v>
      </c>
      <c r="C11666" s="105" t="s">
        <v>18</v>
      </c>
      <c r="D11666" s="105" t="s">
        <v>6</v>
      </c>
      <c r="E11666" s="87" t="e">
        <f t="shared" si="575"/>
        <v>#N/A</v>
      </c>
      <c r="F11666" s="69" t="e">
        <f t="shared" si="575"/>
        <v>#N/A</v>
      </c>
      <c r="G11666" s="69" t="e">
        <f t="shared" si="575"/>
        <v>#N/A</v>
      </c>
      <c r="H11666" s="69" t="e">
        <f t="shared" si="575"/>
        <v>#N/A</v>
      </c>
      <c r="I11666" s="69" t="e">
        <f t="shared" si="575"/>
        <v>#N/A</v>
      </c>
      <c r="J11666" s="70" t="e">
        <f t="shared" si="575"/>
        <v>#N/A</v>
      </c>
      <c r="K11666" s="118" t="e">
        <f>VLOOKUP(B11666,WB.GDP.2017,'WB (WDI)'!$BH$2,FALSE)</f>
        <v>#N/A</v>
      </c>
      <c r="L11666" s="112" t="e">
        <f>VLOOKUP($B11666,WB.UNEMP.2017,'WB (WDI)'!$BH$2,FALSE)</f>
        <v>#N/A</v>
      </c>
    </row>
    <row r="11667" spans="1:12" x14ac:dyDescent="0.25">
      <c r="A11667" s="103">
        <v>2017</v>
      </c>
      <c r="B11667" s="104" t="s">
        <v>19</v>
      </c>
      <c r="C11667" s="105" t="s">
        <v>20</v>
      </c>
      <c r="D11667" s="105" t="s">
        <v>6</v>
      </c>
      <c r="E11667" s="87">
        <f t="shared" si="575"/>
        <v>4.8630791236964104</v>
      </c>
      <c r="F11667" s="69">
        <f t="shared" si="575"/>
        <v>6.9718585561393311</v>
      </c>
      <c r="G11667" s="69">
        <f t="shared" si="575"/>
        <v>3.3070186548282723</v>
      </c>
      <c r="H11667" s="69">
        <f t="shared" si="575"/>
        <v>5.5729711030738631</v>
      </c>
      <c r="I11667" s="69">
        <f t="shared" si="575"/>
        <v>2.9637868699875565</v>
      </c>
      <c r="J11667" s="70">
        <f t="shared" si="575"/>
        <v>5.4997604344530302</v>
      </c>
      <c r="K11667" s="118">
        <f>VLOOKUP(B11667,WB.GDP.2017,'WB (WDI)'!$BH$2,FALSE)</f>
        <v>7310.9017380353644</v>
      </c>
      <c r="L11667" s="112">
        <f>VLOOKUP($B11667,WB.UNEMP.2017,'WB (WDI)'!$BH$2,FALSE)</f>
        <v>7.0999999046325701</v>
      </c>
    </row>
    <row r="11668" spans="1:12" x14ac:dyDescent="0.25">
      <c r="A11668" s="103">
        <v>2017</v>
      </c>
      <c r="B11668" s="104" t="s">
        <v>21</v>
      </c>
      <c r="C11668" s="105" t="s">
        <v>22</v>
      </c>
      <c r="D11668" s="105" t="s">
        <v>6</v>
      </c>
      <c r="E11668" s="87">
        <f t="shared" si="575"/>
        <v>6.2538944489896409</v>
      </c>
      <c r="F11668" s="69">
        <f t="shared" si="575"/>
        <v>7.1431517163206042</v>
      </c>
      <c r="G11668" s="69">
        <f t="shared" si="575"/>
        <v>4.4254227178549241</v>
      </c>
      <c r="H11668" s="69">
        <f t="shared" si="575"/>
        <v>7.2412671635768877</v>
      </c>
      <c r="I11668" s="69">
        <f t="shared" si="575"/>
        <v>5.7874368219551053</v>
      </c>
      <c r="J11668" s="70">
        <f t="shared" si="575"/>
        <v>6.6721938252406829</v>
      </c>
      <c r="K11668" s="118">
        <f>VLOOKUP(B11668,WB.GDP.2017,'WB (WDI)'!$BH$2,FALSE)</f>
        <v>3044.5138869851594</v>
      </c>
      <c r="L11668" s="112">
        <f>VLOOKUP($B11668,WB.UNEMP.2017,'WB (WDI)'!$BH$2,FALSE)</f>
        <v>2.4400000572204599</v>
      </c>
    </row>
    <row r="11669" spans="1:12" x14ac:dyDescent="0.25">
      <c r="A11669" s="103">
        <v>2017</v>
      </c>
      <c r="B11669" s="104" t="s">
        <v>23</v>
      </c>
      <c r="C11669" s="105" t="s">
        <v>24</v>
      </c>
      <c r="D11669" s="105" t="s">
        <v>6</v>
      </c>
      <c r="E11669" s="87">
        <f t="shared" si="575"/>
        <v>7.5544420361458791</v>
      </c>
      <c r="F11669" s="69">
        <f t="shared" si="575"/>
        <v>6.5054837287427985</v>
      </c>
      <c r="G11669" s="69">
        <f t="shared" si="575"/>
        <v>6.0277795878676379</v>
      </c>
      <c r="H11669" s="69">
        <f t="shared" si="575"/>
        <v>9.3997080643722093</v>
      </c>
      <c r="I11669" s="69">
        <f t="shared" si="575"/>
        <v>7.7407884538411889</v>
      </c>
      <c r="J11669" s="70">
        <f t="shared" si="575"/>
        <v>8.0984503459055599</v>
      </c>
      <c r="K11669" s="118">
        <f>VLOOKUP(B11669,WB.GDP.2017,'WB (WDI)'!$BH$2,FALSE)</f>
        <v>17253.280629100565</v>
      </c>
      <c r="L11669" s="112">
        <f>VLOOKUP($B11669,WB.UNEMP.2017,'WB (WDI)'!$BH$2,FALSE)</f>
        <v>17.459999084472699</v>
      </c>
    </row>
    <row r="11670" spans="1:12" x14ac:dyDescent="0.25">
      <c r="A11670" s="103">
        <v>2017</v>
      </c>
      <c r="B11670" s="104" t="s">
        <v>25</v>
      </c>
      <c r="C11670" s="105" t="s">
        <v>26</v>
      </c>
      <c r="D11670" s="105" t="s">
        <v>6</v>
      </c>
      <c r="E11670" s="87" t="e">
        <f t="shared" ref="E11670:J11679" si="576">IF(ISNUMBER(VLOOKUP($B11670,EFW.2017,3,FALSE))=TRUE,VLOOKUP($B11670,EFW.2017,E$2,FALSE),NA())</f>
        <v>#N/A</v>
      </c>
      <c r="F11670" s="69" t="e">
        <f t="shared" si="576"/>
        <v>#N/A</v>
      </c>
      <c r="G11670" s="69" t="e">
        <f t="shared" si="576"/>
        <v>#N/A</v>
      </c>
      <c r="H11670" s="69" t="e">
        <f t="shared" si="576"/>
        <v>#N/A</v>
      </c>
      <c r="I11670" s="69" t="e">
        <f t="shared" si="576"/>
        <v>#N/A</v>
      </c>
      <c r="J11670" s="70" t="e">
        <f t="shared" si="576"/>
        <v>#N/A</v>
      </c>
      <c r="K11670" s="118" t="e">
        <f>VLOOKUP(B11670,WB.GDP.2017,'WB (WDI)'!$BH$2,FALSE)</f>
        <v>#N/A</v>
      </c>
      <c r="L11670" s="112" t="e">
        <f>VLOOKUP($B11670,WB.UNEMP.2017,'WB (WDI)'!$BH$2,FALSE)</f>
        <v>#N/A</v>
      </c>
    </row>
    <row r="11671" spans="1:12" x14ac:dyDescent="0.25">
      <c r="A11671" s="103">
        <v>2017</v>
      </c>
      <c r="B11671" s="104" t="s">
        <v>27</v>
      </c>
      <c r="C11671" s="105" t="s">
        <v>28</v>
      </c>
      <c r="D11671" s="105" t="s">
        <v>6</v>
      </c>
      <c r="E11671" s="87">
        <f t="shared" si="576"/>
        <v>5.9790584895067829</v>
      </c>
      <c r="F11671" s="69">
        <f t="shared" si="576"/>
        <v>5.5977243473371656</v>
      </c>
      <c r="G11671" s="69">
        <f t="shared" si="576"/>
        <v>4.2346915826538511</v>
      </c>
      <c r="H11671" s="69">
        <f t="shared" si="576"/>
        <v>6.7901969800580417</v>
      </c>
      <c r="I11671" s="69">
        <f t="shared" si="576"/>
        <v>6.2290441099291485</v>
      </c>
      <c r="J11671" s="70">
        <f t="shared" si="576"/>
        <v>7.0436354275557109</v>
      </c>
      <c r="K11671" s="118">
        <f>VLOOKUP(B11671,WB.GDP.2017,'WB (WDI)'!$BH$2,FALSE)</f>
        <v>2044.3818740117104</v>
      </c>
      <c r="L11671" s="112">
        <f>VLOOKUP($B11671,WB.UNEMP.2017,'WB (WDI)'!$BH$2,FALSE)</f>
        <v>5.1300001144409197</v>
      </c>
    </row>
    <row r="11672" spans="1:12" x14ac:dyDescent="0.25">
      <c r="A11672" s="103">
        <v>2017</v>
      </c>
      <c r="B11672" s="104" t="s">
        <v>29</v>
      </c>
      <c r="C11672" s="105" t="s">
        <v>30</v>
      </c>
      <c r="D11672" s="105" t="s">
        <v>6</v>
      </c>
      <c r="E11672" s="87">
        <f t="shared" si="576"/>
        <v>6.0201415837428929</v>
      </c>
      <c r="F11672" s="69">
        <f t="shared" si="576"/>
        <v>6.371392095921232</v>
      </c>
      <c r="G11672" s="69">
        <f t="shared" si="576"/>
        <v>3.8658600271241621</v>
      </c>
      <c r="H11672" s="69">
        <f t="shared" si="576"/>
        <v>8.1365721281967751</v>
      </c>
      <c r="I11672" s="69">
        <f t="shared" si="576"/>
        <v>5.5547954705182869</v>
      </c>
      <c r="J11672" s="70">
        <f t="shared" si="576"/>
        <v>6.1720881969540082</v>
      </c>
      <c r="K11672" s="118">
        <f>VLOOKUP(B11672,WB.GDP.2017,'WB (WDI)'!$BH$2,FALSE)</f>
        <v>773.5718583942546</v>
      </c>
      <c r="L11672" s="112">
        <f>VLOOKUP($B11672,WB.UNEMP.2017,'WB (WDI)'!$BH$2,FALSE)</f>
        <v>1.4800000190734901</v>
      </c>
    </row>
    <row r="11673" spans="1:12" x14ac:dyDescent="0.25">
      <c r="A11673" s="103">
        <v>2017</v>
      </c>
      <c r="B11673" s="104" t="s">
        <v>31</v>
      </c>
      <c r="C11673" s="105" t="s">
        <v>32</v>
      </c>
      <c r="D11673" s="105" t="s">
        <v>6</v>
      </c>
      <c r="E11673" s="87">
        <f t="shared" si="576"/>
        <v>7.3402425332020682</v>
      </c>
      <c r="F11673" s="69">
        <f t="shared" si="576"/>
        <v>7.7523821237774104</v>
      </c>
      <c r="G11673" s="69">
        <f t="shared" si="576"/>
        <v>6.2311003099987818</v>
      </c>
      <c r="H11673" s="69">
        <f t="shared" si="576"/>
        <v>8.393235843189812</v>
      </c>
      <c r="I11673" s="69">
        <f t="shared" si="576"/>
        <v>7.1033474489685373</v>
      </c>
      <c r="J11673" s="70">
        <f t="shared" si="576"/>
        <v>7.2211469400757986</v>
      </c>
      <c r="K11673" s="118">
        <f>VLOOKUP(B11673,WB.GDP.2017,'WB (WDI)'!$BH$2,FALSE)</f>
        <v>6643.2046097426191</v>
      </c>
      <c r="L11673" s="112">
        <f>VLOOKUP($B11673,WB.UNEMP.2017,'WB (WDI)'!$BH$2,FALSE)</f>
        <v>12.2399997711182</v>
      </c>
    </row>
    <row r="11674" spans="1:12" x14ac:dyDescent="0.25">
      <c r="A11674" s="103">
        <v>2017</v>
      </c>
      <c r="B11674" s="104" t="s">
        <v>33</v>
      </c>
      <c r="C11674" s="105" t="s">
        <v>34</v>
      </c>
      <c r="D11674" s="105" t="s">
        <v>6</v>
      </c>
      <c r="E11674" s="87">
        <f t="shared" si="576"/>
        <v>5.8327110769176933</v>
      </c>
      <c r="F11674" s="69">
        <f t="shared" si="576"/>
        <v>7.3285514165743937</v>
      </c>
      <c r="G11674" s="69">
        <f t="shared" si="576"/>
        <v>3.0708445518030398</v>
      </c>
      <c r="H11674" s="69">
        <f t="shared" si="576"/>
        <v>7.2375152332092689</v>
      </c>
      <c r="I11674" s="69">
        <f t="shared" si="576"/>
        <v>5.0668341063427906</v>
      </c>
      <c r="J11674" s="70">
        <f t="shared" si="576"/>
        <v>6.4598100766589708</v>
      </c>
      <c r="K11674" s="118">
        <f>VLOOKUP(B11674,WB.GDP.2017,'WB (WDI)'!$BH$2,FALSE)</f>
        <v>3554.5251558947043</v>
      </c>
      <c r="L11674" s="112">
        <f>VLOOKUP($B11674,WB.UNEMP.2017,'WB (WDI)'!$BH$2,FALSE)</f>
        <v>3.4100000858306898</v>
      </c>
    </row>
    <row r="11675" spans="1:12" x14ac:dyDescent="0.25">
      <c r="A11675" s="103">
        <v>2017</v>
      </c>
      <c r="B11675" s="104" t="s">
        <v>35</v>
      </c>
      <c r="C11675" s="105" t="s">
        <v>36</v>
      </c>
      <c r="D11675" s="105" t="s">
        <v>6</v>
      </c>
      <c r="E11675" s="87">
        <f t="shared" si="576"/>
        <v>5.1475319216065127</v>
      </c>
      <c r="F11675" s="69">
        <f t="shared" si="576"/>
        <v>5.3160540508209042</v>
      </c>
      <c r="G11675" s="69">
        <f t="shared" si="576"/>
        <v>3.2917330785670473</v>
      </c>
      <c r="H11675" s="69">
        <f t="shared" si="576"/>
        <v>6.5314785127855419</v>
      </c>
      <c r="I11675" s="69">
        <f t="shared" si="576"/>
        <v>5.1702824265102771</v>
      </c>
      <c r="J11675" s="70">
        <f t="shared" si="576"/>
        <v>5.4281115393487918</v>
      </c>
      <c r="K11675" s="118">
        <f>VLOOKUP(B11675,WB.GDP.2017,'WB (WDI)'!$BH$2,FALSE)</f>
        <v>912.80205230034971</v>
      </c>
      <c r="L11675" s="112">
        <f>VLOOKUP($B11675,WB.UNEMP.2017,'WB (WDI)'!$BH$2,FALSE)</f>
        <v>4.1700000762939498</v>
      </c>
    </row>
    <row r="11676" spans="1:12" x14ac:dyDescent="0.25">
      <c r="A11676" s="103">
        <v>2017</v>
      </c>
      <c r="B11676" s="104" t="s">
        <v>37</v>
      </c>
      <c r="C11676" s="105" t="s">
        <v>38</v>
      </c>
      <c r="D11676" s="105" t="s">
        <v>6</v>
      </c>
      <c r="E11676" s="87">
        <f t="shared" si="576"/>
        <v>5.5421191795707756</v>
      </c>
      <c r="F11676" s="69">
        <f t="shared" si="576"/>
        <v>7.6908352298499612</v>
      </c>
      <c r="G11676" s="69">
        <f t="shared" si="576"/>
        <v>3.0836555040566824</v>
      </c>
      <c r="H11676" s="69">
        <f t="shared" si="576"/>
        <v>6.9236636158517175</v>
      </c>
      <c r="I11676" s="69">
        <f t="shared" si="576"/>
        <v>5.0197764448043358</v>
      </c>
      <c r="J11676" s="70">
        <f t="shared" si="576"/>
        <v>4.9926651032911806</v>
      </c>
      <c r="K11676" s="118">
        <f>VLOOKUP(B11676,WB.GDP.2017,'WB (WDI)'!$BH$2,FALSE)</f>
        <v>1587.0310596395123</v>
      </c>
      <c r="L11676" s="112">
        <f>VLOOKUP($B11676,WB.UNEMP.2017,'WB (WDI)'!$BH$2,FALSE)</f>
        <v>1.8899999856948899</v>
      </c>
    </row>
    <row r="11677" spans="1:12" x14ac:dyDescent="0.25">
      <c r="A11677" s="103">
        <v>2017</v>
      </c>
      <c r="B11677" s="104" t="s">
        <v>39</v>
      </c>
      <c r="C11677" s="105" t="s">
        <v>40</v>
      </c>
      <c r="D11677" s="105" t="s">
        <v>6</v>
      </c>
      <c r="E11677" s="87" t="e">
        <f t="shared" si="576"/>
        <v>#N/A</v>
      </c>
      <c r="F11677" s="69" t="e">
        <f t="shared" si="576"/>
        <v>#N/A</v>
      </c>
      <c r="G11677" s="69" t="e">
        <f t="shared" si="576"/>
        <v>#N/A</v>
      </c>
      <c r="H11677" s="69" t="e">
        <f t="shared" si="576"/>
        <v>#N/A</v>
      </c>
      <c r="I11677" s="69" t="e">
        <f t="shared" si="576"/>
        <v>#N/A</v>
      </c>
      <c r="J11677" s="70" t="e">
        <f t="shared" si="576"/>
        <v>#N/A</v>
      </c>
      <c r="K11677" s="118">
        <f>VLOOKUP(B11677,WB.GDP.2017,'WB (WDI)'!$BH$2,FALSE)</f>
        <v>3032.2546818169926</v>
      </c>
      <c r="L11677" s="112">
        <f>VLOOKUP($B11677,WB.UNEMP.2017,'WB (WDI)'!$BH$2,FALSE)</f>
        <v>7.8899998664856001</v>
      </c>
    </row>
    <row r="11678" spans="1:12" x14ac:dyDescent="0.25">
      <c r="A11678" s="103">
        <v>2017</v>
      </c>
      <c r="B11678" s="104" t="s">
        <v>41</v>
      </c>
      <c r="C11678" s="105" t="s">
        <v>42</v>
      </c>
      <c r="D11678" s="105" t="s">
        <v>6</v>
      </c>
      <c r="E11678" s="87">
        <f t="shared" si="576"/>
        <v>5.0673741928407576</v>
      </c>
      <c r="F11678" s="69">
        <f t="shared" si="576"/>
        <v>5.6054325306154364</v>
      </c>
      <c r="G11678" s="69">
        <f t="shared" si="576"/>
        <v>3.1991200174499612</v>
      </c>
      <c r="H11678" s="69">
        <f t="shared" si="576"/>
        <v>5.723717306612305</v>
      </c>
      <c r="I11678" s="69">
        <f t="shared" si="576"/>
        <v>5.3958639525857146</v>
      </c>
      <c r="J11678" s="70">
        <f t="shared" si="576"/>
        <v>5.4127371569403735</v>
      </c>
      <c r="K11678" s="118">
        <f>VLOOKUP(B11678,WB.GDP.2017,'WB (WDI)'!$BH$2,FALSE)</f>
        <v>4274.2964144615862</v>
      </c>
      <c r="L11678" s="112">
        <f>VLOOKUP($B11678,WB.UNEMP.2017,'WB (WDI)'!$BH$2,FALSE)</f>
        <v>9.75</v>
      </c>
    </row>
    <row r="11679" spans="1:12" x14ac:dyDescent="0.25">
      <c r="A11679" s="103">
        <v>2017</v>
      </c>
      <c r="B11679" s="104" t="s">
        <v>43</v>
      </c>
      <c r="C11679" s="105" t="s">
        <v>44</v>
      </c>
      <c r="D11679" s="105" t="s">
        <v>6</v>
      </c>
      <c r="E11679" s="87">
        <f t="shared" si="576"/>
        <v>5.9571162195094152</v>
      </c>
      <c r="F11679" s="69">
        <f t="shared" si="576"/>
        <v>5.8107878359930165</v>
      </c>
      <c r="G11679" s="69">
        <f t="shared" si="576"/>
        <v>4.3420103716660856</v>
      </c>
      <c r="H11679" s="69">
        <f t="shared" si="576"/>
        <v>7.2229133498088611</v>
      </c>
      <c r="I11679" s="69">
        <f t="shared" si="576"/>
        <v>5.5069200610776283</v>
      </c>
      <c r="J11679" s="70">
        <f t="shared" si="576"/>
        <v>6.9029494790014816</v>
      </c>
      <c r="K11679" s="118">
        <f>VLOOKUP(B11679,WB.GDP.2017,'WB (WDI)'!$BH$2,FALSE)</f>
        <v>4830.7517012949056</v>
      </c>
      <c r="L11679" s="112">
        <f>VLOOKUP($B11679,WB.UNEMP.2017,'WB (WDI)'!$BH$2,FALSE)</f>
        <v>3.2699999809265101</v>
      </c>
    </row>
    <row r="11680" spans="1:12" x14ac:dyDescent="0.25">
      <c r="A11680" s="103">
        <v>2017</v>
      </c>
      <c r="B11680" s="104" t="s">
        <v>45</v>
      </c>
      <c r="C11680" s="105" t="s">
        <v>46</v>
      </c>
      <c r="D11680" s="105" t="s">
        <v>6</v>
      </c>
      <c r="E11680" s="87">
        <f t="shared" ref="E11680:J11689" si="577">IF(ISNUMBER(VLOOKUP($B11680,EFW.2017,3,FALSE))=TRUE,VLOOKUP($B11680,EFW.2017,E$2,FALSE),NA())</f>
        <v>4.9933945643557669</v>
      </c>
      <c r="F11680" s="69">
        <f t="shared" si="577"/>
        <v>7.4982080280459842</v>
      </c>
      <c r="G11680" s="69">
        <f t="shared" si="577"/>
        <v>2.9657990544873813</v>
      </c>
      <c r="H11680" s="69">
        <f t="shared" si="577"/>
        <v>4.481282158157275</v>
      </c>
      <c r="I11680" s="69">
        <f t="shared" si="577"/>
        <v>5.1269620545984251</v>
      </c>
      <c r="J11680" s="70">
        <f t="shared" si="577"/>
        <v>4.8947215264897679</v>
      </c>
      <c r="K11680" s="118">
        <f>VLOOKUP(B11680,WB.GDP.2017,'WB (WDI)'!$BH$2,FALSE)</f>
        <v>1059.810775308599</v>
      </c>
      <c r="L11680" s="112">
        <f>VLOOKUP($B11680,WB.UNEMP.2017,'WB (WDI)'!$BH$2,FALSE)</f>
        <v>4.2600002288818404</v>
      </c>
    </row>
    <row r="11681" spans="1:12" x14ac:dyDescent="0.25">
      <c r="A11681" s="103">
        <v>2017</v>
      </c>
      <c r="B11681" s="104" t="s">
        <v>47</v>
      </c>
      <c r="C11681" s="105" t="s">
        <v>48</v>
      </c>
      <c r="D11681" s="105" t="s">
        <v>6</v>
      </c>
      <c r="E11681" s="87" t="e">
        <f t="shared" si="577"/>
        <v>#N/A</v>
      </c>
      <c r="F11681" s="69" t="e">
        <f t="shared" si="577"/>
        <v>#N/A</v>
      </c>
      <c r="G11681" s="69" t="e">
        <f t="shared" si="577"/>
        <v>#N/A</v>
      </c>
      <c r="H11681" s="69" t="e">
        <f t="shared" si="577"/>
        <v>#N/A</v>
      </c>
      <c r="I11681" s="69" t="e">
        <f t="shared" si="577"/>
        <v>#N/A</v>
      </c>
      <c r="J11681" s="70" t="e">
        <f t="shared" si="577"/>
        <v>#N/A</v>
      </c>
      <c r="K11681" s="118">
        <f>VLOOKUP(B11681,WB.GDP.2017,'WB (WDI)'!$BH$2,FALSE)</f>
        <v>4885.2205625408324</v>
      </c>
      <c r="L11681" s="112">
        <f>VLOOKUP($B11681,WB.UNEMP.2017,'WB (WDI)'!$BH$2,FALSE)</f>
        <v>11.180000305175801</v>
      </c>
    </row>
    <row r="11682" spans="1:12" x14ac:dyDescent="0.25">
      <c r="A11682" s="103">
        <v>2017</v>
      </c>
      <c r="B11682" s="104" t="s">
        <v>49</v>
      </c>
      <c r="C11682" s="105" t="s">
        <v>50</v>
      </c>
      <c r="D11682" s="105" t="s">
        <v>6</v>
      </c>
      <c r="E11682" s="87" t="e">
        <f t="shared" si="577"/>
        <v>#N/A</v>
      </c>
      <c r="F11682" s="69" t="e">
        <f t="shared" si="577"/>
        <v>#N/A</v>
      </c>
      <c r="G11682" s="69" t="e">
        <f t="shared" si="577"/>
        <v>#N/A</v>
      </c>
      <c r="H11682" s="69" t="e">
        <f t="shared" si="577"/>
        <v>#N/A</v>
      </c>
      <c r="I11682" s="69" t="e">
        <f t="shared" si="577"/>
        <v>#N/A</v>
      </c>
      <c r="J11682" s="70" t="e">
        <f t="shared" si="577"/>
        <v>#N/A</v>
      </c>
      <c r="K11682" s="118">
        <f>VLOOKUP(B11682,WB.GDP.2017,'WB (WDI)'!$BH$2,FALSE)</f>
        <v>22551.083245578007</v>
      </c>
      <c r="L11682" s="112">
        <f>VLOOKUP($B11682,WB.UNEMP.2017,'WB (WDI)'!$BH$2,FALSE)</f>
        <v>8.1300001144409197</v>
      </c>
    </row>
    <row r="11683" spans="1:12" x14ac:dyDescent="0.25">
      <c r="A11683" s="103">
        <v>2017</v>
      </c>
      <c r="B11683" s="104" t="s">
        <v>51</v>
      </c>
      <c r="C11683" s="105" t="s">
        <v>52</v>
      </c>
      <c r="D11683" s="105" t="s">
        <v>6</v>
      </c>
      <c r="E11683" s="87" t="e">
        <f t="shared" si="577"/>
        <v>#N/A</v>
      </c>
      <c r="F11683" s="69" t="e">
        <f t="shared" si="577"/>
        <v>#N/A</v>
      </c>
      <c r="G11683" s="69" t="e">
        <f t="shared" si="577"/>
        <v>#N/A</v>
      </c>
      <c r="H11683" s="69" t="e">
        <f t="shared" si="577"/>
        <v>#N/A</v>
      </c>
      <c r="I11683" s="69" t="e">
        <f t="shared" si="577"/>
        <v>#N/A</v>
      </c>
      <c r="J11683" s="70" t="e">
        <f t="shared" si="577"/>
        <v>#N/A</v>
      </c>
      <c r="K11683" s="118" t="e">
        <f>VLOOKUP(B11683,WB.GDP.2017,'WB (WDI)'!$BH$2,FALSE)</f>
        <v>#N/A</v>
      </c>
      <c r="L11683" s="112">
        <f>VLOOKUP($B11683,WB.UNEMP.2017,'WB (WDI)'!$BH$2,FALSE)</f>
        <v>6.5</v>
      </c>
    </row>
    <row r="11684" spans="1:12" x14ac:dyDescent="0.25">
      <c r="A11684" s="103">
        <v>2017</v>
      </c>
      <c r="B11684" s="104" t="s">
        <v>53</v>
      </c>
      <c r="C11684" s="105" t="s">
        <v>54</v>
      </c>
      <c r="D11684" s="105" t="s">
        <v>6</v>
      </c>
      <c r="E11684" s="87">
        <f t="shared" si="577"/>
        <v>6.3086877267714536</v>
      </c>
      <c r="F11684" s="69">
        <f t="shared" si="577"/>
        <v>5.0387359739224733</v>
      </c>
      <c r="G11684" s="69">
        <f t="shared" si="577"/>
        <v>4.3915134397384676</v>
      </c>
      <c r="H11684" s="69">
        <f t="shared" si="577"/>
        <v>7.7717808381235338</v>
      </c>
      <c r="I11684" s="69">
        <f t="shared" si="577"/>
        <v>6.6991484391190337</v>
      </c>
      <c r="J11684" s="70">
        <f t="shared" si="577"/>
        <v>7.6422599429537614</v>
      </c>
      <c r="K11684" s="118">
        <f>VLOOKUP(B11684,WB.GDP.2017,'WB (WDI)'!$BH$2,FALSE)</f>
        <v>8408.4542717526765</v>
      </c>
      <c r="L11684" s="112">
        <f>VLOOKUP($B11684,WB.UNEMP.2017,'WB (WDI)'!$BH$2,FALSE)</f>
        <v>22.540000915527301</v>
      </c>
    </row>
    <row r="11685" spans="1:12" x14ac:dyDescent="0.25">
      <c r="A11685" s="103">
        <v>2017</v>
      </c>
      <c r="B11685" s="104" t="s">
        <v>55</v>
      </c>
      <c r="C11685" s="105" t="s">
        <v>56</v>
      </c>
      <c r="D11685" s="105" t="s">
        <v>6</v>
      </c>
      <c r="E11685" s="87">
        <f t="shared" si="577"/>
        <v>5.647974922810036</v>
      </c>
      <c r="F11685" s="69">
        <f t="shared" si="577"/>
        <v>5.7800852294802247</v>
      </c>
      <c r="G11685" s="69">
        <f t="shared" si="577"/>
        <v>4.254877789072852</v>
      </c>
      <c r="H11685" s="69">
        <f t="shared" si="577"/>
        <v>6.359687004981442</v>
      </c>
      <c r="I11685" s="69">
        <f t="shared" si="577"/>
        <v>5.1321497769037654</v>
      </c>
      <c r="J11685" s="70">
        <f t="shared" si="577"/>
        <v>6.7130748136118976</v>
      </c>
      <c r="K11685" s="118">
        <f>VLOOKUP(B11685,WB.GDP.2017,'WB (WDI)'!$BH$2,FALSE)</f>
        <v>2021.5610459946729</v>
      </c>
      <c r="L11685" s="112">
        <f>VLOOKUP($B11685,WB.UNEMP.2017,'WB (WDI)'!$BH$2,FALSE)</f>
        <v>2.1199998855590798</v>
      </c>
    </row>
    <row r="11686" spans="1:12" x14ac:dyDescent="0.25">
      <c r="A11686" s="103">
        <v>2017</v>
      </c>
      <c r="B11686" s="104" t="s">
        <v>57</v>
      </c>
      <c r="C11686" s="105" t="s">
        <v>58</v>
      </c>
      <c r="D11686" s="105" t="s">
        <v>6</v>
      </c>
      <c r="E11686" s="87" t="e">
        <f t="shared" si="577"/>
        <v>#N/A</v>
      </c>
      <c r="F11686" s="69" t="e">
        <f t="shared" si="577"/>
        <v>#N/A</v>
      </c>
      <c r="G11686" s="69" t="e">
        <f t="shared" si="577"/>
        <v>#N/A</v>
      </c>
      <c r="H11686" s="69" t="e">
        <f t="shared" si="577"/>
        <v>#N/A</v>
      </c>
      <c r="I11686" s="69" t="e">
        <f t="shared" si="577"/>
        <v>#N/A</v>
      </c>
      <c r="J11686" s="70" t="e">
        <f t="shared" si="577"/>
        <v>#N/A</v>
      </c>
      <c r="K11686" s="118" t="e">
        <f>VLOOKUP(B11686,WB.GDP.2017,'WB (WDI)'!$BH$2,FALSE)</f>
        <v>#N/A</v>
      </c>
      <c r="L11686" s="112" t="e">
        <f>VLOOKUP($B11686,WB.UNEMP.2017,'WB (WDI)'!$BH$2,FALSE)</f>
        <v>#N/A</v>
      </c>
    </row>
    <row r="11687" spans="1:12" x14ac:dyDescent="0.25">
      <c r="A11687" s="103">
        <v>2017</v>
      </c>
      <c r="B11687" s="104" t="s">
        <v>59</v>
      </c>
      <c r="C11687" s="105" t="s">
        <v>60</v>
      </c>
      <c r="D11687" s="105" t="s">
        <v>6</v>
      </c>
      <c r="E11687" s="87">
        <f t="shared" si="577"/>
        <v>5.8519559949600986</v>
      </c>
      <c r="F11687" s="69">
        <f t="shared" si="577"/>
        <v>6.2194556070360765</v>
      </c>
      <c r="G11687" s="69">
        <f t="shared" si="577"/>
        <v>3.9210820053749318</v>
      </c>
      <c r="H11687" s="69">
        <f t="shared" si="577"/>
        <v>6.2077428267843775</v>
      </c>
      <c r="I11687" s="69">
        <f t="shared" si="577"/>
        <v>5.7562514696965605</v>
      </c>
      <c r="J11687" s="70">
        <f t="shared" si="577"/>
        <v>7.1552480659085438</v>
      </c>
      <c r="K11687" s="118">
        <f>VLOOKUP(B11687,WB.GDP.2017,'WB (WDI)'!$BH$2,FALSE)</f>
        <v>15006.764091041076</v>
      </c>
      <c r="L11687" s="112">
        <f>VLOOKUP($B11687,WB.UNEMP.2017,'WB (WDI)'!$BH$2,FALSE)</f>
        <v>19.930000305175799</v>
      </c>
    </row>
    <row r="11688" spans="1:12" x14ac:dyDescent="0.25">
      <c r="A11688" s="103">
        <v>2017</v>
      </c>
      <c r="B11688" s="104" t="s">
        <v>61</v>
      </c>
      <c r="C11688" s="105" t="s">
        <v>62</v>
      </c>
      <c r="D11688" s="105" t="s">
        <v>6</v>
      </c>
      <c r="E11688" s="87">
        <f t="shared" si="577"/>
        <v>7.1485005017455112</v>
      </c>
      <c r="F11688" s="69">
        <f t="shared" si="577"/>
        <v>6.4290883886773695</v>
      </c>
      <c r="G11688" s="69">
        <f t="shared" si="577"/>
        <v>5.2558732641098924</v>
      </c>
      <c r="H11688" s="69">
        <f t="shared" si="577"/>
        <v>9.4629871070991083</v>
      </c>
      <c r="I11688" s="69">
        <f t="shared" si="577"/>
        <v>7.4414837970659882</v>
      </c>
      <c r="J11688" s="70">
        <f t="shared" si="577"/>
        <v>7.1530699517751941</v>
      </c>
      <c r="K11688" s="118">
        <f>VLOOKUP(B11688,WB.GDP.2017,'WB (WDI)'!$BH$2,FALSE)</f>
        <v>2072.6524500400951</v>
      </c>
      <c r="L11688" s="112">
        <f>VLOOKUP($B11688,WB.UNEMP.2017,'WB (WDI)'!$BH$2,FALSE)</f>
        <v>9.1199998855590803</v>
      </c>
    </row>
    <row r="11689" spans="1:12" x14ac:dyDescent="0.25">
      <c r="A11689" s="103">
        <v>2017</v>
      </c>
      <c r="B11689" s="104" t="s">
        <v>63</v>
      </c>
      <c r="C11689" s="105" t="s">
        <v>64</v>
      </c>
      <c r="D11689" s="105" t="s">
        <v>6</v>
      </c>
      <c r="E11689" s="87">
        <f t="shared" si="577"/>
        <v>6.6673489825201795</v>
      </c>
      <c r="F11689" s="69">
        <f t="shared" si="577"/>
        <v>8.805012650782519</v>
      </c>
      <c r="G11689" s="69">
        <f t="shared" si="577"/>
        <v>5.2837974951360183</v>
      </c>
      <c r="H11689" s="69">
        <f t="shared" si="577"/>
        <v>5.9488628023646752</v>
      </c>
      <c r="I11689" s="69">
        <f t="shared" si="577"/>
        <v>6.1190972052875159</v>
      </c>
      <c r="J11689" s="70">
        <f t="shared" si="577"/>
        <v>7.1799747590301699</v>
      </c>
      <c r="K11689" s="118">
        <f>VLOOKUP(B11689,WB.GDP.2017,'WB (WDI)'!$BH$2,FALSE)</f>
        <v>4996.638706073044</v>
      </c>
      <c r="L11689" s="112">
        <f>VLOOKUP($B11689,WB.UNEMP.2017,'WB (WDI)'!$BH$2,FALSE)</f>
        <v>4.2199997901916504</v>
      </c>
    </row>
    <row r="11690" spans="1:12" x14ac:dyDescent="0.25">
      <c r="A11690" s="103">
        <v>2017</v>
      </c>
      <c r="B11690" s="104" t="s">
        <v>65</v>
      </c>
      <c r="C11690" s="105" t="s">
        <v>66</v>
      </c>
      <c r="D11690" s="105" t="s">
        <v>6</v>
      </c>
      <c r="E11690" s="87">
        <f t="shared" ref="E11690:J11699" si="578">IF(ISNUMBER(VLOOKUP($B11690,EFW.2017,3,FALSE))=TRUE,VLOOKUP($B11690,EFW.2017,E$2,FALSE),NA())</f>
        <v>5.4624240686874188</v>
      </c>
      <c r="F11690" s="69">
        <f t="shared" si="578"/>
        <v>3.996937596732427</v>
      </c>
      <c r="G11690" s="69">
        <f t="shared" si="578"/>
        <v>3.2546028213138709</v>
      </c>
      <c r="H11690" s="69">
        <f t="shared" si="578"/>
        <v>7.7088818124799428</v>
      </c>
      <c r="I11690" s="69">
        <f t="shared" si="578"/>
        <v>5.3973875173260746</v>
      </c>
      <c r="J11690" s="70">
        <f t="shared" si="578"/>
        <v>6.9543105955847793</v>
      </c>
      <c r="K11690" s="118">
        <f>VLOOKUP(B11690,WB.GDP.2017,'WB (WDI)'!$BH$2,FALSE)</f>
        <v>2417.7991867269157</v>
      </c>
      <c r="L11690" s="112">
        <f>VLOOKUP($B11690,WB.UNEMP.2017,'WB (WDI)'!$BH$2,FALSE)</f>
        <v>4.2600002288818404</v>
      </c>
    </row>
    <row r="11691" spans="1:12" x14ac:dyDescent="0.25">
      <c r="A11691" s="103">
        <v>2017</v>
      </c>
      <c r="B11691" s="104" t="s">
        <v>67</v>
      </c>
      <c r="C11691" s="105" t="s">
        <v>68</v>
      </c>
      <c r="D11691" s="105" t="s">
        <v>6</v>
      </c>
      <c r="E11691" s="87">
        <f t="shared" si="578"/>
        <v>5.3185441132487892</v>
      </c>
      <c r="F11691" s="69">
        <f t="shared" si="578"/>
        <v>5.9989109187149019</v>
      </c>
      <c r="G11691" s="69">
        <f t="shared" si="578"/>
        <v>3.0036582760233239</v>
      </c>
      <c r="H11691" s="69">
        <f t="shared" si="578"/>
        <v>6.2655756780821541</v>
      </c>
      <c r="I11691" s="69">
        <f t="shared" si="578"/>
        <v>5.7630663751074422</v>
      </c>
      <c r="J11691" s="70">
        <f t="shared" si="578"/>
        <v>5.5615093183161255</v>
      </c>
      <c r="K11691" s="118">
        <f>VLOOKUP(B11691,WB.GDP.2017,'WB (WDI)'!$BH$2,FALSE)</f>
        <v>1925.2377365995114</v>
      </c>
      <c r="L11691" s="112">
        <f>VLOOKUP($B11691,WB.UNEMP.2017,'WB (WDI)'!$BH$2,FALSE)</f>
        <v>2.9000000953674299</v>
      </c>
    </row>
    <row r="11692" spans="1:12" x14ac:dyDescent="0.25">
      <c r="A11692" s="103">
        <v>2017</v>
      </c>
      <c r="B11692" s="104" t="s">
        <v>69</v>
      </c>
      <c r="C11692" s="105" t="s">
        <v>70</v>
      </c>
      <c r="D11692" s="105" t="s">
        <v>6</v>
      </c>
      <c r="E11692" s="87">
        <f t="shared" si="578"/>
        <v>6.8594927828929428</v>
      </c>
      <c r="F11692" s="69">
        <f t="shared" si="578"/>
        <v>6.3279927001626559</v>
      </c>
      <c r="G11692" s="69">
        <f t="shared" si="578"/>
        <v>5.2128745955551068</v>
      </c>
      <c r="H11692" s="69">
        <f t="shared" si="578"/>
        <v>9.2482959707050583</v>
      </c>
      <c r="I11692" s="69">
        <f t="shared" si="578"/>
        <v>6.7764371112567137</v>
      </c>
      <c r="J11692" s="70">
        <f t="shared" si="578"/>
        <v>6.7318635367851769</v>
      </c>
      <c r="K11692" s="118">
        <f>VLOOKUP(B11692,WB.GDP.2017,'WB (WDI)'!$BH$2,FALSE)</f>
        <v>4046.208425439273</v>
      </c>
      <c r="L11692" s="112">
        <f>VLOOKUP($B11692,WB.UNEMP.2017,'WB (WDI)'!$BH$2,FALSE)</f>
        <v>2.6900000572204599</v>
      </c>
    </row>
    <row r="11693" spans="1:12" x14ac:dyDescent="0.25">
      <c r="A11693" s="103">
        <v>2017</v>
      </c>
      <c r="B11693" s="104" t="s">
        <v>71</v>
      </c>
      <c r="C11693" s="105" t="s">
        <v>72</v>
      </c>
      <c r="D11693" s="105" t="s">
        <v>6</v>
      </c>
      <c r="E11693" s="87">
        <f t="shared" si="578"/>
        <v>6.6721130425476129</v>
      </c>
      <c r="F11693" s="69">
        <f t="shared" si="578"/>
        <v>6.1485823004296138</v>
      </c>
      <c r="G11693" s="69">
        <f t="shared" si="578"/>
        <v>5.2358747236411149</v>
      </c>
      <c r="H11693" s="69">
        <f t="shared" si="578"/>
        <v>7.8408857578575812</v>
      </c>
      <c r="I11693" s="69">
        <f t="shared" si="578"/>
        <v>6.6280353578066498</v>
      </c>
      <c r="J11693" s="70">
        <f t="shared" si="578"/>
        <v>7.5071870730031032</v>
      </c>
      <c r="K11693" s="118">
        <f>VLOOKUP(B11693,WB.GDP.2017,'WB (WDI)'!$BH$2,FALSE)</f>
        <v>2783.1156641541829</v>
      </c>
      <c r="L11693" s="112">
        <f>VLOOKUP($B11693,WB.UNEMP.2017,'WB (WDI)'!$BH$2,FALSE)</f>
        <v>24.129999160766602</v>
      </c>
    </row>
    <row r="11694" spans="1:12" x14ac:dyDescent="0.25">
      <c r="A11694" s="103">
        <v>2017</v>
      </c>
      <c r="B11694" s="104" t="s">
        <v>73</v>
      </c>
      <c r="C11694" s="105" t="s">
        <v>74</v>
      </c>
      <c r="D11694" s="105" t="s">
        <v>6</v>
      </c>
      <c r="E11694" s="87">
        <f t="shared" si="578"/>
        <v>6.5076199642576951</v>
      </c>
      <c r="F11694" s="69">
        <f t="shared" si="578"/>
        <v>6.6395615046566991</v>
      </c>
      <c r="G11694" s="69">
        <f t="shared" si="578"/>
        <v>4.3625228949664407</v>
      </c>
      <c r="H11694" s="69">
        <f t="shared" si="578"/>
        <v>8.9383241011349561</v>
      </c>
      <c r="I11694" s="69">
        <f t="shared" si="578"/>
        <v>6.3181186720338687</v>
      </c>
      <c r="J11694" s="70">
        <f t="shared" si="578"/>
        <v>6.2795726484965115</v>
      </c>
      <c r="K11694" s="118">
        <f>VLOOKUP(B11694,WB.GDP.2017,'WB (WDI)'!$BH$2,FALSE)</f>
        <v>1515.6432504542447</v>
      </c>
      <c r="L11694" s="112">
        <f>VLOOKUP($B11694,WB.UNEMP.2017,'WB (WDI)'!$BH$2,FALSE)</f>
        <v>3</v>
      </c>
    </row>
    <row r="11695" spans="1:12" x14ac:dyDescent="0.25">
      <c r="A11695" s="103">
        <v>2017</v>
      </c>
      <c r="B11695" s="104" t="s">
        <v>75</v>
      </c>
      <c r="C11695" s="105" t="s">
        <v>76</v>
      </c>
      <c r="D11695" s="105" t="s">
        <v>6</v>
      </c>
      <c r="E11695" s="87">
        <f t="shared" si="578"/>
        <v>6.1382143282287824</v>
      </c>
      <c r="F11695" s="69">
        <f t="shared" si="578"/>
        <v>7.632625309533398</v>
      </c>
      <c r="G11695" s="69">
        <f t="shared" si="578"/>
        <v>3.2080738000016176</v>
      </c>
      <c r="H11695" s="69">
        <f t="shared" si="578"/>
        <v>7.629908771176459</v>
      </c>
      <c r="I11695" s="69">
        <f t="shared" si="578"/>
        <v>6.3601530281918173</v>
      </c>
      <c r="J11695" s="70">
        <f t="shared" si="578"/>
        <v>5.8603107322406212</v>
      </c>
      <c r="K11695" s="118">
        <f>VLOOKUP(B11695,WB.GDP.2017,'WB (WDI)'!$BH$2,FALSE)</f>
        <v>1584.4226783367556</v>
      </c>
      <c r="L11695" s="112">
        <f>VLOOKUP($B11695,WB.UNEMP.2017,'WB (WDI)'!$BH$2,FALSE)</f>
        <v>1.7300000190734901</v>
      </c>
    </row>
    <row r="11696" spans="1:12" x14ac:dyDescent="0.25">
      <c r="A11696" s="103">
        <v>2017</v>
      </c>
      <c r="B11696" s="104" t="s">
        <v>77</v>
      </c>
      <c r="C11696" s="105" t="s">
        <v>78</v>
      </c>
      <c r="D11696" s="105" t="s">
        <v>6</v>
      </c>
      <c r="E11696" s="87">
        <f t="shared" si="578"/>
        <v>6.056420477128019</v>
      </c>
      <c r="F11696" s="69">
        <f t="shared" si="578"/>
        <v>5.9456140973485052</v>
      </c>
      <c r="G11696" s="69">
        <f t="shared" si="578"/>
        <v>4.9704456943650603</v>
      </c>
      <c r="H11696" s="69">
        <f t="shared" si="578"/>
        <v>6.9627016181845773</v>
      </c>
      <c r="I11696" s="69">
        <f t="shared" si="578"/>
        <v>6.2560061306207624</v>
      </c>
      <c r="J11696" s="70">
        <f t="shared" si="578"/>
        <v>6.1473348451211898</v>
      </c>
      <c r="K11696" s="118">
        <f>VLOOKUP(B11696,WB.GDP.2017,'WB (WDI)'!$BH$2,FALSE)</f>
        <v>1037.5458675362313</v>
      </c>
      <c r="L11696" s="112">
        <f>VLOOKUP($B11696,WB.UNEMP.2017,'WB (WDI)'!$BH$2,FALSE)</f>
        <v>5.6999998092651403</v>
      </c>
    </row>
    <row r="11697" spans="1:12" x14ac:dyDescent="0.25">
      <c r="A11697" s="103">
        <v>2017</v>
      </c>
      <c r="B11697" s="104" t="s">
        <v>79</v>
      </c>
      <c r="C11697" s="105" t="s">
        <v>80</v>
      </c>
      <c r="D11697" s="105" t="s">
        <v>6</v>
      </c>
      <c r="E11697" s="87">
        <f t="shared" si="578"/>
        <v>5.8453560009939141</v>
      </c>
      <c r="F11697" s="69">
        <f t="shared" si="578"/>
        <v>5.3795012229110011</v>
      </c>
      <c r="G11697" s="69">
        <f t="shared" si="578"/>
        <v>3.6167961347411115</v>
      </c>
      <c r="H11697" s="69">
        <f t="shared" si="578"/>
        <v>7.2437616851691127</v>
      </c>
      <c r="I11697" s="69">
        <f t="shared" si="578"/>
        <v>6.6410707794597759</v>
      </c>
      <c r="J11697" s="70">
        <f t="shared" si="578"/>
        <v>6.3456501826885656</v>
      </c>
      <c r="K11697" s="118">
        <f>VLOOKUP(B11697,WB.GDP.2017,'WB (WDI)'!$BH$2,FALSE)</f>
        <v>2246.8016686968372</v>
      </c>
      <c r="L11697" s="112">
        <f>VLOOKUP($B11697,WB.UNEMP.2017,'WB (WDI)'!$BH$2,FALSE)</f>
        <v>7.4099998474121103</v>
      </c>
    </row>
    <row r="11698" spans="1:12" x14ac:dyDescent="0.25">
      <c r="A11698" s="103">
        <v>2017</v>
      </c>
      <c r="B11698" s="104" t="s">
        <v>81</v>
      </c>
      <c r="C11698" s="105" t="s">
        <v>82</v>
      </c>
      <c r="D11698" s="105" t="s">
        <v>6</v>
      </c>
      <c r="E11698" s="87">
        <f t="shared" si="578"/>
        <v>6.2134422806400265</v>
      </c>
      <c r="F11698" s="69">
        <f t="shared" si="578"/>
        <v>6.2969742412827134</v>
      </c>
      <c r="G11698" s="69">
        <f t="shared" si="578"/>
        <v>3.965953445976576</v>
      </c>
      <c r="H11698" s="69">
        <f t="shared" si="578"/>
        <v>8.0429238224446493</v>
      </c>
      <c r="I11698" s="69">
        <f t="shared" si="578"/>
        <v>5.867833133795429</v>
      </c>
      <c r="J11698" s="70">
        <f t="shared" si="578"/>
        <v>6.8935267597007659</v>
      </c>
      <c r="K11698" s="118">
        <f>VLOOKUP(B11698,WB.GDP.2017,'WB (WDI)'!$BH$2,FALSE)</f>
        <v>5077.1954717193057</v>
      </c>
      <c r="L11698" s="112">
        <f>VLOOKUP($B11698,WB.UNEMP.2017,'WB (WDI)'!$BH$2,FALSE)</f>
        <v>10.3400001525879</v>
      </c>
    </row>
    <row r="11699" spans="1:12" x14ac:dyDescent="0.25">
      <c r="A11699" s="103">
        <v>2017</v>
      </c>
      <c r="B11699" s="104" t="s">
        <v>83</v>
      </c>
      <c r="C11699" s="105" t="s">
        <v>84</v>
      </c>
      <c r="D11699" s="105" t="s">
        <v>6</v>
      </c>
      <c r="E11699" s="87">
        <f t="shared" si="578"/>
        <v>7.9947926753471181</v>
      </c>
      <c r="F11699" s="69">
        <f t="shared" si="578"/>
        <v>8.1484144839817656</v>
      </c>
      <c r="G11699" s="69">
        <f t="shared" si="578"/>
        <v>6.3951936448353477</v>
      </c>
      <c r="H11699" s="69">
        <f t="shared" si="578"/>
        <v>9.2953917231566709</v>
      </c>
      <c r="I11699" s="69">
        <f t="shared" si="578"/>
        <v>8.5158704761696402</v>
      </c>
      <c r="J11699" s="70">
        <f t="shared" si="578"/>
        <v>7.6190930485921706</v>
      </c>
      <c r="K11699" s="118">
        <f>VLOOKUP(B11699,WB.GDP.2017,'WB (WDI)'!$BH$2,FALSE)</f>
        <v>21415.116109621118</v>
      </c>
      <c r="L11699" s="112">
        <f>VLOOKUP($B11699,WB.UNEMP.2017,'WB (WDI)'!$BH$2,FALSE)</f>
        <v>6.75</v>
      </c>
    </row>
    <row r="11700" spans="1:12" x14ac:dyDescent="0.25">
      <c r="A11700" s="103">
        <v>2017</v>
      </c>
      <c r="B11700" s="104" t="s">
        <v>85</v>
      </c>
      <c r="C11700" s="105" t="s">
        <v>86</v>
      </c>
      <c r="D11700" s="105" t="s">
        <v>6</v>
      </c>
      <c r="E11700" s="87" t="e">
        <f t="shared" ref="E11700:J11709" si="579">IF(ISNUMBER(VLOOKUP($B11700,EFW.2017,3,FALSE))=TRUE,VLOOKUP($B11700,EFW.2017,E$2,FALSE),NA())</f>
        <v>#N/A</v>
      </c>
      <c r="F11700" s="69" t="e">
        <f t="shared" si="579"/>
        <v>#N/A</v>
      </c>
      <c r="G11700" s="69" t="e">
        <f t="shared" si="579"/>
        <v>#N/A</v>
      </c>
      <c r="H11700" s="69" t="e">
        <f t="shared" si="579"/>
        <v>#N/A</v>
      </c>
      <c r="I11700" s="69" t="e">
        <f t="shared" si="579"/>
        <v>#N/A</v>
      </c>
      <c r="J11700" s="70" t="e">
        <f t="shared" si="579"/>
        <v>#N/A</v>
      </c>
      <c r="K11700" s="118" t="e">
        <f>VLOOKUP(B11700,WB.GDP.2017,'WB (WDI)'!$BH$2,FALSE)</f>
        <v>#N/A</v>
      </c>
      <c r="L11700" s="112" t="e">
        <f>VLOOKUP($B11700,WB.UNEMP.2017,'WB (WDI)'!$BH$2,FALSE)</f>
        <v>#N/A</v>
      </c>
    </row>
    <row r="11701" spans="1:12" x14ac:dyDescent="0.25">
      <c r="A11701" s="103">
        <v>2017</v>
      </c>
      <c r="B11701" s="104" t="s">
        <v>87</v>
      </c>
      <c r="C11701" s="105" t="s">
        <v>88</v>
      </c>
      <c r="D11701" s="105" t="s">
        <v>6</v>
      </c>
      <c r="E11701" s="87">
        <f t="shared" si="579"/>
        <v>5.6439310906140463</v>
      </c>
      <c r="F11701" s="69">
        <f t="shared" si="579"/>
        <v>5.5118247025300597</v>
      </c>
      <c r="G11701" s="69">
        <f t="shared" si="579"/>
        <v>4.4555742985097044</v>
      </c>
      <c r="H11701" s="69">
        <f t="shared" si="579"/>
        <v>6.9446382000421174</v>
      </c>
      <c r="I11701" s="69">
        <f t="shared" si="579"/>
        <v>6.1935275020684104</v>
      </c>
      <c r="J11701" s="70">
        <f t="shared" si="579"/>
        <v>5.1140907499199431</v>
      </c>
      <c r="K11701" s="118">
        <f>VLOOKUP(B11701,WB.GDP.2017,'WB (WDI)'!$BH$2,FALSE)</f>
        <v>1283.6598698098624</v>
      </c>
      <c r="L11701" s="112">
        <f>VLOOKUP($B11701,WB.UNEMP.2017,'WB (WDI)'!$BH$2,FALSE)</f>
        <v>3.3099999427795401</v>
      </c>
    </row>
    <row r="11702" spans="1:12" x14ac:dyDescent="0.25">
      <c r="A11702" s="103">
        <v>2017</v>
      </c>
      <c r="B11702" s="104" t="s">
        <v>89</v>
      </c>
      <c r="C11702" s="105" t="s">
        <v>90</v>
      </c>
      <c r="D11702" s="105" t="s">
        <v>6</v>
      </c>
      <c r="E11702" s="87">
        <f t="shared" si="579"/>
        <v>6.4042721521261567</v>
      </c>
      <c r="F11702" s="69">
        <f t="shared" si="579"/>
        <v>5.6107705031304578</v>
      </c>
      <c r="G11702" s="69">
        <f t="shared" si="579"/>
        <v>6.2500766990984991</v>
      </c>
      <c r="H11702" s="69">
        <f t="shared" si="579"/>
        <v>6.4526467508150471</v>
      </c>
      <c r="I11702" s="69">
        <f t="shared" si="579"/>
        <v>5.8476310927626169</v>
      </c>
      <c r="J11702" s="70">
        <f t="shared" si="579"/>
        <v>7.8602357148241673</v>
      </c>
      <c r="K11702" s="118">
        <f>VLOOKUP(B11702,WB.GDP.2017,'WB (WDI)'!$BH$2,FALSE)</f>
        <v>10050.501278454049</v>
      </c>
      <c r="L11702" s="112">
        <f>VLOOKUP($B11702,WB.UNEMP.2017,'WB (WDI)'!$BH$2,FALSE)</f>
        <v>21.569999694824201</v>
      </c>
    </row>
    <row r="11703" spans="1:12" x14ac:dyDescent="0.25">
      <c r="A11703" s="103">
        <v>2017</v>
      </c>
      <c r="B11703" s="104" t="s">
        <v>91</v>
      </c>
      <c r="C11703" s="105" t="s">
        <v>92</v>
      </c>
      <c r="D11703" s="105" t="s">
        <v>6</v>
      </c>
      <c r="E11703" s="87">
        <f t="shared" si="579"/>
        <v>5.93762765401355</v>
      </c>
      <c r="F11703" s="69">
        <f t="shared" si="579"/>
        <v>6.539386230243271</v>
      </c>
      <c r="G11703" s="69">
        <f t="shared" si="579"/>
        <v>3.8161530978207554</v>
      </c>
      <c r="H11703" s="69">
        <f t="shared" si="579"/>
        <v>7.1833156367277855</v>
      </c>
      <c r="I11703" s="69">
        <f t="shared" si="579"/>
        <v>5.7593865275698217</v>
      </c>
      <c r="J11703" s="70">
        <f t="shared" si="579"/>
        <v>6.3898967777061175</v>
      </c>
      <c r="K11703" s="118">
        <f>VLOOKUP(B11703,WB.GDP.2017,'WB (WDI)'!$BH$2,FALSE)</f>
        <v>1163.6832586767498</v>
      </c>
      <c r="L11703" s="112">
        <f>VLOOKUP($B11703,WB.UNEMP.2017,'WB (WDI)'!$BH$2,FALSE)</f>
        <v>0.490000009536743</v>
      </c>
    </row>
    <row r="11704" spans="1:12" x14ac:dyDescent="0.25">
      <c r="A11704" s="103">
        <v>2017</v>
      </c>
      <c r="B11704" s="104" t="s">
        <v>93</v>
      </c>
      <c r="C11704" s="105" t="s">
        <v>94</v>
      </c>
      <c r="D11704" s="105" t="s">
        <v>6</v>
      </c>
      <c r="E11704" s="87">
        <f t="shared" si="579"/>
        <v>6.8331680610068259</v>
      </c>
      <c r="F11704" s="69">
        <f t="shared" si="579"/>
        <v>8.2425093592767773</v>
      </c>
      <c r="G11704" s="69">
        <f t="shared" si="579"/>
        <v>3.6252502970744707</v>
      </c>
      <c r="H11704" s="69">
        <f t="shared" si="579"/>
        <v>8.6410604725603637</v>
      </c>
      <c r="I11704" s="69">
        <f t="shared" si="579"/>
        <v>5.7823734014122863</v>
      </c>
      <c r="J11704" s="70">
        <f t="shared" si="579"/>
        <v>7.8746467747102349</v>
      </c>
      <c r="K11704" s="118">
        <f>VLOOKUP(B11704,WB.GDP.2017,'WB (WDI)'!$BH$2,FALSE)</f>
        <v>5190.3543863570894</v>
      </c>
      <c r="L11704" s="112">
        <f>VLOOKUP($B11704,WB.UNEMP.2017,'WB (WDI)'!$BH$2,FALSE)</f>
        <v>8.3900003433227504</v>
      </c>
    </row>
    <row r="11705" spans="1:12" x14ac:dyDescent="0.25">
      <c r="A11705" s="103">
        <v>2017</v>
      </c>
      <c r="B11705" s="104" t="s">
        <v>95</v>
      </c>
      <c r="C11705" s="105" t="s">
        <v>96</v>
      </c>
      <c r="D11705" s="105" t="s">
        <v>6</v>
      </c>
      <c r="E11705" s="87" t="e">
        <f t="shared" si="579"/>
        <v>#N/A</v>
      </c>
      <c r="F11705" s="69" t="e">
        <f t="shared" si="579"/>
        <v>#N/A</v>
      </c>
      <c r="G11705" s="69" t="e">
        <f t="shared" si="579"/>
        <v>#N/A</v>
      </c>
      <c r="H11705" s="69" t="e">
        <f t="shared" si="579"/>
        <v>#N/A</v>
      </c>
      <c r="I11705" s="69" t="e">
        <f t="shared" si="579"/>
        <v>#N/A</v>
      </c>
      <c r="J11705" s="70" t="e">
        <f t="shared" si="579"/>
        <v>#N/A</v>
      </c>
      <c r="K11705" s="118" t="e">
        <f>VLOOKUP(B11705,WB.GDP.2017,'WB (WDI)'!$BH$2,FALSE)</f>
        <v>#N/A</v>
      </c>
      <c r="L11705" s="112" t="e">
        <f>VLOOKUP($B11705,WB.UNEMP.2017,'WB (WDI)'!$BH$2,FALSE)</f>
        <v>#N/A</v>
      </c>
    </row>
    <row r="11706" spans="1:12" x14ac:dyDescent="0.25">
      <c r="A11706" s="103">
        <v>2017</v>
      </c>
      <c r="B11706" s="104" t="s">
        <v>97</v>
      </c>
      <c r="C11706" s="105" t="s">
        <v>98</v>
      </c>
      <c r="D11706" s="105" t="s">
        <v>6</v>
      </c>
      <c r="E11706" s="87">
        <f t="shared" si="579"/>
        <v>7.1915971636776534</v>
      </c>
      <c r="F11706" s="69">
        <f t="shared" si="579"/>
        <v>5.7332604881307594</v>
      </c>
      <c r="G11706" s="69">
        <f t="shared" si="579"/>
        <v>5.944419931109123</v>
      </c>
      <c r="H11706" s="69">
        <f t="shared" si="579"/>
        <v>9.2155720534635055</v>
      </c>
      <c r="I11706" s="69">
        <f t="shared" si="579"/>
        <v>7.1841457620814406</v>
      </c>
      <c r="J11706" s="70">
        <f t="shared" si="579"/>
        <v>7.8805875836034387</v>
      </c>
      <c r="K11706" s="118">
        <f>VLOOKUP(B11706,WB.GDP.2017,'WB (WDI)'!$BH$2,FALSE)</f>
        <v>1975.2524530497983</v>
      </c>
      <c r="L11706" s="112">
        <f>VLOOKUP($B11706,WB.UNEMP.2017,'WB (WDI)'!$BH$2,FALSE)</f>
        <v>1.0599999427795399</v>
      </c>
    </row>
    <row r="11707" spans="1:12" x14ac:dyDescent="0.25">
      <c r="A11707" s="103">
        <v>2017</v>
      </c>
      <c r="B11707" s="104" t="s">
        <v>99</v>
      </c>
      <c r="C11707" s="105" t="s">
        <v>100</v>
      </c>
      <c r="D11707" s="105" t="s">
        <v>6</v>
      </c>
      <c r="E11707" s="87" t="e">
        <f t="shared" si="579"/>
        <v>#N/A</v>
      </c>
      <c r="F11707" s="69" t="e">
        <f t="shared" si="579"/>
        <v>#N/A</v>
      </c>
      <c r="G11707" s="69" t="e">
        <f t="shared" si="579"/>
        <v>#N/A</v>
      </c>
      <c r="H11707" s="69" t="e">
        <f t="shared" si="579"/>
        <v>#N/A</v>
      </c>
      <c r="I11707" s="69" t="e">
        <f t="shared" si="579"/>
        <v>#N/A</v>
      </c>
      <c r="J11707" s="70" t="e">
        <f t="shared" si="579"/>
        <v>#N/A</v>
      </c>
      <c r="K11707" s="118" t="e">
        <f>VLOOKUP(B11707,WB.GDP.2017,'WB (WDI)'!$BH$2,FALSE)</f>
        <v>#N/A</v>
      </c>
      <c r="L11707" s="112" t="e">
        <f>VLOOKUP($B11707,WB.UNEMP.2017,'WB (WDI)'!$BH$2,FALSE)</f>
        <v>#N/A</v>
      </c>
    </row>
    <row r="11708" spans="1:12" x14ac:dyDescent="0.25">
      <c r="A11708" s="103">
        <v>2017</v>
      </c>
      <c r="B11708" s="104" t="s">
        <v>101</v>
      </c>
      <c r="C11708" s="105" t="s">
        <v>102</v>
      </c>
      <c r="D11708" s="105" t="s">
        <v>6</v>
      </c>
      <c r="E11708" s="87" t="e">
        <f t="shared" si="579"/>
        <v>#N/A</v>
      </c>
      <c r="F11708" s="69" t="e">
        <f t="shared" si="579"/>
        <v>#N/A</v>
      </c>
      <c r="G11708" s="69" t="e">
        <f t="shared" si="579"/>
        <v>#N/A</v>
      </c>
      <c r="H11708" s="69" t="e">
        <f t="shared" si="579"/>
        <v>#N/A</v>
      </c>
      <c r="I11708" s="69" t="e">
        <f t="shared" si="579"/>
        <v>#N/A</v>
      </c>
      <c r="J11708" s="70" t="e">
        <f t="shared" si="579"/>
        <v>#N/A</v>
      </c>
      <c r="K11708" s="118">
        <f>VLOOKUP(B11708,WB.GDP.2017,'WB (WDI)'!$BH$2,FALSE)</f>
        <v>3952.8881472367902</v>
      </c>
      <c r="L11708" s="112">
        <f>VLOOKUP($B11708,WB.UNEMP.2017,'WB (WDI)'!$BH$2,FALSE)</f>
        <v>13.2600002288818</v>
      </c>
    </row>
    <row r="11709" spans="1:12" x14ac:dyDescent="0.25">
      <c r="A11709" s="103">
        <v>2017</v>
      </c>
      <c r="B11709" s="104" t="s">
        <v>103</v>
      </c>
      <c r="C11709" s="105" t="s">
        <v>104</v>
      </c>
      <c r="D11709" s="105" t="s">
        <v>6</v>
      </c>
      <c r="E11709" s="87">
        <f t="shared" si="579"/>
        <v>6.1113440978963833</v>
      </c>
      <c r="F11709" s="69">
        <f t="shared" si="579"/>
        <v>6.7707071369994027</v>
      </c>
      <c r="G11709" s="69">
        <f t="shared" si="579"/>
        <v>4.3036077405375712</v>
      </c>
      <c r="H11709" s="69">
        <f t="shared" si="579"/>
        <v>7.3366892128542833</v>
      </c>
      <c r="I11709" s="69">
        <f t="shared" si="579"/>
        <v>6.353990757754242</v>
      </c>
      <c r="J11709" s="70">
        <f t="shared" si="579"/>
        <v>5.7917256413364138</v>
      </c>
      <c r="K11709" s="118">
        <f>VLOOKUP(B11709,WB.GDP.2017,'WB (WDI)'!$BH$2,FALSE)</f>
        <v>3203.9007579396971</v>
      </c>
      <c r="L11709" s="112">
        <f>VLOOKUP($B11709,WB.UNEMP.2017,'WB (WDI)'!$BH$2,FALSE)</f>
        <v>6.6100001335143999</v>
      </c>
    </row>
    <row r="11710" spans="1:12" x14ac:dyDescent="0.25">
      <c r="A11710" s="103">
        <v>2017</v>
      </c>
      <c r="B11710" s="104" t="s">
        <v>105</v>
      </c>
      <c r="C11710" s="105" t="s">
        <v>106</v>
      </c>
      <c r="D11710" s="105" t="s">
        <v>6</v>
      </c>
      <c r="E11710" s="87">
        <f t="shared" ref="E11710:J11719" si="580">IF(ISNUMBER(VLOOKUP($B11710,EFW.2017,3,FALSE))=TRUE,VLOOKUP($B11710,EFW.2017,E$2,FALSE),NA())</f>
        <v>7.3735036801454523</v>
      </c>
      <c r="F11710" s="69">
        <f t="shared" si="580"/>
        <v>7.0089729538012548</v>
      </c>
      <c r="G11710" s="69">
        <f t="shared" si="580"/>
        <v>5.5864614915708453</v>
      </c>
      <c r="H11710" s="69">
        <f t="shared" si="580"/>
        <v>9.0707227853025731</v>
      </c>
      <c r="I11710" s="69">
        <f t="shared" si="580"/>
        <v>7.6501882123307006</v>
      </c>
      <c r="J11710" s="70">
        <f t="shared" si="580"/>
        <v>7.5511729577218896</v>
      </c>
      <c r="K11710" s="118">
        <f>VLOOKUP(B11710,WB.GDP.2017,'WB (WDI)'!$BH$2,FALSE)</f>
        <v>27242.656034750777</v>
      </c>
      <c r="L11710" s="112" t="e">
        <f>VLOOKUP($B11710,WB.UNEMP.2017,'WB (WDI)'!$BH$2,FALSE)</f>
        <v>#N/A</v>
      </c>
    </row>
    <row r="11711" spans="1:12" x14ac:dyDescent="0.25">
      <c r="A11711" s="103">
        <v>2017</v>
      </c>
      <c r="B11711" s="104" t="s">
        <v>107</v>
      </c>
      <c r="C11711" s="105" t="s">
        <v>108</v>
      </c>
      <c r="D11711" s="105" t="s">
        <v>6</v>
      </c>
      <c r="E11711" s="87">
        <f t="shared" si="580"/>
        <v>5.6139727511503237</v>
      </c>
      <c r="F11711" s="69">
        <f t="shared" si="580"/>
        <v>6.9446359703299141</v>
      </c>
      <c r="G11711" s="69">
        <f t="shared" si="580"/>
        <v>3.9834147756754956</v>
      </c>
      <c r="H11711" s="69">
        <f t="shared" si="580"/>
        <v>6.5233968279732402</v>
      </c>
      <c r="I11711" s="69">
        <f t="shared" si="580"/>
        <v>5.7029913949946787</v>
      </c>
      <c r="J11711" s="70">
        <f t="shared" si="580"/>
        <v>4.9154247867782921</v>
      </c>
      <c r="K11711" s="118">
        <f>VLOOKUP(B11711,WB.GDP.2017,'WB (WDI)'!$BH$2,FALSE)</f>
        <v>1642.6065930855375</v>
      </c>
      <c r="L11711" s="112">
        <f>VLOOKUP($B11711,WB.UNEMP.2017,'WB (WDI)'!$BH$2,FALSE)</f>
        <v>4.5</v>
      </c>
    </row>
    <row r="11712" spans="1:12" x14ac:dyDescent="0.25">
      <c r="A11712" s="103">
        <v>2017</v>
      </c>
      <c r="B11712" s="104" t="s">
        <v>109</v>
      </c>
      <c r="C11712" s="105" t="s">
        <v>110</v>
      </c>
      <c r="D11712" s="105" t="s">
        <v>6</v>
      </c>
      <c r="E11712" s="87" t="e">
        <f t="shared" si="580"/>
        <v>#N/A</v>
      </c>
      <c r="F11712" s="69" t="e">
        <f t="shared" si="580"/>
        <v>#N/A</v>
      </c>
      <c r="G11712" s="69" t="e">
        <f t="shared" si="580"/>
        <v>#N/A</v>
      </c>
      <c r="H11712" s="69" t="e">
        <f t="shared" si="580"/>
        <v>#N/A</v>
      </c>
      <c r="I11712" s="69" t="e">
        <f t="shared" si="580"/>
        <v>#N/A</v>
      </c>
      <c r="J11712" s="70" t="e">
        <f t="shared" si="580"/>
        <v>#N/A</v>
      </c>
      <c r="K11712" s="118" t="e">
        <f>VLOOKUP(B11712,WB.GDP.2017,'WB (WDI)'!$BH$2,FALSE)</f>
        <v>#N/A</v>
      </c>
      <c r="L11712" s="112">
        <f>VLOOKUP($B11712,WB.UNEMP.2017,'WB (WDI)'!$BH$2,FALSE)</f>
        <v>13.0200004577637</v>
      </c>
    </row>
    <row r="11713" spans="1:12" x14ac:dyDescent="0.25">
      <c r="A11713" s="103">
        <v>2017</v>
      </c>
      <c r="B11713" s="104" t="s">
        <v>111</v>
      </c>
      <c r="C11713" s="105" t="s">
        <v>112</v>
      </c>
      <c r="D11713" s="105" t="s">
        <v>6</v>
      </c>
      <c r="E11713" s="87">
        <f t="shared" si="580"/>
        <v>6.6787944883168677</v>
      </c>
      <c r="F11713" s="69">
        <f t="shared" si="580"/>
        <v>5.7307712946995562</v>
      </c>
      <c r="G11713" s="69">
        <f t="shared" si="580"/>
        <v>5.6974738541693117</v>
      </c>
      <c r="H11713" s="69">
        <f t="shared" si="580"/>
        <v>8.164374097583071</v>
      </c>
      <c r="I11713" s="69">
        <f t="shared" si="580"/>
        <v>6.5034394287572574</v>
      </c>
      <c r="J11713" s="70">
        <f t="shared" si="580"/>
        <v>7.2979137663751423</v>
      </c>
      <c r="K11713" s="118">
        <f>VLOOKUP(B11713,WB.GDP.2017,'WB (WDI)'!$BH$2,FALSE)</f>
        <v>12701.348933123214</v>
      </c>
      <c r="L11713" s="112">
        <f>VLOOKUP($B11713,WB.UNEMP.2017,'WB (WDI)'!$BH$2,FALSE)</f>
        <v>27.040000915527301</v>
      </c>
    </row>
    <row r="11714" spans="1:12" x14ac:dyDescent="0.25">
      <c r="A11714" s="103">
        <v>2017</v>
      </c>
      <c r="B11714" s="104" t="s">
        <v>113</v>
      </c>
      <c r="C11714" s="105" t="s">
        <v>114</v>
      </c>
      <c r="D11714" s="105" t="s">
        <v>6</v>
      </c>
      <c r="E11714" s="87" t="e">
        <f t="shared" si="580"/>
        <v>#N/A</v>
      </c>
      <c r="F11714" s="69" t="e">
        <f t="shared" si="580"/>
        <v>#N/A</v>
      </c>
      <c r="G11714" s="69" t="e">
        <f t="shared" si="580"/>
        <v>#N/A</v>
      </c>
      <c r="H11714" s="69" t="e">
        <f t="shared" si="580"/>
        <v>#N/A</v>
      </c>
      <c r="I11714" s="69" t="e">
        <f t="shared" si="580"/>
        <v>#N/A</v>
      </c>
      <c r="J11714" s="70" t="e">
        <f t="shared" si="580"/>
        <v>#N/A</v>
      </c>
      <c r="K11714" s="118" t="e">
        <f>VLOOKUP(B11714,WB.GDP.2017,'WB (WDI)'!$BH$2,FALSE)</f>
        <v>#N/A</v>
      </c>
      <c r="L11714" s="112">
        <f>VLOOKUP($B11714,WB.UNEMP.2017,'WB (WDI)'!$BH$2,FALSE)</f>
        <v>12.2299995422363</v>
      </c>
    </row>
    <row r="11715" spans="1:12" x14ac:dyDescent="0.25">
      <c r="A11715" s="103">
        <v>2017</v>
      </c>
      <c r="B11715" s="104" t="s">
        <v>115</v>
      </c>
      <c r="C11715" s="105" t="s">
        <v>116</v>
      </c>
      <c r="D11715" s="105" t="s">
        <v>6</v>
      </c>
      <c r="E11715" s="87">
        <f t="shared" si="580"/>
        <v>6.1905332557968062</v>
      </c>
      <c r="F11715" s="69">
        <f t="shared" si="580"/>
        <v>6.891314443515836</v>
      </c>
      <c r="G11715" s="69">
        <f t="shared" si="580"/>
        <v>4.8291330125613454</v>
      </c>
      <c r="H11715" s="69">
        <f t="shared" si="580"/>
        <v>7.1738762035122603</v>
      </c>
      <c r="I11715" s="69">
        <f t="shared" si="580"/>
        <v>5.6465114427546377</v>
      </c>
      <c r="J11715" s="70">
        <f t="shared" si="580"/>
        <v>6.4118311766399501</v>
      </c>
      <c r="K11715" s="118">
        <f>VLOOKUP(B11715,WB.GDP.2017,'WB (WDI)'!$BH$2,FALSE)</f>
        <v>1516.5260461300397</v>
      </c>
      <c r="L11715" s="112">
        <f>VLOOKUP($B11715,WB.UNEMP.2017,'WB (WDI)'!$BH$2,FALSE)</f>
        <v>3.7400000095367401</v>
      </c>
    </row>
    <row r="11716" spans="1:12" x14ac:dyDescent="0.25">
      <c r="A11716" s="103">
        <v>2017</v>
      </c>
      <c r="B11716" s="104" t="s">
        <v>117</v>
      </c>
      <c r="C11716" s="105" t="s">
        <v>118</v>
      </c>
      <c r="D11716" s="105" t="s">
        <v>6</v>
      </c>
      <c r="E11716" s="87">
        <f t="shared" si="580"/>
        <v>7.5554997672151618</v>
      </c>
      <c r="F11716" s="69">
        <f t="shared" si="580"/>
        <v>7.7222939422734669</v>
      </c>
      <c r="G11716" s="69">
        <f t="shared" si="580"/>
        <v>4.8394482631405733</v>
      </c>
      <c r="H11716" s="69">
        <f t="shared" si="580"/>
        <v>9.416223168254211</v>
      </c>
      <c r="I11716" s="69">
        <f t="shared" si="580"/>
        <v>7.8900324756347473</v>
      </c>
      <c r="J11716" s="70">
        <f t="shared" si="580"/>
        <v>7.9095009867728079</v>
      </c>
      <c r="K11716" s="118">
        <f>VLOOKUP(B11716,WB.GDP.2017,'WB (WDI)'!$BH$2,FALSE)</f>
        <v>2074.860241395927</v>
      </c>
      <c r="L11716" s="112">
        <f>VLOOKUP($B11716,WB.UNEMP.2017,'WB (WDI)'!$BH$2,FALSE)</f>
        <v>1.78999996185303</v>
      </c>
    </row>
    <row r="11717" spans="1:12" x14ac:dyDescent="0.25">
      <c r="A11717" s="103">
        <v>2017</v>
      </c>
      <c r="B11717" s="104" t="s">
        <v>119</v>
      </c>
      <c r="C11717" s="105" t="s">
        <v>120</v>
      </c>
      <c r="D11717" s="105" t="s">
        <v>6</v>
      </c>
      <c r="E11717" s="87">
        <f t="shared" si="580"/>
        <v>6.7755427594858348</v>
      </c>
      <c r="F11717" s="69">
        <f t="shared" si="580"/>
        <v>7.0038553488637065</v>
      </c>
      <c r="G11717" s="69">
        <f t="shared" si="580"/>
        <v>5.5993854257076325</v>
      </c>
      <c r="H11717" s="69">
        <f t="shared" si="580"/>
        <v>8.2365297142283271</v>
      </c>
      <c r="I11717" s="69">
        <f t="shared" si="580"/>
        <v>5.9604251008534348</v>
      </c>
      <c r="J11717" s="70">
        <f t="shared" si="580"/>
        <v>7.0775182077760705</v>
      </c>
      <c r="K11717" s="118">
        <f>VLOOKUP(B11717,WB.GDP.2017,'WB (WDI)'!$BH$2,FALSE)</f>
        <v>2530.4384534645501</v>
      </c>
      <c r="L11717" s="112">
        <f>VLOOKUP($B11717,WB.UNEMP.2017,'WB (WDI)'!$BH$2,FALSE)</f>
        <v>2.0299999713897701</v>
      </c>
    </row>
    <row r="11718" spans="1:12" x14ac:dyDescent="0.25">
      <c r="A11718" s="103">
        <v>2017</v>
      </c>
      <c r="B11718" s="104" t="s">
        <v>121</v>
      </c>
      <c r="C11718" s="105" t="s">
        <v>122</v>
      </c>
      <c r="D11718" s="105" t="s">
        <v>6</v>
      </c>
      <c r="E11718" s="87">
        <f t="shared" si="580"/>
        <v>7.2023730919275604</v>
      </c>
      <c r="F11718" s="69">
        <f t="shared" si="580"/>
        <v>7.8111222267429685</v>
      </c>
      <c r="G11718" s="69">
        <f t="shared" si="580"/>
        <v>5.2142331266513917</v>
      </c>
      <c r="H11718" s="69">
        <f t="shared" si="580"/>
        <v>9.0774169820723785</v>
      </c>
      <c r="I11718" s="69">
        <f t="shared" si="580"/>
        <v>7.3541241182958128</v>
      </c>
      <c r="J11718" s="70">
        <f t="shared" si="580"/>
        <v>6.5549690058752503</v>
      </c>
      <c r="K11718" s="118">
        <f>VLOOKUP(B11718,WB.GDP.2017,'WB (WDI)'!$BH$2,FALSE)</f>
        <v>3485.005237768964</v>
      </c>
      <c r="L11718" s="112">
        <f>VLOOKUP($B11718,WB.UNEMP.2017,'WB (WDI)'!$BH$2,FALSE)</f>
        <v>11.6300001144409</v>
      </c>
    </row>
    <row r="11719" spans="1:12" x14ac:dyDescent="0.25">
      <c r="A11719" s="103">
        <v>2017</v>
      </c>
      <c r="B11719" s="104" t="s">
        <v>123</v>
      </c>
      <c r="C11719" s="105" t="s">
        <v>124</v>
      </c>
      <c r="D11719" s="105" t="s">
        <v>6</v>
      </c>
      <c r="E11719" s="87">
        <f t="shared" si="580"/>
        <v>5.1571683585081614</v>
      </c>
      <c r="F11719" s="69">
        <f t="shared" si="580"/>
        <v>4.2916764479173679</v>
      </c>
      <c r="G11719" s="69">
        <f t="shared" si="580"/>
        <v>4.1073228186677442</v>
      </c>
      <c r="H11719" s="69">
        <f t="shared" si="580"/>
        <v>6.7194034390903852</v>
      </c>
      <c r="I11719" s="69">
        <f t="shared" si="580"/>
        <v>3.9724438811002889</v>
      </c>
      <c r="J11719" s="70">
        <f t="shared" si="580"/>
        <v>6.6949952057650215</v>
      </c>
      <c r="K11719" s="118">
        <f>VLOOKUP(B11719,WB.GDP.2017,'WB (WDI)'!$BH$2,FALSE)</f>
        <v>3028.2459759056387</v>
      </c>
      <c r="L11719" s="112">
        <f>VLOOKUP($B11719,WB.UNEMP.2017,'WB (WDI)'!$BH$2,FALSE)</f>
        <v>5.1500000953674299</v>
      </c>
    </row>
    <row r="11720" spans="1:12" x14ac:dyDescent="0.25">
      <c r="A11720" s="103">
        <v>2017</v>
      </c>
      <c r="B11720" s="104" t="s">
        <v>125</v>
      </c>
      <c r="C11720" s="105" t="s">
        <v>126</v>
      </c>
      <c r="D11720" s="105" t="s">
        <v>647</v>
      </c>
      <c r="E11720" s="87" t="e">
        <f t="shared" ref="E11720:J11729" si="581">IF(ISNUMBER(VLOOKUP($B11720,EFW.2017,3,FALSE))=TRUE,VLOOKUP($B11720,EFW.2017,E$2,FALSE),NA())</f>
        <v>#N/A</v>
      </c>
      <c r="F11720" s="69" t="e">
        <f t="shared" si="581"/>
        <v>#N/A</v>
      </c>
      <c r="G11720" s="69" t="e">
        <f t="shared" si="581"/>
        <v>#N/A</v>
      </c>
      <c r="H11720" s="69" t="e">
        <f t="shared" si="581"/>
        <v>#N/A</v>
      </c>
      <c r="I11720" s="69" t="e">
        <f t="shared" si="581"/>
        <v>#N/A</v>
      </c>
      <c r="J11720" s="70" t="e">
        <f t="shared" si="581"/>
        <v>#N/A</v>
      </c>
      <c r="K11720" s="118" t="e">
        <f>VLOOKUP(B11720,WB.GDP.2017,'WB (WDI)'!$BH$2,FALSE)</f>
        <v>#N/A</v>
      </c>
      <c r="L11720" s="112" t="e">
        <f>VLOOKUP($B11720,WB.UNEMP.2017,'WB (WDI)'!$BH$2,FALSE)</f>
        <v>#N/A</v>
      </c>
    </row>
    <row r="11721" spans="1:12" x14ac:dyDescent="0.25">
      <c r="A11721" s="103">
        <v>2017</v>
      </c>
      <c r="B11721" s="104" t="s">
        <v>127</v>
      </c>
      <c r="C11721" s="105" t="s">
        <v>128</v>
      </c>
      <c r="D11721" s="105" t="s">
        <v>647</v>
      </c>
      <c r="E11721" s="87" t="e">
        <f t="shared" si="581"/>
        <v>#N/A</v>
      </c>
      <c r="F11721" s="69" t="e">
        <f t="shared" si="581"/>
        <v>#N/A</v>
      </c>
      <c r="G11721" s="69" t="e">
        <f t="shared" si="581"/>
        <v>#N/A</v>
      </c>
      <c r="H11721" s="69" t="e">
        <f t="shared" si="581"/>
        <v>#N/A</v>
      </c>
      <c r="I11721" s="69" t="e">
        <f t="shared" si="581"/>
        <v>#N/A</v>
      </c>
      <c r="J11721" s="70" t="e">
        <f t="shared" si="581"/>
        <v>#N/A</v>
      </c>
      <c r="K11721" s="118">
        <f>VLOOKUP(B11721,WB.GDP.2017,'WB (WDI)'!$BH$2,FALSE)</f>
        <v>19840.076122932089</v>
      </c>
      <c r="L11721" s="112" t="e">
        <f>VLOOKUP($B11721,WB.UNEMP.2017,'WB (WDI)'!$BH$2,FALSE)</f>
        <v>#N/A</v>
      </c>
    </row>
    <row r="11722" spans="1:12" x14ac:dyDescent="0.25">
      <c r="A11722" s="103">
        <v>2017</v>
      </c>
      <c r="B11722" s="104" t="s">
        <v>129</v>
      </c>
      <c r="C11722" s="105" t="s">
        <v>130</v>
      </c>
      <c r="D11722" s="105" t="s">
        <v>647</v>
      </c>
      <c r="E11722" s="87">
        <f t="shared" si="581"/>
        <v>5.9752814093227107</v>
      </c>
      <c r="F11722" s="69">
        <f t="shared" si="581"/>
        <v>6.0644303496719996</v>
      </c>
      <c r="G11722" s="69">
        <f t="shared" si="581"/>
        <v>4.5004968103498495</v>
      </c>
      <c r="H11722" s="69">
        <f t="shared" si="581"/>
        <v>6.6375903157397556</v>
      </c>
      <c r="I11722" s="69">
        <f t="shared" si="581"/>
        <v>6.7348733107602685</v>
      </c>
      <c r="J11722" s="70">
        <f t="shared" si="581"/>
        <v>5.9390162600916838</v>
      </c>
      <c r="K11722" s="118">
        <f>VLOOKUP(B11722,WB.GDP.2017,'WB (WDI)'!$BH$2,FALSE)</f>
        <v>23597.117752857823</v>
      </c>
      <c r="L11722" s="112">
        <f>VLOOKUP($B11722,WB.UNEMP.2017,'WB (WDI)'!$BH$2,FALSE)</f>
        <v>8.3500003814697301</v>
      </c>
    </row>
    <row r="11723" spans="1:12" x14ac:dyDescent="0.25">
      <c r="A11723" s="103">
        <v>2017</v>
      </c>
      <c r="B11723" s="104" t="s">
        <v>131</v>
      </c>
      <c r="C11723" s="105" t="s">
        <v>132</v>
      </c>
      <c r="D11723" s="105" t="s">
        <v>647</v>
      </c>
      <c r="E11723" s="87" t="e">
        <f t="shared" si="581"/>
        <v>#N/A</v>
      </c>
      <c r="F11723" s="69" t="e">
        <f t="shared" si="581"/>
        <v>#N/A</v>
      </c>
      <c r="G11723" s="69" t="e">
        <f t="shared" si="581"/>
        <v>#N/A</v>
      </c>
      <c r="H11723" s="69" t="e">
        <f t="shared" si="581"/>
        <v>#N/A</v>
      </c>
      <c r="I11723" s="69" t="e">
        <f t="shared" si="581"/>
        <v>#N/A</v>
      </c>
      <c r="J11723" s="70" t="e">
        <f t="shared" si="581"/>
        <v>#N/A</v>
      </c>
      <c r="K11723" s="118">
        <f>VLOOKUP(B11723,WB.GDP.2017,'WB (WDI)'!$BH$2,FALSE)</f>
        <v>38442.413838232264</v>
      </c>
      <c r="L11723" s="112" t="e">
        <f>VLOOKUP($B11723,WB.UNEMP.2017,'WB (WDI)'!$BH$2,FALSE)</f>
        <v>#N/A</v>
      </c>
    </row>
    <row r="11724" spans="1:12" x14ac:dyDescent="0.25">
      <c r="A11724" s="103">
        <v>2017</v>
      </c>
      <c r="B11724" s="104" t="s">
        <v>133</v>
      </c>
      <c r="C11724" s="105" t="s">
        <v>134</v>
      </c>
      <c r="D11724" s="105" t="s">
        <v>647</v>
      </c>
      <c r="E11724" s="87">
        <f t="shared" si="581"/>
        <v>7.312642417338111</v>
      </c>
      <c r="F11724" s="69">
        <f t="shared" si="581"/>
        <v>8.8468604744350046</v>
      </c>
      <c r="G11724" s="69">
        <f t="shared" si="581"/>
        <v>6.5958479501709997</v>
      </c>
      <c r="H11724" s="69">
        <f t="shared" si="581"/>
        <v>6.5633281366332525</v>
      </c>
      <c r="I11724" s="69">
        <f t="shared" si="581"/>
        <v>6.0868915821540277</v>
      </c>
      <c r="J11724" s="70">
        <f t="shared" si="581"/>
        <v>8.4702839432972734</v>
      </c>
      <c r="K11724" s="118">
        <f>VLOOKUP(B11724,WB.GDP.2017,'WB (WDI)'!$BH$2,FALSE)</f>
        <v>36297.307022515291</v>
      </c>
      <c r="L11724" s="112">
        <f>VLOOKUP($B11724,WB.UNEMP.2017,'WB (WDI)'!$BH$2,FALSE)</f>
        <v>9.8000001907348597</v>
      </c>
    </row>
    <row r="11725" spans="1:12" x14ac:dyDescent="0.25">
      <c r="A11725" s="103">
        <v>2017</v>
      </c>
      <c r="B11725" s="104" t="s">
        <v>135</v>
      </c>
      <c r="C11725" s="105" t="s">
        <v>136</v>
      </c>
      <c r="D11725" s="105" t="s">
        <v>647</v>
      </c>
      <c r="E11725" s="87">
        <f t="shared" si="581"/>
        <v>6.3343425564101592</v>
      </c>
      <c r="F11725" s="69">
        <f t="shared" si="581"/>
        <v>5.6651015514505128</v>
      </c>
      <c r="G11725" s="69">
        <f t="shared" si="581"/>
        <v>5.8256044508234268</v>
      </c>
      <c r="H11725" s="69">
        <f t="shared" si="581"/>
        <v>6.3818291909185945</v>
      </c>
      <c r="I11725" s="69">
        <f t="shared" si="581"/>
        <v>6.5352079460029113</v>
      </c>
      <c r="J11725" s="70">
        <f t="shared" si="581"/>
        <v>7.2639696428553515</v>
      </c>
      <c r="K11725" s="118">
        <f>VLOOKUP(B11725,WB.GDP.2017,'WB (WDI)'!$BH$2,FALSE)</f>
        <v>15788.820516221471</v>
      </c>
      <c r="L11725" s="112">
        <f>VLOOKUP($B11725,WB.UNEMP.2017,'WB (WDI)'!$BH$2,FALSE)</f>
        <v>9.8599996566772496</v>
      </c>
    </row>
    <row r="11726" spans="1:12" x14ac:dyDescent="0.25">
      <c r="A11726" s="103">
        <v>2017</v>
      </c>
      <c r="B11726" s="104" t="s">
        <v>137</v>
      </c>
      <c r="C11726" s="105" t="s">
        <v>138</v>
      </c>
      <c r="D11726" s="105" t="s">
        <v>647</v>
      </c>
      <c r="E11726" s="87">
        <f t="shared" si="581"/>
        <v>6.5773263082525704</v>
      </c>
      <c r="F11726" s="69">
        <f t="shared" si="581"/>
        <v>6.9233335038630752</v>
      </c>
      <c r="G11726" s="69">
        <f t="shared" si="581"/>
        <v>4.7341987428902739</v>
      </c>
      <c r="H11726" s="69">
        <f t="shared" si="581"/>
        <v>7.321801848749196</v>
      </c>
      <c r="I11726" s="69">
        <f t="shared" si="581"/>
        <v>6.0458297876350704</v>
      </c>
      <c r="J11726" s="70">
        <f t="shared" si="581"/>
        <v>7.8614676581252327</v>
      </c>
      <c r="K11726" s="118">
        <f>VLOOKUP(B11726,WB.GDP.2017,'WB (WDI)'!$BH$2,FALSE)</f>
        <v>7108.8667002371922</v>
      </c>
      <c r="L11726" s="112">
        <f>VLOOKUP($B11726,WB.UNEMP.2017,'WB (WDI)'!$BH$2,FALSE)</f>
        <v>6.5999999046325701</v>
      </c>
    </row>
    <row r="11727" spans="1:12" x14ac:dyDescent="0.25">
      <c r="A11727" s="103">
        <v>2017</v>
      </c>
      <c r="B11727" s="104" t="s">
        <v>139</v>
      </c>
      <c r="C11727" s="105" t="s">
        <v>140</v>
      </c>
      <c r="D11727" s="105" t="s">
        <v>647</v>
      </c>
      <c r="E11727" s="87">
        <f t="shared" si="581"/>
        <v>6.2703362272741225</v>
      </c>
      <c r="F11727" s="69">
        <f t="shared" si="581"/>
        <v>5.8939481759550647</v>
      </c>
      <c r="G11727" s="69">
        <f t="shared" si="581"/>
        <v>3.9140054895755791</v>
      </c>
      <c r="H11727" s="69">
        <f t="shared" si="581"/>
        <v>9.3391869010986479</v>
      </c>
      <c r="I11727" s="69">
        <f t="shared" si="581"/>
        <v>7.0702284442073964</v>
      </c>
      <c r="J11727" s="70">
        <f t="shared" si="581"/>
        <v>5.1343121255339286</v>
      </c>
      <c r="K11727" s="118">
        <f>VLOOKUP(B11727,WB.GDP.2017,'WB (WDI)'!$BH$2,FALSE)</f>
        <v>8423.6968058406474</v>
      </c>
      <c r="L11727" s="112">
        <f>VLOOKUP($B11727,WB.UNEMP.2017,'WB (WDI)'!$BH$2,FALSE)</f>
        <v>3.6600000858306898</v>
      </c>
    </row>
    <row r="11728" spans="1:12" x14ac:dyDescent="0.25">
      <c r="A11728" s="103">
        <v>2017</v>
      </c>
      <c r="B11728" s="104" t="s">
        <v>141</v>
      </c>
      <c r="C11728" s="105" t="s">
        <v>142</v>
      </c>
      <c r="D11728" s="105" t="s">
        <v>647</v>
      </c>
      <c r="E11728" s="87" t="e">
        <f t="shared" si="581"/>
        <v>#N/A</v>
      </c>
      <c r="F11728" s="69" t="e">
        <f t="shared" si="581"/>
        <v>#N/A</v>
      </c>
      <c r="G11728" s="69" t="e">
        <f t="shared" si="581"/>
        <v>#N/A</v>
      </c>
      <c r="H11728" s="69" t="e">
        <f t="shared" si="581"/>
        <v>#N/A</v>
      </c>
      <c r="I11728" s="69" t="e">
        <f t="shared" si="581"/>
        <v>#N/A</v>
      </c>
      <c r="J11728" s="70" t="e">
        <f t="shared" si="581"/>
        <v>#N/A</v>
      </c>
      <c r="K11728" s="118" t="e">
        <f>VLOOKUP(B11728,WB.GDP.2017,'WB (WDI)'!$BH$2,FALSE)</f>
        <v>#N/A</v>
      </c>
      <c r="L11728" s="112" t="e">
        <f>VLOOKUP($B11728,WB.UNEMP.2017,'WB (WDI)'!$BH$2,FALSE)</f>
        <v>#N/A</v>
      </c>
    </row>
    <row r="11729" spans="1:12" x14ac:dyDescent="0.25">
      <c r="A11729" s="103">
        <v>2017</v>
      </c>
      <c r="B11729" s="104" t="s">
        <v>143</v>
      </c>
      <c r="C11729" s="105" t="s">
        <v>144</v>
      </c>
      <c r="D11729" s="105" t="s">
        <v>647</v>
      </c>
      <c r="E11729" s="87" t="e">
        <f t="shared" si="581"/>
        <v>#N/A</v>
      </c>
      <c r="F11729" s="69" t="e">
        <f t="shared" si="581"/>
        <v>#N/A</v>
      </c>
      <c r="G11729" s="69" t="e">
        <f t="shared" si="581"/>
        <v>#N/A</v>
      </c>
      <c r="H11729" s="69" t="e">
        <f t="shared" si="581"/>
        <v>#N/A</v>
      </c>
      <c r="I11729" s="69" t="e">
        <f t="shared" si="581"/>
        <v>#N/A</v>
      </c>
      <c r="J11729" s="70" t="e">
        <f t="shared" si="581"/>
        <v>#N/A</v>
      </c>
      <c r="K11729" s="118" t="e">
        <f>VLOOKUP(B11729,WB.GDP.2017,'WB (WDI)'!$BH$2,FALSE)</f>
        <v>#N/A</v>
      </c>
      <c r="L11729" s="112" t="e">
        <f>VLOOKUP($B11729,WB.UNEMP.2017,'WB (WDI)'!$BH$2,FALSE)</f>
        <v>#N/A</v>
      </c>
    </row>
    <row r="11730" spans="1:12" x14ac:dyDescent="0.25">
      <c r="A11730" s="103">
        <v>2017</v>
      </c>
      <c r="B11730" s="104" t="s">
        <v>145</v>
      </c>
      <c r="C11730" s="105" t="s">
        <v>146</v>
      </c>
      <c r="D11730" s="105" t="s">
        <v>647</v>
      </c>
      <c r="E11730" s="87">
        <f t="shared" ref="E11730:J11739" si="582">IF(ISNUMBER(VLOOKUP($B11730,EFW.2017,3,FALSE))=TRUE,VLOOKUP($B11730,EFW.2017,E$2,FALSE),NA())</f>
        <v>6.5438158759465939</v>
      </c>
      <c r="F11730" s="69">
        <f t="shared" si="582"/>
        <v>6.854428326236305</v>
      </c>
      <c r="G11730" s="69">
        <f t="shared" si="582"/>
        <v>5.1074487257965808</v>
      </c>
      <c r="H11730" s="69">
        <f t="shared" si="582"/>
        <v>9.3588760222304863</v>
      </c>
      <c r="I11730" s="69">
        <f t="shared" si="582"/>
        <v>6.8384554019728965</v>
      </c>
      <c r="J11730" s="70">
        <f t="shared" si="582"/>
        <v>4.559870903496698</v>
      </c>
      <c r="K11730" s="118">
        <f>VLOOKUP(B11730,WB.GDP.2017,'WB (WDI)'!$BH$2,FALSE)</f>
        <v>14519.849130251789</v>
      </c>
      <c r="L11730" s="112">
        <f>VLOOKUP($B11730,WB.UNEMP.2017,'WB (WDI)'!$BH$2,FALSE)</f>
        <v>12.819999694824199</v>
      </c>
    </row>
    <row r="11731" spans="1:12" x14ac:dyDescent="0.25">
      <c r="A11731" s="103">
        <v>2017</v>
      </c>
      <c r="B11731" s="104" t="s">
        <v>147</v>
      </c>
      <c r="C11731" s="105" t="s">
        <v>148</v>
      </c>
      <c r="D11731" s="105" t="s">
        <v>647</v>
      </c>
      <c r="E11731" s="87" t="e">
        <f t="shared" si="582"/>
        <v>#N/A</v>
      </c>
      <c r="F11731" s="69" t="e">
        <f t="shared" si="582"/>
        <v>#N/A</v>
      </c>
      <c r="G11731" s="69" t="e">
        <f t="shared" si="582"/>
        <v>#N/A</v>
      </c>
      <c r="H11731" s="69" t="e">
        <f t="shared" si="582"/>
        <v>#N/A</v>
      </c>
      <c r="I11731" s="69" t="e">
        <f t="shared" si="582"/>
        <v>#N/A</v>
      </c>
      <c r="J11731" s="70" t="e">
        <f t="shared" si="582"/>
        <v>#N/A</v>
      </c>
      <c r="K11731" s="118" t="e">
        <f>VLOOKUP(B11731,WB.GDP.2017,'WB (WDI)'!$BH$2,FALSE)</f>
        <v>#N/A</v>
      </c>
      <c r="L11731" s="112" t="e">
        <f>VLOOKUP($B11731,WB.UNEMP.2017,'WB (WDI)'!$BH$2,FALSE)</f>
        <v>#N/A</v>
      </c>
    </row>
    <row r="11732" spans="1:12" x14ac:dyDescent="0.25">
      <c r="A11732" s="103">
        <v>2017</v>
      </c>
      <c r="B11732" s="104" t="s">
        <v>149</v>
      </c>
      <c r="C11732" s="105" t="s">
        <v>150</v>
      </c>
      <c r="D11732" s="105" t="s">
        <v>647</v>
      </c>
      <c r="E11732" s="87" t="e">
        <f t="shared" si="582"/>
        <v>#N/A</v>
      </c>
      <c r="F11732" s="69" t="e">
        <f t="shared" si="582"/>
        <v>#N/A</v>
      </c>
      <c r="G11732" s="69" t="e">
        <f t="shared" si="582"/>
        <v>#N/A</v>
      </c>
      <c r="H11732" s="69" t="e">
        <f t="shared" si="582"/>
        <v>#N/A</v>
      </c>
      <c r="I11732" s="69" t="e">
        <f t="shared" si="582"/>
        <v>#N/A</v>
      </c>
      <c r="J11732" s="70" t="e">
        <f t="shared" si="582"/>
        <v>#N/A</v>
      </c>
      <c r="K11732" s="118">
        <f>VLOOKUP(B11732,WB.GDP.2017,'WB (WDI)'!$BH$2,FALSE)</f>
        <v>69572.496852816039</v>
      </c>
      <c r="L11732" s="112" t="e">
        <f>VLOOKUP($B11732,WB.UNEMP.2017,'WB (WDI)'!$BH$2,FALSE)</f>
        <v>#N/A</v>
      </c>
    </row>
    <row r="11733" spans="1:12" x14ac:dyDescent="0.25">
      <c r="A11733" s="103">
        <v>2017</v>
      </c>
      <c r="B11733" s="104" t="s">
        <v>151</v>
      </c>
      <c r="C11733" s="105" t="s">
        <v>152</v>
      </c>
      <c r="D11733" s="105" t="s">
        <v>647</v>
      </c>
      <c r="E11733" s="87">
        <f t="shared" si="582"/>
        <v>7.9185655005929405</v>
      </c>
      <c r="F11733" s="69">
        <f t="shared" si="582"/>
        <v>8.1730563293254157</v>
      </c>
      <c r="G11733" s="69">
        <f t="shared" si="582"/>
        <v>6.7348912326339372</v>
      </c>
      <c r="H11733" s="69">
        <f t="shared" si="582"/>
        <v>9.462420594628945</v>
      </c>
      <c r="I11733" s="69">
        <f t="shared" si="582"/>
        <v>8.2054995819323793</v>
      </c>
      <c r="J11733" s="70">
        <f t="shared" si="582"/>
        <v>7.0169597644440245</v>
      </c>
      <c r="K11733" s="118">
        <f>VLOOKUP(B11733,WB.GDP.2017,'WB (WDI)'!$BH$2,FALSE)</f>
        <v>24548.187699997216</v>
      </c>
      <c r="L11733" s="112">
        <f>VLOOKUP($B11733,WB.UNEMP.2017,'WB (WDI)'!$BH$2,FALSE)</f>
        <v>6.96000003814697</v>
      </c>
    </row>
    <row r="11734" spans="1:12" x14ac:dyDescent="0.25">
      <c r="A11734" s="103">
        <v>2017</v>
      </c>
      <c r="B11734" s="104" t="s">
        <v>153</v>
      </c>
      <c r="C11734" s="105" t="s">
        <v>154</v>
      </c>
      <c r="D11734" s="105" t="s">
        <v>647</v>
      </c>
      <c r="E11734" s="87">
        <f t="shared" si="582"/>
        <v>6.6839891971412992</v>
      </c>
      <c r="F11734" s="69">
        <f t="shared" si="582"/>
        <v>6.56026087735105</v>
      </c>
      <c r="G11734" s="69">
        <f t="shared" si="582"/>
        <v>4.6143231326254481</v>
      </c>
      <c r="H11734" s="69">
        <f t="shared" si="582"/>
        <v>8.2092572887589377</v>
      </c>
      <c r="I11734" s="69">
        <f t="shared" si="582"/>
        <v>6.564376660314629</v>
      </c>
      <c r="J11734" s="70">
        <f t="shared" si="582"/>
        <v>7.471728026656435</v>
      </c>
      <c r="K11734" s="118">
        <f>VLOOKUP(B11734,WB.GDP.2017,'WB (WDI)'!$BH$2,FALSE)</f>
        <v>14219.53281836568</v>
      </c>
      <c r="L11734" s="112">
        <f>VLOOKUP($B11734,WB.UNEMP.2017,'WB (WDI)'!$BH$2,FALSE)</f>
        <v>8.8699998855590803</v>
      </c>
    </row>
    <row r="11735" spans="1:12" x14ac:dyDescent="0.25">
      <c r="A11735" s="103">
        <v>2017</v>
      </c>
      <c r="B11735" s="104" t="s">
        <v>155</v>
      </c>
      <c r="C11735" s="105" t="s">
        <v>156</v>
      </c>
      <c r="D11735" s="105" t="s">
        <v>647</v>
      </c>
      <c r="E11735" s="87">
        <f t="shared" si="582"/>
        <v>7.6477707194476938</v>
      </c>
      <c r="F11735" s="69">
        <f t="shared" si="582"/>
        <v>7.3309405862694108</v>
      </c>
      <c r="G11735" s="69">
        <f t="shared" si="582"/>
        <v>6.1838413590688921</v>
      </c>
      <c r="H11735" s="69">
        <f t="shared" si="582"/>
        <v>9.7561666093869093</v>
      </c>
      <c r="I11735" s="69">
        <f t="shared" si="582"/>
        <v>8.2147404203224426</v>
      </c>
      <c r="J11735" s="70">
        <f t="shared" si="582"/>
        <v>6.7531646221908153</v>
      </c>
      <c r="K11735" s="118">
        <f>VLOOKUP(B11735,WB.GDP.2017,'WB (WDI)'!$BH$2,FALSE)</f>
        <v>19749.16743636817</v>
      </c>
      <c r="L11735" s="112">
        <f>VLOOKUP($B11735,WB.UNEMP.2017,'WB (WDI)'!$BH$2,FALSE)</f>
        <v>8.1400003433227504</v>
      </c>
    </row>
    <row r="11736" spans="1:12" x14ac:dyDescent="0.25">
      <c r="A11736" s="103">
        <v>2017</v>
      </c>
      <c r="B11736" s="104" t="s">
        <v>157</v>
      </c>
      <c r="C11736" s="105" t="s">
        <v>158</v>
      </c>
      <c r="D11736" s="105" t="s">
        <v>647</v>
      </c>
      <c r="E11736" s="87" t="e">
        <f t="shared" si="582"/>
        <v>#N/A</v>
      </c>
      <c r="F11736" s="69" t="e">
        <f t="shared" si="582"/>
        <v>#N/A</v>
      </c>
      <c r="G11736" s="69" t="e">
        <f t="shared" si="582"/>
        <v>#N/A</v>
      </c>
      <c r="H11736" s="69" t="e">
        <f t="shared" si="582"/>
        <v>#N/A</v>
      </c>
      <c r="I11736" s="69" t="e">
        <f t="shared" si="582"/>
        <v>#N/A</v>
      </c>
      <c r="J11736" s="70" t="e">
        <f t="shared" si="582"/>
        <v>#N/A</v>
      </c>
      <c r="K11736" s="118" t="e">
        <f>VLOOKUP(B11736,WB.GDP.2017,'WB (WDI)'!$BH$2,FALSE)</f>
        <v>#N/A</v>
      </c>
      <c r="L11736" s="112">
        <f>VLOOKUP($B11736,WB.UNEMP.2017,'WB (WDI)'!$BH$2,FALSE)</f>
        <v>1.70000004768372</v>
      </c>
    </row>
    <row r="11737" spans="1:12" x14ac:dyDescent="0.25">
      <c r="A11737" s="103">
        <v>2017</v>
      </c>
      <c r="B11737" s="104" t="s">
        <v>159</v>
      </c>
      <c r="C11737" s="105" t="s">
        <v>160</v>
      </c>
      <c r="D11737" s="105" t="s">
        <v>647</v>
      </c>
      <c r="E11737" s="87" t="e">
        <f t="shared" si="582"/>
        <v>#N/A</v>
      </c>
      <c r="F11737" s="69" t="e">
        <f t="shared" si="582"/>
        <v>#N/A</v>
      </c>
      <c r="G11737" s="69" t="e">
        <f t="shared" si="582"/>
        <v>#N/A</v>
      </c>
      <c r="H11737" s="69" t="e">
        <f t="shared" si="582"/>
        <v>#N/A</v>
      </c>
      <c r="I11737" s="69" t="e">
        <f t="shared" si="582"/>
        <v>#N/A</v>
      </c>
      <c r="J11737" s="70" t="e">
        <f t="shared" si="582"/>
        <v>#N/A</v>
      </c>
      <c r="K11737" s="118">
        <f>VLOOKUP(B11737,WB.GDP.2017,'WB (WDI)'!$BH$2,FALSE)</f>
        <v>25475.489663612923</v>
      </c>
      <c r="L11737" s="112" t="e">
        <f>VLOOKUP($B11737,WB.UNEMP.2017,'WB (WDI)'!$BH$2,FALSE)</f>
        <v>#N/A</v>
      </c>
    </row>
    <row r="11738" spans="1:12" x14ac:dyDescent="0.25">
      <c r="A11738" s="103">
        <v>2017</v>
      </c>
      <c r="B11738" s="104" t="s">
        <v>161</v>
      </c>
      <c r="C11738" s="105" t="s">
        <v>162</v>
      </c>
      <c r="D11738" s="105" t="s">
        <v>647</v>
      </c>
      <c r="E11738" s="87" t="e">
        <f t="shared" si="582"/>
        <v>#N/A</v>
      </c>
      <c r="F11738" s="69" t="e">
        <f t="shared" si="582"/>
        <v>#N/A</v>
      </c>
      <c r="G11738" s="69" t="e">
        <f t="shared" si="582"/>
        <v>#N/A</v>
      </c>
      <c r="H11738" s="69" t="e">
        <f t="shared" si="582"/>
        <v>#N/A</v>
      </c>
      <c r="I11738" s="69" t="e">
        <f t="shared" si="582"/>
        <v>#N/A</v>
      </c>
      <c r="J11738" s="70" t="e">
        <f t="shared" si="582"/>
        <v>#N/A</v>
      </c>
      <c r="K11738" s="118">
        <f>VLOOKUP(B11738,WB.GDP.2017,'WB (WDI)'!$BH$2,FALSE)</f>
        <v>11304.359710751121</v>
      </c>
      <c r="L11738" s="112" t="e">
        <f>VLOOKUP($B11738,WB.UNEMP.2017,'WB (WDI)'!$BH$2,FALSE)</f>
        <v>#N/A</v>
      </c>
    </row>
    <row r="11739" spans="1:12" x14ac:dyDescent="0.25">
      <c r="A11739" s="103">
        <v>2017</v>
      </c>
      <c r="B11739" s="104" t="s">
        <v>163</v>
      </c>
      <c r="C11739" s="105" t="s">
        <v>164</v>
      </c>
      <c r="D11739" s="105" t="s">
        <v>647</v>
      </c>
      <c r="E11739" s="87">
        <f t="shared" si="582"/>
        <v>7.4588889275905101</v>
      </c>
      <c r="F11739" s="69">
        <f t="shared" si="582"/>
        <v>8.5104283964777654</v>
      </c>
      <c r="G11739" s="69">
        <f t="shared" si="582"/>
        <v>4.5656398843421808</v>
      </c>
      <c r="H11739" s="69">
        <f t="shared" si="582"/>
        <v>9.4807867797536787</v>
      </c>
      <c r="I11739" s="69">
        <f t="shared" si="582"/>
        <v>8.0256173036801606</v>
      </c>
      <c r="J11739" s="70">
        <f t="shared" si="582"/>
        <v>6.7119722736987697</v>
      </c>
      <c r="K11739" s="118">
        <f>VLOOKUP(B11739,WB.GDP.2017,'WB (WDI)'!$BH$2,FALSE)</f>
        <v>16735.332585946548</v>
      </c>
      <c r="L11739" s="112">
        <f>VLOOKUP($B11739,WB.UNEMP.2017,'WB (WDI)'!$BH$2,FALSE)</f>
        <v>5.8299999237060502</v>
      </c>
    </row>
    <row r="11740" spans="1:12" x14ac:dyDescent="0.25">
      <c r="A11740" s="103">
        <v>2017</v>
      </c>
      <c r="B11740" s="104" t="s">
        <v>165</v>
      </c>
      <c r="C11740" s="105" t="s">
        <v>166</v>
      </c>
      <c r="D11740" s="105" t="s">
        <v>647</v>
      </c>
      <c r="E11740" s="87">
        <f t="shared" ref="E11740:J11749" si="583">IF(ISNUMBER(VLOOKUP($B11740,EFW.2017,3,FALSE))=TRUE,VLOOKUP($B11740,EFW.2017,E$2,FALSE),NA())</f>
        <v>6.3694386122070767</v>
      </c>
      <c r="F11740" s="69">
        <f t="shared" si="583"/>
        <v>6.5663471043010073</v>
      </c>
      <c r="G11740" s="69">
        <f t="shared" si="583"/>
        <v>4.4038592078478738</v>
      </c>
      <c r="H11740" s="69">
        <f t="shared" si="583"/>
        <v>7.9041560971678724</v>
      </c>
      <c r="I11740" s="69">
        <f t="shared" si="583"/>
        <v>6.8175302278889616</v>
      </c>
      <c r="J11740" s="70">
        <f t="shared" si="583"/>
        <v>6.1553004238296687</v>
      </c>
      <c r="K11740" s="118">
        <f>VLOOKUP(B11740,WB.GDP.2017,'WB (WDI)'!$BH$2,FALSE)</f>
        <v>11617.908758329806</v>
      </c>
      <c r="L11740" s="112">
        <f>VLOOKUP($B11740,WB.UNEMP.2017,'WB (WDI)'!$BH$2,FALSE)</f>
        <v>3.8399999141693102</v>
      </c>
    </row>
    <row r="11741" spans="1:12" x14ac:dyDescent="0.25">
      <c r="A11741" s="103">
        <v>2017</v>
      </c>
      <c r="B11741" s="104" t="s">
        <v>167</v>
      </c>
      <c r="C11741" s="105" t="s">
        <v>168</v>
      </c>
      <c r="D11741" s="105" t="s">
        <v>647</v>
      </c>
      <c r="E11741" s="87">
        <f t="shared" si="583"/>
        <v>7.4445147637146807</v>
      </c>
      <c r="F11741" s="69">
        <f t="shared" si="583"/>
        <v>8.763576411161548</v>
      </c>
      <c r="G11741" s="69">
        <f t="shared" si="583"/>
        <v>4.3940252619605644</v>
      </c>
      <c r="H11741" s="69">
        <f t="shared" si="583"/>
        <v>9.8802947592003871</v>
      </c>
      <c r="I11741" s="69">
        <f t="shared" si="583"/>
        <v>7.7758237179690122</v>
      </c>
      <c r="J11741" s="70">
        <f t="shared" si="583"/>
        <v>6.4088536682818935</v>
      </c>
      <c r="K11741" s="118">
        <f>VLOOKUP(B11741,WB.GDP.2017,'WB (WDI)'!$BH$2,FALSE)</f>
        <v>8454.0581981484829</v>
      </c>
      <c r="L11741" s="112">
        <f>VLOOKUP($B11741,WB.UNEMP.2017,'WB (WDI)'!$BH$2,FALSE)</f>
        <v>4.3899998664856001</v>
      </c>
    </row>
    <row r="11742" spans="1:12" x14ac:dyDescent="0.25">
      <c r="A11742" s="103">
        <v>2017</v>
      </c>
      <c r="B11742" s="104" t="s">
        <v>169</v>
      </c>
      <c r="C11742" s="105" t="s">
        <v>170</v>
      </c>
      <c r="D11742" s="105" t="s">
        <v>647</v>
      </c>
      <c r="E11742" s="87" t="e">
        <f t="shared" si="583"/>
        <v>#N/A</v>
      </c>
      <c r="F11742" s="69" t="e">
        <f t="shared" si="583"/>
        <v>#N/A</v>
      </c>
      <c r="G11742" s="69" t="e">
        <f t="shared" si="583"/>
        <v>#N/A</v>
      </c>
      <c r="H11742" s="69" t="e">
        <f t="shared" si="583"/>
        <v>#N/A</v>
      </c>
      <c r="I11742" s="69" t="e">
        <f t="shared" si="583"/>
        <v>#N/A</v>
      </c>
      <c r="J11742" s="70" t="e">
        <f t="shared" si="583"/>
        <v>#N/A</v>
      </c>
      <c r="K11742" s="118" t="e">
        <f>VLOOKUP(B11742,WB.GDP.2017,'WB (WDI)'!$BH$2,FALSE)</f>
        <v>#N/A</v>
      </c>
      <c r="L11742" s="112" t="e">
        <f>VLOOKUP($B11742,WB.UNEMP.2017,'WB (WDI)'!$BH$2,FALSE)</f>
        <v>#N/A</v>
      </c>
    </row>
    <row r="11743" spans="1:12" x14ac:dyDescent="0.25">
      <c r="A11743" s="103">
        <v>2017</v>
      </c>
      <c r="B11743" s="104" t="s">
        <v>171</v>
      </c>
      <c r="C11743" s="105" t="s">
        <v>172</v>
      </c>
      <c r="D11743" s="105" t="s">
        <v>647</v>
      </c>
      <c r="E11743" s="87" t="e">
        <f t="shared" si="583"/>
        <v>#N/A</v>
      </c>
      <c r="F11743" s="69" t="e">
        <f t="shared" si="583"/>
        <v>#N/A</v>
      </c>
      <c r="G11743" s="69" t="e">
        <f t="shared" si="583"/>
        <v>#N/A</v>
      </c>
      <c r="H11743" s="69" t="e">
        <f t="shared" si="583"/>
        <v>#N/A</v>
      </c>
      <c r="I11743" s="69" t="e">
        <f t="shared" si="583"/>
        <v>#N/A</v>
      </c>
      <c r="J11743" s="70" t="e">
        <f t="shared" si="583"/>
        <v>#N/A</v>
      </c>
      <c r="K11743" s="118" t="e">
        <f>VLOOKUP(B11743,WB.GDP.2017,'WB (WDI)'!$BH$2,FALSE)</f>
        <v>#N/A</v>
      </c>
      <c r="L11743" s="112" t="e">
        <f>VLOOKUP($B11743,WB.UNEMP.2017,'WB (WDI)'!$BH$2,FALSE)</f>
        <v>#N/A</v>
      </c>
    </row>
    <row r="11744" spans="1:12" x14ac:dyDescent="0.25">
      <c r="A11744" s="103">
        <v>2017</v>
      </c>
      <c r="B11744" s="104" t="s">
        <v>173</v>
      </c>
      <c r="C11744" s="105" t="s">
        <v>174</v>
      </c>
      <c r="D11744" s="105" t="s">
        <v>647</v>
      </c>
      <c r="E11744" s="87" t="e">
        <f t="shared" si="583"/>
        <v>#N/A</v>
      </c>
      <c r="F11744" s="69" t="e">
        <f t="shared" si="583"/>
        <v>#N/A</v>
      </c>
      <c r="G11744" s="69" t="e">
        <f t="shared" si="583"/>
        <v>#N/A</v>
      </c>
      <c r="H11744" s="69" t="e">
        <f t="shared" si="583"/>
        <v>#N/A</v>
      </c>
      <c r="I11744" s="69" t="e">
        <f t="shared" si="583"/>
        <v>#N/A</v>
      </c>
      <c r="J11744" s="70" t="e">
        <f t="shared" si="583"/>
        <v>#N/A</v>
      </c>
      <c r="K11744" s="118">
        <f>VLOOKUP(B11744,WB.GDP.2017,'WB (WDI)'!$BH$2,FALSE)</f>
        <v>16217.499849841117</v>
      </c>
      <c r="L11744" s="112" t="e">
        <f>VLOOKUP($B11744,WB.UNEMP.2017,'WB (WDI)'!$BH$2,FALSE)</f>
        <v>#N/A</v>
      </c>
    </row>
    <row r="11745" spans="1:12" x14ac:dyDescent="0.25">
      <c r="A11745" s="103">
        <v>2017</v>
      </c>
      <c r="B11745" s="104" t="s">
        <v>175</v>
      </c>
      <c r="C11745" s="105" t="s">
        <v>176</v>
      </c>
      <c r="D11745" s="105" t="s">
        <v>647</v>
      </c>
      <c r="E11745" s="87" t="e">
        <f t="shared" si="583"/>
        <v>#N/A</v>
      </c>
      <c r="F11745" s="69" t="e">
        <f t="shared" si="583"/>
        <v>#N/A</v>
      </c>
      <c r="G11745" s="69" t="e">
        <f t="shared" si="583"/>
        <v>#N/A</v>
      </c>
      <c r="H11745" s="69" t="e">
        <f t="shared" si="583"/>
        <v>#N/A</v>
      </c>
      <c r="I11745" s="69" t="e">
        <f t="shared" si="583"/>
        <v>#N/A</v>
      </c>
      <c r="J11745" s="70" t="e">
        <f t="shared" si="583"/>
        <v>#N/A</v>
      </c>
      <c r="K11745" s="118" t="e">
        <f>VLOOKUP(B11745,WB.GDP.2017,'WB (WDI)'!$BH$2,FALSE)</f>
        <v>#N/A</v>
      </c>
      <c r="L11745" s="112" t="e">
        <f>VLOOKUP($B11745,WB.UNEMP.2017,'WB (WDI)'!$BH$2,FALSE)</f>
        <v>#N/A</v>
      </c>
    </row>
    <row r="11746" spans="1:12" x14ac:dyDescent="0.25">
      <c r="A11746" s="103">
        <v>2017</v>
      </c>
      <c r="B11746" s="104" t="s">
        <v>177</v>
      </c>
      <c r="C11746" s="105" t="s">
        <v>178</v>
      </c>
      <c r="D11746" s="105" t="s">
        <v>647</v>
      </c>
      <c r="E11746" s="87">
        <f t="shared" si="583"/>
        <v>7.7191276244150728</v>
      </c>
      <c r="F11746" s="69">
        <f t="shared" si="583"/>
        <v>9.4414781188446248</v>
      </c>
      <c r="G11746" s="69">
        <f t="shared" si="583"/>
        <v>4.8286475513523071</v>
      </c>
      <c r="H11746" s="69">
        <f t="shared" si="583"/>
        <v>9.4370695239411564</v>
      </c>
      <c r="I11746" s="69">
        <f t="shared" si="583"/>
        <v>8.3257127180239223</v>
      </c>
      <c r="J11746" s="70">
        <f t="shared" si="583"/>
        <v>6.5627302099133553</v>
      </c>
      <c r="K11746" s="118">
        <f>VLOOKUP(B11746,WB.GDP.2017,'WB (WDI)'!$BH$2,FALSE)</f>
        <v>8317.3641011583513</v>
      </c>
      <c r="L11746" s="112">
        <f>VLOOKUP($B11746,WB.UNEMP.2017,'WB (WDI)'!$BH$2,FALSE)</f>
        <v>2.46000003814697</v>
      </c>
    </row>
    <row r="11747" spans="1:12" x14ac:dyDescent="0.25">
      <c r="A11747" s="103">
        <v>2017</v>
      </c>
      <c r="B11747" s="104" t="s">
        <v>179</v>
      </c>
      <c r="C11747" s="105" t="s">
        <v>180</v>
      </c>
      <c r="D11747" s="105" t="s">
        <v>647</v>
      </c>
      <c r="E11747" s="87">
        <f t="shared" si="583"/>
        <v>6.6384930995366727</v>
      </c>
      <c r="F11747" s="69">
        <f t="shared" si="583"/>
        <v>5.7969215248415136</v>
      </c>
      <c r="G11747" s="69">
        <f t="shared" si="583"/>
        <v>5.1952449795553628</v>
      </c>
      <c r="H11747" s="69">
        <f t="shared" si="583"/>
        <v>8.3547102218646003</v>
      </c>
      <c r="I11747" s="69">
        <f t="shared" si="583"/>
        <v>6.7641400595845926</v>
      </c>
      <c r="J11747" s="70">
        <f t="shared" si="583"/>
        <v>7.081448711837294</v>
      </c>
      <c r="K11747" s="118">
        <f>VLOOKUP(B11747,WB.GDP.2017,'WB (WDI)'!$BH$2,FALSE)</f>
        <v>12005.35864538701</v>
      </c>
      <c r="L11747" s="112">
        <f>VLOOKUP($B11747,WB.UNEMP.2017,'WB (WDI)'!$BH$2,FALSE)</f>
        <v>13.8500003814697</v>
      </c>
    </row>
    <row r="11748" spans="1:12" x14ac:dyDescent="0.25">
      <c r="A11748" s="103">
        <v>2017</v>
      </c>
      <c r="B11748" s="104" t="s">
        <v>181</v>
      </c>
      <c r="C11748" s="105" t="s">
        <v>182</v>
      </c>
      <c r="D11748" s="105" t="s">
        <v>647</v>
      </c>
      <c r="E11748" s="87">
        <f t="shared" si="583"/>
        <v>6.6210966345003541</v>
      </c>
      <c r="F11748" s="69">
        <f t="shared" si="583"/>
        <v>8.3405763696541602</v>
      </c>
      <c r="G11748" s="69">
        <f t="shared" si="583"/>
        <v>2.7999570973081171</v>
      </c>
      <c r="H11748" s="69">
        <f t="shared" si="583"/>
        <v>7.0457665888957877</v>
      </c>
      <c r="I11748" s="69">
        <f t="shared" si="583"/>
        <v>7.957929436851682</v>
      </c>
      <c r="J11748" s="70">
        <f t="shared" si="583"/>
        <v>6.9612536797920201</v>
      </c>
      <c r="K11748" s="118">
        <f>VLOOKUP(B11748,WB.GDP.2017,'WB (WDI)'!$BH$2,FALSE)</f>
        <v>2980.9608558181721</v>
      </c>
      <c r="L11748" s="112">
        <f>VLOOKUP($B11748,WB.UNEMP.2017,'WB (WDI)'!$BH$2,FALSE)</f>
        <v>13.7200002670288</v>
      </c>
    </row>
    <row r="11749" spans="1:12" x14ac:dyDescent="0.25">
      <c r="A11749" s="103">
        <v>2017</v>
      </c>
      <c r="B11749" s="104" t="s">
        <v>183</v>
      </c>
      <c r="C11749" s="105" t="s">
        <v>184</v>
      </c>
      <c r="D11749" s="105" t="s">
        <v>647</v>
      </c>
      <c r="E11749" s="87">
        <f t="shared" si="583"/>
        <v>7.2376329879169505</v>
      </c>
      <c r="F11749" s="69">
        <f t="shared" si="583"/>
        <v>9.0534200138556908</v>
      </c>
      <c r="G11749" s="69">
        <f t="shared" si="583"/>
        <v>4.1488521235755149</v>
      </c>
      <c r="H11749" s="69">
        <f t="shared" si="583"/>
        <v>9.0817673802248677</v>
      </c>
      <c r="I11749" s="69">
        <f t="shared" si="583"/>
        <v>6.8585492298526818</v>
      </c>
      <c r="J11749" s="70">
        <f t="shared" si="583"/>
        <v>7.0455761920759947</v>
      </c>
      <c r="K11749" s="118">
        <f>VLOOKUP(B11749,WB.GDP.2017,'WB (WDI)'!$BH$2,FALSE)</f>
        <v>5561.9963118338965</v>
      </c>
      <c r="L11749" s="112">
        <f>VLOOKUP($B11749,WB.UNEMP.2017,'WB (WDI)'!$BH$2,FALSE)</f>
        <v>5.5300002098083496</v>
      </c>
    </row>
    <row r="11750" spans="1:12" x14ac:dyDescent="0.25">
      <c r="A11750" s="103">
        <v>2017</v>
      </c>
      <c r="B11750" s="104" t="s">
        <v>185</v>
      </c>
      <c r="C11750" s="105" t="s">
        <v>186</v>
      </c>
      <c r="D11750" s="105" t="s">
        <v>647</v>
      </c>
      <c r="E11750" s="87">
        <f t="shared" ref="E11750:J11759" si="584">IF(ISNUMBER(VLOOKUP($B11750,EFW.2017,3,FALSE))=TRUE,VLOOKUP($B11750,EFW.2017,E$2,FALSE),NA())</f>
        <v>7.53769975854153</v>
      </c>
      <c r="F11750" s="69">
        <f t="shared" si="584"/>
        <v>8.0617302588361373</v>
      </c>
      <c r="G11750" s="69">
        <f t="shared" si="584"/>
        <v>5.5591971178430901</v>
      </c>
      <c r="H11750" s="69">
        <f t="shared" si="584"/>
        <v>8.8200198506532157</v>
      </c>
      <c r="I11750" s="69">
        <f t="shared" si="584"/>
        <v>7.1019279356714913</v>
      </c>
      <c r="J11750" s="70">
        <f t="shared" si="584"/>
        <v>8.1456236297037119</v>
      </c>
      <c r="K11750" s="118">
        <f>VLOOKUP(B11750,WB.GDP.2017,'WB (WDI)'!$BH$2,FALSE)</f>
        <v>9598.3709574495606</v>
      </c>
      <c r="L11750" s="112">
        <f>VLOOKUP($B11750,WB.UNEMP.2017,'WB (WDI)'!$BH$2,FALSE)</f>
        <v>11.6300001144409</v>
      </c>
    </row>
    <row r="11751" spans="1:12" x14ac:dyDescent="0.25">
      <c r="A11751" s="103">
        <v>2017</v>
      </c>
      <c r="B11751" s="104" t="s">
        <v>187</v>
      </c>
      <c r="C11751" s="105" t="s">
        <v>188</v>
      </c>
      <c r="D11751" s="105" t="s">
        <v>647</v>
      </c>
      <c r="E11751" s="87" t="e">
        <f t="shared" si="584"/>
        <v>#N/A</v>
      </c>
      <c r="F11751" s="69" t="e">
        <f t="shared" si="584"/>
        <v>#N/A</v>
      </c>
      <c r="G11751" s="69" t="e">
        <f t="shared" si="584"/>
        <v>#N/A</v>
      </c>
      <c r="H11751" s="69" t="e">
        <f t="shared" si="584"/>
        <v>#N/A</v>
      </c>
      <c r="I11751" s="69" t="e">
        <f t="shared" si="584"/>
        <v>#N/A</v>
      </c>
      <c r="J11751" s="70" t="e">
        <f t="shared" si="584"/>
        <v>#N/A</v>
      </c>
      <c r="K11751" s="118" t="e">
        <f>VLOOKUP(B11751,WB.GDP.2017,'WB (WDI)'!$BH$2,FALSE)</f>
        <v>#N/A</v>
      </c>
      <c r="L11751" s="112" t="e">
        <f>VLOOKUP($B11751,WB.UNEMP.2017,'WB (WDI)'!$BH$2,FALSE)</f>
        <v>#N/A</v>
      </c>
    </row>
    <row r="11752" spans="1:12" x14ac:dyDescent="0.25">
      <c r="A11752" s="103">
        <v>2017</v>
      </c>
      <c r="B11752" s="104" t="s">
        <v>189</v>
      </c>
      <c r="C11752" s="105" t="s">
        <v>190</v>
      </c>
      <c r="D11752" s="105" t="s">
        <v>647</v>
      </c>
      <c r="E11752" s="87">
        <f t="shared" si="584"/>
        <v>7.1589026885329305</v>
      </c>
      <c r="F11752" s="69">
        <f t="shared" si="584"/>
        <v>8.3799026761722804</v>
      </c>
      <c r="G11752" s="69">
        <f t="shared" si="584"/>
        <v>4.7185121128402994</v>
      </c>
      <c r="H11752" s="69">
        <f t="shared" si="584"/>
        <v>7.9137275439873438</v>
      </c>
      <c r="I11752" s="69">
        <f t="shared" si="584"/>
        <v>7.638710459906525</v>
      </c>
      <c r="J11752" s="70">
        <f t="shared" si="584"/>
        <v>7.143660649758206</v>
      </c>
      <c r="K11752" s="118">
        <f>VLOOKUP(B11752,WB.GDP.2017,'WB (WDI)'!$BH$2,FALSE)</f>
        <v>19785.905008207959</v>
      </c>
      <c r="L11752" s="112">
        <f>VLOOKUP($B11752,WB.UNEMP.2017,'WB (WDI)'!$BH$2,FALSE)</f>
        <v>3.4200000762939502</v>
      </c>
    </row>
    <row r="11753" spans="1:12" x14ac:dyDescent="0.25">
      <c r="A11753" s="103">
        <v>2017</v>
      </c>
      <c r="B11753" s="104" t="s">
        <v>191</v>
      </c>
      <c r="C11753" s="105" t="s">
        <v>192</v>
      </c>
      <c r="D11753" s="105" t="s">
        <v>647</v>
      </c>
      <c r="E11753" s="87" t="e">
        <f t="shared" si="584"/>
        <v>#N/A</v>
      </c>
      <c r="F11753" s="69" t="e">
        <f t="shared" si="584"/>
        <v>#N/A</v>
      </c>
      <c r="G11753" s="69" t="e">
        <f t="shared" si="584"/>
        <v>#N/A</v>
      </c>
      <c r="H11753" s="69" t="e">
        <f t="shared" si="584"/>
        <v>#N/A</v>
      </c>
      <c r="I11753" s="69" t="e">
        <f t="shared" si="584"/>
        <v>#N/A</v>
      </c>
      <c r="J11753" s="70" t="e">
        <f t="shared" si="584"/>
        <v>#N/A</v>
      </c>
      <c r="K11753" s="118" t="e">
        <f>VLOOKUP(B11753,WB.GDP.2017,'WB (WDI)'!$BH$2,FALSE)</f>
        <v>#N/A</v>
      </c>
      <c r="L11753" s="112" t="e">
        <f>VLOOKUP($B11753,WB.UNEMP.2017,'WB (WDI)'!$BH$2,FALSE)</f>
        <v>#N/A</v>
      </c>
    </row>
    <row r="11754" spans="1:12" x14ac:dyDescent="0.25">
      <c r="A11754" s="103">
        <v>2017</v>
      </c>
      <c r="B11754" s="104" t="s">
        <v>193</v>
      </c>
      <c r="C11754" s="105" t="s">
        <v>194</v>
      </c>
      <c r="D11754" s="105" t="s">
        <v>647</v>
      </c>
      <c r="E11754" s="87">
        <f t="shared" si="584"/>
        <v>7.1152586388738515</v>
      </c>
      <c r="F11754" s="69">
        <f t="shared" si="584"/>
        <v>6.7637093963031152</v>
      </c>
      <c r="G11754" s="69">
        <f t="shared" si="584"/>
        <v>4.4842276780876649</v>
      </c>
      <c r="H11754" s="69">
        <f t="shared" si="584"/>
        <v>9.1848366929467975</v>
      </c>
      <c r="I11754" s="69">
        <f t="shared" si="584"/>
        <v>8.114829677558598</v>
      </c>
      <c r="J11754" s="70">
        <f t="shared" si="584"/>
        <v>7.0286897494730773</v>
      </c>
      <c r="K11754" s="118">
        <f>VLOOKUP(B11754,WB.GDP.2017,'WB (WDI)'!$BH$2,FALSE)</f>
        <v>6004.0172960343507</v>
      </c>
      <c r="L11754" s="112">
        <f>VLOOKUP($B11754,WB.UNEMP.2017,'WB (WDI)'!$BH$2,FALSE)</f>
        <v>3.2999999523162802</v>
      </c>
    </row>
    <row r="11755" spans="1:12" x14ac:dyDescent="0.25">
      <c r="A11755" s="103">
        <v>2017</v>
      </c>
      <c r="B11755" s="104" t="s">
        <v>195</v>
      </c>
      <c r="C11755" s="105" t="s">
        <v>196</v>
      </c>
      <c r="D11755" s="105" t="s">
        <v>647</v>
      </c>
      <c r="E11755" s="87">
        <f t="shared" si="584"/>
        <v>7.7758689982466906</v>
      </c>
      <c r="F11755" s="69">
        <f t="shared" si="584"/>
        <v>7.8656152745122814</v>
      </c>
      <c r="G11755" s="69">
        <f t="shared" si="584"/>
        <v>5.5333711888252886</v>
      </c>
      <c r="H11755" s="69">
        <f t="shared" si="584"/>
        <v>9.5065348721228577</v>
      </c>
      <c r="I11755" s="69">
        <f t="shared" si="584"/>
        <v>8.898315727107434</v>
      </c>
      <c r="J11755" s="70">
        <f t="shared" si="584"/>
        <v>7.0755079286655871</v>
      </c>
      <c r="K11755" s="118">
        <f>VLOOKUP(B11755,WB.GDP.2017,'WB (WDI)'!$BH$2,FALSE)</f>
        <v>30454.76380630393</v>
      </c>
      <c r="L11755" s="112">
        <f>VLOOKUP($B11755,WB.UNEMP.2017,'WB (WDI)'!$BH$2,FALSE)</f>
        <v>3.9000000953674299</v>
      </c>
    </row>
    <row r="11756" spans="1:12" x14ac:dyDescent="0.25">
      <c r="A11756" s="103">
        <v>2017</v>
      </c>
      <c r="B11756" s="104" t="s">
        <v>197</v>
      </c>
      <c r="C11756" s="105" t="s">
        <v>198</v>
      </c>
      <c r="D11756" s="105" t="s">
        <v>647</v>
      </c>
      <c r="E11756" s="87">
        <f t="shared" si="584"/>
        <v>7.1726618298664819</v>
      </c>
      <c r="F11756" s="69">
        <f t="shared" si="584"/>
        <v>8.4517965199168028</v>
      </c>
      <c r="G11756" s="69">
        <f t="shared" si="584"/>
        <v>4.2896688951873507</v>
      </c>
      <c r="H11756" s="69">
        <f t="shared" si="584"/>
        <v>9.4172845306536814</v>
      </c>
      <c r="I11756" s="69">
        <f t="shared" si="584"/>
        <v>7.1759527185186736</v>
      </c>
      <c r="J11756" s="70">
        <f t="shared" si="584"/>
        <v>6.5286064850559029</v>
      </c>
      <c r="K11756" s="118">
        <f>VLOOKUP(B11756,WB.GDP.2017,'WB (WDI)'!$BH$2,FALSE)</f>
        <v>12594.341427262634</v>
      </c>
      <c r="L11756" s="112">
        <f>VLOOKUP($B11756,WB.UNEMP.2017,'WB (WDI)'!$BH$2,FALSE)</f>
        <v>4.6199998855590803</v>
      </c>
    </row>
    <row r="11757" spans="1:12" x14ac:dyDescent="0.25">
      <c r="A11757" s="103">
        <v>2017</v>
      </c>
      <c r="B11757" s="104" t="s">
        <v>199</v>
      </c>
      <c r="C11757" s="105" t="s">
        <v>200</v>
      </c>
      <c r="D11757" s="105" t="s">
        <v>647</v>
      </c>
      <c r="E11757" s="87">
        <f t="shared" si="584"/>
        <v>7.7312405457522262</v>
      </c>
      <c r="F11757" s="69">
        <f t="shared" si="584"/>
        <v>7.6706505153459421</v>
      </c>
      <c r="G11757" s="69">
        <f t="shared" si="584"/>
        <v>5.2848108793819115</v>
      </c>
      <c r="H11757" s="69">
        <f t="shared" si="584"/>
        <v>9.7453425247435703</v>
      </c>
      <c r="I11757" s="69">
        <f t="shared" si="584"/>
        <v>8.5306185157997252</v>
      </c>
      <c r="J11757" s="70">
        <f t="shared" si="584"/>
        <v>7.4247802934899809</v>
      </c>
      <c r="K11757" s="118">
        <f>VLOOKUP(B11757,WB.GDP.2017,'WB (WDI)'!$BH$2,FALSE)</f>
        <v>12506.530170530636</v>
      </c>
      <c r="L11757" s="112">
        <f>VLOOKUP($B11757,WB.UNEMP.2017,'WB (WDI)'!$BH$2,FALSE)</f>
        <v>3.3499999046325701</v>
      </c>
    </row>
    <row r="11758" spans="1:12" x14ac:dyDescent="0.25">
      <c r="A11758" s="103">
        <v>2017</v>
      </c>
      <c r="B11758" s="104" t="s">
        <v>201</v>
      </c>
      <c r="C11758" s="105" t="s">
        <v>202</v>
      </c>
      <c r="D11758" s="105" t="s">
        <v>647</v>
      </c>
      <c r="E11758" s="87" t="e">
        <f t="shared" si="584"/>
        <v>#N/A</v>
      </c>
      <c r="F11758" s="69" t="e">
        <f t="shared" si="584"/>
        <v>#N/A</v>
      </c>
      <c r="G11758" s="69" t="e">
        <f t="shared" si="584"/>
        <v>#N/A</v>
      </c>
      <c r="H11758" s="69" t="e">
        <f t="shared" si="584"/>
        <v>#N/A</v>
      </c>
      <c r="I11758" s="69" t="e">
        <f t="shared" si="584"/>
        <v>#N/A</v>
      </c>
      <c r="J11758" s="70" t="e">
        <f t="shared" si="584"/>
        <v>#N/A</v>
      </c>
      <c r="K11758" s="118">
        <f>VLOOKUP(B11758,WB.GDP.2017,'WB (WDI)'!$BH$2,FALSE)</f>
        <v>34363.745992145094</v>
      </c>
      <c r="L11758" s="112">
        <f>VLOOKUP($B11758,WB.UNEMP.2017,'WB (WDI)'!$BH$2,FALSE)</f>
        <v>10.800000190734901</v>
      </c>
    </row>
    <row r="11759" spans="1:12" x14ac:dyDescent="0.25">
      <c r="A11759" s="103">
        <v>2017</v>
      </c>
      <c r="B11759" s="104" t="s">
        <v>203</v>
      </c>
      <c r="C11759" s="105" t="s">
        <v>204</v>
      </c>
      <c r="D11759" s="105" t="s">
        <v>647</v>
      </c>
      <c r="E11759" s="87" t="e">
        <f t="shared" si="584"/>
        <v>#N/A</v>
      </c>
      <c r="F11759" s="69" t="e">
        <f t="shared" si="584"/>
        <v>#N/A</v>
      </c>
      <c r="G11759" s="69" t="e">
        <f t="shared" si="584"/>
        <v>#N/A</v>
      </c>
      <c r="H11759" s="69" t="e">
        <f t="shared" si="584"/>
        <v>#N/A</v>
      </c>
      <c r="I11759" s="69" t="e">
        <f t="shared" si="584"/>
        <v>#N/A</v>
      </c>
      <c r="J11759" s="70" t="e">
        <f t="shared" si="584"/>
        <v>#N/A</v>
      </c>
      <c r="K11759" s="118" t="e">
        <f>VLOOKUP(B11759,WB.GDP.2017,'WB (WDI)'!$BH$2,FALSE)</f>
        <v>#N/A</v>
      </c>
      <c r="L11759" s="112" t="e">
        <f>VLOOKUP($B11759,WB.UNEMP.2017,'WB (WDI)'!$BH$2,FALSE)</f>
        <v>#N/A</v>
      </c>
    </row>
    <row r="11760" spans="1:12" x14ac:dyDescent="0.25">
      <c r="A11760" s="103">
        <v>2017</v>
      </c>
      <c r="B11760" s="104" t="s">
        <v>205</v>
      </c>
      <c r="C11760" s="105" t="s">
        <v>206</v>
      </c>
      <c r="D11760" s="105" t="s">
        <v>647</v>
      </c>
      <c r="E11760" s="87" t="e">
        <f t="shared" ref="E11760:J11769" si="585">IF(ISNUMBER(VLOOKUP($B11760,EFW.2017,3,FALSE))=TRUE,VLOOKUP($B11760,EFW.2017,E$2,FALSE),NA())</f>
        <v>#N/A</v>
      </c>
      <c r="F11760" s="69" t="e">
        <f t="shared" si="585"/>
        <v>#N/A</v>
      </c>
      <c r="G11760" s="69" t="e">
        <f t="shared" si="585"/>
        <v>#N/A</v>
      </c>
      <c r="H11760" s="69" t="e">
        <f t="shared" si="585"/>
        <v>#N/A</v>
      </c>
      <c r="I11760" s="69" t="e">
        <f t="shared" si="585"/>
        <v>#N/A</v>
      </c>
      <c r="J11760" s="70" t="e">
        <f t="shared" si="585"/>
        <v>#N/A</v>
      </c>
      <c r="K11760" s="118">
        <f>VLOOKUP(B11760,WB.GDP.2017,'WB (WDI)'!$BH$2,FALSE)</f>
        <v>25360.09102456777</v>
      </c>
      <c r="L11760" s="112" t="e">
        <f>VLOOKUP($B11760,WB.UNEMP.2017,'WB (WDI)'!$BH$2,FALSE)</f>
        <v>#N/A</v>
      </c>
    </row>
    <row r="11761" spans="1:12" x14ac:dyDescent="0.25">
      <c r="A11761" s="103">
        <v>2017</v>
      </c>
      <c r="B11761" s="104" t="s">
        <v>207</v>
      </c>
      <c r="C11761" s="105" t="s">
        <v>208</v>
      </c>
      <c r="D11761" s="105" t="s">
        <v>647</v>
      </c>
      <c r="E11761" s="87" t="e">
        <f t="shared" si="585"/>
        <v>#N/A</v>
      </c>
      <c r="F11761" s="69" t="e">
        <f t="shared" si="585"/>
        <v>#N/A</v>
      </c>
      <c r="G11761" s="69" t="e">
        <f t="shared" si="585"/>
        <v>#N/A</v>
      </c>
      <c r="H11761" s="69" t="e">
        <f t="shared" si="585"/>
        <v>#N/A</v>
      </c>
      <c r="I11761" s="69" t="e">
        <f t="shared" si="585"/>
        <v>#N/A</v>
      </c>
      <c r="J11761" s="70" t="e">
        <f t="shared" si="585"/>
        <v>#N/A</v>
      </c>
      <c r="K11761" s="118">
        <f>VLOOKUP(B11761,WB.GDP.2017,'WB (WDI)'!$BH$2,FALSE)</f>
        <v>14945.733282000603</v>
      </c>
      <c r="L11761" s="112">
        <f>VLOOKUP($B11761,WB.UNEMP.2017,'WB (WDI)'!$BH$2,FALSE)</f>
        <v>19.100000381469702</v>
      </c>
    </row>
    <row r="11762" spans="1:12" x14ac:dyDescent="0.25">
      <c r="A11762" s="103">
        <v>2017</v>
      </c>
      <c r="B11762" s="104" t="s">
        <v>209</v>
      </c>
      <c r="C11762" s="105" t="s">
        <v>210</v>
      </c>
      <c r="D11762" s="105" t="s">
        <v>647</v>
      </c>
      <c r="E11762" s="87" t="e">
        <f t="shared" si="585"/>
        <v>#N/A</v>
      </c>
      <c r="F11762" s="69" t="e">
        <f t="shared" si="585"/>
        <v>#N/A</v>
      </c>
      <c r="G11762" s="69" t="e">
        <f t="shared" si="585"/>
        <v>#N/A</v>
      </c>
      <c r="H11762" s="69" t="e">
        <f t="shared" si="585"/>
        <v>#N/A</v>
      </c>
      <c r="I11762" s="69" t="e">
        <f t="shared" si="585"/>
        <v>#N/A</v>
      </c>
      <c r="J11762" s="70" t="e">
        <f t="shared" si="585"/>
        <v>#N/A</v>
      </c>
      <c r="K11762" s="118" t="e">
        <f>VLOOKUP(B11762,WB.GDP.2017,'WB (WDI)'!$BH$2,FALSE)</f>
        <v>#N/A</v>
      </c>
      <c r="L11762" s="112" t="e">
        <f>VLOOKUP($B11762,WB.UNEMP.2017,'WB (WDI)'!$BH$2,FALSE)</f>
        <v>#N/A</v>
      </c>
    </row>
    <row r="11763" spans="1:12" x14ac:dyDescent="0.25">
      <c r="A11763" s="103">
        <v>2017</v>
      </c>
      <c r="B11763" s="104" t="s">
        <v>211</v>
      </c>
      <c r="C11763" s="105" t="s">
        <v>212</v>
      </c>
      <c r="D11763" s="105" t="s">
        <v>647</v>
      </c>
      <c r="E11763" s="87" t="e">
        <f t="shared" si="585"/>
        <v>#N/A</v>
      </c>
      <c r="F11763" s="69" t="e">
        <f t="shared" si="585"/>
        <v>#N/A</v>
      </c>
      <c r="G11763" s="69" t="e">
        <f t="shared" si="585"/>
        <v>#N/A</v>
      </c>
      <c r="H11763" s="69" t="e">
        <f t="shared" si="585"/>
        <v>#N/A</v>
      </c>
      <c r="I11763" s="69" t="e">
        <f t="shared" si="585"/>
        <v>#N/A</v>
      </c>
      <c r="J11763" s="70" t="e">
        <f t="shared" si="585"/>
        <v>#N/A</v>
      </c>
      <c r="K11763" s="118">
        <f>VLOOKUP(B11763,WB.GDP.2017,'WB (WDI)'!$BH$2,FALSE)</f>
        <v>12245.014843148583</v>
      </c>
      <c r="L11763" s="112">
        <f>VLOOKUP($B11763,WB.UNEMP.2017,'WB (WDI)'!$BH$2,FALSE)</f>
        <v>18.889999389648398</v>
      </c>
    </row>
    <row r="11764" spans="1:12" x14ac:dyDescent="0.25">
      <c r="A11764" s="103">
        <v>2017</v>
      </c>
      <c r="B11764" s="104" t="s">
        <v>213</v>
      </c>
      <c r="C11764" s="105" t="s">
        <v>214</v>
      </c>
      <c r="D11764" s="105" t="s">
        <v>647</v>
      </c>
      <c r="E11764" s="87" t="e">
        <f t="shared" si="585"/>
        <v>#N/A</v>
      </c>
      <c r="F11764" s="69" t="e">
        <f t="shared" si="585"/>
        <v>#N/A</v>
      </c>
      <c r="G11764" s="69" t="e">
        <f t="shared" si="585"/>
        <v>#N/A</v>
      </c>
      <c r="H11764" s="69" t="e">
        <f t="shared" si="585"/>
        <v>#N/A</v>
      </c>
      <c r="I11764" s="69" t="e">
        <f t="shared" si="585"/>
        <v>#N/A</v>
      </c>
      <c r="J11764" s="70" t="e">
        <f t="shared" si="585"/>
        <v>#N/A</v>
      </c>
      <c r="K11764" s="118">
        <f>VLOOKUP(B11764,WB.GDP.2017,'WB (WDI)'!$BH$2,FALSE)</f>
        <v>37914.122967361262</v>
      </c>
      <c r="L11764" s="112" t="e">
        <f>VLOOKUP($B11764,WB.UNEMP.2017,'WB (WDI)'!$BH$2,FALSE)</f>
        <v>#N/A</v>
      </c>
    </row>
    <row r="11765" spans="1:12" x14ac:dyDescent="0.25">
      <c r="A11765" s="103">
        <v>2017</v>
      </c>
      <c r="B11765" s="104" t="s">
        <v>215</v>
      </c>
      <c r="C11765" s="105" t="s">
        <v>651</v>
      </c>
      <c r="D11765" s="105" t="s">
        <v>647</v>
      </c>
      <c r="E11765" s="87" t="e">
        <f t="shared" si="585"/>
        <v>#N/A</v>
      </c>
      <c r="F11765" s="69" t="e">
        <f t="shared" si="585"/>
        <v>#N/A</v>
      </c>
      <c r="G11765" s="69" t="e">
        <f t="shared" si="585"/>
        <v>#N/A</v>
      </c>
      <c r="H11765" s="69" t="e">
        <f t="shared" si="585"/>
        <v>#N/A</v>
      </c>
      <c r="I11765" s="69" t="e">
        <f t="shared" si="585"/>
        <v>#N/A</v>
      </c>
      <c r="J11765" s="70" t="e">
        <f t="shared" si="585"/>
        <v>#N/A</v>
      </c>
      <c r="K11765" s="118" t="e">
        <f>VLOOKUP(B11765,WB.GDP.2017,'WB (WDI)'!$BH$2,FALSE)</f>
        <v>#N/A</v>
      </c>
      <c r="L11765" s="112" t="e">
        <f>VLOOKUP($B11765,WB.UNEMP.2017,'WB (WDI)'!$BH$2,FALSE)</f>
        <v>#N/A</v>
      </c>
    </row>
    <row r="11766" spans="1:12" x14ac:dyDescent="0.25">
      <c r="A11766" s="103">
        <v>2017</v>
      </c>
      <c r="B11766" s="104" t="s">
        <v>216</v>
      </c>
      <c r="C11766" s="105" t="s">
        <v>217</v>
      </c>
      <c r="D11766" s="105" t="s">
        <v>647</v>
      </c>
      <c r="E11766" s="87">
        <f t="shared" si="585"/>
        <v>6.3162828140506777</v>
      </c>
      <c r="F11766" s="69">
        <f t="shared" si="585"/>
        <v>5.461562043344049</v>
      </c>
      <c r="G11766" s="69">
        <f t="shared" si="585"/>
        <v>4.4619536371417841</v>
      </c>
      <c r="H11766" s="69">
        <f t="shared" si="585"/>
        <v>7.1064704659527074</v>
      </c>
      <c r="I11766" s="69">
        <f t="shared" si="585"/>
        <v>6.8090034897292799</v>
      </c>
      <c r="J11766" s="70">
        <f t="shared" si="585"/>
        <v>7.7424244340855717</v>
      </c>
      <c r="K11766" s="118">
        <f>VLOOKUP(B11766,WB.GDP.2017,'WB (WDI)'!$BH$2,FALSE)</f>
        <v>16372.579622730402</v>
      </c>
      <c r="L11766" s="112">
        <f>VLOOKUP($B11766,WB.UNEMP.2017,'WB (WDI)'!$BH$2,FALSE)</f>
        <v>7.0799999237060502</v>
      </c>
    </row>
    <row r="11767" spans="1:12" x14ac:dyDescent="0.25">
      <c r="A11767" s="103">
        <v>2017</v>
      </c>
      <c r="B11767" s="104" t="s">
        <v>218</v>
      </c>
      <c r="C11767" s="105" t="s">
        <v>219</v>
      </c>
      <c r="D11767" s="105" t="s">
        <v>647</v>
      </c>
      <c r="E11767" s="87">
        <f t="shared" si="585"/>
        <v>7.1803323057047113</v>
      </c>
      <c r="F11767" s="69">
        <f t="shared" si="585"/>
        <v>6.7546144665186425</v>
      </c>
      <c r="G11767" s="69">
        <f t="shared" si="585"/>
        <v>5.1925968078368943</v>
      </c>
      <c r="H11767" s="69">
        <f t="shared" si="585"/>
        <v>9.1112349433754698</v>
      </c>
      <c r="I11767" s="69">
        <f t="shared" si="585"/>
        <v>7.9983292897904752</v>
      </c>
      <c r="J11767" s="70">
        <f t="shared" si="585"/>
        <v>6.8448860210020745</v>
      </c>
      <c r="K11767" s="118">
        <f>VLOOKUP(B11767,WB.GDP.2017,'WB (WDI)'!$BH$2,FALSE)</f>
        <v>26447.593272279955</v>
      </c>
      <c r="L11767" s="112">
        <f>VLOOKUP($B11767,WB.UNEMP.2017,'WB (WDI)'!$BH$2,FALSE)</f>
        <v>3.2999999523162802</v>
      </c>
    </row>
    <row r="11768" spans="1:12" x14ac:dyDescent="0.25">
      <c r="A11768" s="103">
        <v>2017</v>
      </c>
      <c r="B11768" s="104" t="s">
        <v>220</v>
      </c>
      <c r="C11768" s="105" t="s">
        <v>221</v>
      </c>
      <c r="D11768" s="105" t="s">
        <v>647</v>
      </c>
      <c r="E11768" s="87" t="e">
        <f t="shared" si="585"/>
        <v>#N/A</v>
      </c>
      <c r="F11768" s="69" t="e">
        <f t="shared" si="585"/>
        <v>#N/A</v>
      </c>
      <c r="G11768" s="69" t="e">
        <f t="shared" si="585"/>
        <v>#N/A</v>
      </c>
      <c r="H11768" s="69" t="e">
        <f t="shared" si="585"/>
        <v>#N/A</v>
      </c>
      <c r="I11768" s="69" t="e">
        <f t="shared" si="585"/>
        <v>#N/A</v>
      </c>
      <c r="J11768" s="70" t="e">
        <f t="shared" si="585"/>
        <v>#N/A</v>
      </c>
      <c r="K11768" s="118">
        <f>VLOOKUP(B11768,WB.GDP.2017,'WB (WDI)'!$BH$2,FALSE)</f>
        <v>27061.318758188016</v>
      </c>
      <c r="L11768" s="112" t="e">
        <f>VLOOKUP($B11768,WB.UNEMP.2017,'WB (WDI)'!$BH$2,FALSE)</f>
        <v>#N/A</v>
      </c>
    </row>
    <row r="11769" spans="1:12" x14ac:dyDescent="0.25">
      <c r="A11769" s="103">
        <v>2017</v>
      </c>
      <c r="B11769" s="104" t="s">
        <v>222</v>
      </c>
      <c r="C11769" s="105" t="s">
        <v>223</v>
      </c>
      <c r="D11769" s="105" t="s">
        <v>647</v>
      </c>
      <c r="E11769" s="87" t="e">
        <f t="shared" si="585"/>
        <v>#N/A</v>
      </c>
      <c r="F11769" s="69" t="e">
        <f t="shared" si="585"/>
        <v>#N/A</v>
      </c>
      <c r="G11769" s="69" t="e">
        <f t="shared" si="585"/>
        <v>#N/A</v>
      </c>
      <c r="H11769" s="69" t="e">
        <f t="shared" si="585"/>
        <v>#N/A</v>
      </c>
      <c r="I11769" s="69" t="e">
        <f t="shared" si="585"/>
        <v>#N/A</v>
      </c>
      <c r="J11769" s="70" t="e">
        <f t="shared" si="585"/>
        <v>#N/A</v>
      </c>
      <c r="K11769" s="118" t="e">
        <f>VLOOKUP(B11769,WB.GDP.2017,'WB (WDI)'!$BH$2,FALSE)</f>
        <v>#N/A</v>
      </c>
      <c r="L11769" s="112">
        <f>VLOOKUP($B11769,WB.UNEMP.2017,'WB (WDI)'!$BH$2,FALSE)</f>
        <v>7.8400001525878897</v>
      </c>
    </row>
    <row r="11770" spans="1:12" x14ac:dyDescent="0.25">
      <c r="A11770" s="103">
        <v>2017</v>
      </c>
      <c r="B11770" s="104" t="s">
        <v>224</v>
      </c>
      <c r="C11770" s="105" t="s">
        <v>225</v>
      </c>
      <c r="D11770" s="105" t="s">
        <v>647</v>
      </c>
      <c r="E11770" s="87">
        <f t="shared" ref="E11770:J11779" si="586">IF(ISNUMBER(VLOOKUP($B11770,EFW.2017,3,FALSE))=TRUE,VLOOKUP($B11770,EFW.2017,E$2,FALSE),NA())</f>
        <v>7.2308131637059203</v>
      </c>
      <c r="F11770" s="69">
        <f t="shared" si="586"/>
        <v>6.4199802458940471</v>
      </c>
      <c r="G11770" s="69">
        <f t="shared" si="586"/>
        <v>5.4718424368656811</v>
      </c>
      <c r="H11770" s="69">
        <f t="shared" si="586"/>
        <v>9.1572797482490635</v>
      </c>
      <c r="I11770" s="69">
        <f t="shared" si="586"/>
        <v>8.101523589234402</v>
      </c>
      <c r="J11770" s="70">
        <f t="shared" si="586"/>
        <v>7.0034397982864043</v>
      </c>
      <c r="K11770" s="118">
        <f>VLOOKUP(B11770,WB.GDP.2017,'WB (WDI)'!$BH$2,FALSE)</f>
        <v>21324.846003130511</v>
      </c>
      <c r="L11770" s="112">
        <f>VLOOKUP($B11770,WB.UNEMP.2017,'WB (WDI)'!$BH$2,FALSE)</f>
        <v>7.8899998664856001</v>
      </c>
    </row>
    <row r="11771" spans="1:12" x14ac:dyDescent="0.25">
      <c r="A11771" s="103">
        <v>2017</v>
      </c>
      <c r="B11771" s="104" t="s">
        <v>226</v>
      </c>
      <c r="C11771" s="105" t="s">
        <v>227</v>
      </c>
      <c r="D11771" s="105" t="s">
        <v>647</v>
      </c>
      <c r="E11771" s="87">
        <f t="shared" si="586"/>
        <v>2.7157912192064804</v>
      </c>
      <c r="F11771" s="69">
        <f t="shared" si="586"/>
        <v>4.7326662987169907</v>
      </c>
      <c r="G11771" s="69">
        <f t="shared" si="586"/>
        <v>2.7688283755924754</v>
      </c>
      <c r="H11771" s="69">
        <f t="shared" si="586"/>
        <v>0.69210106499028046</v>
      </c>
      <c r="I11771" s="69">
        <f t="shared" si="586"/>
        <v>2.92407318059609</v>
      </c>
      <c r="J11771" s="70">
        <f t="shared" si="586"/>
        <v>2.4612871761365636</v>
      </c>
      <c r="K11771" s="118" t="e">
        <f>VLOOKUP(B11771,WB.GDP.2017,'WB (WDI)'!$BH$2,FALSE)</f>
        <v>#N/A</v>
      </c>
      <c r="L11771" s="112">
        <f>VLOOKUP($B11771,WB.UNEMP.2017,'WB (WDI)'!$BH$2,FALSE)</f>
        <v>7.3000001907348597</v>
      </c>
    </row>
    <row r="11772" spans="1:12" x14ac:dyDescent="0.25">
      <c r="A11772" s="103">
        <v>2017</v>
      </c>
      <c r="B11772" s="104" t="s">
        <v>228</v>
      </c>
      <c r="C11772" s="105" t="s">
        <v>229</v>
      </c>
      <c r="D11772" s="105" t="s">
        <v>616</v>
      </c>
      <c r="E11772" s="87" t="e">
        <f t="shared" si="586"/>
        <v>#N/A</v>
      </c>
      <c r="F11772" s="69" t="e">
        <f t="shared" si="586"/>
        <v>#N/A</v>
      </c>
      <c r="G11772" s="69" t="e">
        <f t="shared" si="586"/>
        <v>#N/A</v>
      </c>
      <c r="H11772" s="69" t="e">
        <f t="shared" si="586"/>
        <v>#N/A</v>
      </c>
      <c r="I11772" s="69" t="e">
        <f t="shared" si="586"/>
        <v>#N/A</v>
      </c>
      <c r="J11772" s="70" t="e">
        <f t="shared" si="586"/>
        <v>#N/A</v>
      </c>
      <c r="K11772" s="118">
        <f>VLOOKUP(B11772,WB.GDP.2017,'WB (WDI)'!$BH$2,FALSE)</f>
        <v>81834.955873554281</v>
      </c>
      <c r="L11772" s="112" t="e">
        <f>VLOOKUP($B11772,WB.UNEMP.2017,'WB (WDI)'!$BH$2,FALSE)</f>
        <v>#N/A</v>
      </c>
    </row>
    <row r="11773" spans="1:12" x14ac:dyDescent="0.25">
      <c r="A11773" s="103">
        <v>2017</v>
      </c>
      <c r="B11773" s="104" t="s">
        <v>230</v>
      </c>
      <c r="C11773" s="105" t="s">
        <v>231</v>
      </c>
      <c r="D11773" s="105" t="s">
        <v>616</v>
      </c>
      <c r="E11773" s="87">
        <f t="shared" si="586"/>
        <v>8.2552042921203448</v>
      </c>
      <c r="F11773" s="69">
        <f t="shared" si="586"/>
        <v>6.7960935230189659</v>
      </c>
      <c r="G11773" s="69">
        <f t="shared" si="586"/>
        <v>7.9426990475362675</v>
      </c>
      <c r="H11773" s="69">
        <f t="shared" si="586"/>
        <v>9.5886328935129619</v>
      </c>
      <c r="I11773" s="69">
        <f t="shared" si="586"/>
        <v>8.1609053798447544</v>
      </c>
      <c r="J11773" s="70">
        <f t="shared" si="586"/>
        <v>8.7876906166887796</v>
      </c>
      <c r="K11773" s="118">
        <f>VLOOKUP(B11773,WB.GDP.2017,'WB (WDI)'!$BH$2,FALSE)</f>
        <v>48487.76028308348</v>
      </c>
      <c r="L11773" s="112">
        <f>VLOOKUP($B11773,WB.UNEMP.2017,'WB (WDI)'!$BH$2,FALSE)</f>
        <v>6.3400001525878897</v>
      </c>
    </row>
    <row r="11774" spans="1:12" x14ac:dyDescent="0.25">
      <c r="A11774" s="103">
        <v>2017</v>
      </c>
      <c r="B11774" s="104" t="s">
        <v>232</v>
      </c>
      <c r="C11774" s="105" t="s">
        <v>233</v>
      </c>
      <c r="D11774" s="105" t="s">
        <v>616</v>
      </c>
      <c r="E11774" s="87" t="e">
        <f t="shared" si="586"/>
        <v>#N/A</v>
      </c>
      <c r="F11774" s="69" t="e">
        <f t="shared" si="586"/>
        <v>#N/A</v>
      </c>
      <c r="G11774" s="69" t="e">
        <f t="shared" si="586"/>
        <v>#N/A</v>
      </c>
      <c r="H11774" s="69" t="e">
        <f t="shared" si="586"/>
        <v>#N/A</v>
      </c>
      <c r="I11774" s="69" t="e">
        <f t="shared" si="586"/>
        <v>#N/A</v>
      </c>
      <c r="J11774" s="70" t="e">
        <f t="shared" si="586"/>
        <v>#N/A</v>
      </c>
      <c r="K11774" s="118" t="e">
        <f>VLOOKUP(B11774,WB.GDP.2017,'WB (WDI)'!$BH$2,FALSE)</f>
        <v>#N/A</v>
      </c>
      <c r="L11774" s="112" t="e">
        <f>VLOOKUP($B11774,WB.UNEMP.2017,'WB (WDI)'!$BH$2,FALSE)</f>
        <v>#N/A</v>
      </c>
    </row>
    <row r="11775" spans="1:12" x14ac:dyDescent="0.25">
      <c r="A11775" s="103">
        <v>2017</v>
      </c>
      <c r="B11775" s="104" t="s">
        <v>234</v>
      </c>
      <c r="C11775" s="105" t="s">
        <v>235</v>
      </c>
      <c r="D11775" s="105" t="s">
        <v>616</v>
      </c>
      <c r="E11775" s="87" t="e">
        <f t="shared" si="586"/>
        <v>#N/A</v>
      </c>
      <c r="F11775" s="69" t="e">
        <f t="shared" si="586"/>
        <v>#N/A</v>
      </c>
      <c r="G11775" s="69" t="e">
        <f t="shared" si="586"/>
        <v>#N/A</v>
      </c>
      <c r="H11775" s="69" t="e">
        <f t="shared" si="586"/>
        <v>#N/A</v>
      </c>
      <c r="I11775" s="69" t="e">
        <f t="shared" si="586"/>
        <v>#N/A</v>
      </c>
      <c r="J11775" s="70" t="e">
        <f t="shared" si="586"/>
        <v>#N/A</v>
      </c>
      <c r="K11775" s="118" t="e">
        <f>VLOOKUP(B11775,WB.GDP.2017,'WB (WDI)'!$BH$2,FALSE)</f>
        <v>#N/A</v>
      </c>
      <c r="L11775" s="112" t="e">
        <f>VLOOKUP($B11775,WB.UNEMP.2017,'WB (WDI)'!$BH$2,FALSE)</f>
        <v>#N/A</v>
      </c>
    </row>
    <row r="11776" spans="1:12" x14ac:dyDescent="0.25">
      <c r="A11776" s="103">
        <v>2017</v>
      </c>
      <c r="B11776" s="104" t="s">
        <v>236</v>
      </c>
      <c r="C11776" s="105" t="s">
        <v>237</v>
      </c>
      <c r="D11776" s="105" t="s">
        <v>616</v>
      </c>
      <c r="E11776" s="87">
        <f t="shared" si="586"/>
        <v>8.3355872159681041</v>
      </c>
      <c r="F11776" s="69">
        <f t="shared" si="586"/>
        <v>7.4896584533250321</v>
      </c>
      <c r="G11776" s="69">
        <f t="shared" si="586"/>
        <v>7.4736541849514113</v>
      </c>
      <c r="H11776" s="69">
        <f t="shared" si="586"/>
        <v>9.7994695638519271</v>
      </c>
      <c r="I11776" s="69">
        <f t="shared" si="586"/>
        <v>7.9122063063272554</v>
      </c>
      <c r="J11776" s="70">
        <f t="shared" si="586"/>
        <v>9.0029475713848921</v>
      </c>
      <c r="K11776" s="118">
        <f>VLOOKUP(B11776,WB.GDP.2017,'WB (WDI)'!$BH$2,FALSE)</f>
        <v>60062.222313221457</v>
      </c>
      <c r="L11776" s="112">
        <f>VLOOKUP($B11776,WB.UNEMP.2017,'WB (WDI)'!$BH$2,FALSE)</f>
        <v>4.3600001335143999</v>
      </c>
    </row>
    <row r="11777" spans="1:12" x14ac:dyDescent="0.25">
      <c r="A11777" s="103">
        <v>2017</v>
      </c>
      <c r="B11777" s="104" t="s">
        <v>238</v>
      </c>
      <c r="C11777" s="105" t="s">
        <v>239</v>
      </c>
      <c r="D11777" s="105" t="s">
        <v>240</v>
      </c>
      <c r="E11777" s="87">
        <f t="shared" si="586"/>
        <v>7.0908232115514833</v>
      </c>
      <c r="F11777" s="69">
        <f t="shared" si="586"/>
        <v>7.6940047817668811</v>
      </c>
      <c r="G11777" s="69">
        <f t="shared" si="586"/>
        <v>4.9454978151739981</v>
      </c>
      <c r="H11777" s="69">
        <f t="shared" si="586"/>
        <v>8.7964773673000156</v>
      </c>
      <c r="I11777" s="69">
        <f t="shared" si="586"/>
        <v>6.3328804516802233</v>
      </c>
      <c r="J11777" s="70">
        <f t="shared" si="586"/>
        <v>7.6852556418363029</v>
      </c>
      <c r="K11777" s="118">
        <f>VLOOKUP(B11777,WB.GDP.2017,'WB (WDI)'!$BH$2,FALSE)</f>
        <v>24862.966124588893</v>
      </c>
      <c r="L11777" s="112">
        <f>VLOOKUP($B11777,WB.UNEMP.2017,'WB (WDI)'!$BH$2,FALSE)</f>
        <v>4.9000000953674299</v>
      </c>
    </row>
    <row r="11778" spans="1:12" x14ac:dyDescent="0.25">
      <c r="A11778" s="103">
        <v>2017</v>
      </c>
      <c r="B11778" s="104" t="s">
        <v>241</v>
      </c>
      <c r="C11778" s="105" t="s">
        <v>242</v>
      </c>
      <c r="D11778" s="105" t="s">
        <v>240</v>
      </c>
      <c r="E11778" s="87">
        <f t="shared" si="586"/>
        <v>7.0520407393250677</v>
      </c>
      <c r="F11778" s="69">
        <f t="shared" si="586"/>
        <v>7.3115734527862344</v>
      </c>
      <c r="G11778" s="69">
        <f t="shared" si="586"/>
        <v>4.4496367545619515</v>
      </c>
      <c r="H11778" s="69">
        <f t="shared" si="586"/>
        <v>9.2615429445815973</v>
      </c>
      <c r="I11778" s="69">
        <f t="shared" si="586"/>
        <v>7.4356975816711168</v>
      </c>
      <c r="J11778" s="70">
        <f t="shared" si="586"/>
        <v>6.8017529630244411</v>
      </c>
      <c r="K11778" s="118">
        <f>VLOOKUP(B11778,WB.GDP.2017,'WB (WDI)'!$BH$2,FALSE)</f>
        <v>5046.6915354909288</v>
      </c>
      <c r="L11778" s="112">
        <f>VLOOKUP($B11778,WB.UNEMP.2017,'WB (WDI)'!$BH$2,FALSE)</f>
        <v>6.8899998664856001</v>
      </c>
    </row>
    <row r="11779" spans="1:12" x14ac:dyDescent="0.25">
      <c r="A11779" s="103">
        <v>2017</v>
      </c>
      <c r="B11779" s="104" t="s">
        <v>243</v>
      </c>
      <c r="C11779" s="105" t="s">
        <v>244</v>
      </c>
      <c r="D11779" s="105" t="s">
        <v>240</v>
      </c>
      <c r="E11779" s="87">
        <f t="shared" si="586"/>
        <v>5.8619936733553635</v>
      </c>
      <c r="F11779" s="69">
        <f t="shared" si="586"/>
        <v>5.08768308026856</v>
      </c>
      <c r="G11779" s="69">
        <f t="shared" si="586"/>
        <v>4.4552696664111684</v>
      </c>
      <c r="H11779" s="69">
        <f t="shared" si="586"/>
        <v>7.5512861184508306</v>
      </c>
      <c r="I11779" s="69">
        <f t="shared" si="586"/>
        <v>5.7028131312555379</v>
      </c>
      <c r="J11779" s="70">
        <f t="shared" si="586"/>
        <v>6.5129163703907231</v>
      </c>
      <c r="K11779" s="118">
        <f>VLOOKUP(B11779,WB.GDP.2017,'WB (WDI)'!$BH$2,FALSE)</f>
        <v>3089.5302083565771</v>
      </c>
      <c r="L11779" s="112">
        <f>VLOOKUP($B11779,WB.UNEMP.2017,'WB (WDI)'!$BH$2,FALSE)</f>
        <v>6.8099999427795401</v>
      </c>
    </row>
    <row r="11780" spans="1:12" x14ac:dyDescent="0.25">
      <c r="A11780" s="103">
        <v>2017</v>
      </c>
      <c r="B11780" s="104" t="s">
        <v>245</v>
      </c>
      <c r="C11780" s="105" t="s">
        <v>246</v>
      </c>
      <c r="D11780" s="105" t="s">
        <v>240</v>
      </c>
      <c r="E11780" s="87" t="e">
        <f t="shared" ref="E11780:J11789" si="587">IF(ISNUMBER(VLOOKUP($B11780,EFW.2017,3,FALSE))=TRUE,VLOOKUP($B11780,EFW.2017,E$2,FALSE),NA())</f>
        <v>#N/A</v>
      </c>
      <c r="F11780" s="69" t="e">
        <f t="shared" si="587"/>
        <v>#N/A</v>
      </c>
      <c r="G11780" s="69" t="e">
        <f t="shared" si="587"/>
        <v>#N/A</v>
      </c>
      <c r="H11780" s="69" t="e">
        <f t="shared" si="587"/>
        <v>#N/A</v>
      </c>
      <c r="I11780" s="69" t="e">
        <f t="shared" si="587"/>
        <v>#N/A</v>
      </c>
      <c r="J11780" s="70" t="e">
        <f t="shared" si="587"/>
        <v>#N/A</v>
      </c>
      <c r="K11780" s="118">
        <f>VLOOKUP(B11780,WB.GDP.2017,'WB (WDI)'!$BH$2,FALSE)</f>
        <v>14205.021577664636</v>
      </c>
      <c r="L11780" s="112">
        <f>VLOOKUP($B11780,WB.UNEMP.2017,'WB (WDI)'!$BH$2,FALSE)</f>
        <v>3.8399999141693102</v>
      </c>
    </row>
    <row r="11781" spans="1:12" x14ac:dyDescent="0.25">
      <c r="A11781" s="103">
        <v>2017</v>
      </c>
      <c r="B11781" s="104" t="s">
        <v>247</v>
      </c>
      <c r="C11781" s="105" t="s">
        <v>248</v>
      </c>
      <c r="D11781" s="105" t="s">
        <v>240</v>
      </c>
      <c r="E11781" s="87" t="e">
        <f t="shared" si="587"/>
        <v>#N/A</v>
      </c>
      <c r="F11781" s="69" t="e">
        <f t="shared" si="587"/>
        <v>#N/A</v>
      </c>
      <c r="G11781" s="69" t="e">
        <f t="shared" si="587"/>
        <v>#N/A</v>
      </c>
      <c r="H11781" s="69" t="e">
        <f t="shared" si="587"/>
        <v>#N/A</v>
      </c>
      <c r="I11781" s="69" t="e">
        <f t="shared" si="587"/>
        <v>#N/A</v>
      </c>
      <c r="J11781" s="70" t="e">
        <f t="shared" si="587"/>
        <v>#N/A</v>
      </c>
      <c r="K11781" s="118">
        <f>VLOOKUP(B11781,WB.GDP.2017,'WB (WDI)'!$BH$2,FALSE)</f>
        <v>6518.8046866065961</v>
      </c>
      <c r="L11781" s="112">
        <f>VLOOKUP($B11781,WB.UNEMP.2017,'WB (WDI)'!$BH$2,FALSE)</f>
        <v>5.8000001907348597</v>
      </c>
    </row>
    <row r="11782" spans="1:12" x14ac:dyDescent="0.25">
      <c r="A11782" s="103">
        <v>2017</v>
      </c>
      <c r="B11782" s="104" t="s">
        <v>249</v>
      </c>
      <c r="C11782" s="105" t="s">
        <v>250</v>
      </c>
      <c r="D11782" s="105" t="s">
        <v>240</v>
      </c>
      <c r="E11782" s="87">
        <f t="shared" si="587"/>
        <v>6.2563443244184089</v>
      </c>
      <c r="F11782" s="69">
        <f t="shared" si="587"/>
        <v>4.9478936291865345</v>
      </c>
      <c r="G11782" s="69">
        <f t="shared" si="587"/>
        <v>4.9425721147237196</v>
      </c>
      <c r="H11782" s="69">
        <f t="shared" si="587"/>
        <v>8.4969251016003753</v>
      </c>
      <c r="I11782" s="69">
        <f t="shared" si="587"/>
        <v>6.4593370418226055</v>
      </c>
      <c r="J11782" s="70">
        <f t="shared" si="587"/>
        <v>6.4349937347588053</v>
      </c>
      <c r="K11782" s="118">
        <f>VLOOKUP(B11782,WB.GDP.2017,'WB (WDI)'!$BH$2,FALSE)</f>
        <v>14344.42123944068</v>
      </c>
      <c r="L11782" s="112">
        <f>VLOOKUP($B11782,WB.UNEMP.2017,'WB (WDI)'!$BH$2,FALSE)</f>
        <v>4.4000000953674299</v>
      </c>
    </row>
    <row r="11783" spans="1:12" x14ac:dyDescent="0.25">
      <c r="A11783" s="103">
        <v>2017</v>
      </c>
      <c r="B11783" s="104" t="s">
        <v>251</v>
      </c>
      <c r="C11783" s="105" t="s">
        <v>649</v>
      </c>
      <c r="D11783" s="105" t="s">
        <v>240</v>
      </c>
      <c r="E11783" s="87">
        <f t="shared" si="587"/>
        <v>8.8965133284895579</v>
      </c>
      <c r="F11783" s="69">
        <f t="shared" si="587"/>
        <v>8.3638973037754365</v>
      </c>
      <c r="G11783" s="69">
        <f t="shared" si="587"/>
        <v>7.4981818592865341</v>
      </c>
      <c r="H11783" s="69">
        <f t="shared" si="587"/>
        <v>9.7358691883277189</v>
      </c>
      <c r="I11783" s="69">
        <f t="shared" si="587"/>
        <v>9.4627066862958209</v>
      </c>
      <c r="J11783" s="70">
        <f t="shared" si="587"/>
        <v>9.421911604762288</v>
      </c>
      <c r="K11783" s="118">
        <f>VLOOKUP(B11783,WB.GDP.2017,'WB (WDI)'!$BH$2,FALSE)</f>
        <v>59849.248176334222</v>
      </c>
      <c r="L11783" s="112">
        <f>VLOOKUP($B11783,WB.UNEMP.2017,'WB (WDI)'!$BH$2,FALSE)</f>
        <v>3.0899999141693102</v>
      </c>
    </row>
    <row r="11784" spans="1:12" x14ac:dyDescent="0.25">
      <c r="A11784" s="103">
        <v>2017</v>
      </c>
      <c r="B11784" s="104" t="s">
        <v>252</v>
      </c>
      <c r="C11784" s="105" t="s">
        <v>650</v>
      </c>
      <c r="D11784" s="105" t="s">
        <v>240</v>
      </c>
      <c r="E11784" s="87" t="e">
        <f t="shared" si="587"/>
        <v>#N/A</v>
      </c>
      <c r="F11784" s="69" t="e">
        <f t="shared" si="587"/>
        <v>#N/A</v>
      </c>
      <c r="G11784" s="69" t="e">
        <f t="shared" si="587"/>
        <v>#N/A</v>
      </c>
      <c r="H11784" s="69" t="e">
        <f t="shared" si="587"/>
        <v>#N/A</v>
      </c>
      <c r="I11784" s="69" t="e">
        <f t="shared" si="587"/>
        <v>#N/A</v>
      </c>
      <c r="J11784" s="70" t="e">
        <f t="shared" si="587"/>
        <v>#N/A</v>
      </c>
      <c r="K11784" s="118">
        <f>VLOOKUP(B11784,WB.GDP.2017,'WB (WDI)'!$BH$2,FALSE)</f>
        <v>126918.2265217183</v>
      </c>
      <c r="L11784" s="112">
        <f>VLOOKUP($B11784,WB.UNEMP.2017,'WB (WDI)'!$BH$2,FALSE)</f>
        <v>2</v>
      </c>
    </row>
    <row r="11785" spans="1:12" x14ac:dyDescent="0.25">
      <c r="A11785" s="103">
        <v>2017</v>
      </c>
      <c r="B11785" s="104" t="s">
        <v>253</v>
      </c>
      <c r="C11785" s="105" t="s">
        <v>653</v>
      </c>
      <c r="D11785" s="105" t="s">
        <v>240</v>
      </c>
      <c r="E11785" s="87" t="e">
        <f t="shared" si="587"/>
        <v>#N/A</v>
      </c>
      <c r="F11785" s="69" t="e">
        <f t="shared" si="587"/>
        <v>#N/A</v>
      </c>
      <c r="G11785" s="69" t="e">
        <f t="shared" si="587"/>
        <v>#N/A</v>
      </c>
      <c r="H11785" s="69" t="e">
        <f t="shared" si="587"/>
        <v>#N/A</v>
      </c>
      <c r="I11785" s="69" t="e">
        <f t="shared" si="587"/>
        <v>#N/A</v>
      </c>
      <c r="J11785" s="70" t="e">
        <f t="shared" si="587"/>
        <v>#N/A</v>
      </c>
      <c r="K11785" s="118" t="e">
        <f>VLOOKUP(B11785,WB.GDP.2017,'WB (WDI)'!$BH$2,FALSE)</f>
        <v>#N/A</v>
      </c>
      <c r="L11785" s="112">
        <f>VLOOKUP($B11785,WB.UNEMP.2017,'WB (WDI)'!$BH$2,FALSE)</f>
        <v>2.7200000286102299</v>
      </c>
    </row>
    <row r="11786" spans="1:12" x14ac:dyDescent="0.25">
      <c r="A11786" s="103">
        <v>2017</v>
      </c>
      <c r="B11786" s="104" t="s">
        <v>254</v>
      </c>
      <c r="C11786" s="105" t="s">
        <v>255</v>
      </c>
      <c r="D11786" s="105" t="s">
        <v>240</v>
      </c>
      <c r="E11786" s="87">
        <f t="shared" si="587"/>
        <v>7.8597309449202344</v>
      </c>
      <c r="F11786" s="69">
        <f t="shared" si="587"/>
        <v>5.8073711597913711</v>
      </c>
      <c r="G11786" s="69">
        <f t="shared" si="587"/>
        <v>7.2468623885373438</v>
      </c>
      <c r="H11786" s="69">
        <f t="shared" si="587"/>
        <v>9.4914029298211755</v>
      </c>
      <c r="I11786" s="69">
        <f t="shared" si="587"/>
        <v>8.4167238799332065</v>
      </c>
      <c r="J11786" s="70">
        <f t="shared" si="587"/>
        <v>8.3362943665180769</v>
      </c>
      <c r="K11786" s="118">
        <f>VLOOKUP(B11786,WB.GDP.2017,'WB (WDI)'!$BH$2,FALSE)</f>
        <v>41093.500634522228</v>
      </c>
      <c r="L11786" s="112">
        <f>VLOOKUP($B11786,WB.UNEMP.2017,'WB (WDI)'!$BH$2,FALSE)</f>
        <v>2.7999999523162802</v>
      </c>
    </row>
    <row r="11787" spans="1:12" x14ac:dyDescent="0.25">
      <c r="A11787" s="103">
        <v>2017</v>
      </c>
      <c r="B11787" s="104" t="s">
        <v>256</v>
      </c>
      <c r="C11787" s="105" t="s">
        <v>257</v>
      </c>
      <c r="D11787" s="105" t="s">
        <v>240</v>
      </c>
      <c r="E11787" s="87">
        <f t="shared" si="587"/>
        <v>7.5041357730909031</v>
      </c>
      <c r="F11787" s="69">
        <f t="shared" si="587"/>
        <v>7.4041799746747561</v>
      </c>
      <c r="G11787" s="69">
        <f t="shared" si="587"/>
        <v>6.0103092271452105</v>
      </c>
      <c r="H11787" s="69">
        <f t="shared" si="587"/>
        <v>9.2426370987642148</v>
      </c>
      <c r="I11787" s="69">
        <f t="shared" si="587"/>
        <v>7.0418006407624318</v>
      </c>
      <c r="J11787" s="70">
        <f t="shared" si="587"/>
        <v>7.821751924107903</v>
      </c>
      <c r="K11787" s="118">
        <f>VLOOKUP(B11787,WB.GDP.2017,'WB (WDI)'!$BH$2,FALSE)</f>
        <v>11311.793821200672</v>
      </c>
      <c r="L11787" s="112">
        <f>VLOOKUP($B11787,WB.UNEMP.2017,'WB (WDI)'!$BH$2,FALSE)</f>
        <v>6.3600001335143999</v>
      </c>
    </row>
    <row r="11788" spans="1:12" x14ac:dyDescent="0.25">
      <c r="A11788" s="103">
        <v>2017</v>
      </c>
      <c r="B11788" s="104" t="s">
        <v>258</v>
      </c>
      <c r="C11788" s="105" t="s">
        <v>652</v>
      </c>
      <c r="D11788" s="105" t="s">
        <v>240</v>
      </c>
      <c r="E11788" s="87">
        <f t="shared" si="587"/>
        <v>7.7217605545530246</v>
      </c>
      <c r="F11788" s="69">
        <f t="shared" si="587"/>
        <v>7.0323002901890277</v>
      </c>
      <c r="G11788" s="69">
        <f t="shared" si="587"/>
        <v>6.5136854236692381</v>
      </c>
      <c r="H11788" s="69">
        <f t="shared" si="587"/>
        <v>9.5668422543047988</v>
      </c>
      <c r="I11788" s="69">
        <f t="shared" si="587"/>
        <v>7.9719242927237293</v>
      </c>
      <c r="J11788" s="70">
        <f t="shared" si="587"/>
        <v>7.5240505118783263</v>
      </c>
      <c r="K11788" s="118">
        <f>VLOOKUP(B11788,WB.GDP.2017,'WB (WDI)'!$BH$2,FALSE)</f>
        <v>41110.64480383139</v>
      </c>
      <c r="L11788" s="112">
        <f>VLOOKUP($B11788,WB.UNEMP.2017,'WB (WDI)'!$BH$2,FALSE)</f>
        <v>3.6500000953674299</v>
      </c>
    </row>
    <row r="11789" spans="1:12" x14ac:dyDescent="0.25">
      <c r="A11789" s="103">
        <v>2017</v>
      </c>
      <c r="B11789" s="104" t="s">
        <v>259</v>
      </c>
      <c r="C11789" s="105" t="s">
        <v>260</v>
      </c>
      <c r="D11789" s="105" t="s">
        <v>240</v>
      </c>
      <c r="E11789" s="87">
        <f t="shared" si="587"/>
        <v>6.6937626565174924</v>
      </c>
      <c r="F11789" s="69">
        <f t="shared" si="587"/>
        <v>3.3333333333333335</v>
      </c>
      <c r="G11789" s="69">
        <f t="shared" si="587"/>
        <v>5.4303935329485942</v>
      </c>
      <c r="H11789" s="69">
        <f t="shared" si="587"/>
        <v>8.8860976719749623</v>
      </c>
      <c r="I11789" s="69">
        <f t="shared" si="587"/>
        <v>7.1693595138516928</v>
      </c>
      <c r="J11789" s="70">
        <f t="shared" si="587"/>
        <v>8.6496292304788795</v>
      </c>
      <c r="K11789" s="118">
        <f>VLOOKUP(B11789,WB.GDP.2017,'WB (WDI)'!$BH$2,FALSE)</f>
        <v>60995.681114137857</v>
      </c>
      <c r="L11789" s="112">
        <f>VLOOKUP($B11789,WB.UNEMP.2017,'WB (WDI)'!$BH$2,FALSE)</f>
        <v>9.3199996948242205</v>
      </c>
    </row>
    <row r="11790" spans="1:12" x14ac:dyDescent="0.25">
      <c r="A11790" s="103">
        <v>2017</v>
      </c>
      <c r="B11790" s="104" t="s">
        <v>261</v>
      </c>
      <c r="C11790" s="105" t="s">
        <v>262</v>
      </c>
      <c r="D11790" s="105" t="s">
        <v>240</v>
      </c>
      <c r="E11790" s="87">
        <f t="shared" ref="E11790:J11799" si="588">IF(ISNUMBER(VLOOKUP($B11790,EFW.2017,3,FALSE))=TRUE,VLOOKUP($B11790,EFW.2017,E$2,FALSE),NA())</f>
        <v>7.2416015694401921</v>
      </c>
      <c r="F11790" s="69">
        <f t="shared" si="588"/>
        <v>8.4069297923055011</v>
      </c>
      <c r="G11790" s="69">
        <f t="shared" si="588"/>
        <v>3.7948233296792044</v>
      </c>
      <c r="H11790" s="69">
        <f t="shared" si="588"/>
        <v>9.3645843109583176</v>
      </c>
      <c r="I11790" s="69">
        <f t="shared" si="588"/>
        <v>7.6992558228484178</v>
      </c>
      <c r="J11790" s="70">
        <f t="shared" si="588"/>
        <v>6.9424145914095208</v>
      </c>
      <c r="K11790" s="118">
        <f>VLOOKUP(B11790,WB.GDP.2017,'WB (WDI)'!$BH$2,FALSE)</f>
        <v>3928.3736882516946</v>
      </c>
      <c r="L11790" s="112">
        <f>VLOOKUP($B11790,WB.UNEMP.2017,'WB (WDI)'!$BH$2,FALSE)</f>
        <v>0.140000000596046</v>
      </c>
    </row>
    <row r="11791" spans="1:12" x14ac:dyDescent="0.25">
      <c r="A11791" s="103">
        <v>2017</v>
      </c>
      <c r="B11791" s="104" t="s">
        <v>263</v>
      </c>
      <c r="C11791" s="105" t="s">
        <v>264</v>
      </c>
      <c r="D11791" s="105" t="s">
        <v>240</v>
      </c>
      <c r="E11791" s="87">
        <f t="shared" si="588"/>
        <v>7.2702519424898595</v>
      </c>
      <c r="F11791" s="69">
        <f t="shared" si="588"/>
        <v>8.3109802818036798</v>
      </c>
      <c r="G11791" s="69">
        <f t="shared" si="588"/>
        <v>5.00090705935163</v>
      </c>
      <c r="H11791" s="69">
        <f t="shared" si="588"/>
        <v>9.6782812511059166</v>
      </c>
      <c r="I11791" s="69">
        <f t="shared" si="588"/>
        <v>6.8144648214880466</v>
      </c>
      <c r="J11791" s="70">
        <f t="shared" si="588"/>
        <v>6.5466262987000237</v>
      </c>
      <c r="K11791" s="118">
        <f>VLOOKUP(B11791,WB.GDP.2017,'WB (WDI)'!$BH$2,FALSE)</f>
        <v>10935.841754291883</v>
      </c>
      <c r="L11791" s="112">
        <f>VLOOKUP($B11791,WB.UNEMP.2017,'WB (WDI)'!$BH$2,FALSE)</f>
        <v>3.8800001144409202</v>
      </c>
    </row>
    <row r="11792" spans="1:12" x14ac:dyDescent="0.25">
      <c r="A11792" s="103">
        <v>2017</v>
      </c>
      <c r="B11792" s="104" t="s">
        <v>265</v>
      </c>
      <c r="C11792" s="105" t="s">
        <v>266</v>
      </c>
      <c r="D11792" s="105" t="s">
        <v>240</v>
      </c>
      <c r="E11792" s="87">
        <f t="shared" si="588"/>
        <v>6.5168362871250478</v>
      </c>
      <c r="F11792" s="69">
        <f t="shared" si="588"/>
        <v>6.7795728035795406</v>
      </c>
      <c r="G11792" s="69">
        <f t="shared" si="588"/>
        <v>4.7662011938512787</v>
      </c>
      <c r="H11792" s="69">
        <f t="shared" si="588"/>
        <v>7.3769535052482018</v>
      </c>
      <c r="I11792" s="69">
        <f t="shared" si="588"/>
        <v>7.2592840999321897</v>
      </c>
      <c r="J11792" s="70">
        <f t="shared" si="588"/>
        <v>6.4021698330140246</v>
      </c>
      <c r="K11792" s="118">
        <f>VLOOKUP(B11792,WB.GDP.2017,'WB (WDI)'!$BH$2,FALSE)</f>
        <v>7257.8079316527346</v>
      </c>
      <c r="L11792" s="112">
        <f>VLOOKUP($B11792,WB.UNEMP.2017,'WB (WDI)'!$BH$2,FALSE)</f>
        <v>0.64999997615814198</v>
      </c>
    </row>
    <row r="11793" spans="1:12" x14ac:dyDescent="0.25">
      <c r="A11793" s="103">
        <v>2017</v>
      </c>
      <c r="B11793" s="104" t="s">
        <v>267</v>
      </c>
      <c r="C11793" s="105" t="s">
        <v>268</v>
      </c>
      <c r="D11793" s="105" t="s">
        <v>240</v>
      </c>
      <c r="E11793" s="87">
        <f t="shared" si="588"/>
        <v>7.5579632468729923</v>
      </c>
      <c r="F11793" s="69">
        <f t="shared" si="588"/>
        <v>6.6824500491277234</v>
      </c>
      <c r="G11793" s="69">
        <f t="shared" si="588"/>
        <v>5.3451038830428583</v>
      </c>
      <c r="H11793" s="69">
        <f t="shared" si="588"/>
        <v>9.6049505680407634</v>
      </c>
      <c r="I11793" s="69">
        <f t="shared" si="588"/>
        <v>7.57703306652542</v>
      </c>
      <c r="J11793" s="70">
        <f t="shared" si="588"/>
        <v>8.5802786676281944</v>
      </c>
      <c r="K11793" s="118">
        <f>VLOOKUP(B11793,WB.GDP.2017,'WB (WDI)'!$BH$2,FALSE)</f>
        <v>26661.187701089922</v>
      </c>
      <c r="L11793" s="112">
        <f>VLOOKUP($B11793,WB.UNEMP.2017,'WB (WDI)'!$BH$2,FALSE)</f>
        <v>3.4100000858306898</v>
      </c>
    </row>
    <row r="11794" spans="1:12" x14ac:dyDescent="0.25">
      <c r="A11794" s="103">
        <v>2017</v>
      </c>
      <c r="B11794" s="104" t="s">
        <v>269</v>
      </c>
      <c r="C11794" s="105" t="s">
        <v>270</v>
      </c>
      <c r="D11794" s="105" t="s">
        <v>240</v>
      </c>
      <c r="E11794" s="87">
        <f t="shared" si="588"/>
        <v>5.7388239985377423</v>
      </c>
      <c r="F11794" s="69">
        <f t="shared" si="588"/>
        <v>7.2244109995386223</v>
      </c>
      <c r="G11794" s="69">
        <f t="shared" si="588"/>
        <v>3.7267944296667102</v>
      </c>
      <c r="H11794" s="69">
        <f t="shared" si="588"/>
        <v>6.7653149427586143</v>
      </c>
      <c r="I11794" s="69">
        <f t="shared" si="588"/>
        <v>4.8938849441157135</v>
      </c>
      <c r="J11794" s="70">
        <f t="shared" si="588"/>
        <v>6.0837146766090555</v>
      </c>
      <c r="K11794" s="118">
        <f>VLOOKUP(B11794,WB.GDP.2017,'WB (WDI)'!$BH$2,FALSE)</f>
        <v>4739.9101175154301</v>
      </c>
      <c r="L11794" s="112">
        <f>VLOOKUP($B11794,WB.UNEMP.2017,'WB (WDI)'!$BH$2,FALSE)</f>
        <v>1.5599999427795399</v>
      </c>
    </row>
    <row r="11795" spans="1:12" x14ac:dyDescent="0.25">
      <c r="A11795" s="103">
        <v>2017</v>
      </c>
      <c r="B11795" s="104" t="s">
        <v>271</v>
      </c>
      <c r="C11795" s="105" t="s">
        <v>272</v>
      </c>
      <c r="D11795" s="105" t="s">
        <v>240</v>
      </c>
      <c r="E11795" s="87">
        <f t="shared" si="588"/>
        <v>7.3924524080382241</v>
      </c>
      <c r="F11795" s="69">
        <f t="shared" si="588"/>
        <v>8.3059997568429615</v>
      </c>
      <c r="G11795" s="69">
        <f t="shared" si="588"/>
        <v>4.6328152459218428</v>
      </c>
      <c r="H11795" s="69">
        <f t="shared" si="588"/>
        <v>9.4981122878302351</v>
      </c>
      <c r="I11795" s="69">
        <f t="shared" si="588"/>
        <v>7.0869241898386486</v>
      </c>
      <c r="J11795" s="70">
        <f t="shared" si="588"/>
        <v>7.4384105597574317</v>
      </c>
      <c r="K11795" s="118">
        <f>VLOOKUP(B11795,WB.GDP.2017,'WB (WDI)'!$BH$2,FALSE)</f>
        <v>8120.8423088285426</v>
      </c>
      <c r="L11795" s="112">
        <f>VLOOKUP($B11795,WB.UNEMP.2017,'WB (WDI)'!$BH$2,FALSE)</f>
        <v>2.5499999523162802</v>
      </c>
    </row>
    <row r="11796" spans="1:12" x14ac:dyDescent="0.25">
      <c r="A11796" s="103">
        <v>2017</v>
      </c>
      <c r="B11796" s="104" t="s">
        <v>273</v>
      </c>
      <c r="C11796" s="105" t="s">
        <v>274</v>
      </c>
      <c r="D11796" s="105" t="s">
        <v>240</v>
      </c>
      <c r="E11796" s="87">
        <f t="shared" si="588"/>
        <v>8.7029204640124966</v>
      </c>
      <c r="F11796" s="69">
        <f t="shared" si="588"/>
        <v>7.547639902865976</v>
      </c>
      <c r="G11796" s="69">
        <f t="shared" si="588"/>
        <v>7.6723184719745943</v>
      </c>
      <c r="H11796" s="69">
        <f t="shared" si="588"/>
        <v>9.8552891434657646</v>
      </c>
      <c r="I11796" s="69">
        <f t="shared" si="588"/>
        <v>9.4159863533745316</v>
      </c>
      <c r="J11796" s="70">
        <f t="shared" si="588"/>
        <v>9.0233684483816265</v>
      </c>
      <c r="K11796" s="118">
        <f>VLOOKUP(B11796,WB.GDP.2017,'WB (WDI)'!$BH$2,FALSE)</f>
        <v>94940.970785297017</v>
      </c>
      <c r="L11796" s="112">
        <f>VLOOKUP($B11796,WB.UNEMP.2017,'WB (WDI)'!$BH$2,FALSE)</f>
        <v>4.1999998092651403</v>
      </c>
    </row>
    <row r="11797" spans="1:12" x14ac:dyDescent="0.25">
      <c r="A11797" s="103">
        <v>2017</v>
      </c>
      <c r="B11797" s="104" t="s">
        <v>275</v>
      </c>
      <c r="C11797" s="105" t="s">
        <v>276</v>
      </c>
      <c r="D11797" s="105" t="s">
        <v>240</v>
      </c>
      <c r="E11797" s="87">
        <f t="shared" si="588"/>
        <v>6.7543835048135961</v>
      </c>
      <c r="F11797" s="69">
        <f t="shared" si="588"/>
        <v>6.9621502033245237</v>
      </c>
      <c r="G11797" s="69">
        <f t="shared" si="588"/>
        <v>4.5590233024653228</v>
      </c>
      <c r="H11797" s="69">
        <f t="shared" si="588"/>
        <v>8.5750792676667729</v>
      </c>
      <c r="I11797" s="69">
        <f t="shared" si="588"/>
        <v>6.8394479572269375</v>
      </c>
      <c r="J11797" s="70">
        <f t="shared" si="588"/>
        <v>6.8362167933844225</v>
      </c>
      <c r="K11797" s="118">
        <f>VLOOKUP(B11797,WB.GDP.2017,'WB (WDI)'!$BH$2,FALSE)</f>
        <v>17420.565151067069</v>
      </c>
      <c r="L11797" s="112">
        <f>VLOOKUP($B11797,WB.UNEMP.2017,'WB (WDI)'!$BH$2,FALSE)</f>
        <v>0.82999998331069902</v>
      </c>
    </row>
    <row r="11798" spans="1:12" x14ac:dyDescent="0.25">
      <c r="A11798" s="103">
        <v>2017</v>
      </c>
      <c r="B11798" s="104" t="s">
        <v>277</v>
      </c>
      <c r="C11798" s="105" t="s">
        <v>278</v>
      </c>
      <c r="D11798" s="105" t="s">
        <v>240</v>
      </c>
      <c r="E11798" s="87">
        <f t="shared" si="588"/>
        <v>6.3647578349961353</v>
      </c>
      <c r="F11798" s="69">
        <f t="shared" si="588"/>
        <v>4.4504142392787482</v>
      </c>
      <c r="G11798" s="69">
        <f t="shared" si="588"/>
        <v>3.2322415015477017</v>
      </c>
      <c r="H11798" s="69">
        <f t="shared" si="588"/>
        <v>8.6205510136261161</v>
      </c>
      <c r="I11798" s="69">
        <f t="shared" si="588"/>
        <v>8.1671209492122987</v>
      </c>
      <c r="J11798" s="70">
        <f t="shared" si="588"/>
        <v>7.3534614713158151</v>
      </c>
      <c r="K11798" s="118">
        <f>VLOOKUP(B11798,WB.GDP.2017,'WB (WDI)'!$BH$2,FALSE)</f>
        <v>3145.4805906833208</v>
      </c>
      <c r="L11798" s="112">
        <f>VLOOKUP($B11798,WB.UNEMP.2017,'WB (WDI)'!$BH$2,FALSE)</f>
        <v>4.5700001716613796</v>
      </c>
    </row>
    <row r="11799" spans="1:12" x14ac:dyDescent="0.25">
      <c r="A11799" s="103">
        <v>2017</v>
      </c>
      <c r="B11799" s="104" t="s">
        <v>279</v>
      </c>
      <c r="C11799" s="105" t="s">
        <v>280</v>
      </c>
      <c r="D11799" s="105" t="s">
        <v>240</v>
      </c>
      <c r="E11799" s="87">
        <f t="shared" si="588"/>
        <v>6.1571305120234161</v>
      </c>
      <c r="F11799" s="69">
        <f t="shared" si="588"/>
        <v>6.3327885269536486</v>
      </c>
      <c r="G11799" s="69">
        <f t="shared" si="588"/>
        <v>4.7577587486543083</v>
      </c>
      <c r="H11799" s="69">
        <f t="shared" si="588"/>
        <v>6.7033674687367171</v>
      </c>
      <c r="I11799" s="69">
        <f t="shared" si="588"/>
        <v>6.1849158157902551</v>
      </c>
      <c r="J11799" s="70">
        <f t="shared" si="588"/>
        <v>6.8068219999821471</v>
      </c>
      <c r="K11799" s="118">
        <f>VLOOKUP(B11799,WB.GDP.2017,'WB (WDI)'!$BH$2,FALSE)</f>
        <v>7155.7458292187694</v>
      </c>
      <c r="L11799" s="112">
        <f>VLOOKUP($B11799,WB.UNEMP.2017,'WB (WDI)'!$BH$2,FALSE)</f>
        <v>1.87000000476837</v>
      </c>
    </row>
    <row r="11800" spans="1:12" x14ac:dyDescent="0.25">
      <c r="A11800" s="103">
        <v>2017</v>
      </c>
      <c r="B11800" s="104" t="s">
        <v>281</v>
      </c>
      <c r="C11800" s="105" t="s">
        <v>282</v>
      </c>
      <c r="D11800" s="105" t="s">
        <v>240</v>
      </c>
      <c r="E11800" s="87" t="e">
        <f t="shared" ref="E11800:J11809" si="589">IF(ISNUMBER(VLOOKUP($B11800,EFW.2017,3,FALSE))=TRUE,VLOOKUP($B11800,EFW.2017,E$2,FALSE),NA())</f>
        <v>#N/A</v>
      </c>
      <c r="F11800" s="69" t="e">
        <f t="shared" si="589"/>
        <v>#N/A</v>
      </c>
      <c r="G11800" s="69" t="e">
        <f t="shared" si="589"/>
        <v>#N/A</v>
      </c>
      <c r="H11800" s="69" t="e">
        <f t="shared" si="589"/>
        <v>#N/A</v>
      </c>
      <c r="I11800" s="69" t="e">
        <f t="shared" si="589"/>
        <v>#N/A</v>
      </c>
      <c r="J11800" s="70" t="e">
        <f t="shared" si="589"/>
        <v>#N/A</v>
      </c>
      <c r="K11800" s="118">
        <f>VLOOKUP(B11800,WB.GDP.2017,'WB (WDI)'!$BH$2,FALSE)</f>
        <v>2058.3838315796042</v>
      </c>
      <c r="L11800" s="112">
        <f>VLOOKUP($B11800,WB.UNEMP.2017,'WB (WDI)'!$BH$2,FALSE)</f>
        <v>11.180000305175801</v>
      </c>
    </row>
    <row r="11801" spans="1:12" x14ac:dyDescent="0.25">
      <c r="A11801" s="103">
        <v>2017</v>
      </c>
      <c r="B11801" s="104" t="s">
        <v>283</v>
      </c>
      <c r="C11801" s="105" t="s">
        <v>284</v>
      </c>
      <c r="D11801" s="105" t="s">
        <v>240</v>
      </c>
      <c r="E11801" s="87">
        <f t="shared" si="589"/>
        <v>6.0726358972151759</v>
      </c>
      <c r="F11801" s="69">
        <f t="shared" si="589"/>
        <v>8.2193990319886598</v>
      </c>
      <c r="G11801" s="69">
        <f t="shared" si="589"/>
        <v>3.0592601811241145</v>
      </c>
      <c r="H11801" s="69">
        <f t="shared" si="589"/>
        <v>6.8250680606439431</v>
      </c>
      <c r="I11801" s="69">
        <f t="shared" si="589"/>
        <v>5.6343677123394329</v>
      </c>
      <c r="J11801" s="70">
        <f t="shared" si="589"/>
        <v>6.6250844999797289</v>
      </c>
      <c r="K11801" s="118">
        <f>VLOOKUP(B11801,WB.GDP.2017,'WB (WDI)'!$BH$2,FALSE)</f>
        <v>4161.0897133905173</v>
      </c>
      <c r="L11801" s="112">
        <f>VLOOKUP($B11801,WB.UNEMP.2017,'WB (WDI)'!$BH$2,FALSE)</f>
        <v>4.3699998855590803</v>
      </c>
    </row>
    <row r="11802" spans="1:12" x14ac:dyDescent="0.25">
      <c r="A11802" s="103">
        <v>2017</v>
      </c>
      <c r="B11802" s="104" t="s">
        <v>285</v>
      </c>
      <c r="C11802" s="105" t="s">
        <v>286</v>
      </c>
      <c r="D11802" s="105" t="s">
        <v>240</v>
      </c>
      <c r="E11802" s="87">
        <f t="shared" si="589"/>
        <v>6.6379717068656845</v>
      </c>
      <c r="F11802" s="69">
        <f t="shared" si="589"/>
        <v>6.9540775054013171</v>
      </c>
      <c r="G11802" s="69">
        <f t="shared" si="589"/>
        <v>5.5527021043342613</v>
      </c>
      <c r="H11802" s="69">
        <f t="shared" si="589"/>
        <v>6.901134093448551</v>
      </c>
      <c r="I11802" s="69">
        <f t="shared" si="589"/>
        <v>6.0893196983300388</v>
      </c>
      <c r="J11802" s="70">
        <f t="shared" si="589"/>
        <v>7.6926251328142561</v>
      </c>
      <c r="K11802" s="118">
        <f>VLOOKUP(B11802,WB.GDP.2017,'WB (WDI)'!$BH$2,FALSE)</f>
        <v>11142.399947727516</v>
      </c>
      <c r="L11802" s="112">
        <f>VLOOKUP($B11802,WB.UNEMP.2017,'WB (WDI)'!$BH$2,FALSE)</f>
        <v>2.3599998950958301</v>
      </c>
    </row>
    <row r="11803" spans="1:12" x14ac:dyDescent="0.25">
      <c r="A11803" s="103">
        <v>2017</v>
      </c>
      <c r="B11803" s="104" t="s">
        <v>287</v>
      </c>
      <c r="C11803" s="105" t="s">
        <v>288</v>
      </c>
      <c r="D11803" s="105" t="s">
        <v>240</v>
      </c>
      <c r="E11803" s="87">
        <f t="shared" si="589"/>
        <v>6.6812837092779063</v>
      </c>
      <c r="F11803" s="69">
        <f t="shared" si="589"/>
        <v>7.5604845791068742</v>
      </c>
      <c r="G11803" s="69">
        <f t="shared" si="589"/>
        <v>5.0563493127749002</v>
      </c>
      <c r="H11803" s="69">
        <f t="shared" si="589"/>
        <v>8.4113254924334342</v>
      </c>
      <c r="I11803" s="69">
        <f t="shared" si="589"/>
        <v>5.7079481971811665</v>
      </c>
      <c r="J11803" s="70">
        <f t="shared" si="589"/>
        <v>6.6703109648931509</v>
      </c>
      <c r="K11803" s="118">
        <f>VLOOKUP(B11803,WB.GDP.2017,'WB (WDI)'!$BH$2,FALSE)</f>
        <v>6185.9938925854276</v>
      </c>
      <c r="L11803" s="112">
        <f>VLOOKUP($B11803,WB.UNEMP.2017,'WB (WDI)'!$BH$2,FALSE)</f>
        <v>5.4099998474121103</v>
      </c>
    </row>
    <row r="11804" spans="1:12" x14ac:dyDescent="0.25">
      <c r="A11804" s="103">
        <v>2017</v>
      </c>
      <c r="B11804" s="104" t="s">
        <v>289</v>
      </c>
      <c r="C11804" s="105" t="s">
        <v>290</v>
      </c>
      <c r="D11804" s="105" t="s">
        <v>240</v>
      </c>
      <c r="E11804" s="87">
        <f t="shared" si="589"/>
        <v>5.4941071644651558</v>
      </c>
      <c r="F11804" s="69">
        <f t="shared" si="589"/>
        <v>5.690210298919415</v>
      </c>
      <c r="G11804" s="69">
        <f t="shared" si="589"/>
        <v>4.3777206983184831</v>
      </c>
      <c r="H11804" s="69">
        <f t="shared" si="589"/>
        <v>7.1277026866829019</v>
      </c>
      <c r="I11804" s="69">
        <f t="shared" si="589"/>
        <v>4.6140653137974033</v>
      </c>
      <c r="J11804" s="70">
        <f t="shared" si="589"/>
        <v>5.6608368246075758</v>
      </c>
      <c r="K11804" s="118">
        <f>VLOOKUP(B11804,WB.GDP.2017,'WB (WDI)'!$BH$2,FALSE)</f>
        <v>14535.862226476185</v>
      </c>
      <c r="L11804" s="112">
        <f>VLOOKUP($B11804,WB.UNEMP.2017,'WB (WDI)'!$BH$2,FALSE)</f>
        <v>12.1000003814697</v>
      </c>
    </row>
    <row r="11805" spans="1:12" x14ac:dyDescent="0.25">
      <c r="A11805" s="103">
        <v>2017</v>
      </c>
      <c r="B11805" s="104" t="s">
        <v>291</v>
      </c>
      <c r="C11805" s="105" t="s">
        <v>292</v>
      </c>
      <c r="D11805" s="105" t="s">
        <v>240</v>
      </c>
      <c r="E11805" s="87" t="e">
        <f t="shared" si="589"/>
        <v>#N/A</v>
      </c>
      <c r="F11805" s="69" t="e">
        <f t="shared" si="589"/>
        <v>#N/A</v>
      </c>
      <c r="G11805" s="69" t="e">
        <f t="shared" si="589"/>
        <v>#N/A</v>
      </c>
      <c r="H11805" s="69" t="e">
        <f t="shared" si="589"/>
        <v>#N/A</v>
      </c>
      <c r="I11805" s="69" t="e">
        <f t="shared" si="589"/>
        <v>#N/A</v>
      </c>
      <c r="J11805" s="70" t="e">
        <f t="shared" si="589"/>
        <v>#N/A</v>
      </c>
      <c r="K11805" s="118">
        <f>VLOOKUP(B11805,WB.GDP.2017,'WB (WDI)'!$BH$2,FALSE)</f>
        <v>18058.43555449152</v>
      </c>
      <c r="L11805" s="112">
        <f>VLOOKUP($B11805,WB.UNEMP.2017,'WB (WDI)'!$BH$2,FALSE)</f>
        <v>6</v>
      </c>
    </row>
    <row r="11806" spans="1:12" x14ac:dyDescent="0.25">
      <c r="A11806" s="103">
        <v>2017</v>
      </c>
      <c r="B11806" s="104" t="s">
        <v>293</v>
      </c>
      <c r="C11806" s="105" t="s">
        <v>294</v>
      </c>
      <c r="D11806" s="105" t="s">
        <v>240</v>
      </c>
      <c r="E11806" s="87">
        <f t="shared" si="589"/>
        <v>6.5916398724931016</v>
      </c>
      <c r="F11806" s="69">
        <f t="shared" si="589"/>
        <v>7.5237194324128538</v>
      </c>
      <c r="G11806" s="69">
        <f t="shared" si="589"/>
        <v>4.6949283439445066</v>
      </c>
      <c r="H11806" s="69">
        <f t="shared" si="589"/>
        <v>6.9556598240376193</v>
      </c>
      <c r="I11806" s="69">
        <f t="shared" si="589"/>
        <v>6.4393614910928783</v>
      </c>
      <c r="J11806" s="70">
        <f t="shared" si="589"/>
        <v>7.3445302709776499</v>
      </c>
      <c r="K11806" s="118">
        <f>VLOOKUP(B11806,WB.GDP.2017,'WB (WDI)'!$BH$2,FALSE)</f>
        <v>3099.3060819381376</v>
      </c>
      <c r="L11806" s="112">
        <f>VLOOKUP($B11806,WB.UNEMP.2017,'WB (WDI)'!$BH$2,FALSE)</f>
        <v>2.9700000286102299</v>
      </c>
    </row>
    <row r="11807" spans="1:12" x14ac:dyDescent="0.25">
      <c r="A11807" s="103">
        <v>2017</v>
      </c>
      <c r="B11807" s="104" t="s">
        <v>295</v>
      </c>
      <c r="C11807" s="105" t="s">
        <v>296</v>
      </c>
      <c r="D11807" s="105" t="s">
        <v>240</v>
      </c>
      <c r="E11807" s="87">
        <f t="shared" si="589"/>
        <v>5.8833875053067306</v>
      </c>
      <c r="F11807" s="69">
        <f t="shared" si="589"/>
        <v>7.3099262849148801</v>
      </c>
      <c r="G11807" s="69">
        <f t="shared" si="589"/>
        <v>3.701564056218265</v>
      </c>
      <c r="H11807" s="69">
        <f t="shared" si="589"/>
        <v>6.6165819527119591</v>
      </c>
      <c r="I11807" s="69">
        <f t="shared" si="589"/>
        <v>5.5730965850400267</v>
      </c>
      <c r="J11807" s="70">
        <f t="shared" si="589"/>
        <v>6.2157686476485239</v>
      </c>
      <c r="K11807" s="118">
        <f>VLOOKUP(B11807,WB.GDP.2017,'WB (WDI)'!$BH$2,FALSE)</f>
        <v>4571.4144908715271</v>
      </c>
      <c r="L11807" s="112">
        <f>VLOOKUP($B11807,WB.UNEMP.2017,'WB (WDI)'!$BH$2,FALSE)</f>
        <v>3.9400000572204599</v>
      </c>
    </row>
    <row r="11808" spans="1:12" x14ac:dyDescent="0.25">
      <c r="A11808" s="103">
        <v>2017</v>
      </c>
      <c r="B11808" s="104" t="s">
        <v>297</v>
      </c>
      <c r="C11808" s="105" t="s">
        <v>298</v>
      </c>
      <c r="D11808" s="105" t="s">
        <v>240</v>
      </c>
      <c r="E11808" s="87">
        <f t="shared" si="589"/>
        <v>6.6439637558940934</v>
      </c>
      <c r="F11808" s="69">
        <f t="shared" si="589"/>
        <v>8.1240578780276884</v>
      </c>
      <c r="G11808" s="69">
        <f t="shared" si="589"/>
        <v>5.044412525923013</v>
      </c>
      <c r="H11808" s="69">
        <f t="shared" si="589"/>
        <v>7.5438878187968417</v>
      </c>
      <c r="I11808" s="69">
        <f t="shared" si="589"/>
        <v>5.5152086391358335</v>
      </c>
      <c r="J11808" s="70">
        <f t="shared" si="589"/>
        <v>6.9922519175870876</v>
      </c>
      <c r="K11808" s="118">
        <f>VLOOKUP(B11808,WB.GDP.2017,'WB (WDI)'!$BH$2,FALSE)</f>
        <v>12584.104423115128</v>
      </c>
      <c r="L11808" s="112">
        <f>VLOOKUP($B11808,WB.UNEMP.2017,'WB (WDI)'!$BH$2,FALSE)</f>
        <v>4.0500001907348597</v>
      </c>
    </row>
    <row r="11809" spans="1:12" x14ac:dyDescent="0.25">
      <c r="A11809" s="103">
        <v>2017</v>
      </c>
      <c r="B11809" s="104" t="s">
        <v>299</v>
      </c>
      <c r="C11809" s="105" t="s">
        <v>300</v>
      </c>
      <c r="D11809" s="105" t="s">
        <v>240</v>
      </c>
      <c r="E11809" s="87">
        <f t="shared" si="589"/>
        <v>7.8462084106006014</v>
      </c>
      <c r="F11809" s="69">
        <f t="shared" si="589"/>
        <v>7.8822826478194887</v>
      </c>
      <c r="G11809" s="69">
        <f t="shared" si="589"/>
        <v>5.7322538702277051</v>
      </c>
      <c r="H11809" s="69">
        <f t="shared" si="589"/>
        <v>9.6119499876002052</v>
      </c>
      <c r="I11809" s="69">
        <f t="shared" si="589"/>
        <v>8.4734754802548657</v>
      </c>
      <c r="J11809" s="70">
        <f t="shared" si="589"/>
        <v>7.5310800671007385</v>
      </c>
      <c r="K11809" s="118">
        <f>VLOOKUP(B11809,WB.GDP.2017,'WB (WDI)'!$BH$2,FALSE)</f>
        <v>12115.057008938895</v>
      </c>
      <c r="L11809" s="112">
        <f>VLOOKUP($B11809,WB.UNEMP.2017,'WB (WDI)'!$BH$2,FALSE)</f>
        <v>17.709999084472699</v>
      </c>
    </row>
    <row r="11810" spans="1:12" x14ac:dyDescent="0.25">
      <c r="A11810" s="103">
        <v>2017</v>
      </c>
      <c r="B11810" s="104" t="s">
        <v>301</v>
      </c>
      <c r="C11810" s="105" t="s">
        <v>302</v>
      </c>
      <c r="D11810" s="105" t="s">
        <v>240</v>
      </c>
      <c r="E11810" s="87">
        <f t="shared" ref="E11810:J11819" si="590">IF(ISNUMBER(VLOOKUP($B11810,EFW.2017,3,FALSE))=TRUE,VLOOKUP($B11810,EFW.2017,E$2,FALSE),NA())</f>
        <v>6.2277950909155741</v>
      </c>
      <c r="F11810" s="69">
        <f t="shared" si="590"/>
        <v>5.2059925594136462</v>
      </c>
      <c r="G11810" s="69">
        <f t="shared" si="590"/>
        <v>4.8376806462850501</v>
      </c>
      <c r="H11810" s="69">
        <f t="shared" si="590"/>
        <v>6.8702709672248972</v>
      </c>
      <c r="I11810" s="69">
        <f t="shared" si="590"/>
        <v>7.1588680838739318</v>
      </c>
      <c r="J11810" s="70">
        <f t="shared" si="590"/>
        <v>7.0661631977803454</v>
      </c>
      <c r="K11810" s="118">
        <f>VLOOKUP(B11810,WB.GDP.2017,'WB (WDI)'!$BH$2,FALSE)</f>
        <v>14121.406935559069</v>
      </c>
      <c r="L11810" s="112">
        <f>VLOOKUP($B11810,WB.UNEMP.2017,'WB (WDI)'!$BH$2,FALSE)</f>
        <v>5</v>
      </c>
    </row>
    <row r="11811" spans="1:12" x14ac:dyDescent="0.25">
      <c r="A11811" s="103">
        <v>2017</v>
      </c>
      <c r="B11811" s="104" t="s">
        <v>303</v>
      </c>
      <c r="C11811" s="105" t="s">
        <v>304</v>
      </c>
      <c r="D11811" s="105" t="s">
        <v>240</v>
      </c>
      <c r="E11811" s="87">
        <f t="shared" si="590"/>
        <v>7.1834847963398403</v>
      </c>
      <c r="F11811" s="69">
        <f t="shared" si="590"/>
        <v>6.643506206506876</v>
      </c>
      <c r="G11811" s="69">
        <f t="shared" si="590"/>
        <v>4.7349872754038111</v>
      </c>
      <c r="H11811" s="69">
        <f t="shared" si="590"/>
        <v>9.3530182063929317</v>
      </c>
      <c r="I11811" s="69">
        <f t="shared" si="590"/>
        <v>7.6286188598588529</v>
      </c>
      <c r="J11811" s="70">
        <f t="shared" si="590"/>
        <v>7.5572934335367243</v>
      </c>
      <c r="K11811" s="118">
        <f>VLOOKUP(B11811,WB.GDP.2017,'WB (WDI)'!$BH$2,FALSE)</f>
        <v>47709.873813661783</v>
      </c>
      <c r="L11811" s="112">
        <f>VLOOKUP($B11811,WB.UNEMP.2017,'WB (WDI)'!$BH$2,FALSE)</f>
        <v>1.4400000572204601</v>
      </c>
    </row>
    <row r="11812" spans="1:12" x14ac:dyDescent="0.25">
      <c r="A11812" s="103">
        <v>2017</v>
      </c>
      <c r="B11812" s="104" t="s">
        <v>305</v>
      </c>
      <c r="C11812" s="105" t="s">
        <v>306</v>
      </c>
      <c r="D11812" s="105" t="s">
        <v>240</v>
      </c>
      <c r="E11812" s="87">
        <f t="shared" si="590"/>
        <v>7.8152381180730641</v>
      </c>
      <c r="F11812" s="69">
        <f t="shared" si="590"/>
        <v>7.3818242103458669</v>
      </c>
      <c r="G11812" s="69">
        <f t="shared" si="590"/>
        <v>6.074704975818416</v>
      </c>
      <c r="H11812" s="69">
        <f t="shared" si="590"/>
        <v>9.1624337237046518</v>
      </c>
      <c r="I11812" s="69">
        <f t="shared" si="590"/>
        <v>8.5307512012065327</v>
      </c>
      <c r="J11812" s="70">
        <f t="shared" si="590"/>
        <v>7.9264764792898541</v>
      </c>
      <c r="K11812" s="118">
        <f>VLOOKUP(B11812,WB.GDP.2017,'WB (WDI)'!$BH$2,FALSE)</f>
        <v>37766.901656904003</v>
      </c>
      <c r="L11812" s="112">
        <f>VLOOKUP($B11812,WB.UNEMP.2017,'WB (WDI)'!$BH$2,FALSE)</f>
        <v>11.050000190734901</v>
      </c>
    </row>
    <row r="11813" spans="1:12" x14ac:dyDescent="0.25">
      <c r="A11813" s="103">
        <v>2017</v>
      </c>
      <c r="B11813" s="104" t="s">
        <v>307</v>
      </c>
      <c r="C11813" s="105" t="s">
        <v>308</v>
      </c>
      <c r="D11813" s="105" t="s">
        <v>240</v>
      </c>
      <c r="E11813" s="87">
        <f t="shared" si="590"/>
        <v>8.1435224824135837</v>
      </c>
      <c r="F11813" s="69">
        <f t="shared" si="590"/>
        <v>7.9602629159341971</v>
      </c>
      <c r="G11813" s="69">
        <f t="shared" si="590"/>
        <v>6.4330335642106666</v>
      </c>
      <c r="H11813" s="69">
        <f t="shared" si="590"/>
        <v>8.9663778804385981</v>
      </c>
      <c r="I11813" s="69">
        <f t="shared" si="590"/>
        <v>9.0376577515553329</v>
      </c>
      <c r="J11813" s="70">
        <f t="shared" si="590"/>
        <v>8.3202802999291148</v>
      </c>
      <c r="K11813" s="118">
        <f>VLOOKUP(B11813,WB.GDP.2017,'WB (WDI)'!$BH$2,FALSE)</f>
        <v>13589.707391515927</v>
      </c>
      <c r="L11813" s="112">
        <f>VLOOKUP($B11813,WB.UNEMP.2017,'WB (WDI)'!$BH$2,FALSE)</f>
        <v>13.939999580383301</v>
      </c>
    </row>
    <row r="11814" spans="1:12" x14ac:dyDescent="0.25">
      <c r="A11814" s="103">
        <v>2017</v>
      </c>
      <c r="B11814" s="104" t="s">
        <v>309</v>
      </c>
      <c r="C11814" s="105" t="s">
        <v>310</v>
      </c>
      <c r="D11814" s="105" t="s">
        <v>240</v>
      </c>
      <c r="E11814" s="87">
        <f t="shared" si="590"/>
        <v>5.5700763454031934</v>
      </c>
      <c r="F11814" s="69">
        <f t="shared" si="590"/>
        <v>4.9588196710071104</v>
      </c>
      <c r="G11814" s="69">
        <f t="shared" si="590"/>
        <v>3.2904585815639034</v>
      </c>
      <c r="H11814" s="69">
        <f t="shared" si="590"/>
        <v>7.9503802866627602</v>
      </c>
      <c r="I11814" s="69">
        <f t="shared" si="590"/>
        <v>5.5014535075156701</v>
      </c>
      <c r="J11814" s="70">
        <f t="shared" si="590"/>
        <v>6.1492696802665252</v>
      </c>
      <c r="K11814" s="118">
        <f>VLOOKUP(B11814,WB.GDP.2017,'WB (WDI)'!$BH$2,FALSE)</f>
        <v>10971.970012480177</v>
      </c>
      <c r="L11814" s="112">
        <f>VLOOKUP($B11814,WB.UNEMP.2017,'WB (WDI)'!$BH$2,FALSE)</f>
        <v>13.0200004577637</v>
      </c>
    </row>
    <row r="11815" spans="1:12" x14ac:dyDescent="0.25">
      <c r="A11815" s="103">
        <v>2017</v>
      </c>
      <c r="B11815" s="104" t="s">
        <v>311</v>
      </c>
      <c r="C11815" s="105" t="s">
        <v>312</v>
      </c>
      <c r="D11815" s="105" t="s">
        <v>240</v>
      </c>
      <c r="E11815" s="87">
        <f t="shared" si="590"/>
        <v>7.6177012658567191</v>
      </c>
      <c r="F11815" s="69">
        <f t="shared" si="590"/>
        <v>6.4660975723180671</v>
      </c>
      <c r="G11815" s="69">
        <f t="shared" si="590"/>
        <v>5.9130619269614462</v>
      </c>
      <c r="H11815" s="69">
        <f t="shared" si="590"/>
        <v>9.8056836843468229</v>
      </c>
      <c r="I11815" s="69">
        <f t="shared" si="590"/>
        <v>8.4766175573009193</v>
      </c>
      <c r="J11815" s="70">
        <f t="shared" si="590"/>
        <v>7.4270455883563455</v>
      </c>
      <c r="K11815" s="118">
        <f>VLOOKUP(B11815,WB.GDP.2017,'WB (WDI)'!$BH$2,FALSE)</f>
        <v>39022.888023389009</v>
      </c>
      <c r="L11815" s="112">
        <f>VLOOKUP($B11815,WB.UNEMP.2017,'WB (WDI)'!$BH$2,FALSE)</f>
        <v>4.2199997901916504</v>
      </c>
    </row>
    <row r="11816" spans="1:12" x14ac:dyDescent="0.25">
      <c r="A11816" s="103">
        <v>2017</v>
      </c>
      <c r="B11816" s="104" t="s">
        <v>313</v>
      </c>
      <c r="C11816" s="105" t="s">
        <v>314</v>
      </c>
      <c r="D11816" s="105" t="s">
        <v>240</v>
      </c>
      <c r="E11816" s="87">
        <f t="shared" si="590"/>
        <v>7.5357909613272556</v>
      </c>
      <c r="F11816" s="69">
        <f t="shared" si="590"/>
        <v>7.6161042292261616</v>
      </c>
      <c r="G11816" s="69">
        <f t="shared" si="590"/>
        <v>4.6904214376459725</v>
      </c>
      <c r="H11816" s="69">
        <f t="shared" si="590"/>
        <v>9.591084049925751</v>
      </c>
      <c r="I11816" s="69">
        <f t="shared" si="590"/>
        <v>7.9120778848492748</v>
      </c>
      <c r="J11816" s="70">
        <f t="shared" si="590"/>
        <v>7.8692672049891179</v>
      </c>
      <c r="K11816" s="118">
        <f>VLOOKUP(B11816,WB.GDP.2017,'WB (WDI)'!$BH$2,FALSE)</f>
        <v>10010.394955815598</v>
      </c>
      <c r="L11816" s="112">
        <f>VLOOKUP($B11816,WB.UNEMP.2017,'WB (WDI)'!$BH$2,FALSE)</f>
        <v>15.7799997329712</v>
      </c>
    </row>
    <row r="11817" spans="1:12" x14ac:dyDescent="0.25">
      <c r="A11817" s="103">
        <v>2017</v>
      </c>
      <c r="B11817" s="104" t="s">
        <v>315</v>
      </c>
      <c r="C11817" s="105" t="s">
        <v>316</v>
      </c>
      <c r="D11817" s="105" t="s">
        <v>240</v>
      </c>
      <c r="E11817" s="87">
        <f t="shared" si="590"/>
        <v>6.5613860257205587</v>
      </c>
      <c r="F11817" s="69">
        <f t="shared" si="590"/>
        <v>5.7147294075976669</v>
      </c>
      <c r="G11817" s="69">
        <f t="shared" si="590"/>
        <v>4.8632220858294684</v>
      </c>
      <c r="H11817" s="69">
        <f t="shared" si="590"/>
        <v>8.3902922215537448</v>
      </c>
      <c r="I11817" s="69">
        <f t="shared" si="590"/>
        <v>7.079413615333582</v>
      </c>
      <c r="J11817" s="70">
        <f t="shared" si="590"/>
        <v>6.7592727982883334</v>
      </c>
      <c r="K11817" s="118">
        <f>VLOOKUP(B11817,WB.GDP.2017,'WB (WDI)'!$BH$2,FALSE)</f>
        <v>50855.499959604043</v>
      </c>
      <c r="L11817" s="112">
        <f>VLOOKUP($B11817,WB.UNEMP.2017,'WB (WDI)'!$BH$2,FALSE)</f>
        <v>2.25</v>
      </c>
    </row>
    <row r="11818" spans="1:12" x14ac:dyDescent="0.25">
      <c r="A11818" s="103">
        <v>2017</v>
      </c>
      <c r="B11818" s="104" t="s">
        <v>317</v>
      </c>
      <c r="C11818" s="105" t="s">
        <v>318</v>
      </c>
      <c r="D11818" s="105" t="s">
        <v>240</v>
      </c>
      <c r="E11818" s="87">
        <f t="shared" si="590"/>
        <v>6.9497548500183495</v>
      </c>
      <c r="F11818" s="69">
        <f t="shared" si="590"/>
        <v>8.3344339077751179</v>
      </c>
      <c r="G11818" s="69">
        <f t="shared" si="590"/>
        <v>3.8849886277453067</v>
      </c>
      <c r="H11818" s="69">
        <f t="shared" si="590"/>
        <v>9.3827620013270163</v>
      </c>
      <c r="I11818" s="69">
        <f t="shared" si="590"/>
        <v>6.7049269157801401</v>
      </c>
      <c r="J11818" s="70">
        <f t="shared" si="590"/>
        <v>6.4416627974641658</v>
      </c>
      <c r="K11818" s="118">
        <f>VLOOKUP(B11818,WB.GDP.2017,'WB (WDI)'!$BH$2,FALSE)</f>
        <v>16005.257042606117</v>
      </c>
      <c r="L11818" s="112">
        <f>VLOOKUP($B11818,WB.UNEMP.2017,'WB (WDI)'!$BH$2,FALSE)</f>
        <v>6.1799998283386204</v>
      </c>
    </row>
    <row r="11819" spans="1:12" x14ac:dyDescent="0.25">
      <c r="A11819" s="103">
        <v>2017</v>
      </c>
      <c r="B11819" s="104" t="s">
        <v>319</v>
      </c>
      <c r="C11819" s="105" t="s">
        <v>320</v>
      </c>
      <c r="D11819" s="105" t="s">
        <v>240</v>
      </c>
      <c r="E11819" s="87">
        <f t="shared" si="590"/>
        <v>6.7918617568235167</v>
      </c>
      <c r="F11819" s="69">
        <f t="shared" si="590"/>
        <v>4.9303244108066213</v>
      </c>
      <c r="G11819" s="69">
        <f t="shared" si="590"/>
        <v>5.5667002542026935</v>
      </c>
      <c r="H11819" s="69">
        <f t="shared" si="590"/>
        <v>8.6216498620300506</v>
      </c>
      <c r="I11819" s="69">
        <f t="shared" si="590"/>
        <v>8.0641491613336456</v>
      </c>
      <c r="J11819" s="70">
        <f t="shared" si="590"/>
        <v>6.7764850957445715</v>
      </c>
      <c r="K11819" s="118">
        <f>VLOOKUP(B11819,WB.GDP.2017,'WB (WDI)'!$BH$2,FALSE)</f>
        <v>29082.42362466576</v>
      </c>
      <c r="L11819" s="112">
        <f>VLOOKUP($B11819,WB.UNEMP.2017,'WB (WDI)'!$BH$2,FALSE)</f>
        <v>2.4900000095367401</v>
      </c>
    </row>
    <row r="11820" spans="1:12" x14ac:dyDescent="0.25">
      <c r="A11820" s="103">
        <v>2017</v>
      </c>
      <c r="B11820" s="104" t="s">
        <v>321</v>
      </c>
      <c r="C11820" s="105" t="s">
        <v>322</v>
      </c>
      <c r="D11820" s="105" t="s">
        <v>240</v>
      </c>
      <c r="E11820" s="87">
        <f t="shared" ref="E11820:J11829" si="591">IF(ISNUMBER(VLOOKUP($B11820,EFW.2017,3,FALSE))=TRUE,VLOOKUP($B11820,EFW.2017,E$2,FALSE),NA())</f>
        <v>6.9625866156769707</v>
      </c>
      <c r="F11820" s="69">
        <f t="shared" si="591"/>
        <v>5.6103786787426984</v>
      </c>
      <c r="G11820" s="69">
        <f t="shared" si="591"/>
        <v>5.4310792219115243</v>
      </c>
      <c r="H11820" s="69">
        <f t="shared" si="591"/>
        <v>8.564003897972821</v>
      </c>
      <c r="I11820" s="69">
        <f t="shared" si="591"/>
        <v>7.8871178471904706</v>
      </c>
      <c r="J11820" s="70">
        <f t="shared" si="591"/>
        <v>7.3203534325673365</v>
      </c>
      <c r="K11820" s="118">
        <f>VLOOKUP(B11820,WB.GDP.2017,'WB (WDI)'!$BH$2,FALSE)</f>
        <v>91738.85379696943</v>
      </c>
      <c r="L11820" s="112">
        <f>VLOOKUP($B11820,WB.UNEMP.2017,'WB (WDI)'!$BH$2,FALSE)</f>
        <v>0.140000000596046</v>
      </c>
    </row>
    <row r="11821" spans="1:12" x14ac:dyDescent="0.25">
      <c r="A11821" s="103">
        <v>2017</v>
      </c>
      <c r="B11821" s="104" t="s">
        <v>323</v>
      </c>
      <c r="C11821" s="105" t="s">
        <v>324</v>
      </c>
      <c r="D11821" s="105" t="s">
        <v>240</v>
      </c>
      <c r="E11821" s="87">
        <f t="shared" si="591"/>
        <v>6.2691107890837987</v>
      </c>
      <c r="F11821" s="69">
        <f t="shared" si="591"/>
        <v>4.6419397107402318</v>
      </c>
      <c r="G11821" s="69">
        <f t="shared" si="591"/>
        <v>4.5599992144108121</v>
      </c>
      <c r="H11821" s="69">
        <f t="shared" si="591"/>
        <v>8.9603224650866906</v>
      </c>
      <c r="I11821" s="69">
        <f t="shared" si="591"/>
        <v>6.5102326322951649</v>
      </c>
      <c r="J11821" s="70">
        <f t="shared" si="591"/>
        <v>6.6730599228860923</v>
      </c>
      <c r="K11821" s="118">
        <f>VLOOKUP(B11821,WB.GDP.2017,'WB (WDI)'!$BH$2,FALSE)</f>
        <v>47309.132226912152</v>
      </c>
      <c r="L11821" s="112">
        <f>VLOOKUP($B11821,WB.UNEMP.2017,'WB (WDI)'!$BH$2,FALSE)</f>
        <v>5.8899998664856001</v>
      </c>
    </row>
    <row r="11822" spans="1:12" x14ac:dyDescent="0.25">
      <c r="A11822" s="103">
        <v>2017</v>
      </c>
      <c r="B11822" s="104" t="s">
        <v>325</v>
      </c>
      <c r="C11822" s="105" t="s">
        <v>326</v>
      </c>
      <c r="D11822" s="105" t="s">
        <v>240</v>
      </c>
      <c r="E11822" s="87" t="e">
        <f t="shared" si="591"/>
        <v>#N/A</v>
      </c>
      <c r="F11822" s="69" t="e">
        <f t="shared" si="591"/>
        <v>#N/A</v>
      </c>
      <c r="G11822" s="69" t="e">
        <f t="shared" si="591"/>
        <v>#N/A</v>
      </c>
      <c r="H11822" s="69" t="e">
        <f t="shared" si="591"/>
        <v>#N/A</v>
      </c>
      <c r="I11822" s="69" t="e">
        <f t="shared" si="591"/>
        <v>#N/A</v>
      </c>
      <c r="J11822" s="70" t="e">
        <f t="shared" si="591"/>
        <v>#N/A</v>
      </c>
      <c r="K11822" s="118">
        <f>VLOOKUP(B11822,WB.GDP.2017,'WB (WDI)'!$BH$2,FALSE)</f>
        <v>6401.7408913507388</v>
      </c>
      <c r="L11822" s="112">
        <f>VLOOKUP($B11822,WB.UNEMP.2017,'WB (WDI)'!$BH$2,FALSE)</f>
        <v>25.680000305175799</v>
      </c>
    </row>
    <row r="11823" spans="1:12" x14ac:dyDescent="0.25">
      <c r="A11823" s="103">
        <v>2017</v>
      </c>
      <c r="B11823" s="104" t="s">
        <v>327</v>
      </c>
      <c r="C11823" s="105" t="s">
        <v>328</v>
      </c>
      <c r="D11823" s="105" t="s">
        <v>240</v>
      </c>
      <c r="E11823" s="87">
        <f t="shared" si="591"/>
        <v>5.0472524562003471</v>
      </c>
      <c r="F11823" s="69">
        <f t="shared" si="591"/>
        <v>6.6547560653899973</v>
      </c>
      <c r="G11823" s="69">
        <f t="shared" si="591"/>
        <v>2.9735445977971824</v>
      </c>
      <c r="H11823" s="69">
        <f t="shared" si="591"/>
        <v>5.9275569369579015</v>
      </c>
      <c r="I11823" s="69">
        <f t="shared" si="591"/>
        <v>4.5862128779892668</v>
      </c>
      <c r="J11823" s="70">
        <f t="shared" si="591"/>
        <v>5.0941918028673863</v>
      </c>
      <c r="K11823" s="118" t="e">
        <f>VLOOKUP(B11823,WB.GDP.2017,'WB (WDI)'!$BH$2,FALSE)</f>
        <v>#N/A</v>
      </c>
      <c r="L11823" s="112">
        <f>VLOOKUP($B11823,WB.UNEMP.2017,'WB (WDI)'!$BH$2,FALSE)</f>
        <v>8.3299999237060494</v>
      </c>
    </row>
    <row r="11824" spans="1:12" x14ac:dyDescent="0.25">
      <c r="A11824" s="103">
        <v>2017</v>
      </c>
      <c r="B11824" s="104" t="s">
        <v>329</v>
      </c>
      <c r="C11824" s="105" t="s">
        <v>330</v>
      </c>
      <c r="D11824" s="105" t="s">
        <v>240</v>
      </c>
      <c r="E11824" s="87">
        <f t="shared" si="591"/>
        <v>6.7330767520156956</v>
      </c>
      <c r="F11824" s="69">
        <f t="shared" si="591"/>
        <v>7.2011992986962312</v>
      </c>
      <c r="G11824" s="69">
        <f t="shared" si="591"/>
        <v>4.5464879568561418</v>
      </c>
      <c r="H11824" s="69">
        <f t="shared" si="591"/>
        <v>8.8861103471095664</v>
      </c>
      <c r="I11824" s="69">
        <f t="shared" si="591"/>
        <v>7.1591600331549072</v>
      </c>
      <c r="J11824" s="70">
        <f t="shared" si="591"/>
        <v>5.8724261242616267</v>
      </c>
      <c r="K11824" s="118">
        <f>VLOOKUP(B11824,WB.GDP.2017,'WB (WDI)'!$BH$2,FALSE)</f>
        <v>28007.974830292649</v>
      </c>
      <c r="L11824" s="112">
        <f>VLOOKUP($B11824,WB.UNEMP.2017,'WB (WDI)'!$BH$2,FALSE)</f>
        <v>10.819999694824199</v>
      </c>
    </row>
    <row r="11825" spans="1:12" x14ac:dyDescent="0.25">
      <c r="A11825" s="103">
        <v>2017</v>
      </c>
      <c r="B11825" s="104" t="s">
        <v>331</v>
      </c>
      <c r="C11825" s="105" t="s">
        <v>332</v>
      </c>
      <c r="D11825" s="105" t="s">
        <v>240</v>
      </c>
      <c r="E11825" s="87">
        <f t="shared" si="591"/>
        <v>7.0972640625304688</v>
      </c>
      <c r="F11825" s="69">
        <f t="shared" si="591"/>
        <v>5.374448973402016</v>
      </c>
      <c r="G11825" s="69">
        <f t="shared" si="591"/>
        <v>5.1591560205463658</v>
      </c>
      <c r="H11825" s="69">
        <f t="shared" si="591"/>
        <v>9.1618032445236715</v>
      </c>
      <c r="I11825" s="69">
        <f t="shared" si="591"/>
        <v>8.245093624643907</v>
      </c>
      <c r="J11825" s="70">
        <f t="shared" si="591"/>
        <v>7.5458184495363811</v>
      </c>
      <c r="K11825" s="118">
        <f>VLOOKUP(B11825,WB.GDP.2017,'WB (WDI)'!$BH$2,FALSE)</f>
        <v>67183.626556825315</v>
      </c>
      <c r="L11825" s="112">
        <f>VLOOKUP($B11825,WB.UNEMP.2017,'WB (WDI)'!$BH$2,FALSE)</f>
        <v>2.46000003814697</v>
      </c>
    </row>
    <row r="11826" spans="1:12" x14ac:dyDescent="0.25">
      <c r="A11826" s="103">
        <v>2017</v>
      </c>
      <c r="B11826" s="104" t="s">
        <v>333</v>
      </c>
      <c r="C11826" s="105" t="s">
        <v>334</v>
      </c>
      <c r="D11826" s="105" t="s">
        <v>240</v>
      </c>
      <c r="E11826" s="87">
        <f t="shared" si="591"/>
        <v>6.1080061873782512</v>
      </c>
      <c r="F11826" s="69">
        <f t="shared" si="591"/>
        <v>7.885428293920306</v>
      </c>
      <c r="G11826" s="69">
        <f t="shared" si="591"/>
        <v>3.2488684363412941</v>
      </c>
      <c r="H11826" s="69">
        <f t="shared" si="591"/>
        <v>7.9629655966640449</v>
      </c>
      <c r="I11826" s="69">
        <f t="shared" si="591"/>
        <v>6.5485981496802923</v>
      </c>
      <c r="J11826" s="70">
        <f t="shared" si="591"/>
        <v>4.8941704602853209</v>
      </c>
      <c r="K11826" s="118" t="e">
        <f>VLOOKUP(B11826,WB.GDP.2017,'WB (WDI)'!$BH$2,FALSE)</f>
        <v>#N/A</v>
      </c>
      <c r="L11826" s="112">
        <f>VLOOKUP($B11826,WB.UNEMP.2017,'WB (WDI)'!$BH$2,FALSE)</f>
        <v>13.1499996185303</v>
      </c>
    </row>
    <row r="11827" spans="1:12" x14ac:dyDescent="0.25">
      <c r="A11827" s="103">
        <v>2017</v>
      </c>
      <c r="B11827" s="104" t="s">
        <v>335</v>
      </c>
      <c r="C11827" s="105" t="s">
        <v>336</v>
      </c>
      <c r="D11827" s="105" t="s">
        <v>337</v>
      </c>
      <c r="E11827" s="87">
        <f t="shared" si="591"/>
        <v>6.3840627010120485</v>
      </c>
      <c r="F11827" s="69">
        <f t="shared" si="591"/>
        <v>6.04706955191722</v>
      </c>
      <c r="G11827" s="69">
        <f t="shared" si="591"/>
        <v>4.7911551699050881</v>
      </c>
      <c r="H11827" s="69">
        <f t="shared" si="591"/>
        <v>7.1204712515899971</v>
      </c>
      <c r="I11827" s="69">
        <f t="shared" si="591"/>
        <v>6.8095478137186296</v>
      </c>
      <c r="J11827" s="70">
        <f t="shared" si="591"/>
        <v>7.1520697179293071</v>
      </c>
      <c r="K11827" s="118">
        <f>VLOOKUP(B11827,WB.GDP.2017,'WB (WDI)'!$BH$2,FALSE)</f>
        <v>18280.198919064154</v>
      </c>
      <c r="L11827" s="112">
        <f>VLOOKUP($B11827,WB.UNEMP.2017,'WB (WDI)'!$BH$2,FALSE)</f>
        <v>5.6500000953674299</v>
      </c>
    </row>
    <row r="11828" spans="1:12" x14ac:dyDescent="0.25">
      <c r="A11828" s="103">
        <v>2017</v>
      </c>
      <c r="B11828" s="104" t="s">
        <v>338</v>
      </c>
      <c r="C11828" s="105" t="s">
        <v>339</v>
      </c>
      <c r="D11828" s="105" t="s">
        <v>337</v>
      </c>
      <c r="E11828" s="87">
        <f t="shared" si="591"/>
        <v>7.7560887756344314</v>
      </c>
      <c r="F11828" s="69">
        <f t="shared" si="591"/>
        <v>7.0810395135003912</v>
      </c>
      <c r="G11828" s="69">
        <f t="shared" si="591"/>
        <v>5.8745900230925221</v>
      </c>
      <c r="H11828" s="69">
        <f t="shared" si="591"/>
        <v>9.4785474025298591</v>
      </c>
      <c r="I11828" s="69">
        <f t="shared" si="591"/>
        <v>8.5033221664234659</v>
      </c>
      <c r="J11828" s="70">
        <f t="shared" si="591"/>
        <v>7.8429447726259198</v>
      </c>
      <c r="K11828" s="118">
        <f>VLOOKUP(B11828,WB.GDP.2017,'WB (WDI)'!$BH$2,FALSE)</f>
        <v>21455.564363283593</v>
      </c>
      <c r="L11828" s="112">
        <f>VLOOKUP($B11828,WB.UNEMP.2017,'WB (WDI)'!$BH$2,FALSE)</f>
        <v>6.1599998474121103</v>
      </c>
    </row>
    <row r="11829" spans="1:12" x14ac:dyDescent="0.25">
      <c r="A11829" s="103">
        <v>2017</v>
      </c>
      <c r="B11829" s="104" t="s">
        <v>340</v>
      </c>
      <c r="C11829" s="105" t="s">
        <v>341</v>
      </c>
      <c r="D11829" s="105" t="s">
        <v>337</v>
      </c>
      <c r="E11829" s="87">
        <f t="shared" si="591"/>
        <v>7.7706736531905234</v>
      </c>
      <c r="F11829" s="69">
        <f t="shared" si="591"/>
        <v>6.6600450864600464</v>
      </c>
      <c r="G11829" s="69">
        <f t="shared" si="591"/>
        <v>6.5435237626506559</v>
      </c>
      <c r="H11829" s="69">
        <f t="shared" si="591"/>
        <v>8.8729782046656709</v>
      </c>
      <c r="I11829" s="69">
        <f t="shared" si="591"/>
        <v>8.3924518702183342</v>
      </c>
      <c r="J11829" s="70">
        <f t="shared" si="591"/>
        <v>8.3843693419579104</v>
      </c>
      <c r="K11829" s="118">
        <f>VLOOKUP(B11829,WB.GDP.2017,'WB (WDI)'!$BH$2,FALSE)</f>
        <v>38948.862993000272</v>
      </c>
      <c r="L11829" s="112">
        <f>VLOOKUP($B11829,WB.UNEMP.2017,'WB (WDI)'!$BH$2,FALSE)</f>
        <v>2.8900001049041699</v>
      </c>
    </row>
    <row r="11830" spans="1:12" x14ac:dyDescent="0.25">
      <c r="A11830" s="103">
        <v>2017</v>
      </c>
      <c r="B11830" s="104" t="s">
        <v>342</v>
      </c>
      <c r="C11830" s="105" t="s">
        <v>343</v>
      </c>
      <c r="D11830" s="105" t="s">
        <v>337</v>
      </c>
      <c r="E11830" s="87">
        <f t="shared" ref="E11830:J11839" si="592">IF(ISNUMBER(VLOOKUP($B11830,EFW.2017,3,FALSE))=TRUE,VLOOKUP($B11830,EFW.2017,E$2,FALSE),NA())</f>
        <v>7.528216256959757</v>
      </c>
      <c r="F11830" s="69">
        <f t="shared" si="592"/>
        <v>5.8682659448735306</v>
      </c>
      <c r="G11830" s="69">
        <f t="shared" si="592"/>
        <v>6.2475304536685705</v>
      </c>
      <c r="H11830" s="69">
        <f t="shared" si="592"/>
        <v>9.7181428859837808</v>
      </c>
      <c r="I11830" s="69">
        <f t="shared" si="592"/>
        <v>8.2798036154667329</v>
      </c>
      <c r="J11830" s="70">
        <f t="shared" si="592"/>
        <v>7.5273383848061686</v>
      </c>
      <c r="K11830" s="118">
        <f>VLOOKUP(B11830,WB.GDP.2017,'WB (WDI)'!$BH$2,FALSE)</f>
        <v>29559.214470563315</v>
      </c>
      <c r="L11830" s="112">
        <f>VLOOKUP($B11830,WB.UNEMP.2017,'WB (WDI)'!$BH$2,FALSE)</f>
        <v>4.1599998474121103</v>
      </c>
    </row>
    <row r="11831" spans="1:12" x14ac:dyDescent="0.25">
      <c r="A11831" s="103">
        <v>2017</v>
      </c>
      <c r="B11831" s="104" t="s">
        <v>344</v>
      </c>
      <c r="C11831" s="105" t="s">
        <v>345</v>
      </c>
      <c r="D11831" s="105" t="s">
        <v>337</v>
      </c>
      <c r="E11831" s="87">
        <f t="shared" si="592"/>
        <v>7.308667934949284</v>
      </c>
      <c r="F11831" s="69">
        <f t="shared" si="592"/>
        <v>5.3634273855481123</v>
      </c>
      <c r="G11831" s="69">
        <f t="shared" si="592"/>
        <v>6.2625556432003311</v>
      </c>
      <c r="H11831" s="69">
        <f t="shared" si="592"/>
        <v>9.674800448628174</v>
      </c>
      <c r="I11831" s="69">
        <f t="shared" si="592"/>
        <v>7.9492956537784805</v>
      </c>
      <c r="J11831" s="70">
        <f t="shared" si="592"/>
        <v>7.2932605435913231</v>
      </c>
      <c r="K11831" s="118">
        <f>VLOOKUP(B11831,WB.GDP.2017,'WB (WDI)'!$BH$2,FALSE)</f>
        <v>30160.494233686561</v>
      </c>
      <c r="L11831" s="112">
        <f>VLOOKUP($B11831,WB.UNEMP.2017,'WB (WDI)'!$BH$2,FALSE)</f>
        <v>4.8899998664856001</v>
      </c>
    </row>
    <row r="11832" spans="1:12" x14ac:dyDescent="0.25">
      <c r="A11832" s="103">
        <v>2017</v>
      </c>
      <c r="B11832" s="104" t="s">
        <v>346</v>
      </c>
      <c r="C11832" s="105" t="s">
        <v>347</v>
      </c>
      <c r="D11832" s="105" t="s">
        <v>337</v>
      </c>
      <c r="E11832" s="87">
        <f t="shared" si="592"/>
        <v>6.8530258241821018</v>
      </c>
      <c r="F11832" s="69">
        <f t="shared" si="592"/>
        <v>7.1923944308386227</v>
      </c>
      <c r="G11832" s="69">
        <f t="shared" si="592"/>
        <v>4.6512915635737349</v>
      </c>
      <c r="H11832" s="69">
        <f t="shared" si="592"/>
        <v>8.1296478581290916</v>
      </c>
      <c r="I11832" s="69">
        <f t="shared" si="592"/>
        <v>7.2071975090273366</v>
      </c>
      <c r="J11832" s="70">
        <f t="shared" si="592"/>
        <v>7.0845977593417215</v>
      </c>
      <c r="K11832" s="118">
        <f>VLOOKUP(B11832,WB.GDP.2017,'WB (WDI)'!$BH$2,FALSE)</f>
        <v>11651.317454686237</v>
      </c>
      <c r="L11832" s="112">
        <f>VLOOKUP($B11832,WB.UNEMP.2017,'WB (WDI)'!$BH$2,FALSE)</f>
        <v>4.0999999046325701</v>
      </c>
    </row>
    <row r="11833" spans="1:12" x14ac:dyDescent="0.25">
      <c r="A11833" s="103">
        <v>2017</v>
      </c>
      <c r="B11833" s="104" t="s">
        <v>348</v>
      </c>
      <c r="C11833" s="105" t="s">
        <v>349</v>
      </c>
      <c r="D11833" s="105" t="s">
        <v>337</v>
      </c>
      <c r="E11833" s="87">
        <f t="shared" si="592"/>
        <v>7.8623173045872123</v>
      </c>
      <c r="F11833" s="69">
        <f t="shared" si="592"/>
        <v>7.3647918140448967</v>
      </c>
      <c r="G11833" s="69">
        <f t="shared" si="592"/>
        <v>6.2941017498537635</v>
      </c>
      <c r="H11833" s="69">
        <f t="shared" si="592"/>
        <v>9.344544265193262</v>
      </c>
      <c r="I11833" s="69">
        <f t="shared" si="592"/>
        <v>8.7395634697696174</v>
      </c>
      <c r="J11833" s="70">
        <f t="shared" si="592"/>
        <v>7.5685852240745213</v>
      </c>
      <c r="K11833" s="118">
        <f>VLOOKUP(B11833,WB.GDP.2017,'WB (WDI)'!$BH$2,FALSE)</f>
        <v>27230.523819266571</v>
      </c>
      <c r="L11833" s="112">
        <f>VLOOKUP($B11833,WB.UNEMP.2017,'WB (WDI)'!$BH$2,FALSE)</f>
        <v>4.9299998283386204</v>
      </c>
    </row>
    <row r="11834" spans="1:12" x14ac:dyDescent="0.25">
      <c r="A11834" s="103">
        <v>2017</v>
      </c>
      <c r="B11834" s="104" t="s">
        <v>350</v>
      </c>
      <c r="C11834" s="105" t="s">
        <v>351</v>
      </c>
      <c r="D11834" s="105" t="s">
        <v>337</v>
      </c>
      <c r="E11834" s="87">
        <f t="shared" si="592"/>
        <v>6.7461078396969585</v>
      </c>
      <c r="F11834" s="69">
        <f t="shared" si="592"/>
        <v>6.3333166389422599</v>
      </c>
      <c r="G11834" s="69">
        <f t="shared" si="592"/>
        <v>4.663371955262452</v>
      </c>
      <c r="H11834" s="69">
        <f t="shared" si="592"/>
        <v>9.1877074775605188</v>
      </c>
      <c r="I11834" s="69">
        <f t="shared" si="592"/>
        <v>6.9829973115453443</v>
      </c>
      <c r="J11834" s="70">
        <f t="shared" si="592"/>
        <v>6.5631458151742175</v>
      </c>
      <c r="K11834" s="118">
        <f>VLOOKUP(B11834,WB.GDP.2017,'WB (WDI)'!$BH$2,FALSE)</f>
        <v>26005.979940468998</v>
      </c>
      <c r="L11834" s="112">
        <f>VLOOKUP($B11834,WB.UNEMP.2017,'WB (WDI)'!$BH$2,FALSE)</f>
        <v>5.21000003814697</v>
      </c>
    </row>
    <row r="11835" spans="1:12" x14ac:dyDescent="0.25">
      <c r="A11835" s="103">
        <v>2017</v>
      </c>
      <c r="B11835" s="104" t="s">
        <v>352</v>
      </c>
      <c r="C11835" s="105" t="s">
        <v>353</v>
      </c>
      <c r="D11835" s="105" t="s">
        <v>337</v>
      </c>
      <c r="E11835" s="87">
        <f t="shared" si="592"/>
        <v>7.6030018681618357</v>
      </c>
      <c r="F11835" s="69">
        <f t="shared" si="592"/>
        <v>6.5318095084548533</v>
      </c>
      <c r="G11835" s="69">
        <f t="shared" si="592"/>
        <v>6.1371790114791365</v>
      </c>
      <c r="H11835" s="69">
        <f t="shared" si="592"/>
        <v>9.269746860308075</v>
      </c>
      <c r="I11835" s="69">
        <f t="shared" si="592"/>
        <v>8.2646781496660466</v>
      </c>
      <c r="J11835" s="70">
        <f t="shared" si="592"/>
        <v>7.811595810901065</v>
      </c>
      <c r="K11835" s="118">
        <f>VLOOKUP(B11835,WB.GDP.2017,'WB (WDI)'!$BH$2,FALSE)</f>
        <v>30189.397133314396</v>
      </c>
      <c r="L11835" s="112">
        <f>VLOOKUP($B11835,WB.UNEMP.2017,'WB (WDI)'!$BH$2,FALSE)</f>
        <v>8.1300001144409197</v>
      </c>
    </row>
    <row r="11836" spans="1:12" x14ac:dyDescent="0.25">
      <c r="A11836" s="103">
        <v>2017</v>
      </c>
      <c r="B11836" s="104" t="s">
        <v>354</v>
      </c>
      <c r="C11836" s="105" t="s">
        <v>355</v>
      </c>
      <c r="D11836" s="105" t="s">
        <v>337</v>
      </c>
      <c r="E11836" s="87">
        <f t="shared" si="592"/>
        <v>5.8616073864641303</v>
      </c>
      <c r="F11836" s="69">
        <f t="shared" si="592"/>
        <v>6.821421766464451</v>
      </c>
      <c r="G11836" s="69">
        <f t="shared" si="592"/>
        <v>4.5355745827073584</v>
      </c>
      <c r="H11836" s="69">
        <f t="shared" si="592"/>
        <v>5.0163578553823616</v>
      </c>
      <c r="I11836" s="69">
        <f t="shared" si="592"/>
        <v>6.4623508309220856</v>
      </c>
      <c r="J11836" s="70">
        <f t="shared" si="592"/>
        <v>6.4723318968443975</v>
      </c>
      <c r="K11836" s="118">
        <f>VLOOKUP(B11836,WB.GDP.2017,'WB (WDI)'!$BH$2,FALSE)</f>
        <v>11871.123624091801</v>
      </c>
      <c r="L11836" s="112">
        <f>VLOOKUP($B11836,WB.UNEMP.2017,'WB (WDI)'!$BH$2,FALSE)</f>
        <v>9.5100002288818395</v>
      </c>
    </row>
    <row r="11837" spans="1:12" x14ac:dyDescent="0.25">
      <c r="A11837" s="103">
        <v>2017</v>
      </c>
      <c r="B11837" s="104" t="s">
        <v>356</v>
      </c>
      <c r="C11837" s="105" t="s">
        <v>357</v>
      </c>
      <c r="D11837" s="105" t="s">
        <v>337</v>
      </c>
      <c r="E11837" s="87" t="e">
        <f t="shared" si="592"/>
        <v>#N/A</v>
      </c>
      <c r="F11837" s="69" t="e">
        <f t="shared" si="592"/>
        <v>#N/A</v>
      </c>
      <c r="G11837" s="69" t="e">
        <f t="shared" si="592"/>
        <v>#N/A</v>
      </c>
      <c r="H11837" s="69" t="e">
        <f t="shared" si="592"/>
        <v>#N/A</v>
      </c>
      <c r="I11837" s="69" t="e">
        <f t="shared" si="592"/>
        <v>#N/A</v>
      </c>
      <c r="J11837" s="70" t="e">
        <f t="shared" si="592"/>
        <v>#N/A</v>
      </c>
      <c r="K11837" s="118" t="e">
        <f>VLOOKUP(B11837,WB.GDP.2017,'WB (WDI)'!$BH$2,FALSE)</f>
        <v>#N/A</v>
      </c>
      <c r="L11837" s="112" t="e">
        <f>VLOOKUP($B11837,WB.UNEMP.2017,'WB (WDI)'!$BH$2,FALSE)</f>
        <v>#N/A</v>
      </c>
    </row>
    <row r="11838" spans="1:12" x14ac:dyDescent="0.25">
      <c r="A11838" s="103">
        <v>2017</v>
      </c>
      <c r="B11838" s="104" t="s">
        <v>358</v>
      </c>
      <c r="C11838" s="105" t="s">
        <v>359</v>
      </c>
      <c r="D11838" s="105" t="s">
        <v>337</v>
      </c>
      <c r="E11838" s="87">
        <f t="shared" si="592"/>
        <v>8.0510819882754863</v>
      </c>
      <c r="F11838" s="69">
        <f t="shared" si="592"/>
        <v>5.1258687244612435</v>
      </c>
      <c r="G11838" s="69">
        <f t="shared" si="592"/>
        <v>8.0798944477188606</v>
      </c>
      <c r="H11838" s="69">
        <f t="shared" si="592"/>
        <v>9.870181026705044</v>
      </c>
      <c r="I11838" s="69">
        <f t="shared" si="592"/>
        <v>8.6795069644811562</v>
      </c>
      <c r="J11838" s="70">
        <f t="shared" si="592"/>
        <v>8.4999587780111288</v>
      </c>
      <c r="K11838" s="118">
        <f>VLOOKUP(B11838,WB.GDP.2017,'WB (WDI)'!$BH$2,FALSE)</f>
        <v>55533.447345348584</v>
      </c>
      <c r="L11838" s="112">
        <f>VLOOKUP($B11838,WB.UNEMP.2017,'WB (WDI)'!$BH$2,FALSE)</f>
        <v>5.8299999237060502</v>
      </c>
    </row>
    <row r="11839" spans="1:12" x14ac:dyDescent="0.25">
      <c r="A11839" s="103">
        <v>2017</v>
      </c>
      <c r="B11839" s="104" t="s">
        <v>360</v>
      </c>
      <c r="C11839" s="105" t="s">
        <v>361</v>
      </c>
      <c r="D11839" s="105" t="s">
        <v>337</v>
      </c>
      <c r="E11839" s="87">
        <f t="shared" si="592"/>
        <v>7.9286803647302451</v>
      </c>
      <c r="F11839" s="69">
        <f t="shared" si="592"/>
        <v>6.3473572460385936</v>
      </c>
      <c r="G11839" s="69">
        <f t="shared" si="592"/>
        <v>7.356586476279273</v>
      </c>
      <c r="H11839" s="69">
        <f t="shared" si="592"/>
        <v>9.0777985765123894</v>
      </c>
      <c r="I11839" s="69">
        <f t="shared" si="592"/>
        <v>8.5982076237130372</v>
      </c>
      <c r="J11839" s="70">
        <f t="shared" si="592"/>
        <v>8.263451901107933</v>
      </c>
      <c r="K11839" s="118">
        <f>VLOOKUP(B11839,WB.GDP.2017,'WB (WDI)'!$BH$2,FALSE)</f>
        <v>33964.314152590196</v>
      </c>
      <c r="L11839" s="112">
        <f>VLOOKUP($B11839,WB.UNEMP.2017,'WB (WDI)'!$BH$2,FALSE)</f>
        <v>5.7600002288818404</v>
      </c>
    </row>
    <row r="11840" spans="1:12" x14ac:dyDescent="0.25">
      <c r="A11840" s="103">
        <v>2017</v>
      </c>
      <c r="B11840" s="104" t="s">
        <v>362</v>
      </c>
      <c r="C11840" s="105" t="s">
        <v>363</v>
      </c>
      <c r="D11840" s="105" t="s">
        <v>337</v>
      </c>
      <c r="E11840" s="87" t="e">
        <f t="shared" ref="E11840:J11849" si="593">IF(ISNUMBER(VLOOKUP($B11840,EFW.2017,3,FALSE))=TRUE,VLOOKUP($B11840,EFW.2017,E$2,FALSE),NA())</f>
        <v>#N/A</v>
      </c>
      <c r="F11840" s="69" t="e">
        <f t="shared" si="593"/>
        <v>#N/A</v>
      </c>
      <c r="G11840" s="69" t="e">
        <f t="shared" si="593"/>
        <v>#N/A</v>
      </c>
      <c r="H11840" s="69" t="e">
        <f t="shared" si="593"/>
        <v>#N/A</v>
      </c>
      <c r="I11840" s="69" t="e">
        <f t="shared" si="593"/>
        <v>#N/A</v>
      </c>
      <c r="J11840" s="70" t="e">
        <f t="shared" si="593"/>
        <v>#N/A</v>
      </c>
      <c r="K11840" s="118" t="e">
        <f>VLOOKUP(B11840,WB.GDP.2017,'WB (WDI)'!$BH$2,FALSE)</f>
        <v>#N/A</v>
      </c>
      <c r="L11840" s="112" t="e">
        <f>VLOOKUP($B11840,WB.UNEMP.2017,'WB (WDI)'!$BH$2,FALSE)</f>
        <v>#N/A</v>
      </c>
    </row>
    <row r="11841" spans="1:12" x14ac:dyDescent="0.25">
      <c r="A11841" s="103">
        <v>2017</v>
      </c>
      <c r="B11841" s="104" t="s">
        <v>364</v>
      </c>
      <c r="C11841" s="105" t="s">
        <v>365</v>
      </c>
      <c r="D11841" s="105" t="s">
        <v>337</v>
      </c>
      <c r="E11841" s="87">
        <f t="shared" si="593"/>
        <v>7.7267037823582214</v>
      </c>
      <c r="F11841" s="69">
        <f t="shared" si="593"/>
        <v>4.9059743091332324</v>
      </c>
      <c r="G11841" s="69">
        <f t="shared" si="593"/>
        <v>8.155079143147498</v>
      </c>
      <c r="H11841" s="69">
        <f t="shared" si="593"/>
        <v>9.2132653650858618</v>
      </c>
      <c r="I11841" s="69">
        <f t="shared" si="593"/>
        <v>8.4143228369613841</v>
      </c>
      <c r="J11841" s="70">
        <f t="shared" si="593"/>
        <v>7.9448772574631334</v>
      </c>
      <c r="K11841" s="118">
        <f>VLOOKUP(B11841,WB.GDP.2017,'WB (WDI)'!$BH$2,FALSE)</f>
        <v>47644.428378398574</v>
      </c>
      <c r="L11841" s="112">
        <f>VLOOKUP($B11841,WB.UNEMP.2017,'WB (WDI)'!$BH$2,FALSE)</f>
        <v>8.6400003433227504</v>
      </c>
    </row>
    <row r="11842" spans="1:12" x14ac:dyDescent="0.25">
      <c r="A11842" s="103">
        <v>2017</v>
      </c>
      <c r="B11842" s="104" t="s">
        <v>366</v>
      </c>
      <c r="C11842" s="105" t="s">
        <v>367</v>
      </c>
      <c r="D11842" s="105" t="s">
        <v>337</v>
      </c>
      <c r="E11842" s="87" t="e">
        <f t="shared" si="593"/>
        <v>#N/A</v>
      </c>
      <c r="F11842" s="69" t="e">
        <f t="shared" si="593"/>
        <v>#N/A</v>
      </c>
      <c r="G11842" s="69" t="e">
        <f t="shared" si="593"/>
        <v>#N/A</v>
      </c>
      <c r="H11842" s="69" t="e">
        <f t="shared" si="593"/>
        <v>#N/A</v>
      </c>
      <c r="I11842" s="69" t="e">
        <f t="shared" si="593"/>
        <v>#N/A</v>
      </c>
      <c r="J11842" s="70" t="e">
        <f t="shared" si="593"/>
        <v>#N/A</v>
      </c>
      <c r="K11842" s="118" t="e">
        <f>VLOOKUP(B11842,WB.GDP.2017,'WB (WDI)'!$BH$2,FALSE)</f>
        <v>#N/A</v>
      </c>
      <c r="L11842" s="112" t="e">
        <f>VLOOKUP($B11842,WB.UNEMP.2017,'WB (WDI)'!$BH$2,FALSE)</f>
        <v>#N/A</v>
      </c>
    </row>
    <row r="11843" spans="1:12" x14ac:dyDescent="0.25">
      <c r="A11843" s="103">
        <v>2017</v>
      </c>
      <c r="B11843" s="104" t="s">
        <v>368</v>
      </c>
      <c r="C11843" s="105" t="s">
        <v>369</v>
      </c>
      <c r="D11843" s="105" t="s">
        <v>337</v>
      </c>
      <c r="E11843" s="87">
        <f t="shared" si="593"/>
        <v>7.7558453505606249</v>
      </c>
      <c r="F11843" s="69">
        <f t="shared" si="593"/>
        <v>6.2010872794131995</v>
      </c>
      <c r="G11843" s="69">
        <f t="shared" si="593"/>
        <v>8.0400617370855798</v>
      </c>
      <c r="H11843" s="69">
        <f t="shared" si="593"/>
        <v>9.238153724038888</v>
      </c>
      <c r="I11843" s="69">
        <f t="shared" si="593"/>
        <v>7.4964875292442219</v>
      </c>
      <c r="J11843" s="70">
        <f t="shared" si="593"/>
        <v>7.8034364830212404</v>
      </c>
      <c r="K11843" s="118">
        <f>VLOOKUP(B11843,WB.GDP.2017,'WB (WDI)'!$BH$2,FALSE)</f>
        <v>55274.189121964388</v>
      </c>
      <c r="L11843" s="112">
        <f>VLOOKUP($B11843,WB.UNEMP.2017,'WB (WDI)'!$BH$2,FALSE)</f>
        <v>2.7400000095367401</v>
      </c>
    </row>
    <row r="11844" spans="1:12" x14ac:dyDescent="0.25">
      <c r="A11844" s="103">
        <v>2017</v>
      </c>
      <c r="B11844" s="104" t="s">
        <v>370</v>
      </c>
      <c r="C11844" s="105" t="s">
        <v>371</v>
      </c>
      <c r="D11844" s="105" t="s">
        <v>337</v>
      </c>
      <c r="E11844" s="87">
        <f t="shared" si="593"/>
        <v>8.1384234973790548</v>
      </c>
      <c r="F11844" s="69">
        <f t="shared" si="593"/>
        <v>6.7403214486268723</v>
      </c>
      <c r="G11844" s="69">
        <f t="shared" si="593"/>
        <v>7.4348514892785715</v>
      </c>
      <c r="H11844" s="69">
        <f t="shared" si="593"/>
        <v>9.273549246501009</v>
      </c>
      <c r="I11844" s="69">
        <f t="shared" si="593"/>
        <v>8.7305510884073136</v>
      </c>
      <c r="J11844" s="70">
        <f t="shared" si="593"/>
        <v>8.5128442140815039</v>
      </c>
      <c r="K11844" s="118">
        <f>VLOOKUP(B11844,WB.GDP.2017,'WB (WDI)'!$BH$2,FALSE)</f>
        <v>78051.520995538041</v>
      </c>
      <c r="L11844" s="112">
        <f>VLOOKUP($B11844,WB.UNEMP.2017,'WB (WDI)'!$BH$2,FALSE)</f>
        <v>6.71000003814697</v>
      </c>
    </row>
    <row r="11845" spans="1:12" x14ac:dyDescent="0.25">
      <c r="A11845" s="103">
        <v>2017</v>
      </c>
      <c r="B11845" s="104" t="s">
        <v>372</v>
      </c>
      <c r="C11845" s="105" t="s">
        <v>373</v>
      </c>
      <c r="D11845" s="105" t="s">
        <v>337</v>
      </c>
      <c r="E11845" s="87" t="e">
        <f t="shared" si="593"/>
        <v>#N/A</v>
      </c>
      <c r="F11845" s="69" t="e">
        <f t="shared" si="593"/>
        <v>#N/A</v>
      </c>
      <c r="G11845" s="69" t="e">
        <f t="shared" si="593"/>
        <v>#N/A</v>
      </c>
      <c r="H11845" s="69" t="e">
        <f t="shared" si="593"/>
        <v>#N/A</v>
      </c>
      <c r="I11845" s="69" t="e">
        <f t="shared" si="593"/>
        <v>#N/A</v>
      </c>
      <c r="J11845" s="70" t="e">
        <f t="shared" si="593"/>
        <v>#N/A</v>
      </c>
      <c r="K11845" s="118" t="e">
        <f>VLOOKUP(B11845,WB.GDP.2017,'WB (WDI)'!$BH$2,FALSE)</f>
        <v>#N/A</v>
      </c>
      <c r="L11845" s="112" t="e">
        <f>VLOOKUP($B11845,WB.UNEMP.2017,'WB (WDI)'!$BH$2,FALSE)</f>
        <v>#N/A</v>
      </c>
    </row>
    <row r="11846" spans="1:12" x14ac:dyDescent="0.25">
      <c r="A11846" s="103">
        <v>2017</v>
      </c>
      <c r="B11846" s="104" t="s">
        <v>374</v>
      </c>
      <c r="C11846" s="105" t="s">
        <v>375</v>
      </c>
      <c r="D11846" s="105" t="s">
        <v>337</v>
      </c>
      <c r="E11846" s="87" t="e">
        <f t="shared" si="593"/>
        <v>#N/A</v>
      </c>
      <c r="F11846" s="69" t="e">
        <f t="shared" si="593"/>
        <v>#N/A</v>
      </c>
      <c r="G11846" s="69" t="e">
        <f t="shared" si="593"/>
        <v>#N/A</v>
      </c>
      <c r="H11846" s="69" t="e">
        <f t="shared" si="593"/>
        <v>#N/A</v>
      </c>
      <c r="I11846" s="69" t="e">
        <f t="shared" si="593"/>
        <v>#N/A</v>
      </c>
      <c r="J11846" s="70" t="e">
        <f t="shared" si="593"/>
        <v>#N/A</v>
      </c>
      <c r="K11846" s="118" t="e">
        <f>VLOOKUP(B11846,WB.GDP.2017,'WB (WDI)'!$BH$2,FALSE)</f>
        <v>#N/A</v>
      </c>
      <c r="L11846" s="112" t="e">
        <f>VLOOKUP($B11846,WB.UNEMP.2017,'WB (WDI)'!$BH$2,FALSE)</f>
        <v>#N/A</v>
      </c>
    </row>
    <row r="11847" spans="1:12" x14ac:dyDescent="0.25">
      <c r="A11847" s="103">
        <v>2017</v>
      </c>
      <c r="B11847" s="104" t="s">
        <v>376</v>
      </c>
      <c r="C11847" s="105" t="s">
        <v>377</v>
      </c>
      <c r="D11847" s="105" t="s">
        <v>337</v>
      </c>
      <c r="E11847" s="87">
        <f t="shared" si="593"/>
        <v>7.968618589430136</v>
      </c>
      <c r="F11847" s="69">
        <f t="shared" si="593"/>
        <v>7.2355237879552821</v>
      </c>
      <c r="G11847" s="69">
        <f t="shared" si="593"/>
        <v>6.6483874842483477</v>
      </c>
      <c r="H11847" s="69">
        <f t="shared" si="593"/>
        <v>9.0850853062056078</v>
      </c>
      <c r="I11847" s="69">
        <f t="shared" si="593"/>
        <v>8.6464053967667098</v>
      </c>
      <c r="J11847" s="70">
        <f t="shared" si="593"/>
        <v>8.2276909719747344</v>
      </c>
      <c r="K11847" s="118">
        <f>VLOOKUP(B11847,WB.GDP.2017,'WB (WDI)'!$BH$2,FALSE)</f>
        <v>28741.47518886155</v>
      </c>
      <c r="L11847" s="112">
        <f>VLOOKUP($B11847,WB.UNEMP.2017,'WB (WDI)'!$BH$2,FALSE)</f>
        <v>8.7200002670288104</v>
      </c>
    </row>
    <row r="11848" spans="1:12" x14ac:dyDescent="0.25">
      <c r="A11848" s="103">
        <v>2017</v>
      </c>
      <c r="B11848" s="104" t="s">
        <v>378</v>
      </c>
      <c r="C11848" s="105" t="s">
        <v>379</v>
      </c>
      <c r="D11848" s="105" t="s">
        <v>337</v>
      </c>
      <c r="E11848" s="87">
        <f t="shared" si="593"/>
        <v>8.0488526643482459</v>
      </c>
      <c r="F11848" s="69">
        <f t="shared" si="593"/>
        <v>7.6975433761635985</v>
      </c>
      <c r="G11848" s="69">
        <f t="shared" si="593"/>
        <v>6.8616885170648665</v>
      </c>
      <c r="H11848" s="69">
        <f t="shared" si="593"/>
        <v>9.0223214606308684</v>
      </c>
      <c r="I11848" s="69">
        <f t="shared" si="593"/>
        <v>8.4434156761307655</v>
      </c>
      <c r="J11848" s="70">
        <f t="shared" si="593"/>
        <v>8.2192942917511278</v>
      </c>
      <c r="K11848" s="118">
        <f>VLOOKUP(B11848,WB.GDP.2017,'WB (WDI)'!$BH$2,FALSE)</f>
        <v>33869.741531536769</v>
      </c>
      <c r="L11848" s="112">
        <f>VLOOKUP($B11848,WB.UNEMP.2017,'WB (WDI)'!$BH$2,FALSE)</f>
        <v>7.0700001716613796</v>
      </c>
    </row>
    <row r="11849" spans="1:12" x14ac:dyDescent="0.25">
      <c r="A11849" s="103">
        <v>2017</v>
      </c>
      <c r="B11849" s="104" t="s">
        <v>380</v>
      </c>
      <c r="C11849" s="105" t="s">
        <v>381</v>
      </c>
      <c r="D11849" s="105" t="s">
        <v>337</v>
      </c>
      <c r="E11849" s="87">
        <f t="shared" si="593"/>
        <v>7.721854816809623</v>
      </c>
      <c r="F11849" s="69">
        <f t="shared" si="593"/>
        <v>5.2405967410991021</v>
      </c>
      <c r="G11849" s="69">
        <f t="shared" si="593"/>
        <v>8.2520774537616095</v>
      </c>
      <c r="H11849" s="69">
        <f t="shared" si="593"/>
        <v>9.5521638140095817</v>
      </c>
      <c r="I11849" s="69">
        <f t="shared" si="593"/>
        <v>7.8458836545404553</v>
      </c>
      <c r="J11849" s="70">
        <f t="shared" si="593"/>
        <v>7.7185524206373701</v>
      </c>
      <c r="K11849" s="118">
        <f>VLOOKUP(B11849,WB.GDP.2017,'WB (WDI)'!$BH$2,FALSE)</f>
        <v>64255.282648667693</v>
      </c>
      <c r="L11849" s="112">
        <f>VLOOKUP($B11849,WB.UNEMP.2017,'WB (WDI)'!$BH$2,FALSE)</f>
        <v>4.1599998474121103</v>
      </c>
    </row>
    <row r="11850" spans="1:12" x14ac:dyDescent="0.25">
      <c r="A11850" s="103">
        <v>2017</v>
      </c>
      <c r="B11850" s="104"/>
      <c r="C11850" s="105" t="s">
        <v>382</v>
      </c>
      <c r="D11850" s="105" t="s">
        <v>337</v>
      </c>
      <c r="E11850" s="87" t="e">
        <f t="shared" ref="E11850:J11859" si="594">IF(ISNUMBER(VLOOKUP($B11850,EFW.2017,3,FALSE))=TRUE,VLOOKUP($B11850,EFW.2017,E$2,FALSE),NA())</f>
        <v>#N/A</v>
      </c>
      <c r="F11850" s="69" t="e">
        <f t="shared" si="594"/>
        <v>#N/A</v>
      </c>
      <c r="G11850" s="69" t="e">
        <f t="shared" si="594"/>
        <v>#N/A</v>
      </c>
      <c r="H11850" s="69" t="e">
        <f t="shared" si="594"/>
        <v>#N/A</v>
      </c>
      <c r="I11850" s="69" t="e">
        <f t="shared" si="594"/>
        <v>#N/A</v>
      </c>
      <c r="J11850" s="70" t="e">
        <f t="shared" si="594"/>
        <v>#N/A</v>
      </c>
      <c r="K11850" s="118" t="e">
        <f>VLOOKUP(B11850,WB.GDP.2017,'WB (WDI)'!$BH$2,FALSE)</f>
        <v>#N/A</v>
      </c>
      <c r="L11850" s="112" t="e">
        <f>VLOOKUP($B11850,WB.UNEMP.2017,'WB (WDI)'!$BH$2,FALSE)</f>
        <v>#N/A</v>
      </c>
    </row>
    <row r="11851" spans="1:12" x14ac:dyDescent="0.25">
      <c r="A11851" s="103">
        <v>2017</v>
      </c>
      <c r="B11851" s="104" t="s">
        <v>383</v>
      </c>
      <c r="C11851" s="105" t="s">
        <v>384</v>
      </c>
      <c r="D11851" s="105" t="s">
        <v>337</v>
      </c>
      <c r="E11851" s="87" t="e">
        <f t="shared" si="594"/>
        <v>#N/A</v>
      </c>
      <c r="F11851" s="69" t="e">
        <f t="shared" si="594"/>
        <v>#N/A</v>
      </c>
      <c r="G11851" s="69" t="e">
        <f t="shared" si="594"/>
        <v>#N/A</v>
      </c>
      <c r="H11851" s="69" t="e">
        <f t="shared" si="594"/>
        <v>#N/A</v>
      </c>
      <c r="I11851" s="69" t="e">
        <f t="shared" si="594"/>
        <v>#N/A</v>
      </c>
      <c r="J11851" s="70" t="e">
        <f t="shared" si="594"/>
        <v>#N/A</v>
      </c>
      <c r="K11851" s="118" t="e">
        <f>VLOOKUP(B11851,WB.GDP.2017,'WB (WDI)'!$BH$2,FALSE)</f>
        <v>#N/A</v>
      </c>
      <c r="L11851" s="112" t="e">
        <f>VLOOKUP($B11851,WB.UNEMP.2017,'WB (WDI)'!$BH$2,FALSE)</f>
        <v>#N/A</v>
      </c>
    </row>
    <row r="11852" spans="1:12" x14ac:dyDescent="0.25">
      <c r="A11852" s="103">
        <v>2017</v>
      </c>
      <c r="B11852" s="104" t="s">
        <v>385</v>
      </c>
      <c r="C11852" s="105" t="s">
        <v>386</v>
      </c>
      <c r="D11852" s="105" t="s">
        <v>337</v>
      </c>
      <c r="E11852" s="87">
        <f t="shared" si="594"/>
        <v>7.6679198452796173</v>
      </c>
      <c r="F11852" s="69">
        <f t="shared" si="594"/>
        <v>4.8396481964538731</v>
      </c>
      <c r="G11852" s="69">
        <f t="shared" si="594"/>
        <v>7.6536815930737427</v>
      </c>
      <c r="H11852" s="69">
        <f t="shared" si="594"/>
        <v>9.3013225233786034</v>
      </c>
      <c r="I11852" s="69">
        <f t="shared" si="594"/>
        <v>8.379224965467845</v>
      </c>
      <c r="J11852" s="70">
        <f t="shared" si="594"/>
        <v>8.1657219480240197</v>
      </c>
      <c r="K11852" s="118">
        <f>VLOOKUP(B11852,WB.GDP.2017,'WB (WDI)'!$BH$2,FALSE)</f>
        <v>52113.834335679618</v>
      </c>
      <c r="L11852" s="112">
        <f>VLOOKUP($B11852,WB.UNEMP.2017,'WB (WDI)'!$BH$2,FALSE)</f>
        <v>6.7199997901916504</v>
      </c>
    </row>
    <row r="11853" spans="1:12" x14ac:dyDescent="0.25">
      <c r="A11853" s="103">
        <v>2017</v>
      </c>
      <c r="B11853" s="104" t="s">
        <v>387</v>
      </c>
      <c r="C11853" s="105" t="s">
        <v>648</v>
      </c>
      <c r="D11853" s="105" t="s">
        <v>337</v>
      </c>
      <c r="E11853" s="87">
        <f t="shared" si="594"/>
        <v>8.1615608385762872</v>
      </c>
      <c r="F11853" s="69">
        <f t="shared" si="594"/>
        <v>6.5607095684046213</v>
      </c>
      <c r="G11853" s="69">
        <f t="shared" si="594"/>
        <v>7.6951608600767498</v>
      </c>
      <c r="H11853" s="69">
        <f t="shared" si="594"/>
        <v>9.4727438315512558</v>
      </c>
      <c r="I11853" s="69">
        <f t="shared" si="594"/>
        <v>8.5673633365278956</v>
      </c>
      <c r="J11853" s="70">
        <f t="shared" si="594"/>
        <v>8.5118265963209119</v>
      </c>
      <c r="K11853" s="118">
        <f>VLOOKUP(B11853,WB.GDP.2017,'WB (WDI)'!$BH$2,FALSE)</f>
        <v>45955.327012320922</v>
      </c>
      <c r="L11853" s="112">
        <f>VLOOKUP($B11853,WB.UNEMP.2017,'WB (WDI)'!$BH$2,FALSE)</f>
        <v>4.3299999237060502</v>
      </c>
    </row>
    <row r="11854" spans="1:12" x14ac:dyDescent="0.25">
      <c r="A11854" s="103">
        <v>2017</v>
      </c>
      <c r="B11854" s="104" t="s">
        <v>388</v>
      </c>
      <c r="C11854" s="105" t="s">
        <v>389</v>
      </c>
      <c r="D11854" s="105" t="s">
        <v>337</v>
      </c>
      <c r="E11854" s="87">
        <f t="shared" si="594"/>
        <v>7.6976560846413946</v>
      </c>
      <c r="F11854" s="69">
        <f t="shared" si="594"/>
        <v>7.3917524784434523</v>
      </c>
      <c r="G11854" s="69">
        <f t="shared" si="594"/>
        <v>5.4306026307154092</v>
      </c>
      <c r="H11854" s="69">
        <f t="shared" si="594"/>
        <v>9.6229453880092848</v>
      </c>
      <c r="I11854" s="69">
        <f t="shared" si="594"/>
        <v>8.1653890726775185</v>
      </c>
      <c r="J11854" s="70">
        <f t="shared" si="594"/>
        <v>7.8775908533613039</v>
      </c>
      <c r="K11854" s="118">
        <f>VLOOKUP(B11854,WB.GDP.2017,'WB (WDI)'!$BH$2,FALSE)</f>
        <v>12811.759435727612</v>
      </c>
      <c r="L11854" s="112">
        <f>VLOOKUP($B11854,WB.UNEMP.2017,'WB (WDI)'!$BH$2,FALSE)</f>
        <v>13.6199998855591</v>
      </c>
    </row>
    <row r="11855" spans="1:12" x14ac:dyDescent="0.25">
      <c r="A11855" s="103">
        <v>2017</v>
      </c>
      <c r="B11855" s="104" t="s">
        <v>390</v>
      </c>
      <c r="C11855" s="105" t="s">
        <v>391</v>
      </c>
      <c r="D11855" s="105" t="s">
        <v>337</v>
      </c>
      <c r="E11855" s="87" t="e">
        <f t="shared" si="594"/>
        <v>#N/A</v>
      </c>
      <c r="F11855" s="69" t="e">
        <f t="shared" si="594"/>
        <v>#N/A</v>
      </c>
      <c r="G11855" s="69" t="e">
        <f t="shared" si="594"/>
        <v>#N/A</v>
      </c>
      <c r="H11855" s="69" t="e">
        <f t="shared" si="594"/>
        <v>#N/A</v>
      </c>
      <c r="I11855" s="69" t="e">
        <f t="shared" si="594"/>
        <v>#N/A</v>
      </c>
      <c r="J11855" s="70" t="e">
        <f t="shared" si="594"/>
        <v>#N/A</v>
      </c>
      <c r="K11855" s="118" t="e">
        <f>VLOOKUP(B11855,WB.GDP.2017,'WB (WDI)'!$BH$2,FALSE)</f>
        <v>#N/A</v>
      </c>
      <c r="L11855" s="112" t="e">
        <f>VLOOKUP($B11855,WB.UNEMP.2017,'WB (WDI)'!$BH$2,FALSE)</f>
        <v>#N/A</v>
      </c>
    </row>
    <row r="11856" spans="1:12" x14ac:dyDescent="0.25">
      <c r="A11856" s="103">
        <v>2017</v>
      </c>
      <c r="B11856" s="104" t="s">
        <v>392</v>
      </c>
      <c r="C11856" s="105" t="s">
        <v>393</v>
      </c>
      <c r="D11856" s="105" t="s">
        <v>337</v>
      </c>
      <c r="E11856" s="87">
        <f t="shared" si="594"/>
        <v>6.89221014853395</v>
      </c>
      <c r="F11856" s="69">
        <f t="shared" si="594"/>
        <v>6.3735985925064398</v>
      </c>
      <c r="G11856" s="69">
        <f t="shared" si="594"/>
        <v>4.6521578015913523</v>
      </c>
      <c r="H11856" s="69">
        <f t="shared" si="594"/>
        <v>8.277627494636981</v>
      </c>
      <c r="I11856" s="69">
        <f t="shared" si="594"/>
        <v>7.5865755586250545</v>
      </c>
      <c r="J11856" s="70">
        <f t="shared" si="594"/>
        <v>7.5710912953099259</v>
      </c>
      <c r="K11856" s="118">
        <f>VLOOKUP(B11856,WB.GDP.2017,'WB (WDI)'!$BH$2,FALSE)</f>
        <v>13797.790217833972</v>
      </c>
      <c r="L11856" s="112">
        <f>VLOOKUP($B11856,WB.UNEMP.2017,'WB (WDI)'!$BH$2,FALSE)</f>
        <v>20.530000686645501</v>
      </c>
    </row>
    <row r="11857" spans="1:12" x14ac:dyDescent="0.25">
      <c r="A11857" s="103">
        <v>2017</v>
      </c>
      <c r="B11857" s="104" t="s">
        <v>394</v>
      </c>
      <c r="C11857" s="105" t="s">
        <v>395</v>
      </c>
      <c r="D11857" s="105" t="s">
        <v>337</v>
      </c>
      <c r="E11857" s="87">
        <f t="shared" si="594"/>
        <v>7.4149791278067152</v>
      </c>
      <c r="F11857" s="69">
        <f t="shared" si="594"/>
        <v>5.997037658836919</v>
      </c>
      <c r="G11857" s="69">
        <f t="shared" si="594"/>
        <v>5.9882631320804789</v>
      </c>
      <c r="H11857" s="69">
        <f t="shared" si="594"/>
        <v>9.3744064412735302</v>
      </c>
      <c r="I11857" s="69">
        <f t="shared" si="594"/>
        <v>8.2421085973307413</v>
      </c>
      <c r="J11857" s="70">
        <f t="shared" si="594"/>
        <v>7.4730798095119075</v>
      </c>
      <c r="K11857" s="118">
        <f>VLOOKUP(B11857,WB.GDP.2017,'WB (WDI)'!$BH$2,FALSE)</f>
        <v>26885.658406311239</v>
      </c>
      <c r="L11857" s="112">
        <f>VLOOKUP($B11857,WB.UNEMP.2017,'WB (WDI)'!$BH$2,FALSE)</f>
        <v>11.210000038146999</v>
      </c>
    </row>
    <row r="11858" spans="1:12" x14ac:dyDescent="0.25">
      <c r="A11858" s="103">
        <v>2017</v>
      </c>
      <c r="B11858" s="104" t="s">
        <v>396</v>
      </c>
      <c r="C11858" s="105" t="s">
        <v>397</v>
      </c>
      <c r="D11858" s="105" t="s">
        <v>337</v>
      </c>
      <c r="E11858" s="87" t="e">
        <f t="shared" si="594"/>
        <v>#N/A</v>
      </c>
      <c r="F11858" s="69" t="e">
        <f t="shared" si="594"/>
        <v>#N/A</v>
      </c>
      <c r="G11858" s="69" t="e">
        <f t="shared" si="594"/>
        <v>#N/A</v>
      </c>
      <c r="H11858" s="69" t="e">
        <f t="shared" si="594"/>
        <v>#N/A</v>
      </c>
      <c r="I11858" s="69" t="e">
        <f t="shared" si="594"/>
        <v>#N/A</v>
      </c>
      <c r="J11858" s="70" t="e">
        <f t="shared" si="594"/>
        <v>#N/A</v>
      </c>
      <c r="K11858" s="118" t="e">
        <f>VLOOKUP(B11858,WB.GDP.2017,'WB (WDI)'!$BH$2,FALSE)</f>
        <v>#N/A</v>
      </c>
      <c r="L11858" s="112" t="e">
        <f>VLOOKUP($B11858,WB.UNEMP.2017,'WB (WDI)'!$BH$2,FALSE)</f>
        <v>#N/A</v>
      </c>
    </row>
    <row r="11859" spans="1:12" x14ac:dyDescent="0.25">
      <c r="A11859" s="103">
        <v>2017</v>
      </c>
      <c r="B11859" s="104" t="s">
        <v>398</v>
      </c>
      <c r="C11859" s="105" t="s">
        <v>399</v>
      </c>
      <c r="D11859" s="105" t="s">
        <v>337</v>
      </c>
      <c r="E11859" s="87">
        <f t="shared" si="594"/>
        <v>6.8339861566791686</v>
      </c>
      <c r="F11859" s="69">
        <f t="shared" si="594"/>
        <v>5.236413898746763</v>
      </c>
      <c r="G11859" s="69">
        <f t="shared" si="594"/>
        <v>5.8878062327997451</v>
      </c>
      <c r="H11859" s="69">
        <f t="shared" si="594"/>
        <v>7.7846062165484957</v>
      </c>
      <c r="I11859" s="69">
        <f t="shared" si="594"/>
        <v>7.8808777221812596</v>
      </c>
      <c r="J11859" s="70">
        <f t="shared" si="594"/>
        <v>7.3802267131195771</v>
      </c>
      <c r="K11859" s="118">
        <f>VLOOKUP(B11859,WB.GDP.2017,'WB (WDI)'!$BH$2,FALSE)</f>
        <v>29233.796633260652</v>
      </c>
      <c r="L11859" s="112">
        <f>VLOOKUP($B11859,WB.UNEMP.2017,'WB (WDI)'!$BH$2,FALSE)</f>
        <v>21.4899997711182</v>
      </c>
    </row>
    <row r="11860" spans="1:12" x14ac:dyDescent="0.25">
      <c r="A11860" s="103">
        <v>2017</v>
      </c>
      <c r="B11860" s="104" t="s">
        <v>400</v>
      </c>
      <c r="C11860" s="105" t="s">
        <v>401</v>
      </c>
      <c r="D11860" s="105" t="s">
        <v>337</v>
      </c>
      <c r="E11860" s="87" t="e">
        <f t="shared" ref="E11860:J11869" si="595">IF(ISNUMBER(VLOOKUP($B11860,EFW.2017,3,FALSE))=TRUE,VLOOKUP($B11860,EFW.2017,E$2,FALSE),NA())</f>
        <v>#N/A</v>
      </c>
      <c r="F11860" s="69" t="e">
        <f t="shared" si="595"/>
        <v>#N/A</v>
      </c>
      <c r="G11860" s="69" t="e">
        <f t="shared" si="595"/>
        <v>#N/A</v>
      </c>
      <c r="H11860" s="69" t="e">
        <f t="shared" si="595"/>
        <v>#N/A</v>
      </c>
      <c r="I11860" s="69" t="e">
        <f t="shared" si="595"/>
        <v>#N/A</v>
      </c>
      <c r="J11860" s="70" t="e">
        <f t="shared" si="595"/>
        <v>#N/A</v>
      </c>
      <c r="K11860" s="118" t="e">
        <f>VLOOKUP(B11860,WB.GDP.2017,'WB (WDI)'!$BH$2,FALSE)</f>
        <v>#N/A</v>
      </c>
      <c r="L11860" s="112" t="e">
        <f>VLOOKUP($B11860,WB.UNEMP.2017,'WB (WDI)'!$BH$2,FALSE)</f>
        <v>#N/A</v>
      </c>
    </row>
    <row r="11861" spans="1:12" x14ac:dyDescent="0.25">
      <c r="A11861" s="103">
        <v>2017</v>
      </c>
      <c r="B11861" s="104" t="s">
        <v>402</v>
      </c>
      <c r="C11861" s="105" t="s">
        <v>403</v>
      </c>
      <c r="D11861" s="105" t="s">
        <v>337</v>
      </c>
      <c r="E11861" s="87">
        <f t="shared" si="595"/>
        <v>7.5973350093942074</v>
      </c>
      <c r="F11861" s="69">
        <f t="shared" si="595"/>
        <v>6.0911466819342497</v>
      </c>
      <c r="G11861" s="69">
        <f t="shared" si="595"/>
        <v>6.2926938909276524</v>
      </c>
      <c r="H11861" s="69">
        <f t="shared" si="595"/>
        <v>9.202667440056409</v>
      </c>
      <c r="I11861" s="69">
        <f t="shared" si="595"/>
        <v>8.6549792061478215</v>
      </c>
      <c r="J11861" s="70">
        <f t="shared" si="595"/>
        <v>7.7451878279049042</v>
      </c>
      <c r="K11861" s="118">
        <f>VLOOKUP(B11861,WB.GDP.2017,'WB (WDI)'!$BH$2,FALSE)</f>
        <v>41713.900017006148</v>
      </c>
      <c r="L11861" s="112">
        <f>VLOOKUP($B11861,WB.UNEMP.2017,'WB (WDI)'!$BH$2,FALSE)</f>
        <v>11.210000038146999</v>
      </c>
    </row>
    <row r="11862" spans="1:12" x14ac:dyDescent="0.25">
      <c r="A11862" s="103">
        <v>2017</v>
      </c>
      <c r="B11862" s="104" t="s">
        <v>404</v>
      </c>
      <c r="C11862" s="105" t="s">
        <v>405</v>
      </c>
      <c r="D11862" s="105" t="s">
        <v>337</v>
      </c>
      <c r="E11862" s="87">
        <f t="shared" si="595"/>
        <v>7.9777888329228031</v>
      </c>
      <c r="F11862" s="69">
        <f t="shared" si="595"/>
        <v>7.0439553614361277</v>
      </c>
      <c r="G11862" s="69">
        <f t="shared" si="595"/>
        <v>6.3197572723641793</v>
      </c>
      <c r="H11862" s="69">
        <f t="shared" si="595"/>
        <v>9.3550776111917582</v>
      </c>
      <c r="I11862" s="69">
        <f t="shared" si="595"/>
        <v>8.6619532444352281</v>
      </c>
      <c r="J11862" s="70">
        <f t="shared" si="595"/>
        <v>8.5082006751867212</v>
      </c>
      <c r="K11862" s="118">
        <f>VLOOKUP(B11862,WB.GDP.2017,'WB (WDI)'!$BH$2,FALSE)</f>
        <v>42539.736354240391</v>
      </c>
      <c r="L11862" s="112">
        <f>VLOOKUP($B11862,WB.UNEMP.2017,'WB (WDI)'!$BH$2,FALSE)</f>
        <v>4</v>
      </c>
    </row>
    <row r="11863" spans="1:12" x14ac:dyDescent="0.25">
      <c r="A11863" s="103">
        <v>2017</v>
      </c>
      <c r="B11863" s="104" t="s">
        <v>406</v>
      </c>
      <c r="C11863" s="105" t="s">
        <v>407</v>
      </c>
      <c r="D11863" s="105" t="s">
        <v>337</v>
      </c>
      <c r="E11863" s="87">
        <f t="shared" si="595"/>
        <v>6.8571439906895453</v>
      </c>
      <c r="F11863" s="69">
        <f t="shared" si="595"/>
        <v>5.7523706164111497</v>
      </c>
      <c r="G11863" s="69">
        <f t="shared" si="595"/>
        <v>5.034076993099676</v>
      </c>
      <c r="H11863" s="69">
        <f t="shared" si="595"/>
        <v>8.058446995209815</v>
      </c>
      <c r="I11863" s="69">
        <f t="shared" si="595"/>
        <v>8.3321924786357435</v>
      </c>
      <c r="J11863" s="70">
        <f t="shared" si="595"/>
        <v>7.1086328700913404</v>
      </c>
      <c r="K11863" s="118">
        <f>VLOOKUP(B11863,WB.GDP.2017,'WB (WDI)'!$BH$2,FALSE)</f>
        <v>19745.11298115267</v>
      </c>
      <c r="L11863" s="112">
        <f>VLOOKUP($B11863,WB.UNEMP.2017,'WB (WDI)'!$BH$2,FALSE)</f>
        <v>16.069999694824201</v>
      </c>
    </row>
    <row r="11864" spans="1:12" x14ac:dyDescent="0.25">
      <c r="A11864" s="103">
        <v>2017</v>
      </c>
      <c r="B11864" s="104" t="s">
        <v>408</v>
      </c>
      <c r="C11864" s="105" t="s">
        <v>409</v>
      </c>
      <c r="D11864" s="105" t="s">
        <v>337</v>
      </c>
      <c r="E11864" s="87">
        <f t="shared" si="595"/>
        <v>7.1528834445987099</v>
      </c>
      <c r="F11864" s="69">
        <f t="shared" si="595"/>
        <v>7.0922602230859919</v>
      </c>
      <c r="G11864" s="69">
        <f t="shared" si="595"/>
        <v>4.6812536963761842</v>
      </c>
      <c r="H11864" s="69">
        <f t="shared" si="595"/>
        <v>8.1715179811238308</v>
      </c>
      <c r="I11864" s="69">
        <f t="shared" si="595"/>
        <v>7.7552023248966062</v>
      </c>
      <c r="J11864" s="70">
        <f t="shared" si="595"/>
        <v>8.0641829975109385</v>
      </c>
      <c r="K11864" s="118">
        <f>VLOOKUP(B11864,WB.GDP.2017,'WB (WDI)'!$BH$2,FALSE)</f>
        <v>15699.894210085464</v>
      </c>
      <c r="L11864" s="112">
        <f>VLOOKUP($B11864,WB.UNEMP.2017,'WB (WDI)'!$BH$2,FALSE)</f>
        <v>22.379999160766602</v>
      </c>
    </row>
    <row r="11865" spans="1:12" x14ac:dyDescent="0.25">
      <c r="A11865" s="103">
        <v>2017</v>
      </c>
      <c r="B11865" s="104" t="s">
        <v>410</v>
      </c>
      <c r="C11865" s="105" t="s">
        <v>411</v>
      </c>
      <c r="D11865" s="105" t="s">
        <v>337</v>
      </c>
      <c r="E11865" s="87">
        <f t="shared" si="595"/>
        <v>7.5803363205646619</v>
      </c>
      <c r="F11865" s="69">
        <f t="shared" si="595"/>
        <v>6.2101771621570716</v>
      </c>
      <c r="G11865" s="69">
        <f t="shared" si="595"/>
        <v>6.9237789937521548</v>
      </c>
      <c r="H11865" s="69">
        <f t="shared" si="595"/>
        <v>9.1966491108714798</v>
      </c>
      <c r="I11865" s="69">
        <f t="shared" si="595"/>
        <v>8.5891743257151294</v>
      </c>
      <c r="J11865" s="70">
        <f t="shared" si="595"/>
        <v>6.9819020103274738</v>
      </c>
      <c r="K11865" s="118">
        <f>VLOOKUP(B11865,WB.GDP.2017,'WB (WDI)'!$BH$2,FALSE)</f>
        <v>33150.209965385759</v>
      </c>
      <c r="L11865" s="112">
        <f>VLOOKUP($B11865,WB.UNEMP.2017,'WB (WDI)'!$BH$2,FALSE)</f>
        <v>8.8699998855590803</v>
      </c>
    </row>
    <row r="11866" spans="1:12" x14ac:dyDescent="0.25">
      <c r="A11866" s="103">
        <v>2017</v>
      </c>
      <c r="B11866" s="104" t="s">
        <v>412</v>
      </c>
      <c r="C11866" s="105" t="s">
        <v>413</v>
      </c>
      <c r="D11866" s="105" t="s">
        <v>337</v>
      </c>
      <c r="E11866" s="87" t="e">
        <f t="shared" si="595"/>
        <v>#N/A</v>
      </c>
      <c r="F11866" s="69" t="e">
        <f t="shared" si="595"/>
        <v>#N/A</v>
      </c>
      <c r="G11866" s="69" t="e">
        <f t="shared" si="595"/>
        <v>#N/A</v>
      </c>
      <c r="H11866" s="69" t="e">
        <f t="shared" si="595"/>
        <v>#N/A</v>
      </c>
      <c r="I11866" s="69" t="e">
        <f t="shared" si="595"/>
        <v>#N/A</v>
      </c>
      <c r="J11866" s="70" t="e">
        <f t="shared" si="595"/>
        <v>#N/A</v>
      </c>
      <c r="K11866" s="118">
        <f>VLOOKUP(B11866,WB.GDP.2017,'WB (WDI)'!$BH$2,FALSE)</f>
        <v>58867.013363242484</v>
      </c>
      <c r="L11866" s="112" t="e">
        <f>VLOOKUP($B11866,WB.UNEMP.2017,'WB (WDI)'!$BH$2,FALSE)</f>
        <v>#N/A</v>
      </c>
    </row>
    <row r="11867" spans="1:12" x14ac:dyDescent="0.25">
      <c r="A11867" s="103">
        <v>2017</v>
      </c>
      <c r="B11867" s="104" t="s">
        <v>414</v>
      </c>
      <c r="C11867" s="105" t="s">
        <v>415</v>
      </c>
      <c r="D11867" s="105" t="s">
        <v>337</v>
      </c>
      <c r="E11867" s="87">
        <f t="shared" si="595"/>
        <v>7.0053640506066843</v>
      </c>
      <c r="F11867" s="69">
        <f t="shared" si="595"/>
        <v>6.6936753152623654</v>
      </c>
      <c r="G11867" s="69">
        <f t="shared" si="595"/>
        <v>5.3312065986846822</v>
      </c>
      <c r="H11867" s="69">
        <f t="shared" si="595"/>
        <v>8.2785922115025983</v>
      </c>
      <c r="I11867" s="69">
        <f t="shared" si="595"/>
        <v>7.5064160863615408</v>
      </c>
      <c r="J11867" s="70">
        <f t="shared" si="595"/>
        <v>7.2169300412222306</v>
      </c>
      <c r="K11867" s="118">
        <f>VLOOKUP(B11867,WB.GDP.2017,'WB (WDI)'!$BH$2,FALSE)</f>
        <v>16664.060711412665</v>
      </c>
      <c r="L11867" s="112">
        <f>VLOOKUP($B11867,WB.UNEMP.2017,'WB (WDI)'!$BH$2,FALSE)</f>
        <v>13.4799995422363</v>
      </c>
    </row>
    <row r="11868" spans="1:12" x14ac:dyDescent="0.25">
      <c r="A11868" s="103">
        <v>2017</v>
      </c>
      <c r="B11868" s="104" t="s">
        <v>416</v>
      </c>
      <c r="C11868" s="105" t="s">
        <v>417</v>
      </c>
      <c r="D11868" s="105" t="s">
        <v>337</v>
      </c>
      <c r="E11868" s="87">
        <f t="shared" si="595"/>
        <v>7.2983504264025996</v>
      </c>
      <c r="F11868" s="69">
        <f t="shared" si="595"/>
        <v>5.5416856045691629</v>
      </c>
      <c r="G11868" s="69">
        <f t="shared" si="595"/>
        <v>6.440036345777421</v>
      </c>
      <c r="H11868" s="69">
        <f t="shared" si="595"/>
        <v>9.211179914231586</v>
      </c>
      <c r="I11868" s="69">
        <f t="shared" si="595"/>
        <v>8.0627876199643769</v>
      </c>
      <c r="J11868" s="70">
        <f t="shared" si="595"/>
        <v>7.2360626474704546</v>
      </c>
      <c r="K11868" s="118">
        <f>VLOOKUP(B11868,WB.GDP.2017,'WB (WDI)'!$BH$2,FALSE)</f>
        <v>36622.195289920448</v>
      </c>
      <c r="L11868" s="112">
        <f>VLOOKUP($B11868,WB.UNEMP.2017,'WB (WDI)'!$BH$2,FALSE)</f>
        <v>6.5599999427795401</v>
      </c>
    </row>
    <row r="11869" spans="1:12" x14ac:dyDescent="0.25">
      <c r="A11869" s="103">
        <v>2017</v>
      </c>
      <c r="B11869" s="104" t="s">
        <v>418</v>
      </c>
      <c r="C11869" s="105" t="s">
        <v>419</v>
      </c>
      <c r="D11869" s="105" t="s">
        <v>337</v>
      </c>
      <c r="E11869" s="87">
        <f t="shared" si="595"/>
        <v>7.6575258783279425</v>
      </c>
      <c r="F11869" s="69">
        <f t="shared" si="595"/>
        <v>6.0890703532817145</v>
      </c>
      <c r="G11869" s="69">
        <f t="shared" si="595"/>
        <v>6.914250639822999</v>
      </c>
      <c r="H11869" s="69">
        <f t="shared" si="595"/>
        <v>9.203374566143971</v>
      </c>
      <c r="I11869" s="69">
        <f t="shared" si="595"/>
        <v>8.323454675843335</v>
      </c>
      <c r="J11869" s="70">
        <f t="shared" si="595"/>
        <v>7.7574791565476913</v>
      </c>
      <c r="K11869" s="118">
        <f>VLOOKUP(B11869,WB.GDP.2017,'WB (WDI)'!$BH$2,FALSE)</f>
        <v>39655.150211071013</v>
      </c>
      <c r="L11869" s="112">
        <f>VLOOKUP($B11869,WB.UNEMP.2017,'WB (WDI)'!$BH$2,FALSE)</f>
        <v>17.219999313354499</v>
      </c>
    </row>
    <row r="11870" spans="1:12" x14ac:dyDescent="0.25">
      <c r="A11870" s="103">
        <v>2017</v>
      </c>
      <c r="B11870" s="104" t="s">
        <v>420</v>
      </c>
      <c r="C11870" s="105" t="s">
        <v>421</v>
      </c>
      <c r="D11870" s="105" t="s">
        <v>337</v>
      </c>
      <c r="E11870" s="87">
        <f t="shared" ref="E11870:J11879" si="596">IF(ISNUMBER(VLOOKUP($B11870,EFW.2017,3,FALSE))=TRUE,VLOOKUP($B11870,EFW.2017,E$2,FALSE),NA())</f>
        <v>7.7498727569436614</v>
      </c>
      <c r="F11870" s="69">
        <f t="shared" si="596"/>
        <v>5.6609718277997985</v>
      </c>
      <c r="G11870" s="69">
        <f t="shared" si="596"/>
        <v>7.8840276796960058</v>
      </c>
      <c r="H11870" s="69">
        <f t="shared" si="596"/>
        <v>9.2258247006885181</v>
      </c>
      <c r="I11870" s="69">
        <f t="shared" si="596"/>
        <v>8.3516204037600019</v>
      </c>
      <c r="J11870" s="70">
        <f t="shared" si="596"/>
        <v>7.6269191727739836</v>
      </c>
      <c r="K11870" s="118">
        <f>VLOOKUP(B11870,WB.GDP.2017,'WB (WDI)'!$BH$2,FALSE)</f>
        <v>54342.947858884691</v>
      </c>
      <c r="L11870" s="112">
        <f>VLOOKUP($B11870,WB.UNEMP.2017,'WB (WDI)'!$BH$2,FALSE)</f>
        <v>5.5</v>
      </c>
    </row>
    <row r="11871" spans="1:12" x14ac:dyDescent="0.25">
      <c r="A11871" s="103">
        <v>2017</v>
      </c>
      <c r="B11871" s="104" t="s">
        <v>422</v>
      </c>
      <c r="C11871" s="105" t="s">
        <v>423</v>
      </c>
      <c r="D11871" s="105" t="s">
        <v>337</v>
      </c>
      <c r="E11871" s="87">
        <f t="shared" si="596"/>
        <v>7.534496420173042</v>
      </c>
      <c r="F11871" s="69">
        <f t="shared" si="596"/>
        <v>4.8631226591441763</v>
      </c>
      <c r="G11871" s="69">
        <f t="shared" si="596"/>
        <v>7.0767423614069216</v>
      </c>
      <c r="H11871" s="69">
        <f t="shared" si="596"/>
        <v>9.2094046076307396</v>
      </c>
      <c r="I11871" s="69">
        <f t="shared" si="596"/>
        <v>8.3380238926542312</v>
      </c>
      <c r="J11871" s="70">
        <f t="shared" si="596"/>
        <v>8.1851885800291395</v>
      </c>
      <c r="K11871" s="118">
        <f>VLOOKUP(B11871,WB.GDP.2017,'WB (WDI)'!$BH$2,FALSE)</f>
        <v>50596.642797335895</v>
      </c>
      <c r="L11871" s="112">
        <f>VLOOKUP($B11871,WB.UNEMP.2017,'WB (WDI)'!$BH$2,FALSE)</f>
        <v>7.0900001525878897</v>
      </c>
    </row>
    <row r="11872" spans="1:12" x14ac:dyDescent="0.25">
      <c r="A11872" s="103">
        <v>2017</v>
      </c>
      <c r="B11872" s="104" t="s">
        <v>424</v>
      </c>
      <c r="C11872" s="105" t="s">
        <v>425</v>
      </c>
      <c r="D11872" s="105" t="s">
        <v>337</v>
      </c>
      <c r="E11872" s="87">
        <f t="shared" si="596"/>
        <v>7.4397181766288032</v>
      </c>
      <c r="F11872" s="69">
        <f t="shared" si="596"/>
        <v>5.2055334595145597</v>
      </c>
      <c r="G11872" s="69">
        <f t="shared" si="596"/>
        <v>6.8262123708129279</v>
      </c>
      <c r="H11872" s="69">
        <f t="shared" si="596"/>
        <v>9.2813019585292089</v>
      </c>
      <c r="I11872" s="69">
        <f t="shared" si="596"/>
        <v>8.3980676325260273</v>
      </c>
      <c r="J11872" s="70">
        <f t="shared" si="596"/>
        <v>7.4874754617612931</v>
      </c>
      <c r="K11872" s="118">
        <f>VLOOKUP(B11872,WB.GDP.2017,'WB (WDI)'!$BH$2,FALSE)</f>
        <v>44755.325275851057</v>
      </c>
      <c r="L11872" s="112">
        <f>VLOOKUP($B11872,WB.UNEMP.2017,'WB (WDI)'!$BH$2,FALSE)</f>
        <v>9.4099998474121094</v>
      </c>
    </row>
    <row r="11873" spans="1:12" x14ac:dyDescent="0.25">
      <c r="A11873" s="103">
        <v>2017</v>
      </c>
      <c r="B11873" s="104" t="s">
        <v>426</v>
      </c>
      <c r="C11873" s="105" t="s">
        <v>427</v>
      </c>
      <c r="D11873" s="105" t="s">
        <v>337</v>
      </c>
      <c r="E11873" s="87">
        <f t="shared" si="596"/>
        <v>7.8660519212303344</v>
      </c>
      <c r="F11873" s="69">
        <f t="shared" si="596"/>
        <v>6.1342522167112268</v>
      </c>
      <c r="G11873" s="69">
        <f t="shared" si="596"/>
        <v>7.482774368214872</v>
      </c>
      <c r="H11873" s="69">
        <f t="shared" si="596"/>
        <v>9.263704289504842</v>
      </c>
      <c r="I11873" s="69">
        <f t="shared" si="596"/>
        <v>8.2922486245011999</v>
      </c>
      <c r="J11873" s="70">
        <f t="shared" si="596"/>
        <v>8.1572801072195347</v>
      </c>
      <c r="K11873" s="118">
        <f>VLOOKUP(B11873,WB.GDP.2017,'WB (WDI)'!$BH$2,FALSE)</f>
        <v>53121.98767927158</v>
      </c>
      <c r="L11873" s="112">
        <f>VLOOKUP($B11873,WB.UNEMP.2017,'WB (WDI)'!$BH$2,FALSE)</f>
        <v>3.75</v>
      </c>
    </row>
    <row r="11874" spans="1:12" x14ac:dyDescent="0.25">
      <c r="A11874" s="103">
        <v>2017</v>
      </c>
      <c r="B11874" s="104" t="s">
        <v>428</v>
      </c>
      <c r="C11874" s="105" t="s">
        <v>429</v>
      </c>
      <c r="D11874" s="105" t="s">
        <v>337</v>
      </c>
      <c r="E11874" s="87" t="e">
        <f t="shared" si="596"/>
        <v>#N/A</v>
      </c>
      <c r="F11874" s="69" t="e">
        <f t="shared" si="596"/>
        <v>#N/A</v>
      </c>
      <c r="G11874" s="69" t="e">
        <f t="shared" si="596"/>
        <v>#N/A</v>
      </c>
      <c r="H11874" s="69" t="e">
        <f t="shared" si="596"/>
        <v>#N/A</v>
      </c>
      <c r="I11874" s="69" t="e">
        <f t="shared" si="596"/>
        <v>#N/A</v>
      </c>
      <c r="J11874" s="70" t="e">
        <f t="shared" si="596"/>
        <v>#N/A</v>
      </c>
      <c r="K11874" s="118" t="e">
        <f>VLOOKUP(B11874,WB.GDP.2017,'WB (WDI)'!$BH$2,FALSE)</f>
        <v>#N/A</v>
      </c>
      <c r="L11874" s="112" t="e">
        <f>VLOOKUP($B11874,WB.UNEMP.2017,'WB (WDI)'!$BH$2,FALSE)</f>
        <v>#N/A</v>
      </c>
    </row>
    <row r="11875" spans="1:12" x14ac:dyDescent="0.25">
      <c r="A11875" s="103">
        <v>2017</v>
      </c>
      <c r="B11875" s="104" t="s">
        <v>430</v>
      </c>
      <c r="C11875" s="105" t="s">
        <v>431</v>
      </c>
      <c r="D11875" s="105" t="s">
        <v>337</v>
      </c>
      <c r="E11875" s="87">
        <f t="shared" si="596"/>
        <v>7.7329684864010684</v>
      </c>
      <c r="F11875" s="69">
        <f t="shared" si="596"/>
        <v>5.6192024958256148</v>
      </c>
      <c r="G11875" s="69">
        <f t="shared" si="596"/>
        <v>7.7718795716518407</v>
      </c>
      <c r="H11875" s="69">
        <f t="shared" si="596"/>
        <v>9.1673561926171523</v>
      </c>
      <c r="I11875" s="69">
        <f t="shared" si="596"/>
        <v>8.0991760940382385</v>
      </c>
      <c r="J11875" s="70">
        <f t="shared" si="596"/>
        <v>8.0072280778724991</v>
      </c>
      <c r="K11875" s="118">
        <f>VLOOKUP(B11875,WB.GDP.2017,'WB (WDI)'!$BH$2,FALSE)</f>
        <v>112666.76944509496</v>
      </c>
      <c r="L11875" s="112">
        <f>VLOOKUP($B11875,WB.UNEMP.2017,'WB (WDI)'!$BH$2,FALSE)</f>
        <v>5.5199999809265101</v>
      </c>
    </row>
    <row r="11876" spans="1:12" x14ac:dyDescent="0.25">
      <c r="A11876" s="103">
        <v>2017</v>
      </c>
      <c r="B11876" s="104" t="s">
        <v>432</v>
      </c>
      <c r="C11876" s="105" t="s">
        <v>433</v>
      </c>
      <c r="D11876" s="105" t="s">
        <v>337</v>
      </c>
      <c r="E11876" s="87" t="e">
        <f t="shared" si="596"/>
        <v>#N/A</v>
      </c>
      <c r="F11876" s="69" t="e">
        <f t="shared" si="596"/>
        <v>#N/A</v>
      </c>
      <c r="G11876" s="69" t="e">
        <f t="shared" si="596"/>
        <v>#N/A</v>
      </c>
      <c r="H11876" s="69" t="e">
        <f t="shared" si="596"/>
        <v>#N/A</v>
      </c>
      <c r="I11876" s="69" t="e">
        <f t="shared" si="596"/>
        <v>#N/A</v>
      </c>
      <c r="J11876" s="70" t="e">
        <f t="shared" si="596"/>
        <v>#N/A</v>
      </c>
      <c r="K11876" s="118" t="e">
        <f>VLOOKUP(B11876,WB.GDP.2017,'WB (WDI)'!$BH$2,FALSE)</f>
        <v>#N/A</v>
      </c>
      <c r="L11876" s="112" t="e">
        <f>VLOOKUP($B11876,WB.UNEMP.2017,'WB (WDI)'!$BH$2,FALSE)</f>
        <v>#N/A</v>
      </c>
    </row>
    <row r="11877" spans="1:12" x14ac:dyDescent="0.25">
      <c r="A11877" s="103">
        <v>2017</v>
      </c>
      <c r="B11877" s="104" t="s">
        <v>434</v>
      </c>
      <c r="C11877" s="105" t="s">
        <v>435</v>
      </c>
      <c r="D11877" s="105" t="s">
        <v>337</v>
      </c>
      <c r="E11877" s="87">
        <f t="shared" si="596"/>
        <v>7.7157452511107225</v>
      </c>
      <c r="F11877" s="69">
        <f t="shared" si="596"/>
        <v>4.6709824526364461</v>
      </c>
      <c r="G11877" s="69">
        <f t="shared" si="596"/>
        <v>7.9278761651036458</v>
      </c>
      <c r="H11877" s="69">
        <f t="shared" si="596"/>
        <v>9.2251707943974068</v>
      </c>
      <c r="I11877" s="69">
        <f t="shared" si="596"/>
        <v>8.6349761929772679</v>
      </c>
      <c r="J11877" s="70">
        <f t="shared" si="596"/>
        <v>8.1197206504388433</v>
      </c>
      <c r="K11877" s="118">
        <f>VLOOKUP(B11877,WB.GDP.2017,'WB (WDI)'!$BH$2,FALSE)</f>
        <v>55264.570360410318</v>
      </c>
      <c r="L11877" s="112">
        <f>VLOOKUP($B11877,WB.UNEMP.2017,'WB (WDI)'!$BH$2,FALSE)</f>
        <v>4.8400001525878897</v>
      </c>
    </row>
    <row r="11878" spans="1:12" x14ac:dyDescent="0.25">
      <c r="A11878" s="103">
        <v>2017</v>
      </c>
      <c r="B11878" s="104" t="s">
        <v>436</v>
      </c>
      <c r="C11878" s="105" t="s">
        <v>437</v>
      </c>
      <c r="D11878" s="105" t="s">
        <v>337</v>
      </c>
      <c r="E11878" s="87">
        <f t="shared" si="596"/>
        <v>8.4233329785161608</v>
      </c>
      <c r="F11878" s="69">
        <f t="shared" si="596"/>
        <v>7.5952751891100885</v>
      </c>
      <c r="G11878" s="69">
        <f t="shared" si="596"/>
        <v>8.2402913131741666</v>
      </c>
      <c r="H11878" s="69">
        <f t="shared" si="596"/>
        <v>9.8909230666432499</v>
      </c>
      <c r="I11878" s="69">
        <f t="shared" si="596"/>
        <v>7.8028031422129969</v>
      </c>
      <c r="J11878" s="70">
        <f t="shared" si="596"/>
        <v>8.5873721814403012</v>
      </c>
      <c r="K11878" s="118">
        <f>VLOOKUP(B11878,WB.GDP.2017,'WB (WDI)'!$BH$2,FALSE)</f>
        <v>66910.573700727255</v>
      </c>
      <c r="L11878" s="112">
        <f>VLOOKUP($B11878,WB.UNEMP.2017,'WB (WDI)'!$BH$2,FALSE)</f>
        <v>4.8000001907348597</v>
      </c>
    </row>
    <row r="11879" spans="1:12" x14ac:dyDescent="0.25">
      <c r="A11879" s="103">
        <v>2017</v>
      </c>
      <c r="B11879" s="104" t="s">
        <v>438</v>
      </c>
      <c r="C11879" s="105" t="s">
        <v>439</v>
      </c>
      <c r="D11879" s="105" t="s">
        <v>440</v>
      </c>
      <c r="E11879" s="87">
        <f t="shared" si="596"/>
        <v>8.1757533913737586</v>
      </c>
      <c r="F11879" s="69">
        <f t="shared" si="596"/>
        <v>6.9598631741111845</v>
      </c>
      <c r="G11879" s="69">
        <f t="shared" si="596"/>
        <v>7.9129824669876303</v>
      </c>
      <c r="H11879" s="69">
        <f t="shared" si="596"/>
        <v>9.5589023434550153</v>
      </c>
      <c r="I11879" s="69">
        <f t="shared" si="596"/>
        <v>7.824300705631055</v>
      </c>
      <c r="J11879" s="70">
        <f t="shared" si="596"/>
        <v>8.6227182666839131</v>
      </c>
      <c r="K11879" s="118">
        <f>VLOOKUP(B11879,WB.GDP.2017,'WB (WDI)'!$BH$2,FALSE)</f>
        <v>48633.133220721684</v>
      </c>
      <c r="L11879" s="112">
        <f>VLOOKUP($B11879,WB.UNEMP.2017,'WB (WDI)'!$BH$2,FALSE)</f>
        <v>5.5900001525878897</v>
      </c>
    </row>
    <row r="11880" spans="1:12" x14ac:dyDescent="0.25">
      <c r="A11880" s="103">
        <v>2017</v>
      </c>
      <c r="B11880" s="104" t="s">
        <v>441</v>
      </c>
      <c r="C11880" s="105" t="s">
        <v>442</v>
      </c>
      <c r="D11880" s="105" t="s">
        <v>440</v>
      </c>
      <c r="E11880" s="87" t="e">
        <f t="shared" ref="E11880:J11889" si="597">IF(ISNUMBER(VLOOKUP($B11880,EFW.2017,3,FALSE))=TRUE,VLOOKUP($B11880,EFW.2017,E$2,FALSE),NA())</f>
        <v>#N/A</v>
      </c>
      <c r="F11880" s="69" t="e">
        <f t="shared" si="597"/>
        <v>#N/A</v>
      </c>
      <c r="G11880" s="69" t="e">
        <f t="shared" si="597"/>
        <v>#N/A</v>
      </c>
      <c r="H11880" s="69" t="e">
        <f t="shared" si="597"/>
        <v>#N/A</v>
      </c>
      <c r="I11880" s="69" t="e">
        <f t="shared" si="597"/>
        <v>#N/A</v>
      </c>
      <c r="J11880" s="70" t="e">
        <f t="shared" si="597"/>
        <v>#N/A</v>
      </c>
      <c r="K11880" s="118" t="e">
        <f>VLOOKUP(B11880,WB.GDP.2017,'WB (WDI)'!$BH$2,FALSE)</f>
        <v>#N/A</v>
      </c>
      <c r="L11880" s="112" t="e">
        <f>VLOOKUP($B11880,WB.UNEMP.2017,'WB (WDI)'!$BH$2,FALSE)</f>
        <v>#N/A</v>
      </c>
    </row>
    <row r="11881" spans="1:12" x14ac:dyDescent="0.25">
      <c r="A11881" s="103">
        <v>2017</v>
      </c>
      <c r="B11881" s="104" t="s">
        <v>443</v>
      </c>
      <c r="C11881" s="105" t="s">
        <v>444</v>
      </c>
      <c r="D11881" s="105" t="s">
        <v>440</v>
      </c>
      <c r="E11881" s="87" t="e">
        <f t="shared" si="597"/>
        <v>#N/A</v>
      </c>
      <c r="F11881" s="69" t="e">
        <f t="shared" si="597"/>
        <v>#N/A</v>
      </c>
      <c r="G11881" s="69" t="e">
        <f t="shared" si="597"/>
        <v>#N/A</v>
      </c>
      <c r="H11881" s="69" t="e">
        <f t="shared" si="597"/>
        <v>#N/A</v>
      </c>
      <c r="I11881" s="69" t="e">
        <f t="shared" si="597"/>
        <v>#N/A</v>
      </c>
      <c r="J11881" s="70" t="e">
        <f t="shared" si="597"/>
        <v>#N/A</v>
      </c>
      <c r="K11881" s="118" t="e">
        <f>VLOOKUP(B11881,WB.GDP.2017,'WB (WDI)'!$BH$2,FALSE)</f>
        <v>#N/A</v>
      </c>
      <c r="L11881" s="112" t="e">
        <f>VLOOKUP($B11881,WB.UNEMP.2017,'WB (WDI)'!$BH$2,FALSE)</f>
        <v>#N/A</v>
      </c>
    </row>
    <row r="11882" spans="1:12" x14ac:dyDescent="0.25">
      <c r="A11882" s="103">
        <v>2017</v>
      </c>
      <c r="B11882" s="104" t="s">
        <v>445</v>
      </c>
      <c r="C11882" s="105" t="s">
        <v>446</v>
      </c>
      <c r="D11882" s="105" t="s">
        <v>440</v>
      </c>
      <c r="E11882" s="87" t="e">
        <f t="shared" si="597"/>
        <v>#N/A</v>
      </c>
      <c r="F11882" s="69" t="e">
        <f t="shared" si="597"/>
        <v>#N/A</v>
      </c>
      <c r="G11882" s="69" t="e">
        <f t="shared" si="597"/>
        <v>#N/A</v>
      </c>
      <c r="H11882" s="69" t="e">
        <f t="shared" si="597"/>
        <v>#N/A</v>
      </c>
      <c r="I11882" s="69" t="e">
        <f t="shared" si="597"/>
        <v>#N/A</v>
      </c>
      <c r="J11882" s="70" t="e">
        <f t="shared" si="597"/>
        <v>#N/A</v>
      </c>
      <c r="K11882" s="118" t="e">
        <f>VLOOKUP(B11882,WB.GDP.2017,'WB (WDI)'!$BH$2,FALSE)</f>
        <v>#N/A</v>
      </c>
      <c r="L11882" s="112" t="e">
        <f>VLOOKUP($B11882,WB.UNEMP.2017,'WB (WDI)'!$BH$2,FALSE)</f>
        <v>#N/A</v>
      </c>
    </row>
    <row r="11883" spans="1:12" x14ac:dyDescent="0.25">
      <c r="A11883" s="103">
        <v>2017</v>
      </c>
      <c r="B11883" s="104" t="s">
        <v>447</v>
      </c>
      <c r="C11883" s="105" t="s">
        <v>448</v>
      </c>
      <c r="D11883" s="105" t="s">
        <v>440</v>
      </c>
      <c r="E11883" s="87">
        <f t="shared" si="597"/>
        <v>8.4777432697219233</v>
      </c>
      <c r="F11883" s="69">
        <f t="shared" si="597"/>
        <v>6.4425875616835429</v>
      </c>
      <c r="G11883" s="69">
        <f t="shared" si="597"/>
        <v>8.2839997679545991</v>
      </c>
      <c r="H11883" s="69">
        <f t="shared" si="597"/>
        <v>9.5785844897529202</v>
      </c>
      <c r="I11883" s="69">
        <f t="shared" si="597"/>
        <v>8.8731320652235119</v>
      </c>
      <c r="J11883" s="70">
        <f t="shared" si="597"/>
        <v>9.2104124639950378</v>
      </c>
      <c r="K11883" s="118">
        <f>VLOOKUP(B11883,WB.GDP.2017,'WB (WDI)'!$BH$2,FALSE)</f>
        <v>42101.395869414919</v>
      </c>
      <c r="L11883" s="112">
        <f>VLOOKUP($B11883,WB.UNEMP.2017,'WB (WDI)'!$BH$2,FALSE)</f>
        <v>4.6999998092651403</v>
      </c>
    </row>
    <row r="11884" spans="1:12" x14ac:dyDescent="0.25">
      <c r="A11884" s="103">
        <v>2017</v>
      </c>
      <c r="B11884" s="104" t="s">
        <v>449</v>
      </c>
      <c r="C11884" s="105" t="s">
        <v>450</v>
      </c>
      <c r="D11884" s="105" t="s">
        <v>440</v>
      </c>
      <c r="E11884" s="87" t="e">
        <f t="shared" si="597"/>
        <v>#N/A</v>
      </c>
      <c r="F11884" s="69" t="e">
        <f t="shared" si="597"/>
        <v>#N/A</v>
      </c>
      <c r="G11884" s="69" t="e">
        <f t="shared" si="597"/>
        <v>#N/A</v>
      </c>
      <c r="H11884" s="69" t="e">
        <f t="shared" si="597"/>
        <v>#N/A</v>
      </c>
      <c r="I11884" s="69" t="e">
        <f t="shared" si="597"/>
        <v>#N/A</v>
      </c>
      <c r="J11884" s="70" t="e">
        <f t="shared" si="597"/>
        <v>#N/A</v>
      </c>
      <c r="K11884" s="118" t="e">
        <f>VLOOKUP(B11884,WB.GDP.2017,'WB (WDI)'!$BH$2,FALSE)</f>
        <v>#N/A</v>
      </c>
      <c r="L11884" s="112" t="e">
        <f>VLOOKUP($B11884,WB.UNEMP.2017,'WB (WDI)'!$BH$2,FALSE)</f>
        <v>#N/A</v>
      </c>
    </row>
    <row r="11885" spans="1:12" x14ac:dyDescent="0.25">
      <c r="A11885" s="103">
        <v>2017</v>
      </c>
      <c r="B11885" s="104" t="s">
        <v>451</v>
      </c>
      <c r="C11885" s="105" t="s">
        <v>452</v>
      </c>
      <c r="D11885" s="105" t="s">
        <v>440</v>
      </c>
      <c r="E11885" s="87">
        <f t="shared" si="597"/>
        <v>6.5383399808010996</v>
      </c>
      <c r="F11885" s="69">
        <f t="shared" si="597"/>
        <v>6.0728061495452543</v>
      </c>
      <c r="G11885" s="69">
        <f t="shared" si="597"/>
        <v>4.9233986938761083</v>
      </c>
      <c r="H11885" s="69">
        <f t="shared" si="597"/>
        <v>6.9060882705412681</v>
      </c>
      <c r="I11885" s="69">
        <f t="shared" si="597"/>
        <v>5.9288110629578954</v>
      </c>
      <c r="J11885" s="70">
        <f t="shared" si="597"/>
        <v>8.8605957270849718</v>
      </c>
      <c r="K11885" s="118">
        <f>VLOOKUP(B11885,WB.GDP.2017,'WB (WDI)'!$BH$2,FALSE)</f>
        <v>13429.315918427426</v>
      </c>
      <c r="L11885" s="112">
        <f>VLOOKUP($B11885,WB.UNEMP.2017,'WB (WDI)'!$BH$2,FALSE)</f>
        <v>4.2399997711181596</v>
      </c>
    </row>
    <row r="11886" spans="1:12" x14ac:dyDescent="0.25">
      <c r="A11886" s="103">
        <v>2017</v>
      </c>
      <c r="B11886" s="104" t="s">
        <v>453</v>
      </c>
      <c r="C11886" s="105" t="s">
        <v>454</v>
      </c>
      <c r="D11886" s="105" t="s">
        <v>440</v>
      </c>
      <c r="E11886" s="87" t="e">
        <f t="shared" si="597"/>
        <v>#N/A</v>
      </c>
      <c r="F11886" s="69" t="e">
        <f t="shared" si="597"/>
        <v>#N/A</v>
      </c>
      <c r="G11886" s="69" t="e">
        <f t="shared" si="597"/>
        <v>#N/A</v>
      </c>
      <c r="H11886" s="69" t="e">
        <f t="shared" si="597"/>
        <v>#N/A</v>
      </c>
      <c r="I11886" s="69" t="e">
        <f t="shared" si="597"/>
        <v>#N/A</v>
      </c>
      <c r="J11886" s="70" t="e">
        <f t="shared" si="597"/>
        <v>#N/A</v>
      </c>
      <c r="K11886" s="118" t="e">
        <f>VLOOKUP(B11886,WB.GDP.2017,'WB (WDI)'!$BH$2,FALSE)</f>
        <v>#N/A</v>
      </c>
      <c r="L11886" s="112">
        <f>VLOOKUP($B11886,WB.UNEMP.2017,'WB (WDI)'!$BH$2,FALSE)</f>
        <v>15.1099996566772</v>
      </c>
    </row>
    <row r="11887" spans="1:12" x14ac:dyDescent="0.25">
      <c r="A11887" s="103">
        <v>2017</v>
      </c>
      <c r="B11887" s="104" t="s">
        <v>455</v>
      </c>
      <c r="C11887" s="105" t="s">
        <v>456</v>
      </c>
      <c r="D11887" s="105" t="s">
        <v>440</v>
      </c>
      <c r="E11887" s="87">
        <f t="shared" si="597"/>
        <v>6.3711185496428389</v>
      </c>
      <c r="F11887" s="69">
        <f t="shared" si="597"/>
        <v>5.7581909959631208</v>
      </c>
      <c r="G11887" s="69">
        <f t="shared" si="597"/>
        <v>4.4772843520748662</v>
      </c>
      <c r="H11887" s="69">
        <f t="shared" si="597"/>
        <v>6.5371893172981288</v>
      </c>
      <c r="I11887" s="69">
        <f t="shared" si="597"/>
        <v>7.345170520126409</v>
      </c>
      <c r="J11887" s="70">
        <f t="shared" si="597"/>
        <v>7.7377575627516721</v>
      </c>
      <c r="K11887" s="118">
        <f>VLOOKUP(B11887,WB.GDP.2017,'WB (WDI)'!$BH$2,FALSE)</f>
        <v>4288.9676469268334</v>
      </c>
      <c r="L11887" s="112">
        <f>VLOOKUP($B11887,WB.UNEMP.2017,'WB (WDI)'!$BH$2,FALSE)</f>
        <v>2.4700000286102299</v>
      </c>
    </row>
    <row r="11888" spans="1:12" x14ac:dyDescent="0.25">
      <c r="A11888" s="103">
        <v>2017</v>
      </c>
      <c r="B11888" s="104" t="s">
        <v>457</v>
      </c>
      <c r="C11888" s="105" t="s">
        <v>458</v>
      </c>
      <c r="D11888" s="105" t="s">
        <v>440</v>
      </c>
      <c r="E11888" s="87" t="e">
        <f t="shared" si="597"/>
        <v>#N/A</v>
      </c>
      <c r="F11888" s="69" t="e">
        <f t="shared" si="597"/>
        <v>#N/A</v>
      </c>
      <c r="G11888" s="69" t="e">
        <f t="shared" si="597"/>
        <v>#N/A</v>
      </c>
      <c r="H11888" s="69" t="e">
        <f t="shared" si="597"/>
        <v>#N/A</v>
      </c>
      <c r="I11888" s="69" t="e">
        <f t="shared" si="597"/>
        <v>#N/A</v>
      </c>
      <c r="J11888" s="70" t="e">
        <f t="shared" si="597"/>
        <v>#N/A</v>
      </c>
      <c r="K11888" s="118">
        <f>VLOOKUP(B11888,WB.GDP.2017,'WB (WDI)'!$BH$2,FALSE)</f>
        <v>2665.9785804088533</v>
      </c>
      <c r="L11888" s="112">
        <f>VLOOKUP($B11888,WB.UNEMP.2017,'WB (WDI)'!$BH$2,FALSE)</f>
        <v>0.63999998569488503</v>
      </c>
    </row>
    <row r="11889" spans="1:12" x14ac:dyDescent="0.25">
      <c r="A11889" s="103">
        <v>2017</v>
      </c>
      <c r="B11889" s="104" t="s">
        <v>459</v>
      </c>
      <c r="C11889" s="105" t="s">
        <v>460</v>
      </c>
      <c r="D11889" s="105" t="s">
        <v>440</v>
      </c>
      <c r="E11889" s="87" t="e">
        <f t="shared" si="597"/>
        <v>#N/A</v>
      </c>
      <c r="F11889" s="69" t="e">
        <f t="shared" si="597"/>
        <v>#N/A</v>
      </c>
      <c r="G11889" s="69" t="e">
        <f t="shared" si="597"/>
        <v>#N/A</v>
      </c>
      <c r="H11889" s="69" t="e">
        <f t="shared" si="597"/>
        <v>#N/A</v>
      </c>
      <c r="I11889" s="69" t="e">
        <f t="shared" si="597"/>
        <v>#N/A</v>
      </c>
      <c r="J11889" s="70" t="e">
        <f t="shared" si="597"/>
        <v>#N/A</v>
      </c>
      <c r="K11889" s="118">
        <f>VLOOKUP(B11889,WB.GDP.2017,'WB (WDI)'!$BH$2,FALSE)</f>
        <v>3116.6451936280641</v>
      </c>
      <c r="L11889" s="112">
        <f>VLOOKUP($B11889,WB.UNEMP.2017,'WB (WDI)'!$BH$2,FALSE)</f>
        <v>1.75</v>
      </c>
    </row>
    <row r="11890" spans="1:12" x14ac:dyDescent="0.25">
      <c r="A11890" s="103">
        <v>2017</v>
      </c>
      <c r="B11890" s="104" t="s">
        <v>461</v>
      </c>
      <c r="C11890" s="105" t="s">
        <v>462</v>
      </c>
      <c r="D11890" s="105" t="s">
        <v>440</v>
      </c>
      <c r="E11890" s="87" t="e">
        <f t="shared" ref="E11890:J11899" si="598">IF(ISNUMBER(VLOOKUP($B11890,EFW.2017,3,FALSE))=TRUE,VLOOKUP($B11890,EFW.2017,E$2,FALSE),NA())</f>
        <v>#N/A</v>
      </c>
      <c r="F11890" s="69" t="e">
        <f t="shared" si="598"/>
        <v>#N/A</v>
      </c>
      <c r="G11890" s="69" t="e">
        <f t="shared" si="598"/>
        <v>#N/A</v>
      </c>
      <c r="H11890" s="69" t="e">
        <f t="shared" si="598"/>
        <v>#N/A</v>
      </c>
      <c r="I11890" s="69" t="e">
        <f t="shared" si="598"/>
        <v>#N/A</v>
      </c>
      <c r="J11890" s="70" t="e">
        <f t="shared" si="598"/>
        <v>#N/A</v>
      </c>
      <c r="K11890" s="118" t="e">
        <f>VLOOKUP(B11890,WB.GDP.2017,'WB (WDI)'!$BH$2,FALSE)</f>
        <v>#N/A</v>
      </c>
      <c r="L11890" s="112">
        <f>VLOOKUP($B11890,WB.UNEMP.2017,'WB (WDI)'!$BH$2,FALSE)</f>
        <v>5.4899997711181596</v>
      </c>
    </row>
    <row r="11891" spans="1:12" x14ac:dyDescent="0.25">
      <c r="A11891" s="103">
        <v>2017</v>
      </c>
      <c r="B11891" s="104" t="s">
        <v>463</v>
      </c>
      <c r="C11891" s="105" t="s">
        <v>464</v>
      </c>
      <c r="D11891" s="105" t="s">
        <v>440</v>
      </c>
      <c r="E11891" s="87" t="e">
        <f t="shared" si="598"/>
        <v>#N/A</v>
      </c>
      <c r="F11891" s="69" t="e">
        <f t="shared" si="598"/>
        <v>#N/A</v>
      </c>
      <c r="G11891" s="69" t="e">
        <f t="shared" si="598"/>
        <v>#N/A</v>
      </c>
      <c r="H11891" s="69" t="e">
        <f t="shared" si="598"/>
        <v>#N/A</v>
      </c>
      <c r="I11891" s="69" t="e">
        <f t="shared" si="598"/>
        <v>#N/A</v>
      </c>
      <c r="J11891" s="70" t="e">
        <f t="shared" si="598"/>
        <v>#N/A</v>
      </c>
      <c r="K11891" s="118">
        <f>VLOOKUP(B11891,WB.GDP.2017,'WB (WDI)'!$BH$2,FALSE)</f>
        <v>2237.3364089011457</v>
      </c>
      <c r="L11891" s="112" t="e">
        <f>VLOOKUP($B11891,WB.UNEMP.2017,'WB (WDI)'!$BH$2,FALSE)</f>
        <v>#N/A</v>
      </c>
    </row>
    <row r="11892" spans="1:12" x14ac:dyDescent="0.25">
      <c r="A11892" s="103">
        <v>2017</v>
      </c>
      <c r="B11892" s="104" t="s">
        <v>465</v>
      </c>
      <c r="C11892" s="105" t="s">
        <v>466</v>
      </c>
      <c r="D11892" s="105" t="s">
        <v>440</v>
      </c>
      <c r="E11892" s="87" t="e">
        <f t="shared" si="598"/>
        <v>#N/A</v>
      </c>
      <c r="F11892" s="69" t="e">
        <f t="shared" si="598"/>
        <v>#N/A</v>
      </c>
      <c r="G11892" s="69" t="e">
        <f t="shared" si="598"/>
        <v>#N/A</v>
      </c>
      <c r="H11892" s="69" t="e">
        <f t="shared" si="598"/>
        <v>#N/A</v>
      </c>
      <c r="I11892" s="69" t="e">
        <f t="shared" si="598"/>
        <v>#N/A</v>
      </c>
      <c r="J11892" s="70" t="e">
        <f t="shared" si="598"/>
        <v>#N/A</v>
      </c>
      <c r="K11892" s="118">
        <f>VLOOKUP(B11892,WB.GDP.2017,'WB (WDI)'!$BH$2,FALSE)</f>
        <v>3775.5249726963771</v>
      </c>
      <c r="L11892" s="112" t="e">
        <f>VLOOKUP($B11892,WB.UNEMP.2017,'WB (WDI)'!$BH$2,FALSE)</f>
        <v>#N/A</v>
      </c>
    </row>
    <row r="11893" spans="1:12" x14ac:dyDescent="0.25">
      <c r="A11893" s="103">
        <v>2017</v>
      </c>
      <c r="B11893" s="104" t="s">
        <v>467</v>
      </c>
      <c r="C11893" s="105" t="s">
        <v>468</v>
      </c>
      <c r="D11893" s="105" t="s">
        <v>440</v>
      </c>
      <c r="E11893" s="87" t="e">
        <f t="shared" si="598"/>
        <v>#N/A</v>
      </c>
      <c r="F11893" s="69" t="e">
        <f t="shared" si="598"/>
        <v>#N/A</v>
      </c>
      <c r="G11893" s="69" t="e">
        <f t="shared" si="598"/>
        <v>#N/A</v>
      </c>
      <c r="H11893" s="69" t="e">
        <f t="shared" si="598"/>
        <v>#N/A</v>
      </c>
      <c r="I11893" s="69" t="e">
        <f t="shared" si="598"/>
        <v>#N/A</v>
      </c>
      <c r="J11893" s="70" t="e">
        <f t="shared" si="598"/>
        <v>#N/A</v>
      </c>
      <c r="K11893" s="118">
        <f>VLOOKUP(B11893,WB.GDP.2017,'WB (WDI)'!$BH$2,FALSE)</f>
        <v>3492.9085618865811</v>
      </c>
      <c r="L11893" s="112" t="e">
        <f>VLOOKUP($B11893,WB.UNEMP.2017,'WB (WDI)'!$BH$2,FALSE)</f>
        <v>#N/A</v>
      </c>
    </row>
    <row r="11894" spans="1:12" x14ac:dyDescent="0.25">
      <c r="A11894" s="103">
        <v>2017</v>
      </c>
      <c r="B11894" s="104" t="s">
        <v>469</v>
      </c>
      <c r="C11894" s="105" t="s">
        <v>470</v>
      </c>
      <c r="D11894" s="105" t="s">
        <v>440</v>
      </c>
      <c r="E11894" s="87" t="e">
        <f t="shared" si="598"/>
        <v>#N/A</v>
      </c>
      <c r="F11894" s="69" t="e">
        <f t="shared" si="598"/>
        <v>#N/A</v>
      </c>
      <c r="G11894" s="69" t="e">
        <f t="shared" si="598"/>
        <v>#N/A</v>
      </c>
      <c r="H11894" s="69" t="e">
        <f t="shared" si="598"/>
        <v>#N/A</v>
      </c>
      <c r="I11894" s="69" t="e">
        <f t="shared" si="598"/>
        <v>#N/A</v>
      </c>
      <c r="J11894" s="70" t="e">
        <f t="shared" si="598"/>
        <v>#N/A</v>
      </c>
      <c r="K11894" s="118">
        <f>VLOOKUP(B11894,WB.GDP.2017,'WB (WDI)'!$BH$2,FALSE)</f>
        <v>10666.938614486056</v>
      </c>
      <c r="L11894" s="112" t="e">
        <f>VLOOKUP($B11894,WB.UNEMP.2017,'WB (WDI)'!$BH$2,FALSE)</f>
        <v>#N/A</v>
      </c>
    </row>
    <row r="11895" spans="1:12" x14ac:dyDescent="0.25">
      <c r="A11895" s="103">
        <v>2017</v>
      </c>
      <c r="B11895" s="104" t="s">
        <v>471</v>
      </c>
      <c r="C11895" s="105" t="s">
        <v>472</v>
      </c>
      <c r="D11895" s="105" t="s">
        <v>440</v>
      </c>
      <c r="E11895" s="87" t="e">
        <f t="shared" si="598"/>
        <v>#N/A</v>
      </c>
      <c r="F11895" s="69" t="e">
        <f t="shared" si="598"/>
        <v>#N/A</v>
      </c>
      <c r="G11895" s="69" t="e">
        <f t="shared" si="598"/>
        <v>#N/A</v>
      </c>
      <c r="H11895" s="69" t="e">
        <f t="shared" si="598"/>
        <v>#N/A</v>
      </c>
      <c r="I11895" s="69" t="e">
        <f t="shared" si="598"/>
        <v>#N/A</v>
      </c>
      <c r="J11895" s="70" t="e">
        <f t="shared" si="598"/>
        <v>#N/A</v>
      </c>
      <c r="K11895" s="118" t="e">
        <f>VLOOKUP(B11895,WB.GDP.2017,'WB (WDI)'!$BH$2,FALSE)</f>
        <v>#N/A</v>
      </c>
      <c r="L11895" s="112" t="e">
        <f>VLOOKUP($B11895,WB.UNEMP.2017,'WB (WDI)'!$BH$2,FALSE)</f>
        <v>#N/A</v>
      </c>
    </row>
    <row r="11896" spans="1:12" x14ac:dyDescent="0.25">
      <c r="A11896" s="103">
        <v>2017</v>
      </c>
      <c r="B11896" s="104" t="s">
        <v>473</v>
      </c>
      <c r="C11896" s="105" t="s">
        <v>474</v>
      </c>
      <c r="D11896" s="105" t="s">
        <v>440</v>
      </c>
      <c r="E11896" s="87" t="e">
        <f t="shared" si="598"/>
        <v>#N/A</v>
      </c>
      <c r="F11896" s="69" t="e">
        <f t="shared" si="598"/>
        <v>#N/A</v>
      </c>
      <c r="G11896" s="69" t="e">
        <f t="shared" si="598"/>
        <v>#N/A</v>
      </c>
      <c r="H11896" s="69" t="e">
        <f t="shared" si="598"/>
        <v>#N/A</v>
      </c>
      <c r="I11896" s="69" t="e">
        <f t="shared" si="598"/>
        <v>#N/A</v>
      </c>
      <c r="J11896" s="70" t="e">
        <f t="shared" si="598"/>
        <v>#N/A</v>
      </c>
      <c r="K11896" s="118">
        <f>VLOOKUP(B11896,WB.GDP.2017,'WB (WDI)'!$BH$2,FALSE)</f>
        <v>17841.264758307101</v>
      </c>
      <c r="L11896" s="112" t="e">
        <f>VLOOKUP($B11896,WB.UNEMP.2017,'WB (WDI)'!$BH$2,FALSE)</f>
        <v>#N/A</v>
      </c>
    </row>
    <row r="11897" spans="1:12" x14ac:dyDescent="0.25">
      <c r="A11897" s="103">
        <v>2017</v>
      </c>
      <c r="B11897" s="104" t="s">
        <v>475</v>
      </c>
      <c r="C11897" s="105" t="s">
        <v>476</v>
      </c>
      <c r="D11897" s="105" t="s">
        <v>440</v>
      </c>
      <c r="E11897" s="87" t="e">
        <f t="shared" si="598"/>
        <v>#N/A</v>
      </c>
      <c r="F11897" s="69" t="e">
        <f t="shared" si="598"/>
        <v>#N/A</v>
      </c>
      <c r="G11897" s="69" t="e">
        <f t="shared" si="598"/>
        <v>#N/A</v>
      </c>
      <c r="H11897" s="69" t="e">
        <f t="shared" si="598"/>
        <v>#N/A</v>
      </c>
      <c r="I11897" s="69" t="e">
        <f t="shared" si="598"/>
        <v>#N/A</v>
      </c>
      <c r="J11897" s="70" t="e">
        <f t="shared" si="598"/>
        <v>#N/A</v>
      </c>
      <c r="K11897" s="118" t="e">
        <f>VLOOKUP(B11897,WB.GDP.2017,'WB (WDI)'!$BH$2,FALSE)</f>
        <v>#N/A</v>
      </c>
      <c r="L11897" s="112" t="e">
        <f>VLOOKUP($B11897,WB.UNEMP.2017,'WB (WDI)'!$BH$2,FALSE)</f>
        <v>#N/A</v>
      </c>
    </row>
    <row r="11898" spans="1:12" x14ac:dyDescent="0.25">
      <c r="A11898" s="103">
        <v>2017</v>
      </c>
      <c r="B11898" s="104" t="s">
        <v>477</v>
      </c>
      <c r="C11898" s="105" t="s">
        <v>478</v>
      </c>
      <c r="D11898" s="105" t="s">
        <v>440</v>
      </c>
      <c r="E11898" s="87" t="e">
        <f t="shared" si="598"/>
        <v>#N/A</v>
      </c>
      <c r="F11898" s="69" t="e">
        <f t="shared" si="598"/>
        <v>#N/A</v>
      </c>
      <c r="G11898" s="69" t="e">
        <f t="shared" si="598"/>
        <v>#N/A</v>
      </c>
      <c r="H11898" s="69" t="e">
        <f t="shared" si="598"/>
        <v>#N/A</v>
      </c>
      <c r="I11898" s="69" t="e">
        <f t="shared" si="598"/>
        <v>#N/A</v>
      </c>
      <c r="J11898" s="70" t="e">
        <f t="shared" si="598"/>
        <v>#N/A</v>
      </c>
      <c r="K11898" s="118" t="e">
        <f>VLOOKUP(B11898,WB.GDP.2017,'WB (WDI)'!$BH$2,FALSE)</f>
        <v>#N/A</v>
      </c>
      <c r="L11898" s="112" t="e">
        <f>VLOOKUP($B11898,WB.UNEMP.2017,'WB (WDI)'!$BH$2,FALSE)</f>
        <v>#N/A</v>
      </c>
    </row>
    <row r="11899" spans="1:12" x14ac:dyDescent="0.25">
      <c r="A11899" s="103">
        <v>2017</v>
      </c>
      <c r="B11899" s="104" t="s">
        <v>479</v>
      </c>
      <c r="C11899" s="105" t="s">
        <v>480</v>
      </c>
      <c r="D11899" s="105" t="s">
        <v>440</v>
      </c>
      <c r="E11899" s="87" t="e">
        <f t="shared" si="598"/>
        <v>#N/A</v>
      </c>
      <c r="F11899" s="69" t="e">
        <f t="shared" si="598"/>
        <v>#N/A</v>
      </c>
      <c r="G11899" s="69" t="e">
        <f t="shared" si="598"/>
        <v>#N/A</v>
      </c>
      <c r="H11899" s="69" t="e">
        <f t="shared" si="598"/>
        <v>#N/A</v>
      </c>
      <c r="I11899" s="69" t="e">
        <f t="shared" si="598"/>
        <v>#N/A</v>
      </c>
      <c r="J11899" s="70" t="e">
        <f t="shared" si="598"/>
        <v>#N/A</v>
      </c>
      <c r="K11899" s="118" t="e">
        <f>VLOOKUP(B11899,WB.GDP.2017,'WB (WDI)'!$BH$2,FALSE)</f>
        <v>#N/A</v>
      </c>
      <c r="L11899" s="112" t="e">
        <f>VLOOKUP($B11899,WB.UNEMP.2017,'WB (WDI)'!$BH$2,FALSE)</f>
        <v>#N/A</v>
      </c>
    </row>
    <row r="11900" spans="1:12" x14ac:dyDescent="0.25">
      <c r="A11900" s="103">
        <v>2017</v>
      </c>
      <c r="B11900" s="104" t="s">
        <v>481</v>
      </c>
      <c r="C11900" s="105" t="s">
        <v>482</v>
      </c>
      <c r="D11900" s="105" t="s">
        <v>440</v>
      </c>
      <c r="E11900" s="87" t="e">
        <f t="shared" ref="E11900:J11907" si="599">IF(ISNUMBER(VLOOKUP($B11900,EFW.2017,3,FALSE))=TRUE,VLOOKUP($B11900,EFW.2017,E$2,FALSE),NA())</f>
        <v>#N/A</v>
      </c>
      <c r="F11900" s="69" t="e">
        <f t="shared" si="599"/>
        <v>#N/A</v>
      </c>
      <c r="G11900" s="69" t="e">
        <f t="shared" si="599"/>
        <v>#N/A</v>
      </c>
      <c r="H11900" s="69" t="e">
        <f t="shared" si="599"/>
        <v>#N/A</v>
      </c>
      <c r="I11900" s="69" t="e">
        <f t="shared" si="599"/>
        <v>#N/A</v>
      </c>
      <c r="J11900" s="70" t="e">
        <f t="shared" si="599"/>
        <v>#N/A</v>
      </c>
      <c r="K11900" s="118" t="e">
        <f>VLOOKUP(B11900,WB.GDP.2017,'WB (WDI)'!$BH$2,FALSE)</f>
        <v>#N/A</v>
      </c>
      <c r="L11900" s="112">
        <f>VLOOKUP($B11900,WB.UNEMP.2017,'WB (WDI)'!$BH$2,FALSE)</f>
        <v>12.3999996185303</v>
      </c>
    </row>
    <row r="11901" spans="1:12" x14ac:dyDescent="0.25">
      <c r="A11901" s="103">
        <v>2017</v>
      </c>
      <c r="B11901" s="104" t="s">
        <v>483</v>
      </c>
      <c r="C11901" s="105" t="s">
        <v>484</v>
      </c>
      <c r="D11901" s="105" t="s">
        <v>440</v>
      </c>
      <c r="E11901" s="87" t="e">
        <f t="shared" si="599"/>
        <v>#N/A</v>
      </c>
      <c r="F11901" s="69" t="e">
        <f t="shared" si="599"/>
        <v>#N/A</v>
      </c>
      <c r="G11901" s="69" t="e">
        <f t="shared" si="599"/>
        <v>#N/A</v>
      </c>
      <c r="H11901" s="69" t="e">
        <f t="shared" si="599"/>
        <v>#N/A</v>
      </c>
      <c r="I11901" s="69" t="e">
        <f t="shared" si="599"/>
        <v>#N/A</v>
      </c>
      <c r="J11901" s="70" t="e">
        <f t="shared" si="599"/>
        <v>#N/A</v>
      </c>
      <c r="K11901" s="118" t="e">
        <f>VLOOKUP(B11901,WB.GDP.2017,'WB (WDI)'!$BH$2,FALSE)</f>
        <v>#N/A</v>
      </c>
      <c r="L11901" s="112" t="e">
        <f>VLOOKUP($B11901,WB.UNEMP.2017,'WB (WDI)'!$BH$2,FALSE)</f>
        <v>#N/A</v>
      </c>
    </row>
    <row r="11902" spans="1:12" x14ac:dyDescent="0.25">
      <c r="A11902" s="103">
        <v>2017</v>
      </c>
      <c r="B11902" s="104" t="s">
        <v>485</v>
      </c>
      <c r="C11902" s="105" t="s">
        <v>486</v>
      </c>
      <c r="D11902" s="105" t="s">
        <v>440</v>
      </c>
      <c r="E11902" s="87" t="e">
        <f t="shared" si="599"/>
        <v>#N/A</v>
      </c>
      <c r="F11902" s="69" t="e">
        <f t="shared" si="599"/>
        <v>#N/A</v>
      </c>
      <c r="G11902" s="69" t="e">
        <f t="shared" si="599"/>
        <v>#N/A</v>
      </c>
      <c r="H11902" s="69" t="e">
        <f t="shared" si="599"/>
        <v>#N/A</v>
      </c>
      <c r="I11902" s="69" t="e">
        <f t="shared" si="599"/>
        <v>#N/A</v>
      </c>
      <c r="J11902" s="70" t="e">
        <f t="shared" si="599"/>
        <v>#N/A</v>
      </c>
      <c r="K11902" s="118" t="e">
        <f>VLOOKUP(B11902,WB.GDP.2017,'WB (WDI)'!$BH$2,FALSE)</f>
        <v>#N/A</v>
      </c>
      <c r="L11902" s="112" t="e">
        <f>VLOOKUP($B11902,WB.UNEMP.2017,'WB (WDI)'!$BH$2,FALSE)</f>
        <v>#N/A</v>
      </c>
    </row>
    <row r="11903" spans="1:12" x14ac:dyDescent="0.25">
      <c r="A11903" s="103">
        <v>2017</v>
      </c>
      <c r="B11903" s="104" t="s">
        <v>487</v>
      </c>
      <c r="C11903" s="105" t="s">
        <v>488</v>
      </c>
      <c r="D11903" s="105" t="s">
        <v>440</v>
      </c>
      <c r="E11903" s="87" t="e">
        <f t="shared" si="599"/>
        <v>#N/A</v>
      </c>
      <c r="F11903" s="69" t="e">
        <f t="shared" si="599"/>
        <v>#N/A</v>
      </c>
      <c r="G11903" s="69" t="e">
        <f t="shared" si="599"/>
        <v>#N/A</v>
      </c>
      <c r="H11903" s="69" t="e">
        <f t="shared" si="599"/>
        <v>#N/A</v>
      </c>
      <c r="I11903" s="69" t="e">
        <f t="shared" si="599"/>
        <v>#N/A</v>
      </c>
      <c r="J11903" s="70" t="e">
        <f t="shared" si="599"/>
        <v>#N/A</v>
      </c>
      <c r="K11903" s="118">
        <f>VLOOKUP(B11903,WB.GDP.2017,'WB (WDI)'!$BH$2,FALSE)</f>
        <v>6486.0868563805698</v>
      </c>
      <c r="L11903" s="112">
        <f>VLOOKUP($B11903,WB.UNEMP.2017,'WB (WDI)'!$BH$2,FALSE)</f>
        <v>8.4399995803833008</v>
      </c>
    </row>
    <row r="11904" spans="1:12" x14ac:dyDescent="0.25">
      <c r="A11904" s="103">
        <v>2017</v>
      </c>
      <c r="B11904" s="104" t="s">
        <v>489</v>
      </c>
      <c r="C11904" s="105" t="s">
        <v>490</v>
      </c>
      <c r="D11904" s="105" t="s">
        <v>440</v>
      </c>
      <c r="E11904" s="87" t="e">
        <f t="shared" si="599"/>
        <v>#N/A</v>
      </c>
      <c r="F11904" s="69" t="e">
        <f t="shared" si="599"/>
        <v>#N/A</v>
      </c>
      <c r="G11904" s="69" t="e">
        <f t="shared" si="599"/>
        <v>#N/A</v>
      </c>
      <c r="H11904" s="69" t="e">
        <f t="shared" si="599"/>
        <v>#N/A</v>
      </c>
      <c r="I11904" s="69" t="e">
        <f t="shared" si="599"/>
        <v>#N/A</v>
      </c>
      <c r="J11904" s="70" t="e">
        <f t="shared" si="599"/>
        <v>#N/A</v>
      </c>
      <c r="K11904" s="118" t="e">
        <f>VLOOKUP(B11904,WB.GDP.2017,'WB (WDI)'!$BH$2,FALSE)</f>
        <v>#N/A</v>
      </c>
      <c r="L11904" s="112" t="e">
        <f>VLOOKUP($B11904,WB.UNEMP.2017,'WB (WDI)'!$BH$2,FALSE)</f>
        <v>#N/A</v>
      </c>
    </row>
    <row r="11905" spans="1:12" x14ac:dyDescent="0.25">
      <c r="A11905" s="103">
        <v>2017</v>
      </c>
      <c r="B11905" s="104" t="s">
        <v>491</v>
      </c>
      <c r="C11905" s="105" t="s">
        <v>492</v>
      </c>
      <c r="D11905" s="105" t="s">
        <v>440</v>
      </c>
      <c r="E11905" s="87" t="e">
        <f t="shared" si="599"/>
        <v>#N/A</v>
      </c>
      <c r="F11905" s="69" t="e">
        <f t="shared" si="599"/>
        <v>#N/A</v>
      </c>
      <c r="G11905" s="69" t="e">
        <f t="shared" si="599"/>
        <v>#N/A</v>
      </c>
      <c r="H11905" s="69" t="e">
        <f t="shared" si="599"/>
        <v>#N/A</v>
      </c>
      <c r="I11905" s="69" t="e">
        <f t="shared" si="599"/>
        <v>#N/A</v>
      </c>
      <c r="J11905" s="70" t="e">
        <f t="shared" si="599"/>
        <v>#N/A</v>
      </c>
      <c r="K11905" s="118">
        <f>VLOOKUP(B11905,WB.GDP.2017,'WB (WDI)'!$BH$2,FALSE)</f>
        <v>6472.4096611062951</v>
      </c>
      <c r="L11905" s="112">
        <f>VLOOKUP($B11905,WB.UNEMP.2017,'WB (WDI)'!$BH$2,FALSE)</f>
        <v>2.9300000667571999</v>
      </c>
    </row>
    <row r="11906" spans="1:12" x14ac:dyDescent="0.25">
      <c r="A11906" s="103">
        <v>2017</v>
      </c>
      <c r="B11906" s="104" t="s">
        <v>493</v>
      </c>
      <c r="C11906" s="105" t="s">
        <v>494</v>
      </c>
      <c r="D11906" s="105" t="s">
        <v>440</v>
      </c>
      <c r="E11906" s="87" t="e">
        <f t="shared" si="599"/>
        <v>#N/A</v>
      </c>
      <c r="F11906" s="69" t="e">
        <f t="shared" si="599"/>
        <v>#N/A</v>
      </c>
      <c r="G11906" s="69" t="e">
        <f t="shared" si="599"/>
        <v>#N/A</v>
      </c>
      <c r="H11906" s="69" t="e">
        <f t="shared" si="599"/>
        <v>#N/A</v>
      </c>
      <c r="I11906" s="69" t="e">
        <f t="shared" si="599"/>
        <v>#N/A</v>
      </c>
      <c r="J11906" s="70" t="e">
        <f t="shared" si="599"/>
        <v>#N/A</v>
      </c>
      <c r="K11906" s="118">
        <f>VLOOKUP(B11906,WB.GDP.2017,'WB (WDI)'!$BH$2,FALSE)</f>
        <v>3898.0652879446857</v>
      </c>
      <c r="L11906" s="112" t="e">
        <f>VLOOKUP($B11906,WB.UNEMP.2017,'WB (WDI)'!$BH$2,FALSE)</f>
        <v>#N/A</v>
      </c>
    </row>
    <row r="11907" spans="1:12" ht="15.75" thickBot="1" x14ac:dyDescent="0.3">
      <c r="A11907" s="103">
        <v>2017</v>
      </c>
      <c r="B11907" s="104" t="s">
        <v>495</v>
      </c>
      <c r="C11907" s="105" t="s">
        <v>496</v>
      </c>
      <c r="D11907" s="105" t="s">
        <v>440</v>
      </c>
      <c r="E11907" s="88" t="e">
        <f t="shared" si="599"/>
        <v>#N/A</v>
      </c>
      <c r="F11907" s="56" t="e">
        <f t="shared" si="599"/>
        <v>#N/A</v>
      </c>
      <c r="G11907" s="56" t="e">
        <f t="shared" si="599"/>
        <v>#N/A</v>
      </c>
      <c r="H11907" s="56" t="e">
        <f t="shared" si="599"/>
        <v>#N/A</v>
      </c>
      <c r="I11907" s="56" t="e">
        <f t="shared" si="599"/>
        <v>#N/A</v>
      </c>
      <c r="J11907" s="71" t="e">
        <f t="shared" si="599"/>
        <v>#N/A</v>
      </c>
      <c r="K11907" s="119" t="e">
        <f>VLOOKUP(B11907,WB.GDP.2017,'WB (WDI)'!$BH$2,FALSE)</f>
        <v>#N/A</v>
      </c>
      <c r="L11907" s="113" t="e">
        <f>VLOOKUP($B11907,WB.UNEMP.2017,'WB (WDI)'!$BH$2,FALSE)</f>
        <v>#N/A</v>
      </c>
    </row>
    <row r="11908" spans="1:12" x14ac:dyDescent="0.25">
      <c r="A11908" s="109">
        <v>2018</v>
      </c>
      <c r="B11908" s="110" t="s">
        <v>4</v>
      </c>
      <c r="C11908" s="111" t="s">
        <v>5</v>
      </c>
      <c r="D11908" s="111" t="s">
        <v>6</v>
      </c>
      <c r="E11908" s="86">
        <f t="shared" ref="E11908:J11917" si="600">IF(ISNUMBER(VLOOKUP($B11908,EFW.2018,3,FALSE))=TRUE,VLOOKUP($B11908,EFW.2018,E$2,FALSE),NA())</f>
        <v>4.967743834942933</v>
      </c>
      <c r="F11908" s="69">
        <f t="shared" si="600"/>
        <v>4.2417067325521653</v>
      </c>
      <c r="G11908" s="69">
        <f t="shared" si="600"/>
        <v>4.5336356869790597</v>
      </c>
      <c r="H11908" s="69">
        <f t="shared" si="600"/>
        <v>7.9216341156450447</v>
      </c>
      <c r="I11908" s="69">
        <f t="shared" si="600"/>
        <v>2.5780384004211476</v>
      </c>
      <c r="J11908" s="70">
        <f t="shared" si="600"/>
        <v>5.56370423911725</v>
      </c>
      <c r="K11908" s="118">
        <f>VLOOKUP(B11908,WB.GDP.2018,'WB (WDI)'!$BI$2,FALSE)</f>
        <v>11642.19448525366</v>
      </c>
      <c r="L11908" s="112">
        <f>VLOOKUP($B11908,WB.UNEMP.2018,'WB (WDI)'!$BI$2,FALSE)</f>
        <v>11.8900003433228</v>
      </c>
    </row>
    <row r="11909" spans="1:12" x14ac:dyDescent="0.25">
      <c r="A11909" s="103">
        <v>2018</v>
      </c>
      <c r="B11909" s="104" t="s">
        <v>7</v>
      </c>
      <c r="C11909" s="105" t="s">
        <v>8</v>
      </c>
      <c r="D11909" s="105" t="s">
        <v>6</v>
      </c>
      <c r="E11909" s="87">
        <f t="shared" si="600"/>
        <v>5.3770344316436489</v>
      </c>
      <c r="F11909" s="69">
        <f t="shared" si="600"/>
        <v>4.9230692128522637</v>
      </c>
      <c r="G11909" s="69">
        <f t="shared" si="600"/>
        <v>3.7586100720624263</v>
      </c>
      <c r="H11909" s="69">
        <f t="shared" si="600"/>
        <v>7.559286452916627</v>
      </c>
      <c r="I11909" s="69">
        <f t="shared" si="600"/>
        <v>5.8419824139577683</v>
      </c>
      <c r="J11909" s="70">
        <f t="shared" si="600"/>
        <v>4.8022240064291557</v>
      </c>
      <c r="K11909" s="118">
        <f>VLOOKUP(B11909,WB.GDP.2018,'WB (WDI)'!$BI$2,FALSE)</f>
        <v>11366.336329055059</v>
      </c>
      <c r="L11909" s="112">
        <f>VLOOKUP($B11909,WB.UNEMP.2018,'WB (WDI)'!$BI$2,FALSE)</f>
        <v>9.8199996948242205</v>
      </c>
    </row>
    <row r="11910" spans="1:12" x14ac:dyDescent="0.25">
      <c r="A11910" s="103">
        <v>2018</v>
      </c>
      <c r="B11910" s="104" t="s">
        <v>9</v>
      </c>
      <c r="C11910" s="105" t="s">
        <v>10</v>
      </c>
      <c r="D11910" s="105" t="s">
        <v>6</v>
      </c>
      <c r="E11910" s="87">
        <f t="shared" si="600"/>
        <v>4.722451959901564</v>
      </c>
      <c r="F11910" s="69">
        <f t="shared" si="600"/>
        <v>4.7133333333333338</v>
      </c>
      <c r="G11910" s="69">
        <f t="shared" si="600"/>
        <v>3.7727099109887101</v>
      </c>
      <c r="H11910" s="69">
        <f t="shared" si="600"/>
        <v>7.1679358225362222</v>
      </c>
      <c r="I11910" s="69">
        <f t="shared" si="600"/>
        <v>1.9752642963499929</v>
      </c>
      <c r="J11910" s="70">
        <f t="shared" si="600"/>
        <v>5.983016436299561</v>
      </c>
      <c r="K11910" s="118">
        <f>VLOOKUP(B11910,WB.GDP.2018,'WB (WDI)'!$BI$2,FALSE)</f>
        <v>15017.989076811058</v>
      </c>
      <c r="L11910" s="112">
        <f>VLOOKUP($B11910,WB.UNEMP.2018,'WB (WDI)'!$BI$2,FALSE)</f>
        <v>18.459999084472699</v>
      </c>
    </row>
    <row r="11911" spans="1:12" x14ac:dyDescent="0.25">
      <c r="A11911" s="103">
        <v>2018</v>
      </c>
      <c r="B11911" s="104" t="s">
        <v>11</v>
      </c>
      <c r="C11911" s="105" t="s">
        <v>12</v>
      </c>
      <c r="D11911" s="105" t="s">
        <v>6</v>
      </c>
      <c r="E11911" s="87">
        <f t="shared" si="600"/>
        <v>6.7008510030454733</v>
      </c>
      <c r="F11911" s="69">
        <f t="shared" si="600"/>
        <v>6.3728692349661902</v>
      </c>
      <c r="G11911" s="69">
        <f t="shared" si="600"/>
        <v>5.6018045069445845</v>
      </c>
      <c r="H11911" s="69">
        <f t="shared" si="600"/>
        <v>7.2159606743923694</v>
      </c>
      <c r="I11911" s="69">
        <f t="shared" si="600"/>
        <v>6.8815274412624632</v>
      </c>
      <c r="J11911" s="70">
        <f t="shared" si="600"/>
        <v>7.4320931576617575</v>
      </c>
      <c r="K11911" s="118">
        <f>VLOOKUP(B11911,WB.GDP.2018,'WB (WDI)'!$BI$2,FALSE)</f>
        <v>7437.63753502891</v>
      </c>
      <c r="L11911" s="112">
        <f>VLOOKUP($B11911,WB.UNEMP.2018,'WB (WDI)'!$BI$2,FALSE)</f>
        <v>9.0799999237060494</v>
      </c>
    </row>
    <row r="11912" spans="1:12" x14ac:dyDescent="0.25">
      <c r="A11912" s="103">
        <v>2018</v>
      </c>
      <c r="B11912" s="104" t="s">
        <v>13</v>
      </c>
      <c r="C11912" s="105" t="s">
        <v>14</v>
      </c>
      <c r="D11912" s="105" t="s">
        <v>6</v>
      </c>
      <c r="E11912" s="87">
        <f t="shared" si="600"/>
        <v>4.2135448527300241</v>
      </c>
      <c r="F11912" s="69">
        <f t="shared" si="600"/>
        <v>8.486276646898542</v>
      </c>
      <c r="G11912" s="69">
        <f t="shared" si="600"/>
        <v>2.8488320568958083</v>
      </c>
      <c r="H11912" s="69">
        <f t="shared" si="600"/>
        <v>2.5101834322649226</v>
      </c>
      <c r="I11912" s="69">
        <f t="shared" si="600"/>
        <v>2.6757352350748995</v>
      </c>
      <c r="J11912" s="70">
        <f t="shared" si="600"/>
        <v>4.5466968925159446</v>
      </c>
      <c r="K11912" s="118">
        <f>VLOOKUP(B11912,WB.GDP.2018,'WB (WDI)'!$BI$2,FALSE)</f>
        <v>4160.5978682119903</v>
      </c>
      <c r="L11912" s="112">
        <f>VLOOKUP($B11912,WB.UNEMP.2018,'WB (WDI)'!$BI$2,FALSE)</f>
        <v>16.870000839233398</v>
      </c>
    </row>
    <row r="11913" spans="1:12" x14ac:dyDescent="0.25">
      <c r="A11913" s="103">
        <v>2018</v>
      </c>
      <c r="B11913" s="104" t="s">
        <v>15</v>
      </c>
      <c r="C11913" s="105" t="s">
        <v>16</v>
      </c>
      <c r="D11913" s="105" t="s">
        <v>6</v>
      </c>
      <c r="E11913" s="87">
        <f t="shared" si="600"/>
        <v>6.073909501517309</v>
      </c>
      <c r="F11913" s="69">
        <f t="shared" si="600"/>
        <v>5.2134970734511787</v>
      </c>
      <c r="G11913" s="69">
        <f t="shared" si="600"/>
        <v>5.3187510085671992</v>
      </c>
      <c r="H11913" s="69">
        <f t="shared" si="600"/>
        <v>6.568460681723149</v>
      </c>
      <c r="I11913" s="69">
        <f t="shared" si="600"/>
        <v>6.6327802024619391</v>
      </c>
      <c r="J11913" s="70">
        <f t="shared" si="600"/>
        <v>6.636058541383079</v>
      </c>
      <c r="K11913" s="118">
        <f>VLOOKUP(B11913,WB.GDP.2018,'WB (WDI)'!$BI$2,FALSE)</f>
        <v>10763.785584686586</v>
      </c>
      <c r="L11913" s="112">
        <f>VLOOKUP($B11913,WB.UNEMP.2018,'WB (WDI)'!$BI$2,FALSE)</f>
        <v>15.460000038146999</v>
      </c>
    </row>
    <row r="11914" spans="1:12" x14ac:dyDescent="0.25">
      <c r="A11914" s="103">
        <v>2018</v>
      </c>
      <c r="B11914" s="104" t="s">
        <v>17</v>
      </c>
      <c r="C11914" s="105" t="s">
        <v>18</v>
      </c>
      <c r="D11914" s="105" t="s">
        <v>6</v>
      </c>
      <c r="E11914" s="87" t="e">
        <f t="shared" si="600"/>
        <v>#N/A</v>
      </c>
      <c r="F11914" s="69" t="e">
        <f t="shared" si="600"/>
        <v>#N/A</v>
      </c>
      <c r="G11914" s="69" t="e">
        <f t="shared" si="600"/>
        <v>#N/A</v>
      </c>
      <c r="H11914" s="69" t="e">
        <f t="shared" si="600"/>
        <v>#N/A</v>
      </c>
      <c r="I11914" s="69" t="e">
        <f t="shared" si="600"/>
        <v>#N/A</v>
      </c>
      <c r="J11914" s="70" t="e">
        <f t="shared" si="600"/>
        <v>#N/A</v>
      </c>
      <c r="K11914" s="118" t="e">
        <f>VLOOKUP(B11914,WB.GDP.2018,'WB (WDI)'!$BI$2,FALSE)</f>
        <v>#N/A</v>
      </c>
      <c r="L11914" s="112" t="e">
        <f>VLOOKUP($B11914,WB.UNEMP.2018,'WB (WDI)'!$BI$2,FALSE)</f>
        <v>#N/A</v>
      </c>
    </row>
    <row r="11915" spans="1:12" x14ac:dyDescent="0.25">
      <c r="A11915" s="103">
        <v>2018</v>
      </c>
      <c r="B11915" s="104" t="s">
        <v>19</v>
      </c>
      <c r="C11915" s="105" t="s">
        <v>20</v>
      </c>
      <c r="D11915" s="105" t="s">
        <v>6</v>
      </c>
      <c r="E11915" s="87">
        <f t="shared" si="600"/>
        <v>4.7497225787455521</v>
      </c>
      <c r="F11915" s="69">
        <f t="shared" si="600"/>
        <v>7.3050680189522739</v>
      </c>
      <c r="G11915" s="69">
        <f t="shared" si="600"/>
        <v>3.4332764952051913</v>
      </c>
      <c r="H11915" s="69">
        <f t="shared" si="600"/>
        <v>4.704103887351172</v>
      </c>
      <c r="I11915" s="69">
        <f t="shared" si="600"/>
        <v>2.9199644975516592</v>
      </c>
      <c r="J11915" s="70">
        <f t="shared" si="600"/>
        <v>5.3861999946674652</v>
      </c>
      <c r="K11915" s="118">
        <f>VLOOKUP(B11915,WB.GDP.2018,'WB (WDI)'!$BI$2,FALSE)</f>
        <v>6933.5055601912109</v>
      </c>
      <c r="L11915" s="112">
        <f>VLOOKUP($B11915,WB.UNEMP.2018,'WB (WDI)'!$BI$2,FALSE)</f>
        <v>7</v>
      </c>
    </row>
    <row r="11916" spans="1:12" x14ac:dyDescent="0.25">
      <c r="A11916" s="103">
        <v>2018</v>
      </c>
      <c r="B11916" s="104" t="s">
        <v>21</v>
      </c>
      <c r="C11916" s="105" t="s">
        <v>22</v>
      </c>
      <c r="D11916" s="105" t="s">
        <v>6</v>
      </c>
      <c r="E11916" s="87">
        <f t="shared" si="600"/>
        <v>6.1999114097303503</v>
      </c>
      <c r="F11916" s="69">
        <f t="shared" si="600"/>
        <v>6.6248843954929342</v>
      </c>
      <c r="G11916" s="69">
        <f t="shared" si="600"/>
        <v>4.6801951419084293</v>
      </c>
      <c r="H11916" s="69">
        <f t="shared" si="600"/>
        <v>7.0601017864459434</v>
      </c>
      <c r="I11916" s="69">
        <f t="shared" si="600"/>
        <v>5.8380911968287492</v>
      </c>
      <c r="J11916" s="70">
        <f t="shared" si="600"/>
        <v>6.7962845279756969</v>
      </c>
      <c r="K11916" s="118">
        <f>VLOOKUP(B11916,WB.GDP.2018,'WB (WDI)'!$BI$2,FALSE)</f>
        <v>3160.7770925266004</v>
      </c>
      <c r="L11916" s="112">
        <f>VLOOKUP($B11916,WB.UNEMP.2018,'WB (WDI)'!$BI$2,FALSE)</f>
        <v>2.3699998855590798</v>
      </c>
    </row>
    <row r="11917" spans="1:12" x14ac:dyDescent="0.25">
      <c r="A11917" s="103">
        <v>2018</v>
      </c>
      <c r="B11917" s="104" t="s">
        <v>23</v>
      </c>
      <c r="C11917" s="105" t="s">
        <v>24</v>
      </c>
      <c r="D11917" s="105" t="s">
        <v>6</v>
      </c>
      <c r="E11917" s="87">
        <f t="shared" si="600"/>
        <v>7.6034808629771522</v>
      </c>
      <c r="F11917" s="69">
        <f t="shared" si="600"/>
        <v>6.6551336695786265</v>
      </c>
      <c r="G11917" s="69">
        <f t="shared" si="600"/>
        <v>6.0702360727704772</v>
      </c>
      <c r="H11917" s="69">
        <f t="shared" si="600"/>
        <v>9.3505975264609198</v>
      </c>
      <c r="I11917" s="69">
        <f t="shared" si="600"/>
        <v>7.89360566327084</v>
      </c>
      <c r="J11917" s="70">
        <f t="shared" si="600"/>
        <v>8.0478313828048957</v>
      </c>
      <c r="K11917" s="118">
        <f>VLOOKUP(B11917,WB.GDP.2018,'WB (WDI)'!$BI$2,FALSE)</f>
        <v>17634.194617636407</v>
      </c>
      <c r="L11917" s="112">
        <f>VLOOKUP($B11917,WB.UNEMP.2018,'WB (WDI)'!$BI$2,FALSE)</f>
        <v>17.319999694824201</v>
      </c>
    </row>
    <row r="11918" spans="1:12" x14ac:dyDescent="0.25">
      <c r="A11918" s="103">
        <v>2018</v>
      </c>
      <c r="B11918" s="104" t="s">
        <v>25</v>
      </c>
      <c r="C11918" s="105" t="s">
        <v>26</v>
      </c>
      <c r="D11918" s="105" t="s">
        <v>6</v>
      </c>
      <c r="E11918" s="87" t="e">
        <f t="shared" ref="E11918:J11927" si="601">IF(ISNUMBER(VLOOKUP($B11918,EFW.2018,3,FALSE))=TRUE,VLOOKUP($B11918,EFW.2018,E$2,FALSE),NA())</f>
        <v>#N/A</v>
      </c>
      <c r="F11918" s="69" t="e">
        <f t="shared" si="601"/>
        <v>#N/A</v>
      </c>
      <c r="G11918" s="69" t="e">
        <f t="shared" si="601"/>
        <v>#N/A</v>
      </c>
      <c r="H11918" s="69" t="e">
        <f t="shared" si="601"/>
        <v>#N/A</v>
      </c>
      <c r="I11918" s="69" t="e">
        <f t="shared" si="601"/>
        <v>#N/A</v>
      </c>
      <c r="J11918" s="70" t="e">
        <f t="shared" si="601"/>
        <v>#N/A</v>
      </c>
      <c r="K11918" s="118" t="e">
        <f>VLOOKUP(B11918,WB.GDP.2018,'WB (WDI)'!$BI$2,FALSE)</f>
        <v>#N/A</v>
      </c>
      <c r="L11918" s="112" t="e">
        <f>VLOOKUP($B11918,WB.UNEMP.2018,'WB (WDI)'!$BI$2,FALSE)</f>
        <v>#N/A</v>
      </c>
    </row>
    <row r="11919" spans="1:12" x14ac:dyDescent="0.25">
      <c r="A11919" s="103">
        <v>2018</v>
      </c>
      <c r="B11919" s="104" t="s">
        <v>27</v>
      </c>
      <c r="C11919" s="105" t="s">
        <v>28</v>
      </c>
      <c r="D11919" s="105" t="s">
        <v>6</v>
      </c>
      <c r="E11919" s="87">
        <f t="shared" si="601"/>
        <v>5.8527354026631535</v>
      </c>
      <c r="F11919" s="69">
        <f t="shared" si="601"/>
        <v>5.1880480650832599</v>
      </c>
      <c r="G11919" s="69">
        <f t="shared" si="601"/>
        <v>4.139017729898109</v>
      </c>
      <c r="H11919" s="69">
        <f t="shared" si="601"/>
        <v>6.5395759304757428</v>
      </c>
      <c r="I11919" s="69">
        <f t="shared" si="601"/>
        <v>6.2739770832001032</v>
      </c>
      <c r="J11919" s="70">
        <f t="shared" si="601"/>
        <v>7.1230582046585518</v>
      </c>
      <c r="K11919" s="118">
        <f>VLOOKUP(B11919,WB.GDP.2018,'WB (WDI)'!$BI$2,FALSE)</f>
        <v>2120.3228606746329</v>
      </c>
      <c r="L11919" s="112">
        <f>VLOOKUP($B11919,WB.UNEMP.2018,'WB (WDI)'!$BI$2,FALSE)</f>
        <v>4.6999998092651403</v>
      </c>
    </row>
    <row r="11920" spans="1:12" x14ac:dyDescent="0.25">
      <c r="A11920" s="103">
        <v>2018</v>
      </c>
      <c r="B11920" s="104" t="s">
        <v>29</v>
      </c>
      <c r="C11920" s="105" t="s">
        <v>30</v>
      </c>
      <c r="D11920" s="105" t="s">
        <v>6</v>
      </c>
      <c r="E11920" s="87">
        <f t="shared" si="601"/>
        <v>5.9430802770123758</v>
      </c>
      <c r="F11920" s="69">
        <f t="shared" si="601"/>
        <v>6.8357693523577039</v>
      </c>
      <c r="G11920" s="69">
        <f t="shared" si="601"/>
        <v>4.3428208798576104</v>
      </c>
      <c r="H11920" s="69">
        <f t="shared" si="601"/>
        <v>8.8118067390584152</v>
      </c>
      <c r="I11920" s="69">
        <f t="shared" si="601"/>
        <v>3.3929476717391607</v>
      </c>
      <c r="J11920" s="70">
        <f t="shared" si="601"/>
        <v>6.3320567420489864</v>
      </c>
      <c r="K11920" s="118">
        <f>VLOOKUP(B11920,WB.GDP.2018,'WB (WDI)'!$BI$2,FALSE)</f>
        <v>761.52419338444633</v>
      </c>
      <c r="L11920" s="112">
        <f>VLOOKUP($B11920,WB.UNEMP.2018,'WB (WDI)'!$BI$2,FALSE)</f>
        <v>1.45000004768372</v>
      </c>
    </row>
    <row r="11921" spans="1:12" x14ac:dyDescent="0.25">
      <c r="A11921" s="103">
        <v>2018</v>
      </c>
      <c r="B11921" s="104" t="s">
        <v>31</v>
      </c>
      <c r="C11921" s="105" t="s">
        <v>32</v>
      </c>
      <c r="D11921" s="105" t="s">
        <v>6</v>
      </c>
      <c r="E11921" s="87">
        <f t="shared" si="601"/>
        <v>7.41</v>
      </c>
      <c r="F11921" s="69">
        <f t="shared" si="601"/>
        <v>7.4702677352139775</v>
      </c>
      <c r="G11921" s="69">
        <f t="shared" si="601"/>
        <v>6.2486744642806764</v>
      </c>
      <c r="H11921" s="69">
        <f t="shared" si="601"/>
        <v>8.443652855910603</v>
      </c>
      <c r="I11921" s="69">
        <f t="shared" si="601"/>
        <v>7.6502760700291441</v>
      </c>
      <c r="J11921" s="70">
        <f t="shared" si="601"/>
        <v>7.2618547879757331</v>
      </c>
      <c r="K11921" s="118">
        <f>VLOOKUP(B11921,WB.GDP.2018,'WB (WDI)'!$BI$2,FALSE)</f>
        <v>6864.1474267639751</v>
      </c>
      <c r="L11921" s="112">
        <f>VLOOKUP($B11921,WB.UNEMP.2018,'WB (WDI)'!$BI$2,FALSE)</f>
        <v>12.170000076293899</v>
      </c>
    </row>
    <row r="11922" spans="1:12" x14ac:dyDescent="0.25">
      <c r="A11922" s="103">
        <v>2018</v>
      </c>
      <c r="B11922" s="104" t="s">
        <v>33</v>
      </c>
      <c r="C11922" s="105" t="s">
        <v>34</v>
      </c>
      <c r="D11922" s="105" t="s">
        <v>6</v>
      </c>
      <c r="E11922" s="87">
        <f t="shared" si="601"/>
        <v>5.8743760805097534</v>
      </c>
      <c r="F11922" s="69">
        <f t="shared" si="601"/>
        <v>7.4441032440419574</v>
      </c>
      <c r="G11922" s="69">
        <f t="shared" si="601"/>
        <v>3.0659497482210383</v>
      </c>
      <c r="H11922" s="69">
        <f t="shared" si="601"/>
        <v>7.2664859721953539</v>
      </c>
      <c r="I11922" s="69">
        <f t="shared" si="601"/>
        <v>5.1213009049191793</v>
      </c>
      <c r="J11922" s="70">
        <f t="shared" si="601"/>
        <v>6.4740405331712374</v>
      </c>
      <c r="K11922" s="118">
        <f>VLOOKUP(B11922,WB.GDP.2018,'WB (WDI)'!$BI$2,FALSE)</f>
        <v>3603.5517048187567</v>
      </c>
      <c r="L11922" s="112">
        <f>VLOOKUP($B11922,WB.UNEMP.2018,'WB (WDI)'!$BI$2,FALSE)</f>
        <v>3.3599998950958301</v>
      </c>
    </row>
    <row r="11923" spans="1:12" x14ac:dyDescent="0.25">
      <c r="A11923" s="103">
        <v>2018</v>
      </c>
      <c r="B11923" s="104" t="s">
        <v>35</v>
      </c>
      <c r="C11923" s="105" t="s">
        <v>36</v>
      </c>
      <c r="D11923" s="105" t="s">
        <v>6</v>
      </c>
      <c r="E11923" s="87">
        <f t="shared" si="601"/>
        <v>5.2724585690680819</v>
      </c>
      <c r="F11923" s="69">
        <f t="shared" si="601"/>
        <v>5.9465132855788898</v>
      </c>
      <c r="G11923" s="69">
        <f t="shared" si="601"/>
        <v>3.3935329687870506</v>
      </c>
      <c r="H11923" s="69">
        <f t="shared" si="601"/>
        <v>6.4821577887636579</v>
      </c>
      <c r="I11923" s="69">
        <f t="shared" si="601"/>
        <v>5.1530758267879904</v>
      </c>
      <c r="J11923" s="70">
        <f t="shared" si="601"/>
        <v>5.3870129754228211</v>
      </c>
      <c r="K11923" s="118">
        <f>VLOOKUP(B11923,WB.GDP.2018,'WB (WDI)'!$BI$2,FALSE)</f>
        <v>933.10955067510156</v>
      </c>
      <c r="L11923" s="112">
        <f>VLOOKUP($B11923,WB.UNEMP.2018,'WB (WDI)'!$BI$2,FALSE)</f>
        <v>4.0900001525878897</v>
      </c>
    </row>
    <row r="11924" spans="1:12" x14ac:dyDescent="0.25">
      <c r="A11924" s="103">
        <v>2018</v>
      </c>
      <c r="B11924" s="104" t="s">
        <v>37</v>
      </c>
      <c r="C11924" s="105" t="s">
        <v>38</v>
      </c>
      <c r="D11924" s="105" t="s">
        <v>6</v>
      </c>
      <c r="E11924" s="87">
        <f t="shared" si="601"/>
        <v>5.7063686673965384</v>
      </c>
      <c r="F11924" s="69">
        <f t="shared" si="601"/>
        <v>8.9410812609622603</v>
      </c>
      <c r="G11924" s="69">
        <f t="shared" si="601"/>
        <v>3.2346263246565803</v>
      </c>
      <c r="H11924" s="69">
        <f t="shared" si="601"/>
        <v>6.373850086719667</v>
      </c>
      <c r="I11924" s="69">
        <f t="shared" si="601"/>
        <v>5.0508557966793362</v>
      </c>
      <c r="J11924" s="70">
        <f t="shared" si="601"/>
        <v>4.9314298679648489</v>
      </c>
      <c r="K11924" s="118">
        <f>VLOOKUP(B11924,WB.GDP.2018,'WB (WDI)'!$BI$2,FALSE)</f>
        <v>1576.3186703952213</v>
      </c>
      <c r="L11924" s="112">
        <f>VLOOKUP($B11924,WB.UNEMP.2018,'WB (WDI)'!$BI$2,FALSE)</f>
        <v>1.8899999856948899</v>
      </c>
    </row>
    <row r="11925" spans="1:12" x14ac:dyDescent="0.25">
      <c r="A11925" s="103">
        <v>2018</v>
      </c>
      <c r="B11925" s="104" t="s">
        <v>39</v>
      </c>
      <c r="C11925" s="105" t="s">
        <v>40</v>
      </c>
      <c r="D11925" s="105" t="s">
        <v>6</v>
      </c>
      <c r="E11925" s="87" t="e">
        <f t="shared" si="601"/>
        <v>#N/A</v>
      </c>
      <c r="F11925" s="69" t="e">
        <f t="shared" si="601"/>
        <v>#N/A</v>
      </c>
      <c r="G11925" s="69" t="e">
        <f t="shared" si="601"/>
        <v>#N/A</v>
      </c>
      <c r="H11925" s="69" t="e">
        <f t="shared" si="601"/>
        <v>#N/A</v>
      </c>
      <c r="I11925" s="69" t="e">
        <f t="shared" si="601"/>
        <v>#N/A</v>
      </c>
      <c r="J11925" s="70" t="e">
        <f t="shared" si="601"/>
        <v>#N/A</v>
      </c>
      <c r="K11925" s="118">
        <f>VLOOKUP(B11925,WB.GDP.2018,'WB (WDI)'!$BI$2,FALSE)</f>
        <v>3066.8378467793327</v>
      </c>
      <c r="L11925" s="112">
        <f>VLOOKUP($B11925,WB.UNEMP.2018,'WB (WDI)'!$BI$2,FALSE)</f>
        <v>7.7800002098083496</v>
      </c>
    </row>
    <row r="11926" spans="1:12" x14ac:dyDescent="0.25">
      <c r="A11926" s="103">
        <v>2018</v>
      </c>
      <c r="B11926" s="104" t="s">
        <v>41</v>
      </c>
      <c r="C11926" s="105" t="s">
        <v>42</v>
      </c>
      <c r="D11926" s="105" t="s">
        <v>6</v>
      </c>
      <c r="E11926" s="87">
        <f t="shared" si="601"/>
        <v>5.0342222031812032</v>
      </c>
      <c r="F11926" s="69">
        <f t="shared" si="601"/>
        <v>6.703522960083637</v>
      </c>
      <c r="G11926" s="69">
        <f t="shared" si="601"/>
        <v>3.2720163129825797</v>
      </c>
      <c r="H11926" s="69">
        <f t="shared" si="601"/>
        <v>4.9025797928744002</v>
      </c>
      <c r="I11926" s="69">
        <f t="shared" si="601"/>
        <v>5.3958639525857146</v>
      </c>
      <c r="J11926" s="70">
        <f t="shared" si="601"/>
        <v>4.8971279973796866</v>
      </c>
      <c r="K11926" s="118">
        <f>VLOOKUP(B11926,WB.GDP.2018,'WB (WDI)'!$BI$2,FALSE)</f>
        <v>3906.9399446487764</v>
      </c>
      <c r="L11926" s="112">
        <f>VLOOKUP($B11926,WB.UNEMP.2018,'WB (WDI)'!$BI$2,FALSE)</f>
        <v>9.6599998474121094</v>
      </c>
    </row>
    <row r="11927" spans="1:12" x14ac:dyDescent="0.25">
      <c r="A11927" s="103">
        <v>2018</v>
      </c>
      <c r="B11927" s="104" t="s">
        <v>43</v>
      </c>
      <c r="C11927" s="105" t="s">
        <v>44</v>
      </c>
      <c r="D11927" s="105" t="s">
        <v>6</v>
      </c>
      <c r="E11927" s="87">
        <f t="shared" si="601"/>
        <v>6.0891569863168993</v>
      </c>
      <c r="F11927" s="69">
        <f t="shared" si="601"/>
        <v>6.2009667903483123</v>
      </c>
      <c r="G11927" s="69">
        <f t="shared" si="601"/>
        <v>4.5887445610760373</v>
      </c>
      <c r="H11927" s="69">
        <f t="shared" si="601"/>
        <v>7.3181910461999751</v>
      </c>
      <c r="I11927" s="69">
        <f t="shared" si="601"/>
        <v>5.4128893871340873</v>
      </c>
      <c r="J11927" s="70">
        <f t="shared" si="601"/>
        <v>6.9249931468260826</v>
      </c>
      <c r="K11927" s="118">
        <f>VLOOKUP(B11927,WB.GDP.2018,'WB (WDI)'!$BI$2,FALSE)</f>
        <v>5033.4782237277368</v>
      </c>
      <c r="L11927" s="112">
        <f>VLOOKUP($B11927,WB.UNEMP.2018,'WB (WDI)'!$BI$2,FALSE)</f>
        <v>3.21000003814697</v>
      </c>
    </row>
    <row r="11928" spans="1:12" x14ac:dyDescent="0.25">
      <c r="A11928" s="103">
        <v>2018</v>
      </c>
      <c r="B11928" s="104" t="s">
        <v>45</v>
      </c>
      <c r="C11928" s="105" t="s">
        <v>46</v>
      </c>
      <c r="D11928" s="105" t="s">
        <v>6</v>
      </c>
      <c r="E11928" s="87">
        <f t="shared" ref="E11928:J11937" si="602">IF(ISNUMBER(VLOOKUP($B11928,EFW.2018,3,FALSE))=TRUE,VLOOKUP($B11928,EFW.2018,E$2,FALSE),NA())</f>
        <v>5.1528978858911323</v>
      </c>
      <c r="F11928" s="69">
        <f t="shared" si="602"/>
        <v>7.5731999999999999</v>
      </c>
      <c r="G11928" s="69">
        <f t="shared" si="602"/>
        <v>2.889554918629782</v>
      </c>
      <c r="H11928" s="69">
        <f t="shared" si="602"/>
        <v>4.7826606634096329</v>
      </c>
      <c r="I11928" s="69">
        <f t="shared" si="602"/>
        <v>5.2119325734525921</v>
      </c>
      <c r="J11928" s="70">
        <f t="shared" si="602"/>
        <v>5.3071412739636559</v>
      </c>
      <c r="K11928" s="118">
        <f>VLOOKUP(B11928,WB.GDP.2018,'WB (WDI)'!$BI$2,FALSE)</f>
        <v>1085.8937006262606</v>
      </c>
      <c r="L11928" s="112">
        <f>VLOOKUP($B11928,WB.UNEMP.2018,'WB (WDI)'!$BI$2,FALSE)</f>
        <v>4.1799998283386204</v>
      </c>
    </row>
    <row r="11929" spans="1:12" x14ac:dyDescent="0.25">
      <c r="A11929" s="103">
        <v>2018</v>
      </c>
      <c r="B11929" s="104" t="s">
        <v>47</v>
      </c>
      <c r="C11929" s="105" t="s">
        <v>48</v>
      </c>
      <c r="D11929" s="105" t="s">
        <v>6</v>
      </c>
      <c r="E11929" s="87" t="e">
        <f t="shared" si="602"/>
        <v>#N/A</v>
      </c>
      <c r="F11929" s="69" t="e">
        <f t="shared" si="602"/>
        <v>#N/A</v>
      </c>
      <c r="G11929" s="69" t="e">
        <f t="shared" si="602"/>
        <v>#N/A</v>
      </c>
      <c r="H11929" s="69" t="e">
        <f t="shared" si="602"/>
        <v>#N/A</v>
      </c>
      <c r="I11929" s="69" t="e">
        <f t="shared" si="602"/>
        <v>#N/A</v>
      </c>
      <c r="J11929" s="70" t="e">
        <f t="shared" si="602"/>
        <v>#N/A</v>
      </c>
      <c r="K11929" s="118">
        <f>VLOOKUP(B11929,WB.GDP.2018,'WB (WDI)'!$BI$2,FALSE)</f>
        <v>5214.0884989912092</v>
      </c>
      <c r="L11929" s="112">
        <f>VLOOKUP($B11929,WB.UNEMP.2018,'WB (WDI)'!$BI$2,FALSE)</f>
        <v>11.060000419616699</v>
      </c>
    </row>
    <row r="11930" spans="1:12" x14ac:dyDescent="0.25">
      <c r="A11930" s="103">
        <v>2018</v>
      </c>
      <c r="B11930" s="104" t="s">
        <v>49</v>
      </c>
      <c r="C11930" s="105" t="s">
        <v>50</v>
      </c>
      <c r="D11930" s="105" t="s">
        <v>6</v>
      </c>
      <c r="E11930" s="87" t="e">
        <f t="shared" si="602"/>
        <v>#N/A</v>
      </c>
      <c r="F11930" s="69" t="e">
        <f t="shared" si="602"/>
        <v>#N/A</v>
      </c>
      <c r="G11930" s="69" t="e">
        <f t="shared" si="602"/>
        <v>#N/A</v>
      </c>
      <c r="H11930" s="69" t="e">
        <f t="shared" si="602"/>
        <v>#N/A</v>
      </c>
      <c r="I11930" s="69" t="e">
        <f t="shared" si="602"/>
        <v>#N/A</v>
      </c>
      <c r="J11930" s="70" t="e">
        <f t="shared" si="602"/>
        <v>#N/A</v>
      </c>
      <c r="K11930" s="118">
        <f>VLOOKUP(B11930,WB.GDP.2018,'WB (WDI)'!$BI$2,FALSE)</f>
        <v>20359.845144192852</v>
      </c>
      <c r="L11930" s="112">
        <f>VLOOKUP($B11930,WB.UNEMP.2018,'WB (WDI)'!$BI$2,FALSE)</f>
        <v>8.0299997329711896</v>
      </c>
    </row>
    <row r="11931" spans="1:12" x14ac:dyDescent="0.25">
      <c r="A11931" s="103">
        <v>2018</v>
      </c>
      <c r="B11931" s="104" t="s">
        <v>51</v>
      </c>
      <c r="C11931" s="105" t="s">
        <v>52</v>
      </c>
      <c r="D11931" s="105" t="s">
        <v>6</v>
      </c>
      <c r="E11931" s="87" t="e">
        <f t="shared" si="602"/>
        <v>#N/A</v>
      </c>
      <c r="F11931" s="69" t="e">
        <f t="shared" si="602"/>
        <v>#N/A</v>
      </c>
      <c r="G11931" s="69" t="e">
        <f t="shared" si="602"/>
        <v>#N/A</v>
      </c>
      <c r="H11931" s="69" t="e">
        <f t="shared" si="602"/>
        <v>#N/A</v>
      </c>
      <c r="I11931" s="69" t="e">
        <f t="shared" si="602"/>
        <v>#N/A</v>
      </c>
      <c r="J11931" s="70" t="e">
        <f t="shared" si="602"/>
        <v>#N/A</v>
      </c>
      <c r="K11931" s="118" t="e">
        <f>VLOOKUP(B11931,WB.GDP.2018,'WB (WDI)'!$BI$2,FALSE)</f>
        <v>#N/A</v>
      </c>
      <c r="L11931" s="112">
        <f>VLOOKUP($B11931,WB.UNEMP.2018,'WB (WDI)'!$BI$2,FALSE)</f>
        <v>6.4099998474121103</v>
      </c>
    </row>
    <row r="11932" spans="1:12" x14ac:dyDescent="0.25">
      <c r="A11932" s="103">
        <v>2018</v>
      </c>
      <c r="B11932" s="104" t="s">
        <v>53</v>
      </c>
      <c r="C11932" s="105" t="s">
        <v>54</v>
      </c>
      <c r="D11932" s="105" t="s">
        <v>6</v>
      </c>
      <c r="E11932" s="87">
        <f t="shared" si="602"/>
        <v>6.2679431360586735</v>
      </c>
      <c r="F11932" s="69">
        <f t="shared" si="602"/>
        <v>5.561762885755849</v>
      </c>
      <c r="G11932" s="69">
        <f t="shared" si="602"/>
        <v>4.5680110781079515</v>
      </c>
      <c r="H11932" s="69">
        <f t="shared" si="602"/>
        <v>7.6320691014530881</v>
      </c>
      <c r="I11932" s="69">
        <f t="shared" si="602"/>
        <v>6.0273406804355858</v>
      </c>
      <c r="J11932" s="70">
        <f t="shared" si="602"/>
        <v>7.5505319345408912</v>
      </c>
      <c r="K11932" s="118">
        <f>VLOOKUP(B11932,WB.GDP.2018,'WB (WDI)'!$BI$2,FALSE)</f>
        <v>8521.2148248221183</v>
      </c>
      <c r="L11932" s="112">
        <f>VLOOKUP($B11932,WB.UNEMP.2018,'WB (WDI)'!$BI$2,FALSE)</f>
        <v>22.370000839233398</v>
      </c>
    </row>
    <row r="11933" spans="1:12" x14ac:dyDescent="0.25">
      <c r="A11933" s="103">
        <v>2018</v>
      </c>
      <c r="B11933" s="104" t="s">
        <v>55</v>
      </c>
      <c r="C11933" s="105" t="s">
        <v>56</v>
      </c>
      <c r="D11933" s="105" t="s">
        <v>6</v>
      </c>
      <c r="E11933" s="87">
        <f t="shared" si="602"/>
        <v>5.6099438860024664</v>
      </c>
      <c r="F11933" s="69">
        <f t="shared" si="602"/>
        <v>5.7863717079202255</v>
      </c>
      <c r="G11933" s="69">
        <f t="shared" si="602"/>
        <v>4.2057208372678332</v>
      </c>
      <c r="H11933" s="69">
        <f t="shared" si="602"/>
        <v>6.2574347999314792</v>
      </c>
      <c r="I11933" s="69">
        <f t="shared" si="602"/>
        <v>4.9142541484918878</v>
      </c>
      <c r="J11933" s="70">
        <f t="shared" si="602"/>
        <v>6.8859379364009028</v>
      </c>
      <c r="K11933" s="118">
        <f>VLOOKUP(B11933,WB.GDP.2018,'WB (WDI)'!$BI$2,FALSE)</f>
        <v>2103.51298883042</v>
      </c>
      <c r="L11933" s="112">
        <f>VLOOKUP($B11933,WB.UNEMP.2018,'WB (WDI)'!$BI$2,FALSE)</f>
        <v>2.0699999332428001</v>
      </c>
    </row>
    <row r="11934" spans="1:12" x14ac:dyDescent="0.25">
      <c r="A11934" s="103">
        <v>2018</v>
      </c>
      <c r="B11934" s="104" t="s">
        <v>57</v>
      </c>
      <c r="C11934" s="105" t="s">
        <v>58</v>
      </c>
      <c r="D11934" s="105" t="s">
        <v>6</v>
      </c>
      <c r="E11934" s="87" t="e">
        <f t="shared" si="602"/>
        <v>#N/A</v>
      </c>
      <c r="F11934" s="69" t="e">
        <f t="shared" si="602"/>
        <v>#N/A</v>
      </c>
      <c r="G11934" s="69" t="e">
        <f t="shared" si="602"/>
        <v>#N/A</v>
      </c>
      <c r="H11934" s="69" t="e">
        <f t="shared" si="602"/>
        <v>#N/A</v>
      </c>
      <c r="I11934" s="69" t="e">
        <f t="shared" si="602"/>
        <v>#N/A</v>
      </c>
      <c r="J11934" s="70" t="e">
        <f t="shared" si="602"/>
        <v>#N/A</v>
      </c>
      <c r="K11934" s="118" t="e">
        <f>VLOOKUP(B11934,WB.GDP.2018,'WB (WDI)'!$BI$2,FALSE)</f>
        <v>#N/A</v>
      </c>
      <c r="L11934" s="112" t="e">
        <f>VLOOKUP($B11934,WB.UNEMP.2018,'WB (WDI)'!$BI$2,FALSE)</f>
        <v>#N/A</v>
      </c>
    </row>
    <row r="11935" spans="1:12" x14ac:dyDescent="0.25">
      <c r="A11935" s="103">
        <v>2018</v>
      </c>
      <c r="B11935" s="104" t="s">
        <v>59</v>
      </c>
      <c r="C11935" s="105" t="s">
        <v>60</v>
      </c>
      <c r="D11935" s="105" t="s">
        <v>6</v>
      </c>
      <c r="E11935" s="87">
        <f t="shared" si="602"/>
        <v>5.8636025310831696</v>
      </c>
      <c r="F11935" s="69">
        <f t="shared" si="602"/>
        <v>7.0529082224715491</v>
      </c>
      <c r="G11935" s="69">
        <f t="shared" si="602"/>
        <v>3.5013582523455944</v>
      </c>
      <c r="H11935" s="69">
        <f t="shared" si="602"/>
        <v>6.2619225519051023</v>
      </c>
      <c r="I11935" s="69">
        <f t="shared" si="602"/>
        <v>5.4290079037937833</v>
      </c>
      <c r="J11935" s="70">
        <f t="shared" si="602"/>
        <v>7.0728157248998196</v>
      </c>
      <c r="K11935" s="118">
        <f>VLOOKUP(B11935,WB.GDP.2018,'WB (WDI)'!$BI$2,FALSE)</f>
        <v>14744.434326749117</v>
      </c>
      <c r="L11935" s="112">
        <f>VLOOKUP($B11935,WB.UNEMP.2018,'WB (WDI)'!$BI$2,FALSE)</f>
        <v>19.7700004577637</v>
      </c>
    </row>
    <row r="11936" spans="1:12" x14ac:dyDescent="0.25">
      <c r="A11936" s="103">
        <v>2018</v>
      </c>
      <c r="B11936" s="104" t="s">
        <v>61</v>
      </c>
      <c r="C11936" s="105" t="s">
        <v>62</v>
      </c>
      <c r="D11936" s="105" t="s">
        <v>6</v>
      </c>
      <c r="E11936" s="87">
        <f t="shared" si="602"/>
        <v>7.1387426333795885</v>
      </c>
      <c r="F11936" s="69">
        <f t="shared" si="602"/>
        <v>6.874396127608513</v>
      </c>
      <c r="G11936" s="69">
        <f t="shared" si="602"/>
        <v>5.0525907501958072</v>
      </c>
      <c r="H11936" s="69">
        <f t="shared" si="602"/>
        <v>9.4534412344191594</v>
      </c>
      <c r="I11936" s="69">
        <f t="shared" si="602"/>
        <v>7.2051670924482067</v>
      </c>
      <c r="J11936" s="70">
        <f t="shared" si="602"/>
        <v>7.1081179622262569</v>
      </c>
      <c r="K11936" s="118">
        <f>VLOOKUP(B11936,WB.GDP.2018,'WB (WDI)'!$BI$2,FALSE)</f>
        <v>2158.0680933373701</v>
      </c>
      <c r="L11936" s="112">
        <f>VLOOKUP($B11936,WB.UNEMP.2018,'WB (WDI)'!$BI$2,FALSE)</f>
        <v>9.0200004577636701</v>
      </c>
    </row>
    <row r="11937" spans="1:12" x14ac:dyDescent="0.25">
      <c r="A11937" s="103">
        <v>2018</v>
      </c>
      <c r="B11937" s="104" t="s">
        <v>63</v>
      </c>
      <c r="C11937" s="105" t="s">
        <v>64</v>
      </c>
      <c r="D11937" s="105" t="s">
        <v>6</v>
      </c>
      <c r="E11937" s="87">
        <f t="shared" si="602"/>
        <v>6.6529367218119591</v>
      </c>
      <c r="F11937" s="69">
        <f t="shared" si="602"/>
        <v>8.6021557300849487</v>
      </c>
      <c r="G11937" s="69">
        <f t="shared" si="602"/>
        <v>5.1103391545086163</v>
      </c>
      <c r="H11937" s="69">
        <f t="shared" si="602"/>
        <v>6.2983778223111697</v>
      </c>
      <c r="I11937" s="69">
        <f t="shared" si="602"/>
        <v>6.1260943822138314</v>
      </c>
      <c r="J11937" s="70">
        <f t="shared" si="602"/>
        <v>7.1277165199412247</v>
      </c>
      <c r="K11937" s="118">
        <f>VLOOKUP(B11937,WB.GDP.2018,'WB (WDI)'!$BI$2,FALSE)</f>
        <v>5194.4390009744975</v>
      </c>
      <c r="L11937" s="112">
        <f>VLOOKUP($B11937,WB.UNEMP.2018,'WB (WDI)'!$BI$2,FALSE)</f>
        <v>4.1599998474121103</v>
      </c>
    </row>
    <row r="11938" spans="1:12" x14ac:dyDescent="0.25">
      <c r="A11938" s="103">
        <v>2018</v>
      </c>
      <c r="B11938" s="104" t="s">
        <v>65</v>
      </c>
      <c r="C11938" s="105" t="s">
        <v>66</v>
      </c>
      <c r="D11938" s="105" t="s">
        <v>6</v>
      </c>
      <c r="E11938" s="87">
        <f t="shared" ref="E11938:J11947" si="603">IF(ISNUMBER(VLOOKUP($B11938,EFW.2018,3,FALSE))=TRUE,VLOOKUP($B11938,EFW.2018,E$2,FALSE),NA())</f>
        <v>5.567474205049999</v>
      </c>
      <c r="F11938" s="69">
        <f t="shared" si="603"/>
        <v>4.5431355357708201</v>
      </c>
      <c r="G11938" s="69">
        <f t="shared" si="603"/>
        <v>3.6968825668379601</v>
      </c>
      <c r="H11938" s="69">
        <f t="shared" si="603"/>
        <v>7.3879562827145904</v>
      </c>
      <c r="I11938" s="69">
        <f t="shared" si="603"/>
        <v>5.3403210205312517</v>
      </c>
      <c r="J11938" s="70">
        <f t="shared" si="603"/>
        <v>6.8690756193953746</v>
      </c>
      <c r="K11938" s="118">
        <f>VLOOKUP(B11938,WB.GDP.2018,'WB (WDI)'!$BI$2,FALSE)</f>
        <v>2495.9717619247554</v>
      </c>
      <c r="L11938" s="112">
        <f>VLOOKUP($B11938,WB.UNEMP.2018,'WB (WDI)'!$BI$2,FALSE)</f>
        <v>4.1900000572204599</v>
      </c>
    </row>
    <row r="11939" spans="1:12" x14ac:dyDescent="0.25">
      <c r="A11939" s="103">
        <v>2018</v>
      </c>
      <c r="B11939" s="104" t="s">
        <v>67</v>
      </c>
      <c r="C11939" s="105" t="s">
        <v>68</v>
      </c>
      <c r="D11939" s="105" t="s">
        <v>6</v>
      </c>
      <c r="E11939" s="87">
        <f t="shared" si="603"/>
        <v>5.4647490985796363</v>
      </c>
      <c r="F11939" s="69">
        <f t="shared" si="603"/>
        <v>6.0606906876101947</v>
      </c>
      <c r="G11939" s="69">
        <f t="shared" si="603"/>
        <v>3.0320152662684281</v>
      </c>
      <c r="H11939" s="69">
        <f t="shared" si="603"/>
        <v>6.7699532584526896</v>
      </c>
      <c r="I11939" s="69">
        <f t="shared" si="603"/>
        <v>5.7630663751074422</v>
      </c>
      <c r="J11939" s="70">
        <f t="shared" si="603"/>
        <v>5.698019905459426</v>
      </c>
      <c r="K11939" s="118">
        <f>VLOOKUP(B11939,WB.GDP.2018,'WB (WDI)'!$BI$2,FALSE)</f>
        <v>1949.1775702454829</v>
      </c>
      <c r="L11939" s="112">
        <f>VLOOKUP($B11939,WB.UNEMP.2018,'WB (WDI)'!$BI$2,FALSE)</f>
        <v>2.8399999141693102</v>
      </c>
    </row>
    <row r="11940" spans="1:12" x14ac:dyDescent="0.25">
      <c r="A11940" s="103">
        <v>2018</v>
      </c>
      <c r="B11940" s="104" t="s">
        <v>69</v>
      </c>
      <c r="C11940" s="105" t="s">
        <v>70</v>
      </c>
      <c r="D11940" s="105" t="s">
        <v>6</v>
      </c>
      <c r="E11940" s="87">
        <f t="shared" si="603"/>
        <v>6.8383105404499931</v>
      </c>
      <c r="F11940" s="69">
        <f t="shared" si="603"/>
        <v>6.3793654096346417</v>
      </c>
      <c r="G11940" s="69">
        <f t="shared" si="603"/>
        <v>5.0362613928342759</v>
      </c>
      <c r="H11940" s="69">
        <f t="shared" si="603"/>
        <v>9.2718351867477935</v>
      </c>
      <c r="I11940" s="69">
        <f t="shared" si="603"/>
        <v>6.687006064104839</v>
      </c>
      <c r="J11940" s="70">
        <f t="shared" si="603"/>
        <v>6.817084648928418</v>
      </c>
      <c r="K11940" s="118">
        <f>VLOOKUP(B11940,WB.GDP.2018,'WB (WDI)'!$BI$2,FALSE)</f>
        <v>4203.8022816194061</v>
      </c>
      <c r="L11940" s="112">
        <f>VLOOKUP($B11940,WB.UNEMP.2018,'WB (WDI)'!$BI$2,FALSE)</f>
        <v>2.6400001049041699</v>
      </c>
    </row>
    <row r="11941" spans="1:12" x14ac:dyDescent="0.25">
      <c r="A11941" s="103">
        <v>2018</v>
      </c>
      <c r="B11941" s="104" t="s">
        <v>71</v>
      </c>
      <c r="C11941" s="105" t="s">
        <v>72</v>
      </c>
      <c r="D11941" s="105" t="s">
        <v>6</v>
      </c>
      <c r="E11941" s="87">
        <f t="shared" si="603"/>
        <v>6.6494009435767465</v>
      </c>
      <c r="F11941" s="69">
        <f t="shared" si="603"/>
        <v>6.1858632916486229</v>
      </c>
      <c r="G11941" s="69">
        <f t="shared" si="603"/>
        <v>4.9172319660828991</v>
      </c>
      <c r="H11941" s="69">
        <f t="shared" si="603"/>
        <v>8.0030658371051793</v>
      </c>
      <c r="I11941" s="69">
        <f t="shared" si="603"/>
        <v>6.6017828728738346</v>
      </c>
      <c r="J11941" s="70">
        <f t="shared" si="603"/>
        <v>7.5390607501732019</v>
      </c>
      <c r="K11941" s="118">
        <f>VLOOKUP(B11941,WB.GDP.2018,'WB (WDI)'!$BI$2,FALSE)</f>
        <v>2748.5437464688143</v>
      </c>
      <c r="L11941" s="112">
        <f>VLOOKUP($B11941,WB.UNEMP.2018,'WB (WDI)'!$BI$2,FALSE)</f>
        <v>23.9799995422363</v>
      </c>
    </row>
    <row r="11942" spans="1:12" x14ac:dyDescent="0.25">
      <c r="A11942" s="103">
        <v>2018</v>
      </c>
      <c r="B11942" s="104" t="s">
        <v>73</v>
      </c>
      <c r="C11942" s="105" t="s">
        <v>74</v>
      </c>
      <c r="D11942" s="105" t="s">
        <v>6</v>
      </c>
      <c r="E11942" s="87">
        <f t="shared" si="603"/>
        <v>6.2826892679044626</v>
      </c>
      <c r="F11942" s="69">
        <f t="shared" si="603"/>
        <v>6.4590554054388436</v>
      </c>
      <c r="G11942" s="69">
        <f t="shared" si="603"/>
        <v>4.293822386766136</v>
      </c>
      <c r="H11942" s="69">
        <f t="shared" si="603"/>
        <v>8.0835152677304247</v>
      </c>
      <c r="I11942" s="69">
        <f t="shared" si="603"/>
        <v>6.3709520053672026</v>
      </c>
      <c r="J11942" s="70">
        <f t="shared" si="603"/>
        <v>6.2061012742197077</v>
      </c>
      <c r="K11942" s="118">
        <f>VLOOKUP(B11942,WB.GDP.2018,'WB (WDI)'!$BI$2,FALSE)</f>
        <v>1497.0044765550501</v>
      </c>
      <c r="L11942" s="112">
        <f>VLOOKUP($B11942,WB.UNEMP.2018,'WB (WDI)'!$BI$2,FALSE)</f>
        <v>2.9400000572204599</v>
      </c>
    </row>
    <row r="11943" spans="1:12" x14ac:dyDescent="0.25">
      <c r="A11943" s="103">
        <v>2018</v>
      </c>
      <c r="B11943" s="104" t="s">
        <v>75</v>
      </c>
      <c r="C11943" s="105" t="s">
        <v>76</v>
      </c>
      <c r="D11943" s="105" t="s">
        <v>6</v>
      </c>
      <c r="E11943" s="87">
        <f t="shared" si="603"/>
        <v>6.1978323999258809</v>
      </c>
      <c r="F11943" s="69">
        <f t="shared" si="603"/>
        <v>7.5140080196586654</v>
      </c>
      <c r="G11943" s="69">
        <f t="shared" si="603"/>
        <v>2.9202591226402888</v>
      </c>
      <c r="H11943" s="69">
        <f t="shared" si="603"/>
        <v>7.6543876454808615</v>
      </c>
      <c r="I11943" s="69">
        <f t="shared" si="603"/>
        <v>6.7060202174572021</v>
      </c>
      <c r="J11943" s="70">
        <f t="shared" si="603"/>
        <v>6.1944869943923839</v>
      </c>
      <c r="K11943" s="118">
        <f>VLOOKUP(B11943,WB.GDP.2018,'WB (WDI)'!$BI$2,FALSE)</f>
        <v>1613.1045139901762</v>
      </c>
      <c r="L11943" s="112">
        <f>VLOOKUP($B11943,WB.UNEMP.2018,'WB (WDI)'!$BI$2,FALSE)</f>
        <v>1.6900000572204601</v>
      </c>
    </row>
    <row r="11944" spans="1:12" x14ac:dyDescent="0.25">
      <c r="A11944" s="103">
        <v>2018</v>
      </c>
      <c r="B11944" s="104" t="s">
        <v>77</v>
      </c>
      <c r="C11944" s="105" t="s">
        <v>78</v>
      </c>
      <c r="D11944" s="105" t="s">
        <v>6</v>
      </c>
      <c r="E11944" s="87">
        <f t="shared" si="603"/>
        <v>5.7897633793436452</v>
      </c>
      <c r="F11944" s="69">
        <f t="shared" si="603"/>
        <v>5.8998020195544161</v>
      </c>
      <c r="G11944" s="69">
        <f t="shared" si="603"/>
        <v>5.3273375580061719</v>
      </c>
      <c r="H11944" s="69">
        <f t="shared" si="603"/>
        <v>6.8625553572443359</v>
      </c>
      <c r="I11944" s="69">
        <f t="shared" si="603"/>
        <v>4.620566175626819</v>
      </c>
      <c r="J11944" s="70">
        <f t="shared" si="603"/>
        <v>6.238555786286482</v>
      </c>
      <c r="K11944" s="118">
        <f>VLOOKUP(B11944,WB.GDP.2018,'WB (WDI)'!$BI$2,FALSE)</f>
        <v>1042.5263678579927</v>
      </c>
      <c r="L11944" s="112">
        <f>VLOOKUP($B11944,WB.UNEMP.2018,'WB (WDI)'!$BI$2,FALSE)</f>
        <v>5.6199998855590803</v>
      </c>
    </row>
    <row r="11945" spans="1:12" x14ac:dyDescent="0.25">
      <c r="A11945" s="103">
        <v>2018</v>
      </c>
      <c r="B11945" s="104" t="s">
        <v>79</v>
      </c>
      <c r="C11945" s="105" t="s">
        <v>80</v>
      </c>
      <c r="D11945" s="105" t="s">
        <v>6</v>
      </c>
      <c r="E11945" s="87">
        <f t="shared" si="603"/>
        <v>5.9272654323946208</v>
      </c>
      <c r="F11945" s="69">
        <f t="shared" si="603"/>
        <v>5.7064083980351965</v>
      </c>
      <c r="G11945" s="69">
        <f t="shared" si="603"/>
        <v>3.5282624051918487</v>
      </c>
      <c r="H11945" s="69">
        <f t="shared" si="603"/>
        <v>7.3391823033322909</v>
      </c>
      <c r="I11945" s="69">
        <f t="shared" si="603"/>
        <v>6.6728779595277503</v>
      </c>
      <c r="J11945" s="70">
        <f t="shared" si="603"/>
        <v>6.3895960958860174</v>
      </c>
      <c r="K11945" s="118">
        <f>VLOOKUP(B11945,WB.GDP.2018,'WB (WDI)'!$BI$2,FALSE)</f>
        <v>2283.710193707389</v>
      </c>
      <c r="L11945" s="112">
        <f>VLOOKUP($B11945,WB.UNEMP.2018,'WB (WDI)'!$BI$2,FALSE)</f>
        <v>7.3099999427795401</v>
      </c>
    </row>
    <row r="11946" spans="1:12" x14ac:dyDescent="0.25">
      <c r="A11946" s="103">
        <v>2018</v>
      </c>
      <c r="B11946" s="104" t="s">
        <v>81</v>
      </c>
      <c r="C11946" s="105" t="s">
        <v>82</v>
      </c>
      <c r="D11946" s="105" t="s">
        <v>6</v>
      </c>
      <c r="E11946" s="87">
        <f t="shared" si="603"/>
        <v>6.2169632619020838</v>
      </c>
      <c r="F11946" s="69">
        <f t="shared" si="603"/>
        <v>6.1624645320262061</v>
      </c>
      <c r="G11946" s="69">
        <f t="shared" si="603"/>
        <v>3.9634356200501224</v>
      </c>
      <c r="H11946" s="69">
        <f t="shared" si="603"/>
        <v>8.0240105398744781</v>
      </c>
      <c r="I11946" s="69">
        <f t="shared" si="603"/>
        <v>5.954112422216336</v>
      </c>
      <c r="J11946" s="70">
        <f t="shared" si="603"/>
        <v>6.9807931953432742</v>
      </c>
      <c r="K11946" s="118">
        <f>VLOOKUP(B11946,WB.GDP.2018,'WB (WDI)'!$BI$2,FALSE)</f>
        <v>5042.423182441019</v>
      </c>
      <c r="L11946" s="112">
        <f>VLOOKUP($B11946,WB.UNEMP.2018,'WB (WDI)'!$BI$2,FALSE)</f>
        <v>10.2200002670288</v>
      </c>
    </row>
    <row r="11947" spans="1:12" x14ac:dyDescent="0.25">
      <c r="A11947" s="103">
        <v>2018</v>
      </c>
      <c r="B11947" s="104" t="s">
        <v>83</v>
      </c>
      <c r="C11947" s="105" t="s">
        <v>84</v>
      </c>
      <c r="D11947" s="105" t="s">
        <v>6</v>
      </c>
      <c r="E11947" s="87">
        <f t="shared" si="603"/>
        <v>8.2056616824684578</v>
      </c>
      <c r="F11947" s="69">
        <f t="shared" si="603"/>
        <v>8.1467893234257414</v>
      </c>
      <c r="G11947" s="69">
        <f t="shared" si="603"/>
        <v>6.4644907933862692</v>
      </c>
      <c r="H11947" s="69">
        <f t="shared" si="603"/>
        <v>9.5189835396365687</v>
      </c>
      <c r="I11947" s="69">
        <f t="shared" si="603"/>
        <v>8.5330462210358888</v>
      </c>
      <c r="J11947" s="70">
        <f t="shared" si="603"/>
        <v>8.3649985348578237</v>
      </c>
      <c r="K11947" s="118">
        <f>VLOOKUP(B11947,WB.GDP.2018,'WB (WDI)'!$BI$2,FALSE)</f>
        <v>22208.138117186816</v>
      </c>
      <c r="L11947" s="112">
        <f>VLOOKUP($B11947,WB.UNEMP.2018,'WB (WDI)'!$BI$2,FALSE)</f>
        <v>6.4299998283386204</v>
      </c>
    </row>
    <row r="11948" spans="1:12" x14ac:dyDescent="0.25">
      <c r="A11948" s="103">
        <v>2018</v>
      </c>
      <c r="B11948" s="104" t="s">
        <v>85</v>
      </c>
      <c r="C11948" s="105" t="s">
        <v>86</v>
      </c>
      <c r="D11948" s="105" t="s">
        <v>6</v>
      </c>
      <c r="E11948" s="87" t="e">
        <f t="shared" ref="E11948:J11957" si="604">IF(ISNUMBER(VLOOKUP($B11948,EFW.2018,3,FALSE))=TRUE,VLOOKUP($B11948,EFW.2018,E$2,FALSE),NA())</f>
        <v>#N/A</v>
      </c>
      <c r="F11948" s="69" t="e">
        <f t="shared" si="604"/>
        <v>#N/A</v>
      </c>
      <c r="G11948" s="69" t="e">
        <f t="shared" si="604"/>
        <v>#N/A</v>
      </c>
      <c r="H11948" s="69" t="e">
        <f t="shared" si="604"/>
        <v>#N/A</v>
      </c>
      <c r="I11948" s="69" t="e">
        <f t="shared" si="604"/>
        <v>#N/A</v>
      </c>
      <c r="J11948" s="70" t="e">
        <f t="shared" si="604"/>
        <v>#N/A</v>
      </c>
      <c r="K11948" s="118" t="e">
        <f>VLOOKUP(B11948,WB.GDP.2018,'WB (WDI)'!$BI$2,FALSE)</f>
        <v>#N/A</v>
      </c>
      <c r="L11948" s="112" t="e">
        <f>VLOOKUP($B11948,WB.UNEMP.2018,'WB (WDI)'!$BI$2,FALSE)</f>
        <v>#N/A</v>
      </c>
    </row>
    <row r="11949" spans="1:12" x14ac:dyDescent="0.25">
      <c r="A11949" s="103">
        <v>2018</v>
      </c>
      <c r="B11949" s="104" t="s">
        <v>87</v>
      </c>
      <c r="C11949" s="105" t="s">
        <v>88</v>
      </c>
      <c r="D11949" s="105" t="s">
        <v>6</v>
      </c>
      <c r="E11949" s="87">
        <f t="shared" si="604"/>
        <v>5.9402505700883621</v>
      </c>
      <c r="F11949" s="69">
        <f t="shared" si="604"/>
        <v>5.4845349851872216</v>
      </c>
      <c r="G11949" s="69">
        <f t="shared" si="604"/>
        <v>4.3608560667669183</v>
      </c>
      <c r="H11949" s="69">
        <f t="shared" si="604"/>
        <v>7.4681424694128715</v>
      </c>
      <c r="I11949" s="69">
        <f t="shared" si="604"/>
        <v>6.1546622846725771</v>
      </c>
      <c r="J11949" s="70">
        <f t="shared" si="604"/>
        <v>6.2330570444022237</v>
      </c>
      <c r="K11949" s="118">
        <f>VLOOKUP(B11949,WB.GDP.2018,'WB (WDI)'!$BI$2,FALSE)</f>
        <v>1289.7380031204088</v>
      </c>
      <c r="L11949" s="112">
        <f>VLOOKUP($B11949,WB.UNEMP.2018,'WB (WDI)'!$BI$2,FALSE)</f>
        <v>3.2400000095367401</v>
      </c>
    </row>
    <row r="11950" spans="1:12" x14ac:dyDescent="0.25">
      <c r="A11950" s="103">
        <v>2018</v>
      </c>
      <c r="B11950" s="104" t="s">
        <v>89</v>
      </c>
      <c r="C11950" s="105" t="s">
        <v>90</v>
      </c>
      <c r="D11950" s="105" t="s">
        <v>6</v>
      </c>
      <c r="E11950" s="87">
        <f t="shared" si="604"/>
        <v>6.5168047226283807</v>
      </c>
      <c r="F11950" s="69">
        <f t="shared" si="604"/>
        <v>5.561746797787503</v>
      </c>
      <c r="G11950" s="69">
        <f t="shared" si="604"/>
        <v>6.1750317251391653</v>
      </c>
      <c r="H11950" s="69">
        <f t="shared" si="604"/>
        <v>6.7258622537293551</v>
      </c>
      <c r="I11950" s="69">
        <f t="shared" si="604"/>
        <v>5.908094129275602</v>
      </c>
      <c r="J11950" s="70">
        <f t="shared" si="604"/>
        <v>8.2132887072102729</v>
      </c>
      <c r="K11950" s="118">
        <f>VLOOKUP(B11950,WB.GDP.2018,'WB (WDI)'!$BI$2,FALSE)</f>
        <v>9931.972911782781</v>
      </c>
      <c r="L11950" s="112">
        <f>VLOOKUP($B11950,WB.UNEMP.2018,'WB (WDI)'!$BI$2,FALSE)</f>
        <v>19.879999160766602</v>
      </c>
    </row>
    <row r="11951" spans="1:12" x14ac:dyDescent="0.25">
      <c r="A11951" s="103">
        <v>2018</v>
      </c>
      <c r="B11951" s="104" t="s">
        <v>91</v>
      </c>
      <c r="C11951" s="105" t="s">
        <v>92</v>
      </c>
      <c r="D11951" s="105" t="s">
        <v>6</v>
      </c>
      <c r="E11951" s="87">
        <f t="shared" si="604"/>
        <v>5.8451548122460668</v>
      </c>
      <c r="F11951" s="69">
        <f t="shared" si="604"/>
        <v>6.3249609652667225</v>
      </c>
      <c r="G11951" s="69">
        <f t="shared" si="604"/>
        <v>3.871455762043833</v>
      </c>
      <c r="H11951" s="69">
        <f t="shared" si="604"/>
        <v>6.937124271370779</v>
      </c>
      <c r="I11951" s="69">
        <f t="shared" si="604"/>
        <v>5.7602075276573954</v>
      </c>
      <c r="J11951" s="70">
        <f t="shared" si="604"/>
        <v>6.3320255348916072</v>
      </c>
      <c r="K11951" s="118">
        <f>VLOOKUP(B11951,WB.GDP.2018,'WB (WDI)'!$BI$2,FALSE)</f>
        <v>1200.9662029260392</v>
      </c>
      <c r="L11951" s="112">
        <f>VLOOKUP($B11951,WB.UNEMP.2018,'WB (WDI)'!$BI$2,FALSE)</f>
        <v>0.46999999880790699</v>
      </c>
    </row>
    <row r="11952" spans="1:12" x14ac:dyDescent="0.25">
      <c r="A11952" s="103">
        <v>2018</v>
      </c>
      <c r="B11952" s="104" t="s">
        <v>93</v>
      </c>
      <c r="C11952" s="105" t="s">
        <v>94</v>
      </c>
      <c r="D11952" s="105" t="s">
        <v>6</v>
      </c>
      <c r="E11952" s="87">
        <f t="shared" si="604"/>
        <v>6.9297446915892182</v>
      </c>
      <c r="F11952" s="69">
        <f t="shared" si="604"/>
        <v>8.1841174741409901</v>
      </c>
      <c r="G11952" s="69">
        <f t="shared" si="604"/>
        <v>3.5835222658979835</v>
      </c>
      <c r="H11952" s="69">
        <f t="shared" si="604"/>
        <v>8.9676149023200225</v>
      </c>
      <c r="I11952" s="69">
        <f t="shared" si="604"/>
        <v>6.0347221806118547</v>
      </c>
      <c r="J11952" s="70">
        <f t="shared" si="604"/>
        <v>7.8787466349752391</v>
      </c>
      <c r="K11952" s="118">
        <f>VLOOKUP(B11952,WB.GDP.2018,'WB (WDI)'!$BI$2,FALSE)</f>
        <v>5155.0745461715651</v>
      </c>
      <c r="L11952" s="112">
        <f>VLOOKUP($B11952,WB.UNEMP.2018,'WB (WDI)'!$BI$2,FALSE)</f>
        <v>8.4499998092651403</v>
      </c>
    </row>
    <row r="11953" spans="1:12" x14ac:dyDescent="0.25">
      <c r="A11953" s="103">
        <v>2018</v>
      </c>
      <c r="B11953" s="104" t="s">
        <v>95</v>
      </c>
      <c r="C11953" s="105" t="s">
        <v>96</v>
      </c>
      <c r="D11953" s="105" t="s">
        <v>6</v>
      </c>
      <c r="E11953" s="87" t="e">
        <f t="shared" si="604"/>
        <v>#N/A</v>
      </c>
      <c r="F11953" s="69" t="e">
        <f t="shared" si="604"/>
        <v>#N/A</v>
      </c>
      <c r="G11953" s="69" t="e">
        <f t="shared" si="604"/>
        <v>#N/A</v>
      </c>
      <c r="H11953" s="69" t="e">
        <f t="shared" si="604"/>
        <v>#N/A</v>
      </c>
      <c r="I11953" s="69" t="e">
        <f t="shared" si="604"/>
        <v>#N/A</v>
      </c>
      <c r="J11953" s="70" t="e">
        <f t="shared" si="604"/>
        <v>#N/A</v>
      </c>
      <c r="K11953" s="118" t="e">
        <f>VLOOKUP(B11953,WB.GDP.2018,'WB (WDI)'!$BI$2,FALSE)</f>
        <v>#N/A</v>
      </c>
      <c r="L11953" s="112" t="e">
        <f>VLOOKUP($B11953,WB.UNEMP.2018,'WB (WDI)'!$BI$2,FALSE)</f>
        <v>#N/A</v>
      </c>
    </row>
    <row r="11954" spans="1:12" x14ac:dyDescent="0.25">
      <c r="A11954" s="103">
        <v>2018</v>
      </c>
      <c r="B11954" s="104" t="s">
        <v>97</v>
      </c>
      <c r="C11954" s="105" t="s">
        <v>98</v>
      </c>
      <c r="D11954" s="105" t="s">
        <v>6</v>
      </c>
      <c r="E11954" s="87">
        <f t="shared" si="604"/>
        <v>7.3897392324137146</v>
      </c>
      <c r="F11954" s="69">
        <f t="shared" si="604"/>
        <v>6.1642627090506927</v>
      </c>
      <c r="G11954" s="69">
        <f t="shared" si="604"/>
        <v>6.0862471664816491</v>
      </c>
      <c r="H11954" s="69">
        <f t="shared" si="604"/>
        <v>9.4531300964241574</v>
      </c>
      <c r="I11954" s="69">
        <f t="shared" si="604"/>
        <v>7.2460803232737119</v>
      </c>
      <c r="J11954" s="70">
        <f t="shared" si="604"/>
        <v>7.9989758668383573</v>
      </c>
      <c r="K11954" s="118">
        <f>VLOOKUP(B11954,WB.GDP.2018,'WB (WDI)'!$BI$2,FALSE)</f>
        <v>2088.7543180402986</v>
      </c>
      <c r="L11954" s="112">
        <f>VLOOKUP($B11954,WB.UNEMP.2018,'WB (WDI)'!$BI$2,FALSE)</f>
        <v>1.0199999809265099</v>
      </c>
    </row>
    <row r="11955" spans="1:12" x14ac:dyDescent="0.25">
      <c r="A11955" s="103">
        <v>2018</v>
      </c>
      <c r="B11955" s="104" t="s">
        <v>99</v>
      </c>
      <c r="C11955" s="105" t="s">
        <v>100</v>
      </c>
      <c r="D11955" s="105" t="s">
        <v>6</v>
      </c>
      <c r="E11955" s="87" t="e">
        <f t="shared" si="604"/>
        <v>#N/A</v>
      </c>
      <c r="F11955" s="69" t="e">
        <f t="shared" si="604"/>
        <v>#N/A</v>
      </c>
      <c r="G11955" s="69" t="e">
        <f t="shared" si="604"/>
        <v>#N/A</v>
      </c>
      <c r="H11955" s="69" t="e">
        <f t="shared" si="604"/>
        <v>#N/A</v>
      </c>
      <c r="I11955" s="69" t="e">
        <f t="shared" si="604"/>
        <v>#N/A</v>
      </c>
      <c r="J11955" s="70" t="e">
        <f t="shared" si="604"/>
        <v>#N/A</v>
      </c>
      <c r="K11955" s="118" t="e">
        <f>VLOOKUP(B11955,WB.GDP.2018,'WB (WDI)'!$BI$2,FALSE)</f>
        <v>#N/A</v>
      </c>
      <c r="L11955" s="112" t="e">
        <f>VLOOKUP($B11955,WB.UNEMP.2018,'WB (WDI)'!$BI$2,FALSE)</f>
        <v>#N/A</v>
      </c>
    </row>
    <row r="11956" spans="1:12" x14ac:dyDescent="0.25">
      <c r="A11956" s="103">
        <v>2018</v>
      </c>
      <c r="B11956" s="104" t="s">
        <v>101</v>
      </c>
      <c r="C11956" s="105" t="s">
        <v>102</v>
      </c>
      <c r="D11956" s="105" t="s">
        <v>6</v>
      </c>
      <c r="E11956" s="87" t="e">
        <f t="shared" si="604"/>
        <v>#N/A</v>
      </c>
      <c r="F11956" s="69" t="e">
        <f t="shared" si="604"/>
        <v>#N/A</v>
      </c>
      <c r="G11956" s="69" t="e">
        <f t="shared" si="604"/>
        <v>#N/A</v>
      </c>
      <c r="H11956" s="69" t="e">
        <f t="shared" si="604"/>
        <v>#N/A</v>
      </c>
      <c r="I11956" s="69" t="e">
        <f t="shared" si="604"/>
        <v>#N/A</v>
      </c>
      <c r="J11956" s="70" t="e">
        <f t="shared" si="604"/>
        <v>#N/A</v>
      </c>
      <c r="K11956" s="118">
        <f>VLOOKUP(B11956,WB.GDP.2018,'WB (WDI)'!$BI$2,FALSE)</f>
        <v>3993.3544667620022</v>
      </c>
      <c r="L11956" s="112">
        <f>VLOOKUP($B11956,WB.UNEMP.2018,'WB (WDI)'!$BI$2,FALSE)</f>
        <v>13.1400003433228</v>
      </c>
    </row>
    <row r="11957" spans="1:12" x14ac:dyDescent="0.25">
      <c r="A11957" s="103">
        <v>2018</v>
      </c>
      <c r="B11957" s="104" t="s">
        <v>103</v>
      </c>
      <c r="C11957" s="105" t="s">
        <v>104</v>
      </c>
      <c r="D11957" s="105" t="s">
        <v>6</v>
      </c>
      <c r="E11957" s="87">
        <f t="shared" si="604"/>
        <v>6.2738822170178086</v>
      </c>
      <c r="F11957" s="69">
        <f t="shared" si="604"/>
        <v>7.4616755499695717</v>
      </c>
      <c r="G11957" s="69">
        <f t="shared" si="604"/>
        <v>4.3498094774444693</v>
      </c>
      <c r="H11957" s="69">
        <f t="shared" si="604"/>
        <v>7.3039066558593309</v>
      </c>
      <c r="I11957" s="69">
        <f t="shared" si="604"/>
        <v>6.397657644192976</v>
      </c>
      <c r="J11957" s="70">
        <f t="shared" si="604"/>
        <v>5.8563617576226967</v>
      </c>
      <c r="K11957" s="118">
        <f>VLOOKUP(B11957,WB.GDP.2018,'WB (WDI)'!$BI$2,FALSE)</f>
        <v>3314.7856890183912</v>
      </c>
      <c r="L11957" s="112">
        <f>VLOOKUP($B11957,WB.UNEMP.2018,'WB (WDI)'!$BI$2,FALSE)</f>
        <v>6.5300002098083496</v>
      </c>
    </row>
    <row r="11958" spans="1:12" x14ac:dyDescent="0.25">
      <c r="A11958" s="103">
        <v>2018</v>
      </c>
      <c r="B11958" s="104" t="s">
        <v>105</v>
      </c>
      <c r="C11958" s="105" t="s">
        <v>106</v>
      </c>
      <c r="D11958" s="105" t="s">
        <v>6</v>
      </c>
      <c r="E11958" s="87">
        <f t="shared" ref="E11958:J11967" si="605">IF(ISNUMBER(VLOOKUP($B11958,EFW.2018,3,FALSE))=TRUE,VLOOKUP($B11958,EFW.2018,E$2,FALSE),NA())</f>
        <v>7.4939519494797295</v>
      </c>
      <c r="F11958" s="69">
        <f t="shared" si="605"/>
        <v>6.7087838322998241</v>
      </c>
      <c r="G11958" s="69">
        <f t="shared" si="605"/>
        <v>5.5392113013995763</v>
      </c>
      <c r="H11958" s="69">
        <f t="shared" si="605"/>
        <v>9.2606938990468102</v>
      </c>
      <c r="I11958" s="69">
        <f t="shared" si="605"/>
        <v>8.2670034352323274</v>
      </c>
      <c r="J11958" s="70">
        <f t="shared" si="605"/>
        <v>7.6940672794201106</v>
      </c>
      <c r="K11958" s="118">
        <f>VLOOKUP(B11958,WB.GDP.2018,'WB (WDI)'!$BI$2,FALSE)</f>
        <v>27996.770572246311</v>
      </c>
      <c r="L11958" s="112" t="e">
        <f>VLOOKUP($B11958,WB.UNEMP.2018,'WB (WDI)'!$BI$2,FALSE)</f>
        <v>#N/A</v>
      </c>
    </row>
    <row r="11959" spans="1:12" x14ac:dyDescent="0.25">
      <c r="A11959" s="103">
        <v>2018</v>
      </c>
      <c r="B11959" s="104" t="s">
        <v>107</v>
      </c>
      <c r="C11959" s="105" t="s">
        <v>108</v>
      </c>
      <c r="D11959" s="105" t="s">
        <v>6</v>
      </c>
      <c r="E11959" s="87">
        <f t="shared" si="605"/>
        <v>5.8655148451947587</v>
      </c>
      <c r="F11959" s="69">
        <f t="shared" si="605"/>
        <v>7.7695883270653239</v>
      </c>
      <c r="G11959" s="69">
        <f t="shared" si="605"/>
        <v>3.9725543273500397</v>
      </c>
      <c r="H11959" s="69">
        <f t="shared" si="605"/>
        <v>6.8176578030040833</v>
      </c>
      <c r="I11959" s="69">
        <f t="shared" si="605"/>
        <v>5.7399662451224893</v>
      </c>
      <c r="J11959" s="70">
        <f t="shared" si="605"/>
        <v>5.0278075234318562</v>
      </c>
      <c r="K11959" s="118">
        <f>VLOOKUP(B11959,WB.GDP.2018,'WB (WDI)'!$BI$2,FALSE)</f>
        <v>1663.2923932657318</v>
      </c>
      <c r="L11959" s="112">
        <f>VLOOKUP($B11959,WB.UNEMP.2018,'WB (WDI)'!$BI$2,FALSE)</f>
        <v>4.4200000762939498</v>
      </c>
    </row>
    <row r="11960" spans="1:12" x14ac:dyDescent="0.25">
      <c r="A11960" s="103">
        <v>2018</v>
      </c>
      <c r="B11960" s="104" t="s">
        <v>109</v>
      </c>
      <c r="C11960" s="105" t="s">
        <v>110</v>
      </c>
      <c r="D11960" s="105" t="s">
        <v>6</v>
      </c>
      <c r="E11960" s="87" t="e">
        <f t="shared" si="605"/>
        <v>#N/A</v>
      </c>
      <c r="F11960" s="69" t="e">
        <f t="shared" si="605"/>
        <v>#N/A</v>
      </c>
      <c r="G11960" s="69" t="e">
        <f t="shared" si="605"/>
        <v>#N/A</v>
      </c>
      <c r="H11960" s="69" t="e">
        <f t="shared" si="605"/>
        <v>#N/A</v>
      </c>
      <c r="I11960" s="69" t="e">
        <f t="shared" si="605"/>
        <v>#N/A</v>
      </c>
      <c r="J11960" s="70" t="e">
        <f t="shared" si="605"/>
        <v>#N/A</v>
      </c>
      <c r="K11960" s="118" t="e">
        <f>VLOOKUP(B11960,WB.GDP.2018,'WB (WDI)'!$BI$2,FALSE)</f>
        <v>#N/A</v>
      </c>
      <c r="L11960" s="112">
        <f>VLOOKUP($B11960,WB.UNEMP.2018,'WB (WDI)'!$BI$2,FALSE)</f>
        <v>12.8900003433228</v>
      </c>
    </row>
    <row r="11961" spans="1:12" x14ac:dyDescent="0.25">
      <c r="A11961" s="103">
        <v>2018</v>
      </c>
      <c r="B11961" s="104" t="s">
        <v>111</v>
      </c>
      <c r="C11961" s="105" t="s">
        <v>112</v>
      </c>
      <c r="D11961" s="105" t="s">
        <v>6</v>
      </c>
      <c r="E11961" s="87">
        <f t="shared" si="605"/>
        <v>6.7344330936459471</v>
      </c>
      <c r="F11961" s="69">
        <f t="shared" si="605"/>
        <v>6.1100267533716481</v>
      </c>
      <c r="G11961" s="69">
        <f t="shared" si="605"/>
        <v>5.6787425480572358</v>
      </c>
      <c r="H11961" s="69">
        <f t="shared" si="605"/>
        <v>8.2038857378683616</v>
      </c>
      <c r="I11961" s="69">
        <f t="shared" si="605"/>
        <v>6.4424872541442131</v>
      </c>
      <c r="J11961" s="70">
        <f t="shared" si="605"/>
        <v>7.2370231747882761</v>
      </c>
      <c r="K11961" s="118">
        <f>VLOOKUP(B11961,WB.GDP.2018,'WB (WDI)'!$BI$2,FALSE)</f>
        <v>12627.928584044488</v>
      </c>
      <c r="L11961" s="112">
        <f>VLOOKUP($B11961,WB.UNEMP.2018,'WB (WDI)'!$BI$2,FALSE)</f>
        <v>26.909999847412099</v>
      </c>
    </row>
    <row r="11962" spans="1:12" x14ac:dyDescent="0.25">
      <c r="A11962" s="103">
        <v>2018</v>
      </c>
      <c r="B11962" s="104" t="s">
        <v>113</v>
      </c>
      <c r="C11962" s="105" t="s">
        <v>114</v>
      </c>
      <c r="D11962" s="105" t="s">
        <v>6</v>
      </c>
      <c r="E11962" s="87" t="e">
        <f t="shared" si="605"/>
        <v>#N/A</v>
      </c>
      <c r="F11962" s="69" t="e">
        <f t="shared" si="605"/>
        <v>#N/A</v>
      </c>
      <c r="G11962" s="69" t="e">
        <f t="shared" si="605"/>
        <v>#N/A</v>
      </c>
      <c r="H11962" s="69" t="e">
        <f t="shared" si="605"/>
        <v>#N/A</v>
      </c>
      <c r="I11962" s="69" t="e">
        <f t="shared" si="605"/>
        <v>#N/A</v>
      </c>
      <c r="J11962" s="70" t="e">
        <f t="shared" si="605"/>
        <v>#N/A</v>
      </c>
      <c r="K11962" s="118" t="e">
        <f>VLOOKUP(B11962,WB.GDP.2018,'WB (WDI)'!$BI$2,FALSE)</f>
        <v>#N/A</v>
      </c>
      <c r="L11962" s="112">
        <f>VLOOKUP($B11962,WB.UNEMP.2018,'WB (WDI)'!$BI$2,FALSE)</f>
        <v>12.1000003814697</v>
      </c>
    </row>
    <row r="11963" spans="1:12" x14ac:dyDescent="0.25">
      <c r="A11963" s="103">
        <v>2018</v>
      </c>
      <c r="B11963" s="104" t="s">
        <v>115</v>
      </c>
      <c r="C11963" s="105" t="s">
        <v>116</v>
      </c>
      <c r="D11963" s="105" t="s">
        <v>6</v>
      </c>
      <c r="E11963" s="87">
        <f t="shared" si="605"/>
        <v>6.2544057454487421</v>
      </c>
      <c r="F11963" s="69">
        <f t="shared" si="605"/>
        <v>6.9316663218516386</v>
      </c>
      <c r="G11963" s="69">
        <f t="shared" si="605"/>
        <v>5.1388808481233061</v>
      </c>
      <c r="H11963" s="69">
        <f t="shared" si="605"/>
        <v>7.1318831597036176</v>
      </c>
      <c r="I11963" s="69">
        <f t="shared" si="605"/>
        <v>5.6287336649768589</v>
      </c>
      <c r="J11963" s="70">
        <f t="shared" si="605"/>
        <v>6.4408647325882873</v>
      </c>
      <c r="K11963" s="118">
        <f>VLOOKUP(B11963,WB.GDP.2018,'WB (WDI)'!$BI$2,FALSE)</f>
        <v>1552.8585615313943</v>
      </c>
      <c r="L11963" s="112">
        <f>VLOOKUP($B11963,WB.UNEMP.2018,'WB (WDI)'!$BI$2,FALSE)</f>
        <v>3.6600000858306898</v>
      </c>
    </row>
    <row r="11964" spans="1:12" x14ac:dyDescent="0.25">
      <c r="A11964" s="103">
        <v>2018</v>
      </c>
      <c r="B11964" s="104" t="s">
        <v>117</v>
      </c>
      <c r="C11964" s="105" t="s">
        <v>118</v>
      </c>
      <c r="D11964" s="105" t="s">
        <v>6</v>
      </c>
      <c r="E11964" s="87">
        <f t="shared" si="605"/>
        <v>7.5477151175477504</v>
      </c>
      <c r="F11964" s="69">
        <f t="shared" si="605"/>
        <v>7.8858117647058821</v>
      </c>
      <c r="G11964" s="69">
        <f t="shared" si="605"/>
        <v>4.7376271448566047</v>
      </c>
      <c r="H11964" s="69">
        <f t="shared" si="605"/>
        <v>9.4985165180064079</v>
      </c>
      <c r="I11964" s="69">
        <f t="shared" si="605"/>
        <v>7.8203729484472468</v>
      </c>
      <c r="J11964" s="70">
        <f t="shared" si="605"/>
        <v>7.796247211722612</v>
      </c>
      <c r="K11964" s="118">
        <f>VLOOKUP(B11964,WB.GDP.2018,'WB (WDI)'!$BI$2,FALSE)</f>
        <v>2122.2605127628613</v>
      </c>
      <c r="L11964" s="112">
        <f>VLOOKUP($B11964,WB.UNEMP.2018,'WB (WDI)'!$BI$2,FALSE)</f>
        <v>1.75</v>
      </c>
    </row>
    <row r="11965" spans="1:12" x14ac:dyDescent="0.25">
      <c r="A11965" s="103">
        <v>2018</v>
      </c>
      <c r="B11965" s="104" t="s">
        <v>119</v>
      </c>
      <c r="C11965" s="105" t="s">
        <v>120</v>
      </c>
      <c r="D11965" s="105" t="s">
        <v>6</v>
      </c>
      <c r="E11965" s="87">
        <f t="shared" si="605"/>
        <v>6.7297394926974077</v>
      </c>
      <c r="F11965" s="69">
        <f t="shared" si="605"/>
        <v>7.071630240093782</v>
      </c>
      <c r="G11965" s="69">
        <f t="shared" si="605"/>
        <v>5.3575785114325418</v>
      </c>
      <c r="H11965" s="69">
        <f t="shared" si="605"/>
        <v>8.2464134901587443</v>
      </c>
      <c r="I11965" s="69">
        <f t="shared" si="605"/>
        <v>5.9776728792909353</v>
      </c>
      <c r="J11965" s="70">
        <f t="shared" si="605"/>
        <v>6.9954023425110377</v>
      </c>
      <c r="K11965" s="118">
        <f>VLOOKUP(B11965,WB.GDP.2018,'WB (WDI)'!$BI$2,FALSE)</f>
        <v>2589.9756018641201</v>
      </c>
      <c r="L11965" s="112">
        <f>VLOOKUP($B11965,WB.UNEMP.2018,'WB (WDI)'!$BI$2,FALSE)</f>
        <v>1.9900000095367401</v>
      </c>
    </row>
    <row r="11966" spans="1:12" x14ac:dyDescent="0.25">
      <c r="A11966" s="103">
        <v>2018</v>
      </c>
      <c r="B11966" s="104" t="s">
        <v>121</v>
      </c>
      <c r="C11966" s="105" t="s">
        <v>122</v>
      </c>
      <c r="D11966" s="105" t="s">
        <v>6</v>
      </c>
      <c r="E11966" s="87">
        <f t="shared" si="605"/>
        <v>7.1931606463519113</v>
      </c>
      <c r="F11966" s="69">
        <f t="shared" si="605"/>
        <v>7.5036757701226566</v>
      </c>
      <c r="G11966" s="69">
        <f t="shared" si="605"/>
        <v>5.0314214211388819</v>
      </c>
      <c r="H11966" s="69">
        <f t="shared" si="605"/>
        <v>9.2257781254841014</v>
      </c>
      <c r="I11966" s="69">
        <f t="shared" si="605"/>
        <v>7.7083132876708129</v>
      </c>
      <c r="J11966" s="70">
        <f t="shared" si="605"/>
        <v>6.4966146273431074</v>
      </c>
      <c r="K11966" s="118">
        <f>VLOOKUP(B11966,WB.GDP.2018,'WB (WDI)'!$BI$2,FALSE)</f>
        <v>3521.5201444530562</v>
      </c>
      <c r="L11966" s="112">
        <f>VLOOKUP($B11966,WB.UNEMP.2018,'WB (WDI)'!$BI$2,FALSE)</f>
        <v>12.0100002288818</v>
      </c>
    </row>
    <row r="11967" spans="1:12" x14ac:dyDescent="0.25">
      <c r="A11967" s="103">
        <v>2018</v>
      </c>
      <c r="B11967" s="104" t="s">
        <v>123</v>
      </c>
      <c r="C11967" s="105" t="s">
        <v>124</v>
      </c>
      <c r="D11967" s="105" t="s">
        <v>6</v>
      </c>
      <c r="E11967" s="87">
        <f t="shared" si="605"/>
        <v>5.1237942194258235</v>
      </c>
      <c r="F11967" s="69">
        <f t="shared" si="605"/>
        <v>4.5105548325052096</v>
      </c>
      <c r="G11967" s="69">
        <f t="shared" si="605"/>
        <v>4.0743807597592419</v>
      </c>
      <c r="H11967" s="69">
        <f t="shared" si="605"/>
        <v>5.0330152261742178</v>
      </c>
      <c r="I11967" s="69">
        <f t="shared" si="605"/>
        <v>5.7256858708169158</v>
      </c>
      <c r="J11967" s="70">
        <f t="shared" si="605"/>
        <v>6.2753344078735358</v>
      </c>
      <c r="K11967" s="118">
        <f>VLOOKUP(B11967,WB.GDP.2018,'WB (WDI)'!$BI$2,FALSE)</f>
        <v>3130.029500598248</v>
      </c>
      <c r="L11967" s="112">
        <f>VLOOKUP($B11967,WB.UNEMP.2018,'WB (WDI)'!$BI$2,FALSE)</f>
        <v>5.0700001716613796</v>
      </c>
    </row>
    <row r="11968" spans="1:12" x14ac:dyDescent="0.25">
      <c r="A11968" s="103">
        <v>2018</v>
      </c>
      <c r="B11968" s="104" t="s">
        <v>125</v>
      </c>
      <c r="C11968" s="105" t="s">
        <v>126</v>
      </c>
      <c r="D11968" s="105" t="s">
        <v>647</v>
      </c>
      <c r="E11968" s="87" t="e">
        <f t="shared" ref="E11968:J11977" si="606">IF(ISNUMBER(VLOOKUP($B11968,EFW.2018,3,FALSE))=TRUE,VLOOKUP($B11968,EFW.2018,E$2,FALSE),NA())</f>
        <v>#N/A</v>
      </c>
      <c r="F11968" s="69" t="e">
        <f t="shared" si="606"/>
        <v>#N/A</v>
      </c>
      <c r="G11968" s="69" t="e">
        <f t="shared" si="606"/>
        <v>#N/A</v>
      </c>
      <c r="H11968" s="69" t="e">
        <f t="shared" si="606"/>
        <v>#N/A</v>
      </c>
      <c r="I11968" s="69" t="e">
        <f t="shared" si="606"/>
        <v>#N/A</v>
      </c>
      <c r="J11968" s="70" t="e">
        <f t="shared" si="606"/>
        <v>#N/A</v>
      </c>
      <c r="K11968" s="118" t="e">
        <f>VLOOKUP(B11968,WB.GDP.2018,'WB (WDI)'!$BI$2,FALSE)</f>
        <v>#N/A</v>
      </c>
      <c r="L11968" s="112" t="e">
        <f>VLOOKUP($B11968,WB.UNEMP.2018,'WB (WDI)'!$BI$2,FALSE)</f>
        <v>#N/A</v>
      </c>
    </row>
    <row r="11969" spans="1:12" x14ac:dyDescent="0.25">
      <c r="A11969" s="103">
        <v>2018</v>
      </c>
      <c r="B11969" s="104" t="s">
        <v>127</v>
      </c>
      <c r="C11969" s="105" t="s">
        <v>128</v>
      </c>
      <c r="D11969" s="105" t="s">
        <v>647</v>
      </c>
      <c r="E11969" s="87" t="e">
        <f t="shared" si="606"/>
        <v>#N/A</v>
      </c>
      <c r="F11969" s="69" t="e">
        <f t="shared" si="606"/>
        <v>#N/A</v>
      </c>
      <c r="G11969" s="69" t="e">
        <f t="shared" si="606"/>
        <v>#N/A</v>
      </c>
      <c r="H11969" s="69" t="e">
        <f t="shared" si="606"/>
        <v>#N/A</v>
      </c>
      <c r="I11969" s="69" t="e">
        <f t="shared" si="606"/>
        <v>#N/A</v>
      </c>
      <c r="J11969" s="70" t="e">
        <f t="shared" si="606"/>
        <v>#N/A</v>
      </c>
      <c r="K11969" s="118">
        <f>VLOOKUP(B11969,WB.GDP.2018,'WB (WDI)'!$BI$2,FALSE)</f>
        <v>21115.798268730839</v>
      </c>
      <c r="L11969" s="112" t="e">
        <f>VLOOKUP($B11969,WB.UNEMP.2018,'WB (WDI)'!$BI$2,FALSE)</f>
        <v>#N/A</v>
      </c>
    </row>
    <row r="11970" spans="1:12" x14ac:dyDescent="0.25">
      <c r="A11970" s="103">
        <v>2018</v>
      </c>
      <c r="B11970" s="104" t="s">
        <v>129</v>
      </c>
      <c r="C11970" s="105" t="s">
        <v>130</v>
      </c>
      <c r="D11970" s="105" t="s">
        <v>647</v>
      </c>
      <c r="E11970" s="87">
        <f t="shared" si="606"/>
        <v>5.7822739286338649</v>
      </c>
      <c r="F11970" s="69">
        <f t="shared" si="606"/>
        <v>6.048118153767339</v>
      </c>
      <c r="G11970" s="69">
        <f t="shared" si="606"/>
        <v>4.6348902104521263</v>
      </c>
      <c r="H11970" s="69">
        <f t="shared" si="606"/>
        <v>5.0650752013428866</v>
      </c>
      <c r="I11970" s="69">
        <f t="shared" si="606"/>
        <v>7.4058851600069078</v>
      </c>
      <c r="J11970" s="70">
        <f t="shared" si="606"/>
        <v>5.7574009176000693</v>
      </c>
      <c r="K11970" s="118">
        <f>VLOOKUP(B11970,WB.GDP.2018,'WB (WDI)'!$BI$2,FALSE)</f>
        <v>22759.398559761503</v>
      </c>
      <c r="L11970" s="112">
        <f>VLOOKUP($B11970,WB.UNEMP.2018,'WB (WDI)'!$BI$2,FALSE)</f>
        <v>9.2200002670288104</v>
      </c>
    </row>
    <row r="11971" spans="1:12" x14ac:dyDescent="0.25">
      <c r="A11971" s="103">
        <v>2018</v>
      </c>
      <c r="B11971" s="104" t="s">
        <v>131</v>
      </c>
      <c r="C11971" s="105" t="s">
        <v>132</v>
      </c>
      <c r="D11971" s="105" t="s">
        <v>647</v>
      </c>
      <c r="E11971" s="87" t="e">
        <f t="shared" si="606"/>
        <v>#N/A</v>
      </c>
      <c r="F11971" s="69" t="e">
        <f t="shared" si="606"/>
        <v>#N/A</v>
      </c>
      <c r="G11971" s="69" t="e">
        <f t="shared" si="606"/>
        <v>#N/A</v>
      </c>
      <c r="H11971" s="69" t="e">
        <f t="shared" si="606"/>
        <v>#N/A</v>
      </c>
      <c r="I11971" s="69" t="e">
        <f t="shared" si="606"/>
        <v>#N/A</v>
      </c>
      <c r="J11971" s="70" t="e">
        <f t="shared" si="606"/>
        <v>#N/A</v>
      </c>
      <c r="K11971" s="118" t="e">
        <f>VLOOKUP(B11971,WB.GDP.2018,'WB (WDI)'!$BI$2,FALSE)</f>
        <v>#N/A</v>
      </c>
      <c r="L11971" s="112" t="e">
        <f>VLOOKUP($B11971,WB.UNEMP.2018,'WB (WDI)'!$BI$2,FALSE)</f>
        <v>#N/A</v>
      </c>
    </row>
    <row r="11972" spans="1:12" x14ac:dyDescent="0.25">
      <c r="A11972" s="103">
        <v>2018</v>
      </c>
      <c r="B11972" s="104" t="s">
        <v>133</v>
      </c>
      <c r="C11972" s="105" t="s">
        <v>134</v>
      </c>
      <c r="D11972" s="105" t="s">
        <v>647</v>
      </c>
      <c r="E11972" s="87">
        <f t="shared" si="606"/>
        <v>7.6177026349765526</v>
      </c>
      <c r="F11972" s="69">
        <f t="shared" si="606"/>
        <v>9.0963876422503613</v>
      </c>
      <c r="G11972" s="69">
        <f t="shared" si="606"/>
        <v>6.1740774303353518</v>
      </c>
      <c r="H11972" s="69">
        <f t="shared" si="606"/>
        <v>8.1073490557147796</v>
      </c>
      <c r="I11972" s="69">
        <f t="shared" si="606"/>
        <v>6.2539026932651396</v>
      </c>
      <c r="J11972" s="70">
        <f t="shared" si="606"/>
        <v>8.4567963533171291</v>
      </c>
      <c r="K11972" s="118">
        <f>VLOOKUP(B11972,WB.GDP.2018,'WB (WDI)'!$BI$2,FALSE)</f>
        <v>37019.515067685286</v>
      </c>
      <c r="L11972" s="112">
        <f>VLOOKUP($B11972,WB.UNEMP.2018,'WB (WDI)'!$BI$2,FALSE)</f>
        <v>10</v>
      </c>
    </row>
    <row r="11973" spans="1:12" x14ac:dyDescent="0.25">
      <c r="A11973" s="103">
        <v>2018</v>
      </c>
      <c r="B11973" s="104" t="s">
        <v>135</v>
      </c>
      <c r="C11973" s="105" t="s">
        <v>136</v>
      </c>
      <c r="D11973" s="105" t="s">
        <v>647</v>
      </c>
      <c r="E11973" s="87">
        <f t="shared" si="606"/>
        <v>6.2234705833384698</v>
      </c>
      <c r="F11973" s="69">
        <f t="shared" si="606"/>
        <v>5.4938970024635072</v>
      </c>
      <c r="G11973" s="69">
        <f t="shared" si="606"/>
        <v>5.6954674261838338</v>
      </c>
      <c r="H11973" s="69">
        <f t="shared" si="606"/>
        <v>6.4694116376158615</v>
      </c>
      <c r="I11973" s="69">
        <f t="shared" si="606"/>
        <v>6.8037097428063023</v>
      </c>
      <c r="J11973" s="70">
        <f t="shared" si="606"/>
        <v>6.6548671076228443</v>
      </c>
      <c r="K11973" s="118">
        <f>VLOOKUP(B11973,WB.GDP.2018,'WB (WDI)'!$BI$2,FALSE)</f>
        <v>15674.84963476419</v>
      </c>
      <c r="L11973" s="112">
        <f>VLOOKUP($B11973,WB.UNEMP.2018,'WB (WDI)'!$BI$2,FALSE)</f>
        <v>10</v>
      </c>
    </row>
    <row r="11974" spans="1:12" x14ac:dyDescent="0.25">
      <c r="A11974" s="103">
        <v>2018</v>
      </c>
      <c r="B11974" s="104" t="s">
        <v>137</v>
      </c>
      <c r="C11974" s="105" t="s">
        <v>138</v>
      </c>
      <c r="D11974" s="105" t="s">
        <v>647</v>
      </c>
      <c r="E11974" s="87">
        <f t="shared" si="606"/>
        <v>6.6032319761216538</v>
      </c>
      <c r="F11974" s="69">
        <f t="shared" si="606"/>
        <v>7.2948525116372762</v>
      </c>
      <c r="G11974" s="69">
        <f t="shared" si="606"/>
        <v>4.7517825154715245</v>
      </c>
      <c r="H11974" s="69">
        <f t="shared" si="606"/>
        <v>7.0729375138933621</v>
      </c>
      <c r="I11974" s="69">
        <f t="shared" si="606"/>
        <v>6.0618138113037094</v>
      </c>
      <c r="J11974" s="70">
        <f t="shared" si="606"/>
        <v>7.834773528302402</v>
      </c>
      <c r="K11974" s="118">
        <f>VLOOKUP(B11974,WB.GDP.2018,'WB (WDI)'!$BI$2,FALSE)</f>
        <v>7118.3319312550202</v>
      </c>
      <c r="L11974" s="112">
        <f>VLOOKUP($B11974,WB.UNEMP.2018,'WB (WDI)'!$BI$2,FALSE)</f>
        <v>6.5199999809265101</v>
      </c>
    </row>
    <row r="11975" spans="1:12" x14ac:dyDescent="0.25">
      <c r="A11975" s="103">
        <v>2018</v>
      </c>
      <c r="B11975" s="104" t="s">
        <v>139</v>
      </c>
      <c r="C11975" s="105" t="s">
        <v>140</v>
      </c>
      <c r="D11975" s="105" t="s">
        <v>647</v>
      </c>
      <c r="E11975" s="87">
        <f t="shared" si="606"/>
        <v>6.2963938039223004</v>
      </c>
      <c r="F11975" s="69">
        <f t="shared" si="606"/>
        <v>5.9696318640807826</v>
      </c>
      <c r="G11975" s="69">
        <f t="shared" si="606"/>
        <v>3.8895930381620238</v>
      </c>
      <c r="H11975" s="69">
        <f t="shared" si="606"/>
        <v>9.3565549464952475</v>
      </c>
      <c r="I11975" s="69">
        <f t="shared" si="606"/>
        <v>7.0167874298323962</v>
      </c>
      <c r="J11975" s="70">
        <f t="shared" si="606"/>
        <v>5.2494017410410514</v>
      </c>
      <c r="K11975" s="118">
        <f>VLOOKUP(B11975,WB.GDP.2018,'WB (WDI)'!$BI$2,FALSE)</f>
        <v>8655.5299600159087</v>
      </c>
      <c r="L11975" s="112">
        <f>VLOOKUP($B11975,WB.UNEMP.2018,'WB (WDI)'!$BI$2,FALSE)</f>
        <v>3.5199999809265101</v>
      </c>
    </row>
    <row r="11976" spans="1:12" x14ac:dyDescent="0.25">
      <c r="A11976" s="103">
        <v>2018</v>
      </c>
      <c r="B11976" s="104" t="s">
        <v>141</v>
      </c>
      <c r="C11976" s="105" t="s">
        <v>142</v>
      </c>
      <c r="D11976" s="105" t="s">
        <v>647</v>
      </c>
      <c r="E11976" s="87" t="e">
        <f t="shared" si="606"/>
        <v>#N/A</v>
      </c>
      <c r="F11976" s="69" t="e">
        <f t="shared" si="606"/>
        <v>#N/A</v>
      </c>
      <c r="G11976" s="69" t="e">
        <f t="shared" si="606"/>
        <v>#N/A</v>
      </c>
      <c r="H11976" s="69" t="e">
        <f t="shared" si="606"/>
        <v>#N/A</v>
      </c>
      <c r="I11976" s="69" t="e">
        <f t="shared" si="606"/>
        <v>#N/A</v>
      </c>
      <c r="J11976" s="70" t="e">
        <f t="shared" si="606"/>
        <v>#N/A</v>
      </c>
      <c r="K11976" s="118" t="e">
        <f>VLOOKUP(B11976,WB.GDP.2018,'WB (WDI)'!$BI$2,FALSE)</f>
        <v>#N/A</v>
      </c>
      <c r="L11976" s="112" t="e">
        <f>VLOOKUP($B11976,WB.UNEMP.2018,'WB (WDI)'!$BI$2,FALSE)</f>
        <v>#N/A</v>
      </c>
    </row>
    <row r="11977" spans="1:12" x14ac:dyDescent="0.25">
      <c r="A11977" s="103">
        <v>2018</v>
      </c>
      <c r="B11977" s="104" t="s">
        <v>143</v>
      </c>
      <c r="C11977" s="105" t="s">
        <v>144</v>
      </c>
      <c r="D11977" s="105" t="s">
        <v>647</v>
      </c>
      <c r="E11977" s="87" t="e">
        <f t="shared" si="606"/>
        <v>#N/A</v>
      </c>
      <c r="F11977" s="69" t="e">
        <f t="shared" si="606"/>
        <v>#N/A</v>
      </c>
      <c r="G11977" s="69" t="e">
        <f t="shared" si="606"/>
        <v>#N/A</v>
      </c>
      <c r="H11977" s="69" t="e">
        <f t="shared" si="606"/>
        <v>#N/A</v>
      </c>
      <c r="I11977" s="69" t="e">
        <f t="shared" si="606"/>
        <v>#N/A</v>
      </c>
      <c r="J11977" s="70" t="e">
        <f t="shared" si="606"/>
        <v>#N/A</v>
      </c>
      <c r="K11977" s="118" t="e">
        <f>VLOOKUP(B11977,WB.GDP.2018,'WB (WDI)'!$BI$2,FALSE)</f>
        <v>#N/A</v>
      </c>
      <c r="L11977" s="112" t="e">
        <f>VLOOKUP($B11977,WB.UNEMP.2018,'WB (WDI)'!$BI$2,FALSE)</f>
        <v>#N/A</v>
      </c>
    </row>
    <row r="11978" spans="1:12" x14ac:dyDescent="0.25">
      <c r="A11978" s="103">
        <v>2018</v>
      </c>
      <c r="B11978" s="104" t="s">
        <v>145</v>
      </c>
      <c r="C11978" s="105" t="s">
        <v>146</v>
      </c>
      <c r="D11978" s="105" t="s">
        <v>647</v>
      </c>
      <c r="E11978" s="87">
        <f t="shared" ref="E11978:J11987" si="607">IF(ISNUMBER(VLOOKUP($B11978,EFW.2018,3,FALSE))=TRUE,VLOOKUP($B11978,EFW.2018,E$2,FALSE),NA())</f>
        <v>6.5602695370224327</v>
      </c>
      <c r="F11978" s="69">
        <f t="shared" si="607"/>
        <v>6.8613283937151781</v>
      </c>
      <c r="G11978" s="69">
        <f t="shared" si="607"/>
        <v>5.0196103559826648</v>
      </c>
      <c r="H11978" s="69">
        <f t="shared" si="607"/>
        <v>9.3080512780230489</v>
      </c>
      <c r="I11978" s="69">
        <f t="shared" si="607"/>
        <v>6.8406378756187296</v>
      </c>
      <c r="J11978" s="70">
        <f t="shared" si="607"/>
        <v>4.7717197817725463</v>
      </c>
      <c r="K11978" s="118">
        <f>VLOOKUP(B11978,WB.GDP.2018,'WB (WDI)'!$BI$2,FALSE)</f>
        <v>14596.246162384175</v>
      </c>
      <c r="L11978" s="112">
        <f>VLOOKUP($B11978,WB.UNEMP.2018,'WB (WDI)'!$BI$2,FALSE)</f>
        <v>12.329999923706101</v>
      </c>
    </row>
    <row r="11979" spans="1:12" x14ac:dyDescent="0.25">
      <c r="A11979" s="103">
        <v>2018</v>
      </c>
      <c r="B11979" s="104" t="s">
        <v>147</v>
      </c>
      <c r="C11979" s="105" t="s">
        <v>148</v>
      </c>
      <c r="D11979" s="105" t="s">
        <v>647</v>
      </c>
      <c r="E11979" s="87" t="e">
        <f t="shared" si="607"/>
        <v>#N/A</v>
      </c>
      <c r="F11979" s="69" t="e">
        <f t="shared" si="607"/>
        <v>#N/A</v>
      </c>
      <c r="G11979" s="69" t="e">
        <f t="shared" si="607"/>
        <v>#N/A</v>
      </c>
      <c r="H11979" s="69" t="e">
        <f t="shared" si="607"/>
        <v>#N/A</v>
      </c>
      <c r="I11979" s="69" t="e">
        <f t="shared" si="607"/>
        <v>#N/A</v>
      </c>
      <c r="J11979" s="70" t="e">
        <f t="shared" si="607"/>
        <v>#N/A</v>
      </c>
      <c r="K11979" s="118" t="e">
        <f>VLOOKUP(B11979,WB.GDP.2018,'WB (WDI)'!$BI$2,FALSE)</f>
        <v>#N/A</v>
      </c>
      <c r="L11979" s="112" t="e">
        <f>VLOOKUP($B11979,WB.UNEMP.2018,'WB (WDI)'!$BI$2,FALSE)</f>
        <v>#N/A</v>
      </c>
    </row>
    <row r="11980" spans="1:12" x14ac:dyDescent="0.25">
      <c r="A11980" s="103">
        <v>2018</v>
      </c>
      <c r="B11980" s="104" t="s">
        <v>149</v>
      </c>
      <c r="C11980" s="105" t="s">
        <v>150</v>
      </c>
      <c r="D11980" s="105" t="s">
        <v>647</v>
      </c>
      <c r="E11980" s="87" t="e">
        <f t="shared" si="607"/>
        <v>#N/A</v>
      </c>
      <c r="F11980" s="69" t="e">
        <f t="shared" si="607"/>
        <v>#N/A</v>
      </c>
      <c r="G11980" s="69" t="e">
        <f t="shared" si="607"/>
        <v>#N/A</v>
      </c>
      <c r="H11980" s="69" t="e">
        <f t="shared" si="607"/>
        <v>#N/A</v>
      </c>
      <c r="I11980" s="69" t="e">
        <f t="shared" si="607"/>
        <v>#N/A</v>
      </c>
      <c r="J11980" s="70" t="e">
        <f t="shared" si="607"/>
        <v>#N/A</v>
      </c>
      <c r="K11980" s="118">
        <f>VLOOKUP(B11980,WB.GDP.2018,'WB (WDI)'!$BI$2,FALSE)</f>
        <v>71549.339553398997</v>
      </c>
      <c r="L11980" s="112" t="e">
        <f>VLOOKUP($B11980,WB.UNEMP.2018,'WB (WDI)'!$BI$2,FALSE)</f>
        <v>#N/A</v>
      </c>
    </row>
    <row r="11981" spans="1:12" x14ac:dyDescent="0.25">
      <c r="A11981" s="103">
        <v>2018</v>
      </c>
      <c r="B11981" s="104" t="s">
        <v>151</v>
      </c>
      <c r="C11981" s="105" t="s">
        <v>152</v>
      </c>
      <c r="D11981" s="105" t="s">
        <v>647</v>
      </c>
      <c r="E11981" s="87">
        <f t="shared" si="607"/>
        <v>7.957565339512179</v>
      </c>
      <c r="F11981" s="69">
        <f t="shared" si="607"/>
        <v>8.2111022617145668</v>
      </c>
      <c r="G11981" s="69">
        <f t="shared" si="607"/>
        <v>6.7269309884470969</v>
      </c>
      <c r="H11981" s="69">
        <f t="shared" si="607"/>
        <v>9.6028441123348767</v>
      </c>
      <c r="I11981" s="69">
        <f t="shared" si="607"/>
        <v>8.1235133394964816</v>
      </c>
      <c r="J11981" s="70">
        <f t="shared" si="607"/>
        <v>7.1234359955678732</v>
      </c>
      <c r="K11981" s="118">
        <f>VLOOKUP(B11981,WB.GDP.2018,'WB (WDI)'!$BI$2,FALSE)</f>
        <v>25165.178177921429</v>
      </c>
      <c r="L11981" s="112">
        <f>VLOOKUP($B11981,WB.UNEMP.2018,'WB (WDI)'!$BI$2,FALSE)</f>
        <v>7.2300000190734899</v>
      </c>
    </row>
    <row r="11982" spans="1:12" x14ac:dyDescent="0.25">
      <c r="A11982" s="103">
        <v>2018</v>
      </c>
      <c r="B11982" s="104" t="s">
        <v>153</v>
      </c>
      <c r="C11982" s="105" t="s">
        <v>154</v>
      </c>
      <c r="D11982" s="105" t="s">
        <v>647</v>
      </c>
      <c r="E11982" s="87">
        <f t="shared" si="607"/>
        <v>6.7060707259882779</v>
      </c>
      <c r="F11982" s="69">
        <f t="shared" si="607"/>
        <v>6.6416300592296853</v>
      </c>
      <c r="G11982" s="69">
        <f t="shared" si="607"/>
        <v>4.5730803612421917</v>
      </c>
      <c r="H11982" s="69">
        <f t="shared" si="607"/>
        <v>8.2848119595529006</v>
      </c>
      <c r="I11982" s="69">
        <f t="shared" si="607"/>
        <v>6.6168382769101299</v>
      </c>
      <c r="J11982" s="70">
        <f t="shared" si="607"/>
        <v>7.413992973006482</v>
      </c>
      <c r="K11982" s="118">
        <f>VLOOKUP(B11982,WB.GDP.2018,'WB (WDI)'!$BI$2,FALSE)</f>
        <v>14356.694065773376</v>
      </c>
      <c r="L11982" s="112">
        <f>VLOOKUP($B11982,WB.UNEMP.2018,'WB (WDI)'!$BI$2,FALSE)</f>
        <v>9.1099996566772496</v>
      </c>
    </row>
    <row r="11983" spans="1:12" x14ac:dyDescent="0.25">
      <c r="A11983" s="103">
        <v>2018</v>
      </c>
      <c r="B11983" s="104" t="s">
        <v>155</v>
      </c>
      <c r="C11983" s="105" t="s">
        <v>156</v>
      </c>
      <c r="D11983" s="105" t="s">
        <v>647</v>
      </c>
      <c r="E11983" s="87">
        <f t="shared" si="607"/>
        <v>7.6231310501807048</v>
      </c>
      <c r="F11983" s="69">
        <f t="shared" si="607"/>
        <v>7.3959894762338694</v>
      </c>
      <c r="G11983" s="69">
        <f t="shared" si="607"/>
        <v>6.1603299420966273</v>
      </c>
      <c r="H11983" s="69">
        <f t="shared" si="607"/>
        <v>9.7106259492262303</v>
      </c>
      <c r="I11983" s="69">
        <f t="shared" si="607"/>
        <v>8.0436561806233158</v>
      </c>
      <c r="J11983" s="70">
        <f t="shared" si="607"/>
        <v>6.805053702723483</v>
      </c>
      <c r="K11983" s="118">
        <f>VLOOKUP(B11983,WB.GDP.2018,'WB (WDI)'!$BI$2,FALSE)</f>
        <v>20073.881447471049</v>
      </c>
      <c r="L11983" s="112">
        <f>VLOOKUP($B11983,WB.UNEMP.2018,'WB (WDI)'!$BI$2,FALSE)</f>
        <v>9.6300001144409197</v>
      </c>
    </row>
    <row r="11984" spans="1:12" x14ac:dyDescent="0.25">
      <c r="A11984" s="103">
        <v>2018</v>
      </c>
      <c r="B11984" s="104" t="s">
        <v>157</v>
      </c>
      <c r="C11984" s="105" t="s">
        <v>158</v>
      </c>
      <c r="D11984" s="105" t="s">
        <v>647</v>
      </c>
      <c r="E11984" s="87" t="e">
        <f t="shared" si="607"/>
        <v>#N/A</v>
      </c>
      <c r="F11984" s="69" t="e">
        <f t="shared" si="607"/>
        <v>#N/A</v>
      </c>
      <c r="G11984" s="69" t="e">
        <f t="shared" si="607"/>
        <v>#N/A</v>
      </c>
      <c r="H11984" s="69" t="e">
        <f t="shared" si="607"/>
        <v>#N/A</v>
      </c>
      <c r="I11984" s="69" t="e">
        <f t="shared" si="607"/>
        <v>#N/A</v>
      </c>
      <c r="J11984" s="70" t="e">
        <f t="shared" si="607"/>
        <v>#N/A</v>
      </c>
      <c r="K11984" s="118" t="e">
        <f>VLOOKUP(B11984,WB.GDP.2018,'WB (WDI)'!$BI$2,FALSE)</f>
        <v>#N/A</v>
      </c>
      <c r="L11984" s="112">
        <f>VLOOKUP($B11984,WB.UNEMP.2018,'WB (WDI)'!$BI$2,FALSE)</f>
        <v>1.70000004768372</v>
      </c>
    </row>
    <row r="11985" spans="1:12" x14ac:dyDescent="0.25">
      <c r="A11985" s="103">
        <v>2018</v>
      </c>
      <c r="B11985" s="104" t="s">
        <v>159</v>
      </c>
      <c r="C11985" s="105" t="s">
        <v>160</v>
      </c>
      <c r="D11985" s="105" t="s">
        <v>647</v>
      </c>
      <c r="E11985" s="87" t="e">
        <f t="shared" si="607"/>
        <v>#N/A</v>
      </c>
      <c r="F11985" s="69" t="e">
        <f t="shared" si="607"/>
        <v>#N/A</v>
      </c>
      <c r="G11985" s="69" t="e">
        <f t="shared" si="607"/>
        <v>#N/A</v>
      </c>
      <c r="H11985" s="69" t="e">
        <f t="shared" si="607"/>
        <v>#N/A</v>
      </c>
      <c r="I11985" s="69" t="e">
        <f t="shared" si="607"/>
        <v>#N/A</v>
      </c>
      <c r="J11985" s="70" t="e">
        <f t="shared" si="607"/>
        <v>#N/A</v>
      </c>
      <c r="K11985" s="118">
        <f>VLOOKUP(B11985,WB.GDP.2018,'WB (WDI)'!$BI$2,FALSE)</f>
        <v>25054.895230025908</v>
      </c>
      <c r="L11985" s="112" t="e">
        <f>VLOOKUP($B11985,WB.UNEMP.2018,'WB (WDI)'!$BI$2,FALSE)</f>
        <v>#N/A</v>
      </c>
    </row>
    <row r="11986" spans="1:12" x14ac:dyDescent="0.25">
      <c r="A11986" s="103">
        <v>2018</v>
      </c>
      <c r="B11986" s="104" t="s">
        <v>161</v>
      </c>
      <c r="C11986" s="105" t="s">
        <v>162</v>
      </c>
      <c r="D11986" s="105" t="s">
        <v>647</v>
      </c>
      <c r="E11986" s="87" t="e">
        <f t="shared" si="607"/>
        <v>#N/A</v>
      </c>
      <c r="F11986" s="69" t="e">
        <f t="shared" si="607"/>
        <v>#N/A</v>
      </c>
      <c r="G11986" s="69" t="e">
        <f t="shared" si="607"/>
        <v>#N/A</v>
      </c>
      <c r="H11986" s="69" t="e">
        <f t="shared" si="607"/>
        <v>#N/A</v>
      </c>
      <c r="I11986" s="69" t="e">
        <f t="shared" si="607"/>
        <v>#N/A</v>
      </c>
      <c r="J11986" s="70" t="e">
        <f t="shared" si="607"/>
        <v>#N/A</v>
      </c>
      <c r="K11986" s="118">
        <f>VLOOKUP(B11986,WB.GDP.2018,'WB (WDI)'!$BI$2,FALSE)</f>
        <v>11537.18014788568</v>
      </c>
      <c r="L11986" s="112" t="e">
        <f>VLOOKUP($B11986,WB.UNEMP.2018,'WB (WDI)'!$BI$2,FALSE)</f>
        <v>#N/A</v>
      </c>
    </row>
    <row r="11987" spans="1:12" x14ac:dyDescent="0.25">
      <c r="A11987" s="103">
        <v>2018</v>
      </c>
      <c r="B11987" s="104" t="s">
        <v>163</v>
      </c>
      <c r="C11987" s="105" t="s">
        <v>164</v>
      </c>
      <c r="D11987" s="105" t="s">
        <v>647</v>
      </c>
      <c r="E11987" s="87">
        <f t="shared" si="607"/>
        <v>7.5787595933423972</v>
      </c>
      <c r="F11987" s="69">
        <f t="shared" si="607"/>
        <v>8.7749733611155634</v>
      </c>
      <c r="G11987" s="69">
        <f t="shared" si="607"/>
        <v>4.803611447594311</v>
      </c>
      <c r="H11987" s="69">
        <f t="shared" si="607"/>
        <v>9.5695975270199067</v>
      </c>
      <c r="I11987" s="69">
        <f t="shared" si="607"/>
        <v>8.1444109280288632</v>
      </c>
      <c r="J11987" s="70">
        <f t="shared" si="607"/>
        <v>6.6012047029533427</v>
      </c>
      <c r="K11987" s="118">
        <f>VLOOKUP(B11987,WB.GDP.2018,'WB (WDI)'!$BI$2,FALSE)</f>
        <v>17711.765534171183</v>
      </c>
      <c r="L11987" s="112">
        <f>VLOOKUP($B11987,WB.UNEMP.2018,'WB (WDI)'!$BI$2,FALSE)</f>
        <v>5.8600001335143999</v>
      </c>
    </row>
    <row r="11988" spans="1:12" x14ac:dyDescent="0.25">
      <c r="A11988" s="103">
        <v>2018</v>
      </c>
      <c r="B11988" s="104" t="s">
        <v>165</v>
      </c>
      <c r="C11988" s="105" t="s">
        <v>166</v>
      </c>
      <c r="D11988" s="105" t="s">
        <v>647</v>
      </c>
      <c r="E11988" s="87">
        <f t="shared" ref="E11988:J11997" si="608">IF(ISNUMBER(VLOOKUP($B11988,EFW.2018,3,FALSE))=TRUE,VLOOKUP($B11988,EFW.2018,E$2,FALSE),NA())</f>
        <v>6.4607571209146029</v>
      </c>
      <c r="F11988" s="69">
        <f t="shared" si="608"/>
        <v>6.5603737854647406</v>
      </c>
      <c r="G11988" s="69">
        <f t="shared" si="608"/>
        <v>4.5455382284359667</v>
      </c>
      <c r="H11988" s="69">
        <f t="shared" si="608"/>
        <v>8.1352463120760454</v>
      </c>
      <c r="I11988" s="69">
        <f t="shared" si="608"/>
        <v>6.8978615312222944</v>
      </c>
      <c r="J11988" s="70">
        <f t="shared" si="608"/>
        <v>6.1647657473739699</v>
      </c>
      <c r="K11988" s="118">
        <f>VLOOKUP(B11988,WB.GDP.2018,'WB (WDI)'!$BI$2,FALSE)</f>
        <v>11561.749206632328</v>
      </c>
      <c r="L11988" s="112">
        <f>VLOOKUP($B11988,WB.UNEMP.2018,'WB (WDI)'!$BI$2,FALSE)</f>
        <v>3.5299999713897701</v>
      </c>
    </row>
    <row r="11989" spans="1:12" x14ac:dyDescent="0.25">
      <c r="A11989" s="103">
        <v>2018</v>
      </c>
      <c r="B11989" s="104" t="s">
        <v>167</v>
      </c>
      <c r="C11989" s="105" t="s">
        <v>168</v>
      </c>
      <c r="D11989" s="105" t="s">
        <v>647</v>
      </c>
      <c r="E11989" s="87">
        <f t="shared" si="608"/>
        <v>7.4119361395380041</v>
      </c>
      <c r="F11989" s="69">
        <f t="shared" si="608"/>
        <v>8.7583089597691934</v>
      </c>
      <c r="G11989" s="69">
        <f t="shared" si="608"/>
        <v>4.3350614968218304</v>
      </c>
      <c r="H11989" s="69">
        <f t="shared" si="608"/>
        <v>9.8617592031386945</v>
      </c>
      <c r="I11989" s="69">
        <f t="shared" si="608"/>
        <v>7.6432975752139916</v>
      </c>
      <c r="J11989" s="70">
        <f t="shared" si="608"/>
        <v>6.4612534627463036</v>
      </c>
      <c r="K11989" s="118">
        <f>VLOOKUP(B11989,WB.GDP.2018,'WB (WDI)'!$BI$2,FALSE)</f>
        <v>8615.5761510364246</v>
      </c>
      <c r="L11989" s="112">
        <f>VLOOKUP($B11989,WB.UNEMP.2018,'WB (WDI)'!$BI$2,FALSE)</f>
        <v>4.0100002288818404</v>
      </c>
    </row>
    <row r="11990" spans="1:12" x14ac:dyDescent="0.25">
      <c r="A11990" s="103">
        <v>2018</v>
      </c>
      <c r="B11990" s="104" t="s">
        <v>169</v>
      </c>
      <c r="C11990" s="105" t="s">
        <v>170</v>
      </c>
      <c r="D11990" s="105" t="s">
        <v>647</v>
      </c>
      <c r="E11990" s="87" t="e">
        <f t="shared" si="608"/>
        <v>#N/A</v>
      </c>
      <c r="F11990" s="69" t="e">
        <f t="shared" si="608"/>
        <v>#N/A</v>
      </c>
      <c r="G11990" s="69" t="e">
        <f t="shared" si="608"/>
        <v>#N/A</v>
      </c>
      <c r="H11990" s="69" t="e">
        <f t="shared" si="608"/>
        <v>#N/A</v>
      </c>
      <c r="I11990" s="69" t="e">
        <f t="shared" si="608"/>
        <v>#N/A</v>
      </c>
      <c r="J11990" s="70" t="e">
        <f t="shared" si="608"/>
        <v>#N/A</v>
      </c>
      <c r="K11990" s="118" t="e">
        <f>VLOOKUP(B11990,WB.GDP.2018,'WB (WDI)'!$BI$2,FALSE)</f>
        <v>#N/A</v>
      </c>
      <c r="L11990" s="112" t="e">
        <f>VLOOKUP($B11990,WB.UNEMP.2018,'WB (WDI)'!$BI$2,FALSE)</f>
        <v>#N/A</v>
      </c>
    </row>
    <row r="11991" spans="1:12" x14ac:dyDescent="0.25">
      <c r="A11991" s="103">
        <v>2018</v>
      </c>
      <c r="B11991" s="104" t="s">
        <v>171</v>
      </c>
      <c r="C11991" s="105" t="s">
        <v>172</v>
      </c>
      <c r="D11991" s="105" t="s">
        <v>647</v>
      </c>
      <c r="E11991" s="87" t="e">
        <f t="shared" si="608"/>
        <v>#N/A</v>
      </c>
      <c r="F11991" s="69" t="e">
        <f t="shared" si="608"/>
        <v>#N/A</v>
      </c>
      <c r="G11991" s="69" t="e">
        <f t="shared" si="608"/>
        <v>#N/A</v>
      </c>
      <c r="H11991" s="69" t="e">
        <f t="shared" si="608"/>
        <v>#N/A</v>
      </c>
      <c r="I11991" s="69" t="e">
        <f t="shared" si="608"/>
        <v>#N/A</v>
      </c>
      <c r="J11991" s="70" t="e">
        <f t="shared" si="608"/>
        <v>#N/A</v>
      </c>
      <c r="K11991" s="118" t="e">
        <f>VLOOKUP(B11991,WB.GDP.2018,'WB (WDI)'!$BI$2,FALSE)</f>
        <v>#N/A</v>
      </c>
      <c r="L11991" s="112" t="e">
        <f>VLOOKUP($B11991,WB.UNEMP.2018,'WB (WDI)'!$BI$2,FALSE)</f>
        <v>#N/A</v>
      </c>
    </row>
    <row r="11992" spans="1:12" x14ac:dyDescent="0.25">
      <c r="A11992" s="103">
        <v>2018</v>
      </c>
      <c r="B11992" s="104" t="s">
        <v>173</v>
      </c>
      <c r="C11992" s="105" t="s">
        <v>174</v>
      </c>
      <c r="D11992" s="105" t="s">
        <v>647</v>
      </c>
      <c r="E11992" s="87" t="e">
        <f t="shared" si="608"/>
        <v>#N/A</v>
      </c>
      <c r="F11992" s="69" t="e">
        <f t="shared" si="608"/>
        <v>#N/A</v>
      </c>
      <c r="G11992" s="69" t="e">
        <f t="shared" si="608"/>
        <v>#N/A</v>
      </c>
      <c r="H11992" s="69" t="e">
        <f t="shared" si="608"/>
        <v>#N/A</v>
      </c>
      <c r="I11992" s="69" t="e">
        <f t="shared" si="608"/>
        <v>#N/A</v>
      </c>
      <c r="J11992" s="70" t="e">
        <f t="shared" si="608"/>
        <v>#N/A</v>
      </c>
      <c r="K11992" s="118">
        <f>VLOOKUP(B11992,WB.GDP.2018,'WB (WDI)'!$BI$2,FALSE)</f>
        <v>16801.201476557133</v>
      </c>
      <c r="L11992" s="112" t="e">
        <f>VLOOKUP($B11992,WB.UNEMP.2018,'WB (WDI)'!$BI$2,FALSE)</f>
        <v>#N/A</v>
      </c>
    </row>
    <row r="11993" spans="1:12" x14ac:dyDescent="0.25">
      <c r="A11993" s="103">
        <v>2018</v>
      </c>
      <c r="B11993" s="104" t="s">
        <v>175</v>
      </c>
      <c r="C11993" s="105" t="s">
        <v>176</v>
      </c>
      <c r="D11993" s="105" t="s">
        <v>647</v>
      </c>
      <c r="E11993" s="87" t="e">
        <f t="shared" si="608"/>
        <v>#N/A</v>
      </c>
      <c r="F11993" s="69" t="e">
        <f t="shared" si="608"/>
        <v>#N/A</v>
      </c>
      <c r="G11993" s="69" t="e">
        <f t="shared" si="608"/>
        <v>#N/A</v>
      </c>
      <c r="H11993" s="69" t="e">
        <f t="shared" si="608"/>
        <v>#N/A</v>
      </c>
      <c r="I11993" s="69" t="e">
        <f t="shared" si="608"/>
        <v>#N/A</v>
      </c>
      <c r="J11993" s="70" t="e">
        <f t="shared" si="608"/>
        <v>#N/A</v>
      </c>
      <c r="K11993" s="118" t="e">
        <f>VLOOKUP(B11993,WB.GDP.2018,'WB (WDI)'!$BI$2,FALSE)</f>
        <v>#N/A</v>
      </c>
      <c r="L11993" s="112" t="e">
        <f>VLOOKUP($B11993,WB.UNEMP.2018,'WB (WDI)'!$BI$2,FALSE)</f>
        <v>#N/A</v>
      </c>
    </row>
    <row r="11994" spans="1:12" x14ac:dyDescent="0.25">
      <c r="A11994" s="103">
        <v>2018</v>
      </c>
      <c r="B11994" s="104" t="s">
        <v>177</v>
      </c>
      <c r="C11994" s="105" t="s">
        <v>178</v>
      </c>
      <c r="D11994" s="105" t="s">
        <v>647</v>
      </c>
      <c r="E11994" s="87">
        <f t="shared" si="608"/>
        <v>7.6993704763313575</v>
      </c>
      <c r="F11994" s="69">
        <f t="shared" si="608"/>
        <v>9.5050222150985739</v>
      </c>
      <c r="G11994" s="69">
        <f t="shared" si="608"/>
        <v>4.7290079078338039</v>
      </c>
      <c r="H11994" s="69">
        <f t="shared" si="608"/>
        <v>9.4923974978481951</v>
      </c>
      <c r="I11994" s="69">
        <f t="shared" si="608"/>
        <v>8.2888586506975326</v>
      </c>
      <c r="J11994" s="70">
        <f t="shared" si="608"/>
        <v>6.4815661101786857</v>
      </c>
      <c r="K11994" s="118">
        <f>VLOOKUP(B11994,WB.GDP.2018,'WB (WDI)'!$BI$2,FALSE)</f>
        <v>8448.4638090358203</v>
      </c>
      <c r="L11994" s="112">
        <f>VLOOKUP($B11994,WB.UNEMP.2018,'WB (WDI)'!$BI$2,FALSE)</f>
        <v>2.4100000858306898</v>
      </c>
    </row>
    <row r="11995" spans="1:12" x14ac:dyDescent="0.25">
      <c r="A11995" s="103">
        <v>2018</v>
      </c>
      <c r="B11995" s="104" t="s">
        <v>179</v>
      </c>
      <c r="C11995" s="105" t="s">
        <v>180</v>
      </c>
      <c r="D11995" s="105" t="s">
        <v>647</v>
      </c>
      <c r="E11995" s="87">
        <f t="shared" si="608"/>
        <v>6.6798079557305616</v>
      </c>
      <c r="F11995" s="69">
        <f t="shared" si="608"/>
        <v>6.1028674673385463</v>
      </c>
      <c r="G11995" s="69">
        <f t="shared" si="608"/>
        <v>5.216783845574354</v>
      </c>
      <c r="H11995" s="69">
        <f t="shared" si="608"/>
        <v>8.3334211786511609</v>
      </c>
      <c r="I11995" s="69">
        <f t="shared" si="608"/>
        <v>6.7103968971914298</v>
      </c>
      <c r="J11995" s="70">
        <f t="shared" si="608"/>
        <v>7.0355703898973125</v>
      </c>
      <c r="K11995" s="118">
        <f>VLOOKUP(B11995,WB.GDP.2018,'WB (WDI)'!$BI$2,FALSE)</f>
        <v>12477.624763174348</v>
      </c>
      <c r="L11995" s="112">
        <f>VLOOKUP($B11995,WB.UNEMP.2018,'WB (WDI)'!$BI$2,FALSE)</f>
        <v>14.0200004577637</v>
      </c>
    </row>
    <row r="11996" spans="1:12" x14ac:dyDescent="0.25">
      <c r="A11996" s="103">
        <v>2018</v>
      </c>
      <c r="B11996" s="104" t="s">
        <v>181</v>
      </c>
      <c r="C11996" s="105" t="s">
        <v>182</v>
      </c>
      <c r="D11996" s="105" t="s">
        <v>647</v>
      </c>
      <c r="E11996" s="87">
        <f t="shared" si="608"/>
        <v>6.5806388202141779</v>
      </c>
      <c r="F11996" s="69">
        <f t="shared" si="608"/>
        <v>8.4375798826269666</v>
      </c>
      <c r="G11996" s="69">
        <f t="shared" si="608"/>
        <v>2.5677319660634335</v>
      </c>
      <c r="H11996" s="69">
        <f t="shared" si="608"/>
        <v>7.0323794533109041</v>
      </c>
      <c r="I11996" s="69">
        <f t="shared" si="608"/>
        <v>7.8042066875350642</v>
      </c>
      <c r="J11996" s="70">
        <f t="shared" si="608"/>
        <v>7.0612961115345181</v>
      </c>
      <c r="K11996" s="118">
        <f>VLOOKUP(B11996,WB.GDP.2018,'WB (WDI)'!$BI$2,FALSE)</f>
        <v>2992.3122942539817</v>
      </c>
      <c r="L11996" s="112">
        <f>VLOOKUP($B11996,WB.UNEMP.2018,'WB (WDI)'!$BI$2,FALSE)</f>
        <v>13.579999923706101</v>
      </c>
    </row>
    <row r="11997" spans="1:12" x14ac:dyDescent="0.25">
      <c r="A11997" s="103">
        <v>2018</v>
      </c>
      <c r="B11997" s="104" t="s">
        <v>183</v>
      </c>
      <c r="C11997" s="105" t="s">
        <v>184</v>
      </c>
      <c r="D11997" s="105" t="s">
        <v>647</v>
      </c>
      <c r="E11997" s="87">
        <f t="shared" si="608"/>
        <v>7.2777213451958485</v>
      </c>
      <c r="F11997" s="69">
        <f t="shared" si="608"/>
        <v>8.9787155842629485</v>
      </c>
      <c r="G11997" s="69">
        <f t="shared" si="608"/>
        <v>4.2156564996558554</v>
      </c>
      <c r="H11997" s="69">
        <f t="shared" si="608"/>
        <v>9.3972425975450484</v>
      </c>
      <c r="I11997" s="69">
        <f t="shared" si="608"/>
        <v>6.8255853588408488</v>
      </c>
      <c r="J11997" s="70">
        <f t="shared" si="608"/>
        <v>6.9714066856745411</v>
      </c>
      <c r="K11997" s="118">
        <f>VLOOKUP(B11997,WB.GDP.2018,'WB (WDI)'!$BI$2,FALSE)</f>
        <v>5672.2533096289962</v>
      </c>
      <c r="L11997" s="112">
        <f>VLOOKUP($B11997,WB.UNEMP.2018,'WB (WDI)'!$BI$2,FALSE)</f>
        <v>5.6500000953674299</v>
      </c>
    </row>
    <row r="11998" spans="1:12" x14ac:dyDescent="0.25">
      <c r="A11998" s="103">
        <v>2018</v>
      </c>
      <c r="B11998" s="104" t="s">
        <v>185</v>
      </c>
      <c r="C11998" s="105" t="s">
        <v>186</v>
      </c>
      <c r="D11998" s="105" t="s">
        <v>647</v>
      </c>
      <c r="E11998" s="87">
        <f t="shared" ref="E11998:J12007" si="609">IF(ISNUMBER(VLOOKUP($B11998,EFW.2018,3,FALSE))=TRUE,VLOOKUP($B11998,EFW.2018,E$2,FALSE),NA())</f>
        <v>7.6934393139501625</v>
      </c>
      <c r="F11998" s="69">
        <f t="shared" si="609"/>
        <v>8.4523553948652896</v>
      </c>
      <c r="G11998" s="69">
        <f t="shared" si="609"/>
        <v>5.6663500527686814</v>
      </c>
      <c r="H11998" s="69">
        <f t="shared" si="609"/>
        <v>9.1437669945781277</v>
      </c>
      <c r="I11998" s="69">
        <f t="shared" si="609"/>
        <v>7.0563023196479531</v>
      </c>
      <c r="J11998" s="70">
        <f t="shared" si="609"/>
        <v>8.1484218078907542</v>
      </c>
      <c r="K11998" s="118">
        <f>VLOOKUP(B11998,WB.GDP.2018,'WB (WDI)'!$BI$2,FALSE)</f>
        <v>9737.9816557167887</v>
      </c>
      <c r="L11998" s="112">
        <f>VLOOKUP($B11998,WB.UNEMP.2018,'WB (WDI)'!$BI$2,FALSE)</f>
        <v>9.1000003814697301</v>
      </c>
    </row>
    <row r="11999" spans="1:12" x14ac:dyDescent="0.25">
      <c r="A11999" s="103">
        <v>2018</v>
      </c>
      <c r="B11999" s="104" t="s">
        <v>187</v>
      </c>
      <c r="C11999" s="105" t="s">
        <v>188</v>
      </c>
      <c r="D11999" s="105" t="s">
        <v>647</v>
      </c>
      <c r="E11999" s="87" t="e">
        <f t="shared" si="609"/>
        <v>#N/A</v>
      </c>
      <c r="F11999" s="69" t="e">
        <f t="shared" si="609"/>
        <v>#N/A</v>
      </c>
      <c r="G11999" s="69" t="e">
        <f t="shared" si="609"/>
        <v>#N/A</v>
      </c>
      <c r="H11999" s="69" t="e">
        <f t="shared" si="609"/>
        <v>#N/A</v>
      </c>
      <c r="I11999" s="69" t="e">
        <f t="shared" si="609"/>
        <v>#N/A</v>
      </c>
      <c r="J11999" s="70" t="e">
        <f t="shared" si="609"/>
        <v>#N/A</v>
      </c>
      <c r="K11999" s="118" t="e">
        <f>VLOOKUP(B11999,WB.GDP.2018,'WB (WDI)'!$BI$2,FALSE)</f>
        <v>#N/A</v>
      </c>
      <c r="L11999" s="112" t="e">
        <f>VLOOKUP($B11999,WB.UNEMP.2018,'WB (WDI)'!$BI$2,FALSE)</f>
        <v>#N/A</v>
      </c>
    </row>
    <row r="12000" spans="1:12" x14ac:dyDescent="0.25">
      <c r="A12000" s="103">
        <v>2018</v>
      </c>
      <c r="B12000" s="104" t="s">
        <v>189</v>
      </c>
      <c r="C12000" s="105" t="s">
        <v>190</v>
      </c>
      <c r="D12000" s="105" t="s">
        <v>647</v>
      </c>
      <c r="E12000" s="87">
        <f t="shared" si="609"/>
        <v>7.2091456036610877</v>
      </c>
      <c r="F12000" s="69">
        <f t="shared" si="609"/>
        <v>8.3838477961211719</v>
      </c>
      <c r="G12000" s="69">
        <f t="shared" si="609"/>
        <v>4.7337844093427286</v>
      </c>
      <c r="H12000" s="69">
        <f t="shared" si="609"/>
        <v>8.1289957626126519</v>
      </c>
      <c r="I12000" s="69">
        <f t="shared" si="609"/>
        <v>7.6588683512570341</v>
      </c>
      <c r="J12000" s="70">
        <f t="shared" si="609"/>
        <v>7.1402316989718555</v>
      </c>
      <c r="K12000" s="118">
        <f>VLOOKUP(B12000,WB.GDP.2018,'WB (WDI)'!$BI$2,FALSE)</f>
        <v>19993.71738678023</v>
      </c>
      <c r="L12000" s="112">
        <f>VLOOKUP($B12000,WB.UNEMP.2018,'WB (WDI)'!$BI$2,FALSE)</f>
        <v>3.2799999713897701</v>
      </c>
    </row>
    <row r="12001" spans="1:12" x14ac:dyDescent="0.25">
      <c r="A12001" s="103">
        <v>2018</v>
      </c>
      <c r="B12001" s="104" t="s">
        <v>191</v>
      </c>
      <c r="C12001" s="105" t="s">
        <v>192</v>
      </c>
      <c r="D12001" s="105" t="s">
        <v>647</v>
      </c>
      <c r="E12001" s="87" t="e">
        <f t="shared" si="609"/>
        <v>#N/A</v>
      </c>
      <c r="F12001" s="69" t="e">
        <f t="shared" si="609"/>
        <v>#N/A</v>
      </c>
      <c r="G12001" s="69" t="e">
        <f t="shared" si="609"/>
        <v>#N/A</v>
      </c>
      <c r="H12001" s="69" t="e">
        <f t="shared" si="609"/>
        <v>#N/A</v>
      </c>
      <c r="I12001" s="69" t="e">
        <f t="shared" si="609"/>
        <v>#N/A</v>
      </c>
      <c r="J12001" s="70" t="e">
        <f t="shared" si="609"/>
        <v>#N/A</v>
      </c>
      <c r="K12001" s="118" t="e">
        <f>VLOOKUP(B12001,WB.GDP.2018,'WB (WDI)'!$BI$2,FALSE)</f>
        <v>#N/A</v>
      </c>
      <c r="L12001" s="112" t="e">
        <f>VLOOKUP($B12001,WB.UNEMP.2018,'WB (WDI)'!$BI$2,FALSE)</f>
        <v>#N/A</v>
      </c>
    </row>
    <row r="12002" spans="1:12" x14ac:dyDescent="0.25">
      <c r="A12002" s="103">
        <v>2018</v>
      </c>
      <c r="B12002" s="104" t="s">
        <v>193</v>
      </c>
      <c r="C12002" s="105" t="s">
        <v>194</v>
      </c>
      <c r="D12002" s="105" t="s">
        <v>647</v>
      </c>
      <c r="E12002" s="87">
        <f t="shared" si="609"/>
        <v>7.0500784181182041</v>
      </c>
      <c r="F12002" s="69">
        <f t="shared" si="609"/>
        <v>6.6157657373587826</v>
      </c>
      <c r="G12002" s="69">
        <f t="shared" si="609"/>
        <v>4.2647809325432053</v>
      </c>
      <c r="H12002" s="69">
        <f t="shared" si="609"/>
        <v>9.4162840362829563</v>
      </c>
      <c r="I12002" s="69">
        <f t="shared" si="609"/>
        <v>8.1355126059613756</v>
      </c>
      <c r="J12002" s="70">
        <f t="shared" si="609"/>
        <v>6.8180487784447017</v>
      </c>
      <c r="K12002" s="118">
        <f>VLOOKUP(B12002,WB.GDP.2018,'WB (WDI)'!$BI$2,FALSE)</f>
        <v>5694.9244797363444</v>
      </c>
      <c r="L12002" s="112">
        <f>VLOOKUP($B12002,WB.UNEMP.2018,'WB (WDI)'!$BI$2,FALSE)</f>
        <v>5.1999998092651403</v>
      </c>
    </row>
    <row r="12003" spans="1:12" x14ac:dyDescent="0.25">
      <c r="A12003" s="103">
        <v>2018</v>
      </c>
      <c r="B12003" s="104" t="s">
        <v>195</v>
      </c>
      <c r="C12003" s="105" t="s">
        <v>196</v>
      </c>
      <c r="D12003" s="105" t="s">
        <v>647</v>
      </c>
      <c r="E12003" s="87">
        <f t="shared" si="609"/>
        <v>7.8001390035833795</v>
      </c>
      <c r="F12003" s="69">
        <f t="shared" si="609"/>
        <v>7.7529780057442093</v>
      </c>
      <c r="G12003" s="69">
        <f t="shared" si="609"/>
        <v>5.4354393572837161</v>
      </c>
      <c r="H12003" s="69">
        <f t="shared" si="609"/>
        <v>9.8690664969867683</v>
      </c>
      <c r="I12003" s="69">
        <f t="shared" si="609"/>
        <v>8.9223214876282668</v>
      </c>
      <c r="J12003" s="70">
        <f t="shared" si="609"/>
        <v>7.0208896702739354</v>
      </c>
      <c r="K12003" s="118">
        <f>VLOOKUP(B12003,WB.GDP.2018,'WB (WDI)'!$BI$2,FALSE)</f>
        <v>31049.179305498496</v>
      </c>
      <c r="L12003" s="112">
        <f>VLOOKUP($B12003,WB.UNEMP.2018,'WB (WDI)'!$BI$2,FALSE)</f>
        <v>3.8900001049041699</v>
      </c>
    </row>
    <row r="12004" spans="1:12" x14ac:dyDescent="0.25">
      <c r="A12004" s="103">
        <v>2018</v>
      </c>
      <c r="B12004" s="104" t="s">
        <v>197</v>
      </c>
      <c r="C12004" s="105" t="s">
        <v>198</v>
      </c>
      <c r="D12004" s="105" t="s">
        <v>647</v>
      </c>
      <c r="E12004" s="87">
        <f t="shared" si="609"/>
        <v>7.227214575638234</v>
      </c>
      <c r="F12004" s="69">
        <f t="shared" si="609"/>
        <v>8.4771381307721505</v>
      </c>
      <c r="G12004" s="69">
        <f t="shared" si="609"/>
        <v>4.3375991441837636</v>
      </c>
      <c r="H12004" s="69">
        <f t="shared" si="609"/>
        <v>9.5305334448467995</v>
      </c>
      <c r="I12004" s="69">
        <f t="shared" si="609"/>
        <v>7.2229472342478402</v>
      </c>
      <c r="J12004" s="70">
        <f t="shared" si="609"/>
        <v>6.5678549241406223</v>
      </c>
      <c r="K12004" s="118">
        <f>VLOOKUP(B12004,WB.GDP.2018,'WB (WDI)'!$BI$2,FALSE)</f>
        <v>12850.464956609081</v>
      </c>
      <c r="L12004" s="112">
        <f>VLOOKUP($B12004,WB.UNEMP.2018,'WB (WDI)'!$BI$2,FALSE)</f>
        <v>5.5599999427795401</v>
      </c>
    </row>
    <row r="12005" spans="1:12" x14ac:dyDescent="0.25">
      <c r="A12005" s="103">
        <v>2018</v>
      </c>
      <c r="B12005" s="104" t="s">
        <v>199</v>
      </c>
      <c r="C12005" s="105" t="s">
        <v>200</v>
      </c>
      <c r="D12005" s="105" t="s">
        <v>647</v>
      </c>
      <c r="E12005" s="87">
        <f t="shared" si="609"/>
        <v>7.757704291025</v>
      </c>
      <c r="F12005" s="69">
        <f t="shared" si="609"/>
        <v>7.6714142346093297</v>
      </c>
      <c r="G12005" s="69">
        <f t="shared" si="609"/>
        <v>5.2431424848014023</v>
      </c>
      <c r="H12005" s="69">
        <f t="shared" si="609"/>
        <v>9.8272670373763003</v>
      </c>
      <c r="I12005" s="69">
        <f t="shared" si="609"/>
        <v>8.611014534502667</v>
      </c>
      <c r="J12005" s="70">
        <f t="shared" si="609"/>
        <v>7.4356831638352974</v>
      </c>
      <c r="K12005" s="118">
        <f>VLOOKUP(B12005,WB.GDP.2018,'WB (WDI)'!$BI$2,FALSE)</f>
        <v>12782.376329997847</v>
      </c>
      <c r="L12005" s="112">
        <f>VLOOKUP($B12005,WB.UNEMP.2018,'WB (WDI)'!$BI$2,FALSE)</f>
        <v>3.1800000667571999</v>
      </c>
    </row>
    <row r="12006" spans="1:12" x14ac:dyDescent="0.25">
      <c r="A12006" s="103">
        <v>2018</v>
      </c>
      <c r="B12006" s="104" t="s">
        <v>201</v>
      </c>
      <c r="C12006" s="105" t="s">
        <v>202</v>
      </c>
      <c r="D12006" s="105" t="s">
        <v>647</v>
      </c>
      <c r="E12006" s="87" t="e">
        <f t="shared" si="609"/>
        <v>#N/A</v>
      </c>
      <c r="F12006" s="69" t="e">
        <f t="shared" si="609"/>
        <v>#N/A</v>
      </c>
      <c r="G12006" s="69" t="e">
        <f t="shared" si="609"/>
        <v>#N/A</v>
      </c>
      <c r="H12006" s="69" t="e">
        <f t="shared" si="609"/>
        <v>#N/A</v>
      </c>
      <c r="I12006" s="69" t="e">
        <f t="shared" si="609"/>
        <v>#N/A</v>
      </c>
      <c r="J12006" s="70" t="e">
        <f t="shared" si="609"/>
        <v>#N/A</v>
      </c>
      <c r="K12006" s="118">
        <f>VLOOKUP(B12006,WB.GDP.2018,'WB (WDI)'!$BI$2,FALSE)</f>
        <v>34116.103801926358</v>
      </c>
      <c r="L12006" s="112">
        <f>VLOOKUP($B12006,WB.UNEMP.2018,'WB (WDI)'!$BI$2,FALSE)</f>
        <v>9.1999998092651403</v>
      </c>
    </row>
    <row r="12007" spans="1:12" x14ac:dyDescent="0.25">
      <c r="A12007" s="103">
        <v>2018</v>
      </c>
      <c r="B12007" s="104" t="s">
        <v>203</v>
      </c>
      <c r="C12007" s="105" t="s">
        <v>204</v>
      </c>
      <c r="D12007" s="105" t="s">
        <v>647</v>
      </c>
      <c r="E12007" s="87" t="e">
        <f t="shared" si="609"/>
        <v>#N/A</v>
      </c>
      <c r="F12007" s="69" t="e">
        <f t="shared" si="609"/>
        <v>#N/A</v>
      </c>
      <c r="G12007" s="69" t="e">
        <f t="shared" si="609"/>
        <v>#N/A</v>
      </c>
      <c r="H12007" s="69" t="e">
        <f t="shared" si="609"/>
        <v>#N/A</v>
      </c>
      <c r="I12007" s="69" t="e">
        <f t="shared" si="609"/>
        <v>#N/A</v>
      </c>
      <c r="J12007" s="70" t="e">
        <f t="shared" si="609"/>
        <v>#N/A</v>
      </c>
      <c r="K12007" s="118" t="e">
        <f>VLOOKUP(B12007,WB.GDP.2018,'WB (WDI)'!$BI$2,FALSE)</f>
        <v>#N/A</v>
      </c>
      <c r="L12007" s="112" t="e">
        <f>VLOOKUP($B12007,WB.UNEMP.2018,'WB (WDI)'!$BI$2,FALSE)</f>
        <v>#N/A</v>
      </c>
    </row>
    <row r="12008" spans="1:12" x14ac:dyDescent="0.25">
      <c r="A12008" s="103">
        <v>2018</v>
      </c>
      <c r="B12008" s="104" t="s">
        <v>205</v>
      </c>
      <c r="C12008" s="105" t="s">
        <v>206</v>
      </c>
      <c r="D12008" s="105" t="s">
        <v>647</v>
      </c>
      <c r="E12008" s="87" t="e">
        <f t="shared" ref="E12008:J12017" si="610">IF(ISNUMBER(VLOOKUP($B12008,EFW.2018,3,FALSE))=TRUE,VLOOKUP($B12008,EFW.2018,E$2,FALSE),NA())</f>
        <v>#N/A</v>
      </c>
      <c r="F12008" s="69" t="e">
        <f t="shared" si="610"/>
        <v>#N/A</v>
      </c>
      <c r="G12008" s="69" t="e">
        <f t="shared" si="610"/>
        <v>#N/A</v>
      </c>
      <c r="H12008" s="69" t="e">
        <f t="shared" si="610"/>
        <v>#N/A</v>
      </c>
      <c r="I12008" s="69" t="e">
        <f t="shared" si="610"/>
        <v>#N/A</v>
      </c>
      <c r="J12008" s="70" t="e">
        <f t="shared" si="610"/>
        <v>#N/A</v>
      </c>
      <c r="K12008" s="118">
        <f>VLOOKUP(B12008,WB.GDP.2018,'WB (WDI)'!$BI$2,FALSE)</f>
        <v>25901.504546469434</v>
      </c>
      <c r="L12008" s="112" t="e">
        <f>VLOOKUP($B12008,WB.UNEMP.2018,'WB (WDI)'!$BI$2,FALSE)</f>
        <v>#N/A</v>
      </c>
    </row>
    <row r="12009" spans="1:12" x14ac:dyDescent="0.25">
      <c r="A12009" s="103">
        <v>2018</v>
      </c>
      <c r="B12009" s="104" t="s">
        <v>207</v>
      </c>
      <c r="C12009" s="105" t="s">
        <v>208</v>
      </c>
      <c r="D12009" s="105" t="s">
        <v>647</v>
      </c>
      <c r="E12009" s="87" t="e">
        <f t="shared" si="610"/>
        <v>#N/A</v>
      </c>
      <c r="F12009" s="69" t="e">
        <f t="shared" si="610"/>
        <v>#N/A</v>
      </c>
      <c r="G12009" s="69" t="e">
        <f t="shared" si="610"/>
        <v>#N/A</v>
      </c>
      <c r="H12009" s="69" t="e">
        <f t="shared" si="610"/>
        <v>#N/A</v>
      </c>
      <c r="I12009" s="69" t="e">
        <f t="shared" si="610"/>
        <v>#N/A</v>
      </c>
      <c r="J12009" s="70" t="e">
        <f t="shared" si="610"/>
        <v>#N/A</v>
      </c>
      <c r="K12009" s="118">
        <f>VLOOKUP(B12009,WB.GDP.2018,'WB (WDI)'!$BI$2,FALSE)</f>
        <v>15261.448255631763</v>
      </c>
      <c r="L12009" s="112">
        <f>VLOOKUP($B12009,WB.UNEMP.2018,'WB (WDI)'!$BI$2,FALSE)</f>
        <v>19.290000915527301</v>
      </c>
    </row>
    <row r="12010" spans="1:12" x14ac:dyDescent="0.25">
      <c r="A12010" s="103">
        <v>2018</v>
      </c>
      <c r="B12010" s="104" t="s">
        <v>209</v>
      </c>
      <c r="C12010" s="105" t="s">
        <v>210</v>
      </c>
      <c r="D12010" s="105" t="s">
        <v>647</v>
      </c>
      <c r="E12010" s="87" t="e">
        <f t="shared" si="610"/>
        <v>#N/A</v>
      </c>
      <c r="F12010" s="69" t="e">
        <f t="shared" si="610"/>
        <v>#N/A</v>
      </c>
      <c r="G12010" s="69" t="e">
        <f t="shared" si="610"/>
        <v>#N/A</v>
      </c>
      <c r="H12010" s="69" t="e">
        <f t="shared" si="610"/>
        <v>#N/A</v>
      </c>
      <c r="I12010" s="69" t="e">
        <f t="shared" si="610"/>
        <v>#N/A</v>
      </c>
      <c r="J12010" s="70" t="e">
        <f t="shared" si="610"/>
        <v>#N/A</v>
      </c>
      <c r="K12010" s="118" t="e">
        <f>VLOOKUP(B12010,WB.GDP.2018,'WB (WDI)'!$BI$2,FALSE)</f>
        <v>#N/A</v>
      </c>
      <c r="L12010" s="112" t="e">
        <f>VLOOKUP($B12010,WB.UNEMP.2018,'WB (WDI)'!$BI$2,FALSE)</f>
        <v>#N/A</v>
      </c>
    </row>
    <row r="12011" spans="1:12" x14ac:dyDescent="0.25">
      <c r="A12011" s="103">
        <v>2018</v>
      </c>
      <c r="B12011" s="104" t="s">
        <v>211</v>
      </c>
      <c r="C12011" s="105" t="s">
        <v>212</v>
      </c>
      <c r="D12011" s="105" t="s">
        <v>647</v>
      </c>
      <c r="E12011" s="87" t="e">
        <f t="shared" si="610"/>
        <v>#N/A</v>
      </c>
      <c r="F12011" s="69" t="e">
        <f t="shared" si="610"/>
        <v>#N/A</v>
      </c>
      <c r="G12011" s="69" t="e">
        <f t="shared" si="610"/>
        <v>#N/A</v>
      </c>
      <c r="H12011" s="69" t="e">
        <f t="shared" si="610"/>
        <v>#N/A</v>
      </c>
      <c r="I12011" s="69" t="e">
        <f t="shared" si="610"/>
        <v>#N/A</v>
      </c>
      <c r="J12011" s="70" t="e">
        <f t="shared" si="610"/>
        <v>#N/A</v>
      </c>
      <c r="K12011" s="118">
        <f>VLOOKUP(B12011,WB.GDP.2018,'WB (WDI)'!$BI$2,FALSE)</f>
        <v>12466.41613605463</v>
      </c>
      <c r="L12011" s="112">
        <f>VLOOKUP($B12011,WB.UNEMP.2018,'WB (WDI)'!$BI$2,FALSE)</f>
        <v>18.7299995422363</v>
      </c>
    </row>
    <row r="12012" spans="1:12" x14ac:dyDescent="0.25">
      <c r="A12012" s="103">
        <v>2018</v>
      </c>
      <c r="B12012" s="104" t="s">
        <v>213</v>
      </c>
      <c r="C12012" s="105" t="s">
        <v>214</v>
      </c>
      <c r="D12012" s="105" t="s">
        <v>647</v>
      </c>
      <c r="E12012" s="87" t="e">
        <f t="shared" si="610"/>
        <v>#N/A</v>
      </c>
      <c r="F12012" s="69" t="e">
        <f t="shared" si="610"/>
        <v>#N/A</v>
      </c>
      <c r="G12012" s="69" t="e">
        <f t="shared" si="610"/>
        <v>#N/A</v>
      </c>
      <c r="H12012" s="69" t="e">
        <f t="shared" si="610"/>
        <v>#N/A</v>
      </c>
      <c r="I12012" s="69" t="e">
        <f t="shared" si="610"/>
        <v>#N/A</v>
      </c>
      <c r="J12012" s="70" t="e">
        <f t="shared" si="610"/>
        <v>#N/A</v>
      </c>
      <c r="K12012" s="118">
        <f>VLOOKUP(B12012,WB.GDP.2018,'WB (WDI)'!$BI$2,FALSE)</f>
        <v>35342.106607206872</v>
      </c>
      <c r="L12012" s="112" t="e">
        <f>VLOOKUP($B12012,WB.UNEMP.2018,'WB (WDI)'!$BI$2,FALSE)</f>
        <v>#N/A</v>
      </c>
    </row>
    <row r="12013" spans="1:12" x14ac:dyDescent="0.25">
      <c r="A12013" s="103">
        <v>2018</v>
      </c>
      <c r="B12013" s="104" t="s">
        <v>215</v>
      </c>
      <c r="C12013" s="105" t="s">
        <v>651</v>
      </c>
      <c r="D12013" s="105" t="s">
        <v>647</v>
      </c>
      <c r="E12013" s="87" t="e">
        <f t="shared" si="610"/>
        <v>#N/A</v>
      </c>
      <c r="F12013" s="69" t="e">
        <f t="shared" si="610"/>
        <v>#N/A</v>
      </c>
      <c r="G12013" s="69" t="e">
        <f t="shared" si="610"/>
        <v>#N/A</v>
      </c>
      <c r="H12013" s="69" t="e">
        <f t="shared" si="610"/>
        <v>#N/A</v>
      </c>
      <c r="I12013" s="69" t="e">
        <f t="shared" si="610"/>
        <v>#N/A</v>
      </c>
      <c r="J12013" s="70" t="e">
        <f t="shared" si="610"/>
        <v>#N/A</v>
      </c>
      <c r="K12013" s="118" t="e">
        <f>VLOOKUP(B12013,WB.GDP.2018,'WB (WDI)'!$BI$2,FALSE)</f>
        <v>#N/A</v>
      </c>
      <c r="L12013" s="112" t="e">
        <f>VLOOKUP($B12013,WB.UNEMP.2018,'WB (WDI)'!$BI$2,FALSE)</f>
        <v>#N/A</v>
      </c>
    </row>
    <row r="12014" spans="1:12" x14ac:dyDescent="0.25">
      <c r="A12014" s="103">
        <v>2018</v>
      </c>
      <c r="B12014" s="104" t="s">
        <v>216</v>
      </c>
      <c r="C12014" s="105" t="s">
        <v>217</v>
      </c>
      <c r="D12014" s="105" t="s">
        <v>647</v>
      </c>
      <c r="E12014" s="87">
        <f t="shared" si="610"/>
        <v>6.3660981176016085</v>
      </c>
      <c r="F12014" s="69">
        <f t="shared" si="610"/>
        <v>5.5250020209445863</v>
      </c>
      <c r="G12014" s="69">
        <f t="shared" si="610"/>
        <v>4.4749749199331461</v>
      </c>
      <c r="H12014" s="69">
        <f t="shared" si="610"/>
        <v>7.5552117117679298</v>
      </c>
      <c r="I12014" s="69">
        <f t="shared" si="610"/>
        <v>6.8090034897292799</v>
      </c>
      <c r="J12014" s="70">
        <f t="shared" si="610"/>
        <v>7.466298445633103</v>
      </c>
      <c r="K12014" s="118">
        <f>VLOOKUP(B12014,WB.GDP.2018,'WB (WDI)'!$BI$2,FALSE)</f>
        <v>16634.469679744168</v>
      </c>
      <c r="L12014" s="112">
        <f>VLOOKUP($B12014,WB.UNEMP.2018,'WB (WDI)'!$BI$2,FALSE)</f>
        <v>7</v>
      </c>
    </row>
    <row r="12015" spans="1:12" x14ac:dyDescent="0.25">
      <c r="A12015" s="103">
        <v>2018</v>
      </c>
      <c r="B12015" s="104" t="s">
        <v>218</v>
      </c>
      <c r="C12015" s="105" t="s">
        <v>219</v>
      </c>
      <c r="D12015" s="105" t="s">
        <v>647</v>
      </c>
      <c r="E12015" s="87">
        <f t="shared" si="610"/>
        <v>7.2592946155848761</v>
      </c>
      <c r="F12015" s="69">
        <f t="shared" si="610"/>
        <v>7.1551726360319208</v>
      </c>
      <c r="G12015" s="69">
        <f t="shared" si="610"/>
        <v>5.2080674643302496</v>
      </c>
      <c r="H12015" s="69">
        <f t="shared" si="610"/>
        <v>9.168856368461519</v>
      </c>
      <c r="I12015" s="69">
        <f t="shared" si="610"/>
        <v>7.9355430484363083</v>
      </c>
      <c r="J12015" s="70">
        <f t="shared" si="610"/>
        <v>6.8288335606643829</v>
      </c>
      <c r="K12015" s="118">
        <f>VLOOKUP(B12015,WB.GDP.2018,'WB (WDI)'!$BI$2,FALSE)</f>
        <v>26272.908402352114</v>
      </c>
      <c r="L12015" s="112">
        <f>VLOOKUP($B12015,WB.UNEMP.2018,'WB (WDI)'!$BI$2,FALSE)</f>
        <v>3.4000000953674299</v>
      </c>
    </row>
    <row r="12016" spans="1:12" x14ac:dyDescent="0.25">
      <c r="A12016" s="103">
        <v>2018</v>
      </c>
      <c r="B12016" s="104" t="s">
        <v>220</v>
      </c>
      <c r="C12016" s="105" t="s">
        <v>221</v>
      </c>
      <c r="D12016" s="105" t="s">
        <v>647</v>
      </c>
      <c r="E12016" s="87" t="e">
        <f t="shared" si="610"/>
        <v>#N/A</v>
      </c>
      <c r="F12016" s="69" t="e">
        <f t="shared" si="610"/>
        <v>#N/A</v>
      </c>
      <c r="G12016" s="69" t="e">
        <f t="shared" si="610"/>
        <v>#N/A</v>
      </c>
      <c r="H12016" s="69" t="e">
        <f t="shared" si="610"/>
        <v>#N/A</v>
      </c>
      <c r="I12016" s="69" t="e">
        <f t="shared" si="610"/>
        <v>#N/A</v>
      </c>
      <c r="J12016" s="70" t="e">
        <f t="shared" si="610"/>
        <v>#N/A</v>
      </c>
      <c r="K12016" s="118">
        <f>VLOOKUP(B12016,WB.GDP.2018,'WB (WDI)'!$BI$2,FALSE)</f>
        <v>28162.384153596788</v>
      </c>
      <c r="L12016" s="112" t="e">
        <f>VLOOKUP($B12016,WB.UNEMP.2018,'WB (WDI)'!$BI$2,FALSE)</f>
        <v>#N/A</v>
      </c>
    </row>
    <row r="12017" spans="1:12" x14ac:dyDescent="0.25">
      <c r="A12017" s="103">
        <v>2018</v>
      </c>
      <c r="B12017" s="104" t="s">
        <v>222</v>
      </c>
      <c r="C12017" s="105" t="s">
        <v>223</v>
      </c>
      <c r="D12017" s="105" t="s">
        <v>647</v>
      </c>
      <c r="E12017" s="87" t="e">
        <f t="shared" si="610"/>
        <v>#N/A</v>
      </c>
      <c r="F12017" s="69" t="e">
        <f t="shared" si="610"/>
        <v>#N/A</v>
      </c>
      <c r="G12017" s="69" t="e">
        <f t="shared" si="610"/>
        <v>#N/A</v>
      </c>
      <c r="H12017" s="69" t="e">
        <f t="shared" si="610"/>
        <v>#N/A</v>
      </c>
      <c r="I12017" s="69" t="e">
        <f t="shared" si="610"/>
        <v>#N/A</v>
      </c>
      <c r="J12017" s="70" t="e">
        <f t="shared" si="610"/>
        <v>#N/A</v>
      </c>
      <c r="K12017" s="118" t="e">
        <f>VLOOKUP(B12017,WB.GDP.2018,'WB (WDI)'!$BI$2,FALSE)</f>
        <v>#N/A</v>
      </c>
      <c r="L12017" s="112">
        <f>VLOOKUP($B12017,WB.UNEMP.2018,'WB (WDI)'!$BI$2,FALSE)</f>
        <v>7.9899997711181596</v>
      </c>
    </row>
    <row r="12018" spans="1:12" x14ac:dyDescent="0.25">
      <c r="A12018" s="103">
        <v>2018</v>
      </c>
      <c r="B12018" s="104" t="s">
        <v>224</v>
      </c>
      <c r="C12018" s="105" t="s">
        <v>225</v>
      </c>
      <c r="D12018" s="105" t="s">
        <v>647</v>
      </c>
      <c r="E12018" s="87">
        <f t="shared" ref="E12018:J12027" si="611">IF(ISNUMBER(VLOOKUP($B12018,EFW.2018,3,FALSE))=TRUE,VLOOKUP($B12018,EFW.2018,E$2,FALSE),NA())</f>
        <v>7.2488119993937774</v>
      </c>
      <c r="F12018" s="69">
        <f t="shared" si="611"/>
        <v>6.4260260668640985</v>
      </c>
      <c r="G12018" s="69">
        <f t="shared" si="611"/>
        <v>5.5247449013174128</v>
      </c>
      <c r="H12018" s="69">
        <f t="shared" si="611"/>
        <v>9.0962871379442944</v>
      </c>
      <c r="I12018" s="69">
        <f t="shared" si="611"/>
        <v>8.138284419473143</v>
      </c>
      <c r="J12018" s="70">
        <f t="shared" si="611"/>
        <v>7.0587174713699348</v>
      </c>
      <c r="K12018" s="118">
        <f>VLOOKUP(B12018,WB.GDP.2018,'WB (WDI)'!$BI$2,FALSE)</f>
        <v>21590.833483077862</v>
      </c>
      <c r="L12018" s="112">
        <f>VLOOKUP($B12018,WB.UNEMP.2018,'WB (WDI)'!$BI$2,FALSE)</f>
        <v>8.3400001525878906</v>
      </c>
    </row>
    <row r="12019" spans="1:12" x14ac:dyDescent="0.25">
      <c r="A12019" s="103">
        <v>2018</v>
      </c>
      <c r="B12019" s="104" t="s">
        <v>226</v>
      </c>
      <c r="C12019" s="105" t="s">
        <v>227</v>
      </c>
      <c r="D12019" s="105" t="s">
        <v>647</v>
      </c>
      <c r="E12019" s="87">
        <f t="shared" si="611"/>
        <v>3.3409259766909138</v>
      </c>
      <c r="F12019" s="69">
        <f t="shared" si="611"/>
        <v>4.3147143715677627</v>
      </c>
      <c r="G12019" s="69">
        <f t="shared" si="611"/>
        <v>2.7594329369979351</v>
      </c>
      <c r="H12019" s="69">
        <f t="shared" si="611"/>
        <v>0.69210106499028046</v>
      </c>
      <c r="I12019" s="69">
        <f t="shared" si="611"/>
        <v>6.4205073471076153</v>
      </c>
      <c r="J12019" s="70">
        <f t="shared" si="611"/>
        <v>2.5178741627909758</v>
      </c>
      <c r="K12019" s="118" t="e">
        <f>VLOOKUP(B12019,WB.GDP.2018,'WB (WDI)'!$BI$2,FALSE)</f>
        <v>#N/A</v>
      </c>
      <c r="L12019" s="112">
        <f>VLOOKUP($B12019,WB.UNEMP.2018,'WB (WDI)'!$BI$2,FALSE)</f>
        <v>7.2199997901916504</v>
      </c>
    </row>
    <row r="12020" spans="1:12" x14ac:dyDescent="0.25">
      <c r="A12020" s="103">
        <v>2018</v>
      </c>
      <c r="B12020" s="104" t="s">
        <v>228</v>
      </c>
      <c r="C12020" s="105" t="s">
        <v>229</v>
      </c>
      <c r="D12020" s="105" t="s">
        <v>616</v>
      </c>
      <c r="E12020" s="87" t="e">
        <f t="shared" si="611"/>
        <v>#N/A</v>
      </c>
      <c r="F12020" s="69" t="e">
        <f t="shared" si="611"/>
        <v>#N/A</v>
      </c>
      <c r="G12020" s="69" t="e">
        <f t="shared" si="611"/>
        <v>#N/A</v>
      </c>
      <c r="H12020" s="69" t="e">
        <f t="shared" si="611"/>
        <v>#N/A</v>
      </c>
      <c r="I12020" s="69" t="e">
        <f t="shared" si="611"/>
        <v>#N/A</v>
      </c>
      <c r="J12020" s="70" t="e">
        <f t="shared" si="611"/>
        <v>#N/A</v>
      </c>
      <c r="K12020" s="118">
        <f>VLOOKUP(B12020,WB.GDP.2018,'WB (WDI)'!$BI$2,FALSE)</f>
        <v>81420.860787224679</v>
      </c>
      <c r="L12020" s="112" t="e">
        <f>VLOOKUP($B12020,WB.UNEMP.2018,'WB (WDI)'!$BI$2,FALSE)</f>
        <v>#N/A</v>
      </c>
    </row>
    <row r="12021" spans="1:12" x14ac:dyDescent="0.25">
      <c r="A12021" s="103">
        <v>2018</v>
      </c>
      <c r="B12021" s="104" t="s">
        <v>230</v>
      </c>
      <c r="C12021" s="105" t="s">
        <v>231</v>
      </c>
      <c r="D12021" s="105" t="s">
        <v>616</v>
      </c>
      <c r="E12021" s="87">
        <f t="shared" si="611"/>
        <v>8.17</v>
      </c>
      <c r="F12021" s="69">
        <f t="shared" si="611"/>
        <v>6.6949962398875487</v>
      </c>
      <c r="G12021" s="69">
        <f t="shared" si="611"/>
        <v>7.7352741429577154</v>
      </c>
      <c r="H12021" s="69">
        <f t="shared" si="611"/>
        <v>9.5917440915978176</v>
      </c>
      <c r="I12021" s="69">
        <f t="shared" si="611"/>
        <v>8.0933328456380238</v>
      </c>
      <c r="J12021" s="70">
        <f t="shared" si="611"/>
        <v>8.7529083356127284</v>
      </c>
      <c r="K12021" s="118">
        <f>VLOOKUP(B12021,WB.GDP.2018,'WB (WDI)'!$BI$2,FALSE)</f>
        <v>48770.33586173784</v>
      </c>
      <c r="L12021" s="112">
        <f>VLOOKUP($B12021,WB.UNEMP.2018,'WB (WDI)'!$BI$2,FALSE)</f>
        <v>5.8299999237060502</v>
      </c>
    </row>
    <row r="12022" spans="1:12" x14ac:dyDescent="0.25">
      <c r="A12022" s="103">
        <v>2018</v>
      </c>
      <c r="B12022" s="104" t="s">
        <v>232</v>
      </c>
      <c r="C12022" s="105" t="s">
        <v>233</v>
      </c>
      <c r="D12022" s="105" t="s">
        <v>616</v>
      </c>
      <c r="E12022" s="87" t="e">
        <f t="shared" si="611"/>
        <v>#N/A</v>
      </c>
      <c r="F12022" s="69" t="e">
        <f t="shared" si="611"/>
        <v>#N/A</v>
      </c>
      <c r="G12022" s="69" t="e">
        <f t="shared" si="611"/>
        <v>#N/A</v>
      </c>
      <c r="H12022" s="69" t="e">
        <f t="shared" si="611"/>
        <v>#N/A</v>
      </c>
      <c r="I12022" s="69" t="e">
        <f t="shared" si="611"/>
        <v>#N/A</v>
      </c>
      <c r="J12022" s="70" t="e">
        <f t="shared" si="611"/>
        <v>#N/A</v>
      </c>
      <c r="K12022" s="118" t="e">
        <f>VLOOKUP(B12022,WB.GDP.2018,'WB (WDI)'!$BI$2,FALSE)</f>
        <v>#N/A</v>
      </c>
      <c r="L12022" s="112" t="e">
        <f>VLOOKUP($B12022,WB.UNEMP.2018,'WB (WDI)'!$BI$2,FALSE)</f>
        <v>#N/A</v>
      </c>
    </row>
    <row r="12023" spans="1:12" x14ac:dyDescent="0.25">
      <c r="A12023" s="103">
        <v>2018</v>
      </c>
      <c r="B12023" s="104" t="s">
        <v>234</v>
      </c>
      <c r="C12023" s="105" t="s">
        <v>235</v>
      </c>
      <c r="D12023" s="105" t="s">
        <v>616</v>
      </c>
      <c r="E12023" s="87" t="e">
        <f t="shared" si="611"/>
        <v>#N/A</v>
      </c>
      <c r="F12023" s="69" t="e">
        <f t="shared" si="611"/>
        <v>#N/A</v>
      </c>
      <c r="G12023" s="69" t="e">
        <f t="shared" si="611"/>
        <v>#N/A</v>
      </c>
      <c r="H12023" s="69" t="e">
        <f t="shared" si="611"/>
        <v>#N/A</v>
      </c>
      <c r="I12023" s="69" t="e">
        <f t="shared" si="611"/>
        <v>#N/A</v>
      </c>
      <c r="J12023" s="70" t="e">
        <f t="shared" si="611"/>
        <v>#N/A</v>
      </c>
      <c r="K12023" s="118" t="e">
        <f>VLOOKUP(B12023,WB.GDP.2018,'WB (WDI)'!$BI$2,FALSE)</f>
        <v>#N/A</v>
      </c>
      <c r="L12023" s="112" t="e">
        <f>VLOOKUP($B12023,WB.UNEMP.2018,'WB (WDI)'!$BI$2,FALSE)</f>
        <v>#N/A</v>
      </c>
    </row>
    <row r="12024" spans="1:12" x14ac:dyDescent="0.25">
      <c r="A12024" s="103">
        <v>2018</v>
      </c>
      <c r="B12024" s="104" t="s">
        <v>236</v>
      </c>
      <c r="C12024" s="105" t="s">
        <v>237</v>
      </c>
      <c r="D12024" s="105" t="s">
        <v>616</v>
      </c>
      <c r="E12024" s="87">
        <f t="shared" si="611"/>
        <v>8.2227382291375246</v>
      </c>
      <c r="F12024" s="69">
        <f t="shared" si="611"/>
        <v>7.49883620617004</v>
      </c>
      <c r="G12024" s="69">
        <f t="shared" si="611"/>
        <v>7.3318640607724559</v>
      </c>
      <c r="H12024" s="69">
        <f t="shared" si="611"/>
        <v>9.6931713101758934</v>
      </c>
      <c r="I12024" s="69">
        <f t="shared" si="611"/>
        <v>7.7741879176509707</v>
      </c>
      <c r="J12024" s="70">
        <f t="shared" si="611"/>
        <v>8.8156316509182613</v>
      </c>
      <c r="K12024" s="118">
        <f>VLOOKUP(B12024,WB.GDP.2018,'WB (WDI)'!$BI$2,FALSE)</f>
        <v>61498.369830226424</v>
      </c>
      <c r="L12024" s="112">
        <f>VLOOKUP($B12024,WB.UNEMP.2018,'WB (WDI)'!$BI$2,FALSE)</f>
        <v>3.9000000953674299</v>
      </c>
    </row>
    <row r="12025" spans="1:12" x14ac:dyDescent="0.25">
      <c r="A12025" s="103">
        <v>2018</v>
      </c>
      <c r="B12025" s="104" t="s">
        <v>238</v>
      </c>
      <c r="C12025" s="105" t="s">
        <v>239</v>
      </c>
      <c r="D12025" s="105" t="s">
        <v>240</v>
      </c>
      <c r="E12025" s="87">
        <f t="shared" si="611"/>
        <v>7.1209836814048924</v>
      </c>
      <c r="F12025" s="69">
        <f t="shared" si="611"/>
        <v>7.6677237374556295</v>
      </c>
      <c r="G12025" s="69">
        <f t="shared" si="611"/>
        <v>4.9969138889709663</v>
      </c>
      <c r="H12025" s="69">
        <f t="shared" si="611"/>
        <v>8.7943426868610288</v>
      </c>
      <c r="I12025" s="69">
        <f t="shared" si="611"/>
        <v>6.1864649234502354</v>
      </c>
      <c r="J12025" s="70">
        <f t="shared" si="611"/>
        <v>7.9594731702866035</v>
      </c>
      <c r="K12025" s="118">
        <f>VLOOKUP(B12025,WB.GDP.2018,'WB (WDI)'!$BI$2,FALSE)</f>
        <v>25544.344756303515</v>
      </c>
      <c r="L12025" s="112">
        <f>VLOOKUP($B12025,WB.UNEMP.2018,'WB (WDI)'!$BI$2,FALSE)</f>
        <v>4.8499999046325701</v>
      </c>
    </row>
    <row r="12026" spans="1:12" x14ac:dyDescent="0.25">
      <c r="A12026" s="103">
        <v>2018</v>
      </c>
      <c r="B12026" s="104" t="s">
        <v>241</v>
      </c>
      <c r="C12026" s="105" t="s">
        <v>242</v>
      </c>
      <c r="D12026" s="105" t="s">
        <v>240</v>
      </c>
      <c r="E12026" s="87">
        <f t="shared" si="611"/>
        <v>6.9869323719722845</v>
      </c>
      <c r="F12026" s="69">
        <f t="shared" si="611"/>
        <v>7.1237122936368014</v>
      </c>
      <c r="G12026" s="69">
        <f t="shared" si="611"/>
        <v>4.3460896135070675</v>
      </c>
      <c r="H12026" s="69">
        <f t="shared" si="611"/>
        <v>9.2388340382487986</v>
      </c>
      <c r="I12026" s="69">
        <f t="shared" si="611"/>
        <v>7.2115317147921543</v>
      </c>
      <c r="J12026" s="70">
        <f t="shared" si="611"/>
        <v>7.014494199676605</v>
      </c>
      <c r="K12026" s="118">
        <f>VLOOKUP(B12026,WB.GDP.2018,'WB (WDI)'!$BI$2,FALSE)</f>
        <v>5133.1519140574819</v>
      </c>
      <c r="L12026" s="112">
        <f>VLOOKUP($B12026,WB.UNEMP.2018,'WB (WDI)'!$BI$2,FALSE)</f>
        <v>6.78999996185303</v>
      </c>
    </row>
    <row r="12027" spans="1:12" x14ac:dyDescent="0.25">
      <c r="A12027" s="103">
        <v>2018</v>
      </c>
      <c r="B12027" s="104" t="s">
        <v>243</v>
      </c>
      <c r="C12027" s="105" t="s">
        <v>244</v>
      </c>
      <c r="D12027" s="105" t="s">
        <v>240</v>
      </c>
      <c r="E12027" s="87">
        <f t="shared" si="611"/>
        <v>6.0505247411101397</v>
      </c>
      <c r="F12027" s="69">
        <f t="shared" si="611"/>
        <v>5.2739340945815592</v>
      </c>
      <c r="G12027" s="69">
        <f t="shared" si="611"/>
        <v>4.4656704446525541</v>
      </c>
      <c r="H12027" s="69">
        <f t="shared" si="611"/>
        <v>7.6511810474760527</v>
      </c>
      <c r="I12027" s="69">
        <f t="shared" si="611"/>
        <v>6.2541179086828782</v>
      </c>
      <c r="J12027" s="70">
        <f t="shared" si="611"/>
        <v>6.6077202101576553</v>
      </c>
      <c r="K12027" s="118">
        <f>VLOOKUP(B12027,WB.GDP.2018,'WB (WDI)'!$BI$2,FALSE)</f>
        <v>3234.7215787963819</v>
      </c>
      <c r="L12027" s="112">
        <f>VLOOKUP($B12027,WB.UNEMP.2018,'WB (WDI)'!$BI$2,FALSE)</f>
        <v>6.7199997901916504</v>
      </c>
    </row>
    <row r="12028" spans="1:12" x14ac:dyDescent="0.25">
      <c r="A12028" s="103">
        <v>2018</v>
      </c>
      <c r="B12028" s="104" t="s">
        <v>245</v>
      </c>
      <c r="C12028" s="105" t="s">
        <v>246</v>
      </c>
      <c r="D12028" s="105" t="s">
        <v>240</v>
      </c>
      <c r="E12028" s="87" t="e">
        <f t="shared" ref="E12028:J12037" si="612">IF(ISNUMBER(VLOOKUP($B12028,EFW.2018,3,FALSE))=TRUE,VLOOKUP($B12028,EFW.2018,E$2,FALSE),NA())</f>
        <v>#N/A</v>
      </c>
      <c r="F12028" s="69" t="e">
        <f t="shared" si="612"/>
        <v>#N/A</v>
      </c>
      <c r="G12028" s="69" t="e">
        <f t="shared" si="612"/>
        <v>#N/A</v>
      </c>
      <c r="H12028" s="69" t="e">
        <f t="shared" si="612"/>
        <v>#N/A</v>
      </c>
      <c r="I12028" s="69" t="e">
        <f t="shared" si="612"/>
        <v>#N/A</v>
      </c>
      <c r="J12028" s="70" t="e">
        <f t="shared" si="612"/>
        <v>#N/A</v>
      </c>
      <c r="K12028" s="118">
        <f>VLOOKUP(B12028,WB.GDP.2018,'WB (WDI)'!$BI$2,FALSE)</f>
        <v>14845.32942609706</v>
      </c>
      <c r="L12028" s="112">
        <f>VLOOKUP($B12028,WB.UNEMP.2018,'WB (WDI)'!$BI$2,FALSE)</f>
        <v>3.78999996185303</v>
      </c>
    </row>
    <row r="12029" spans="1:12" x14ac:dyDescent="0.25">
      <c r="A12029" s="103">
        <v>2018</v>
      </c>
      <c r="B12029" s="104" t="s">
        <v>247</v>
      </c>
      <c r="C12029" s="105" t="s">
        <v>248</v>
      </c>
      <c r="D12029" s="105" t="s">
        <v>240</v>
      </c>
      <c r="E12029" s="87" t="e">
        <f t="shared" si="612"/>
        <v>#N/A</v>
      </c>
      <c r="F12029" s="69" t="e">
        <f t="shared" si="612"/>
        <v>#N/A</v>
      </c>
      <c r="G12029" s="69" t="e">
        <f t="shared" si="612"/>
        <v>#N/A</v>
      </c>
      <c r="H12029" s="69" t="e">
        <f t="shared" si="612"/>
        <v>#N/A</v>
      </c>
      <c r="I12029" s="69" t="e">
        <f t="shared" si="612"/>
        <v>#N/A</v>
      </c>
      <c r="J12029" s="70" t="e">
        <f t="shared" si="612"/>
        <v>#N/A</v>
      </c>
      <c r="K12029" s="118">
        <f>VLOOKUP(B12029,WB.GDP.2018,'WB (WDI)'!$BI$2,FALSE)</f>
        <v>6755.4809736668494</v>
      </c>
      <c r="L12029" s="112">
        <f>VLOOKUP($B12029,WB.UNEMP.2018,'WB (WDI)'!$BI$2,FALSE)</f>
        <v>5.71000003814697</v>
      </c>
    </row>
    <row r="12030" spans="1:12" x14ac:dyDescent="0.25">
      <c r="A12030" s="103">
        <v>2018</v>
      </c>
      <c r="B12030" s="104" t="s">
        <v>249</v>
      </c>
      <c r="C12030" s="105" t="s">
        <v>250</v>
      </c>
      <c r="D12030" s="105" t="s">
        <v>240</v>
      </c>
      <c r="E12030" s="87">
        <f t="shared" si="612"/>
        <v>6.2122908580328504</v>
      </c>
      <c r="F12030" s="69">
        <f t="shared" si="612"/>
        <v>4.8499765961356616</v>
      </c>
      <c r="G12030" s="69">
        <f t="shared" si="612"/>
        <v>4.9294679526114784</v>
      </c>
      <c r="H12030" s="69">
        <f t="shared" si="612"/>
        <v>8.3235517101654928</v>
      </c>
      <c r="I12030" s="69">
        <f t="shared" si="612"/>
        <v>6.5216568521650009</v>
      </c>
      <c r="J12030" s="70">
        <f t="shared" si="612"/>
        <v>6.4368011790866184</v>
      </c>
      <c r="K12030" s="118">
        <f>VLOOKUP(B12030,WB.GDP.2018,'WB (WDI)'!$BI$2,FALSE)</f>
        <v>15242.985857590838</v>
      </c>
      <c r="L12030" s="112">
        <f>VLOOKUP($B12030,WB.UNEMP.2018,'WB (WDI)'!$BI$2,FALSE)</f>
        <v>4.3000001907348597</v>
      </c>
    </row>
    <row r="12031" spans="1:12" x14ac:dyDescent="0.25">
      <c r="A12031" s="103">
        <v>2018</v>
      </c>
      <c r="B12031" s="104" t="s">
        <v>251</v>
      </c>
      <c r="C12031" s="105" t="s">
        <v>649</v>
      </c>
      <c r="D12031" s="105" t="s">
        <v>240</v>
      </c>
      <c r="E12031" s="87">
        <f t="shared" si="612"/>
        <v>8.9433571627830393</v>
      </c>
      <c r="F12031" s="69">
        <f t="shared" si="612"/>
        <v>8.4768774771900155</v>
      </c>
      <c r="G12031" s="69">
        <f t="shared" si="612"/>
        <v>7.4873232743877001</v>
      </c>
      <c r="H12031" s="69">
        <f t="shared" si="612"/>
        <v>9.7919252343986933</v>
      </c>
      <c r="I12031" s="69">
        <f t="shared" si="612"/>
        <v>9.491208853868601</v>
      </c>
      <c r="J12031" s="70">
        <f t="shared" si="612"/>
        <v>9.4694509740701847</v>
      </c>
      <c r="K12031" s="118">
        <f>VLOOKUP(B12031,WB.GDP.2018,'WB (WDI)'!$BI$2,FALSE)</f>
        <v>61063.549368871405</v>
      </c>
      <c r="L12031" s="112">
        <f>VLOOKUP($B12031,WB.UNEMP.2018,'WB (WDI)'!$BI$2,FALSE)</f>
        <v>3.03999996185303</v>
      </c>
    </row>
    <row r="12032" spans="1:12" x14ac:dyDescent="0.25">
      <c r="A12032" s="103">
        <v>2018</v>
      </c>
      <c r="B12032" s="104" t="s">
        <v>252</v>
      </c>
      <c r="C12032" s="105" t="s">
        <v>650</v>
      </c>
      <c r="D12032" s="105" t="s">
        <v>240</v>
      </c>
      <c r="E12032" s="87" t="e">
        <f t="shared" si="612"/>
        <v>#N/A</v>
      </c>
      <c r="F12032" s="69" t="e">
        <f t="shared" si="612"/>
        <v>#N/A</v>
      </c>
      <c r="G12032" s="69" t="e">
        <f t="shared" si="612"/>
        <v>#N/A</v>
      </c>
      <c r="H12032" s="69" t="e">
        <f t="shared" si="612"/>
        <v>#N/A</v>
      </c>
      <c r="I12032" s="69" t="e">
        <f t="shared" si="612"/>
        <v>#N/A</v>
      </c>
      <c r="J12032" s="70" t="e">
        <f t="shared" si="612"/>
        <v>#N/A</v>
      </c>
      <c r="K12032" s="118">
        <f>VLOOKUP(B12032,WB.GDP.2018,'WB (WDI)'!$BI$2,FALSE)</f>
        <v>131908.15416319834</v>
      </c>
      <c r="L12032" s="112">
        <f>VLOOKUP($B12032,WB.UNEMP.2018,'WB (WDI)'!$BI$2,FALSE)</f>
        <v>1.79999995231628</v>
      </c>
    </row>
    <row r="12033" spans="1:12" x14ac:dyDescent="0.25">
      <c r="A12033" s="103">
        <v>2018</v>
      </c>
      <c r="B12033" s="104" t="s">
        <v>253</v>
      </c>
      <c r="C12033" s="105" t="s">
        <v>653</v>
      </c>
      <c r="D12033" s="105" t="s">
        <v>240</v>
      </c>
      <c r="E12033" s="87" t="e">
        <f t="shared" si="612"/>
        <v>#N/A</v>
      </c>
      <c r="F12033" s="69" t="e">
        <f t="shared" si="612"/>
        <v>#N/A</v>
      </c>
      <c r="G12033" s="69" t="e">
        <f t="shared" si="612"/>
        <v>#N/A</v>
      </c>
      <c r="H12033" s="69" t="e">
        <f t="shared" si="612"/>
        <v>#N/A</v>
      </c>
      <c r="I12033" s="69" t="e">
        <f t="shared" si="612"/>
        <v>#N/A</v>
      </c>
      <c r="J12033" s="70" t="e">
        <f t="shared" si="612"/>
        <v>#N/A</v>
      </c>
      <c r="K12033" s="118" t="e">
        <f>VLOOKUP(B12033,WB.GDP.2018,'WB (WDI)'!$BI$2,FALSE)</f>
        <v>#N/A</v>
      </c>
      <c r="L12033" s="112">
        <f>VLOOKUP($B12033,WB.UNEMP.2018,'WB (WDI)'!$BI$2,FALSE)</f>
        <v>2.6600000858306898</v>
      </c>
    </row>
    <row r="12034" spans="1:12" x14ac:dyDescent="0.25">
      <c r="A12034" s="103">
        <v>2018</v>
      </c>
      <c r="B12034" s="104" t="s">
        <v>254</v>
      </c>
      <c r="C12034" s="105" t="s">
        <v>255</v>
      </c>
      <c r="D12034" s="105" t="s">
        <v>240</v>
      </c>
      <c r="E12034" s="87">
        <f t="shared" si="612"/>
        <v>7.881021422360055</v>
      </c>
      <c r="F12034" s="69">
        <f t="shared" si="612"/>
        <v>5.8528040970489084</v>
      </c>
      <c r="G12034" s="69">
        <f t="shared" si="612"/>
        <v>7.3374806216722241</v>
      </c>
      <c r="H12034" s="69">
        <f t="shared" si="612"/>
        <v>9.5110305203165595</v>
      </c>
      <c r="I12034" s="69">
        <f t="shared" si="612"/>
        <v>8.3013701474533352</v>
      </c>
      <c r="J12034" s="70">
        <f t="shared" si="612"/>
        <v>8.4024217253092548</v>
      </c>
      <c r="K12034" s="118">
        <f>VLOOKUP(B12034,WB.GDP.2018,'WB (WDI)'!$BI$2,FALSE)</f>
        <v>41309.956090921354</v>
      </c>
      <c r="L12034" s="112">
        <f>VLOOKUP($B12034,WB.UNEMP.2018,'WB (WDI)'!$BI$2,FALSE)</f>
        <v>2.4000000953674299</v>
      </c>
    </row>
    <row r="12035" spans="1:12" x14ac:dyDescent="0.25">
      <c r="A12035" s="103">
        <v>2018</v>
      </c>
      <c r="B12035" s="104" t="s">
        <v>256</v>
      </c>
      <c r="C12035" s="105" t="s">
        <v>257</v>
      </c>
      <c r="D12035" s="105" t="s">
        <v>240</v>
      </c>
      <c r="E12035" s="87">
        <f t="shared" si="612"/>
        <v>7.4259031543568907</v>
      </c>
      <c r="F12035" s="69">
        <f t="shared" si="612"/>
        <v>7.432740322865385</v>
      </c>
      <c r="G12035" s="69">
        <f t="shared" si="612"/>
        <v>5.970754403495385</v>
      </c>
      <c r="H12035" s="69">
        <f t="shared" si="612"/>
        <v>8.9186561379219089</v>
      </c>
      <c r="I12035" s="69">
        <f t="shared" si="612"/>
        <v>7.0972321114053072</v>
      </c>
      <c r="J12035" s="70">
        <f t="shared" si="612"/>
        <v>7.7101327960964694</v>
      </c>
      <c r="K12035" s="118">
        <f>VLOOKUP(B12035,WB.GDP.2018,'WB (WDI)'!$BI$2,FALSE)</f>
        <v>11915.579298796947</v>
      </c>
      <c r="L12035" s="112">
        <f>VLOOKUP($B12035,WB.UNEMP.2018,'WB (WDI)'!$BI$2,FALSE)</f>
        <v>5.3800001144409197</v>
      </c>
    </row>
    <row r="12036" spans="1:12" x14ac:dyDescent="0.25">
      <c r="A12036" s="103">
        <v>2018</v>
      </c>
      <c r="B12036" s="104" t="s">
        <v>258</v>
      </c>
      <c r="C12036" s="105" t="s">
        <v>652</v>
      </c>
      <c r="D12036" s="105" t="s">
        <v>240</v>
      </c>
      <c r="E12036" s="87">
        <f t="shared" si="612"/>
        <v>7.6893184006413735</v>
      </c>
      <c r="F12036" s="69">
        <f t="shared" si="612"/>
        <v>6.8083327520839818</v>
      </c>
      <c r="G12036" s="69">
        <f t="shared" si="612"/>
        <v>6.550311002418332</v>
      </c>
      <c r="H12036" s="69">
        <f t="shared" si="612"/>
        <v>9.6144828070625739</v>
      </c>
      <c r="I12036" s="69">
        <f t="shared" si="612"/>
        <v>7.9842534859402985</v>
      </c>
      <c r="J12036" s="70">
        <f t="shared" si="612"/>
        <v>7.4892119557016796</v>
      </c>
      <c r="K12036" s="118">
        <f>VLOOKUP(B12036,WB.GDP.2018,'WB (WDI)'!$BI$2,FALSE)</f>
        <v>42105.279934327751</v>
      </c>
      <c r="L12036" s="112">
        <f>VLOOKUP($B12036,WB.UNEMP.2018,'WB (WDI)'!$BI$2,FALSE)</f>
        <v>3.8199999332428001</v>
      </c>
    </row>
    <row r="12037" spans="1:12" x14ac:dyDescent="0.25">
      <c r="A12037" s="103">
        <v>2018</v>
      </c>
      <c r="B12037" s="104" t="s">
        <v>259</v>
      </c>
      <c r="C12037" s="105" t="s">
        <v>260</v>
      </c>
      <c r="D12037" s="105" t="s">
        <v>240</v>
      </c>
      <c r="E12037" s="87">
        <f t="shared" si="612"/>
        <v>6.5972306461055936</v>
      </c>
      <c r="F12037" s="69">
        <f t="shared" si="612"/>
        <v>3.3333333333333335</v>
      </c>
      <c r="G12037" s="69">
        <f t="shared" si="612"/>
        <v>5.3980157430053515</v>
      </c>
      <c r="H12037" s="69">
        <f t="shared" si="612"/>
        <v>8.5641604278547998</v>
      </c>
      <c r="I12037" s="69">
        <f t="shared" si="612"/>
        <v>7.1437993533308601</v>
      </c>
      <c r="J12037" s="70">
        <f t="shared" si="612"/>
        <v>8.5468443730036263</v>
      </c>
      <c r="K12037" s="118">
        <f>VLOOKUP(B12037,WB.GDP.2018,'WB (WDI)'!$BI$2,FALSE)</f>
        <v>60388.903087658546</v>
      </c>
      <c r="L12037" s="112">
        <f>VLOOKUP($B12037,WB.UNEMP.2018,'WB (WDI)'!$BI$2,FALSE)</f>
        <v>8.6999998092651403</v>
      </c>
    </row>
    <row r="12038" spans="1:12" x14ac:dyDescent="0.25">
      <c r="A12038" s="103">
        <v>2018</v>
      </c>
      <c r="B12038" s="104" t="s">
        <v>261</v>
      </c>
      <c r="C12038" s="105" t="s">
        <v>262</v>
      </c>
      <c r="D12038" s="105" t="s">
        <v>240</v>
      </c>
      <c r="E12038" s="87">
        <f t="shared" ref="E12038:J12047" si="613">IF(ISNUMBER(VLOOKUP($B12038,EFW.2018,3,FALSE))=TRUE,VLOOKUP($B12038,EFW.2018,E$2,FALSE),NA())</f>
        <v>7.2822875003286187</v>
      </c>
      <c r="F12038" s="69">
        <f t="shared" si="613"/>
        <v>8.419106375230033</v>
      </c>
      <c r="G12038" s="69">
        <f t="shared" si="613"/>
        <v>3.8494756657273093</v>
      </c>
      <c r="H12038" s="69">
        <f t="shared" si="613"/>
        <v>9.4552478393355628</v>
      </c>
      <c r="I12038" s="69">
        <f t="shared" si="613"/>
        <v>7.7358291050336572</v>
      </c>
      <c r="J12038" s="70">
        <f t="shared" si="613"/>
        <v>6.95177851631653</v>
      </c>
      <c r="K12038" s="118">
        <f>VLOOKUP(B12038,WB.GDP.2018,'WB (WDI)'!$BI$2,FALSE)</f>
        <v>4159.33742648102</v>
      </c>
      <c r="L12038" s="112">
        <f>VLOOKUP($B12038,WB.UNEMP.2018,'WB (WDI)'!$BI$2,FALSE)</f>
        <v>0.129999995231628</v>
      </c>
    </row>
    <row r="12039" spans="1:12" x14ac:dyDescent="0.25">
      <c r="A12039" s="103">
        <v>2018</v>
      </c>
      <c r="B12039" s="104" t="s">
        <v>263</v>
      </c>
      <c r="C12039" s="105" t="s">
        <v>264</v>
      </c>
      <c r="D12039" s="105" t="s">
        <v>240</v>
      </c>
      <c r="E12039" s="87">
        <f t="shared" si="613"/>
        <v>7.3873930845690907</v>
      </c>
      <c r="F12039" s="69">
        <f t="shared" si="613"/>
        <v>8.6897014906234968</v>
      </c>
      <c r="G12039" s="69">
        <f t="shared" si="613"/>
        <v>5.1087692264521056</v>
      </c>
      <c r="H12039" s="69">
        <f t="shared" si="613"/>
        <v>9.7029350364031632</v>
      </c>
      <c r="I12039" s="69">
        <f t="shared" si="613"/>
        <v>6.8773543499445209</v>
      </c>
      <c r="J12039" s="70">
        <f t="shared" si="613"/>
        <v>6.5582053194221652</v>
      </c>
      <c r="K12039" s="118">
        <f>VLOOKUP(B12039,WB.GDP.2018,'WB (WDI)'!$BI$2,FALSE)</f>
        <v>11371.531939307051</v>
      </c>
      <c r="L12039" s="112">
        <f>VLOOKUP($B12039,WB.UNEMP.2018,'WB (WDI)'!$BI$2,FALSE)</f>
        <v>4.4000000953674299</v>
      </c>
    </row>
    <row r="12040" spans="1:12" x14ac:dyDescent="0.25">
      <c r="A12040" s="103">
        <v>2018</v>
      </c>
      <c r="B12040" s="104" t="s">
        <v>265</v>
      </c>
      <c r="C12040" s="105" t="s">
        <v>266</v>
      </c>
      <c r="D12040" s="105" t="s">
        <v>240</v>
      </c>
      <c r="E12040" s="87">
        <f t="shared" si="613"/>
        <v>6.6166093845974343</v>
      </c>
      <c r="F12040" s="69">
        <f t="shared" si="613"/>
        <v>7.1055958946044182</v>
      </c>
      <c r="G12040" s="69">
        <f t="shared" si="613"/>
        <v>4.7508189853618372</v>
      </c>
      <c r="H12040" s="69">
        <f t="shared" si="613"/>
        <v>7.5161672786677292</v>
      </c>
      <c r="I12040" s="69">
        <f t="shared" si="613"/>
        <v>7.2767114437493738</v>
      </c>
      <c r="J12040" s="70">
        <f t="shared" si="613"/>
        <v>6.4337533206038158</v>
      </c>
      <c r="K12040" s="118">
        <f>VLOOKUP(B12040,WB.GDP.2018,'WB (WDI)'!$BI$2,FALSE)</f>
        <v>7592.8197975671073</v>
      </c>
      <c r="L12040" s="112">
        <f>VLOOKUP($B12040,WB.UNEMP.2018,'WB (WDI)'!$BI$2,FALSE)</f>
        <v>0.63999998569488503</v>
      </c>
    </row>
    <row r="12041" spans="1:12" x14ac:dyDescent="0.25">
      <c r="A12041" s="103">
        <v>2018</v>
      </c>
      <c r="B12041" s="104" t="s">
        <v>267</v>
      </c>
      <c r="C12041" s="105" t="s">
        <v>268</v>
      </c>
      <c r="D12041" s="105" t="s">
        <v>240</v>
      </c>
      <c r="E12041" s="87">
        <f t="shared" si="613"/>
        <v>7.581882412664366</v>
      </c>
      <c r="F12041" s="69">
        <f t="shared" si="613"/>
        <v>6.5487537140314203</v>
      </c>
      <c r="G12041" s="69">
        <f t="shared" si="613"/>
        <v>5.4837751767214407</v>
      </c>
      <c r="H12041" s="69">
        <f t="shared" si="613"/>
        <v>9.709546989129505</v>
      </c>
      <c r="I12041" s="69">
        <f t="shared" si="613"/>
        <v>7.6263088242112929</v>
      </c>
      <c r="J12041" s="70">
        <f t="shared" si="613"/>
        <v>8.5410273592281722</v>
      </c>
      <c r="K12041" s="118">
        <f>VLOOKUP(B12041,WB.GDP.2018,'WB (WDI)'!$BI$2,FALSE)</f>
        <v>27557.654464534677</v>
      </c>
      <c r="L12041" s="112">
        <f>VLOOKUP($B12041,WB.UNEMP.2018,'WB (WDI)'!$BI$2,FALSE)</f>
        <v>3.2999999523162802</v>
      </c>
    </row>
    <row r="12042" spans="1:12" x14ac:dyDescent="0.25">
      <c r="A12042" s="103">
        <v>2018</v>
      </c>
      <c r="B12042" s="104" t="s">
        <v>269</v>
      </c>
      <c r="C12042" s="105" t="s">
        <v>270</v>
      </c>
      <c r="D12042" s="105" t="s">
        <v>240</v>
      </c>
      <c r="E12042" s="87">
        <f t="shared" si="613"/>
        <v>5.8118072169229471</v>
      </c>
      <c r="F12042" s="69">
        <f t="shared" si="613"/>
        <v>7.499323096892951</v>
      </c>
      <c r="G12042" s="69">
        <f t="shared" si="613"/>
        <v>3.7151269718319582</v>
      </c>
      <c r="H12042" s="69">
        <f t="shared" si="613"/>
        <v>6.734908175905657</v>
      </c>
      <c r="I12042" s="69">
        <f t="shared" si="613"/>
        <v>4.8938849441157135</v>
      </c>
      <c r="J12042" s="70">
        <f t="shared" si="613"/>
        <v>6.2157928958684581</v>
      </c>
      <c r="K12042" s="118">
        <f>VLOOKUP(B12042,WB.GDP.2018,'WB (WDI)'!$BI$2,FALSE)</f>
        <v>5029.1808756883584</v>
      </c>
      <c r="L12042" s="112">
        <f>VLOOKUP($B12042,WB.UNEMP.2018,'WB (WDI)'!$BI$2,FALSE)</f>
        <v>0.87000000476837203</v>
      </c>
    </row>
    <row r="12043" spans="1:12" x14ac:dyDescent="0.25">
      <c r="A12043" s="103">
        <v>2018</v>
      </c>
      <c r="B12043" s="104" t="s">
        <v>271</v>
      </c>
      <c r="C12043" s="105" t="s">
        <v>272</v>
      </c>
      <c r="D12043" s="105" t="s">
        <v>240</v>
      </c>
      <c r="E12043" s="87">
        <f t="shared" si="613"/>
        <v>7.4332969799336963</v>
      </c>
      <c r="F12043" s="69">
        <f t="shared" si="613"/>
        <v>8.6408878987017168</v>
      </c>
      <c r="G12043" s="69">
        <f t="shared" si="613"/>
        <v>4.5684048669582156</v>
      </c>
      <c r="H12043" s="69">
        <f t="shared" si="613"/>
        <v>9.4483341929995088</v>
      </c>
      <c r="I12043" s="69">
        <f t="shared" si="613"/>
        <v>7.079315679657971</v>
      </c>
      <c r="J12043" s="70">
        <f t="shared" si="613"/>
        <v>7.4295422613510729</v>
      </c>
      <c r="K12043" s="118">
        <f>VLOOKUP(B12043,WB.GDP.2018,'WB (WDI)'!$BI$2,FALSE)</f>
        <v>8516.0943882867541</v>
      </c>
      <c r="L12043" s="112">
        <f>VLOOKUP($B12043,WB.UNEMP.2018,'WB (WDI)'!$BI$2,FALSE)</f>
        <v>2.3399999141693102</v>
      </c>
    </row>
    <row r="12044" spans="1:12" x14ac:dyDescent="0.25">
      <c r="A12044" s="103">
        <v>2018</v>
      </c>
      <c r="B12044" s="104" t="s">
        <v>273</v>
      </c>
      <c r="C12044" s="105" t="s">
        <v>274</v>
      </c>
      <c r="D12044" s="105" t="s">
        <v>240</v>
      </c>
      <c r="E12044" s="87">
        <f t="shared" si="613"/>
        <v>8.6529085546334148</v>
      </c>
      <c r="F12044" s="69">
        <f t="shared" si="613"/>
        <v>7.2730117411575819</v>
      </c>
      <c r="G12044" s="69">
        <f t="shared" si="613"/>
        <v>7.7025819280255901</v>
      </c>
      <c r="H12044" s="69">
        <f t="shared" si="613"/>
        <v>9.8433535052034991</v>
      </c>
      <c r="I12044" s="69">
        <f t="shared" si="613"/>
        <v>9.4396869979578639</v>
      </c>
      <c r="J12044" s="70">
        <f t="shared" si="613"/>
        <v>9.0059086008225382</v>
      </c>
      <c r="K12044" s="118">
        <f>VLOOKUP(B12044,WB.GDP.2018,'WB (WDI)'!$BI$2,FALSE)</f>
        <v>97744.954606169253</v>
      </c>
      <c r="L12044" s="112">
        <f>VLOOKUP($B12044,WB.UNEMP.2018,'WB (WDI)'!$BI$2,FALSE)</f>
        <v>3.6500000953674299</v>
      </c>
    </row>
    <row r="12045" spans="1:12" x14ac:dyDescent="0.25">
      <c r="A12045" s="103">
        <v>2018</v>
      </c>
      <c r="B12045" s="104" t="s">
        <v>275</v>
      </c>
      <c r="C12045" s="105" t="s">
        <v>276</v>
      </c>
      <c r="D12045" s="105" t="s">
        <v>240</v>
      </c>
      <c r="E12045" s="87">
        <f t="shared" si="613"/>
        <v>6.7496598821097651</v>
      </c>
      <c r="F12045" s="69">
        <f t="shared" si="613"/>
        <v>6.9970263953637559</v>
      </c>
      <c r="G12045" s="69">
        <f t="shared" si="613"/>
        <v>4.5221731450264802</v>
      </c>
      <c r="H12045" s="69">
        <f t="shared" si="613"/>
        <v>8.5693119323149833</v>
      </c>
      <c r="I12045" s="69">
        <f t="shared" si="613"/>
        <v>6.8238433327097123</v>
      </c>
      <c r="J12045" s="70">
        <f t="shared" si="613"/>
        <v>6.8359446051338884</v>
      </c>
      <c r="K12045" s="118">
        <f>VLOOKUP(B12045,WB.GDP.2018,'WB (WDI)'!$BI$2,FALSE)</f>
        <v>18086.507709175792</v>
      </c>
      <c r="L12045" s="112">
        <f>VLOOKUP($B12045,WB.UNEMP.2018,'WB (WDI)'!$BI$2,FALSE)</f>
        <v>0.769999980926514</v>
      </c>
    </row>
    <row r="12046" spans="1:12" x14ac:dyDescent="0.25">
      <c r="A12046" s="103">
        <v>2018</v>
      </c>
      <c r="B12046" s="104" t="s">
        <v>277</v>
      </c>
      <c r="C12046" s="105" t="s">
        <v>278</v>
      </c>
      <c r="D12046" s="105" t="s">
        <v>240</v>
      </c>
      <c r="E12046" s="87">
        <f t="shared" si="613"/>
        <v>6.2874790147071096</v>
      </c>
      <c r="F12046" s="69">
        <f t="shared" si="613"/>
        <v>4.4548893732970019</v>
      </c>
      <c r="G12046" s="69">
        <f t="shared" si="613"/>
        <v>3.2710885341996998</v>
      </c>
      <c r="H12046" s="69">
        <f t="shared" si="613"/>
        <v>8.4360051134904239</v>
      </c>
      <c r="I12046" s="69">
        <f t="shared" si="613"/>
        <v>8.1671209492122987</v>
      </c>
      <c r="J12046" s="70">
        <f t="shared" si="613"/>
        <v>7.1082911033361222</v>
      </c>
      <c r="K12046" s="118">
        <f>VLOOKUP(B12046,WB.GDP.2018,'WB (WDI)'!$BI$2,FALSE)</f>
        <v>3051.6753374730583</v>
      </c>
      <c r="L12046" s="112">
        <f>VLOOKUP($B12046,WB.UNEMP.2018,'WB (WDI)'!$BI$2,FALSE)</f>
        <v>4.4800000190734899</v>
      </c>
    </row>
    <row r="12047" spans="1:12" x14ac:dyDescent="0.25">
      <c r="A12047" s="103">
        <v>2018</v>
      </c>
      <c r="B12047" s="104" t="s">
        <v>279</v>
      </c>
      <c r="C12047" s="105" t="s">
        <v>280</v>
      </c>
      <c r="D12047" s="105" t="s">
        <v>240</v>
      </c>
      <c r="E12047" s="87">
        <f t="shared" si="613"/>
        <v>6.2043638217147441</v>
      </c>
      <c r="F12047" s="69">
        <f t="shared" si="613"/>
        <v>6.3475759742706535</v>
      </c>
      <c r="G12047" s="69">
        <f t="shared" si="613"/>
        <v>4.6892986986125091</v>
      </c>
      <c r="H12047" s="69">
        <f t="shared" si="613"/>
        <v>6.8789567830040612</v>
      </c>
      <c r="I12047" s="69">
        <f t="shared" si="613"/>
        <v>6.1865323289152556</v>
      </c>
      <c r="J12047" s="70">
        <f t="shared" si="613"/>
        <v>6.9194553237712428</v>
      </c>
      <c r="K12047" s="118">
        <f>VLOOKUP(B12047,WB.GDP.2018,'WB (WDI)'!$BI$2,FALSE)</f>
        <v>7586.3849387247901</v>
      </c>
      <c r="L12047" s="112">
        <f>VLOOKUP($B12047,WB.UNEMP.2018,'WB (WDI)'!$BI$2,FALSE)</f>
        <v>1.1599999666214</v>
      </c>
    </row>
    <row r="12048" spans="1:12" x14ac:dyDescent="0.25">
      <c r="A12048" s="103">
        <v>2018</v>
      </c>
      <c r="B12048" s="104" t="s">
        <v>281</v>
      </c>
      <c r="C12048" s="105" t="s">
        <v>282</v>
      </c>
      <c r="D12048" s="105" t="s">
        <v>240</v>
      </c>
      <c r="E12048" s="87" t="e">
        <f t="shared" ref="E12048:J12057" si="614">IF(ISNUMBER(VLOOKUP($B12048,EFW.2018,3,FALSE))=TRUE,VLOOKUP($B12048,EFW.2018,E$2,FALSE),NA())</f>
        <v>#N/A</v>
      </c>
      <c r="F12048" s="69" t="e">
        <f t="shared" si="614"/>
        <v>#N/A</v>
      </c>
      <c r="G12048" s="69" t="e">
        <f t="shared" si="614"/>
        <v>#N/A</v>
      </c>
      <c r="H12048" s="69" t="e">
        <f t="shared" si="614"/>
        <v>#N/A</v>
      </c>
      <c r="I12048" s="69" t="e">
        <f t="shared" si="614"/>
        <v>#N/A</v>
      </c>
      <c r="J12048" s="70" t="e">
        <f t="shared" si="614"/>
        <v>#N/A</v>
      </c>
      <c r="K12048" s="118">
        <f>VLOOKUP(B12048,WB.GDP.2018,'WB (WDI)'!$BI$2,FALSE)</f>
        <v>2033.7790021718038</v>
      </c>
      <c r="L12048" s="112">
        <f>VLOOKUP($B12048,WB.UNEMP.2018,'WB (WDI)'!$BI$2,FALSE)</f>
        <v>11.060000419616699</v>
      </c>
    </row>
    <row r="12049" spans="1:12" x14ac:dyDescent="0.25">
      <c r="A12049" s="103">
        <v>2018</v>
      </c>
      <c r="B12049" s="104" t="s">
        <v>283</v>
      </c>
      <c r="C12049" s="105" t="s">
        <v>284</v>
      </c>
      <c r="D12049" s="105" t="s">
        <v>240</v>
      </c>
      <c r="E12049" s="87">
        <f t="shared" si="614"/>
        <v>6.0437377672407191</v>
      </c>
      <c r="F12049" s="69">
        <f t="shared" si="614"/>
        <v>8.0812436206249121</v>
      </c>
      <c r="G12049" s="69">
        <f t="shared" si="614"/>
        <v>3.0409129600543481</v>
      </c>
      <c r="H12049" s="69">
        <f t="shared" si="614"/>
        <v>6.9275705637194598</v>
      </c>
      <c r="I12049" s="69">
        <f t="shared" si="614"/>
        <v>5.561122557964433</v>
      </c>
      <c r="J12049" s="70">
        <f t="shared" si="614"/>
        <v>6.6078391338404439</v>
      </c>
      <c r="K12049" s="118">
        <f>VLOOKUP(B12049,WB.GDP.2018,'WB (WDI)'!$BI$2,FALSE)</f>
        <v>4441.4244621624366</v>
      </c>
      <c r="L12049" s="112">
        <f>VLOOKUP($B12049,WB.UNEMP.2018,'WB (WDI)'!$BI$2,FALSE)</f>
        <v>4.28999996185303</v>
      </c>
    </row>
    <row r="12050" spans="1:12" x14ac:dyDescent="0.25">
      <c r="A12050" s="103">
        <v>2018</v>
      </c>
      <c r="B12050" s="104" t="s">
        <v>285</v>
      </c>
      <c r="C12050" s="105" t="s">
        <v>286</v>
      </c>
      <c r="D12050" s="105" t="s">
        <v>240</v>
      </c>
      <c r="E12050" s="87">
        <f t="shared" si="614"/>
        <v>6.6315596432688126</v>
      </c>
      <c r="F12050" s="69">
        <f t="shared" si="614"/>
        <v>6.6631550765123562</v>
      </c>
      <c r="G12050" s="69">
        <f t="shared" si="614"/>
        <v>5.6590915054230742</v>
      </c>
      <c r="H12050" s="69">
        <f t="shared" si="614"/>
        <v>7.0682566750106188</v>
      </c>
      <c r="I12050" s="69">
        <f t="shared" si="614"/>
        <v>6.0893196983300388</v>
      </c>
      <c r="J12050" s="70">
        <f t="shared" si="614"/>
        <v>7.6779752610679681</v>
      </c>
      <c r="K12050" s="118">
        <f>VLOOKUP(B12050,WB.GDP.2018,'WB (WDI)'!$BI$2,FALSE)</f>
        <v>11348.472038346601</v>
      </c>
      <c r="L12050" s="112">
        <f>VLOOKUP($B12050,WB.UNEMP.2018,'WB (WDI)'!$BI$2,FALSE)</f>
        <v>2.2999999523162802</v>
      </c>
    </row>
    <row r="12051" spans="1:12" x14ac:dyDescent="0.25">
      <c r="A12051" s="103">
        <v>2018</v>
      </c>
      <c r="B12051" s="104" t="s">
        <v>287</v>
      </c>
      <c r="C12051" s="105" t="s">
        <v>288</v>
      </c>
      <c r="D12051" s="105" t="s">
        <v>240</v>
      </c>
      <c r="E12051" s="87">
        <f t="shared" si="614"/>
        <v>6.5613674418980708</v>
      </c>
      <c r="F12051" s="69">
        <f t="shared" si="614"/>
        <v>7.1561774615466955</v>
      </c>
      <c r="G12051" s="69">
        <f t="shared" si="614"/>
        <v>5.0690018779922736</v>
      </c>
      <c r="H12051" s="69">
        <f t="shared" si="614"/>
        <v>8.3403301147740461</v>
      </c>
      <c r="I12051" s="69">
        <f t="shared" si="614"/>
        <v>5.7135499450352247</v>
      </c>
      <c r="J12051" s="70">
        <f t="shared" si="614"/>
        <v>6.5277778101421156</v>
      </c>
      <c r="K12051" s="118">
        <f>VLOOKUP(B12051,WB.GDP.2018,'WB (WDI)'!$BI$2,FALSE)</f>
        <v>6496.8075059829835</v>
      </c>
      <c r="L12051" s="112">
        <f>VLOOKUP($B12051,WB.UNEMP.2018,'WB (WDI)'!$BI$2,FALSE)</f>
        <v>5.3299999237060502</v>
      </c>
    </row>
    <row r="12052" spans="1:12" x14ac:dyDescent="0.25">
      <c r="A12052" s="103">
        <v>2018</v>
      </c>
      <c r="B12052" s="104" t="s">
        <v>289</v>
      </c>
      <c r="C12052" s="105" t="s">
        <v>290</v>
      </c>
      <c r="D12052" s="105" t="s">
        <v>240</v>
      </c>
      <c r="E12052" s="87">
        <f t="shared" si="614"/>
        <v>4.798143863515465</v>
      </c>
      <c r="F12052" s="69">
        <f t="shared" si="614"/>
        <v>5.8693714101283074</v>
      </c>
      <c r="G12052" s="69">
        <f t="shared" si="614"/>
        <v>4.2051208298202098</v>
      </c>
      <c r="H12052" s="69">
        <f t="shared" si="614"/>
        <v>6.1724194779613804</v>
      </c>
      <c r="I12052" s="69">
        <f t="shared" si="614"/>
        <v>2.2888643051959838</v>
      </c>
      <c r="J12052" s="70">
        <f t="shared" si="614"/>
        <v>5.4549432944714438</v>
      </c>
      <c r="K12052" s="118">
        <f>VLOOKUP(B12052,WB.GDP.2018,'WB (WDI)'!$BI$2,FALSE)</f>
        <v>13471.848968969422</v>
      </c>
      <c r="L12052" s="112">
        <f>VLOOKUP($B12052,WB.UNEMP.2018,'WB (WDI)'!$BI$2,FALSE)</f>
        <v>12.060000419616699</v>
      </c>
    </row>
    <row r="12053" spans="1:12" x14ac:dyDescent="0.25">
      <c r="A12053" s="103">
        <v>2018</v>
      </c>
      <c r="B12053" s="104" t="s">
        <v>291</v>
      </c>
      <c r="C12053" s="105" t="s">
        <v>292</v>
      </c>
      <c r="D12053" s="105" t="s">
        <v>240</v>
      </c>
      <c r="E12053" s="87" t="e">
        <f t="shared" si="614"/>
        <v>#N/A</v>
      </c>
      <c r="F12053" s="69" t="e">
        <f t="shared" si="614"/>
        <v>#N/A</v>
      </c>
      <c r="G12053" s="69" t="e">
        <f t="shared" si="614"/>
        <v>#N/A</v>
      </c>
      <c r="H12053" s="69" t="e">
        <f t="shared" si="614"/>
        <v>#N/A</v>
      </c>
      <c r="I12053" s="69" t="e">
        <f t="shared" si="614"/>
        <v>#N/A</v>
      </c>
      <c r="J12053" s="70" t="e">
        <f t="shared" si="614"/>
        <v>#N/A</v>
      </c>
      <c r="K12053" s="118">
        <f>VLOOKUP(B12053,WB.GDP.2018,'WB (WDI)'!$BI$2,FALSE)</f>
        <v>18795.821915380639</v>
      </c>
      <c r="L12053" s="112">
        <f>VLOOKUP($B12053,WB.UNEMP.2018,'WB (WDI)'!$BI$2,FALSE)</f>
        <v>5.9000000953674299</v>
      </c>
    </row>
    <row r="12054" spans="1:12" x14ac:dyDescent="0.25">
      <c r="A12054" s="103">
        <v>2018</v>
      </c>
      <c r="B12054" s="104" t="s">
        <v>293</v>
      </c>
      <c r="C12054" s="105" t="s">
        <v>294</v>
      </c>
      <c r="D12054" s="105" t="s">
        <v>240</v>
      </c>
      <c r="E12054" s="87">
        <f t="shared" si="614"/>
        <v>6.4793164816259861</v>
      </c>
      <c r="F12054" s="69">
        <f t="shared" si="614"/>
        <v>6.9205116485909937</v>
      </c>
      <c r="G12054" s="69">
        <f t="shared" si="614"/>
        <v>4.641046555289309</v>
      </c>
      <c r="H12054" s="69">
        <f t="shared" si="614"/>
        <v>6.8918690972185637</v>
      </c>
      <c r="I12054" s="69">
        <f t="shared" si="614"/>
        <v>6.5868193061556548</v>
      </c>
      <c r="J12054" s="70">
        <f t="shared" si="614"/>
        <v>7.3563358008754074</v>
      </c>
      <c r="K12054" s="118">
        <f>VLOOKUP(B12054,WB.GDP.2018,'WB (WDI)'!$BI$2,FALSE)</f>
        <v>3252.7433283222213</v>
      </c>
      <c r="L12054" s="112">
        <f>VLOOKUP($B12054,WB.UNEMP.2018,'WB (WDI)'!$BI$2,FALSE)</f>
        <v>2.9000000953674299</v>
      </c>
    </row>
    <row r="12055" spans="1:12" x14ac:dyDescent="0.25">
      <c r="A12055" s="103">
        <v>2018</v>
      </c>
      <c r="B12055" s="104" t="s">
        <v>295</v>
      </c>
      <c r="C12055" s="105" t="s">
        <v>296</v>
      </c>
      <c r="D12055" s="105" t="s">
        <v>240</v>
      </c>
      <c r="E12055" s="87">
        <f t="shared" si="614"/>
        <v>6.071134006022282</v>
      </c>
      <c r="F12055" s="69">
        <f t="shared" si="614"/>
        <v>7.7387555370006904</v>
      </c>
      <c r="G12055" s="69">
        <f t="shared" si="614"/>
        <v>3.832509338119932</v>
      </c>
      <c r="H12055" s="69">
        <f t="shared" si="614"/>
        <v>6.5772743206501447</v>
      </c>
      <c r="I12055" s="69">
        <f t="shared" si="614"/>
        <v>5.6944390627761843</v>
      </c>
      <c r="J12055" s="70">
        <f t="shared" si="614"/>
        <v>6.5126917715644623</v>
      </c>
      <c r="K12055" s="118">
        <f>VLOOKUP(B12055,WB.GDP.2018,'WB (WDI)'!$BI$2,FALSE)</f>
        <v>4739.7688082278346</v>
      </c>
      <c r="L12055" s="112">
        <f>VLOOKUP($B12055,WB.UNEMP.2018,'WB (WDI)'!$BI$2,FALSE)</f>
        <v>4.0799999237060502</v>
      </c>
    </row>
    <row r="12056" spans="1:12" x14ac:dyDescent="0.25">
      <c r="A12056" s="103">
        <v>2018</v>
      </c>
      <c r="B12056" s="104" t="s">
        <v>297</v>
      </c>
      <c r="C12056" s="105" t="s">
        <v>298</v>
      </c>
      <c r="D12056" s="105" t="s">
        <v>240</v>
      </c>
      <c r="E12056" s="87">
        <f t="shared" si="614"/>
        <v>6.8785434580902969</v>
      </c>
      <c r="F12056" s="69">
        <f t="shared" si="614"/>
        <v>8.7640837963353935</v>
      </c>
      <c r="G12056" s="69">
        <f t="shared" si="614"/>
        <v>5.085820959475412</v>
      </c>
      <c r="H12056" s="69">
        <f t="shared" si="614"/>
        <v>8.077822660752382</v>
      </c>
      <c r="I12056" s="69">
        <f t="shared" si="614"/>
        <v>5.4449889907001099</v>
      </c>
      <c r="J12056" s="70">
        <f t="shared" si="614"/>
        <v>7.0200008831881888</v>
      </c>
      <c r="K12056" s="118">
        <f>VLOOKUP(B12056,WB.GDP.2018,'WB (WDI)'!$BI$2,FALSE)</f>
        <v>12864.606346514178</v>
      </c>
      <c r="L12056" s="112">
        <f>VLOOKUP($B12056,WB.UNEMP.2018,'WB (WDI)'!$BI$2,FALSE)</f>
        <v>4.3200001716613796</v>
      </c>
    </row>
    <row r="12057" spans="1:12" x14ac:dyDescent="0.25">
      <c r="A12057" s="103">
        <v>2018</v>
      </c>
      <c r="B12057" s="104" t="s">
        <v>299</v>
      </c>
      <c r="C12057" s="105" t="s">
        <v>300</v>
      </c>
      <c r="D12057" s="105" t="s">
        <v>240</v>
      </c>
      <c r="E12057" s="87">
        <f t="shared" si="614"/>
        <v>7.921872400893994</v>
      </c>
      <c r="F12057" s="69">
        <f t="shared" si="614"/>
        <v>7.8470835758198607</v>
      </c>
      <c r="G12057" s="69">
        <f t="shared" si="614"/>
        <v>5.9821071866727644</v>
      </c>
      <c r="H12057" s="69">
        <f t="shared" si="614"/>
        <v>9.5558725540213949</v>
      </c>
      <c r="I12057" s="69">
        <f t="shared" si="614"/>
        <v>8.4619773126219098</v>
      </c>
      <c r="J12057" s="70">
        <f t="shared" si="614"/>
        <v>7.7623213753340394</v>
      </c>
      <c r="K12057" s="118">
        <f>VLOOKUP(B12057,WB.GDP.2018,'WB (WDI)'!$BI$2,FALSE)</f>
        <v>12714.958187516706</v>
      </c>
      <c r="L12057" s="112">
        <f>VLOOKUP($B12057,WB.UNEMP.2018,'WB (WDI)'!$BI$2,FALSE)</f>
        <v>18.969999313354499</v>
      </c>
    </row>
    <row r="12058" spans="1:12" x14ac:dyDescent="0.25">
      <c r="A12058" s="103">
        <v>2018</v>
      </c>
      <c r="B12058" s="104" t="s">
        <v>301</v>
      </c>
      <c r="C12058" s="105" t="s">
        <v>302</v>
      </c>
      <c r="D12058" s="105" t="s">
        <v>240</v>
      </c>
      <c r="E12058" s="87">
        <f t="shared" ref="E12058:J12067" si="615">IF(ISNUMBER(VLOOKUP($B12058,EFW.2018,3,FALSE))=TRUE,VLOOKUP($B12058,EFW.2018,E$2,FALSE),NA())</f>
        <v>6.3678295633403534</v>
      </c>
      <c r="F12058" s="69">
        <f t="shared" si="615"/>
        <v>5.2249589055124606</v>
      </c>
      <c r="G12058" s="69">
        <f t="shared" si="615"/>
        <v>4.7204717341395748</v>
      </c>
      <c r="H12058" s="69">
        <f t="shared" si="615"/>
        <v>7.3168359034136579</v>
      </c>
      <c r="I12058" s="69">
        <f t="shared" si="615"/>
        <v>7.2417297006395653</v>
      </c>
      <c r="J12058" s="70">
        <f t="shared" si="615"/>
        <v>7.3351515729965096</v>
      </c>
      <c r="K12058" s="118">
        <f>VLOOKUP(B12058,WB.GDP.2018,'WB (WDI)'!$BI$2,FALSE)</f>
        <v>14209.649405930892</v>
      </c>
      <c r="L12058" s="112">
        <f>VLOOKUP($B12058,WB.UNEMP.2018,'WB (WDI)'!$BI$2,FALSE)</f>
        <v>4.9000000953674299</v>
      </c>
    </row>
    <row r="12059" spans="1:12" x14ac:dyDescent="0.25">
      <c r="A12059" s="103">
        <v>2018</v>
      </c>
      <c r="B12059" s="104" t="s">
        <v>303</v>
      </c>
      <c r="C12059" s="105" t="s">
        <v>304</v>
      </c>
      <c r="D12059" s="105" t="s">
        <v>240</v>
      </c>
      <c r="E12059" s="87">
        <f t="shared" si="615"/>
        <v>7.1575727337711523</v>
      </c>
      <c r="F12059" s="69">
        <f t="shared" si="615"/>
        <v>6.6246571565956085</v>
      </c>
      <c r="G12059" s="69">
        <f t="shared" si="615"/>
        <v>4.7219741468260512</v>
      </c>
      <c r="H12059" s="69">
        <f t="shared" si="615"/>
        <v>9.1759147971636352</v>
      </c>
      <c r="I12059" s="69">
        <f t="shared" si="615"/>
        <v>7.5760660669034525</v>
      </c>
      <c r="J12059" s="70">
        <f t="shared" si="615"/>
        <v>7.6892515013670151</v>
      </c>
      <c r="K12059" s="118">
        <f>VLOOKUP(B12059,WB.GDP.2018,'WB (WDI)'!$BI$2,FALSE)</f>
        <v>46227.027120451734</v>
      </c>
      <c r="L12059" s="112">
        <f>VLOOKUP($B12059,WB.UNEMP.2018,'WB (WDI)'!$BI$2,FALSE)</f>
        <v>1.5099999904632599</v>
      </c>
    </row>
    <row r="12060" spans="1:12" x14ac:dyDescent="0.25">
      <c r="A12060" s="103">
        <v>2018</v>
      </c>
      <c r="B12060" s="104" t="s">
        <v>305</v>
      </c>
      <c r="C12060" s="105" t="s">
        <v>306</v>
      </c>
      <c r="D12060" s="105" t="s">
        <v>240</v>
      </c>
      <c r="E12060" s="87">
        <f t="shared" si="615"/>
        <v>7.8430958967954965</v>
      </c>
      <c r="F12060" s="69">
        <f t="shared" si="615"/>
        <v>7.3571017791312716</v>
      </c>
      <c r="G12060" s="69">
        <f t="shared" si="615"/>
        <v>6.218891664766323</v>
      </c>
      <c r="H12060" s="69">
        <f t="shared" si="615"/>
        <v>9.2230167198358046</v>
      </c>
      <c r="I12060" s="69">
        <f t="shared" si="615"/>
        <v>8.4841348377762227</v>
      </c>
      <c r="J12060" s="70">
        <f t="shared" si="615"/>
        <v>7.9323344824678585</v>
      </c>
      <c r="K12060" s="118">
        <f>VLOOKUP(B12060,WB.GDP.2018,'WB (WDI)'!$BI$2,FALSE)</f>
        <v>38822.491971301199</v>
      </c>
      <c r="L12060" s="112">
        <f>VLOOKUP($B12060,WB.UNEMP.2018,'WB (WDI)'!$BI$2,FALSE)</f>
        <v>8.3699998855590803</v>
      </c>
    </row>
    <row r="12061" spans="1:12" x14ac:dyDescent="0.25">
      <c r="A12061" s="103">
        <v>2018</v>
      </c>
      <c r="B12061" s="104" t="s">
        <v>307</v>
      </c>
      <c r="C12061" s="105" t="s">
        <v>308</v>
      </c>
      <c r="D12061" s="105" t="s">
        <v>240</v>
      </c>
      <c r="E12061" s="87">
        <f t="shared" si="615"/>
        <v>8.1830168620708967</v>
      </c>
      <c r="F12061" s="69">
        <f t="shared" si="615"/>
        <v>7.8598402982021183</v>
      </c>
      <c r="G12061" s="69">
        <f t="shared" si="615"/>
        <v>6.4676838613125298</v>
      </c>
      <c r="H12061" s="69">
        <f t="shared" si="615"/>
        <v>9.2997526826036463</v>
      </c>
      <c r="I12061" s="69">
        <f t="shared" si="615"/>
        <v>9.0223596693748984</v>
      </c>
      <c r="J12061" s="70">
        <f t="shared" si="615"/>
        <v>8.2654477988612935</v>
      </c>
      <c r="K12061" s="118">
        <f>VLOOKUP(B12061,WB.GDP.2018,'WB (WDI)'!$BI$2,FALSE)</f>
        <v>14257.081663907637</v>
      </c>
      <c r="L12061" s="112">
        <f>VLOOKUP($B12061,WB.UNEMP.2018,'WB (WDI)'!$BI$2,FALSE)</f>
        <v>12.670000076293899</v>
      </c>
    </row>
    <row r="12062" spans="1:12" x14ac:dyDescent="0.25">
      <c r="A12062" s="103">
        <v>2018</v>
      </c>
      <c r="B12062" s="104" t="s">
        <v>309</v>
      </c>
      <c r="C12062" s="105" t="s">
        <v>310</v>
      </c>
      <c r="D12062" s="105" t="s">
        <v>240</v>
      </c>
      <c r="E12062" s="87">
        <f t="shared" si="615"/>
        <v>5.6109236443781123</v>
      </c>
      <c r="F12062" s="69">
        <f t="shared" si="615"/>
        <v>5.022071406347683</v>
      </c>
      <c r="G12062" s="69">
        <f t="shared" si="615"/>
        <v>3.322973259642712</v>
      </c>
      <c r="H12062" s="69">
        <f t="shared" si="615"/>
        <v>7.8370481115083699</v>
      </c>
      <c r="I12062" s="69">
        <f t="shared" si="615"/>
        <v>5.8013767748542548</v>
      </c>
      <c r="J12062" s="70">
        <f t="shared" si="615"/>
        <v>6.0711486695375401</v>
      </c>
      <c r="K12062" s="118">
        <f>VLOOKUP(B12062,WB.GDP.2018,'WB (WDI)'!$BI$2,FALSE)</f>
        <v>10660.092563144059</v>
      </c>
      <c r="L12062" s="112">
        <f>VLOOKUP($B12062,WB.UNEMP.2018,'WB (WDI)'!$BI$2,FALSE)</f>
        <v>12.8699998855591</v>
      </c>
    </row>
    <row r="12063" spans="1:12" x14ac:dyDescent="0.25">
      <c r="A12063" s="103">
        <v>2018</v>
      </c>
      <c r="B12063" s="104" t="s">
        <v>311</v>
      </c>
      <c r="C12063" s="105" t="s">
        <v>312</v>
      </c>
      <c r="D12063" s="105" t="s">
        <v>240</v>
      </c>
      <c r="E12063" s="87">
        <f t="shared" si="615"/>
        <v>7.6203678769911587</v>
      </c>
      <c r="F12063" s="69">
        <f t="shared" si="615"/>
        <v>6.5675619810867119</v>
      </c>
      <c r="G12063" s="69">
        <f t="shared" si="615"/>
        <v>5.8707312237053806</v>
      </c>
      <c r="H12063" s="69">
        <f t="shared" si="615"/>
        <v>9.8133801280499959</v>
      </c>
      <c r="I12063" s="69">
        <f t="shared" si="615"/>
        <v>8.4507130963016515</v>
      </c>
      <c r="J12063" s="70">
        <f t="shared" si="615"/>
        <v>7.3994529558120545</v>
      </c>
      <c r="K12063" s="118">
        <f>VLOOKUP(B12063,WB.GDP.2018,'WB (WDI)'!$BI$2,FALSE)</f>
        <v>39600.277510994958</v>
      </c>
      <c r="L12063" s="112">
        <f>VLOOKUP($B12063,WB.UNEMP.2018,'WB (WDI)'!$BI$2,FALSE)</f>
        <v>4</v>
      </c>
    </row>
    <row r="12064" spans="1:12" x14ac:dyDescent="0.25">
      <c r="A12064" s="103">
        <v>2018</v>
      </c>
      <c r="B12064" s="104" t="s">
        <v>313</v>
      </c>
      <c r="C12064" s="105" t="s">
        <v>314</v>
      </c>
      <c r="D12064" s="105" t="s">
        <v>240</v>
      </c>
      <c r="E12064" s="87">
        <f t="shared" si="615"/>
        <v>7.6161560753362512</v>
      </c>
      <c r="F12064" s="69">
        <f t="shared" si="615"/>
        <v>7.8657296580871829</v>
      </c>
      <c r="G12064" s="69">
        <f t="shared" si="615"/>
        <v>4.658821752888362</v>
      </c>
      <c r="H12064" s="69">
        <f t="shared" si="615"/>
        <v>9.593103723850021</v>
      </c>
      <c r="I12064" s="69">
        <f t="shared" si="615"/>
        <v>8.0107979982719826</v>
      </c>
      <c r="J12064" s="70">
        <f t="shared" si="615"/>
        <v>7.9523272435837038</v>
      </c>
      <c r="K12064" s="118">
        <f>VLOOKUP(B12064,WB.GDP.2018,'WB (WDI)'!$BI$2,FALSE)</f>
        <v>10022.762315104903</v>
      </c>
      <c r="L12064" s="112">
        <f>VLOOKUP($B12064,WB.UNEMP.2018,'WB (WDI)'!$BI$2,FALSE)</f>
        <v>16.290000915527301</v>
      </c>
    </row>
    <row r="12065" spans="1:12" x14ac:dyDescent="0.25">
      <c r="A12065" s="103">
        <v>2018</v>
      </c>
      <c r="B12065" s="104" t="s">
        <v>315</v>
      </c>
      <c r="C12065" s="105" t="s">
        <v>316</v>
      </c>
      <c r="D12065" s="105" t="s">
        <v>240</v>
      </c>
      <c r="E12065" s="87">
        <f t="shared" si="615"/>
        <v>6.602455144758939</v>
      </c>
      <c r="F12065" s="69">
        <f t="shared" si="615"/>
        <v>5.686957878947605</v>
      </c>
      <c r="G12065" s="69">
        <f t="shared" si="615"/>
        <v>4.9183913552200309</v>
      </c>
      <c r="H12065" s="69">
        <f t="shared" si="615"/>
        <v>8.1569804251922786</v>
      </c>
      <c r="I12065" s="69">
        <f t="shared" si="615"/>
        <v>7.2816568962009134</v>
      </c>
      <c r="J12065" s="70">
        <f t="shared" si="615"/>
        <v>6.968289168233869</v>
      </c>
      <c r="K12065" s="118">
        <f>VLOOKUP(B12065,WB.GDP.2018,'WB (WDI)'!$BI$2,FALSE)</f>
        <v>50478.59410273908</v>
      </c>
      <c r="L12065" s="112">
        <f>VLOOKUP($B12065,WB.UNEMP.2018,'WB (WDI)'!$BI$2,FALSE)</f>
        <v>2.3399999141693102</v>
      </c>
    </row>
    <row r="12066" spans="1:12" x14ac:dyDescent="0.25">
      <c r="A12066" s="103">
        <v>2018</v>
      </c>
      <c r="B12066" s="104" t="s">
        <v>317</v>
      </c>
      <c r="C12066" s="105" t="s">
        <v>318</v>
      </c>
      <c r="D12066" s="105" t="s">
        <v>240</v>
      </c>
      <c r="E12066" s="87">
        <f t="shared" si="615"/>
        <v>6.8750346682998469</v>
      </c>
      <c r="F12066" s="69">
        <f t="shared" si="615"/>
        <v>8.2856811027408241</v>
      </c>
      <c r="G12066" s="69">
        <f t="shared" si="615"/>
        <v>3.8918310846118449</v>
      </c>
      <c r="H12066" s="69">
        <f t="shared" si="615"/>
        <v>8.986643977997625</v>
      </c>
      <c r="I12066" s="69">
        <f t="shared" si="615"/>
        <v>6.7369134398426409</v>
      </c>
      <c r="J12066" s="70">
        <f t="shared" si="615"/>
        <v>6.4741037363062972</v>
      </c>
      <c r="K12066" s="118">
        <f>VLOOKUP(B12066,WB.GDP.2018,'WB (WDI)'!$BI$2,FALSE)</f>
        <v>15612.012178831596</v>
      </c>
      <c r="L12066" s="112">
        <f>VLOOKUP($B12066,WB.UNEMP.2018,'WB (WDI)'!$BI$2,FALSE)</f>
        <v>6.0999999046325701</v>
      </c>
    </row>
    <row r="12067" spans="1:12" x14ac:dyDescent="0.25">
      <c r="A12067" s="103">
        <v>2018</v>
      </c>
      <c r="B12067" s="104" t="s">
        <v>319</v>
      </c>
      <c r="C12067" s="105" t="s">
        <v>320</v>
      </c>
      <c r="D12067" s="105" t="s">
        <v>240</v>
      </c>
      <c r="E12067" s="87">
        <f t="shared" si="615"/>
        <v>6.7860696203333264</v>
      </c>
      <c r="F12067" s="69">
        <f t="shared" si="615"/>
        <v>4.9691900309169128</v>
      </c>
      <c r="G12067" s="69">
        <f t="shared" si="615"/>
        <v>5.5718657508509271</v>
      </c>
      <c r="H12067" s="69">
        <f t="shared" si="615"/>
        <v>8.4053904528235606</v>
      </c>
      <c r="I12067" s="69">
        <f t="shared" si="615"/>
        <v>8.1742969794217366</v>
      </c>
      <c r="J12067" s="70">
        <f t="shared" si="615"/>
        <v>6.8096048876534931</v>
      </c>
      <c r="K12067" s="118">
        <f>VLOOKUP(B12067,WB.GDP.2018,'WB (WDI)'!$BI$2,FALSE)</f>
        <v>28593.07967218446</v>
      </c>
      <c r="L12067" s="112">
        <f>VLOOKUP($B12067,WB.UNEMP.2018,'WB (WDI)'!$BI$2,FALSE)</f>
        <v>1.79999995231628</v>
      </c>
    </row>
    <row r="12068" spans="1:12" x14ac:dyDescent="0.25">
      <c r="A12068" s="103">
        <v>2018</v>
      </c>
      <c r="B12068" s="104" t="s">
        <v>321</v>
      </c>
      <c r="C12068" s="105" t="s">
        <v>322</v>
      </c>
      <c r="D12068" s="105" t="s">
        <v>240</v>
      </c>
      <c r="E12068" s="87">
        <f t="shared" ref="E12068:J12077" si="616">IF(ISNUMBER(VLOOKUP($B12068,EFW.2018,3,FALSE))=TRUE,VLOOKUP($B12068,EFW.2018,E$2,FALSE),NA())</f>
        <v>6.8784150701262163</v>
      </c>
      <c r="F12068" s="69">
        <f t="shared" si="616"/>
        <v>5.6459119968470972</v>
      </c>
      <c r="G12068" s="69">
        <f t="shared" si="616"/>
        <v>5.4949145497720329</v>
      </c>
      <c r="H12068" s="69">
        <f t="shared" si="616"/>
        <v>8.2433092622482782</v>
      </c>
      <c r="I12068" s="69">
        <f t="shared" si="616"/>
        <v>7.8857650682281415</v>
      </c>
      <c r="J12068" s="70">
        <f t="shared" si="616"/>
        <v>7.1221744735355275</v>
      </c>
      <c r="K12068" s="118">
        <f>VLOOKUP(B12068,WB.GDP.2018,'WB (WDI)'!$BI$2,FALSE)</f>
        <v>90970.224418210244</v>
      </c>
      <c r="L12068" s="112">
        <f>VLOOKUP($B12068,WB.UNEMP.2018,'WB (WDI)'!$BI$2,FALSE)</f>
        <v>0.109999999403954</v>
      </c>
    </row>
    <row r="12069" spans="1:12" x14ac:dyDescent="0.25">
      <c r="A12069" s="103">
        <v>2018</v>
      </c>
      <c r="B12069" s="104" t="s">
        <v>323</v>
      </c>
      <c r="C12069" s="105" t="s">
        <v>324</v>
      </c>
      <c r="D12069" s="105" t="s">
        <v>240</v>
      </c>
      <c r="E12069" s="87">
        <f t="shared" si="616"/>
        <v>6.3146005294825462</v>
      </c>
      <c r="F12069" s="69">
        <f t="shared" si="616"/>
        <v>4.5719801989652158</v>
      </c>
      <c r="G12069" s="69">
        <f t="shared" si="616"/>
        <v>4.6770135250598033</v>
      </c>
      <c r="H12069" s="69">
        <f t="shared" si="616"/>
        <v>8.6543855015718272</v>
      </c>
      <c r="I12069" s="69">
        <f t="shared" si="616"/>
        <v>6.9426537895408451</v>
      </c>
      <c r="J12069" s="70">
        <f t="shared" si="616"/>
        <v>6.7269696322750407</v>
      </c>
      <c r="K12069" s="118">
        <f>VLOOKUP(B12069,WB.GDP.2018,'WB (WDI)'!$BI$2,FALSE)</f>
        <v>47596.735569334298</v>
      </c>
      <c r="L12069" s="112">
        <f>VLOOKUP($B12069,WB.UNEMP.2018,'WB (WDI)'!$BI$2,FALSE)</f>
        <v>6.03999996185303</v>
      </c>
    </row>
    <row r="12070" spans="1:12" x14ac:dyDescent="0.25">
      <c r="A12070" s="103">
        <v>2018</v>
      </c>
      <c r="B12070" s="104" t="s">
        <v>325</v>
      </c>
      <c r="C12070" s="105" t="s">
        <v>326</v>
      </c>
      <c r="D12070" s="105" t="s">
        <v>240</v>
      </c>
      <c r="E12070" s="87" t="e">
        <f t="shared" si="616"/>
        <v>#N/A</v>
      </c>
      <c r="F12070" s="69" t="e">
        <f t="shared" si="616"/>
        <v>#N/A</v>
      </c>
      <c r="G12070" s="69" t="e">
        <f t="shared" si="616"/>
        <v>#N/A</v>
      </c>
      <c r="H12070" s="69" t="e">
        <f t="shared" si="616"/>
        <v>#N/A</v>
      </c>
      <c r="I12070" s="69" t="e">
        <f t="shared" si="616"/>
        <v>#N/A</v>
      </c>
      <c r="J12070" s="70" t="e">
        <f t="shared" si="616"/>
        <v>#N/A</v>
      </c>
      <c r="K12070" s="118">
        <f>VLOOKUP(B12070,WB.GDP.2018,'WB (WDI)'!$BI$2,FALSE)</f>
        <v>6318.2100676683176</v>
      </c>
      <c r="L12070" s="112">
        <f>VLOOKUP($B12070,WB.UNEMP.2018,'WB (WDI)'!$BI$2,FALSE)</f>
        <v>26.2600002288818</v>
      </c>
    </row>
    <row r="12071" spans="1:12" x14ac:dyDescent="0.25">
      <c r="A12071" s="103">
        <v>2018</v>
      </c>
      <c r="B12071" s="104" t="s">
        <v>327</v>
      </c>
      <c r="C12071" s="105" t="s">
        <v>328</v>
      </c>
      <c r="D12071" s="105" t="s">
        <v>240</v>
      </c>
      <c r="E12071" s="87">
        <f t="shared" si="616"/>
        <v>5.4482449849410512</v>
      </c>
      <c r="F12071" s="69">
        <f t="shared" si="616"/>
        <v>6.6222996721904739</v>
      </c>
      <c r="G12071" s="69">
        <f t="shared" si="616"/>
        <v>2.9625414972084707</v>
      </c>
      <c r="H12071" s="69">
        <f t="shared" si="616"/>
        <v>8.0895484222572378</v>
      </c>
      <c r="I12071" s="69">
        <f t="shared" si="616"/>
        <v>4.5607846546932036</v>
      </c>
      <c r="J12071" s="70">
        <f t="shared" si="616"/>
        <v>5.0060506783558685</v>
      </c>
      <c r="K12071" s="118" t="e">
        <f>VLOOKUP(B12071,WB.GDP.2018,'WB (WDI)'!$BI$2,FALSE)</f>
        <v>#N/A</v>
      </c>
      <c r="L12071" s="112">
        <f>VLOOKUP($B12071,WB.UNEMP.2018,'WB (WDI)'!$BI$2,FALSE)</f>
        <v>8.2299995422363299</v>
      </c>
    </row>
    <row r="12072" spans="1:12" x14ac:dyDescent="0.25">
      <c r="A12072" s="103">
        <v>2018</v>
      </c>
      <c r="B12072" s="104" t="s">
        <v>329</v>
      </c>
      <c r="C12072" s="105" t="s">
        <v>330</v>
      </c>
      <c r="D12072" s="105" t="s">
        <v>240</v>
      </c>
      <c r="E12072" s="87">
        <f t="shared" si="616"/>
        <v>6.6248876583037681</v>
      </c>
      <c r="F12072" s="69">
        <f t="shared" si="616"/>
        <v>6.874564064753967</v>
      </c>
      <c r="G12072" s="69">
        <f t="shared" si="616"/>
        <v>4.6088839865278652</v>
      </c>
      <c r="H12072" s="69">
        <f t="shared" si="616"/>
        <v>8.5018909221825183</v>
      </c>
      <c r="I12072" s="69">
        <f t="shared" si="616"/>
        <v>7.1684051667454511</v>
      </c>
      <c r="J12072" s="70">
        <f t="shared" si="616"/>
        <v>5.9706941513090399</v>
      </c>
      <c r="K12072" s="118">
        <f>VLOOKUP(B12072,WB.GDP.2018,'WB (WDI)'!$BI$2,FALSE)</f>
        <v>28410.113128649984</v>
      </c>
      <c r="L12072" s="112">
        <f>VLOOKUP($B12072,WB.UNEMP.2018,'WB (WDI)'!$BI$2,FALSE)</f>
        <v>10.8900003433228</v>
      </c>
    </row>
    <row r="12073" spans="1:12" x14ac:dyDescent="0.25">
      <c r="A12073" s="103">
        <v>2018</v>
      </c>
      <c r="B12073" s="104" t="s">
        <v>331</v>
      </c>
      <c r="C12073" s="105" t="s">
        <v>332</v>
      </c>
      <c r="D12073" s="105" t="s">
        <v>240</v>
      </c>
      <c r="E12073" s="87">
        <f t="shared" si="616"/>
        <v>7.0519762888707778</v>
      </c>
      <c r="F12073" s="69">
        <f t="shared" si="616"/>
        <v>5.2792143612758462</v>
      </c>
      <c r="G12073" s="69">
        <f t="shared" si="616"/>
        <v>5.2469812981088149</v>
      </c>
      <c r="H12073" s="69">
        <f t="shared" si="616"/>
        <v>8.9794829657187787</v>
      </c>
      <c r="I12073" s="69">
        <f t="shared" si="616"/>
        <v>8.2684510373734401</v>
      </c>
      <c r="J12073" s="70">
        <f t="shared" si="616"/>
        <v>7.4857517818770063</v>
      </c>
      <c r="K12073" s="118">
        <f>VLOOKUP(B12073,WB.GDP.2018,'WB (WDI)'!$BI$2,FALSE)</f>
        <v>66968.269854889237</v>
      </c>
      <c r="L12073" s="112">
        <f>VLOOKUP($B12073,WB.UNEMP.2018,'WB (WDI)'!$BI$2,FALSE)</f>
        <v>2.2300000190734899</v>
      </c>
    </row>
    <row r="12074" spans="1:12" x14ac:dyDescent="0.25">
      <c r="A12074" s="103">
        <v>2018</v>
      </c>
      <c r="B12074" s="104" t="s">
        <v>333</v>
      </c>
      <c r="C12074" s="105" t="s">
        <v>334</v>
      </c>
      <c r="D12074" s="105" t="s">
        <v>240</v>
      </c>
      <c r="E12074" s="87">
        <f t="shared" si="616"/>
        <v>5.5073029790903654</v>
      </c>
      <c r="F12074" s="69">
        <f t="shared" si="616"/>
        <v>7.6141613138371858</v>
      </c>
      <c r="G12074" s="69">
        <f t="shared" si="616"/>
        <v>3.3584035885510581</v>
      </c>
      <c r="H12074" s="69">
        <f t="shared" si="616"/>
        <v>6.9056942907087642</v>
      </c>
      <c r="I12074" s="69">
        <f t="shared" si="616"/>
        <v>5.3498823814511258</v>
      </c>
      <c r="J12074" s="70">
        <f t="shared" si="616"/>
        <v>4.3083733209036934</v>
      </c>
      <c r="K12074" s="118" t="e">
        <f>VLOOKUP(B12074,WB.GDP.2018,'WB (WDI)'!$BI$2,FALSE)</f>
        <v>#N/A</v>
      </c>
      <c r="L12074" s="112">
        <f>VLOOKUP($B12074,WB.UNEMP.2018,'WB (WDI)'!$BI$2,FALSE)</f>
        <v>13.0100002288818</v>
      </c>
    </row>
    <row r="12075" spans="1:12" x14ac:dyDescent="0.25">
      <c r="A12075" s="103">
        <v>2018</v>
      </c>
      <c r="B12075" s="104" t="s">
        <v>335</v>
      </c>
      <c r="C12075" s="105" t="s">
        <v>336</v>
      </c>
      <c r="D12075" s="105" t="s">
        <v>337</v>
      </c>
      <c r="E12075" s="87">
        <f t="shared" si="616"/>
        <v>6.3512414097991998</v>
      </c>
      <c r="F12075" s="69">
        <f t="shared" si="616"/>
        <v>5.9593039910242025</v>
      </c>
      <c r="G12075" s="69">
        <f t="shared" si="616"/>
        <v>4.7187170297001746</v>
      </c>
      <c r="H12075" s="69">
        <f t="shared" si="616"/>
        <v>7.2689235304217235</v>
      </c>
      <c r="I12075" s="69">
        <f t="shared" si="616"/>
        <v>6.7494669248158061</v>
      </c>
      <c r="J12075" s="70">
        <f t="shared" si="616"/>
        <v>7.0597955730340942</v>
      </c>
      <c r="K12075" s="118">
        <f>VLOOKUP(B12075,WB.GDP.2018,'WB (WDI)'!$BI$2,FALSE)</f>
        <v>18885.235499966791</v>
      </c>
      <c r="L12075" s="112">
        <f>VLOOKUP($B12075,WB.UNEMP.2018,'WB (WDI)'!$BI$2,FALSE)</f>
        <v>4.7600002288818404</v>
      </c>
    </row>
    <row r="12076" spans="1:12" x14ac:dyDescent="0.25">
      <c r="A12076" s="103">
        <v>2018</v>
      </c>
      <c r="B12076" s="104" t="s">
        <v>338</v>
      </c>
      <c r="C12076" s="105" t="s">
        <v>339</v>
      </c>
      <c r="D12076" s="105" t="s">
        <v>337</v>
      </c>
      <c r="E12076" s="87">
        <f t="shared" si="616"/>
        <v>7.7396064258120969</v>
      </c>
      <c r="F12076" s="69">
        <f t="shared" si="616"/>
        <v>6.8730432529646093</v>
      </c>
      <c r="G12076" s="69">
        <f t="shared" si="616"/>
        <v>5.9161376455365566</v>
      </c>
      <c r="H12076" s="69">
        <f t="shared" si="616"/>
        <v>9.5616902807895237</v>
      </c>
      <c r="I12076" s="69">
        <f t="shared" si="616"/>
        <v>8.4733728448327863</v>
      </c>
      <c r="J12076" s="70">
        <f t="shared" si="616"/>
        <v>7.8737881049370158</v>
      </c>
      <c r="K12076" s="118">
        <f>VLOOKUP(B12076,WB.GDP.2018,'WB (WDI)'!$BI$2,FALSE)</f>
        <v>22279.361939370487</v>
      </c>
      <c r="L12076" s="112">
        <f>VLOOKUP($B12076,WB.UNEMP.2018,'WB (WDI)'!$BI$2,FALSE)</f>
        <v>5.21000003814697</v>
      </c>
    </row>
    <row r="12077" spans="1:12" x14ac:dyDescent="0.25">
      <c r="A12077" s="103">
        <v>2018</v>
      </c>
      <c r="B12077" s="104" t="s">
        <v>340</v>
      </c>
      <c r="C12077" s="105" t="s">
        <v>341</v>
      </c>
      <c r="D12077" s="105" t="s">
        <v>337</v>
      </c>
      <c r="E12077" s="87">
        <f t="shared" si="616"/>
        <v>7.8059992780025507</v>
      </c>
      <c r="F12077" s="69">
        <f t="shared" si="616"/>
        <v>6.6399307934266885</v>
      </c>
      <c r="G12077" s="69">
        <f t="shared" si="616"/>
        <v>6.6245326903616357</v>
      </c>
      <c r="H12077" s="69">
        <f t="shared" si="616"/>
        <v>9.0249783862295736</v>
      </c>
      <c r="I12077" s="69">
        <f t="shared" si="616"/>
        <v>8.33001965175092</v>
      </c>
      <c r="J12077" s="70">
        <f t="shared" si="616"/>
        <v>8.4105348682439409</v>
      </c>
      <c r="K12077" s="118">
        <f>VLOOKUP(B12077,WB.GDP.2018,'WB (WDI)'!$BI$2,FALSE)</f>
        <v>40053.773671304734</v>
      </c>
      <c r="L12077" s="112">
        <f>VLOOKUP($B12077,WB.UNEMP.2018,'WB (WDI)'!$BI$2,FALSE)</f>
        <v>2.2400000095367401</v>
      </c>
    </row>
    <row r="12078" spans="1:12" x14ac:dyDescent="0.25">
      <c r="A12078" s="103">
        <v>2018</v>
      </c>
      <c r="B12078" s="104" t="s">
        <v>342</v>
      </c>
      <c r="C12078" s="105" t="s">
        <v>343</v>
      </c>
      <c r="D12078" s="105" t="s">
        <v>337</v>
      </c>
      <c r="E12078" s="87">
        <f t="shared" ref="E12078:J12087" si="617">IF(ISNUMBER(VLOOKUP($B12078,EFW.2018,3,FALSE))=TRUE,VLOOKUP($B12078,EFW.2018,E$2,FALSE),NA())</f>
        <v>7.4423680515868824</v>
      </c>
      <c r="F12078" s="69">
        <f t="shared" si="617"/>
        <v>5.7426528167453075</v>
      </c>
      <c r="G12078" s="69">
        <f t="shared" si="617"/>
        <v>6.2729820759057153</v>
      </c>
      <c r="H12078" s="69">
        <f t="shared" si="617"/>
        <v>9.4848569306014596</v>
      </c>
      <c r="I12078" s="69">
        <f t="shared" si="617"/>
        <v>8.2885158395380998</v>
      </c>
      <c r="J12078" s="70">
        <f t="shared" si="617"/>
        <v>7.4228325951438299</v>
      </c>
      <c r="K12078" s="118">
        <f>VLOOKUP(B12078,WB.GDP.2018,'WB (WDI)'!$BI$2,FALSE)</f>
        <v>31196.504981707618</v>
      </c>
      <c r="L12078" s="112">
        <f>VLOOKUP($B12078,WB.UNEMP.2018,'WB (WDI)'!$BI$2,FALSE)</f>
        <v>3.71000003814697</v>
      </c>
    </row>
    <row r="12079" spans="1:12" x14ac:dyDescent="0.25">
      <c r="A12079" s="103">
        <v>2018</v>
      </c>
      <c r="B12079" s="104" t="s">
        <v>344</v>
      </c>
      <c r="C12079" s="105" t="s">
        <v>345</v>
      </c>
      <c r="D12079" s="105" t="s">
        <v>337</v>
      </c>
      <c r="E12079" s="87">
        <f t="shared" si="617"/>
        <v>7.0445890424304434</v>
      </c>
      <c r="F12079" s="69">
        <f t="shared" si="617"/>
        <v>5.6729219248530596</v>
      </c>
      <c r="G12079" s="69">
        <f t="shared" si="617"/>
        <v>5.9933717393194499</v>
      </c>
      <c r="H12079" s="69">
        <f t="shared" si="617"/>
        <v>8.3197746764029858</v>
      </c>
      <c r="I12079" s="69">
        <f t="shared" si="617"/>
        <v>7.9143437594777319</v>
      </c>
      <c r="J12079" s="70">
        <f t="shared" si="617"/>
        <v>7.322533112098994</v>
      </c>
      <c r="K12079" s="118">
        <f>VLOOKUP(B12079,WB.GDP.2018,'WB (WDI)'!$BI$2,FALSE)</f>
        <v>31775.261637557502</v>
      </c>
      <c r="L12079" s="112">
        <f>VLOOKUP($B12079,WB.UNEMP.2018,'WB (WDI)'!$BI$2,FALSE)</f>
        <v>3.8499999046325701</v>
      </c>
    </row>
    <row r="12080" spans="1:12" x14ac:dyDescent="0.25">
      <c r="A12080" s="103">
        <v>2018</v>
      </c>
      <c r="B12080" s="104" t="s">
        <v>346</v>
      </c>
      <c r="C12080" s="105" t="s">
        <v>347</v>
      </c>
      <c r="D12080" s="105" t="s">
        <v>337</v>
      </c>
      <c r="E12080" s="87">
        <f t="shared" si="617"/>
        <v>6.9865400053262317</v>
      </c>
      <c r="F12080" s="69">
        <f t="shared" si="617"/>
        <v>7.2880175028049363</v>
      </c>
      <c r="G12080" s="69">
        <f t="shared" si="617"/>
        <v>4.6996458398595529</v>
      </c>
      <c r="H12080" s="69">
        <f t="shared" si="617"/>
        <v>8.2110822032423343</v>
      </c>
      <c r="I12080" s="69">
        <f t="shared" si="617"/>
        <v>7.2759478568745584</v>
      </c>
      <c r="J12080" s="70">
        <f t="shared" si="617"/>
        <v>7.4580066238497773</v>
      </c>
      <c r="K12080" s="118">
        <f>VLOOKUP(B12080,WB.GDP.2018,'WB (WDI)'!$BI$2,FALSE)</f>
        <v>12363.146835530575</v>
      </c>
      <c r="L12080" s="112">
        <f>VLOOKUP($B12080,WB.UNEMP.2018,'WB (WDI)'!$BI$2,FALSE)</f>
        <v>4.1100001335143999</v>
      </c>
    </row>
    <row r="12081" spans="1:12" x14ac:dyDescent="0.25">
      <c r="A12081" s="103">
        <v>2018</v>
      </c>
      <c r="B12081" s="104" t="s">
        <v>348</v>
      </c>
      <c r="C12081" s="105" t="s">
        <v>349</v>
      </c>
      <c r="D12081" s="105" t="s">
        <v>337</v>
      </c>
      <c r="E12081" s="87">
        <f t="shared" si="617"/>
        <v>7.830791472390997</v>
      </c>
      <c r="F12081" s="69">
        <f t="shared" si="617"/>
        <v>7.2387678153550237</v>
      </c>
      <c r="G12081" s="69">
        <f t="shared" si="617"/>
        <v>6.2440308018275257</v>
      </c>
      <c r="H12081" s="69">
        <f t="shared" si="617"/>
        <v>9.3305238867771028</v>
      </c>
      <c r="I12081" s="69">
        <f t="shared" si="617"/>
        <v>8.74135895288169</v>
      </c>
      <c r="J12081" s="70">
        <f t="shared" si="617"/>
        <v>7.5992759051136423</v>
      </c>
      <c r="K12081" s="118">
        <f>VLOOKUP(B12081,WB.GDP.2018,'WB (WDI)'!$BI$2,FALSE)</f>
        <v>28616.600003590083</v>
      </c>
      <c r="L12081" s="112">
        <f>VLOOKUP($B12081,WB.UNEMP.2018,'WB (WDI)'!$BI$2,FALSE)</f>
        <v>4.1900000572204599</v>
      </c>
    </row>
    <row r="12082" spans="1:12" x14ac:dyDescent="0.25">
      <c r="A12082" s="103">
        <v>2018</v>
      </c>
      <c r="B12082" s="104" t="s">
        <v>350</v>
      </c>
      <c r="C12082" s="105" t="s">
        <v>351</v>
      </c>
      <c r="D12082" s="105" t="s">
        <v>337</v>
      </c>
      <c r="E12082" s="87">
        <f t="shared" si="617"/>
        <v>6.7360922666410685</v>
      </c>
      <c r="F12082" s="69">
        <f t="shared" si="617"/>
        <v>6.4217799647379383</v>
      </c>
      <c r="G12082" s="69">
        <f t="shared" si="617"/>
        <v>4.6754473755441559</v>
      </c>
      <c r="H12082" s="69">
        <f t="shared" si="617"/>
        <v>9.0854451894388912</v>
      </c>
      <c r="I12082" s="69">
        <f t="shared" si="617"/>
        <v>6.8646428345025825</v>
      </c>
      <c r="J12082" s="70">
        <f t="shared" si="617"/>
        <v>6.6331459689817782</v>
      </c>
      <c r="K12082" s="118">
        <f>VLOOKUP(B12082,WB.GDP.2018,'WB (WDI)'!$BI$2,FALSE)</f>
        <v>26667.7254437796</v>
      </c>
      <c r="L12082" s="112">
        <f>VLOOKUP($B12082,WB.UNEMP.2018,'WB (WDI)'!$BI$2,FALSE)</f>
        <v>4.8499999046325701</v>
      </c>
    </row>
    <row r="12083" spans="1:12" x14ac:dyDescent="0.25">
      <c r="A12083" s="103">
        <v>2018</v>
      </c>
      <c r="B12083" s="104" t="s">
        <v>352</v>
      </c>
      <c r="C12083" s="105" t="s">
        <v>353</v>
      </c>
      <c r="D12083" s="105" t="s">
        <v>337</v>
      </c>
      <c r="E12083" s="87">
        <f t="shared" si="617"/>
        <v>7.6259813865498796</v>
      </c>
      <c r="F12083" s="69">
        <f t="shared" si="617"/>
        <v>6.5531587754447829</v>
      </c>
      <c r="G12083" s="69">
        <f t="shared" si="617"/>
        <v>6.1433805662939465</v>
      </c>
      <c r="H12083" s="69">
        <f t="shared" si="617"/>
        <v>9.3189777814749934</v>
      </c>
      <c r="I12083" s="69">
        <f t="shared" si="617"/>
        <v>8.258813967552797</v>
      </c>
      <c r="J12083" s="70">
        <f t="shared" si="617"/>
        <v>7.8555758419828798</v>
      </c>
      <c r="K12083" s="118">
        <f>VLOOKUP(B12083,WB.GDP.2018,'WB (WDI)'!$BI$2,FALSE)</f>
        <v>31283.763678670133</v>
      </c>
      <c r="L12083" s="112">
        <f>VLOOKUP($B12083,WB.UNEMP.2018,'WB (WDI)'!$BI$2,FALSE)</f>
        <v>6.53999996185303</v>
      </c>
    </row>
    <row r="12084" spans="1:12" x14ac:dyDescent="0.25">
      <c r="A12084" s="103">
        <v>2018</v>
      </c>
      <c r="B12084" s="104" t="s">
        <v>354</v>
      </c>
      <c r="C12084" s="105" t="s">
        <v>355</v>
      </c>
      <c r="D12084" s="105" t="s">
        <v>337</v>
      </c>
      <c r="E12084" s="87">
        <f t="shared" si="617"/>
        <v>6.0646151394810746</v>
      </c>
      <c r="F12084" s="69">
        <f t="shared" si="617"/>
        <v>6.7173767372013575</v>
      </c>
      <c r="G12084" s="69">
        <f t="shared" si="617"/>
        <v>4.5718931948719321</v>
      </c>
      <c r="H12084" s="69">
        <f t="shared" si="617"/>
        <v>5.648337829003264</v>
      </c>
      <c r="I12084" s="69">
        <f t="shared" si="617"/>
        <v>6.7775040209860276</v>
      </c>
      <c r="J12084" s="70">
        <f t="shared" si="617"/>
        <v>6.6079639153427943</v>
      </c>
      <c r="K12084" s="118">
        <f>VLOOKUP(B12084,WB.GDP.2018,'WB (WDI)'!$BI$2,FALSE)</f>
        <v>12338.002803948501</v>
      </c>
      <c r="L12084" s="112">
        <f>VLOOKUP($B12084,WB.UNEMP.2018,'WB (WDI)'!$BI$2,FALSE)</f>
        <v>8.8000001907348597</v>
      </c>
    </row>
    <row r="12085" spans="1:12" x14ac:dyDescent="0.25">
      <c r="A12085" s="103">
        <v>2018</v>
      </c>
      <c r="B12085" s="104" t="s">
        <v>356</v>
      </c>
      <c r="C12085" s="105" t="s">
        <v>357</v>
      </c>
      <c r="D12085" s="105" t="s">
        <v>337</v>
      </c>
      <c r="E12085" s="87" t="e">
        <f t="shared" si="617"/>
        <v>#N/A</v>
      </c>
      <c r="F12085" s="69" t="e">
        <f t="shared" si="617"/>
        <v>#N/A</v>
      </c>
      <c r="G12085" s="69" t="e">
        <f t="shared" si="617"/>
        <v>#N/A</v>
      </c>
      <c r="H12085" s="69" t="e">
        <f t="shared" si="617"/>
        <v>#N/A</v>
      </c>
      <c r="I12085" s="69" t="e">
        <f t="shared" si="617"/>
        <v>#N/A</v>
      </c>
      <c r="J12085" s="70" t="e">
        <f t="shared" si="617"/>
        <v>#N/A</v>
      </c>
      <c r="K12085" s="118" t="e">
        <f>VLOOKUP(B12085,WB.GDP.2018,'WB (WDI)'!$BI$2,FALSE)</f>
        <v>#N/A</v>
      </c>
      <c r="L12085" s="112" t="e">
        <f>VLOOKUP($B12085,WB.UNEMP.2018,'WB (WDI)'!$BI$2,FALSE)</f>
        <v>#N/A</v>
      </c>
    </row>
    <row r="12086" spans="1:12" x14ac:dyDescent="0.25">
      <c r="A12086" s="103">
        <v>2018</v>
      </c>
      <c r="B12086" s="104" t="s">
        <v>358</v>
      </c>
      <c r="C12086" s="105" t="s">
        <v>359</v>
      </c>
      <c r="D12086" s="105" t="s">
        <v>337</v>
      </c>
      <c r="E12086" s="87">
        <f t="shared" si="617"/>
        <v>8.0993123694374525</v>
      </c>
      <c r="F12086" s="69">
        <f t="shared" si="617"/>
        <v>5.475021131851034</v>
      </c>
      <c r="G12086" s="69">
        <f t="shared" si="617"/>
        <v>8.1640206491352245</v>
      </c>
      <c r="H12086" s="69">
        <f t="shared" si="617"/>
        <v>9.6805670598395519</v>
      </c>
      <c r="I12086" s="69">
        <f t="shared" si="617"/>
        <v>8.6705002268470714</v>
      </c>
      <c r="J12086" s="70">
        <f t="shared" si="617"/>
        <v>8.5064527795143814</v>
      </c>
      <c r="K12086" s="118">
        <f>VLOOKUP(B12086,WB.GDP.2018,'WB (WDI)'!$BI$2,FALSE)</f>
        <v>56461.007918680094</v>
      </c>
      <c r="L12086" s="112">
        <f>VLOOKUP($B12086,WB.UNEMP.2018,'WB (WDI)'!$BI$2,FALSE)</f>
        <v>5.1300001144409197</v>
      </c>
    </row>
    <row r="12087" spans="1:12" x14ac:dyDescent="0.25">
      <c r="A12087" s="103">
        <v>2018</v>
      </c>
      <c r="B12087" s="104" t="s">
        <v>360</v>
      </c>
      <c r="C12087" s="105" t="s">
        <v>361</v>
      </c>
      <c r="D12087" s="105" t="s">
        <v>337</v>
      </c>
      <c r="E12087" s="87">
        <f t="shared" si="617"/>
        <v>7.9552495566011485</v>
      </c>
      <c r="F12087" s="69">
        <f t="shared" si="617"/>
        <v>6.350018991230189</v>
      </c>
      <c r="G12087" s="69">
        <f t="shared" si="617"/>
        <v>7.4272135734143241</v>
      </c>
      <c r="H12087" s="69">
        <f t="shared" si="617"/>
        <v>9.2558341562125772</v>
      </c>
      <c r="I12087" s="69">
        <f t="shared" si="617"/>
        <v>8.5767423728497896</v>
      </c>
      <c r="J12087" s="70">
        <f t="shared" si="617"/>
        <v>8.1664386892988574</v>
      </c>
      <c r="K12087" s="118">
        <f>VLOOKUP(B12087,WB.GDP.2018,'WB (WDI)'!$BI$2,FALSE)</f>
        <v>35320.474643665832</v>
      </c>
      <c r="L12087" s="112">
        <f>VLOOKUP($B12087,WB.UNEMP.2018,'WB (WDI)'!$BI$2,FALSE)</f>
        <v>5.3699998855590803</v>
      </c>
    </row>
    <row r="12088" spans="1:12" x14ac:dyDescent="0.25">
      <c r="A12088" s="103">
        <v>2018</v>
      </c>
      <c r="B12088" s="104" t="s">
        <v>362</v>
      </c>
      <c r="C12088" s="105" t="s">
        <v>363</v>
      </c>
      <c r="D12088" s="105" t="s">
        <v>337</v>
      </c>
      <c r="E12088" s="87" t="e">
        <f t="shared" ref="E12088:J12097" si="618">IF(ISNUMBER(VLOOKUP($B12088,EFW.2018,3,FALSE))=TRUE,VLOOKUP($B12088,EFW.2018,E$2,FALSE),NA())</f>
        <v>#N/A</v>
      </c>
      <c r="F12088" s="69" t="e">
        <f t="shared" si="618"/>
        <v>#N/A</v>
      </c>
      <c r="G12088" s="69" t="e">
        <f t="shared" si="618"/>
        <v>#N/A</v>
      </c>
      <c r="H12088" s="69" t="e">
        <f t="shared" si="618"/>
        <v>#N/A</v>
      </c>
      <c r="I12088" s="69" t="e">
        <f t="shared" si="618"/>
        <v>#N/A</v>
      </c>
      <c r="J12088" s="70" t="e">
        <f t="shared" si="618"/>
        <v>#N/A</v>
      </c>
      <c r="K12088" s="118" t="e">
        <f>VLOOKUP(B12088,WB.GDP.2018,'WB (WDI)'!$BI$2,FALSE)</f>
        <v>#N/A</v>
      </c>
      <c r="L12088" s="112" t="e">
        <f>VLOOKUP($B12088,WB.UNEMP.2018,'WB (WDI)'!$BI$2,FALSE)</f>
        <v>#N/A</v>
      </c>
    </row>
    <row r="12089" spans="1:12" x14ac:dyDescent="0.25">
      <c r="A12089" s="103">
        <v>2018</v>
      </c>
      <c r="B12089" s="104" t="s">
        <v>364</v>
      </c>
      <c r="C12089" s="105" t="s">
        <v>365</v>
      </c>
      <c r="D12089" s="105" t="s">
        <v>337</v>
      </c>
      <c r="E12089" s="87">
        <f t="shared" si="618"/>
        <v>7.7600122988698867</v>
      </c>
      <c r="F12089" s="69">
        <f t="shared" si="618"/>
        <v>4.8915822288365121</v>
      </c>
      <c r="G12089" s="69">
        <f t="shared" si="618"/>
        <v>8.1200074527674069</v>
      </c>
      <c r="H12089" s="69">
        <f t="shared" si="618"/>
        <v>9.3614477884575749</v>
      </c>
      <c r="I12089" s="69">
        <f t="shared" si="618"/>
        <v>8.3980134778271793</v>
      </c>
      <c r="J12089" s="70">
        <f t="shared" si="618"/>
        <v>8.0290105464607588</v>
      </c>
      <c r="K12089" s="118">
        <f>VLOOKUP(B12089,WB.GDP.2018,'WB (WDI)'!$BI$2,FALSE)</f>
        <v>48303.362204665566</v>
      </c>
      <c r="L12089" s="112">
        <f>VLOOKUP($B12089,WB.UNEMP.2018,'WB (WDI)'!$BI$2,FALSE)</f>
        <v>7.3600001335143999</v>
      </c>
    </row>
    <row r="12090" spans="1:12" x14ac:dyDescent="0.25">
      <c r="A12090" s="103">
        <v>2018</v>
      </c>
      <c r="B12090" s="104" t="s">
        <v>366</v>
      </c>
      <c r="C12090" s="105" t="s">
        <v>367</v>
      </c>
      <c r="D12090" s="105" t="s">
        <v>337</v>
      </c>
      <c r="E12090" s="87" t="e">
        <f t="shared" si="618"/>
        <v>#N/A</v>
      </c>
      <c r="F12090" s="69" t="e">
        <f t="shared" si="618"/>
        <v>#N/A</v>
      </c>
      <c r="G12090" s="69" t="e">
        <f t="shared" si="618"/>
        <v>#N/A</v>
      </c>
      <c r="H12090" s="69" t="e">
        <f t="shared" si="618"/>
        <v>#N/A</v>
      </c>
      <c r="I12090" s="69" t="e">
        <f t="shared" si="618"/>
        <v>#N/A</v>
      </c>
      <c r="J12090" s="70" t="e">
        <f t="shared" si="618"/>
        <v>#N/A</v>
      </c>
      <c r="K12090" s="118" t="e">
        <f>VLOOKUP(B12090,WB.GDP.2018,'WB (WDI)'!$BI$2,FALSE)</f>
        <v>#N/A</v>
      </c>
      <c r="L12090" s="112" t="e">
        <f>VLOOKUP($B12090,WB.UNEMP.2018,'WB (WDI)'!$BI$2,FALSE)</f>
        <v>#N/A</v>
      </c>
    </row>
    <row r="12091" spans="1:12" x14ac:dyDescent="0.25">
      <c r="A12091" s="103">
        <v>2018</v>
      </c>
      <c r="B12091" s="104" t="s">
        <v>368</v>
      </c>
      <c r="C12091" s="105" t="s">
        <v>369</v>
      </c>
      <c r="D12091" s="105" t="s">
        <v>337</v>
      </c>
      <c r="E12091" s="87">
        <f t="shared" si="618"/>
        <v>7.7054166764795422</v>
      </c>
      <c r="F12091" s="69">
        <f t="shared" si="618"/>
        <v>5.9718377945183523</v>
      </c>
      <c r="G12091" s="69">
        <f t="shared" si="618"/>
        <v>8.0832667925434425</v>
      </c>
      <c r="H12091" s="69">
        <f t="shared" si="618"/>
        <v>9.3662668202098764</v>
      </c>
      <c r="I12091" s="69">
        <f t="shared" si="618"/>
        <v>7.3630195430182424</v>
      </c>
      <c r="J12091" s="70">
        <f t="shared" si="618"/>
        <v>7.7426924321077992</v>
      </c>
      <c r="K12091" s="118">
        <f>VLOOKUP(B12091,WB.GDP.2018,'WB (WDI)'!$BI$2,FALSE)</f>
        <v>55866.189271974246</v>
      </c>
      <c r="L12091" s="112">
        <f>VLOOKUP($B12091,WB.UNEMP.2018,'WB (WDI)'!$BI$2,FALSE)</f>
        <v>2.7000000476837198</v>
      </c>
    </row>
    <row r="12092" spans="1:12" x14ac:dyDescent="0.25">
      <c r="A12092" s="103">
        <v>2018</v>
      </c>
      <c r="B12092" s="104" t="s">
        <v>370</v>
      </c>
      <c r="C12092" s="105" t="s">
        <v>371</v>
      </c>
      <c r="D12092" s="105" t="s">
        <v>337</v>
      </c>
      <c r="E12092" s="87">
        <f t="shared" si="618"/>
        <v>8.1260012357010414</v>
      </c>
      <c r="F12092" s="69">
        <f t="shared" si="618"/>
        <v>6.5235093444462251</v>
      </c>
      <c r="G12092" s="69">
        <f t="shared" si="618"/>
        <v>7.3976915199350746</v>
      </c>
      <c r="H12092" s="69">
        <f t="shared" si="618"/>
        <v>9.4421875716833128</v>
      </c>
      <c r="I12092" s="69">
        <f t="shared" si="618"/>
        <v>8.7183982460661316</v>
      </c>
      <c r="J12092" s="70">
        <f t="shared" si="618"/>
        <v>8.5482194963744629</v>
      </c>
      <c r="K12092" s="118">
        <f>VLOOKUP(B12092,WB.GDP.2018,'WB (WDI)'!$BI$2,FALSE)</f>
        <v>83388.721147485354</v>
      </c>
      <c r="L12092" s="112">
        <f>VLOOKUP($B12092,WB.UNEMP.2018,'WB (WDI)'!$BI$2,FALSE)</f>
        <v>5.7399997711181596</v>
      </c>
    </row>
    <row r="12093" spans="1:12" x14ac:dyDescent="0.25">
      <c r="A12093" s="103">
        <v>2018</v>
      </c>
      <c r="B12093" s="104" t="s">
        <v>372</v>
      </c>
      <c r="C12093" s="105" t="s">
        <v>373</v>
      </c>
      <c r="D12093" s="105" t="s">
        <v>337</v>
      </c>
      <c r="E12093" s="87" t="e">
        <f t="shared" si="618"/>
        <v>#N/A</v>
      </c>
      <c r="F12093" s="69" t="e">
        <f t="shared" si="618"/>
        <v>#N/A</v>
      </c>
      <c r="G12093" s="69" t="e">
        <f t="shared" si="618"/>
        <v>#N/A</v>
      </c>
      <c r="H12093" s="69" t="e">
        <f t="shared" si="618"/>
        <v>#N/A</v>
      </c>
      <c r="I12093" s="69" t="e">
        <f t="shared" si="618"/>
        <v>#N/A</v>
      </c>
      <c r="J12093" s="70" t="e">
        <f t="shared" si="618"/>
        <v>#N/A</v>
      </c>
      <c r="K12093" s="118" t="e">
        <f>VLOOKUP(B12093,WB.GDP.2018,'WB (WDI)'!$BI$2,FALSE)</f>
        <v>#N/A</v>
      </c>
      <c r="L12093" s="112" t="e">
        <f>VLOOKUP($B12093,WB.UNEMP.2018,'WB (WDI)'!$BI$2,FALSE)</f>
        <v>#N/A</v>
      </c>
    </row>
    <row r="12094" spans="1:12" x14ac:dyDescent="0.25">
      <c r="A12094" s="103">
        <v>2018</v>
      </c>
      <c r="B12094" s="104" t="s">
        <v>374</v>
      </c>
      <c r="C12094" s="105" t="s">
        <v>375</v>
      </c>
      <c r="D12094" s="105" t="s">
        <v>337</v>
      </c>
      <c r="E12094" s="87" t="e">
        <f t="shared" si="618"/>
        <v>#N/A</v>
      </c>
      <c r="F12094" s="69" t="e">
        <f t="shared" si="618"/>
        <v>#N/A</v>
      </c>
      <c r="G12094" s="69" t="e">
        <f t="shared" si="618"/>
        <v>#N/A</v>
      </c>
      <c r="H12094" s="69" t="e">
        <f t="shared" si="618"/>
        <v>#N/A</v>
      </c>
      <c r="I12094" s="69" t="e">
        <f t="shared" si="618"/>
        <v>#N/A</v>
      </c>
      <c r="J12094" s="70" t="e">
        <f t="shared" si="618"/>
        <v>#N/A</v>
      </c>
      <c r="K12094" s="118" t="e">
        <f>VLOOKUP(B12094,WB.GDP.2018,'WB (WDI)'!$BI$2,FALSE)</f>
        <v>#N/A</v>
      </c>
      <c r="L12094" s="112" t="e">
        <f>VLOOKUP($B12094,WB.UNEMP.2018,'WB (WDI)'!$BI$2,FALSE)</f>
        <v>#N/A</v>
      </c>
    </row>
    <row r="12095" spans="1:12" x14ac:dyDescent="0.25">
      <c r="A12095" s="103">
        <v>2018</v>
      </c>
      <c r="B12095" s="104" t="s">
        <v>376</v>
      </c>
      <c r="C12095" s="105" t="s">
        <v>377</v>
      </c>
      <c r="D12095" s="105" t="s">
        <v>337</v>
      </c>
      <c r="E12095" s="87">
        <f t="shared" si="618"/>
        <v>7.8868645044155112</v>
      </c>
      <c r="F12095" s="69">
        <f t="shared" si="618"/>
        <v>6.550864978855846</v>
      </c>
      <c r="G12095" s="69">
        <f t="shared" si="618"/>
        <v>6.8094214270038229</v>
      </c>
      <c r="H12095" s="69">
        <f t="shared" si="618"/>
        <v>9.2731521113546886</v>
      </c>
      <c r="I12095" s="69">
        <f t="shared" si="618"/>
        <v>8.6078457231533392</v>
      </c>
      <c r="J12095" s="70">
        <f t="shared" si="618"/>
        <v>8.1930382817098621</v>
      </c>
      <c r="K12095" s="118">
        <f>VLOOKUP(B12095,WB.GDP.2018,'WB (WDI)'!$BI$2,FALSE)</f>
        <v>30131.979148117622</v>
      </c>
      <c r="L12095" s="112">
        <f>VLOOKUP($B12095,WB.UNEMP.2018,'WB (WDI)'!$BI$2,FALSE)</f>
        <v>7.4099998474121103</v>
      </c>
    </row>
    <row r="12096" spans="1:12" x14ac:dyDescent="0.25">
      <c r="A12096" s="103">
        <v>2018</v>
      </c>
      <c r="B12096" s="104" t="s">
        <v>378</v>
      </c>
      <c r="C12096" s="105" t="s">
        <v>379</v>
      </c>
      <c r="D12096" s="105" t="s">
        <v>337</v>
      </c>
      <c r="E12096" s="87">
        <f t="shared" si="618"/>
        <v>8.0988161873694366</v>
      </c>
      <c r="F12096" s="69">
        <f t="shared" si="618"/>
        <v>7.5437375353456186</v>
      </c>
      <c r="G12096" s="69">
        <f t="shared" si="618"/>
        <v>6.9976361344702074</v>
      </c>
      <c r="H12096" s="69">
        <f t="shared" si="618"/>
        <v>9.2538827698496213</v>
      </c>
      <c r="I12096" s="69">
        <f t="shared" si="618"/>
        <v>8.4761240480966098</v>
      </c>
      <c r="J12096" s="70">
        <f t="shared" si="618"/>
        <v>8.2227004490851243</v>
      </c>
      <c r="K12096" s="118">
        <f>VLOOKUP(B12096,WB.GDP.2018,'WB (WDI)'!$BI$2,FALSE)</f>
        <v>35540.653772362617</v>
      </c>
      <c r="L12096" s="112">
        <f>VLOOKUP($B12096,WB.UNEMP.2018,'WB (WDI)'!$BI$2,FALSE)</f>
        <v>6.1500000953674299</v>
      </c>
    </row>
    <row r="12097" spans="1:12" x14ac:dyDescent="0.25">
      <c r="A12097" s="103">
        <v>2018</v>
      </c>
      <c r="B12097" s="104" t="s">
        <v>380</v>
      </c>
      <c r="C12097" s="105" t="s">
        <v>381</v>
      </c>
      <c r="D12097" s="105" t="s">
        <v>337</v>
      </c>
      <c r="E12097" s="87">
        <f t="shared" si="618"/>
        <v>7.6006368206615793</v>
      </c>
      <c r="F12097" s="69">
        <f t="shared" si="618"/>
        <v>5.1751384137428831</v>
      </c>
      <c r="G12097" s="69">
        <f t="shared" si="618"/>
        <v>8.1404267554495071</v>
      </c>
      <c r="H12097" s="69">
        <f t="shared" si="618"/>
        <v>9.1378110524289013</v>
      </c>
      <c r="I12097" s="69">
        <f t="shared" si="618"/>
        <v>7.8203649730126781</v>
      </c>
      <c r="J12097" s="70">
        <f t="shared" si="618"/>
        <v>7.7294429086739269</v>
      </c>
      <c r="K12097" s="118">
        <f>VLOOKUP(B12097,WB.GDP.2018,'WB (WDI)'!$BI$2,FALSE)</f>
        <v>64655.687523648325</v>
      </c>
      <c r="L12097" s="112">
        <f>VLOOKUP($B12097,WB.UNEMP.2018,'WB (WDI)'!$BI$2,FALSE)</f>
        <v>3.7999999523162802</v>
      </c>
    </row>
    <row r="12098" spans="1:12" x14ac:dyDescent="0.25">
      <c r="A12098" s="103">
        <v>2018</v>
      </c>
      <c r="B12098" s="104"/>
      <c r="C12098" s="105" t="s">
        <v>382</v>
      </c>
      <c r="D12098" s="105" t="s">
        <v>337</v>
      </c>
      <c r="E12098" s="87" t="e">
        <f t="shared" ref="E12098:J12107" si="619">IF(ISNUMBER(VLOOKUP($B12098,EFW.2018,3,FALSE))=TRUE,VLOOKUP($B12098,EFW.2018,E$2,FALSE),NA())</f>
        <v>#N/A</v>
      </c>
      <c r="F12098" s="69" t="e">
        <f t="shared" si="619"/>
        <v>#N/A</v>
      </c>
      <c r="G12098" s="69" t="e">
        <f t="shared" si="619"/>
        <v>#N/A</v>
      </c>
      <c r="H12098" s="69" t="e">
        <f t="shared" si="619"/>
        <v>#N/A</v>
      </c>
      <c r="I12098" s="69" t="e">
        <f t="shared" si="619"/>
        <v>#N/A</v>
      </c>
      <c r="J12098" s="70" t="e">
        <f t="shared" si="619"/>
        <v>#N/A</v>
      </c>
      <c r="K12098" s="118" t="e">
        <f>VLOOKUP(B12098,WB.GDP.2018,'WB (WDI)'!$BI$2,FALSE)</f>
        <v>#N/A</v>
      </c>
      <c r="L12098" s="112" t="e">
        <f>VLOOKUP($B12098,WB.UNEMP.2018,'WB (WDI)'!$BI$2,FALSE)</f>
        <v>#N/A</v>
      </c>
    </row>
    <row r="12099" spans="1:12" x14ac:dyDescent="0.25">
      <c r="A12099" s="103">
        <v>2018</v>
      </c>
      <c r="B12099" s="104" t="s">
        <v>383</v>
      </c>
      <c r="C12099" s="105" t="s">
        <v>384</v>
      </c>
      <c r="D12099" s="105" t="s">
        <v>337</v>
      </c>
      <c r="E12099" s="87" t="e">
        <f t="shared" si="619"/>
        <v>#N/A</v>
      </c>
      <c r="F12099" s="69" t="e">
        <f t="shared" si="619"/>
        <v>#N/A</v>
      </c>
      <c r="G12099" s="69" t="e">
        <f t="shared" si="619"/>
        <v>#N/A</v>
      </c>
      <c r="H12099" s="69" t="e">
        <f t="shared" si="619"/>
        <v>#N/A</v>
      </c>
      <c r="I12099" s="69" t="e">
        <f t="shared" si="619"/>
        <v>#N/A</v>
      </c>
      <c r="J12099" s="70" t="e">
        <f t="shared" si="619"/>
        <v>#N/A</v>
      </c>
      <c r="K12099" s="118" t="e">
        <f>VLOOKUP(B12099,WB.GDP.2018,'WB (WDI)'!$BI$2,FALSE)</f>
        <v>#N/A</v>
      </c>
      <c r="L12099" s="112" t="e">
        <f>VLOOKUP($B12099,WB.UNEMP.2018,'WB (WDI)'!$BI$2,FALSE)</f>
        <v>#N/A</v>
      </c>
    </row>
    <row r="12100" spans="1:12" x14ac:dyDescent="0.25">
      <c r="A12100" s="103">
        <v>2018</v>
      </c>
      <c r="B12100" s="104" t="s">
        <v>385</v>
      </c>
      <c r="C12100" s="105" t="s">
        <v>386</v>
      </c>
      <c r="D12100" s="105" t="s">
        <v>337</v>
      </c>
      <c r="E12100" s="87">
        <f t="shared" si="619"/>
        <v>7.57504282304855</v>
      </c>
      <c r="F12100" s="69">
        <f t="shared" si="619"/>
        <v>4.7501967473745603</v>
      </c>
      <c r="G12100" s="69">
        <f t="shared" si="619"/>
        <v>7.54392920397291</v>
      </c>
      <c r="H12100" s="69">
        <f t="shared" si="619"/>
        <v>9.3692532727702957</v>
      </c>
      <c r="I12100" s="69">
        <f t="shared" si="619"/>
        <v>8.3845901039961905</v>
      </c>
      <c r="J12100" s="70">
        <f t="shared" si="619"/>
        <v>7.8272447871287936</v>
      </c>
      <c r="K12100" s="118">
        <f>VLOOKUP(B12100,WB.GDP.2018,'WB (WDI)'!$BI$2,FALSE)</f>
        <v>52516.454067566316</v>
      </c>
      <c r="L12100" s="112">
        <f>VLOOKUP($B12100,WB.UNEMP.2018,'WB (WDI)'!$BI$2,FALSE)</f>
        <v>6.3699998855590803</v>
      </c>
    </row>
    <row r="12101" spans="1:12" x14ac:dyDescent="0.25">
      <c r="A12101" s="103">
        <v>2018</v>
      </c>
      <c r="B12101" s="104" t="s">
        <v>387</v>
      </c>
      <c r="C12101" s="105" t="s">
        <v>648</v>
      </c>
      <c r="D12101" s="105" t="s">
        <v>337</v>
      </c>
      <c r="E12101" s="87">
        <f t="shared" si="619"/>
        <v>8.0802016935318228</v>
      </c>
      <c r="F12101" s="69">
        <f t="shared" si="619"/>
        <v>6.613950208578677</v>
      </c>
      <c r="G12101" s="69">
        <f t="shared" si="619"/>
        <v>7.3669836431517872</v>
      </c>
      <c r="H12101" s="69">
        <f t="shared" si="619"/>
        <v>9.4589252732610927</v>
      </c>
      <c r="I12101" s="69">
        <f t="shared" si="619"/>
        <v>8.4951107212626518</v>
      </c>
      <c r="J12101" s="70">
        <f t="shared" si="619"/>
        <v>8.466038621404909</v>
      </c>
      <c r="K12101" s="118">
        <f>VLOOKUP(B12101,WB.GDP.2018,'WB (WDI)'!$BI$2,FALSE)</f>
        <v>46290.122720465006</v>
      </c>
      <c r="L12101" s="112">
        <f>VLOOKUP($B12101,WB.UNEMP.2018,'WB (WDI)'!$BI$2,FALSE)</f>
        <v>4</v>
      </c>
    </row>
    <row r="12102" spans="1:12" x14ac:dyDescent="0.25">
      <c r="A12102" s="103">
        <v>2018</v>
      </c>
      <c r="B12102" s="104" t="s">
        <v>388</v>
      </c>
      <c r="C12102" s="105" t="s">
        <v>389</v>
      </c>
      <c r="D12102" s="105" t="s">
        <v>337</v>
      </c>
      <c r="E12102" s="87">
        <f t="shared" si="619"/>
        <v>7.8013287211620383</v>
      </c>
      <c r="F12102" s="69">
        <f t="shared" si="619"/>
        <v>8.0855436127524225</v>
      </c>
      <c r="G12102" s="69">
        <f t="shared" si="619"/>
        <v>5.173413870677412</v>
      </c>
      <c r="H12102" s="69">
        <f t="shared" si="619"/>
        <v>9.8224905202020931</v>
      </c>
      <c r="I12102" s="69">
        <f t="shared" si="619"/>
        <v>8.203462094234677</v>
      </c>
      <c r="J12102" s="70">
        <f t="shared" si="619"/>
        <v>7.7217335079435889</v>
      </c>
      <c r="K12102" s="118">
        <f>VLOOKUP(B12102,WB.GDP.2018,'WB (WDI)'!$BI$2,FALSE)</f>
        <v>13366.30306466748</v>
      </c>
      <c r="L12102" s="112">
        <f>VLOOKUP($B12102,WB.UNEMP.2018,'WB (WDI)'!$BI$2,FALSE)</f>
        <v>12.300000190734901</v>
      </c>
    </row>
    <row r="12103" spans="1:12" x14ac:dyDescent="0.25">
      <c r="A12103" s="103">
        <v>2018</v>
      </c>
      <c r="B12103" s="104" t="s">
        <v>390</v>
      </c>
      <c r="C12103" s="105" t="s">
        <v>391</v>
      </c>
      <c r="D12103" s="105" t="s">
        <v>337</v>
      </c>
      <c r="E12103" s="87" t="e">
        <f t="shared" si="619"/>
        <v>#N/A</v>
      </c>
      <c r="F12103" s="69" t="e">
        <f t="shared" si="619"/>
        <v>#N/A</v>
      </c>
      <c r="G12103" s="69" t="e">
        <f t="shared" si="619"/>
        <v>#N/A</v>
      </c>
      <c r="H12103" s="69" t="e">
        <f t="shared" si="619"/>
        <v>#N/A</v>
      </c>
      <c r="I12103" s="69" t="e">
        <f t="shared" si="619"/>
        <v>#N/A</v>
      </c>
      <c r="J12103" s="70" t="e">
        <f t="shared" si="619"/>
        <v>#N/A</v>
      </c>
      <c r="K12103" s="118" t="e">
        <f>VLOOKUP(B12103,WB.GDP.2018,'WB (WDI)'!$BI$2,FALSE)</f>
        <v>#N/A</v>
      </c>
      <c r="L12103" s="112" t="e">
        <f>VLOOKUP($B12103,WB.UNEMP.2018,'WB (WDI)'!$BI$2,FALSE)</f>
        <v>#N/A</v>
      </c>
    </row>
    <row r="12104" spans="1:12" x14ac:dyDescent="0.25">
      <c r="A12104" s="103">
        <v>2018</v>
      </c>
      <c r="B12104" s="104" t="s">
        <v>392</v>
      </c>
      <c r="C12104" s="105" t="s">
        <v>393</v>
      </c>
      <c r="D12104" s="105" t="s">
        <v>337</v>
      </c>
      <c r="E12104" s="87">
        <f t="shared" si="619"/>
        <v>6.8995490746496033</v>
      </c>
      <c r="F12104" s="69">
        <f t="shared" si="619"/>
        <v>6.4483222105158999</v>
      </c>
      <c r="G12104" s="69">
        <f t="shared" si="619"/>
        <v>4.5709788125246567</v>
      </c>
      <c r="H12104" s="69">
        <f t="shared" si="619"/>
        <v>8.300455199221668</v>
      </c>
      <c r="I12104" s="69">
        <f t="shared" si="619"/>
        <v>7.6949296016314239</v>
      </c>
      <c r="J12104" s="70">
        <f t="shared" si="619"/>
        <v>7.4830595493543628</v>
      </c>
      <c r="K12104" s="118">
        <f>VLOOKUP(B12104,WB.GDP.2018,'WB (WDI)'!$BI$2,FALSE)</f>
        <v>14432.682664519043</v>
      </c>
      <c r="L12104" s="112">
        <f>VLOOKUP($B12104,WB.UNEMP.2018,'WB (WDI)'!$BI$2,FALSE)</f>
        <v>18.399999618530298</v>
      </c>
    </row>
    <row r="12105" spans="1:12" x14ac:dyDescent="0.25">
      <c r="A12105" s="103">
        <v>2018</v>
      </c>
      <c r="B12105" s="104" t="s">
        <v>394</v>
      </c>
      <c r="C12105" s="105" t="s">
        <v>395</v>
      </c>
      <c r="D12105" s="105" t="s">
        <v>337</v>
      </c>
      <c r="E12105" s="87">
        <f t="shared" si="619"/>
        <v>7.361948053715798</v>
      </c>
      <c r="F12105" s="69">
        <f t="shared" si="619"/>
        <v>5.7864250271830358</v>
      </c>
      <c r="G12105" s="69">
        <f t="shared" si="619"/>
        <v>5.9795556256107112</v>
      </c>
      <c r="H12105" s="69">
        <f t="shared" si="619"/>
        <v>9.3676637234646556</v>
      </c>
      <c r="I12105" s="69">
        <f t="shared" si="619"/>
        <v>8.2195259883206973</v>
      </c>
      <c r="J12105" s="70">
        <f t="shared" si="619"/>
        <v>7.4565699039998918</v>
      </c>
      <c r="K12105" s="118">
        <f>VLOOKUP(B12105,WB.GDP.2018,'WB (WDI)'!$BI$2,FALSE)</f>
        <v>27888.573628824921</v>
      </c>
      <c r="L12105" s="112">
        <f>VLOOKUP($B12105,WB.UNEMP.2018,'WB (WDI)'!$BI$2,FALSE)</f>
        <v>8.4300003051757795</v>
      </c>
    </row>
    <row r="12106" spans="1:12" x14ac:dyDescent="0.25">
      <c r="A12106" s="103">
        <v>2018</v>
      </c>
      <c r="B12106" s="104" t="s">
        <v>396</v>
      </c>
      <c r="C12106" s="105" t="s">
        <v>397</v>
      </c>
      <c r="D12106" s="105" t="s">
        <v>337</v>
      </c>
      <c r="E12106" s="87" t="e">
        <f t="shared" si="619"/>
        <v>#N/A</v>
      </c>
      <c r="F12106" s="69" t="e">
        <f t="shared" si="619"/>
        <v>#N/A</v>
      </c>
      <c r="G12106" s="69" t="e">
        <f t="shared" si="619"/>
        <v>#N/A</v>
      </c>
      <c r="H12106" s="69" t="e">
        <f t="shared" si="619"/>
        <v>#N/A</v>
      </c>
      <c r="I12106" s="69" t="e">
        <f t="shared" si="619"/>
        <v>#N/A</v>
      </c>
      <c r="J12106" s="70" t="e">
        <f t="shared" si="619"/>
        <v>#N/A</v>
      </c>
      <c r="K12106" s="118" t="e">
        <f>VLOOKUP(B12106,WB.GDP.2018,'WB (WDI)'!$BI$2,FALSE)</f>
        <v>#N/A</v>
      </c>
      <c r="L12106" s="112" t="e">
        <f>VLOOKUP($B12106,WB.UNEMP.2018,'WB (WDI)'!$BI$2,FALSE)</f>
        <v>#N/A</v>
      </c>
    </row>
    <row r="12107" spans="1:12" x14ac:dyDescent="0.25">
      <c r="A12107" s="103">
        <v>2018</v>
      </c>
      <c r="B12107" s="104" t="s">
        <v>398</v>
      </c>
      <c r="C12107" s="105" t="s">
        <v>399</v>
      </c>
      <c r="D12107" s="105" t="s">
        <v>337</v>
      </c>
      <c r="E12107" s="87">
        <f t="shared" si="619"/>
        <v>6.7146858834433774</v>
      </c>
      <c r="F12107" s="69">
        <f t="shared" si="619"/>
        <v>4.9506039577918939</v>
      </c>
      <c r="G12107" s="69">
        <f t="shared" si="619"/>
        <v>5.7067980812053776</v>
      </c>
      <c r="H12107" s="69">
        <f t="shared" si="619"/>
        <v>7.928850476845966</v>
      </c>
      <c r="I12107" s="69">
        <f t="shared" si="619"/>
        <v>7.822044858322573</v>
      </c>
      <c r="J12107" s="70">
        <f t="shared" si="619"/>
        <v>7.1651320430510745</v>
      </c>
      <c r="K12107" s="118">
        <f>VLOOKUP(B12107,WB.GDP.2018,'WB (WDI)'!$BI$2,FALSE)</f>
        <v>29859.804850641813</v>
      </c>
      <c r="L12107" s="112">
        <f>VLOOKUP($B12107,WB.UNEMP.2018,'WB (WDI)'!$BI$2,FALSE)</f>
        <v>19.290000915527301</v>
      </c>
    </row>
    <row r="12108" spans="1:12" x14ac:dyDescent="0.25">
      <c r="A12108" s="103">
        <v>2018</v>
      </c>
      <c r="B12108" s="104" t="s">
        <v>400</v>
      </c>
      <c r="C12108" s="105" t="s">
        <v>401</v>
      </c>
      <c r="D12108" s="105" t="s">
        <v>337</v>
      </c>
      <c r="E12108" s="87" t="e">
        <f t="shared" ref="E12108:J12117" si="620">IF(ISNUMBER(VLOOKUP($B12108,EFW.2018,3,FALSE))=TRUE,VLOOKUP($B12108,EFW.2018,E$2,FALSE),NA())</f>
        <v>#N/A</v>
      </c>
      <c r="F12108" s="69" t="e">
        <f t="shared" si="620"/>
        <v>#N/A</v>
      </c>
      <c r="G12108" s="69" t="e">
        <f t="shared" si="620"/>
        <v>#N/A</v>
      </c>
      <c r="H12108" s="69" t="e">
        <f t="shared" si="620"/>
        <v>#N/A</v>
      </c>
      <c r="I12108" s="69" t="e">
        <f t="shared" si="620"/>
        <v>#N/A</v>
      </c>
      <c r="J12108" s="70" t="e">
        <f t="shared" si="620"/>
        <v>#N/A</v>
      </c>
      <c r="K12108" s="118" t="e">
        <f>VLOOKUP(B12108,WB.GDP.2018,'WB (WDI)'!$BI$2,FALSE)</f>
        <v>#N/A</v>
      </c>
      <c r="L12108" s="112" t="e">
        <f>VLOOKUP($B12108,WB.UNEMP.2018,'WB (WDI)'!$BI$2,FALSE)</f>
        <v>#N/A</v>
      </c>
    </row>
    <row r="12109" spans="1:12" x14ac:dyDescent="0.25">
      <c r="A12109" s="103">
        <v>2018</v>
      </c>
      <c r="B12109" s="104" t="s">
        <v>402</v>
      </c>
      <c r="C12109" s="105" t="s">
        <v>403</v>
      </c>
      <c r="D12109" s="105" t="s">
        <v>337</v>
      </c>
      <c r="E12109" s="87">
        <f t="shared" si="620"/>
        <v>7.5127131508325196</v>
      </c>
      <c r="F12109" s="69">
        <f t="shared" si="620"/>
        <v>5.5367275524923869</v>
      </c>
      <c r="G12109" s="69">
        <f t="shared" si="620"/>
        <v>6.3479085386508798</v>
      </c>
      <c r="H12109" s="69">
        <f t="shared" si="620"/>
        <v>9.3466092152247029</v>
      </c>
      <c r="I12109" s="69">
        <f t="shared" si="620"/>
        <v>8.5852641941387411</v>
      </c>
      <c r="J12109" s="70">
        <f t="shared" si="620"/>
        <v>7.7470562536558853</v>
      </c>
      <c r="K12109" s="118">
        <f>VLOOKUP(B12109,WB.GDP.2018,'WB (WDI)'!$BI$2,FALSE)</f>
        <v>42187.824116412383</v>
      </c>
      <c r="L12109" s="112">
        <f>VLOOKUP($B12109,WB.UNEMP.2018,'WB (WDI)'!$BI$2,FALSE)</f>
        <v>10.6099996566772</v>
      </c>
    </row>
    <row r="12110" spans="1:12" x14ac:dyDescent="0.25">
      <c r="A12110" s="103">
        <v>2018</v>
      </c>
      <c r="B12110" s="104" t="s">
        <v>404</v>
      </c>
      <c r="C12110" s="105" t="s">
        <v>405</v>
      </c>
      <c r="D12110" s="105" t="s">
        <v>337</v>
      </c>
      <c r="E12110" s="87">
        <f t="shared" si="620"/>
        <v>7.9420099325507794</v>
      </c>
      <c r="F12110" s="69">
        <f t="shared" si="620"/>
        <v>6.9436979644173746</v>
      </c>
      <c r="G12110" s="69">
        <f t="shared" si="620"/>
        <v>6.1427565140774689</v>
      </c>
      <c r="H12110" s="69">
        <f t="shared" si="620"/>
        <v>9.5121823048858758</v>
      </c>
      <c r="I12110" s="69">
        <f t="shared" si="620"/>
        <v>8.6448848722022014</v>
      </c>
      <c r="J12110" s="70">
        <f t="shared" si="620"/>
        <v>8.4665280071709752</v>
      </c>
      <c r="K12110" s="118">
        <f>VLOOKUP(B12110,WB.GDP.2018,'WB (WDI)'!$BI$2,FALSE)</f>
        <v>43207.267715902039</v>
      </c>
      <c r="L12110" s="112">
        <f>VLOOKUP($B12110,WB.UNEMP.2018,'WB (WDI)'!$BI$2,FALSE)</f>
        <v>3.6600000858306898</v>
      </c>
    </row>
    <row r="12111" spans="1:12" x14ac:dyDescent="0.25">
      <c r="A12111" s="103">
        <v>2018</v>
      </c>
      <c r="B12111" s="104" t="s">
        <v>406</v>
      </c>
      <c r="C12111" s="105" t="s">
        <v>407</v>
      </c>
      <c r="D12111" s="105" t="s">
        <v>337</v>
      </c>
      <c r="E12111" s="87">
        <f t="shared" si="620"/>
        <v>6.9364586983980967</v>
      </c>
      <c r="F12111" s="69">
        <f t="shared" si="620"/>
        <v>5.7203395247675957</v>
      </c>
      <c r="G12111" s="69">
        <f t="shared" si="620"/>
        <v>5.2234846319048938</v>
      </c>
      <c r="H12111" s="69">
        <f t="shared" si="620"/>
        <v>8.2637262127566284</v>
      </c>
      <c r="I12111" s="69">
        <f t="shared" si="620"/>
        <v>8.3359336377968631</v>
      </c>
      <c r="J12111" s="70">
        <f t="shared" si="620"/>
        <v>7.1388094847645034</v>
      </c>
      <c r="K12111" s="118">
        <f>VLOOKUP(B12111,WB.GDP.2018,'WB (WDI)'!$BI$2,FALSE)</f>
        <v>20752.62045172997</v>
      </c>
      <c r="L12111" s="112">
        <f>VLOOKUP($B12111,WB.UNEMP.2018,'WB (WDI)'!$BI$2,FALSE)</f>
        <v>15.180000305175801</v>
      </c>
    </row>
    <row r="12112" spans="1:12" x14ac:dyDescent="0.25">
      <c r="A12112" s="103">
        <v>2018</v>
      </c>
      <c r="B12112" s="104" t="s">
        <v>408</v>
      </c>
      <c r="C12112" s="105" t="s">
        <v>409</v>
      </c>
      <c r="D12112" s="105" t="s">
        <v>337</v>
      </c>
      <c r="E12112" s="87">
        <f t="shared" si="620"/>
        <v>7.1488804063016982</v>
      </c>
      <c r="F12112" s="69">
        <f t="shared" si="620"/>
        <v>7.1989304916461112</v>
      </c>
      <c r="G12112" s="69">
        <f t="shared" si="620"/>
        <v>4.5574069282440268</v>
      </c>
      <c r="H12112" s="69">
        <f t="shared" si="620"/>
        <v>8.1383783912196339</v>
      </c>
      <c r="I12112" s="69">
        <f t="shared" si="620"/>
        <v>7.7274599992910709</v>
      </c>
      <c r="J12112" s="70">
        <f t="shared" si="620"/>
        <v>8.1222262211076544</v>
      </c>
      <c r="K12112" s="118">
        <f>VLOOKUP(B12112,WB.GDP.2018,'WB (WDI)'!$BI$2,FALSE)</f>
        <v>16147.729976912595</v>
      </c>
      <c r="L12112" s="112">
        <f>VLOOKUP($B12112,WB.UNEMP.2018,'WB (WDI)'!$BI$2,FALSE)</f>
        <v>20.7399997711182</v>
      </c>
    </row>
    <row r="12113" spans="1:12" x14ac:dyDescent="0.25">
      <c r="A12113" s="103">
        <v>2018</v>
      </c>
      <c r="B12113" s="104" t="s">
        <v>410</v>
      </c>
      <c r="C12113" s="105" t="s">
        <v>411</v>
      </c>
      <c r="D12113" s="105" t="s">
        <v>337</v>
      </c>
      <c r="E12113" s="87">
        <f t="shared" si="620"/>
        <v>7.5956310472486752</v>
      </c>
      <c r="F12113" s="69">
        <f t="shared" si="620"/>
        <v>6.1346970347812144</v>
      </c>
      <c r="G12113" s="69">
        <f t="shared" si="620"/>
        <v>6.97030794596317</v>
      </c>
      <c r="H12113" s="69">
        <f t="shared" si="620"/>
        <v>9.3501326704752632</v>
      </c>
      <c r="I12113" s="69">
        <f t="shared" si="620"/>
        <v>8.5573445226643798</v>
      </c>
      <c r="J12113" s="70">
        <f t="shared" si="620"/>
        <v>6.9656730623593459</v>
      </c>
      <c r="K12113" s="118">
        <f>VLOOKUP(B12113,WB.GDP.2018,'WB (WDI)'!$BI$2,FALSE)</f>
        <v>34149.398315366903</v>
      </c>
      <c r="L12113" s="112">
        <f>VLOOKUP($B12113,WB.UNEMP.2018,'WB (WDI)'!$BI$2,FALSE)</f>
        <v>6.9899997711181596</v>
      </c>
    </row>
    <row r="12114" spans="1:12" x14ac:dyDescent="0.25">
      <c r="A12114" s="103">
        <v>2018</v>
      </c>
      <c r="B12114" s="104" t="s">
        <v>412</v>
      </c>
      <c r="C12114" s="105" t="s">
        <v>413</v>
      </c>
      <c r="D12114" s="105" t="s">
        <v>337</v>
      </c>
      <c r="E12114" s="87" t="e">
        <f t="shared" si="620"/>
        <v>#N/A</v>
      </c>
      <c r="F12114" s="69" t="e">
        <f t="shared" si="620"/>
        <v>#N/A</v>
      </c>
      <c r="G12114" s="69" t="e">
        <f t="shared" si="620"/>
        <v>#N/A</v>
      </c>
      <c r="H12114" s="69" t="e">
        <f t="shared" si="620"/>
        <v>#N/A</v>
      </c>
      <c r="I12114" s="69" t="e">
        <f t="shared" si="620"/>
        <v>#N/A</v>
      </c>
      <c r="J12114" s="70" t="e">
        <f t="shared" si="620"/>
        <v>#N/A</v>
      </c>
      <c r="K12114" s="118">
        <f>VLOOKUP(B12114,WB.GDP.2018,'WB (WDI)'!$BI$2,FALSE)</f>
        <v>59438.561376340935</v>
      </c>
      <c r="L12114" s="112" t="e">
        <f>VLOOKUP($B12114,WB.UNEMP.2018,'WB (WDI)'!$BI$2,FALSE)</f>
        <v>#N/A</v>
      </c>
    </row>
    <row r="12115" spans="1:12" x14ac:dyDescent="0.25">
      <c r="A12115" s="103">
        <v>2018</v>
      </c>
      <c r="B12115" s="104" t="s">
        <v>414</v>
      </c>
      <c r="C12115" s="105" t="s">
        <v>415</v>
      </c>
      <c r="D12115" s="105" t="s">
        <v>337</v>
      </c>
      <c r="E12115" s="87">
        <f t="shared" si="620"/>
        <v>7.0487750250686911</v>
      </c>
      <c r="F12115" s="69">
        <f t="shared" si="620"/>
        <v>6.4770756910656484</v>
      </c>
      <c r="G12115" s="69">
        <f t="shared" si="620"/>
        <v>5.4352753883330518</v>
      </c>
      <c r="H12115" s="69">
        <f t="shared" si="620"/>
        <v>8.4696664874476681</v>
      </c>
      <c r="I12115" s="69">
        <f t="shared" si="620"/>
        <v>7.5882515298308215</v>
      </c>
      <c r="J12115" s="70">
        <f t="shared" si="620"/>
        <v>7.2736060286662712</v>
      </c>
      <c r="K12115" s="118">
        <f>VLOOKUP(B12115,WB.GDP.2018,'WB (WDI)'!$BI$2,FALSE)</f>
        <v>17508.527799058083</v>
      </c>
      <c r="L12115" s="112">
        <f>VLOOKUP($B12115,WB.UNEMP.2018,'WB (WDI)'!$BI$2,FALSE)</f>
        <v>12.7299995422363</v>
      </c>
    </row>
    <row r="12116" spans="1:12" x14ac:dyDescent="0.25">
      <c r="A12116" s="103">
        <v>2018</v>
      </c>
      <c r="B12116" s="104" t="s">
        <v>416</v>
      </c>
      <c r="C12116" s="105" t="s">
        <v>417</v>
      </c>
      <c r="D12116" s="105" t="s">
        <v>337</v>
      </c>
      <c r="E12116" s="87">
        <f t="shared" si="620"/>
        <v>7.3287573003803486</v>
      </c>
      <c r="F12116" s="69">
        <f t="shared" si="620"/>
        <v>5.3880163308100855</v>
      </c>
      <c r="G12116" s="69">
        <f t="shared" si="620"/>
        <v>6.5432677602204308</v>
      </c>
      <c r="H12116" s="69">
        <f t="shared" si="620"/>
        <v>9.3363990967672521</v>
      </c>
      <c r="I12116" s="69">
        <f t="shared" si="620"/>
        <v>8.1092747437886281</v>
      </c>
      <c r="J12116" s="70">
        <f t="shared" si="620"/>
        <v>7.2668285703153437</v>
      </c>
      <c r="K12116" s="118">
        <f>VLOOKUP(B12116,WB.GDP.2018,'WB (WDI)'!$BI$2,FALSE)</f>
        <v>38089.538669646376</v>
      </c>
      <c r="L12116" s="112">
        <f>VLOOKUP($B12116,WB.UNEMP.2018,'WB (WDI)'!$BI$2,FALSE)</f>
        <v>5.1100001335143999</v>
      </c>
    </row>
    <row r="12117" spans="1:12" x14ac:dyDescent="0.25">
      <c r="A12117" s="103">
        <v>2018</v>
      </c>
      <c r="B12117" s="104" t="s">
        <v>418</v>
      </c>
      <c r="C12117" s="105" t="s">
        <v>419</v>
      </c>
      <c r="D12117" s="105" t="s">
        <v>337</v>
      </c>
      <c r="E12117" s="87">
        <f t="shared" si="620"/>
        <v>7.7279960901785403</v>
      </c>
      <c r="F12117" s="69">
        <f t="shared" si="620"/>
        <v>6.0980725757332905</v>
      </c>
      <c r="G12117" s="69">
        <f t="shared" si="620"/>
        <v>7.0598482564196638</v>
      </c>
      <c r="H12117" s="69">
        <f t="shared" si="620"/>
        <v>9.3369139332691695</v>
      </c>
      <c r="I12117" s="69">
        <f t="shared" si="620"/>
        <v>8.3375168232092527</v>
      </c>
      <c r="J12117" s="70">
        <f t="shared" si="620"/>
        <v>7.8076288622613221</v>
      </c>
      <c r="K12117" s="118">
        <f>VLOOKUP(B12117,WB.GDP.2018,'WB (WDI)'!$BI$2,FALSE)</f>
        <v>40441.274693610329</v>
      </c>
      <c r="L12117" s="112">
        <f>VLOOKUP($B12117,WB.UNEMP.2018,'WB (WDI)'!$BI$2,FALSE)</f>
        <v>15.2600002288818</v>
      </c>
    </row>
    <row r="12118" spans="1:12" x14ac:dyDescent="0.25">
      <c r="A12118" s="103">
        <v>2018</v>
      </c>
      <c r="B12118" s="104" t="s">
        <v>420</v>
      </c>
      <c r="C12118" s="105" t="s">
        <v>421</v>
      </c>
      <c r="D12118" s="105" t="s">
        <v>337</v>
      </c>
      <c r="E12118" s="87">
        <f t="shared" ref="E12118:J12127" si="621">IF(ISNUMBER(VLOOKUP($B12118,EFW.2018,3,FALSE))=TRUE,VLOOKUP($B12118,EFW.2018,E$2,FALSE),NA())</f>
        <v>7.8034149402479001</v>
      </c>
      <c r="F12118" s="69">
        <f t="shared" si="621"/>
        <v>5.6615202014515971</v>
      </c>
      <c r="G12118" s="69">
        <f t="shared" si="621"/>
        <v>7.9531069144732705</v>
      </c>
      <c r="H12118" s="69">
        <f t="shared" si="621"/>
        <v>9.35560414374552</v>
      </c>
      <c r="I12118" s="69">
        <f t="shared" si="621"/>
        <v>8.3806776059175867</v>
      </c>
      <c r="J12118" s="70">
        <f t="shared" si="621"/>
        <v>7.6661658356515261</v>
      </c>
      <c r="K12118" s="118">
        <f>VLOOKUP(B12118,WB.GDP.2018,'WB (WDI)'!$BI$2,FALSE)</f>
        <v>55474.203152440969</v>
      </c>
      <c r="L12118" s="112">
        <f>VLOOKUP($B12118,WB.UNEMP.2018,'WB (WDI)'!$BI$2,FALSE)</f>
        <v>4.8499999046325701</v>
      </c>
    </row>
    <row r="12119" spans="1:12" x14ac:dyDescent="0.25">
      <c r="A12119" s="103">
        <v>2018</v>
      </c>
      <c r="B12119" s="104" t="s">
        <v>422</v>
      </c>
      <c r="C12119" s="105" t="s">
        <v>423</v>
      </c>
      <c r="D12119" s="105" t="s">
        <v>337</v>
      </c>
      <c r="E12119" s="87">
        <f t="shared" si="621"/>
        <v>7.5635263465634832</v>
      </c>
      <c r="F12119" s="69">
        <f t="shared" si="621"/>
        <v>4.9000342204025857</v>
      </c>
      <c r="G12119" s="69">
        <f t="shared" si="621"/>
        <v>7.117549202412631</v>
      </c>
      <c r="H12119" s="69">
        <f t="shared" si="621"/>
        <v>9.3274826436875315</v>
      </c>
      <c r="I12119" s="69">
        <f t="shared" si="621"/>
        <v>8.2814313896034832</v>
      </c>
      <c r="J12119" s="70">
        <f t="shared" si="621"/>
        <v>8.1911342767111837</v>
      </c>
      <c r="K12119" s="118">
        <f>VLOOKUP(B12119,WB.GDP.2018,'WB (WDI)'!$BI$2,FALSE)</f>
        <v>51279.654544410856</v>
      </c>
      <c r="L12119" s="112">
        <f>VLOOKUP($B12119,WB.UNEMP.2018,'WB (WDI)'!$BI$2,FALSE)</f>
        <v>5.9499998092651403</v>
      </c>
    </row>
    <row r="12120" spans="1:12" x14ac:dyDescent="0.25">
      <c r="A12120" s="103">
        <v>2018</v>
      </c>
      <c r="B12120" s="104" t="s">
        <v>424</v>
      </c>
      <c r="C12120" s="105" t="s">
        <v>425</v>
      </c>
      <c r="D12120" s="105" t="s">
        <v>337</v>
      </c>
      <c r="E12120" s="87">
        <f t="shared" si="621"/>
        <v>7.4034205561370712</v>
      </c>
      <c r="F12120" s="69">
        <f t="shared" si="621"/>
        <v>4.9523892290431153</v>
      </c>
      <c r="G12120" s="69">
        <f t="shared" si="621"/>
        <v>6.6761359849437429</v>
      </c>
      <c r="H12120" s="69">
        <f t="shared" si="621"/>
        <v>9.3562916108155036</v>
      </c>
      <c r="I12120" s="69">
        <f t="shared" si="621"/>
        <v>8.4552395346836118</v>
      </c>
      <c r="J12120" s="70">
        <f t="shared" si="621"/>
        <v>7.577046421199384</v>
      </c>
      <c r="K12120" s="118">
        <f>VLOOKUP(B12120,WB.GDP.2018,'WB (WDI)'!$BI$2,FALSE)</f>
        <v>45488.653218913612</v>
      </c>
      <c r="L12120" s="112">
        <f>VLOOKUP($B12120,WB.UNEMP.2018,'WB (WDI)'!$BI$2,FALSE)</f>
        <v>9.0200004577636701</v>
      </c>
    </row>
    <row r="12121" spans="1:12" x14ac:dyDescent="0.25">
      <c r="A12121" s="103">
        <v>2018</v>
      </c>
      <c r="B12121" s="104" t="s">
        <v>426</v>
      </c>
      <c r="C12121" s="105" t="s">
        <v>427</v>
      </c>
      <c r="D12121" s="105" t="s">
        <v>337</v>
      </c>
      <c r="E12121" s="87">
        <f t="shared" si="621"/>
        <v>7.8513357265446633</v>
      </c>
      <c r="F12121" s="69">
        <f t="shared" si="621"/>
        <v>6.1303020996954647</v>
      </c>
      <c r="G12121" s="69">
        <f t="shared" si="621"/>
        <v>7.381640769586876</v>
      </c>
      <c r="H12121" s="69">
        <f t="shared" si="621"/>
        <v>9.3863660327967775</v>
      </c>
      <c r="I12121" s="69">
        <f t="shared" si="621"/>
        <v>8.2314341658878298</v>
      </c>
      <c r="J12121" s="70">
        <f t="shared" si="621"/>
        <v>8.126935564756371</v>
      </c>
      <c r="K12121" s="118">
        <f>VLOOKUP(B12121,WB.GDP.2018,'WB (WDI)'!$BI$2,FALSE)</f>
        <v>53634.14457979388</v>
      </c>
      <c r="L12121" s="112">
        <f>VLOOKUP($B12121,WB.UNEMP.2018,'WB (WDI)'!$BI$2,FALSE)</f>
        <v>3.3800001144409202</v>
      </c>
    </row>
    <row r="12122" spans="1:12" x14ac:dyDescent="0.25">
      <c r="A12122" s="103">
        <v>2018</v>
      </c>
      <c r="B12122" s="104" t="s">
        <v>428</v>
      </c>
      <c r="C12122" s="105" t="s">
        <v>429</v>
      </c>
      <c r="D12122" s="105" t="s">
        <v>337</v>
      </c>
      <c r="E12122" s="87" t="e">
        <f t="shared" si="621"/>
        <v>#N/A</v>
      </c>
      <c r="F12122" s="69" t="e">
        <f t="shared" si="621"/>
        <v>#N/A</v>
      </c>
      <c r="G12122" s="69" t="e">
        <f t="shared" si="621"/>
        <v>#N/A</v>
      </c>
      <c r="H12122" s="69" t="e">
        <f t="shared" si="621"/>
        <v>#N/A</v>
      </c>
      <c r="I12122" s="69" t="e">
        <f t="shared" si="621"/>
        <v>#N/A</v>
      </c>
      <c r="J12122" s="70" t="e">
        <f t="shared" si="621"/>
        <v>#N/A</v>
      </c>
      <c r="K12122" s="118" t="e">
        <f>VLOOKUP(B12122,WB.GDP.2018,'WB (WDI)'!$BI$2,FALSE)</f>
        <v>#N/A</v>
      </c>
      <c r="L12122" s="112" t="e">
        <f>VLOOKUP($B12122,WB.UNEMP.2018,'WB (WDI)'!$BI$2,FALSE)</f>
        <v>#N/A</v>
      </c>
    </row>
    <row r="12123" spans="1:12" x14ac:dyDescent="0.25">
      <c r="A12123" s="103">
        <v>2018</v>
      </c>
      <c r="B12123" s="104" t="s">
        <v>430</v>
      </c>
      <c r="C12123" s="105" t="s">
        <v>431</v>
      </c>
      <c r="D12123" s="105" t="s">
        <v>337</v>
      </c>
      <c r="E12123" s="87">
        <f t="shared" si="621"/>
        <v>7.7490837203094687</v>
      </c>
      <c r="F12123" s="69">
        <f t="shared" si="621"/>
        <v>5.5488577477643686</v>
      </c>
      <c r="G12123" s="69">
        <f t="shared" si="621"/>
        <v>7.7735014029423883</v>
      </c>
      <c r="H12123" s="69">
        <f t="shared" si="621"/>
        <v>9.3041774224478448</v>
      </c>
      <c r="I12123" s="69">
        <f t="shared" si="621"/>
        <v>8.1549948218208215</v>
      </c>
      <c r="J12123" s="70">
        <f t="shared" si="621"/>
        <v>7.9638872065719184</v>
      </c>
      <c r="K12123" s="118">
        <f>VLOOKUP(B12123,WB.GDP.2018,'WB (WDI)'!$BI$2,FALSE)</f>
        <v>113952.35789469228</v>
      </c>
      <c r="L12123" s="112">
        <f>VLOOKUP($B12123,WB.UNEMP.2018,'WB (WDI)'!$BI$2,FALSE)</f>
        <v>5.5900001525878897</v>
      </c>
    </row>
    <row r="12124" spans="1:12" x14ac:dyDescent="0.25">
      <c r="A12124" s="103">
        <v>2018</v>
      </c>
      <c r="B12124" s="104" t="s">
        <v>432</v>
      </c>
      <c r="C12124" s="105" t="s">
        <v>433</v>
      </c>
      <c r="D12124" s="105" t="s">
        <v>337</v>
      </c>
      <c r="E12124" s="87" t="e">
        <f t="shared" si="621"/>
        <v>#N/A</v>
      </c>
      <c r="F12124" s="69" t="e">
        <f t="shared" si="621"/>
        <v>#N/A</v>
      </c>
      <c r="G12124" s="69" t="e">
        <f t="shared" si="621"/>
        <v>#N/A</v>
      </c>
      <c r="H12124" s="69" t="e">
        <f t="shared" si="621"/>
        <v>#N/A</v>
      </c>
      <c r="I12124" s="69" t="e">
        <f t="shared" si="621"/>
        <v>#N/A</v>
      </c>
      <c r="J12124" s="70" t="e">
        <f t="shared" si="621"/>
        <v>#N/A</v>
      </c>
      <c r="K12124" s="118" t="e">
        <f>VLOOKUP(B12124,WB.GDP.2018,'WB (WDI)'!$BI$2,FALSE)</f>
        <v>#N/A</v>
      </c>
      <c r="L12124" s="112" t="e">
        <f>VLOOKUP($B12124,WB.UNEMP.2018,'WB (WDI)'!$BI$2,FALSE)</f>
        <v>#N/A</v>
      </c>
    </row>
    <row r="12125" spans="1:12" x14ac:dyDescent="0.25">
      <c r="A12125" s="103">
        <v>2018</v>
      </c>
      <c r="B12125" s="104" t="s">
        <v>434</v>
      </c>
      <c r="C12125" s="105" t="s">
        <v>435</v>
      </c>
      <c r="D12125" s="105" t="s">
        <v>337</v>
      </c>
      <c r="E12125" s="87">
        <f t="shared" si="621"/>
        <v>7.8173703488860991</v>
      </c>
      <c r="F12125" s="69">
        <f t="shared" si="621"/>
        <v>5.2291364105239371</v>
      </c>
      <c r="G12125" s="69">
        <f t="shared" si="621"/>
        <v>7.9411691761932115</v>
      </c>
      <c r="H12125" s="69">
        <f t="shared" si="621"/>
        <v>9.3085149442036723</v>
      </c>
      <c r="I12125" s="69">
        <f t="shared" si="621"/>
        <v>8.6181582169056856</v>
      </c>
      <c r="J12125" s="70">
        <f t="shared" si="621"/>
        <v>7.9898729966039896</v>
      </c>
      <c r="K12125" s="118">
        <f>VLOOKUP(B12125,WB.GDP.2018,'WB (WDI)'!$BI$2,FALSE)</f>
        <v>56239.955356580351</v>
      </c>
      <c r="L12125" s="112">
        <f>VLOOKUP($B12125,WB.UNEMP.2018,'WB (WDI)'!$BI$2,FALSE)</f>
        <v>3.8299999237060498</v>
      </c>
    </row>
    <row r="12126" spans="1:12" x14ac:dyDescent="0.25">
      <c r="A12126" s="103">
        <v>2018</v>
      </c>
      <c r="B12126" s="104" t="s">
        <v>436</v>
      </c>
      <c r="C12126" s="105" t="s">
        <v>437</v>
      </c>
      <c r="D12126" s="105" t="s">
        <v>337</v>
      </c>
      <c r="E12126" s="87">
        <f t="shared" si="621"/>
        <v>8.4265005332905734</v>
      </c>
      <c r="F12126" s="69">
        <f t="shared" si="621"/>
        <v>7.7047382593364322</v>
      </c>
      <c r="G12126" s="69">
        <f t="shared" si="621"/>
        <v>8.2077907445129483</v>
      </c>
      <c r="H12126" s="69">
        <f t="shared" si="621"/>
        <v>9.8349649292366017</v>
      </c>
      <c r="I12126" s="69">
        <f t="shared" si="621"/>
        <v>7.8011253167316923</v>
      </c>
      <c r="J12126" s="70">
        <f t="shared" si="621"/>
        <v>8.5838834166351869</v>
      </c>
      <c r="K12126" s="118">
        <f>VLOOKUP(B12126,WB.GDP.2018,'WB (WDI)'!$BI$2,FALSE)</f>
        <v>68246.402641785156</v>
      </c>
      <c r="L12126" s="112">
        <f>VLOOKUP($B12126,WB.UNEMP.2018,'WB (WDI)'!$BI$2,FALSE)</f>
        <v>4.71000003814697</v>
      </c>
    </row>
    <row r="12127" spans="1:12" x14ac:dyDescent="0.25">
      <c r="A12127" s="103">
        <v>2018</v>
      </c>
      <c r="B12127" s="104" t="s">
        <v>438</v>
      </c>
      <c r="C12127" s="105" t="s">
        <v>439</v>
      </c>
      <c r="D12127" s="105" t="s">
        <v>440</v>
      </c>
      <c r="E12127" s="87">
        <f t="shared" si="621"/>
        <v>8.2305085687602464</v>
      </c>
      <c r="F12127" s="69">
        <f t="shared" si="621"/>
        <v>6.8985916044778977</v>
      </c>
      <c r="G12127" s="69">
        <f t="shared" si="621"/>
        <v>7.9311293329186796</v>
      </c>
      <c r="H12127" s="69">
        <f t="shared" si="621"/>
        <v>9.6558458521185297</v>
      </c>
      <c r="I12127" s="69">
        <f t="shared" si="621"/>
        <v>7.9406947947353439</v>
      </c>
      <c r="J12127" s="70">
        <f t="shared" si="621"/>
        <v>8.7262812595507881</v>
      </c>
      <c r="K12127" s="118">
        <f>VLOOKUP(B12127,WB.GDP.2018,'WB (WDI)'!$BI$2,FALSE)</f>
        <v>49304.25111338339</v>
      </c>
      <c r="L12127" s="112">
        <f>VLOOKUP($B12127,WB.UNEMP.2018,'WB (WDI)'!$BI$2,FALSE)</f>
        <v>5.3000001907348597</v>
      </c>
    </row>
    <row r="12128" spans="1:12" x14ac:dyDescent="0.25">
      <c r="A12128" s="103">
        <v>2018</v>
      </c>
      <c r="B12128" s="104" t="s">
        <v>441</v>
      </c>
      <c r="C12128" s="105" t="s">
        <v>442</v>
      </c>
      <c r="D12128" s="105" t="s">
        <v>440</v>
      </c>
      <c r="E12128" s="87" t="e">
        <f t="shared" ref="E12128:J12137" si="622">IF(ISNUMBER(VLOOKUP($B12128,EFW.2018,3,FALSE))=TRUE,VLOOKUP($B12128,EFW.2018,E$2,FALSE),NA())</f>
        <v>#N/A</v>
      </c>
      <c r="F12128" s="69" t="e">
        <f t="shared" si="622"/>
        <v>#N/A</v>
      </c>
      <c r="G12128" s="69" t="e">
        <f t="shared" si="622"/>
        <v>#N/A</v>
      </c>
      <c r="H12128" s="69" t="e">
        <f t="shared" si="622"/>
        <v>#N/A</v>
      </c>
      <c r="I12128" s="69" t="e">
        <f t="shared" si="622"/>
        <v>#N/A</v>
      </c>
      <c r="J12128" s="70" t="e">
        <f t="shared" si="622"/>
        <v>#N/A</v>
      </c>
      <c r="K12128" s="118" t="e">
        <f>VLOOKUP(B12128,WB.GDP.2018,'WB (WDI)'!$BI$2,FALSE)</f>
        <v>#N/A</v>
      </c>
      <c r="L12128" s="112" t="e">
        <f>VLOOKUP($B12128,WB.UNEMP.2018,'WB (WDI)'!$BI$2,FALSE)</f>
        <v>#N/A</v>
      </c>
    </row>
    <row r="12129" spans="1:12" x14ac:dyDescent="0.25">
      <c r="A12129" s="103">
        <v>2018</v>
      </c>
      <c r="B12129" s="104" t="s">
        <v>443</v>
      </c>
      <c r="C12129" s="105" t="s">
        <v>444</v>
      </c>
      <c r="D12129" s="105" t="s">
        <v>440</v>
      </c>
      <c r="E12129" s="87" t="e">
        <f t="shared" si="622"/>
        <v>#N/A</v>
      </c>
      <c r="F12129" s="69" t="e">
        <f t="shared" si="622"/>
        <v>#N/A</v>
      </c>
      <c r="G12129" s="69" t="e">
        <f t="shared" si="622"/>
        <v>#N/A</v>
      </c>
      <c r="H12129" s="69" t="e">
        <f t="shared" si="622"/>
        <v>#N/A</v>
      </c>
      <c r="I12129" s="69" t="e">
        <f t="shared" si="622"/>
        <v>#N/A</v>
      </c>
      <c r="J12129" s="70" t="e">
        <f t="shared" si="622"/>
        <v>#N/A</v>
      </c>
      <c r="K12129" s="118" t="e">
        <f>VLOOKUP(B12129,WB.GDP.2018,'WB (WDI)'!$BI$2,FALSE)</f>
        <v>#N/A</v>
      </c>
      <c r="L12129" s="112" t="e">
        <f>VLOOKUP($B12129,WB.UNEMP.2018,'WB (WDI)'!$BI$2,FALSE)</f>
        <v>#N/A</v>
      </c>
    </row>
    <row r="12130" spans="1:12" x14ac:dyDescent="0.25">
      <c r="A12130" s="103">
        <v>2018</v>
      </c>
      <c r="B12130" s="104" t="s">
        <v>445</v>
      </c>
      <c r="C12130" s="105" t="s">
        <v>446</v>
      </c>
      <c r="D12130" s="105" t="s">
        <v>440</v>
      </c>
      <c r="E12130" s="87" t="e">
        <f t="shared" si="622"/>
        <v>#N/A</v>
      </c>
      <c r="F12130" s="69" t="e">
        <f t="shared" si="622"/>
        <v>#N/A</v>
      </c>
      <c r="G12130" s="69" t="e">
        <f t="shared" si="622"/>
        <v>#N/A</v>
      </c>
      <c r="H12130" s="69" t="e">
        <f t="shared" si="622"/>
        <v>#N/A</v>
      </c>
      <c r="I12130" s="69" t="e">
        <f t="shared" si="622"/>
        <v>#N/A</v>
      </c>
      <c r="J12130" s="70" t="e">
        <f t="shared" si="622"/>
        <v>#N/A</v>
      </c>
      <c r="K12130" s="118" t="e">
        <f>VLOOKUP(B12130,WB.GDP.2018,'WB (WDI)'!$BI$2,FALSE)</f>
        <v>#N/A</v>
      </c>
      <c r="L12130" s="112" t="e">
        <f>VLOOKUP($B12130,WB.UNEMP.2018,'WB (WDI)'!$BI$2,FALSE)</f>
        <v>#N/A</v>
      </c>
    </row>
    <row r="12131" spans="1:12" x14ac:dyDescent="0.25">
      <c r="A12131" s="103">
        <v>2018</v>
      </c>
      <c r="B12131" s="104" t="s">
        <v>447</v>
      </c>
      <c r="C12131" s="105" t="s">
        <v>448</v>
      </c>
      <c r="D12131" s="105" t="s">
        <v>440</v>
      </c>
      <c r="E12131" s="87">
        <f t="shared" si="622"/>
        <v>8.5314197298495671</v>
      </c>
      <c r="F12131" s="69">
        <f t="shared" si="622"/>
        <v>6.6203436613421207</v>
      </c>
      <c r="G12131" s="69">
        <f t="shared" si="622"/>
        <v>8.2460944072893323</v>
      </c>
      <c r="H12131" s="69">
        <f t="shared" si="622"/>
        <v>9.7896761456918089</v>
      </c>
      <c r="I12131" s="69">
        <f t="shared" si="622"/>
        <v>8.8639913583832346</v>
      </c>
      <c r="J12131" s="70">
        <f t="shared" si="622"/>
        <v>9.1369930765413354</v>
      </c>
      <c r="K12131" s="118">
        <f>VLOOKUP(B12131,WB.GDP.2018,'WB (WDI)'!$BI$2,FALSE)</f>
        <v>42642.662934768727</v>
      </c>
      <c r="L12131" s="112">
        <f>VLOOKUP($B12131,WB.UNEMP.2018,'WB (WDI)'!$BI$2,FALSE)</f>
        <v>4.3000001907348597</v>
      </c>
    </row>
    <row r="12132" spans="1:12" x14ac:dyDescent="0.25">
      <c r="A12132" s="103">
        <v>2018</v>
      </c>
      <c r="B12132" s="104" t="s">
        <v>449</v>
      </c>
      <c r="C12132" s="105" t="s">
        <v>450</v>
      </c>
      <c r="D12132" s="105" t="s">
        <v>440</v>
      </c>
      <c r="E12132" s="87" t="e">
        <f t="shared" si="622"/>
        <v>#N/A</v>
      </c>
      <c r="F12132" s="69" t="e">
        <f t="shared" si="622"/>
        <v>#N/A</v>
      </c>
      <c r="G12132" s="69" t="e">
        <f t="shared" si="622"/>
        <v>#N/A</v>
      </c>
      <c r="H12132" s="69" t="e">
        <f t="shared" si="622"/>
        <v>#N/A</v>
      </c>
      <c r="I12132" s="69" t="e">
        <f t="shared" si="622"/>
        <v>#N/A</v>
      </c>
      <c r="J12132" s="70" t="e">
        <f t="shared" si="622"/>
        <v>#N/A</v>
      </c>
      <c r="K12132" s="118" t="e">
        <f>VLOOKUP(B12132,WB.GDP.2018,'WB (WDI)'!$BI$2,FALSE)</f>
        <v>#N/A</v>
      </c>
      <c r="L12132" s="112" t="e">
        <f>VLOOKUP($B12132,WB.UNEMP.2018,'WB (WDI)'!$BI$2,FALSE)</f>
        <v>#N/A</v>
      </c>
    </row>
    <row r="12133" spans="1:12" x14ac:dyDescent="0.25">
      <c r="A12133" s="103">
        <v>2018</v>
      </c>
      <c r="B12133" s="104" t="s">
        <v>451</v>
      </c>
      <c r="C12133" s="105" t="s">
        <v>452</v>
      </c>
      <c r="D12133" s="105" t="s">
        <v>440</v>
      </c>
      <c r="E12133" s="87">
        <f t="shared" si="622"/>
        <v>6.5024442062800007</v>
      </c>
      <c r="F12133" s="69">
        <f t="shared" si="622"/>
        <v>5.6716426702762952</v>
      </c>
      <c r="G12133" s="69">
        <f t="shared" si="622"/>
        <v>4.9604461974714198</v>
      </c>
      <c r="H12133" s="69">
        <f t="shared" si="622"/>
        <v>7.0104904400159551</v>
      </c>
      <c r="I12133" s="69">
        <f t="shared" si="622"/>
        <v>5.941673494822985</v>
      </c>
      <c r="J12133" s="70">
        <f t="shared" si="622"/>
        <v>8.9279682288133468</v>
      </c>
      <c r="K12133" s="118">
        <f>VLOOKUP(B12133,WB.GDP.2018,'WB (WDI)'!$BI$2,FALSE)</f>
        <v>13846.268532179651</v>
      </c>
      <c r="L12133" s="112">
        <f>VLOOKUP($B12133,WB.UNEMP.2018,'WB (WDI)'!$BI$2,FALSE)</f>
        <v>4.1599998474121103</v>
      </c>
    </row>
    <row r="12134" spans="1:12" x14ac:dyDescent="0.25">
      <c r="A12134" s="103">
        <v>2018</v>
      </c>
      <c r="B12134" s="104" t="s">
        <v>453</v>
      </c>
      <c r="C12134" s="105" t="s">
        <v>454</v>
      </c>
      <c r="D12134" s="105" t="s">
        <v>440</v>
      </c>
      <c r="E12134" s="87" t="e">
        <f t="shared" si="622"/>
        <v>#N/A</v>
      </c>
      <c r="F12134" s="69" t="e">
        <f t="shared" si="622"/>
        <v>#N/A</v>
      </c>
      <c r="G12134" s="69" t="e">
        <f t="shared" si="622"/>
        <v>#N/A</v>
      </c>
      <c r="H12134" s="69" t="e">
        <f t="shared" si="622"/>
        <v>#N/A</v>
      </c>
      <c r="I12134" s="69" t="e">
        <f t="shared" si="622"/>
        <v>#N/A</v>
      </c>
      <c r="J12134" s="70" t="e">
        <f t="shared" si="622"/>
        <v>#N/A</v>
      </c>
      <c r="K12134" s="118" t="e">
        <f>VLOOKUP(B12134,WB.GDP.2018,'WB (WDI)'!$BI$2,FALSE)</f>
        <v>#N/A</v>
      </c>
      <c r="L12134" s="112">
        <f>VLOOKUP($B12134,WB.UNEMP.2018,'WB (WDI)'!$BI$2,FALSE)</f>
        <v>15.310000419616699</v>
      </c>
    </row>
    <row r="12135" spans="1:12" x14ac:dyDescent="0.25">
      <c r="A12135" s="103">
        <v>2018</v>
      </c>
      <c r="B12135" s="104" t="s">
        <v>455</v>
      </c>
      <c r="C12135" s="105" t="s">
        <v>456</v>
      </c>
      <c r="D12135" s="105" t="s">
        <v>440</v>
      </c>
      <c r="E12135" s="87">
        <f t="shared" si="622"/>
        <v>6.3859384284593181</v>
      </c>
      <c r="F12135" s="69">
        <f t="shared" si="622"/>
        <v>5.7843154017444434</v>
      </c>
      <c r="G12135" s="69">
        <f t="shared" si="622"/>
        <v>4.452009260645398</v>
      </c>
      <c r="H12135" s="69">
        <f t="shared" si="622"/>
        <v>6.4712157907609784</v>
      </c>
      <c r="I12135" s="69">
        <f t="shared" si="622"/>
        <v>7.4763666288127002</v>
      </c>
      <c r="J12135" s="70">
        <f t="shared" si="622"/>
        <v>7.7457850603330725</v>
      </c>
      <c r="K12135" s="118">
        <f>VLOOKUP(B12135,WB.GDP.2018,'WB (WDI)'!$BI$2,FALSE)</f>
        <v>4193.3587790537576</v>
      </c>
      <c r="L12135" s="112">
        <f>VLOOKUP($B12135,WB.UNEMP.2018,'WB (WDI)'!$BI$2,FALSE)</f>
        <v>2.4100000858306898</v>
      </c>
    </row>
    <row r="12136" spans="1:12" x14ac:dyDescent="0.25">
      <c r="A12136" s="103">
        <v>2018</v>
      </c>
      <c r="B12136" s="104" t="s">
        <v>457</v>
      </c>
      <c r="C12136" s="105" t="s">
        <v>458</v>
      </c>
      <c r="D12136" s="105" t="s">
        <v>440</v>
      </c>
      <c r="E12136" s="87" t="e">
        <f t="shared" si="622"/>
        <v>#N/A</v>
      </c>
      <c r="F12136" s="69" t="e">
        <f t="shared" si="622"/>
        <v>#N/A</v>
      </c>
      <c r="G12136" s="69" t="e">
        <f t="shared" si="622"/>
        <v>#N/A</v>
      </c>
      <c r="H12136" s="69" t="e">
        <f t="shared" si="622"/>
        <v>#N/A</v>
      </c>
      <c r="I12136" s="69" t="e">
        <f t="shared" si="622"/>
        <v>#N/A</v>
      </c>
      <c r="J12136" s="70" t="e">
        <f t="shared" si="622"/>
        <v>#N/A</v>
      </c>
      <c r="K12136" s="118">
        <f>VLOOKUP(B12136,WB.GDP.2018,'WB (WDI)'!$BI$2,FALSE)</f>
        <v>2699.736989603316</v>
      </c>
      <c r="L12136" s="112">
        <f>VLOOKUP($B12136,WB.UNEMP.2018,'WB (WDI)'!$BI$2,FALSE)</f>
        <v>0.62000000476837203</v>
      </c>
    </row>
    <row r="12137" spans="1:12" x14ac:dyDescent="0.25">
      <c r="A12137" s="103">
        <v>2018</v>
      </c>
      <c r="B12137" s="104" t="s">
        <v>459</v>
      </c>
      <c r="C12137" s="105" t="s">
        <v>460</v>
      </c>
      <c r="D12137" s="105" t="s">
        <v>440</v>
      </c>
      <c r="E12137" s="87" t="e">
        <f t="shared" si="622"/>
        <v>#N/A</v>
      </c>
      <c r="F12137" s="69" t="e">
        <f t="shared" si="622"/>
        <v>#N/A</v>
      </c>
      <c r="G12137" s="69" t="e">
        <f t="shared" si="622"/>
        <v>#N/A</v>
      </c>
      <c r="H12137" s="69" t="e">
        <f t="shared" si="622"/>
        <v>#N/A</v>
      </c>
      <c r="I12137" s="69" t="e">
        <f t="shared" si="622"/>
        <v>#N/A</v>
      </c>
      <c r="J12137" s="70" t="e">
        <f t="shared" si="622"/>
        <v>#N/A</v>
      </c>
      <c r="K12137" s="118">
        <f>VLOOKUP(B12137,WB.GDP.2018,'WB (WDI)'!$BI$2,FALSE)</f>
        <v>3128.4699534734764</v>
      </c>
      <c r="L12137" s="112">
        <f>VLOOKUP($B12137,WB.UNEMP.2018,'WB (WDI)'!$BI$2,FALSE)</f>
        <v>1.7200000286102299</v>
      </c>
    </row>
    <row r="12138" spans="1:12" x14ac:dyDescent="0.25">
      <c r="A12138" s="103">
        <v>2018</v>
      </c>
      <c r="B12138" s="104" t="s">
        <v>461</v>
      </c>
      <c r="C12138" s="105" t="s">
        <v>462</v>
      </c>
      <c r="D12138" s="105" t="s">
        <v>440</v>
      </c>
      <c r="E12138" s="87" t="e">
        <f t="shared" ref="E12138:J12147" si="623">IF(ISNUMBER(VLOOKUP($B12138,EFW.2018,3,FALSE))=TRUE,VLOOKUP($B12138,EFW.2018,E$2,FALSE),NA())</f>
        <v>#N/A</v>
      </c>
      <c r="F12138" s="69" t="e">
        <f t="shared" si="623"/>
        <v>#N/A</v>
      </c>
      <c r="G12138" s="69" t="e">
        <f t="shared" si="623"/>
        <v>#N/A</v>
      </c>
      <c r="H12138" s="69" t="e">
        <f t="shared" si="623"/>
        <v>#N/A</v>
      </c>
      <c r="I12138" s="69" t="e">
        <f t="shared" si="623"/>
        <v>#N/A</v>
      </c>
      <c r="J12138" s="70" t="e">
        <f t="shared" si="623"/>
        <v>#N/A</v>
      </c>
      <c r="K12138" s="118" t="e">
        <f>VLOOKUP(B12138,WB.GDP.2018,'WB (WDI)'!$BI$2,FALSE)</f>
        <v>#N/A</v>
      </c>
      <c r="L12138" s="112">
        <f>VLOOKUP($B12138,WB.UNEMP.2018,'WB (WDI)'!$BI$2,FALSE)</f>
        <v>5.5900001525878897</v>
      </c>
    </row>
    <row r="12139" spans="1:12" x14ac:dyDescent="0.25">
      <c r="A12139" s="103">
        <v>2018</v>
      </c>
      <c r="B12139" s="104" t="s">
        <v>463</v>
      </c>
      <c r="C12139" s="105" t="s">
        <v>464</v>
      </c>
      <c r="D12139" s="105" t="s">
        <v>440</v>
      </c>
      <c r="E12139" s="87" t="e">
        <f t="shared" si="623"/>
        <v>#N/A</v>
      </c>
      <c r="F12139" s="69" t="e">
        <f t="shared" si="623"/>
        <v>#N/A</v>
      </c>
      <c r="G12139" s="69" t="e">
        <f t="shared" si="623"/>
        <v>#N/A</v>
      </c>
      <c r="H12139" s="69" t="e">
        <f t="shared" si="623"/>
        <v>#N/A</v>
      </c>
      <c r="I12139" s="69" t="e">
        <f t="shared" si="623"/>
        <v>#N/A</v>
      </c>
      <c r="J12139" s="70" t="e">
        <f t="shared" si="623"/>
        <v>#N/A</v>
      </c>
      <c r="K12139" s="118">
        <f>VLOOKUP(B12139,WB.GDP.2018,'WB (WDI)'!$BI$2,FALSE)</f>
        <v>2255.7155787980123</v>
      </c>
      <c r="L12139" s="112" t="e">
        <f>VLOOKUP($B12139,WB.UNEMP.2018,'WB (WDI)'!$BI$2,FALSE)</f>
        <v>#N/A</v>
      </c>
    </row>
    <row r="12140" spans="1:12" x14ac:dyDescent="0.25">
      <c r="A12140" s="103">
        <v>2018</v>
      </c>
      <c r="B12140" s="104" t="s">
        <v>465</v>
      </c>
      <c r="C12140" s="105" t="s">
        <v>466</v>
      </c>
      <c r="D12140" s="105" t="s">
        <v>440</v>
      </c>
      <c r="E12140" s="87" t="e">
        <f t="shared" si="623"/>
        <v>#N/A</v>
      </c>
      <c r="F12140" s="69" t="e">
        <f t="shared" si="623"/>
        <v>#N/A</v>
      </c>
      <c r="G12140" s="69" t="e">
        <f t="shared" si="623"/>
        <v>#N/A</v>
      </c>
      <c r="H12140" s="69" t="e">
        <f t="shared" si="623"/>
        <v>#N/A</v>
      </c>
      <c r="I12140" s="69" t="e">
        <f t="shared" si="623"/>
        <v>#N/A</v>
      </c>
      <c r="J12140" s="70" t="e">
        <f t="shared" si="623"/>
        <v>#N/A</v>
      </c>
      <c r="K12140" s="118">
        <f>VLOOKUP(B12140,WB.GDP.2018,'WB (WDI)'!$BI$2,FALSE)</f>
        <v>3888.6012738901763</v>
      </c>
      <c r="L12140" s="112" t="e">
        <f>VLOOKUP($B12140,WB.UNEMP.2018,'WB (WDI)'!$BI$2,FALSE)</f>
        <v>#N/A</v>
      </c>
    </row>
    <row r="12141" spans="1:12" x14ac:dyDescent="0.25">
      <c r="A12141" s="103">
        <v>2018</v>
      </c>
      <c r="B12141" s="104" t="s">
        <v>467</v>
      </c>
      <c r="C12141" s="105" t="s">
        <v>468</v>
      </c>
      <c r="D12141" s="105" t="s">
        <v>440</v>
      </c>
      <c r="E12141" s="87" t="e">
        <f t="shared" si="623"/>
        <v>#N/A</v>
      </c>
      <c r="F12141" s="69" t="e">
        <f t="shared" si="623"/>
        <v>#N/A</v>
      </c>
      <c r="G12141" s="69" t="e">
        <f t="shared" si="623"/>
        <v>#N/A</v>
      </c>
      <c r="H12141" s="69" t="e">
        <f t="shared" si="623"/>
        <v>#N/A</v>
      </c>
      <c r="I12141" s="69" t="e">
        <f t="shared" si="623"/>
        <v>#N/A</v>
      </c>
      <c r="J12141" s="70" t="e">
        <f t="shared" si="623"/>
        <v>#N/A</v>
      </c>
      <c r="K12141" s="118">
        <f>VLOOKUP(B12141,WB.GDP.2018,'WB (WDI)'!$BI$2,FALSE)</f>
        <v>3463.6017128116305</v>
      </c>
      <c r="L12141" s="112" t="e">
        <f>VLOOKUP($B12141,WB.UNEMP.2018,'WB (WDI)'!$BI$2,FALSE)</f>
        <v>#N/A</v>
      </c>
    </row>
    <row r="12142" spans="1:12" x14ac:dyDescent="0.25">
      <c r="A12142" s="103">
        <v>2018</v>
      </c>
      <c r="B12142" s="104" t="s">
        <v>469</v>
      </c>
      <c r="C12142" s="105" t="s">
        <v>470</v>
      </c>
      <c r="D12142" s="105" t="s">
        <v>440</v>
      </c>
      <c r="E12142" s="87" t="e">
        <f t="shared" si="623"/>
        <v>#N/A</v>
      </c>
      <c r="F12142" s="69" t="e">
        <f t="shared" si="623"/>
        <v>#N/A</v>
      </c>
      <c r="G12142" s="69" t="e">
        <f t="shared" si="623"/>
        <v>#N/A</v>
      </c>
      <c r="H12142" s="69" t="e">
        <f t="shared" si="623"/>
        <v>#N/A</v>
      </c>
      <c r="I12142" s="69" t="e">
        <f t="shared" si="623"/>
        <v>#N/A</v>
      </c>
      <c r="J12142" s="70" t="e">
        <f t="shared" si="623"/>
        <v>#N/A</v>
      </c>
      <c r="K12142" s="118">
        <f>VLOOKUP(B12142,WB.GDP.2018,'WB (WDI)'!$BI$2,FALSE)</f>
        <v>11470.587945424002</v>
      </c>
      <c r="L12142" s="112" t="e">
        <f>VLOOKUP($B12142,WB.UNEMP.2018,'WB (WDI)'!$BI$2,FALSE)</f>
        <v>#N/A</v>
      </c>
    </row>
    <row r="12143" spans="1:12" x14ac:dyDescent="0.25">
      <c r="A12143" s="103">
        <v>2018</v>
      </c>
      <c r="B12143" s="104" t="s">
        <v>471</v>
      </c>
      <c r="C12143" s="105" t="s">
        <v>472</v>
      </c>
      <c r="D12143" s="105" t="s">
        <v>440</v>
      </c>
      <c r="E12143" s="87" t="e">
        <f t="shared" si="623"/>
        <v>#N/A</v>
      </c>
      <c r="F12143" s="69" t="e">
        <f t="shared" si="623"/>
        <v>#N/A</v>
      </c>
      <c r="G12143" s="69" t="e">
        <f t="shared" si="623"/>
        <v>#N/A</v>
      </c>
      <c r="H12143" s="69" t="e">
        <f t="shared" si="623"/>
        <v>#N/A</v>
      </c>
      <c r="I12143" s="69" t="e">
        <f t="shared" si="623"/>
        <v>#N/A</v>
      </c>
      <c r="J12143" s="70" t="e">
        <f t="shared" si="623"/>
        <v>#N/A</v>
      </c>
      <c r="K12143" s="118" t="e">
        <f>VLOOKUP(B12143,WB.GDP.2018,'WB (WDI)'!$BI$2,FALSE)</f>
        <v>#N/A</v>
      </c>
      <c r="L12143" s="112" t="e">
        <f>VLOOKUP($B12143,WB.UNEMP.2018,'WB (WDI)'!$BI$2,FALSE)</f>
        <v>#N/A</v>
      </c>
    </row>
    <row r="12144" spans="1:12" x14ac:dyDescent="0.25">
      <c r="A12144" s="103">
        <v>2018</v>
      </c>
      <c r="B12144" s="104" t="s">
        <v>473</v>
      </c>
      <c r="C12144" s="105" t="s">
        <v>474</v>
      </c>
      <c r="D12144" s="105" t="s">
        <v>440</v>
      </c>
      <c r="E12144" s="87" t="e">
        <f t="shared" si="623"/>
        <v>#N/A</v>
      </c>
      <c r="F12144" s="69" t="e">
        <f t="shared" si="623"/>
        <v>#N/A</v>
      </c>
      <c r="G12144" s="69" t="e">
        <f t="shared" si="623"/>
        <v>#N/A</v>
      </c>
      <c r="H12144" s="69" t="e">
        <f t="shared" si="623"/>
        <v>#N/A</v>
      </c>
      <c r="I12144" s="69" t="e">
        <f t="shared" si="623"/>
        <v>#N/A</v>
      </c>
      <c r="J12144" s="70" t="e">
        <f t="shared" si="623"/>
        <v>#N/A</v>
      </c>
      <c r="K12144" s="118">
        <f>VLOOKUP(B12144,WB.GDP.2018,'WB (WDI)'!$BI$2,FALSE)</f>
        <v>18462.781075550065</v>
      </c>
      <c r="L12144" s="112" t="e">
        <f>VLOOKUP($B12144,WB.UNEMP.2018,'WB (WDI)'!$BI$2,FALSE)</f>
        <v>#N/A</v>
      </c>
    </row>
    <row r="12145" spans="1:12" x14ac:dyDescent="0.25">
      <c r="A12145" s="103">
        <v>2018</v>
      </c>
      <c r="B12145" s="104" t="s">
        <v>475</v>
      </c>
      <c r="C12145" s="105" t="s">
        <v>476</v>
      </c>
      <c r="D12145" s="105" t="s">
        <v>440</v>
      </c>
      <c r="E12145" s="87" t="e">
        <f t="shared" si="623"/>
        <v>#N/A</v>
      </c>
      <c r="F12145" s="69" t="e">
        <f t="shared" si="623"/>
        <v>#N/A</v>
      </c>
      <c r="G12145" s="69" t="e">
        <f t="shared" si="623"/>
        <v>#N/A</v>
      </c>
      <c r="H12145" s="69" t="e">
        <f t="shared" si="623"/>
        <v>#N/A</v>
      </c>
      <c r="I12145" s="69" t="e">
        <f t="shared" si="623"/>
        <v>#N/A</v>
      </c>
      <c r="J12145" s="70" t="e">
        <f t="shared" si="623"/>
        <v>#N/A</v>
      </c>
      <c r="K12145" s="118" t="e">
        <f>VLOOKUP(B12145,WB.GDP.2018,'WB (WDI)'!$BI$2,FALSE)</f>
        <v>#N/A</v>
      </c>
      <c r="L12145" s="112" t="e">
        <f>VLOOKUP($B12145,WB.UNEMP.2018,'WB (WDI)'!$BI$2,FALSE)</f>
        <v>#N/A</v>
      </c>
    </row>
    <row r="12146" spans="1:12" x14ac:dyDescent="0.25">
      <c r="A12146" s="103">
        <v>2018</v>
      </c>
      <c r="B12146" s="104" t="s">
        <v>477</v>
      </c>
      <c r="C12146" s="105" t="s">
        <v>478</v>
      </c>
      <c r="D12146" s="105" t="s">
        <v>440</v>
      </c>
      <c r="E12146" s="87" t="e">
        <f t="shared" si="623"/>
        <v>#N/A</v>
      </c>
      <c r="F12146" s="69" t="e">
        <f t="shared" si="623"/>
        <v>#N/A</v>
      </c>
      <c r="G12146" s="69" t="e">
        <f t="shared" si="623"/>
        <v>#N/A</v>
      </c>
      <c r="H12146" s="69" t="e">
        <f t="shared" si="623"/>
        <v>#N/A</v>
      </c>
      <c r="I12146" s="69" t="e">
        <f t="shared" si="623"/>
        <v>#N/A</v>
      </c>
      <c r="J12146" s="70" t="e">
        <f t="shared" si="623"/>
        <v>#N/A</v>
      </c>
      <c r="K12146" s="118" t="e">
        <f>VLOOKUP(B12146,WB.GDP.2018,'WB (WDI)'!$BI$2,FALSE)</f>
        <v>#N/A</v>
      </c>
      <c r="L12146" s="112" t="e">
        <f>VLOOKUP($B12146,WB.UNEMP.2018,'WB (WDI)'!$BI$2,FALSE)</f>
        <v>#N/A</v>
      </c>
    </row>
    <row r="12147" spans="1:12" x14ac:dyDescent="0.25">
      <c r="A12147" s="103">
        <v>2018</v>
      </c>
      <c r="B12147" s="104" t="s">
        <v>479</v>
      </c>
      <c r="C12147" s="105" t="s">
        <v>480</v>
      </c>
      <c r="D12147" s="105" t="s">
        <v>440</v>
      </c>
      <c r="E12147" s="87" t="e">
        <f t="shared" si="623"/>
        <v>#N/A</v>
      </c>
      <c r="F12147" s="69" t="e">
        <f t="shared" si="623"/>
        <v>#N/A</v>
      </c>
      <c r="G12147" s="69" t="e">
        <f t="shared" si="623"/>
        <v>#N/A</v>
      </c>
      <c r="H12147" s="69" t="e">
        <f t="shared" si="623"/>
        <v>#N/A</v>
      </c>
      <c r="I12147" s="69" t="e">
        <f t="shared" si="623"/>
        <v>#N/A</v>
      </c>
      <c r="J12147" s="70" t="e">
        <f t="shared" si="623"/>
        <v>#N/A</v>
      </c>
      <c r="K12147" s="118" t="e">
        <f>VLOOKUP(B12147,WB.GDP.2018,'WB (WDI)'!$BI$2,FALSE)</f>
        <v>#N/A</v>
      </c>
      <c r="L12147" s="112" t="e">
        <f>VLOOKUP($B12147,WB.UNEMP.2018,'WB (WDI)'!$BI$2,FALSE)</f>
        <v>#N/A</v>
      </c>
    </row>
    <row r="12148" spans="1:12" x14ac:dyDescent="0.25">
      <c r="A12148" s="103">
        <v>2018</v>
      </c>
      <c r="B12148" s="104" t="s">
        <v>481</v>
      </c>
      <c r="C12148" s="105" t="s">
        <v>482</v>
      </c>
      <c r="D12148" s="105" t="s">
        <v>440</v>
      </c>
      <c r="E12148" s="87" t="e">
        <f t="shared" ref="E12148:J12155" si="624">IF(ISNUMBER(VLOOKUP($B12148,EFW.2018,3,FALSE))=TRUE,VLOOKUP($B12148,EFW.2018,E$2,FALSE),NA())</f>
        <v>#N/A</v>
      </c>
      <c r="F12148" s="69" t="e">
        <f t="shared" si="624"/>
        <v>#N/A</v>
      </c>
      <c r="G12148" s="69" t="e">
        <f t="shared" si="624"/>
        <v>#N/A</v>
      </c>
      <c r="H12148" s="69" t="e">
        <f t="shared" si="624"/>
        <v>#N/A</v>
      </c>
      <c r="I12148" s="69" t="e">
        <f t="shared" si="624"/>
        <v>#N/A</v>
      </c>
      <c r="J12148" s="70" t="e">
        <f t="shared" si="624"/>
        <v>#N/A</v>
      </c>
      <c r="K12148" s="118" t="e">
        <f>VLOOKUP(B12148,WB.GDP.2018,'WB (WDI)'!$BI$2,FALSE)</f>
        <v>#N/A</v>
      </c>
      <c r="L12148" s="112">
        <f>VLOOKUP($B12148,WB.UNEMP.2018,'WB (WDI)'!$BI$2,FALSE)</f>
        <v>12.5900001525879</v>
      </c>
    </row>
    <row r="12149" spans="1:12" x14ac:dyDescent="0.25">
      <c r="A12149" s="103">
        <v>2018</v>
      </c>
      <c r="B12149" s="104" t="s">
        <v>483</v>
      </c>
      <c r="C12149" s="105" t="s">
        <v>484</v>
      </c>
      <c r="D12149" s="105" t="s">
        <v>440</v>
      </c>
      <c r="E12149" s="87" t="e">
        <f t="shared" si="624"/>
        <v>#N/A</v>
      </c>
      <c r="F12149" s="69" t="e">
        <f t="shared" si="624"/>
        <v>#N/A</v>
      </c>
      <c r="G12149" s="69" t="e">
        <f t="shared" si="624"/>
        <v>#N/A</v>
      </c>
      <c r="H12149" s="69" t="e">
        <f t="shared" si="624"/>
        <v>#N/A</v>
      </c>
      <c r="I12149" s="69" t="e">
        <f t="shared" si="624"/>
        <v>#N/A</v>
      </c>
      <c r="J12149" s="70" t="e">
        <f t="shared" si="624"/>
        <v>#N/A</v>
      </c>
      <c r="K12149" s="118" t="e">
        <f>VLOOKUP(B12149,WB.GDP.2018,'WB (WDI)'!$BI$2,FALSE)</f>
        <v>#N/A</v>
      </c>
      <c r="L12149" s="112" t="e">
        <f>VLOOKUP($B12149,WB.UNEMP.2018,'WB (WDI)'!$BI$2,FALSE)</f>
        <v>#N/A</v>
      </c>
    </row>
    <row r="12150" spans="1:12" x14ac:dyDescent="0.25">
      <c r="A12150" s="103">
        <v>2018</v>
      </c>
      <c r="B12150" s="104" t="s">
        <v>485</v>
      </c>
      <c r="C12150" s="105" t="s">
        <v>486</v>
      </c>
      <c r="D12150" s="105" t="s">
        <v>440</v>
      </c>
      <c r="E12150" s="87" t="e">
        <f t="shared" si="624"/>
        <v>#N/A</v>
      </c>
      <c r="F12150" s="69" t="e">
        <f t="shared" si="624"/>
        <v>#N/A</v>
      </c>
      <c r="G12150" s="69" t="e">
        <f t="shared" si="624"/>
        <v>#N/A</v>
      </c>
      <c r="H12150" s="69" t="e">
        <f t="shared" si="624"/>
        <v>#N/A</v>
      </c>
      <c r="I12150" s="69" t="e">
        <f t="shared" si="624"/>
        <v>#N/A</v>
      </c>
      <c r="J12150" s="70" t="e">
        <f t="shared" si="624"/>
        <v>#N/A</v>
      </c>
      <c r="K12150" s="118" t="e">
        <f>VLOOKUP(B12150,WB.GDP.2018,'WB (WDI)'!$BI$2,FALSE)</f>
        <v>#N/A</v>
      </c>
      <c r="L12150" s="112" t="e">
        <f>VLOOKUP($B12150,WB.UNEMP.2018,'WB (WDI)'!$BI$2,FALSE)</f>
        <v>#N/A</v>
      </c>
    </row>
    <row r="12151" spans="1:12" x14ac:dyDescent="0.25">
      <c r="A12151" s="103">
        <v>2018</v>
      </c>
      <c r="B12151" s="104" t="s">
        <v>487</v>
      </c>
      <c r="C12151" s="105" t="s">
        <v>488</v>
      </c>
      <c r="D12151" s="105" t="s">
        <v>440</v>
      </c>
      <c r="E12151" s="87" t="e">
        <f t="shared" si="624"/>
        <v>#N/A</v>
      </c>
      <c r="F12151" s="69" t="e">
        <f t="shared" si="624"/>
        <v>#N/A</v>
      </c>
      <c r="G12151" s="69" t="e">
        <f t="shared" si="624"/>
        <v>#N/A</v>
      </c>
      <c r="H12151" s="69" t="e">
        <f t="shared" si="624"/>
        <v>#N/A</v>
      </c>
      <c r="I12151" s="69" t="e">
        <f t="shared" si="624"/>
        <v>#N/A</v>
      </c>
      <c r="J12151" s="70" t="e">
        <f t="shared" si="624"/>
        <v>#N/A</v>
      </c>
      <c r="K12151" s="118">
        <f>VLOOKUP(B12151,WB.GDP.2018,'WB (WDI)'!$BI$2,FALSE)</f>
        <v>6327.0632983674132</v>
      </c>
      <c r="L12151" s="112">
        <f>VLOOKUP($B12151,WB.UNEMP.2018,'WB (WDI)'!$BI$2,FALSE)</f>
        <v>8.3199996948242205</v>
      </c>
    </row>
    <row r="12152" spans="1:12" x14ac:dyDescent="0.25">
      <c r="A12152" s="103">
        <v>2018</v>
      </c>
      <c r="B12152" s="104" t="s">
        <v>489</v>
      </c>
      <c r="C12152" s="105" t="s">
        <v>490</v>
      </c>
      <c r="D12152" s="105" t="s">
        <v>440</v>
      </c>
      <c r="E12152" s="87" t="e">
        <f t="shared" si="624"/>
        <v>#N/A</v>
      </c>
      <c r="F12152" s="69" t="e">
        <f t="shared" si="624"/>
        <v>#N/A</v>
      </c>
      <c r="G12152" s="69" t="e">
        <f t="shared" si="624"/>
        <v>#N/A</v>
      </c>
      <c r="H12152" s="69" t="e">
        <f t="shared" si="624"/>
        <v>#N/A</v>
      </c>
      <c r="I12152" s="69" t="e">
        <f t="shared" si="624"/>
        <v>#N/A</v>
      </c>
      <c r="J12152" s="70" t="e">
        <f t="shared" si="624"/>
        <v>#N/A</v>
      </c>
      <c r="K12152" s="118" t="e">
        <f>VLOOKUP(B12152,WB.GDP.2018,'WB (WDI)'!$BI$2,FALSE)</f>
        <v>#N/A</v>
      </c>
      <c r="L12152" s="112" t="e">
        <f>VLOOKUP($B12152,WB.UNEMP.2018,'WB (WDI)'!$BI$2,FALSE)</f>
        <v>#N/A</v>
      </c>
    </row>
    <row r="12153" spans="1:12" x14ac:dyDescent="0.25">
      <c r="A12153" s="103">
        <v>2018</v>
      </c>
      <c r="B12153" s="104" t="s">
        <v>491</v>
      </c>
      <c r="C12153" s="105" t="s">
        <v>492</v>
      </c>
      <c r="D12153" s="105" t="s">
        <v>440</v>
      </c>
      <c r="E12153" s="87" t="e">
        <f t="shared" si="624"/>
        <v>#N/A</v>
      </c>
      <c r="F12153" s="69" t="e">
        <f t="shared" si="624"/>
        <v>#N/A</v>
      </c>
      <c r="G12153" s="69" t="e">
        <f t="shared" si="624"/>
        <v>#N/A</v>
      </c>
      <c r="H12153" s="69" t="e">
        <f t="shared" si="624"/>
        <v>#N/A</v>
      </c>
      <c r="I12153" s="69" t="e">
        <f t="shared" si="624"/>
        <v>#N/A</v>
      </c>
      <c r="J12153" s="70" t="e">
        <f t="shared" si="624"/>
        <v>#N/A</v>
      </c>
      <c r="K12153" s="118">
        <f>VLOOKUP(B12153,WB.GDP.2018,'WB (WDI)'!$BI$2,FALSE)</f>
        <v>6416.4018451799566</v>
      </c>
      <c r="L12153" s="112">
        <f>VLOOKUP($B12153,WB.UNEMP.2018,'WB (WDI)'!$BI$2,FALSE)</f>
        <v>3.0699999332428001</v>
      </c>
    </row>
    <row r="12154" spans="1:12" x14ac:dyDescent="0.25">
      <c r="A12154" s="103">
        <v>2018</v>
      </c>
      <c r="B12154" s="104" t="s">
        <v>493</v>
      </c>
      <c r="C12154" s="105" t="s">
        <v>494</v>
      </c>
      <c r="D12154" s="105" t="s">
        <v>440</v>
      </c>
      <c r="E12154" s="87" t="e">
        <f t="shared" si="624"/>
        <v>#N/A</v>
      </c>
      <c r="F12154" s="69" t="e">
        <f t="shared" si="624"/>
        <v>#N/A</v>
      </c>
      <c r="G12154" s="69" t="e">
        <f t="shared" si="624"/>
        <v>#N/A</v>
      </c>
      <c r="H12154" s="69" t="e">
        <f t="shared" si="624"/>
        <v>#N/A</v>
      </c>
      <c r="I12154" s="69" t="e">
        <f t="shared" si="624"/>
        <v>#N/A</v>
      </c>
      <c r="J12154" s="70" t="e">
        <f t="shared" si="624"/>
        <v>#N/A</v>
      </c>
      <c r="K12154" s="118">
        <f>VLOOKUP(B12154,WB.GDP.2018,'WB (WDI)'!$BI$2,FALSE)</f>
        <v>3947.6040477953911</v>
      </c>
      <c r="L12154" s="112" t="e">
        <f>VLOOKUP($B12154,WB.UNEMP.2018,'WB (WDI)'!$BI$2,FALSE)</f>
        <v>#N/A</v>
      </c>
    </row>
    <row r="12155" spans="1:12" ht="15.75" thickBot="1" x14ac:dyDescent="0.3">
      <c r="A12155" s="106">
        <v>2018</v>
      </c>
      <c r="B12155" s="107" t="s">
        <v>495</v>
      </c>
      <c r="C12155" s="108" t="s">
        <v>496</v>
      </c>
      <c r="D12155" s="108" t="s">
        <v>440</v>
      </c>
      <c r="E12155" s="89" t="e">
        <f t="shared" si="624"/>
        <v>#N/A</v>
      </c>
      <c r="F12155" s="57" t="e">
        <f t="shared" si="624"/>
        <v>#N/A</v>
      </c>
      <c r="G12155" s="57" t="e">
        <f t="shared" si="624"/>
        <v>#N/A</v>
      </c>
      <c r="H12155" s="57" t="e">
        <f t="shared" si="624"/>
        <v>#N/A</v>
      </c>
      <c r="I12155" s="57" t="e">
        <f t="shared" si="624"/>
        <v>#N/A</v>
      </c>
      <c r="J12155" s="72" t="e">
        <f t="shared" si="624"/>
        <v>#N/A</v>
      </c>
      <c r="K12155" s="120" t="e">
        <f>VLOOKUP(B12155,WB.GDP.2018,'WB (WDI)'!$BI$2,FALSE)</f>
        <v>#N/A</v>
      </c>
      <c r="L12155" s="114" t="e">
        <f>VLOOKUP($B12155,WB.UNEMP.2018,'WB (WDI)'!$BI$2,FALSE)</f>
        <v>#N/A</v>
      </c>
    </row>
    <row r="12156" spans="1:12" x14ac:dyDescent="0.25">
      <c r="A12156" s="109">
        <v>2019</v>
      </c>
      <c r="B12156" s="110" t="s">
        <v>4</v>
      </c>
      <c r="C12156" s="111" t="s">
        <v>5</v>
      </c>
      <c r="D12156" s="111" t="s">
        <v>6</v>
      </c>
      <c r="E12156" s="86"/>
      <c r="F12156" s="69"/>
      <c r="G12156" s="69"/>
      <c r="H12156" s="69"/>
      <c r="I12156" s="69"/>
      <c r="J12156" s="70"/>
      <c r="K12156" s="118">
        <f>VLOOKUP(B12156,WB.GDP.2019,'WB (WDI)'!$BJ$2,FALSE)</f>
        <v>11510.557088250287</v>
      </c>
      <c r="L12156" s="112">
        <f>VLOOKUP($B12156,WB.UNEMP.2019,'WB (WDI)'!$BJ$2,FALSE)</f>
        <v>11.810000419616699</v>
      </c>
    </row>
    <row r="12157" spans="1:12" x14ac:dyDescent="0.25">
      <c r="A12157" s="103">
        <v>2019</v>
      </c>
      <c r="B12157" s="104" t="s">
        <v>7</v>
      </c>
      <c r="C12157" s="105" t="s">
        <v>8</v>
      </c>
      <c r="D12157" s="105" t="s">
        <v>6</v>
      </c>
      <c r="E12157" s="87"/>
      <c r="F12157" s="69"/>
      <c r="G12157" s="69"/>
      <c r="H12157" s="69"/>
      <c r="I12157" s="69"/>
      <c r="J12157" s="70"/>
      <c r="K12157" s="118">
        <f>VLOOKUP(B12157,WB.GDP.2019,'WB (WDI)'!$BJ$2,FALSE)</f>
        <v>11763.253636488469</v>
      </c>
      <c r="L12157" s="112">
        <f>VLOOKUP($B12157,WB.UNEMP.2019,'WB (WDI)'!$BJ$2,FALSE)</f>
        <v>9.7299995422363299</v>
      </c>
    </row>
    <row r="12158" spans="1:12" x14ac:dyDescent="0.25">
      <c r="A12158" s="103">
        <v>2019</v>
      </c>
      <c r="B12158" s="104" t="s">
        <v>9</v>
      </c>
      <c r="C12158" s="105" t="s">
        <v>10</v>
      </c>
      <c r="D12158" s="105" t="s">
        <v>6</v>
      </c>
      <c r="E12158" s="87"/>
      <c r="F12158" s="69"/>
      <c r="G12158" s="69"/>
      <c r="H12158" s="69"/>
      <c r="I12158" s="69"/>
      <c r="J12158" s="70"/>
      <c r="K12158" s="118">
        <f>VLOOKUP(B12158,WB.GDP.2019,'WB (WDI)'!$BJ$2,FALSE)</f>
        <v>15174.164754308937</v>
      </c>
      <c r="L12158" s="112">
        <f>VLOOKUP($B12158,WB.UNEMP.2019,'WB (WDI)'!$BJ$2,FALSE)</f>
        <v>18.340000152587901</v>
      </c>
    </row>
    <row r="12159" spans="1:12" x14ac:dyDescent="0.25">
      <c r="A12159" s="103">
        <v>2019</v>
      </c>
      <c r="B12159" s="104" t="s">
        <v>11</v>
      </c>
      <c r="C12159" s="105" t="s">
        <v>12</v>
      </c>
      <c r="D12159" s="105" t="s">
        <v>6</v>
      </c>
      <c r="E12159" s="87"/>
      <c r="F12159" s="69"/>
      <c r="G12159" s="69"/>
      <c r="H12159" s="69"/>
      <c r="I12159" s="69"/>
      <c r="J12159" s="70"/>
      <c r="K12159" s="118">
        <f>VLOOKUP(B12159,WB.GDP.2019,'WB (WDI)'!$BJ$2,FALSE)</f>
        <v>7514.7208811662604</v>
      </c>
      <c r="L12159" s="112">
        <f>VLOOKUP($B12159,WB.UNEMP.2019,'WB (WDI)'!$BJ$2,FALSE)</f>
        <v>9.0100002288818395</v>
      </c>
    </row>
    <row r="12160" spans="1:12" x14ac:dyDescent="0.25">
      <c r="A12160" s="103">
        <v>2019</v>
      </c>
      <c r="B12160" s="104" t="s">
        <v>13</v>
      </c>
      <c r="C12160" s="105" t="s">
        <v>14</v>
      </c>
      <c r="D12160" s="105" t="s">
        <v>6</v>
      </c>
      <c r="E12160" s="87"/>
      <c r="F12160" s="69"/>
      <c r="G12160" s="69"/>
      <c r="H12160" s="69"/>
      <c r="I12160" s="69"/>
      <c r="J12160" s="70"/>
      <c r="K12160" s="118">
        <f>VLOOKUP(B12160,WB.GDP.2019,'WB (WDI)'!$BJ$2,FALSE)</f>
        <v>3958.4683896153101</v>
      </c>
      <c r="L12160" s="112">
        <f>VLOOKUP($B12160,WB.UNEMP.2019,'WB (WDI)'!$BJ$2,FALSE)</f>
        <v>16.7600002288818</v>
      </c>
    </row>
    <row r="12161" spans="1:12" x14ac:dyDescent="0.25">
      <c r="A12161" s="103">
        <v>2019</v>
      </c>
      <c r="B12161" s="104" t="s">
        <v>15</v>
      </c>
      <c r="C12161" s="105" t="s">
        <v>16</v>
      </c>
      <c r="D12161" s="105" t="s">
        <v>6</v>
      </c>
      <c r="E12161" s="87"/>
      <c r="F12161" s="69"/>
      <c r="G12161" s="69"/>
      <c r="H12161" s="69"/>
      <c r="I12161" s="69"/>
      <c r="J12161" s="70"/>
      <c r="K12161" s="118">
        <f>VLOOKUP(B12161,WB.GDP.2019,'WB (WDI)'!$BJ$2,FALSE)</f>
        <v>10755.608151954113</v>
      </c>
      <c r="L12161" s="112">
        <f>VLOOKUP($B12161,WB.UNEMP.2019,'WB (WDI)'!$BJ$2,FALSE)</f>
        <v>15.1300001144409</v>
      </c>
    </row>
    <row r="12162" spans="1:12" x14ac:dyDescent="0.25">
      <c r="A12162" s="103">
        <v>2019</v>
      </c>
      <c r="B12162" s="104" t="s">
        <v>17</v>
      </c>
      <c r="C12162" s="105" t="s">
        <v>18</v>
      </c>
      <c r="D12162" s="105" t="s">
        <v>6</v>
      </c>
      <c r="E12162" s="87"/>
      <c r="F12162" s="69"/>
      <c r="G12162" s="69"/>
      <c r="H12162" s="69"/>
      <c r="I12162" s="69"/>
      <c r="J12162" s="70"/>
      <c r="K12162" s="118" t="e">
        <f>VLOOKUP(B12162,WB.GDP.2019,'WB (WDI)'!$BJ$2,FALSE)</f>
        <v>#N/A</v>
      </c>
      <c r="L12162" s="112" t="e">
        <f>VLOOKUP($B12162,WB.UNEMP.2019,'WB (WDI)'!$BJ$2,FALSE)</f>
        <v>#N/A</v>
      </c>
    </row>
    <row r="12163" spans="1:12" x14ac:dyDescent="0.25">
      <c r="A12163" s="103">
        <v>2019</v>
      </c>
      <c r="B12163" s="104" t="s">
        <v>19</v>
      </c>
      <c r="C12163" s="105" t="s">
        <v>20</v>
      </c>
      <c r="D12163" s="105" t="s">
        <v>6</v>
      </c>
      <c r="E12163" s="87"/>
      <c r="F12163" s="69"/>
      <c r="G12163" s="69"/>
      <c r="H12163" s="69"/>
      <c r="I12163" s="69"/>
      <c r="J12163" s="70"/>
      <c r="K12163" s="118">
        <f>VLOOKUP(B12163,WB.GDP.2019,'WB (WDI)'!$BJ$2,FALSE)</f>
        <v>6670.3322967348631</v>
      </c>
      <c r="L12163" s="112">
        <f>VLOOKUP($B12163,WB.UNEMP.2019,'WB (WDI)'!$BJ$2,FALSE)</f>
        <v>6.9299998283386204</v>
      </c>
    </row>
    <row r="12164" spans="1:12" x14ac:dyDescent="0.25">
      <c r="A12164" s="103">
        <v>2019</v>
      </c>
      <c r="B12164" s="104" t="s">
        <v>21</v>
      </c>
      <c r="C12164" s="105" t="s">
        <v>22</v>
      </c>
      <c r="D12164" s="105" t="s">
        <v>6</v>
      </c>
      <c r="E12164" s="87"/>
      <c r="F12164" s="69"/>
      <c r="G12164" s="69"/>
      <c r="H12164" s="69"/>
      <c r="I12164" s="69"/>
      <c r="J12164" s="70"/>
      <c r="K12164" s="118">
        <f>VLOOKUP(B12164,WB.GDP.2019,'WB (WDI)'!$BJ$2,FALSE)</f>
        <v>3287.3095378149542</v>
      </c>
      <c r="L12164" s="112">
        <f>VLOOKUP($B12164,WB.UNEMP.2019,'WB (WDI)'!$BJ$2,FALSE)</f>
        <v>2.3199999332428001</v>
      </c>
    </row>
    <row r="12165" spans="1:12" x14ac:dyDescent="0.25">
      <c r="A12165" s="103">
        <v>2019</v>
      </c>
      <c r="B12165" s="104" t="s">
        <v>23</v>
      </c>
      <c r="C12165" s="105" t="s">
        <v>24</v>
      </c>
      <c r="D12165" s="105" t="s">
        <v>6</v>
      </c>
      <c r="E12165" s="87"/>
      <c r="F12165" s="69"/>
      <c r="G12165" s="69"/>
      <c r="H12165" s="69"/>
      <c r="I12165" s="69"/>
      <c r="J12165" s="70"/>
      <c r="K12165" s="118">
        <f>VLOOKUP(B12165,WB.GDP.2019,'WB (WDI)'!$BJ$2,FALSE)</f>
        <v>17766.538968346358</v>
      </c>
      <c r="L12165" s="112">
        <f>VLOOKUP($B12165,WB.UNEMP.2019,'WB (WDI)'!$BJ$2,FALSE)</f>
        <v>17.209999084472699</v>
      </c>
    </row>
    <row r="12166" spans="1:12" x14ac:dyDescent="0.25">
      <c r="A12166" s="103">
        <v>2019</v>
      </c>
      <c r="B12166" s="104" t="s">
        <v>25</v>
      </c>
      <c r="C12166" s="105" t="s">
        <v>26</v>
      </c>
      <c r="D12166" s="105" t="s">
        <v>6</v>
      </c>
      <c r="E12166" s="87"/>
      <c r="F12166" s="69"/>
      <c r="G12166" s="69"/>
      <c r="H12166" s="69"/>
      <c r="I12166" s="69"/>
      <c r="J12166" s="70"/>
      <c r="K12166" s="118" t="e">
        <f>VLOOKUP(B12166,WB.GDP.2019,'WB (WDI)'!$BJ$2,FALSE)</f>
        <v>#N/A</v>
      </c>
      <c r="L12166" s="112" t="e">
        <f>VLOOKUP($B12166,WB.UNEMP.2019,'WB (WDI)'!$BJ$2,FALSE)</f>
        <v>#N/A</v>
      </c>
    </row>
    <row r="12167" spans="1:12" x14ac:dyDescent="0.25">
      <c r="A12167" s="103">
        <v>2019</v>
      </c>
      <c r="B12167" s="104" t="s">
        <v>27</v>
      </c>
      <c r="C12167" s="105" t="s">
        <v>28</v>
      </c>
      <c r="D12167" s="105" t="s">
        <v>6</v>
      </c>
      <c r="E12167" s="87"/>
      <c r="F12167" s="69"/>
      <c r="G12167" s="69"/>
      <c r="H12167" s="69"/>
      <c r="I12167" s="69"/>
      <c r="J12167" s="70"/>
      <c r="K12167" s="118">
        <f>VLOOKUP(B12167,WB.GDP.2019,'WB (WDI)'!$BJ$2,FALSE)</f>
        <v>2178.3234151006964</v>
      </c>
      <c r="L12167" s="112">
        <f>VLOOKUP($B12167,WB.UNEMP.2019,'WB (WDI)'!$BJ$2,FALSE)</f>
        <v>4.6199998855590803</v>
      </c>
    </row>
    <row r="12168" spans="1:12" x14ac:dyDescent="0.25">
      <c r="A12168" s="103">
        <v>2019</v>
      </c>
      <c r="B12168" s="104" t="s">
        <v>29</v>
      </c>
      <c r="C12168" s="105" t="s">
        <v>30</v>
      </c>
      <c r="D12168" s="105" t="s">
        <v>6</v>
      </c>
      <c r="E12168" s="87"/>
      <c r="F12168" s="69"/>
      <c r="G12168" s="69"/>
      <c r="H12168" s="69"/>
      <c r="I12168" s="69"/>
      <c r="J12168" s="70"/>
      <c r="K12168" s="118">
        <f>VLOOKUP(B12168,WB.GDP.2019,'WB (WDI)'!$BJ$2,FALSE)</f>
        <v>751.6639571941181</v>
      </c>
      <c r="L12168" s="112">
        <f>VLOOKUP($B12168,WB.UNEMP.2019,'WB (WDI)'!$BJ$2,FALSE)</f>
        <v>1.41999995708466</v>
      </c>
    </row>
    <row r="12169" spans="1:12" x14ac:dyDescent="0.25">
      <c r="A12169" s="103">
        <v>2019</v>
      </c>
      <c r="B12169" s="104" t="s">
        <v>31</v>
      </c>
      <c r="C12169" s="105" t="s">
        <v>32</v>
      </c>
      <c r="D12169" s="105" t="s">
        <v>6</v>
      </c>
      <c r="E12169" s="87"/>
      <c r="F12169" s="69"/>
      <c r="G12169" s="69"/>
      <c r="H12169" s="69"/>
      <c r="I12169" s="69"/>
      <c r="J12169" s="70"/>
      <c r="K12169" s="118">
        <f>VLOOKUP(B12169,WB.GDP.2019,'WB (WDI)'!$BJ$2,FALSE)</f>
        <v>7171.839464743769</v>
      </c>
      <c r="L12169" s="112">
        <f>VLOOKUP($B12169,WB.UNEMP.2019,'WB (WDI)'!$BJ$2,FALSE)</f>
        <v>12.069999694824199</v>
      </c>
    </row>
    <row r="12170" spans="1:12" x14ac:dyDescent="0.25">
      <c r="A12170" s="103">
        <v>2019</v>
      </c>
      <c r="B12170" s="104" t="s">
        <v>33</v>
      </c>
      <c r="C12170" s="105" t="s">
        <v>34</v>
      </c>
      <c r="D12170" s="105" t="s">
        <v>6</v>
      </c>
      <c r="E12170" s="87"/>
      <c r="F12170" s="69"/>
      <c r="G12170" s="69"/>
      <c r="H12170" s="69"/>
      <c r="I12170" s="69"/>
      <c r="J12170" s="70"/>
      <c r="K12170" s="118">
        <f>VLOOKUP(B12170,WB.GDP.2019,'WB (WDI)'!$BJ$2,FALSE)</f>
        <v>3642.2772582676344</v>
      </c>
      <c r="L12170" s="112">
        <f>VLOOKUP($B12170,WB.UNEMP.2019,'WB (WDI)'!$BJ$2,FALSE)</f>
        <v>3.3199999332428001</v>
      </c>
    </row>
    <row r="12171" spans="1:12" x14ac:dyDescent="0.25">
      <c r="A12171" s="103">
        <v>2019</v>
      </c>
      <c r="B12171" s="104" t="s">
        <v>35</v>
      </c>
      <c r="C12171" s="105" t="s">
        <v>36</v>
      </c>
      <c r="D12171" s="105" t="s">
        <v>6</v>
      </c>
      <c r="E12171" s="87"/>
      <c r="F12171" s="69"/>
      <c r="G12171" s="69"/>
      <c r="H12171" s="69"/>
      <c r="I12171" s="69"/>
      <c r="J12171" s="70"/>
      <c r="K12171" s="118">
        <f>VLOOKUP(B12171,WB.GDP.2019,'WB (WDI)'!$BJ$2,FALSE)</f>
        <v>944.86809348786574</v>
      </c>
      <c r="L12171" s="112">
        <f>VLOOKUP($B12171,WB.UNEMP.2019,'WB (WDI)'!$BJ$2,FALSE)</f>
        <v>4.03999996185303</v>
      </c>
    </row>
    <row r="12172" spans="1:12" x14ac:dyDescent="0.25">
      <c r="A12172" s="103">
        <v>2019</v>
      </c>
      <c r="B12172" s="104" t="s">
        <v>37</v>
      </c>
      <c r="C12172" s="105" t="s">
        <v>38</v>
      </c>
      <c r="D12172" s="105" t="s">
        <v>6</v>
      </c>
      <c r="E12172" s="87"/>
      <c r="F12172" s="69"/>
      <c r="G12172" s="69"/>
      <c r="H12172" s="69"/>
      <c r="I12172" s="69"/>
      <c r="J12172" s="70"/>
      <c r="K12172" s="118">
        <f>VLOOKUP(B12172,WB.GDP.2019,'WB (WDI)'!$BJ$2,FALSE)</f>
        <v>1579.6266949696401</v>
      </c>
      <c r="L12172" s="112">
        <f>VLOOKUP($B12172,WB.UNEMP.2019,'WB (WDI)'!$BJ$2,FALSE)</f>
        <v>1.9099999666214</v>
      </c>
    </row>
    <row r="12173" spans="1:12" x14ac:dyDescent="0.25">
      <c r="A12173" s="103">
        <v>2019</v>
      </c>
      <c r="B12173" s="104" t="s">
        <v>39</v>
      </c>
      <c r="C12173" s="105" t="s">
        <v>40</v>
      </c>
      <c r="D12173" s="105" t="s">
        <v>6</v>
      </c>
      <c r="E12173" s="87"/>
      <c r="F12173" s="69"/>
      <c r="G12173" s="69"/>
      <c r="H12173" s="69"/>
      <c r="I12173" s="69"/>
      <c r="J12173" s="70"/>
      <c r="K12173" s="118">
        <f>VLOOKUP(B12173,WB.GDP.2019,'WB (WDI)'!$BJ$2,FALSE)</f>
        <v>3059.5097045952607</v>
      </c>
      <c r="L12173" s="112">
        <f>VLOOKUP($B12173,WB.UNEMP.2019,'WB (WDI)'!$BJ$2,FALSE)</f>
        <v>7.6999998092651403</v>
      </c>
    </row>
    <row r="12174" spans="1:12" x14ac:dyDescent="0.25">
      <c r="A12174" s="103">
        <v>2019</v>
      </c>
      <c r="B12174" s="104" t="s">
        <v>41</v>
      </c>
      <c r="C12174" s="105" t="s">
        <v>42</v>
      </c>
      <c r="D12174" s="105" t="s">
        <v>6</v>
      </c>
      <c r="E12174" s="87"/>
      <c r="F12174" s="69"/>
      <c r="G12174" s="69"/>
      <c r="H12174" s="69"/>
      <c r="I12174" s="69"/>
      <c r="J12174" s="70"/>
      <c r="K12174" s="118">
        <f>VLOOKUP(B12174,WB.GDP.2019,'WB (WDI)'!$BJ$2,FALSE)</f>
        <v>3673.1178271565282</v>
      </c>
      <c r="L12174" s="112">
        <f>VLOOKUP($B12174,WB.UNEMP.2019,'WB (WDI)'!$BJ$2,FALSE)</f>
        <v>9.6000003814697301</v>
      </c>
    </row>
    <row r="12175" spans="1:12" x14ac:dyDescent="0.25">
      <c r="A12175" s="103">
        <v>2019</v>
      </c>
      <c r="B12175" s="104" t="s">
        <v>43</v>
      </c>
      <c r="C12175" s="105" t="s">
        <v>44</v>
      </c>
      <c r="D12175" s="105" t="s">
        <v>6</v>
      </c>
      <c r="E12175" s="87"/>
      <c r="F12175" s="69"/>
      <c r="G12175" s="69"/>
      <c r="H12175" s="69"/>
      <c r="I12175" s="69"/>
      <c r="J12175" s="70"/>
      <c r="K12175" s="118">
        <f>VLOOKUP(B12175,WB.GDP.2019,'WB (WDI)'!$BJ$2,FALSE)</f>
        <v>5212.5560483849331</v>
      </c>
      <c r="L12175" s="112">
        <f>VLOOKUP($B12175,WB.UNEMP.2019,'WB (WDI)'!$BJ$2,FALSE)</f>
        <v>3.1700000762939502</v>
      </c>
    </row>
    <row r="12176" spans="1:12" x14ac:dyDescent="0.25">
      <c r="A12176" s="103">
        <v>2019</v>
      </c>
      <c r="B12176" s="104" t="s">
        <v>45</v>
      </c>
      <c r="C12176" s="105" t="s">
        <v>46</v>
      </c>
      <c r="D12176" s="105" t="s">
        <v>6</v>
      </c>
      <c r="E12176" s="87"/>
      <c r="F12176" s="69"/>
      <c r="G12176" s="69"/>
      <c r="H12176" s="69"/>
      <c r="I12176" s="69"/>
      <c r="J12176" s="70"/>
      <c r="K12176" s="118">
        <f>VLOOKUP(B12176,WB.GDP.2019,'WB (WDI)'!$BJ$2,FALSE)</f>
        <v>1097.9488527659553</v>
      </c>
      <c r="L12176" s="112">
        <f>VLOOKUP($B12176,WB.UNEMP.2019,'WB (WDI)'!$BJ$2,FALSE)</f>
        <v>4.1300001144409197</v>
      </c>
    </row>
    <row r="12177" spans="1:12" x14ac:dyDescent="0.25">
      <c r="A12177" s="103">
        <v>2019</v>
      </c>
      <c r="B12177" s="104" t="s">
        <v>47</v>
      </c>
      <c r="C12177" s="105" t="s">
        <v>48</v>
      </c>
      <c r="D12177" s="105" t="s">
        <v>6</v>
      </c>
      <c r="E12177" s="87"/>
      <c r="F12177" s="69"/>
      <c r="G12177" s="69"/>
      <c r="H12177" s="69"/>
      <c r="I12177" s="69"/>
      <c r="J12177" s="70"/>
      <c r="K12177" s="118">
        <f>VLOOKUP(B12177,WB.GDP.2019,'WB (WDI)'!$BJ$2,FALSE)</f>
        <v>5534.749116288408</v>
      </c>
      <c r="L12177" s="112">
        <f>VLOOKUP($B12177,WB.UNEMP.2019,'WB (WDI)'!$BJ$2,FALSE)</f>
        <v>10.9700002670288</v>
      </c>
    </row>
    <row r="12178" spans="1:12" x14ac:dyDescent="0.25">
      <c r="A12178" s="103">
        <v>2019</v>
      </c>
      <c r="B12178" s="104" t="s">
        <v>49</v>
      </c>
      <c r="C12178" s="105" t="s">
        <v>50</v>
      </c>
      <c r="D12178" s="105" t="s">
        <v>6</v>
      </c>
      <c r="E12178" s="87"/>
      <c r="F12178" s="69"/>
      <c r="G12178" s="69"/>
      <c r="H12178" s="69"/>
      <c r="I12178" s="69"/>
      <c r="J12178" s="70"/>
      <c r="K12178" s="118">
        <f>VLOOKUP(B12178,WB.GDP.2019,'WB (WDI)'!$BJ$2,FALSE)</f>
        <v>18558.00385154134</v>
      </c>
      <c r="L12178" s="112">
        <f>VLOOKUP($B12178,WB.UNEMP.2019,'WB (WDI)'!$BJ$2,FALSE)</f>
        <v>7.9499998092651403</v>
      </c>
    </row>
    <row r="12179" spans="1:12" x14ac:dyDescent="0.25">
      <c r="A12179" s="103">
        <v>2019</v>
      </c>
      <c r="B12179" s="104" t="s">
        <v>51</v>
      </c>
      <c r="C12179" s="105" t="s">
        <v>52</v>
      </c>
      <c r="D12179" s="105" t="s">
        <v>6</v>
      </c>
      <c r="E12179" s="87"/>
      <c r="F12179" s="69"/>
      <c r="G12179" s="69"/>
      <c r="H12179" s="69"/>
      <c r="I12179" s="69"/>
      <c r="J12179" s="70"/>
      <c r="K12179" s="118" t="e">
        <f>VLOOKUP(B12179,WB.GDP.2019,'WB (WDI)'!$BJ$2,FALSE)</f>
        <v>#N/A</v>
      </c>
      <c r="L12179" s="112">
        <f>VLOOKUP($B12179,WB.UNEMP.2019,'WB (WDI)'!$BJ$2,FALSE)</f>
        <v>6.3400001525878897</v>
      </c>
    </row>
    <row r="12180" spans="1:12" x14ac:dyDescent="0.25">
      <c r="A12180" s="103">
        <v>2019</v>
      </c>
      <c r="B12180" s="104" t="s">
        <v>53</v>
      </c>
      <c r="C12180" s="105" t="s">
        <v>54</v>
      </c>
      <c r="D12180" s="105" t="s">
        <v>6</v>
      </c>
      <c r="E12180" s="87"/>
      <c r="F12180" s="69"/>
      <c r="G12180" s="69"/>
      <c r="H12180" s="69"/>
      <c r="I12180" s="69"/>
      <c r="J12180" s="70"/>
      <c r="K12180" s="118">
        <f>VLOOKUP(B12180,WB.GDP.2019,'WB (WDI)'!$BJ$2,FALSE)</f>
        <v>8621.8265952471556</v>
      </c>
      <c r="L12180" s="112">
        <f>VLOOKUP($B12180,WB.UNEMP.2019,'WB (WDI)'!$BJ$2,FALSE)</f>
        <v>22.2399997711182</v>
      </c>
    </row>
    <row r="12181" spans="1:12" x14ac:dyDescent="0.25">
      <c r="A12181" s="103">
        <v>2019</v>
      </c>
      <c r="B12181" s="104" t="s">
        <v>55</v>
      </c>
      <c r="C12181" s="105" t="s">
        <v>56</v>
      </c>
      <c r="D12181" s="105" t="s">
        <v>6</v>
      </c>
      <c r="E12181" s="87"/>
      <c r="F12181" s="69"/>
      <c r="G12181" s="69"/>
      <c r="H12181" s="69"/>
      <c r="I12181" s="69"/>
      <c r="J12181" s="70"/>
      <c r="K12181" s="118">
        <f>VLOOKUP(B12181,WB.GDP.2019,'WB (WDI)'!$BJ$2,FALSE)</f>
        <v>2221.4046050694633</v>
      </c>
      <c r="L12181" s="112">
        <f>VLOOKUP($B12181,WB.UNEMP.2019,'WB (WDI)'!$BJ$2,FALSE)</f>
        <v>2.03999996185303</v>
      </c>
    </row>
    <row r="12182" spans="1:12" x14ac:dyDescent="0.25">
      <c r="A12182" s="103">
        <v>2019</v>
      </c>
      <c r="B12182" s="104" t="s">
        <v>57</v>
      </c>
      <c r="C12182" s="105" t="s">
        <v>58</v>
      </c>
      <c r="D12182" s="105" t="s">
        <v>6</v>
      </c>
      <c r="E12182" s="87"/>
      <c r="F12182" s="69"/>
      <c r="G12182" s="69"/>
      <c r="H12182" s="69"/>
      <c r="I12182" s="69"/>
      <c r="J12182" s="70"/>
      <c r="K12182" s="118" t="e">
        <f>VLOOKUP(B12182,WB.GDP.2019,'WB (WDI)'!$BJ$2,FALSE)</f>
        <v>#N/A</v>
      </c>
      <c r="L12182" s="112" t="e">
        <f>VLOOKUP($B12182,WB.UNEMP.2019,'WB (WDI)'!$BJ$2,FALSE)</f>
        <v>#N/A</v>
      </c>
    </row>
    <row r="12183" spans="1:12" x14ac:dyDescent="0.25">
      <c r="A12183" s="103">
        <v>2019</v>
      </c>
      <c r="B12183" s="104" t="s">
        <v>59</v>
      </c>
      <c r="C12183" s="105" t="s">
        <v>60</v>
      </c>
      <c r="D12183" s="105" t="s">
        <v>6</v>
      </c>
      <c r="E12183" s="87"/>
      <c r="F12183" s="69"/>
      <c r="G12183" s="69"/>
      <c r="H12183" s="69"/>
      <c r="I12183" s="69"/>
      <c r="J12183" s="70"/>
      <c r="K12183" s="118">
        <f>VLOOKUP(B12183,WB.GDP.2019,'WB (WDI)'!$BJ$2,FALSE)</f>
        <v>14950.070197230678</v>
      </c>
      <c r="L12183" s="112">
        <f>VLOOKUP($B12183,WB.UNEMP.2019,'WB (WDI)'!$BJ$2,FALSE)</f>
        <v>19.639999389648398</v>
      </c>
    </row>
    <row r="12184" spans="1:12" x14ac:dyDescent="0.25">
      <c r="A12184" s="103">
        <v>2019</v>
      </c>
      <c r="B12184" s="104" t="s">
        <v>61</v>
      </c>
      <c r="C12184" s="105" t="s">
        <v>62</v>
      </c>
      <c r="D12184" s="105" t="s">
        <v>6</v>
      </c>
      <c r="E12184" s="87"/>
      <c r="F12184" s="69"/>
      <c r="G12184" s="69"/>
      <c r="H12184" s="69"/>
      <c r="I12184" s="69"/>
      <c r="J12184" s="70"/>
      <c r="K12184" s="118">
        <f>VLOOKUP(B12184,WB.GDP.2019,'WB (WDI)'!$BJ$2,FALSE)</f>
        <v>2222.8701218288065</v>
      </c>
      <c r="L12184" s="112">
        <f>VLOOKUP($B12184,WB.UNEMP.2019,'WB (WDI)'!$BJ$2,FALSE)</f>
        <v>8.9399995803833008</v>
      </c>
    </row>
    <row r="12185" spans="1:12" x14ac:dyDescent="0.25">
      <c r="A12185" s="103">
        <v>2019</v>
      </c>
      <c r="B12185" s="104" t="s">
        <v>63</v>
      </c>
      <c r="C12185" s="105" t="s">
        <v>64</v>
      </c>
      <c r="D12185" s="105" t="s">
        <v>6</v>
      </c>
      <c r="E12185" s="87"/>
      <c r="F12185" s="69"/>
      <c r="G12185" s="69"/>
      <c r="H12185" s="69"/>
      <c r="I12185" s="69"/>
      <c r="J12185" s="70"/>
      <c r="K12185" s="118">
        <f>VLOOKUP(B12185,WB.GDP.2019,'WB (WDI)'!$BJ$2,FALSE)</f>
        <v>5412.6281216961579</v>
      </c>
      <c r="L12185" s="112">
        <f>VLOOKUP($B12185,WB.UNEMP.2019,'WB (WDI)'!$BJ$2,FALSE)</f>
        <v>4.1199998855590803</v>
      </c>
    </row>
    <row r="12186" spans="1:12" x14ac:dyDescent="0.25">
      <c r="A12186" s="103">
        <v>2019</v>
      </c>
      <c r="B12186" s="104" t="s">
        <v>65</v>
      </c>
      <c r="C12186" s="105" t="s">
        <v>66</v>
      </c>
      <c r="D12186" s="105" t="s">
        <v>6</v>
      </c>
      <c r="E12186" s="87"/>
      <c r="F12186" s="69"/>
      <c r="G12186" s="69"/>
      <c r="H12186" s="69"/>
      <c r="I12186" s="69"/>
      <c r="J12186" s="70"/>
      <c r="K12186" s="118">
        <f>VLOOKUP(B12186,WB.GDP.2019,'WB (WDI)'!$BJ$2,FALSE)</f>
        <v>2562.0829207375932</v>
      </c>
      <c r="L12186" s="112">
        <f>VLOOKUP($B12186,WB.UNEMP.2019,'WB (WDI)'!$BJ$2,FALSE)</f>
        <v>4.1399998664856001</v>
      </c>
    </row>
    <row r="12187" spans="1:12" x14ac:dyDescent="0.25">
      <c r="A12187" s="103">
        <v>2019</v>
      </c>
      <c r="B12187" s="104" t="s">
        <v>67</v>
      </c>
      <c r="C12187" s="105" t="s">
        <v>68</v>
      </c>
      <c r="D12187" s="105" t="s">
        <v>6</v>
      </c>
      <c r="E12187" s="87"/>
      <c r="F12187" s="69"/>
      <c r="G12187" s="69"/>
      <c r="H12187" s="69"/>
      <c r="I12187" s="69"/>
      <c r="J12187" s="70"/>
      <c r="K12187" s="118">
        <f>VLOOKUP(B12187,WB.GDP.2019,'WB (WDI)'!$BJ$2,FALSE)</f>
        <v>1989.3671409889157</v>
      </c>
      <c r="L12187" s="112">
        <f>VLOOKUP($B12187,WB.UNEMP.2019,'WB (WDI)'!$BJ$2,FALSE)</f>
        <v>2.78999996185303</v>
      </c>
    </row>
    <row r="12188" spans="1:12" x14ac:dyDescent="0.25">
      <c r="A12188" s="103">
        <v>2019</v>
      </c>
      <c r="B12188" s="104" t="s">
        <v>69</v>
      </c>
      <c r="C12188" s="105" t="s">
        <v>70</v>
      </c>
      <c r="D12188" s="105" t="s">
        <v>6</v>
      </c>
      <c r="E12188" s="87"/>
      <c r="F12188" s="69"/>
      <c r="G12188" s="69"/>
      <c r="H12188" s="69"/>
      <c r="I12188" s="69"/>
      <c r="J12188" s="70"/>
      <c r="K12188" s="118">
        <f>VLOOKUP(B12188,WB.GDP.2019,'WB (WDI)'!$BJ$2,FALSE)</f>
        <v>4329.8713896863483</v>
      </c>
      <c r="L12188" s="112">
        <f>VLOOKUP($B12188,WB.UNEMP.2019,'WB (WDI)'!$BJ$2,FALSE)</f>
        <v>2.5999999046325701</v>
      </c>
    </row>
    <row r="12189" spans="1:12" x14ac:dyDescent="0.25">
      <c r="A12189" s="103">
        <v>2019</v>
      </c>
      <c r="B12189" s="104" t="s">
        <v>71</v>
      </c>
      <c r="C12189" s="105" t="s">
        <v>72</v>
      </c>
      <c r="D12189" s="105" t="s">
        <v>6</v>
      </c>
      <c r="E12189" s="87"/>
      <c r="F12189" s="69"/>
      <c r="G12189" s="69"/>
      <c r="H12189" s="69"/>
      <c r="I12189" s="69"/>
      <c r="J12189" s="70"/>
      <c r="K12189" s="118">
        <f>VLOOKUP(B12189,WB.GDP.2019,'WB (WDI)'!$BJ$2,FALSE)</f>
        <v>2704.4152612496541</v>
      </c>
      <c r="L12189" s="112">
        <f>VLOOKUP($B12189,WB.UNEMP.2019,'WB (WDI)'!$BJ$2,FALSE)</f>
        <v>23.860000610351602</v>
      </c>
    </row>
    <row r="12190" spans="1:12" x14ac:dyDescent="0.25">
      <c r="A12190" s="103">
        <v>2019</v>
      </c>
      <c r="B12190" s="104" t="s">
        <v>73</v>
      </c>
      <c r="C12190" s="105" t="s">
        <v>74</v>
      </c>
      <c r="D12190" s="105" t="s">
        <v>6</v>
      </c>
      <c r="E12190" s="87"/>
      <c r="F12190" s="69"/>
      <c r="G12190" s="69"/>
      <c r="H12190" s="69"/>
      <c r="I12190" s="69"/>
      <c r="J12190" s="70"/>
      <c r="K12190" s="118">
        <f>VLOOKUP(B12190,WB.GDP.2019,'WB (WDI)'!$BJ$2,FALSE)</f>
        <v>1427.8190899409017</v>
      </c>
      <c r="L12190" s="112">
        <f>VLOOKUP($B12190,WB.UNEMP.2019,'WB (WDI)'!$BJ$2,FALSE)</f>
        <v>2.8900001049041699</v>
      </c>
    </row>
    <row r="12191" spans="1:12" x14ac:dyDescent="0.25">
      <c r="A12191" s="103">
        <v>2019</v>
      </c>
      <c r="B12191" s="104" t="s">
        <v>75</v>
      </c>
      <c r="C12191" s="105" t="s">
        <v>76</v>
      </c>
      <c r="D12191" s="105" t="s">
        <v>6</v>
      </c>
      <c r="E12191" s="87"/>
      <c r="F12191" s="69"/>
      <c r="G12191" s="69"/>
      <c r="H12191" s="69"/>
      <c r="I12191" s="69"/>
      <c r="J12191" s="70"/>
      <c r="K12191" s="118">
        <f>VLOOKUP(B12191,WB.GDP.2019,'WB (WDI)'!$BJ$2,FALSE)</f>
        <v>1647.0211603959276</v>
      </c>
      <c r="L12191" s="112">
        <f>VLOOKUP($B12191,WB.UNEMP.2019,'WB (WDI)'!$BJ$2,FALSE)</f>
        <v>1.66999995708466</v>
      </c>
    </row>
    <row r="12192" spans="1:12" x14ac:dyDescent="0.25">
      <c r="A12192" s="103">
        <v>2019</v>
      </c>
      <c r="B12192" s="104" t="s">
        <v>77</v>
      </c>
      <c r="C12192" s="105" t="s">
        <v>78</v>
      </c>
      <c r="D12192" s="105" t="s">
        <v>6</v>
      </c>
      <c r="E12192" s="87"/>
      <c r="F12192" s="69"/>
      <c r="G12192" s="69"/>
      <c r="H12192" s="69"/>
      <c r="I12192" s="69"/>
      <c r="J12192" s="70"/>
      <c r="K12192" s="118">
        <f>VLOOKUP(B12192,WB.GDP.2019,'WB (WDI)'!$BJ$2,FALSE)</f>
        <v>1059.7234901098814</v>
      </c>
      <c r="L12192" s="112">
        <f>VLOOKUP($B12192,WB.UNEMP.2019,'WB (WDI)'!$BJ$2,FALSE)</f>
        <v>5.5599999427795401</v>
      </c>
    </row>
    <row r="12193" spans="1:12" x14ac:dyDescent="0.25">
      <c r="A12193" s="103">
        <v>2019</v>
      </c>
      <c r="B12193" s="104" t="s">
        <v>79</v>
      </c>
      <c r="C12193" s="105" t="s">
        <v>80</v>
      </c>
      <c r="D12193" s="105" t="s">
        <v>6</v>
      </c>
      <c r="E12193" s="87"/>
      <c r="F12193" s="69"/>
      <c r="G12193" s="69"/>
      <c r="H12193" s="69"/>
      <c r="I12193" s="69"/>
      <c r="J12193" s="70"/>
      <c r="K12193" s="118">
        <f>VLOOKUP(B12193,WB.GDP.2019,'WB (WDI)'!$BJ$2,FALSE)</f>
        <v>2321.594445156471</v>
      </c>
      <c r="L12193" s="112">
        <f>VLOOKUP($B12193,WB.UNEMP.2019,'WB (WDI)'!$BJ$2,FALSE)</f>
        <v>7.2399997711181596</v>
      </c>
    </row>
    <row r="12194" spans="1:12" x14ac:dyDescent="0.25">
      <c r="A12194" s="103">
        <v>2019</v>
      </c>
      <c r="B12194" s="104" t="s">
        <v>81</v>
      </c>
      <c r="C12194" s="105" t="s">
        <v>82</v>
      </c>
      <c r="D12194" s="105" t="s">
        <v>6</v>
      </c>
      <c r="E12194" s="87"/>
      <c r="F12194" s="69"/>
      <c r="G12194" s="69"/>
      <c r="H12194" s="69"/>
      <c r="I12194" s="69"/>
      <c r="J12194" s="70"/>
      <c r="K12194" s="118">
        <f>VLOOKUP(B12194,WB.GDP.2019,'WB (WDI)'!$BJ$2,FALSE)</f>
        <v>5197.0745467225051</v>
      </c>
      <c r="L12194" s="112">
        <f>VLOOKUP($B12194,WB.UNEMP.2019,'WB (WDI)'!$BJ$2,FALSE)</f>
        <v>10.1300001144409</v>
      </c>
    </row>
    <row r="12195" spans="1:12" x14ac:dyDescent="0.25">
      <c r="A12195" s="103">
        <v>2019</v>
      </c>
      <c r="B12195" s="104" t="s">
        <v>83</v>
      </c>
      <c r="C12195" s="105" t="s">
        <v>84</v>
      </c>
      <c r="D12195" s="105" t="s">
        <v>6</v>
      </c>
      <c r="E12195" s="87"/>
      <c r="F12195" s="69"/>
      <c r="G12195" s="69"/>
      <c r="H12195" s="69"/>
      <c r="I12195" s="69"/>
      <c r="J12195" s="70"/>
      <c r="K12195" s="118">
        <f>VLOOKUP(B12195,WB.GDP.2019,'WB (WDI)'!$BJ$2,FALSE)</f>
        <v>22870.286249530815</v>
      </c>
      <c r="L12195" s="112">
        <f>VLOOKUP($B12195,WB.UNEMP.2019,'WB (WDI)'!$BJ$2,FALSE)</f>
        <v>6.3600001335143999</v>
      </c>
    </row>
    <row r="12196" spans="1:12" x14ac:dyDescent="0.25">
      <c r="A12196" s="103">
        <v>2019</v>
      </c>
      <c r="B12196" s="104" t="s">
        <v>85</v>
      </c>
      <c r="C12196" s="105" t="s">
        <v>86</v>
      </c>
      <c r="D12196" s="105" t="s">
        <v>6</v>
      </c>
      <c r="E12196" s="87"/>
      <c r="F12196" s="69"/>
      <c r="G12196" s="69"/>
      <c r="H12196" s="69"/>
      <c r="I12196" s="69"/>
      <c r="J12196" s="70"/>
      <c r="K12196" s="118" t="e">
        <f>VLOOKUP(B12196,WB.GDP.2019,'WB (WDI)'!$BJ$2,FALSE)</f>
        <v>#N/A</v>
      </c>
      <c r="L12196" s="112" t="e">
        <f>VLOOKUP($B12196,WB.UNEMP.2019,'WB (WDI)'!$BJ$2,FALSE)</f>
        <v>#N/A</v>
      </c>
    </row>
    <row r="12197" spans="1:12" x14ac:dyDescent="0.25">
      <c r="A12197" s="103">
        <v>2019</v>
      </c>
      <c r="B12197" s="104" t="s">
        <v>87</v>
      </c>
      <c r="C12197" s="105" t="s">
        <v>88</v>
      </c>
      <c r="D12197" s="105" t="s">
        <v>6</v>
      </c>
      <c r="E12197" s="87"/>
      <c r="F12197" s="69"/>
      <c r="G12197" s="69"/>
      <c r="H12197" s="69"/>
      <c r="I12197" s="69"/>
      <c r="J12197" s="70"/>
      <c r="K12197" s="118">
        <f>VLOOKUP(B12197,WB.GDP.2019,'WB (WDI)'!$BJ$2,FALSE)</f>
        <v>1281.391835918266</v>
      </c>
      <c r="L12197" s="112">
        <f>VLOOKUP($B12197,WB.UNEMP.2019,'WB (WDI)'!$BJ$2,FALSE)</f>
        <v>3.1900000572204599</v>
      </c>
    </row>
    <row r="12198" spans="1:12" x14ac:dyDescent="0.25">
      <c r="A12198" s="103">
        <v>2019</v>
      </c>
      <c r="B12198" s="104" t="s">
        <v>89</v>
      </c>
      <c r="C12198" s="105" t="s">
        <v>90</v>
      </c>
      <c r="D12198" s="105" t="s">
        <v>6</v>
      </c>
      <c r="E12198" s="87"/>
      <c r="F12198" s="69"/>
      <c r="G12198" s="69"/>
      <c r="H12198" s="69"/>
      <c r="I12198" s="69"/>
      <c r="J12198" s="70"/>
      <c r="K12198" s="118">
        <f>VLOOKUP(B12198,WB.GDP.2019,'WB (WDI)'!$BJ$2,FALSE)</f>
        <v>9637.180350710014</v>
      </c>
      <c r="L12198" s="112">
        <f>VLOOKUP($B12198,WB.UNEMP.2019,'WB (WDI)'!$BJ$2,FALSE)</f>
        <v>19.75</v>
      </c>
    </row>
    <row r="12199" spans="1:12" x14ac:dyDescent="0.25">
      <c r="A12199" s="103">
        <v>2019</v>
      </c>
      <c r="B12199" s="104" t="s">
        <v>91</v>
      </c>
      <c r="C12199" s="105" t="s">
        <v>92</v>
      </c>
      <c r="D12199" s="105" t="s">
        <v>6</v>
      </c>
      <c r="E12199" s="87"/>
      <c r="F12199" s="69"/>
      <c r="G12199" s="69"/>
      <c r="H12199" s="69"/>
      <c r="I12199" s="69"/>
      <c r="J12199" s="70"/>
      <c r="K12199" s="118">
        <f>VLOOKUP(B12199,WB.GDP.2019,'WB (WDI)'!$BJ$2,FALSE)</f>
        <v>1224.5104716782571</v>
      </c>
      <c r="L12199" s="112">
        <f>VLOOKUP($B12199,WB.UNEMP.2019,'WB (WDI)'!$BJ$2,FALSE)</f>
        <v>0.46000000834464999</v>
      </c>
    </row>
    <row r="12200" spans="1:12" x14ac:dyDescent="0.25">
      <c r="A12200" s="103">
        <v>2019</v>
      </c>
      <c r="B12200" s="104" t="s">
        <v>93</v>
      </c>
      <c r="C12200" s="105" t="s">
        <v>94</v>
      </c>
      <c r="D12200" s="105" t="s">
        <v>6</v>
      </c>
      <c r="E12200" s="87"/>
      <c r="F12200" s="69"/>
      <c r="G12200" s="69"/>
      <c r="H12200" s="69"/>
      <c r="I12200" s="69"/>
      <c r="J12200" s="70"/>
      <c r="K12200" s="118">
        <f>VLOOKUP(B12200,WB.GDP.2019,'WB (WDI)'!$BJ$2,FALSE)</f>
        <v>5135.4995709709319</v>
      </c>
      <c r="L12200" s="112">
        <f>VLOOKUP($B12200,WB.UNEMP.2019,'WB (WDI)'!$BJ$2,FALSE)</f>
        <v>8.5299997329711896</v>
      </c>
    </row>
    <row r="12201" spans="1:12" x14ac:dyDescent="0.25">
      <c r="A12201" s="103">
        <v>2019</v>
      </c>
      <c r="B12201" s="104" t="s">
        <v>95</v>
      </c>
      <c r="C12201" s="105" t="s">
        <v>96</v>
      </c>
      <c r="D12201" s="105" t="s">
        <v>6</v>
      </c>
      <c r="E12201" s="87"/>
      <c r="F12201" s="69"/>
      <c r="G12201" s="69"/>
      <c r="H12201" s="69"/>
      <c r="I12201" s="69"/>
      <c r="J12201" s="70"/>
      <c r="K12201" s="118" t="e">
        <f>VLOOKUP(B12201,WB.GDP.2019,'WB (WDI)'!$BJ$2,FALSE)</f>
        <v>#N/A</v>
      </c>
      <c r="L12201" s="112" t="e">
        <f>VLOOKUP($B12201,WB.UNEMP.2019,'WB (WDI)'!$BJ$2,FALSE)</f>
        <v>#N/A</v>
      </c>
    </row>
    <row r="12202" spans="1:12" x14ac:dyDescent="0.25">
      <c r="A12202" s="103">
        <v>2019</v>
      </c>
      <c r="B12202" s="104" t="s">
        <v>97</v>
      </c>
      <c r="C12202" s="105" t="s">
        <v>98</v>
      </c>
      <c r="D12202" s="105" t="s">
        <v>6</v>
      </c>
      <c r="E12202" s="87"/>
      <c r="F12202" s="69"/>
      <c r="G12202" s="69"/>
      <c r="H12202" s="69"/>
      <c r="I12202" s="69"/>
      <c r="J12202" s="70"/>
      <c r="K12202" s="118">
        <f>VLOOKUP(B12202,WB.GDP.2019,'WB (WDI)'!$BJ$2,FALSE)</f>
        <v>2226.8635708165434</v>
      </c>
      <c r="L12202" s="112">
        <f>VLOOKUP($B12202,WB.UNEMP.2019,'WB (WDI)'!$BJ$2,FALSE)</f>
        <v>0.99000000953674305</v>
      </c>
    </row>
    <row r="12203" spans="1:12" x14ac:dyDescent="0.25">
      <c r="A12203" s="103">
        <v>2019</v>
      </c>
      <c r="B12203" s="104" t="s">
        <v>99</v>
      </c>
      <c r="C12203" s="105" t="s">
        <v>100</v>
      </c>
      <c r="D12203" s="105" t="s">
        <v>6</v>
      </c>
      <c r="E12203" s="87"/>
      <c r="F12203" s="69"/>
      <c r="G12203" s="69"/>
      <c r="H12203" s="69"/>
      <c r="I12203" s="69"/>
      <c r="J12203" s="70"/>
      <c r="K12203" s="118" t="e">
        <f>VLOOKUP(B12203,WB.GDP.2019,'WB (WDI)'!$BJ$2,FALSE)</f>
        <v>#N/A</v>
      </c>
      <c r="L12203" s="112" t="e">
        <f>VLOOKUP($B12203,WB.UNEMP.2019,'WB (WDI)'!$BJ$2,FALSE)</f>
        <v>#N/A</v>
      </c>
    </row>
    <row r="12204" spans="1:12" x14ac:dyDescent="0.25">
      <c r="A12204" s="103">
        <v>2019</v>
      </c>
      <c r="B12204" s="104" t="s">
        <v>101</v>
      </c>
      <c r="C12204" s="105" t="s">
        <v>102</v>
      </c>
      <c r="D12204" s="105" t="s">
        <v>6</v>
      </c>
      <c r="E12204" s="87"/>
      <c r="F12204" s="69"/>
      <c r="G12204" s="69"/>
      <c r="H12204" s="69"/>
      <c r="I12204" s="69"/>
      <c r="J12204" s="70"/>
      <c r="K12204" s="118">
        <f>VLOOKUP(B12204,WB.GDP.2019,'WB (WDI)'!$BJ$2,FALSE)</f>
        <v>3969.5637984164509</v>
      </c>
      <c r="L12204" s="112">
        <f>VLOOKUP($B12204,WB.UNEMP.2019,'WB (WDI)'!$BJ$2,FALSE)</f>
        <v>13.050000190734901</v>
      </c>
    </row>
    <row r="12205" spans="1:12" x14ac:dyDescent="0.25">
      <c r="A12205" s="103">
        <v>2019</v>
      </c>
      <c r="B12205" s="104" t="s">
        <v>103</v>
      </c>
      <c r="C12205" s="105" t="s">
        <v>104</v>
      </c>
      <c r="D12205" s="105" t="s">
        <v>6</v>
      </c>
      <c r="E12205" s="87"/>
      <c r="F12205" s="69"/>
      <c r="G12205" s="69"/>
      <c r="H12205" s="69"/>
      <c r="I12205" s="69"/>
      <c r="J12205" s="70"/>
      <c r="K12205" s="118">
        <f>VLOOKUP(B12205,WB.GDP.2019,'WB (WDI)'!$BJ$2,FALSE)</f>
        <v>3394.8688077216812</v>
      </c>
      <c r="L12205" s="112">
        <f>VLOOKUP($B12205,WB.UNEMP.2019,'WB (WDI)'!$BJ$2,FALSE)</f>
        <v>6.4699997901916504</v>
      </c>
    </row>
    <row r="12206" spans="1:12" x14ac:dyDescent="0.25">
      <c r="A12206" s="103">
        <v>2019</v>
      </c>
      <c r="B12206" s="104" t="s">
        <v>105</v>
      </c>
      <c r="C12206" s="105" t="s">
        <v>106</v>
      </c>
      <c r="D12206" s="105" t="s">
        <v>6</v>
      </c>
      <c r="E12206" s="87"/>
      <c r="F12206" s="69"/>
      <c r="G12206" s="69"/>
      <c r="H12206" s="69"/>
      <c r="I12206" s="69"/>
      <c r="J12206" s="70"/>
      <c r="K12206" s="118">
        <f>VLOOKUP(B12206,WB.GDP.2019,'WB (WDI)'!$BJ$2,FALSE)</f>
        <v>29223.465013374083</v>
      </c>
      <c r="L12206" s="112" t="e">
        <f>VLOOKUP($B12206,WB.UNEMP.2019,'WB (WDI)'!$BJ$2,FALSE)</f>
        <v>#N/A</v>
      </c>
    </row>
    <row r="12207" spans="1:12" x14ac:dyDescent="0.25">
      <c r="A12207" s="103">
        <v>2019</v>
      </c>
      <c r="B12207" s="104" t="s">
        <v>107</v>
      </c>
      <c r="C12207" s="105" t="s">
        <v>108</v>
      </c>
      <c r="D12207" s="105" t="s">
        <v>6</v>
      </c>
      <c r="E12207" s="87"/>
      <c r="F12207" s="69"/>
      <c r="G12207" s="69"/>
      <c r="H12207" s="69"/>
      <c r="I12207" s="69"/>
      <c r="J12207" s="70"/>
      <c r="K12207" s="118">
        <f>VLOOKUP(B12207,WB.GDP.2019,'WB (WDI)'!$BJ$2,FALSE)</f>
        <v>1718.2767115724275</v>
      </c>
      <c r="L12207" s="112">
        <f>VLOOKUP($B12207,WB.UNEMP.2019,'WB (WDI)'!$BJ$2,FALSE)</f>
        <v>4.3600001335143999</v>
      </c>
    </row>
    <row r="12208" spans="1:12" x14ac:dyDescent="0.25">
      <c r="A12208" s="103">
        <v>2019</v>
      </c>
      <c r="B12208" s="104" t="s">
        <v>109</v>
      </c>
      <c r="C12208" s="105" t="s">
        <v>110</v>
      </c>
      <c r="D12208" s="105" t="s">
        <v>6</v>
      </c>
      <c r="E12208" s="87"/>
      <c r="F12208" s="69"/>
      <c r="G12208" s="69"/>
      <c r="H12208" s="69"/>
      <c r="I12208" s="69"/>
      <c r="J12208" s="70"/>
      <c r="K12208" s="118" t="e">
        <f>VLOOKUP(B12208,WB.GDP.2019,'WB (WDI)'!$BJ$2,FALSE)</f>
        <v>#N/A</v>
      </c>
      <c r="L12208" s="112">
        <f>VLOOKUP($B12208,WB.UNEMP.2019,'WB (WDI)'!$BJ$2,FALSE)</f>
        <v>12.789999961853001</v>
      </c>
    </row>
    <row r="12209" spans="1:12" x14ac:dyDescent="0.25">
      <c r="A12209" s="103">
        <v>2019</v>
      </c>
      <c r="B12209" s="104" t="s">
        <v>111</v>
      </c>
      <c r="C12209" s="105" t="s">
        <v>112</v>
      </c>
      <c r="D12209" s="105" t="s">
        <v>6</v>
      </c>
      <c r="E12209" s="87"/>
      <c r="F12209" s="69"/>
      <c r="G12209" s="69"/>
      <c r="H12209" s="69"/>
      <c r="I12209" s="69"/>
      <c r="J12209" s="70"/>
      <c r="K12209" s="118">
        <f>VLOOKUP(B12209,WB.GDP.2019,'WB (WDI)'!$BJ$2,FALSE)</f>
        <v>12481.813507477662</v>
      </c>
      <c r="L12209" s="112">
        <f>VLOOKUP($B12209,WB.UNEMP.2019,'WB (WDI)'!$BJ$2,FALSE)</f>
        <v>28.469999313354499</v>
      </c>
    </row>
    <row r="12210" spans="1:12" x14ac:dyDescent="0.25">
      <c r="A12210" s="103">
        <v>2019</v>
      </c>
      <c r="B12210" s="104" t="s">
        <v>113</v>
      </c>
      <c r="C12210" s="105" t="s">
        <v>114</v>
      </c>
      <c r="D12210" s="105" t="s">
        <v>6</v>
      </c>
      <c r="E12210" s="87"/>
      <c r="F12210" s="69"/>
      <c r="G12210" s="69"/>
      <c r="H12210" s="69"/>
      <c r="I12210" s="69"/>
      <c r="J12210" s="70"/>
      <c r="K12210" s="118" t="e">
        <f>VLOOKUP(B12210,WB.GDP.2019,'WB (WDI)'!$BJ$2,FALSE)</f>
        <v>#N/A</v>
      </c>
      <c r="L12210" s="112">
        <f>VLOOKUP($B12210,WB.UNEMP.2019,'WB (WDI)'!$BJ$2,FALSE)</f>
        <v>12.0100002288818</v>
      </c>
    </row>
    <row r="12211" spans="1:12" x14ac:dyDescent="0.25">
      <c r="A12211" s="103">
        <v>2019</v>
      </c>
      <c r="B12211" s="104" t="s">
        <v>115</v>
      </c>
      <c r="C12211" s="105" t="s">
        <v>116</v>
      </c>
      <c r="D12211" s="105" t="s">
        <v>6</v>
      </c>
      <c r="E12211" s="87"/>
      <c r="F12211" s="69"/>
      <c r="G12211" s="69"/>
      <c r="H12211" s="69"/>
      <c r="I12211" s="69"/>
      <c r="J12211" s="70"/>
      <c r="K12211" s="118">
        <f>VLOOKUP(B12211,WB.GDP.2019,'WB (WDI)'!$BJ$2,FALSE)</f>
        <v>1596.6449381777134</v>
      </c>
      <c r="L12211" s="112">
        <f>VLOOKUP($B12211,WB.UNEMP.2019,'WB (WDI)'!$BJ$2,FALSE)</f>
        <v>3.5999999046325701</v>
      </c>
    </row>
    <row r="12212" spans="1:12" x14ac:dyDescent="0.25">
      <c r="A12212" s="103">
        <v>2019</v>
      </c>
      <c r="B12212" s="104" t="s">
        <v>117</v>
      </c>
      <c r="C12212" s="105" t="s">
        <v>118</v>
      </c>
      <c r="D12212" s="105" t="s">
        <v>6</v>
      </c>
      <c r="E12212" s="87"/>
      <c r="F12212" s="69"/>
      <c r="G12212" s="69"/>
      <c r="H12212" s="69"/>
      <c r="I12212" s="69"/>
      <c r="J12212" s="70"/>
      <c r="K12212" s="118">
        <f>VLOOKUP(B12212,WB.GDP.2019,'WB (WDI)'!$BJ$2,FALSE)</f>
        <v>2187.4648814310058</v>
      </c>
      <c r="L12212" s="112">
        <f>VLOOKUP($B12212,WB.UNEMP.2019,'WB (WDI)'!$BJ$2,FALSE)</f>
        <v>1.7200000286102299</v>
      </c>
    </row>
    <row r="12213" spans="1:12" x14ac:dyDescent="0.25">
      <c r="A12213" s="103">
        <v>2019</v>
      </c>
      <c r="B12213" s="104" t="s">
        <v>119</v>
      </c>
      <c r="C12213" s="105" t="s">
        <v>120</v>
      </c>
      <c r="D12213" s="105" t="s">
        <v>6</v>
      </c>
      <c r="E12213" s="87"/>
      <c r="F12213" s="69"/>
      <c r="G12213" s="69"/>
      <c r="H12213" s="69"/>
      <c r="I12213" s="69"/>
      <c r="J12213" s="70"/>
      <c r="K12213" s="118">
        <f>VLOOKUP(B12213,WB.GDP.2019,'WB (WDI)'!$BJ$2,FALSE)</f>
        <v>2660.42033801671</v>
      </c>
      <c r="L12213" s="112">
        <f>VLOOKUP($B12213,WB.UNEMP.2019,'WB (WDI)'!$BJ$2,FALSE)</f>
        <v>1.96000003814697</v>
      </c>
    </row>
    <row r="12214" spans="1:12" x14ac:dyDescent="0.25">
      <c r="A12214" s="103">
        <v>2019</v>
      </c>
      <c r="B12214" s="104" t="s">
        <v>121</v>
      </c>
      <c r="C12214" s="105" t="s">
        <v>122</v>
      </c>
      <c r="D12214" s="105" t="s">
        <v>6</v>
      </c>
      <c r="E12214" s="87"/>
      <c r="F12214" s="69"/>
      <c r="G12214" s="69"/>
      <c r="H12214" s="69"/>
      <c r="I12214" s="69"/>
      <c r="J12214" s="70"/>
      <c r="K12214" s="118">
        <f>VLOOKUP(B12214,WB.GDP.2019,'WB (WDI)'!$BJ$2,FALSE)</f>
        <v>3470.4488009287375</v>
      </c>
      <c r="L12214" s="112">
        <f>VLOOKUP($B12214,WB.UNEMP.2019,'WB (WDI)'!$BJ$2,FALSE)</f>
        <v>11.9099998474121</v>
      </c>
    </row>
    <row r="12215" spans="1:12" x14ac:dyDescent="0.25">
      <c r="A12215" s="103">
        <v>2019</v>
      </c>
      <c r="B12215" s="104" t="s">
        <v>123</v>
      </c>
      <c r="C12215" s="105" t="s">
        <v>124</v>
      </c>
      <c r="D12215" s="105" t="s">
        <v>6</v>
      </c>
      <c r="E12215" s="87"/>
      <c r="F12215" s="69"/>
      <c r="G12215" s="69"/>
      <c r="H12215" s="69"/>
      <c r="I12215" s="69"/>
      <c r="J12215" s="70"/>
      <c r="K12215" s="118">
        <f>VLOOKUP(B12215,WB.GDP.2019,'WB (WDI)'!$BJ$2,FALSE)</f>
        <v>2835.9485318954371</v>
      </c>
      <c r="L12215" s="112">
        <f>VLOOKUP($B12215,WB.UNEMP.2019,'WB (WDI)'!$BJ$2,FALSE)</f>
        <v>5.0199999809265101</v>
      </c>
    </row>
    <row r="12216" spans="1:12" x14ac:dyDescent="0.25">
      <c r="A12216" s="103">
        <v>2019</v>
      </c>
      <c r="B12216" s="104" t="s">
        <v>125</v>
      </c>
      <c r="C12216" s="105" t="s">
        <v>126</v>
      </c>
      <c r="D12216" s="105" t="s">
        <v>647</v>
      </c>
      <c r="E12216" s="87"/>
      <c r="F12216" s="69"/>
      <c r="G12216" s="69"/>
      <c r="H12216" s="69"/>
      <c r="I12216" s="69"/>
      <c r="J12216" s="70"/>
      <c r="K12216" s="118" t="e">
        <f>VLOOKUP(B12216,WB.GDP.2019,'WB (WDI)'!$BJ$2,FALSE)</f>
        <v>#N/A</v>
      </c>
      <c r="L12216" s="112" t="e">
        <f>VLOOKUP($B12216,WB.UNEMP.2019,'WB (WDI)'!$BJ$2,FALSE)</f>
        <v>#N/A</v>
      </c>
    </row>
    <row r="12217" spans="1:12" x14ac:dyDescent="0.25">
      <c r="A12217" s="103">
        <v>2019</v>
      </c>
      <c r="B12217" s="104" t="s">
        <v>127</v>
      </c>
      <c r="C12217" s="105" t="s">
        <v>128</v>
      </c>
      <c r="D12217" s="105" t="s">
        <v>647</v>
      </c>
      <c r="E12217" s="87"/>
      <c r="F12217" s="69"/>
      <c r="G12217" s="69"/>
      <c r="H12217" s="69"/>
      <c r="I12217" s="69"/>
      <c r="J12217" s="70"/>
      <c r="K12217" s="118">
        <f>VLOOKUP(B12217,WB.GDP.2019,'WB (WDI)'!$BJ$2,FALSE)</f>
        <v>21910.184985300468</v>
      </c>
      <c r="L12217" s="112" t="e">
        <f>VLOOKUP($B12217,WB.UNEMP.2019,'WB (WDI)'!$BJ$2,FALSE)</f>
        <v>#N/A</v>
      </c>
    </row>
    <row r="12218" spans="1:12" x14ac:dyDescent="0.25">
      <c r="A12218" s="103">
        <v>2019</v>
      </c>
      <c r="B12218" s="104" t="s">
        <v>129</v>
      </c>
      <c r="C12218" s="105" t="s">
        <v>130</v>
      </c>
      <c r="D12218" s="105" t="s">
        <v>647</v>
      </c>
      <c r="E12218" s="87"/>
      <c r="F12218" s="69"/>
      <c r="G12218" s="69"/>
      <c r="H12218" s="69"/>
      <c r="I12218" s="69"/>
      <c r="J12218" s="70"/>
      <c r="K12218" s="118">
        <f>VLOOKUP(B12218,WB.GDP.2019,'WB (WDI)'!$BJ$2,FALSE)</f>
        <v>22063.904372429028</v>
      </c>
      <c r="L12218" s="112">
        <f>VLOOKUP($B12218,WB.UNEMP.2019,'WB (WDI)'!$BJ$2,FALSE)</f>
        <v>9.8400001525878906</v>
      </c>
    </row>
    <row r="12219" spans="1:12" x14ac:dyDescent="0.25">
      <c r="A12219" s="103">
        <v>2019</v>
      </c>
      <c r="B12219" s="104" t="s">
        <v>131</v>
      </c>
      <c r="C12219" s="105" t="s">
        <v>132</v>
      </c>
      <c r="D12219" s="105" t="s">
        <v>647</v>
      </c>
      <c r="E12219" s="87"/>
      <c r="F12219" s="69"/>
      <c r="G12219" s="69"/>
      <c r="H12219" s="69"/>
      <c r="I12219" s="69"/>
      <c r="J12219" s="70"/>
      <c r="K12219" s="118" t="e">
        <f>VLOOKUP(B12219,WB.GDP.2019,'WB (WDI)'!$BJ$2,FALSE)</f>
        <v>#N/A</v>
      </c>
      <c r="L12219" s="112" t="e">
        <f>VLOOKUP($B12219,WB.UNEMP.2019,'WB (WDI)'!$BJ$2,FALSE)</f>
        <v>#N/A</v>
      </c>
    </row>
    <row r="12220" spans="1:12" x14ac:dyDescent="0.25">
      <c r="A12220" s="103">
        <v>2019</v>
      </c>
      <c r="B12220" s="104" t="s">
        <v>133</v>
      </c>
      <c r="C12220" s="105" t="s">
        <v>134</v>
      </c>
      <c r="D12220" s="105" t="s">
        <v>647</v>
      </c>
      <c r="E12220" s="87"/>
      <c r="F12220" s="69"/>
      <c r="G12220" s="69"/>
      <c r="H12220" s="69"/>
      <c r="I12220" s="69"/>
      <c r="J12220" s="70"/>
      <c r="K12220" s="118">
        <f>VLOOKUP(B12220,WB.GDP.2019,'WB (WDI)'!$BJ$2,FALSE)</f>
        <v>37100.743985238347</v>
      </c>
      <c r="L12220" s="112">
        <f>VLOOKUP($B12220,WB.UNEMP.2019,'WB (WDI)'!$BJ$2,FALSE)</f>
        <v>10.1099996566772</v>
      </c>
    </row>
    <row r="12221" spans="1:12" x14ac:dyDescent="0.25">
      <c r="A12221" s="103">
        <v>2019</v>
      </c>
      <c r="B12221" s="104" t="s">
        <v>135</v>
      </c>
      <c r="C12221" s="105" t="s">
        <v>136</v>
      </c>
      <c r="D12221" s="105" t="s">
        <v>647</v>
      </c>
      <c r="E12221" s="87"/>
      <c r="F12221" s="69"/>
      <c r="G12221" s="69"/>
      <c r="H12221" s="69"/>
      <c r="I12221" s="69"/>
      <c r="J12221" s="70"/>
      <c r="K12221" s="118">
        <f>VLOOKUP(B12221,WB.GDP.2019,'WB (WDI)'!$BJ$2,FALSE)</f>
        <v>15638.829897398775</v>
      </c>
      <c r="L12221" s="112">
        <f>VLOOKUP($B12221,WB.UNEMP.2019,'WB (WDI)'!$BJ$2,FALSE)</f>
        <v>10.1000003814697</v>
      </c>
    </row>
    <row r="12222" spans="1:12" x14ac:dyDescent="0.25">
      <c r="A12222" s="103">
        <v>2019</v>
      </c>
      <c r="B12222" s="104" t="s">
        <v>137</v>
      </c>
      <c r="C12222" s="105" t="s">
        <v>138</v>
      </c>
      <c r="D12222" s="105" t="s">
        <v>647</v>
      </c>
      <c r="E12222" s="87"/>
      <c r="F12222" s="69"/>
      <c r="G12222" s="69"/>
      <c r="H12222" s="69"/>
      <c r="I12222" s="69"/>
      <c r="J12222" s="70"/>
      <c r="K12222" s="118">
        <f>VLOOKUP(B12222,WB.GDP.2019,'WB (WDI)'!$BJ$2,FALSE)</f>
        <v>7004.6581501406181</v>
      </c>
      <c r="L12222" s="112">
        <f>VLOOKUP($B12222,WB.UNEMP.2019,'WB (WDI)'!$BJ$2,FALSE)</f>
        <v>6.46000003814697</v>
      </c>
    </row>
    <row r="12223" spans="1:12" x14ac:dyDescent="0.25">
      <c r="A12223" s="103">
        <v>2019</v>
      </c>
      <c r="B12223" s="104" t="s">
        <v>139</v>
      </c>
      <c r="C12223" s="105" t="s">
        <v>140</v>
      </c>
      <c r="D12223" s="105" t="s">
        <v>647</v>
      </c>
      <c r="E12223" s="87"/>
      <c r="F12223" s="69"/>
      <c r="G12223" s="69"/>
      <c r="H12223" s="69"/>
      <c r="I12223" s="69"/>
      <c r="J12223" s="70"/>
      <c r="K12223" s="118">
        <f>VLOOKUP(B12223,WB.GDP.2019,'WB (WDI)'!$BJ$2,FALSE)</f>
        <v>8724.4757016381845</v>
      </c>
      <c r="L12223" s="112">
        <f>VLOOKUP($B12223,WB.UNEMP.2019,'WB (WDI)'!$BJ$2,FALSE)</f>
        <v>3.46000003814697</v>
      </c>
    </row>
    <row r="12224" spans="1:12" x14ac:dyDescent="0.25">
      <c r="A12224" s="103">
        <v>2019</v>
      </c>
      <c r="B12224" s="104" t="s">
        <v>141</v>
      </c>
      <c r="C12224" s="105" t="s">
        <v>142</v>
      </c>
      <c r="D12224" s="105" t="s">
        <v>647</v>
      </c>
      <c r="E12224" s="87"/>
      <c r="F12224" s="69"/>
      <c r="G12224" s="69"/>
      <c r="H12224" s="69"/>
      <c r="I12224" s="69"/>
      <c r="J12224" s="70"/>
      <c r="K12224" s="118" t="e">
        <f>VLOOKUP(B12224,WB.GDP.2019,'WB (WDI)'!$BJ$2,FALSE)</f>
        <v>#N/A</v>
      </c>
      <c r="L12224" s="112" t="e">
        <f>VLOOKUP($B12224,WB.UNEMP.2019,'WB (WDI)'!$BJ$2,FALSE)</f>
        <v>#N/A</v>
      </c>
    </row>
    <row r="12225" spans="1:12" x14ac:dyDescent="0.25">
      <c r="A12225" s="103">
        <v>2019</v>
      </c>
      <c r="B12225" s="104" t="s">
        <v>143</v>
      </c>
      <c r="C12225" s="105" t="s">
        <v>144</v>
      </c>
      <c r="D12225" s="105" t="s">
        <v>647</v>
      </c>
      <c r="E12225" s="87"/>
      <c r="F12225" s="69"/>
      <c r="G12225" s="69"/>
      <c r="H12225" s="69"/>
      <c r="I12225" s="69"/>
      <c r="J12225" s="70"/>
      <c r="K12225" s="118" t="e">
        <f>VLOOKUP(B12225,WB.GDP.2019,'WB (WDI)'!$BJ$2,FALSE)</f>
        <v>#N/A</v>
      </c>
      <c r="L12225" s="112" t="e">
        <f>VLOOKUP($B12225,WB.UNEMP.2019,'WB (WDI)'!$BJ$2,FALSE)</f>
        <v>#N/A</v>
      </c>
    </row>
    <row r="12226" spans="1:12" x14ac:dyDescent="0.25">
      <c r="A12226" s="103">
        <v>2019</v>
      </c>
      <c r="B12226" s="104" t="s">
        <v>145</v>
      </c>
      <c r="C12226" s="105" t="s">
        <v>146</v>
      </c>
      <c r="D12226" s="105" t="s">
        <v>647</v>
      </c>
      <c r="E12226" s="87"/>
      <c r="F12226" s="69"/>
      <c r="G12226" s="69"/>
      <c r="H12226" s="69"/>
      <c r="I12226" s="69"/>
      <c r="J12226" s="70"/>
      <c r="K12226" s="118">
        <f>VLOOKUP(B12226,WB.GDP.2019,'WB (WDI)'!$BJ$2,FALSE)</f>
        <v>14651.61618093461</v>
      </c>
      <c r="L12226" s="112">
        <f>VLOOKUP($B12226,WB.UNEMP.2019,'WB (WDI)'!$BJ$2,FALSE)</f>
        <v>11.930000305175801</v>
      </c>
    </row>
    <row r="12227" spans="1:12" x14ac:dyDescent="0.25">
      <c r="A12227" s="103">
        <v>2019</v>
      </c>
      <c r="B12227" s="104" t="s">
        <v>147</v>
      </c>
      <c r="C12227" s="105" t="s">
        <v>148</v>
      </c>
      <c r="D12227" s="105" t="s">
        <v>647</v>
      </c>
      <c r="E12227" s="87"/>
      <c r="F12227" s="69"/>
      <c r="G12227" s="69"/>
      <c r="H12227" s="69"/>
      <c r="I12227" s="69"/>
      <c r="J12227" s="70"/>
      <c r="K12227" s="118" t="e">
        <f>VLOOKUP(B12227,WB.GDP.2019,'WB (WDI)'!$BJ$2,FALSE)</f>
        <v>#N/A</v>
      </c>
      <c r="L12227" s="112" t="e">
        <f>VLOOKUP($B12227,WB.UNEMP.2019,'WB (WDI)'!$BJ$2,FALSE)</f>
        <v>#N/A</v>
      </c>
    </row>
    <row r="12228" spans="1:12" x14ac:dyDescent="0.25">
      <c r="A12228" s="103">
        <v>2019</v>
      </c>
      <c r="B12228" s="104" t="s">
        <v>149</v>
      </c>
      <c r="C12228" s="105" t="s">
        <v>150</v>
      </c>
      <c r="D12228" s="105" t="s">
        <v>647</v>
      </c>
      <c r="E12228" s="87"/>
      <c r="F12228" s="69"/>
      <c r="G12228" s="69"/>
      <c r="H12228" s="69"/>
      <c r="I12228" s="69"/>
      <c r="J12228" s="70"/>
      <c r="K12228" s="118" t="e">
        <f>VLOOKUP(B12228,WB.GDP.2019,'WB (WDI)'!$BJ$2,FALSE)</f>
        <v>#N/A</v>
      </c>
      <c r="L12228" s="112" t="e">
        <f>VLOOKUP($B12228,WB.UNEMP.2019,'WB (WDI)'!$BJ$2,FALSE)</f>
        <v>#N/A</v>
      </c>
    </row>
    <row r="12229" spans="1:12" x14ac:dyDescent="0.25">
      <c r="A12229" s="103">
        <v>2019</v>
      </c>
      <c r="B12229" s="104" t="s">
        <v>151</v>
      </c>
      <c r="C12229" s="105" t="s">
        <v>152</v>
      </c>
      <c r="D12229" s="105" t="s">
        <v>647</v>
      </c>
      <c r="E12229" s="87"/>
      <c r="F12229" s="69"/>
      <c r="G12229" s="69"/>
      <c r="H12229" s="69"/>
      <c r="I12229" s="69"/>
      <c r="J12229" s="70"/>
      <c r="K12229" s="118">
        <f>VLOOKUP(B12229,WB.GDP.2019,'WB (WDI)'!$BJ$2,FALSE)</f>
        <v>25131.464757515667</v>
      </c>
      <c r="L12229" s="112">
        <f>VLOOKUP($B12229,WB.UNEMP.2019,'WB (WDI)'!$BJ$2,FALSE)</f>
        <v>7.28999996185303</v>
      </c>
    </row>
    <row r="12230" spans="1:12" x14ac:dyDescent="0.25">
      <c r="A12230" s="103">
        <v>2019</v>
      </c>
      <c r="B12230" s="104" t="s">
        <v>153</v>
      </c>
      <c r="C12230" s="105" t="s">
        <v>154</v>
      </c>
      <c r="D12230" s="105" t="s">
        <v>647</v>
      </c>
      <c r="E12230" s="87"/>
      <c r="F12230" s="69"/>
      <c r="G12230" s="69"/>
      <c r="H12230" s="69"/>
      <c r="I12230" s="69"/>
      <c r="J12230" s="70"/>
      <c r="K12230" s="118">
        <f>VLOOKUP(B12230,WB.GDP.2019,'WB (WDI)'!$BJ$2,FALSE)</f>
        <v>14624.971296534655</v>
      </c>
      <c r="L12230" s="112">
        <f>VLOOKUP($B12230,WB.UNEMP.2019,'WB (WDI)'!$BJ$2,FALSE)</f>
        <v>9.9600000381469709</v>
      </c>
    </row>
    <row r="12231" spans="1:12" x14ac:dyDescent="0.25">
      <c r="A12231" s="103">
        <v>2019</v>
      </c>
      <c r="B12231" s="104" t="s">
        <v>155</v>
      </c>
      <c r="C12231" s="105" t="s">
        <v>156</v>
      </c>
      <c r="D12231" s="105" t="s">
        <v>647</v>
      </c>
      <c r="E12231" s="87"/>
      <c r="F12231" s="69"/>
      <c r="G12231" s="69"/>
      <c r="H12231" s="69"/>
      <c r="I12231" s="69"/>
      <c r="J12231" s="70"/>
      <c r="K12231" s="118">
        <f>VLOOKUP(B12231,WB.GDP.2019,'WB (WDI)'!$BJ$2,FALSE)</f>
        <v>20296.82150273478</v>
      </c>
      <c r="L12231" s="112">
        <f>VLOOKUP($B12231,WB.UNEMP.2019,'WB (WDI)'!$BJ$2,FALSE)</f>
        <v>11.4899997711182</v>
      </c>
    </row>
    <row r="12232" spans="1:12" x14ac:dyDescent="0.25">
      <c r="A12232" s="103">
        <v>2019</v>
      </c>
      <c r="B12232" s="104" t="s">
        <v>157</v>
      </c>
      <c r="C12232" s="105" t="s">
        <v>158</v>
      </c>
      <c r="D12232" s="105" t="s">
        <v>647</v>
      </c>
      <c r="E12232" s="87"/>
      <c r="F12232" s="69"/>
      <c r="G12232" s="69"/>
      <c r="H12232" s="69"/>
      <c r="I12232" s="69"/>
      <c r="J12232" s="70"/>
      <c r="K12232" s="118" t="e">
        <f>VLOOKUP(B12232,WB.GDP.2019,'WB (WDI)'!$BJ$2,FALSE)</f>
        <v>#N/A</v>
      </c>
      <c r="L12232" s="112">
        <f>VLOOKUP($B12232,WB.UNEMP.2019,'WB (WDI)'!$BJ$2,FALSE)</f>
        <v>1.66999995708466</v>
      </c>
    </row>
    <row r="12233" spans="1:12" x14ac:dyDescent="0.25">
      <c r="A12233" s="103">
        <v>2019</v>
      </c>
      <c r="B12233" s="104" t="s">
        <v>159</v>
      </c>
      <c r="C12233" s="105" t="s">
        <v>160</v>
      </c>
      <c r="D12233" s="105" t="s">
        <v>647</v>
      </c>
      <c r="E12233" s="87"/>
      <c r="F12233" s="69"/>
      <c r="G12233" s="69"/>
      <c r="H12233" s="69"/>
      <c r="I12233" s="69"/>
      <c r="J12233" s="70"/>
      <c r="K12233" s="118">
        <f>VLOOKUP(B12233,WB.GDP.2019,'WB (WDI)'!$BJ$2,FALSE)</f>
        <v>24494.342614914662</v>
      </c>
      <c r="L12233" s="112" t="e">
        <f>VLOOKUP($B12233,WB.UNEMP.2019,'WB (WDI)'!$BJ$2,FALSE)</f>
        <v>#N/A</v>
      </c>
    </row>
    <row r="12234" spans="1:12" x14ac:dyDescent="0.25">
      <c r="A12234" s="103">
        <v>2019</v>
      </c>
      <c r="B12234" s="104" t="s">
        <v>161</v>
      </c>
      <c r="C12234" s="105" t="s">
        <v>162</v>
      </c>
      <c r="D12234" s="105" t="s">
        <v>647</v>
      </c>
      <c r="E12234" s="87"/>
      <c r="F12234" s="69"/>
      <c r="G12234" s="69"/>
      <c r="H12234" s="69"/>
      <c r="I12234" s="69"/>
      <c r="J12234" s="70"/>
      <c r="K12234" s="118">
        <f>VLOOKUP(B12234,WB.GDP.2019,'WB (WDI)'!$BJ$2,FALSE)</f>
        <v>11917.080195389832</v>
      </c>
      <c r="L12234" s="112" t="e">
        <f>VLOOKUP($B12234,WB.UNEMP.2019,'WB (WDI)'!$BJ$2,FALSE)</f>
        <v>#N/A</v>
      </c>
    </row>
    <row r="12235" spans="1:12" x14ac:dyDescent="0.25">
      <c r="A12235" s="103">
        <v>2019</v>
      </c>
      <c r="B12235" s="104" t="s">
        <v>163</v>
      </c>
      <c r="C12235" s="105" t="s">
        <v>164</v>
      </c>
      <c r="D12235" s="105" t="s">
        <v>647</v>
      </c>
      <c r="E12235" s="87"/>
      <c r="F12235" s="69"/>
      <c r="G12235" s="69"/>
      <c r="H12235" s="69"/>
      <c r="I12235" s="69"/>
      <c r="J12235" s="70"/>
      <c r="K12235" s="118">
        <f>VLOOKUP(B12235,WB.GDP.2019,'WB (WDI)'!$BJ$2,FALSE)</f>
        <v>18412.898273581544</v>
      </c>
      <c r="L12235" s="112">
        <f>VLOOKUP($B12235,WB.UNEMP.2019,'WB (WDI)'!$BJ$2,FALSE)</f>
        <v>6.3600001335143999</v>
      </c>
    </row>
    <row r="12236" spans="1:12" x14ac:dyDescent="0.25">
      <c r="A12236" s="103">
        <v>2019</v>
      </c>
      <c r="B12236" s="104" t="s">
        <v>165</v>
      </c>
      <c r="C12236" s="105" t="s">
        <v>166</v>
      </c>
      <c r="D12236" s="105" t="s">
        <v>647</v>
      </c>
      <c r="E12236" s="87"/>
      <c r="F12236" s="69"/>
      <c r="G12236" s="69"/>
      <c r="H12236" s="69"/>
      <c r="I12236" s="69"/>
      <c r="J12236" s="70"/>
      <c r="K12236" s="118">
        <f>VLOOKUP(B12236,WB.GDP.2019,'WB (WDI)'!$BJ$2,FALSE)</f>
        <v>11375.331184329112</v>
      </c>
      <c r="L12236" s="112">
        <f>VLOOKUP($B12236,WB.UNEMP.2019,'WB (WDI)'!$BJ$2,FALSE)</f>
        <v>3.8099999427795401</v>
      </c>
    </row>
    <row r="12237" spans="1:12" x14ac:dyDescent="0.25">
      <c r="A12237" s="103">
        <v>2019</v>
      </c>
      <c r="B12237" s="104" t="s">
        <v>167</v>
      </c>
      <c r="C12237" s="105" t="s">
        <v>168</v>
      </c>
      <c r="D12237" s="105" t="s">
        <v>647</v>
      </c>
      <c r="E12237" s="87"/>
      <c r="F12237" s="69"/>
      <c r="G12237" s="69"/>
      <c r="H12237" s="69"/>
      <c r="I12237" s="69"/>
      <c r="J12237" s="70"/>
      <c r="K12237" s="118">
        <f>VLOOKUP(B12237,WB.GDP.2019,'WB (WDI)'!$BJ$2,FALSE)</f>
        <v>8775.9865197843683</v>
      </c>
      <c r="L12237" s="112">
        <f>VLOOKUP($B12237,WB.UNEMP.2019,'WB (WDI)'!$BJ$2,FALSE)</f>
        <v>3.96000003814697</v>
      </c>
    </row>
    <row r="12238" spans="1:12" x14ac:dyDescent="0.25">
      <c r="A12238" s="103">
        <v>2019</v>
      </c>
      <c r="B12238" s="104" t="s">
        <v>169</v>
      </c>
      <c r="C12238" s="105" t="s">
        <v>170</v>
      </c>
      <c r="D12238" s="105" t="s">
        <v>647</v>
      </c>
      <c r="E12238" s="87"/>
      <c r="F12238" s="69"/>
      <c r="G12238" s="69"/>
      <c r="H12238" s="69"/>
      <c r="I12238" s="69"/>
      <c r="J12238" s="70"/>
      <c r="K12238" s="118" t="e">
        <f>VLOOKUP(B12238,WB.GDP.2019,'WB (WDI)'!$BJ$2,FALSE)</f>
        <v>#N/A</v>
      </c>
      <c r="L12238" s="112" t="e">
        <f>VLOOKUP($B12238,WB.UNEMP.2019,'WB (WDI)'!$BJ$2,FALSE)</f>
        <v>#N/A</v>
      </c>
    </row>
    <row r="12239" spans="1:12" x14ac:dyDescent="0.25">
      <c r="A12239" s="103">
        <v>2019</v>
      </c>
      <c r="B12239" s="104" t="s">
        <v>171</v>
      </c>
      <c r="C12239" s="105" t="s">
        <v>172</v>
      </c>
      <c r="D12239" s="105" t="s">
        <v>647</v>
      </c>
      <c r="E12239" s="87"/>
      <c r="F12239" s="69"/>
      <c r="G12239" s="69"/>
      <c r="H12239" s="69"/>
      <c r="I12239" s="69"/>
      <c r="J12239" s="70"/>
      <c r="K12239" s="118" t="e">
        <f>VLOOKUP(B12239,WB.GDP.2019,'WB (WDI)'!$BJ$2,FALSE)</f>
        <v>#N/A</v>
      </c>
      <c r="L12239" s="112" t="e">
        <f>VLOOKUP($B12239,WB.UNEMP.2019,'WB (WDI)'!$BJ$2,FALSE)</f>
        <v>#N/A</v>
      </c>
    </row>
    <row r="12240" spans="1:12" x14ac:dyDescent="0.25">
      <c r="A12240" s="103">
        <v>2019</v>
      </c>
      <c r="B12240" s="104" t="s">
        <v>173</v>
      </c>
      <c r="C12240" s="105" t="s">
        <v>174</v>
      </c>
      <c r="D12240" s="105" t="s">
        <v>647</v>
      </c>
      <c r="E12240" s="87"/>
      <c r="F12240" s="69"/>
      <c r="G12240" s="69"/>
      <c r="H12240" s="69"/>
      <c r="I12240" s="69"/>
      <c r="J12240" s="70"/>
      <c r="K12240" s="118">
        <f>VLOOKUP(B12240,WB.GDP.2019,'WB (WDI)'!$BJ$2,FALSE)</f>
        <v>17038.89446282987</v>
      </c>
      <c r="L12240" s="112" t="e">
        <f>VLOOKUP($B12240,WB.UNEMP.2019,'WB (WDI)'!$BJ$2,FALSE)</f>
        <v>#N/A</v>
      </c>
    </row>
    <row r="12241" spans="1:12" x14ac:dyDescent="0.25">
      <c r="A12241" s="103">
        <v>2019</v>
      </c>
      <c r="B12241" s="104" t="s">
        <v>175</v>
      </c>
      <c r="C12241" s="105" t="s">
        <v>176</v>
      </c>
      <c r="D12241" s="105" t="s">
        <v>647</v>
      </c>
      <c r="E12241" s="87"/>
      <c r="F12241" s="69"/>
      <c r="G12241" s="69"/>
      <c r="H12241" s="69"/>
      <c r="I12241" s="69"/>
      <c r="J12241" s="70"/>
      <c r="K12241" s="118" t="e">
        <f>VLOOKUP(B12241,WB.GDP.2019,'WB (WDI)'!$BJ$2,FALSE)</f>
        <v>#N/A</v>
      </c>
      <c r="L12241" s="112" t="e">
        <f>VLOOKUP($B12241,WB.UNEMP.2019,'WB (WDI)'!$BJ$2,FALSE)</f>
        <v>#N/A</v>
      </c>
    </row>
    <row r="12242" spans="1:12" x14ac:dyDescent="0.25">
      <c r="A12242" s="103">
        <v>2019</v>
      </c>
      <c r="B12242" s="104" t="s">
        <v>177</v>
      </c>
      <c r="C12242" s="105" t="s">
        <v>178</v>
      </c>
      <c r="D12242" s="105" t="s">
        <v>647</v>
      </c>
      <c r="E12242" s="87"/>
      <c r="F12242" s="69"/>
      <c r="G12242" s="69"/>
      <c r="H12242" s="69"/>
      <c r="I12242" s="69"/>
      <c r="J12242" s="70"/>
      <c r="K12242" s="118">
        <f>VLOOKUP(B12242,WB.GDP.2019,'WB (WDI)'!$BJ$2,FALSE)</f>
        <v>8637.4641653568942</v>
      </c>
      <c r="L12242" s="112">
        <f>VLOOKUP($B12242,WB.UNEMP.2019,'WB (WDI)'!$BJ$2,FALSE)</f>
        <v>2.3599998950958301</v>
      </c>
    </row>
    <row r="12243" spans="1:12" x14ac:dyDescent="0.25">
      <c r="A12243" s="103">
        <v>2019</v>
      </c>
      <c r="B12243" s="104" t="s">
        <v>179</v>
      </c>
      <c r="C12243" s="105" t="s">
        <v>180</v>
      </c>
      <c r="D12243" s="105" t="s">
        <v>647</v>
      </c>
      <c r="E12243" s="87"/>
      <c r="F12243" s="69"/>
      <c r="G12243" s="69"/>
      <c r="H12243" s="69"/>
      <c r="I12243" s="69"/>
      <c r="J12243" s="70"/>
      <c r="K12243" s="118">
        <f>VLOOKUP(B12243,WB.GDP.2019,'WB (WDI)'!$BJ$2,FALSE)</f>
        <v>13082.353035019243</v>
      </c>
      <c r="L12243" s="112">
        <f>VLOOKUP($B12243,WB.UNEMP.2019,'WB (WDI)'!$BJ$2,FALSE)</f>
        <v>13.9099998474121</v>
      </c>
    </row>
    <row r="12244" spans="1:12" x14ac:dyDescent="0.25">
      <c r="A12244" s="103">
        <v>2019</v>
      </c>
      <c r="B12244" s="104" t="s">
        <v>181</v>
      </c>
      <c r="C12244" s="105" t="s">
        <v>182</v>
      </c>
      <c r="D12244" s="105" t="s">
        <v>647</v>
      </c>
      <c r="E12244" s="87"/>
      <c r="F12244" s="69"/>
      <c r="G12244" s="69"/>
      <c r="H12244" s="69"/>
      <c r="I12244" s="69"/>
      <c r="J12244" s="70"/>
      <c r="K12244" s="118">
        <f>VLOOKUP(B12244,WB.GDP.2019,'WB (WDI)'!$BJ$2,FALSE)</f>
        <v>2905.4390812876577</v>
      </c>
      <c r="L12244" s="112">
        <f>VLOOKUP($B12244,WB.UNEMP.2019,'WB (WDI)'!$BJ$2,FALSE)</f>
        <v>13.4799995422363</v>
      </c>
    </row>
    <row r="12245" spans="1:12" x14ac:dyDescent="0.25">
      <c r="A12245" s="103">
        <v>2019</v>
      </c>
      <c r="B12245" s="104" t="s">
        <v>183</v>
      </c>
      <c r="C12245" s="105" t="s">
        <v>184</v>
      </c>
      <c r="D12245" s="105" t="s">
        <v>647</v>
      </c>
      <c r="E12245" s="87"/>
      <c r="F12245" s="69"/>
      <c r="G12245" s="69"/>
      <c r="H12245" s="69"/>
      <c r="I12245" s="69"/>
      <c r="J12245" s="70"/>
      <c r="K12245" s="118">
        <f>VLOOKUP(B12245,WB.GDP.2019,'WB (WDI)'!$BJ$2,FALSE)</f>
        <v>5727.9735722786309</v>
      </c>
      <c r="L12245" s="112">
        <f>VLOOKUP($B12245,WB.UNEMP.2019,'WB (WDI)'!$BJ$2,FALSE)</f>
        <v>5.5700001716613796</v>
      </c>
    </row>
    <row r="12246" spans="1:12" x14ac:dyDescent="0.25">
      <c r="A12246" s="103">
        <v>2019</v>
      </c>
      <c r="B12246" s="104" t="s">
        <v>185</v>
      </c>
      <c r="C12246" s="105" t="s">
        <v>186</v>
      </c>
      <c r="D12246" s="105" t="s">
        <v>647</v>
      </c>
      <c r="E12246" s="87"/>
      <c r="F12246" s="69"/>
      <c r="G12246" s="69"/>
      <c r="H12246" s="69"/>
      <c r="I12246" s="69"/>
      <c r="J12246" s="70"/>
      <c r="K12246" s="118">
        <f>VLOOKUP(B12246,WB.GDP.2019,'WB (WDI)'!$BJ$2,FALSE)</f>
        <v>9761.4985221052757</v>
      </c>
      <c r="L12246" s="112">
        <f>VLOOKUP($B12246,WB.UNEMP.2019,'WB (WDI)'!$BJ$2,FALSE)</f>
        <v>7.7199997901916504</v>
      </c>
    </row>
    <row r="12247" spans="1:12" x14ac:dyDescent="0.25">
      <c r="A12247" s="103">
        <v>2019</v>
      </c>
      <c r="B12247" s="104" t="s">
        <v>187</v>
      </c>
      <c r="C12247" s="105" t="s">
        <v>188</v>
      </c>
      <c r="D12247" s="105" t="s">
        <v>647</v>
      </c>
      <c r="E12247" s="87"/>
      <c r="F12247" s="69"/>
      <c r="G12247" s="69"/>
      <c r="H12247" s="69"/>
      <c r="I12247" s="69"/>
      <c r="J12247" s="70"/>
      <c r="K12247" s="118" t="e">
        <f>VLOOKUP(B12247,WB.GDP.2019,'WB (WDI)'!$BJ$2,FALSE)</f>
        <v>#N/A</v>
      </c>
      <c r="L12247" s="112" t="e">
        <f>VLOOKUP($B12247,WB.UNEMP.2019,'WB (WDI)'!$BJ$2,FALSE)</f>
        <v>#N/A</v>
      </c>
    </row>
    <row r="12248" spans="1:12" x14ac:dyDescent="0.25">
      <c r="A12248" s="103">
        <v>2019</v>
      </c>
      <c r="B12248" s="104" t="s">
        <v>189</v>
      </c>
      <c r="C12248" s="105" t="s">
        <v>190</v>
      </c>
      <c r="D12248" s="105" t="s">
        <v>647</v>
      </c>
      <c r="E12248" s="87"/>
      <c r="F12248" s="69"/>
      <c r="G12248" s="69"/>
      <c r="H12248" s="69"/>
      <c r="I12248" s="69"/>
      <c r="J12248" s="70"/>
      <c r="K12248" s="118">
        <f>VLOOKUP(B12248,WB.GDP.2019,'WB (WDI)'!$BJ$2,FALSE)</f>
        <v>19765.916078993821</v>
      </c>
      <c r="L12248" s="112">
        <f>VLOOKUP($B12248,WB.UNEMP.2019,'WB (WDI)'!$BJ$2,FALSE)</f>
        <v>3.4800000190734899</v>
      </c>
    </row>
    <row r="12249" spans="1:12" x14ac:dyDescent="0.25">
      <c r="A12249" s="103">
        <v>2019</v>
      </c>
      <c r="B12249" s="104" t="s">
        <v>191</v>
      </c>
      <c r="C12249" s="105" t="s">
        <v>192</v>
      </c>
      <c r="D12249" s="105" t="s">
        <v>647</v>
      </c>
      <c r="E12249" s="87"/>
      <c r="F12249" s="69"/>
      <c r="G12249" s="69"/>
      <c r="H12249" s="69"/>
      <c r="I12249" s="69"/>
      <c r="J12249" s="70"/>
      <c r="K12249" s="118" t="e">
        <f>VLOOKUP(B12249,WB.GDP.2019,'WB (WDI)'!$BJ$2,FALSE)</f>
        <v>#N/A</v>
      </c>
      <c r="L12249" s="112" t="e">
        <f>VLOOKUP($B12249,WB.UNEMP.2019,'WB (WDI)'!$BJ$2,FALSE)</f>
        <v>#N/A</v>
      </c>
    </row>
    <row r="12250" spans="1:12" x14ac:dyDescent="0.25">
      <c r="A12250" s="103">
        <v>2019</v>
      </c>
      <c r="B12250" s="104" t="s">
        <v>193</v>
      </c>
      <c r="C12250" s="105" t="s">
        <v>194</v>
      </c>
      <c r="D12250" s="105" t="s">
        <v>647</v>
      </c>
      <c r="E12250" s="87"/>
      <c r="F12250" s="69"/>
      <c r="G12250" s="69"/>
      <c r="H12250" s="69"/>
      <c r="I12250" s="69"/>
      <c r="J12250" s="70"/>
      <c r="K12250" s="118">
        <f>VLOOKUP(B12250,WB.GDP.2019,'WB (WDI)'!$BJ$2,FALSE)</f>
        <v>5407.1206998808284</v>
      </c>
      <c r="L12250" s="112">
        <f>VLOOKUP($B12250,WB.UNEMP.2019,'WB (WDI)'!$BJ$2,FALSE)</f>
        <v>5.1399998664856001</v>
      </c>
    </row>
    <row r="12251" spans="1:12" x14ac:dyDescent="0.25">
      <c r="A12251" s="103">
        <v>2019</v>
      </c>
      <c r="B12251" s="104" t="s">
        <v>195</v>
      </c>
      <c r="C12251" s="105" t="s">
        <v>196</v>
      </c>
      <c r="D12251" s="105" t="s">
        <v>647</v>
      </c>
      <c r="E12251" s="87"/>
      <c r="F12251" s="69"/>
      <c r="G12251" s="69"/>
      <c r="H12251" s="69"/>
      <c r="I12251" s="69"/>
      <c r="J12251" s="70"/>
      <c r="K12251" s="118">
        <f>VLOOKUP(B12251,WB.GDP.2019,'WB (WDI)'!$BJ$2,FALSE)</f>
        <v>31458.692625521322</v>
      </c>
      <c r="L12251" s="112">
        <f>VLOOKUP($B12251,WB.UNEMP.2019,'WB (WDI)'!$BJ$2,FALSE)</f>
        <v>4.7399997711181596</v>
      </c>
    </row>
    <row r="12252" spans="1:12" x14ac:dyDescent="0.25">
      <c r="A12252" s="103">
        <v>2019</v>
      </c>
      <c r="B12252" s="104" t="s">
        <v>197</v>
      </c>
      <c r="C12252" s="105" t="s">
        <v>198</v>
      </c>
      <c r="D12252" s="105" t="s">
        <v>647</v>
      </c>
      <c r="E12252" s="87"/>
      <c r="F12252" s="69"/>
      <c r="G12252" s="69"/>
      <c r="H12252" s="69"/>
      <c r="I12252" s="69"/>
      <c r="J12252" s="70"/>
      <c r="K12252" s="118">
        <f>VLOOKUP(B12252,WB.GDP.2019,'WB (WDI)'!$BJ$2,FALSE)</f>
        <v>12685.113399749791</v>
      </c>
      <c r="L12252" s="112">
        <f>VLOOKUP($B12252,WB.UNEMP.2019,'WB (WDI)'!$BJ$2,FALSE)</f>
        <v>6.5999999046325701</v>
      </c>
    </row>
    <row r="12253" spans="1:12" x14ac:dyDescent="0.25">
      <c r="A12253" s="103">
        <v>2019</v>
      </c>
      <c r="B12253" s="104" t="s">
        <v>199</v>
      </c>
      <c r="C12253" s="105" t="s">
        <v>200</v>
      </c>
      <c r="D12253" s="105" t="s">
        <v>647</v>
      </c>
      <c r="E12253" s="87"/>
      <c r="F12253" s="69"/>
      <c r="G12253" s="69"/>
      <c r="H12253" s="69"/>
      <c r="I12253" s="69"/>
      <c r="J12253" s="70"/>
      <c r="K12253" s="118">
        <f>VLOOKUP(B12253,WB.GDP.2019,'WB (WDI)'!$BJ$2,FALSE)</f>
        <v>12847.885207895664</v>
      </c>
      <c r="L12253" s="112">
        <f>VLOOKUP($B12253,WB.UNEMP.2019,'WB (WDI)'!$BJ$2,FALSE)</f>
        <v>3.0299999713897701</v>
      </c>
    </row>
    <row r="12254" spans="1:12" x14ac:dyDescent="0.25">
      <c r="A12254" s="103">
        <v>2019</v>
      </c>
      <c r="B12254" s="104" t="s">
        <v>201</v>
      </c>
      <c r="C12254" s="105" t="s">
        <v>202</v>
      </c>
      <c r="D12254" s="105" t="s">
        <v>647</v>
      </c>
      <c r="E12254" s="87"/>
      <c r="F12254" s="69"/>
      <c r="G12254" s="69"/>
      <c r="H12254" s="69"/>
      <c r="I12254" s="69"/>
      <c r="J12254" s="70"/>
      <c r="K12254" s="118">
        <f>VLOOKUP(B12254,WB.GDP.2019,'WB (WDI)'!$BJ$2,FALSE)</f>
        <v>34517.613204104615</v>
      </c>
      <c r="L12254" s="112">
        <f>VLOOKUP($B12254,WB.UNEMP.2019,'WB (WDI)'!$BJ$2,FALSE)</f>
        <v>8.3000001907348597</v>
      </c>
    </row>
    <row r="12255" spans="1:12" x14ac:dyDescent="0.25">
      <c r="A12255" s="103">
        <v>2019</v>
      </c>
      <c r="B12255" s="104" t="s">
        <v>203</v>
      </c>
      <c r="C12255" s="105" t="s">
        <v>204</v>
      </c>
      <c r="D12255" s="105" t="s">
        <v>647</v>
      </c>
      <c r="E12255" s="87"/>
      <c r="F12255" s="69"/>
      <c r="G12255" s="69"/>
      <c r="H12255" s="69"/>
      <c r="I12255" s="69"/>
      <c r="J12255" s="70"/>
      <c r="K12255" s="118" t="e">
        <f>VLOOKUP(B12255,WB.GDP.2019,'WB (WDI)'!$BJ$2,FALSE)</f>
        <v>#N/A</v>
      </c>
      <c r="L12255" s="112" t="e">
        <f>VLOOKUP($B12255,WB.UNEMP.2019,'WB (WDI)'!$BJ$2,FALSE)</f>
        <v>#N/A</v>
      </c>
    </row>
    <row r="12256" spans="1:12" x14ac:dyDescent="0.25">
      <c r="A12256" s="103">
        <v>2019</v>
      </c>
      <c r="B12256" s="104" t="s">
        <v>205</v>
      </c>
      <c r="C12256" s="105" t="s">
        <v>206</v>
      </c>
      <c r="D12256" s="105" t="s">
        <v>647</v>
      </c>
      <c r="E12256" s="87"/>
      <c r="F12256" s="69"/>
      <c r="G12256" s="69"/>
      <c r="H12256" s="69"/>
      <c r="I12256" s="69"/>
      <c r="J12256" s="70"/>
      <c r="K12256" s="118">
        <f>VLOOKUP(B12256,WB.GDP.2019,'WB (WDI)'!$BJ$2,FALSE)</f>
        <v>26438.178708913183</v>
      </c>
      <c r="L12256" s="112" t="e">
        <f>VLOOKUP($B12256,WB.UNEMP.2019,'WB (WDI)'!$BJ$2,FALSE)</f>
        <v>#N/A</v>
      </c>
    </row>
    <row r="12257" spans="1:12" x14ac:dyDescent="0.25">
      <c r="A12257" s="103">
        <v>2019</v>
      </c>
      <c r="B12257" s="104" t="s">
        <v>207</v>
      </c>
      <c r="C12257" s="105" t="s">
        <v>208</v>
      </c>
      <c r="D12257" s="105" t="s">
        <v>647</v>
      </c>
      <c r="E12257" s="87"/>
      <c r="F12257" s="69"/>
      <c r="G12257" s="69"/>
      <c r="H12257" s="69"/>
      <c r="I12257" s="69"/>
      <c r="J12257" s="70"/>
      <c r="K12257" s="118">
        <f>VLOOKUP(B12257,WB.GDP.2019,'WB (WDI)'!$BJ$2,FALSE)</f>
        <v>15448.767478183818</v>
      </c>
      <c r="L12257" s="112">
        <f>VLOOKUP($B12257,WB.UNEMP.2019,'WB (WDI)'!$BJ$2,FALSE)</f>
        <v>15.5900001525879</v>
      </c>
    </row>
    <row r="12258" spans="1:12" x14ac:dyDescent="0.25">
      <c r="A12258" s="103">
        <v>2019</v>
      </c>
      <c r="B12258" s="104" t="s">
        <v>209</v>
      </c>
      <c r="C12258" s="105" t="s">
        <v>210</v>
      </c>
      <c r="D12258" s="105" t="s">
        <v>647</v>
      </c>
      <c r="E12258" s="87"/>
      <c r="F12258" s="69"/>
      <c r="G12258" s="69"/>
      <c r="H12258" s="69"/>
      <c r="I12258" s="69"/>
      <c r="J12258" s="70"/>
      <c r="K12258" s="118" t="e">
        <f>VLOOKUP(B12258,WB.GDP.2019,'WB (WDI)'!$BJ$2,FALSE)</f>
        <v>#N/A</v>
      </c>
      <c r="L12258" s="112" t="e">
        <f>VLOOKUP($B12258,WB.UNEMP.2019,'WB (WDI)'!$BJ$2,FALSE)</f>
        <v>#N/A</v>
      </c>
    </row>
    <row r="12259" spans="1:12" x14ac:dyDescent="0.25">
      <c r="A12259" s="103">
        <v>2019</v>
      </c>
      <c r="B12259" s="104" t="s">
        <v>211</v>
      </c>
      <c r="C12259" s="105" t="s">
        <v>212</v>
      </c>
      <c r="D12259" s="105" t="s">
        <v>647</v>
      </c>
      <c r="E12259" s="87"/>
      <c r="F12259" s="69"/>
      <c r="G12259" s="69"/>
      <c r="H12259" s="69"/>
      <c r="I12259" s="69"/>
      <c r="J12259" s="70"/>
      <c r="K12259" s="118">
        <f>VLOOKUP(B12259,WB.GDP.2019,'WB (WDI)'!$BJ$2,FALSE)</f>
        <v>12485.180284521315</v>
      </c>
      <c r="L12259" s="112">
        <f>VLOOKUP($B12259,WB.UNEMP.2019,'WB (WDI)'!$BJ$2,FALSE)</f>
        <v>18.620000839233398</v>
      </c>
    </row>
    <row r="12260" spans="1:12" x14ac:dyDescent="0.25">
      <c r="A12260" s="103">
        <v>2019</v>
      </c>
      <c r="B12260" s="104" t="s">
        <v>213</v>
      </c>
      <c r="C12260" s="105" t="s">
        <v>214</v>
      </c>
      <c r="D12260" s="105" t="s">
        <v>647</v>
      </c>
      <c r="E12260" s="87"/>
      <c r="F12260" s="69"/>
      <c r="G12260" s="69"/>
      <c r="H12260" s="69"/>
      <c r="I12260" s="69"/>
      <c r="J12260" s="70"/>
      <c r="K12260" s="118" t="e">
        <f>VLOOKUP(B12260,WB.GDP.2019,'WB (WDI)'!$BJ$2,FALSE)</f>
        <v>#N/A</v>
      </c>
      <c r="L12260" s="112" t="e">
        <f>VLOOKUP($B12260,WB.UNEMP.2019,'WB (WDI)'!$BJ$2,FALSE)</f>
        <v>#N/A</v>
      </c>
    </row>
    <row r="12261" spans="1:12" x14ac:dyDescent="0.25">
      <c r="A12261" s="103">
        <v>2019</v>
      </c>
      <c r="B12261" s="104" t="s">
        <v>215</v>
      </c>
      <c r="C12261" s="105" t="s">
        <v>651</v>
      </c>
      <c r="D12261" s="105" t="s">
        <v>647</v>
      </c>
      <c r="E12261" s="87"/>
      <c r="F12261" s="69"/>
      <c r="G12261" s="69"/>
      <c r="H12261" s="69"/>
      <c r="I12261" s="69"/>
      <c r="J12261" s="70"/>
      <c r="K12261" s="118" t="e">
        <f>VLOOKUP(B12261,WB.GDP.2019,'WB (WDI)'!$BJ$2,FALSE)</f>
        <v>#N/A</v>
      </c>
      <c r="L12261" s="112" t="e">
        <f>VLOOKUP($B12261,WB.UNEMP.2019,'WB (WDI)'!$BJ$2,FALSE)</f>
        <v>#N/A</v>
      </c>
    </row>
    <row r="12262" spans="1:12" x14ac:dyDescent="0.25">
      <c r="A12262" s="103">
        <v>2019</v>
      </c>
      <c r="B12262" s="104" t="s">
        <v>216</v>
      </c>
      <c r="C12262" s="105" t="s">
        <v>217</v>
      </c>
      <c r="D12262" s="105" t="s">
        <v>647</v>
      </c>
      <c r="E12262" s="87"/>
      <c r="F12262" s="69"/>
      <c r="G12262" s="69"/>
      <c r="H12262" s="69"/>
      <c r="I12262" s="69"/>
      <c r="J12262" s="70"/>
      <c r="K12262" s="118">
        <f>VLOOKUP(B12262,WB.GDP.2019,'WB (WDI)'!$BJ$2,FALSE)</f>
        <v>16524.758101490093</v>
      </c>
      <c r="L12262" s="112">
        <f>VLOOKUP($B12262,WB.UNEMP.2019,'WB (WDI)'!$BJ$2,FALSE)</f>
        <v>6.9400000572204599</v>
      </c>
    </row>
    <row r="12263" spans="1:12" x14ac:dyDescent="0.25">
      <c r="A12263" s="103">
        <v>2019</v>
      </c>
      <c r="B12263" s="104" t="s">
        <v>218</v>
      </c>
      <c r="C12263" s="105" t="s">
        <v>219</v>
      </c>
      <c r="D12263" s="105" t="s">
        <v>647</v>
      </c>
      <c r="E12263" s="87"/>
      <c r="F12263" s="69"/>
      <c r="G12263" s="69"/>
      <c r="H12263" s="69"/>
      <c r="I12263" s="69"/>
      <c r="J12263" s="70"/>
      <c r="K12263" s="118">
        <f>VLOOKUP(B12263,WB.GDP.2019,'WB (WDI)'!$BJ$2,FALSE)</f>
        <v>26175.836978623371</v>
      </c>
      <c r="L12263" s="112">
        <f>VLOOKUP($B12263,WB.UNEMP.2019,'WB (WDI)'!$BJ$2,FALSE)</f>
        <v>3.46000003814697</v>
      </c>
    </row>
    <row r="12264" spans="1:12" x14ac:dyDescent="0.25">
      <c r="A12264" s="103">
        <v>2019</v>
      </c>
      <c r="B12264" s="104" t="s">
        <v>220</v>
      </c>
      <c r="C12264" s="105" t="s">
        <v>221</v>
      </c>
      <c r="D12264" s="105" t="s">
        <v>647</v>
      </c>
      <c r="E12264" s="87"/>
      <c r="F12264" s="69"/>
      <c r="G12264" s="69"/>
      <c r="H12264" s="69"/>
      <c r="I12264" s="69"/>
      <c r="J12264" s="70"/>
      <c r="K12264" s="118">
        <f>VLOOKUP(B12264,WB.GDP.2019,'WB (WDI)'!$BJ$2,FALSE)</f>
        <v>29253.376602744436</v>
      </c>
      <c r="L12264" s="112" t="e">
        <f>VLOOKUP($B12264,WB.UNEMP.2019,'WB (WDI)'!$BJ$2,FALSE)</f>
        <v>#N/A</v>
      </c>
    </row>
    <row r="12265" spans="1:12" x14ac:dyDescent="0.25">
      <c r="A12265" s="103">
        <v>2019</v>
      </c>
      <c r="B12265" s="104" t="s">
        <v>222</v>
      </c>
      <c r="C12265" s="105" t="s">
        <v>223</v>
      </c>
      <c r="D12265" s="105" t="s">
        <v>647</v>
      </c>
      <c r="E12265" s="87"/>
      <c r="F12265" s="69"/>
      <c r="G12265" s="69"/>
      <c r="H12265" s="69"/>
      <c r="I12265" s="69"/>
      <c r="J12265" s="70"/>
      <c r="K12265" s="118" t="e">
        <f>VLOOKUP(B12265,WB.GDP.2019,'WB (WDI)'!$BJ$2,FALSE)</f>
        <v>#N/A</v>
      </c>
      <c r="L12265" s="112">
        <f>VLOOKUP($B12265,WB.UNEMP.2019,'WB (WDI)'!$BJ$2,FALSE)</f>
        <v>8.0900001525878906</v>
      </c>
    </row>
    <row r="12266" spans="1:12" x14ac:dyDescent="0.25">
      <c r="A12266" s="103">
        <v>2019</v>
      </c>
      <c r="B12266" s="104" t="s">
        <v>224</v>
      </c>
      <c r="C12266" s="105" t="s">
        <v>225</v>
      </c>
      <c r="D12266" s="105" t="s">
        <v>647</v>
      </c>
      <c r="E12266" s="87"/>
      <c r="F12266" s="69"/>
      <c r="G12266" s="69"/>
      <c r="H12266" s="69"/>
      <c r="I12266" s="69"/>
      <c r="J12266" s="70"/>
      <c r="K12266" s="118">
        <f>VLOOKUP(B12266,WB.GDP.2019,'WB (WDI)'!$BJ$2,FALSE)</f>
        <v>21561.062054624232</v>
      </c>
      <c r="L12266" s="112">
        <f>VLOOKUP($B12266,WB.UNEMP.2019,'WB (WDI)'!$BJ$2,FALSE)</f>
        <v>9.3500003814697301</v>
      </c>
    </row>
    <row r="12267" spans="1:12" x14ac:dyDescent="0.25">
      <c r="A12267" s="103">
        <v>2019</v>
      </c>
      <c r="B12267" s="104" t="s">
        <v>226</v>
      </c>
      <c r="C12267" s="105" t="s">
        <v>227</v>
      </c>
      <c r="D12267" s="105" t="s">
        <v>647</v>
      </c>
      <c r="E12267" s="87"/>
      <c r="F12267" s="69"/>
      <c r="G12267" s="69"/>
      <c r="H12267" s="69"/>
      <c r="I12267" s="69"/>
      <c r="J12267" s="70"/>
      <c r="K12267" s="118" t="e">
        <f>VLOOKUP(B12267,WB.GDP.2019,'WB (WDI)'!$BJ$2,FALSE)</f>
        <v>#N/A</v>
      </c>
      <c r="L12267" s="112">
        <f>VLOOKUP($B12267,WB.UNEMP.2019,'WB (WDI)'!$BJ$2,FALSE)</f>
        <v>7.1599998474121103</v>
      </c>
    </row>
    <row r="12268" spans="1:12" x14ac:dyDescent="0.25">
      <c r="A12268" s="103">
        <v>2019</v>
      </c>
      <c r="B12268" s="104" t="s">
        <v>228</v>
      </c>
      <c r="C12268" s="105" t="s">
        <v>229</v>
      </c>
      <c r="D12268" s="105" t="s">
        <v>616</v>
      </c>
      <c r="E12268" s="87"/>
      <c r="F12268" s="69"/>
      <c r="G12268" s="69"/>
      <c r="H12268" s="69"/>
      <c r="I12268" s="69"/>
      <c r="J12268" s="70"/>
      <c r="K12268" s="118">
        <f>VLOOKUP(B12268,WB.GDP.2019,'WB (WDI)'!$BJ$2,FALSE)</f>
        <v>81658.61327610891</v>
      </c>
      <c r="L12268" s="112" t="e">
        <f>VLOOKUP($B12268,WB.UNEMP.2019,'WB (WDI)'!$BJ$2,FALSE)</f>
        <v>#N/A</v>
      </c>
    </row>
    <row r="12269" spans="1:12" x14ac:dyDescent="0.25">
      <c r="A12269" s="103">
        <v>2019</v>
      </c>
      <c r="B12269" s="104" t="s">
        <v>230</v>
      </c>
      <c r="C12269" s="105" t="s">
        <v>231</v>
      </c>
      <c r="D12269" s="105" t="s">
        <v>616</v>
      </c>
      <c r="E12269" s="87"/>
      <c r="F12269" s="69"/>
      <c r="G12269" s="69"/>
      <c r="H12269" s="69"/>
      <c r="I12269" s="69"/>
      <c r="J12269" s="70"/>
      <c r="K12269" s="118">
        <f>VLOOKUP(B12269,WB.GDP.2019,'WB (WDI)'!$BJ$2,FALSE)</f>
        <v>48881.396751095221</v>
      </c>
      <c r="L12269" s="112">
        <f>VLOOKUP($B12269,WB.UNEMP.2019,'WB (WDI)'!$BJ$2,FALSE)</f>
        <v>5.6599998474121103</v>
      </c>
    </row>
    <row r="12270" spans="1:12" x14ac:dyDescent="0.25">
      <c r="A12270" s="103">
        <v>2019</v>
      </c>
      <c r="B12270" s="104" t="s">
        <v>232</v>
      </c>
      <c r="C12270" s="105" t="s">
        <v>233</v>
      </c>
      <c r="D12270" s="105" t="s">
        <v>616</v>
      </c>
      <c r="E12270" s="87"/>
      <c r="F12270" s="69"/>
      <c r="G12270" s="69"/>
      <c r="H12270" s="69"/>
      <c r="I12270" s="69"/>
      <c r="J12270" s="70"/>
      <c r="K12270" s="118" t="e">
        <f>VLOOKUP(B12270,WB.GDP.2019,'WB (WDI)'!$BJ$2,FALSE)</f>
        <v>#N/A</v>
      </c>
      <c r="L12270" s="112" t="e">
        <f>VLOOKUP($B12270,WB.UNEMP.2019,'WB (WDI)'!$BJ$2,FALSE)</f>
        <v>#N/A</v>
      </c>
    </row>
    <row r="12271" spans="1:12" x14ac:dyDescent="0.25">
      <c r="A12271" s="103">
        <v>2019</v>
      </c>
      <c r="B12271" s="104" t="s">
        <v>234</v>
      </c>
      <c r="C12271" s="105" t="s">
        <v>235</v>
      </c>
      <c r="D12271" s="105" t="s">
        <v>616</v>
      </c>
      <c r="E12271" s="87"/>
      <c r="F12271" s="69"/>
      <c r="G12271" s="69"/>
      <c r="H12271" s="69"/>
      <c r="I12271" s="69"/>
      <c r="J12271" s="70"/>
      <c r="K12271" s="118" t="e">
        <f>VLOOKUP(B12271,WB.GDP.2019,'WB (WDI)'!$BJ$2,FALSE)</f>
        <v>#N/A</v>
      </c>
      <c r="L12271" s="112" t="e">
        <f>VLOOKUP($B12271,WB.UNEMP.2019,'WB (WDI)'!$BJ$2,FALSE)</f>
        <v>#N/A</v>
      </c>
    </row>
    <row r="12272" spans="1:12" x14ac:dyDescent="0.25">
      <c r="A12272" s="103">
        <v>2019</v>
      </c>
      <c r="B12272" s="104" t="s">
        <v>236</v>
      </c>
      <c r="C12272" s="105" t="s">
        <v>237</v>
      </c>
      <c r="D12272" s="105" t="s">
        <v>616</v>
      </c>
      <c r="E12272" s="87"/>
      <c r="F12272" s="69"/>
      <c r="G12272" s="69"/>
      <c r="H12272" s="69"/>
      <c r="I12272" s="69"/>
      <c r="J12272" s="70"/>
      <c r="K12272" s="118">
        <f>VLOOKUP(B12272,WB.GDP.2019,'WB (WDI)'!$BJ$2,FALSE)</f>
        <v>62530.389594961031</v>
      </c>
      <c r="L12272" s="112">
        <f>VLOOKUP($B12272,WB.UNEMP.2019,'WB (WDI)'!$BJ$2,FALSE)</f>
        <v>3.6700000762939502</v>
      </c>
    </row>
    <row r="12273" spans="1:12" x14ac:dyDescent="0.25">
      <c r="A12273" s="103">
        <v>2019</v>
      </c>
      <c r="B12273" s="104" t="s">
        <v>238</v>
      </c>
      <c r="C12273" s="105" t="s">
        <v>239</v>
      </c>
      <c r="D12273" s="105" t="s">
        <v>240</v>
      </c>
      <c r="E12273" s="87"/>
      <c r="F12273" s="69"/>
      <c r="G12273" s="69"/>
      <c r="H12273" s="69"/>
      <c r="I12273" s="69"/>
      <c r="J12273" s="70"/>
      <c r="K12273" s="118">
        <f>VLOOKUP(B12273,WB.GDP.2019,'WB (WDI)'!$BJ$2,FALSE)</f>
        <v>26351.804441856802</v>
      </c>
      <c r="L12273" s="112">
        <f>VLOOKUP($B12273,WB.UNEMP.2019,'WB (WDI)'!$BJ$2,FALSE)</f>
        <v>4.8000001907348597</v>
      </c>
    </row>
    <row r="12274" spans="1:12" x14ac:dyDescent="0.25">
      <c r="A12274" s="103">
        <v>2019</v>
      </c>
      <c r="B12274" s="104" t="s">
        <v>241</v>
      </c>
      <c r="C12274" s="105" t="s">
        <v>242</v>
      </c>
      <c r="D12274" s="105" t="s">
        <v>240</v>
      </c>
      <c r="E12274" s="87"/>
      <c r="F12274" s="69"/>
      <c r="G12274" s="69"/>
      <c r="H12274" s="69"/>
      <c r="I12274" s="69"/>
      <c r="J12274" s="70"/>
      <c r="K12274" s="118">
        <f>VLOOKUP(B12274,WB.GDP.2019,'WB (WDI)'!$BJ$2,FALSE)</f>
        <v>5253.6670340032488</v>
      </c>
      <c r="L12274" s="112">
        <f>VLOOKUP($B12274,WB.UNEMP.2019,'WB (WDI)'!$BJ$2,FALSE)</f>
        <v>6.7199997901916504</v>
      </c>
    </row>
    <row r="12275" spans="1:12" x14ac:dyDescent="0.25">
      <c r="A12275" s="103">
        <v>2019</v>
      </c>
      <c r="B12275" s="104" t="s">
        <v>243</v>
      </c>
      <c r="C12275" s="105" t="s">
        <v>244</v>
      </c>
      <c r="D12275" s="105" t="s">
        <v>240</v>
      </c>
      <c r="E12275" s="87"/>
      <c r="F12275" s="69"/>
      <c r="G12275" s="69"/>
      <c r="H12275" s="69"/>
      <c r="I12275" s="69"/>
      <c r="J12275" s="70"/>
      <c r="K12275" s="118">
        <f>VLOOKUP(B12275,WB.GDP.2019,'WB (WDI)'!$BJ$2,FALSE)</f>
        <v>3379.7486966311199</v>
      </c>
      <c r="L12275" s="112">
        <f>VLOOKUP($B12275,WB.UNEMP.2019,'WB (WDI)'!$BJ$2,FALSE)</f>
        <v>6.6599998474121103</v>
      </c>
    </row>
    <row r="12276" spans="1:12" x14ac:dyDescent="0.25">
      <c r="A12276" s="103">
        <v>2019</v>
      </c>
      <c r="B12276" s="104" t="s">
        <v>245</v>
      </c>
      <c r="C12276" s="105" t="s">
        <v>246</v>
      </c>
      <c r="D12276" s="105" t="s">
        <v>240</v>
      </c>
      <c r="E12276" s="87"/>
      <c r="F12276" s="69"/>
      <c r="G12276" s="69"/>
      <c r="H12276" s="69"/>
      <c r="I12276" s="69"/>
      <c r="J12276" s="70"/>
      <c r="K12276" s="118" t="e">
        <f>VLOOKUP(B12276,WB.GDP.2019,'WB (WDI)'!$BJ$2,FALSE)</f>
        <v>#N/A</v>
      </c>
      <c r="L12276" s="112">
        <f>VLOOKUP($B12276,WB.UNEMP.2019,'WB (WDI)'!$BJ$2,FALSE)</f>
        <v>3.7400000095367401</v>
      </c>
    </row>
    <row r="12277" spans="1:12" x14ac:dyDescent="0.25">
      <c r="A12277" s="103">
        <v>2019</v>
      </c>
      <c r="B12277" s="104" t="s">
        <v>247</v>
      </c>
      <c r="C12277" s="105" t="s">
        <v>248</v>
      </c>
      <c r="D12277" s="105" t="s">
        <v>240</v>
      </c>
      <c r="E12277" s="87"/>
      <c r="F12277" s="69"/>
      <c r="G12277" s="69"/>
      <c r="H12277" s="69"/>
      <c r="I12277" s="69"/>
      <c r="J12277" s="70"/>
      <c r="K12277" s="118">
        <f>VLOOKUP(B12277,WB.GDP.2019,'WB (WDI)'!$BJ$2,FALSE)</f>
        <v>6998.7675755622731</v>
      </c>
      <c r="L12277" s="112">
        <f>VLOOKUP($B12277,WB.UNEMP.2019,'WB (WDI)'!$BJ$2,FALSE)</f>
        <v>5.6500000953674299</v>
      </c>
    </row>
    <row r="12278" spans="1:12" x14ac:dyDescent="0.25">
      <c r="A12278" s="103">
        <v>2019</v>
      </c>
      <c r="B12278" s="104" t="s">
        <v>249</v>
      </c>
      <c r="C12278" s="105" t="s">
        <v>250</v>
      </c>
      <c r="D12278" s="105" t="s">
        <v>240</v>
      </c>
      <c r="E12278" s="87"/>
      <c r="F12278" s="69"/>
      <c r="G12278" s="69"/>
      <c r="H12278" s="69"/>
      <c r="I12278" s="69"/>
      <c r="J12278" s="70"/>
      <c r="K12278" s="118">
        <f>VLOOKUP(B12278,WB.GDP.2019,'WB (WDI)'!$BJ$2,FALSE)</f>
        <v>16092.300767048557</v>
      </c>
      <c r="L12278" s="112">
        <f>VLOOKUP($B12278,WB.UNEMP.2019,'WB (WDI)'!$BJ$2,FALSE)</f>
        <v>4.5999999046325701</v>
      </c>
    </row>
    <row r="12279" spans="1:12" x14ac:dyDescent="0.25">
      <c r="A12279" s="103">
        <v>2019</v>
      </c>
      <c r="B12279" s="104" t="s">
        <v>251</v>
      </c>
      <c r="C12279" s="105" t="s">
        <v>649</v>
      </c>
      <c r="D12279" s="105" t="s">
        <v>240</v>
      </c>
      <c r="E12279" s="87"/>
      <c r="F12279" s="69"/>
      <c r="G12279" s="69"/>
      <c r="H12279" s="69"/>
      <c r="I12279" s="69"/>
      <c r="J12279" s="70"/>
      <c r="K12279" s="118">
        <f>VLOOKUP(B12279,WB.GDP.2019,'WB (WDI)'!$BJ$2,FALSE)</f>
        <v>59847.554276208779</v>
      </c>
      <c r="L12279" s="112">
        <f>VLOOKUP($B12279,WB.UNEMP.2019,'WB (WDI)'!$BJ$2,FALSE)</f>
        <v>2.96000003814697</v>
      </c>
    </row>
    <row r="12280" spans="1:12" x14ac:dyDescent="0.25">
      <c r="A12280" s="103">
        <v>2019</v>
      </c>
      <c r="B12280" s="104" t="s">
        <v>252</v>
      </c>
      <c r="C12280" s="105" t="s">
        <v>650</v>
      </c>
      <c r="D12280" s="105" t="s">
        <v>240</v>
      </c>
      <c r="E12280" s="87"/>
      <c r="F12280" s="69"/>
      <c r="G12280" s="69"/>
      <c r="H12280" s="69"/>
      <c r="I12280" s="69"/>
      <c r="J12280" s="70"/>
      <c r="K12280" s="118">
        <f>VLOOKUP(B12280,WB.GDP.2019,'WB (WDI)'!$BJ$2,FALSE)</f>
        <v>123965.28643189222</v>
      </c>
      <c r="L12280" s="112">
        <f>VLOOKUP($B12280,WB.UNEMP.2019,'WB (WDI)'!$BJ$2,FALSE)</f>
        <v>1.70000004768372</v>
      </c>
    </row>
    <row r="12281" spans="1:12" x14ac:dyDescent="0.25">
      <c r="A12281" s="103">
        <v>2019</v>
      </c>
      <c r="B12281" s="104" t="s">
        <v>253</v>
      </c>
      <c r="C12281" s="105" t="s">
        <v>653</v>
      </c>
      <c r="D12281" s="105" t="s">
        <v>240</v>
      </c>
      <c r="E12281" s="87"/>
      <c r="F12281" s="69"/>
      <c r="G12281" s="69"/>
      <c r="H12281" s="69"/>
      <c r="I12281" s="69"/>
      <c r="J12281" s="70"/>
      <c r="K12281" s="118" t="e">
        <f>VLOOKUP(B12281,WB.GDP.2019,'WB (WDI)'!$BJ$2,FALSE)</f>
        <v>#N/A</v>
      </c>
      <c r="L12281" s="112">
        <f>VLOOKUP($B12281,WB.UNEMP.2019,'WB (WDI)'!$BJ$2,FALSE)</f>
        <v>2.6199998855590798</v>
      </c>
    </row>
    <row r="12282" spans="1:12" x14ac:dyDescent="0.25">
      <c r="A12282" s="103">
        <v>2019</v>
      </c>
      <c r="B12282" s="104" t="s">
        <v>254</v>
      </c>
      <c r="C12282" s="105" t="s">
        <v>255</v>
      </c>
      <c r="D12282" s="105" t="s">
        <v>240</v>
      </c>
      <c r="E12282" s="87"/>
      <c r="F12282" s="69"/>
      <c r="G12282" s="69"/>
      <c r="H12282" s="69"/>
      <c r="I12282" s="69"/>
      <c r="J12282" s="70"/>
      <c r="K12282" s="118">
        <f>VLOOKUP(B12282,WB.GDP.2019,'WB (WDI)'!$BJ$2,FALSE)</f>
        <v>41667.179095693136</v>
      </c>
      <c r="L12282" s="112">
        <f>VLOOKUP($B12282,WB.UNEMP.2019,'WB (WDI)'!$BJ$2,FALSE)</f>
        <v>2.4000000953674299</v>
      </c>
    </row>
    <row r="12283" spans="1:12" x14ac:dyDescent="0.25">
      <c r="A12283" s="103">
        <v>2019</v>
      </c>
      <c r="B12283" s="104" t="s">
        <v>256</v>
      </c>
      <c r="C12283" s="105" t="s">
        <v>257</v>
      </c>
      <c r="D12283" s="105" t="s">
        <v>240</v>
      </c>
      <c r="E12283" s="87"/>
      <c r="F12283" s="69"/>
      <c r="G12283" s="69"/>
      <c r="H12283" s="69"/>
      <c r="I12283" s="69"/>
      <c r="J12283" s="70"/>
      <c r="K12283" s="118">
        <f>VLOOKUP(B12283,WB.GDP.2019,'WB (WDI)'!$BJ$2,FALSE)</f>
        <v>12316.787553597902</v>
      </c>
      <c r="L12283" s="112">
        <f>VLOOKUP($B12283,WB.UNEMP.2019,'WB (WDI)'!$BJ$2,FALSE)</f>
        <v>5.3099999427795401</v>
      </c>
    </row>
    <row r="12284" spans="1:12" x14ac:dyDescent="0.25">
      <c r="A12284" s="103">
        <v>2019</v>
      </c>
      <c r="B12284" s="104" t="s">
        <v>258</v>
      </c>
      <c r="C12284" s="105" t="s">
        <v>652</v>
      </c>
      <c r="D12284" s="105" t="s">
        <v>240</v>
      </c>
      <c r="E12284" s="87"/>
      <c r="F12284" s="69"/>
      <c r="G12284" s="69"/>
      <c r="H12284" s="69"/>
      <c r="I12284" s="69"/>
      <c r="J12284" s="70"/>
      <c r="K12284" s="118">
        <f>VLOOKUP(B12284,WB.GDP.2019,'WB (WDI)'!$BJ$2,FALSE)</f>
        <v>42878.817297368725</v>
      </c>
      <c r="L12284" s="112">
        <f>VLOOKUP($B12284,WB.UNEMP.2019,'WB (WDI)'!$BJ$2,FALSE)</f>
        <v>3.75</v>
      </c>
    </row>
    <row r="12285" spans="1:12" x14ac:dyDescent="0.25">
      <c r="A12285" s="103">
        <v>2019</v>
      </c>
      <c r="B12285" s="104" t="s">
        <v>259</v>
      </c>
      <c r="C12285" s="105" t="s">
        <v>260</v>
      </c>
      <c r="D12285" s="105" t="s">
        <v>240</v>
      </c>
      <c r="E12285" s="87"/>
      <c r="F12285" s="69"/>
      <c r="G12285" s="69"/>
      <c r="H12285" s="69"/>
      <c r="I12285" s="69"/>
      <c r="J12285" s="70"/>
      <c r="K12285" s="118">
        <f>VLOOKUP(B12285,WB.GDP.2019,'WB (WDI)'!$BJ$2,FALSE)</f>
        <v>62099.587889492548</v>
      </c>
      <c r="L12285" s="112">
        <f>VLOOKUP($B12285,WB.UNEMP.2019,'WB (WDI)'!$BJ$2,FALSE)</f>
        <v>6.9200000762939498</v>
      </c>
    </row>
    <row r="12286" spans="1:12" x14ac:dyDescent="0.25">
      <c r="A12286" s="103">
        <v>2019</v>
      </c>
      <c r="B12286" s="104" t="s">
        <v>261</v>
      </c>
      <c r="C12286" s="105" t="s">
        <v>262</v>
      </c>
      <c r="D12286" s="105" t="s">
        <v>240</v>
      </c>
      <c r="E12286" s="87"/>
      <c r="F12286" s="69"/>
      <c r="G12286" s="69"/>
      <c r="H12286" s="69"/>
      <c r="I12286" s="69"/>
      <c r="J12286" s="70"/>
      <c r="K12286" s="118">
        <f>VLOOKUP(B12286,WB.GDP.2019,'WB (WDI)'!$BJ$2,FALSE)</f>
        <v>4388.8009086325137</v>
      </c>
      <c r="L12286" s="112">
        <f>VLOOKUP($B12286,WB.UNEMP.2019,'WB (WDI)'!$BJ$2,FALSE)</f>
        <v>0.129999995231628</v>
      </c>
    </row>
    <row r="12287" spans="1:12" x14ac:dyDescent="0.25">
      <c r="A12287" s="103">
        <v>2019</v>
      </c>
      <c r="B12287" s="104" t="s">
        <v>263</v>
      </c>
      <c r="C12287" s="105" t="s">
        <v>264</v>
      </c>
      <c r="D12287" s="105" t="s">
        <v>240</v>
      </c>
      <c r="E12287" s="87"/>
      <c r="F12287" s="69"/>
      <c r="G12287" s="69"/>
      <c r="H12287" s="69"/>
      <c r="I12287" s="69"/>
      <c r="J12287" s="70"/>
      <c r="K12287" s="118">
        <f>VLOOKUP(B12287,WB.GDP.2019,'WB (WDI)'!$BJ$2,FALSE)</f>
        <v>11812.197643075118</v>
      </c>
      <c r="L12287" s="112">
        <f>VLOOKUP($B12287,WB.UNEMP.2019,'WB (WDI)'!$BJ$2,FALSE)</f>
        <v>3.6199998855590798</v>
      </c>
    </row>
    <row r="12288" spans="1:12" x14ac:dyDescent="0.25">
      <c r="A12288" s="103">
        <v>2019</v>
      </c>
      <c r="B12288" s="104" t="s">
        <v>265</v>
      </c>
      <c r="C12288" s="105" t="s">
        <v>266</v>
      </c>
      <c r="D12288" s="105" t="s">
        <v>240</v>
      </c>
      <c r="E12288" s="87"/>
      <c r="F12288" s="69"/>
      <c r="G12288" s="69"/>
      <c r="H12288" s="69"/>
      <c r="I12288" s="69"/>
      <c r="J12288" s="70"/>
      <c r="K12288" s="118">
        <f>VLOOKUP(B12288,WB.GDP.2019,'WB (WDI)'!$BJ$2,FALSE)</f>
        <v>7826.3885949411379</v>
      </c>
      <c r="L12288" s="112">
        <f>VLOOKUP($B12288,WB.UNEMP.2019,'WB (WDI)'!$BJ$2,FALSE)</f>
        <v>0.62000000476837203</v>
      </c>
    </row>
    <row r="12289" spans="1:12" x14ac:dyDescent="0.25">
      <c r="A12289" s="103">
        <v>2019</v>
      </c>
      <c r="B12289" s="104" t="s">
        <v>267</v>
      </c>
      <c r="C12289" s="105" t="s">
        <v>268</v>
      </c>
      <c r="D12289" s="105" t="s">
        <v>240</v>
      </c>
      <c r="E12289" s="87"/>
      <c r="F12289" s="69"/>
      <c r="G12289" s="69"/>
      <c r="H12289" s="69"/>
      <c r="I12289" s="69"/>
      <c r="J12289" s="70"/>
      <c r="K12289" s="118">
        <f>VLOOKUP(B12289,WB.GDP.2019,'WB (WDI)'!$BJ$2,FALSE)</f>
        <v>28364.486974559386</v>
      </c>
      <c r="L12289" s="112">
        <f>VLOOKUP($B12289,WB.UNEMP.2019,'WB (WDI)'!$BJ$2,FALSE)</f>
        <v>3.3099999427795401</v>
      </c>
    </row>
    <row r="12290" spans="1:12" x14ac:dyDescent="0.25">
      <c r="A12290" s="103">
        <v>2019</v>
      </c>
      <c r="B12290" s="104" t="s">
        <v>269</v>
      </c>
      <c r="C12290" s="105" t="s">
        <v>270</v>
      </c>
      <c r="D12290" s="105" t="s">
        <v>240</v>
      </c>
      <c r="E12290" s="87"/>
      <c r="F12290" s="69"/>
      <c r="G12290" s="69"/>
      <c r="H12290" s="69"/>
      <c r="I12290" s="69"/>
      <c r="J12290" s="70"/>
      <c r="K12290" s="118">
        <f>VLOOKUP(B12290,WB.GDP.2019,'WB (WDI)'!$BJ$2,FALSE)</f>
        <v>5142.1541655776391</v>
      </c>
      <c r="L12290" s="112">
        <f>VLOOKUP($B12290,WB.UNEMP.2019,'WB (WDI)'!$BJ$2,FALSE)</f>
        <v>0.5</v>
      </c>
    </row>
    <row r="12291" spans="1:12" x14ac:dyDescent="0.25">
      <c r="A12291" s="103">
        <v>2019</v>
      </c>
      <c r="B12291" s="104" t="s">
        <v>271</v>
      </c>
      <c r="C12291" s="105" t="s">
        <v>272</v>
      </c>
      <c r="D12291" s="105" t="s">
        <v>240</v>
      </c>
      <c r="E12291" s="87"/>
      <c r="F12291" s="69"/>
      <c r="G12291" s="69"/>
      <c r="H12291" s="69"/>
      <c r="I12291" s="69"/>
      <c r="J12291" s="70"/>
      <c r="K12291" s="118">
        <f>VLOOKUP(B12291,WB.GDP.2019,'WB (WDI)'!$BJ$2,FALSE)</f>
        <v>8908.1759769983455</v>
      </c>
      <c r="L12291" s="112">
        <f>VLOOKUP($B12291,WB.UNEMP.2019,'WB (WDI)'!$BJ$2,FALSE)</f>
        <v>2.2400000095367401</v>
      </c>
    </row>
    <row r="12292" spans="1:12" x14ac:dyDescent="0.25">
      <c r="A12292" s="103">
        <v>2019</v>
      </c>
      <c r="B12292" s="104" t="s">
        <v>273</v>
      </c>
      <c r="C12292" s="105" t="s">
        <v>274</v>
      </c>
      <c r="D12292" s="105" t="s">
        <v>240</v>
      </c>
      <c r="E12292" s="87"/>
      <c r="F12292" s="69"/>
      <c r="G12292" s="69"/>
      <c r="H12292" s="69"/>
      <c r="I12292" s="69"/>
      <c r="J12292" s="70"/>
      <c r="K12292" s="118">
        <f>VLOOKUP(B12292,WB.GDP.2019,'WB (WDI)'!$BJ$2,FALSE)</f>
        <v>97341.468645373126</v>
      </c>
      <c r="L12292" s="112">
        <f>VLOOKUP($B12292,WB.UNEMP.2019,'WB (WDI)'!$BJ$2,FALSE)</f>
        <v>3.0999999046325701</v>
      </c>
    </row>
    <row r="12293" spans="1:12" x14ac:dyDescent="0.25">
      <c r="A12293" s="103">
        <v>2019</v>
      </c>
      <c r="B12293" s="104" t="s">
        <v>275</v>
      </c>
      <c r="C12293" s="105" t="s">
        <v>276</v>
      </c>
      <c r="D12293" s="105" t="s">
        <v>240</v>
      </c>
      <c r="E12293" s="87"/>
      <c r="F12293" s="69"/>
      <c r="G12293" s="69"/>
      <c r="H12293" s="69"/>
      <c r="I12293" s="69"/>
      <c r="J12293" s="70"/>
      <c r="K12293" s="118">
        <f>VLOOKUP(B12293,WB.GDP.2019,'WB (WDI)'!$BJ$2,FALSE)</f>
        <v>18459.994861904888</v>
      </c>
      <c r="L12293" s="112">
        <f>VLOOKUP($B12293,WB.UNEMP.2019,'WB (WDI)'!$BJ$2,FALSE)</f>
        <v>0.72000002861022905</v>
      </c>
    </row>
    <row r="12294" spans="1:12" x14ac:dyDescent="0.25">
      <c r="A12294" s="103">
        <v>2019</v>
      </c>
      <c r="B12294" s="104" t="s">
        <v>277</v>
      </c>
      <c r="C12294" s="105" t="s">
        <v>278</v>
      </c>
      <c r="D12294" s="105" t="s">
        <v>240</v>
      </c>
      <c r="E12294" s="87"/>
      <c r="F12294" s="69"/>
      <c r="G12294" s="69"/>
      <c r="H12294" s="69"/>
      <c r="I12294" s="69"/>
      <c r="J12294" s="70"/>
      <c r="K12294" s="118">
        <f>VLOOKUP(B12294,WB.GDP.2019,'WB (WDI)'!$BJ$2,FALSE)</f>
        <v>3552.5997450025543</v>
      </c>
      <c r="L12294" s="112">
        <f>VLOOKUP($B12294,WB.UNEMP.2019,'WB (WDI)'!$BJ$2,FALSE)</f>
        <v>4.4200000762939498</v>
      </c>
    </row>
    <row r="12295" spans="1:12" x14ac:dyDescent="0.25">
      <c r="A12295" s="103">
        <v>2019</v>
      </c>
      <c r="B12295" s="104" t="s">
        <v>279</v>
      </c>
      <c r="C12295" s="105" t="s">
        <v>280</v>
      </c>
      <c r="D12295" s="105" t="s">
        <v>240</v>
      </c>
      <c r="E12295" s="87"/>
      <c r="F12295" s="69"/>
      <c r="G12295" s="69"/>
      <c r="H12295" s="69"/>
      <c r="I12295" s="69"/>
      <c r="J12295" s="70"/>
      <c r="K12295" s="118">
        <f>VLOOKUP(B12295,WB.GDP.2019,'WB (WDI)'!$BJ$2,FALSE)</f>
        <v>8041.1785508187786</v>
      </c>
      <c r="L12295" s="112">
        <f>VLOOKUP($B12295,WB.UNEMP.2019,'WB (WDI)'!$BJ$2,FALSE)</f>
        <v>2.03999996185303</v>
      </c>
    </row>
    <row r="12296" spans="1:12" x14ac:dyDescent="0.25">
      <c r="A12296" s="103">
        <v>2019</v>
      </c>
      <c r="B12296" s="104" t="s">
        <v>281</v>
      </c>
      <c r="C12296" s="105" t="s">
        <v>282</v>
      </c>
      <c r="D12296" s="105" t="s">
        <v>240</v>
      </c>
      <c r="E12296" s="87"/>
      <c r="F12296" s="69"/>
      <c r="G12296" s="69"/>
      <c r="H12296" s="69"/>
      <c r="I12296" s="69"/>
      <c r="J12296" s="70"/>
      <c r="K12296" s="118">
        <f>VLOOKUP(B12296,WB.GDP.2019,'WB (WDI)'!$BJ$2,FALSE)</f>
        <v>2065.0363978116343</v>
      </c>
      <c r="L12296" s="112">
        <f>VLOOKUP($B12296,WB.UNEMP.2019,'WB (WDI)'!$BJ$2,FALSE)</f>
        <v>10.9799995422363</v>
      </c>
    </row>
    <row r="12297" spans="1:12" x14ac:dyDescent="0.25">
      <c r="A12297" s="103">
        <v>2019</v>
      </c>
      <c r="B12297" s="104" t="s">
        <v>283</v>
      </c>
      <c r="C12297" s="105" t="s">
        <v>284</v>
      </c>
      <c r="D12297" s="105" t="s">
        <v>240</v>
      </c>
      <c r="E12297" s="87"/>
      <c r="F12297" s="69"/>
      <c r="G12297" s="69"/>
      <c r="H12297" s="69"/>
      <c r="I12297" s="69"/>
      <c r="J12297" s="70"/>
      <c r="K12297" s="118">
        <f>VLOOKUP(B12297,WB.GDP.2019,'WB (WDI)'!$BJ$2,FALSE)</f>
        <v>4753.726946736665</v>
      </c>
      <c r="L12297" s="112">
        <f>VLOOKUP($B12297,WB.UNEMP.2019,'WB (WDI)'!$BJ$2,FALSE)</f>
        <v>4.2199997901916504</v>
      </c>
    </row>
    <row r="12298" spans="1:12" x14ac:dyDescent="0.25">
      <c r="A12298" s="103">
        <v>2019</v>
      </c>
      <c r="B12298" s="104" t="s">
        <v>285</v>
      </c>
      <c r="C12298" s="105" t="s">
        <v>286</v>
      </c>
      <c r="D12298" s="105" t="s">
        <v>240</v>
      </c>
      <c r="E12298" s="87"/>
      <c r="F12298" s="69"/>
      <c r="G12298" s="69"/>
      <c r="H12298" s="69"/>
      <c r="I12298" s="69"/>
      <c r="J12298" s="70"/>
      <c r="K12298" s="118">
        <f>VLOOKUP(B12298,WB.GDP.2019,'WB (WDI)'!$BJ$2,FALSE)</f>
        <v>11832.189264644516</v>
      </c>
      <c r="L12298" s="112">
        <f>VLOOKUP($B12298,WB.UNEMP.2019,'WB (WDI)'!$BJ$2,FALSE)</f>
        <v>2.2699999809265101</v>
      </c>
    </row>
    <row r="12299" spans="1:12" x14ac:dyDescent="0.25">
      <c r="A12299" s="103">
        <v>2019</v>
      </c>
      <c r="B12299" s="104" t="s">
        <v>287</v>
      </c>
      <c r="C12299" s="105" t="s">
        <v>288</v>
      </c>
      <c r="D12299" s="105" t="s">
        <v>240</v>
      </c>
      <c r="E12299" s="87"/>
      <c r="F12299" s="69"/>
      <c r="G12299" s="69"/>
      <c r="H12299" s="69"/>
      <c r="I12299" s="69"/>
      <c r="J12299" s="70"/>
      <c r="K12299" s="118">
        <f>VLOOKUP(B12299,WB.GDP.2019,'WB (WDI)'!$BJ$2,FALSE)</f>
        <v>6700.0622249088801</v>
      </c>
      <c r="L12299" s="112">
        <f>VLOOKUP($B12299,WB.UNEMP.2019,'WB (WDI)'!$BJ$2,FALSE)</f>
        <v>5.2699999809265101</v>
      </c>
    </row>
    <row r="12300" spans="1:12" x14ac:dyDescent="0.25">
      <c r="A12300" s="103">
        <v>2019</v>
      </c>
      <c r="B12300" s="104" t="s">
        <v>289</v>
      </c>
      <c r="C12300" s="105" t="s">
        <v>290</v>
      </c>
      <c r="D12300" s="105" t="s">
        <v>240</v>
      </c>
      <c r="E12300" s="87"/>
      <c r="F12300" s="69"/>
      <c r="G12300" s="69"/>
      <c r="H12300" s="69"/>
      <c r="I12300" s="69"/>
      <c r="J12300" s="70"/>
      <c r="K12300" s="118">
        <f>VLOOKUP(B12300,WB.GDP.2019,'WB (WDI)'!$BJ$2,FALSE)</f>
        <v>12389.221585267</v>
      </c>
      <c r="L12300" s="112">
        <f>VLOOKUP($B12300,WB.UNEMP.2019,'WB (WDI)'!$BJ$2,FALSE)</f>
        <v>11.1400003433228</v>
      </c>
    </row>
    <row r="12301" spans="1:12" x14ac:dyDescent="0.25">
      <c r="A12301" s="103">
        <v>2019</v>
      </c>
      <c r="B12301" s="104" t="s">
        <v>291</v>
      </c>
      <c r="C12301" s="105" t="s">
        <v>292</v>
      </c>
      <c r="D12301" s="105" t="s">
        <v>240</v>
      </c>
      <c r="E12301" s="87"/>
      <c r="F12301" s="69"/>
      <c r="G12301" s="69"/>
      <c r="H12301" s="69"/>
      <c r="I12301" s="69"/>
      <c r="J12301" s="70"/>
      <c r="K12301" s="118">
        <f>VLOOKUP(B12301,WB.GDP.2019,'WB (WDI)'!$BJ$2,FALSE)</f>
        <v>19531.18969174536</v>
      </c>
      <c r="L12301" s="112">
        <f>VLOOKUP($B12301,WB.UNEMP.2019,'WB (WDI)'!$BJ$2,FALSE)</f>
        <v>5.8200001716613796</v>
      </c>
    </row>
    <row r="12302" spans="1:12" x14ac:dyDescent="0.25">
      <c r="A12302" s="103">
        <v>2019</v>
      </c>
      <c r="B12302" s="104" t="s">
        <v>293</v>
      </c>
      <c r="C12302" s="105" t="s">
        <v>294</v>
      </c>
      <c r="D12302" s="105" t="s">
        <v>240</v>
      </c>
      <c r="E12302" s="87"/>
      <c r="F12302" s="69"/>
      <c r="G12302" s="69"/>
      <c r="H12302" s="69"/>
      <c r="I12302" s="69"/>
      <c r="J12302" s="70"/>
      <c r="K12302" s="118">
        <f>VLOOKUP(B12302,WB.GDP.2019,'WB (WDI)'!$BJ$2,FALSE)</f>
        <v>3416.7912815864502</v>
      </c>
      <c r="L12302" s="112">
        <f>VLOOKUP($B12302,WB.UNEMP.2019,'WB (WDI)'!$BJ$2,FALSE)</f>
        <v>2.8499999046325701</v>
      </c>
    </row>
    <row r="12303" spans="1:12" x14ac:dyDescent="0.25">
      <c r="A12303" s="103">
        <v>2019</v>
      </c>
      <c r="B12303" s="104" t="s">
        <v>295</v>
      </c>
      <c r="C12303" s="105" t="s">
        <v>296</v>
      </c>
      <c r="D12303" s="105" t="s">
        <v>240</v>
      </c>
      <c r="E12303" s="87"/>
      <c r="F12303" s="69"/>
      <c r="G12303" s="69"/>
      <c r="H12303" s="69"/>
      <c r="I12303" s="69"/>
      <c r="J12303" s="70"/>
      <c r="K12303" s="118">
        <f>VLOOKUP(B12303,WB.GDP.2019,'WB (WDI)'!$BJ$2,FALSE)</f>
        <v>4690.4847549507413</v>
      </c>
      <c r="L12303" s="112">
        <f>VLOOKUP($B12303,WB.UNEMP.2019,'WB (WDI)'!$BJ$2,FALSE)</f>
        <v>3.9800000190734899</v>
      </c>
    </row>
    <row r="12304" spans="1:12" x14ac:dyDescent="0.25">
      <c r="A12304" s="103">
        <v>2019</v>
      </c>
      <c r="B12304" s="104" t="s">
        <v>297</v>
      </c>
      <c r="C12304" s="105" t="s">
        <v>298</v>
      </c>
      <c r="D12304" s="105" t="s">
        <v>240</v>
      </c>
      <c r="E12304" s="87"/>
      <c r="F12304" s="69"/>
      <c r="G12304" s="69"/>
      <c r="H12304" s="69"/>
      <c r="I12304" s="69"/>
      <c r="J12304" s="70"/>
      <c r="K12304" s="118">
        <f>VLOOKUP(B12304,WB.GDP.2019,'WB (WDI)'!$BJ$2,FALSE)</f>
        <v>13078.098115072349</v>
      </c>
      <c r="L12304" s="112">
        <f>VLOOKUP($B12304,WB.UNEMP.2019,'WB (WDI)'!$BJ$2,FALSE)</f>
        <v>4.2699999809265101</v>
      </c>
    </row>
    <row r="12305" spans="1:12" x14ac:dyDescent="0.25">
      <c r="A12305" s="103">
        <v>2019</v>
      </c>
      <c r="B12305" s="104" t="s">
        <v>299</v>
      </c>
      <c r="C12305" s="105" t="s">
        <v>300</v>
      </c>
      <c r="D12305" s="105" t="s">
        <v>240</v>
      </c>
      <c r="E12305" s="87"/>
      <c r="F12305" s="69"/>
      <c r="G12305" s="69"/>
      <c r="H12305" s="69"/>
      <c r="I12305" s="69"/>
      <c r="J12305" s="70"/>
      <c r="K12305" s="118">
        <f>VLOOKUP(B12305,WB.GDP.2019,'WB (WDI)'!$BJ$2,FALSE)</f>
        <v>13653.749532396494</v>
      </c>
      <c r="L12305" s="112">
        <f>VLOOKUP($B12305,WB.UNEMP.2019,'WB (WDI)'!$BJ$2,FALSE)</f>
        <v>18.809999465942401</v>
      </c>
    </row>
    <row r="12306" spans="1:12" x14ac:dyDescent="0.25">
      <c r="A12306" s="103">
        <v>2019</v>
      </c>
      <c r="B12306" s="104" t="s">
        <v>301</v>
      </c>
      <c r="C12306" s="105" t="s">
        <v>302</v>
      </c>
      <c r="D12306" s="105" t="s">
        <v>240</v>
      </c>
      <c r="E12306" s="87"/>
      <c r="F12306" s="69"/>
      <c r="G12306" s="69"/>
      <c r="H12306" s="69"/>
      <c r="I12306" s="69"/>
      <c r="J12306" s="70"/>
      <c r="K12306" s="118">
        <f>VLOOKUP(B12306,WB.GDP.2019,'WB (WDI)'!$BJ$2,FALSE)</f>
        <v>14402.463864316285</v>
      </c>
      <c r="L12306" s="112">
        <f>VLOOKUP($B12306,WB.UNEMP.2019,'WB (WDI)'!$BJ$2,FALSE)</f>
        <v>4.8400001525878897</v>
      </c>
    </row>
    <row r="12307" spans="1:12" x14ac:dyDescent="0.25">
      <c r="A12307" s="103">
        <v>2019</v>
      </c>
      <c r="B12307" s="104" t="s">
        <v>303</v>
      </c>
      <c r="C12307" s="105" t="s">
        <v>304</v>
      </c>
      <c r="D12307" s="105" t="s">
        <v>240</v>
      </c>
      <c r="E12307" s="87"/>
      <c r="F12307" s="69"/>
      <c r="G12307" s="69"/>
      <c r="H12307" s="69"/>
      <c r="I12307" s="69"/>
      <c r="J12307" s="70"/>
      <c r="K12307" s="118">
        <f>VLOOKUP(B12307,WB.GDP.2019,'WB (WDI)'!$BJ$2,FALSE)</f>
        <v>45010.711495441923</v>
      </c>
      <c r="L12307" s="112">
        <f>VLOOKUP($B12307,WB.UNEMP.2019,'WB (WDI)'!$BJ$2,FALSE)</f>
        <v>1.5599999427795399</v>
      </c>
    </row>
    <row r="12308" spans="1:12" x14ac:dyDescent="0.25">
      <c r="A12308" s="103">
        <v>2019</v>
      </c>
      <c r="B12308" s="104" t="s">
        <v>305</v>
      </c>
      <c r="C12308" s="105" t="s">
        <v>306</v>
      </c>
      <c r="D12308" s="105" t="s">
        <v>240</v>
      </c>
      <c r="E12308" s="87"/>
      <c r="F12308" s="69"/>
      <c r="G12308" s="69"/>
      <c r="H12308" s="69"/>
      <c r="I12308" s="69"/>
      <c r="J12308" s="70"/>
      <c r="K12308" s="118">
        <f>VLOOKUP(B12308,WB.GDP.2019,'WB (WDI)'!$BJ$2,FALSE)</f>
        <v>39544.681847175401</v>
      </c>
      <c r="L12308" s="112">
        <f>VLOOKUP($B12308,WB.UNEMP.2019,'WB (WDI)'!$BJ$2,FALSE)</f>
        <v>7.0700001716613796</v>
      </c>
    </row>
    <row r="12309" spans="1:12" x14ac:dyDescent="0.25">
      <c r="A12309" s="103">
        <v>2019</v>
      </c>
      <c r="B12309" s="104" t="s">
        <v>307</v>
      </c>
      <c r="C12309" s="105" t="s">
        <v>308</v>
      </c>
      <c r="D12309" s="105" t="s">
        <v>240</v>
      </c>
      <c r="E12309" s="87"/>
      <c r="F12309" s="69"/>
      <c r="G12309" s="69"/>
      <c r="H12309" s="69"/>
      <c r="I12309" s="69"/>
      <c r="J12309" s="70"/>
      <c r="K12309" s="118">
        <f>VLOOKUP(B12309,WB.GDP.2019,'WB (WDI)'!$BJ$2,FALSE)</f>
        <v>14993.120442399377</v>
      </c>
      <c r="L12309" s="112">
        <f>VLOOKUP($B12309,WB.UNEMP.2019,'WB (WDI)'!$BJ$2,FALSE)</f>
        <v>11.569999694824199</v>
      </c>
    </row>
    <row r="12310" spans="1:12" x14ac:dyDescent="0.25">
      <c r="A12310" s="103">
        <v>2019</v>
      </c>
      <c r="B12310" s="104" t="s">
        <v>309</v>
      </c>
      <c r="C12310" s="105" t="s">
        <v>310</v>
      </c>
      <c r="D12310" s="105" t="s">
        <v>240</v>
      </c>
      <c r="E12310" s="87"/>
      <c r="F12310" s="69"/>
      <c r="G12310" s="69"/>
      <c r="H12310" s="69"/>
      <c r="I12310" s="69"/>
      <c r="J12310" s="70"/>
      <c r="K12310" s="118">
        <f>VLOOKUP(B12310,WB.GDP.2019,'WB (WDI)'!$BJ$2,FALSE)</f>
        <v>10881.172086253004</v>
      </c>
      <c r="L12310" s="112">
        <f>VLOOKUP($B12310,WB.UNEMP.2019,'WB (WDI)'!$BJ$2,FALSE)</f>
        <v>12.7600002288818</v>
      </c>
    </row>
    <row r="12311" spans="1:12" x14ac:dyDescent="0.25">
      <c r="A12311" s="103">
        <v>2019</v>
      </c>
      <c r="B12311" s="104" t="s">
        <v>311</v>
      </c>
      <c r="C12311" s="105" t="s">
        <v>312</v>
      </c>
      <c r="D12311" s="105" t="s">
        <v>240</v>
      </c>
      <c r="E12311" s="87"/>
      <c r="F12311" s="69"/>
      <c r="G12311" s="69"/>
      <c r="H12311" s="69"/>
      <c r="I12311" s="69"/>
      <c r="J12311" s="70"/>
      <c r="K12311" s="118">
        <f>VLOOKUP(B12311,WB.GDP.2019,'WB (WDI)'!$BJ$2,FALSE)</f>
        <v>40200.287418944143</v>
      </c>
      <c r="L12311" s="112">
        <f>VLOOKUP($B12311,WB.UNEMP.2019,'WB (WDI)'!$BJ$2,FALSE)</f>
        <v>3.7999999523162802</v>
      </c>
    </row>
    <row r="12312" spans="1:12" x14ac:dyDescent="0.25">
      <c r="A12312" s="103">
        <v>2019</v>
      </c>
      <c r="B12312" s="104" t="s">
        <v>313</v>
      </c>
      <c r="C12312" s="105" t="s">
        <v>314</v>
      </c>
      <c r="D12312" s="105" t="s">
        <v>240</v>
      </c>
      <c r="E12312" s="87"/>
      <c r="F12312" s="69"/>
      <c r="G12312" s="69"/>
      <c r="H12312" s="69"/>
      <c r="I12312" s="69"/>
      <c r="J12312" s="70"/>
      <c r="K12312" s="118">
        <f>VLOOKUP(B12312,WB.GDP.2019,'WB (WDI)'!$BJ$2,FALSE)</f>
        <v>10071.382865765223</v>
      </c>
      <c r="L12312" s="112">
        <f>VLOOKUP($B12312,WB.UNEMP.2019,'WB (WDI)'!$BJ$2,FALSE)</f>
        <v>16.850000381469702</v>
      </c>
    </row>
    <row r="12313" spans="1:12" x14ac:dyDescent="0.25">
      <c r="A12313" s="103">
        <v>2019</v>
      </c>
      <c r="B12313" s="104" t="s">
        <v>315</v>
      </c>
      <c r="C12313" s="105" t="s">
        <v>316</v>
      </c>
      <c r="D12313" s="105" t="s">
        <v>240</v>
      </c>
      <c r="E12313" s="87"/>
      <c r="F12313" s="69"/>
      <c r="G12313" s="69"/>
      <c r="H12313" s="69"/>
      <c r="I12313" s="69"/>
      <c r="J12313" s="70"/>
      <c r="K12313" s="118">
        <f>VLOOKUP(B12313,WB.GDP.2019,'WB (WDI)'!$BJ$2,FALSE)</f>
        <v>49853.576449819884</v>
      </c>
      <c r="L12313" s="112">
        <f>VLOOKUP($B12313,WB.UNEMP.2019,'WB (WDI)'!$BJ$2,FALSE)</f>
        <v>2.4100000858306898</v>
      </c>
    </row>
    <row r="12314" spans="1:12" x14ac:dyDescent="0.25">
      <c r="A12314" s="103">
        <v>2019</v>
      </c>
      <c r="B12314" s="104" t="s">
        <v>317</v>
      </c>
      <c r="C12314" s="105" t="s">
        <v>318</v>
      </c>
      <c r="D12314" s="105" t="s">
        <v>240</v>
      </c>
      <c r="E12314" s="87"/>
      <c r="F12314" s="69"/>
      <c r="G12314" s="69"/>
      <c r="H12314" s="69"/>
      <c r="I12314" s="69"/>
      <c r="J12314" s="70"/>
      <c r="K12314" s="118">
        <f>VLOOKUP(B12314,WB.GDP.2019,'WB (WDI)'!$BJ$2,FALSE)</f>
        <v>14551.585222077802</v>
      </c>
      <c r="L12314" s="112">
        <f>VLOOKUP($B12314,WB.UNEMP.2019,'WB (WDI)'!$BJ$2,FALSE)</f>
        <v>6.03999996185303</v>
      </c>
    </row>
    <row r="12315" spans="1:12" x14ac:dyDescent="0.25">
      <c r="A12315" s="103">
        <v>2019</v>
      </c>
      <c r="B12315" s="104" t="s">
        <v>319</v>
      </c>
      <c r="C12315" s="105" t="s">
        <v>320</v>
      </c>
      <c r="D12315" s="105" t="s">
        <v>240</v>
      </c>
      <c r="E12315" s="87"/>
      <c r="F12315" s="69"/>
      <c r="G12315" s="69"/>
      <c r="H12315" s="69"/>
      <c r="I12315" s="69"/>
      <c r="J12315" s="70"/>
      <c r="K12315" s="118">
        <f>VLOOKUP(B12315,WB.GDP.2019,'WB (WDI)'!$BJ$2,FALSE)</f>
        <v>27299.408342263145</v>
      </c>
      <c r="L12315" s="112">
        <f>VLOOKUP($B12315,WB.UNEMP.2019,'WB (WDI)'!$BJ$2,FALSE)</f>
        <v>1.8400000333786</v>
      </c>
    </row>
    <row r="12316" spans="1:12" x14ac:dyDescent="0.25">
      <c r="A12316" s="103">
        <v>2019</v>
      </c>
      <c r="B12316" s="104" t="s">
        <v>321</v>
      </c>
      <c r="C12316" s="105" t="s">
        <v>322</v>
      </c>
      <c r="D12316" s="105" t="s">
        <v>240</v>
      </c>
      <c r="E12316" s="87"/>
      <c r="F12316" s="69"/>
      <c r="G12316" s="69"/>
      <c r="H12316" s="69"/>
      <c r="I12316" s="69"/>
      <c r="J12316" s="70"/>
      <c r="K12316" s="118">
        <f>VLOOKUP(B12316,WB.GDP.2019,'WB (WDI)'!$BJ$2,FALSE)</f>
        <v>90043.926180467068</v>
      </c>
      <c r="L12316" s="112">
        <f>VLOOKUP($B12316,WB.UNEMP.2019,'WB (WDI)'!$BJ$2,FALSE)</f>
        <v>0.119999997317791</v>
      </c>
    </row>
    <row r="12317" spans="1:12" x14ac:dyDescent="0.25">
      <c r="A12317" s="103">
        <v>2019</v>
      </c>
      <c r="B12317" s="104" t="s">
        <v>323</v>
      </c>
      <c r="C12317" s="105" t="s">
        <v>324</v>
      </c>
      <c r="D12317" s="105" t="s">
        <v>240</v>
      </c>
      <c r="E12317" s="87"/>
      <c r="F12317" s="69"/>
      <c r="G12317" s="69"/>
      <c r="H12317" s="69"/>
      <c r="I12317" s="69"/>
      <c r="J12317" s="70"/>
      <c r="K12317" s="118">
        <f>VLOOKUP(B12317,WB.GDP.2019,'WB (WDI)'!$BJ$2,FALSE)</f>
        <v>46962.149056827024</v>
      </c>
      <c r="L12317" s="112">
        <f>VLOOKUP($B12317,WB.UNEMP.2019,'WB (WDI)'!$BJ$2,FALSE)</f>
        <v>6.1300001144409197</v>
      </c>
    </row>
    <row r="12318" spans="1:12" x14ac:dyDescent="0.25">
      <c r="A12318" s="103">
        <v>2019</v>
      </c>
      <c r="B12318" s="104" t="s">
        <v>325</v>
      </c>
      <c r="C12318" s="105" t="s">
        <v>326</v>
      </c>
      <c r="D12318" s="105" t="s">
        <v>240</v>
      </c>
      <c r="E12318" s="87"/>
      <c r="F12318" s="69"/>
      <c r="G12318" s="69"/>
      <c r="H12318" s="69"/>
      <c r="I12318" s="69"/>
      <c r="J12318" s="70"/>
      <c r="K12318" s="118">
        <f>VLOOKUP(B12318,WB.GDP.2019,'WB (WDI)'!$BJ$2,FALSE)</f>
        <v>6219.9602906647824</v>
      </c>
      <c r="L12318" s="112">
        <f>VLOOKUP($B12318,WB.UNEMP.2019,'WB (WDI)'!$BJ$2,FALSE)</f>
        <v>25.340000152587901</v>
      </c>
    </row>
    <row r="12319" spans="1:12" x14ac:dyDescent="0.25">
      <c r="A12319" s="103">
        <v>2019</v>
      </c>
      <c r="B12319" s="104" t="s">
        <v>327</v>
      </c>
      <c r="C12319" s="105" t="s">
        <v>328</v>
      </c>
      <c r="D12319" s="105" t="s">
        <v>240</v>
      </c>
      <c r="E12319" s="87"/>
      <c r="F12319" s="69"/>
      <c r="G12319" s="69"/>
      <c r="H12319" s="69"/>
      <c r="I12319" s="69"/>
      <c r="J12319" s="70"/>
      <c r="K12319" s="118" t="e">
        <f>VLOOKUP(B12319,WB.GDP.2019,'WB (WDI)'!$BJ$2,FALSE)</f>
        <v>#N/A</v>
      </c>
      <c r="L12319" s="112">
        <f>VLOOKUP($B12319,WB.UNEMP.2019,'WB (WDI)'!$BJ$2,FALSE)</f>
        <v>8.1599998474121094</v>
      </c>
    </row>
    <row r="12320" spans="1:12" x14ac:dyDescent="0.25">
      <c r="A12320" s="103">
        <v>2019</v>
      </c>
      <c r="B12320" s="104" t="s">
        <v>329</v>
      </c>
      <c r="C12320" s="105" t="s">
        <v>330</v>
      </c>
      <c r="D12320" s="105" t="s">
        <v>240</v>
      </c>
      <c r="E12320" s="87"/>
      <c r="F12320" s="69"/>
      <c r="G12320" s="69"/>
      <c r="H12320" s="69"/>
      <c r="I12320" s="69"/>
      <c r="J12320" s="70"/>
      <c r="K12320" s="118">
        <f>VLOOKUP(B12320,WB.GDP.2019,'WB (WDI)'!$BJ$2,FALSE)</f>
        <v>28289.088796595399</v>
      </c>
      <c r="L12320" s="112">
        <f>VLOOKUP($B12320,WB.UNEMP.2019,'WB (WDI)'!$BJ$2,FALSE)</f>
        <v>13.670000076293899</v>
      </c>
    </row>
    <row r="12321" spans="1:12" x14ac:dyDescent="0.25">
      <c r="A12321" s="103">
        <v>2019</v>
      </c>
      <c r="B12321" s="104" t="s">
        <v>331</v>
      </c>
      <c r="C12321" s="105" t="s">
        <v>332</v>
      </c>
      <c r="D12321" s="105" t="s">
        <v>240</v>
      </c>
      <c r="E12321" s="87"/>
      <c r="F12321" s="69"/>
      <c r="G12321" s="69"/>
      <c r="H12321" s="69"/>
      <c r="I12321" s="69"/>
      <c r="J12321" s="70"/>
      <c r="K12321" s="118">
        <f>VLOOKUP(B12321,WB.GDP.2019,'WB (WDI)'!$BJ$2,FALSE)</f>
        <v>67119.132637430273</v>
      </c>
      <c r="L12321" s="112">
        <f>VLOOKUP($B12321,WB.UNEMP.2019,'WB (WDI)'!$BJ$2,FALSE)</f>
        <v>2.2799999713897701</v>
      </c>
    </row>
    <row r="12322" spans="1:12" x14ac:dyDescent="0.25">
      <c r="A12322" s="103">
        <v>2019</v>
      </c>
      <c r="B12322" s="104" t="s">
        <v>333</v>
      </c>
      <c r="C12322" s="105" t="s">
        <v>334</v>
      </c>
      <c r="D12322" s="105" t="s">
        <v>240</v>
      </c>
      <c r="E12322" s="87"/>
      <c r="F12322" s="69"/>
      <c r="G12322" s="69"/>
      <c r="H12322" s="69"/>
      <c r="I12322" s="69"/>
      <c r="J12322" s="70"/>
      <c r="K12322" s="118" t="e">
        <f>VLOOKUP(B12322,WB.GDP.2019,'WB (WDI)'!$BJ$2,FALSE)</f>
        <v>#N/A</v>
      </c>
      <c r="L12322" s="112">
        <f>VLOOKUP($B12322,WB.UNEMP.2019,'WB (WDI)'!$BJ$2,FALSE)</f>
        <v>12.8999996185303</v>
      </c>
    </row>
    <row r="12323" spans="1:12" x14ac:dyDescent="0.25">
      <c r="A12323" s="103">
        <v>2019</v>
      </c>
      <c r="B12323" s="104" t="s">
        <v>335</v>
      </c>
      <c r="C12323" s="105" t="s">
        <v>336</v>
      </c>
      <c r="D12323" s="105" t="s">
        <v>337</v>
      </c>
      <c r="E12323" s="87"/>
      <c r="F12323" s="69"/>
      <c r="G12323" s="69"/>
      <c r="H12323" s="69"/>
      <c r="I12323" s="69"/>
      <c r="J12323" s="70"/>
      <c r="K12323" s="118">
        <f>VLOOKUP(B12323,WB.GDP.2019,'WB (WDI)'!$BJ$2,FALSE)</f>
        <v>19249.285475603112</v>
      </c>
      <c r="L12323" s="112">
        <f>VLOOKUP($B12323,WB.UNEMP.2019,'WB (WDI)'!$BJ$2,FALSE)</f>
        <v>4.71000003814697</v>
      </c>
    </row>
    <row r="12324" spans="1:12" x14ac:dyDescent="0.25">
      <c r="A12324" s="103">
        <v>2019</v>
      </c>
      <c r="B12324" s="104" t="s">
        <v>338</v>
      </c>
      <c r="C12324" s="105" t="s">
        <v>339</v>
      </c>
      <c r="D12324" s="105" t="s">
        <v>337</v>
      </c>
      <c r="E12324" s="87"/>
      <c r="F12324" s="69"/>
      <c r="G12324" s="69"/>
      <c r="H12324" s="69"/>
      <c r="I12324" s="69"/>
      <c r="J12324" s="70"/>
      <c r="K12324" s="118">
        <f>VLOOKUP(B12324,WB.GDP.2019,'WB (WDI)'!$BJ$2,FALSE)</f>
        <v>23265.62327294199</v>
      </c>
      <c r="L12324" s="112">
        <f>VLOOKUP($B12324,WB.UNEMP.2019,'WB (WDI)'!$BJ$2,FALSE)</f>
        <v>4.2300000190734899</v>
      </c>
    </row>
    <row r="12325" spans="1:12" x14ac:dyDescent="0.25">
      <c r="A12325" s="103">
        <v>2019</v>
      </c>
      <c r="B12325" s="104" t="s">
        <v>340</v>
      </c>
      <c r="C12325" s="105" t="s">
        <v>341</v>
      </c>
      <c r="D12325" s="105" t="s">
        <v>337</v>
      </c>
      <c r="E12325" s="87"/>
      <c r="F12325" s="69"/>
      <c r="G12325" s="69"/>
      <c r="H12325" s="69"/>
      <c r="I12325" s="69"/>
      <c r="J12325" s="70"/>
      <c r="K12325" s="118">
        <f>VLOOKUP(B12325,WB.GDP.2019,'WB (WDI)'!$BJ$2,FALSE)</f>
        <v>40828.0598371343</v>
      </c>
      <c r="L12325" s="112">
        <f>VLOOKUP($B12325,WB.UNEMP.2019,'WB (WDI)'!$BJ$2,FALSE)</f>
        <v>2.0099999904632599</v>
      </c>
    </row>
    <row r="12326" spans="1:12" x14ac:dyDescent="0.25">
      <c r="A12326" s="103">
        <v>2019</v>
      </c>
      <c r="B12326" s="104" t="s">
        <v>342</v>
      </c>
      <c r="C12326" s="105" t="s">
        <v>343</v>
      </c>
      <c r="D12326" s="105" t="s">
        <v>337</v>
      </c>
      <c r="E12326" s="87"/>
      <c r="F12326" s="69"/>
      <c r="G12326" s="69"/>
      <c r="H12326" s="69"/>
      <c r="I12326" s="69"/>
      <c r="J12326" s="70"/>
      <c r="K12326" s="118">
        <f>VLOOKUP(B12326,WB.GDP.2019,'WB (WDI)'!$BJ$2,FALSE)</f>
        <v>32639.508296179672</v>
      </c>
      <c r="L12326" s="112">
        <f>VLOOKUP($B12326,WB.UNEMP.2019,'WB (WDI)'!$BJ$2,FALSE)</f>
        <v>3.4200000762939502</v>
      </c>
    </row>
    <row r="12327" spans="1:12" x14ac:dyDescent="0.25">
      <c r="A12327" s="103">
        <v>2019</v>
      </c>
      <c r="B12327" s="104" t="s">
        <v>344</v>
      </c>
      <c r="C12327" s="105" t="s">
        <v>345</v>
      </c>
      <c r="D12327" s="105" t="s">
        <v>337</v>
      </c>
      <c r="E12327" s="87"/>
      <c r="F12327" s="69"/>
      <c r="G12327" s="69"/>
      <c r="H12327" s="69"/>
      <c r="I12327" s="69"/>
      <c r="J12327" s="70"/>
      <c r="K12327" s="118">
        <f>VLOOKUP(B12327,WB.GDP.2019,'WB (WDI)'!$BJ$2,FALSE)</f>
        <v>33226.265918349367</v>
      </c>
      <c r="L12327" s="112">
        <f>VLOOKUP($B12327,WB.UNEMP.2019,'WB (WDI)'!$BJ$2,FALSE)</f>
        <v>3.2799999713897701</v>
      </c>
    </row>
    <row r="12328" spans="1:12" x14ac:dyDescent="0.25">
      <c r="A12328" s="103">
        <v>2019</v>
      </c>
      <c r="B12328" s="104" t="s">
        <v>346</v>
      </c>
      <c r="C12328" s="105" t="s">
        <v>347</v>
      </c>
      <c r="D12328" s="105" t="s">
        <v>337</v>
      </c>
      <c r="E12328" s="87"/>
      <c r="F12328" s="69"/>
      <c r="G12328" s="69"/>
      <c r="H12328" s="69"/>
      <c r="I12328" s="69"/>
      <c r="J12328" s="70"/>
      <c r="K12328" s="118">
        <f>VLOOKUP(B12328,WB.GDP.2019,'WB (WDI)'!$BJ$2,FALSE)</f>
        <v>13022.004601529999</v>
      </c>
      <c r="L12328" s="112">
        <f>VLOOKUP($B12328,WB.UNEMP.2019,'WB (WDI)'!$BJ$2,FALSE)</f>
        <v>5.0999999046325701</v>
      </c>
    </row>
    <row r="12329" spans="1:12" x14ac:dyDescent="0.25">
      <c r="A12329" s="103">
        <v>2019</v>
      </c>
      <c r="B12329" s="104" t="s">
        <v>348</v>
      </c>
      <c r="C12329" s="105" t="s">
        <v>349</v>
      </c>
      <c r="D12329" s="105" t="s">
        <v>337</v>
      </c>
      <c r="E12329" s="87"/>
      <c r="F12329" s="69"/>
      <c r="G12329" s="69"/>
      <c r="H12329" s="69"/>
      <c r="I12329" s="69"/>
      <c r="J12329" s="70"/>
      <c r="K12329" s="118">
        <f>VLOOKUP(B12329,WB.GDP.2019,'WB (WDI)'!$BJ$2,FALSE)</f>
        <v>29968.575209263057</v>
      </c>
      <c r="L12329" s="112">
        <f>VLOOKUP($B12329,WB.UNEMP.2019,'WB (WDI)'!$BJ$2,FALSE)</f>
        <v>3.9100000858306898</v>
      </c>
    </row>
    <row r="12330" spans="1:12" x14ac:dyDescent="0.25">
      <c r="A12330" s="103">
        <v>2019</v>
      </c>
      <c r="B12330" s="104" t="s">
        <v>350</v>
      </c>
      <c r="C12330" s="105" t="s">
        <v>351</v>
      </c>
      <c r="D12330" s="105" t="s">
        <v>337</v>
      </c>
      <c r="E12330" s="87"/>
      <c r="F12330" s="69"/>
      <c r="G12330" s="69"/>
      <c r="H12330" s="69"/>
      <c r="I12330" s="69"/>
      <c r="J12330" s="70"/>
      <c r="K12330" s="118">
        <f>VLOOKUP(B12330,WB.GDP.2019,'WB (WDI)'!$BJ$2,FALSE)</f>
        <v>27043.9353888318</v>
      </c>
      <c r="L12330" s="112">
        <f>VLOOKUP($B12330,WB.UNEMP.2019,'WB (WDI)'!$BJ$2,FALSE)</f>
        <v>4.5999999046325701</v>
      </c>
    </row>
    <row r="12331" spans="1:12" x14ac:dyDescent="0.25">
      <c r="A12331" s="103">
        <v>2019</v>
      </c>
      <c r="B12331" s="104" t="s">
        <v>352</v>
      </c>
      <c r="C12331" s="105" t="s">
        <v>353</v>
      </c>
      <c r="D12331" s="105" t="s">
        <v>337</v>
      </c>
      <c r="E12331" s="87"/>
      <c r="F12331" s="69"/>
      <c r="G12331" s="69"/>
      <c r="H12331" s="69"/>
      <c r="I12331" s="69"/>
      <c r="J12331" s="70"/>
      <c r="K12331" s="118">
        <f>VLOOKUP(B12331,WB.GDP.2019,'WB (WDI)'!$BJ$2,FALSE)</f>
        <v>31965.328474255752</v>
      </c>
      <c r="L12331" s="112">
        <f>VLOOKUP($B12331,WB.UNEMP.2019,'WB (WDI)'!$BJ$2,FALSE)</f>
        <v>5.75</v>
      </c>
    </row>
    <row r="12332" spans="1:12" x14ac:dyDescent="0.25">
      <c r="A12332" s="103">
        <v>2019</v>
      </c>
      <c r="B12332" s="104" t="s">
        <v>354</v>
      </c>
      <c r="C12332" s="105" t="s">
        <v>355</v>
      </c>
      <c r="D12332" s="105" t="s">
        <v>337</v>
      </c>
      <c r="E12332" s="87"/>
      <c r="F12332" s="69"/>
      <c r="G12332" s="69"/>
      <c r="H12332" s="69"/>
      <c r="I12332" s="69"/>
      <c r="J12332" s="70"/>
      <c r="K12332" s="118">
        <f>VLOOKUP(B12332,WB.GDP.2019,'WB (WDI)'!$BJ$2,FALSE)</f>
        <v>12810.2894546923</v>
      </c>
      <c r="L12332" s="112">
        <f>VLOOKUP($B12332,WB.UNEMP.2019,'WB (WDI)'!$BJ$2,FALSE)</f>
        <v>8.1899995803833008</v>
      </c>
    </row>
    <row r="12333" spans="1:12" x14ac:dyDescent="0.25">
      <c r="A12333" s="103">
        <v>2019</v>
      </c>
      <c r="B12333" s="104" t="s">
        <v>356</v>
      </c>
      <c r="C12333" s="105" t="s">
        <v>357</v>
      </c>
      <c r="D12333" s="105" t="s">
        <v>337</v>
      </c>
      <c r="E12333" s="87"/>
      <c r="F12333" s="69"/>
      <c r="G12333" s="69"/>
      <c r="H12333" s="69"/>
      <c r="I12333" s="69"/>
      <c r="J12333" s="70"/>
      <c r="K12333" s="118" t="e">
        <f>VLOOKUP(B12333,WB.GDP.2019,'WB (WDI)'!$BJ$2,FALSE)</f>
        <v>#N/A</v>
      </c>
      <c r="L12333" s="112" t="e">
        <f>VLOOKUP($B12333,WB.UNEMP.2019,'WB (WDI)'!$BJ$2,FALSE)</f>
        <v>#N/A</v>
      </c>
    </row>
    <row r="12334" spans="1:12" x14ac:dyDescent="0.25">
      <c r="A12334" s="103">
        <v>2019</v>
      </c>
      <c r="B12334" s="104" t="s">
        <v>358</v>
      </c>
      <c r="C12334" s="105" t="s">
        <v>359</v>
      </c>
      <c r="D12334" s="105" t="s">
        <v>337</v>
      </c>
      <c r="E12334" s="87"/>
      <c r="F12334" s="69"/>
      <c r="G12334" s="69"/>
      <c r="H12334" s="69"/>
      <c r="I12334" s="69"/>
      <c r="J12334" s="70"/>
      <c r="K12334" s="118">
        <f>VLOOKUP(B12334,WB.GDP.2019,'WB (WDI)'!$BJ$2,FALSE)</f>
        <v>57862.278278162426</v>
      </c>
      <c r="L12334" s="112">
        <f>VLOOKUP($B12334,WB.UNEMP.2019,'WB (WDI)'!$BJ$2,FALSE)</f>
        <v>5.0199999809265101</v>
      </c>
    </row>
    <row r="12335" spans="1:12" x14ac:dyDescent="0.25">
      <c r="A12335" s="103">
        <v>2019</v>
      </c>
      <c r="B12335" s="104" t="s">
        <v>360</v>
      </c>
      <c r="C12335" s="105" t="s">
        <v>361</v>
      </c>
      <c r="D12335" s="105" t="s">
        <v>337</v>
      </c>
      <c r="E12335" s="87"/>
      <c r="F12335" s="69"/>
      <c r="G12335" s="69"/>
      <c r="H12335" s="69"/>
      <c r="I12335" s="69"/>
      <c r="J12335" s="70"/>
      <c r="K12335" s="118">
        <f>VLOOKUP(B12335,WB.GDP.2019,'WB (WDI)'!$BJ$2,FALSE)</f>
        <v>36947.706127486003</v>
      </c>
      <c r="L12335" s="112">
        <f>VLOOKUP($B12335,WB.UNEMP.2019,'WB (WDI)'!$BJ$2,FALSE)</f>
        <v>4.4499998092651403</v>
      </c>
    </row>
    <row r="12336" spans="1:12" x14ac:dyDescent="0.25">
      <c r="A12336" s="103">
        <v>2019</v>
      </c>
      <c r="B12336" s="104" t="s">
        <v>362</v>
      </c>
      <c r="C12336" s="105" t="s">
        <v>363</v>
      </c>
      <c r="D12336" s="105" t="s">
        <v>337</v>
      </c>
      <c r="E12336" s="87"/>
      <c r="F12336" s="69"/>
      <c r="G12336" s="69"/>
      <c r="H12336" s="69"/>
      <c r="I12336" s="69"/>
      <c r="J12336" s="70"/>
      <c r="K12336" s="118" t="e">
        <f>VLOOKUP(B12336,WB.GDP.2019,'WB (WDI)'!$BJ$2,FALSE)</f>
        <v>#N/A</v>
      </c>
      <c r="L12336" s="112" t="e">
        <f>VLOOKUP($B12336,WB.UNEMP.2019,'WB (WDI)'!$BJ$2,FALSE)</f>
        <v>#N/A</v>
      </c>
    </row>
    <row r="12337" spans="1:12" x14ac:dyDescent="0.25">
      <c r="A12337" s="103">
        <v>2019</v>
      </c>
      <c r="B12337" s="104" t="s">
        <v>364</v>
      </c>
      <c r="C12337" s="105" t="s">
        <v>365</v>
      </c>
      <c r="D12337" s="105" t="s">
        <v>337</v>
      </c>
      <c r="E12337" s="87"/>
      <c r="F12337" s="69"/>
      <c r="G12337" s="69"/>
      <c r="H12337" s="69"/>
      <c r="I12337" s="69"/>
      <c r="J12337" s="70"/>
      <c r="K12337" s="118">
        <f>VLOOKUP(B12337,WB.GDP.2019,'WB (WDI)'!$BJ$2,FALSE)</f>
        <v>48802.88809721102</v>
      </c>
      <c r="L12337" s="112">
        <f>VLOOKUP($B12337,WB.UNEMP.2019,'WB (WDI)'!$BJ$2,FALSE)</f>
        <v>6.6999998092651403</v>
      </c>
    </row>
    <row r="12338" spans="1:12" x14ac:dyDescent="0.25">
      <c r="A12338" s="103">
        <v>2019</v>
      </c>
      <c r="B12338" s="104" t="s">
        <v>366</v>
      </c>
      <c r="C12338" s="105" t="s">
        <v>367</v>
      </c>
      <c r="D12338" s="105" t="s">
        <v>337</v>
      </c>
      <c r="E12338" s="87"/>
      <c r="F12338" s="69"/>
      <c r="G12338" s="69"/>
      <c r="H12338" s="69"/>
      <c r="I12338" s="69"/>
      <c r="J12338" s="70"/>
      <c r="K12338" s="118" t="e">
        <f>VLOOKUP(B12338,WB.GDP.2019,'WB (WDI)'!$BJ$2,FALSE)</f>
        <v>#N/A</v>
      </c>
      <c r="L12338" s="112" t="e">
        <f>VLOOKUP($B12338,WB.UNEMP.2019,'WB (WDI)'!$BJ$2,FALSE)</f>
        <v>#N/A</v>
      </c>
    </row>
    <row r="12339" spans="1:12" x14ac:dyDescent="0.25">
      <c r="A12339" s="103">
        <v>2019</v>
      </c>
      <c r="B12339" s="104" t="s">
        <v>368</v>
      </c>
      <c r="C12339" s="105" t="s">
        <v>369</v>
      </c>
      <c r="D12339" s="105" t="s">
        <v>337</v>
      </c>
      <c r="E12339" s="87"/>
      <c r="F12339" s="69"/>
      <c r="G12339" s="69"/>
      <c r="H12339" s="69"/>
      <c r="I12339" s="69"/>
      <c r="J12339" s="70"/>
      <c r="K12339" s="118">
        <f>VLOOKUP(B12339,WB.GDP.2019,'WB (WDI)'!$BJ$2,FALSE)</f>
        <v>55699.716390296955</v>
      </c>
      <c r="L12339" s="112">
        <f>VLOOKUP($B12339,WB.UNEMP.2019,'WB (WDI)'!$BJ$2,FALSE)</f>
        <v>3.5099999904632599</v>
      </c>
    </row>
    <row r="12340" spans="1:12" x14ac:dyDescent="0.25">
      <c r="A12340" s="103">
        <v>2019</v>
      </c>
      <c r="B12340" s="104" t="s">
        <v>370</v>
      </c>
      <c r="C12340" s="105" t="s">
        <v>371</v>
      </c>
      <c r="D12340" s="105" t="s">
        <v>337</v>
      </c>
      <c r="E12340" s="87"/>
      <c r="F12340" s="69"/>
      <c r="G12340" s="69"/>
      <c r="H12340" s="69"/>
      <c r="I12340" s="69"/>
      <c r="J12340" s="70"/>
      <c r="K12340" s="118">
        <f>VLOOKUP(B12340,WB.GDP.2019,'WB (WDI)'!$BJ$2,FALSE)</f>
        <v>86826.335101853896</v>
      </c>
      <c r="L12340" s="112">
        <f>VLOOKUP($B12340,WB.UNEMP.2019,'WB (WDI)'!$BJ$2,FALSE)</f>
        <v>4.9499998092651403</v>
      </c>
    </row>
    <row r="12341" spans="1:12" x14ac:dyDescent="0.25">
      <c r="A12341" s="103">
        <v>2019</v>
      </c>
      <c r="B12341" s="104" t="s">
        <v>372</v>
      </c>
      <c r="C12341" s="105" t="s">
        <v>373</v>
      </c>
      <c r="D12341" s="105" t="s">
        <v>337</v>
      </c>
      <c r="E12341" s="87"/>
      <c r="F12341" s="69"/>
      <c r="G12341" s="69"/>
      <c r="H12341" s="69"/>
      <c r="I12341" s="69"/>
      <c r="J12341" s="70"/>
      <c r="K12341" s="118" t="e">
        <f>VLOOKUP(B12341,WB.GDP.2019,'WB (WDI)'!$BJ$2,FALSE)</f>
        <v>#N/A</v>
      </c>
      <c r="L12341" s="112" t="e">
        <f>VLOOKUP($B12341,WB.UNEMP.2019,'WB (WDI)'!$BJ$2,FALSE)</f>
        <v>#N/A</v>
      </c>
    </row>
    <row r="12342" spans="1:12" x14ac:dyDescent="0.25">
      <c r="A12342" s="103">
        <v>2019</v>
      </c>
      <c r="B12342" s="104" t="s">
        <v>374</v>
      </c>
      <c r="C12342" s="105" t="s">
        <v>375</v>
      </c>
      <c r="D12342" s="105" t="s">
        <v>337</v>
      </c>
      <c r="E12342" s="87"/>
      <c r="F12342" s="69"/>
      <c r="G12342" s="69"/>
      <c r="H12342" s="69"/>
      <c r="I12342" s="69"/>
      <c r="J12342" s="70"/>
      <c r="K12342" s="118" t="e">
        <f>VLOOKUP(B12342,WB.GDP.2019,'WB (WDI)'!$BJ$2,FALSE)</f>
        <v>#N/A</v>
      </c>
      <c r="L12342" s="112" t="e">
        <f>VLOOKUP($B12342,WB.UNEMP.2019,'WB (WDI)'!$BJ$2,FALSE)</f>
        <v>#N/A</v>
      </c>
    </row>
    <row r="12343" spans="1:12" x14ac:dyDescent="0.25">
      <c r="A12343" s="103">
        <v>2019</v>
      </c>
      <c r="B12343" s="104" t="s">
        <v>376</v>
      </c>
      <c r="C12343" s="105" t="s">
        <v>377</v>
      </c>
      <c r="D12343" s="105" t="s">
        <v>337</v>
      </c>
      <c r="E12343" s="87"/>
      <c r="F12343" s="69"/>
      <c r="G12343" s="69"/>
      <c r="H12343" s="69"/>
      <c r="I12343" s="69"/>
      <c r="J12343" s="70"/>
      <c r="K12343" s="118">
        <f>VLOOKUP(B12343,WB.GDP.2019,'WB (WDI)'!$BJ$2,FALSE)</f>
        <v>30965.451863149607</v>
      </c>
      <c r="L12343" s="112">
        <f>VLOOKUP($B12343,WB.UNEMP.2019,'WB (WDI)'!$BJ$2,FALSE)</f>
        <v>6.3099999427795401</v>
      </c>
    </row>
    <row r="12344" spans="1:12" x14ac:dyDescent="0.25">
      <c r="A12344" s="103">
        <v>2019</v>
      </c>
      <c r="B12344" s="104" t="s">
        <v>378</v>
      </c>
      <c r="C12344" s="105" t="s">
        <v>379</v>
      </c>
      <c r="D12344" s="105" t="s">
        <v>337</v>
      </c>
      <c r="E12344" s="87"/>
      <c r="F12344" s="69"/>
      <c r="G12344" s="69"/>
      <c r="H12344" s="69"/>
      <c r="I12344" s="69"/>
      <c r="J12344" s="70"/>
      <c r="K12344" s="118">
        <f>VLOOKUP(B12344,WB.GDP.2019,'WB (WDI)'!$BJ$2,FALSE)</f>
        <v>37181.002938128957</v>
      </c>
      <c r="L12344" s="112">
        <f>VLOOKUP($B12344,WB.UNEMP.2019,'WB (WDI)'!$BJ$2,FALSE)</f>
        <v>6.2600002288818404</v>
      </c>
    </row>
    <row r="12345" spans="1:12" x14ac:dyDescent="0.25">
      <c r="A12345" s="103">
        <v>2019</v>
      </c>
      <c r="B12345" s="104" t="s">
        <v>380</v>
      </c>
      <c r="C12345" s="105" t="s">
        <v>381</v>
      </c>
      <c r="D12345" s="105" t="s">
        <v>337</v>
      </c>
      <c r="E12345" s="87"/>
      <c r="F12345" s="69"/>
      <c r="G12345" s="69"/>
      <c r="H12345" s="69"/>
      <c r="I12345" s="69"/>
      <c r="J12345" s="70"/>
      <c r="K12345" s="118">
        <f>VLOOKUP(B12345,WB.GDP.2019,'WB (WDI)'!$BJ$2,FALSE)</f>
        <v>64962.262265630969</v>
      </c>
      <c r="L12345" s="112">
        <f>VLOOKUP($B12345,WB.UNEMP.2019,'WB (WDI)'!$BJ$2,FALSE)</f>
        <v>3.6900000572204599</v>
      </c>
    </row>
    <row r="12346" spans="1:12" x14ac:dyDescent="0.25">
      <c r="A12346" s="103">
        <v>2019</v>
      </c>
      <c r="B12346" s="104"/>
      <c r="C12346" s="105" t="s">
        <v>382</v>
      </c>
      <c r="D12346" s="105" t="s">
        <v>337</v>
      </c>
      <c r="E12346" s="87"/>
      <c r="F12346" s="69"/>
      <c r="G12346" s="69"/>
      <c r="H12346" s="69"/>
      <c r="I12346" s="69"/>
      <c r="J12346" s="70"/>
      <c r="K12346" s="118" t="e">
        <f>VLOOKUP(B12346,WB.GDP.2019,'WB (WDI)'!$BJ$2,FALSE)</f>
        <v>#N/A</v>
      </c>
      <c r="L12346" s="112" t="e">
        <f>VLOOKUP($B12346,WB.UNEMP.2019,'WB (WDI)'!$BJ$2,FALSE)</f>
        <v>#N/A</v>
      </c>
    </row>
    <row r="12347" spans="1:12" x14ac:dyDescent="0.25">
      <c r="A12347" s="103">
        <v>2019</v>
      </c>
      <c r="B12347" s="104" t="s">
        <v>383</v>
      </c>
      <c r="C12347" s="105" t="s">
        <v>384</v>
      </c>
      <c r="D12347" s="105" t="s">
        <v>337</v>
      </c>
      <c r="E12347" s="87"/>
      <c r="F12347" s="69"/>
      <c r="G12347" s="69"/>
      <c r="H12347" s="69"/>
      <c r="I12347" s="69"/>
      <c r="J12347" s="70"/>
      <c r="K12347" s="118" t="e">
        <f>VLOOKUP(B12347,WB.GDP.2019,'WB (WDI)'!$BJ$2,FALSE)</f>
        <v>#N/A</v>
      </c>
      <c r="L12347" s="112" t="e">
        <f>VLOOKUP($B12347,WB.UNEMP.2019,'WB (WDI)'!$BJ$2,FALSE)</f>
        <v>#N/A</v>
      </c>
    </row>
    <row r="12348" spans="1:12" x14ac:dyDescent="0.25">
      <c r="A12348" s="103">
        <v>2019</v>
      </c>
      <c r="B12348" s="104" t="s">
        <v>385</v>
      </c>
      <c r="C12348" s="105" t="s">
        <v>386</v>
      </c>
      <c r="D12348" s="105" t="s">
        <v>337</v>
      </c>
      <c r="E12348" s="87"/>
      <c r="F12348" s="69"/>
      <c r="G12348" s="69"/>
      <c r="H12348" s="69"/>
      <c r="I12348" s="69"/>
      <c r="J12348" s="70"/>
      <c r="K12348" s="118">
        <f>VLOOKUP(B12348,WB.GDP.2019,'WB (WDI)'!$BJ$2,FALSE)</f>
        <v>52642.315198205557</v>
      </c>
      <c r="L12348" s="112">
        <f>VLOOKUP($B12348,WB.UNEMP.2019,'WB (WDI)'!$BJ$2,FALSE)</f>
        <v>6.8299999237060502</v>
      </c>
    </row>
    <row r="12349" spans="1:12" x14ac:dyDescent="0.25">
      <c r="A12349" s="103">
        <v>2019</v>
      </c>
      <c r="B12349" s="104" t="s">
        <v>387</v>
      </c>
      <c r="C12349" s="105" t="s">
        <v>648</v>
      </c>
      <c r="D12349" s="105" t="s">
        <v>337</v>
      </c>
      <c r="E12349" s="87"/>
      <c r="F12349" s="69"/>
      <c r="G12349" s="69"/>
      <c r="H12349" s="69"/>
      <c r="I12349" s="69"/>
      <c r="J12349" s="70"/>
      <c r="K12349" s="118">
        <f>VLOOKUP(B12349,WB.GDP.2019,'WB (WDI)'!$BJ$2,FALSE)</f>
        <v>46702.978418620842</v>
      </c>
      <c r="L12349" s="112">
        <f>VLOOKUP($B12349,WB.UNEMP.2019,'WB (WDI)'!$BJ$2,FALSE)</f>
        <v>3.7400000095367401</v>
      </c>
    </row>
    <row r="12350" spans="1:12" x14ac:dyDescent="0.25">
      <c r="A12350" s="103">
        <v>2019</v>
      </c>
      <c r="B12350" s="104" t="s">
        <v>388</v>
      </c>
      <c r="C12350" s="105" t="s">
        <v>389</v>
      </c>
      <c r="D12350" s="105" t="s">
        <v>337</v>
      </c>
      <c r="E12350" s="87"/>
      <c r="F12350" s="69"/>
      <c r="G12350" s="69"/>
      <c r="H12350" s="69"/>
      <c r="I12350" s="69"/>
      <c r="J12350" s="70"/>
      <c r="K12350" s="118">
        <f>VLOOKUP(B12350,WB.GDP.2019,'WB (WDI)'!$BJ$2,FALSE)</f>
        <v>13724.058789995936</v>
      </c>
      <c r="L12350" s="112">
        <f>VLOOKUP($B12350,WB.UNEMP.2019,'WB (WDI)'!$BJ$2,FALSE)</f>
        <v>11.4700002670288</v>
      </c>
    </row>
    <row r="12351" spans="1:12" x14ac:dyDescent="0.25">
      <c r="A12351" s="103">
        <v>2019</v>
      </c>
      <c r="B12351" s="104" t="s">
        <v>390</v>
      </c>
      <c r="C12351" s="105" t="s">
        <v>391</v>
      </c>
      <c r="D12351" s="105" t="s">
        <v>337</v>
      </c>
      <c r="E12351" s="87"/>
      <c r="F12351" s="69"/>
      <c r="G12351" s="69"/>
      <c r="H12351" s="69"/>
      <c r="I12351" s="69"/>
      <c r="J12351" s="70"/>
      <c r="K12351" s="118" t="e">
        <f>VLOOKUP(B12351,WB.GDP.2019,'WB (WDI)'!$BJ$2,FALSE)</f>
        <v>#N/A</v>
      </c>
      <c r="L12351" s="112" t="e">
        <f>VLOOKUP($B12351,WB.UNEMP.2019,'WB (WDI)'!$BJ$2,FALSE)</f>
        <v>#N/A</v>
      </c>
    </row>
    <row r="12352" spans="1:12" x14ac:dyDescent="0.25">
      <c r="A12352" s="103">
        <v>2019</v>
      </c>
      <c r="B12352" s="104" t="s">
        <v>392</v>
      </c>
      <c r="C12352" s="105" t="s">
        <v>393</v>
      </c>
      <c r="D12352" s="105" t="s">
        <v>337</v>
      </c>
      <c r="E12352" s="87"/>
      <c r="F12352" s="69"/>
      <c r="G12352" s="69"/>
      <c r="H12352" s="69"/>
      <c r="I12352" s="69"/>
      <c r="J12352" s="70"/>
      <c r="K12352" s="118">
        <f>VLOOKUP(B12352,WB.GDP.2019,'WB (WDI)'!$BJ$2,FALSE)</f>
        <v>14922.148511951043</v>
      </c>
      <c r="L12352" s="112">
        <f>VLOOKUP($B12352,WB.UNEMP.2019,'WB (WDI)'!$BJ$2,FALSE)</f>
        <v>15.689999580383301</v>
      </c>
    </row>
    <row r="12353" spans="1:12" x14ac:dyDescent="0.25">
      <c r="A12353" s="103">
        <v>2019</v>
      </c>
      <c r="B12353" s="104" t="s">
        <v>394</v>
      </c>
      <c r="C12353" s="105" t="s">
        <v>395</v>
      </c>
      <c r="D12353" s="105" t="s">
        <v>337</v>
      </c>
      <c r="E12353" s="87"/>
      <c r="F12353" s="69"/>
      <c r="G12353" s="69"/>
      <c r="H12353" s="69"/>
      <c r="I12353" s="69"/>
      <c r="J12353" s="70"/>
      <c r="K12353" s="118">
        <f>VLOOKUP(B12353,WB.GDP.2019,'WB (WDI)'!$BJ$2,FALSE)</f>
        <v>28845.290467267307</v>
      </c>
      <c r="L12353" s="112">
        <f>VLOOKUP($B12353,WB.UNEMP.2019,'WB (WDI)'!$BJ$2,FALSE)</f>
        <v>6.6199998855590803</v>
      </c>
    </row>
    <row r="12354" spans="1:12" x14ac:dyDescent="0.25">
      <c r="A12354" s="103">
        <v>2019</v>
      </c>
      <c r="B12354" s="104" t="s">
        <v>396</v>
      </c>
      <c r="C12354" s="105" t="s">
        <v>397</v>
      </c>
      <c r="D12354" s="105" t="s">
        <v>337</v>
      </c>
      <c r="E12354" s="87"/>
      <c r="F12354" s="69"/>
      <c r="G12354" s="69"/>
      <c r="H12354" s="69"/>
      <c r="I12354" s="69"/>
      <c r="J12354" s="70"/>
      <c r="K12354" s="118" t="e">
        <f>VLOOKUP(B12354,WB.GDP.2019,'WB (WDI)'!$BJ$2,FALSE)</f>
        <v>#N/A</v>
      </c>
      <c r="L12354" s="112" t="e">
        <f>VLOOKUP($B12354,WB.UNEMP.2019,'WB (WDI)'!$BJ$2,FALSE)</f>
        <v>#N/A</v>
      </c>
    </row>
    <row r="12355" spans="1:12" x14ac:dyDescent="0.25">
      <c r="A12355" s="103">
        <v>2019</v>
      </c>
      <c r="B12355" s="104" t="s">
        <v>398</v>
      </c>
      <c r="C12355" s="105" t="s">
        <v>399</v>
      </c>
      <c r="D12355" s="105" t="s">
        <v>337</v>
      </c>
      <c r="E12355" s="87"/>
      <c r="F12355" s="69"/>
      <c r="G12355" s="69"/>
      <c r="H12355" s="69"/>
      <c r="I12355" s="69"/>
      <c r="J12355" s="70"/>
      <c r="K12355" s="118">
        <f>VLOOKUP(B12355,WB.GDP.2019,'WB (WDI)'!$BJ$2,FALSE)</f>
        <v>30463.041047500858</v>
      </c>
      <c r="L12355" s="112">
        <f>VLOOKUP($B12355,WB.UNEMP.2019,'WB (WDI)'!$BJ$2,FALSE)</f>
        <v>17.309999465942401</v>
      </c>
    </row>
    <row r="12356" spans="1:12" x14ac:dyDescent="0.25">
      <c r="A12356" s="103">
        <v>2019</v>
      </c>
      <c r="B12356" s="104" t="s">
        <v>400</v>
      </c>
      <c r="C12356" s="105" t="s">
        <v>401</v>
      </c>
      <c r="D12356" s="105" t="s">
        <v>337</v>
      </c>
      <c r="E12356" s="87"/>
      <c r="F12356" s="69"/>
      <c r="G12356" s="69"/>
      <c r="H12356" s="69"/>
      <c r="I12356" s="69"/>
      <c r="J12356" s="70"/>
      <c r="K12356" s="118" t="e">
        <f>VLOOKUP(B12356,WB.GDP.2019,'WB (WDI)'!$BJ$2,FALSE)</f>
        <v>#N/A</v>
      </c>
      <c r="L12356" s="112" t="e">
        <f>VLOOKUP($B12356,WB.UNEMP.2019,'WB (WDI)'!$BJ$2,FALSE)</f>
        <v>#N/A</v>
      </c>
    </row>
    <row r="12357" spans="1:12" x14ac:dyDescent="0.25">
      <c r="A12357" s="103">
        <v>2019</v>
      </c>
      <c r="B12357" s="104" t="s">
        <v>402</v>
      </c>
      <c r="C12357" s="105" t="s">
        <v>403</v>
      </c>
      <c r="D12357" s="105" t="s">
        <v>337</v>
      </c>
      <c r="E12357" s="87"/>
      <c r="F12357" s="69"/>
      <c r="G12357" s="69"/>
      <c r="H12357" s="69"/>
      <c r="I12357" s="69"/>
      <c r="J12357" s="70"/>
      <c r="K12357" s="118">
        <f>VLOOKUP(B12357,WB.GDP.2019,'WB (WDI)'!$BJ$2,FALSE)</f>
        <v>42416.416713668325</v>
      </c>
      <c r="L12357" s="112">
        <f>VLOOKUP($B12357,WB.UNEMP.2019,'WB (WDI)'!$BJ$2,FALSE)</f>
        <v>9.9499998092651403</v>
      </c>
    </row>
    <row r="12358" spans="1:12" x14ac:dyDescent="0.25">
      <c r="A12358" s="103">
        <v>2019</v>
      </c>
      <c r="B12358" s="104" t="s">
        <v>404</v>
      </c>
      <c r="C12358" s="105" t="s">
        <v>405</v>
      </c>
      <c r="D12358" s="105" t="s">
        <v>337</v>
      </c>
      <c r="E12358" s="87"/>
      <c r="F12358" s="69"/>
      <c r="G12358" s="69"/>
      <c r="H12358" s="69"/>
      <c r="I12358" s="69"/>
      <c r="J12358" s="70"/>
      <c r="K12358" s="118">
        <f>VLOOKUP(B12358,WB.GDP.2019,'WB (WDI)'!$BJ$2,FALSE)</f>
        <v>43585.364860839945</v>
      </c>
      <c r="L12358" s="112">
        <f>VLOOKUP($B12358,WB.UNEMP.2019,'WB (WDI)'!$BJ$2,FALSE)</f>
        <v>3.4000000953674299</v>
      </c>
    </row>
    <row r="12359" spans="1:12" x14ac:dyDescent="0.25">
      <c r="A12359" s="103">
        <v>2019</v>
      </c>
      <c r="B12359" s="104" t="s">
        <v>406</v>
      </c>
      <c r="C12359" s="105" t="s">
        <v>407</v>
      </c>
      <c r="D12359" s="105" t="s">
        <v>337</v>
      </c>
      <c r="E12359" s="87"/>
      <c r="F12359" s="69"/>
      <c r="G12359" s="69"/>
      <c r="H12359" s="69"/>
      <c r="I12359" s="69"/>
      <c r="J12359" s="70"/>
      <c r="K12359" s="118">
        <f>VLOOKUP(B12359,WB.GDP.2019,'WB (WDI)'!$BJ$2,FALSE)</f>
        <v>21602.695682408812</v>
      </c>
      <c r="L12359" s="112">
        <f>VLOOKUP($B12359,WB.UNEMP.2019,'WB (WDI)'!$BJ$2,FALSE)</f>
        <v>15.1199998855591</v>
      </c>
    </row>
    <row r="12360" spans="1:12" x14ac:dyDescent="0.25">
      <c r="A12360" s="103">
        <v>2019</v>
      </c>
      <c r="B12360" s="104" t="s">
        <v>408</v>
      </c>
      <c r="C12360" s="105" t="s">
        <v>409</v>
      </c>
      <c r="D12360" s="105" t="s">
        <v>337</v>
      </c>
      <c r="E12360" s="87"/>
      <c r="F12360" s="69"/>
      <c r="G12360" s="69"/>
      <c r="H12360" s="69"/>
      <c r="I12360" s="69"/>
      <c r="J12360" s="70"/>
      <c r="K12360" s="118">
        <f>VLOOKUP(B12360,WB.GDP.2019,'WB (WDI)'!$BJ$2,FALSE)</f>
        <v>16660.450109189525</v>
      </c>
      <c r="L12360" s="112">
        <f>VLOOKUP($B12360,WB.UNEMP.2019,'WB (WDI)'!$BJ$2,FALSE)</f>
        <v>17.2600002288818</v>
      </c>
    </row>
    <row r="12361" spans="1:12" x14ac:dyDescent="0.25">
      <c r="A12361" s="103">
        <v>2019</v>
      </c>
      <c r="B12361" s="104" t="s">
        <v>410</v>
      </c>
      <c r="C12361" s="105" t="s">
        <v>411</v>
      </c>
      <c r="D12361" s="105" t="s">
        <v>337</v>
      </c>
      <c r="E12361" s="87"/>
      <c r="F12361" s="69"/>
      <c r="G12361" s="69"/>
      <c r="H12361" s="69"/>
      <c r="I12361" s="69"/>
      <c r="J12361" s="70"/>
      <c r="K12361" s="118">
        <f>VLOOKUP(B12361,WB.GDP.2019,'WB (WDI)'!$BJ$2,FALSE)</f>
        <v>34904.685770528813</v>
      </c>
      <c r="L12361" s="112">
        <f>VLOOKUP($B12361,WB.UNEMP.2019,'WB (WDI)'!$BJ$2,FALSE)</f>
        <v>6.46000003814697</v>
      </c>
    </row>
    <row r="12362" spans="1:12" x14ac:dyDescent="0.25">
      <c r="A12362" s="103">
        <v>2019</v>
      </c>
      <c r="B12362" s="104" t="s">
        <v>412</v>
      </c>
      <c r="C12362" s="105" t="s">
        <v>413</v>
      </c>
      <c r="D12362" s="105" t="s">
        <v>337</v>
      </c>
      <c r="E12362" s="87"/>
      <c r="F12362" s="69"/>
      <c r="G12362" s="69"/>
      <c r="H12362" s="69"/>
      <c r="I12362" s="69"/>
      <c r="J12362" s="70"/>
      <c r="K12362" s="118" t="e">
        <f>VLOOKUP(B12362,WB.GDP.2019,'WB (WDI)'!$BJ$2,FALSE)</f>
        <v>#N/A</v>
      </c>
      <c r="L12362" s="112" t="e">
        <f>VLOOKUP($B12362,WB.UNEMP.2019,'WB (WDI)'!$BJ$2,FALSE)</f>
        <v>#N/A</v>
      </c>
    </row>
    <row r="12363" spans="1:12" x14ac:dyDescent="0.25">
      <c r="A12363" s="103">
        <v>2019</v>
      </c>
      <c r="B12363" s="104" t="s">
        <v>414</v>
      </c>
      <c r="C12363" s="105" t="s">
        <v>415</v>
      </c>
      <c r="D12363" s="105" t="s">
        <v>337</v>
      </c>
      <c r="E12363" s="87"/>
      <c r="F12363" s="69"/>
      <c r="G12363" s="69"/>
      <c r="H12363" s="69"/>
      <c r="I12363" s="69"/>
      <c r="J12363" s="70"/>
      <c r="K12363" s="118">
        <f>VLOOKUP(B12363,WB.GDP.2019,'WB (WDI)'!$BJ$2,FALSE)</f>
        <v>18350.587314679211</v>
      </c>
      <c r="L12363" s="112">
        <f>VLOOKUP($B12363,WB.UNEMP.2019,'WB (WDI)'!$BJ$2,FALSE)</f>
        <v>10.3999996185303</v>
      </c>
    </row>
    <row r="12364" spans="1:12" x14ac:dyDescent="0.25">
      <c r="A12364" s="103">
        <v>2019</v>
      </c>
      <c r="B12364" s="104" t="s">
        <v>416</v>
      </c>
      <c r="C12364" s="105" t="s">
        <v>417</v>
      </c>
      <c r="D12364" s="105" t="s">
        <v>337</v>
      </c>
      <c r="E12364" s="87"/>
      <c r="F12364" s="69"/>
      <c r="G12364" s="69"/>
      <c r="H12364" s="69"/>
      <c r="I12364" s="69"/>
      <c r="J12364" s="70"/>
      <c r="K12364" s="118">
        <f>VLOOKUP(B12364,WB.GDP.2019,'WB (WDI)'!$BJ$2,FALSE)</f>
        <v>39029.725786859643</v>
      </c>
      <c r="L12364" s="112">
        <f>VLOOKUP($B12364,WB.UNEMP.2019,'WB (WDI)'!$BJ$2,FALSE)</f>
        <v>4.4499998092651403</v>
      </c>
    </row>
    <row r="12365" spans="1:12" x14ac:dyDescent="0.25">
      <c r="A12365" s="103">
        <v>2019</v>
      </c>
      <c r="B12365" s="104" t="s">
        <v>418</v>
      </c>
      <c r="C12365" s="105" t="s">
        <v>419</v>
      </c>
      <c r="D12365" s="105" t="s">
        <v>337</v>
      </c>
      <c r="E12365" s="87"/>
      <c r="F12365" s="69"/>
      <c r="G12365" s="69"/>
      <c r="H12365" s="69"/>
      <c r="I12365" s="69"/>
      <c r="J12365" s="70"/>
      <c r="K12365" s="118">
        <f>VLOOKUP(B12365,WB.GDP.2019,'WB (WDI)'!$BJ$2,FALSE)</f>
        <v>40936.219515438708</v>
      </c>
      <c r="L12365" s="112">
        <f>VLOOKUP($B12365,WB.UNEMP.2019,'WB (WDI)'!$BJ$2,FALSE)</f>
        <v>14.1000003814697</v>
      </c>
    </row>
    <row r="12366" spans="1:12" x14ac:dyDescent="0.25">
      <c r="A12366" s="103">
        <v>2019</v>
      </c>
      <c r="B12366" s="104" t="s">
        <v>420</v>
      </c>
      <c r="C12366" s="105" t="s">
        <v>421</v>
      </c>
      <c r="D12366" s="105" t="s">
        <v>337</v>
      </c>
      <c r="E12366" s="87"/>
      <c r="F12366" s="69"/>
      <c r="G12366" s="69"/>
      <c r="H12366" s="69"/>
      <c r="I12366" s="69"/>
      <c r="J12366" s="70"/>
      <c r="K12366" s="118">
        <f>VLOOKUP(B12366,WB.GDP.2019,'WB (WDI)'!$BJ$2,FALSE)</f>
        <v>56011.611221528561</v>
      </c>
      <c r="L12366" s="112">
        <f>VLOOKUP($B12366,WB.UNEMP.2019,'WB (WDI)'!$BJ$2,FALSE)</f>
        <v>4.4899997711181596</v>
      </c>
    </row>
    <row r="12367" spans="1:12" x14ac:dyDescent="0.25">
      <c r="A12367" s="103">
        <v>2019</v>
      </c>
      <c r="B12367" s="104" t="s">
        <v>422</v>
      </c>
      <c r="C12367" s="105" t="s">
        <v>423</v>
      </c>
      <c r="D12367" s="105" t="s">
        <v>337</v>
      </c>
      <c r="E12367" s="87"/>
      <c r="F12367" s="69"/>
      <c r="G12367" s="69"/>
      <c r="H12367" s="69"/>
      <c r="I12367" s="69"/>
      <c r="J12367" s="70"/>
      <c r="K12367" s="118">
        <f>VLOOKUP(B12367,WB.GDP.2019,'WB (WDI)'!$BJ$2,FALSE)</f>
        <v>51830.746465683122</v>
      </c>
      <c r="L12367" s="112">
        <f>VLOOKUP($B12367,WB.UNEMP.2019,'WB (WDI)'!$BJ$2,FALSE)</f>
        <v>5.3600001335143999</v>
      </c>
    </row>
    <row r="12368" spans="1:12" x14ac:dyDescent="0.25">
      <c r="A12368" s="103">
        <v>2019</v>
      </c>
      <c r="B12368" s="104" t="s">
        <v>424</v>
      </c>
      <c r="C12368" s="105" t="s">
        <v>425</v>
      </c>
      <c r="D12368" s="105" t="s">
        <v>337</v>
      </c>
      <c r="E12368" s="87"/>
      <c r="F12368" s="69"/>
      <c r="G12368" s="69"/>
      <c r="H12368" s="69"/>
      <c r="I12368" s="69"/>
      <c r="J12368" s="70"/>
      <c r="K12368" s="118">
        <f>VLOOKUP(B12368,WB.GDP.2019,'WB (WDI)'!$BJ$2,FALSE)</f>
        <v>46112.957954464327</v>
      </c>
      <c r="L12368" s="112">
        <f>VLOOKUP($B12368,WB.UNEMP.2019,'WB (WDI)'!$BJ$2,FALSE)</f>
        <v>8.4399995803833008</v>
      </c>
    </row>
    <row r="12369" spans="1:12" x14ac:dyDescent="0.25">
      <c r="A12369" s="103">
        <v>2019</v>
      </c>
      <c r="B12369" s="104" t="s">
        <v>426</v>
      </c>
      <c r="C12369" s="105" t="s">
        <v>427</v>
      </c>
      <c r="D12369" s="105" t="s">
        <v>337</v>
      </c>
      <c r="E12369" s="87"/>
      <c r="F12369" s="69"/>
      <c r="G12369" s="69"/>
      <c r="H12369" s="69"/>
      <c r="I12369" s="69"/>
      <c r="J12369" s="70"/>
      <c r="K12369" s="118">
        <f>VLOOKUP(B12369,WB.GDP.2019,'WB (WDI)'!$BJ$2,FALSE)</f>
        <v>53810.565451508868</v>
      </c>
      <c r="L12369" s="112">
        <f>VLOOKUP($B12369,WB.UNEMP.2019,'WB (WDI)'!$BJ$2,FALSE)</f>
        <v>3.1400001049041699</v>
      </c>
    </row>
    <row r="12370" spans="1:12" x14ac:dyDescent="0.25">
      <c r="A12370" s="103">
        <v>2019</v>
      </c>
      <c r="B12370" s="104" t="s">
        <v>428</v>
      </c>
      <c r="C12370" s="105" t="s">
        <v>429</v>
      </c>
      <c r="D12370" s="105" t="s">
        <v>337</v>
      </c>
      <c r="E12370" s="87"/>
      <c r="F12370" s="69"/>
      <c r="G12370" s="69"/>
      <c r="H12370" s="69"/>
      <c r="I12370" s="69"/>
      <c r="J12370" s="70"/>
      <c r="K12370" s="118" t="e">
        <f>VLOOKUP(B12370,WB.GDP.2019,'WB (WDI)'!$BJ$2,FALSE)</f>
        <v>#N/A</v>
      </c>
      <c r="L12370" s="112" t="e">
        <f>VLOOKUP($B12370,WB.UNEMP.2019,'WB (WDI)'!$BJ$2,FALSE)</f>
        <v>#N/A</v>
      </c>
    </row>
    <row r="12371" spans="1:12" x14ac:dyDescent="0.25">
      <c r="A12371" s="103">
        <v>2019</v>
      </c>
      <c r="B12371" s="104" t="s">
        <v>430</v>
      </c>
      <c r="C12371" s="105" t="s">
        <v>431</v>
      </c>
      <c r="D12371" s="105" t="s">
        <v>337</v>
      </c>
      <c r="E12371" s="87"/>
      <c r="F12371" s="69"/>
      <c r="G12371" s="69"/>
      <c r="H12371" s="69"/>
      <c r="I12371" s="69"/>
      <c r="J12371" s="70"/>
      <c r="K12371" s="118">
        <f>VLOOKUP(B12371,WB.GDP.2019,'WB (WDI)'!$BJ$2,FALSE)</f>
        <v>114304.04420951448</v>
      </c>
      <c r="L12371" s="112">
        <f>VLOOKUP($B12371,WB.UNEMP.2019,'WB (WDI)'!$BJ$2,FALSE)</f>
        <v>5.5999999046325701</v>
      </c>
    </row>
    <row r="12372" spans="1:12" x14ac:dyDescent="0.25">
      <c r="A12372" s="103">
        <v>2019</v>
      </c>
      <c r="B12372" s="104" t="s">
        <v>432</v>
      </c>
      <c r="C12372" s="105" t="s">
        <v>433</v>
      </c>
      <c r="D12372" s="105" t="s">
        <v>337</v>
      </c>
      <c r="E12372" s="87"/>
      <c r="F12372" s="69"/>
      <c r="G12372" s="69"/>
      <c r="H12372" s="69"/>
      <c r="I12372" s="69"/>
      <c r="J12372" s="70"/>
      <c r="K12372" s="118" t="e">
        <f>VLOOKUP(B12372,WB.GDP.2019,'WB (WDI)'!$BJ$2,FALSE)</f>
        <v>#N/A</v>
      </c>
      <c r="L12372" s="112" t="e">
        <f>VLOOKUP($B12372,WB.UNEMP.2019,'WB (WDI)'!$BJ$2,FALSE)</f>
        <v>#N/A</v>
      </c>
    </row>
    <row r="12373" spans="1:12" x14ac:dyDescent="0.25">
      <c r="A12373" s="103">
        <v>2019</v>
      </c>
      <c r="B12373" s="104" t="s">
        <v>434</v>
      </c>
      <c r="C12373" s="105" t="s">
        <v>435</v>
      </c>
      <c r="D12373" s="105" t="s">
        <v>337</v>
      </c>
      <c r="E12373" s="87"/>
      <c r="F12373" s="69"/>
      <c r="G12373" s="69"/>
      <c r="H12373" s="69"/>
      <c r="I12373" s="69"/>
      <c r="J12373" s="70"/>
      <c r="K12373" s="118">
        <f>VLOOKUP(B12373,WB.GDP.2019,'WB (WDI)'!$BJ$2,FALSE)</f>
        <v>56809.9671740595</v>
      </c>
      <c r="L12373" s="112">
        <f>VLOOKUP($B12373,WB.UNEMP.2019,'WB (WDI)'!$BJ$2,FALSE)</f>
        <v>3.3800001144409202</v>
      </c>
    </row>
    <row r="12374" spans="1:12" x14ac:dyDescent="0.25">
      <c r="A12374" s="103">
        <v>2019</v>
      </c>
      <c r="B12374" s="104" t="s">
        <v>436</v>
      </c>
      <c r="C12374" s="105" t="s">
        <v>437</v>
      </c>
      <c r="D12374" s="105" t="s">
        <v>337</v>
      </c>
      <c r="E12374" s="87"/>
      <c r="F12374" s="69"/>
      <c r="G12374" s="69"/>
      <c r="H12374" s="69"/>
      <c r="I12374" s="69"/>
      <c r="J12374" s="70"/>
      <c r="K12374" s="118">
        <f>VLOOKUP(B12374,WB.GDP.2019,'WB (WDI)'!$BJ$2,FALSE)</f>
        <v>68390.712985453865</v>
      </c>
      <c r="L12374" s="112">
        <f>VLOOKUP($B12374,WB.UNEMP.2019,'WB (WDI)'!$BJ$2,FALSE)</f>
        <v>4.3899998664856001</v>
      </c>
    </row>
    <row r="12375" spans="1:12" x14ac:dyDescent="0.25">
      <c r="A12375" s="103">
        <v>2019</v>
      </c>
      <c r="B12375" s="104" t="s">
        <v>438</v>
      </c>
      <c r="C12375" s="105" t="s">
        <v>439</v>
      </c>
      <c r="D12375" s="105" t="s">
        <v>440</v>
      </c>
      <c r="E12375" s="87"/>
      <c r="F12375" s="69"/>
      <c r="G12375" s="69"/>
      <c r="H12375" s="69"/>
      <c r="I12375" s="69"/>
      <c r="J12375" s="70"/>
      <c r="K12375" s="118">
        <f>VLOOKUP(B12375,WB.GDP.2019,'WB (WDI)'!$BJ$2,FALSE)</f>
        <v>49609.044033299717</v>
      </c>
      <c r="L12375" s="112">
        <f>VLOOKUP($B12375,WB.UNEMP.2019,'WB (WDI)'!$BJ$2,FALSE)</f>
        <v>5.1599998474121103</v>
      </c>
    </row>
    <row r="12376" spans="1:12" x14ac:dyDescent="0.25">
      <c r="A12376" s="103">
        <v>2019</v>
      </c>
      <c r="B12376" s="104" t="s">
        <v>441</v>
      </c>
      <c r="C12376" s="105" t="s">
        <v>442</v>
      </c>
      <c r="D12376" s="105" t="s">
        <v>440</v>
      </c>
      <c r="E12376" s="87"/>
      <c r="F12376" s="69"/>
      <c r="G12376" s="69"/>
      <c r="H12376" s="69"/>
      <c r="I12376" s="69"/>
      <c r="J12376" s="70"/>
      <c r="K12376" s="118" t="e">
        <f>VLOOKUP(B12376,WB.GDP.2019,'WB (WDI)'!$BJ$2,FALSE)</f>
        <v>#N/A</v>
      </c>
      <c r="L12376" s="112" t="e">
        <f>VLOOKUP($B12376,WB.UNEMP.2019,'WB (WDI)'!$BJ$2,FALSE)</f>
        <v>#N/A</v>
      </c>
    </row>
    <row r="12377" spans="1:12" x14ac:dyDescent="0.25">
      <c r="A12377" s="103">
        <v>2019</v>
      </c>
      <c r="B12377" s="104" t="s">
        <v>443</v>
      </c>
      <c r="C12377" s="105" t="s">
        <v>444</v>
      </c>
      <c r="D12377" s="105" t="s">
        <v>440</v>
      </c>
      <c r="E12377" s="87"/>
      <c r="F12377" s="69"/>
      <c r="G12377" s="69"/>
      <c r="H12377" s="69"/>
      <c r="I12377" s="69"/>
      <c r="J12377" s="70"/>
      <c r="K12377" s="118" t="e">
        <f>VLOOKUP(B12377,WB.GDP.2019,'WB (WDI)'!$BJ$2,FALSE)</f>
        <v>#N/A</v>
      </c>
      <c r="L12377" s="112" t="e">
        <f>VLOOKUP($B12377,WB.UNEMP.2019,'WB (WDI)'!$BJ$2,FALSE)</f>
        <v>#N/A</v>
      </c>
    </row>
    <row r="12378" spans="1:12" x14ac:dyDescent="0.25">
      <c r="A12378" s="103">
        <v>2019</v>
      </c>
      <c r="B12378" s="104" t="s">
        <v>445</v>
      </c>
      <c r="C12378" s="105" t="s">
        <v>446</v>
      </c>
      <c r="D12378" s="105" t="s">
        <v>440</v>
      </c>
      <c r="E12378" s="87"/>
      <c r="F12378" s="69"/>
      <c r="G12378" s="69"/>
      <c r="H12378" s="69"/>
      <c r="I12378" s="69"/>
      <c r="J12378" s="70"/>
      <c r="K12378" s="118" t="e">
        <f>VLOOKUP(B12378,WB.GDP.2019,'WB (WDI)'!$BJ$2,FALSE)</f>
        <v>#N/A</v>
      </c>
      <c r="L12378" s="112" t="e">
        <f>VLOOKUP($B12378,WB.UNEMP.2019,'WB (WDI)'!$BJ$2,FALSE)</f>
        <v>#N/A</v>
      </c>
    </row>
    <row r="12379" spans="1:12" x14ac:dyDescent="0.25">
      <c r="A12379" s="103">
        <v>2019</v>
      </c>
      <c r="B12379" s="104" t="s">
        <v>447</v>
      </c>
      <c r="C12379" s="105" t="s">
        <v>448</v>
      </c>
      <c r="D12379" s="105" t="s">
        <v>440</v>
      </c>
      <c r="E12379" s="87"/>
      <c r="F12379" s="69"/>
      <c r="G12379" s="69"/>
      <c r="H12379" s="69"/>
      <c r="I12379" s="69"/>
      <c r="J12379" s="70"/>
      <c r="K12379" s="118">
        <f>VLOOKUP(B12379,WB.GDP.2019,'WB (WDI)'!$BJ$2,FALSE)</f>
        <v>43148.446053517087</v>
      </c>
      <c r="L12379" s="112">
        <f>VLOOKUP($B12379,WB.UNEMP.2019,'WB (WDI)'!$BJ$2,FALSE)</f>
        <v>4.0700001716613796</v>
      </c>
    </row>
    <row r="12380" spans="1:12" x14ac:dyDescent="0.25">
      <c r="A12380" s="103">
        <v>2019</v>
      </c>
      <c r="B12380" s="104" t="s">
        <v>449</v>
      </c>
      <c r="C12380" s="105" t="s">
        <v>450</v>
      </c>
      <c r="D12380" s="105" t="s">
        <v>440</v>
      </c>
      <c r="E12380" s="87"/>
      <c r="F12380" s="69"/>
      <c r="G12380" s="69"/>
      <c r="H12380" s="69"/>
      <c r="I12380" s="69"/>
      <c r="J12380" s="70"/>
      <c r="K12380" s="118" t="e">
        <f>VLOOKUP(B12380,WB.GDP.2019,'WB (WDI)'!$BJ$2,FALSE)</f>
        <v>#N/A</v>
      </c>
      <c r="L12380" s="112" t="e">
        <f>VLOOKUP($B12380,WB.UNEMP.2019,'WB (WDI)'!$BJ$2,FALSE)</f>
        <v>#N/A</v>
      </c>
    </row>
    <row r="12381" spans="1:12" x14ac:dyDescent="0.25">
      <c r="A12381" s="103">
        <v>2019</v>
      </c>
      <c r="B12381" s="104" t="s">
        <v>451</v>
      </c>
      <c r="C12381" s="105" t="s">
        <v>452</v>
      </c>
      <c r="D12381" s="105" t="s">
        <v>440</v>
      </c>
      <c r="E12381" s="87"/>
      <c r="F12381" s="69"/>
      <c r="G12381" s="69"/>
      <c r="H12381" s="69"/>
      <c r="I12381" s="69"/>
      <c r="J12381" s="70"/>
      <c r="K12381" s="118">
        <f>VLOOKUP(B12381,WB.GDP.2019,'WB (WDI)'!$BJ$2,FALSE)</f>
        <v>13684.391560284252</v>
      </c>
      <c r="L12381" s="112">
        <f>VLOOKUP($B12381,WB.UNEMP.2019,'WB (WDI)'!$BJ$2,FALSE)</f>
        <v>4.1100001335143999</v>
      </c>
    </row>
    <row r="12382" spans="1:12" x14ac:dyDescent="0.25">
      <c r="A12382" s="103">
        <v>2019</v>
      </c>
      <c r="B12382" s="104" t="s">
        <v>453</v>
      </c>
      <c r="C12382" s="105" t="s">
        <v>454</v>
      </c>
      <c r="D12382" s="105" t="s">
        <v>440</v>
      </c>
      <c r="E12382" s="87"/>
      <c r="F12382" s="69"/>
      <c r="G12382" s="69"/>
      <c r="H12382" s="69"/>
      <c r="I12382" s="69"/>
      <c r="J12382" s="70"/>
      <c r="K12382" s="118" t="e">
        <f>VLOOKUP(B12382,WB.GDP.2019,'WB (WDI)'!$BJ$2,FALSE)</f>
        <v>#N/A</v>
      </c>
      <c r="L12382" s="112">
        <f>VLOOKUP($B12382,WB.UNEMP.2019,'WB (WDI)'!$BJ$2,FALSE)</f>
        <v>15.449999809265099</v>
      </c>
    </row>
    <row r="12383" spans="1:12" x14ac:dyDescent="0.25">
      <c r="A12383" s="103">
        <v>2019</v>
      </c>
      <c r="B12383" s="104" t="s">
        <v>455</v>
      </c>
      <c r="C12383" s="105" t="s">
        <v>456</v>
      </c>
      <c r="D12383" s="105" t="s">
        <v>440</v>
      </c>
      <c r="E12383" s="87"/>
      <c r="F12383" s="69"/>
      <c r="G12383" s="69"/>
      <c r="H12383" s="69"/>
      <c r="I12383" s="69"/>
      <c r="J12383" s="70"/>
      <c r="K12383" s="118">
        <f>VLOOKUP(B12383,WB.GDP.2019,'WB (WDI)'!$BJ$2,FALSE)</f>
        <v>4354.8506095801222</v>
      </c>
      <c r="L12383" s="112">
        <f>VLOOKUP($B12383,WB.UNEMP.2019,'WB (WDI)'!$BJ$2,FALSE)</f>
        <v>2.3699998855590798</v>
      </c>
    </row>
    <row r="12384" spans="1:12" x14ac:dyDescent="0.25">
      <c r="A12384" s="103">
        <v>2019</v>
      </c>
      <c r="B12384" s="104" t="s">
        <v>457</v>
      </c>
      <c r="C12384" s="105" t="s">
        <v>458</v>
      </c>
      <c r="D12384" s="105" t="s">
        <v>440</v>
      </c>
      <c r="E12384" s="87"/>
      <c r="F12384" s="69"/>
      <c r="G12384" s="69"/>
      <c r="H12384" s="69"/>
      <c r="I12384" s="69"/>
      <c r="J12384" s="70"/>
      <c r="K12384" s="118">
        <f>VLOOKUP(B12384,WB.GDP.2019,'WB (WDI)'!$BJ$2,FALSE)</f>
        <v>2662.8020252384927</v>
      </c>
      <c r="L12384" s="112">
        <f>VLOOKUP($B12384,WB.UNEMP.2019,'WB (WDI)'!$BJ$2,FALSE)</f>
        <v>0.60000002384185802</v>
      </c>
    </row>
    <row r="12385" spans="1:12" x14ac:dyDescent="0.25">
      <c r="A12385" s="103">
        <v>2019</v>
      </c>
      <c r="B12385" s="104" t="s">
        <v>459</v>
      </c>
      <c r="C12385" s="105" t="s">
        <v>460</v>
      </c>
      <c r="D12385" s="105" t="s">
        <v>440</v>
      </c>
      <c r="E12385" s="87"/>
      <c r="F12385" s="69"/>
      <c r="G12385" s="69"/>
      <c r="H12385" s="69"/>
      <c r="I12385" s="69"/>
      <c r="J12385" s="70"/>
      <c r="K12385" s="118">
        <f>VLOOKUP(B12385,WB.GDP.2019,'WB (WDI)'!$BJ$2,FALSE)</f>
        <v>3153.0151677584245</v>
      </c>
      <c r="L12385" s="112">
        <f>VLOOKUP($B12385,WB.UNEMP.2019,'WB (WDI)'!$BJ$2,FALSE)</f>
        <v>1.6900000572204601</v>
      </c>
    </row>
    <row r="12386" spans="1:12" x14ac:dyDescent="0.25">
      <c r="A12386" s="103">
        <v>2019</v>
      </c>
      <c r="B12386" s="104" t="s">
        <v>461</v>
      </c>
      <c r="C12386" s="105" t="s">
        <v>462</v>
      </c>
      <c r="D12386" s="105" t="s">
        <v>440</v>
      </c>
      <c r="E12386" s="87"/>
      <c r="F12386" s="69"/>
      <c r="G12386" s="69"/>
      <c r="H12386" s="69"/>
      <c r="I12386" s="69"/>
      <c r="J12386" s="70"/>
      <c r="K12386" s="118" t="e">
        <f>VLOOKUP(B12386,WB.GDP.2019,'WB (WDI)'!$BJ$2,FALSE)</f>
        <v>#N/A</v>
      </c>
      <c r="L12386" s="112">
        <f>VLOOKUP($B12386,WB.UNEMP.2019,'WB (WDI)'!$BJ$2,FALSE)</f>
        <v>5.6500000953674299</v>
      </c>
    </row>
    <row r="12387" spans="1:12" x14ac:dyDescent="0.25">
      <c r="A12387" s="103">
        <v>2019</v>
      </c>
      <c r="B12387" s="104" t="s">
        <v>463</v>
      </c>
      <c r="C12387" s="105" t="s">
        <v>464</v>
      </c>
      <c r="D12387" s="105" t="s">
        <v>440</v>
      </c>
      <c r="E12387" s="87"/>
      <c r="F12387" s="69"/>
      <c r="G12387" s="69"/>
      <c r="H12387" s="69"/>
      <c r="I12387" s="69"/>
      <c r="J12387" s="70"/>
      <c r="K12387" s="118">
        <f>VLOOKUP(B12387,WB.GDP.2019,'WB (WDI)'!$BJ$2,FALSE)</f>
        <v>2271.9134381395702</v>
      </c>
      <c r="L12387" s="112" t="e">
        <f>VLOOKUP($B12387,WB.UNEMP.2019,'WB (WDI)'!$BJ$2,FALSE)</f>
        <v>#N/A</v>
      </c>
    </row>
    <row r="12388" spans="1:12" x14ac:dyDescent="0.25">
      <c r="A12388" s="103">
        <v>2019</v>
      </c>
      <c r="B12388" s="104" t="s">
        <v>465</v>
      </c>
      <c r="C12388" s="105" t="s">
        <v>466</v>
      </c>
      <c r="D12388" s="105" t="s">
        <v>440</v>
      </c>
      <c r="E12388" s="87"/>
      <c r="F12388" s="69"/>
      <c r="G12388" s="69"/>
      <c r="H12388" s="69"/>
      <c r="I12388" s="69"/>
      <c r="J12388" s="70"/>
      <c r="K12388" s="118" t="e">
        <f>VLOOKUP(B12388,WB.GDP.2019,'WB (WDI)'!$BJ$2,FALSE)</f>
        <v>#N/A</v>
      </c>
      <c r="L12388" s="112" t="e">
        <f>VLOOKUP($B12388,WB.UNEMP.2019,'WB (WDI)'!$BJ$2,FALSE)</f>
        <v>#N/A</v>
      </c>
    </row>
    <row r="12389" spans="1:12" x14ac:dyDescent="0.25">
      <c r="A12389" s="103">
        <v>2019</v>
      </c>
      <c r="B12389" s="104" t="s">
        <v>467</v>
      </c>
      <c r="C12389" s="105" t="s">
        <v>468</v>
      </c>
      <c r="D12389" s="105" t="s">
        <v>440</v>
      </c>
      <c r="E12389" s="87"/>
      <c r="F12389" s="69"/>
      <c r="G12389" s="69"/>
      <c r="H12389" s="69"/>
      <c r="I12389" s="69"/>
      <c r="J12389" s="70"/>
      <c r="K12389" s="118" t="e">
        <f>VLOOKUP(B12389,WB.GDP.2019,'WB (WDI)'!$BJ$2,FALSE)</f>
        <v>#N/A</v>
      </c>
      <c r="L12389" s="112" t="e">
        <f>VLOOKUP($B12389,WB.UNEMP.2019,'WB (WDI)'!$BJ$2,FALSE)</f>
        <v>#N/A</v>
      </c>
    </row>
    <row r="12390" spans="1:12" x14ac:dyDescent="0.25">
      <c r="A12390" s="103">
        <v>2019</v>
      </c>
      <c r="B12390" s="104" t="s">
        <v>469</v>
      </c>
      <c r="C12390" s="105" t="s">
        <v>470</v>
      </c>
      <c r="D12390" s="105" t="s">
        <v>440</v>
      </c>
      <c r="E12390" s="87"/>
      <c r="F12390" s="69"/>
      <c r="G12390" s="69"/>
      <c r="H12390" s="69"/>
      <c r="I12390" s="69"/>
      <c r="J12390" s="70"/>
      <c r="K12390" s="118">
        <f>VLOOKUP(B12390,WB.GDP.2019,'WB (WDI)'!$BJ$2,FALSE)</f>
        <v>11582.731838380614</v>
      </c>
      <c r="L12390" s="112" t="e">
        <f>VLOOKUP($B12390,WB.UNEMP.2019,'WB (WDI)'!$BJ$2,FALSE)</f>
        <v>#N/A</v>
      </c>
    </row>
    <row r="12391" spans="1:12" x14ac:dyDescent="0.25">
      <c r="A12391" s="103">
        <v>2019</v>
      </c>
      <c r="B12391" s="104" t="s">
        <v>471</v>
      </c>
      <c r="C12391" s="105" t="s">
        <v>472</v>
      </c>
      <c r="D12391" s="105" t="s">
        <v>440</v>
      </c>
      <c r="E12391" s="87"/>
      <c r="F12391" s="69"/>
      <c r="G12391" s="69"/>
      <c r="H12391" s="69"/>
      <c r="I12391" s="69"/>
      <c r="J12391" s="70"/>
      <c r="K12391" s="118" t="e">
        <f>VLOOKUP(B12391,WB.GDP.2019,'WB (WDI)'!$BJ$2,FALSE)</f>
        <v>#N/A</v>
      </c>
      <c r="L12391" s="112" t="e">
        <f>VLOOKUP($B12391,WB.UNEMP.2019,'WB (WDI)'!$BJ$2,FALSE)</f>
        <v>#N/A</v>
      </c>
    </row>
    <row r="12392" spans="1:12" x14ac:dyDescent="0.25">
      <c r="A12392" s="103">
        <v>2019</v>
      </c>
      <c r="B12392" s="104" t="s">
        <v>473</v>
      </c>
      <c r="C12392" s="105" t="s">
        <v>474</v>
      </c>
      <c r="D12392" s="105" t="s">
        <v>440</v>
      </c>
      <c r="E12392" s="87"/>
      <c r="F12392" s="69"/>
      <c r="G12392" s="69"/>
      <c r="H12392" s="69"/>
      <c r="I12392" s="69"/>
      <c r="J12392" s="70"/>
      <c r="K12392" s="118">
        <f>VLOOKUP(B12392,WB.GDP.2019,'WB (WDI)'!$BJ$2,FALSE)</f>
        <v>17579.459805364215</v>
      </c>
      <c r="L12392" s="112" t="e">
        <f>VLOOKUP($B12392,WB.UNEMP.2019,'WB (WDI)'!$BJ$2,FALSE)</f>
        <v>#N/A</v>
      </c>
    </row>
    <row r="12393" spans="1:12" x14ac:dyDescent="0.25">
      <c r="A12393" s="103">
        <v>2019</v>
      </c>
      <c r="B12393" s="104" t="s">
        <v>475</v>
      </c>
      <c r="C12393" s="105" t="s">
        <v>476</v>
      </c>
      <c r="D12393" s="105" t="s">
        <v>440</v>
      </c>
      <c r="E12393" s="87"/>
      <c r="F12393" s="69"/>
      <c r="G12393" s="69"/>
      <c r="H12393" s="69"/>
      <c r="I12393" s="69"/>
      <c r="J12393" s="70"/>
      <c r="K12393" s="118" t="e">
        <f>VLOOKUP(B12393,WB.GDP.2019,'WB (WDI)'!$BJ$2,FALSE)</f>
        <v>#N/A</v>
      </c>
      <c r="L12393" s="112" t="e">
        <f>VLOOKUP($B12393,WB.UNEMP.2019,'WB (WDI)'!$BJ$2,FALSE)</f>
        <v>#N/A</v>
      </c>
    </row>
    <row r="12394" spans="1:12" x14ac:dyDescent="0.25">
      <c r="A12394" s="103">
        <v>2019</v>
      </c>
      <c r="B12394" s="104" t="s">
        <v>477</v>
      </c>
      <c r="C12394" s="105" t="s">
        <v>478</v>
      </c>
      <c r="D12394" s="105" t="s">
        <v>440</v>
      </c>
      <c r="E12394" s="87"/>
      <c r="F12394" s="69"/>
      <c r="G12394" s="69"/>
      <c r="H12394" s="69"/>
      <c r="I12394" s="69"/>
      <c r="J12394" s="70"/>
      <c r="K12394" s="118" t="e">
        <f>VLOOKUP(B12394,WB.GDP.2019,'WB (WDI)'!$BJ$2,FALSE)</f>
        <v>#N/A</v>
      </c>
      <c r="L12394" s="112" t="e">
        <f>VLOOKUP($B12394,WB.UNEMP.2019,'WB (WDI)'!$BJ$2,FALSE)</f>
        <v>#N/A</v>
      </c>
    </row>
    <row r="12395" spans="1:12" x14ac:dyDescent="0.25">
      <c r="A12395" s="103">
        <v>2019</v>
      </c>
      <c r="B12395" s="104" t="s">
        <v>479</v>
      </c>
      <c r="C12395" s="105" t="s">
        <v>480</v>
      </c>
      <c r="D12395" s="105" t="s">
        <v>440</v>
      </c>
      <c r="E12395" s="87"/>
      <c r="F12395" s="69"/>
      <c r="G12395" s="69"/>
      <c r="H12395" s="69"/>
      <c r="I12395" s="69"/>
      <c r="J12395" s="70"/>
      <c r="K12395" s="118" t="e">
        <f>VLOOKUP(B12395,WB.GDP.2019,'WB (WDI)'!$BJ$2,FALSE)</f>
        <v>#N/A</v>
      </c>
      <c r="L12395" s="112" t="e">
        <f>VLOOKUP($B12395,WB.UNEMP.2019,'WB (WDI)'!$BJ$2,FALSE)</f>
        <v>#N/A</v>
      </c>
    </row>
    <row r="12396" spans="1:12" x14ac:dyDescent="0.25">
      <c r="A12396" s="103">
        <v>2019</v>
      </c>
      <c r="B12396" s="104" t="s">
        <v>481</v>
      </c>
      <c r="C12396" s="105" t="s">
        <v>482</v>
      </c>
      <c r="D12396" s="105" t="s">
        <v>440</v>
      </c>
      <c r="E12396" s="87"/>
      <c r="F12396" s="69"/>
      <c r="G12396" s="69"/>
      <c r="H12396" s="69"/>
      <c r="I12396" s="69"/>
      <c r="J12396" s="70"/>
      <c r="K12396" s="118" t="e">
        <f>VLOOKUP(B12396,WB.GDP.2019,'WB (WDI)'!$BJ$2,FALSE)</f>
        <v>#N/A</v>
      </c>
      <c r="L12396" s="112">
        <f>VLOOKUP($B12396,WB.UNEMP.2019,'WB (WDI)'!$BJ$2,FALSE)</f>
        <v>12.7200002670288</v>
      </c>
    </row>
    <row r="12397" spans="1:12" x14ac:dyDescent="0.25">
      <c r="A12397" s="103">
        <v>2019</v>
      </c>
      <c r="B12397" s="104" t="s">
        <v>483</v>
      </c>
      <c r="C12397" s="105" t="s">
        <v>484</v>
      </c>
      <c r="D12397" s="105" t="s">
        <v>440</v>
      </c>
      <c r="E12397" s="87"/>
      <c r="F12397" s="69"/>
      <c r="G12397" s="69"/>
      <c r="H12397" s="69"/>
      <c r="I12397" s="69"/>
      <c r="J12397" s="70"/>
      <c r="K12397" s="118" t="e">
        <f>VLOOKUP(B12397,WB.GDP.2019,'WB (WDI)'!$BJ$2,FALSE)</f>
        <v>#N/A</v>
      </c>
      <c r="L12397" s="112" t="e">
        <f>VLOOKUP($B12397,WB.UNEMP.2019,'WB (WDI)'!$BJ$2,FALSE)</f>
        <v>#N/A</v>
      </c>
    </row>
    <row r="12398" spans="1:12" x14ac:dyDescent="0.25">
      <c r="A12398" s="103">
        <v>2019</v>
      </c>
      <c r="B12398" s="104" t="s">
        <v>485</v>
      </c>
      <c r="C12398" s="105" t="s">
        <v>486</v>
      </c>
      <c r="D12398" s="105" t="s">
        <v>440</v>
      </c>
      <c r="E12398" s="87"/>
      <c r="F12398" s="69"/>
      <c r="G12398" s="69"/>
      <c r="H12398" s="69"/>
      <c r="I12398" s="69"/>
      <c r="J12398" s="70"/>
      <c r="K12398" s="118" t="e">
        <f>VLOOKUP(B12398,WB.GDP.2019,'WB (WDI)'!$BJ$2,FALSE)</f>
        <v>#N/A</v>
      </c>
      <c r="L12398" s="112" t="e">
        <f>VLOOKUP($B12398,WB.UNEMP.2019,'WB (WDI)'!$BJ$2,FALSE)</f>
        <v>#N/A</v>
      </c>
    </row>
    <row r="12399" spans="1:12" x14ac:dyDescent="0.25">
      <c r="A12399" s="103">
        <v>2019</v>
      </c>
      <c r="B12399" s="104" t="s">
        <v>487</v>
      </c>
      <c r="C12399" s="105" t="s">
        <v>488</v>
      </c>
      <c r="D12399" s="105" t="s">
        <v>440</v>
      </c>
      <c r="E12399" s="87"/>
      <c r="F12399" s="69"/>
      <c r="G12399" s="69"/>
      <c r="H12399" s="69"/>
      <c r="I12399" s="69"/>
      <c r="J12399" s="70"/>
      <c r="K12399" s="118">
        <f>VLOOKUP(B12399,WB.GDP.2019,'WB (WDI)'!$BJ$2,FALSE)</f>
        <v>6521.4583242431363</v>
      </c>
      <c r="L12399" s="112">
        <f>VLOOKUP($B12399,WB.UNEMP.2019,'WB (WDI)'!$BJ$2,FALSE)</f>
        <v>8.2200002670288104</v>
      </c>
    </row>
    <row r="12400" spans="1:12" x14ac:dyDescent="0.25">
      <c r="A12400" s="103">
        <v>2019</v>
      </c>
      <c r="B12400" s="104" t="s">
        <v>489</v>
      </c>
      <c r="C12400" s="105" t="s">
        <v>490</v>
      </c>
      <c r="D12400" s="105" t="s">
        <v>440</v>
      </c>
      <c r="E12400" s="87"/>
      <c r="F12400" s="69"/>
      <c r="G12400" s="69"/>
      <c r="H12400" s="69"/>
      <c r="I12400" s="69"/>
      <c r="J12400" s="70"/>
      <c r="K12400" s="118" t="e">
        <f>VLOOKUP(B12400,WB.GDP.2019,'WB (WDI)'!$BJ$2,FALSE)</f>
        <v>#N/A</v>
      </c>
      <c r="L12400" s="112" t="e">
        <f>VLOOKUP($B12400,WB.UNEMP.2019,'WB (WDI)'!$BJ$2,FALSE)</f>
        <v>#N/A</v>
      </c>
    </row>
    <row r="12401" spans="1:12" x14ac:dyDescent="0.25">
      <c r="A12401" s="103">
        <v>2019</v>
      </c>
      <c r="B12401" s="104" t="s">
        <v>491</v>
      </c>
      <c r="C12401" s="105" t="s">
        <v>492</v>
      </c>
      <c r="D12401" s="105" t="s">
        <v>440</v>
      </c>
      <c r="E12401" s="87"/>
      <c r="F12401" s="69"/>
      <c r="G12401" s="69"/>
      <c r="H12401" s="69"/>
      <c r="I12401" s="69"/>
      <c r="J12401" s="70"/>
      <c r="K12401" s="118">
        <f>VLOOKUP(B12401,WB.GDP.2019,'WB (WDI)'!$BJ$2,FALSE)</f>
        <v>6383.2739304528031</v>
      </c>
      <c r="L12401" s="112">
        <f>VLOOKUP($B12401,WB.UNEMP.2019,'WB (WDI)'!$BJ$2,FALSE)</f>
        <v>3.0099999904632599</v>
      </c>
    </row>
    <row r="12402" spans="1:12" x14ac:dyDescent="0.25">
      <c r="A12402" s="103">
        <v>2019</v>
      </c>
      <c r="B12402" s="104" t="s">
        <v>493</v>
      </c>
      <c r="C12402" s="105" t="s">
        <v>494</v>
      </c>
      <c r="D12402" s="105" t="s">
        <v>440</v>
      </c>
      <c r="E12402" s="87"/>
      <c r="F12402" s="69"/>
      <c r="G12402" s="69"/>
      <c r="H12402" s="69"/>
      <c r="I12402" s="69"/>
      <c r="J12402" s="70"/>
      <c r="K12402" s="118">
        <f>VLOOKUP(B12402,WB.GDP.2019,'WB (WDI)'!$BJ$2,FALSE)</f>
        <v>4281.3951240273454</v>
      </c>
      <c r="L12402" s="112" t="e">
        <f>VLOOKUP($B12402,WB.UNEMP.2019,'WB (WDI)'!$BJ$2,FALSE)</f>
        <v>#N/A</v>
      </c>
    </row>
    <row r="12403" spans="1:12" ht="15.75" thickBot="1" x14ac:dyDescent="0.3">
      <c r="A12403" s="106">
        <v>2019</v>
      </c>
      <c r="B12403" s="107" t="s">
        <v>495</v>
      </c>
      <c r="C12403" s="108" t="s">
        <v>496</v>
      </c>
      <c r="D12403" s="108" t="s">
        <v>440</v>
      </c>
      <c r="E12403" s="89"/>
      <c r="F12403" s="57"/>
      <c r="G12403" s="57"/>
      <c r="H12403" s="57"/>
      <c r="I12403" s="57"/>
      <c r="J12403" s="72"/>
      <c r="K12403" s="120" t="e">
        <f>VLOOKUP(B12403,WB.GDP.2019,'WB (WDI)'!$BJ$2,FALSE)</f>
        <v>#N/A</v>
      </c>
      <c r="L12403" s="114" t="e">
        <f>VLOOKUP($B12403,WB.UNEMP.2019,'WB (WDI)'!$BJ$2,FALSE)</f>
        <v>#N/A</v>
      </c>
    </row>
    <row r="12404" spans="1:12" x14ac:dyDescent="0.25">
      <c r="A12404" s="109">
        <v>2020</v>
      </c>
      <c r="B12404" s="110" t="s">
        <v>4</v>
      </c>
      <c r="C12404" s="111" t="s">
        <v>5</v>
      </c>
      <c r="D12404" s="111" t="s">
        <v>6</v>
      </c>
      <c r="E12404" s="86"/>
      <c r="F12404" s="69"/>
      <c r="G12404" s="69"/>
      <c r="H12404" s="69"/>
      <c r="I12404" s="69"/>
      <c r="J12404" s="70"/>
      <c r="K12404" s="118"/>
      <c r="L12404" s="112">
        <f>VLOOKUP($B12404,WB.UNEMP.2020,'WB (WDI)'!$BJ$2,FALSE)</f>
        <v>11.810000419616699</v>
      </c>
    </row>
    <row r="12405" spans="1:12" x14ac:dyDescent="0.25">
      <c r="A12405" s="103">
        <v>2020</v>
      </c>
      <c r="B12405" s="104" t="s">
        <v>7</v>
      </c>
      <c r="C12405" s="105" t="s">
        <v>8</v>
      </c>
      <c r="D12405" s="105" t="s">
        <v>6</v>
      </c>
      <c r="E12405" s="87"/>
      <c r="F12405" s="69"/>
      <c r="G12405" s="69"/>
      <c r="H12405" s="69"/>
      <c r="I12405" s="69"/>
      <c r="J12405" s="70"/>
      <c r="K12405" s="118"/>
      <c r="L12405" s="112">
        <f>VLOOKUP($B12405,WB.UNEMP.2020,'WB (WDI)'!$BJ$2,FALSE)</f>
        <v>9.7299995422363299</v>
      </c>
    </row>
    <row r="12406" spans="1:12" x14ac:dyDescent="0.25">
      <c r="A12406" s="103">
        <v>2020</v>
      </c>
      <c r="B12406" s="104" t="s">
        <v>9</v>
      </c>
      <c r="C12406" s="105" t="s">
        <v>10</v>
      </c>
      <c r="D12406" s="105" t="s">
        <v>6</v>
      </c>
      <c r="E12406" s="87"/>
      <c r="F12406" s="69"/>
      <c r="G12406" s="69"/>
      <c r="H12406" s="69"/>
      <c r="I12406" s="69"/>
      <c r="J12406" s="70"/>
      <c r="K12406" s="118"/>
      <c r="L12406" s="112">
        <f>VLOOKUP($B12406,WB.UNEMP.2020,'WB (WDI)'!$BJ$2,FALSE)</f>
        <v>18.340000152587901</v>
      </c>
    </row>
    <row r="12407" spans="1:12" x14ac:dyDescent="0.25">
      <c r="A12407" s="103">
        <v>2020</v>
      </c>
      <c r="B12407" s="104" t="s">
        <v>11</v>
      </c>
      <c r="C12407" s="105" t="s">
        <v>12</v>
      </c>
      <c r="D12407" s="105" t="s">
        <v>6</v>
      </c>
      <c r="E12407" s="87"/>
      <c r="F12407" s="69"/>
      <c r="G12407" s="69"/>
      <c r="H12407" s="69"/>
      <c r="I12407" s="69"/>
      <c r="J12407" s="70"/>
      <c r="K12407" s="118"/>
      <c r="L12407" s="112">
        <f>VLOOKUP($B12407,WB.UNEMP.2020,'WB (WDI)'!$BJ$2,FALSE)</f>
        <v>9.0100002288818395</v>
      </c>
    </row>
    <row r="12408" spans="1:12" x14ac:dyDescent="0.25">
      <c r="A12408" s="103">
        <v>2020</v>
      </c>
      <c r="B12408" s="104" t="s">
        <v>13</v>
      </c>
      <c r="C12408" s="105" t="s">
        <v>14</v>
      </c>
      <c r="D12408" s="105" t="s">
        <v>6</v>
      </c>
      <c r="E12408" s="87"/>
      <c r="F12408" s="69"/>
      <c r="G12408" s="69"/>
      <c r="H12408" s="69"/>
      <c r="I12408" s="69"/>
      <c r="J12408" s="70"/>
      <c r="K12408" s="118"/>
      <c r="L12408" s="112">
        <f>VLOOKUP($B12408,WB.UNEMP.2020,'WB (WDI)'!$BJ$2,FALSE)</f>
        <v>16.7600002288818</v>
      </c>
    </row>
    <row r="12409" spans="1:12" x14ac:dyDescent="0.25">
      <c r="A12409" s="103">
        <v>2020</v>
      </c>
      <c r="B12409" s="104" t="s">
        <v>15</v>
      </c>
      <c r="C12409" s="105" t="s">
        <v>16</v>
      </c>
      <c r="D12409" s="105" t="s">
        <v>6</v>
      </c>
      <c r="E12409" s="87"/>
      <c r="F12409" s="69"/>
      <c r="G12409" s="69"/>
      <c r="H12409" s="69"/>
      <c r="I12409" s="69"/>
      <c r="J12409" s="70"/>
      <c r="K12409" s="118"/>
      <c r="L12409" s="112">
        <f>VLOOKUP($B12409,WB.UNEMP.2020,'WB (WDI)'!$BJ$2,FALSE)</f>
        <v>15.1300001144409</v>
      </c>
    </row>
    <row r="12410" spans="1:12" x14ac:dyDescent="0.25">
      <c r="A12410" s="103">
        <v>2020</v>
      </c>
      <c r="B12410" s="104" t="s">
        <v>17</v>
      </c>
      <c r="C12410" s="105" t="s">
        <v>18</v>
      </c>
      <c r="D12410" s="105" t="s">
        <v>6</v>
      </c>
      <c r="E12410" s="87"/>
      <c r="F12410" s="69"/>
      <c r="G12410" s="69"/>
      <c r="H12410" s="69"/>
      <c r="I12410" s="69"/>
      <c r="J12410" s="70"/>
      <c r="K12410" s="118"/>
      <c r="L12410" s="112" t="e">
        <f>VLOOKUP($B12410,WB.UNEMP.2020,'WB (WDI)'!$BJ$2,FALSE)</f>
        <v>#N/A</v>
      </c>
    </row>
    <row r="12411" spans="1:12" x14ac:dyDescent="0.25">
      <c r="A12411" s="103">
        <v>2020</v>
      </c>
      <c r="B12411" s="104" t="s">
        <v>19</v>
      </c>
      <c r="C12411" s="105" t="s">
        <v>20</v>
      </c>
      <c r="D12411" s="105" t="s">
        <v>6</v>
      </c>
      <c r="E12411" s="87"/>
      <c r="F12411" s="69"/>
      <c r="G12411" s="69"/>
      <c r="H12411" s="69"/>
      <c r="I12411" s="69"/>
      <c r="J12411" s="70"/>
      <c r="K12411" s="118"/>
      <c r="L12411" s="112">
        <f>VLOOKUP($B12411,WB.UNEMP.2020,'WB (WDI)'!$BJ$2,FALSE)</f>
        <v>6.9299998283386204</v>
      </c>
    </row>
    <row r="12412" spans="1:12" x14ac:dyDescent="0.25">
      <c r="A12412" s="103">
        <v>2020</v>
      </c>
      <c r="B12412" s="104" t="s">
        <v>21</v>
      </c>
      <c r="C12412" s="105" t="s">
        <v>22</v>
      </c>
      <c r="D12412" s="105" t="s">
        <v>6</v>
      </c>
      <c r="E12412" s="87"/>
      <c r="F12412" s="69"/>
      <c r="G12412" s="69"/>
      <c r="H12412" s="69"/>
      <c r="I12412" s="69"/>
      <c r="J12412" s="70"/>
      <c r="K12412" s="118"/>
      <c r="L12412" s="112">
        <f>VLOOKUP($B12412,WB.UNEMP.2020,'WB (WDI)'!$BJ$2,FALSE)</f>
        <v>2.3199999332428001</v>
      </c>
    </row>
    <row r="12413" spans="1:12" x14ac:dyDescent="0.25">
      <c r="A12413" s="103">
        <v>2020</v>
      </c>
      <c r="B12413" s="104" t="s">
        <v>23</v>
      </c>
      <c r="C12413" s="105" t="s">
        <v>24</v>
      </c>
      <c r="D12413" s="105" t="s">
        <v>6</v>
      </c>
      <c r="E12413" s="87"/>
      <c r="F12413" s="69"/>
      <c r="G12413" s="69"/>
      <c r="H12413" s="69"/>
      <c r="I12413" s="69"/>
      <c r="J12413" s="70"/>
      <c r="K12413" s="118"/>
      <c r="L12413" s="112">
        <f>VLOOKUP($B12413,WB.UNEMP.2020,'WB (WDI)'!$BJ$2,FALSE)</f>
        <v>17.209999084472699</v>
      </c>
    </row>
    <row r="12414" spans="1:12" x14ac:dyDescent="0.25">
      <c r="A12414" s="103">
        <v>2020</v>
      </c>
      <c r="B12414" s="104" t="s">
        <v>25</v>
      </c>
      <c r="C12414" s="105" t="s">
        <v>26</v>
      </c>
      <c r="D12414" s="105" t="s">
        <v>6</v>
      </c>
      <c r="E12414" s="87"/>
      <c r="F12414" s="69"/>
      <c r="G12414" s="69"/>
      <c r="H12414" s="69"/>
      <c r="I12414" s="69"/>
      <c r="J12414" s="70"/>
      <c r="K12414" s="118"/>
      <c r="L12414" s="112" t="e">
        <f>VLOOKUP($B12414,WB.UNEMP.2020,'WB (WDI)'!$BJ$2,FALSE)</f>
        <v>#N/A</v>
      </c>
    </row>
    <row r="12415" spans="1:12" x14ac:dyDescent="0.25">
      <c r="A12415" s="103">
        <v>2020</v>
      </c>
      <c r="B12415" s="104" t="s">
        <v>27</v>
      </c>
      <c r="C12415" s="105" t="s">
        <v>28</v>
      </c>
      <c r="D12415" s="105" t="s">
        <v>6</v>
      </c>
      <c r="E12415" s="87"/>
      <c r="F12415" s="69"/>
      <c r="G12415" s="69"/>
      <c r="H12415" s="69"/>
      <c r="I12415" s="69"/>
      <c r="J12415" s="70"/>
      <c r="K12415" s="118"/>
      <c r="L12415" s="112">
        <f>VLOOKUP($B12415,WB.UNEMP.2020,'WB (WDI)'!$BJ$2,FALSE)</f>
        <v>4.6199998855590803</v>
      </c>
    </row>
    <row r="12416" spans="1:12" x14ac:dyDescent="0.25">
      <c r="A12416" s="103">
        <v>2020</v>
      </c>
      <c r="B12416" s="104" t="s">
        <v>29</v>
      </c>
      <c r="C12416" s="105" t="s">
        <v>30</v>
      </c>
      <c r="D12416" s="105" t="s">
        <v>6</v>
      </c>
      <c r="E12416" s="87"/>
      <c r="F12416" s="69"/>
      <c r="G12416" s="69"/>
      <c r="H12416" s="69"/>
      <c r="I12416" s="69"/>
      <c r="J12416" s="70"/>
      <c r="K12416" s="118"/>
      <c r="L12416" s="112">
        <f>VLOOKUP($B12416,WB.UNEMP.2020,'WB (WDI)'!$BJ$2,FALSE)</f>
        <v>1.41999995708466</v>
      </c>
    </row>
    <row r="12417" spans="1:12" x14ac:dyDescent="0.25">
      <c r="A12417" s="103">
        <v>2020</v>
      </c>
      <c r="B12417" s="104" t="s">
        <v>31</v>
      </c>
      <c r="C12417" s="105" t="s">
        <v>32</v>
      </c>
      <c r="D12417" s="105" t="s">
        <v>6</v>
      </c>
      <c r="E12417" s="87"/>
      <c r="F12417" s="69"/>
      <c r="G12417" s="69"/>
      <c r="H12417" s="69"/>
      <c r="I12417" s="69"/>
      <c r="J12417" s="70"/>
      <c r="K12417" s="118"/>
      <c r="L12417" s="112">
        <f>VLOOKUP($B12417,WB.UNEMP.2020,'WB (WDI)'!$BJ$2,FALSE)</f>
        <v>12.069999694824199</v>
      </c>
    </row>
    <row r="12418" spans="1:12" x14ac:dyDescent="0.25">
      <c r="A12418" s="103">
        <v>2020</v>
      </c>
      <c r="B12418" s="104" t="s">
        <v>33</v>
      </c>
      <c r="C12418" s="105" t="s">
        <v>34</v>
      </c>
      <c r="D12418" s="105" t="s">
        <v>6</v>
      </c>
      <c r="E12418" s="87"/>
      <c r="F12418" s="69"/>
      <c r="G12418" s="69"/>
      <c r="H12418" s="69"/>
      <c r="I12418" s="69"/>
      <c r="J12418" s="70"/>
      <c r="K12418" s="118"/>
      <c r="L12418" s="112">
        <f>VLOOKUP($B12418,WB.UNEMP.2020,'WB (WDI)'!$BJ$2,FALSE)</f>
        <v>3.3199999332428001</v>
      </c>
    </row>
    <row r="12419" spans="1:12" x14ac:dyDescent="0.25">
      <c r="A12419" s="103">
        <v>2020</v>
      </c>
      <c r="B12419" s="104" t="s">
        <v>35</v>
      </c>
      <c r="C12419" s="105" t="s">
        <v>36</v>
      </c>
      <c r="D12419" s="105" t="s">
        <v>6</v>
      </c>
      <c r="E12419" s="87"/>
      <c r="F12419" s="69"/>
      <c r="G12419" s="69"/>
      <c r="H12419" s="69"/>
      <c r="I12419" s="69"/>
      <c r="J12419" s="70"/>
      <c r="K12419" s="118"/>
      <c r="L12419" s="112">
        <f>VLOOKUP($B12419,WB.UNEMP.2020,'WB (WDI)'!$BJ$2,FALSE)</f>
        <v>4.03999996185303</v>
      </c>
    </row>
    <row r="12420" spans="1:12" x14ac:dyDescent="0.25">
      <c r="A12420" s="103">
        <v>2020</v>
      </c>
      <c r="B12420" s="104" t="s">
        <v>37</v>
      </c>
      <c r="C12420" s="105" t="s">
        <v>38</v>
      </c>
      <c r="D12420" s="105" t="s">
        <v>6</v>
      </c>
      <c r="E12420" s="87"/>
      <c r="F12420" s="69"/>
      <c r="G12420" s="69"/>
      <c r="H12420" s="69"/>
      <c r="I12420" s="69"/>
      <c r="J12420" s="70"/>
      <c r="K12420" s="118"/>
      <c r="L12420" s="112">
        <f>VLOOKUP($B12420,WB.UNEMP.2020,'WB (WDI)'!$BJ$2,FALSE)</f>
        <v>1.9099999666214</v>
      </c>
    </row>
    <row r="12421" spans="1:12" x14ac:dyDescent="0.25">
      <c r="A12421" s="103">
        <v>2020</v>
      </c>
      <c r="B12421" s="104" t="s">
        <v>39</v>
      </c>
      <c r="C12421" s="105" t="s">
        <v>40</v>
      </c>
      <c r="D12421" s="105" t="s">
        <v>6</v>
      </c>
      <c r="E12421" s="87"/>
      <c r="F12421" s="69"/>
      <c r="G12421" s="69"/>
      <c r="H12421" s="69"/>
      <c r="I12421" s="69"/>
      <c r="J12421" s="70"/>
      <c r="K12421" s="118"/>
      <c r="L12421" s="112">
        <f>VLOOKUP($B12421,WB.UNEMP.2020,'WB (WDI)'!$BJ$2,FALSE)</f>
        <v>7.6999998092651403</v>
      </c>
    </row>
    <row r="12422" spans="1:12" x14ac:dyDescent="0.25">
      <c r="A12422" s="103">
        <v>2020</v>
      </c>
      <c r="B12422" s="104" t="s">
        <v>41</v>
      </c>
      <c r="C12422" s="105" t="s">
        <v>42</v>
      </c>
      <c r="D12422" s="105" t="s">
        <v>6</v>
      </c>
      <c r="E12422" s="87"/>
      <c r="F12422" s="69"/>
      <c r="G12422" s="69"/>
      <c r="H12422" s="69"/>
      <c r="I12422" s="69"/>
      <c r="J12422" s="70"/>
      <c r="K12422" s="118"/>
      <c r="L12422" s="112">
        <f>VLOOKUP($B12422,WB.UNEMP.2020,'WB (WDI)'!$BJ$2,FALSE)</f>
        <v>9.6000003814697301</v>
      </c>
    </row>
    <row r="12423" spans="1:12" x14ac:dyDescent="0.25">
      <c r="A12423" s="103">
        <v>2020</v>
      </c>
      <c r="B12423" s="104" t="s">
        <v>43</v>
      </c>
      <c r="C12423" s="105" t="s">
        <v>44</v>
      </c>
      <c r="D12423" s="105" t="s">
        <v>6</v>
      </c>
      <c r="E12423" s="87"/>
      <c r="F12423" s="69"/>
      <c r="G12423" s="69"/>
      <c r="H12423" s="69"/>
      <c r="I12423" s="69"/>
      <c r="J12423" s="70"/>
      <c r="K12423" s="118"/>
      <c r="L12423" s="112">
        <f>VLOOKUP($B12423,WB.UNEMP.2020,'WB (WDI)'!$BJ$2,FALSE)</f>
        <v>3.1700000762939502</v>
      </c>
    </row>
    <row r="12424" spans="1:12" x14ac:dyDescent="0.25">
      <c r="A12424" s="103">
        <v>2020</v>
      </c>
      <c r="B12424" s="104" t="s">
        <v>45</v>
      </c>
      <c r="C12424" s="105" t="s">
        <v>46</v>
      </c>
      <c r="D12424" s="105" t="s">
        <v>6</v>
      </c>
      <c r="E12424" s="87"/>
      <c r="F12424" s="69"/>
      <c r="G12424" s="69"/>
      <c r="H12424" s="69"/>
      <c r="I12424" s="69"/>
      <c r="J12424" s="70"/>
      <c r="K12424" s="118"/>
      <c r="L12424" s="112">
        <f>VLOOKUP($B12424,WB.UNEMP.2020,'WB (WDI)'!$BJ$2,FALSE)</f>
        <v>4.1300001144409197</v>
      </c>
    </row>
    <row r="12425" spans="1:12" x14ac:dyDescent="0.25">
      <c r="A12425" s="103">
        <v>2020</v>
      </c>
      <c r="B12425" s="104" t="s">
        <v>47</v>
      </c>
      <c r="C12425" s="105" t="s">
        <v>48</v>
      </c>
      <c r="D12425" s="105" t="s">
        <v>6</v>
      </c>
      <c r="E12425" s="87"/>
      <c r="F12425" s="69"/>
      <c r="G12425" s="69"/>
      <c r="H12425" s="69"/>
      <c r="I12425" s="69"/>
      <c r="J12425" s="70"/>
      <c r="K12425" s="118"/>
      <c r="L12425" s="112">
        <f>VLOOKUP($B12425,WB.UNEMP.2020,'WB (WDI)'!$BJ$2,FALSE)</f>
        <v>10.9700002670288</v>
      </c>
    </row>
    <row r="12426" spans="1:12" x14ac:dyDescent="0.25">
      <c r="A12426" s="103">
        <v>2020</v>
      </c>
      <c r="B12426" s="104" t="s">
        <v>49</v>
      </c>
      <c r="C12426" s="105" t="s">
        <v>50</v>
      </c>
      <c r="D12426" s="105" t="s">
        <v>6</v>
      </c>
      <c r="E12426" s="87"/>
      <c r="F12426" s="69"/>
      <c r="G12426" s="69"/>
      <c r="H12426" s="69"/>
      <c r="I12426" s="69"/>
      <c r="J12426" s="70"/>
      <c r="K12426" s="118"/>
      <c r="L12426" s="112">
        <f>VLOOKUP($B12426,WB.UNEMP.2020,'WB (WDI)'!$BJ$2,FALSE)</f>
        <v>7.9499998092651403</v>
      </c>
    </row>
    <row r="12427" spans="1:12" x14ac:dyDescent="0.25">
      <c r="A12427" s="103">
        <v>2020</v>
      </c>
      <c r="B12427" s="104" t="s">
        <v>51</v>
      </c>
      <c r="C12427" s="105" t="s">
        <v>52</v>
      </c>
      <c r="D12427" s="105" t="s">
        <v>6</v>
      </c>
      <c r="E12427" s="87"/>
      <c r="F12427" s="69"/>
      <c r="G12427" s="69"/>
      <c r="H12427" s="69"/>
      <c r="I12427" s="69"/>
      <c r="J12427" s="70"/>
      <c r="K12427" s="118"/>
      <c r="L12427" s="112">
        <f>VLOOKUP($B12427,WB.UNEMP.2020,'WB (WDI)'!$BJ$2,FALSE)</f>
        <v>6.3400001525878897</v>
      </c>
    </row>
    <row r="12428" spans="1:12" x14ac:dyDescent="0.25">
      <c r="A12428" s="103">
        <v>2020</v>
      </c>
      <c r="B12428" s="104" t="s">
        <v>53</v>
      </c>
      <c r="C12428" s="105" t="s">
        <v>54</v>
      </c>
      <c r="D12428" s="105" t="s">
        <v>6</v>
      </c>
      <c r="E12428" s="87"/>
      <c r="F12428" s="69"/>
      <c r="G12428" s="69"/>
      <c r="H12428" s="69"/>
      <c r="I12428" s="69"/>
      <c r="J12428" s="70"/>
      <c r="K12428" s="118"/>
      <c r="L12428" s="112">
        <f>VLOOKUP($B12428,WB.UNEMP.2020,'WB (WDI)'!$BJ$2,FALSE)</f>
        <v>22.2399997711182</v>
      </c>
    </row>
    <row r="12429" spans="1:12" x14ac:dyDescent="0.25">
      <c r="A12429" s="103">
        <v>2020</v>
      </c>
      <c r="B12429" s="104" t="s">
        <v>55</v>
      </c>
      <c r="C12429" s="105" t="s">
        <v>56</v>
      </c>
      <c r="D12429" s="105" t="s">
        <v>6</v>
      </c>
      <c r="E12429" s="87"/>
      <c r="F12429" s="69"/>
      <c r="G12429" s="69"/>
      <c r="H12429" s="69"/>
      <c r="I12429" s="69"/>
      <c r="J12429" s="70"/>
      <c r="K12429" s="118"/>
      <c r="L12429" s="112">
        <f>VLOOKUP($B12429,WB.UNEMP.2020,'WB (WDI)'!$BJ$2,FALSE)</f>
        <v>2.03999996185303</v>
      </c>
    </row>
    <row r="12430" spans="1:12" x14ac:dyDescent="0.25">
      <c r="A12430" s="103">
        <v>2020</v>
      </c>
      <c r="B12430" s="104" t="s">
        <v>57</v>
      </c>
      <c r="C12430" s="105" t="s">
        <v>58</v>
      </c>
      <c r="D12430" s="105" t="s">
        <v>6</v>
      </c>
      <c r="E12430" s="87"/>
      <c r="F12430" s="69"/>
      <c r="G12430" s="69"/>
      <c r="H12430" s="69"/>
      <c r="I12430" s="69"/>
      <c r="J12430" s="70"/>
      <c r="K12430" s="118"/>
      <c r="L12430" s="112" t="e">
        <f>VLOOKUP($B12430,WB.UNEMP.2020,'WB (WDI)'!$BJ$2,FALSE)</f>
        <v>#N/A</v>
      </c>
    </row>
    <row r="12431" spans="1:12" x14ac:dyDescent="0.25">
      <c r="A12431" s="103">
        <v>2020</v>
      </c>
      <c r="B12431" s="104" t="s">
        <v>59</v>
      </c>
      <c r="C12431" s="105" t="s">
        <v>60</v>
      </c>
      <c r="D12431" s="105" t="s">
        <v>6</v>
      </c>
      <c r="E12431" s="87"/>
      <c r="F12431" s="69"/>
      <c r="G12431" s="69"/>
      <c r="H12431" s="69"/>
      <c r="I12431" s="69"/>
      <c r="J12431" s="70"/>
      <c r="K12431" s="118"/>
      <c r="L12431" s="112">
        <f>VLOOKUP($B12431,WB.UNEMP.2020,'WB (WDI)'!$BJ$2,FALSE)</f>
        <v>19.639999389648398</v>
      </c>
    </row>
    <row r="12432" spans="1:12" x14ac:dyDescent="0.25">
      <c r="A12432" s="103">
        <v>2020</v>
      </c>
      <c r="B12432" s="104" t="s">
        <v>61</v>
      </c>
      <c r="C12432" s="105" t="s">
        <v>62</v>
      </c>
      <c r="D12432" s="105" t="s">
        <v>6</v>
      </c>
      <c r="E12432" s="87"/>
      <c r="F12432" s="69"/>
      <c r="G12432" s="69"/>
      <c r="H12432" s="69"/>
      <c r="I12432" s="69"/>
      <c r="J12432" s="70"/>
      <c r="K12432" s="118"/>
      <c r="L12432" s="112">
        <f>VLOOKUP($B12432,WB.UNEMP.2020,'WB (WDI)'!$BJ$2,FALSE)</f>
        <v>8.9399995803833008</v>
      </c>
    </row>
    <row r="12433" spans="1:12" x14ac:dyDescent="0.25">
      <c r="A12433" s="103">
        <v>2020</v>
      </c>
      <c r="B12433" s="104" t="s">
        <v>63</v>
      </c>
      <c r="C12433" s="105" t="s">
        <v>64</v>
      </c>
      <c r="D12433" s="105" t="s">
        <v>6</v>
      </c>
      <c r="E12433" s="87"/>
      <c r="F12433" s="69"/>
      <c r="G12433" s="69"/>
      <c r="H12433" s="69"/>
      <c r="I12433" s="69"/>
      <c r="J12433" s="70"/>
      <c r="K12433" s="118"/>
      <c r="L12433" s="112">
        <f>VLOOKUP($B12433,WB.UNEMP.2020,'WB (WDI)'!$BJ$2,FALSE)</f>
        <v>4.1199998855590803</v>
      </c>
    </row>
    <row r="12434" spans="1:12" x14ac:dyDescent="0.25">
      <c r="A12434" s="103">
        <v>2020</v>
      </c>
      <c r="B12434" s="104" t="s">
        <v>65</v>
      </c>
      <c r="C12434" s="105" t="s">
        <v>66</v>
      </c>
      <c r="D12434" s="105" t="s">
        <v>6</v>
      </c>
      <c r="E12434" s="87"/>
      <c r="F12434" s="69"/>
      <c r="G12434" s="69"/>
      <c r="H12434" s="69"/>
      <c r="I12434" s="69"/>
      <c r="J12434" s="70"/>
      <c r="K12434" s="118"/>
      <c r="L12434" s="112">
        <f>VLOOKUP($B12434,WB.UNEMP.2020,'WB (WDI)'!$BJ$2,FALSE)</f>
        <v>4.1399998664856001</v>
      </c>
    </row>
    <row r="12435" spans="1:12" x14ac:dyDescent="0.25">
      <c r="A12435" s="103">
        <v>2020</v>
      </c>
      <c r="B12435" s="104" t="s">
        <v>67</v>
      </c>
      <c r="C12435" s="105" t="s">
        <v>68</v>
      </c>
      <c r="D12435" s="105" t="s">
        <v>6</v>
      </c>
      <c r="E12435" s="87"/>
      <c r="F12435" s="69"/>
      <c r="G12435" s="69"/>
      <c r="H12435" s="69"/>
      <c r="I12435" s="69"/>
      <c r="J12435" s="70"/>
      <c r="K12435" s="118"/>
      <c r="L12435" s="112">
        <f>VLOOKUP($B12435,WB.UNEMP.2020,'WB (WDI)'!$BJ$2,FALSE)</f>
        <v>2.78999996185303</v>
      </c>
    </row>
    <row r="12436" spans="1:12" x14ac:dyDescent="0.25">
      <c r="A12436" s="103">
        <v>2020</v>
      </c>
      <c r="B12436" s="104" t="s">
        <v>69</v>
      </c>
      <c r="C12436" s="105" t="s">
        <v>70</v>
      </c>
      <c r="D12436" s="105" t="s">
        <v>6</v>
      </c>
      <c r="E12436" s="87"/>
      <c r="F12436" s="69"/>
      <c r="G12436" s="69"/>
      <c r="H12436" s="69"/>
      <c r="I12436" s="69"/>
      <c r="J12436" s="70"/>
      <c r="K12436" s="118"/>
      <c r="L12436" s="112">
        <f>VLOOKUP($B12436,WB.UNEMP.2020,'WB (WDI)'!$BJ$2,FALSE)</f>
        <v>2.5999999046325701</v>
      </c>
    </row>
    <row r="12437" spans="1:12" x14ac:dyDescent="0.25">
      <c r="A12437" s="103">
        <v>2020</v>
      </c>
      <c r="B12437" s="104" t="s">
        <v>71</v>
      </c>
      <c r="C12437" s="105" t="s">
        <v>72</v>
      </c>
      <c r="D12437" s="105" t="s">
        <v>6</v>
      </c>
      <c r="E12437" s="87"/>
      <c r="F12437" s="69"/>
      <c r="G12437" s="69"/>
      <c r="H12437" s="69"/>
      <c r="I12437" s="69"/>
      <c r="J12437" s="70"/>
      <c r="K12437" s="118"/>
      <c r="L12437" s="112">
        <f>VLOOKUP($B12437,WB.UNEMP.2020,'WB (WDI)'!$BJ$2,FALSE)</f>
        <v>23.860000610351602</v>
      </c>
    </row>
    <row r="12438" spans="1:12" x14ac:dyDescent="0.25">
      <c r="A12438" s="103">
        <v>2020</v>
      </c>
      <c r="B12438" s="104" t="s">
        <v>73</v>
      </c>
      <c r="C12438" s="105" t="s">
        <v>74</v>
      </c>
      <c r="D12438" s="105" t="s">
        <v>6</v>
      </c>
      <c r="E12438" s="87"/>
      <c r="F12438" s="69"/>
      <c r="G12438" s="69"/>
      <c r="H12438" s="69"/>
      <c r="I12438" s="69"/>
      <c r="J12438" s="70"/>
      <c r="K12438" s="118"/>
      <c r="L12438" s="112">
        <f>VLOOKUP($B12438,WB.UNEMP.2020,'WB (WDI)'!$BJ$2,FALSE)</f>
        <v>2.8900001049041699</v>
      </c>
    </row>
    <row r="12439" spans="1:12" x14ac:dyDescent="0.25">
      <c r="A12439" s="103">
        <v>2020</v>
      </c>
      <c r="B12439" s="104" t="s">
        <v>75</v>
      </c>
      <c r="C12439" s="105" t="s">
        <v>76</v>
      </c>
      <c r="D12439" s="105" t="s">
        <v>6</v>
      </c>
      <c r="E12439" s="87"/>
      <c r="F12439" s="69"/>
      <c r="G12439" s="69"/>
      <c r="H12439" s="69"/>
      <c r="I12439" s="69"/>
      <c r="J12439" s="70"/>
      <c r="K12439" s="118"/>
      <c r="L12439" s="112">
        <f>VLOOKUP($B12439,WB.UNEMP.2020,'WB (WDI)'!$BJ$2,FALSE)</f>
        <v>1.66999995708466</v>
      </c>
    </row>
    <row r="12440" spans="1:12" x14ac:dyDescent="0.25">
      <c r="A12440" s="103">
        <v>2020</v>
      </c>
      <c r="B12440" s="104" t="s">
        <v>77</v>
      </c>
      <c r="C12440" s="105" t="s">
        <v>78</v>
      </c>
      <c r="D12440" s="105" t="s">
        <v>6</v>
      </c>
      <c r="E12440" s="87"/>
      <c r="F12440" s="69"/>
      <c r="G12440" s="69"/>
      <c r="H12440" s="69"/>
      <c r="I12440" s="69"/>
      <c r="J12440" s="70"/>
      <c r="K12440" s="118"/>
      <c r="L12440" s="112">
        <f>VLOOKUP($B12440,WB.UNEMP.2020,'WB (WDI)'!$BJ$2,FALSE)</f>
        <v>5.5599999427795401</v>
      </c>
    </row>
    <row r="12441" spans="1:12" x14ac:dyDescent="0.25">
      <c r="A12441" s="103">
        <v>2020</v>
      </c>
      <c r="B12441" s="104" t="s">
        <v>79</v>
      </c>
      <c r="C12441" s="105" t="s">
        <v>80</v>
      </c>
      <c r="D12441" s="105" t="s">
        <v>6</v>
      </c>
      <c r="E12441" s="87"/>
      <c r="F12441" s="69"/>
      <c r="G12441" s="69"/>
      <c r="H12441" s="69"/>
      <c r="I12441" s="69"/>
      <c r="J12441" s="70"/>
      <c r="K12441" s="118"/>
      <c r="L12441" s="112">
        <f>VLOOKUP($B12441,WB.UNEMP.2020,'WB (WDI)'!$BJ$2,FALSE)</f>
        <v>7.2399997711181596</v>
      </c>
    </row>
    <row r="12442" spans="1:12" x14ac:dyDescent="0.25">
      <c r="A12442" s="103">
        <v>2020</v>
      </c>
      <c r="B12442" s="104" t="s">
        <v>81</v>
      </c>
      <c r="C12442" s="105" t="s">
        <v>82</v>
      </c>
      <c r="D12442" s="105" t="s">
        <v>6</v>
      </c>
      <c r="E12442" s="87"/>
      <c r="F12442" s="69"/>
      <c r="G12442" s="69"/>
      <c r="H12442" s="69"/>
      <c r="I12442" s="69"/>
      <c r="J12442" s="70"/>
      <c r="K12442" s="118"/>
      <c r="L12442" s="112">
        <f>VLOOKUP($B12442,WB.UNEMP.2020,'WB (WDI)'!$BJ$2,FALSE)</f>
        <v>10.1300001144409</v>
      </c>
    </row>
    <row r="12443" spans="1:12" x14ac:dyDescent="0.25">
      <c r="A12443" s="103">
        <v>2020</v>
      </c>
      <c r="B12443" s="104" t="s">
        <v>83</v>
      </c>
      <c r="C12443" s="105" t="s">
        <v>84</v>
      </c>
      <c r="D12443" s="105" t="s">
        <v>6</v>
      </c>
      <c r="E12443" s="87"/>
      <c r="F12443" s="69"/>
      <c r="G12443" s="69"/>
      <c r="H12443" s="69"/>
      <c r="I12443" s="69"/>
      <c r="J12443" s="70"/>
      <c r="K12443" s="118"/>
      <c r="L12443" s="112">
        <f>VLOOKUP($B12443,WB.UNEMP.2020,'WB (WDI)'!$BJ$2,FALSE)</f>
        <v>6.3600001335143999</v>
      </c>
    </row>
    <row r="12444" spans="1:12" x14ac:dyDescent="0.25">
      <c r="A12444" s="103">
        <v>2020</v>
      </c>
      <c r="B12444" s="104" t="s">
        <v>85</v>
      </c>
      <c r="C12444" s="105" t="s">
        <v>86</v>
      </c>
      <c r="D12444" s="105" t="s">
        <v>6</v>
      </c>
      <c r="E12444" s="87"/>
      <c r="F12444" s="69"/>
      <c r="G12444" s="69"/>
      <c r="H12444" s="69"/>
      <c r="I12444" s="69"/>
      <c r="J12444" s="70"/>
      <c r="K12444" s="118"/>
      <c r="L12444" s="112" t="e">
        <f>VLOOKUP($B12444,WB.UNEMP.2020,'WB (WDI)'!$BJ$2,FALSE)</f>
        <v>#N/A</v>
      </c>
    </row>
    <row r="12445" spans="1:12" x14ac:dyDescent="0.25">
      <c r="A12445" s="103">
        <v>2020</v>
      </c>
      <c r="B12445" s="104" t="s">
        <v>87</v>
      </c>
      <c r="C12445" s="105" t="s">
        <v>88</v>
      </c>
      <c r="D12445" s="105" t="s">
        <v>6</v>
      </c>
      <c r="E12445" s="87"/>
      <c r="F12445" s="69"/>
      <c r="G12445" s="69"/>
      <c r="H12445" s="69"/>
      <c r="I12445" s="69"/>
      <c r="J12445" s="70"/>
      <c r="K12445" s="118"/>
      <c r="L12445" s="112">
        <f>VLOOKUP($B12445,WB.UNEMP.2020,'WB (WDI)'!$BJ$2,FALSE)</f>
        <v>3.1900000572204599</v>
      </c>
    </row>
    <row r="12446" spans="1:12" x14ac:dyDescent="0.25">
      <c r="A12446" s="103">
        <v>2020</v>
      </c>
      <c r="B12446" s="104" t="s">
        <v>89</v>
      </c>
      <c r="C12446" s="105" t="s">
        <v>90</v>
      </c>
      <c r="D12446" s="105" t="s">
        <v>6</v>
      </c>
      <c r="E12446" s="87"/>
      <c r="F12446" s="69"/>
      <c r="G12446" s="69"/>
      <c r="H12446" s="69"/>
      <c r="I12446" s="69"/>
      <c r="J12446" s="70"/>
      <c r="K12446" s="118"/>
      <c r="L12446" s="112">
        <f>VLOOKUP($B12446,WB.UNEMP.2020,'WB (WDI)'!$BJ$2,FALSE)</f>
        <v>19.75</v>
      </c>
    </row>
    <row r="12447" spans="1:12" x14ac:dyDescent="0.25">
      <c r="A12447" s="103">
        <v>2020</v>
      </c>
      <c r="B12447" s="104" t="s">
        <v>91</v>
      </c>
      <c r="C12447" s="105" t="s">
        <v>92</v>
      </c>
      <c r="D12447" s="105" t="s">
        <v>6</v>
      </c>
      <c r="E12447" s="87"/>
      <c r="F12447" s="69"/>
      <c r="G12447" s="69"/>
      <c r="H12447" s="69"/>
      <c r="I12447" s="69"/>
      <c r="J12447" s="70"/>
      <c r="K12447" s="118"/>
      <c r="L12447" s="112">
        <f>VLOOKUP($B12447,WB.UNEMP.2020,'WB (WDI)'!$BJ$2,FALSE)</f>
        <v>0.46000000834464999</v>
      </c>
    </row>
    <row r="12448" spans="1:12" x14ac:dyDescent="0.25">
      <c r="A12448" s="103">
        <v>2020</v>
      </c>
      <c r="B12448" s="104" t="s">
        <v>93</v>
      </c>
      <c r="C12448" s="105" t="s">
        <v>94</v>
      </c>
      <c r="D12448" s="105" t="s">
        <v>6</v>
      </c>
      <c r="E12448" s="87"/>
      <c r="F12448" s="69"/>
      <c r="G12448" s="69"/>
      <c r="H12448" s="69"/>
      <c r="I12448" s="69"/>
      <c r="J12448" s="70"/>
      <c r="K12448" s="118"/>
      <c r="L12448" s="112">
        <f>VLOOKUP($B12448,WB.UNEMP.2020,'WB (WDI)'!$BJ$2,FALSE)</f>
        <v>8.5299997329711896</v>
      </c>
    </row>
    <row r="12449" spans="1:12" x14ac:dyDescent="0.25">
      <c r="A12449" s="103">
        <v>2020</v>
      </c>
      <c r="B12449" s="104" t="s">
        <v>95</v>
      </c>
      <c r="C12449" s="105" t="s">
        <v>96</v>
      </c>
      <c r="D12449" s="105" t="s">
        <v>6</v>
      </c>
      <c r="E12449" s="87"/>
      <c r="F12449" s="69"/>
      <c r="G12449" s="69"/>
      <c r="H12449" s="69"/>
      <c r="I12449" s="69"/>
      <c r="J12449" s="70"/>
      <c r="K12449" s="118"/>
      <c r="L12449" s="112" t="e">
        <f>VLOOKUP($B12449,WB.UNEMP.2020,'WB (WDI)'!$BJ$2,FALSE)</f>
        <v>#N/A</v>
      </c>
    </row>
    <row r="12450" spans="1:12" x14ac:dyDescent="0.25">
      <c r="A12450" s="103">
        <v>2020</v>
      </c>
      <c r="B12450" s="104" t="s">
        <v>97</v>
      </c>
      <c r="C12450" s="105" t="s">
        <v>98</v>
      </c>
      <c r="D12450" s="105" t="s">
        <v>6</v>
      </c>
      <c r="E12450" s="87"/>
      <c r="F12450" s="69"/>
      <c r="G12450" s="69"/>
      <c r="H12450" s="69"/>
      <c r="I12450" s="69"/>
      <c r="J12450" s="70"/>
      <c r="K12450" s="118"/>
      <c r="L12450" s="112">
        <f>VLOOKUP($B12450,WB.UNEMP.2020,'WB (WDI)'!$BJ$2,FALSE)</f>
        <v>0.99000000953674305</v>
      </c>
    </row>
    <row r="12451" spans="1:12" x14ac:dyDescent="0.25">
      <c r="A12451" s="103">
        <v>2020</v>
      </c>
      <c r="B12451" s="104" t="s">
        <v>99</v>
      </c>
      <c r="C12451" s="105" t="s">
        <v>100</v>
      </c>
      <c r="D12451" s="105" t="s">
        <v>6</v>
      </c>
      <c r="E12451" s="87"/>
      <c r="F12451" s="69"/>
      <c r="G12451" s="69"/>
      <c r="H12451" s="69"/>
      <c r="I12451" s="69"/>
      <c r="J12451" s="70"/>
      <c r="K12451" s="118"/>
      <c r="L12451" s="112" t="e">
        <f>VLOOKUP($B12451,WB.UNEMP.2020,'WB (WDI)'!$BJ$2,FALSE)</f>
        <v>#N/A</v>
      </c>
    </row>
    <row r="12452" spans="1:12" x14ac:dyDescent="0.25">
      <c r="A12452" s="103">
        <v>2020</v>
      </c>
      <c r="B12452" s="104" t="s">
        <v>101</v>
      </c>
      <c r="C12452" s="105" t="s">
        <v>102</v>
      </c>
      <c r="D12452" s="105" t="s">
        <v>6</v>
      </c>
      <c r="E12452" s="87"/>
      <c r="F12452" s="69"/>
      <c r="G12452" s="69"/>
      <c r="H12452" s="69"/>
      <c r="I12452" s="69"/>
      <c r="J12452" s="70"/>
      <c r="K12452" s="118"/>
      <c r="L12452" s="112">
        <f>VLOOKUP($B12452,WB.UNEMP.2020,'WB (WDI)'!$BJ$2,FALSE)</f>
        <v>13.050000190734901</v>
      </c>
    </row>
    <row r="12453" spans="1:12" x14ac:dyDescent="0.25">
      <c r="A12453" s="103">
        <v>2020</v>
      </c>
      <c r="B12453" s="104" t="s">
        <v>103</v>
      </c>
      <c r="C12453" s="105" t="s">
        <v>104</v>
      </c>
      <c r="D12453" s="105" t="s">
        <v>6</v>
      </c>
      <c r="E12453" s="87"/>
      <c r="F12453" s="69"/>
      <c r="G12453" s="69"/>
      <c r="H12453" s="69"/>
      <c r="I12453" s="69"/>
      <c r="J12453" s="70"/>
      <c r="K12453" s="118"/>
      <c r="L12453" s="112">
        <f>VLOOKUP($B12453,WB.UNEMP.2020,'WB (WDI)'!$BJ$2,FALSE)</f>
        <v>6.4699997901916504</v>
      </c>
    </row>
    <row r="12454" spans="1:12" x14ac:dyDescent="0.25">
      <c r="A12454" s="103">
        <v>2020</v>
      </c>
      <c r="B12454" s="104" t="s">
        <v>105</v>
      </c>
      <c r="C12454" s="105" t="s">
        <v>106</v>
      </c>
      <c r="D12454" s="105" t="s">
        <v>6</v>
      </c>
      <c r="E12454" s="87"/>
      <c r="F12454" s="69"/>
      <c r="G12454" s="69"/>
      <c r="H12454" s="69"/>
      <c r="I12454" s="69"/>
      <c r="J12454" s="70"/>
      <c r="K12454" s="118"/>
      <c r="L12454" s="112" t="e">
        <f>VLOOKUP($B12454,WB.UNEMP.2020,'WB (WDI)'!$BJ$2,FALSE)</f>
        <v>#N/A</v>
      </c>
    </row>
    <row r="12455" spans="1:12" x14ac:dyDescent="0.25">
      <c r="A12455" s="103">
        <v>2020</v>
      </c>
      <c r="B12455" s="104" t="s">
        <v>107</v>
      </c>
      <c r="C12455" s="105" t="s">
        <v>108</v>
      </c>
      <c r="D12455" s="105" t="s">
        <v>6</v>
      </c>
      <c r="E12455" s="87"/>
      <c r="F12455" s="69"/>
      <c r="G12455" s="69"/>
      <c r="H12455" s="69"/>
      <c r="I12455" s="69"/>
      <c r="J12455" s="70"/>
      <c r="K12455" s="118"/>
      <c r="L12455" s="112">
        <f>VLOOKUP($B12455,WB.UNEMP.2020,'WB (WDI)'!$BJ$2,FALSE)</f>
        <v>4.3600001335143999</v>
      </c>
    </row>
    <row r="12456" spans="1:12" x14ac:dyDescent="0.25">
      <c r="A12456" s="103">
        <v>2020</v>
      </c>
      <c r="B12456" s="104" t="s">
        <v>109</v>
      </c>
      <c r="C12456" s="105" t="s">
        <v>110</v>
      </c>
      <c r="D12456" s="105" t="s">
        <v>6</v>
      </c>
      <c r="E12456" s="87"/>
      <c r="F12456" s="69"/>
      <c r="G12456" s="69"/>
      <c r="H12456" s="69"/>
      <c r="I12456" s="69"/>
      <c r="J12456" s="70"/>
      <c r="K12456" s="118"/>
      <c r="L12456" s="112">
        <f>VLOOKUP($B12456,WB.UNEMP.2020,'WB (WDI)'!$BJ$2,FALSE)</f>
        <v>12.789999961853001</v>
      </c>
    </row>
    <row r="12457" spans="1:12" x14ac:dyDescent="0.25">
      <c r="A12457" s="103">
        <v>2020</v>
      </c>
      <c r="B12457" s="104" t="s">
        <v>111</v>
      </c>
      <c r="C12457" s="105" t="s">
        <v>112</v>
      </c>
      <c r="D12457" s="105" t="s">
        <v>6</v>
      </c>
      <c r="E12457" s="87"/>
      <c r="F12457" s="69"/>
      <c r="G12457" s="69"/>
      <c r="H12457" s="69"/>
      <c r="I12457" s="69"/>
      <c r="J12457" s="70"/>
      <c r="K12457" s="118"/>
      <c r="L12457" s="112">
        <f>VLOOKUP($B12457,WB.UNEMP.2020,'WB (WDI)'!$BJ$2,FALSE)</f>
        <v>28.469999313354499</v>
      </c>
    </row>
    <row r="12458" spans="1:12" x14ac:dyDescent="0.25">
      <c r="A12458" s="103">
        <v>2020</v>
      </c>
      <c r="B12458" s="104" t="s">
        <v>113</v>
      </c>
      <c r="C12458" s="105" t="s">
        <v>114</v>
      </c>
      <c r="D12458" s="105" t="s">
        <v>6</v>
      </c>
      <c r="E12458" s="87"/>
      <c r="F12458" s="69"/>
      <c r="G12458" s="69"/>
      <c r="H12458" s="69"/>
      <c r="I12458" s="69"/>
      <c r="J12458" s="70"/>
      <c r="K12458" s="118"/>
      <c r="L12458" s="112">
        <f>VLOOKUP($B12458,WB.UNEMP.2020,'WB (WDI)'!$BJ$2,FALSE)</f>
        <v>12.0100002288818</v>
      </c>
    </row>
    <row r="12459" spans="1:12" x14ac:dyDescent="0.25">
      <c r="A12459" s="103">
        <v>2020</v>
      </c>
      <c r="B12459" s="104" t="s">
        <v>115</v>
      </c>
      <c r="C12459" s="105" t="s">
        <v>116</v>
      </c>
      <c r="D12459" s="105" t="s">
        <v>6</v>
      </c>
      <c r="E12459" s="87"/>
      <c r="F12459" s="69"/>
      <c r="G12459" s="69"/>
      <c r="H12459" s="69"/>
      <c r="I12459" s="69"/>
      <c r="J12459" s="70"/>
      <c r="K12459" s="118"/>
      <c r="L12459" s="112">
        <f>VLOOKUP($B12459,WB.UNEMP.2020,'WB (WDI)'!$BJ$2,FALSE)</f>
        <v>3.5999999046325701</v>
      </c>
    </row>
    <row r="12460" spans="1:12" x14ac:dyDescent="0.25">
      <c r="A12460" s="103">
        <v>2020</v>
      </c>
      <c r="B12460" s="104" t="s">
        <v>117</v>
      </c>
      <c r="C12460" s="105" t="s">
        <v>118</v>
      </c>
      <c r="D12460" s="105" t="s">
        <v>6</v>
      </c>
      <c r="E12460" s="87"/>
      <c r="F12460" s="69"/>
      <c r="G12460" s="69"/>
      <c r="H12460" s="69"/>
      <c r="I12460" s="69"/>
      <c r="J12460" s="70"/>
      <c r="K12460" s="118"/>
      <c r="L12460" s="112">
        <f>VLOOKUP($B12460,WB.UNEMP.2020,'WB (WDI)'!$BJ$2,FALSE)</f>
        <v>1.7200000286102299</v>
      </c>
    </row>
    <row r="12461" spans="1:12" x14ac:dyDescent="0.25">
      <c r="A12461" s="103">
        <v>2020</v>
      </c>
      <c r="B12461" s="104" t="s">
        <v>119</v>
      </c>
      <c r="C12461" s="105" t="s">
        <v>120</v>
      </c>
      <c r="D12461" s="105" t="s">
        <v>6</v>
      </c>
      <c r="E12461" s="87"/>
      <c r="F12461" s="69"/>
      <c r="G12461" s="69"/>
      <c r="H12461" s="69"/>
      <c r="I12461" s="69"/>
      <c r="J12461" s="70"/>
      <c r="K12461" s="118"/>
      <c r="L12461" s="112">
        <f>VLOOKUP($B12461,WB.UNEMP.2020,'WB (WDI)'!$BJ$2,FALSE)</f>
        <v>1.96000003814697</v>
      </c>
    </row>
    <row r="12462" spans="1:12" x14ac:dyDescent="0.25">
      <c r="A12462" s="103">
        <v>2020</v>
      </c>
      <c r="B12462" s="104" t="s">
        <v>121</v>
      </c>
      <c r="C12462" s="105" t="s">
        <v>122</v>
      </c>
      <c r="D12462" s="105" t="s">
        <v>6</v>
      </c>
      <c r="E12462" s="87"/>
      <c r="F12462" s="69"/>
      <c r="G12462" s="69"/>
      <c r="H12462" s="69"/>
      <c r="I12462" s="69"/>
      <c r="J12462" s="70"/>
      <c r="K12462" s="118"/>
      <c r="L12462" s="112">
        <f>VLOOKUP($B12462,WB.UNEMP.2020,'WB (WDI)'!$BJ$2,FALSE)</f>
        <v>11.9099998474121</v>
      </c>
    </row>
    <row r="12463" spans="1:12" x14ac:dyDescent="0.25">
      <c r="A12463" s="103">
        <v>2020</v>
      </c>
      <c r="B12463" s="104" t="s">
        <v>123</v>
      </c>
      <c r="C12463" s="105" t="s">
        <v>124</v>
      </c>
      <c r="D12463" s="105" t="s">
        <v>6</v>
      </c>
      <c r="E12463" s="87"/>
      <c r="F12463" s="69"/>
      <c r="G12463" s="69"/>
      <c r="H12463" s="69"/>
      <c r="I12463" s="69"/>
      <c r="J12463" s="70"/>
      <c r="K12463" s="118"/>
      <c r="L12463" s="112">
        <f>VLOOKUP($B12463,WB.UNEMP.2020,'WB (WDI)'!$BJ$2,FALSE)</f>
        <v>5.0199999809265101</v>
      </c>
    </row>
    <row r="12464" spans="1:12" x14ac:dyDescent="0.25">
      <c r="A12464" s="103">
        <v>2020</v>
      </c>
      <c r="B12464" s="104" t="s">
        <v>125</v>
      </c>
      <c r="C12464" s="105" t="s">
        <v>126</v>
      </c>
      <c r="D12464" s="105" t="s">
        <v>647</v>
      </c>
      <c r="E12464" s="87"/>
      <c r="F12464" s="69"/>
      <c r="G12464" s="69"/>
      <c r="H12464" s="69"/>
      <c r="I12464" s="69"/>
      <c r="J12464" s="70"/>
      <c r="K12464" s="118"/>
      <c r="L12464" s="112" t="e">
        <f>VLOOKUP($B12464,WB.UNEMP.2020,'WB (WDI)'!$BJ$2,FALSE)</f>
        <v>#N/A</v>
      </c>
    </row>
    <row r="12465" spans="1:12" x14ac:dyDescent="0.25">
      <c r="A12465" s="103">
        <v>2020</v>
      </c>
      <c r="B12465" s="104" t="s">
        <v>127</v>
      </c>
      <c r="C12465" s="105" t="s">
        <v>128</v>
      </c>
      <c r="D12465" s="105" t="s">
        <v>647</v>
      </c>
      <c r="E12465" s="87"/>
      <c r="F12465" s="69"/>
      <c r="G12465" s="69"/>
      <c r="H12465" s="69"/>
      <c r="I12465" s="69"/>
      <c r="J12465" s="70"/>
      <c r="K12465" s="118"/>
      <c r="L12465" s="112" t="e">
        <f>VLOOKUP($B12465,WB.UNEMP.2020,'WB (WDI)'!$BJ$2,FALSE)</f>
        <v>#N/A</v>
      </c>
    </row>
    <row r="12466" spans="1:12" x14ac:dyDescent="0.25">
      <c r="A12466" s="103">
        <v>2020</v>
      </c>
      <c r="B12466" s="104" t="s">
        <v>129</v>
      </c>
      <c r="C12466" s="105" t="s">
        <v>130</v>
      </c>
      <c r="D12466" s="105" t="s">
        <v>647</v>
      </c>
      <c r="E12466" s="87"/>
      <c r="F12466" s="69"/>
      <c r="G12466" s="69"/>
      <c r="H12466" s="69"/>
      <c r="I12466" s="69"/>
      <c r="J12466" s="70"/>
      <c r="K12466" s="118"/>
      <c r="L12466" s="112">
        <f>VLOOKUP($B12466,WB.UNEMP.2020,'WB (WDI)'!$BJ$2,FALSE)</f>
        <v>9.8400001525878906</v>
      </c>
    </row>
    <row r="12467" spans="1:12" x14ac:dyDescent="0.25">
      <c r="A12467" s="103">
        <v>2020</v>
      </c>
      <c r="B12467" s="104" t="s">
        <v>131</v>
      </c>
      <c r="C12467" s="105" t="s">
        <v>132</v>
      </c>
      <c r="D12467" s="105" t="s">
        <v>647</v>
      </c>
      <c r="E12467" s="87"/>
      <c r="F12467" s="69"/>
      <c r="G12467" s="69"/>
      <c r="H12467" s="69"/>
      <c r="I12467" s="69"/>
      <c r="J12467" s="70"/>
      <c r="K12467" s="118"/>
      <c r="L12467" s="112" t="e">
        <f>VLOOKUP($B12467,WB.UNEMP.2020,'WB (WDI)'!$BJ$2,FALSE)</f>
        <v>#N/A</v>
      </c>
    </row>
    <row r="12468" spans="1:12" x14ac:dyDescent="0.25">
      <c r="A12468" s="103">
        <v>2020</v>
      </c>
      <c r="B12468" s="104" t="s">
        <v>133</v>
      </c>
      <c r="C12468" s="105" t="s">
        <v>134</v>
      </c>
      <c r="D12468" s="105" t="s">
        <v>647</v>
      </c>
      <c r="E12468" s="87"/>
      <c r="F12468" s="69"/>
      <c r="G12468" s="69"/>
      <c r="H12468" s="69"/>
      <c r="I12468" s="69"/>
      <c r="J12468" s="70"/>
      <c r="K12468" s="118"/>
      <c r="L12468" s="112">
        <f>VLOOKUP($B12468,WB.UNEMP.2020,'WB (WDI)'!$BJ$2,FALSE)</f>
        <v>10.1099996566772</v>
      </c>
    </row>
    <row r="12469" spans="1:12" x14ac:dyDescent="0.25">
      <c r="A12469" s="103">
        <v>2020</v>
      </c>
      <c r="B12469" s="104" t="s">
        <v>135</v>
      </c>
      <c r="C12469" s="105" t="s">
        <v>136</v>
      </c>
      <c r="D12469" s="105" t="s">
        <v>647</v>
      </c>
      <c r="E12469" s="87"/>
      <c r="F12469" s="69"/>
      <c r="G12469" s="69"/>
      <c r="H12469" s="69"/>
      <c r="I12469" s="69"/>
      <c r="J12469" s="70"/>
      <c r="K12469" s="118"/>
      <c r="L12469" s="112">
        <f>VLOOKUP($B12469,WB.UNEMP.2020,'WB (WDI)'!$BJ$2,FALSE)</f>
        <v>10.1000003814697</v>
      </c>
    </row>
    <row r="12470" spans="1:12" x14ac:dyDescent="0.25">
      <c r="A12470" s="103">
        <v>2020</v>
      </c>
      <c r="B12470" s="104" t="s">
        <v>137</v>
      </c>
      <c r="C12470" s="105" t="s">
        <v>138</v>
      </c>
      <c r="D12470" s="105" t="s">
        <v>647</v>
      </c>
      <c r="E12470" s="87"/>
      <c r="F12470" s="69"/>
      <c r="G12470" s="69"/>
      <c r="H12470" s="69"/>
      <c r="I12470" s="69"/>
      <c r="J12470" s="70"/>
      <c r="K12470" s="118"/>
      <c r="L12470" s="112">
        <f>VLOOKUP($B12470,WB.UNEMP.2020,'WB (WDI)'!$BJ$2,FALSE)</f>
        <v>6.46000003814697</v>
      </c>
    </row>
    <row r="12471" spans="1:12" x14ac:dyDescent="0.25">
      <c r="A12471" s="103">
        <v>2020</v>
      </c>
      <c r="B12471" s="104" t="s">
        <v>139</v>
      </c>
      <c r="C12471" s="105" t="s">
        <v>140</v>
      </c>
      <c r="D12471" s="105" t="s">
        <v>647</v>
      </c>
      <c r="E12471" s="87"/>
      <c r="F12471" s="69"/>
      <c r="G12471" s="69"/>
      <c r="H12471" s="69"/>
      <c r="I12471" s="69"/>
      <c r="J12471" s="70"/>
      <c r="K12471" s="118"/>
      <c r="L12471" s="112">
        <f>VLOOKUP($B12471,WB.UNEMP.2020,'WB (WDI)'!$BJ$2,FALSE)</f>
        <v>3.46000003814697</v>
      </c>
    </row>
    <row r="12472" spans="1:12" x14ac:dyDescent="0.25">
      <c r="A12472" s="103">
        <v>2020</v>
      </c>
      <c r="B12472" s="104" t="s">
        <v>141</v>
      </c>
      <c r="C12472" s="105" t="s">
        <v>142</v>
      </c>
      <c r="D12472" s="105" t="s">
        <v>647</v>
      </c>
      <c r="E12472" s="87"/>
      <c r="F12472" s="69"/>
      <c r="G12472" s="69"/>
      <c r="H12472" s="69"/>
      <c r="I12472" s="69"/>
      <c r="J12472" s="70"/>
      <c r="K12472" s="118"/>
      <c r="L12472" s="112" t="e">
        <f>VLOOKUP($B12472,WB.UNEMP.2020,'WB (WDI)'!$BJ$2,FALSE)</f>
        <v>#N/A</v>
      </c>
    </row>
    <row r="12473" spans="1:12" x14ac:dyDescent="0.25">
      <c r="A12473" s="103">
        <v>2020</v>
      </c>
      <c r="B12473" s="104" t="s">
        <v>143</v>
      </c>
      <c r="C12473" s="105" t="s">
        <v>144</v>
      </c>
      <c r="D12473" s="105" t="s">
        <v>647</v>
      </c>
      <c r="E12473" s="87"/>
      <c r="F12473" s="69"/>
      <c r="G12473" s="69"/>
      <c r="H12473" s="69"/>
      <c r="I12473" s="69"/>
      <c r="J12473" s="70"/>
      <c r="K12473" s="118"/>
      <c r="L12473" s="112" t="e">
        <f>VLOOKUP($B12473,WB.UNEMP.2020,'WB (WDI)'!$BJ$2,FALSE)</f>
        <v>#N/A</v>
      </c>
    </row>
    <row r="12474" spans="1:12" x14ac:dyDescent="0.25">
      <c r="A12474" s="103">
        <v>2020</v>
      </c>
      <c r="B12474" s="104" t="s">
        <v>145</v>
      </c>
      <c r="C12474" s="105" t="s">
        <v>146</v>
      </c>
      <c r="D12474" s="105" t="s">
        <v>647</v>
      </c>
      <c r="E12474" s="87"/>
      <c r="F12474" s="69"/>
      <c r="G12474" s="69"/>
      <c r="H12474" s="69"/>
      <c r="I12474" s="69"/>
      <c r="J12474" s="70"/>
      <c r="K12474" s="118"/>
      <c r="L12474" s="112">
        <f>VLOOKUP($B12474,WB.UNEMP.2020,'WB (WDI)'!$BJ$2,FALSE)</f>
        <v>11.930000305175801</v>
      </c>
    </row>
    <row r="12475" spans="1:12" x14ac:dyDescent="0.25">
      <c r="A12475" s="103">
        <v>2020</v>
      </c>
      <c r="B12475" s="104" t="s">
        <v>147</v>
      </c>
      <c r="C12475" s="105" t="s">
        <v>148</v>
      </c>
      <c r="D12475" s="105" t="s">
        <v>647</v>
      </c>
      <c r="E12475" s="87"/>
      <c r="F12475" s="69"/>
      <c r="G12475" s="69"/>
      <c r="H12475" s="69"/>
      <c r="I12475" s="69"/>
      <c r="J12475" s="70"/>
      <c r="K12475" s="118"/>
      <c r="L12475" s="112" t="e">
        <f>VLOOKUP($B12475,WB.UNEMP.2020,'WB (WDI)'!$BJ$2,FALSE)</f>
        <v>#N/A</v>
      </c>
    </row>
    <row r="12476" spans="1:12" x14ac:dyDescent="0.25">
      <c r="A12476" s="103">
        <v>2020</v>
      </c>
      <c r="B12476" s="104" t="s">
        <v>149</v>
      </c>
      <c r="C12476" s="105" t="s">
        <v>150</v>
      </c>
      <c r="D12476" s="105" t="s">
        <v>647</v>
      </c>
      <c r="E12476" s="87"/>
      <c r="F12476" s="69"/>
      <c r="G12476" s="69"/>
      <c r="H12476" s="69"/>
      <c r="I12476" s="69"/>
      <c r="J12476" s="70"/>
      <c r="K12476" s="118"/>
      <c r="L12476" s="112" t="e">
        <f>VLOOKUP($B12476,WB.UNEMP.2020,'WB (WDI)'!$BJ$2,FALSE)</f>
        <v>#N/A</v>
      </c>
    </row>
    <row r="12477" spans="1:12" x14ac:dyDescent="0.25">
      <c r="A12477" s="103">
        <v>2020</v>
      </c>
      <c r="B12477" s="104" t="s">
        <v>151</v>
      </c>
      <c r="C12477" s="105" t="s">
        <v>152</v>
      </c>
      <c r="D12477" s="105" t="s">
        <v>647</v>
      </c>
      <c r="E12477" s="87"/>
      <c r="F12477" s="69"/>
      <c r="G12477" s="69"/>
      <c r="H12477" s="69"/>
      <c r="I12477" s="69"/>
      <c r="J12477" s="70"/>
      <c r="K12477" s="118"/>
      <c r="L12477" s="112">
        <f>VLOOKUP($B12477,WB.UNEMP.2020,'WB (WDI)'!$BJ$2,FALSE)</f>
        <v>7.28999996185303</v>
      </c>
    </row>
    <row r="12478" spans="1:12" x14ac:dyDescent="0.25">
      <c r="A12478" s="103">
        <v>2020</v>
      </c>
      <c r="B12478" s="104" t="s">
        <v>153</v>
      </c>
      <c r="C12478" s="105" t="s">
        <v>154</v>
      </c>
      <c r="D12478" s="105" t="s">
        <v>647</v>
      </c>
      <c r="E12478" s="87"/>
      <c r="F12478" s="69"/>
      <c r="G12478" s="69"/>
      <c r="H12478" s="69"/>
      <c r="I12478" s="69"/>
      <c r="J12478" s="70"/>
      <c r="K12478" s="118"/>
      <c r="L12478" s="112">
        <f>VLOOKUP($B12478,WB.UNEMP.2020,'WB (WDI)'!$BJ$2,FALSE)</f>
        <v>9.9600000381469709</v>
      </c>
    </row>
    <row r="12479" spans="1:12" x14ac:dyDescent="0.25">
      <c r="A12479" s="103">
        <v>2020</v>
      </c>
      <c r="B12479" s="104" t="s">
        <v>155</v>
      </c>
      <c r="C12479" s="105" t="s">
        <v>156</v>
      </c>
      <c r="D12479" s="105" t="s">
        <v>647</v>
      </c>
      <c r="E12479" s="87"/>
      <c r="F12479" s="69"/>
      <c r="G12479" s="69"/>
      <c r="H12479" s="69"/>
      <c r="I12479" s="69"/>
      <c r="J12479" s="70"/>
      <c r="K12479" s="118"/>
      <c r="L12479" s="112">
        <f>VLOOKUP($B12479,WB.UNEMP.2020,'WB (WDI)'!$BJ$2,FALSE)</f>
        <v>11.4899997711182</v>
      </c>
    </row>
    <row r="12480" spans="1:12" x14ac:dyDescent="0.25">
      <c r="A12480" s="103">
        <v>2020</v>
      </c>
      <c r="B12480" s="104" t="s">
        <v>157</v>
      </c>
      <c r="C12480" s="105" t="s">
        <v>158</v>
      </c>
      <c r="D12480" s="105" t="s">
        <v>647</v>
      </c>
      <c r="E12480" s="87"/>
      <c r="F12480" s="69"/>
      <c r="G12480" s="69"/>
      <c r="H12480" s="69"/>
      <c r="I12480" s="69"/>
      <c r="J12480" s="70"/>
      <c r="K12480" s="118"/>
      <c r="L12480" s="112">
        <f>VLOOKUP($B12480,WB.UNEMP.2020,'WB (WDI)'!$BJ$2,FALSE)</f>
        <v>1.66999995708466</v>
      </c>
    </row>
    <row r="12481" spans="1:12" x14ac:dyDescent="0.25">
      <c r="A12481" s="103">
        <v>2020</v>
      </c>
      <c r="B12481" s="104" t="s">
        <v>159</v>
      </c>
      <c r="C12481" s="105" t="s">
        <v>160</v>
      </c>
      <c r="D12481" s="105" t="s">
        <v>647</v>
      </c>
      <c r="E12481" s="87"/>
      <c r="F12481" s="69"/>
      <c r="G12481" s="69"/>
      <c r="H12481" s="69"/>
      <c r="I12481" s="69"/>
      <c r="J12481" s="70"/>
      <c r="K12481" s="118"/>
      <c r="L12481" s="112" t="e">
        <f>VLOOKUP($B12481,WB.UNEMP.2020,'WB (WDI)'!$BJ$2,FALSE)</f>
        <v>#N/A</v>
      </c>
    </row>
    <row r="12482" spans="1:12" x14ac:dyDescent="0.25">
      <c r="A12482" s="103">
        <v>2020</v>
      </c>
      <c r="B12482" s="104" t="s">
        <v>161</v>
      </c>
      <c r="C12482" s="105" t="s">
        <v>162</v>
      </c>
      <c r="D12482" s="105" t="s">
        <v>647</v>
      </c>
      <c r="E12482" s="87"/>
      <c r="F12482" s="69"/>
      <c r="G12482" s="69"/>
      <c r="H12482" s="69"/>
      <c r="I12482" s="69"/>
      <c r="J12482" s="70"/>
      <c r="K12482" s="118"/>
      <c r="L12482" s="112" t="e">
        <f>VLOOKUP($B12482,WB.UNEMP.2020,'WB (WDI)'!$BJ$2,FALSE)</f>
        <v>#N/A</v>
      </c>
    </row>
    <row r="12483" spans="1:12" x14ac:dyDescent="0.25">
      <c r="A12483" s="103">
        <v>2020</v>
      </c>
      <c r="B12483" s="104" t="s">
        <v>163</v>
      </c>
      <c r="C12483" s="105" t="s">
        <v>164</v>
      </c>
      <c r="D12483" s="105" t="s">
        <v>647</v>
      </c>
      <c r="E12483" s="87"/>
      <c r="F12483" s="69"/>
      <c r="G12483" s="69"/>
      <c r="H12483" s="69"/>
      <c r="I12483" s="69"/>
      <c r="J12483" s="70"/>
      <c r="K12483" s="118"/>
      <c r="L12483" s="112">
        <f>VLOOKUP($B12483,WB.UNEMP.2020,'WB (WDI)'!$BJ$2,FALSE)</f>
        <v>6.3600001335143999</v>
      </c>
    </row>
    <row r="12484" spans="1:12" x14ac:dyDescent="0.25">
      <c r="A12484" s="103">
        <v>2020</v>
      </c>
      <c r="B12484" s="104" t="s">
        <v>165</v>
      </c>
      <c r="C12484" s="105" t="s">
        <v>166</v>
      </c>
      <c r="D12484" s="105" t="s">
        <v>647</v>
      </c>
      <c r="E12484" s="87"/>
      <c r="F12484" s="69"/>
      <c r="G12484" s="69"/>
      <c r="H12484" s="69"/>
      <c r="I12484" s="69"/>
      <c r="J12484" s="70"/>
      <c r="K12484" s="118"/>
      <c r="L12484" s="112">
        <f>VLOOKUP($B12484,WB.UNEMP.2020,'WB (WDI)'!$BJ$2,FALSE)</f>
        <v>3.8099999427795401</v>
      </c>
    </row>
    <row r="12485" spans="1:12" x14ac:dyDescent="0.25">
      <c r="A12485" s="103">
        <v>2020</v>
      </c>
      <c r="B12485" s="104" t="s">
        <v>167</v>
      </c>
      <c r="C12485" s="105" t="s">
        <v>168</v>
      </c>
      <c r="D12485" s="105" t="s">
        <v>647</v>
      </c>
      <c r="E12485" s="87"/>
      <c r="F12485" s="69"/>
      <c r="G12485" s="69"/>
      <c r="H12485" s="69"/>
      <c r="I12485" s="69"/>
      <c r="J12485" s="70"/>
      <c r="K12485" s="118"/>
      <c r="L12485" s="112">
        <f>VLOOKUP($B12485,WB.UNEMP.2020,'WB (WDI)'!$BJ$2,FALSE)</f>
        <v>3.96000003814697</v>
      </c>
    </row>
    <row r="12486" spans="1:12" x14ac:dyDescent="0.25">
      <c r="A12486" s="103">
        <v>2020</v>
      </c>
      <c r="B12486" s="104" t="s">
        <v>169</v>
      </c>
      <c r="C12486" s="105" t="s">
        <v>170</v>
      </c>
      <c r="D12486" s="105" t="s">
        <v>647</v>
      </c>
      <c r="E12486" s="87"/>
      <c r="F12486" s="69"/>
      <c r="G12486" s="69"/>
      <c r="H12486" s="69"/>
      <c r="I12486" s="69"/>
      <c r="J12486" s="70"/>
      <c r="K12486" s="118"/>
      <c r="L12486" s="112" t="e">
        <f>VLOOKUP($B12486,WB.UNEMP.2020,'WB (WDI)'!$BJ$2,FALSE)</f>
        <v>#N/A</v>
      </c>
    </row>
    <row r="12487" spans="1:12" x14ac:dyDescent="0.25">
      <c r="A12487" s="103">
        <v>2020</v>
      </c>
      <c r="B12487" s="104" t="s">
        <v>171</v>
      </c>
      <c r="C12487" s="105" t="s">
        <v>172</v>
      </c>
      <c r="D12487" s="105" t="s">
        <v>647</v>
      </c>
      <c r="E12487" s="87"/>
      <c r="F12487" s="69"/>
      <c r="G12487" s="69"/>
      <c r="H12487" s="69"/>
      <c r="I12487" s="69"/>
      <c r="J12487" s="70"/>
      <c r="K12487" s="118"/>
      <c r="L12487" s="112" t="e">
        <f>VLOOKUP($B12487,WB.UNEMP.2020,'WB (WDI)'!$BJ$2,FALSE)</f>
        <v>#N/A</v>
      </c>
    </row>
    <row r="12488" spans="1:12" x14ac:dyDescent="0.25">
      <c r="A12488" s="103">
        <v>2020</v>
      </c>
      <c r="B12488" s="104" t="s">
        <v>173</v>
      </c>
      <c r="C12488" s="105" t="s">
        <v>174</v>
      </c>
      <c r="D12488" s="105" t="s">
        <v>647</v>
      </c>
      <c r="E12488" s="87"/>
      <c r="F12488" s="69"/>
      <c r="G12488" s="69"/>
      <c r="H12488" s="69"/>
      <c r="I12488" s="69"/>
      <c r="J12488" s="70"/>
      <c r="K12488" s="118"/>
      <c r="L12488" s="112" t="e">
        <f>VLOOKUP($B12488,WB.UNEMP.2020,'WB (WDI)'!$BJ$2,FALSE)</f>
        <v>#N/A</v>
      </c>
    </row>
    <row r="12489" spans="1:12" x14ac:dyDescent="0.25">
      <c r="A12489" s="103">
        <v>2020</v>
      </c>
      <c r="B12489" s="104" t="s">
        <v>175</v>
      </c>
      <c r="C12489" s="105" t="s">
        <v>176</v>
      </c>
      <c r="D12489" s="105" t="s">
        <v>647</v>
      </c>
      <c r="E12489" s="87"/>
      <c r="F12489" s="69"/>
      <c r="G12489" s="69"/>
      <c r="H12489" s="69"/>
      <c r="I12489" s="69"/>
      <c r="J12489" s="70"/>
      <c r="K12489" s="118"/>
      <c r="L12489" s="112" t="e">
        <f>VLOOKUP($B12489,WB.UNEMP.2020,'WB (WDI)'!$BJ$2,FALSE)</f>
        <v>#N/A</v>
      </c>
    </row>
    <row r="12490" spans="1:12" x14ac:dyDescent="0.25">
      <c r="A12490" s="103">
        <v>2020</v>
      </c>
      <c r="B12490" s="104" t="s">
        <v>177</v>
      </c>
      <c r="C12490" s="105" t="s">
        <v>178</v>
      </c>
      <c r="D12490" s="105" t="s">
        <v>647</v>
      </c>
      <c r="E12490" s="87"/>
      <c r="F12490" s="69"/>
      <c r="G12490" s="69"/>
      <c r="H12490" s="69"/>
      <c r="I12490" s="69"/>
      <c r="J12490" s="70"/>
      <c r="K12490" s="118"/>
      <c r="L12490" s="112">
        <f>VLOOKUP($B12490,WB.UNEMP.2020,'WB (WDI)'!$BJ$2,FALSE)</f>
        <v>2.3599998950958301</v>
      </c>
    </row>
    <row r="12491" spans="1:12" x14ac:dyDescent="0.25">
      <c r="A12491" s="103">
        <v>2020</v>
      </c>
      <c r="B12491" s="104" t="s">
        <v>179</v>
      </c>
      <c r="C12491" s="105" t="s">
        <v>180</v>
      </c>
      <c r="D12491" s="105" t="s">
        <v>647</v>
      </c>
      <c r="E12491" s="87"/>
      <c r="F12491" s="69"/>
      <c r="G12491" s="69"/>
      <c r="H12491" s="69"/>
      <c r="I12491" s="69"/>
      <c r="J12491" s="70"/>
      <c r="K12491" s="118"/>
      <c r="L12491" s="112">
        <f>VLOOKUP($B12491,WB.UNEMP.2020,'WB (WDI)'!$BJ$2,FALSE)</f>
        <v>13.9099998474121</v>
      </c>
    </row>
    <row r="12492" spans="1:12" x14ac:dyDescent="0.25">
      <c r="A12492" s="103">
        <v>2020</v>
      </c>
      <c r="B12492" s="104" t="s">
        <v>181</v>
      </c>
      <c r="C12492" s="105" t="s">
        <v>182</v>
      </c>
      <c r="D12492" s="105" t="s">
        <v>647</v>
      </c>
      <c r="E12492" s="87"/>
      <c r="F12492" s="69"/>
      <c r="G12492" s="69"/>
      <c r="H12492" s="69"/>
      <c r="I12492" s="69"/>
      <c r="J12492" s="70"/>
      <c r="K12492" s="118"/>
      <c r="L12492" s="112">
        <f>VLOOKUP($B12492,WB.UNEMP.2020,'WB (WDI)'!$BJ$2,FALSE)</f>
        <v>13.4799995422363</v>
      </c>
    </row>
    <row r="12493" spans="1:12" x14ac:dyDescent="0.25">
      <c r="A12493" s="103">
        <v>2020</v>
      </c>
      <c r="B12493" s="104" t="s">
        <v>183</v>
      </c>
      <c r="C12493" s="105" t="s">
        <v>184</v>
      </c>
      <c r="D12493" s="105" t="s">
        <v>647</v>
      </c>
      <c r="E12493" s="87"/>
      <c r="F12493" s="69"/>
      <c r="G12493" s="69"/>
      <c r="H12493" s="69"/>
      <c r="I12493" s="69"/>
      <c r="J12493" s="70"/>
      <c r="K12493" s="118"/>
      <c r="L12493" s="112">
        <f>VLOOKUP($B12493,WB.UNEMP.2020,'WB (WDI)'!$BJ$2,FALSE)</f>
        <v>5.5700001716613796</v>
      </c>
    </row>
    <row r="12494" spans="1:12" x14ac:dyDescent="0.25">
      <c r="A12494" s="103">
        <v>2020</v>
      </c>
      <c r="B12494" s="104" t="s">
        <v>185</v>
      </c>
      <c r="C12494" s="105" t="s">
        <v>186</v>
      </c>
      <c r="D12494" s="105" t="s">
        <v>647</v>
      </c>
      <c r="E12494" s="87"/>
      <c r="F12494" s="69"/>
      <c r="G12494" s="69"/>
      <c r="H12494" s="69"/>
      <c r="I12494" s="69"/>
      <c r="J12494" s="70"/>
      <c r="K12494" s="118"/>
      <c r="L12494" s="112">
        <f>VLOOKUP($B12494,WB.UNEMP.2020,'WB (WDI)'!$BJ$2,FALSE)</f>
        <v>7.7199997901916504</v>
      </c>
    </row>
    <row r="12495" spans="1:12" x14ac:dyDescent="0.25">
      <c r="A12495" s="103">
        <v>2020</v>
      </c>
      <c r="B12495" s="104" t="s">
        <v>187</v>
      </c>
      <c r="C12495" s="105" t="s">
        <v>188</v>
      </c>
      <c r="D12495" s="105" t="s">
        <v>647</v>
      </c>
      <c r="E12495" s="87"/>
      <c r="F12495" s="69"/>
      <c r="G12495" s="69"/>
      <c r="H12495" s="69"/>
      <c r="I12495" s="69"/>
      <c r="J12495" s="70"/>
      <c r="K12495" s="118"/>
      <c r="L12495" s="112" t="e">
        <f>VLOOKUP($B12495,WB.UNEMP.2020,'WB (WDI)'!$BJ$2,FALSE)</f>
        <v>#N/A</v>
      </c>
    </row>
    <row r="12496" spans="1:12" x14ac:dyDescent="0.25">
      <c r="A12496" s="103">
        <v>2020</v>
      </c>
      <c r="B12496" s="104" t="s">
        <v>189</v>
      </c>
      <c r="C12496" s="105" t="s">
        <v>190</v>
      </c>
      <c r="D12496" s="105" t="s">
        <v>647</v>
      </c>
      <c r="E12496" s="87"/>
      <c r="F12496" s="69"/>
      <c r="G12496" s="69"/>
      <c r="H12496" s="69"/>
      <c r="I12496" s="69"/>
      <c r="J12496" s="70"/>
      <c r="K12496" s="118"/>
      <c r="L12496" s="112">
        <f>VLOOKUP($B12496,WB.UNEMP.2020,'WB (WDI)'!$BJ$2,FALSE)</f>
        <v>3.4800000190734899</v>
      </c>
    </row>
    <row r="12497" spans="1:12" x14ac:dyDescent="0.25">
      <c r="A12497" s="103">
        <v>2020</v>
      </c>
      <c r="B12497" s="104" t="s">
        <v>191</v>
      </c>
      <c r="C12497" s="105" t="s">
        <v>192</v>
      </c>
      <c r="D12497" s="105" t="s">
        <v>647</v>
      </c>
      <c r="E12497" s="87"/>
      <c r="F12497" s="69"/>
      <c r="G12497" s="69"/>
      <c r="H12497" s="69"/>
      <c r="I12497" s="69"/>
      <c r="J12497" s="70"/>
      <c r="K12497" s="118"/>
      <c r="L12497" s="112" t="e">
        <f>VLOOKUP($B12497,WB.UNEMP.2020,'WB (WDI)'!$BJ$2,FALSE)</f>
        <v>#N/A</v>
      </c>
    </row>
    <row r="12498" spans="1:12" x14ac:dyDescent="0.25">
      <c r="A12498" s="103">
        <v>2020</v>
      </c>
      <c r="B12498" s="104" t="s">
        <v>193</v>
      </c>
      <c r="C12498" s="105" t="s">
        <v>194</v>
      </c>
      <c r="D12498" s="105" t="s">
        <v>647</v>
      </c>
      <c r="E12498" s="87"/>
      <c r="F12498" s="69"/>
      <c r="G12498" s="69"/>
      <c r="H12498" s="69"/>
      <c r="I12498" s="69"/>
      <c r="J12498" s="70"/>
      <c r="K12498" s="118"/>
      <c r="L12498" s="112">
        <f>VLOOKUP($B12498,WB.UNEMP.2020,'WB (WDI)'!$BJ$2,FALSE)</f>
        <v>5.1399998664856001</v>
      </c>
    </row>
    <row r="12499" spans="1:12" x14ac:dyDescent="0.25">
      <c r="A12499" s="103">
        <v>2020</v>
      </c>
      <c r="B12499" s="104" t="s">
        <v>195</v>
      </c>
      <c r="C12499" s="105" t="s">
        <v>196</v>
      </c>
      <c r="D12499" s="105" t="s">
        <v>647</v>
      </c>
      <c r="E12499" s="87"/>
      <c r="F12499" s="69"/>
      <c r="G12499" s="69"/>
      <c r="H12499" s="69"/>
      <c r="I12499" s="69"/>
      <c r="J12499" s="70"/>
      <c r="K12499" s="118"/>
      <c r="L12499" s="112">
        <f>VLOOKUP($B12499,WB.UNEMP.2020,'WB (WDI)'!$BJ$2,FALSE)</f>
        <v>4.7399997711181596</v>
      </c>
    </row>
    <row r="12500" spans="1:12" x14ac:dyDescent="0.25">
      <c r="A12500" s="103">
        <v>2020</v>
      </c>
      <c r="B12500" s="104" t="s">
        <v>197</v>
      </c>
      <c r="C12500" s="105" t="s">
        <v>198</v>
      </c>
      <c r="D12500" s="105" t="s">
        <v>647</v>
      </c>
      <c r="E12500" s="87"/>
      <c r="F12500" s="69"/>
      <c r="G12500" s="69"/>
      <c r="H12500" s="69"/>
      <c r="I12500" s="69"/>
      <c r="J12500" s="70"/>
      <c r="K12500" s="118"/>
      <c r="L12500" s="112">
        <f>VLOOKUP($B12500,WB.UNEMP.2020,'WB (WDI)'!$BJ$2,FALSE)</f>
        <v>6.5999999046325701</v>
      </c>
    </row>
    <row r="12501" spans="1:12" x14ac:dyDescent="0.25">
      <c r="A12501" s="103">
        <v>2020</v>
      </c>
      <c r="B12501" s="104" t="s">
        <v>199</v>
      </c>
      <c r="C12501" s="105" t="s">
        <v>200</v>
      </c>
      <c r="D12501" s="105" t="s">
        <v>647</v>
      </c>
      <c r="E12501" s="87"/>
      <c r="F12501" s="69"/>
      <c r="G12501" s="69"/>
      <c r="H12501" s="69"/>
      <c r="I12501" s="69"/>
      <c r="J12501" s="70"/>
      <c r="K12501" s="118"/>
      <c r="L12501" s="112">
        <f>VLOOKUP($B12501,WB.UNEMP.2020,'WB (WDI)'!$BJ$2,FALSE)</f>
        <v>3.0299999713897701</v>
      </c>
    </row>
    <row r="12502" spans="1:12" x14ac:dyDescent="0.25">
      <c r="A12502" s="103">
        <v>2020</v>
      </c>
      <c r="B12502" s="104" t="s">
        <v>201</v>
      </c>
      <c r="C12502" s="105" t="s">
        <v>202</v>
      </c>
      <c r="D12502" s="105" t="s">
        <v>647</v>
      </c>
      <c r="E12502" s="87"/>
      <c r="F12502" s="69"/>
      <c r="G12502" s="69"/>
      <c r="H12502" s="69"/>
      <c r="I12502" s="69"/>
      <c r="J12502" s="70"/>
      <c r="K12502" s="118"/>
      <c r="L12502" s="112">
        <f>VLOOKUP($B12502,WB.UNEMP.2020,'WB (WDI)'!$BJ$2,FALSE)</f>
        <v>8.3000001907348597</v>
      </c>
    </row>
    <row r="12503" spans="1:12" x14ac:dyDescent="0.25">
      <c r="A12503" s="103">
        <v>2020</v>
      </c>
      <c r="B12503" s="104" t="s">
        <v>203</v>
      </c>
      <c r="C12503" s="105" t="s">
        <v>204</v>
      </c>
      <c r="D12503" s="105" t="s">
        <v>647</v>
      </c>
      <c r="E12503" s="87"/>
      <c r="F12503" s="69"/>
      <c r="G12503" s="69"/>
      <c r="H12503" s="69"/>
      <c r="I12503" s="69"/>
      <c r="J12503" s="70"/>
      <c r="K12503" s="118"/>
      <c r="L12503" s="112" t="e">
        <f>VLOOKUP($B12503,WB.UNEMP.2020,'WB (WDI)'!$BJ$2,FALSE)</f>
        <v>#N/A</v>
      </c>
    </row>
    <row r="12504" spans="1:12" x14ac:dyDescent="0.25">
      <c r="A12504" s="103">
        <v>2020</v>
      </c>
      <c r="B12504" s="104" t="s">
        <v>205</v>
      </c>
      <c r="C12504" s="105" t="s">
        <v>206</v>
      </c>
      <c r="D12504" s="105" t="s">
        <v>647</v>
      </c>
      <c r="E12504" s="87"/>
      <c r="F12504" s="69"/>
      <c r="G12504" s="69"/>
      <c r="H12504" s="69"/>
      <c r="I12504" s="69"/>
      <c r="J12504" s="70"/>
      <c r="K12504" s="118"/>
      <c r="L12504" s="112" t="e">
        <f>VLOOKUP($B12504,WB.UNEMP.2020,'WB (WDI)'!$BJ$2,FALSE)</f>
        <v>#N/A</v>
      </c>
    </row>
    <row r="12505" spans="1:12" x14ac:dyDescent="0.25">
      <c r="A12505" s="103">
        <v>2020</v>
      </c>
      <c r="B12505" s="104" t="s">
        <v>207</v>
      </c>
      <c r="C12505" s="105" t="s">
        <v>208</v>
      </c>
      <c r="D12505" s="105" t="s">
        <v>647</v>
      </c>
      <c r="E12505" s="87"/>
      <c r="F12505" s="69"/>
      <c r="G12505" s="69"/>
      <c r="H12505" s="69"/>
      <c r="I12505" s="69"/>
      <c r="J12505" s="70"/>
      <c r="K12505" s="118"/>
      <c r="L12505" s="112">
        <f>VLOOKUP($B12505,WB.UNEMP.2020,'WB (WDI)'!$BJ$2,FALSE)</f>
        <v>15.5900001525879</v>
      </c>
    </row>
    <row r="12506" spans="1:12" x14ac:dyDescent="0.25">
      <c r="A12506" s="103">
        <v>2020</v>
      </c>
      <c r="B12506" s="104" t="s">
        <v>209</v>
      </c>
      <c r="C12506" s="105" t="s">
        <v>210</v>
      </c>
      <c r="D12506" s="105" t="s">
        <v>647</v>
      </c>
      <c r="E12506" s="87"/>
      <c r="F12506" s="69"/>
      <c r="G12506" s="69"/>
      <c r="H12506" s="69"/>
      <c r="I12506" s="69"/>
      <c r="J12506" s="70"/>
      <c r="K12506" s="118"/>
      <c r="L12506" s="112" t="e">
        <f>VLOOKUP($B12506,WB.UNEMP.2020,'WB (WDI)'!$BJ$2,FALSE)</f>
        <v>#N/A</v>
      </c>
    </row>
    <row r="12507" spans="1:12" x14ac:dyDescent="0.25">
      <c r="A12507" s="103">
        <v>2020</v>
      </c>
      <c r="B12507" s="104" t="s">
        <v>211</v>
      </c>
      <c r="C12507" s="105" t="s">
        <v>212</v>
      </c>
      <c r="D12507" s="105" t="s">
        <v>647</v>
      </c>
      <c r="E12507" s="87"/>
      <c r="F12507" s="69"/>
      <c r="G12507" s="69"/>
      <c r="H12507" s="69"/>
      <c r="I12507" s="69"/>
      <c r="J12507" s="70"/>
      <c r="K12507" s="118"/>
      <c r="L12507" s="112">
        <f>VLOOKUP($B12507,WB.UNEMP.2020,'WB (WDI)'!$BJ$2,FALSE)</f>
        <v>18.620000839233398</v>
      </c>
    </row>
    <row r="12508" spans="1:12" x14ac:dyDescent="0.25">
      <c r="A12508" s="103">
        <v>2020</v>
      </c>
      <c r="B12508" s="104" t="s">
        <v>213</v>
      </c>
      <c r="C12508" s="105" t="s">
        <v>214</v>
      </c>
      <c r="D12508" s="105" t="s">
        <v>647</v>
      </c>
      <c r="E12508" s="87"/>
      <c r="F12508" s="69"/>
      <c r="G12508" s="69"/>
      <c r="H12508" s="69"/>
      <c r="I12508" s="69"/>
      <c r="J12508" s="70"/>
      <c r="K12508" s="118"/>
      <c r="L12508" s="112" t="e">
        <f>VLOOKUP($B12508,WB.UNEMP.2020,'WB (WDI)'!$BJ$2,FALSE)</f>
        <v>#N/A</v>
      </c>
    </row>
    <row r="12509" spans="1:12" x14ac:dyDescent="0.25">
      <c r="A12509" s="103">
        <v>2020</v>
      </c>
      <c r="B12509" s="104" t="s">
        <v>215</v>
      </c>
      <c r="C12509" s="105" t="s">
        <v>651</v>
      </c>
      <c r="D12509" s="105" t="s">
        <v>647</v>
      </c>
      <c r="E12509" s="87"/>
      <c r="F12509" s="69"/>
      <c r="G12509" s="69"/>
      <c r="H12509" s="69"/>
      <c r="I12509" s="69"/>
      <c r="J12509" s="70"/>
      <c r="K12509" s="118"/>
      <c r="L12509" s="112" t="e">
        <f>VLOOKUP($B12509,WB.UNEMP.2020,'WB (WDI)'!$BJ$2,FALSE)</f>
        <v>#N/A</v>
      </c>
    </row>
    <row r="12510" spans="1:12" x14ac:dyDescent="0.25">
      <c r="A12510" s="103">
        <v>2020</v>
      </c>
      <c r="B12510" s="104" t="s">
        <v>216</v>
      </c>
      <c r="C12510" s="105" t="s">
        <v>217</v>
      </c>
      <c r="D12510" s="105" t="s">
        <v>647</v>
      </c>
      <c r="E12510" s="87"/>
      <c r="F12510" s="69"/>
      <c r="G12510" s="69"/>
      <c r="H12510" s="69"/>
      <c r="I12510" s="69"/>
      <c r="J12510" s="70"/>
      <c r="K12510" s="118"/>
      <c r="L12510" s="112">
        <f>VLOOKUP($B12510,WB.UNEMP.2020,'WB (WDI)'!$BJ$2,FALSE)</f>
        <v>6.9400000572204599</v>
      </c>
    </row>
    <row r="12511" spans="1:12" x14ac:dyDescent="0.25">
      <c r="A12511" s="103">
        <v>2020</v>
      </c>
      <c r="B12511" s="104" t="s">
        <v>218</v>
      </c>
      <c r="C12511" s="105" t="s">
        <v>219</v>
      </c>
      <c r="D12511" s="105" t="s">
        <v>647</v>
      </c>
      <c r="E12511" s="87"/>
      <c r="F12511" s="69"/>
      <c r="G12511" s="69"/>
      <c r="H12511" s="69"/>
      <c r="I12511" s="69"/>
      <c r="J12511" s="70"/>
      <c r="K12511" s="118"/>
      <c r="L12511" s="112">
        <f>VLOOKUP($B12511,WB.UNEMP.2020,'WB (WDI)'!$BJ$2,FALSE)</f>
        <v>3.46000003814697</v>
      </c>
    </row>
    <row r="12512" spans="1:12" x14ac:dyDescent="0.25">
      <c r="A12512" s="103">
        <v>2020</v>
      </c>
      <c r="B12512" s="104" t="s">
        <v>220</v>
      </c>
      <c r="C12512" s="105" t="s">
        <v>221</v>
      </c>
      <c r="D12512" s="105" t="s">
        <v>647</v>
      </c>
      <c r="E12512" s="87"/>
      <c r="F12512" s="69"/>
      <c r="G12512" s="69"/>
      <c r="H12512" s="69"/>
      <c r="I12512" s="69"/>
      <c r="J12512" s="70"/>
      <c r="K12512" s="118"/>
      <c r="L12512" s="112" t="e">
        <f>VLOOKUP($B12512,WB.UNEMP.2020,'WB (WDI)'!$BJ$2,FALSE)</f>
        <v>#N/A</v>
      </c>
    </row>
    <row r="12513" spans="1:12" x14ac:dyDescent="0.25">
      <c r="A12513" s="103">
        <v>2020</v>
      </c>
      <c r="B12513" s="104" t="s">
        <v>222</v>
      </c>
      <c r="C12513" s="105" t="s">
        <v>223</v>
      </c>
      <c r="D12513" s="105" t="s">
        <v>647</v>
      </c>
      <c r="E12513" s="87"/>
      <c r="F12513" s="69"/>
      <c r="G12513" s="69"/>
      <c r="H12513" s="69"/>
      <c r="I12513" s="69"/>
      <c r="J12513" s="70"/>
      <c r="K12513" s="118"/>
      <c r="L12513" s="112">
        <f>VLOOKUP($B12513,WB.UNEMP.2020,'WB (WDI)'!$BJ$2,FALSE)</f>
        <v>8.0900001525878906</v>
      </c>
    </row>
    <row r="12514" spans="1:12" x14ac:dyDescent="0.25">
      <c r="A12514" s="103">
        <v>2020</v>
      </c>
      <c r="B12514" s="104" t="s">
        <v>224</v>
      </c>
      <c r="C12514" s="105" t="s">
        <v>225</v>
      </c>
      <c r="D12514" s="105" t="s">
        <v>647</v>
      </c>
      <c r="E12514" s="87"/>
      <c r="F12514" s="69"/>
      <c r="G12514" s="69"/>
      <c r="H12514" s="69"/>
      <c r="I12514" s="69"/>
      <c r="J12514" s="70"/>
      <c r="K12514" s="118"/>
      <c r="L12514" s="112">
        <f>VLOOKUP($B12514,WB.UNEMP.2020,'WB (WDI)'!$BJ$2,FALSE)</f>
        <v>9.3500003814697301</v>
      </c>
    </row>
    <row r="12515" spans="1:12" x14ac:dyDescent="0.25">
      <c r="A12515" s="103">
        <v>2020</v>
      </c>
      <c r="B12515" s="104" t="s">
        <v>226</v>
      </c>
      <c r="C12515" s="105" t="s">
        <v>227</v>
      </c>
      <c r="D12515" s="105" t="s">
        <v>647</v>
      </c>
      <c r="E12515" s="87"/>
      <c r="F12515" s="69"/>
      <c r="G12515" s="69"/>
      <c r="H12515" s="69"/>
      <c r="I12515" s="69"/>
      <c r="J12515" s="70"/>
      <c r="K12515" s="118"/>
      <c r="L12515" s="112">
        <f>VLOOKUP($B12515,WB.UNEMP.2020,'WB (WDI)'!$BJ$2,FALSE)</f>
        <v>7.1599998474121103</v>
      </c>
    </row>
    <row r="12516" spans="1:12" x14ac:dyDescent="0.25">
      <c r="A12516" s="103">
        <v>2020</v>
      </c>
      <c r="B12516" s="104" t="s">
        <v>228</v>
      </c>
      <c r="C12516" s="105" t="s">
        <v>229</v>
      </c>
      <c r="D12516" s="105" t="s">
        <v>616</v>
      </c>
      <c r="E12516" s="87"/>
      <c r="F12516" s="69"/>
      <c r="G12516" s="69"/>
      <c r="H12516" s="69"/>
      <c r="I12516" s="69"/>
      <c r="J12516" s="70"/>
      <c r="K12516" s="118"/>
      <c r="L12516" s="112" t="e">
        <f>VLOOKUP($B12516,WB.UNEMP.2020,'WB (WDI)'!$BJ$2,FALSE)</f>
        <v>#N/A</v>
      </c>
    </row>
    <row r="12517" spans="1:12" x14ac:dyDescent="0.25">
      <c r="A12517" s="103">
        <v>2020</v>
      </c>
      <c r="B12517" s="104" t="s">
        <v>230</v>
      </c>
      <c r="C12517" s="105" t="s">
        <v>231</v>
      </c>
      <c r="D12517" s="105" t="s">
        <v>616</v>
      </c>
      <c r="E12517" s="87"/>
      <c r="F12517" s="69"/>
      <c r="G12517" s="69"/>
      <c r="H12517" s="69"/>
      <c r="I12517" s="69"/>
      <c r="J12517" s="70"/>
      <c r="K12517" s="118"/>
      <c r="L12517" s="112">
        <f>VLOOKUP($B12517,WB.UNEMP.2020,'WB (WDI)'!$BJ$2,FALSE)</f>
        <v>5.6599998474121103</v>
      </c>
    </row>
    <row r="12518" spans="1:12" x14ac:dyDescent="0.25">
      <c r="A12518" s="103">
        <v>2020</v>
      </c>
      <c r="B12518" s="104" t="s">
        <v>232</v>
      </c>
      <c r="C12518" s="105" t="s">
        <v>233</v>
      </c>
      <c r="D12518" s="105" t="s">
        <v>616</v>
      </c>
      <c r="E12518" s="87"/>
      <c r="F12518" s="69"/>
      <c r="G12518" s="69"/>
      <c r="H12518" s="69"/>
      <c r="I12518" s="69"/>
      <c r="J12518" s="70"/>
      <c r="K12518" s="118"/>
      <c r="L12518" s="112" t="e">
        <f>VLOOKUP($B12518,WB.UNEMP.2020,'WB (WDI)'!$BJ$2,FALSE)</f>
        <v>#N/A</v>
      </c>
    </row>
    <row r="12519" spans="1:12" x14ac:dyDescent="0.25">
      <c r="A12519" s="103">
        <v>2020</v>
      </c>
      <c r="B12519" s="104" t="s">
        <v>234</v>
      </c>
      <c r="C12519" s="105" t="s">
        <v>235</v>
      </c>
      <c r="D12519" s="105" t="s">
        <v>616</v>
      </c>
      <c r="E12519" s="87"/>
      <c r="F12519" s="69"/>
      <c r="G12519" s="69"/>
      <c r="H12519" s="69"/>
      <c r="I12519" s="69"/>
      <c r="J12519" s="70"/>
      <c r="K12519" s="118"/>
      <c r="L12519" s="112" t="e">
        <f>VLOOKUP($B12519,WB.UNEMP.2020,'WB (WDI)'!$BJ$2,FALSE)</f>
        <v>#N/A</v>
      </c>
    </row>
    <row r="12520" spans="1:12" x14ac:dyDescent="0.25">
      <c r="A12520" s="103">
        <v>2020</v>
      </c>
      <c r="B12520" s="104" t="s">
        <v>236</v>
      </c>
      <c r="C12520" s="105" t="s">
        <v>237</v>
      </c>
      <c r="D12520" s="105" t="s">
        <v>616</v>
      </c>
      <c r="E12520" s="87"/>
      <c r="F12520" s="69"/>
      <c r="G12520" s="69"/>
      <c r="H12520" s="69"/>
      <c r="I12520" s="69"/>
      <c r="J12520" s="70"/>
      <c r="K12520" s="118"/>
      <c r="L12520" s="112">
        <f>VLOOKUP($B12520,WB.UNEMP.2020,'WB (WDI)'!$BJ$2,FALSE)</f>
        <v>3.6700000762939502</v>
      </c>
    </row>
    <row r="12521" spans="1:12" x14ac:dyDescent="0.25">
      <c r="A12521" s="103">
        <v>2020</v>
      </c>
      <c r="B12521" s="104" t="s">
        <v>238</v>
      </c>
      <c r="C12521" s="105" t="s">
        <v>239</v>
      </c>
      <c r="D12521" s="105" t="s">
        <v>240</v>
      </c>
      <c r="E12521" s="87"/>
      <c r="F12521" s="69"/>
      <c r="G12521" s="69"/>
      <c r="H12521" s="69"/>
      <c r="I12521" s="69"/>
      <c r="J12521" s="70"/>
      <c r="K12521" s="118"/>
      <c r="L12521" s="112">
        <f>VLOOKUP($B12521,WB.UNEMP.2020,'WB (WDI)'!$BJ$2,FALSE)</f>
        <v>4.8000001907348597</v>
      </c>
    </row>
    <row r="12522" spans="1:12" x14ac:dyDescent="0.25">
      <c r="A12522" s="103">
        <v>2020</v>
      </c>
      <c r="B12522" s="104" t="s">
        <v>241</v>
      </c>
      <c r="C12522" s="105" t="s">
        <v>242</v>
      </c>
      <c r="D12522" s="105" t="s">
        <v>240</v>
      </c>
      <c r="E12522" s="87"/>
      <c r="F12522" s="69"/>
      <c r="G12522" s="69"/>
      <c r="H12522" s="69"/>
      <c r="I12522" s="69"/>
      <c r="J12522" s="70"/>
      <c r="K12522" s="118"/>
      <c r="L12522" s="112">
        <f>VLOOKUP($B12522,WB.UNEMP.2020,'WB (WDI)'!$BJ$2,FALSE)</f>
        <v>6.7199997901916504</v>
      </c>
    </row>
    <row r="12523" spans="1:12" x14ac:dyDescent="0.25">
      <c r="A12523" s="103">
        <v>2020</v>
      </c>
      <c r="B12523" s="104" t="s">
        <v>243</v>
      </c>
      <c r="C12523" s="105" t="s">
        <v>244</v>
      </c>
      <c r="D12523" s="105" t="s">
        <v>240</v>
      </c>
      <c r="E12523" s="87"/>
      <c r="F12523" s="69"/>
      <c r="G12523" s="69"/>
      <c r="H12523" s="69"/>
      <c r="I12523" s="69"/>
      <c r="J12523" s="70"/>
      <c r="K12523" s="118"/>
      <c r="L12523" s="112">
        <f>VLOOKUP($B12523,WB.UNEMP.2020,'WB (WDI)'!$BJ$2,FALSE)</f>
        <v>6.6599998474121103</v>
      </c>
    </row>
    <row r="12524" spans="1:12" x14ac:dyDescent="0.25">
      <c r="A12524" s="103">
        <v>2020</v>
      </c>
      <c r="B12524" s="104" t="s">
        <v>245</v>
      </c>
      <c r="C12524" s="105" t="s">
        <v>246</v>
      </c>
      <c r="D12524" s="105" t="s">
        <v>240</v>
      </c>
      <c r="E12524" s="87"/>
      <c r="F12524" s="69"/>
      <c r="G12524" s="69"/>
      <c r="H12524" s="69"/>
      <c r="I12524" s="69"/>
      <c r="J12524" s="70"/>
      <c r="K12524" s="118"/>
      <c r="L12524" s="112">
        <f>VLOOKUP($B12524,WB.UNEMP.2020,'WB (WDI)'!$BJ$2,FALSE)</f>
        <v>3.7400000095367401</v>
      </c>
    </row>
    <row r="12525" spans="1:12" x14ac:dyDescent="0.25">
      <c r="A12525" s="103">
        <v>2020</v>
      </c>
      <c r="B12525" s="104" t="s">
        <v>247</v>
      </c>
      <c r="C12525" s="105" t="s">
        <v>248</v>
      </c>
      <c r="D12525" s="105" t="s">
        <v>240</v>
      </c>
      <c r="E12525" s="87"/>
      <c r="F12525" s="69"/>
      <c r="G12525" s="69"/>
      <c r="H12525" s="69"/>
      <c r="I12525" s="69"/>
      <c r="J12525" s="70"/>
      <c r="K12525" s="118"/>
      <c r="L12525" s="112">
        <f>VLOOKUP($B12525,WB.UNEMP.2020,'WB (WDI)'!$BJ$2,FALSE)</f>
        <v>5.6500000953674299</v>
      </c>
    </row>
    <row r="12526" spans="1:12" x14ac:dyDescent="0.25">
      <c r="A12526" s="103">
        <v>2020</v>
      </c>
      <c r="B12526" s="104" t="s">
        <v>249</v>
      </c>
      <c r="C12526" s="105" t="s">
        <v>250</v>
      </c>
      <c r="D12526" s="105" t="s">
        <v>240</v>
      </c>
      <c r="E12526" s="87"/>
      <c r="F12526" s="69"/>
      <c r="G12526" s="69"/>
      <c r="H12526" s="69"/>
      <c r="I12526" s="69"/>
      <c r="J12526" s="70"/>
      <c r="K12526" s="118"/>
      <c r="L12526" s="112">
        <f>VLOOKUP($B12526,WB.UNEMP.2020,'WB (WDI)'!$BJ$2,FALSE)</f>
        <v>4.5999999046325701</v>
      </c>
    </row>
    <row r="12527" spans="1:12" x14ac:dyDescent="0.25">
      <c r="A12527" s="103">
        <v>2020</v>
      </c>
      <c r="B12527" s="104" t="s">
        <v>251</v>
      </c>
      <c r="C12527" s="105" t="s">
        <v>649</v>
      </c>
      <c r="D12527" s="105" t="s">
        <v>240</v>
      </c>
      <c r="E12527" s="87"/>
      <c r="F12527" s="69"/>
      <c r="G12527" s="69"/>
      <c r="H12527" s="69"/>
      <c r="I12527" s="69"/>
      <c r="J12527" s="70"/>
      <c r="K12527" s="118"/>
      <c r="L12527" s="112">
        <f>VLOOKUP($B12527,WB.UNEMP.2020,'WB (WDI)'!$BJ$2,FALSE)</f>
        <v>2.96000003814697</v>
      </c>
    </row>
    <row r="12528" spans="1:12" x14ac:dyDescent="0.25">
      <c r="A12528" s="103">
        <v>2020</v>
      </c>
      <c r="B12528" s="104" t="s">
        <v>252</v>
      </c>
      <c r="C12528" s="105" t="s">
        <v>650</v>
      </c>
      <c r="D12528" s="105" t="s">
        <v>240</v>
      </c>
      <c r="E12528" s="87"/>
      <c r="F12528" s="69"/>
      <c r="G12528" s="69"/>
      <c r="H12528" s="69"/>
      <c r="I12528" s="69"/>
      <c r="J12528" s="70"/>
      <c r="K12528" s="118"/>
      <c r="L12528" s="112">
        <f>VLOOKUP($B12528,WB.UNEMP.2020,'WB (WDI)'!$BJ$2,FALSE)</f>
        <v>1.70000004768372</v>
      </c>
    </row>
    <row r="12529" spans="1:12" x14ac:dyDescent="0.25">
      <c r="A12529" s="103">
        <v>2020</v>
      </c>
      <c r="B12529" s="104" t="s">
        <v>253</v>
      </c>
      <c r="C12529" s="105" t="s">
        <v>653</v>
      </c>
      <c r="D12529" s="105" t="s">
        <v>240</v>
      </c>
      <c r="E12529" s="87"/>
      <c r="F12529" s="69"/>
      <c r="G12529" s="69"/>
      <c r="H12529" s="69"/>
      <c r="I12529" s="69"/>
      <c r="J12529" s="70"/>
      <c r="K12529" s="118"/>
      <c r="L12529" s="112">
        <f>VLOOKUP($B12529,WB.UNEMP.2020,'WB (WDI)'!$BJ$2,FALSE)</f>
        <v>2.6199998855590798</v>
      </c>
    </row>
    <row r="12530" spans="1:12" x14ac:dyDescent="0.25">
      <c r="A12530" s="103">
        <v>2020</v>
      </c>
      <c r="B12530" s="104" t="s">
        <v>254</v>
      </c>
      <c r="C12530" s="105" t="s">
        <v>255</v>
      </c>
      <c r="D12530" s="105" t="s">
        <v>240</v>
      </c>
      <c r="E12530" s="87"/>
      <c r="F12530" s="69"/>
      <c r="G12530" s="69"/>
      <c r="H12530" s="69"/>
      <c r="I12530" s="69"/>
      <c r="J12530" s="70"/>
      <c r="K12530" s="118"/>
      <c r="L12530" s="112">
        <f>VLOOKUP($B12530,WB.UNEMP.2020,'WB (WDI)'!$BJ$2,FALSE)</f>
        <v>2.4000000953674299</v>
      </c>
    </row>
    <row r="12531" spans="1:12" x14ac:dyDescent="0.25">
      <c r="A12531" s="103">
        <v>2020</v>
      </c>
      <c r="B12531" s="104" t="s">
        <v>256</v>
      </c>
      <c r="C12531" s="105" t="s">
        <v>257</v>
      </c>
      <c r="D12531" s="105" t="s">
        <v>240</v>
      </c>
      <c r="E12531" s="87"/>
      <c r="F12531" s="69"/>
      <c r="G12531" s="69"/>
      <c r="H12531" s="69"/>
      <c r="I12531" s="69"/>
      <c r="J12531" s="70"/>
      <c r="K12531" s="118"/>
      <c r="L12531" s="112">
        <f>VLOOKUP($B12531,WB.UNEMP.2020,'WB (WDI)'!$BJ$2,FALSE)</f>
        <v>5.3099999427795401</v>
      </c>
    </row>
    <row r="12532" spans="1:12" x14ac:dyDescent="0.25">
      <c r="A12532" s="103">
        <v>2020</v>
      </c>
      <c r="B12532" s="104" t="s">
        <v>258</v>
      </c>
      <c r="C12532" s="105" t="s">
        <v>652</v>
      </c>
      <c r="D12532" s="105" t="s">
        <v>240</v>
      </c>
      <c r="E12532" s="87"/>
      <c r="F12532" s="69"/>
      <c r="G12532" s="69"/>
      <c r="H12532" s="69"/>
      <c r="I12532" s="69"/>
      <c r="J12532" s="70"/>
      <c r="K12532" s="118"/>
      <c r="L12532" s="112">
        <f>VLOOKUP($B12532,WB.UNEMP.2020,'WB (WDI)'!$BJ$2,FALSE)</f>
        <v>3.75</v>
      </c>
    </row>
    <row r="12533" spans="1:12" x14ac:dyDescent="0.25">
      <c r="A12533" s="103">
        <v>2020</v>
      </c>
      <c r="B12533" s="104" t="s">
        <v>259</v>
      </c>
      <c r="C12533" s="105" t="s">
        <v>260</v>
      </c>
      <c r="D12533" s="105" t="s">
        <v>240</v>
      </c>
      <c r="E12533" s="87"/>
      <c r="F12533" s="69"/>
      <c r="G12533" s="69"/>
      <c r="H12533" s="69"/>
      <c r="I12533" s="69"/>
      <c r="J12533" s="70"/>
      <c r="K12533" s="118"/>
      <c r="L12533" s="112">
        <f>VLOOKUP($B12533,WB.UNEMP.2020,'WB (WDI)'!$BJ$2,FALSE)</f>
        <v>6.9200000762939498</v>
      </c>
    </row>
    <row r="12534" spans="1:12" x14ac:dyDescent="0.25">
      <c r="A12534" s="103">
        <v>2020</v>
      </c>
      <c r="B12534" s="104" t="s">
        <v>261</v>
      </c>
      <c r="C12534" s="105" t="s">
        <v>262</v>
      </c>
      <c r="D12534" s="105" t="s">
        <v>240</v>
      </c>
      <c r="E12534" s="87"/>
      <c r="F12534" s="69"/>
      <c r="G12534" s="69"/>
      <c r="H12534" s="69"/>
      <c r="I12534" s="69"/>
      <c r="J12534" s="70"/>
      <c r="K12534" s="118"/>
      <c r="L12534" s="112">
        <f>VLOOKUP($B12534,WB.UNEMP.2020,'WB (WDI)'!$BJ$2,FALSE)</f>
        <v>0.129999995231628</v>
      </c>
    </row>
    <row r="12535" spans="1:12" x14ac:dyDescent="0.25">
      <c r="A12535" s="103">
        <v>2020</v>
      </c>
      <c r="B12535" s="104" t="s">
        <v>263</v>
      </c>
      <c r="C12535" s="105" t="s">
        <v>264</v>
      </c>
      <c r="D12535" s="105" t="s">
        <v>240</v>
      </c>
      <c r="E12535" s="87"/>
      <c r="F12535" s="69"/>
      <c r="G12535" s="69"/>
      <c r="H12535" s="69"/>
      <c r="I12535" s="69"/>
      <c r="J12535" s="70"/>
      <c r="K12535" s="118"/>
      <c r="L12535" s="112">
        <f>VLOOKUP($B12535,WB.UNEMP.2020,'WB (WDI)'!$BJ$2,FALSE)</f>
        <v>3.6199998855590798</v>
      </c>
    </row>
    <row r="12536" spans="1:12" x14ac:dyDescent="0.25">
      <c r="A12536" s="103">
        <v>2020</v>
      </c>
      <c r="B12536" s="104" t="s">
        <v>265</v>
      </c>
      <c r="C12536" s="105" t="s">
        <v>266</v>
      </c>
      <c r="D12536" s="105" t="s">
        <v>240</v>
      </c>
      <c r="E12536" s="87"/>
      <c r="F12536" s="69"/>
      <c r="G12536" s="69"/>
      <c r="H12536" s="69"/>
      <c r="I12536" s="69"/>
      <c r="J12536" s="70"/>
      <c r="K12536" s="118"/>
      <c r="L12536" s="112">
        <f>VLOOKUP($B12536,WB.UNEMP.2020,'WB (WDI)'!$BJ$2,FALSE)</f>
        <v>0.62000000476837203</v>
      </c>
    </row>
    <row r="12537" spans="1:12" x14ac:dyDescent="0.25">
      <c r="A12537" s="103">
        <v>2020</v>
      </c>
      <c r="B12537" s="104" t="s">
        <v>267</v>
      </c>
      <c r="C12537" s="105" t="s">
        <v>268</v>
      </c>
      <c r="D12537" s="105" t="s">
        <v>240</v>
      </c>
      <c r="E12537" s="87"/>
      <c r="F12537" s="69"/>
      <c r="G12537" s="69"/>
      <c r="H12537" s="69"/>
      <c r="I12537" s="69"/>
      <c r="J12537" s="70"/>
      <c r="K12537" s="118"/>
      <c r="L12537" s="112">
        <f>VLOOKUP($B12537,WB.UNEMP.2020,'WB (WDI)'!$BJ$2,FALSE)</f>
        <v>3.3099999427795401</v>
      </c>
    </row>
    <row r="12538" spans="1:12" x14ac:dyDescent="0.25">
      <c r="A12538" s="103">
        <v>2020</v>
      </c>
      <c r="B12538" s="104" t="s">
        <v>269</v>
      </c>
      <c r="C12538" s="105" t="s">
        <v>270</v>
      </c>
      <c r="D12538" s="105" t="s">
        <v>240</v>
      </c>
      <c r="E12538" s="87"/>
      <c r="F12538" s="69"/>
      <c r="G12538" s="69"/>
      <c r="H12538" s="69"/>
      <c r="I12538" s="69"/>
      <c r="J12538" s="70"/>
      <c r="K12538" s="118"/>
      <c r="L12538" s="112">
        <f>VLOOKUP($B12538,WB.UNEMP.2020,'WB (WDI)'!$BJ$2,FALSE)</f>
        <v>0.5</v>
      </c>
    </row>
    <row r="12539" spans="1:12" x14ac:dyDescent="0.25">
      <c r="A12539" s="103">
        <v>2020</v>
      </c>
      <c r="B12539" s="104" t="s">
        <v>271</v>
      </c>
      <c r="C12539" s="105" t="s">
        <v>272</v>
      </c>
      <c r="D12539" s="105" t="s">
        <v>240</v>
      </c>
      <c r="E12539" s="87"/>
      <c r="F12539" s="69"/>
      <c r="G12539" s="69"/>
      <c r="H12539" s="69"/>
      <c r="I12539" s="69"/>
      <c r="J12539" s="70"/>
      <c r="K12539" s="118"/>
      <c r="L12539" s="112">
        <f>VLOOKUP($B12539,WB.UNEMP.2020,'WB (WDI)'!$BJ$2,FALSE)</f>
        <v>2.2400000095367401</v>
      </c>
    </row>
    <row r="12540" spans="1:12" x14ac:dyDescent="0.25">
      <c r="A12540" s="103">
        <v>2020</v>
      </c>
      <c r="B12540" s="104" t="s">
        <v>273</v>
      </c>
      <c r="C12540" s="105" t="s">
        <v>274</v>
      </c>
      <c r="D12540" s="105" t="s">
        <v>240</v>
      </c>
      <c r="E12540" s="87"/>
      <c r="F12540" s="69"/>
      <c r="G12540" s="69"/>
      <c r="H12540" s="69"/>
      <c r="I12540" s="69"/>
      <c r="J12540" s="70"/>
      <c r="K12540" s="118"/>
      <c r="L12540" s="112">
        <f>VLOOKUP($B12540,WB.UNEMP.2020,'WB (WDI)'!$BJ$2,FALSE)</f>
        <v>3.0999999046325701</v>
      </c>
    </row>
    <row r="12541" spans="1:12" x14ac:dyDescent="0.25">
      <c r="A12541" s="103">
        <v>2020</v>
      </c>
      <c r="B12541" s="104" t="s">
        <v>275</v>
      </c>
      <c r="C12541" s="105" t="s">
        <v>276</v>
      </c>
      <c r="D12541" s="105" t="s">
        <v>240</v>
      </c>
      <c r="E12541" s="87"/>
      <c r="F12541" s="69"/>
      <c r="G12541" s="69"/>
      <c r="H12541" s="69"/>
      <c r="I12541" s="69"/>
      <c r="J12541" s="70"/>
      <c r="K12541" s="118"/>
      <c r="L12541" s="112">
        <f>VLOOKUP($B12541,WB.UNEMP.2020,'WB (WDI)'!$BJ$2,FALSE)</f>
        <v>0.72000002861022905</v>
      </c>
    </row>
    <row r="12542" spans="1:12" x14ac:dyDescent="0.25">
      <c r="A12542" s="103">
        <v>2020</v>
      </c>
      <c r="B12542" s="104" t="s">
        <v>277</v>
      </c>
      <c r="C12542" s="105" t="s">
        <v>278</v>
      </c>
      <c r="D12542" s="105" t="s">
        <v>240</v>
      </c>
      <c r="E12542" s="87"/>
      <c r="F12542" s="69"/>
      <c r="G12542" s="69"/>
      <c r="H12542" s="69"/>
      <c r="I12542" s="69"/>
      <c r="J12542" s="70"/>
      <c r="K12542" s="118"/>
      <c r="L12542" s="112">
        <f>VLOOKUP($B12542,WB.UNEMP.2020,'WB (WDI)'!$BJ$2,FALSE)</f>
        <v>4.4200000762939498</v>
      </c>
    </row>
    <row r="12543" spans="1:12" x14ac:dyDescent="0.25">
      <c r="A12543" s="103">
        <v>2020</v>
      </c>
      <c r="B12543" s="104" t="s">
        <v>279</v>
      </c>
      <c r="C12543" s="105" t="s">
        <v>280</v>
      </c>
      <c r="D12543" s="105" t="s">
        <v>240</v>
      </c>
      <c r="E12543" s="87"/>
      <c r="F12543" s="69"/>
      <c r="G12543" s="69"/>
      <c r="H12543" s="69"/>
      <c r="I12543" s="69"/>
      <c r="J12543" s="70"/>
      <c r="K12543" s="118"/>
      <c r="L12543" s="112">
        <f>VLOOKUP($B12543,WB.UNEMP.2020,'WB (WDI)'!$BJ$2,FALSE)</f>
        <v>2.03999996185303</v>
      </c>
    </row>
    <row r="12544" spans="1:12" x14ac:dyDescent="0.25">
      <c r="A12544" s="103">
        <v>2020</v>
      </c>
      <c r="B12544" s="104" t="s">
        <v>281</v>
      </c>
      <c r="C12544" s="105" t="s">
        <v>282</v>
      </c>
      <c r="D12544" s="105" t="s">
        <v>240</v>
      </c>
      <c r="E12544" s="87"/>
      <c r="F12544" s="69"/>
      <c r="G12544" s="69"/>
      <c r="H12544" s="69"/>
      <c r="I12544" s="69"/>
      <c r="J12544" s="70"/>
      <c r="K12544" s="118"/>
      <c r="L12544" s="112">
        <f>VLOOKUP($B12544,WB.UNEMP.2020,'WB (WDI)'!$BJ$2,FALSE)</f>
        <v>10.9799995422363</v>
      </c>
    </row>
    <row r="12545" spans="1:12" x14ac:dyDescent="0.25">
      <c r="A12545" s="103">
        <v>2020</v>
      </c>
      <c r="B12545" s="104" t="s">
        <v>283</v>
      </c>
      <c r="C12545" s="105" t="s">
        <v>284</v>
      </c>
      <c r="D12545" s="105" t="s">
        <v>240</v>
      </c>
      <c r="E12545" s="87"/>
      <c r="F12545" s="69"/>
      <c r="G12545" s="69"/>
      <c r="H12545" s="69"/>
      <c r="I12545" s="69"/>
      <c r="J12545" s="70"/>
      <c r="K12545" s="118"/>
      <c r="L12545" s="112">
        <f>VLOOKUP($B12545,WB.UNEMP.2020,'WB (WDI)'!$BJ$2,FALSE)</f>
        <v>4.2199997901916504</v>
      </c>
    </row>
    <row r="12546" spans="1:12" x14ac:dyDescent="0.25">
      <c r="A12546" s="103">
        <v>2020</v>
      </c>
      <c r="B12546" s="104" t="s">
        <v>285</v>
      </c>
      <c r="C12546" s="105" t="s">
        <v>286</v>
      </c>
      <c r="D12546" s="105" t="s">
        <v>240</v>
      </c>
      <c r="E12546" s="87"/>
      <c r="F12546" s="69"/>
      <c r="G12546" s="69"/>
      <c r="H12546" s="69"/>
      <c r="I12546" s="69"/>
      <c r="J12546" s="70"/>
      <c r="K12546" s="118"/>
      <c r="L12546" s="112">
        <f>VLOOKUP($B12546,WB.UNEMP.2020,'WB (WDI)'!$BJ$2,FALSE)</f>
        <v>2.2699999809265101</v>
      </c>
    </row>
    <row r="12547" spans="1:12" x14ac:dyDescent="0.25">
      <c r="A12547" s="103">
        <v>2020</v>
      </c>
      <c r="B12547" s="104" t="s">
        <v>287</v>
      </c>
      <c r="C12547" s="105" t="s">
        <v>288</v>
      </c>
      <c r="D12547" s="105" t="s">
        <v>240</v>
      </c>
      <c r="E12547" s="87"/>
      <c r="F12547" s="69"/>
      <c r="G12547" s="69"/>
      <c r="H12547" s="69"/>
      <c r="I12547" s="69"/>
      <c r="J12547" s="70"/>
      <c r="K12547" s="118"/>
      <c r="L12547" s="112">
        <f>VLOOKUP($B12547,WB.UNEMP.2020,'WB (WDI)'!$BJ$2,FALSE)</f>
        <v>5.2699999809265101</v>
      </c>
    </row>
    <row r="12548" spans="1:12" x14ac:dyDescent="0.25">
      <c r="A12548" s="103">
        <v>2020</v>
      </c>
      <c r="B12548" s="104" t="s">
        <v>289</v>
      </c>
      <c r="C12548" s="105" t="s">
        <v>290</v>
      </c>
      <c r="D12548" s="105" t="s">
        <v>240</v>
      </c>
      <c r="E12548" s="87"/>
      <c r="F12548" s="69"/>
      <c r="G12548" s="69"/>
      <c r="H12548" s="69"/>
      <c r="I12548" s="69"/>
      <c r="J12548" s="70"/>
      <c r="K12548" s="118"/>
      <c r="L12548" s="112">
        <f>VLOOKUP($B12548,WB.UNEMP.2020,'WB (WDI)'!$BJ$2,FALSE)</f>
        <v>11.1400003433228</v>
      </c>
    </row>
    <row r="12549" spans="1:12" x14ac:dyDescent="0.25">
      <c r="A12549" s="103">
        <v>2020</v>
      </c>
      <c r="B12549" s="104" t="s">
        <v>291</v>
      </c>
      <c r="C12549" s="105" t="s">
        <v>292</v>
      </c>
      <c r="D12549" s="105" t="s">
        <v>240</v>
      </c>
      <c r="E12549" s="87"/>
      <c r="F12549" s="69"/>
      <c r="G12549" s="69"/>
      <c r="H12549" s="69"/>
      <c r="I12549" s="69"/>
      <c r="J12549" s="70"/>
      <c r="K12549" s="118"/>
      <c r="L12549" s="112">
        <f>VLOOKUP($B12549,WB.UNEMP.2020,'WB (WDI)'!$BJ$2,FALSE)</f>
        <v>5.8200001716613796</v>
      </c>
    </row>
    <row r="12550" spans="1:12" x14ac:dyDescent="0.25">
      <c r="A12550" s="103">
        <v>2020</v>
      </c>
      <c r="B12550" s="104" t="s">
        <v>293</v>
      </c>
      <c r="C12550" s="105" t="s">
        <v>294</v>
      </c>
      <c r="D12550" s="105" t="s">
        <v>240</v>
      </c>
      <c r="E12550" s="87"/>
      <c r="F12550" s="69"/>
      <c r="G12550" s="69"/>
      <c r="H12550" s="69"/>
      <c r="I12550" s="69"/>
      <c r="J12550" s="70"/>
      <c r="K12550" s="118"/>
      <c r="L12550" s="112">
        <f>VLOOKUP($B12550,WB.UNEMP.2020,'WB (WDI)'!$BJ$2,FALSE)</f>
        <v>2.8499999046325701</v>
      </c>
    </row>
    <row r="12551" spans="1:12" x14ac:dyDescent="0.25">
      <c r="A12551" s="103">
        <v>2020</v>
      </c>
      <c r="B12551" s="104" t="s">
        <v>295</v>
      </c>
      <c r="C12551" s="105" t="s">
        <v>296</v>
      </c>
      <c r="D12551" s="105" t="s">
        <v>240</v>
      </c>
      <c r="E12551" s="87"/>
      <c r="F12551" s="69"/>
      <c r="G12551" s="69"/>
      <c r="H12551" s="69"/>
      <c r="I12551" s="69"/>
      <c r="J12551" s="70"/>
      <c r="K12551" s="118"/>
      <c r="L12551" s="112">
        <f>VLOOKUP($B12551,WB.UNEMP.2020,'WB (WDI)'!$BJ$2,FALSE)</f>
        <v>3.9800000190734899</v>
      </c>
    </row>
    <row r="12552" spans="1:12" x14ac:dyDescent="0.25">
      <c r="A12552" s="103">
        <v>2020</v>
      </c>
      <c r="B12552" s="104" t="s">
        <v>297</v>
      </c>
      <c r="C12552" s="105" t="s">
        <v>298</v>
      </c>
      <c r="D12552" s="105" t="s">
        <v>240</v>
      </c>
      <c r="E12552" s="87"/>
      <c r="F12552" s="69"/>
      <c r="G12552" s="69"/>
      <c r="H12552" s="69"/>
      <c r="I12552" s="69"/>
      <c r="J12552" s="70"/>
      <c r="K12552" s="118"/>
      <c r="L12552" s="112">
        <f>VLOOKUP($B12552,WB.UNEMP.2020,'WB (WDI)'!$BJ$2,FALSE)</f>
        <v>4.2699999809265101</v>
      </c>
    </row>
    <row r="12553" spans="1:12" x14ac:dyDescent="0.25">
      <c r="A12553" s="103">
        <v>2020</v>
      </c>
      <c r="B12553" s="104" t="s">
        <v>299</v>
      </c>
      <c r="C12553" s="105" t="s">
        <v>300</v>
      </c>
      <c r="D12553" s="105" t="s">
        <v>240</v>
      </c>
      <c r="E12553" s="87"/>
      <c r="F12553" s="69"/>
      <c r="G12553" s="69"/>
      <c r="H12553" s="69"/>
      <c r="I12553" s="69"/>
      <c r="J12553" s="70"/>
      <c r="K12553" s="118"/>
      <c r="L12553" s="112">
        <f>VLOOKUP($B12553,WB.UNEMP.2020,'WB (WDI)'!$BJ$2,FALSE)</f>
        <v>18.809999465942401</v>
      </c>
    </row>
    <row r="12554" spans="1:12" x14ac:dyDescent="0.25">
      <c r="A12554" s="103">
        <v>2020</v>
      </c>
      <c r="B12554" s="104" t="s">
        <v>301</v>
      </c>
      <c r="C12554" s="105" t="s">
        <v>302</v>
      </c>
      <c r="D12554" s="105" t="s">
        <v>240</v>
      </c>
      <c r="E12554" s="87"/>
      <c r="F12554" s="69"/>
      <c r="G12554" s="69"/>
      <c r="H12554" s="69"/>
      <c r="I12554" s="69"/>
      <c r="J12554" s="70"/>
      <c r="K12554" s="118"/>
      <c r="L12554" s="112">
        <f>VLOOKUP($B12554,WB.UNEMP.2020,'WB (WDI)'!$BJ$2,FALSE)</f>
        <v>4.8400001525878897</v>
      </c>
    </row>
    <row r="12555" spans="1:12" x14ac:dyDescent="0.25">
      <c r="A12555" s="103">
        <v>2020</v>
      </c>
      <c r="B12555" s="104" t="s">
        <v>303</v>
      </c>
      <c r="C12555" s="105" t="s">
        <v>304</v>
      </c>
      <c r="D12555" s="105" t="s">
        <v>240</v>
      </c>
      <c r="E12555" s="87"/>
      <c r="F12555" s="69"/>
      <c r="G12555" s="69"/>
      <c r="H12555" s="69"/>
      <c r="I12555" s="69"/>
      <c r="J12555" s="70"/>
      <c r="K12555" s="118"/>
      <c r="L12555" s="112">
        <f>VLOOKUP($B12555,WB.UNEMP.2020,'WB (WDI)'!$BJ$2,FALSE)</f>
        <v>1.5599999427795399</v>
      </c>
    </row>
    <row r="12556" spans="1:12" x14ac:dyDescent="0.25">
      <c r="A12556" s="103">
        <v>2020</v>
      </c>
      <c r="B12556" s="104" t="s">
        <v>305</v>
      </c>
      <c r="C12556" s="105" t="s">
        <v>306</v>
      </c>
      <c r="D12556" s="105" t="s">
        <v>240</v>
      </c>
      <c r="E12556" s="87"/>
      <c r="F12556" s="69"/>
      <c r="G12556" s="69"/>
      <c r="H12556" s="69"/>
      <c r="I12556" s="69"/>
      <c r="J12556" s="70"/>
      <c r="K12556" s="118"/>
      <c r="L12556" s="112">
        <f>VLOOKUP($B12556,WB.UNEMP.2020,'WB (WDI)'!$BJ$2,FALSE)</f>
        <v>7.0700001716613796</v>
      </c>
    </row>
    <row r="12557" spans="1:12" x14ac:dyDescent="0.25">
      <c r="A12557" s="103">
        <v>2020</v>
      </c>
      <c r="B12557" s="104" t="s">
        <v>307</v>
      </c>
      <c r="C12557" s="105" t="s">
        <v>308</v>
      </c>
      <c r="D12557" s="105" t="s">
        <v>240</v>
      </c>
      <c r="E12557" s="87"/>
      <c r="F12557" s="69"/>
      <c r="G12557" s="69"/>
      <c r="H12557" s="69"/>
      <c r="I12557" s="69"/>
      <c r="J12557" s="70"/>
      <c r="K12557" s="118"/>
      <c r="L12557" s="112">
        <f>VLOOKUP($B12557,WB.UNEMP.2020,'WB (WDI)'!$BJ$2,FALSE)</f>
        <v>11.569999694824199</v>
      </c>
    </row>
    <row r="12558" spans="1:12" x14ac:dyDescent="0.25">
      <c r="A12558" s="103">
        <v>2020</v>
      </c>
      <c r="B12558" s="104" t="s">
        <v>309</v>
      </c>
      <c r="C12558" s="105" t="s">
        <v>310</v>
      </c>
      <c r="D12558" s="105" t="s">
        <v>240</v>
      </c>
      <c r="E12558" s="87"/>
      <c r="F12558" s="69"/>
      <c r="G12558" s="69"/>
      <c r="H12558" s="69"/>
      <c r="I12558" s="69"/>
      <c r="J12558" s="70"/>
      <c r="K12558" s="118"/>
      <c r="L12558" s="112">
        <f>VLOOKUP($B12558,WB.UNEMP.2020,'WB (WDI)'!$BJ$2,FALSE)</f>
        <v>12.7600002288818</v>
      </c>
    </row>
    <row r="12559" spans="1:12" x14ac:dyDescent="0.25">
      <c r="A12559" s="103">
        <v>2020</v>
      </c>
      <c r="B12559" s="104" t="s">
        <v>311</v>
      </c>
      <c r="C12559" s="105" t="s">
        <v>312</v>
      </c>
      <c r="D12559" s="105" t="s">
        <v>240</v>
      </c>
      <c r="E12559" s="87"/>
      <c r="F12559" s="69"/>
      <c r="G12559" s="69"/>
      <c r="H12559" s="69"/>
      <c r="I12559" s="69"/>
      <c r="J12559" s="70"/>
      <c r="K12559" s="118"/>
      <c r="L12559" s="112">
        <f>VLOOKUP($B12559,WB.UNEMP.2020,'WB (WDI)'!$BJ$2,FALSE)</f>
        <v>3.7999999523162802</v>
      </c>
    </row>
    <row r="12560" spans="1:12" x14ac:dyDescent="0.25">
      <c r="A12560" s="103">
        <v>2020</v>
      </c>
      <c r="B12560" s="104" t="s">
        <v>313</v>
      </c>
      <c r="C12560" s="105" t="s">
        <v>314</v>
      </c>
      <c r="D12560" s="105" t="s">
        <v>240</v>
      </c>
      <c r="E12560" s="87"/>
      <c r="F12560" s="69"/>
      <c r="G12560" s="69"/>
      <c r="H12560" s="69"/>
      <c r="I12560" s="69"/>
      <c r="J12560" s="70"/>
      <c r="K12560" s="118"/>
      <c r="L12560" s="112">
        <f>VLOOKUP($B12560,WB.UNEMP.2020,'WB (WDI)'!$BJ$2,FALSE)</f>
        <v>16.850000381469702</v>
      </c>
    </row>
    <row r="12561" spans="1:12" x14ac:dyDescent="0.25">
      <c r="A12561" s="103">
        <v>2020</v>
      </c>
      <c r="B12561" s="104" t="s">
        <v>315</v>
      </c>
      <c r="C12561" s="105" t="s">
        <v>316</v>
      </c>
      <c r="D12561" s="105" t="s">
        <v>240</v>
      </c>
      <c r="E12561" s="87"/>
      <c r="F12561" s="69"/>
      <c r="G12561" s="69"/>
      <c r="H12561" s="69"/>
      <c r="I12561" s="69"/>
      <c r="J12561" s="70"/>
      <c r="K12561" s="118"/>
      <c r="L12561" s="112">
        <f>VLOOKUP($B12561,WB.UNEMP.2020,'WB (WDI)'!$BJ$2,FALSE)</f>
        <v>2.4100000858306898</v>
      </c>
    </row>
    <row r="12562" spans="1:12" x14ac:dyDescent="0.25">
      <c r="A12562" s="103">
        <v>2020</v>
      </c>
      <c r="B12562" s="104" t="s">
        <v>317</v>
      </c>
      <c r="C12562" s="105" t="s">
        <v>318</v>
      </c>
      <c r="D12562" s="105" t="s">
        <v>240</v>
      </c>
      <c r="E12562" s="87"/>
      <c r="F12562" s="69"/>
      <c r="G12562" s="69"/>
      <c r="H12562" s="69"/>
      <c r="I12562" s="69"/>
      <c r="J12562" s="70"/>
      <c r="K12562" s="118"/>
      <c r="L12562" s="112">
        <f>VLOOKUP($B12562,WB.UNEMP.2020,'WB (WDI)'!$BJ$2,FALSE)</f>
        <v>6.03999996185303</v>
      </c>
    </row>
    <row r="12563" spans="1:12" x14ac:dyDescent="0.25">
      <c r="A12563" s="103">
        <v>2020</v>
      </c>
      <c r="B12563" s="104" t="s">
        <v>319</v>
      </c>
      <c r="C12563" s="105" t="s">
        <v>320</v>
      </c>
      <c r="D12563" s="105" t="s">
        <v>240</v>
      </c>
      <c r="E12563" s="87"/>
      <c r="F12563" s="69"/>
      <c r="G12563" s="69"/>
      <c r="H12563" s="69"/>
      <c r="I12563" s="69"/>
      <c r="J12563" s="70"/>
      <c r="K12563" s="118"/>
      <c r="L12563" s="112">
        <f>VLOOKUP($B12563,WB.UNEMP.2020,'WB (WDI)'!$BJ$2,FALSE)</f>
        <v>1.8400000333786</v>
      </c>
    </row>
    <row r="12564" spans="1:12" x14ac:dyDescent="0.25">
      <c r="A12564" s="103">
        <v>2020</v>
      </c>
      <c r="B12564" s="104" t="s">
        <v>321</v>
      </c>
      <c r="C12564" s="105" t="s">
        <v>322</v>
      </c>
      <c r="D12564" s="105" t="s">
        <v>240</v>
      </c>
      <c r="E12564" s="87"/>
      <c r="F12564" s="69"/>
      <c r="G12564" s="69"/>
      <c r="H12564" s="69"/>
      <c r="I12564" s="69"/>
      <c r="J12564" s="70"/>
      <c r="K12564" s="118"/>
      <c r="L12564" s="112">
        <f>VLOOKUP($B12564,WB.UNEMP.2020,'WB (WDI)'!$BJ$2,FALSE)</f>
        <v>0.119999997317791</v>
      </c>
    </row>
    <row r="12565" spans="1:12" x14ac:dyDescent="0.25">
      <c r="A12565" s="103">
        <v>2020</v>
      </c>
      <c r="B12565" s="104" t="s">
        <v>323</v>
      </c>
      <c r="C12565" s="105" t="s">
        <v>324</v>
      </c>
      <c r="D12565" s="105" t="s">
        <v>240</v>
      </c>
      <c r="E12565" s="87"/>
      <c r="F12565" s="69"/>
      <c r="G12565" s="69"/>
      <c r="H12565" s="69"/>
      <c r="I12565" s="69"/>
      <c r="J12565" s="70"/>
      <c r="K12565" s="118"/>
      <c r="L12565" s="112">
        <f>VLOOKUP($B12565,WB.UNEMP.2020,'WB (WDI)'!$BJ$2,FALSE)</f>
        <v>6.1300001144409197</v>
      </c>
    </row>
    <row r="12566" spans="1:12" x14ac:dyDescent="0.25">
      <c r="A12566" s="103">
        <v>2020</v>
      </c>
      <c r="B12566" s="104" t="s">
        <v>325</v>
      </c>
      <c r="C12566" s="105" t="s">
        <v>326</v>
      </c>
      <c r="D12566" s="105" t="s">
        <v>240</v>
      </c>
      <c r="E12566" s="87"/>
      <c r="F12566" s="69"/>
      <c r="G12566" s="69"/>
      <c r="H12566" s="69"/>
      <c r="I12566" s="69"/>
      <c r="J12566" s="70"/>
      <c r="K12566" s="118"/>
      <c r="L12566" s="112">
        <f>VLOOKUP($B12566,WB.UNEMP.2020,'WB (WDI)'!$BJ$2,FALSE)</f>
        <v>25.340000152587901</v>
      </c>
    </row>
    <row r="12567" spans="1:12" x14ac:dyDescent="0.25">
      <c r="A12567" s="103">
        <v>2020</v>
      </c>
      <c r="B12567" s="104" t="s">
        <v>327</v>
      </c>
      <c r="C12567" s="105" t="s">
        <v>328</v>
      </c>
      <c r="D12567" s="105" t="s">
        <v>240</v>
      </c>
      <c r="E12567" s="87"/>
      <c r="F12567" s="69"/>
      <c r="G12567" s="69"/>
      <c r="H12567" s="69"/>
      <c r="I12567" s="69"/>
      <c r="J12567" s="70"/>
      <c r="K12567" s="118"/>
      <c r="L12567" s="112">
        <f>VLOOKUP($B12567,WB.UNEMP.2020,'WB (WDI)'!$BJ$2,FALSE)</f>
        <v>8.1599998474121094</v>
      </c>
    </row>
    <row r="12568" spans="1:12" x14ac:dyDescent="0.25">
      <c r="A12568" s="103">
        <v>2020</v>
      </c>
      <c r="B12568" s="104" t="s">
        <v>329</v>
      </c>
      <c r="C12568" s="105" t="s">
        <v>330</v>
      </c>
      <c r="D12568" s="105" t="s">
        <v>240</v>
      </c>
      <c r="E12568" s="87"/>
      <c r="F12568" s="69"/>
      <c r="G12568" s="69"/>
      <c r="H12568" s="69"/>
      <c r="I12568" s="69"/>
      <c r="J12568" s="70"/>
      <c r="K12568" s="118"/>
      <c r="L12568" s="112">
        <f>VLOOKUP($B12568,WB.UNEMP.2020,'WB (WDI)'!$BJ$2,FALSE)</f>
        <v>13.670000076293899</v>
      </c>
    </row>
    <row r="12569" spans="1:12" x14ac:dyDescent="0.25">
      <c r="A12569" s="103">
        <v>2020</v>
      </c>
      <c r="B12569" s="104" t="s">
        <v>331</v>
      </c>
      <c r="C12569" s="105" t="s">
        <v>332</v>
      </c>
      <c r="D12569" s="105" t="s">
        <v>240</v>
      </c>
      <c r="E12569" s="87"/>
      <c r="F12569" s="69"/>
      <c r="G12569" s="69"/>
      <c r="H12569" s="69"/>
      <c r="I12569" s="69"/>
      <c r="J12569" s="70"/>
      <c r="K12569" s="118"/>
      <c r="L12569" s="112">
        <f>VLOOKUP($B12569,WB.UNEMP.2020,'WB (WDI)'!$BJ$2,FALSE)</f>
        <v>2.2799999713897701</v>
      </c>
    </row>
    <row r="12570" spans="1:12" x14ac:dyDescent="0.25">
      <c r="A12570" s="103">
        <v>2020</v>
      </c>
      <c r="B12570" s="104" t="s">
        <v>333</v>
      </c>
      <c r="C12570" s="105" t="s">
        <v>334</v>
      </c>
      <c r="D12570" s="105" t="s">
        <v>240</v>
      </c>
      <c r="E12570" s="87"/>
      <c r="F12570" s="69"/>
      <c r="G12570" s="69"/>
      <c r="H12570" s="69"/>
      <c r="I12570" s="69"/>
      <c r="J12570" s="70"/>
      <c r="K12570" s="118"/>
      <c r="L12570" s="112">
        <f>VLOOKUP($B12570,WB.UNEMP.2020,'WB (WDI)'!$BJ$2,FALSE)</f>
        <v>12.8999996185303</v>
      </c>
    </row>
    <row r="12571" spans="1:12" x14ac:dyDescent="0.25">
      <c r="A12571" s="103">
        <v>2020</v>
      </c>
      <c r="B12571" s="104" t="s">
        <v>335</v>
      </c>
      <c r="C12571" s="105" t="s">
        <v>336</v>
      </c>
      <c r="D12571" s="105" t="s">
        <v>337</v>
      </c>
      <c r="E12571" s="87"/>
      <c r="F12571" s="69"/>
      <c r="G12571" s="69"/>
      <c r="H12571" s="69"/>
      <c r="I12571" s="69"/>
      <c r="J12571" s="70"/>
      <c r="K12571" s="118"/>
      <c r="L12571" s="112">
        <f>VLOOKUP($B12571,WB.UNEMP.2020,'WB (WDI)'!$BJ$2,FALSE)</f>
        <v>4.71000003814697</v>
      </c>
    </row>
    <row r="12572" spans="1:12" x14ac:dyDescent="0.25">
      <c r="A12572" s="103">
        <v>2020</v>
      </c>
      <c r="B12572" s="104" t="s">
        <v>338</v>
      </c>
      <c r="C12572" s="105" t="s">
        <v>339</v>
      </c>
      <c r="D12572" s="105" t="s">
        <v>337</v>
      </c>
      <c r="E12572" s="87"/>
      <c r="F12572" s="69"/>
      <c r="G12572" s="69"/>
      <c r="H12572" s="69"/>
      <c r="I12572" s="69"/>
      <c r="J12572" s="70"/>
      <c r="K12572" s="118"/>
      <c r="L12572" s="112">
        <f>VLOOKUP($B12572,WB.UNEMP.2020,'WB (WDI)'!$BJ$2,FALSE)</f>
        <v>4.2300000190734899</v>
      </c>
    </row>
    <row r="12573" spans="1:12" x14ac:dyDescent="0.25">
      <c r="A12573" s="103">
        <v>2020</v>
      </c>
      <c r="B12573" s="104" t="s">
        <v>340</v>
      </c>
      <c r="C12573" s="105" t="s">
        <v>341</v>
      </c>
      <c r="D12573" s="105" t="s">
        <v>337</v>
      </c>
      <c r="E12573" s="87"/>
      <c r="F12573" s="69"/>
      <c r="G12573" s="69"/>
      <c r="H12573" s="69"/>
      <c r="I12573" s="69"/>
      <c r="J12573" s="70"/>
      <c r="K12573" s="118"/>
      <c r="L12573" s="112">
        <f>VLOOKUP($B12573,WB.UNEMP.2020,'WB (WDI)'!$BJ$2,FALSE)</f>
        <v>2.0099999904632599</v>
      </c>
    </row>
    <row r="12574" spans="1:12" x14ac:dyDescent="0.25">
      <c r="A12574" s="103">
        <v>2020</v>
      </c>
      <c r="B12574" s="104" t="s">
        <v>342</v>
      </c>
      <c r="C12574" s="105" t="s">
        <v>343</v>
      </c>
      <c r="D12574" s="105" t="s">
        <v>337</v>
      </c>
      <c r="E12574" s="87"/>
      <c r="F12574" s="69"/>
      <c r="G12574" s="69"/>
      <c r="H12574" s="69"/>
      <c r="I12574" s="69"/>
      <c r="J12574" s="70"/>
      <c r="K12574" s="118"/>
      <c r="L12574" s="112">
        <f>VLOOKUP($B12574,WB.UNEMP.2020,'WB (WDI)'!$BJ$2,FALSE)</f>
        <v>3.4200000762939502</v>
      </c>
    </row>
    <row r="12575" spans="1:12" x14ac:dyDescent="0.25">
      <c r="A12575" s="103">
        <v>2020</v>
      </c>
      <c r="B12575" s="104" t="s">
        <v>344</v>
      </c>
      <c r="C12575" s="105" t="s">
        <v>345</v>
      </c>
      <c r="D12575" s="105" t="s">
        <v>337</v>
      </c>
      <c r="E12575" s="87"/>
      <c r="F12575" s="69"/>
      <c r="G12575" s="69"/>
      <c r="H12575" s="69"/>
      <c r="I12575" s="69"/>
      <c r="J12575" s="70"/>
      <c r="K12575" s="118"/>
      <c r="L12575" s="112">
        <f>VLOOKUP($B12575,WB.UNEMP.2020,'WB (WDI)'!$BJ$2,FALSE)</f>
        <v>3.2799999713897701</v>
      </c>
    </row>
    <row r="12576" spans="1:12" x14ac:dyDescent="0.25">
      <c r="A12576" s="103">
        <v>2020</v>
      </c>
      <c r="B12576" s="104" t="s">
        <v>346</v>
      </c>
      <c r="C12576" s="105" t="s">
        <v>347</v>
      </c>
      <c r="D12576" s="105" t="s">
        <v>337</v>
      </c>
      <c r="E12576" s="87"/>
      <c r="F12576" s="69"/>
      <c r="G12576" s="69"/>
      <c r="H12576" s="69"/>
      <c r="I12576" s="69"/>
      <c r="J12576" s="70"/>
      <c r="K12576" s="118"/>
      <c r="L12576" s="112">
        <f>VLOOKUP($B12576,WB.UNEMP.2020,'WB (WDI)'!$BJ$2,FALSE)</f>
        <v>5.0999999046325701</v>
      </c>
    </row>
    <row r="12577" spans="1:12" x14ac:dyDescent="0.25">
      <c r="A12577" s="103">
        <v>2020</v>
      </c>
      <c r="B12577" s="104" t="s">
        <v>348</v>
      </c>
      <c r="C12577" s="105" t="s">
        <v>349</v>
      </c>
      <c r="D12577" s="105" t="s">
        <v>337</v>
      </c>
      <c r="E12577" s="87"/>
      <c r="F12577" s="69"/>
      <c r="G12577" s="69"/>
      <c r="H12577" s="69"/>
      <c r="I12577" s="69"/>
      <c r="J12577" s="70"/>
      <c r="K12577" s="118"/>
      <c r="L12577" s="112">
        <f>VLOOKUP($B12577,WB.UNEMP.2020,'WB (WDI)'!$BJ$2,FALSE)</f>
        <v>3.9100000858306898</v>
      </c>
    </row>
    <row r="12578" spans="1:12" x14ac:dyDescent="0.25">
      <c r="A12578" s="103">
        <v>2020</v>
      </c>
      <c r="B12578" s="104" t="s">
        <v>350</v>
      </c>
      <c r="C12578" s="105" t="s">
        <v>351</v>
      </c>
      <c r="D12578" s="105" t="s">
        <v>337</v>
      </c>
      <c r="E12578" s="87"/>
      <c r="F12578" s="69"/>
      <c r="G12578" s="69"/>
      <c r="H12578" s="69"/>
      <c r="I12578" s="69"/>
      <c r="J12578" s="70"/>
      <c r="K12578" s="118"/>
      <c r="L12578" s="112">
        <f>VLOOKUP($B12578,WB.UNEMP.2020,'WB (WDI)'!$BJ$2,FALSE)</f>
        <v>4.5999999046325701</v>
      </c>
    </row>
    <row r="12579" spans="1:12" x14ac:dyDescent="0.25">
      <c r="A12579" s="103">
        <v>2020</v>
      </c>
      <c r="B12579" s="104" t="s">
        <v>352</v>
      </c>
      <c r="C12579" s="105" t="s">
        <v>353</v>
      </c>
      <c r="D12579" s="105" t="s">
        <v>337</v>
      </c>
      <c r="E12579" s="87"/>
      <c r="F12579" s="69"/>
      <c r="G12579" s="69"/>
      <c r="H12579" s="69"/>
      <c r="I12579" s="69"/>
      <c r="J12579" s="70"/>
      <c r="K12579" s="118"/>
      <c r="L12579" s="112">
        <f>VLOOKUP($B12579,WB.UNEMP.2020,'WB (WDI)'!$BJ$2,FALSE)</f>
        <v>5.75</v>
      </c>
    </row>
    <row r="12580" spans="1:12" x14ac:dyDescent="0.25">
      <c r="A12580" s="103">
        <v>2020</v>
      </c>
      <c r="B12580" s="104" t="s">
        <v>354</v>
      </c>
      <c r="C12580" s="105" t="s">
        <v>355</v>
      </c>
      <c r="D12580" s="105" t="s">
        <v>337</v>
      </c>
      <c r="E12580" s="87"/>
      <c r="F12580" s="69"/>
      <c r="G12580" s="69"/>
      <c r="H12580" s="69"/>
      <c r="I12580" s="69"/>
      <c r="J12580" s="70"/>
      <c r="K12580" s="118"/>
      <c r="L12580" s="112">
        <f>VLOOKUP($B12580,WB.UNEMP.2020,'WB (WDI)'!$BJ$2,FALSE)</f>
        <v>8.1899995803833008</v>
      </c>
    </row>
    <row r="12581" spans="1:12" x14ac:dyDescent="0.25">
      <c r="A12581" s="103">
        <v>2020</v>
      </c>
      <c r="B12581" s="104" t="s">
        <v>356</v>
      </c>
      <c r="C12581" s="105" t="s">
        <v>357</v>
      </c>
      <c r="D12581" s="105" t="s">
        <v>337</v>
      </c>
      <c r="E12581" s="87"/>
      <c r="F12581" s="69"/>
      <c r="G12581" s="69"/>
      <c r="H12581" s="69"/>
      <c r="I12581" s="69"/>
      <c r="J12581" s="70"/>
      <c r="K12581" s="118"/>
      <c r="L12581" s="112" t="e">
        <f>VLOOKUP($B12581,WB.UNEMP.2020,'WB (WDI)'!$BJ$2,FALSE)</f>
        <v>#N/A</v>
      </c>
    </row>
    <row r="12582" spans="1:12" x14ac:dyDescent="0.25">
      <c r="A12582" s="103">
        <v>2020</v>
      </c>
      <c r="B12582" s="104" t="s">
        <v>358</v>
      </c>
      <c r="C12582" s="105" t="s">
        <v>359</v>
      </c>
      <c r="D12582" s="105" t="s">
        <v>337</v>
      </c>
      <c r="E12582" s="87"/>
      <c r="F12582" s="69"/>
      <c r="G12582" s="69"/>
      <c r="H12582" s="69"/>
      <c r="I12582" s="69"/>
      <c r="J12582" s="70"/>
      <c r="K12582" s="118"/>
      <c r="L12582" s="112">
        <f>VLOOKUP($B12582,WB.UNEMP.2020,'WB (WDI)'!$BJ$2,FALSE)</f>
        <v>5.0199999809265101</v>
      </c>
    </row>
    <row r="12583" spans="1:12" x14ac:dyDescent="0.25">
      <c r="A12583" s="103">
        <v>2020</v>
      </c>
      <c r="B12583" s="104" t="s">
        <v>360</v>
      </c>
      <c r="C12583" s="105" t="s">
        <v>361</v>
      </c>
      <c r="D12583" s="105" t="s">
        <v>337</v>
      </c>
      <c r="E12583" s="87"/>
      <c r="F12583" s="69"/>
      <c r="G12583" s="69"/>
      <c r="H12583" s="69"/>
      <c r="I12583" s="69"/>
      <c r="J12583" s="70"/>
      <c r="K12583" s="118"/>
      <c r="L12583" s="112">
        <f>VLOOKUP($B12583,WB.UNEMP.2020,'WB (WDI)'!$BJ$2,FALSE)</f>
        <v>4.4499998092651403</v>
      </c>
    </row>
    <row r="12584" spans="1:12" x14ac:dyDescent="0.25">
      <c r="A12584" s="103">
        <v>2020</v>
      </c>
      <c r="B12584" s="104" t="s">
        <v>362</v>
      </c>
      <c r="C12584" s="105" t="s">
        <v>363</v>
      </c>
      <c r="D12584" s="105" t="s">
        <v>337</v>
      </c>
      <c r="E12584" s="87"/>
      <c r="F12584" s="69"/>
      <c r="G12584" s="69"/>
      <c r="H12584" s="69"/>
      <c r="I12584" s="69"/>
      <c r="J12584" s="70"/>
      <c r="K12584" s="118"/>
      <c r="L12584" s="112" t="e">
        <f>VLOOKUP($B12584,WB.UNEMP.2020,'WB (WDI)'!$BJ$2,FALSE)</f>
        <v>#N/A</v>
      </c>
    </row>
    <row r="12585" spans="1:12" x14ac:dyDescent="0.25">
      <c r="A12585" s="103">
        <v>2020</v>
      </c>
      <c r="B12585" s="104" t="s">
        <v>364</v>
      </c>
      <c r="C12585" s="105" t="s">
        <v>365</v>
      </c>
      <c r="D12585" s="105" t="s">
        <v>337</v>
      </c>
      <c r="E12585" s="87"/>
      <c r="F12585" s="69"/>
      <c r="G12585" s="69"/>
      <c r="H12585" s="69"/>
      <c r="I12585" s="69"/>
      <c r="J12585" s="70"/>
      <c r="K12585" s="118"/>
      <c r="L12585" s="112">
        <f>VLOOKUP($B12585,WB.UNEMP.2020,'WB (WDI)'!$BJ$2,FALSE)</f>
        <v>6.6999998092651403</v>
      </c>
    </row>
    <row r="12586" spans="1:12" x14ac:dyDescent="0.25">
      <c r="A12586" s="103">
        <v>2020</v>
      </c>
      <c r="B12586" s="104" t="s">
        <v>366</v>
      </c>
      <c r="C12586" s="105" t="s">
        <v>367</v>
      </c>
      <c r="D12586" s="105" t="s">
        <v>337</v>
      </c>
      <c r="E12586" s="87"/>
      <c r="F12586" s="69"/>
      <c r="G12586" s="69"/>
      <c r="H12586" s="69"/>
      <c r="I12586" s="69"/>
      <c r="J12586" s="70"/>
      <c r="K12586" s="118"/>
      <c r="L12586" s="112" t="e">
        <f>VLOOKUP($B12586,WB.UNEMP.2020,'WB (WDI)'!$BJ$2,FALSE)</f>
        <v>#N/A</v>
      </c>
    </row>
    <row r="12587" spans="1:12" x14ac:dyDescent="0.25">
      <c r="A12587" s="103">
        <v>2020</v>
      </c>
      <c r="B12587" s="104" t="s">
        <v>368</v>
      </c>
      <c r="C12587" s="105" t="s">
        <v>369</v>
      </c>
      <c r="D12587" s="105" t="s">
        <v>337</v>
      </c>
      <c r="E12587" s="87"/>
      <c r="F12587" s="69"/>
      <c r="G12587" s="69"/>
      <c r="H12587" s="69"/>
      <c r="I12587" s="69"/>
      <c r="J12587" s="70"/>
      <c r="K12587" s="118"/>
      <c r="L12587" s="112">
        <f>VLOOKUP($B12587,WB.UNEMP.2020,'WB (WDI)'!$BJ$2,FALSE)</f>
        <v>3.5099999904632599</v>
      </c>
    </row>
    <row r="12588" spans="1:12" x14ac:dyDescent="0.25">
      <c r="A12588" s="103">
        <v>2020</v>
      </c>
      <c r="B12588" s="104" t="s">
        <v>370</v>
      </c>
      <c r="C12588" s="105" t="s">
        <v>371</v>
      </c>
      <c r="D12588" s="105" t="s">
        <v>337</v>
      </c>
      <c r="E12588" s="87"/>
      <c r="F12588" s="69"/>
      <c r="G12588" s="69"/>
      <c r="H12588" s="69"/>
      <c r="I12588" s="69"/>
      <c r="J12588" s="70"/>
      <c r="K12588" s="118"/>
      <c r="L12588" s="112">
        <f>VLOOKUP($B12588,WB.UNEMP.2020,'WB (WDI)'!$BJ$2,FALSE)</f>
        <v>4.9499998092651403</v>
      </c>
    </row>
    <row r="12589" spans="1:12" x14ac:dyDescent="0.25">
      <c r="A12589" s="103">
        <v>2020</v>
      </c>
      <c r="B12589" s="104" t="s">
        <v>372</v>
      </c>
      <c r="C12589" s="105" t="s">
        <v>373</v>
      </c>
      <c r="D12589" s="105" t="s">
        <v>337</v>
      </c>
      <c r="E12589" s="87"/>
      <c r="F12589" s="69"/>
      <c r="G12589" s="69"/>
      <c r="H12589" s="69"/>
      <c r="I12589" s="69"/>
      <c r="J12589" s="70"/>
      <c r="K12589" s="118"/>
      <c r="L12589" s="112" t="e">
        <f>VLOOKUP($B12589,WB.UNEMP.2020,'WB (WDI)'!$BJ$2,FALSE)</f>
        <v>#N/A</v>
      </c>
    </row>
    <row r="12590" spans="1:12" x14ac:dyDescent="0.25">
      <c r="A12590" s="103">
        <v>2020</v>
      </c>
      <c r="B12590" s="104" t="s">
        <v>374</v>
      </c>
      <c r="C12590" s="105" t="s">
        <v>375</v>
      </c>
      <c r="D12590" s="105" t="s">
        <v>337</v>
      </c>
      <c r="E12590" s="87"/>
      <c r="F12590" s="69"/>
      <c r="G12590" s="69"/>
      <c r="H12590" s="69"/>
      <c r="I12590" s="69"/>
      <c r="J12590" s="70"/>
      <c r="K12590" s="118"/>
      <c r="L12590" s="112" t="e">
        <f>VLOOKUP($B12590,WB.UNEMP.2020,'WB (WDI)'!$BJ$2,FALSE)</f>
        <v>#N/A</v>
      </c>
    </row>
    <row r="12591" spans="1:12" x14ac:dyDescent="0.25">
      <c r="A12591" s="103">
        <v>2020</v>
      </c>
      <c r="B12591" s="104" t="s">
        <v>376</v>
      </c>
      <c r="C12591" s="105" t="s">
        <v>377</v>
      </c>
      <c r="D12591" s="105" t="s">
        <v>337</v>
      </c>
      <c r="E12591" s="87"/>
      <c r="F12591" s="69"/>
      <c r="G12591" s="69"/>
      <c r="H12591" s="69"/>
      <c r="I12591" s="69"/>
      <c r="J12591" s="70"/>
      <c r="K12591" s="118"/>
      <c r="L12591" s="112">
        <f>VLOOKUP($B12591,WB.UNEMP.2020,'WB (WDI)'!$BJ$2,FALSE)</f>
        <v>6.3099999427795401</v>
      </c>
    </row>
    <row r="12592" spans="1:12" x14ac:dyDescent="0.25">
      <c r="A12592" s="103">
        <v>2020</v>
      </c>
      <c r="B12592" s="104" t="s">
        <v>378</v>
      </c>
      <c r="C12592" s="105" t="s">
        <v>379</v>
      </c>
      <c r="D12592" s="105" t="s">
        <v>337</v>
      </c>
      <c r="E12592" s="87"/>
      <c r="F12592" s="69"/>
      <c r="G12592" s="69"/>
      <c r="H12592" s="69"/>
      <c r="I12592" s="69"/>
      <c r="J12592" s="70"/>
      <c r="K12592" s="118"/>
      <c r="L12592" s="112">
        <f>VLOOKUP($B12592,WB.UNEMP.2020,'WB (WDI)'!$BJ$2,FALSE)</f>
        <v>6.2600002288818404</v>
      </c>
    </row>
    <row r="12593" spans="1:12" x14ac:dyDescent="0.25">
      <c r="A12593" s="103">
        <v>2020</v>
      </c>
      <c r="B12593" s="104" t="s">
        <v>380</v>
      </c>
      <c r="C12593" s="105" t="s">
        <v>381</v>
      </c>
      <c r="D12593" s="105" t="s">
        <v>337</v>
      </c>
      <c r="E12593" s="87"/>
      <c r="F12593" s="69"/>
      <c r="G12593" s="69"/>
      <c r="H12593" s="69"/>
      <c r="I12593" s="69"/>
      <c r="J12593" s="70"/>
      <c r="K12593" s="118"/>
      <c r="L12593" s="112">
        <f>VLOOKUP($B12593,WB.UNEMP.2020,'WB (WDI)'!$BJ$2,FALSE)</f>
        <v>3.6900000572204599</v>
      </c>
    </row>
    <row r="12594" spans="1:12" x14ac:dyDescent="0.25">
      <c r="A12594" s="103">
        <v>2020</v>
      </c>
      <c r="B12594" s="104"/>
      <c r="C12594" s="105" t="s">
        <v>382</v>
      </c>
      <c r="D12594" s="105" t="s">
        <v>337</v>
      </c>
      <c r="E12594" s="87"/>
      <c r="F12594" s="69"/>
      <c r="G12594" s="69"/>
      <c r="H12594" s="69"/>
      <c r="I12594" s="69"/>
      <c r="J12594" s="70"/>
      <c r="K12594" s="118"/>
      <c r="L12594" s="112" t="e">
        <f>VLOOKUP($B12594,WB.UNEMP.2020,'WB (WDI)'!$BJ$2,FALSE)</f>
        <v>#N/A</v>
      </c>
    </row>
    <row r="12595" spans="1:12" x14ac:dyDescent="0.25">
      <c r="A12595" s="103">
        <v>2020</v>
      </c>
      <c r="B12595" s="104" t="s">
        <v>383</v>
      </c>
      <c r="C12595" s="105" t="s">
        <v>384</v>
      </c>
      <c r="D12595" s="105" t="s">
        <v>337</v>
      </c>
      <c r="E12595" s="87"/>
      <c r="F12595" s="69"/>
      <c r="G12595" s="69"/>
      <c r="H12595" s="69"/>
      <c r="I12595" s="69"/>
      <c r="J12595" s="70"/>
      <c r="K12595" s="118"/>
      <c r="L12595" s="112" t="e">
        <f>VLOOKUP($B12595,WB.UNEMP.2020,'WB (WDI)'!$BJ$2,FALSE)</f>
        <v>#N/A</v>
      </c>
    </row>
    <row r="12596" spans="1:12" x14ac:dyDescent="0.25">
      <c r="A12596" s="103">
        <v>2020</v>
      </c>
      <c r="B12596" s="104" t="s">
        <v>385</v>
      </c>
      <c r="C12596" s="105" t="s">
        <v>386</v>
      </c>
      <c r="D12596" s="105" t="s">
        <v>337</v>
      </c>
      <c r="E12596" s="87"/>
      <c r="F12596" s="69"/>
      <c r="G12596" s="69"/>
      <c r="H12596" s="69"/>
      <c r="I12596" s="69"/>
      <c r="J12596" s="70"/>
      <c r="K12596" s="118"/>
      <c r="L12596" s="112">
        <f>VLOOKUP($B12596,WB.UNEMP.2020,'WB (WDI)'!$BJ$2,FALSE)</f>
        <v>6.8299999237060502</v>
      </c>
    </row>
    <row r="12597" spans="1:12" x14ac:dyDescent="0.25">
      <c r="A12597" s="103">
        <v>2020</v>
      </c>
      <c r="B12597" s="104" t="s">
        <v>387</v>
      </c>
      <c r="C12597" s="105" t="s">
        <v>648</v>
      </c>
      <c r="D12597" s="105" t="s">
        <v>337</v>
      </c>
      <c r="E12597" s="87"/>
      <c r="F12597" s="69"/>
      <c r="G12597" s="69"/>
      <c r="H12597" s="69"/>
      <c r="I12597" s="69"/>
      <c r="J12597" s="70"/>
      <c r="K12597" s="118"/>
      <c r="L12597" s="112">
        <f>VLOOKUP($B12597,WB.UNEMP.2020,'WB (WDI)'!$BJ$2,FALSE)</f>
        <v>3.7400000095367401</v>
      </c>
    </row>
    <row r="12598" spans="1:12" x14ac:dyDescent="0.25">
      <c r="A12598" s="103">
        <v>2020</v>
      </c>
      <c r="B12598" s="104" t="s">
        <v>388</v>
      </c>
      <c r="C12598" s="105" t="s">
        <v>389</v>
      </c>
      <c r="D12598" s="105" t="s">
        <v>337</v>
      </c>
      <c r="E12598" s="87"/>
      <c r="F12598" s="69"/>
      <c r="G12598" s="69"/>
      <c r="H12598" s="69"/>
      <c r="I12598" s="69"/>
      <c r="J12598" s="70"/>
      <c r="K12598" s="118"/>
      <c r="L12598" s="112">
        <f>VLOOKUP($B12598,WB.UNEMP.2020,'WB (WDI)'!$BJ$2,FALSE)</f>
        <v>11.4700002670288</v>
      </c>
    </row>
    <row r="12599" spans="1:12" x14ac:dyDescent="0.25">
      <c r="A12599" s="103">
        <v>2020</v>
      </c>
      <c r="B12599" s="104" t="s">
        <v>390</v>
      </c>
      <c r="C12599" s="105" t="s">
        <v>391</v>
      </c>
      <c r="D12599" s="105" t="s">
        <v>337</v>
      </c>
      <c r="E12599" s="87"/>
      <c r="F12599" s="69"/>
      <c r="G12599" s="69"/>
      <c r="H12599" s="69"/>
      <c r="I12599" s="69"/>
      <c r="J12599" s="70"/>
      <c r="K12599" s="118"/>
      <c r="L12599" s="112" t="e">
        <f>VLOOKUP($B12599,WB.UNEMP.2020,'WB (WDI)'!$BJ$2,FALSE)</f>
        <v>#N/A</v>
      </c>
    </row>
    <row r="12600" spans="1:12" x14ac:dyDescent="0.25">
      <c r="A12600" s="103">
        <v>2020</v>
      </c>
      <c r="B12600" s="104" t="s">
        <v>392</v>
      </c>
      <c r="C12600" s="105" t="s">
        <v>393</v>
      </c>
      <c r="D12600" s="105" t="s">
        <v>337</v>
      </c>
      <c r="E12600" s="87"/>
      <c r="F12600" s="69"/>
      <c r="G12600" s="69"/>
      <c r="H12600" s="69"/>
      <c r="I12600" s="69"/>
      <c r="J12600" s="70"/>
      <c r="K12600" s="118"/>
      <c r="L12600" s="112">
        <f>VLOOKUP($B12600,WB.UNEMP.2020,'WB (WDI)'!$BJ$2,FALSE)</f>
        <v>15.689999580383301</v>
      </c>
    </row>
    <row r="12601" spans="1:12" x14ac:dyDescent="0.25">
      <c r="A12601" s="103">
        <v>2020</v>
      </c>
      <c r="B12601" s="104" t="s">
        <v>394</v>
      </c>
      <c r="C12601" s="105" t="s">
        <v>395</v>
      </c>
      <c r="D12601" s="105" t="s">
        <v>337</v>
      </c>
      <c r="E12601" s="87"/>
      <c r="F12601" s="69"/>
      <c r="G12601" s="69"/>
      <c r="H12601" s="69"/>
      <c r="I12601" s="69"/>
      <c r="J12601" s="70"/>
      <c r="K12601" s="118"/>
      <c r="L12601" s="112">
        <f>VLOOKUP($B12601,WB.UNEMP.2020,'WB (WDI)'!$BJ$2,FALSE)</f>
        <v>6.6199998855590803</v>
      </c>
    </row>
    <row r="12602" spans="1:12" x14ac:dyDescent="0.25">
      <c r="A12602" s="103">
        <v>2020</v>
      </c>
      <c r="B12602" s="104" t="s">
        <v>396</v>
      </c>
      <c r="C12602" s="105" t="s">
        <v>397</v>
      </c>
      <c r="D12602" s="105" t="s">
        <v>337</v>
      </c>
      <c r="E12602" s="87"/>
      <c r="F12602" s="69"/>
      <c r="G12602" s="69"/>
      <c r="H12602" s="69"/>
      <c r="I12602" s="69"/>
      <c r="J12602" s="70"/>
      <c r="K12602" s="118"/>
      <c r="L12602" s="112" t="e">
        <f>VLOOKUP($B12602,WB.UNEMP.2020,'WB (WDI)'!$BJ$2,FALSE)</f>
        <v>#N/A</v>
      </c>
    </row>
    <row r="12603" spans="1:12" x14ac:dyDescent="0.25">
      <c r="A12603" s="103">
        <v>2020</v>
      </c>
      <c r="B12603" s="104" t="s">
        <v>398</v>
      </c>
      <c r="C12603" s="105" t="s">
        <v>399</v>
      </c>
      <c r="D12603" s="105" t="s">
        <v>337</v>
      </c>
      <c r="E12603" s="87"/>
      <c r="F12603" s="69"/>
      <c r="G12603" s="69"/>
      <c r="H12603" s="69"/>
      <c r="I12603" s="69"/>
      <c r="J12603" s="70"/>
      <c r="K12603" s="118"/>
      <c r="L12603" s="112">
        <f>VLOOKUP($B12603,WB.UNEMP.2020,'WB (WDI)'!$BJ$2,FALSE)</f>
        <v>17.309999465942401</v>
      </c>
    </row>
    <row r="12604" spans="1:12" x14ac:dyDescent="0.25">
      <c r="A12604" s="103">
        <v>2020</v>
      </c>
      <c r="B12604" s="104" t="s">
        <v>400</v>
      </c>
      <c r="C12604" s="105" t="s">
        <v>401</v>
      </c>
      <c r="D12604" s="105" t="s">
        <v>337</v>
      </c>
      <c r="E12604" s="87"/>
      <c r="F12604" s="69"/>
      <c r="G12604" s="69"/>
      <c r="H12604" s="69"/>
      <c r="I12604" s="69"/>
      <c r="J12604" s="70"/>
      <c r="K12604" s="118"/>
      <c r="L12604" s="112" t="e">
        <f>VLOOKUP($B12604,WB.UNEMP.2020,'WB (WDI)'!$BJ$2,FALSE)</f>
        <v>#N/A</v>
      </c>
    </row>
    <row r="12605" spans="1:12" x14ac:dyDescent="0.25">
      <c r="A12605" s="103">
        <v>2020</v>
      </c>
      <c r="B12605" s="104" t="s">
        <v>402</v>
      </c>
      <c r="C12605" s="105" t="s">
        <v>403</v>
      </c>
      <c r="D12605" s="105" t="s">
        <v>337</v>
      </c>
      <c r="E12605" s="87"/>
      <c r="F12605" s="69"/>
      <c r="G12605" s="69"/>
      <c r="H12605" s="69"/>
      <c r="I12605" s="69"/>
      <c r="J12605" s="70"/>
      <c r="K12605" s="118"/>
      <c r="L12605" s="112">
        <f>VLOOKUP($B12605,WB.UNEMP.2020,'WB (WDI)'!$BJ$2,FALSE)</f>
        <v>9.9499998092651403</v>
      </c>
    </row>
    <row r="12606" spans="1:12" x14ac:dyDescent="0.25">
      <c r="A12606" s="103">
        <v>2020</v>
      </c>
      <c r="B12606" s="104" t="s">
        <v>404</v>
      </c>
      <c r="C12606" s="105" t="s">
        <v>405</v>
      </c>
      <c r="D12606" s="105" t="s">
        <v>337</v>
      </c>
      <c r="E12606" s="87"/>
      <c r="F12606" s="69"/>
      <c r="G12606" s="69"/>
      <c r="H12606" s="69"/>
      <c r="I12606" s="69"/>
      <c r="J12606" s="70"/>
      <c r="K12606" s="118"/>
      <c r="L12606" s="112">
        <f>VLOOKUP($B12606,WB.UNEMP.2020,'WB (WDI)'!$BJ$2,FALSE)</f>
        <v>3.4000000953674299</v>
      </c>
    </row>
    <row r="12607" spans="1:12" x14ac:dyDescent="0.25">
      <c r="A12607" s="103">
        <v>2020</v>
      </c>
      <c r="B12607" s="104" t="s">
        <v>406</v>
      </c>
      <c r="C12607" s="105" t="s">
        <v>407</v>
      </c>
      <c r="D12607" s="105" t="s">
        <v>337</v>
      </c>
      <c r="E12607" s="87"/>
      <c r="F12607" s="69"/>
      <c r="G12607" s="69"/>
      <c r="H12607" s="69"/>
      <c r="I12607" s="69"/>
      <c r="J12607" s="70"/>
      <c r="K12607" s="118"/>
      <c r="L12607" s="112">
        <f>VLOOKUP($B12607,WB.UNEMP.2020,'WB (WDI)'!$BJ$2,FALSE)</f>
        <v>15.1199998855591</v>
      </c>
    </row>
    <row r="12608" spans="1:12" x14ac:dyDescent="0.25">
      <c r="A12608" s="103">
        <v>2020</v>
      </c>
      <c r="B12608" s="104" t="s">
        <v>408</v>
      </c>
      <c r="C12608" s="105" t="s">
        <v>409</v>
      </c>
      <c r="D12608" s="105" t="s">
        <v>337</v>
      </c>
      <c r="E12608" s="87"/>
      <c r="F12608" s="69"/>
      <c r="G12608" s="69"/>
      <c r="H12608" s="69"/>
      <c r="I12608" s="69"/>
      <c r="J12608" s="70"/>
      <c r="K12608" s="118"/>
      <c r="L12608" s="112">
        <f>VLOOKUP($B12608,WB.UNEMP.2020,'WB (WDI)'!$BJ$2,FALSE)</f>
        <v>17.2600002288818</v>
      </c>
    </row>
    <row r="12609" spans="1:12" x14ac:dyDescent="0.25">
      <c r="A12609" s="103">
        <v>2020</v>
      </c>
      <c r="B12609" s="104" t="s">
        <v>410</v>
      </c>
      <c r="C12609" s="105" t="s">
        <v>411</v>
      </c>
      <c r="D12609" s="105" t="s">
        <v>337</v>
      </c>
      <c r="E12609" s="87"/>
      <c r="F12609" s="69"/>
      <c r="G12609" s="69"/>
      <c r="H12609" s="69"/>
      <c r="I12609" s="69"/>
      <c r="J12609" s="70"/>
      <c r="K12609" s="118"/>
      <c r="L12609" s="112">
        <f>VLOOKUP($B12609,WB.UNEMP.2020,'WB (WDI)'!$BJ$2,FALSE)</f>
        <v>6.46000003814697</v>
      </c>
    </row>
    <row r="12610" spans="1:12" x14ac:dyDescent="0.25">
      <c r="A12610" s="103">
        <v>2020</v>
      </c>
      <c r="B12610" s="104" t="s">
        <v>412</v>
      </c>
      <c r="C12610" s="105" t="s">
        <v>413</v>
      </c>
      <c r="D12610" s="105" t="s">
        <v>337</v>
      </c>
      <c r="E12610" s="87"/>
      <c r="F12610" s="69"/>
      <c r="G12610" s="69"/>
      <c r="H12610" s="69"/>
      <c r="I12610" s="69"/>
      <c r="J12610" s="70"/>
      <c r="K12610" s="118"/>
      <c r="L12610" s="112" t="e">
        <f>VLOOKUP($B12610,WB.UNEMP.2020,'WB (WDI)'!$BJ$2,FALSE)</f>
        <v>#N/A</v>
      </c>
    </row>
    <row r="12611" spans="1:12" x14ac:dyDescent="0.25">
      <c r="A12611" s="103">
        <v>2020</v>
      </c>
      <c r="B12611" s="104" t="s">
        <v>414</v>
      </c>
      <c r="C12611" s="105" t="s">
        <v>415</v>
      </c>
      <c r="D12611" s="105" t="s">
        <v>337</v>
      </c>
      <c r="E12611" s="87"/>
      <c r="F12611" s="69"/>
      <c r="G12611" s="69"/>
      <c r="H12611" s="69"/>
      <c r="I12611" s="69"/>
      <c r="J12611" s="70"/>
      <c r="K12611" s="118"/>
      <c r="L12611" s="112">
        <f>VLOOKUP($B12611,WB.UNEMP.2020,'WB (WDI)'!$BJ$2,FALSE)</f>
        <v>10.3999996185303</v>
      </c>
    </row>
    <row r="12612" spans="1:12" x14ac:dyDescent="0.25">
      <c r="A12612" s="103">
        <v>2020</v>
      </c>
      <c r="B12612" s="104" t="s">
        <v>416</v>
      </c>
      <c r="C12612" s="105" t="s">
        <v>417</v>
      </c>
      <c r="D12612" s="105" t="s">
        <v>337</v>
      </c>
      <c r="E12612" s="87"/>
      <c r="F12612" s="69"/>
      <c r="G12612" s="69"/>
      <c r="H12612" s="69"/>
      <c r="I12612" s="69"/>
      <c r="J12612" s="70"/>
      <c r="K12612" s="118"/>
      <c r="L12612" s="112">
        <f>VLOOKUP($B12612,WB.UNEMP.2020,'WB (WDI)'!$BJ$2,FALSE)</f>
        <v>4.4499998092651403</v>
      </c>
    </row>
    <row r="12613" spans="1:12" x14ac:dyDescent="0.25">
      <c r="A12613" s="103">
        <v>2020</v>
      </c>
      <c r="B12613" s="104" t="s">
        <v>418</v>
      </c>
      <c r="C12613" s="105" t="s">
        <v>419</v>
      </c>
      <c r="D12613" s="105" t="s">
        <v>337</v>
      </c>
      <c r="E12613" s="87"/>
      <c r="F12613" s="69"/>
      <c r="G12613" s="69"/>
      <c r="H12613" s="69"/>
      <c r="I12613" s="69"/>
      <c r="J12613" s="70"/>
      <c r="K12613" s="118"/>
      <c r="L12613" s="112">
        <f>VLOOKUP($B12613,WB.UNEMP.2020,'WB (WDI)'!$BJ$2,FALSE)</f>
        <v>14.1000003814697</v>
      </c>
    </row>
    <row r="12614" spans="1:12" x14ac:dyDescent="0.25">
      <c r="A12614" s="103">
        <v>2020</v>
      </c>
      <c r="B12614" s="104" t="s">
        <v>420</v>
      </c>
      <c r="C12614" s="105" t="s">
        <v>421</v>
      </c>
      <c r="D12614" s="105" t="s">
        <v>337</v>
      </c>
      <c r="E12614" s="87"/>
      <c r="F12614" s="69"/>
      <c r="G12614" s="69"/>
      <c r="H12614" s="69"/>
      <c r="I12614" s="69"/>
      <c r="J12614" s="70"/>
      <c r="K12614" s="118"/>
      <c r="L12614" s="112">
        <f>VLOOKUP($B12614,WB.UNEMP.2020,'WB (WDI)'!$BJ$2,FALSE)</f>
        <v>4.4899997711181596</v>
      </c>
    </row>
    <row r="12615" spans="1:12" x14ac:dyDescent="0.25">
      <c r="A12615" s="103">
        <v>2020</v>
      </c>
      <c r="B12615" s="104" t="s">
        <v>422</v>
      </c>
      <c r="C12615" s="105" t="s">
        <v>423</v>
      </c>
      <c r="D12615" s="105" t="s">
        <v>337</v>
      </c>
      <c r="E12615" s="87"/>
      <c r="F12615" s="69"/>
      <c r="G12615" s="69"/>
      <c r="H12615" s="69"/>
      <c r="I12615" s="69"/>
      <c r="J12615" s="70"/>
      <c r="K12615" s="118"/>
      <c r="L12615" s="112">
        <f>VLOOKUP($B12615,WB.UNEMP.2020,'WB (WDI)'!$BJ$2,FALSE)</f>
        <v>5.3600001335143999</v>
      </c>
    </row>
    <row r="12616" spans="1:12" x14ac:dyDescent="0.25">
      <c r="A12616" s="103">
        <v>2020</v>
      </c>
      <c r="B12616" s="104" t="s">
        <v>424</v>
      </c>
      <c r="C12616" s="105" t="s">
        <v>425</v>
      </c>
      <c r="D12616" s="105" t="s">
        <v>337</v>
      </c>
      <c r="E12616" s="87"/>
      <c r="F12616" s="69"/>
      <c r="G12616" s="69"/>
      <c r="H12616" s="69"/>
      <c r="I12616" s="69"/>
      <c r="J12616" s="70"/>
      <c r="K12616" s="118"/>
      <c r="L12616" s="112">
        <f>VLOOKUP($B12616,WB.UNEMP.2020,'WB (WDI)'!$BJ$2,FALSE)</f>
        <v>8.4399995803833008</v>
      </c>
    </row>
    <row r="12617" spans="1:12" x14ac:dyDescent="0.25">
      <c r="A12617" s="103">
        <v>2020</v>
      </c>
      <c r="B12617" s="104" t="s">
        <v>426</v>
      </c>
      <c r="C12617" s="105" t="s">
        <v>427</v>
      </c>
      <c r="D12617" s="105" t="s">
        <v>337</v>
      </c>
      <c r="E12617" s="87"/>
      <c r="F12617" s="69"/>
      <c r="G12617" s="69"/>
      <c r="H12617" s="69"/>
      <c r="I12617" s="69"/>
      <c r="J12617" s="70"/>
      <c r="K12617" s="118"/>
      <c r="L12617" s="112">
        <f>VLOOKUP($B12617,WB.UNEMP.2020,'WB (WDI)'!$BJ$2,FALSE)</f>
        <v>3.1400001049041699</v>
      </c>
    </row>
    <row r="12618" spans="1:12" x14ac:dyDescent="0.25">
      <c r="A12618" s="103">
        <v>2020</v>
      </c>
      <c r="B12618" s="104" t="s">
        <v>428</v>
      </c>
      <c r="C12618" s="105" t="s">
        <v>429</v>
      </c>
      <c r="D12618" s="105" t="s">
        <v>337</v>
      </c>
      <c r="E12618" s="87"/>
      <c r="F12618" s="69"/>
      <c r="G12618" s="69"/>
      <c r="H12618" s="69"/>
      <c r="I12618" s="69"/>
      <c r="J12618" s="70"/>
      <c r="K12618" s="118"/>
      <c r="L12618" s="112" t="e">
        <f>VLOOKUP($B12618,WB.UNEMP.2020,'WB (WDI)'!$BJ$2,FALSE)</f>
        <v>#N/A</v>
      </c>
    </row>
    <row r="12619" spans="1:12" x14ac:dyDescent="0.25">
      <c r="A12619" s="103">
        <v>2020</v>
      </c>
      <c r="B12619" s="104" t="s">
        <v>430</v>
      </c>
      <c r="C12619" s="105" t="s">
        <v>431</v>
      </c>
      <c r="D12619" s="105" t="s">
        <v>337</v>
      </c>
      <c r="E12619" s="87"/>
      <c r="F12619" s="69"/>
      <c r="G12619" s="69"/>
      <c r="H12619" s="69"/>
      <c r="I12619" s="69"/>
      <c r="J12619" s="70"/>
      <c r="K12619" s="118"/>
      <c r="L12619" s="112">
        <f>VLOOKUP($B12619,WB.UNEMP.2020,'WB (WDI)'!$BJ$2,FALSE)</f>
        <v>5.5999999046325701</v>
      </c>
    </row>
    <row r="12620" spans="1:12" x14ac:dyDescent="0.25">
      <c r="A12620" s="103">
        <v>2020</v>
      </c>
      <c r="B12620" s="104" t="s">
        <v>432</v>
      </c>
      <c r="C12620" s="105" t="s">
        <v>433</v>
      </c>
      <c r="D12620" s="105" t="s">
        <v>337</v>
      </c>
      <c r="E12620" s="87"/>
      <c r="F12620" s="69"/>
      <c r="G12620" s="69"/>
      <c r="H12620" s="69"/>
      <c r="I12620" s="69"/>
      <c r="J12620" s="70"/>
      <c r="K12620" s="118"/>
      <c r="L12620" s="112" t="e">
        <f>VLOOKUP($B12620,WB.UNEMP.2020,'WB (WDI)'!$BJ$2,FALSE)</f>
        <v>#N/A</v>
      </c>
    </row>
    <row r="12621" spans="1:12" x14ac:dyDescent="0.25">
      <c r="A12621" s="103">
        <v>2020</v>
      </c>
      <c r="B12621" s="104" t="s">
        <v>434</v>
      </c>
      <c r="C12621" s="105" t="s">
        <v>435</v>
      </c>
      <c r="D12621" s="105" t="s">
        <v>337</v>
      </c>
      <c r="E12621" s="87"/>
      <c r="F12621" s="69"/>
      <c r="G12621" s="69"/>
      <c r="H12621" s="69"/>
      <c r="I12621" s="69"/>
      <c r="J12621" s="70"/>
      <c r="K12621" s="118"/>
      <c r="L12621" s="112">
        <f>VLOOKUP($B12621,WB.UNEMP.2020,'WB (WDI)'!$BJ$2,FALSE)</f>
        <v>3.3800001144409202</v>
      </c>
    </row>
    <row r="12622" spans="1:12" x14ac:dyDescent="0.25">
      <c r="A12622" s="103">
        <v>2020</v>
      </c>
      <c r="B12622" s="104" t="s">
        <v>436</v>
      </c>
      <c r="C12622" s="105" t="s">
        <v>437</v>
      </c>
      <c r="D12622" s="105" t="s">
        <v>337</v>
      </c>
      <c r="E12622" s="87"/>
      <c r="F12622" s="69"/>
      <c r="G12622" s="69"/>
      <c r="H12622" s="69"/>
      <c r="I12622" s="69"/>
      <c r="J12622" s="70"/>
      <c r="K12622" s="118"/>
      <c r="L12622" s="112">
        <f>VLOOKUP($B12622,WB.UNEMP.2020,'WB (WDI)'!$BJ$2,FALSE)</f>
        <v>4.3899998664856001</v>
      </c>
    </row>
    <row r="12623" spans="1:12" x14ac:dyDescent="0.25">
      <c r="A12623" s="103">
        <v>2020</v>
      </c>
      <c r="B12623" s="104" t="s">
        <v>438</v>
      </c>
      <c r="C12623" s="105" t="s">
        <v>439</v>
      </c>
      <c r="D12623" s="105" t="s">
        <v>440</v>
      </c>
      <c r="E12623" s="87"/>
      <c r="F12623" s="69"/>
      <c r="G12623" s="69"/>
      <c r="H12623" s="69"/>
      <c r="I12623" s="69"/>
      <c r="J12623" s="70"/>
      <c r="K12623" s="118"/>
      <c r="L12623" s="112">
        <f>VLOOKUP($B12623,WB.UNEMP.2020,'WB (WDI)'!$BJ$2,FALSE)</f>
        <v>5.1599998474121103</v>
      </c>
    </row>
    <row r="12624" spans="1:12" x14ac:dyDescent="0.25">
      <c r="A12624" s="103">
        <v>2020</v>
      </c>
      <c r="B12624" s="104" t="s">
        <v>441</v>
      </c>
      <c r="C12624" s="105" t="s">
        <v>442</v>
      </c>
      <c r="D12624" s="105" t="s">
        <v>440</v>
      </c>
      <c r="E12624" s="87"/>
      <c r="F12624" s="69"/>
      <c r="G12624" s="69"/>
      <c r="H12624" s="69"/>
      <c r="I12624" s="69"/>
      <c r="J12624" s="70"/>
      <c r="K12624" s="118"/>
      <c r="L12624" s="112" t="e">
        <f>VLOOKUP($B12624,WB.UNEMP.2020,'WB (WDI)'!$BJ$2,FALSE)</f>
        <v>#N/A</v>
      </c>
    </row>
    <row r="12625" spans="1:12" x14ac:dyDescent="0.25">
      <c r="A12625" s="103">
        <v>2020</v>
      </c>
      <c r="B12625" s="104" t="s">
        <v>443</v>
      </c>
      <c r="C12625" s="105" t="s">
        <v>444</v>
      </c>
      <c r="D12625" s="105" t="s">
        <v>440</v>
      </c>
      <c r="E12625" s="87"/>
      <c r="F12625" s="69"/>
      <c r="G12625" s="69"/>
      <c r="H12625" s="69"/>
      <c r="I12625" s="69"/>
      <c r="J12625" s="70"/>
      <c r="K12625" s="118"/>
      <c r="L12625" s="112" t="e">
        <f>VLOOKUP($B12625,WB.UNEMP.2020,'WB (WDI)'!$BJ$2,FALSE)</f>
        <v>#N/A</v>
      </c>
    </row>
    <row r="12626" spans="1:12" x14ac:dyDescent="0.25">
      <c r="A12626" s="103">
        <v>2020</v>
      </c>
      <c r="B12626" s="104" t="s">
        <v>445</v>
      </c>
      <c r="C12626" s="105" t="s">
        <v>446</v>
      </c>
      <c r="D12626" s="105" t="s">
        <v>440</v>
      </c>
      <c r="E12626" s="87"/>
      <c r="F12626" s="69"/>
      <c r="G12626" s="69"/>
      <c r="H12626" s="69"/>
      <c r="I12626" s="69"/>
      <c r="J12626" s="70"/>
      <c r="K12626" s="118"/>
      <c r="L12626" s="112" t="e">
        <f>VLOOKUP($B12626,WB.UNEMP.2020,'WB (WDI)'!$BJ$2,FALSE)</f>
        <v>#N/A</v>
      </c>
    </row>
    <row r="12627" spans="1:12" x14ac:dyDescent="0.25">
      <c r="A12627" s="103">
        <v>2020</v>
      </c>
      <c r="B12627" s="104" t="s">
        <v>447</v>
      </c>
      <c r="C12627" s="105" t="s">
        <v>448</v>
      </c>
      <c r="D12627" s="105" t="s">
        <v>440</v>
      </c>
      <c r="E12627" s="87"/>
      <c r="F12627" s="69"/>
      <c r="G12627" s="69"/>
      <c r="H12627" s="69"/>
      <c r="I12627" s="69"/>
      <c r="J12627" s="70"/>
      <c r="K12627" s="118"/>
      <c r="L12627" s="112">
        <f>VLOOKUP($B12627,WB.UNEMP.2020,'WB (WDI)'!$BJ$2,FALSE)</f>
        <v>4.0700001716613796</v>
      </c>
    </row>
    <row r="12628" spans="1:12" x14ac:dyDescent="0.25">
      <c r="A12628" s="103">
        <v>2020</v>
      </c>
      <c r="B12628" s="104" t="s">
        <v>449</v>
      </c>
      <c r="C12628" s="105" t="s">
        <v>450</v>
      </c>
      <c r="D12628" s="105" t="s">
        <v>440</v>
      </c>
      <c r="E12628" s="87"/>
      <c r="F12628" s="69"/>
      <c r="G12628" s="69"/>
      <c r="H12628" s="69"/>
      <c r="I12628" s="69"/>
      <c r="J12628" s="70"/>
      <c r="K12628" s="118"/>
      <c r="L12628" s="112" t="e">
        <f>VLOOKUP($B12628,WB.UNEMP.2020,'WB (WDI)'!$BJ$2,FALSE)</f>
        <v>#N/A</v>
      </c>
    </row>
    <row r="12629" spans="1:12" x14ac:dyDescent="0.25">
      <c r="A12629" s="103">
        <v>2020</v>
      </c>
      <c r="B12629" s="104" t="s">
        <v>451</v>
      </c>
      <c r="C12629" s="105" t="s">
        <v>452</v>
      </c>
      <c r="D12629" s="105" t="s">
        <v>440</v>
      </c>
      <c r="E12629" s="87"/>
      <c r="F12629" s="69"/>
      <c r="G12629" s="69"/>
      <c r="H12629" s="69"/>
      <c r="I12629" s="69"/>
      <c r="J12629" s="70"/>
      <c r="K12629" s="118"/>
      <c r="L12629" s="112">
        <f>VLOOKUP($B12629,WB.UNEMP.2020,'WB (WDI)'!$BJ$2,FALSE)</f>
        <v>4.1100001335143999</v>
      </c>
    </row>
    <row r="12630" spans="1:12" x14ac:dyDescent="0.25">
      <c r="A12630" s="103">
        <v>2020</v>
      </c>
      <c r="B12630" s="104" t="s">
        <v>453</v>
      </c>
      <c r="C12630" s="105" t="s">
        <v>454</v>
      </c>
      <c r="D12630" s="105" t="s">
        <v>440</v>
      </c>
      <c r="E12630" s="87"/>
      <c r="F12630" s="69"/>
      <c r="G12630" s="69"/>
      <c r="H12630" s="69"/>
      <c r="I12630" s="69"/>
      <c r="J12630" s="70"/>
      <c r="K12630" s="118"/>
      <c r="L12630" s="112">
        <f>VLOOKUP($B12630,WB.UNEMP.2020,'WB (WDI)'!$BJ$2,FALSE)</f>
        <v>15.449999809265099</v>
      </c>
    </row>
    <row r="12631" spans="1:12" x14ac:dyDescent="0.25">
      <c r="A12631" s="103">
        <v>2020</v>
      </c>
      <c r="B12631" s="104" t="s">
        <v>455</v>
      </c>
      <c r="C12631" s="105" t="s">
        <v>456</v>
      </c>
      <c r="D12631" s="105" t="s">
        <v>440</v>
      </c>
      <c r="E12631" s="87"/>
      <c r="F12631" s="69"/>
      <c r="G12631" s="69"/>
      <c r="H12631" s="69"/>
      <c r="I12631" s="69"/>
      <c r="J12631" s="70"/>
      <c r="K12631" s="118"/>
      <c r="L12631" s="112">
        <f>VLOOKUP($B12631,WB.UNEMP.2020,'WB (WDI)'!$BJ$2,FALSE)</f>
        <v>2.3699998855590798</v>
      </c>
    </row>
    <row r="12632" spans="1:12" x14ac:dyDescent="0.25">
      <c r="A12632" s="103">
        <v>2020</v>
      </c>
      <c r="B12632" s="104" t="s">
        <v>457</v>
      </c>
      <c r="C12632" s="105" t="s">
        <v>458</v>
      </c>
      <c r="D12632" s="105" t="s">
        <v>440</v>
      </c>
      <c r="E12632" s="87"/>
      <c r="F12632" s="69"/>
      <c r="G12632" s="69"/>
      <c r="H12632" s="69"/>
      <c r="I12632" s="69"/>
      <c r="J12632" s="70"/>
      <c r="K12632" s="118"/>
      <c r="L12632" s="112">
        <f>VLOOKUP($B12632,WB.UNEMP.2020,'WB (WDI)'!$BJ$2,FALSE)</f>
        <v>0.60000002384185802</v>
      </c>
    </row>
    <row r="12633" spans="1:12" x14ac:dyDescent="0.25">
      <c r="A12633" s="103">
        <v>2020</v>
      </c>
      <c r="B12633" s="104" t="s">
        <v>459</v>
      </c>
      <c r="C12633" s="105" t="s">
        <v>460</v>
      </c>
      <c r="D12633" s="105" t="s">
        <v>440</v>
      </c>
      <c r="E12633" s="87"/>
      <c r="F12633" s="69"/>
      <c r="G12633" s="69"/>
      <c r="H12633" s="69"/>
      <c r="I12633" s="69"/>
      <c r="J12633" s="70"/>
      <c r="K12633" s="118"/>
      <c r="L12633" s="112">
        <f>VLOOKUP($B12633,WB.UNEMP.2020,'WB (WDI)'!$BJ$2,FALSE)</f>
        <v>1.6900000572204601</v>
      </c>
    </row>
    <row r="12634" spans="1:12" x14ac:dyDescent="0.25">
      <c r="A12634" s="103">
        <v>2020</v>
      </c>
      <c r="B12634" s="104" t="s">
        <v>461</v>
      </c>
      <c r="C12634" s="105" t="s">
        <v>462</v>
      </c>
      <c r="D12634" s="105" t="s">
        <v>440</v>
      </c>
      <c r="E12634" s="87"/>
      <c r="F12634" s="69"/>
      <c r="G12634" s="69"/>
      <c r="H12634" s="69"/>
      <c r="I12634" s="69"/>
      <c r="J12634" s="70"/>
      <c r="K12634" s="118"/>
      <c r="L12634" s="112">
        <f>VLOOKUP($B12634,WB.UNEMP.2020,'WB (WDI)'!$BJ$2,FALSE)</f>
        <v>5.6500000953674299</v>
      </c>
    </row>
    <row r="12635" spans="1:12" x14ac:dyDescent="0.25">
      <c r="A12635" s="103">
        <v>2020</v>
      </c>
      <c r="B12635" s="104" t="s">
        <v>463</v>
      </c>
      <c r="C12635" s="105" t="s">
        <v>464</v>
      </c>
      <c r="D12635" s="105" t="s">
        <v>440</v>
      </c>
      <c r="E12635" s="87"/>
      <c r="F12635" s="69"/>
      <c r="G12635" s="69"/>
      <c r="H12635" s="69"/>
      <c r="I12635" s="69"/>
      <c r="J12635" s="70"/>
      <c r="K12635" s="118"/>
      <c r="L12635" s="112" t="e">
        <f>VLOOKUP($B12635,WB.UNEMP.2020,'WB (WDI)'!$BJ$2,FALSE)</f>
        <v>#N/A</v>
      </c>
    </row>
    <row r="12636" spans="1:12" x14ac:dyDescent="0.25">
      <c r="A12636" s="103">
        <v>2020</v>
      </c>
      <c r="B12636" s="104" t="s">
        <v>465</v>
      </c>
      <c r="C12636" s="105" t="s">
        <v>466</v>
      </c>
      <c r="D12636" s="105" t="s">
        <v>440</v>
      </c>
      <c r="E12636" s="87"/>
      <c r="F12636" s="69"/>
      <c r="G12636" s="69"/>
      <c r="H12636" s="69"/>
      <c r="I12636" s="69"/>
      <c r="J12636" s="70"/>
      <c r="K12636" s="118"/>
      <c r="L12636" s="112" t="e">
        <f>VLOOKUP($B12636,WB.UNEMP.2020,'WB (WDI)'!$BJ$2,FALSE)</f>
        <v>#N/A</v>
      </c>
    </row>
    <row r="12637" spans="1:12" x14ac:dyDescent="0.25">
      <c r="A12637" s="103">
        <v>2020</v>
      </c>
      <c r="B12637" s="104" t="s">
        <v>467</v>
      </c>
      <c r="C12637" s="105" t="s">
        <v>468</v>
      </c>
      <c r="D12637" s="105" t="s">
        <v>440</v>
      </c>
      <c r="E12637" s="87"/>
      <c r="F12637" s="69"/>
      <c r="G12637" s="69"/>
      <c r="H12637" s="69"/>
      <c r="I12637" s="69"/>
      <c r="J12637" s="70"/>
      <c r="K12637" s="118"/>
      <c r="L12637" s="112" t="e">
        <f>VLOOKUP($B12637,WB.UNEMP.2020,'WB (WDI)'!$BJ$2,FALSE)</f>
        <v>#N/A</v>
      </c>
    </row>
    <row r="12638" spans="1:12" x14ac:dyDescent="0.25">
      <c r="A12638" s="103">
        <v>2020</v>
      </c>
      <c r="B12638" s="104" t="s">
        <v>469</v>
      </c>
      <c r="C12638" s="105" t="s">
        <v>470</v>
      </c>
      <c r="D12638" s="105" t="s">
        <v>440</v>
      </c>
      <c r="E12638" s="87"/>
      <c r="F12638" s="69"/>
      <c r="G12638" s="69"/>
      <c r="H12638" s="69"/>
      <c r="I12638" s="69"/>
      <c r="J12638" s="70"/>
      <c r="K12638" s="118"/>
      <c r="L12638" s="112" t="e">
        <f>VLOOKUP($B12638,WB.UNEMP.2020,'WB (WDI)'!$BJ$2,FALSE)</f>
        <v>#N/A</v>
      </c>
    </row>
    <row r="12639" spans="1:12" x14ac:dyDescent="0.25">
      <c r="A12639" s="103">
        <v>2020</v>
      </c>
      <c r="B12639" s="104" t="s">
        <v>471</v>
      </c>
      <c r="C12639" s="105" t="s">
        <v>472</v>
      </c>
      <c r="D12639" s="105" t="s">
        <v>440</v>
      </c>
      <c r="E12639" s="87"/>
      <c r="F12639" s="69"/>
      <c r="G12639" s="69"/>
      <c r="H12639" s="69"/>
      <c r="I12639" s="69"/>
      <c r="J12639" s="70"/>
      <c r="K12639" s="118"/>
      <c r="L12639" s="112" t="e">
        <f>VLOOKUP($B12639,WB.UNEMP.2020,'WB (WDI)'!$BJ$2,FALSE)</f>
        <v>#N/A</v>
      </c>
    </row>
    <row r="12640" spans="1:12" x14ac:dyDescent="0.25">
      <c r="A12640" s="103">
        <v>2020</v>
      </c>
      <c r="B12640" s="104" t="s">
        <v>473</v>
      </c>
      <c r="C12640" s="105" t="s">
        <v>474</v>
      </c>
      <c r="D12640" s="105" t="s">
        <v>440</v>
      </c>
      <c r="E12640" s="87"/>
      <c r="F12640" s="69"/>
      <c r="G12640" s="69"/>
      <c r="H12640" s="69"/>
      <c r="I12640" s="69"/>
      <c r="J12640" s="70"/>
      <c r="K12640" s="118"/>
      <c r="L12640" s="112" t="e">
        <f>VLOOKUP($B12640,WB.UNEMP.2020,'WB (WDI)'!$BJ$2,FALSE)</f>
        <v>#N/A</v>
      </c>
    </row>
    <row r="12641" spans="1:12" x14ac:dyDescent="0.25">
      <c r="A12641" s="103">
        <v>2020</v>
      </c>
      <c r="B12641" s="104" t="s">
        <v>475</v>
      </c>
      <c r="C12641" s="105" t="s">
        <v>476</v>
      </c>
      <c r="D12641" s="105" t="s">
        <v>440</v>
      </c>
      <c r="E12641" s="87"/>
      <c r="F12641" s="69"/>
      <c r="G12641" s="69"/>
      <c r="H12641" s="69"/>
      <c r="I12641" s="69"/>
      <c r="J12641" s="70"/>
      <c r="K12641" s="118"/>
      <c r="L12641" s="112" t="e">
        <f>VLOOKUP($B12641,WB.UNEMP.2020,'WB (WDI)'!$BJ$2,FALSE)</f>
        <v>#N/A</v>
      </c>
    </row>
    <row r="12642" spans="1:12" x14ac:dyDescent="0.25">
      <c r="A12642" s="103">
        <v>2020</v>
      </c>
      <c r="B12642" s="104" t="s">
        <v>477</v>
      </c>
      <c r="C12642" s="105" t="s">
        <v>478</v>
      </c>
      <c r="D12642" s="105" t="s">
        <v>440</v>
      </c>
      <c r="E12642" s="87"/>
      <c r="F12642" s="69"/>
      <c r="G12642" s="69"/>
      <c r="H12642" s="69"/>
      <c r="I12642" s="69"/>
      <c r="J12642" s="70"/>
      <c r="K12642" s="118"/>
      <c r="L12642" s="112" t="e">
        <f>VLOOKUP($B12642,WB.UNEMP.2020,'WB (WDI)'!$BJ$2,FALSE)</f>
        <v>#N/A</v>
      </c>
    </row>
    <row r="12643" spans="1:12" x14ac:dyDescent="0.25">
      <c r="A12643" s="103">
        <v>2020</v>
      </c>
      <c r="B12643" s="104" t="s">
        <v>479</v>
      </c>
      <c r="C12643" s="105" t="s">
        <v>480</v>
      </c>
      <c r="D12643" s="105" t="s">
        <v>440</v>
      </c>
      <c r="E12643" s="87"/>
      <c r="F12643" s="69"/>
      <c r="G12643" s="69"/>
      <c r="H12643" s="69"/>
      <c r="I12643" s="69"/>
      <c r="J12643" s="70"/>
      <c r="K12643" s="118"/>
      <c r="L12643" s="112" t="e">
        <f>VLOOKUP($B12643,WB.UNEMP.2020,'WB (WDI)'!$BJ$2,FALSE)</f>
        <v>#N/A</v>
      </c>
    </row>
    <row r="12644" spans="1:12" x14ac:dyDescent="0.25">
      <c r="A12644" s="103">
        <v>2020</v>
      </c>
      <c r="B12644" s="104" t="s">
        <v>481</v>
      </c>
      <c r="C12644" s="105" t="s">
        <v>482</v>
      </c>
      <c r="D12644" s="105" t="s">
        <v>440</v>
      </c>
      <c r="E12644" s="87"/>
      <c r="F12644" s="69"/>
      <c r="G12644" s="69"/>
      <c r="H12644" s="69"/>
      <c r="I12644" s="69"/>
      <c r="J12644" s="70"/>
      <c r="K12644" s="118"/>
      <c r="L12644" s="112">
        <f>VLOOKUP($B12644,WB.UNEMP.2020,'WB (WDI)'!$BJ$2,FALSE)</f>
        <v>12.7200002670288</v>
      </c>
    </row>
    <row r="12645" spans="1:12" x14ac:dyDescent="0.25">
      <c r="A12645" s="103">
        <v>2020</v>
      </c>
      <c r="B12645" s="104" t="s">
        <v>483</v>
      </c>
      <c r="C12645" s="105" t="s">
        <v>484</v>
      </c>
      <c r="D12645" s="105" t="s">
        <v>440</v>
      </c>
      <c r="E12645" s="87"/>
      <c r="F12645" s="69"/>
      <c r="G12645" s="69"/>
      <c r="H12645" s="69"/>
      <c r="I12645" s="69"/>
      <c r="J12645" s="70"/>
      <c r="K12645" s="118"/>
      <c r="L12645" s="112" t="e">
        <f>VLOOKUP($B12645,WB.UNEMP.2020,'WB (WDI)'!$BJ$2,FALSE)</f>
        <v>#N/A</v>
      </c>
    </row>
    <row r="12646" spans="1:12" x14ac:dyDescent="0.25">
      <c r="A12646" s="103">
        <v>2020</v>
      </c>
      <c r="B12646" s="104" t="s">
        <v>485</v>
      </c>
      <c r="C12646" s="105" t="s">
        <v>486</v>
      </c>
      <c r="D12646" s="105" t="s">
        <v>440</v>
      </c>
      <c r="E12646" s="87"/>
      <c r="F12646" s="69"/>
      <c r="G12646" s="69"/>
      <c r="H12646" s="69"/>
      <c r="I12646" s="69"/>
      <c r="J12646" s="70"/>
      <c r="K12646" s="118"/>
      <c r="L12646" s="112" t="e">
        <f>VLOOKUP($B12646,WB.UNEMP.2020,'WB (WDI)'!$BJ$2,FALSE)</f>
        <v>#N/A</v>
      </c>
    </row>
    <row r="12647" spans="1:12" x14ac:dyDescent="0.25">
      <c r="A12647" s="103">
        <v>2020</v>
      </c>
      <c r="B12647" s="104" t="s">
        <v>487</v>
      </c>
      <c r="C12647" s="105" t="s">
        <v>488</v>
      </c>
      <c r="D12647" s="105" t="s">
        <v>440</v>
      </c>
      <c r="E12647" s="87"/>
      <c r="F12647" s="69"/>
      <c r="G12647" s="69"/>
      <c r="H12647" s="69"/>
      <c r="I12647" s="69"/>
      <c r="J12647" s="70"/>
      <c r="K12647" s="118"/>
      <c r="L12647" s="112">
        <f>VLOOKUP($B12647,WB.UNEMP.2020,'WB (WDI)'!$BJ$2,FALSE)</f>
        <v>8.2200002670288104</v>
      </c>
    </row>
    <row r="12648" spans="1:12" x14ac:dyDescent="0.25">
      <c r="A12648" s="103">
        <v>2020</v>
      </c>
      <c r="B12648" s="104" t="s">
        <v>489</v>
      </c>
      <c r="C12648" s="105" t="s">
        <v>490</v>
      </c>
      <c r="D12648" s="105" t="s">
        <v>440</v>
      </c>
      <c r="E12648" s="87"/>
      <c r="F12648" s="69"/>
      <c r="G12648" s="69"/>
      <c r="H12648" s="69"/>
      <c r="I12648" s="69"/>
      <c r="J12648" s="70"/>
      <c r="K12648" s="118"/>
      <c r="L12648" s="112" t="e">
        <f>VLOOKUP($B12648,WB.UNEMP.2020,'WB (WDI)'!$BJ$2,FALSE)</f>
        <v>#N/A</v>
      </c>
    </row>
    <row r="12649" spans="1:12" x14ac:dyDescent="0.25">
      <c r="A12649" s="103">
        <v>2020</v>
      </c>
      <c r="B12649" s="104" t="s">
        <v>491</v>
      </c>
      <c r="C12649" s="105" t="s">
        <v>492</v>
      </c>
      <c r="D12649" s="105" t="s">
        <v>440</v>
      </c>
      <c r="E12649" s="87"/>
      <c r="F12649" s="69"/>
      <c r="G12649" s="69"/>
      <c r="H12649" s="69"/>
      <c r="I12649" s="69"/>
      <c r="J12649" s="70"/>
      <c r="K12649" s="118"/>
      <c r="L12649" s="112">
        <f>VLOOKUP($B12649,WB.UNEMP.2020,'WB (WDI)'!$BJ$2,FALSE)</f>
        <v>3.0099999904632599</v>
      </c>
    </row>
    <row r="12650" spans="1:12" x14ac:dyDescent="0.25">
      <c r="A12650" s="103">
        <v>2020</v>
      </c>
      <c r="B12650" s="104" t="s">
        <v>493</v>
      </c>
      <c r="C12650" s="105" t="s">
        <v>494</v>
      </c>
      <c r="D12650" s="105" t="s">
        <v>440</v>
      </c>
      <c r="E12650" s="87"/>
      <c r="F12650" s="69"/>
      <c r="G12650" s="69"/>
      <c r="H12650" s="69"/>
      <c r="I12650" s="69"/>
      <c r="J12650" s="70"/>
      <c r="K12650" s="118"/>
      <c r="L12650" s="112" t="e">
        <f>VLOOKUP($B12650,WB.UNEMP.2020,'WB (WDI)'!$BJ$2,FALSE)</f>
        <v>#N/A</v>
      </c>
    </row>
    <row r="12651" spans="1:12" ht="15.75" thickBot="1" x14ac:dyDescent="0.3">
      <c r="A12651" s="106">
        <v>2020</v>
      </c>
      <c r="B12651" s="107" t="s">
        <v>495</v>
      </c>
      <c r="C12651" s="108" t="s">
        <v>496</v>
      </c>
      <c r="D12651" s="108" t="s">
        <v>440</v>
      </c>
      <c r="E12651" s="89"/>
      <c r="F12651" s="57"/>
      <c r="G12651" s="57"/>
      <c r="H12651" s="57"/>
      <c r="I12651" s="57"/>
      <c r="J12651" s="72"/>
      <c r="K12651" s="120"/>
      <c r="L12651" s="114" t="e">
        <f>VLOOKUP($B12651,WB.UNEMP.2020,'WB (WDI)'!$BJ$2,FALSE)</f>
        <v>#N/A</v>
      </c>
    </row>
  </sheetData>
  <conditionalFormatting sqref="E4:J251 K4:K12155">
    <cfRule type="containsErrors" dxfId="45" priority="72">
      <formula>ISERROR(E4)</formula>
    </cfRule>
  </conditionalFormatting>
  <conditionalFormatting sqref="E252:J1243 E1245:J2483 E2485:J3723 E3725:J4963 E4965:J6203 E6205:J6451 E6453:J7443 E7445:J7691 E7693:J7939 E7941:J8187 E8189:J8435 E8437:J8683 E8685:J8931 E8933:J9179 E9181:J9427 E9429:J9675 E9677:J9923 E9925:J10171 E10173:J10419 E10421:J10667 E10669:J10915 E10917:J11163 E11165:J11411 E11413:J11659 E11661:J11907 E11909:J12155">
    <cfRule type="containsErrors" dxfId="44" priority="70">
      <formula>ISERROR(E252)</formula>
    </cfRule>
  </conditionalFormatting>
  <conditionalFormatting sqref="E1244:J1244">
    <cfRule type="containsErrors" dxfId="43" priority="69">
      <formula>ISERROR(E1244)</formula>
    </cfRule>
  </conditionalFormatting>
  <conditionalFormatting sqref="E2484:J2484">
    <cfRule type="containsErrors" dxfId="42" priority="68">
      <formula>ISERROR(E2484)</formula>
    </cfRule>
  </conditionalFormatting>
  <conditionalFormatting sqref="E3724:J3724">
    <cfRule type="containsErrors" dxfId="41" priority="67">
      <formula>ISERROR(E3724)</formula>
    </cfRule>
  </conditionalFormatting>
  <conditionalFormatting sqref="E4964:J4964">
    <cfRule type="containsErrors" dxfId="40" priority="66">
      <formula>ISERROR(E4964)</formula>
    </cfRule>
  </conditionalFormatting>
  <conditionalFormatting sqref="E6204:J6204">
    <cfRule type="containsErrors" dxfId="39" priority="65">
      <formula>ISERROR(E6204)</formula>
    </cfRule>
  </conditionalFormatting>
  <conditionalFormatting sqref="E6452:J6452">
    <cfRule type="containsErrors" dxfId="38" priority="64">
      <formula>ISERROR(E6452)</formula>
    </cfRule>
  </conditionalFormatting>
  <conditionalFormatting sqref="E7444:J7444">
    <cfRule type="containsErrors" dxfId="37" priority="63">
      <formula>ISERROR(E7444)</formula>
    </cfRule>
  </conditionalFormatting>
  <conditionalFormatting sqref="E7692:J7692">
    <cfRule type="containsErrors" dxfId="36" priority="62">
      <formula>ISERROR(E7692)</formula>
    </cfRule>
  </conditionalFormatting>
  <conditionalFormatting sqref="E7940:J7940">
    <cfRule type="containsErrors" dxfId="35" priority="61">
      <formula>ISERROR(E7940)</formula>
    </cfRule>
  </conditionalFormatting>
  <conditionalFormatting sqref="E8188:J8188">
    <cfRule type="containsErrors" dxfId="34" priority="60">
      <formula>ISERROR(E8188)</formula>
    </cfRule>
  </conditionalFormatting>
  <conditionalFormatting sqref="E8436:J8436">
    <cfRule type="containsErrors" dxfId="33" priority="59">
      <formula>ISERROR(E8436)</formula>
    </cfRule>
  </conditionalFormatting>
  <conditionalFormatting sqref="E8684:J8684">
    <cfRule type="containsErrors" dxfId="32" priority="58">
      <formula>ISERROR(E8684)</formula>
    </cfRule>
  </conditionalFormatting>
  <conditionalFormatting sqref="E8932:J8932">
    <cfRule type="containsErrors" dxfId="31" priority="57">
      <formula>ISERROR(E8932)</formula>
    </cfRule>
  </conditionalFormatting>
  <conditionalFormatting sqref="E9180:J9180">
    <cfRule type="containsErrors" dxfId="30" priority="56">
      <formula>ISERROR(E9180)</formula>
    </cfRule>
  </conditionalFormatting>
  <conditionalFormatting sqref="E9428:J9428">
    <cfRule type="containsErrors" dxfId="29" priority="55">
      <formula>ISERROR(E9428)</formula>
    </cfRule>
  </conditionalFormatting>
  <conditionalFormatting sqref="E9676:J9676">
    <cfRule type="containsErrors" dxfId="28" priority="54">
      <formula>ISERROR(E9676)</formula>
    </cfRule>
  </conditionalFormatting>
  <conditionalFormatting sqref="E9924:J9924">
    <cfRule type="containsErrors" dxfId="27" priority="53">
      <formula>ISERROR(E9924)</formula>
    </cfRule>
  </conditionalFormatting>
  <conditionalFormatting sqref="E10172:J10172">
    <cfRule type="containsErrors" dxfId="26" priority="52">
      <formula>ISERROR(E10172)</formula>
    </cfRule>
  </conditionalFormatting>
  <conditionalFormatting sqref="E10420:J10420">
    <cfRule type="containsErrors" dxfId="25" priority="51">
      <formula>ISERROR(E10420)</formula>
    </cfRule>
  </conditionalFormatting>
  <conditionalFormatting sqref="E10668:J10668">
    <cfRule type="containsErrors" dxfId="24" priority="50">
      <formula>ISERROR(E10668)</formula>
    </cfRule>
  </conditionalFormatting>
  <conditionalFormatting sqref="E10916:J10916">
    <cfRule type="containsErrors" dxfId="23" priority="49">
      <formula>ISERROR(E10916)</formula>
    </cfRule>
  </conditionalFormatting>
  <conditionalFormatting sqref="E11164:J11164">
    <cfRule type="containsErrors" dxfId="22" priority="48">
      <formula>ISERROR(E11164)</formula>
    </cfRule>
  </conditionalFormatting>
  <conditionalFormatting sqref="E11412:J11412">
    <cfRule type="containsErrors" dxfId="21" priority="47">
      <formula>ISERROR(E11412)</formula>
    </cfRule>
  </conditionalFormatting>
  <conditionalFormatting sqref="E11660:J11660">
    <cfRule type="containsErrors" dxfId="20" priority="46">
      <formula>ISERROR(E11660)</formula>
    </cfRule>
  </conditionalFormatting>
  <conditionalFormatting sqref="E11908:J11908">
    <cfRule type="containsErrors" dxfId="19" priority="45">
      <formula>ISERROR(E11908)</formula>
    </cfRule>
  </conditionalFormatting>
  <conditionalFormatting sqref="K12157:K12403">
    <cfRule type="containsErrors" dxfId="18" priority="17">
      <formula>ISERROR(K12157)</formula>
    </cfRule>
  </conditionalFormatting>
  <conditionalFormatting sqref="E12157:J12403">
    <cfRule type="containsErrors" dxfId="17" priority="16">
      <formula>ISERROR(E12157)</formula>
    </cfRule>
  </conditionalFormatting>
  <conditionalFormatting sqref="E12156:J12156">
    <cfRule type="containsErrors" dxfId="16" priority="15">
      <formula>ISERROR(E12156)</formula>
    </cfRule>
  </conditionalFormatting>
  <conditionalFormatting sqref="K12156">
    <cfRule type="containsErrors" dxfId="15" priority="14">
      <formula>ISERROR(K12156)</formula>
    </cfRule>
  </conditionalFormatting>
  <conditionalFormatting sqref="L4:L5211">
    <cfRule type="containsErrors" dxfId="14" priority="13">
      <formula>ISERROR(L4)</formula>
    </cfRule>
  </conditionalFormatting>
  <conditionalFormatting sqref="L5212:L12155">
    <cfRule type="containsErrors" dxfId="9" priority="10">
      <formula>ISERROR(L5212)</formula>
    </cfRule>
  </conditionalFormatting>
  <conditionalFormatting sqref="L12157:L12403">
    <cfRule type="containsErrors" dxfId="8" priority="9">
      <formula>ISERROR(L12157)</formula>
    </cfRule>
  </conditionalFormatting>
  <conditionalFormatting sqref="L12156">
    <cfRule type="containsErrors" dxfId="7" priority="8">
      <formula>ISERROR(L12156)</formula>
    </cfRule>
  </conditionalFormatting>
  <conditionalFormatting sqref="K12405:K12651">
    <cfRule type="containsErrors" dxfId="6" priority="7">
      <formula>ISERROR(K12405)</formula>
    </cfRule>
  </conditionalFormatting>
  <conditionalFormatting sqref="E12405:J12651">
    <cfRule type="containsErrors" dxfId="5" priority="6">
      <formula>ISERROR(E12405)</formula>
    </cfRule>
  </conditionalFormatting>
  <conditionalFormatting sqref="E12404:J12404">
    <cfRule type="containsErrors" dxfId="4" priority="5">
      <formula>ISERROR(E12404)</formula>
    </cfRule>
  </conditionalFormatting>
  <conditionalFormatting sqref="K12404">
    <cfRule type="containsErrors" dxfId="3" priority="4">
      <formula>ISERROR(K12404)</formula>
    </cfRule>
  </conditionalFormatting>
  <conditionalFormatting sqref="L12405:L12651">
    <cfRule type="containsErrors" dxfId="2" priority="3">
      <formula>ISERROR(L12405)</formula>
    </cfRule>
  </conditionalFormatting>
  <conditionalFormatting sqref="L12404">
    <cfRule type="containsErrors" dxfId="0" priority="1">
      <formula>ISERROR(L12404)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04B1E-9A78-41A9-A0B9-DBCAAB0E4D9D}">
  <sheetPr>
    <tabColor theme="4" tint="-0.249977111117893"/>
  </sheetPr>
  <dimension ref="A1:I4051"/>
  <sheetViews>
    <sheetView workbookViewId="0">
      <pane ySplit="1" topLeftCell="A2" activePane="bottomLeft" state="frozen"/>
      <selection pane="bottomLeft" activeCell="D8" sqref="D8"/>
    </sheetView>
  </sheetViews>
  <sheetFormatPr defaultColWidth="9.140625" defaultRowHeight="15" x14ac:dyDescent="0.25"/>
  <cols>
    <col min="1" max="1" width="8.7109375" style="31" customWidth="1"/>
    <col min="2" max="2" width="13" style="31" customWidth="1"/>
    <col min="3" max="3" width="22.7109375" style="31" bestFit="1" customWidth="1"/>
    <col min="4" max="4" width="14.85546875" style="31" customWidth="1"/>
    <col min="5" max="9" width="9.140625" style="31"/>
    <col min="10" max="16384" width="9.140625" style="9"/>
  </cols>
  <sheetData>
    <row r="1" spans="1:9" ht="15.75" thickBot="1" x14ac:dyDescent="0.3">
      <c r="A1" s="3" t="s">
        <v>508</v>
      </c>
      <c r="B1" s="4" t="s">
        <v>509</v>
      </c>
      <c r="C1" s="5" t="s">
        <v>510</v>
      </c>
      <c r="D1" s="6" t="s">
        <v>535</v>
      </c>
      <c r="E1" s="7" t="s">
        <v>503</v>
      </c>
      <c r="F1" s="7" t="s">
        <v>504</v>
      </c>
      <c r="G1" s="7" t="s">
        <v>505</v>
      </c>
      <c r="H1" s="7" t="s">
        <v>506</v>
      </c>
      <c r="I1" s="8" t="s">
        <v>507</v>
      </c>
    </row>
    <row r="2" spans="1:9" x14ac:dyDescent="0.25">
      <c r="A2" s="10">
        <v>1970</v>
      </c>
      <c r="B2" s="11" t="s">
        <v>388</v>
      </c>
      <c r="C2" s="12" t="s">
        <v>389</v>
      </c>
      <c r="D2" s="13" t="s">
        <v>511</v>
      </c>
      <c r="E2" s="14" t="s">
        <v>511</v>
      </c>
      <c r="F2" s="15">
        <v>4.8065044983966825</v>
      </c>
      <c r="G2" s="15" t="s">
        <v>511</v>
      </c>
      <c r="H2" s="15" t="s">
        <v>511</v>
      </c>
      <c r="I2" s="16" t="s">
        <v>511</v>
      </c>
    </row>
    <row r="3" spans="1:9" x14ac:dyDescent="0.25">
      <c r="A3" s="17">
        <v>1970</v>
      </c>
      <c r="B3" s="18" t="s">
        <v>4</v>
      </c>
      <c r="C3" s="19" t="s">
        <v>5</v>
      </c>
      <c r="D3" s="20">
        <v>2.6290692457627669</v>
      </c>
      <c r="E3" s="21">
        <v>0.60111076897642668</v>
      </c>
      <c r="F3" s="22">
        <v>3.4262917758034925</v>
      </c>
      <c r="G3" s="22">
        <v>6.5287038313487527</v>
      </c>
      <c r="H3" s="22" t="s">
        <v>511</v>
      </c>
      <c r="I3" s="23">
        <v>3.9927265222445651</v>
      </c>
    </row>
    <row r="4" spans="1:9" x14ac:dyDescent="0.25">
      <c r="A4" s="17">
        <v>1970</v>
      </c>
      <c r="B4" s="18" t="s">
        <v>19</v>
      </c>
      <c r="C4" s="19" t="s">
        <v>20</v>
      </c>
      <c r="D4" s="20" t="s">
        <v>511</v>
      </c>
      <c r="E4" s="21" t="s">
        <v>511</v>
      </c>
      <c r="F4" s="22" t="s">
        <v>511</v>
      </c>
      <c r="G4" s="22" t="s">
        <v>511</v>
      </c>
      <c r="H4" s="22" t="s">
        <v>511</v>
      </c>
      <c r="I4" s="23" t="s">
        <v>511</v>
      </c>
    </row>
    <row r="5" spans="1:9" x14ac:dyDescent="0.25">
      <c r="A5" s="17">
        <v>1970</v>
      </c>
      <c r="B5" s="18" t="s">
        <v>129</v>
      </c>
      <c r="C5" s="19" t="s">
        <v>130</v>
      </c>
      <c r="D5" s="20" t="s">
        <v>511</v>
      </c>
      <c r="E5" s="21" t="s">
        <v>511</v>
      </c>
      <c r="F5" s="22">
        <v>4.5255065637899703</v>
      </c>
      <c r="G5" s="22">
        <v>7.869133553403457</v>
      </c>
      <c r="H5" s="22" t="s">
        <v>511</v>
      </c>
      <c r="I5" s="23">
        <v>3.6034018477619569</v>
      </c>
    </row>
    <row r="6" spans="1:9" x14ac:dyDescent="0.25">
      <c r="A6" s="17">
        <v>1970</v>
      </c>
      <c r="B6" s="18" t="s">
        <v>299</v>
      </c>
      <c r="C6" s="19" t="s">
        <v>300</v>
      </c>
      <c r="D6" s="20" t="s">
        <v>511</v>
      </c>
      <c r="E6" s="21" t="s">
        <v>511</v>
      </c>
      <c r="F6" s="22" t="s">
        <v>511</v>
      </c>
      <c r="G6" s="22" t="s">
        <v>511</v>
      </c>
      <c r="H6" s="22" t="s">
        <v>511</v>
      </c>
      <c r="I6" s="23" t="s">
        <v>511</v>
      </c>
    </row>
    <row r="7" spans="1:9" x14ac:dyDescent="0.25">
      <c r="A7" s="17">
        <v>1970</v>
      </c>
      <c r="B7" s="18" t="s">
        <v>438</v>
      </c>
      <c r="C7" s="19" t="s">
        <v>439</v>
      </c>
      <c r="D7" s="20">
        <v>7.6757187448808084</v>
      </c>
      <c r="E7" s="21">
        <v>9.9736251468869099</v>
      </c>
      <c r="F7" s="22">
        <v>7.410568082606618</v>
      </c>
      <c r="G7" s="22">
        <v>9.6189847043393399</v>
      </c>
      <c r="H7" s="22">
        <v>5.8669044319075985</v>
      </c>
      <c r="I7" s="23">
        <v>6.3034852297921367</v>
      </c>
    </row>
    <row r="8" spans="1:9" x14ac:dyDescent="0.25">
      <c r="A8" s="17">
        <v>1970</v>
      </c>
      <c r="B8" s="18" t="s">
        <v>420</v>
      </c>
      <c r="C8" s="19" t="s">
        <v>421</v>
      </c>
      <c r="D8" s="20">
        <v>6.1442993738081588</v>
      </c>
      <c r="E8" s="21">
        <v>5.2943700209631253</v>
      </c>
      <c r="F8" s="22">
        <v>4.9164162789009058</v>
      </c>
      <c r="G8" s="22">
        <v>8.3768439270234794</v>
      </c>
      <c r="H8" s="22">
        <v>6.3452246715610272</v>
      </c>
      <c r="I8" s="23">
        <v>5.6224653884373597</v>
      </c>
    </row>
    <row r="9" spans="1:9" x14ac:dyDescent="0.25">
      <c r="A9" s="17">
        <v>1970</v>
      </c>
      <c r="B9" s="18" t="s">
        <v>301</v>
      </c>
      <c r="C9" s="19" t="s">
        <v>302</v>
      </c>
      <c r="D9" s="20" t="s">
        <v>511</v>
      </c>
      <c r="E9" s="21" t="s">
        <v>511</v>
      </c>
      <c r="F9" s="22" t="s">
        <v>511</v>
      </c>
      <c r="G9" s="22" t="s">
        <v>511</v>
      </c>
      <c r="H9" s="22" t="s">
        <v>511</v>
      </c>
      <c r="I9" s="23" t="s">
        <v>511</v>
      </c>
    </row>
    <row r="10" spans="1:9" x14ac:dyDescent="0.25">
      <c r="A10" s="17">
        <v>1970</v>
      </c>
      <c r="B10" s="18" t="s">
        <v>133</v>
      </c>
      <c r="C10" s="19" t="s">
        <v>512</v>
      </c>
      <c r="D10" s="20" t="s">
        <v>511</v>
      </c>
      <c r="E10" s="21" t="s">
        <v>511</v>
      </c>
      <c r="F10" s="22" t="s">
        <v>511</v>
      </c>
      <c r="G10" s="22">
        <v>7.1314235768402856</v>
      </c>
      <c r="H10" s="22">
        <v>5.6909585244621121</v>
      </c>
      <c r="I10" s="23" t="s">
        <v>511</v>
      </c>
    </row>
    <row r="11" spans="1:9" x14ac:dyDescent="0.25">
      <c r="A11" s="17">
        <v>1970</v>
      </c>
      <c r="B11" s="18" t="s">
        <v>303</v>
      </c>
      <c r="C11" s="19" t="s">
        <v>304</v>
      </c>
      <c r="D11" s="20" t="s">
        <v>511</v>
      </c>
      <c r="E11" s="21" t="s">
        <v>511</v>
      </c>
      <c r="F11" s="22">
        <v>4.42489063948456</v>
      </c>
      <c r="G11" s="22">
        <v>9.9627209365458533</v>
      </c>
      <c r="H11" s="22" t="s">
        <v>511</v>
      </c>
      <c r="I11" s="23" t="s">
        <v>511</v>
      </c>
    </row>
    <row r="12" spans="1:9" x14ac:dyDescent="0.25">
      <c r="A12" s="17">
        <v>1970</v>
      </c>
      <c r="B12" s="18" t="s">
        <v>283</v>
      </c>
      <c r="C12" s="19" t="s">
        <v>284</v>
      </c>
      <c r="D12" s="20" t="s">
        <v>511</v>
      </c>
      <c r="E12" s="21" t="s">
        <v>511</v>
      </c>
      <c r="F12" s="22"/>
      <c r="G12" s="22">
        <v>10</v>
      </c>
      <c r="H12" s="22" t="s">
        <v>511</v>
      </c>
      <c r="I12" s="23" t="s">
        <v>511</v>
      </c>
    </row>
    <row r="13" spans="1:9" x14ac:dyDescent="0.25">
      <c r="A13" s="17">
        <v>1970</v>
      </c>
      <c r="B13" s="18" t="s">
        <v>135</v>
      </c>
      <c r="C13" s="19" t="s">
        <v>136</v>
      </c>
      <c r="D13" s="20" t="s">
        <v>511</v>
      </c>
      <c r="E13" s="21">
        <v>5.9306281065205937</v>
      </c>
      <c r="F13" s="22">
        <v>5.4229695229762909</v>
      </c>
      <c r="G13" s="22">
        <v>6.8203730531189688</v>
      </c>
      <c r="H13" s="22" t="s">
        <v>511</v>
      </c>
      <c r="I13" s="23" t="s">
        <v>511</v>
      </c>
    </row>
    <row r="14" spans="1:9" x14ac:dyDescent="0.25">
      <c r="A14" s="17">
        <v>1970</v>
      </c>
      <c r="B14" s="18" t="s">
        <v>335</v>
      </c>
      <c r="C14" s="19" t="s">
        <v>336</v>
      </c>
      <c r="D14" s="20" t="s">
        <v>511</v>
      </c>
      <c r="E14" s="21" t="s">
        <v>511</v>
      </c>
      <c r="F14" s="22" t="s">
        <v>511</v>
      </c>
      <c r="G14" s="22" t="s">
        <v>511</v>
      </c>
      <c r="H14" s="22" t="s">
        <v>511</v>
      </c>
      <c r="I14" s="23" t="s">
        <v>511</v>
      </c>
    </row>
    <row r="15" spans="1:9" x14ac:dyDescent="0.25">
      <c r="A15" s="17">
        <v>1970</v>
      </c>
      <c r="B15" s="18" t="s">
        <v>422</v>
      </c>
      <c r="C15" s="19" t="s">
        <v>423</v>
      </c>
      <c r="D15" s="20">
        <v>7.6874799673316767</v>
      </c>
      <c r="E15" s="21">
        <v>10</v>
      </c>
      <c r="F15" s="22">
        <v>5.1739411730318796</v>
      </c>
      <c r="G15" s="22">
        <v>9.6404985618668118</v>
      </c>
      <c r="H15" s="22">
        <v>8.8037792042302367</v>
      </c>
      <c r="I15" s="23">
        <v>5.7583931299457607</v>
      </c>
    </row>
    <row r="16" spans="1:9" x14ac:dyDescent="0.25">
      <c r="A16" s="17">
        <v>1970</v>
      </c>
      <c r="B16" s="18" t="s">
        <v>137</v>
      </c>
      <c r="C16" s="19" t="s">
        <v>138</v>
      </c>
      <c r="D16" s="20" t="s">
        <v>511</v>
      </c>
      <c r="E16" s="21" t="s">
        <v>511</v>
      </c>
      <c r="F16" s="22" t="s">
        <v>511</v>
      </c>
      <c r="G16" s="22">
        <v>6.6610773449091907</v>
      </c>
      <c r="H16" s="22" t="s">
        <v>511</v>
      </c>
      <c r="I16" s="23" t="s">
        <v>511</v>
      </c>
    </row>
    <row r="17" spans="1:9" x14ac:dyDescent="0.25">
      <c r="A17" s="17">
        <v>1970</v>
      </c>
      <c r="B17" s="18" t="s">
        <v>21</v>
      </c>
      <c r="C17" s="19" t="s">
        <v>22</v>
      </c>
      <c r="D17" s="20" t="s">
        <v>511</v>
      </c>
      <c r="E17" s="21" t="s">
        <v>511</v>
      </c>
      <c r="F17" s="22">
        <v>2.0183900302450835</v>
      </c>
      <c r="G17" s="22">
        <v>6.7747232817539897</v>
      </c>
      <c r="H17" s="22" t="s">
        <v>511</v>
      </c>
      <c r="I17" s="23">
        <v>5.1078603244387955</v>
      </c>
    </row>
    <row r="18" spans="1:9" x14ac:dyDescent="0.25">
      <c r="A18" s="17">
        <v>1970</v>
      </c>
      <c r="B18" s="18" t="s">
        <v>285</v>
      </c>
      <c r="C18" s="19" t="s">
        <v>286</v>
      </c>
      <c r="D18" s="20" t="s">
        <v>511</v>
      </c>
      <c r="E18" s="21" t="s">
        <v>511</v>
      </c>
      <c r="F18" s="22" t="s">
        <v>511</v>
      </c>
      <c r="G18" s="22" t="s">
        <v>511</v>
      </c>
      <c r="H18" s="22" t="s">
        <v>511</v>
      </c>
      <c r="I18" s="23" t="s">
        <v>511</v>
      </c>
    </row>
    <row r="19" spans="1:9" x14ac:dyDescent="0.25">
      <c r="A19" s="17">
        <v>1970</v>
      </c>
      <c r="B19" s="18" t="s">
        <v>139</v>
      </c>
      <c r="C19" s="19" t="s">
        <v>513</v>
      </c>
      <c r="D19" s="20">
        <v>5.1475138762876629</v>
      </c>
      <c r="E19" s="21" t="s">
        <v>511</v>
      </c>
      <c r="F19" s="22">
        <v>3.2908573621888952</v>
      </c>
      <c r="G19" s="22">
        <v>9.4887037841052422</v>
      </c>
      <c r="H19" s="22">
        <v>2.9184485572271788</v>
      </c>
      <c r="I19" s="23">
        <v>3.7359266506678233</v>
      </c>
    </row>
    <row r="20" spans="1:9" x14ac:dyDescent="0.25">
      <c r="A20" s="17">
        <v>1970</v>
      </c>
      <c r="B20" s="18" t="s">
        <v>392</v>
      </c>
      <c r="C20" s="19" t="s">
        <v>393</v>
      </c>
      <c r="D20" s="20" t="s">
        <v>511</v>
      </c>
      <c r="E20" s="21" t="s">
        <v>511</v>
      </c>
      <c r="F20" s="22" t="s">
        <v>511</v>
      </c>
      <c r="G20" s="22" t="s">
        <v>511</v>
      </c>
      <c r="H20" s="22" t="s">
        <v>511</v>
      </c>
      <c r="I20" s="23" t="s">
        <v>511</v>
      </c>
    </row>
    <row r="21" spans="1:9" x14ac:dyDescent="0.25">
      <c r="A21" s="17">
        <v>1970</v>
      </c>
      <c r="B21" s="18" t="s">
        <v>23</v>
      </c>
      <c r="C21" s="19" t="s">
        <v>24</v>
      </c>
      <c r="D21" s="20" t="s">
        <v>511</v>
      </c>
      <c r="E21" s="21">
        <v>7.0777390888732059</v>
      </c>
      <c r="F21" s="22">
        <v>5.8069947982183301</v>
      </c>
      <c r="G21" s="22">
        <v>8.3772519399172989</v>
      </c>
      <c r="H21" s="22" t="s">
        <v>511</v>
      </c>
      <c r="I21" s="23" t="s">
        <v>511</v>
      </c>
    </row>
    <row r="22" spans="1:9" x14ac:dyDescent="0.25">
      <c r="A22" s="17">
        <v>1970</v>
      </c>
      <c r="B22" s="18" t="s">
        <v>145</v>
      </c>
      <c r="C22" s="19" t="s">
        <v>146</v>
      </c>
      <c r="D22" s="20">
        <v>4.5552106109888424</v>
      </c>
      <c r="E22" s="21">
        <v>5.6443351959584112</v>
      </c>
      <c r="F22" s="22">
        <v>3.8907202259074722</v>
      </c>
      <c r="G22" s="22">
        <v>5.9891866321861569</v>
      </c>
      <c r="H22" s="22">
        <v>1.6636708702866545</v>
      </c>
      <c r="I22" s="23">
        <v>5.0741389401458257</v>
      </c>
    </row>
    <row r="23" spans="1:9" x14ac:dyDescent="0.25">
      <c r="A23" s="17">
        <v>1970</v>
      </c>
      <c r="B23" s="18" t="s">
        <v>259</v>
      </c>
      <c r="C23" s="19" t="s">
        <v>260</v>
      </c>
      <c r="D23" s="20" t="s">
        <v>511</v>
      </c>
      <c r="E23" s="21" t="s">
        <v>511</v>
      </c>
      <c r="F23" s="22" t="s">
        <v>511</v>
      </c>
      <c r="G23" s="22" t="s">
        <v>511</v>
      </c>
      <c r="H23" s="22" t="s">
        <v>511</v>
      </c>
      <c r="I23" s="23" t="s">
        <v>511</v>
      </c>
    </row>
    <row r="24" spans="1:9" x14ac:dyDescent="0.25">
      <c r="A24" s="17">
        <v>1970</v>
      </c>
      <c r="B24" s="18" t="s">
        <v>338</v>
      </c>
      <c r="C24" s="19" t="s">
        <v>339</v>
      </c>
      <c r="D24" s="20" t="s">
        <v>511</v>
      </c>
      <c r="E24" s="21" t="s">
        <v>511</v>
      </c>
      <c r="F24" s="22">
        <v>4.3092175009671418</v>
      </c>
      <c r="G24" s="22" t="s">
        <v>511</v>
      </c>
      <c r="H24" s="22" t="s">
        <v>511</v>
      </c>
      <c r="I24" s="23">
        <v>4.3170455678057973</v>
      </c>
    </row>
    <row r="25" spans="1:9" x14ac:dyDescent="0.25">
      <c r="A25" s="17">
        <v>1970</v>
      </c>
      <c r="B25" s="18" t="s">
        <v>27</v>
      </c>
      <c r="C25" s="19" t="s">
        <v>28</v>
      </c>
      <c r="D25" s="20" t="s">
        <v>511</v>
      </c>
      <c r="E25" s="21" t="s">
        <v>511</v>
      </c>
      <c r="F25" s="22" t="s">
        <v>511</v>
      </c>
      <c r="G25" s="22" t="s">
        <v>511</v>
      </c>
      <c r="H25" s="22" t="s">
        <v>511</v>
      </c>
      <c r="I25" s="23" t="s">
        <v>511</v>
      </c>
    </row>
    <row r="26" spans="1:9" x14ac:dyDescent="0.25">
      <c r="A26" s="17">
        <v>1970</v>
      </c>
      <c r="B26" s="18" t="s">
        <v>29</v>
      </c>
      <c r="C26" s="19" t="s">
        <v>30</v>
      </c>
      <c r="D26" s="20" t="s">
        <v>511</v>
      </c>
      <c r="E26" s="21" t="s">
        <v>511</v>
      </c>
      <c r="F26" s="22">
        <v>3.4761409258449345</v>
      </c>
      <c r="G26" s="22">
        <v>6.6342784259289616</v>
      </c>
      <c r="H26" s="22" t="s">
        <v>511</v>
      </c>
      <c r="I26" s="23">
        <v>4.9006243717308191</v>
      </c>
    </row>
    <row r="27" spans="1:9" x14ac:dyDescent="0.25">
      <c r="A27" s="17">
        <v>1970</v>
      </c>
      <c r="B27" s="18" t="s">
        <v>31</v>
      </c>
      <c r="C27" s="19" t="s">
        <v>32</v>
      </c>
      <c r="D27" s="20" t="s">
        <v>511</v>
      </c>
      <c r="E27" s="21" t="s">
        <v>511</v>
      </c>
      <c r="F27" s="22" t="s">
        <v>511</v>
      </c>
      <c r="G27" s="22" t="s">
        <v>511</v>
      </c>
      <c r="H27" s="22" t="s">
        <v>511</v>
      </c>
      <c r="I27" s="23" t="s">
        <v>511</v>
      </c>
    </row>
    <row r="28" spans="1:9" x14ac:dyDescent="0.25">
      <c r="A28" s="17">
        <v>1970</v>
      </c>
      <c r="B28" s="18" t="s">
        <v>261</v>
      </c>
      <c r="C28" s="19" t="s">
        <v>262</v>
      </c>
      <c r="D28" s="20" t="s">
        <v>511</v>
      </c>
      <c r="E28" s="21" t="s">
        <v>511</v>
      </c>
      <c r="F28" s="22" t="s">
        <v>511</v>
      </c>
      <c r="G28" s="22" t="s">
        <v>511</v>
      </c>
      <c r="H28" s="22" t="s">
        <v>511</v>
      </c>
      <c r="I28" s="23" t="s">
        <v>511</v>
      </c>
    </row>
    <row r="29" spans="1:9" x14ac:dyDescent="0.25">
      <c r="A29" s="17">
        <v>1970</v>
      </c>
      <c r="B29" s="18" t="s">
        <v>33</v>
      </c>
      <c r="C29" s="19" t="s">
        <v>34</v>
      </c>
      <c r="D29" s="20" t="s">
        <v>511</v>
      </c>
      <c r="E29" s="21" t="s">
        <v>511</v>
      </c>
      <c r="F29" s="22">
        <v>2.5452415358408707</v>
      </c>
      <c r="G29" s="22">
        <v>5.9204077296759507</v>
      </c>
      <c r="H29" s="22" t="s">
        <v>511</v>
      </c>
      <c r="I29" s="23" t="s">
        <v>511</v>
      </c>
    </row>
    <row r="30" spans="1:9" x14ac:dyDescent="0.25">
      <c r="A30" s="17">
        <v>1970</v>
      </c>
      <c r="B30" s="18" t="s">
        <v>230</v>
      </c>
      <c r="C30" s="19" t="s">
        <v>231</v>
      </c>
      <c r="D30" s="20">
        <v>8.2903495504443612</v>
      </c>
      <c r="E30" s="21">
        <v>8.3372343224853456</v>
      </c>
      <c r="F30" s="22">
        <v>7.3287903940102774</v>
      </c>
      <c r="G30" s="22">
        <v>9.6932105331715661</v>
      </c>
      <c r="H30" s="22">
        <v>8.4871395597662733</v>
      </c>
      <c r="I30" s="23">
        <v>7.9700530803374683</v>
      </c>
    </row>
    <row r="31" spans="1:9" x14ac:dyDescent="0.25">
      <c r="A31" s="17">
        <v>1970</v>
      </c>
      <c r="B31" s="18" t="s">
        <v>35</v>
      </c>
      <c r="C31" s="19" t="s">
        <v>36</v>
      </c>
      <c r="D31" s="20" t="s">
        <v>511</v>
      </c>
      <c r="E31" s="21" t="s">
        <v>511</v>
      </c>
      <c r="F31" s="22">
        <v>2.3176133785770938</v>
      </c>
      <c r="G31" s="22">
        <v>6.2774850017367454</v>
      </c>
      <c r="H31" s="22" t="s">
        <v>511</v>
      </c>
      <c r="I31" s="23" t="s">
        <v>511</v>
      </c>
    </row>
    <row r="32" spans="1:9" x14ac:dyDescent="0.25">
      <c r="A32" s="17">
        <v>1970</v>
      </c>
      <c r="B32" s="18" t="s">
        <v>37</v>
      </c>
      <c r="C32" s="19" t="s">
        <v>38</v>
      </c>
      <c r="D32" s="20" t="s">
        <v>511</v>
      </c>
      <c r="E32" s="21" t="s">
        <v>511</v>
      </c>
      <c r="F32" s="22">
        <v>3.786979130342214</v>
      </c>
      <c r="G32" s="22">
        <v>6.9032392498086494</v>
      </c>
      <c r="H32" s="22" t="s">
        <v>511</v>
      </c>
      <c r="I32" s="23" t="s">
        <v>511</v>
      </c>
    </row>
    <row r="33" spans="1:9" x14ac:dyDescent="0.25">
      <c r="A33" s="17">
        <v>1970</v>
      </c>
      <c r="B33" s="18" t="s">
        <v>151</v>
      </c>
      <c r="C33" s="19" t="s">
        <v>152</v>
      </c>
      <c r="D33" s="20">
        <v>5.4041445695153181</v>
      </c>
      <c r="E33" s="21">
        <v>7.9568032518386476</v>
      </c>
      <c r="F33" s="22">
        <v>5.2145976805504208</v>
      </c>
      <c r="G33" s="22">
        <v>5.9866281313500096</v>
      </c>
      <c r="H33" s="22">
        <v>2.1143917829927008</v>
      </c>
      <c r="I33" s="23" t="s">
        <v>511</v>
      </c>
    </row>
    <row r="34" spans="1:9" x14ac:dyDescent="0.25">
      <c r="A34" s="17">
        <v>1970</v>
      </c>
      <c r="B34" s="18" t="s">
        <v>249</v>
      </c>
      <c r="C34" s="19" t="s">
        <v>250</v>
      </c>
      <c r="D34" s="20" t="s">
        <v>511</v>
      </c>
      <c r="E34" s="21" t="s">
        <v>511</v>
      </c>
      <c r="F34" s="22">
        <v>3.6100764151407483</v>
      </c>
      <c r="G34" s="22">
        <v>5.7669302178374204</v>
      </c>
      <c r="H34" s="22" t="s">
        <v>511</v>
      </c>
      <c r="I34" s="23">
        <v>2.2011296887927645</v>
      </c>
    </row>
    <row r="35" spans="1:9" x14ac:dyDescent="0.25">
      <c r="A35" s="17">
        <v>1970</v>
      </c>
      <c r="B35" s="18" t="s">
        <v>153</v>
      </c>
      <c r="C35" s="19" t="s">
        <v>154</v>
      </c>
      <c r="D35" s="20">
        <v>6.455490395604877</v>
      </c>
      <c r="E35" s="21">
        <v>9.1824150852982473</v>
      </c>
      <c r="F35" s="22">
        <v>5.8192878139359081</v>
      </c>
      <c r="G35" s="22">
        <v>6.246494813069984</v>
      </c>
      <c r="H35" s="22">
        <v>4.4610298157519841</v>
      </c>
      <c r="I35" s="23" t="s">
        <v>511</v>
      </c>
    </row>
    <row r="36" spans="1:9" x14ac:dyDescent="0.25">
      <c r="A36" s="17">
        <v>1970</v>
      </c>
      <c r="B36" s="18" t="s">
        <v>45</v>
      </c>
      <c r="C36" s="19" t="s">
        <v>514</v>
      </c>
      <c r="D36" s="20">
        <v>3.6213690744950049</v>
      </c>
      <c r="E36" s="21" t="s">
        <v>511</v>
      </c>
      <c r="F36" s="22">
        <v>2.1319464686393945</v>
      </c>
      <c r="G36" s="22">
        <v>6.5320442141914903</v>
      </c>
      <c r="H36" s="22">
        <v>2.4971020114121649</v>
      </c>
      <c r="I36" s="23">
        <v>3.6610450396215599</v>
      </c>
    </row>
    <row r="37" spans="1:9" x14ac:dyDescent="0.25">
      <c r="A37" s="17">
        <v>1970</v>
      </c>
      <c r="B37" s="18" t="s">
        <v>41</v>
      </c>
      <c r="C37" s="19" t="s">
        <v>515</v>
      </c>
      <c r="D37" s="20" t="s">
        <v>511</v>
      </c>
      <c r="E37" s="21" t="s">
        <v>511</v>
      </c>
      <c r="F37" s="22">
        <v>3.0867042087580874</v>
      </c>
      <c r="G37" s="22">
        <v>6.5632363025021796</v>
      </c>
      <c r="H37" s="22" t="s">
        <v>511</v>
      </c>
      <c r="I37" s="23" t="s">
        <v>511</v>
      </c>
    </row>
    <row r="38" spans="1:9" x14ac:dyDescent="0.25">
      <c r="A38" s="17">
        <v>1970</v>
      </c>
      <c r="B38" s="18" t="s">
        <v>155</v>
      </c>
      <c r="C38" s="19" t="s">
        <v>156</v>
      </c>
      <c r="D38" s="20">
        <v>6.6829300896813768</v>
      </c>
      <c r="E38" s="21">
        <v>5.6483182578172313</v>
      </c>
      <c r="F38" s="22">
        <v>6.0765349334053331</v>
      </c>
      <c r="G38" s="22">
        <v>9.2125458283596302</v>
      </c>
      <c r="H38" s="22">
        <v>4.290718987038959</v>
      </c>
      <c r="I38" s="23">
        <v>7.1562448595442021</v>
      </c>
    </row>
    <row r="39" spans="1:9" x14ac:dyDescent="0.25">
      <c r="A39" s="17">
        <v>1970</v>
      </c>
      <c r="B39" s="18" t="s">
        <v>43</v>
      </c>
      <c r="C39" s="19" t="s">
        <v>516</v>
      </c>
      <c r="D39" s="20" t="s">
        <v>511</v>
      </c>
      <c r="E39" s="21">
        <v>6.7127659991182442</v>
      </c>
      <c r="F39" s="22">
        <v>3.2395225438498776</v>
      </c>
      <c r="G39" s="22">
        <v>6.9158213337075889</v>
      </c>
      <c r="H39" s="22" t="s">
        <v>511</v>
      </c>
      <c r="I39" s="23" t="s">
        <v>511</v>
      </c>
    </row>
    <row r="40" spans="1:9" x14ac:dyDescent="0.25">
      <c r="A40" s="17">
        <v>1970</v>
      </c>
      <c r="B40" s="18" t="s">
        <v>394</v>
      </c>
      <c r="C40" s="19" t="s">
        <v>395</v>
      </c>
      <c r="D40" s="20" t="s">
        <v>511</v>
      </c>
      <c r="E40" s="21" t="s">
        <v>511</v>
      </c>
      <c r="F40" s="22" t="s">
        <v>511</v>
      </c>
      <c r="G40" s="22" t="s">
        <v>511</v>
      </c>
      <c r="H40" s="22" t="s">
        <v>511</v>
      </c>
      <c r="I40" s="23" t="s">
        <v>511</v>
      </c>
    </row>
    <row r="41" spans="1:9" x14ac:dyDescent="0.25">
      <c r="A41" s="17">
        <v>1970</v>
      </c>
      <c r="B41" s="18" t="s">
        <v>305</v>
      </c>
      <c r="C41" s="19" t="s">
        <v>306</v>
      </c>
      <c r="D41" s="20">
        <v>6.3933752521906442</v>
      </c>
      <c r="E41" s="21" t="s">
        <v>511</v>
      </c>
      <c r="F41" s="22">
        <v>4.5154452118999879</v>
      </c>
      <c r="G41" s="22">
        <v>7.2732775603351341</v>
      </c>
      <c r="H41" s="22">
        <v>6.1628257346789406</v>
      </c>
      <c r="I41" s="23">
        <v>6.0049035776477435</v>
      </c>
    </row>
    <row r="42" spans="1:9" x14ac:dyDescent="0.25">
      <c r="A42" s="17">
        <v>1970</v>
      </c>
      <c r="B42" s="18" t="s">
        <v>340</v>
      </c>
      <c r="C42" s="19" t="s">
        <v>517</v>
      </c>
      <c r="D42" s="20" t="s">
        <v>511</v>
      </c>
      <c r="E42" s="21" t="s">
        <v>511</v>
      </c>
      <c r="F42" s="22">
        <v>4.7612967964516661</v>
      </c>
      <c r="G42" s="22" t="s">
        <v>511</v>
      </c>
      <c r="H42" s="22" t="s">
        <v>511</v>
      </c>
      <c r="I42" s="23">
        <v>3.8246028190392432</v>
      </c>
    </row>
    <row r="43" spans="1:9" x14ac:dyDescent="0.25">
      <c r="A43" s="17">
        <v>1970</v>
      </c>
      <c r="B43" s="18" t="s">
        <v>358</v>
      </c>
      <c r="C43" s="19" t="s">
        <v>359</v>
      </c>
      <c r="D43" s="20">
        <v>7.6522762053946263</v>
      </c>
      <c r="E43" s="21">
        <v>10</v>
      </c>
      <c r="F43" s="22">
        <v>7.870567545469803</v>
      </c>
      <c r="G43" s="22">
        <v>6.8449101206783203</v>
      </c>
      <c r="H43" s="22">
        <v>7.2122858984822775</v>
      </c>
      <c r="I43" s="23">
        <v>7.556341387444399</v>
      </c>
    </row>
    <row r="44" spans="1:9" x14ac:dyDescent="0.25">
      <c r="A44" s="17">
        <v>1970</v>
      </c>
      <c r="B44" s="18" t="s">
        <v>163</v>
      </c>
      <c r="C44" s="19" t="s">
        <v>164</v>
      </c>
      <c r="D44" s="20">
        <v>4.5196252246682826</v>
      </c>
      <c r="E44" s="21">
        <v>5.7570886317016239</v>
      </c>
      <c r="F44" s="22">
        <v>3.5990339640134246</v>
      </c>
      <c r="G44" s="22">
        <v>6.9720824749093584</v>
      </c>
      <c r="H44" s="22">
        <v>2.2204433435932858</v>
      </c>
      <c r="I44" s="23">
        <v>4.2709218687496504</v>
      </c>
    </row>
    <row r="45" spans="1:9" x14ac:dyDescent="0.25">
      <c r="A45" s="17">
        <v>1970</v>
      </c>
      <c r="B45" s="18" t="s">
        <v>165</v>
      </c>
      <c r="C45" s="19" t="s">
        <v>166</v>
      </c>
      <c r="D45" s="20">
        <v>4.6749947979586572</v>
      </c>
      <c r="E45" s="21">
        <v>6.2327715480539325</v>
      </c>
      <c r="F45" s="22">
        <v>4.9607999725167868</v>
      </c>
      <c r="G45" s="22">
        <v>6.5335134622818991</v>
      </c>
      <c r="H45" s="22">
        <v>2.4403061013085607</v>
      </c>
      <c r="I45" s="23">
        <v>3.4755949004931495</v>
      </c>
    </row>
    <row r="46" spans="1:9" x14ac:dyDescent="0.25">
      <c r="A46" s="17">
        <v>1970</v>
      </c>
      <c r="B46" s="18" t="s">
        <v>7</v>
      </c>
      <c r="C46" s="19" t="s">
        <v>518</v>
      </c>
      <c r="D46" s="20" t="s">
        <v>511</v>
      </c>
      <c r="E46" s="21" t="s">
        <v>511</v>
      </c>
      <c r="F46" s="22">
        <v>3.9057681445163013</v>
      </c>
      <c r="G46" s="22">
        <v>7.1497125445458352</v>
      </c>
      <c r="H46" s="22" t="s">
        <v>511</v>
      </c>
      <c r="I46" s="23" t="s">
        <v>511</v>
      </c>
    </row>
    <row r="47" spans="1:9" x14ac:dyDescent="0.25">
      <c r="A47" s="17">
        <v>1970</v>
      </c>
      <c r="B47" s="18" t="s">
        <v>167</v>
      </c>
      <c r="C47" s="19" t="s">
        <v>168</v>
      </c>
      <c r="D47" s="20" t="s">
        <v>511</v>
      </c>
      <c r="E47" s="21" t="s">
        <v>511</v>
      </c>
      <c r="F47" s="22">
        <v>4.25547358471007</v>
      </c>
      <c r="G47" s="22">
        <v>6.9687664412027637</v>
      </c>
      <c r="H47" s="22">
        <v>3.317668889279926</v>
      </c>
      <c r="I47" s="23" t="s">
        <v>511</v>
      </c>
    </row>
    <row r="48" spans="1:9" x14ac:dyDescent="0.25">
      <c r="A48" s="17">
        <v>1970</v>
      </c>
      <c r="B48" s="18" t="s">
        <v>360</v>
      </c>
      <c r="C48" s="19" t="s">
        <v>361</v>
      </c>
      <c r="D48" s="20" t="s">
        <v>511</v>
      </c>
      <c r="E48" s="21" t="s">
        <v>511</v>
      </c>
      <c r="F48" s="22" t="s">
        <v>511</v>
      </c>
      <c r="G48" s="22" t="s">
        <v>511</v>
      </c>
      <c r="H48" s="22" t="s">
        <v>511</v>
      </c>
      <c r="I48" s="23" t="s">
        <v>511</v>
      </c>
    </row>
    <row r="49" spans="1:9" x14ac:dyDescent="0.25">
      <c r="A49" s="17">
        <v>1970</v>
      </c>
      <c r="B49" s="18" t="s">
        <v>53</v>
      </c>
      <c r="C49" s="19" t="s">
        <v>54</v>
      </c>
      <c r="D49" s="20" t="s">
        <v>511</v>
      </c>
      <c r="E49" s="21" t="s">
        <v>511</v>
      </c>
      <c r="F49" s="22" t="s">
        <v>511</v>
      </c>
      <c r="G49" s="22" t="s">
        <v>511</v>
      </c>
      <c r="H49" s="22" t="s">
        <v>511</v>
      </c>
      <c r="I49" s="23" t="s">
        <v>511</v>
      </c>
    </row>
    <row r="50" spans="1:9" x14ac:dyDescent="0.25">
      <c r="A50" s="17">
        <v>1970</v>
      </c>
      <c r="B50" s="18" t="s">
        <v>55</v>
      </c>
      <c r="C50" s="19" t="s">
        <v>56</v>
      </c>
      <c r="D50" s="20" t="s">
        <v>511</v>
      </c>
      <c r="E50" s="21" t="s">
        <v>511</v>
      </c>
      <c r="F50" s="22" t="s">
        <v>511</v>
      </c>
      <c r="G50" s="22" t="s">
        <v>511</v>
      </c>
      <c r="H50" s="22" t="s">
        <v>511</v>
      </c>
      <c r="I50" s="23" t="s">
        <v>511</v>
      </c>
    </row>
    <row r="51" spans="1:9" x14ac:dyDescent="0.25">
      <c r="A51" s="17">
        <v>1970</v>
      </c>
      <c r="B51" s="18" t="s">
        <v>451</v>
      </c>
      <c r="C51" s="19" t="s">
        <v>452</v>
      </c>
      <c r="D51" s="20">
        <v>6.4149180606005638</v>
      </c>
      <c r="E51" s="21">
        <v>5.9052451934460972</v>
      </c>
      <c r="F51" s="22">
        <v>6.4790417757032008</v>
      </c>
      <c r="G51" s="22">
        <v>6.563072068917565</v>
      </c>
      <c r="H51" s="22">
        <v>5.2876768666048539</v>
      </c>
      <c r="I51" s="23" t="s">
        <v>511</v>
      </c>
    </row>
    <row r="52" spans="1:9" x14ac:dyDescent="0.25">
      <c r="A52" s="17">
        <v>1970</v>
      </c>
      <c r="B52" s="18" t="s">
        <v>364</v>
      </c>
      <c r="C52" s="19" t="s">
        <v>365</v>
      </c>
      <c r="D52" s="20">
        <v>7.5517549445958734</v>
      </c>
      <c r="E52" s="21">
        <v>9.7887472248765039</v>
      </c>
      <c r="F52" s="22">
        <v>7.3822473241407653</v>
      </c>
      <c r="G52" s="22">
        <v>7.9945946671539305</v>
      </c>
      <c r="H52" s="22">
        <v>6.314505313309585</v>
      </c>
      <c r="I52" s="23">
        <v>7.723409466722079</v>
      </c>
    </row>
    <row r="53" spans="1:9" x14ac:dyDescent="0.25">
      <c r="A53" s="17">
        <v>1970</v>
      </c>
      <c r="B53" s="18" t="s">
        <v>424</v>
      </c>
      <c r="C53" s="19" t="s">
        <v>425</v>
      </c>
      <c r="D53" s="20">
        <v>6.548004461315216</v>
      </c>
      <c r="E53" s="21">
        <v>9.1026803782066246</v>
      </c>
      <c r="F53" s="22">
        <v>5.9813814827265448</v>
      </c>
      <c r="G53" s="22">
        <v>7.0397529766624523</v>
      </c>
      <c r="H53" s="22">
        <v>6.2103550379755719</v>
      </c>
      <c r="I53" s="23">
        <v>5.9136575778252434</v>
      </c>
    </row>
    <row r="54" spans="1:9" x14ac:dyDescent="0.25">
      <c r="A54" s="17">
        <v>1970</v>
      </c>
      <c r="B54" s="18" t="s">
        <v>59</v>
      </c>
      <c r="C54" s="19" t="s">
        <v>60</v>
      </c>
      <c r="D54" s="20">
        <v>5.3022062670843493</v>
      </c>
      <c r="E54" s="21">
        <v>5.9022978101376706</v>
      </c>
      <c r="F54" s="22">
        <v>3.9495419466379156</v>
      </c>
      <c r="G54" s="22">
        <v>7.0563982077090763</v>
      </c>
      <c r="H54" s="22">
        <v>4.4264274985340535</v>
      </c>
      <c r="I54" s="23" t="s">
        <v>511</v>
      </c>
    </row>
    <row r="55" spans="1:9" x14ac:dyDescent="0.25">
      <c r="A55" s="17">
        <v>1970</v>
      </c>
      <c r="B55" s="18" t="s">
        <v>61</v>
      </c>
      <c r="C55" s="19" t="s">
        <v>519</v>
      </c>
      <c r="D55" s="20" t="s">
        <v>511</v>
      </c>
      <c r="E55" s="21" t="s">
        <v>511</v>
      </c>
      <c r="F55" s="22" t="s">
        <v>511</v>
      </c>
      <c r="G55" s="22" t="s">
        <v>511</v>
      </c>
      <c r="H55" s="22" t="s">
        <v>511</v>
      </c>
      <c r="I55" s="23" t="s">
        <v>511</v>
      </c>
    </row>
    <row r="56" spans="1:9" x14ac:dyDescent="0.25">
      <c r="A56" s="17">
        <v>1970</v>
      </c>
      <c r="B56" s="18" t="s">
        <v>307</v>
      </c>
      <c r="C56" s="19" t="s">
        <v>308</v>
      </c>
      <c r="D56" s="20" t="s">
        <v>511</v>
      </c>
      <c r="E56" s="21" t="s">
        <v>511</v>
      </c>
      <c r="F56" s="22" t="s">
        <v>511</v>
      </c>
      <c r="G56" s="22" t="s">
        <v>511</v>
      </c>
      <c r="H56" s="22" t="s">
        <v>511</v>
      </c>
      <c r="I56" s="23" t="s">
        <v>511</v>
      </c>
    </row>
    <row r="57" spans="1:9" x14ac:dyDescent="0.25">
      <c r="A57" s="17">
        <v>1970</v>
      </c>
      <c r="B57" s="18" t="s">
        <v>426</v>
      </c>
      <c r="C57" s="19" t="s">
        <v>427</v>
      </c>
      <c r="D57" s="20">
        <v>8.3529593011369183</v>
      </c>
      <c r="E57" s="21">
        <v>10</v>
      </c>
      <c r="F57" s="22">
        <v>7.4844819611485045</v>
      </c>
      <c r="G57" s="22">
        <v>9.4730784598352109</v>
      </c>
      <c r="H57" s="22">
        <v>8.6551902556082467</v>
      </c>
      <c r="I57" s="23">
        <v>6.1151096373596854</v>
      </c>
    </row>
    <row r="58" spans="1:9" x14ac:dyDescent="0.25">
      <c r="A58" s="17">
        <v>1970</v>
      </c>
      <c r="B58" s="18" t="s">
        <v>63</v>
      </c>
      <c r="C58" s="19" t="s">
        <v>64</v>
      </c>
      <c r="D58" s="20">
        <v>3.4323386726481786</v>
      </c>
      <c r="E58" s="21">
        <v>2.1930322488220027</v>
      </c>
      <c r="F58" s="22">
        <v>4.3353341690677087</v>
      </c>
      <c r="G58" s="22">
        <v>6.6694760426238782</v>
      </c>
      <c r="H58" s="22">
        <v>10</v>
      </c>
      <c r="I58" s="23">
        <v>4.9792702101623743</v>
      </c>
    </row>
    <row r="59" spans="1:9" x14ac:dyDescent="0.25">
      <c r="A59" s="17">
        <v>1970</v>
      </c>
      <c r="B59" s="18" t="s">
        <v>398</v>
      </c>
      <c r="C59" s="19" t="s">
        <v>399</v>
      </c>
      <c r="D59" s="20">
        <v>5.9942262397624404</v>
      </c>
      <c r="E59" s="21">
        <v>7.4580219850968863</v>
      </c>
      <c r="F59" s="22">
        <v>4.3233529249724443</v>
      </c>
      <c r="G59" s="22">
        <v>8.3551737043306424</v>
      </c>
      <c r="H59" s="22">
        <v>5.7215748881517605</v>
      </c>
      <c r="I59" s="23">
        <v>4.8305262549085475</v>
      </c>
    </row>
    <row r="60" spans="1:9" x14ac:dyDescent="0.25">
      <c r="A60" s="17">
        <v>1970</v>
      </c>
      <c r="B60" s="18" t="s">
        <v>177</v>
      </c>
      <c r="C60" s="19" t="s">
        <v>178</v>
      </c>
      <c r="D60" s="20">
        <v>5.7561241196437871</v>
      </c>
      <c r="E60" s="21">
        <v>10</v>
      </c>
      <c r="F60" s="22">
        <v>10</v>
      </c>
      <c r="G60" s="22">
        <v>6.9917548497570534</v>
      </c>
      <c r="H60" s="22">
        <v>3.6768373022093734</v>
      </c>
      <c r="I60" s="23">
        <v>5.2902613461703911</v>
      </c>
    </row>
    <row r="61" spans="1:9" x14ac:dyDescent="0.25">
      <c r="A61" s="17">
        <v>1970</v>
      </c>
      <c r="B61" s="18" t="s">
        <v>65</v>
      </c>
      <c r="C61" s="19" t="s">
        <v>66</v>
      </c>
      <c r="D61" s="20" t="s">
        <v>511</v>
      </c>
      <c r="E61" s="21" t="s">
        <v>511</v>
      </c>
      <c r="F61" s="22" t="s">
        <v>511</v>
      </c>
      <c r="G61" s="22" t="s">
        <v>511</v>
      </c>
      <c r="H61" s="22" t="s">
        <v>511</v>
      </c>
      <c r="I61" s="23" t="s">
        <v>511</v>
      </c>
    </row>
    <row r="62" spans="1:9" x14ac:dyDescent="0.25">
      <c r="A62" s="17">
        <v>1970</v>
      </c>
      <c r="B62" s="18" t="s">
        <v>67</v>
      </c>
      <c r="C62" s="19" t="s">
        <v>68</v>
      </c>
      <c r="D62" s="20" t="s">
        <v>511</v>
      </c>
      <c r="E62" s="21" t="s">
        <v>511</v>
      </c>
      <c r="F62" s="22">
        <v>3.1178695750428629</v>
      </c>
      <c r="G62" s="22" t="s">
        <v>511</v>
      </c>
      <c r="H62" s="22" t="s">
        <v>511</v>
      </c>
      <c r="I62" s="23" t="s">
        <v>511</v>
      </c>
    </row>
    <row r="63" spans="1:9" x14ac:dyDescent="0.25">
      <c r="A63" s="17">
        <v>1970</v>
      </c>
      <c r="B63" s="18" t="s">
        <v>179</v>
      </c>
      <c r="C63" s="19" t="s">
        <v>180</v>
      </c>
      <c r="D63" s="20" t="s">
        <v>511</v>
      </c>
      <c r="E63" s="21" t="s">
        <v>511</v>
      </c>
      <c r="F63" s="22">
        <v>5.9713899567677364</v>
      </c>
      <c r="G63" s="22">
        <v>7.0188803227770178</v>
      </c>
      <c r="H63" s="22" t="s">
        <v>511</v>
      </c>
      <c r="I63" s="23" t="s">
        <v>511</v>
      </c>
    </row>
    <row r="64" spans="1:9" x14ac:dyDescent="0.25">
      <c r="A64" s="17">
        <v>1970</v>
      </c>
      <c r="B64" s="18" t="s">
        <v>181</v>
      </c>
      <c r="C64" s="19" t="s">
        <v>182</v>
      </c>
      <c r="D64" s="20" t="s">
        <v>511</v>
      </c>
      <c r="E64" s="21" t="s">
        <v>511</v>
      </c>
      <c r="F64" s="22">
        <v>3.3225641389240184</v>
      </c>
      <c r="G64" s="22">
        <v>9.1708633835374123</v>
      </c>
      <c r="H64" s="22" t="s">
        <v>511</v>
      </c>
      <c r="I64" s="23">
        <v>5.0635481233805759</v>
      </c>
    </row>
    <row r="65" spans="1:9" x14ac:dyDescent="0.25">
      <c r="A65" s="17">
        <v>1970</v>
      </c>
      <c r="B65" s="18" t="s">
        <v>183</v>
      </c>
      <c r="C65" s="19" t="s">
        <v>184</v>
      </c>
      <c r="D65" s="20">
        <v>6.4490035522834335</v>
      </c>
      <c r="E65" s="21">
        <v>7.4048521499445084</v>
      </c>
      <c r="F65" s="22">
        <v>3.759993018920273</v>
      </c>
      <c r="G65" s="22">
        <v>9.4905401905918438</v>
      </c>
      <c r="H65" s="22" t="s">
        <v>511</v>
      </c>
      <c r="I65" s="23">
        <v>6.1470694111969726</v>
      </c>
    </row>
    <row r="66" spans="1:9" x14ac:dyDescent="0.25">
      <c r="A66" s="17">
        <v>1970</v>
      </c>
      <c r="B66" s="18" t="s">
        <v>251</v>
      </c>
      <c r="C66" s="19" t="s">
        <v>520</v>
      </c>
      <c r="D66" s="20">
        <v>8.3394356716916249</v>
      </c>
      <c r="E66" s="21">
        <v>8.0055227605965449</v>
      </c>
      <c r="F66" s="22">
        <v>7.2172572172791245</v>
      </c>
      <c r="G66" s="22">
        <v>8.7643690699634984</v>
      </c>
      <c r="H66" s="22">
        <v>8.8255771201558986</v>
      </c>
      <c r="I66" s="23">
        <v>8.9221844400089481</v>
      </c>
    </row>
    <row r="67" spans="1:9" x14ac:dyDescent="0.25">
      <c r="A67" s="17">
        <v>1970</v>
      </c>
      <c r="B67" s="18" t="s">
        <v>342</v>
      </c>
      <c r="C67" s="19" t="s">
        <v>343</v>
      </c>
      <c r="D67" s="20" t="s">
        <v>511</v>
      </c>
      <c r="E67" s="21" t="s">
        <v>511</v>
      </c>
      <c r="F67" s="22">
        <v>4.7941876892793029</v>
      </c>
      <c r="G67" s="22">
        <v>6.7176216484493834</v>
      </c>
      <c r="H67" s="22" t="s">
        <v>511</v>
      </c>
      <c r="I67" s="23">
        <v>4.4692410694949958</v>
      </c>
    </row>
    <row r="68" spans="1:9" x14ac:dyDescent="0.25">
      <c r="A68" s="17">
        <v>1970</v>
      </c>
      <c r="B68" s="18" t="s">
        <v>368</v>
      </c>
      <c r="C68" s="19" t="s">
        <v>369</v>
      </c>
      <c r="D68" s="20">
        <v>5.767245223836774</v>
      </c>
      <c r="E68" s="21">
        <v>5.7331747185166577</v>
      </c>
      <c r="F68" s="22">
        <v>7.2788173364935513</v>
      </c>
      <c r="G68" s="22">
        <v>5.7466259413349885</v>
      </c>
      <c r="H68" s="22">
        <v>4.5053243017945244</v>
      </c>
      <c r="I68" s="23">
        <v>6.0958870627699646</v>
      </c>
    </row>
    <row r="69" spans="1:9" x14ac:dyDescent="0.25">
      <c r="A69" s="17">
        <v>1970</v>
      </c>
      <c r="B69" s="18" t="s">
        <v>287</v>
      </c>
      <c r="C69" s="19" t="s">
        <v>288</v>
      </c>
      <c r="D69" s="20">
        <v>5.5451522574961887</v>
      </c>
      <c r="E69" s="21">
        <v>6.9710065906399121</v>
      </c>
      <c r="F69" s="22">
        <v>4.2908855001327035</v>
      </c>
      <c r="G69" s="22">
        <v>6.7455581403276765</v>
      </c>
      <c r="H69" s="22" t="s">
        <v>511</v>
      </c>
      <c r="I69" s="23">
        <v>5.7817566075751818</v>
      </c>
    </row>
    <row r="70" spans="1:9" x14ac:dyDescent="0.25">
      <c r="A70" s="17">
        <v>1970</v>
      </c>
      <c r="B70" s="18" t="s">
        <v>263</v>
      </c>
      <c r="C70" s="19" t="s">
        <v>264</v>
      </c>
      <c r="D70" s="20">
        <v>3.4788592908210876</v>
      </c>
      <c r="E70" s="21">
        <v>3.2822870516207394</v>
      </c>
      <c r="F70" s="22">
        <v>2.4031222971664254</v>
      </c>
      <c r="G70" s="22">
        <v>4.3220342802268803</v>
      </c>
      <c r="H70" s="22">
        <v>3.6399361168156612</v>
      </c>
      <c r="I70" s="23">
        <v>4.2028095091874684</v>
      </c>
    </row>
    <row r="71" spans="1:9" x14ac:dyDescent="0.25">
      <c r="A71" s="17">
        <v>1970</v>
      </c>
      <c r="B71" s="18" t="s">
        <v>289</v>
      </c>
      <c r="C71" s="19" t="s">
        <v>521</v>
      </c>
      <c r="D71" s="20">
        <v>4.132272603673103</v>
      </c>
      <c r="E71" s="21">
        <v>1.5106736948415886</v>
      </c>
      <c r="F71" s="22">
        <v>3.5413714209048943</v>
      </c>
      <c r="G71" s="22">
        <v>8.4659127943574379</v>
      </c>
      <c r="H71" s="22">
        <v>6.4169115060872386</v>
      </c>
      <c r="I71" s="23">
        <v>4.1810405809642903</v>
      </c>
    </row>
    <row r="72" spans="1:9" x14ac:dyDescent="0.25">
      <c r="A72" s="17">
        <v>1970</v>
      </c>
      <c r="B72" s="18" t="s">
        <v>309</v>
      </c>
      <c r="C72" s="19" t="s">
        <v>310</v>
      </c>
      <c r="D72" s="20" t="s">
        <v>511</v>
      </c>
      <c r="E72" s="21" t="s">
        <v>511</v>
      </c>
      <c r="F72" s="22" t="s">
        <v>511</v>
      </c>
      <c r="G72" s="22" t="s">
        <v>511</v>
      </c>
      <c r="H72" s="22" t="s">
        <v>511</v>
      </c>
      <c r="I72" s="23" t="s">
        <v>511</v>
      </c>
    </row>
    <row r="73" spans="1:9" x14ac:dyDescent="0.25">
      <c r="A73" s="17">
        <v>1970</v>
      </c>
      <c r="B73" s="18" t="s">
        <v>370</v>
      </c>
      <c r="C73" s="19" t="s">
        <v>371</v>
      </c>
      <c r="D73" s="20">
        <v>6.8034844185006822</v>
      </c>
      <c r="E73" s="21">
        <v>7.2824288008048814</v>
      </c>
      <c r="F73" s="22">
        <v>7.0915842981317434</v>
      </c>
      <c r="G73" s="22">
        <v>6.6465669695022713</v>
      </c>
      <c r="H73" s="22">
        <v>6.5247101437375399</v>
      </c>
      <c r="I73" s="23">
        <v>6.6287500068734992</v>
      </c>
    </row>
    <row r="74" spans="1:9" x14ac:dyDescent="0.25">
      <c r="A74" s="17">
        <v>1970</v>
      </c>
      <c r="B74" s="18" t="s">
        <v>311</v>
      </c>
      <c r="C74" s="19" t="s">
        <v>312</v>
      </c>
      <c r="D74" s="20">
        <v>4.8928792723739223</v>
      </c>
      <c r="E74" s="21">
        <v>6.3971351873916849</v>
      </c>
      <c r="F74" s="22">
        <v>5.6094898807612621</v>
      </c>
      <c r="G74" s="22">
        <v>6.3717756651335584</v>
      </c>
      <c r="H74" s="22">
        <v>3.4257498064492244</v>
      </c>
      <c r="I74" s="23">
        <v>3.7066146218277689</v>
      </c>
    </row>
    <row r="75" spans="1:9" x14ac:dyDescent="0.25">
      <c r="A75" s="17">
        <v>1970</v>
      </c>
      <c r="B75" s="18" t="s">
        <v>402</v>
      </c>
      <c r="C75" s="19" t="s">
        <v>403</v>
      </c>
      <c r="D75" s="20">
        <v>7.081054173030898</v>
      </c>
      <c r="E75" s="21">
        <v>10</v>
      </c>
      <c r="F75" s="22">
        <v>6.1583340566093803</v>
      </c>
      <c r="G75" s="22">
        <v>6.4248220087504535</v>
      </c>
      <c r="H75" s="22">
        <v>6.9442341992515439</v>
      </c>
      <c r="I75" s="23">
        <v>5.23579569059725</v>
      </c>
    </row>
    <row r="76" spans="1:9" x14ac:dyDescent="0.25">
      <c r="A76" s="17">
        <v>1970</v>
      </c>
      <c r="B76" s="18" t="s">
        <v>185</v>
      </c>
      <c r="C76" s="19" t="s">
        <v>186</v>
      </c>
      <c r="D76" s="20" t="s">
        <v>511</v>
      </c>
      <c r="E76" s="21">
        <v>3.9749959497946521</v>
      </c>
      <c r="F76" s="22">
        <v>5.5233548341244152</v>
      </c>
      <c r="G76" s="22">
        <v>6.6491566699530065</v>
      </c>
      <c r="H76" s="22" t="s">
        <v>511</v>
      </c>
      <c r="I76" s="23" t="s">
        <v>511</v>
      </c>
    </row>
    <row r="77" spans="1:9" x14ac:dyDescent="0.25">
      <c r="A77" s="17">
        <v>1970</v>
      </c>
      <c r="B77" s="18" t="s">
        <v>254</v>
      </c>
      <c r="C77" s="19" t="s">
        <v>255</v>
      </c>
      <c r="D77" s="20">
        <v>7.3599630327782224</v>
      </c>
      <c r="E77" s="21">
        <v>10</v>
      </c>
      <c r="F77" s="22">
        <v>7.3591790780308983</v>
      </c>
      <c r="G77" s="22">
        <v>6.9328379510895459</v>
      </c>
      <c r="H77" s="22">
        <v>5.8763170274575467</v>
      </c>
      <c r="I77" s="23">
        <v>6.7057971750890069</v>
      </c>
    </row>
    <row r="78" spans="1:9" x14ac:dyDescent="0.25">
      <c r="A78" s="17">
        <v>1970</v>
      </c>
      <c r="B78" s="18" t="s">
        <v>313</v>
      </c>
      <c r="C78" s="19" t="s">
        <v>314</v>
      </c>
      <c r="D78" s="20" t="s">
        <v>511</v>
      </c>
      <c r="E78" s="21" t="s">
        <v>511</v>
      </c>
      <c r="F78" s="22">
        <v>4.1969646256927202</v>
      </c>
      <c r="G78" s="22">
        <v>6.5963566809103336</v>
      </c>
      <c r="H78" s="22" t="s">
        <v>511</v>
      </c>
      <c r="I78" s="23">
        <v>5.5399245487227695</v>
      </c>
    </row>
    <row r="79" spans="1:9" x14ac:dyDescent="0.25">
      <c r="A79" s="17">
        <v>1970</v>
      </c>
      <c r="B79" s="18" t="s">
        <v>238</v>
      </c>
      <c r="C79" s="19" t="s">
        <v>239</v>
      </c>
      <c r="D79" s="20" t="s">
        <v>511</v>
      </c>
      <c r="E79" s="21" t="s">
        <v>511</v>
      </c>
      <c r="F79" s="22" t="s">
        <v>511</v>
      </c>
      <c r="G79" s="22" t="s">
        <v>511</v>
      </c>
      <c r="H79" s="22" t="s">
        <v>511</v>
      </c>
      <c r="I79" s="23" t="s">
        <v>511</v>
      </c>
    </row>
    <row r="80" spans="1:9" x14ac:dyDescent="0.25">
      <c r="A80" s="17">
        <v>1970</v>
      </c>
      <c r="B80" s="18" t="s">
        <v>69</v>
      </c>
      <c r="C80" s="19" t="s">
        <v>70</v>
      </c>
      <c r="D80" s="20">
        <v>4.8555661204683691</v>
      </c>
      <c r="E80" s="21">
        <v>5.0628706998865196</v>
      </c>
      <c r="F80" s="22">
        <v>4.6552597227722874</v>
      </c>
      <c r="G80" s="22">
        <v>5.9006229897528097</v>
      </c>
      <c r="H80" s="22">
        <v>2.7161092019399504</v>
      </c>
      <c r="I80" s="23">
        <v>6.4583215336177071</v>
      </c>
    </row>
    <row r="81" spans="1:9" x14ac:dyDescent="0.25">
      <c r="A81" s="17">
        <v>1970</v>
      </c>
      <c r="B81" s="18" t="s">
        <v>258</v>
      </c>
      <c r="C81" s="19" t="s">
        <v>522</v>
      </c>
      <c r="D81" s="20">
        <v>5.339234158679683</v>
      </c>
      <c r="E81" s="21">
        <v>6.5981408236794206</v>
      </c>
      <c r="F81" s="22">
        <v>4.4215343928950421</v>
      </c>
      <c r="G81" s="22">
        <v>5.2877516372848392</v>
      </c>
      <c r="H81" s="22">
        <v>5.3779162491760157</v>
      </c>
      <c r="I81" s="23">
        <v>5.1232012825009328</v>
      </c>
    </row>
    <row r="82" spans="1:9" x14ac:dyDescent="0.25">
      <c r="A82" s="17">
        <v>1970</v>
      </c>
      <c r="B82" s="18" t="s">
        <v>315</v>
      </c>
      <c r="C82" s="19" t="s">
        <v>316</v>
      </c>
      <c r="D82" s="20" t="s">
        <v>511</v>
      </c>
      <c r="E82" s="21" t="s">
        <v>511</v>
      </c>
      <c r="F82" s="22">
        <v>4.9477073332401735</v>
      </c>
      <c r="G82" s="22">
        <v>9.5384964646663413</v>
      </c>
      <c r="H82" s="22" t="s">
        <v>511</v>
      </c>
      <c r="I82" s="23" t="s">
        <v>511</v>
      </c>
    </row>
    <row r="83" spans="1:9" x14ac:dyDescent="0.25">
      <c r="A83" s="17">
        <v>1970</v>
      </c>
      <c r="B83" s="18" t="s">
        <v>241</v>
      </c>
      <c r="C83" s="19" t="s">
        <v>523</v>
      </c>
      <c r="D83" s="20" t="s">
        <v>511</v>
      </c>
      <c r="E83" s="21" t="s">
        <v>511</v>
      </c>
      <c r="F83" s="22" t="s">
        <v>511</v>
      </c>
      <c r="G83" s="22" t="s">
        <v>511</v>
      </c>
      <c r="H83" s="22" t="s">
        <v>511</v>
      </c>
      <c r="I83" s="23" t="s">
        <v>511</v>
      </c>
    </row>
    <row r="84" spans="1:9" x14ac:dyDescent="0.25">
      <c r="A84" s="17">
        <v>1970</v>
      </c>
      <c r="B84" s="18" t="s">
        <v>265</v>
      </c>
      <c r="C84" s="19" t="s">
        <v>524</v>
      </c>
      <c r="D84" s="20" t="s">
        <v>511</v>
      </c>
      <c r="E84" s="21" t="s">
        <v>511</v>
      </c>
      <c r="F84" s="22" t="s">
        <v>511</v>
      </c>
      <c r="G84" s="22" t="s">
        <v>511</v>
      </c>
      <c r="H84" s="22" t="s">
        <v>511</v>
      </c>
      <c r="I84" s="23" t="s">
        <v>511</v>
      </c>
    </row>
    <row r="85" spans="1:9" x14ac:dyDescent="0.25">
      <c r="A85" s="17">
        <v>1970</v>
      </c>
      <c r="B85" s="18" t="s">
        <v>376</v>
      </c>
      <c r="C85" s="19" t="s">
        <v>377</v>
      </c>
      <c r="D85" s="20" t="s">
        <v>511</v>
      </c>
      <c r="E85" s="21" t="s">
        <v>511</v>
      </c>
      <c r="F85" s="22" t="s">
        <v>511</v>
      </c>
      <c r="G85" s="22" t="s">
        <v>511</v>
      </c>
      <c r="H85" s="22" t="s">
        <v>511</v>
      </c>
      <c r="I85" s="23" t="s">
        <v>511</v>
      </c>
    </row>
    <row r="86" spans="1:9" x14ac:dyDescent="0.25">
      <c r="A86" s="17">
        <v>1970</v>
      </c>
      <c r="B86" s="18" t="s">
        <v>317</v>
      </c>
      <c r="C86" s="19" t="s">
        <v>318</v>
      </c>
      <c r="D86" s="20" t="s">
        <v>511</v>
      </c>
      <c r="E86" s="21" t="s">
        <v>511</v>
      </c>
      <c r="F86" s="22" t="s">
        <v>511</v>
      </c>
      <c r="G86" s="22" t="s">
        <v>511</v>
      </c>
      <c r="H86" s="22" t="s">
        <v>511</v>
      </c>
      <c r="I86" s="23" t="s">
        <v>511</v>
      </c>
    </row>
    <row r="87" spans="1:9" x14ac:dyDescent="0.25">
      <c r="A87" s="17">
        <v>1970</v>
      </c>
      <c r="B87" s="18" t="s">
        <v>71</v>
      </c>
      <c r="C87" s="19" t="s">
        <v>72</v>
      </c>
      <c r="D87" s="20" t="s">
        <v>511</v>
      </c>
      <c r="E87" s="21" t="s">
        <v>511</v>
      </c>
      <c r="F87" s="22" t="s">
        <v>511</v>
      </c>
      <c r="G87" s="22" t="s">
        <v>511</v>
      </c>
      <c r="H87" s="22" t="s">
        <v>511</v>
      </c>
      <c r="I87" s="23" t="s">
        <v>511</v>
      </c>
    </row>
    <row r="88" spans="1:9" x14ac:dyDescent="0.25">
      <c r="A88" s="17">
        <v>1970</v>
      </c>
      <c r="B88" s="18" t="s">
        <v>73</v>
      </c>
      <c r="C88" s="19" t="s">
        <v>74</v>
      </c>
      <c r="D88" s="20" t="s">
        <v>511</v>
      </c>
      <c r="E88" s="21" t="s">
        <v>511</v>
      </c>
      <c r="F88" s="22" t="s">
        <v>511</v>
      </c>
      <c r="G88" s="22" t="s">
        <v>511</v>
      </c>
      <c r="H88" s="22" t="s">
        <v>511</v>
      </c>
      <c r="I88" s="23" t="s">
        <v>511</v>
      </c>
    </row>
    <row r="89" spans="1:9" x14ac:dyDescent="0.25">
      <c r="A89" s="17">
        <v>1970</v>
      </c>
      <c r="B89" s="18" t="s">
        <v>9</v>
      </c>
      <c r="C89" s="19" t="s">
        <v>10</v>
      </c>
      <c r="D89" s="20" t="s">
        <v>511</v>
      </c>
      <c r="E89" s="21" t="s">
        <v>511</v>
      </c>
      <c r="F89" s="22" t="s">
        <v>511</v>
      </c>
      <c r="G89" s="22" t="s">
        <v>511</v>
      </c>
      <c r="H89" s="22" t="s">
        <v>511</v>
      </c>
      <c r="I89" s="23" t="s">
        <v>511</v>
      </c>
    </row>
    <row r="90" spans="1:9" x14ac:dyDescent="0.25">
      <c r="A90" s="17">
        <v>1970</v>
      </c>
      <c r="B90" s="18" t="s">
        <v>378</v>
      </c>
      <c r="C90" s="19" t="s">
        <v>379</v>
      </c>
      <c r="D90" s="20" t="s">
        <v>511</v>
      </c>
      <c r="E90" s="21" t="s">
        <v>511</v>
      </c>
      <c r="F90" s="22" t="s">
        <v>511</v>
      </c>
      <c r="G90" s="22" t="s">
        <v>511</v>
      </c>
      <c r="H90" s="22" t="s">
        <v>511</v>
      </c>
      <c r="I90" s="23" t="s">
        <v>511</v>
      </c>
    </row>
    <row r="91" spans="1:9" x14ac:dyDescent="0.25">
      <c r="A91" s="17">
        <v>1970</v>
      </c>
      <c r="B91" s="18" t="s">
        <v>430</v>
      </c>
      <c r="C91" s="19" t="s">
        <v>431</v>
      </c>
      <c r="D91" s="20">
        <v>7.2891503298375904</v>
      </c>
      <c r="E91" s="21" t="s">
        <v>511</v>
      </c>
      <c r="F91" s="22">
        <v>6.4543926245080065</v>
      </c>
      <c r="G91" s="22">
        <v>8.3969837304260189</v>
      </c>
      <c r="H91" s="22">
        <v>9.0361045197162273</v>
      </c>
      <c r="I91" s="23">
        <v>7.0243757506153548</v>
      </c>
    </row>
    <row r="92" spans="1:9" x14ac:dyDescent="0.25">
      <c r="A92" s="17">
        <v>1970</v>
      </c>
      <c r="B92" s="18" t="s">
        <v>75</v>
      </c>
      <c r="C92" s="19" t="s">
        <v>76</v>
      </c>
      <c r="D92" s="20">
        <v>5.2222771592922257</v>
      </c>
      <c r="E92" s="21" t="s">
        <v>511</v>
      </c>
      <c r="F92" s="22">
        <v>3.2223004056669566</v>
      </c>
      <c r="G92" s="22">
        <v>6.6901992871623968</v>
      </c>
      <c r="H92" s="22">
        <v>2.7519289300287735</v>
      </c>
      <c r="I92" s="23">
        <v>4.7548817449851439</v>
      </c>
    </row>
    <row r="93" spans="1:9" x14ac:dyDescent="0.25">
      <c r="A93" s="17">
        <v>1970</v>
      </c>
      <c r="B93" s="18" t="s">
        <v>77</v>
      </c>
      <c r="C93" s="19" t="s">
        <v>78</v>
      </c>
      <c r="D93" s="20">
        <v>5.4012282110596592</v>
      </c>
      <c r="E93" s="21">
        <v>3.9525363185642863</v>
      </c>
      <c r="F93" s="22">
        <v>4.5172323272687835</v>
      </c>
      <c r="G93" s="22">
        <v>6.4139624163725211</v>
      </c>
      <c r="H93" s="22">
        <v>6.3414603457321981</v>
      </c>
      <c r="I93" s="23" t="s">
        <v>511</v>
      </c>
    </row>
    <row r="94" spans="1:9" x14ac:dyDescent="0.25">
      <c r="A94" s="17">
        <v>1970</v>
      </c>
      <c r="B94" s="18" t="s">
        <v>267</v>
      </c>
      <c r="C94" s="19" t="s">
        <v>268</v>
      </c>
      <c r="D94" s="20">
        <v>6.1002264462416989</v>
      </c>
      <c r="E94" s="21">
        <v>4.056491700729886</v>
      </c>
      <c r="F94" s="22">
        <v>5.5165059032681576</v>
      </c>
      <c r="G94" s="22">
        <v>7.1203623639357039</v>
      </c>
      <c r="H94" s="22">
        <v>7.1377431362059767</v>
      </c>
      <c r="I94" s="23">
        <v>7.0331347156065318</v>
      </c>
    </row>
    <row r="95" spans="1:9" x14ac:dyDescent="0.25">
      <c r="A95" s="17">
        <v>1970</v>
      </c>
      <c r="B95" s="18" t="s">
        <v>79</v>
      </c>
      <c r="C95" s="19" t="s">
        <v>80</v>
      </c>
      <c r="D95" s="20" t="s">
        <v>511</v>
      </c>
      <c r="E95" s="21" t="s">
        <v>511</v>
      </c>
      <c r="F95" s="22">
        <v>3.317083285367886</v>
      </c>
      <c r="G95" s="22">
        <v>6.2011137989369081</v>
      </c>
      <c r="H95" s="22" t="s">
        <v>511</v>
      </c>
      <c r="I95" s="23" t="s">
        <v>511</v>
      </c>
    </row>
    <row r="96" spans="1:9" x14ac:dyDescent="0.25">
      <c r="A96" s="17">
        <v>1970</v>
      </c>
      <c r="B96" s="18" t="s">
        <v>404</v>
      </c>
      <c r="C96" s="19" t="s">
        <v>405</v>
      </c>
      <c r="D96" s="20">
        <v>5.4412234645782416</v>
      </c>
      <c r="E96" s="21">
        <v>4.8459652191042109</v>
      </c>
      <c r="F96" s="22" t="s">
        <v>511</v>
      </c>
      <c r="G96" s="22">
        <v>6.9426654238269982</v>
      </c>
      <c r="H96" s="22">
        <v>5.7369672244907077</v>
      </c>
      <c r="I96" s="23">
        <v>5.5671341680523652</v>
      </c>
    </row>
    <row r="97" spans="1:9" x14ac:dyDescent="0.25">
      <c r="A97" s="17">
        <v>1970</v>
      </c>
      <c r="B97" s="18" t="s">
        <v>81</v>
      </c>
      <c r="C97" s="19" t="s">
        <v>82</v>
      </c>
      <c r="D97" s="20" t="s">
        <v>511</v>
      </c>
      <c r="E97" s="21" t="s">
        <v>511</v>
      </c>
      <c r="F97" s="22" t="s">
        <v>511</v>
      </c>
      <c r="G97" s="22" t="s">
        <v>511</v>
      </c>
      <c r="H97" s="22" t="s">
        <v>511</v>
      </c>
      <c r="I97" s="23" t="s">
        <v>511</v>
      </c>
    </row>
    <row r="98" spans="1:9" x14ac:dyDescent="0.25">
      <c r="A98" s="17">
        <v>1970</v>
      </c>
      <c r="B98" s="18" t="s">
        <v>83</v>
      </c>
      <c r="C98" s="19" t="s">
        <v>84</v>
      </c>
      <c r="D98" s="20">
        <v>6.3619228567593646</v>
      </c>
      <c r="E98" s="21">
        <v>9.2995770745196484</v>
      </c>
      <c r="F98" s="22">
        <v>4.7723561383522313</v>
      </c>
      <c r="G98" s="22">
        <v>7.2176865359470268</v>
      </c>
      <c r="H98" s="22">
        <v>2.0389512588300303</v>
      </c>
      <c r="I98" s="23" t="s">
        <v>511</v>
      </c>
    </row>
    <row r="99" spans="1:9" x14ac:dyDescent="0.25">
      <c r="A99" s="17">
        <v>1970</v>
      </c>
      <c r="B99" s="18" t="s">
        <v>189</v>
      </c>
      <c r="C99" s="19" t="s">
        <v>190</v>
      </c>
      <c r="D99" s="20">
        <v>6.3027699301557076</v>
      </c>
      <c r="E99" s="21">
        <v>5.0221558427555371</v>
      </c>
      <c r="F99" s="22">
        <v>5.4882614847047462</v>
      </c>
      <c r="G99" s="22">
        <v>9.1778593935378918</v>
      </c>
      <c r="H99" s="22">
        <v>8.7953989379054054</v>
      </c>
      <c r="I99" s="23">
        <v>5.060483503475413</v>
      </c>
    </row>
    <row r="100" spans="1:9" x14ac:dyDescent="0.25">
      <c r="A100" s="17">
        <v>1970</v>
      </c>
      <c r="B100" s="18" t="s">
        <v>346</v>
      </c>
      <c r="C100" s="19" t="s">
        <v>525</v>
      </c>
      <c r="D100" s="20" t="s">
        <v>511</v>
      </c>
      <c r="E100" s="21" t="s">
        <v>511</v>
      </c>
      <c r="F100" s="22" t="s">
        <v>511</v>
      </c>
      <c r="G100" s="22" t="s">
        <v>511</v>
      </c>
      <c r="H100" s="22" t="s">
        <v>511</v>
      </c>
      <c r="I100" s="23" t="s">
        <v>511</v>
      </c>
    </row>
    <row r="101" spans="1:9" x14ac:dyDescent="0.25">
      <c r="A101" s="17">
        <v>1970</v>
      </c>
      <c r="B101" s="18" t="s">
        <v>256</v>
      </c>
      <c r="C101" s="19" t="s">
        <v>257</v>
      </c>
      <c r="D101" s="20" t="s">
        <v>511</v>
      </c>
      <c r="E101" s="21" t="s">
        <v>511</v>
      </c>
      <c r="F101" s="22" t="s">
        <v>511</v>
      </c>
      <c r="G101" s="22" t="s">
        <v>511</v>
      </c>
      <c r="H101" s="22" t="s">
        <v>511</v>
      </c>
      <c r="I101" s="23" t="s">
        <v>511</v>
      </c>
    </row>
    <row r="102" spans="1:9" x14ac:dyDescent="0.25">
      <c r="A102" s="17">
        <v>1970</v>
      </c>
      <c r="B102" s="18" t="s">
        <v>406</v>
      </c>
      <c r="C102" s="19" t="s">
        <v>407</v>
      </c>
      <c r="D102" s="20" t="s">
        <v>511</v>
      </c>
      <c r="E102" s="21" t="s">
        <v>511</v>
      </c>
      <c r="F102" s="22" t="s">
        <v>511</v>
      </c>
      <c r="G102" s="22" t="s">
        <v>511</v>
      </c>
      <c r="H102" s="22" t="s">
        <v>511</v>
      </c>
      <c r="I102" s="23" t="s">
        <v>511</v>
      </c>
    </row>
    <row r="103" spans="1:9" x14ac:dyDescent="0.25">
      <c r="A103" s="17">
        <v>1970</v>
      </c>
      <c r="B103" s="18" t="s">
        <v>11</v>
      </c>
      <c r="C103" s="19" t="s">
        <v>12</v>
      </c>
      <c r="D103" s="20">
        <v>5.2714027812164739</v>
      </c>
      <c r="E103" s="21">
        <v>5.9683617858312301</v>
      </c>
      <c r="F103" s="22">
        <v>3.3235581145421946</v>
      </c>
      <c r="G103" s="22">
        <v>6.9511405811726199</v>
      </c>
      <c r="H103" s="22">
        <v>5.0393897930690814</v>
      </c>
      <c r="I103" s="23">
        <v>4.9607162235568998</v>
      </c>
    </row>
    <row r="104" spans="1:9" x14ac:dyDescent="0.25">
      <c r="A104" s="17">
        <v>1970</v>
      </c>
      <c r="B104" s="18" t="s">
        <v>87</v>
      </c>
      <c r="C104" s="19" t="s">
        <v>88</v>
      </c>
      <c r="D104" s="20" t="s">
        <v>511</v>
      </c>
      <c r="E104" s="21" t="s">
        <v>511</v>
      </c>
      <c r="F104" s="22" t="s">
        <v>511</v>
      </c>
      <c r="G104" s="22" t="s">
        <v>511</v>
      </c>
      <c r="H104" s="22" t="s">
        <v>511</v>
      </c>
      <c r="I104" s="23" t="s">
        <v>511</v>
      </c>
    </row>
    <row r="105" spans="1:9" x14ac:dyDescent="0.25">
      <c r="A105" s="17">
        <v>1970</v>
      </c>
      <c r="B105" s="18" t="s">
        <v>269</v>
      </c>
      <c r="C105" s="19" t="s">
        <v>270</v>
      </c>
      <c r="D105" s="20">
        <v>4.4703312586982227</v>
      </c>
      <c r="E105" s="21" t="s">
        <v>511</v>
      </c>
      <c r="F105" s="22">
        <v>2.8073301770585934</v>
      </c>
      <c r="G105" s="22">
        <v>6.5464124904954542</v>
      </c>
      <c r="H105" s="22">
        <v>10</v>
      </c>
      <c r="I105" s="23">
        <v>3.1642707382528661</v>
      </c>
    </row>
    <row r="106" spans="1:9" x14ac:dyDescent="0.25">
      <c r="A106" s="17">
        <v>1970</v>
      </c>
      <c r="B106" s="18" t="s">
        <v>89</v>
      </c>
      <c r="C106" s="19" t="s">
        <v>90</v>
      </c>
      <c r="D106" s="20" t="s">
        <v>511</v>
      </c>
      <c r="E106" s="21" t="s">
        <v>511</v>
      </c>
      <c r="F106" s="22">
        <v>2.3550429489834679</v>
      </c>
      <c r="G106" s="22" t="s">
        <v>511</v>
      </c>
      <c r="H106" s="22" t="s">
        <v>511</v>
      </c>
      <c r="I106" s="23" t="s">
        <v>511</v>
      </c>
    </row>
    <row r="107" spans="1:9" x14ac:dyDescent="0.25">
      <c r="A107" s="17">
        <v>1970</v>
      </c>
      <c r="B107" s="18" t="s">
        <v>293</v>
      </c>
      <c r="C107" s="19" t="s">
        <v>294</v>
      </c>
      <c r="D107" s="20" t="s">
        <v>511</v>
      </c>
      <c r="E107" s="21" t="s">
        <v>511</v>
      </c>
      <c r="F107" s="22">
        <v>3.4061513204964737</v>
      </c>
      <c r="G107" s="22">
        <v>6.230366168469315</v>
      </c>
      <c r="H107" s="22">
        <v>0.50666694132467627</v>
      </c>
      <c r="I107" s="23" t="s">
        <v>511</v>
      </c>
    </row>
    <row r="108" spans="1:9" x14ac:dyDescent="0.25">
      <c r="A108" s="17">
        <v>1970</v>
      </c>
      <c r="B108" s="18" t="s">
        <v>434</v>
      </c>
      <c r="C108" s="19" t="s">
        <v>435</v>
      </c>
      <c r="D108" s="20">
        <v>7.7559402846713787</v>
      </c>
      <c r="E108" s="21">
        <v>10</v>
      </c>
      <c r="F108" s="22">
        <v>6.7333881781934766</v>
      </c>
      <c r="G108" s="22">
        <v>9.4752005774723802</v>
      </c>
      <c r="H108" s="22">
        <v>6.5775560395412072</v>
      </c>
      <c r="I108" s="23">
        <v>6.2602395075923676</v>
      </c>
    </row>
    <row r="109" spans="1:9" x14ac:dyDescent="0.25">
      <c r="A109" s="17">
        <v>1970</v>
      </c>
      <c r="B109" s="18" t="s">
        <v>447</v>
      </c>
      <c r="C109" s="19" t="s">
        <v>448</v>
      </c>
      <c r="D109" s="20">
        <v>6.4791073492500892</v>
      </c>
      <c r="E109" s="21">
        <v>7.6151573866109237</v>
      </c>
      <c r="F109" s="22">
        <v>7.0165692441205065</v>
      </c>
      <c r="G109" s="22">
        <v>6.1882494628118652</v>
      </c>
      <c r="H109" s="22">
        <v>5.5577236931368148</v>
      </c>
      <c r="I109" s="23">
        <v>6.7384116516405879</v>
      </c>
    </row>
    <row r="110" spans="1:9" x14ac:dyDescent="0.25">
      <c r="A110" s="17">
        <v>1970</v>
      </c>
      <c r="B110" s="18" t="s">
        <v>193</v>
      </c>
      <c r="C110" s="19" t="s">
        <v>194</v>
      </c>
      <c r="D110" s="20" t="s">
        <v>511</v>
      </c>
      <c r="E110" s="21" t="s">
        <v>511</v>
      </c>
      <c r="F110" s="22">
        <v>3.6270102602203109</v>
      </c>
      <c r="G110" s="22">
        <v>9.3928701743396594</v>
      </c>
      <c r="H110" s="22">
        <v>3.7089388249356396</v>
      </c>
      <c r="I110" s="23" t="s">
        <v>511</v>
      </c>
    </row>
    <row r="111" spans="1:9" x14ac:dyDescent="0.25">
      <c r="A111" s="17">
        <v>1970</v>
      </c>
      <c r="B111" s="18" t="s">
        <v>91</v>
      </c>
      <c r="C111" s="19" t="s">
        <v>92</v>
      </c>
      <c r="D111" s="20" t="s">
        <v>511</v>
      </c>
      <c r="E111" s="21">
        <v>5.5582250711621786</v>
      </c>
      <c r="F111" s="22">
        <v>2.5887666713162005</v>
      </c>
      <c r="G111" s="22">
        <v>6.4558135946315369</v>
      </c>
      <c r="H111" s="22" t="s">
        <v>511</v>
      </c>
      <c r="I111" s="23" t="s">
        <v>511</v>
      </c>
    </row>
    <row r="112" spans="1:9" x14ac:dyDescent="0.25">
      <c r="A112" s="17">
        <v>1970</v>
      </c>
      <c r="B112" s="18" t="s">
        <v>93</v>
      </c>
      <c r="C112" s="19" t="s">
        <v>94</v>
      </c>
      <c r="D112" s="20">
        <v>2.9604198200954528</v>
      </c>
      <c r="E112" s="21">
        <v>3.3775556566042115</v>
      </c>
      <c r="F112" s="22">
        <v>3.0389791017093191</v>
      </c>
      <c r="G112" s="22">
        <v>2.6193034023716764</v>
      </c>
      <c r="H112" s="22">
        <v>1.1934415035465564</v>
      </c>
      <c r="I112" s="23">
        <v>5.0980254220344339</v>
      </c>
    </row>
    <row r="113" spans="1:9" x14ac:dyDescent="0.25">
      <c r="A113" s="17">
        <v>1970</v>
      </c>
      <c r="B113" s="18" t="s">
        <v>408</v>
      </c>
      <c r="C113" s="19" t="s">
        <v>409</v>
      </c>
      <c r="D113" s="20" t="s">
        <v>511</v>
      </c>
      <c r="E113" s="21" t="s">
        <v>511</v>
      </c>
      <c r="F113" s="22" t="s">
        <v>511</v>
      </c>
      <c r="G113" s="22" t="s">
        <v>511</v>
      </c>
      <c r="H113" s="22" t="s">
        <v>511</v>
      </c>
      <c r="I113" s="23" t="s">
        <v>511</v>
      </c>
    </row>
    <row r="114" spans="1:9" x14ac:dyDescent="0.25">
      <c r="A114" s="17">
        <v>1970</v>
      </c>
      <c r="B114" s="18" t="s">
        <v>380</v>
      </c>
      <c r="C114" s="19" t="s">
        <v>381</v>
      </c>
      <c r="D114" s="20">
        <v>6.8823603858865834</v>
      </c>
      <c r="E114" s="21">
        <v>7.6611953812857507</v>
      </c>
      <c r="F114" s="22">
        <v>7.7989159997146942</v>
      </c>
      <c r="G114" s="22">
        <v>6.25398512169218</v>
      </c>
      <c r="H114" s="22">
        <v>6.7155164582726137</v>
      </c>
      <c r="I114" s="23">
        <v>6.6840138581949518</v>
      </c>
    </row>
    <row r="115" spans="1:9" x14ac:dyDescent="0.25">
      <c r="A115" s="17">
        <v>1970</v>
      </c>
      <c r="B115" s="18" t="s">
        <v>319</v>
      </c>
      <c r="C115" s="19" t="s">
        <v>320</v>
      </c>
      <c r="D115" s="20" t="s">
        <v>511</v>
      </c>
      <c r="E115" s="21">
        <v>2.2881134166534838</v>
      </c>
      <c r="F115" s="22">
        <v>3.4067663256430452</v>
      </c>
      <c r="G115" s="22">
        <v>10</v>
      </c>
      <c r="H115" s="22" t="s">
        <v>511</v>
      </c>
      <c r="I115" s="23" t="s">
        <v>511</v>
      </c>
    </row>
    <row r="116" spans="1:9" x14ac:dyDescent="0.25">
      <c r="A116" s="17">
        <v>1970</v>
      </c>
      <c r="B116" s="18" t="s">
        <v>295</v>
      </c>
      <c r="C116" s="19" t="s">
        <v>296</v>
      </c>
      <c r="D116" s="20">
        <v>4.4911180062890113</v>
      </c>
      <c r="E116" s="21">
        <v>4.7751376996471446</v>
      </c>
      <c r="F116" s="22">
        <v>3.8357397407784584</v>
      </c>
      <c r="G116" s="22">
        <v>6.9796592581327523</v>
      </c>
      <c r="H116" s="22">
        <v>0.59660425547115181</v>
      </c>
      <c r="I116" s="23">
        <v>5.6924684625494875</v>
      </c>
    </row>
    <row r="117" spans="1:9" x14ac:dyDescent="0.25">
      <c r="A117" s="17">
        <v>1970</v>
      </c>
      <c r="B117" s="18" t="s">
        <v>195</v>
      </c>
      <c r="C117" s="19" t="s">
        <v>196</v>
      </c>
      <c r="D117" s="20" t="s">
        <v>511</v>
      </c>
      <c r="E117" s="21" t="s">
        <v>511</v>
      </c>
      <c r="F117" s="22">
        <v>4.3634965364457452</v>
      </c>
      <c r="G117" s="22">
        <v>9.7127057574182771</v>
      </c>
      <c r="H117" s="22">
        <v>6.6863031436501181</v>
      </c>
      <c r="I117" s="23" t="s">
        <v>511</v>
      </c>
    </row>
    <row r="118" spans="1:9" x14ac:dyDescent="0.25">
      <c r="A118" s="17">
        <v>1970</v>
      </c>
      <c r="B118" s="18" t="s">
        <v>455</v>
      </c>
      <c r="C118" s="19" t="s">
        <v>456</v>
      </c>
      <c r="D118" s="20" t="s">
        <v>511</v>
      </c>
      <c r="E118" s="21" t="s">
        <v>511</v>
      </c>
      <c r="F118" s="22">
        <v>4.6862907871233173</v>
      </c>
      <c r="G118" s="22">
        <v>7.1454643103846411</v>
      </c>
      <c r="H118" s="22" t="s">
        <v>511</v>
      </c>
      <c r="I118" s="23" t="s">
        <v>511</v>
      </c>
    </row>
    <row r="119" spans="1:9" x14ac:dyDescent="0.25">
      <c r="A119" s="17">
        <v>1970</v>
      </c>
      <c r="B119" s="18" t="s">
        <v>197</v>
      </c>
      <c r="C119" s="19" t="s">
        <v>198</v>
      </c>
      <c r="D119" s="20">
        <v>5.0265924126437502</v>
      </c>
      <c r="E119" s="21">
        <v>6.7045525742781837</v>
      </c>
      <c r="F119" s="22">
        <v>2.2981664486026729</v>
      </c>
      <c r="G119" s="22">
        <v>9.473824363248843</v>
      </c>
      <c r="H119" s="22">
        <v>3.0619957990712123</v>
      </c>
      <c r="I119" s="23" t="s">
        <v>511</v>
      </c>
    </row>
    <row r="120" spans="1:9" x14ac:dyDescent="0.25">
      <c r="A120" s="17">
        <v>1970</v>
      </c>
      <c r="B120" s="18" t="s">
        <v>199</v>
      </c>
      <c r="C120" s="19" t="s">
        <v>200</v>
      </c>
      <c r="D120" s="20">
        <v>4.2752545810718976</v>
      </c>
      <c r="E120" s="21">
        <v>4.7079656068255398</v>
      </c>
      <c r="F120" s="22">
        <v>3.3296771108589991</v>
      </c>
      <c r="G120" s="22">
        <v>5.9448150727672253</v>
      </c>
      <c r="H120" s="22">
        <v>3.1981755922077242</v>
      </c>
      <c r="I120" s="23">
        <v>5.0134230183248176</v>
      </c>
    </row>
    <row r="121" spans="1:9" x14ac:dyDescent="0.25">
      <c r="A121" s="17">
        <v>1970</v>
      </c>
      <c r="B121" s="18" t="s">
        <v>271</v>
      </c>
      <c r="C121" s="19" t="s">
        <v>272</v>
      </c>
      <c r="D121" s="20">
        <v>4.8044953178329219</v>
      </c>
      <c r="E121" s="21">
        <v>5.4031771147669279</v>
      </c>
      <c r="F121" s="22">
        <v>4.6091832922210418</v>
      </c>
      <c r="G121" s="22">
        <v>6.7515254699258493</v>
      </c>
      <c r="H121" s="22">
        <v>2.1851984558961015</v>
      </c>
      <c r="I121" s="23">
        <v>5.3033907533803877</v>
      </c>
    </row>
    <row r="122" spans="1:9" x14ac:dyDescent="0.25">
      <c r="A122" s="17">
        <v>1970</v>
      </c>
      <c r="B122" s="18" t="s">
        <v>344</v>
      </c>
      <c r="C122" s="19" t="s">
        <v>345</v>
      </c>
      <c r="D122" s="20" t="s">
        <v>511</v>
      </c>
      <c r="E122" s="21" t="s">
        <v>511</v>
      </c>
      <c r="F122" s="22">
        <v>3.9251075037305752</v>
      </c>
      <c r="G122" s="22" t="s">
        <v>511</v>
      </c>
      <c r="H122" s="22" t="s">
        <v>511</v>
      </c>
      <c r="I122" s="23">
        <v>2.247762129053728</v>
      </c>
    </row>
    <row r="123" spans="1:9" x14ac:dyDescent="0.25">
      <c r="A123" s="17">
        <v>1970</v>
      </c>
      <c r="B123" s="18" t="s">
        <v>410</v>
      </c>
      <c r="C123" s="19" t="s">
        <v>411</v>
      </c>
      <c r="D123" s="20">
        <v>5.9877370141236455</v>
      </c>
      <c r="E123" s="21">
        <v>10</v>
      </c>
      <c r="F123" s="22">
        <v>3.4129264678307929</v>
      </c>
      <c r="G123" s="22">
        <v>7.1525756029341743</v>
      </c>
      <c r="H123" s="22">
        <v>6.2034562824817865</v>
      </c>
      <c r="I123" s="23">
        <v>4.2556035829218581</v>
      </c>
    </row>
    <row r="124" spans="1:9" x14ac:dyDescent="0.25">
      <c r="A124" s="17">
        <v>1970</v>
      </c>
      <c r="B124" s="18" t="s">
        <v>321</v>
      </c>
      <c r="C124" s="19" t="s">
        <v>322</v>
      </c>
      <c r="D124" s="20" t="s">
        <v>511</v>
      </c>
      <c r="E124" s="21" t="s">
        <v>511</v>
      </c>
      <c r="F124" s="22" t="s">
        <v>511</v>
      </c>
      <c r="G124" s="22" t="s">
        <v>511</v>
      </c>
      <c r="H124" s="22" t="s">
        <v>511</v>
      </c>
      <c r="I124" s="23" t="s">
        <v>511</v>
      </c>
    </row>
    <row r="125" spans="1:9" x14ac:dyDescent="0.25">
      <c r="A125" s="17">
        <v>1970</v>
      </c>
      <c r="B125" s="18" t="s">
        <v>348</v>
      </c>
      <c r="C125" s="19" t="s">
        <v>349</v>
      </c>
      <c r="D125" s="20" t="s">
        <v>511</v>
      </c>
      <c r="E125" s="21" t="s">
        <v>511</v>
      </c>
      <c r="F125" s="22">
        <v>4.2216324946771842</v>
      </c>
      <c r="G125" s="22" t="s">
        <v>511</v>
      </c>
      <c r="H125" s="22" t="s">
        <v>511</v>
      </c>
      <c r="I125" s="23">
        <v>3.5604272993714945</v>
      </c>
    </row>
    <row r="126" spans="1:9" x14ac:dyDescent="0.25">
      <c r="A126" s="17">
        <v>1970</v>
      </c>
      <c r="B126" s="18" t="s">
        <v>350</v>
      </c>
      <c r="C126" s="19" t="s">
        <v>351</v>
      </c>
      <c r="D126" s="20" t="s">
        <v>511</v>
      </c>
      <c r="E126" s="21" t="s">
        <v>511</v>
      </c>
      <c r="F126" s="22">
        <v>4.2336708358919735</v>
      </c>
      <c r="G126" s="22" t="s">
        <v>511</v>
      </c>
      <c r="H126" s="22" t="s">
        <v>511</v>
      </c>
      <c r="I126" s="23">
        <v>1.1194393277733958</v>
      </c>
    </row>
    <row r="127" spans="1:9" x14ac:dyDescent="0.25">
      <c r="A127" s="17">
        <v>1970</v>
      </c>
      <c r="B127" s="18" t="s">
        <v>97</v>
      </c>
      <c r="C127" s="19" t="s">
        <v>98</v>
      </c>
      <c r="D127" s="20" t="s">
        <v>511</v>
      </c>
      <c r="E127" s="21" t="s">
        <v>511</v>
      </c>
      <c r="F127" s="22">
        <v>2.5544387289061041</v>
      </c>
      <c r="G127" s="22">
        <v>4.5698168129242562</v>
      </c>
      <c r="H127" s="22" t="s">
        <v>511</v>
      </c>
      <c r="I127" s="23">
        <v>5.0462122238349787</v>
      </c>
    </row>
    <row r="128" spans="1:9" x14ac:dyDescent="0.25">
      <c r="A128" s="17">
        <v>1970</v>
      </c>
      <c r="B128" s="18" t="s">
        <v>323</v>
      </c>
      <c r="C128" s="19" t="s">
        <v>324</v>
      </c>
      <c r="D128" s="20" t="s">
        <v>511</v>
      </c>
      <c r="E128" s="21" t="s">
        <v>511</v>
      </c>
      <c r="F128" s="22" t="s">
        <v>511</v>
      </c>
      <c r="G128" s="22" t="s">
        <v>511</v>
      </c>
      <c r="H128" s="22" t="s">
        <v>511</v>
      </c>
      <c r="I128" s="23" t="s">
        <v>511</v>
      </c>
    </row>
    <row r="129" spans="1:9" x14ac:dyDescent="0.25">
      <c r="A129" s="17">
        <v>1970</v>
      </c>
      <c r="B129" s="18" t="s">
        <v>103</v>
      </c>
      <c r="C129" s="19" t="s">
        <v>104</v>
      </c>
      <c r="D129" s="20">
        <v>3.9987686293450322</v>
      </c>
      <c r="E129" s="21">
        <v>2.4557071399768922</v>
      </c>
      <c r="F129" s="22">
        <v>3.5383545532146305</v>
      </c>
      <c r="G129" s="22">
        <v>6.9750567782507966</v>
      </c>
      <c r="H129" s="22">
        <v>3.9188951885267143</v>
      </c>
      <c r="I129" s="23" t="s">
        <v>511</v>
      </c>
    </row>
    <row r="130" spans="1:9" x14ac:dyDescent="0.25">
      <c r="A130" s="17">
        <v>1970</v>
      </c>
      <c r="B130" s="18" t="s">
        <v>414</v>
      </c>
      <c r="C130" s="19" t="s">
        <v>415</v>
      </c>
      <c r="D130" s="20" t="s">
        <v>511</v>
      </c>
      <c r="E130" s="21" t="s">
        <v>511</v>
      </c>
      <c r="F130" s="22" t="s">
        <v>511</v>
      </c>
      <c r="G130" s="22" t="s">
        <v>511</v>
      </c>
      <c r="H130" s="22" t="s">
        <v>511</v>
      </c>
      <c r="I130" s="23" t="s">
        <v>511</v>
      </c>
    </row>
    <row r="131" spans="1:9" x14ac:dyDescent="0.25">
      <c r="A131" s="17">
        <v>1970</v>
      </c>
      <c r="B131" s="18" t="s">
        <v>105</v>
      </c>
      <c r="C131" s="19" t="s">
        <v>106</v>
      </c>
      <c r="D131" s="20" t="s">
        <v>511</v>
      </c>
      <c r="E131" s="21" t="s">
        <v>511</v>
      </c>
      <c r="F131" s="22" t="s">
        <v>511</v>
      </c>
      <c r="G131" s="22" t="s">
        <v>511</v>
      </c>
      <c r="H131" s="22" t="s">
        <v>511</v>
      </c>
      <c r="I131" s="23" t="s">
        <v>511</v>
      </c>
    </row>
    <row r="132" spans="1:9" x14ac:dyDescent="0.25">
      <c r="A132" s="17">
        <v>1970</v>
      </c>
      <c r="B132" s="18" t="s">
        <v>107</v>
      </c>
      <c r="C132" s="19" t="s">
        <v>108</v>
      </c>
      <c r="D132" s="20" t="s">
        <v>511</v>
      </c>
      <c r="E132" s="21" t="s">
        <v>511</v>
      </c>
      <c r="F132" s="22">
        <v>3.4978969492311363</v>
      </c>
      <c r="G132" s="22">
        <v>6.9701876881041445</v>
      </c>
      <c r="H132" s="22" t="s">
        <v>511</v>
      </c>
      <c r="I132" s="23" t="s">
        <v>511</v>
      </c>
    </row>
    <row r="133" spans="1:9" x14ac:dyDescent="0.25">
      <c r="A133" s="17">
        <v>1970</v>
      </c>
      <c r="B133" s="18" t="s">
        <v>273</v>
      </c>
      <c r="C133" s="19" t="s">
        <v>274</v>
      </c>
      <c r="D133" s="20">
        <v>6.4607319890947572</v>
      </c>
      <c r="E133" s="21">
        <v>3.2923441067530006</v>
      </c>
      <c r="F133" s="22">
        <v>6.8971671779812276</v>
      </c>
      <c r="G133" s="22">
        <v>7.3228327222192791</v>
      </c>
      <c r="H133" s="22">
        <v>7.8772490471464636</v>
      </c>
      <c r="I133" s="23">
        <v>8.2372987123130059</v>
      </c>
    </row>
    <row r="134" spans="1:9" x14ac:dyDescent="0.25">
      <c r="A134" s="17">
        <v>1970</v>
      </c>
      <c r="B134" s="18" t="s">
        <v>352</v>
      </c>
      <c r="C134" s="19" t="s">
        <v>526</v>
      </c>
      <c r="D134" s="20" t="s">
        <v>511</v>
      </c>
      <c r="E134" s="21" t="s">
        <v>511</v>
      </c>
      <c r="F134" s="22" t="s">
        <v>511</v>
      </c>
      <c r="G134" s="22" t="s">
        <v>511</v>
      </c>
      <c r="H134" s="22" t="s">
        <v>511</v>
      </c>
      <c r="I134" s="23" t="s">
        <v>511</v>
      </c>
    </row>
    <row r="135" spans="1:9" x14ac:dyDescent="0.25">
      <c r="A135" s="17">
        <v>1970</v>
      </c>
      <c r="B135" s="18" t="s">
        <v>416</v>
      </c>
      <c r="C135" s="19" t="s">
        <v>417</v>
      </c>
      <c r="D135" s="20" t="s">
        <v>511</v>
      </c>
      <c r="E135" s="21" t="s">
        <v>511</v>
      </c>
      <c r="F135" s="22" t="s">
        <v>511</v>
      </c>
      <c r="G135" s="22" t="s">
        <v>511</v>
      </c>
      <c r="H135" s="22" t="s">
        <v>511</v>
      </c>
      <c r="I135" s="23" t="s">
        <v>511</v>
      </c>
    </row>
    <row r="136" spans="1:9" x14ac:dyDescent="0.25">
      <c r="A136" s="17">
        <v>1970</v>
      </c>
      <c r="B136" s="18" t="s">
        <v>111</v>
      </c>
      <c r="C136" s="19" t="s">
        <v>112</v>
      </c>
      <c r="D136" s="20">
        <v>5.6904754561388327</v>
      </c>
      <c r="E136" s="21">
        <v>6.9590028148441778</v>
      </c>
      <c r="F136" s="22">
        <v>2.2714281389873472</v>
      </c>
      <c r="G136" s="22">
        <v>7.163108062525934</v>
      </c>
      <c r="H136" s="22">
        <v>6.8312972621095476</v>
      </c>
      <c r="I136" s="23">
        <v>5.5149002418425557</v>
      </c>
    </row>
    <row r="137" spans="1:9" x14ac:dyDescent="0.25">
      <c r="A137" s="17">
        <v>1970</v>
      </c>
      <c r="B137" s="18" t="s">
        <v>418</v>
      </c>
      <c r="C137" s="19" t="s">
        <v>419</v>
      </c>
      <c r="D137" s="20">
        <v>6.1664919473894306</v>
      </c>
      <c r="E137" s="21">
        <v>9.6783258704071464</v>
      </c>
      <c r="F137" s="22">
        <v>3.3608099868983219</v>
      </c>
      <c r="G137" s="22">
        <v>6.9235631186752782</v>
      </c>
      <c r="H137" s="22">
        <v>5.409701018618768</v>
      </c>
      <c r="I137" s="23">
        <v>5.4391329827856847</v>
      </c>
    </row>
    <row r="138" spans="1:9" x14ac:dyDescent="0.25">
      <c r="A138" s="17">
        <v>1970</v>
      </c>
      <c r="B138" s="18" t="s">
        <v>297</v>
      </c>
      <c r="C138" s="19" t="s">
        <v>298</v>
      </c>
      <c r="D138" s="20">
        <v>4.2452120024105673</v>
      </c>
      <c r="E138" s="21">
        <v>3.4359256482918386</v>
      </c>
      <c r="F138" s="22">
        <v>5.9872077453016024</v>
      </c>
      <c r="G138" s="22">
        <v>6.8332345103393894</v>
      </c>
      <c r="H138" s="22">
        <v>8.4188182950048721E-2</v>
      </c>
      <c r="I138" s="23" t="s">
        <v>511</v>
      </c>
    </row>
    <row r="139" spans="1:9" x14ac:dyDescent="0.25">
      <c r="A139" s="17">
        <v>1970</v>
      </c>
      <c r="B139" s="18" t="s">
        <v>13</v>
      </c>
      <c r="C139" s="19" t="s">
        <v>14</v>
      </c>
      <c r="D139" s="20" t="s">
        <v>511</v>
      </c>
      <c r="E139" s="21" t="s">
        <v>511</v>
      </c>
      <c r="F139" s="22" t="s">
        <v>511</v>
      </c>
      <c r="G139" s="22" t="s">
        <v>511</v>
      </c>
      <c r="H139" s="22" t="s">
        <v>511</v>
      </c>
      <c r="I139" s="23" t="s">
        <v>511</v>
      </c>
    </row>
    <row r="140" spans="1:9" x14ac:dyDescent="0.25">
      <c r="A140" s="17">
        <v>1970</v>
      </c>
      <c r="B140" s="18" t="s">
        <v>216</v>
      </c>
      <c r="C140" s="19" t="s">
        <v>217</v>
      </c>
      <c r="D140" s="20" t="s">
        <v>511</v>
      </c>
      <c r="E140" s="21" t="s">
        <v>511</v>
      </c>
      <c r="F140" s="22" t="s">
        <v>511</v>
      </c>
      <c r="G140" s="22" t="s">
        <v>511</v>
      </c>
      <c r="H140" s="22" t="s">
        <v>511</v>
      </c>
      <c r="I140" s="23" t="s">
        <v>511</v>
      </c>
    </row>
    <row r="141" spans="1:9" x14ac:dyDescent="0.25">
      <c r="A141" s="17">
        <v>1970</v>
      </c>
      <c r="B141" s="18" t="s">
        <v>385</v>
      </c>
      <c r="C141" s="19" t="s">
        <v>386</v>
      </c>
      <c r="D141" s="20">
        <v>7.3156206755518243</v>
      </c>
      <c r="E141" s="21">
        <v>10</v>
      </c>
      <c r="F141" s="22">
        <v>7.3756396944797356</v>
      </c>
      <c r="G141" s="22">
        <v>6.516109787830306</v>
      </c>
      <c r="H141" s="22">
        <v>6.9423373372695965</v>
      </c>
      <c r="I141" s="23">
        <v>7.3191254610291061</v>
      </c>
    </row>
    <row r="142" spans="1:9" x14ac:dyDescent="0.25">
      <c r="A142" s="17">
        <v>1970</v>
      </c>
      <c r="B142" s="18" t="s">
        <v>436</v>
      </c>
      <c r="C142" s="19" t="s">
        <v>437</v>
      </c>
      <c r="D142" s="20">
        <v>7.3688500946467057</v>
      </c>
      <c r="E142" s="21">
        <v>8.2952016531364396</v>
      </c>
      <c r="F142" s="22">
        <v>5.9791110370165681</v>
      </c>
      <c r="G142" s="22">
        <v>9.5892516378983697</v>
      </c>
      <c r="H142" s="22">
        <v>6.2987487552200658</v>
      </c>
      <c r="I142" s="23">
        <v>6.8054457012646008</v>
      </c>
    </row>
    <row r="143" spans="1:9" x14ac:dyDescent="0.25">
      <c r="A143" s="17">
        <v>1970</v>
      </c>
      <c r="B143" s="18" t="s">
        <v>327</v>
      </c>
      <c r="C143" s="19" t="s">
        <v>328</v>
      </c>
      <c r="D143" s="20">
        <v>2.9154545171996502</v>
      </c>
      <c r="E143" s="21">
        <v>0.63593082208025842</v>
      </c>
      <c r="F143" s="22">
        <v>2.5586314785867068</v>
      </c>
      <c r="G143" s="22">
        <v>6.6190173847332936</v>
      </c>
      <c r="H143" s="22">
        <v>2.4915425692657571</v>
      </c>
      <c r="I143" s="23">
        <v>3.8103908917260281</v>
      </c>
    </row>
    <row r="144" spans="1:9" x14ac:dyDescent="0.25">
      <c r="A144" s="17">
        <v>1970</v>
      </c>
      <c r="B144" s="18" t="s">
        <v>527</v>
      </c>
      <c r="C144" s="19" t="s">
        <v>528</v>
      </c>
      <c r="D144" s="20">
        <v>6.0064793012465252</v>
      </c>
      <c r="E144" s="21">
        <v>5.0850970098478534</v>
      </c>
      <c r="F144" s="22">
        <v>4.9338377391312385</v>
      </c>
      <c r="G144" s="22">
        <v>9.4791793078319735</v>
      </c>
      <c r="H144" s="22">
        <v>5.4897087062876038</v>
      </c>
      <c r="I144" s="23">
        <v>5.2097091823643771</v>
      </c>
    </row>
    <row r="145" spans="1:9" x14ac:dyDescent="0.25">
      <c r="A145" s="17">
        <v>1970</v>
      </c>
      <c r="B145" s="18" t="s">
        <v>243</v>
      </c>
      <c r="C145" s="19" t="s">
        <v>244</v>
      </c>
      <c r="D145" s="20" t="s">
        <v>511</v>
      </c>
      <c r="E145" s="21" t="s">
        <v>511</v>
      </c>
      <c r="F145" s="22" t="s">
        <v>511</v>
      </c>
      <c r="G145" s="22" t="s">
        <v>511</v>
      </c>
      <c r="H145" s="22" t="s">
        <v>511</v>
      </c>
      <c r="I145" s="23" t="s">
        <v>511</v>
      </c>
    </row>
    <row r="146" spans="1:9" x14ac:dyDescent="0.25">
      <c r="A146" s="17">
        <v>1970</v>
      </c>
      <c r="B146" s="18" t="s">
        <v>119</v>
      </c>
      <c r="C146" s="19" t="s">
        <v>529</v>
      </c>
      <c r="D146" s="20">
        <v>3.8230140952328853</v>
      </c>
      <c r="E146" s="21">
        <v>1.5622061640207829</v>
      </c>
      <c r="F146" s="22">
        <v>5.2788668284317879</v>
      </c>
      <c r="G146" s="22">
        <v>7.2563004069553125</v>
      </c>
      <c r="H146" s="22">
        <v>3.1032353871927185</v>
      </c>
      <c r="I146" s="23">
        <v>4.4060829940194193</v>
      </c>
    </row>
    <row r="147" spans="1:9" x14ac:dyDescent="0.25">
      <c r="A147" s="17">
        <v>1970</v>
      </c>
      <c r="B147" s="18" t="s">
        <v>275</v>
      </c>
      <c r="C147" s="19" t="s">
        <v>276</v>
      </c>
      <c r="D147" s="20">
        <v>5.6024774204743215</v>
      </c>
      <c r="E147" s="21">
        <v>5.9471231924200918</v>
      </c>
      <c r="F147" s="22">
        <v>4.522239821810623</v>
      </c>
      <c r="G147" s="22">
        <v>6.708777242542058</v>
      </c>
      <c r="H147" s="22">
        <v>5.0882767532740152</v>
      </c>
      <c r="I147" s="23">
        <v>5.7908869934065548</v>
      </c>
    </row>
    <row r="148" spans="1:9" x14ac:dyDescent="0.25">
      <c r="A148" s="17">
        <v>1970</v>
      </c>
      <c r="B148" s="18" t="s">
        <v>277</v>
      </c>
      <c r="C148" s="19" t="s">
        <v>278</v>
      </c>
      <c r="D148" s="20" t="s">
        <v>511</v>
      </c>
      <c r="E148" s="21" t="s">
        <v>511</v>
      </c>
      <c r="F148" s="22" t="s">
        <v>511</v>
      </c>
      <c r="G148" s="22" t="s">
        <v>511</v>
      </c>
      <c r="H148" s="22" t="s">
        <v>511</v>
      </c>
      <c r="I148" s="23" t="s">
        <v>511</v>
      </c>
    </row>
    <row r="149" spans="1:9" x14ac:dyDescent="0.25">
      <c r="A149" s="17">
        <v>1970</v>
      </c>
      <c r="B149" s="18" t="s">
        <v>115</v>
      </c>
      <c r="C149" s="19" t="s">
        <v>116</v>
      </c>
      <c r="D149" s="20" t="s">
        <v>511</v>
      </c>
      <c r="E149" s="21">
        <v>9.7384138534968567</v>
      </c>
      <c r="F149" s="22">
        <v>2.7619929153628009</v>
      </c>
      <c r="G149" s="22">
        <v>6.8891121791231642</v>
      </c>
      <c r="H149" s="22" t="s">
        <v>511</v>
      </c>
      <c r="I149" s="23" t="s">
        <v>511</v>
      </c>
    </row>
    <row r="150" spans="1:9" x14ac:dyDescent="0.25">
      <c r="A150" s="17">
        <v>1970</v>
      </c>
      <c r="B150" s="18" t="s">
        <v>218</v>
      </c>
      <c r="C150" s="19" t="s">
        <v>219</v>
      </c>
      <c r="D150" s="20" t="s">
        <v>511</v>
      </c>
      <c r="E150" s="21" t="s">
        <v>511</v>
      </c>
      <c r="F150" s="22">
        <v>4.9636073718113067</v>
      </c>
      <c r="G150" s="22">
        <v>6.8408774854258487</v>
      </c>
      <c r="H150" s="22" t="s">
        <v>511</v>
      </c>
      <c r="I150" s="23" t="s">
        <v>511</v>
      </c>
    </row>
    <row r="151" spans="1:9" x14ac:dyDescent="0.25">
      <c r="A151" s="17">
        <v>1970</v>
      </c>
      <c r="B151" s="18" t="s">
        <v>15</v>
      </c>
      <c r="C151" s="19" t="s">
        <v>16</v>
      </c>
      <c r="D151" s="20">
        <v>5.3959218589296558</v>
      </c>
      <c r="E151" s="21">
        <v>5.7448559170391187</v>
      </c>
      <c r="F151" s="22">
        <v>5.0558148377298231</v>
      </c>
      <c r="G151" s="22">
        <v>6.884548240499746</v>
      </c>
      <c r="H151" s="22">
        <v>3.4727381742102033</v>
      </c>
      <c r="I151" s="23">
        <v>5.9538077831335681</v>
      </c>
    </row>
    <row r="152" spans="1:9" x14ac:dyDescent="0.25">
      <c r="A152" s="17">
        <v>1970</v>
      </c>
      <c r="B152" s="18" t="s">
        <v>329</v>
      </c>
      <c r="C152" s="19" t="s">
        <v>330</v>
      </c>
      <c r="D152" s="20">
        <v>3.6063002540126847</v>
      </c>
      <c r="E152" s="21">
        <v>4.3699409701053771</v>
      </c>
      <c r="F152" s="22">
        <v>4.7767682755916159</v>
      </c>
      <c r="G152" s="22">
        <v>4.1074843930405036</v>
      </c>
      <c r="H152" s="22">
        <v>0.24374524687058141</v>
      </c>
      <c r="I152" s="23">
        <v>5.082603629430503</v>
      </c>
    </row>
    <row r="153" spans="1:9" x14ac:dyDescent="0.25">
      <c r="A153" s="17">
        <v>1970</v>
      </c>
      <c r="B153" s="18" t="s">
        <v>117</v>
      </c>
      <c r="C153" s="19" t="s">
        <v>118</v>
      </c>
      <c r="D153" s="20" t="s">
        <v>511</v>
      </c>
      <c r="E153" s="21" t="s">
        <v>511</v>
      </c>
      <c r="F153" s="22">
        <v>3.8438772849208585</v>
      </c>
      <c r="G153" s="22" t="s">
        <v>511</v>
      </c>
      <c r="H153" s="22" t="s">
        <v>511</v>
      </c>
      <c r="I153" s="23">
        <v>5.4582738425244797</v>
      </c>
    </row>
    <row r="154" spans="1:9" x14ac:dyDescent="0.25">
      <c r="A154" s="17">
        <v>1970</v>
      </c>
      <c r="B154" s="18" t="s">
        <v>354</v>
      </c>
      <c r="C154" s="19" t="s">
        <v>355</v>
      </c>
      <c r="D154" s="20" t="s">
        <v>511</v>
      </c>
      <c r="E154" s="21" t="s">
        <v>511</v>
      </c>
      <c r="F154" s="22" t="s">
        <v>511</v>
      </c>
      <c r="G154" s="22" t="s">
        <v>511</v>
      </c>
      <c r="H154" s="22" t="s">
        <v>511</v>
      </c>
      <c r="I154" s="23" t="s">
        <v>511</v>
      </c>
    </row>
    <row r="155" spans="1:9" x14ac:dyDescent="0.25">
      <c r="A155" s="17">
        <v>1970</v>
      </c>
      <c r="B155" s="18" t="s">
        <v>331</v>
      </c>
      <c r="C155" s="19" t="s">
        <v>332</v>
      </c>
      <c r="D155" s="20" t="s">
        <v>511</v>
      </c>
      <c r="E155" s="21" t="s">
        <v>511</v>
      </c>
      <c r="F155" s="22"/>
      <c r="G155" s="22" t="s">
        <v>511</v>
      </c>
      <c r="H155" s="22" t="s">
        <v>511</v>
      </c>
      <c r="I155" s="23" t="s">
        <v>511</v>
      </c>
    </row>
    <row r="156" spans="1:9" x14ac:dyDescent="0.25">
      <c r="A156" s="17">
        <v>1970</v>
      </c>
      <c r="B156" s="18" t="s">
        <v>387</v>
      </c>
      <c r="C156" s="19" t="s">
        <v>530</v>
      </c>
      <c r="D156" s="20">
        <v>6.2905827291585492</v>
      </c>
      <c r="E156" s="21">
        <v>6.3373834343653979</v>
      </c>
      <c r="F156" s="22">
        <v>7.1478110781053497</v>
      </c>
      <c r="G156" s="22">
        <v>7.6425665487403638</v>
      </c>
      <c r="H156" s="22">
        <v>3.981215533548053</v>
      </c>
      <c r="I156" s="23">
        <v>7.4242770802929163</v>
      </c>
    </row>
    <row r="157" spans="1:9" x14ac:dyDescent="0.25">
      <c r="A157" s="17">
        <v>1970</v>
      </c>
      <c r="B157" s="18" t="s">
        <v>236</v>
      </c>
      <c r="C157" s="19" t="s">
        <v>531</v>
      </c>
      <c r="D157" s="20">
        <v>7.9188530797783265</v>
      </c>
      <c r="E157" s="21">
        <v>8.3704722636579696</v>
      </c>
      <c r="F157" s="22">
        <v>7.3699083928348275</v>
      </c>
      <c r="G157" s="22">
        <v>9.5889695078249968</v>
      </c>
      <c r="H157" s="22">
        <v>8.2082180300674512</v>
      </c>
      <c r="I157" s="23">
        <v>6.5748501655829488</v>
      </c>
    </row>
    <row r="158" spans="1:9" x14ac:dyDescent="0.25">
      <c r="A158" s="17">
        <v>1970</v>
      </c>
      <c r="B158" s="18" t="s">
        <v>224</v>
      </c>
      <c r="C158" s="19" t="s">
        <v>225</v>
      </c>
      <c r="D158" s="20">
        <v>5.1873585171120675</v>
      </c>
      <c r="E158" s="21">
        <v>3.5178865407602853</v>
      </c>
      <c r="F158" s="22">
        <v>5.2873709879328752</v>
      </c>
      <c r="G158" s="22">
        <v>5.4799315561397481</v>
      </c>
      <c r="H158" s="22">
        <v>6.5557016693708716</v>
      </c>
      <c r="I158" s="23" t="s">
        <v>511</v>
      </c>
    </row>
    <row r="159" spans="1:9" x14ac:dyDescent="0.25">
      <c r="A159" s="17">
        <v>1970</v>
      </c>
      <c r="B159" s="18" t="s">
        <v>226</v>
      </c>
      <c r="C159" s="19" t="s">
        <v>532</v>
      </c>
      <c r="D159" s="20">
        <v>6.3119150353175488</v>
      </c>
      <c r="E159" s="21">
        <v>4.7318486426678943</v>
      </c>
      <c r="F159" s="22">
        <v>5.7804541142295038</v>
      </c>
      <c r="G159" s="22">
        <v>9.70621826373681</v>
      </c>
      <c r="H159" s="22">
        <v>7.5281760373835631</v>
      </c>
      <c r="I159" s="23">
        <v>4.954818519935384</v>
      </c>
    </row>
    <row r="160" spans="1:9" x14ac:dyDescent="0.25">
      <c r="A160" s="17">
        <v>1970</v>
      </c>
      <c r="B160" s="18" t="s">
        <v>279</v>
      </c>
      <c r="C160" s="19" t="s">
        <v>533</v>
      </c>
      <c r="D160" s="20" t="s">
        <v>511</v>
      </c>
      <c r="E160" s="21" t="s">
        <v>511</v>
      </c>
      <c r="F160" s="22">
        <v>3.5202839839908258</v>
      </c>
      <c r="G160" s="22" t="s">
        <v>511</v>
      </c>
      <c r="H160" s="22" t="s">
        <v>511</v>
      </c>
      <c r="I160" s="23" t="s">
        <v>511</v>
      </c>
    </row>
    <row r="161" spans="1:9" x14ac:dyDescent="0.25">
      <c r="A161" s="17">
        <v>1970</v>
      </c>
      <c r="B161" s="18" t="s">
        <v>333</v>
      </c>
      <c r="C161" s="19" t="s">
        <v>534</v>
      </c>
      <c r="D161" s="20" t="s">
        <v>511</v>
      </c>
      <c r="E161" s="21" t="s">
        <v>511</v>
      </c>
      <c r="F161" s="22" t="s">
        <v>511</v>
      </c>
      <c r="G161" s="22" t="s">
        <v>511</v>
      </c>
      <c r="H161" s="22" t="s">
        <v>511</v>
      </c>
      <c r="I161" s="23" t="s">
        <v>511</v>
      </c>
    </row>
    <row r="162" spans="1:9" x14ac:dyDescent="0.25">
      <c r="A162" s="17">
        <v>1970</v>
      </c>
      <c r="B162" s="18" t="s">
        <v>121</v>
      </c>
      <c r="C162" s="19" t="s">
        <v>122</v>
      </c>
      <c r="D162" s="20">
        <v>3.6081946580300546</v>
      </c>
      <c r="E162" s="21">
        <v>1.8497547469384819</v>
      </c>
      <c r="F162" s="22">
        <v>4.9033453055363196</v>
      </c>
      <c r="G162" s="22">
        <v>5.1365051584115955</v>
      </c>
      <c r="H162" s="22" t="s">
        <v>511</v>
      </c>
      <c r="I162" s="23">
        <v>5.4714867399691993</v>
      </c>
    </row>
    <row r="163" spans="1:9" x14ac:dyDescent="0.25">
      <c r="A163" s="24">
        <v>1970</v>
      </c>
      <c r="B163" s="25" t="s">
        <v>123</v>
      </c>
      <c r="C163" s="26" t="s">
        <v>124</v>
      </c>
      <c r="D163" s="27" t="s">
        <v>511</v>
      </c>
      <c r="E163" s="28" t="s">
        <v>511</v>
      </c>
      <c r="F163" s="29">
        <v>2.0844315668952427</v>
      </c>
      <c r="G163" s="29">
        <v>5.4937406888159934</v>
      </c>
      <c r="H163" s="29" t="s">
        <v>511</v>
      </c>
      <c r="I163" s="30" t="s">
        <v>511</v>
      </c>
    </row>
    <row r="164" spans="1:9" x14ac:dyDescent="0.25">
      <c r="A164" s="32">
        <v>1975</v>
      </c>
      <c r="B164" s="33" t="s">
        <v>388</v>
      </c>
      <c r="C164" s="34" t="s">
        <v>389</v>
      </c>
      <c r="D164" s="35" t="s">
        <v>511</v>
      </c>
      <c r="E164" s="36" t="s">
        <v>511</v>
      </c>
      <c r="F164" s="37">
        <v>5.2739783234214546</v>
      </c>
      <c r="G164" s="37" t="s">
        <v>511</v>
      </c>
      <c r="H164" s="37" t="s">
        <v>511</v>
      </c>
      <c r="I164" s="38" t="s">
        <v>511</v>
      </c>
    </row>
    <row r="165" spans="1:9" x14ac:dyDescent="0.25">
      <c r="A165" s="39">
        <v>1975</v>
      </c>
      <c r="B165" s="40" t="s">
        <v>4</v>
      </c>
      <c r="C165" s="41" t="s">
        <v>5</v>
      </c>
      <c r="D165" s="42">
        <v>2.8412811131337521</v>
      </c>
      <c r="E165" s="43">
        <v>0.84860931907257664</v>
      </c>
      <c r="F165" s="44">
        <v>3.5486833491157643</v>
      </c>
      <c r="G165" s="44">
        <v>4.7244561761442982</v>
      </c>
      <c r="H165" s="44" t="s">
        <v>511</v>
      </c>
      <c r="I165" s="45">
        <v>5.2781915805808861</v>
      </c>
    </row>
    <row r="166" spans="1:9" x14ac:dyDescent="0.25">
      <c r="A166" s="39">
        <v>1975</v>
      </c>
      <c r="B166" s="40" t="s">
        <v>19</v>
      </c>
      <c r="C166" s="41" t="s">
        <v>20</v>
      </c>
      <c r="D166" s="42" t="s">
        <v>511</v>
      </c>
      <c r="E166" s="43" t="s">
        <v>511</v>
      </c>
      <c r="F166" s="44" t="s">
        <v>511</v>
      </c>
      <c r="G166" s="44" t="s">
        <v>511</v>
      </c>
      <c r="H166" s="44" t="s">
        <v>511</v>
      </c>
      <c r="I166" s="45" t="s">
        <v>511</v>
      </c>
    </row>
    <row r="167" spans="1:9" x14ac:dyDescent="0.25">
      <c r="A167" s="39">
        <v>1975</v>
      </c>
      <c r="B167" s="40" t="s">
        <v>129</v>
      </c>
      <c r="C167" s="41" t="s">
        <v>130</v>
      </c>
      <c r="D167" s="42">
        <v>3.26348460764771</v>
      </c>
      <c r="E167" s="43">
        <v>5.4589859815954904</v>
      </c>
      <c r="F167" s="44">
        <v>4.55578409513768</v>
      </c>
      <c r="G167" s="44">
        <v>2.5074174721423139</v>
      </c>
      <c r="H167" s="44">
        <v>0.49346747775198385</v>
      </c>
      <c r="I167" s="45">
        <v>3.4926439191118028</v>
      </c>
    </row>
    <row r="168" spans="1:9" x14ac:dyDescent="0.25">
      <c r="A168" s="39">
        <v>1975</v>
      </c>
      <c r="B168" s="40" t="s">
        <v>299</v>
      </c>
      <c r="C168" s="41" t="s">
        <v>300</v>
      </c>
      <c r="D168" s="42" t="s">
        <v>511</v>
      </c>
      <c r="E168" s="43" t="s">
        <v>511</v>
      </c>
      <c r="F168" s="44" t="s">
        <v>511</v>
      </c>
      <c r="G168" s="44" t="s">
        <v>511</v>
      </c>
      <c r="H168" s="44" t="s">
        <v>511</v>
      </c>
      <c r="I168" s="45" t="s">
        <v>511</v>
      </c>
    </row>
    <row r="169" spans="1:9" x14ac:dyDescent="0.25">
      <c r="A169" s="39">
        <v>1975</v>
      </c>
      <c r="B169" s="40" t="s">
        <v>438</v>
      </c>
      <c r="C169" s="41" t="s">
        <v>439</v>
      </c>
      <c r="D169" s="42">
        <v>7.3442437113636876</v>
      </c>
      <c r="E169" s="43">
        <v>8.8939831906372362</v>
      </c>
      <c r="F169" s="44">
        <v>7.6510736893967142</v>
      </c>
      <c r="G169" s="44">
        <v>8.4741832886122204</v>
      </c>
      <c r="H169" s="44">
        <v>5.6774558116244664</v>
      </c>
      <c r="I169" s="45">
        <v>6.7265533497840471</v>
      </c>
    </row>
    <row r="170" spans="1:9" x14ac:dyDescent="0.25">
      <c r="A170" s="39">
        <v>1975</v>
      </c>
      <c r="B170" s="40" t="s">
        <v>420</v>
      </c>
      <c r="C170" s="41" t="s">
        <v>421</v>
      </c>
      <c r="D170" s="42">
        <v>6.7557705795482965</v>
      </c>
      <c r="E170" s="43">
        <v>5.1254885071285115</v>
      </c>
      <c r="F170" s="44">
        <v>7.6845732956094279</v>
      </c>
      <c r="G170" s="44">
        <v>8.0384987858802894</v>
      </c>
      <c r="H170" s="44">
        <v>6.8912472381120349</v>
      </c>
      <c r="I170" s="45">
        <v>6.0935142016583752</v>
      </c>
    </row>
    <row r="171" spans="1:9" x14ac:dyDescent="0.25">
      <c r="A171" s="39">
        <v>1975</v>
      </c>
      <c r="B171" s="40" t="s">
        <v>301</v>
      </c>
      <c r="C171" s="41" t="s">
        <v>302</v>
      </c>
      <c r="D171" s="42" t="s">
        <v>511</v>
      </c>
      <c r="E171" s="43" t="s">
        <v>511</v>
      </c>
      <c r="F171" s="44" t="s">
        <v>511</v>
      </c>
      <c r="G171" s="44" t="s">
        <v>511</v>
      </c>
      <c r="H171" s="44" t="s">
        <v>511</v>
      </c>
      <c r="I171" s="45" t="s">
        <v>511</v>
      </c>
    </row>
    <row r="172" spans="1:9" x14ac:dyDescent="0.25">
      <c r="A172" s="39">
        <v>1975</v>
      </c>
      <c r="B172" s="40" t="s">
        <v>133</v>
      </c>
      <c r="C172" s="41" t="s">
        <v>512</v>
      </c>
      <c r="D172" s="42">
        <v>7.1438652701311476</v>
      </c>
      <c r="E172" s="43">
        <v>9.3991014879820494</v>
      </c>
      <c r="F172" s="44">
        <v>6.1422827926102457</v>
      </c>
      <c r="G172" s="44">
        <v>6.5375983027762885</v>
      </c>
      <c r="H172" s="44">
        <v>5.4055384814408853</v>
      </c>
      <c r="I172" s="45">
        <v>7.9549479879466736</v>
      </c>
    </row>
    <row r="173" spans="1:9" x14ac:dyDescent="0.25">
      <c r="A173" s="39">
        <v>1975</v>
      </c>
      <c r="B173" s="40" t="s">
        <v>303</v>
      </c>
      <c r="C173" s="41" t="s">
        <v>304</v>
      </c>
      <c r="D173" s="42" t="s">
        <v>511</v>
      </c>
      <c r="E173" s="43" t="s">
        <v>511</v>
      </c>
      <c r="F173" s="44">
        <v>4.6170366836145069</v>
      </c>
      <c r="G173" s="44">
        <v>7.7604895447890456</v>
      </c>
      <c r="H173" s="44" t="s">
        <v>511</v>
      </c>
      <c r="I173" s="45">
        <v>7.3100722028957144</v>
      </c>
    </row>
    <row r="174" spans="1:9" x14ac:dyDescent="0.25">
      <c r="A174" s="39">
        <v>1975</v>
      </c>
      <c r="B174" s="40" t="s">
        <v>283</v>
      </c>
      <c r="C174" s="41" t="s">
        <v>284</v>
      </c>
      <c r="D174" s="42">
        <v>3.8574394378015042</v>
      </c>
      <c r="E174" s="43" t="s">
        <v>511</v>
      </c>
      <c r="F174" s="44">
        <v>2.7289207839717005</v>
      </c>
      <c r="G174" s="44">
        <v>1.9622055906506588</v>
      </c>
      <c r="H174" s="44">
        <v>0.55752558347069214</v>
      </c>
      <c r="I174" s="45">
        <v>4.9383027853902526</v>
      </c>
    </row>
    <row r="175" spans="1:9" x14ac:dyDescent="0.25">
      <c r="A175" s="39">
        <v>1975</v>
      </c>
      <c r="B175" s="40" t="s">
        <v>135</v>
      </c>
      <c r="C175" s="41" t="s">
        <v>136</v>
      </c>
      <c r="D175" s="42">
        <v>5.8831379993520772</v>
      </c>
      <c r="E175" s="43">
        <v>6.499157094869358</v>
      </c>
      <c r="F175" s="44">
        <v>5.4369937774817494</v>
      </c>
      <c r="G175" s="44">
        <v>5.6311430148196342</v>
      </c>
      <c r="H175" s="44">
        <v>5.1013872283091724</v>
      </c>
      <c r="I175" s="45">
        <v>6.7007546009016847</v>
      </c>
    </row>
    <row r="176" spans="1:9" x14ac:dyDescent="0.25">
      <c r="A176" s="39">
        <v>1975</v>
      </c>
      <c r="B176" s="40" t="s">
        <v>335</v>
      </c>
      <c r="C176" s="41" t="s">
        <v>336</v>
      </c>
      <c r="D176" s="42" t="s">
        <v>511</v>
      </c>
      <c r="E176" s="43" t="s">
        <v>511</v>
      </c>
      <c r="F176" s="44" t="s">
        <v>511</v>
      </c>
      <c r="G176" s="44" t="s">
        <v>511</v>
      </c>
      <c r="H176" s="44" t="s">
        <v>511</v>
      </c>
      <c r="I176" s="45" t="s">
        <v>511</v>
      </c>
    </row>
    <row r="177" spans="1:9" x14ac:dyDescent="0.25">
      <c r="A177" s="39">
        <v>1975</v>
      </c>
      <c r="B177" s="40" t="s">
        <v>422</v>
      </c>
      <c r="C177" s="41" t="s">
        <v>423</v>
      </c>
      <c r="D177" s="42">
        <v>7.3150044911217975</v>
      </c>
      <c r="E177" s="43">
        <v>9.5075473177505589</v>
      </c>
      <c r="F177" s="44">
        <v>5.3980785290105064</v>
      </c>
      <c r="G177" s="44">
        <v>9.0143675198881414</v>
      </c>
      <c r="H177" s="44">
        <v>8.8849161812760915</v>
      </c>
      <c r="I177" s="45">
        <v>5.3886715886292524</v>
      </c>
    </row>
    <row r="178" spans="1:9" x14ac:dyDescent="0.25">
      <c r="A178" s="39">
        <v>1975</v>
      </c>
      <c r="B178" s="40" t="s">
        <v>137</v>
      </c>
      <c r="C178" s="41" t="s">
        <v>138</v>
      </c>
      <c r="D178" s="42" t="s">
        <v>511</v>
      </c>
      <c r="E178" s="43">
        <v>6.1343538479322834</v>
      </c>
      <c r="F178" s="44" t="s">
        <v>511</v>
      </c>
      <c r="G178" s="44">
        <v>5.0675655283707366</v>
      </c>
      <c r="H178" s="44" t="s">
        <v>511</v>
      </c>
      <c r="I178" s="45" t="s">
        <v>511</v>
      </c>
    </row>
    <row r="179" spans="1:9" x14ac:dyDescent="0.25">
      <c r="A179" s="39">
        <v>1975</v>
      </c>
      <c r="B179" s="40" t="s">
        <v>21</v>
      </c>
      <c r="C179" s="41" t="s">
        <v>22</v>
      </c>
      <c r="D179" s="42">
        <v>4.9810001425916086</v>
      </c>
      <c r="E179" s="43" t="s">
        <v>511</v>
      </c>
      <c r="F179" s="44">
        <v>1.6887803833472284</v>
      </c>
      <c r="G179" s="44">
        <v>5.4101685072773984</v>
      </c>
      <c r="H179" s="44" t="s">
        <v>511</v>
      </c>
      <c r="I179" s="45">
        <v>5.0534844536608849</v>
      </c>
    </row>
    <row r="180" spans="1:9" x14ac:dyDescent="0.25">
      <c r="A180" s="39">
        <v>1975</v>
      </c>
      <c r="B180" s="40" t="s">
        <v>285</v>
      </c>
      <c r="C180" s="41" t="s">
        <v>286</v>
      </c>
      <c r="D180" s="42" t="s">
        <v>511</v>
      </c>
      <c r="E180" s="43" t="s">
        <v>511</v>
      </c>
      <c r="F180" s="44" t="s">
        <v>511</v>
      </c>
      <c r="G180" s="44" t="s">
        <v>511</v>
      </c>
      <c r="H180" s="44" t="s">
        <v>511</v>
      </c>
      <c r="I180" s="45" t="s">
        <v>511</v>
      </c>
    </row>
    <row r="181" spans="1:9" x14ac:dyDescent="0.25">
      <c r="A181" s="39">
        <v>1975</v>
      </c>
      <c r="B181" s="40" t="s">
        <v>139</v>
      </c>
      <c r="C181" s="41" t="s">
        <v>513</v>
      </c>
      <c r="D181" s="42">
        <v>4.6655369215790801</v>
      </c>
      <c r="E181" s="43">
        <v>4.9019102934408849</v>
      </c>
      <c r="F181" s="44">
        <v>3.1081576278218566</v>
      </c>
      <c r="G181" s="44">
        <v>6.3918533432244962</v>
      </c>
      <c r="H181" s="44">
        <v>5.4808869156264315</v>
      </c>
      <c r="I181" s="45">
        <v>3.9688606448591783</v>
      </c>
    </row>
    <row r="182" spans="1:9" x14ac:dyDescent="0.25">
      <c r="A182" s="39">
        <v>1975</v>
      </c>
      <c r="B182" s="40" t="s">
        <v>392</v>
      </c>
      <c r="C182" s="41" t="s">
        <v>393</v>
      </c>
      <c r="D182" s="42" t="s">
        <v>511</v>
      </c>
      <c r="E182" s="43" t="s">
        <v>511</v>
      </c>
      <c r="F182" s="44" t="s">
        <v>511</v>
      </c>
      <c r="G182" s="44" t="s">
        <v>511</v>
      </c>
      <c r="H182" s="44" t="s">
        <v>511</v>
      </c>
      <c r="I182" s="45" t="s">
        <v>511</v>
      </c>
    </row>
    <row r="183" spans="1:9" x14ac:dyDescent="0.25">
      <c r="A183" s="39">
        <v>1975</v>
      </c>
      <c r="B183" s="40" t="s">
        <v>23</v>
      </c>
      <c r="C183" s="41" t="s">
        <v>24</v>
      </c>
      <c r="D183" s="42">
        <v>5.8523557787790015</v>
      </c>
      <c r="E183" s="43">
        <v>7.1380251528720438</v>
      </c>
      <c r="F183" s="44">
        <v>6.0383499965618359</v>
      </c>
      <c r="G183" s="44">
        <v>5.7350486176568989</v>
      </c>
      <c r="H183" s="44">
        <v>3.9286674118253124</v>
      </c>
      <c r="I183" s="45">
        <v>6.6932307549347412</v>
      </c>
    </row>
    <row r="184" spans="1:9" x14ac:dyDescent="0.25">
      <c r="A184" s="39">
        <v>1975</v>
      </c>
      <c r="B184" s="40" t="s">
        <v>145</v>
      </c>
      <c r="C184" s="41" t="s">
        <v>146</v>
      </c>
      <c r="D184" s="42">
        <v>3.7408212876096978</v>
      </c>
      <c r="E184" s="43">
        <v>5.1297166676370836</v>
      </c>
      <c r="F184" s="44">
        <v>4.0393110156259562</v>
      </c>
      <c r="G184" s="44">
        <v>4.0018639269381451</v>
      </c>
      <c r="H184" s="44">
        <v>0.83378049072043547</v>
      </c>
      <c r="I184" s="45">
        <v>5.0810137792125971</v>
      </c>
    </row>
    <row r="185" spans="1:9" x14ac:dyDescent="0.25">
      <c r="A185" s="39">
        <v>1975</v>
      </c>
      <c r="B185" s="40" t="s">
        <v>259</v>
      </c>
      <c r="C185" s="41" t="s">
        <v>260</v>
      </c>
      <c r="D185" s="42" t="s">
        <v>511</v>
      </c>
      <c r="E185" s="43" t="s">
        <v>511</v>
      </c>
      <c r="F185" s="44" t="s">
        <v>511</v>
      </c>
      <c r="G185" s="44" t="s">
        <v>511</v>
      </c>
      <c r="H185" s="44" t="s">
        <v>511</v>
      </c>
      <c r="I185" s="45" t="s">
        <v>511</v>
      </c>
    </row>
    <row r="186" spans="1:9" x14ac:dyDescent="0.25">
      <c r="A186" s="39">
        <v>1975</v>
      </c>
      <c r="B186" s="40" t="s">
        <v>338</v>
      </c>
      <c r="C186" s="41" t="s">
        <v>339</v>
      </c>
      <c r="D186" s="42" t="s">
        <v>511</v>
      </c>
      <c r="E186" s="43" t="s">
        <v>511</v>
      </c>
      <c r="F186" s="44">
        <v>5.0345496618948617</v>
      </c>
      <c r="G186" s="44" t="s">
        <v>511</v>
      </c>
      <c r="H186" s="44" t="s">
        <v>511</v>
      </c>
      <c r="I186" s="45">
        <v>4.3170455678057973</v>
      </c>
    </row>
    <row r="187" spans="1:9" x14ac:dyDescent="0.25">
      <c r="A187" s="39">
        <v>1975</v>
      </c>
      <c r="B187" s="40" t="s">
        <v>27</v>
      </c>
      <c r="C187" s="41" t="s">
        <v>28</v>
      </c>
      <c r="D187" s="42" t="s">
        <v>511</v>
      </c>
      <c r="E187" s="43" t="s">
        <v>511</v>
      </c>
      <c r="F187" s="44" t="s">
        <v>511</v>
      </c>
      <c r="G187" s="44" t="s">
        <v>511</v>
      </c>
      <c r="H187" s="44" t="s">
        <v>511</v>
      </c>
      <c r="I187" s="45" t="s">
        <v>511</v>
      </c>
    </row>
    <row r="188" spans="1:9" x14ac:dyDescent="0.25">
      <c r="A188" s="39">
        <v>1975</v>
      </c>
      <c r="B188" s="40" t="s">
        <v>29</v>
      </c>
      <c r="C188" s="41" t="s">
        <v>30</v>
      </c>
      <c r="D188" s="42">
        <v>4.2331809930575082</v>
      </c>
      <c r="E188" s="43" t="s">
        <v>511</v>
      </c>
      <c r="F188" s="44">
        <v>3.460170551445481</v>
      </c>
      <c r="G188" s="44">
        <v>5.560794046626695</v>
      </c>
      <c r="H188" s="44">
        <v>1.3248291134137788</v>
      </c>
      <c r="I188" s="45">
        <v>4.7889255471471621</v>
      </c>
    </row>
    <row r="189" spans="1:9" x14ac:dyDescent="0.25">
      <c r="A189" s="39">
        <v>1975</v>
      </c>
      <c r="B189" s="40" t="s">
        <v>31</v>
      </c>
      <c r="C189" s="41" t="s">
        <v>32</v>
      </c>
      <c r="D189" s="42" t="s">
        <v>511</v>
      </c>
      <c r="E189" s="43" t="s">
        <v>511</v>
      </c>
      <c r="F189" s="44" t="s">
        <v>511</v>
      </c>
      <c r="G189" s="44" t="s">
        <v>511</v>
      </c>
      <c r="H189" s="44" t="s">
        <v>511</v>
      </c>
      <c r="I189" s="45" t="s">
        <v>511</v>
      </c>
    </row>
    <row r="190" spans="1:9" x14ac:dyDescent="0.25">
      <c r="A190" s="39">
        <v>1975</v>
      </c>
      <c r="B190" s="40" t="s">
        <v>261</v>
      </c>
      <c r="C190" s="41" t="s">
        <v>262</v>
      </c>
      <c r="D190" s="42" t="s">
        <v>511</v>
      </c>
      <c r="E190" s="43" t="s">
        <v>511</v>
      </c>
      <c r="F190" s="44" t="s">
        <v>511</v>
      </c>
      <c r="G190" s="44" t="s">
        <v>511</v>
      </c>
      <c r="H190" s="44" t="s">
        <v>511</v>
      </c>
      <c r="I190" s="45" t="s">
        <v>511</v>
      </c>
    </row>
    <row r="191" spans="1:9" x14ac:dyDescent="0.25">
      <c r="A191" s="39">
        <v>1975</v>
      </c>
      <c r="B191" s="40" t="s">
        <v>33</v>
      </c>
      <c r="C191" s="41" t="s">
        <v>34</v>
      </c>
      <c r="D191" s="42">
        <v>4.4102416532226556</v>
      </c>
      <c r="E191" s="43">
        <v>4.6304346060628463</v>
      </c>
      <c r="F191" s="44">
        <v>2.6801360179653875</v>
      </c>
      <c r="G191" s="44">
        <v>6.5470290801648181</v>
      </c>
      <c r="H191" s="44">
        <v>3.4722956795110158</v>
      </c>
      <c r="I191" s="45">
        <v>5.047283627219894</v>
      </c>
    </row>
    <row r="192" spans="1:9" x14ac:dyDescent="0.25">
      <c r="A192" s="39">
        <v>1975</v>
      </c>
      <c r="B192" s="40" t="s">
        <v>230</v>
      </c>
      <c r="C192" s="41" t="s">
        <v>231</v>
      </c>
      <c r="D192" s="42">
        <v>7.9950190321079226</v>
      </c>
      <c r="E192" s="43">
        <v>8.4565069643593613</v>
      </c>
      <c r="F192" s="44">
        <v>7.7116833838921988</v>
      </c>
      <c r="G192" s="44">
        <v>8.7510705939296312</v>
      </c>
      <c r="H192" s="44">
        <v>8.2189834915272133</v>
      </c>
      <c r="I192" s="45">
        <v>7.4072378254324729</v>
      </c>
    </row>
    <row r="193" spans="1:9" x14ac:dyDescent="0.25">
      <c r="A193" s="39">
        <v>1975</v>
      </c>
      <c r="B193" s="40" t="s">
        <v>35</v>
      </c>
      <c r="C193" s="41" t="s">
        <v>36</v>
      </c>
      <c r="D193" s="42" t="s">
        <v>511</v>
      </c>
      <c r="E193" s="43" t="s">
        <v>511</v>
      </c>
      <c r="F193" s="44">
        <v>2.280266798110274</v>
      </c>
      <c r="G193" s="44">
        <v>5.5832163068723961</v>
      </c>
      <c r="H193" s="44" t="s">
        <v>511</v>
      </c>
      <c r="I193" s="45" t="s">
        <v>511</v>
      </c>
    </row>
    <row r="194" spans="1:9" x14ac:dyDescent="0.25">
      <c r="A194" s="39">
        <v>1975</v>
      </c>
      <c r="B194" s="40" t="s">
        <v>37</v>
      </c>
      <c r="C194" s="41" t="s">
        <v>38</v>
      </c>
      <c r="D194" s="42" t="s">
        <v>511</v>
      </c>
      <c r="E194" s="43" t="s">
        <v>511</v>
      </c>
      <c r="F194" s="44">
        <v>3.8003718297762989</v>
      </c>
      <c r="G194" s="44">
        <v>6.4041674621250895</v>
      </c>
      <c r="H194" s="44" t="s">
        <v>511</v>
      </c>
      <c r="I194" s="45">
        <v>7.2195400446828177</v>
      </c>
    </row>
    <row r="195" spans="1:9" x14ac:dyDescent="0.25">
      <c r="A195" s="39">
        <v>1975</v>
      </c>
      <c r="B195" s="40" t="s">
        <v>151</v>
      </c>
      <c r="C195" s="41" t="s">
        <v>152</v>
      </c>
      <c r="D195" s="42">
        <v>4.560113313538956</v>
      </c>
      <c r="E195" s="43">
        <v>9.3551226090066972</v>
      </c>
      <c r="F195" s="44">
        <v>4.7687025135463452</v>
      </c>
      <c r="G195" s="44">
        <v>9.9892619991096363E-3</v>
      </c>
      <c r="H195" s="44">
        <v>4.7740040886438964</v>
      </c>
      <c r="I195" s="45">
        <v>5.4776449104352318</v>
      </c>
    </row>
    <row r="196" spans="1:9" x14ac:dyDescent="0.25">
      <c r="A196" s="39">
        <v>1975</v>
      </c>
      <c r="B196" s="40" t="s">
        <v>249</v>
      </c>
      <c r="C196" s="41" t="s">
        <v>250</v>
      </c>
      <c r="D196" s="42" t="s">
        <v>511</v>
      </c>
      <c r="E196" s="43" t="s">
        <v>511</v>
      </c>
      <c r="F196" s="44">
        <v>3.8888207060792843</v>
      </c>
      <c r="G196" s="44">
        <v>6.4969464272309043</v>
      </c>
      <c r="H196" s="44" t="s">
        <v>511</v>
      </c>
      <c r="I196" s="45">
        <v>2.2011296887927645</v>
      </c>
    </row>
    <row r="197" spans="1:9" x14ac:dyDescent="0.25">
      <c r="A197" s="39">
        <v>1975</v>
      </c>
      <c r="B197" s="40" t="s">
        <v>153</v>
      </c>
      <c r="C197" s="41" t="s">
        <v>154</v>
      </c>
      <c r="D197" s="42">
        <v>5.6690942928675554</v>
      </c>
      <c r="E197" s="43">
        <v>8.569353744149959</v>
      </c>
      <c r="F197" s="44">
        <v>5.7681534085592938</v>
      </c>
      <c r="G197" s="44">
        <v>5.1217068644700108</v>
      </c>
      <c r="H197" s="44">
        <v>3.3365009804591801</v>
      </c>
      <c r="I197" s="45">
        <v>5.9178661209584904</v>
      </c>
    </row>
    <row r="198" spans="1:9" x14ac:dyDescent="0.25">
      <c r="A198" s="39">
        <v>1975</v>
      </c>
      <c r="B198" s="40" t="s">
        <v>45</v>
      </c>
      <c r="C198" s="41" t="s">
        <v>514</v>
      </c>
      <c r="D198" s="42">
        <v>2.7629704790591516</v>
      </c>
      <c r="E198" s="43">
        <v>3.1485807789473652</v>
      </c>
      <c r="F198" s="44">
        <v>1.9983347315718731</v>
      </c>
      <c r="G198" s="44">
        <v>5.777445845888888</v>
      </c>
      <c r="H198" s="44">
        <v>0.57592753465562663</v>
      </c>
      <c r="I198" s="45">
        <v>3.731690274227542</v>
      </c>
    </row>
    <row r="199" spans="1:9" x14ac:dyDescent="0.25">
      <c r="A199" s="39">
        <v>1975</v>
      </c>
      <c r="B199" s="40" t="s">
        <v>41</v>
      </c>
      <c r="C199" s="41" t="s">
        <v>515</v>
      </c>
      <c r="D199" s="42" t="s">
        <v>511</v>
      </c>
      <c r="E199" s="43" t="s">
        <v>511</v>
      </c>
      <c r="F199" s="44">
        <v>2.910084629549694</v>
      </c>
      <c r="G199" s="44">
        <v>6.6636232769205606</v>
      </c>
      <c r="H199" s="44" t="s">
        <v>511</v>
      </c>
      <c r="I199" s="45">
        <v>4.6970100030157607</v>
      </c>
    </row>
    <row r="200" spans="1:9" x14ac:dyDescent="0.25">
      <c r="A200" s="39">
        <v>1975</v>
      </c>
      <c r="B200" s="40" t="s">
        <v>155</v>
      </c>
      <c r="C200" s="41" t="s">
        <v>156</v>
      </c>
      <c r="D200" s="42">
        <v>6.089088821765392</v>
      </c>
      <c r="E200" s="43">
        <v>5.8297421960054514</v>
      </c>
      <c r="F200" s="44">
        <v>6.1015181537336813</v>
      </c>
      <c r="G200" s="44">
        <v>7.3771182341968276</v>
      </c>
      <c r="H200" s="44">
        <v>3.3913191656952724</v>
      </c>
      <c r="I200" s="45">
        <v>7.0349959983542893</v>
      </c>
    </row>
    <row r="201" spans="1:9" x14ac:dyDescent="0.25">
      <c r="A201" s="39">
        <v>1975</v>
      </c>
      <c r="B201" s="40" t="s">
        <v>43</v>
      </c>
      <c r="C201" s="41" t="s">
        <v>516</v>
      </c>
      <c r="D201" s="42">
        <v>5.4536441517553991</v>
      </c>
      <c r="E201" s="43">
        <v>5.5803268971585691</v>
      </c>
      <c r="F201" s="44">
        <v>3.3204758590362986</v>
      </c>
      <c r="G201" s="44">
        <v>5.9187489588361393</v>
      </c>
      <c r="H201" s="44" t="s">
        <v>511</v>
      </c>
      <c r="I201" s="45">
        <v>6.3082034493238366</v>
      </c>
    </row>
    <row r="202" spans="1:9" x14ac:dyDescent="0.25">
      <c r="A202" s="39">
        <v>1975</v>
      </c>
      <c r="B202" s="40" t="s">
        <v>394</v>
      </c>
      <c r="C202" s="41" t="s">
        <v>395</v>
      </c>
      <c r="D202" s="42" t="s">
        <v>511</v>
      </c>
      <c r="E202" s="43" t="s">
        <v>511</v>
      </c>
      <c r="F202" s="44" t="s">
        <v>511</v>
      </c>
      <c r="G202" s="44" t="s">
        <v>511</v>
      </c>
      <c r="H202" s="44" t="s">
        <v>511</v>
      </c>
      <c r="I202" s="45" t="s">
        <v>511</v>
      </c>
    </row>
    <row r="203" spans="1:9" x14ac:dyDescent="0.25">
      <c r="A203" s="39">
        <v>1975</v>
      </c>
      <c r="B203" s="40" t="s">
        <v>305</v>
      </c>
      <c r="C203" s="41" t="s">
        <v>306</v>
      </c>
      <c r="D203" s="42">
        <v>5.8049584148208861</v>
      </c>
      <c r="E203" s="43">
        <v>6.9646531056322099</v>
      </c>
      <c r="F203" s="44">
        <v>4.2903559409351901</v>
      </c>
      <c r="G203" s="44">
        <v>5.4740181219293778</v>
      </c>
      <c r="H203" s="44">
        <v>6.3334199942919271</v>
      </c>
      <c r="I203" s="45">
        <v>6.2730564067438834</v>
      </c>
    </row>
    <row r="204" spans="1:9" x14ac:dyDescent="0.25">
      <c r="A204" s="39">
        <v>1975</v>
      </c>
      <c r="B204" s="40" t="s">
        <v>340</v>
      </c>
      <c r="C204" s="41" t="s">
        <v>517</v>
      </c>
      <c r="D204" s="42" t="s">
        <v>511</v>
      </c>
      <c r="E204" s="43" t="s">
        <v>511</v>
      </c>
      <c r="F204" s="44">
        <v>4.908425241129116</v>
      </c>
      <c r="G204" s="44" t="s">
        <v>511</v>
      </c>
      <c r="H204" s="44" t="s">
        <v>511</v>
      </c>
      <c r="I204" s="45">
        <v>3.8246028190392432</v>
      </c>
    </row>
    <row r="205" spans="1:9" x14ac:dyDescent="0.25">
      <c r="A205" s="39">
        <v>1975</v>
      </c>
      <c r="B205" s="40" t="s">
        <v>358</v>
      </c>
      <c r="C205" s="41" t="s">
        <v>359</v>
      </c>
      <c r="D205" s="42">
        <v>7.0955316517513642</v>
      </c>
      <c r="E205" s="43">
        <v>8.2669892663377329</v>
      </c>
      <c r="F205" s="44">
        <v>8.1119113156937974</v>
      </c>
      <c r="G205" s="44">
        <v>6.2482777636490434</v>
      </c>
      <c r="H205" s="44">
        <v>7.3564561767560912</v>
      </c>
      <c r="I205" s="45">
        <v>7.4718913326950727</v>
      </c>
    </row>
    <row r="206" spans="1:9" x14ac:dyDescent="0.25">
      <c r="A206" s="39">
        <v>1975</v>
      </c>
      <c r="B206" s="40" t="s">
        <v>163</v>
      </c>
      <c r="C206" s="41" t="s">
        <v>164</v>
      </c>
      <c r="D206" s="42">
        <v>4.0356882981263631</v>
      </c>
      <c r="E206" s="43">
        <v>4.9415626675182098</v>
      </c>
      <c r="F206" s="44">
        <v>3.6489453800084006</v>
      </c>
      <c r="G206" s="44">
        <v>5.5725430188030796</v>
      </c>
      <c r="H206" s="44">
        <v>1.8632018196733917</v>
      </c>
      <c r="I206" s="45">
        <v>4.4067607815527747</v>
      </c>
    </row>
    <row r="207" spans="1:9" x14ac:dyDescent="0.25">
      <c r="A207" s="39">
        <v>1975</v>
      </c>
      <c r="B207" s="40" t="s">
        <v>165</v>
      </c>
      <c r="C207" s="41" t="s">
        <v>166</v>
      </c>
      <c r="D207" s="42">
        <v>5.0615809062513923</v>
      </c>
      <c r="E207" s="43">
        <v>5.3434801245967725</v>
      </c>
      <c r="F207" s="44">
        <v>5.1673574010471279</v>
      </c>
      <c r="G207" s="44">
        <v>7.4242489525979991</v>
      </c>
      <c r="H207" s="44">
        <v>3.9872664483368463</v>
      </c>
      <c r="I207" s="45">
        <v>3.5311947576339171</v>
      </c>
    </row>
    <row r="208" spans="1:9" x14ac:dyDescent="0.25">
      <c r="A208" s="39">
        <v>1975</v>
      </c>
      <c r="B208" s="40" t="s">
        <v>7</v>
      </c>
      <c r="C208" s="41" t="s">
        <v>518</v>
      </c>
      <c r="D208" s="42">
        <v>3.7734898407229673</v>
      </c>
      <c r="E208" s="43">
        <v>2.4458965752711528</v>
      </c>
      <c r="F208" s="44">
        <v>3.9602953574089161</v>
      </c>
      <c r="G208" s="44">
        <v>5.873663573358086</v>
      </c>
      <c r="H208" s="44">
        <v>1.9500068968788185</v>
      </c>
      <c r="I208" s="45">
        <v>4.6978160604372361</v>
      </c>
    </row>
    <row r="209" spans="1:9" x14ac:dyDescent="0.25">
      <c r="A209" s="39">
        <v>1975</v>
      </c>
      <c r="B209" s="40" t="s">
        <v>167</v>
      </c>
      <c r="C209" s="41" t="s">
        <v>168</v>
      </c>
      <c r="D209" s="42">
        <v>5.1664486341199662</v>
      </c>
      <c r="E209" s="43">
        <v>6.2925390816640139</v>
      </c>
      <c r="F209" s="44">
        <v>3.8122740038669694</v>
      </c>
      <c r="G209" s="44">
        <v>5.9897557053896611</v>
      </c>
      <c r="H209" s="44">
        <v>3.7603212299093167</v>
      </c>
      <c r="I209" s="45" t="s">
        <v>511</v>
      </c>
    </row>
    <row r="210" spans="1:9" x14ac:dyDescent="0.25">
      <c r="A210" s="39">
        <v>1975</v>
      </c>
      <c r="B210" s="40" t="s">
        <v>360</v>
      </c>
      <c r="C210" s="41" t="s">
        <v>361</v>
      </c>
      <c r="D210" s="42" t="s">
        <v>511</v>
      </c>
      <c r="E210" s="43" t="s">
        <v>511</v>
      </c>
      <c r="F210" s="44" t="s">
        <v>511</v>
      </c>
      <c r="G210" s="44" t="s">
        <v>511</v>
      </c>
      <c r="H210" s="44" t="s">
        <v>511</v>
      </c>
      <c r="I210" s="45" t="s">
        <v>511</v>
      </c>
    </row>
    <row r="211" spans="1:9" x14ac:dyDescent="0.25">
      <c r="A211" s="39">
        <v>1975</v>
      </c>
      <c r="B211" s="40" t="s">
        <v>53</v>
      </c>
      <c r="C211" s="41" t="s">
        <v>54</v>
      </c>
      <c r="D211" s="42" t="s">
        <v>511</v>
      </c>
      <c r="E211" s="43" t="s">
        <v>511</v>
      </c>
      <c r="F211" s="44" t="s">
        <v>511</v>
      </c>
      <c r="G211" s="44" t="s">
        <v>511</v>
      </c>
      <c r="H211" s="44" t="s">
        <v>511</v>
      </c>
      <c r="I211" s="45" t="s">
        <v>511</v>
      </c>
    </row>
    <row r="212" spans="1:9" x14ac:dyDescent="0.25">
      <c r="A212" s="39">
        <v>1975</v>
      </c>
      <c r="B212" s="40" t="s">
        <v>55</v>
      </c>
      <c r="C212" s="41" t="s">
        <v>56</v>
      </c>
      <c r="D212" s="42" t="s">
        <v>511</v>
      </c>
      <c r="E212" s="43" t="s">
        <v>511</v>
      </c>
      <c r="F212" s="44" t="s">
        <v>511</v>
      </c>
      <c r="G212" s="44" t="s">
        <v>511</v>
      </c>
      <c r="H212" s="44" t="s">
        <v>511</v>
      </c>
      <c r="I212" s="45" t="s">
        <v>511</v>
      </c>
    </row>
    <row r="213" spans="1:9" x14ac:dyDescent="0.25">
      <c r="A213" s="39">
        <v>1975</v>
      </c>
      <c r="B213" s="40" t="s">
        <v>451</v>
      </c>
      <c r="C213" s="41" t="s">
        <v>452</v>
      </c>
      <c r="D213" s="42">
        <v>5.9452734771289748</v>
      </c>
      <c r="E213" s="43">
        <v>5.1849051299522415</v>
      </c>
      <c r="F213" s="44">
        <v>6.4147021166263585</v>
      </c>
      <c r="G213" s="44">
        <v>4.9872256117429226</v>
      </c>
      <c r="H213" s="44">
        <v>6.4477475167446299</v>
      </c>
      <c r="I213" s="45">
        <v>7.0388259760132259</v>
      </c>
    </row>
    <row r="214" spans="1:9" x14ac:dyDescent="0.25">
      <c r="A214" s="39">
        <v>1975</v>
      </c>
      <c r="B214" s="40" t="s">
        <v>364</v>
      </c>
      <c r="C214" s="41" t="s">
        <v>365</v>
      </c>
      <c r="D214" s="42">
        <v>7.3345126790664033</v>
      </c>
      <c r="E214" s="43">
        <v>9.2589061918226729</v>
      </c>
      <c r="F214" s="44">
        <v>7.7126362199355576</v>
      </c>
      <c r="G214" s="44">
        <v>6.802037888854799</v>
      </c>
      <c r="H214" s="44">
        <v>6.6132724464272146</v>
      </c>
      <c r="I214" s="45">
        <v>7.6420800962048228</v>
      </c>
    </row>
    <row r="215" spans="1:9" x14ac:dyDescent="0.25">
      <c r="A215" s="39">
        <v>1975</v>
      </c>
      <c r="B215" s="40" t="s">
        <v>424</v>
      </c>
      <c r="C215" s="41" t="s">
        <v>425</v>
      </c>
      <c r="D215" s="42">
        <v>6.6096811124422032</v>
      </c>
      <c r="E215" s="43">
        <v>8.4049841207314877</v>
      </c>
      <c r="F215" s="44">
        <v>6.1731132620815625</v>
      </c>
      <c r="G215" s="44">
        <v>6.2681351327762229</v>
      </c>
      <c r="H215" s="44">
        <v>6.8268182697417936</v>
      </c>
      <c r="I215" s="45">
        <v>6.5656463952088906</v>
      </c>
    </row>
    <row r="216" spans="1:9" x14ac:dyDescent="0.25">
      <c r="A216" s="39">
        <v>1975</v>
      </c>
      <c r="B216" s="40" t="s">
        <v>59</v>
      </c>
      <c r="C216" s="41" t="s">
        <v>60</v>
      </c>
      <c r="D216" s="42">
        <v>3.7808981398196413</v>
      </c>
      <c r="E216" s="43">
        <v>1.7955021368106527</v>
      </c>
      <c r="F216" s="44">
        <v>4.2871028400154625</v>
      </c>
      <c r="G216" s="44">
        <v>3.7344902293036597</v>
      </c>
      <c r="H216" s="44">
        <v>4.9391171614667311</v>
      </c>
      <c r="I216" s="45">
        <v>5.1425566776600169</v>
      </c>
    </row>
    <row r="217" spans="1:9" x14ac:dyDescent="0.25">
      <c r="A217" s="39">
        <v>1975</v>
      </c>
      <c r="B217" s="40" t="s">
        <v>61</v>
      </c>
      <c r="C217" s="41" t="s">
        <v>519</v>
      </c>
      <c r="D217" s="42" t="s">
        <v>511</v>
      </c>
      <c r="E217" s="43" t="s">
        <v>511</v>
      </c>
      <c r="F217" s="44" t="s">
        <v>511</v>
      </c>
      <c r="G217" s="44" t="s">
        <v>511</v>
      </c>
      <c r="H217" s="44" t="s">
        <v>511</v>
      </c>
      <c r="I217" s="45" t="s">
        <v>511</v>
      </c>
    </row>
    <row r="218" spans="1:9" x14ac:dyDescent="0.25">
      <c r="A218" s="39">
        <v>1975</v>
      </c>
      <c r="B218" s="40" t="s">
        <v>307</v>
      </c>
      <c r="C218" s="41" t="s">
        <v>308</v>
      </c>
      <c r="D218" s="42" t="s">
        <v>511</v>
      </c>
      <c r="E218" s="43" t="s">
        <v>511</v>
      </c>
      <c r="F218" s="44" t="s">
        <v>511</v>
      </c>
      <c r="G218" s="44" t="s">
        <v>511</v>
      </c>
      <c r="H218" s="44" t="s">
        <v>511</v>
      </c>
      <c r="I218" s="45" t="s">
        <v>511</v>
      </c>
    </row>
    <row r="219" spans="1:9" x14ac:dyDescent="0.25">
      <c r="A219" s="39">
        <v>1975</v>
      </c>
      <c r="B219" s="40" t="s">
        <v>426</v>
      </c>
      <c r="C219" s="41" t="s">
        <v>427</v>
      </c>
      <c r="D219" s="42">
        <v>7.9626341001492111</v>
      </c>
      <c r="E219" s="43">
        <v>9.8567722640522675</v>
      </c>
      <c r="F219" s="44">
        <v>7.4925257626945028</v>
      </c>
      <c r="G219" s="44">
        <v>9.3172416740359605</v>
      </c>
      <c r="H219" s="44">
        <v>8.6551902556082467</v>
      </c>
      <c r="I219" s="45">
        <v>5.6713361571541725</v>
      </c>
    </row>
    <row r="220" spans="1:9" x14ac:dyDescent="0.25">
      <c r="A220" s="39">
        <v>1975</v>
      </c>
      <c r="B220" s="40" t="s">
        <v>63</v>
      </c>
      <c r="C220" s="41" t="s">
        <v>64</v>
      </c>
      <c r="D220" s="42">
        <v>2.879739929432712</v>
      </c>
      <c r="E220" s="43">
        <v>2.4663082430212837</v>
      </c>
      <c r="F220" s="44">
        <v>3.2866162196096913</v>
      </c>
      <c r="G220" s="44">
        <v>3.9978252597190949</v>
      </c>
      <c r="H220" s="44">
        <v>10</v>
      </c>
      <c r="I220" s="45">
        <v>4.6497790802398775</v>
      </c>
    </row>
    <row r="221" spans="1:9" x14ac:dyDescent="0.25">
      <c r="A221" s="39">
        <v>1975</v>
      </c>
      <c r="B221" s="40" t="s">
        <v>398</v>
      </c>
      <c r="C221" s="41" t="s">
        <v>399</v>
      </c>
      <c r="D221" s="42">
        <v>6.0138472749171461</v>
      </c>
      <c r="E221" s="43">
        <v>8.6976798818903216</v>
      </c>
      <c r="F221" s="44">
        <v>5.0815498057391508</v>
      </c>
      <c r="G221" s="44">
        <v>6.9090928890742571</v>
      </c>
      <c r="H221" s="44">
        <v>5.9089085598043027</v>
      </c>
      <c r="I221" s="45">
        <v>4.0639806304750898</v>
      </c>
    </row>
    <row r="222" spans="1:9" x14ac:dyDescent="0.25">
      <c r="A222" s="39">
        <v>1975</v>
      </c>
      <c r="B222" s="40" t="s">
        <v>177</v>
      </c>
      <c r="C222" s="41" t="s">
        <v>178</v>
      </c>
      <c r="D222" s="42">
        <v>6.1775375327291897</v>
      </c>
      <c r="E222" s="43">
        <v>10</v>
      </c>
      <c r="F222" s="44">
        <v>10</v>
      </c>
      <c r="G222" s="44">
        <v>6.8443803979521425</v>
      </c>
      <c r="H222" s="44">
        <v>4.8732175973464189</v>
      </c>
      <c r="I222" s="45">
        <v>6.3314485553379942</v>
      </c>
    </row>
    <row r="223" spans="1:9" x14ac:dyDescent="0.25">
      <c r="A223" s="39">
        <v>1975</v>
      </c>
      <c r="B223" s="40" t="s">
        <v>65</v>
      </c>
      <c r="C223" s="41" t="s">
        <v>66</v>
      </c>
      <c r="D223" s="42" t="s">
        <v>511</v>
      </c>
      <c r="E223" s="43" t="s">
        <v>511</v>
      </c>
      <c r="F223" s="44" t="s">
        <v>511</v>
      </c>
      <c r="G223" s="44" t="s">
        <v>511</v>
      </c>
      <c r="H223" s="44" t="s">
        <v>511</v>
      </c>
      <c r="I223" s="45" t="s">
        <v>511</v>
      </c>
    </row>
    <row r="224" spans="1:9" x14ac:dyDescent="0.25">
      <c r="A224" s="39">
        <v>1975</v>
      </c>
      <c r="B224" s="40" t="s">
        <v>67</v>
      </c>
      <c r="C224" s="41" t="s">
        <v>68</v>
      </c>
      <c r="D224" s="42" t="s">
        <v>511</v>
      </c>
      <c r="E224" s="43" t="s">
        <v>511</v>
      </c>
      <c r="F224" s="44">
        <v>2.7909541969715987</v>
      </c>
      <c r="G224" s="44">
        <v>4.3503347905472287</v>
      </c>
      <c r="H224" s="44" t="s">
        <v>511</v>
      </c>
      <c r="I224" s="45" t="s">
        <v>511</v>
      </c>
    </row>
    <row r="225" spans="1:9" x14ac:dyDescent="0.25">
      <c r="A225" s="39">
        <v>1975</v>
      </c>
      <c r="B225" s="40" t="s">
        <v>179</v>
      </c>
      <c r="C225" s="41" t="s">
        <v>180</v>
      </c>
      <c r="D225" s="42" t="s">
        <v>511</v>
      </c>
      <c r="E225" s="43" t="s">
        <v>511</v>
      </c>
      <c r="F225" s="44">
        <v>5.3755324450197151</v>
      </c>
      <c r="G225" s="44">
        <v>4.524848551909832</v>
      </c>
      <c r="H225" s="44" t="s">
        <v>511</v>
      </c>
      <c r="I225" s="45" t="s">
        <v>511</v>
      </c>
    </row>
    <row r="226" spans="1:9" x14ac:dyDescent="0.25">
      <c r="A226" s="39">
        <v>1975</v>
      </c>
      <c r="B226" s="40" t="s">
        <v>181</v>
      </c>
      <c r="C226" s="41" t="s">
        <v>182</v>
      </c>
      <c r="D226" s="42" t="s">
        <v>511</v>
      </c>
      <c r="E226" s="43" t="s">
        <v>511</v>
      </c>
      <c r="F226" s="44">
        <v>3.1606860902135847</v>
      </c>
      <c r="G226" s="44">
        <v>7.2776254100061921</v>
      </c>
      <c r="H226" s="44" t="s">
        <v>511</v>
      </c>
      <c r="I226" s="45">
        <v>5.0665268922457178</v>
      </c>
    </row>
    <row r="227" spans="1:9" x14ac:dyDescent="0.25">
      <c r="A227" s="39">
        <v>1975</v>
      </c>
      <c r="B227" s="40" t="s">
        <v>183</v>
      </c>
      <c r="C227" s="41" t="s">
        <v>184</v>
      </c>
      <c r="D227" s="42">
        <v>6.895161030743294</v>
      </c>
      <c r="E227" s="43">
        <v>8.1323542997369671</v>
      </c>
      <c r="F227" s="44">
        <v>3.7784688274242253</v>
      </c>
      <c r="G227" s="44">
        <v>8.8260783802992417</v>
      </c>
      <c r="H227" s="44" t="s">
        <v>511</v>
      </c>
      <c r="I227" s="45">
        <v>6.0864084587628637</v>
      </c>
    </row>
    <row r="228" spans="1:9" x14ac:dyDescent="0.25">
      <c r="A228" s="39">
        <v>1975</v>
      </c>
      <c r="B228" s="40" t="s">
        <v>251</v>
      </c>
      <c r="C228" s="41" t="s">
        <v>520</v>
      </c>
      <c r="D228" s="42">
        <v>8.6993373344649996</v>
      </c>
      <c r="E228" s="43">
        <v>8.2201540069305761</v>
      </c>
      <c r="F228" s="44">
        <v>7.4033124493820557</v>
      </c>
      <c r="G228" s="44">
        <v>9.1634390848146996</v>
      </c>
      <c r="H228" s="44">
        <v>9.7715385730503588</v>
      </c>
      <c r="I228" s="45">
        <v>8.9221844400089481</v>
      </c>
    </row>
    <row r="229" spans="1:9" x14ac:dyDescent="0.25">
      <c r="A229" s="39">
        <v>1975</v>
      </c>
      <c r="B229" s="40" t="s">
        <v>342</v>
      </c>
      <c r="C229" s="41" t="s">
        <v>343</v>
      </c>
      <c r="D229" s="42" t="s">
        <v>511</v>
      </c>
      <c r="E229" s="43" t="s">
        <v>511</v>
      </c>
      <c r="F229" s="44">
        <v>5.1400240735007321</v>
      </c>
      <c r="G229" s="44">
        <v>6.6480203771436024</v>
      </c>
      <c r="H229" s="44" t="s">
        <v>511</v>
      </c>
      <c r="I229" s="45">
        <v>4.4692410694949958</v>
      </c>
    </row>
    <row r="230" spans="1:9" x14ac:dyDescent="0.25">
      <c r="A230" s="39">
        <v>1975</v>
      </c>
      <c r="B230" s="40" t="s">
        <v>368</v>
      </c>
      <c r="C230" s="41" t="s">
        <v>369</v>
      </c>
      <c r="D230" s="42">
        <v>5.0364641509533463</v>
      </c>
      <c r="E230" s="43">
        <v>6.2621735828442251</v>
      </c>
      <c r="F230" s="44">
        <v>7.6951398207742514</v>
      </c>
      <c r="G230" s="44">
        <v>3.2581959744312083</v>
      </c>
      <c r="H230" s="44">
        <v>2.2057535942212807</v>
      </c>
      <c r="I230" s="45">
        <v>6.1446053971446295</v>
      </c>
    </row>
    <row r="231" spans="1:9" x14ac:dyDescent="0.25">
      <c r="A231" s="39">
        <v>1975</v>
      </c>
      <c r="B231" s="40" t="s">
        <v>287</v>
      </c>
      <c r="C231" s="41" t="s">
        <v>288</v>
      </c>
      <c r="D231" s="42">
        <v>4.9664361774918424</v>
      </c>
      <c r="E231" s="43">
        <v>5.6848385398883146</v>
      </c>
      <c r="F231" s="44">
        <v>3.9832669476144265</v>
      </c>
      <c r="G231" s="44">
        <v>6.389729204846132</v>
      </c>
      <c r="H231" s="44">
        <v>3.9229622509059023</v>
      </c>
      <c r="I231" s="45">
        <v>5.0187892127904066</v>
      </c>
    </row>
    <row r="232" spans="1:9" x14ac:dyDescent="0.25">
      <c r="A232" s="39">
        <v>1975</v>
      </c>
      <c r="B232" s="40" t="s">
        <v>263</v>
      </c>
      <c r="C232" s="41" t="s">
        <v>264</v>
      </c>
      <c r="D232" s="42">
        <v>4.3951659790284285</v>
      </c>
      <c r="E232" s="43">
        <v>3.9456741800247026</v>
      </c>
      <c r="F232" s="44">
        <v>2.9448710102212763</v>
      </c>
      <c r="G232" s="44">
        <v>6.5705306665094074</v>
      </c>
      <c r="H232" s="44">
        <v>4.8360926514452744</v>
      </c>
      <c r="I232" s="45">
        <v>4.1796884136622099</v>
      </c>
    </row>
    <row r="233" spans="1:9" x14ac:dyDescent="0.25">
      <c r="A233" s="39">
        <v>1975</v>
      </c>
      <c r="B233" s="40" t="s">
        <v>289</v>
      </c>
      <c r="C233" s="41" t="s">
        <v>521</v>
      </c>
      <c r="D233" s="42">
        <v>4.3031560572084571</v>
      </c>
      <c r="E233" s="43">
        <v>1.5820456429971248</v>
      </c>
      <c r="F233" s="44">
        <v>3.6437701398975522</v>
      </c>
      <c r="G233" s="44">
        <v>6.7505579634356074</v>
      </c>
      <c r="H233" s="44">
        <v>10</v>
      </c>
      <c r="I233" s="45">
        <v>3.9917693431821384</v>
      </c>
    </row>
    <row r="234" spans="1:9" x14ac:dyDescent="0.25">
      <c r="A234" s="39">
        <v>1975</v>
      </c>
      <c r="B234" s="40" t="s">
        <v>309</v>
      </c>
      <c r="C234" s="41" t="s">
        <v>310</v>
      </c>
      <c r="D234" s="42" t="s">
        <v>511</v>
      </c>
      <c r="E234" s="43" t="s">
        <v>511</v>
      </c>
      <c r="F234" s="44" t="s">
        <v>511</v>
      </c>
      <c r="G234" s="44" t="s">
        <v>511</v>
      </c>
      <c r="H234" s="44" t="s">
        <v>511</v>
      </c>
      <c r="I234" s="45" t="s">
        <v>511</v>
      </c>
    </row>
    <row r="235" spans="1:9" x14ac:dyDescent="0.25">
      <c r="A235" s="39">
        <v>1975</v>
      </c>
      <c r="B235" s="40" t="s">
        <v>370</v>
      </c>
      <c r="C235" s="41" t="s">
        <v>371</v>
      </c>
      <c r="D235" s="42">
        <v>6.5234629561538551</v>
      </c>
      <c r="E235" s="43">
        <v>6.5325159718019146</v>
      </c>
      <c r="F235" s="44">
        <v>6.9929102806916719</v>
      </c>
      <c r="G235" s="44">
        <v>5.7025745561396999</v>
      </c>
      <c r="H235" s="44">
        <v>7.0008774657661235</v>
      </c>
      <c r="I235" s="45">
        <v>6.5636804627130649</v>
      </c>
    </row>
    <row r="236" spans="1:9" x14ac:dyDescent="0.25">
      <c r="A236" s="39">
        <v>1975</v>
      </c>
      <c r="B236" s="40" t="s">
        <v>311</v>
      </c>
      <c r="C236" s="41" t="s">
        <v>312</v>
      </c>
      <c r="D236" s="42">
        <v>4.221507064522199</v>
      </c>
      <c r="E236" s="43">
        <v>4.6549685835910788</v>
      </c>
      <c r="F236" s="44">
        <v>5.4149028743222489</v>
      </c>
      <c r="G236" s="44">
        <v>5.3779440584954834</v>
      </c>
      <c r="H236" s="44">
        <v>2.3986387281336912</v>
      </c>
      <c r="I236" s="45">
        <v>3.6989743549867371</v>
      </c>
    </row>
    <row r="237" spans="1:9" x14ac:dyDescent="0.25">
      <c r="A237" s="39">
        <v>1975</v>
      </c>
      <c r="B237" s="40" t="s">
        <v>402</v>
      </c>
      <c r="C237" s="41" t="s">
        <v>403</v>
      </c>
      <c r="D237" s="42">
        <v>6.6112754981210804</v>
      </c>
      <c r="E237" s="43">
        <v>10</v>
      </c>
      <c r="F237" s="44">
        <v>6.7255015305775538</v>
      </c>
      <c r="G237" s="44">
        <v>5.6877931821582948</v>
      </c>
      <c r="H237" s="44">
        <v>5.9207550472107036</v>
      </c>
      <c r="I237" s="45">
        <v>4.7285361212823727</v>
      </c>
    </row>
    <row r="238" spans="1:9" x14ac:dyDescent="0.25">
      <c r="A238" s="39">
        <v>1975</v>
      </c>
      <c r="B238" s="40" t="s">
        <v>185</v>
      </c>
      <c r="C238" s="41" t="s">
        <v>186</v>
      </c>
      <c r="D238" s="42">
        <v>4.8930336028890071</v>
      </c>
      <c r="E238" s="43">
        <v>4.3413561278738015</v>
      </c>
      <c r="F238" s="44">
        <v>5.2165797013468485</v>
      </c>
      <c r="G238" s="44">
        <v>4.5827214960893237</v>
      </c>
      <c r="H238" s="44">
        <v>3.6483473873811962</v>
      </c>
      <c r="I238" s="45">
        <v>6.5912482943440756</v>
      </c>
    </row>
    <row r="239" spans="1:9" x14ac:dyDescent="0.25">
      <c r="A239" s="39">
        <v>1975</v>
      </c>
      <c r="B239" s="40" t="s">
        <v>254</v>
      </c>
      <c r="C239" s="41" t="s">
        <v>255</v>
      </c>
      <c r="D239" s="42">
        <v>7.4108618089385141</v>
      </c>
      <c r="E239" s="43">
        <v>10</v>
      </c>
      <c r="F239" s="44">
        <v>7.428612244530985</v>
      </c>
      <c r="G239" s="44">
        <v>7.5204193975290705</v>
      </c>
      <c r="H239" s="44">
        <v>6.6064221404442121</v>
      </c>
      <c r="I239" s="45">
        <v>6.6657525599114891</v>
      </c>
    </row>
    <row r="240" spans="1:9" x14ac:dyDescent="0.25">
      <c r="A240" s="39">
        <v>1975</v>
      </c>
      <c r="B240" s="40" t="s">
        <v>313</v>
      </c>
      <c r="C240" s="41" t="s">
        <v>314</v>
      </c>
      <c r="D240" s="42">
        <v>4.991422402941212</v>
      </c>
      <c r="E240" s="43">
        <v>4.765750713007689</v>
      </c>
      <c r="F240" s="44">
        <v>3.8578827973549399</v>
      </c>
      <c r="G240" s="44">
        <v>5.656151995622209</v>
      </c>
      <c r="H240" s="44">
        <v>5.2451412736504839</v>
      </c>
      <c r="I240" s="45">
        <v>6.6129285222716829</v>
      </c>
    </row>
    <row r="241" spans="1:9" x14ac:dyDescent="0.25">
      <c r="A241" s="39">
        <v>1975</v>
      </c>
      <c r="B241" s="40" t="s">
        <v>238</v>
      </c>
      <c r="C241" s="41" t="s">
        <v>239</v>
      </c>
      <c r="D241" s="42" t="s">
        <v>511</v>
      </c>
      <c r="E241" s="43" t="s">
        <v>511</v>
      </c>
      <c r="F241" s="44" t="s">
        <v>511</v>
      </c>
      <c r="G241" s="44" t="s">
        <v>511</v>
      </c>
      <c r="H241" s="44" t="s">
        <v>511</v>
      </c>
      <c r="I241" s="45" t="s">
        <v>511</v>
      </c>
    </row>
    <row r="242" spans="1:9" x14ac:dyDescent="0.25">
      <c r="A242" s="39">
        <v>1975</v>
      </c>
      <c r="B242" s="40" t="s">
        <v>69</v>
      </c>
      <c r="C242" s="41" t="s">
        <v>70</v>
      </c>
      <c r="D242" s="42">
        <v>5.205166881142091</v>
      </c>
      <c r="E242" s="43">
        <v>5.6718315653460296</v>
      </c>
      <c r="F242" s="44">
        <v>5.017100152270789</v>
      </c>
      <c r="G242" s="44">
        <v>5.7287357466070672</v>
      </c>
      <c r="H242" s="44">
        <v>3.8762769988581836</v>
      </c>
      <c r="I242" s="45">
        <v>5.9144408081928708</v>
      </c>
    </row>
    <row r="243" spans="1:9" x14ac:dyDescent="0.25">
      <c r="A243" s="39">
        <v>1975</v>
      </c>
      <c r="B243" s="40" t="s">
        <v>258</v>
      </c>
      <c r="C243" s="41" t="s">
        <v>522</v>
      </c>
      <c r="D243" s="42">
        <v>5.4538509921397118</v>
      </c>
      <c r="E243" s="43">
        <v>7.1184380611744134</v>
      </c>
      <c r="F243" s="44">
        <v>4.2727537940755376</v>
      </c>
      <c r="G243" s="44">
        <v>4.5645449416266128</v>
      </c>
      <c r="H243" s="44">
        <v>6.5107081525528763</v>
      </c>
      <c r="I243" s="45">
        <v>4.8680040731363734</v>
      </c>
    </row>
    <row r="244" spans="1:9" x14ac:dyDescent="0.25">
      <c r="A244" s="39">
        <v>1975</v>
      </c>
      <c r="B244" s="40" t="s">
        <v>315</v>
      </c>
      <c r="C244" s="41" t="s">
        <v>316</v>
      </c>
      <c r="D244" s="42" t="s">
        <v>511</v>
      </c>
      <c r="E244" s="43" t="s">
        <v>511</v>
      </c>
      <c r="F244" s="44">
        <v>4.7391526998635252</v>
      </c>
      <c r="G244" s="44">
        <v>6.4115956992406096</v>
      </c>
      <c r="H244" s="44" t="s">
        <v>511</v>
      </c>
      <c r="I244" s="45">
        <v>7.5275584561868536</v>
      </c>
    </row>
    <row r="245" spans="1:9" x14ac:dyDescent="0.25">
      <c r="A245" s="39">
        <v>1975</v>
      </c>
      <c r="B245" s="40" t="s">
        <v>241</v>
      </c>
      <c r="C245" s="41" t="s">
        <v>523</v>
      </c>
      <c r="D245" s="42" t="s">
        <v>511</v>
      </c>
      <c r="E245" s="43" t="s">
        <v>511</v>
      </c>
      <c r="F245" s="44" t="s">
        <v>511</v>
      </c>
      <c r="G245" s="44" t="s">
        <v>511</v>
      </c>
      <c r="H245" s="44" t="s">
        <v>511</v>
      </c>
      <c r="I245" s="45" t="s">
        <v>511</v>
      </c>
    </row>
    <row r="246" spans="1:9" x14ac:dyDescent="0.25">
      <c r="A246" s="39">
        <v>1975</v>
      </c>
      <c r="B246" s="40" t="s">
        <v>265</v>
      </c>
      <c r="C246" s="41" t="s">
        <v>524</v>
      </c>
      <c r="D246" s="42" t="s">
        <v>511</v>
      </c>
      <c r="E246" s="43" t="s">
        <v>511</v>
      </c>
      <c r="F246" s="44" t="s">
        <v>511</v>
      </c>
      <c r="G246" s="44" t="s">
        <v>511</v>
      </c>
      <c r="H246" s="44" t="s">
        <v>511</v>
      </c>
      <c r="I246" s="45" t="s">
        <v>511</v>
      </c>
    </row>
    <row r="247" spans="1:9" x14ac:dyDescent="0.25">
      <c r="A247" s="39">
        <v>1975</v>
      </c>
      <c r="B247" s="40" t="s">
        <v>376</v>
      </c>
      <c r="C247" s="41" t="s">
        <v>377</v>
      </c>
      <c r="D247" s="42" t="s">
        <v>511</v>
      </c>
      <c r="E247" s="43" t="s">
        <v>511</v>
      </c>
      <c r="F247" s="44" t="s">
        <v>511</v>
      </c>
      <c r="G247" s="44" t="s">
        <v>511</v>
      </c>
      <c r="H247" s="44" t="s">
        <v>511</v>
      </c>
      <c r="I247" s="45" t="s">
        <v>511</v>
      </c>
    </row>
    <row r="248" spans="1:9" x14ac:dyDescent="0.25">
      <c r="A248" s="39">
        <v>1975</v>
      </c>
      <c r="B248" s="40" t="s">
        <v>317</v>
      </c>
      <c r="C248" s="41" t="s">
        <v>318</v>
      </c>
      <c r="D248" s="42" t="s">
        <v>511</v>
      </c>
      <c r="E248" s="43" t="s">
        <v>511</v>
      </c>
      <c r="F248" s="44" t="s">
        <v>511</v>
      </c>
      <c r="G248" s="44" t="s">
        <v>511</v>
      </c>
      <c r="H248" s="44" t="s">
        <v>511</v>
      </c>
      <c r="I248" s="45" t="s">
        <v>511</v>
      </c>
    </row>
    <row r="249" spans="1:9" x14ac:dyDescent="0.25">
      <c r="A249" s="39">
        <v>1975</v>
      </c>
      <c r="B249" s="40" t="s">
        <v>71</v>
      </c>
      <c r="C249" s="41" t="s">
        <v>72</v>
      </c>
      <c r="D249" s="42" t="s">
        <v>511</v>
      </c>
      <c r="E249" s="43" t="s">
        <v>511</v>
      </c>
      <c r="F249" s="44" t="s">
        <v>511</v>
      </c>
      <c r="G249" s="44" t="s">
        <v>511</v>
      </c>
      <c r="H249" s="44" t="s">
        <v>511</v>
      </c>
      <c r="I249" s="45" t="s">
        <v>511</v>
      </c>
    </row>
    <row r="250" spans="1:9" x14ac:dyDescent="0.25">
      <c r="A250" s="39">
        <v>1975</v>
      </c>
      <c r="B250" s="40" t="s">
        <v>73</v>
      </c>
      <c r="C250" s="41" t="s">
        <v>74</v>
      </c>
      <c r="D250" s="42" t="s">
        <v>511</v>
      </c>
      <c r="E250" s="43" t="s">
        <v>511</v>
      </c>
      <c r="F250" s="44" t="s">
        <v>511</v>
      </c>
      <c r="G250" s="44" t="s">
        <v>511</v>
      </c>
      <c r="H250" s="44" t="s">
        <v>511</v>
      </c>
      <c r="I250" s="45" t="s">
        <v>511</v>
      </c>
    </row>
    <row r="251" spans="1:9" x14ac:dyDescent="0.25">
      <c r="A251" s="39">
        <v>1975</v>
      </c>
      <c r="B251" s="40" t="s">
        <v>9</v>
      </c>
      <c r="C251" s="41" t="s">
        <v>10</v>
      </c>
      <c r="D251" s="42" t="s">
        <v>511</v>
      </c>
      <c r="E251" s="43" t="s">
        <v>511</v>
      </c>
      <c r="F251" s="44" t="s">
        <v>511</v>
      </c>
      <c r="G251" s="44" t="s">
        <v>511</v>
      </c>
      <c r="H251" s="44" t="s">
        <v>511</v>
      </c>
      <c r="I251" s="45" t="s">
        <v>511</v>
      </c>
    </row>
    <row r="252" spans="1:9" x14ac:dyDescent="0.25">
      <c r="A252" s="39">
        <v>1975</v>
      </c>
      <c r="B252" s="40" t="s">
        <v>378</v>
      </c>
      <c r="C252" s="41" t="s">
        <v>379</v>
      </c>
      <c r="D252" s="42" t="s">
        <v>511</v>
      </c>
      <c r="E252" s="43" t="s">
        <v>511</v>
      </c>
      <c r="F252" s="44" t="s">
        <v>511</v>
      </c>
      <c r="G252" s="44" t="s">
        <v>511</v>
      </c>
      <c r="H252" s="44" t="s">
        <v>511</v>
      </c>
      <c r="I252" s="45" t="s">
        <v>511</v>
      </c>
    </row>
    <row r="253" spans="1:9" x14ac:dyDescent="0.25">
      <c r="A253" s="39">
        <v>1975</v>
      </c>
      <c r="B253" s="40" t="s">
        <v>430</v>
      </c>
      <c r="C253" s="41" t="s">
        <v>431</v>
      </c>
      <c r="D253" s="42">
        <v>7.4918827031074082</v>
      </c>
      <c r="E253" s="43" t="s">
        <v>511</v>
      </c>
      <c r="F253" s="44">
        <v>6.8949975774186365</v>
      </c>
      <c r="G253" s="44">
        <v>9.0571871926282554</v>
      </c>
      <c r="H253" s="44">
        <v>9.0743802940723981</v>
      </c>
      <c r="I253" s="45">
        <v>7.0243757506153548</v>
      </c>
    </row>
    <row r="254" spans="1:9" x14ac:dyDescent="0.25">
      <c r="A254" s="39">
        <v>1975</v>
      </c>
      <c r="B254" s="40" t="s">
        <v>75</v>
      </c>
      <c r="C254" s="41" t="s">
        <v>76</v>
      </c>
      <c r="D254" s="42">
        <v>4.3766771210438407</v>
      </c>
      <c r="E254" s="43" t="s">
        <v>511</v>
      </c>
      <c r="F254" s="44">
        <v>3.2969477007536505</v>
      </c>
      <c r="G254" s="44">
        <v>6.23125590034567</v>
      </c>
      <c r="H254" s="44">
        <v>1.8054130825755728</v>
      </c>
      <c r="I254" s="45">
        <v>4.1931949002010072</v>
      </c>
    </row>
    <row r="255" spans="1:9" x14ac:dyDescent="0.25">
      <c r="A255" s="39">
        <v>1975</v>
      </c>
      <c r="B255" s="40" t="s">
        <v>77</v>
      </c>
      <c r="C255" s="41" t="s">
        <v>78</v>
      </c>
      <c r="D255" s="42">
        <v>5.0864949882347545</v>
      </c>
      <c r="E255" s="43">
        <v>3.6103020487455866</v>
      </c>
      <c r="F255" s="44">
        <v>4.6723951764200029</v>
      </c>
      <c r="G255" s="44">
        <v>6.0851677010357905</v>
      </c>
      <c r="H255" s="44">
        <v>5.7042096143014129</v>
      </c>
      <c r="I255" s="45">
        <v>5.372320980228829</v>
      </c>
    </row>
    <row r="256" spans="1:9" x14ac:dyDescent="0.25">
      <c r="A256" s="39">
        <v>1975</v>
      </c>
      <c r="B256" s="40" t="s">
        <v>267</v>
      </c>
      <c r="C256" s="41" t="s">
        <v>268</v>
      </c>
      <c r="D256" s="42">
        <v>6.2656233355337383</v>
      </c>
      <c r="E256" s="43">
        <v>4.0732932876363535</v>
      </c>
      <c r="F256" s="44">
        <v>5.7510332059917477</v>
      </c>
      <c r="G256" s="44">
        <v>7.31693272472251</v>
      </c>
      <c r="H256" s="44">
        <v>7.7993529703615279</v>
      </c>
      <c r="I256" s="45">
        <v>6.8499992532267191</v>
      </c>
    </row>
    <row r="257" spans="1:9" x14ac:dyDescent="0.25">
      <c r="A257" s="39">
        <v>1975</v>
      </c>
      <c r="B257" s="40" t="s">
        <v>79</v>
      </c>
      <c r="C257" s="41" t="s">
        <v>80</v>
      </c>
      <c r="D257" s="42">
        <v>4.7468209182501893</v>
      </c>
      <c r="E257" s="43">
        <v>6.8689599220404896</v>
      </c>
      <c r="F257" s="44">
        <v>3.1603309228945866</v>
      </c>
      <c r="G257" s="44">
        <v>4.8836830023197253</v>
      </c>
      <c r="H257" s="44">
        <v>3.1487452358112917</v>
      </c>
      <c r="I257" s="45">
        <v>5.8055306711981389</v>
      </c>
    </row>
    <row r="258" spans="1:9" x14ac:dyDescent="0.25">
      <c r="A258" s="39">
        <v>1975</v>
      </c>
      <c r="B258" s="40" t="s">
        <v>404</v>
      </c>
      <c r="C258" s="41" t="s">
        <v>405</v>
      </c>
      <c r="D258" s="42">
        <v>5.4581479543592009</v>
      </c>
      <c r="E258" s="43">
        <v>4.6371531050017376</v>
      </c>
      <c r="F258" s="44" t="s">
        <v>511</v>
      </c>
      <c r="G258" s="44">
        <v>6.774928173055633</v>
      </c>
      <c r="H258" s="44">
        <v>6.2979255190019181</v>
      </c>
      <c r="I258" s="45">
        <v>5.657488964461332</v>
      </c>
    </row>
    <row r="259" spans="1:9" x14ac:dyDescent="0.25">
      <c r="A259" s="39">
        <v>1975</v>
      </c>
      <c r="B259" s="40" t="s">
        <v>81</v>
      </c>
      <c r="C259" s="41" t="s">
        <v>82</v>
      </c>
      <c r="D259" s="42" t="s">
        <v>511</v>
      </c>
      <c r="E259" s="43" t="s">
        <v>511</v>
      </c>
      <c r="F259" s="44" t="s">
        <v>511</v>
      </c>
      <c r="G259" s="44" t="s">
        <v>511</v>
      </c>
      <c r="H259" s="44" t="s">
        <v>511</v>
      </c>
      <c r="I259" s="45" t="s">
        <v>511</v>
      </c>
    </row>
    <row r="260" spans="1:9" x14ac:dyDescent="0.25">
      <c r="A260" s="39">
        <v>1975</v>
      </c>
      <c r="B260" s="40" t="s">
        <v>83</v>
      </c>
      <c r="C260" s="41" t="s">
        <v>84</v>
      </c>
      <c r="D260" s="42">
        <v>5.0722138358732005</v>
      </c>
      <c r="E260" s="43">
        <v>8.224516253346188</v>
      </c>
      <c r="F260" s="44">
        <v>4.7982342615196201</v>
      </c>
      <c r="G260" s="44">
        <v>3.8730512963866532</v>
      </c>
      <c r="H260" s="44">
        <v>2.1102121154077511</v>
      </c>
      <c r="I260" s="45">
        <v>6.9085260283706873</v>
      </c>
    </row>
    <row r="261" spans="1:9" x14ac:dyDescent="0.25">
      <c r="A261" s="39">
        <v>1975</v>
      </c>
      <c r="B261" s="40" t="s">
        <v>189</v>
      </c>
      <c r="C261" s="41" t="s">
        <v>190</v>
      </c>
      <c r="D261" s="42">
        <v>6.245034633085579</v>
      </c>
      <c r="E261" s="43">
        <v>5.7628876652073853</v>
      </c>
      <c r="F261" s="44">
        <v>5.465292164359977</v>
      </c>
      <c r="G261" s="44">
        <v>8.1290597069804971</v>
      </c>
      <c r="H261" s="44">
        <v>8.7672491573392168</v>
      </c>
      <c r="I261" s="45">
        <v>4.6571302957224061</v>
      </c>
    </row>
    <row r="262" spans="1:9" x14ac:dyDescent="0.25">
      <c r="A262" s="39">
        <v>1975</v>
      </c>
      <c r="B262" s="40" t="s">
        <v>346</v>
      </c>
      <c r="C262" s="41" t="s">
        <v>525</v>
      </c>
      <c r="D262" s="42" t="s">
        <v>511</v>
      </c>
      <c r="E262" s="43" t="s">
        <v>511</v>
      </c>
      <c r="F262" s="44" t="s">
        <v>511</v>
      </c>
      <c r="G262" s="44" t="s">
        <v>511</v>
      </c>
      <c r="H262" s="44" t="s">
        <v>511</v>
      </c>
      <c r="I262" s="45" t="s">
        <v>511</v>
      </c>
    </row>
    <row r="263" spans="1:9" x14ac:dyDescent="0.25">
      <c r="A263" s="39">
        <v>1975</v>
      </c>
      <c r="B263" s="40" t="s">
        <v>256</v>
      </c>
      <c r="C263" s="41" t="s">
        <v>257</v>
      </c>
      <c r="D263" s="42" t="s">
        <v>511</v>
      </c>
      <c r="E263" s="43" t="s">
        <v>511</v>
      </c>
      <c r="F263" s="44" t="s">
        <v>511</v>
      </c>
      <c r="G263" s="44" t="s">
        <v>511</v>
      </c>
      <c r="H263" s="44" t="s">
        <v>511</v>
      </c>
      <c r="I263" s="45" t="s">
        <v>511</v>
      </c>
    </row>
    <row r="264" spans="1:9" x14ac:dyDescent="0.25">
      <c r="A264" s="39">
        <v>1975</v>
      </c>
      <c r="B264" s="40" t="s">
        <v>406</v>
      </c>
      <c r="C264" s="41" t="s">
        <v>407</v>
      </c>
      <c r="D264" s="42" t="s">
        <v>511</v>
      </c>
      <c r="E264" s="43" t="s">
        <v>511</v>
      </c>
      <c r="F264" s="44" t="s">
        <v>511</v>
      </c>
      <c r="G264" s="44" t="s">
        <v>511</v>
      </c>
      <c r="H264" s="44" t="s">
        <v>511</v>
      </c>
      <c r="I264" s="45" t="s">
        <v>511</v>
      </c>
    </row>
    <row r="265" spans="1:9" x14ac:dyDescent="0.25">
      <c r="A265" s="39">
        <v>1975</v>
      </c>
      <c r="B265" s="40" t="s">
        <v>11</v>
      </c>
      <c r="C265" s="41" t="s">
        <v>12</v>
      </c>
      <c r="D265" s="42">
        <v>4.8846975578839915</v>
      </c>
      <c r="E265" s="43">
        <v>4.8513199815879693</v>
      </c>
      <c r="F265" s="44">
        <v>3.2256489292020709</v>
      </c>
      <c r="G265" s="44">
        <v>6.091422549451976</v>
      </c>
      <c r="H265" s="44">
        <v>5.4280055352528942</v>
      </c>
      <c r="I265" s="45">
        <v>4.9607162235568998</v>
      </c>
    </row>
    <row r="266" spans="1:9" x14ac:dyDescent="0.25">
      <c r="A266" s="39">
        <v>1975</v>
      </c>
      <c r="B266" s="40" t="s">
        <v>87</v>
      </c>
      <c r="C266" s="41" t="s">
        <v>88</v>
      </c>
      <c r="D266" s="42" t="s">
        <v>511</v>
      </c>
      <c r="E266" s="43" t="s">
        <v>511</v>
      </c>
      <c r="F266" s="44" t="s">
        <v>511</v>
      </c>
      <c r="G266" s="44" t="s">
        <v>511</v>
      </c>
      <c r="H266" s="44" t="s">
        <v>511</v>
      </c>
      <c r="I266" s="45" t="s">
        <v>511</v>
      </c>
    </row>
    <row r="267" spans="1:9" x14ac:dyDescent="0.25">
      <c r="A267" s="39">
        <v>1975</v>
      </c>
      <c r="B267" s="40" t="s">
        <v>269</v>
      </c>
      <c r="C267" s="41" t="s">
        <v>270</v>
      </c>
      <c r="D267" s="42">
        <v>3.3460563313609457</v>
      </c>
      <c r="E267" s="43" t="s">
        <v>511</v>
      </c>
      <c r="F267" s="44">
        <v>2.9547245403968221</v>
      </c>
      <c r="G267" s="44">
        <v>3.7483253895393109</v>
      </c>
      <c r="H267" s="44">
        <v>6.1684788663658292</v>
      </c>
      <c r="I267" s="45">
        <v>3.2609163142209767</v>
      </c>
    </row>
    <row r="268" spans="1:9" x14ac:dyDescent="0.25">
      <c r="A268" s="39">
        <v>1975</v>
      </c>
      <c r="B268" s="40" t="s">
        <v>89</v>
      </c>
      <c r="C268" s="41" t="s">
        <v>90</v>
      </c>
      <c r="D268" s="42" t="s">
        <v>511</v>
      </c>
      <c r="E268" s="43" t="s">
        <v>511</v>
      </c>
      <c r="F268" s="44">
        <v>2.3563450935342245</v>
      </c>
      <c r="G268" s="44" t="s">
        <v>511</v>
      </c>
      <c r="H268" s="44" t="s">
        <v>511</v>
      </c>
      <c r="I268" s="45" t="s">
        <v>511</v>
      </c>
    </row>
    <row r="269" spans="1:9" x14ac:dyDescent="0.25">
      <c r="A269" s="39">
        <v>1975</v>
      </c>
      <c r="B269" s="40" t="s">
        <v>293</v>
      </c>
      <c r="C269" s="41" t="s">
        <v>294</v>
      </c>
      <c r="D269" s="42">
        <v>3.6752218752239783</v>
      </c>
      <c r="E269" s="43">
        <v>2.8271089227513566</v>
      </c>
      <c r="F269" s="44">
        <v>3.4108962863281085</v>
      </c>
      <c r="G269" s="44">
        <v>4.5168571333027838</v>
      </c>
      <c r="H269" s="44">
        <v>2.405559094372741</v>
      </c>
      <c r="I269" s="45">
        <v>5.0466245764988908</v>
      </c>
    </row>
    <row r="270" spans="1:9" x14ac:dyDescent="0.25">
      <c r="A270" s="39">
        <v>1975</v>
      </c>
      <c r="B270" s="40" t="s">
        <v>434</v>
      </c>
      <c r="C270" s="41" t="s">
        <v>435</v>
      </c>
      <c r="D270" s="42">
        <v>7.7114298669688166</v>
      </c>
      <c r="E270" s="43">
        <v>10</v>
      </c>
      <c r="F270" s="44">
        <v>7.4871547337816811</v>
      </c>
      <c r="G270" s="44">
        <v>9.142020894035559</v>
      </c>
      <c r="H270" s="44">
        <v>7.6057909922849269</v>
      </c>
      <c r="I270" s="45">
        <v>5.7262376307770149</v>
      </c>
    </row>
    <row r="271" spans="1:9" x14ac:dyDescent="0.25">
      <c r="A271" s="39">
        <v>1975</v>
      </c>
      <c r="B271" s="40" t="s">
        <v>447</v>
      </c>
      <c r="C271" s="41" t="s">
        <v>448</v>
      </c>
      <c r="D271" s="42">
        <v>6.2627937493546169</v>
      </c>
      <c r="E271" s="43">
        <v>5.6953402909913438</v>
      </c>
      <c r="F271" s="44">
        <v>7.4763242190636099</v>
      </c>
      <c r="G271" s="44">
        <v>5.9036834159303551</v>
      </c>
      <c r="H271" s="44">
        <v>5.9596536617126263</v>
      </c>
      <c r="I271" s="45">
        <v>6.5830960879663776</v>
      </c>
    </row>
    <row r="272" spans="1:9" x14ac:dyDescent="0.25">
      <c r="A272" s="39">
        <v>1975</v>
      </c>
      <c r="B272" s="40" t="s">
        <v>193</v>
      </c>
      <c r="C272" s="41" t="s">
        <v>194</v>
      </c>
      <c r="D272" s="42">
        <v>6.5242315299888736</v>
      </c>
      <c r="E272" s="43">
        <v>7.5997354409127338</v>
      </c>
      <c r="F272" s="44">
        <v>3.5754477787625794</v>
      </c>
      <c r="G272" s="44">
        <v>8.5089449127298522</v>
      </c>
      <c r="H272" s="44">
        <v>3.5896611653461354</v>
      </c>
      <c r="I272" s="45" t="s">
        <v>511</v>
      </c>
    </row>
    <row r="273" spans="1:9" x14ac:dyDescent="0.25">
      <c r="A273" s="39">
        <v>1975</v>
      </c>
      <c r="B273" s="40" t="s">
        <v>91</v>
      </c>
      <c r="C273" s="41" t="s">
        <v>92</v>
      </c>
      <c r="D273" s="42">
        <v>5.141290490752584</v>
      </c>
      <c r="E273" s="43">
        <v>6.8370280198640696</v>
      </c>
      <c r="F273" s="44">
        <v>2.7534117545843899</v>
      </c>
      <c r="G273" s="44">
        <v>4.967353455741403</v>
      </c>
      <c r="H273" s="44">
        <v>5.9674773842094497</v>
      </c>
      <c r="I273" s="45">
        <v>5.031990953916667</v>
      </c>
    </row>
    <row r="274" spans="1:9" x14ac:dyDescent="0.25">
      <c r="A274" s="39">
        <v>1975</v>
      </c>
      <c r="B274" s="40" t="s">
        <v>93</v>
      </c>
      <c r="C274" s="41" t="s">
        <v>94</v>
      </c>
      <c r="D274" s="42">
        <v>3.2543113760855582</v>
      </c>
      <c r="E274" s="43">
        <v>3.769066908701276</v>
      </c>
      <c r="F274" s="44">
        <v>2.8609003034314866</v>
      </c>
      <c r="G274" s="44">
        <v>3.4781597408782745</v>
      </c>
      <c r="H274" s="44">
        <v>1.4521369773127055</v>
      </c>
      <c r="I274" s="45">
        <v>5.241442140864744</v>
      </c>
    </row>
    <row r="275" spans="1:9" x14ac:dyDescent="0.25">
      <c r="A275" s="39">
        <v>1975</v>
      </c>
      <c r="B275" s="40" t="s">
        <v>408</v>
      </c>
      <c r="C275" s="41" t="s">
        <v>409</v>
      </c>
      <c r="D275" s="42" t="s">
        <v>511</v>
      </c>
      <c r="E275" s="43" t="s">
        <v>511</v>
      </c>
      <c r="F275" s="44" t="s">
        <v>511</v>
      </c>
      <c r="G275" s="44" t="s">
        <v>511</v>
      </c>
      <c r="H275" s="44" t="s">
        <v>511</v>
      </c>
      <c r="I275" s="45" t="s">
        <v>511</v>
      </c>
    </row>
    <row r="276" spans="1:9" x14ac:dyDescent="0.25">
      <c r="A276" s="39">
        <v>1975</v>
      </c>
      <c r="B276" s="40" t="s">
        <v>380</v>
      </c>
      <c r="C276" s="41" t="s">
        <v>381</v>
      </c>
      <c r="D276" s="42">
        <v>6.9443636326062821</v>
      </c>
      <c r="E276" s="43">
        <v>7.1776279753132819</v>
      </c>
      <c r="F276" s="44">
        <v>8.0444738334582997</v>
      </c>
      <c r="G276" s="44">
        <v>6.3980635324213893</v>
      </c>
      <c r="H276" s="44">
        <v>7.2047946524702944</v>
      </c>
      <c r="I276" s="45">
        <v>6.5034697548131746</v>
      </c>
    </row>
    <row r="277" spans="1:9" x14ac:dyDescent="0.25">
      <c r="A277" s="39">
        <v>1975</v>
      </c>
      <c r="B277" s="40" t="s">
        <v>319</v>
      </c>
      <c r="C277" s="41" t="s">
        <v>320</v>
      </c>
      <c r="D277" s="42">
        <v>5.0103139212673566</v>
      </c>
      <c r="E277" s="43">
        <v>2.7172744656290986</v>
      </c>
      <c r="F277" s="44">
        <v>3.5504033162541049</v>
      </c>
      <c r="G277" s="44">
        <v>6.0302428311053591</v>
      </c>
      <c r="H277" s="44" t="s">
        <v>511</v>
      </c>
      <c r="I277" s="45">
        <v>7.143695803416251</v>
      </c>
    </row>
    <row r="278" spans="1:9" x14ac:dyDescent="0.25">
      <c r="A278" s="39">
        <v>1975</v>
      </c>
      <c r="B278" s="40" t="s">
        <v>295</v>
      </c>
      <c r="C278" s="41" t="s">
        <v>296</v>
      </c>
      <c r="D278" s="42">
        <v>3.9544435275500738</v>
      </c>
      <c r="E278" s="43">
        <v>4.1018131307047243</v>
      </c>
      <c r="F278" s="44">
        <v>3.548770510410113</v>
      </c>
      <c r="G278" s="44">
        <v>5.2119876918144872</v>
      </c>
      <c r="H278" s="44">
        <v>3.7015555698707145</v>
      </c>
      <c r="I278" s="45">
        <v>3.5085924417437657</v>
      </c>
    </row>
    <row r="279" spans="1:9" x14ac:dyDescent="0.25">
      <c r="A279" s="39">
        <v>1975</v>
      </c>
      <c r="B279" s="40" t="s">
        <v>195</v>
      </c>
      <c r="C279" s="41" t="s">
        <v>196</v>
      </c>
      <c r="D279" s="42">
        <v>6.168178311319239</v>
      </c>
      <c r="E279" s="43">
        <v>4.4021193163970525</v>
      </c>
      <c r="F279" s="44">
        <v>4.2081733936200063</v>
      </c>
      <c r="G279" s="44">
        <v>8.9127594434177908</v>
      </c>
      <c r="H279" s="44">
        <v>6.9444947954836929</v>
      </c>
      <c r="I279" s="45">
        <v>6.3086388538628437</v>
      </c>
    </row>
    <row r="280" spans="1:9" x14ac:dyDescent="0.25">
      <c r="A280" s="39">
        <v>1975</v>
      </c>
      <c r="B280" s="40" t="s">
        <v>455</v>
      </c>
      <c r="C280" s="41" t="s">
        <v>456</v>
      </c>
      <c r="D280" s="42" t="s">
        <v>511</v>
      </c>
      <c r="E280" s="43" t="s">
        <v>511</v>
      </c>
      <c r="F280" s="44">
        <v>5.2216595685271097</v>
      </c>
      <c r="G280" s="44">
        <v>6.6560596220956718</v>
      </c>
      <c r="H280" s="44" t="s">
        <v>511</v>
      </c>
      <c r="I280" s="45">
        <v>7.0508219739698621</v>
      </c>
    </row>
    <row r="281" spans="1:9" x14ac:dyDescent="0.25">
      <c r="A281" s="39">
        <v>1975</v>
      </c>
      <c r="B281" s="40" t="s">
        <v>197</v>
      </c>
      <c r="C281" s="41" t="s">
        <v>198</v>
      </c>
      <c r="D281" s="42">
        <v>4.7423747479546856</v>
      </c>
      <c r="E281" s="43">
        <v>6.3186583685293174</v>
      </c>
      <c r="F281" s="44">
        <v>2.3028296478121049</v>
      </c>
      <c r="G281" s="44">
        <v>8.2943806368958839</v>
      </c>
      <c r="H281" s="44">
        <v>3.2560230389127698</v>
      </c>
      <c r="I281" s="45" t="s">
        <v>511</v>
      </c>
    </row>
    <row r="282" spans="1:9" x14ac:dyDescent="0.25">
      <c r="A282" s="39">
        <v>1975</v>
      </c>
      <c r="B282" s="40" t="s">
        <v>199</v>
      </c>
      <c r="C282" s="41" t="s">
        <v>200</v>
      </c>
      <c r="D282" s="42">
        <v>3.4812787303014021</v>
      </c>
      <c r="E282" s="43">
        <v>4.3742971063850415</v>
      </c>
      <c r="F282" s="44">
        <v>3.2105733662510838</v>
      </c>
      <c r="G282" s="44">
        <v>4.8764688687909317</v>
      </c>
      <c r="H282" s="44">
        <v>1.2017524869617786</v>
      </c>
      <c r="I282" s="45">
        <v>4.6827116873765409</v>
      </c>
    </row>
    <row r="283" spans="1:9" x14ac:dyDescent="0.25">
      <c r="A283" s="39">
        <v>1975</v>
      </c>
      <c r="B283" s="40" t="s">
        <v>271</v>
      </c>
      <c r="C283" s="41" t="s">
        <v>272</v>
      </c>
      <c r="D283" s="42">
        <v>4.7951842803952607</v>
      </c>
      <c r="E283" s="43">
        <v>5.8916808254053281</v>
      </c>
      <c r="F283" s="44">
        <v>3.8458410092709205</v>
      </c>
      <c r="G283" s="44">
        <v>5.5892910613808011</v>
      </c>
      <c r="H283" s="44">
        <v>3.474544002093412</v>
      </c>
      <c r="I283" s="45">
        <v>5.1340789961897428</v>
      </c>
    </row>
    <row r="284" spans="1:9" x14ac:dyDescent="0.25">
      <c r="A284" s="39">
        <v>1975</v>
      </c>
      <c r="B284" s="40" t="s">
        <v>344</v>
      </c>
      <c r="C284" s="41" t="s">
        <v>345</v>
      </c>
      <c r="D284" s="42" t="s">
        <v>511</v>
      </c>
      <c r="E284" s="43" t="s">
        <v>511</v>
      </c>
      <c r="F284" s="44">
        <v>4.1028561677244095</v>
      </c>
      <c r="G284" s="44">
        <v>8.8190448778291923</v>
      </c>
      <c r="H284" s="44" t="s">
        <v>511</v>
      </c>
      <c r="I284" s="45">
        <v>2.247762129053728</v>
      </c>
    </row>
    <row r="285" spans="1:9" x14ac:dyDescent="0.25">
      <c r="A285" s="39">
        <v>1975</v>
      </c>
      <c r="B285" s="40" t="s">
        <v>410</v>
      </c>
      <c r="C285" s="41" t="s">
        <v>411</v>
      </c>
      <c r="D285" s="42">
        <v>4.6889264117953546</v>
      </c>
      <c r="E285" s="43">
        <v>7.0872215941418606</v>
      </c>
      <c r="F285" s="44">
        <v>4.2103837908450519</v>
      </c>
      <c r="G285" s="44">
        <v>5.5805224663708888</v>
      </c>
      <c r="H285" s="44">
        <v>3.2681935568511218</v>
      </c>
      <c r="I285" s="45">
        <v>4.2133514316340852</v>
      </c>
    </row>
    <row r="286" spans="1:9" x14ac:dyDescent="0.25">
      <c r="A286" s="39">
        <v>1975</v>
      </c>
      <c r="B286" s="40" t="s">
        <v>321</v>
      </c>
      <c r="C286" s="41" t="s">
        <v>322</v>
      </c>
      <c r="D286" s="42" t="s">
        <v>511</v>
      </c>
      <c r="E286" s="43" t="s">
        <v>511</v>
      </c>
      <c r="F286" s="44" t="s">
        <v>511</v>
      </c>
      <c r="G286" s="44" t="s">
        <v>511</v>
      </c>
      <c r="H286" s="44" t="s">
        <v>511</v>
      </c>
      <c r="I286" s="45" t="s">
        <v>511</v>
      </c>
    </row>
    <row r="287" spans="1:9" x14ac:dyDescent="0.25">
      <c r="A287" s="39">
        <v>1975</v>
      </c>
      <c r="B287" s="40" t="s">
        <v>348</v>
      </c>
      <c r="C287" s="41" t="s">
        <v>349</v>
      </c>
      <c r="D287" s="42" t="s">
        <v>511</v>
      </c>
      <c r="E287" s="43" t="s">
        <v>511</v>
      </c>
      <c r="F287" s="44">
        <v>4.2797113385387631</v>
      </c>
      <c r="G287" s="44">
        <v>7.3851235455897735</v>
      </c>
      <c r="H287" s="44" t="s">
        <v>511</v>
      </c>
      <c r="I287" s="45">
        <v>3.4158576614793188</v>
      </c>
    </row>
    <row r="288" spans="1:9" x14ac:dyDescent="0.25">
      <c r="A288" s="39">
        <v>1975</v>
      </c>
      <c r="B288" s="40" t="s">
        <v>350</v>
      </c>
      <c r="C288" s="41" t="s">
        <v>351</v>
      </c>
      <c r="D288" s="42">
        <v>3.3419438729190918</v>
      </c>
      <c r="E288" s="43">
        <v>0.442983751952084</v>
      </c>
      <c r="F288" s="44">
        <v>4.2982759790527316</v>
      </c>
      <c r="G288" s="44">
        <v>6.6481171837912827</v>
      </c>
      <c r="H288" s="44" t="s">
        <v>511</v>
      </c>
      <c r="I288" s="45">
        <v>1.1412538086501105</v>
      </c>
    </row>
    <row r="289" spans="1:9" x14ac:dyDescent="0.25">
      <c r="A289" s="39">
        <v>1975</v>
      </c>
      <c r="B289" s="40" t="s">
        <v>97</v>
      </c>
      <c r="C289" s="41" t="s">
        <v>98</v>
      </c>
      <c r="D289" s="42">
        <v>2.6087496843611713</v>
      </c>
      <c r="E289" s="43">
        <v>2.4266016284918166</v>
      </c>
      <c r="F289" s="44">
        <v>2.5011598000931485</v>
      </c>
      <c r="G289" s="44">
        <v>1.9581075994951744</v>
      </c>
      <c r="H289" s="44" t="s">
        <v>511</v>
      </c>
      <c r="I289" s="45">
        <v>5.0182796284730706</v>
      </c>
    </row>
    <row r="290" spans="1:9" x14ac:dyDescent="0.25">
      <c r="A290" s="39">
        <v>1975</v>
      </c>
      <c r="B290" s="40" t="s">
        <v>323</v>
      </c>
      <c r="C290" s="41" t="s">
        <v>324</v>
      </c>
      <c r="D290" s="42" t="s">
        <v>511</v>
      </c>
      <c r="E290" s="43" t="s">
        <v>511</v>
      </c>
      <c r="F290" s="44" t="s">
        <v>511</v>
      </c>
      <c r="G290" s="44" t="s">
        <v>511</v>
      </c>
      <c r="H290" s="44" t="s">
        <v>511</v>
      </c>
      <c r="I290" s="45" t="s">
        <v>511</v>
      </c>
    </row>
    <row r="291" spans="1:9" x14ac:dyDescent="0.25">
      <c r="A291" s="39">
        <v>1975</v>
      </c>
      <c r="B291" s="40" t="s">
        <v>103</v>
      </c>
      <c r="C291" s="41" t="s">
        <v>104</v>
      </c>
      <c r="D291" s="42">
        <v>4.4856446500836489</v>
      </c>
      <c r="E291" s="43">
        <v>3.8363735467302877</v>
      </c>
      <c r="F291" s="44">
        <v>3.2798660836711933</v>
      </c>
      <c r="G291" s="44">
        <v>5.686084989507707</v>
      </c>
      <c r="H291" s="44">
        <v>4.9942994380874577</v>
      </c>
      <c r="I291" s="45">
        <v>4.83380692513445</v>
      </c>
    </row>
    <row r="292" spans="1:9" x14ac:dyDescent="0.25">
      <c r="A292" s="39">
        <v>1975</v>
      </c>
      <c r="B292" s="40" t="s">
        <v>414</v>
      </c>
      <c r="C292" s="41" t="s">
        <v>415</v>
      </c>
      <c r="D292" s="42" t="s">
        <v>511</v>
      </c>
      <c r="E292" s="43" t="s">
        <v>511</v>
      </c>
      <c r="F292" s="44" t="s">
        <v>511</v>
      </c>
      <c r="G292" s="44" t="s">
        <v>511</v>
      </c>
      <c r="H292" s="44" t="s">
        <v>511</v>
      </c>
      <c r="I292" s="45" t="s">
        <v>511</v>
      </c>
    </row>
    <row r="293" spans="1:9" x14ac:dyDescent="0.25">
      <c r="A293" s="39">
        <v>1975</v>
      </c>
      <c r="B293" s="40" t="s">
        <v>105</v>
      </c>
      <c r="C293" s="41" t="s">
        <v>106</v>
      </c>
      <c r="D293" s="42" t="s">
        <v>511</v>
      </c>
      <c r="E293" s="43" t="s">
        <v>511</v>
      </c>
      <c r="F293" s="44" t="s">
        <v>511</v>
      </c>
      <c r="G293" s="44" t="s">
        <v>511</v>
      </c>
      <c r="H293" s="44" t="s">
        <v>511</v>
      </c>
      <c r="I293" s="45" t="s">
        <v>511</v>
      </c>
    </row>
    <row r="294" spans="1:9" x14ac:dyDescent="0.25">
      <c r="A294" s="39">
        <v>1975</v>
      </c>
      <c r="B294" s="40" t="s">
        <v>107</v>
      </c>
      <c r="C294" s="41" t="s">
        <v>108</v>
      </c>
      <c r="D294" s="42">
        <v>5.1304083913914313</v>
      </c>
      <c r="E294" s="43" t="s">
        <v>511</v>
      </c>
      <c r="F294" s="44">
        <v>3.6301918790599976</v>
      </c>
      <c r="G294" s="44">
        <v>5.7565810158613706</v>
      </c>
      <c r="H294" s="44">
        <v>1.9188285992705978</v>
      </c>
      <c r="I294" s="45">
        <v>5.002636423076801</v>
      </c>
    </row>
    <row r="295" spans="1:9" x14ac:dyDescent="0.25">
      <c r="A295" s="39">
        <v>1975</v>
      </c>
      <c r="B295" s="40" t="s">
        <v>273</v>
      </c>
      <c r="C295" s="41" t="s">
        <v>274</v>
      </c>
      <c r="D295" s="42">
        <v>6.6764165168035348</v>
      </c>
      <c r="E295" s="43">
        <v>3.7353366272319994</v>
      </c>
      <c r="F295" s="44">
        <v>7.0657709835489548</v>
      </c>
      <c r="G295" s="44">
        <v>6.6479528352276969</v>
      </c>
      <c r="H295" s="44">
        <v>8.6067827231660843</v>
      </c>
      <c r="I295" s="45">
        <v>8.3704584642845212</v>
      </c>
    </row>
    <row r="296" spans="1:9" x14ac:dyDescent="0.25">
      <c r="A296" s="39">
        <v>1975</v>
      </c>
      <c r="B296" s="40" t="s">
        <v>352</v>
      </c>
      <c r="C296" s="41" t="s">
        <v>526</v>
      </c>
      <c r="D296" s="42" t="s">
        <v>511</v>
      </c>
      <c r="E296" s="43" t="s">
        <v>511</v>
      </c>
      <c r="F296" s="44" t="s">
        <v>511</v>
      </c>
      <c r="G296" s="44" t="s">
        <v>511</v>
      </c>
      <c r="H296" s="44" t="s">
        <v>511</v>
      </c>
      <c r="I296" s="45" t="s">
        <v>511</v>
      </c>
    </row>
    <row r="297" spans="1:9" x14ac:dyDescent="0.25">
      <c r="A297" s="39">
        <v>1975</v>
      </c>
      <c r="B297" s="40" t="s">
        <v>416</v>
      </c>
      <c r="C297" s="41" t="s">
        <v>417</v>
      </c>
      <c r="D297" s="42" t="s">
        <v>511</v>
      </c>
      <c r="E297" s="43" t="s">
        <v>511</v>
      </c>
      <c r="F297" s="44" t="s">
        <v>511</v>
      </c>
      <c r="G297" s="44" t="s">
        <v>511</v>
      </c>
      <c r="H297" s="44" t="s">
        <v>511</v>
      </c>
      <c r="I297" s="45" t="s">
        <v>511</v>
      </c>
    </row>
    <row r="298" spans="1:9" x14ac:dyDescent="0.25">
      <c r="A298" s="39">
        <v>1975</v>
      </c>
      <c r="B298" s="40" t="s">
        <v>111</v>
      </c>
      <c r="C298" s="41" t="s">
        <v>112</v>
      </c>
      <c r="D298" s="42">
        <v>5.353337772022889</v>
      </c>
      <c r="E298" s="43">
        <v>5.7749553703425098</v>
      </c>
      <c r="F298" s="44">
        <v>2.2499883819339592</v>
      </c>
      <c r="G298" s="44">
        <v>6.2253459956782073</v>
      </c>
      <c r="H298" s="44">
        <v>7.1999125117606626</v>
      </c>
      <c r="I298" s="45">
        <v>5.5178955329763113</v>
      </c>
    </row>
    <row r="299" spans="1:9" x14ac:dyDescent="0.25">
      <c r="A299" s="39">
        <v>1975</v>
      </c>
      <c r="B299" s="40" t="s">
        <v>418</v>
      </c>
      <c r="C299" s="41" t="s">
        <v>419</v>
      </c>
      <c r="D299" s="42">
        <v>6.1772537134407219</v>
      </c>
      <c r="E299" s="43">
        <v>10</v>
      </c>
      <c r="F299" s="44">
        <v>3.5245076643598447</v>
      </c>
      <c r="G299" s="44">
        <v>5.7305212770473624</v>
      </c>
      <c r="H299" s="44">
        <v>5.8106185271958601</v>
      </c>
      <c r="I299" s="45">
        <v>5.8775145078517204</v>
      </c>
    </row>
    <row r="300" spans="1:9" x14ac:dyDescent="0.25">
      <c r="A300" s="39">
        <v>1975</v>
      </c>
      <c r="B300" s="40" t="s">
        <v>297</v>
      </c>
      <c r="C300" s="41" t="s">
        <v>298</v>
      </c>
      <c r="D300" s="42">
        <v>4.3424981107991432</v>
      </c>
      <c r="E300" s="43">
        <v>3.8921087108920154</v>
      </c>
      <c r="F300" s="44">
        <v>5.2779915759816456</v>
      </c>
      <c r="G300" s="44">
        <v>6.2780363737449321</v>
      </c>
      <c r="H300" s="44">
        <v>0.78146442761868629</v>
      </c>
      <c r="I300" s="45">
        <v>6.0568211914759269</v>
      </c>
    </row>
    <row r="301" spans="1:9" x14ac:dyDescent="0.25">
      <c r="A301" s="39">
        <v>1975</v>
      </c>
      <c r="B301" s="40" t="s">
        <v>13</v>
      </c>
      <c r="C301" s="41" t="s">
        <v>14</v>
      </c>
      <c r="D301" s="42" t="s">
        <v>511</v>
      </c>
      <c r="E301" s="43" t="s">
        <v>511</v>
      </c>
      <c r="F301" s="44" t="s">
        <v>511</v>
      </c>
      <c r="G301" s="44" t="s">
        <v>511</v>
      </c>
      <c r="H301" s="44" t="s">
        <v>511</v>
      </c>
      <c r="I301" s="45" t="s">
        <v>511</v>
      </c>
    </row>
    <row r="302" spans="1:9" x14ac:dyDescent="0.25">
      <c r="A302" s="39">
        <v>1975</v>
      </c>
      <c r="B302" s="40" t="s">
        <v>216</v>
      </c>
      <c r="C302" s="41" t="s">
        <v>217</v>
      </c>
      <c r="D302" s="42" t="s">
        <v>511</v>
      </c>
      <c r="E302" s="43" t="s">
        <v>511</v>
      </c>
      <c r="F302" s="44" t="s">
        <v>511</v>
      </c>
      <c r="G302" s="44" t="s">
        <v>511</v>
      </c>
      <c r="H302" s="44" t="s">
        <v>511</v>
      </c>
      <c r="I302" s="45" t="s">
        <v>511</v>
      </c>
    </row>
    <row r="303" spans="1:9" x14ac:dyDescent="0.25">
      <c r="A303" s="39">
        <v>1975</v>
      </c>
      <c r="B303" s="40" t="s">
        <v>385</v>
      </c>
      <c r="C303" s="41" t="s">
        <v>386</v>
      </c>
      <c r="D303" s="42">
        <v>7.3999853291413844</v>
      </c>
      <c r="E303" s="43">
        <v>10</v>
      </c>
      <c r="F303" s="44">
        <v>7.742269315309418</v>
      </c>
      <c r="G303" s="44">
        <v>7.4190806923993184</v>
      </c>
      <c r="H303" s="44">
        <v>7.5717030721366827</v>
      </c>
      <c r="I303" s="45">
        <v>5.8133262062921078</v>
      </c>
    </row>
    <row r="304" spans="1:9" x14ac:dyDescent="0.25">
      <c r="A304" s="39">
        <v>1975</v>
      </c>
      <c r="B304" s="40" t="s">
        <v>436</v>
      </c>
      <c r="C304" s="41" t="s">
        <v>437</v>
      </c>
      <c r="D304" s="42">
        <v>7.3888198781010326</v>
      </c>
      <c r="E304" s="43">
        <v>8.0839100953969094</v>
      </c>
      <c r="F304" s="44">
        <v>6.2421033719126342</v>
      </c>
      <c r="G304" s="44">
        <v>9.5243113196600504</v>
      </c>
      <c r="H304" s="44">
        <v>6.3808171429102298</v>
      </c>
      <c r="I304" s="45">
        <v>6.8397769540966955</v>
      </c>
    </row>
    <row r="305" spans="1:9" x14ac:dyDescent="0.25">
      <c r="A305" s="39">
        <v>1975</v>
      </c>
      <c r="B305" s="40" t="s">
        <v>327</v>
      </c>
      <c r="C305" s="41" t="s">
        <v>328</v>
      </c>
      <c r="D305" s="42">
        <v>3.3551402332506415</v>
      </c>
      <c r="E305" s="43">
        <v>0.79447882995419139</v>
      </c>
      <c r="F305" s="44">
        <v>2.4810049788083677</v>
      </c>
      <c r="G305" s="44">
        <v>7.6547409512806253</v>
      </c>
      <c r="H305" s="44">
        <v>3.383369887123747</v>
      </c>
      <c r="I305" s="45">
        <v>3.4823572522122599</v>
      </c>
    </row>
    <row r="306" spans="1:9" x14ac:dyDescent="0.25">
      <c r="A306" s="39">
        <v>1975</v>
      </c>
      <c r="B306" s="40" t="s">
        <v>527</v>
      </c>
      <c r="C306" s="41" t="s">
        <v>528</v>
      </c>
      <c r="D306" s="42">
        <v>5.8782621733053029</v>
      </c>
      <c r="E306" s="43">
        <v>5.7242224373176445</v>
      </c>
      <c r="F306" s="44">
        <v>5.2984347540935923</v>
      </c>
      <c r="G306" s="44">
        <v>7.3031001745498818</v>
      </c>
      <c r="H306" s="44">
        <v>5.7029426820610594</v>
      </c>
      <c r="I306" s="45">
        <v>5.3843570306827102</v>
      </c>
    </row>
    <row r="307" spans="1:9" x14ac:dyDescent="0.25">
      <c r="A307" s="39">
        <v>1975</v>
      </c>
      <c r="B307" s="40" t="s">
        <v>243</v>
      </c>
      <c r="C307" s="41" t="s">
        <v>244</v>
      </c>
      <c r="D307" s="42" t="s">
        <v>511</v>
      </c>
      <c r="E307" s="43" t="s">
        <v>511</v>
      </c>
      <c r="F307" s="44" t="s">
        <v>511</v>
      </c>
      <c r="G307" s="44" t="s">
        <v>511</v>
      </c>
      <c r="H307" s="44" t="s">
        <v>511</v>
      </c>
      <c r="I307" s="45" t="s">
        <v>511</v>
      </c>
    </row>
    <row r="308" spans="1:9" x14ac:dyDescent="0.25">
      <c r="A308" s="39">
        <v>1975</v>
      </c>
      <c r="B308" s="40" t="s">
        <v>119</v>
      </c>
      <c r="C308" s="41" t="s">
        <v>529</v>
      </c>
      <c r="D308" s="42">
        <v>3.2456252387446236</v>
      </c>
      <c r="E308" s="43">
        <v>2.1336041922973452</v>
      </c>
      <c r="F308" s="44">
        <v>5.1660338346101708</v>
      </c>
      <c r="G308" s="44">
        <v>4.8895584443657141</v>
      </c>
      <c r="H308" s="44">
        <v>1.7779069926984867</v>
      </c>
      <c r="I308" s="45">
        <v>3.360555519522952</v>
      </c>
    </row>
    <row r="309" spans="1:9" x14ac:dyDescent="0.25">
      <c r="A309" s="39">
        <v>1975</v>
      </c>
      <c r="B309" s="40" t="s">
        <v>275</v>
      </c>
      <c r="C309" s="41" t="s">
        <v>276</v>
      </c>
      <c r="D309" s="42">
        <v>5.9089377238165071</v>
      </c>
      <c r="E309" s="43">
        <v>6.9242235372666672</v>
      </c>
      <c r="F309" s="44">
        <v>4.535005333983241</v>
      </c>
      <c r="G309" s="44">
        <v>6.2932641348332607</v>
      </c>
      <c r="H309" s="44">
        <v>5.2432399284375659</v>
      </c>
      <c r="I309" s="45">
        <v>6.5275394148216481</v>
      </c>
    </row>
    <row r="310" spans="1:9" x14ac:dyDescent="0.25">
      <c r="A310" s="39">
        <v>1975</v>
      </c>
      <c r="B310" s="40" t="s">
        <v>277</v>
      </c>
      <c r="C310" s="41" t="s">
        <v>278</v>
      </c>
      <c r="D310" s="42" t="s">
        <v>511</v>
      </c>
      <c r="E310" s="43" t="s">
        <v>511</v>
      </c>
      <c r="F310" s="44" t="s">
        <v>511</v>
      </c>
      <c r="G310" s="44" t="s">
        <v>511</v>
      </c>
      <c r="H310" s="44" t="s">
        <v>511</v>
      </c>
      <c r="I310" s="45" t="s">
        <v>511</v>
      </c>
    </row>
    <row r="311" spans="1:9" x14ac:dyDescent="0.25">
      <c r="A311" s="39">
        <v>1975</v>
      </c>
      <c r="B311" s="40" t="s">
        <v>115</v>
      </c>
      <c r="C311" s="41" t="s">
        <v>116</v>
      </c>
      <c r="D311" s="42">
        <v>4.9028847784714289</v>
      </c>
      <c r="E311" s="43">
        <v>5.0026239306117697</v>
      </c>
      <c r="F311" s="44">
        <v>2.8072941108109886</v>
      </c>
      <c r="G311" s="44">
        <v>5.2005381201199219</v>
      </c>
      <c r="H311" s="44" t="s">
        <v>511</v>
      </c>
      <c r="I311" s="45" t="s">
        <v>511</v>
      </c>
    </row>
    <row r="312" spans="1:9" x14ac:dyDescent="0.25">
      <c r="A312" s="39">
        <v>1975</v>
      </c>
      <c r="B312" s="40" t="s">
        <v>218</v>
      </c>
      <c r="C312" s="41" t="s">
        <v>219</v>
      </c>
      <c r="D312" s="42">
        <v>4.8343456377727589</v>
      </c>
      <c r="E312" s="43" t="s">
        <v>511</v>
      </c>
      <c r="F312" s="44">
        <v>4.945984007236623</v>
      </c>
      <c r="G312" s="44">
        <v>4.1145760415438515</v>
      </c>
      <c r="H312" s="44">
        <v>3.3457551927193019</v>
      </c>
      <c r="I312" s="45">
        <v>6.9741608929013017</v>
      </c>
    </row>
    <row r="313" spans="1:9" x14ac:dyDescent="0.25">
      <c r="A313" s="39">
        <v>1975</v>
      </c>
      <c r="B313" s="40" t="s">
        <v>15</v>
      </c>
      <c r="C313" s="41" t="s">
        <v>16</v>
      </c>
      <c r="D313" s="42">
        <v>5.4522467217577306</v>
      </c>
      <c r="E313" s="43">
        <v>5.8733718323433601</v>
      </c>
      <c r="F313" s="44">
        <v>4.8903593498625266</v>
      </c>
      <c r="G313" s="44">
        <v>6.0544047862072308</v>
      </c>
      <c r="H313" s="44">
        <v>4.7693653237536591</v>
      </c>
      <c r="I313" s="45">
        <v>6.0195864808853683</v>
      </c>
    </row>
    <row r="314" spans="1:9" x14ac:dyDescent="0.25">
      <c r="A314" s="39">
        <v>1975</v>
      </c>
      <c r="B314" s="40" t="s">
        <v>329</v>
      </c>
      <c r="C314" s="41" t="s">
        <v>330</v>
      </c>
      <c r="D314" s="42">
        <v>4.4056816705192752</v>
      </c>
      <c r="E314" s="43">
        <v>4.9281720859446443</v>
      </c>
      <c r="F314" s="44">
        <v>4.7298600348746351</v>
      </c>
      <c r="G314" s="44">
        <v>4.7890735124003445</v>
      </c>
      <c r="H314" s="44">
        <v>2.5961412963180512</v>
      </c>
      <c r="I314" s="45">
        <v>5.2573006625742895</v>
      </c>
    </row>
    <row r="315" spans="1:9" x14ac:dyDescent="0.25">
      <c r="A315" s="39">
        <v>1975</v>
      </c>
      <c r="B315" s="40" t="s">
        <v>117</v>
      </c>
      <c r="C315" s="41" t="s">
        <v>118</v>
      </c>
      <c r="D315" s="42">
        <v>5.2206346249669675</v>
      </c>
      <c r="E315" s="43" t="s">
        <v>511</v>
      </c>
      <c r="F315" s="44">
        <v>2.9239516467047695</v>
      </c>
      <c r="G315" s="44">
        <v>3.1066605521091613</v>
      </c>
      <c r="H315" s="44">
        <v>0.27818377397424293</v>
      </c>
      <c r="I315" s="45">
        <v>4.8524383321865781</v>
      </c>
    </row>
    <row r="316" spans="1:9" x14ac:dyDescent="0.25">
      <c r="A316" s="39">
        <v>1975</v>
      </c>
      <c r="B316" s="40" t="s">
        <v>354</v>
      </c>
      <c r="C316" s="41" t="s">
        <v>355</v>
      </c>
      <c r="D316" s="42" t="s">
        <v>511</v>
      </c>
      <c r="E316" s="43" t="s">
        <v>511</v>
      </c>
      <c r="F316" s="44" t="s">
        <v>511</v>
      </c>
      <c r="G316" s="44" t="s">
        <v>511</v>
      </c>
      <c r="H316" s="44" t="s">
        <v>511</v>
      </c>
      <c r="I316" s="45" t="s">
        <v>511</v>
      </c>
    </row>
    <row r="317" spans="1:9" x14ac:dyDescent="0.25">
      <c r="A317" s="39">
        <v>1975</v>
      </c>
      <c r="B317" s="40" t="s">
        <v>331</v>
      </c>
      <c r="C317" s="41" t="s">
        <v>332</v>
      </c>
      <c r="D317" s="42">
        <v>4.90609918814474</v>
      </c>
      <c r="E317" s="43">
        <v>1.4146026382857944</v>
      </c>
      <c r="F317" s="44">
        <v>4.399431487462568</v>
      </c>
      <c r="G317" s="44">
        <v>5.9231294013809697</v>
      </c>
      <c r="H317" s="44" t="s">
        <v>511</v>
      </c>
      <c r="I317" s="45">
        <v>6.3691787751483746</v>
      </c>
    </row>
    <row r="318" spans="1:9" x14ac:dyDescent="0.25">
      <c r="A318" s="39">
        <v>1975</v>
      </c>
      <c r="B318" s="40" t="s">
        <v>387</v>
      </c>
      <c r="C318" s="41" t="s">
        <v>530</v>
      </c>
      <c r="D318" s="42">
        <v>6.4373629928389144</v>
      </c>
      <c r="E318" s="43">
        <v>6.5518231189582909</v>
      </c>
      <c r="F318" s="44">
        <v>7.2755742525104852</v>
      </c>
      <c r="G318" s="44">
        <v>5.0871125720849344</v>
      </c>
      <c r="H318" s="44">
        <v>6.6320567558330561</v>
      </c>
      <c r="I318" s="45">
        <v>6.9361426889297046</v>
      </c>
    </row>
    <row r="319" spans="1:9" x14ac:dyDescent="0.25">
      <c r="A319" s="39">
        <v>1975</v>
      </c>
      <c r="B319" s="40" t="s">
        <v>236</v>
      </c>
      <c r="C319" s="41" t="s">
        <v>531</v>
      </c>
      <c r="D319" s="42">
        <v>8.1492958942692297</v>
      </c>
      <c r="E319" s="43">
        <v>7.3967980865244023</v>
      </c>
      <c r="F319" s="44">
        <v>7.8233900646229904</v>
      </c>
      <c r="G319" s="44">
        <v>9.2590238326677881</v>
      </c>
      <c r="H319" s="44">
        <v>8.3877634481513201</v>
      </c>
      <c r="I319" s="45">
        <v>7.97428700422254</v>
      </c>
    </row>
    <row r="320" spans="1:9" x14ac:dyDescent="0.25">
      <c r="A320" s="39">
        <v>1975</v>
      </c>
      <c r="B320" s="40" t="s">
        <v>224</v>
      </c>
      <c r="C320" s="41" t="s">
        <v>225</v>
      </c>
      <c r="D320" s="42">
        <v>4.8326673364548318</v>
      </c>
      <c r="E320" s="43">
        <v>4.8944498567172845</v>
      </c>
      <c r="F320" s="44">
        <v>4.6414831849517872</v>
      </c>
      <c r="G320" s="44">
        <v>2.6289448558846922</v>
      </c>
      <c r="H320" s="44">
        <v>6.5668194569091316</v>
      </c>
      <c r="I320" s="45">
        <v>5.4063742325974067</v>
      </c>
    </row>
    <row r="321" spans="1:9" x14ac:dyDescent="0.25">
      <c r="A321" s="39">
        <v>1975</v>
      </c>
      <c r="B321" s="40" t="s">
        <v>226</v>
      </c>
      <c r="C321" s="41" t="s">
        <v>532</v>
      </c>
      <c r="D321" s="42">
        <v>5.7873553389219481</v>
      </c>
      <c r="E321" s="43">
        <v>4.6731893933184976</v>
      </c>
      <c r="F321" s="44">
        <v>5.7849339834102675</v>
      </c>
      <c r="G321" s="44">
        <v>7.1182061307890132</v>
      </c>
      <c r="H321" s="44">
        <v>7.3666265010510621</v>
      </c>
      <c r="I321" s="45">
        <v>4.813764885633022</v>
      </c>
    </row>
    <row r="322" spans="1:9" x14ac:dyDescent="0.25">
      <c r="A322" s="39">
        <v>1975</v>
      </c>
      <c r="B322" s="40" t="s">
        <v>279</v>
      </c>
      <c r="C322" s="41" t="s">
        <v>533</v>
      </c>
      <c r="D322" s="42" t="s">
        <v>511</v>
      </c>
      <c r="E322" s="43" t="s">
        <v>511</v>
      </c>
      <c r="F322" s="44">
        <v>3.7277566618761258</v>
      </c>
      <c r="G322" s="44" t="s">
        <v>511</v>
      </c>
      <c r="H322" s="44" t="s">
        <v>511</v>
      </c>
      <c r="I322" s="45" t="s">
        <v>511</v>
      </c>
    </row>
    <row r="323" spans="1:9" x14ac:dyDescent="0.25">
      <c r="A323" s="39">
        <v>1975</v>
      </c>
      <c r="B323" s="40" t="s">
        <v>333</v>
      </c>
      <c r="C323" s="41" t="s">
        <v>534</v>
      </c>
      <c r="D323" s="42" t="s">
        <v>511</v>
      </c>
      <c r="E323" s="43" t="s">
        <v>511</v>
      </c>
      <c r="F323" s="44" t="s">
        <v>511</v>
      </c>
      <c r="G323" s="44" t="s">
        <v>511</v>
      </c>
      <c r="H323" s="44" t="s">
        <v>511</v>
      </c>
      <c r="I323" s="45" t="s">
        <v>511</v>
      </c>
    </row>
    <row r="324" spans="1:9" x14ac:dyDescent="0.25">
      <c r="A324" s="39">
        <v>1975</v>
      </c>
      <c r="B324" s="40" t="s">
        <v>121</v>
      </c>
      <c r="C324" s="41" t="s">
        <v>122</v>
      </c>
      <c r="D324" s="42">
        <v>3.5945272540223652</v>
      </c>
      <c r="E324" s="43">
        <v>1.9398586317682722</v>
      </c>
      <c r="F324" s="44">
        <v>4.5730712478105247</v>
      </c>
      <c r="G324" s="44">
        <v>5.1573393002350807</v>
      </c>
      <c r="H324" s="44">
        <v>2.5137896189133047</v>
      </c>
      <c r="I324" s="45">
        <v>5.4442308273437696</v>
      </c>
    </row>
    <row r="325" spans="1:9" ht="15.75" thickBot="1" x14ac:dyDescent="0.3">
      <c r="A325" s="46">
        <v>1975</v>
      </c>
      <c r="B325" s="47" t="s">
        <v>123</v>
      </c>
      <c r="C325" s="48" t="s">
        <v>124</v>
      </c>
      <c r="D325" s="49" t="s">
        <v>511</v>
      </c>
      <c r="E325" s="50" t="s">
        <v>511</v>
      </c>
      <c r="F325" s="51">
        <v>2.0133231346485538</v>
      </c>
      <c r="G325" s="51">
        <v>6.1955170753529893</v>
      </c>
      <c r="H325" s="51" t="s">
        <v>511</v>
      </c>
      <c r="I325" s="52">
        <v>3.0113005120265859</v>
      </c>
    </row>
    <row r="326" spans="1:9" x14ac:dyDescent="0.25">
      <c r="A326" s="10">
        <v>1980</v>
      </c>
      <c r="B326" s="11" t="s">
        <v>388</v>
      </c>
      <c r="C326" s="12" t="s">
        <v>389</v>
      </c>
      <c r="D326" s="13" t="s">
        <v>511</v>
      </c>
      <c r="E326" s="14" t="s">
        <v>511</v>
      </c>
      <c r="F326" s="15">
        <v>5.263913204489004</v>
      </c>
      <c r="G326" s="15" t="s">
        <v>511</v>
      </c>
      <c r="H326" s="15" t="s">
        <v>511</v>
      </c>
      <c r="I326" s="16" t="s">
        <v>511</v>
      </c>
    </row>
    <row r="327" spans="1:9" x14ac:dyDescent="0.25">
      <c r="A327" s="17">
        <v>1980</v>
      </c>
      <c r="B327" s="18" t="s">
        <v>4</v>
      </c>
      <c r="C327" s="19" t="s">
        <v>5</v>
      </c>
      <c r="D327" s="20">
        <v>2.8412811131337521</v>
      </c>
      <c r="E327" s="21">
        <v>0.9167320320127752</v>
      </c>
      <c r="F327" s="22">
        <v>3.4921308413285423</v>
      </c>
      <c r="G327" s="22">
        <v>5.2326280232941702</v>
      </c>
      <c r="H327" s="22">
        <v>2.0433151695792651</v>
      </c>
      <c r="I327" s="23">
        <v>4.3600022531977993</v>
      </c>
    </row>
    <row r="328" spans="1:9" x14ac:dyDescent="0.25">
      <c r="A328" s="17">
        <v>1980</v>
      </c>
      <c r="B328" s="18" t="s">
        <v>19</v>
      </c>
      <c r="C328" s="19" t="s">
        <v>20</v>
      </c>
      <c r="D328" s="20" t="s">
        <v>511</v>
      </c>
      <c r="E328" s="21" t="s">
        <v>511</v>
      </c>
      <c r="F328" s="22" t="s">
        <v>511</v>
      </c>
      <c r="G328" s="22" t="s">
        <v>511</v>
      </c>
      <c r="H328" s="22" t="s">
        <v>511</v>
      </c>
      <c r="I328" s="23" t="s">
        <v>511</v>
      </c>
    </row>
    <row r="329" spans="1:9" x14ac:dyDescent="0.25">
      <c r="A329" s="17">
        <v>1980</v>
      </c>
      <c r="B329" s="18" t="s">
        <v>129</v>
      </c>
      <c r="C329" s="19" t="s">
        <v>130</v>
      </c>
      <c r="D329" s="20">
        <v>4.218227444991455</v>
      </c>
      <c r="E329" s="21">
        <v>6.2010929036420981</v>
      </c>
      <c r="F329" s="22">
        <v>4.4131470399660193</v>
      </c>
      <c r="G329" s="22">
        <v>2.5074174721423139</v>
      </c>
      <c r="H329" s="22">
        <v>4.5540324831710306</v>
      </c>
      <c r="I329" s="23">
        <v>3.5316632609495144</v>
      </c>
    </row>
    <row r="330" spans="1:9" x14ac:dyDescent="0.25">
      <c r="A330" s="17">
        <v>1980</v>
      </c>
      <c r="B330" s="18" t="s">
        <v>299</v>
      </c>
      <c r="C330" s="19" t="s">
        <v>300</v>
      </c>
      <c r="D330" s="20" t="s">
        <v>511</v>
      </c>
      <c r="E330" s="21" t="s">
        <v>511</v>
      </c>
      <c r="F330" s="22" t="s">
        <v>511</v>
      </c>
      <c r="G330" s="22" t="s">
        <v>511</v>
      </c>
      <c r="H330" s="22" t="s">
        <v>511</v>
      </c>
      <c r="I330" s="23" t="s">
        <v>511</v>
      </c>
    </row>
    <row r="331" spans="1:9" x14ac:dyDescent="0.25">
      <c r="A331" s="17">
        <v>1980</v>
      </c>
      <c r="B331" s="18" t="s">
        <v>438</v>
      </c>
      <c r="C331" s="19" t="s">
        <v>439</v>
      </c>
      <c r="D331" s="20">
        <v>7.5639433095668744</v>
      </c>
      <c r="E331" s="21">
        <v>8.6062706886571192</v>
      </c>
      <c r="F331" s="22">
        <v>7.6540043990909883</v>
      </c>
      <c r="G331" s="22">
        <v>8.9990260726339653</v>
      </c>
      <c r="H331" s="22">
        <v>5.8260134978405391</v>
      </c>
      <c r="I331" s="23">
        <v>7.3491888510079972</v>
      </c>
    </row>
    <row r="332" spans="1:9" x14ac:dyDescent="0.25">
      <c r="A332" s="17">
        <v>1980</v>
      </c>
      <c r="B332" s="18" t="s">
        <v>420</v>
      </c>
      <c r="C332" s="19" t="s">
        <v>421</v>
      </c>
      <c r="D332" s="20">
        <v>6.8758731676291553</v>
      </c>
      <c r="E332" s="21">
        <v>4.9407372688367772</v>
      </c>
      <c r="F332" s="22">
        <v>7.6979759989353509</v>
      </c>
      <c r="G332" s="22">
        <v>8.4026702371870403</v>
      </c>
      <c r="H332" s="22">
        <v>7.1105014201519525</v>
      </c>
      <c r="I332" s="23">
        <v>6.3098331663978415</v>
      </c>
    </row>
    <row r="333" spans="1:9" x14ac:dyDescent="0.25">
      <c r="A333" s="17">
        <v>1980</v>
      </c>
      <c r="B333" s="18" t="s">
        <v>301</v>
      </c>
      <c r="C333" s="19" t="s">
        <v>302</v>
      </c>
      <c r="D333" s="20" t="s">
        <v>511</v>
      </c>
      <c r="E333" s="21" t="s">
        <v>511</v>
      </c>
      <c r="F333" s="22" t="s">
        <v>511</v>
      </c>
      <c r="G333" s="22" t="s">
        <v>511</v>
      </c>
      <c r="H333" s="22" t="s">
        <v>511</v>
      </c>
      <c r="I333" s="23" t="s">
        <v>511</v>
      </c>
    </row>
    <row r="334" spans="1:9" x14ac:dyDescent="0.25">
      <c r="A334" s="17">
        <v>1980</v>
      </c>
      <c r="B334" s="18" t="s">
        <v>133</v>
      </c>
      <c r="C334" s="19" t="s">
        <v>512</v>
      </c>
      <c r="D334" s="20">
        <v>7.0372404153530708</v>
      </c>
      <c r="E334" s="21">
        <v>9.4766433915847443</v>
      </c>
      <c r="F334" s="22">
        <v>6.1456213377273956</v>
      </c>
      <c r="G334" s="22">
        <v>6.2544925541108558</v>
      </c>
      <c r="H334" s="22">
        <v>5.0566917621927203</v>
      </c>
      <c r="I334" s="23">
        <v>7.9306728019282824</v>
      </c>
    </row>
    <row r="335" spans="1:9" x14ac:dyDescent="0.25">
      <c r="A335" s="17">
        <v>1980</v>
      </c>
      <c r="B335" s="18" t="s">
        <v>303</v>
      </c>
      <c r="C335" s="19" t="s">
        <v>304</v>
      </c>
      <c r="D335" s="20">
        <v>5.7966782088509206</v>
      </c>
      <c r="E335" s="21">
        <v>2.4181214549368413</v>
      </c>
      <c r="F335" s="22">
        <v>4.6299752010221589</v>
      </c>
      <c r="G335" s="22">
        <v>8.1031138096703224</v>
      </c>
      <c r="H335" s="22">
        <v>7.5032299441380932</v>
      </c>
      <c r="I335" s="23">
        <v>7.9093202790870372</v>
      </c>
    </row>
    <row r="336" spans="1:9" x14ac:dyDescent="0.25">
      <c r="A336" s="17">
        <v>1980</v>
      </c>
      <c r="B336" s="18" t="s">
        <v>283</v>
      </c>
      <c r="C336" s="19" t="s">
        <v>284</v>
      </c>
      <c r="D336" s="20">
        <v>3.339730460622881</v>
      </c>
      <c r="E336" s="21">
        <v>4.028480828502337</v>
      </c>
      <c r="F336" s="22">
        <v>2.7323998429523511</v>
      </c>
      <c r="G336" s="22">
        <v>4.6480329023008773</v>
      </c>
      <c r="H336" s="22">
        <v>0.12835963398310546</v>
      </c>
      <c r="I336" s="23">
        <v>5.0935421134292591</v>
      </c>
    </row>
    <row r="337" spans="1:9" x14ac:dyDescent="0.25">
      <c r="A337" s="17">
        <v>1980</v>
      </c>
      <c r="B337" s="18" t="s">
        <v>135</v>
      </c>
      <c r="C337" s="19" t="s">
        <v>136</v>
      </c>
      <c r="D337" s="20">
        <v>5.8628162791470615</v>
      </c>
      <c r="E337" s="21">
        <v>6.3069866964933228</v>
      </c>
      <c r="F337" s="22">
        <v>5.4338657390734078</v>
      </c>
      <c r="G337" s="22">
        <v>5.0636563247798536</v>
      </c>
      <c r="H337" s="22">
        <v>5.9317569820166316</v>
      </c>
      <c r="I337" s="23">
        <v>6.6202275670109723</v>
      </c>
    </row>
    <row r="338" spans="1:9" x14ac:dyDescent="0.25">
      <c r="A338" s="17">
        <v>1980</v>
      </c>
      <c r="B338" s="18" t="s">
        <v>335</v>
      </c>
      <c r="C338" s="19" t="s">
        <v>336</v>
      </c>
      <c r="D338" s="20" t="s">
        <v>511</v>
      </c>
      <c r="E338" s="21" t="s">
        <v>511</v>
      </c>
      <c r="F338" s="22" t="s">
        <v>511</v>
      </c>
      <c r="G338" s="22" t="s">
        <v>511</v>
      </c>
      <c r="H338" s="22" t="s">
        <v>511</v>
      </c>
      <c r="I338" s="23" t="s">
        <v>511</v>
      </c>
    </row>
    <row r="339" spans="1:9" x14ac:dyDescent="0.25">
      <c r="A339" s="17">
        <v>1980</v>
      </c>
      <c r="B339" s="18" t="s">
        <v>422</v>
      </c>
      <c r="C339" s="19" t="s">
        <v>423</v>
      </c>
      <c r="D339" s="20">
        <v>7.5983690840346938</v>
      </c>
      <c r="E339" s="21">
        <v>7.4129882887354954</v>
      </c>
      <c r="F339" s="22">
        <v>6.9469012018969467</v>
      </c>
      <c r="G339" s="22">
        <v>9.580109582504134</v>
      </c>
      <c r="H339" s="22">
        <v>8.4275471278474647</v>
      </c>
      <c r="I339" s="23">
        <v>6.1062801650790428</v>
      </c>
    </row>
    <row r="340" spans="1:9" x14ac:dyDescent="0.25">
      <c r="A340" s="17">
        <v>1980</v>
      </c>
      <c r="B340" s="18" t="s">
        <v>137</v>
      </c>
      <c r="C340" s="19" t="s">
        <v>138</v>
      </c>
      <c r="D340" s="20">
        <v>6.1152343585535123</v>
      </c>
      <c r="E340" s="21">
        <v>6.0970951452344346</v>
      </c>
      <c r="F340" s="22" t="s">
        <v>511</v>
      </c>
      <c r="G340" s="22">
        <v>6.1806636056661119</v>
      </c>
      <c r="H340" s="22">
        <v>5.2461706812062445</v>
      </c>
      <c r="I340" s="23">
        <v>7.6741162883930727</v>
      </c>
    </row>
    <row r="341" spans="1:9" x14ac:dyDescent="0.25">
      <c r="A341" s="17">
        <v>1980</v>
      </c>
      <c r="B341" s="18" t="s">
        <v>21</v>
      </c>
      <c r="C341" s="19" t="s">
        <v>22</v>
      </c>
      <c r="D341" s="20">
        <v>4.6696876336796329</v>
      </c>
      <c r="E341" s="21">
        <v>5.5253089229095274</v>
      </c>
      <c r="F341" s="22">
        <v>1.8670672720867711</v>
      </c>
      <c r="G341" s="22">
        <v>6.230342978451068</v>
      </c>
      <c r="H341" s="22" t="s">
        <v>511</v>
      </c>
      <c r="I341" s="23">
        <v>5.0426618772267719</v>
      </c>
    </row>
    <row r="342" spans="1:9" x14ac:dyDescent="0.25">
      <c r="A342" s="17">
        <v>1980</v>
      </c>
      <c r="B342" s="18" t="s">
        <v>285</v>
      </c>
      <c r="C342" s="19" t="s">
        <v>286</v>
      </c>
      <c r="D342" s="20" t="s">
        <v>511</v>
      </c>
      <c r="E342" s="21" t="s">
        <v>511</v>
      </c>
      <c r="F342" s="22" t="s">
        <v>511</v>
      </c>
      <c r="G342" s="22" t="s">
        <v>511</v>
      </c>
      <c r="H342" s="22" t="s">
        <v>511</v>
      </c>
      <c r="I342" s="23" t="s">
        <v>511</v>
      </c>
    </row>
    <row r="343" spans="1:9" x14ac:dyDescent="0.25">
      <c r="A343" s="17">
        <v>1980</v>
      </c>
      <c r="B343" s="18" t="s">
        <v>139</v>
      </c>
      <c r="C343" s="19" t="s">
        <v>513</v>
      </c>
      <c r="D343" s="20">
        <v>4.4370925525375426</v>
      </c>
      <c r="E343" s="21">
        <v>5.6630781397970829</v>
      </c>
      <c r="F343" s="22">
        <v>2.9872334047656577</v>
      </c>
      <c r="G343" s="22">
        <v>5.3885908379327931</v>
      </c>
      <c r="H343" s="22">
        <v>4.6542938967879621</v>
      </c>
      <c r="I343" s="23">
        <v>3.5917407961760652</v>
      </c>
    </row>
    <row r="344" spans="1:9" x14ac:dyDescent="0.25">
      <c r="A344" s="17">
        <v>1980</v>
      </c>
      <c r="B344" s="18" t="s">
        <v>392</v>
      </c>
      <c r="C344" s="19" t="s">
        <v>393</v>
      </c>
      <c r="D344" s="20" t="s">
        <v>511</v>
      </c>
      <c r="E344" s="21" t="s">
        <v>511</v>
      </c>
      <c r="F344" s="22" t="s">
        <v>511</v>
      </c>
      <c r="G344" s="22" t="s">
        <v>511</v>
      </c>
      <c r="H344" s="22" t="s">
        <v>511</v>
      </c>
      <c r="I344" s="23" t="s">
        <v>511</v>
      </c>
    </row>
    <row r="345" spans="1:9" x14ac:dyDescent="0.25">
      <c r="A345" s="17">
        <v>1980</v>
      </c>
      <c r="B345" s="18" t="s">
        <v>23</v>
      </c>
      <c r="C345" s="19" t="s">
        <v>24</v>
      </c>
      <c r="D345" s="20">
        <v>5.9726845891838032</v>
      </c>
      <c r="E345" s="21">
        <v>6.952538084061298</v>
      </c>
      <c r="F345" s="22">
        <v>6.0475680674927776</v>
      </c>
      <c r="G345" s="22">
        <v>5.4895087146619064</v>
      </c>
      <c r="H345" s="22">
        <v>5.1790114956783206</v>
      </c>
      <c r="I345" s="23">
        <v>6.6668503328460682</v>
      </c>
    </row>
    <row r="346" spans="1:9" x14ac:dyDescent="0.25">
      <c r="A346" s="17">
        <v>1980</v>
      </c>
      <c r="B346" s="18" t="s">
        <v>145</v>
      </c>
      <c r="C346" s="19" t="s">
        <v>146</v>
      </c>
      <c r="D346" s="20">
        <v>3.6062593707892052</v>
      </c>
      <c r="E346" s="21">
        <v>5.8134811939605937</v>
      </c>
      <c r="F346" s="22">
        <v>4.1011663173448776</v>
      </c>
      <c r="G346" s="22">
        <v>1.6647773059045072</v>
      </c>
      <c r="H346" s="22">
        <v>1.2660150634111746</v>
      </c>
      <c r="I346" s="23">
        <v>4.7700991824177983</v>
      </c>
    </row>
    <row r="347" spans="1:9" x14ac:dyDescent="0.25">
      <c r="A347" s="17">
        <v>1980</v>
      </c>
      <c r="B347" s="18" t="s">
        <v>259</v>
      </c>
      <c r="C347" s="19" t="s">
        <v>260</v>
      </c>
      <c r="D347" s="20" t="s">
        <v>511</v>
      </c>
      <c r="E347" s="21" t="s">
        <v>511</v>
      </c>
      <c r="F347" s="22" t="s">
        <v>511</v>
      </c>
      <c r="G347" s="22" t="s">
        <v>511</v>
      </c>
      <c r="H347" s="22" t="s">
        <v>511</v>
      </c>
      <c r="I347" s="23" t="s">
        <v>511</v>
      </c>
    </row>
    <row r="348" spans="1:9" x14ac:dyDescent="0.25">
      <c r="A348" s="17">
        <v>1980</v>
      </c>
      <c r="B348" s="18" t="s">
        <v>338</v>
      </c>
      <c r="C348" s="19" t="s">
        <v>339</v>
      </c>
      <c r="D348" s="20" t="s">
        <v>511</v>
      </c>
      <c r="E348" s="21">
        <v>3.6154263668788427</v>
      </c>
      <c r="F348" s="22">
        <v>5.0394696823702256</v>
      </c>
      <c r="G348" s="22" t="s">
        <v>511</v>
      </c>
      <c r="H348" s="22" t="s">
        <v>511</v>
      </c>
      <c r="I348" s="23">
        <v>4.3170455678057973</v>
      </c>
    </row>
    <row r="349" spans="1:9" x14ac:dyDescent="0.25">
      <c r="A349" s="17">
        <v>1980</v>
      </c>
      <c r="B349" s="18" t="s">
        <v>27</v>
      </c>
      <c r="C349" s="19" t="s">
        <v>28</v>
      </c>
      <c r="D349" s="20" t="s">
        <v>511</v>
      </c>
      <c r="E349" s="21" t="s">
        <v>511</v>
      </c>
      <c r="F349" s="22" t="s">
        <v>511</v>
      </c>
      <c r="G349" s="22" t="s">
        <v>511</v>
      </c>
      <c r="H349" s="22" t="s">
        <v>511</v>
      </c>
      <c r="I349" s="23" t="s">
        <v>511</v>
      </c>
    </row>
    <row r="350" spans="1:9" x14ac:dyDescent="0.25">
      <c r="A350" s="17">
        <v>1980</v>
      </c>
      <c r="B350" s="18" t="s">
        <v>29</v>
      </c>
      <c r="C350" s="19" t="s">
        <v>30</v>
      </c>
      <c r="D350" s="20">
        <v>3.691952372940567</v>
      </c>
      <c r="E350" s="21">
        <v>3.8959979531905682</v>
      </c>
      <c r="F350" s="22">
        <v>3.6303264869521139</v>
      </c>
      <c r="G350" s="22">
        <v>5.5604304463091969</v>
      </c>
      <c r="H350" s="22">
        <v>0.69848491633994247</v>
      </c>
      <c r="I350" s="23">
        <v>5.2340501819414307</v>
      </c>
    </row>
    <row r="351" spans="1:9" x14ac:dyDescent="0.25">
      <c r="A351" s="17">
        <v>1980</v>
      </c>
      <c r="B351" s="18" t="s">
        <v>31</v>
      </c>
      <c r="C351" s="19" t="s">
        <v>32</v>
      </c>
      <c r="D351" s="20" t="s">
        <v>511</v>
      </c>
      <c r="E351" s="21" t="s">
        <v>511</v>
      </c>
      <c r="F351" s="22" t="s">
        <v>511</v>
      </c>
      <c r="G351" s="22" t="s">
        <v>511</v>
      </c>
      <c r="H351" s="22" t="s">
        <v>511</v>
      </c>
      <c r="I351" s="23" t="s">
        <v>511</v>
      </c>
    </row>
    <row r="352" spans="1:9" x14ac:dyDescent="0.25">
      <c r="A352" s="17">
        <v>1980</v>
      </c>
      <c r="B352" s="18" t="s">
        <v>261</v>
      </c>
      <c r="C352" s="19" t="s">
        <v>262</v>
      </c>
      <c r="D352" s="20" t="s">
        <v>511</v>
      </c>
      <c r="E352" s="21" t="s">
        <v>511</v>
      </c>
      <c r="F352" s="22" t="s">
        <v>511</v>
      </c>
      <c r="G352" s="22" t="s">
        <v>511</v>
      </c>
      <c r="H352" s="22" t="s">
        <v>511</v>
      </c>
      <c r="I352" s="23" t="s">
        <v>511</v>
      </c>
    </row>
    <row r="353" spans="1:9" x14ac:dyDescent="0.25">
      <c r="A353" s="17">
        <v>1980</v>
      </c>
      <c r="B353" s="18" t="s">
        <v>33</v>
      </c>
      <c r="C353" s="19" t="s">
        <v>34</v>
      </c>
      <c r="D353" s="20">
        <v>4.510855531242945</v>
      </c>
      <c r="E353" s="21">
        <v>5.3168155262932171</v>
      </c>
      <c r="F353" s="22">
        <v>2.7165057511261175</v>
      </c>
      <c r="G353" s="22">
        <v>5.6579271982143586</v>
      </c>
      <c r="H353" s="22">
        <v>3.9070501115043048</v>
      </c>
      <c r="I353" s="23">
        <v>4.787117875888093</v>
      </c>
    </row>
    <row r="354" spans="1:9" x14ac:dyDescent="0.25">
      <c r="A354" s="17">
        <v>1980</v>
      </c>
      <c r="B354" s="18" t="s">
        <v>230</v>
      </c>
      <c r="C354" s="19" t="s">
        <v>231</v>
      </c>
      <c r="D354" s="20">
        <v>8.1701676449247191</v>
      </c>
      <c r="E354" s="21">
        <v>7.6816123172455306</v>
      </c>
      <c r="F354" s="22">
        <v>7.7200821479027466</v>
      </c>
      <c r="G354" s="22">
        <v>9.0912469932342894</v>
      </c>
      <c r="H354" s="22">
        <v>8.4092329521437676</v>
      </c>
      <c r="I354" s="23">
        <v>8.2287351240562501</v>
      </c>
    </row>
    <row r="355" spans="1:9" x14ac:dyDescent="0.25">
      <c r="A355" s="17">
        <v>1980</v>
      </c>
      <c r="B355" s="18" t="s">
        <v>35</v>
      </c>
      <c r="C355" s="19" t="s">
        <v>36</v>
      </c>
      <c r="D355" s="20" t="s">
        <v>511</v>
      </c>
      <c r="E355" s="21" t="s">
        <v>511</v>
      </c>
      <c r="F355" s="22">
        <v>2.5786710743588861</v>
      </c>
      <c r="G355" s="22">
        <v>5.25397343187944</v>
      </c>
      <c r="H355" s="22" t="s">
        <v>511</v>
      </c>
      <c r="I355" s="23">
        <v>4.7098162222329734</v>
      </c>
    </row>
    <row r="356" spans="1:9" x14ac:dyDescent="0.25">
      <c r="A356" s="17">
        <v>1980</v>
      </c>
      <c r="B356" s="18" t="s">
        <v>37</v>
      </c>
      <c r="C356" s="19" t="s">
        <v>38</v>
      </c>
      <c r="D356" s="20" t="s">
        <v>511</v>
      </c>
      <c r="E356" s="21" t="s">
        <v>511</v>
      </c>
      <c r="F356" s="22">
        <v>3.4823567509239002</v>
      </c>
      <c r="G356" s="22">
        <v>6.6057596814979211</v>
      </c>
      <c r="H356" s="22" t="s">
        <v>511</v>
      </c>
      <c r="I356" s="23">
        <v>7.2195400446828177</v>
      </c>
    </row>
    <row r="357" spans="1:9" x14ac:dyDescent="0.25">
      <c r="A357" s="17">
        <v>1980</v>
      </c>
      <c r="B357" s="18" t="s">
        <v>151</v>
      </c>
      <c r="C357" s="19" t="s">
        <v>152</v>
      </c>
      <c r="D357" s="20">
        <v>5.6793056150341563</v>
      </c>
      <c r="E357" s="21">
        <v>8.425982030306999</v>
      </c>
      <c r="F357" s="22">
        <v>4.8188503826727969</v>
      </c>
      <c r="G357" s="22">
        <v>2.3195066361932568</v>
      </c>
      <c r="H357" s="22">
        <v>7.2458270642171954</v>
      </c>
      <c r="I357" s="23">
        <v>6.2924145579491801</v>
      </c>
    </row>
    <row r="358" spans="1:9" x14ac:dyDescent="0.25">
      <c r="A358" s="17">
        <v>1980</v>
      </c>
      <c r="B358" s="18" t="s">
        <v>249</v>
      </c>
      <c r="C358" s="19" t="s">
        <v>250</v>
      </c>
      <c r="D358" s="20">
        <v>3.7939949189808138</v>
      </c>
      <c r="E358" s="21" t="s">
        <v>511</v>
      </c>
      <c r="F358" s="22">
        <v>4.1796181403792767</v>
      </c>
      <c r="G358" s="22">
        <v>6.1823865971670449</v>
      </c>
      <c r="H358" s="22">
        <v>2.1716243684446201</v>
      </c>
      <c r="I358" s="23">
        <v>2.4878941604782341</v>
      </c>
    </row>
    <row r="359" spans="1:9" x14ac:dyDescent="0.25">
      <c r="A359" s="17">
        <v>1980</v>
      </c>
      <c r="B359" s="18" t="s">
        <v>153</v>
      </c>
      <c r="C359" s="19" t="s">
        <v>154</v>
      </c>
      <c r="D359" s="20">
        <v>5.417134546517886</v>
      </c>
      <c r="E359" s="21">
        <v>6.6279088871852725</v>
      </c>
      <c r="F359" s="22">
        <v>5.7692004652711262</v>
      </c>
      <c r="G359" s="22">
        <v>4.8622212486840999</v>
      </c>
      <c r="H359" s="22">
        <v>4.1739160705708427</v>
      </c>
      <c r="I359" s="23">
        <v>5.9178661209584904</v>
      </c>
    </row>
    <row r="360" spans="1:9" x14ac:dyDescent="0.25">
      <c r="A360" s="17">
        <v>1980</v>
      </c>
      <c r="B360" s="18" t="s">
        <v>45</v>
      </c>
      <c r="C360" s="19" t="s">
        <v>514</v>
      </c>
      <c r="D360" s="20">
        <v>2.3190583245288723</v>
      </c>
      <c r="E360" s="21">
        <v>3.5932918754857228</v>
      </c>
      <c r="F360" s="22">
        <v>2.0185798597679936</v>
      </c>
      <c r="G360" s="22">
        <v>1.0984544170946482</v>
      </c>
      <c r="H360" s="22">
        <v>1.5468436680702216</v>
      </c>
      <c r="I360" s="23">
        <v>3.657996649520781</v>
      </c>
    </row>
    <row r="361" spans="1:9" x14ac:dyDescent="0.25">
      <c r="A361" s="17">
        <v>1980</v>
      </c>
      <c r="B361" s="18" t="s">
        <v>41</v>
      </c>
      <c r="C361" s="19" t="s">
        <v>515</v>
      </c>
      <c r="D361" s="20" t="s">
        <v>511</v>
      </c>
      <c r="E361" s="21" t="s">
        <v>511</v>
      </c>
      <c r="F361" s="22">
        <v>2.8691989621689169</v>
      </c>
      <c r="G361" s="22">
        <v>5.4432958433060108</v>
      </c>
      <c r="H361" s="22" t="s">
        <v>511</v>
      </c>
      <c r="I361" s="23">
        <v>4.6058520444234032</v>
      </c>
    </row>
    <row r="362" spans="1:9" x14ac:dyDescent="0.25">
      <c r="A362" s="17">
        <v>1980</v>
      </c>
      <c r="B362" s="18" t="s">
        <v>155</v>
      </c>
      <c r="C362" s="19" t="s">
        <v>156</v>
      </c>
      <c r="D362" s="20">
        <v>5.5868959292486586</v>
      </c>
      <c r="E362" s="21">
        <v>5.6724292658123696</v>
      </c>
      <c r="F362" s="22">
        <v>6.2426292036985158</v>
      </c>
      <c r="G362" s="22">
        <v>8.0416915168913139</v>
      </c>
      <c r="H362" s="22">
        <v>1.660887195735602</v>
      </c>
      <c r="I362" s="23">
        <v>6.7533202433215962</v>
      </c>
    </row>
    <row r="363" spans="1:9" x14ac:dyDescent="0.25">
      <c r="A363" s="17">
        <v>1980</v>
      </c>
      <c r="B363" s="18" t="s">
        <v>43</v>
      </c>
      <c r="C363" s="19" t="s">
        <v>516</v>
      </c>
      <c r="D363" s="20">
        <v>5.0681474757477405</v>
      </c>
      <c r="E363" s="21">
        <v>4.8973665688121306</v>
      </c>
      <c r="F363" s="22">
        <v>3.3215594003791935</v>
      </c>
      <c r="G363" s="22">
        <v>5.0059872913635601</v>
      </c>
      <c r="H363" s="22">
        <v>5.993666884651101</v>
      </c>
      <c r="I363" s="23">
        <v>6.3082034493238366</v>
      </c>
    </row>
    <row r="364" spans="1:9" x14ac:dyDescent="0.25">
      <c r="A364" s="17">
        <v>1980</v>
      </c>
      <c r="B364" s="18" t="s">
        <v>394</v>
      </c>
      <c r="C364" s="19" t="s">
        <v>395</v>
      </c>
      <c r="D364" s="20" t="s">
        <v>511</v>
      </c>
      <c r="E364" s="21" t="s">
        <v>511</v>
      </c>
      <c r="F364" s="22" t="s">
        <v>511</v>
      </c>
      <c r="G364" s="22" t="s">
        <v>511</v>
      </c>
      <c r="H364" s="22" t="s">
        <v>511</v>
      </c>
      <c r="I364" s="23" t="s">
        <v>511</v>
      </c>
    </row>
    <row r="365" spans="1:9" x14ac:dyDescent="0.25">
      <c r="A365" s="17">
        <v>1980</v>
      </c>
      <c r="B365" s="18" t="s">
        <v>305</v>
      </c>
      <c r="C365" s="19" t="s">
        <v>306</v>
      </c>
      <c r="D365" s="20">
        <v>5.7519934657805507</v>
      </c>
      <c r="E365" s="21">
        <v>6.8223004257465547</v>
      </c>
      <c r="F365" s="22">
        <v>4.3420298205470784</v>
      </c>
      <c r="G365" s="22">
        <v>5.6907283939813986</v>
      </c>
      <c r="H365" s="22">
        <v>6.3577906028080671</v>
      </c>
      <c r="I365" s="23">
        <v>5.8651338808441373</v>
      </c>
    </row>
    <row r="366" spans="1:9" x14ac:dyDescent="0.25">
      <c r="A366" s="17">
        <v>1980</v>
      </c>
      <c r="B366" s="18" t="s">
        <v>340</v>
      </c>
      <c r="C366" s="19" t="s">
        <v>517</v>
      </c>
      <c r="D366" s="20" t="s">
        <v>511</v>
      </c>
      <c r="E366" s="21" t="s">
        <v>511</v>
      </c>
      <c r="F366" s="22">
        <v>4.9322422528280656</v>
      </c>
      <c r="G366" s="22" t="s">
        <v>511</v>
      </c>
      <c r="H366" s="22" t="s">
        <v>511</v>
      </c>
      <c r="I366" s="23">
        <v>3.8246028190392432</v>
      </c>
    </row>
    <row r="367" spans="1:9" x14ac:dyDescent="0.25">
      <c r="A367" s="17">
        <v>1980</v>
      </c>
      <c r="B367" s="18" t="s">
        <v>358</v>
      </c>
      <c r="C367" s="19" t="s">
        <v>359</v>
      </c>
      <c r="D367" s="20">
        <v>6.9726169302249632</v>
      </c>
      <c r="E367" s="21">
        <v>6.0448146394239108</v>
      </c>
      <c r="F367" s="22">
        <v>8.1119113156937974</v>
      </c>
      <c r="G367" s="22">
        <v>6.6842497396935983</v>
      </c>
      <c r="H367" s="22">
        <v>7.3416664908814866</v>
      </c>
      <c r="I367" s="23">
        <v>7.3620321507095197</v>
      </c>
    </row>
    <row r="368" spans="1:9" x14ac:dyDescent="0.25">
      <c r="A368" s="17">
        <v>1980</v>
      </c>
      <c r="B368" s="18" t="s">
        <v>163</v>
      </c>
      <c r="C368" s="19" t="s">
        <v>164</v>
      </c>
      <c r="D368" s="20">
        <v>5.0609208911838683</v>
      </c>
      <c r="E368" s="21">
        <v>6.2772347057284676</v>
      </c>
      <c r="F368" s="22">
        <v>4.2297234620292432</v>
      </c>
      <c r="G368" s="22">
        <v>7.3410114732581553</v>
      </c>
      <c r="H368" s="22">
        <v>2.1126866789595957</v>
      </c>
      <c r="I368" s="23">
        <v>5.6873579308186146</v>
      </c>
    </row>
    <row r="369" spans="1:9" x14ac:dyDescent="0.25">
      <c r="A369" s="17">
        <v>1980</v>
      </c>
      <c r="B369" s="18" t="s">
        <v>165</v>
      </c>
      <c r="C369" s="19" t="s">
        <v>166</v>
      </c>
      <c r="D369" s="20">
        <v>5.3151126868865246</v>
      </c>
      <c r="E369" s="21">
        <v>5.3834383469474369</v>
      </c>
      <c r="F369" s="22">
        <v>5.2633970196662743</v>
      </c>
      <c r="G369" s="22">
        <v>8.1455813756261772</v>
      </c>
      <c r="H369" s="22">
        <v>3.8768588453267543</v>
      </c>
      <c r="I369" s="23">
        <v>4.1733810486314304</v>
      </c>
    </row>
    <row r="370" spans="1:9" x14ac:dyDescent="0.25">
      <c r="A370" s="17">
        <v>1980</v>
      </c>
      <c r="B370" s="18" t="s">
        <v>7</v>
      </c>
      <c r="C370" s="19" t="s">
        <v>518</v>
      </c>
      <c r="D370" s="20">
        <v>4.4415239273581344</v>
      </c>
      <c r="E370" s="21">
        <v>3.670563047901926</v>
      </c>
      <c r="F370" s="22">
        <v>3.9798528948451506</v>
      </c>
      <c r="G370" s="22">
        <v>7.7017812751600063</v>
      </c>
      <c r="H370" s="22">
        <v>1.8838825531392855</v>
      </c>
      <c r="I370" s="23">
        <v>4.6978160604372361</v>
      </c>
    </row>
    <row r="371" spans="1:9" x14ac:dyDescent="0.25">
      <c r="A371" s="17">
        <v>1980</v>
      </c>
      <c r="B371" s="18" t="s">
        <v>167</v>
      </c>
      <c r="C371" s="19" t="s">
        <v>168</v>
      </c>
      <c r="D371" s="20">
        <v>4.4425508408555565</v>
      </c>
      <c r="E371" s="21">
        <v>5.7505046896674665</v>
      </c>
      <c r="F371" s="22">
        <v>3.7830448329179807</v>
      </c>
      <c r="G371" s="22">
        <v>5.6336830715393047</v>
      </c>
      <c r="H371" s="22">
        <v>2.1372626476015526</v>
      </c>
      <c r="I371" s="23">
        <v>5.3068174441015978</v>
      </c>
    </row>
    <row r="372" spans="1:9" x14ac:dyDescent="0.25">
      <c r="A372" s="17">
        <v>1980</v>
      </c>
      <c r="B372" s="18" t="s">
        <v>360</v>
      </c>
      <c r="C372" s="19" t="s">
        <v>361</v>
      </c>
      <c r="D372" s="20" t="s">
        <v>511</v>
      </c>
      <c r="E372" s="21" t="s">
        <v>511</v>
      </c>
      <c r="F372" s="22" t="s">
        <v>511</v>
      </c>
      <c r="G372" s="22" t="s">
        <v>511</v>
      </c>
      <c r="H372" s="22" t="s">
        <v>511</v>
      </c>
      <c r="I372" s="23" t="s">
        <v>511</v>
      </c>
    </row>
    <row r="373" spans="1:9" x14ac:dyDescent="0.25">
      <c r="A373" s="17">
        <v>1980</v>
      </c>
      <c r="B373" s="18" t="s">
        <v>53</v>
      </c>
      <c r="C373" s="19" t="s">
        <v>54</v>
      </c>
      <c r="D373" s="20" t="s">
        <v>511</v>
      </c>
      <c r="E373" s="21" t="s">
        <v>511</v>
      </c>
      <c r="F373" s="22" t="s">
        <v>511</v>
      </c>
      <c r="G373" s="22" t="s">
        <v>511</v>
      </c>
      <c r="H373" s="22" t="s">
        <v>511</v>
      </c>
      <c r="I373" s="23" t="s">
        <v>511</v>
      </c>
    </row>
    <row r="374" spans="1:9" x14ac:dyDescent="0.25">
      <c r="A374" s="17">
        <v>1980</v>
      </c>
      <c r="B374" s="18" t="s">
        <v>55</v>
      </c>
      <c r="C374" s="19" t="s">
        <v>56</v>
      </c>
      <c r="D374" s="20" t="s">
        <v>511</v>
      </c>
      <c r="E374" s="21" t="s">
        <v>511</v>
      </c>
      <c r="F374" s="22" t="s">
        <v>511</v>
      </c>
      <c r="G374" s="22" t="s">
        <v>511</v>
      </c>
      <c r="H374" s="22" t="s">
        <v>511</v>
      </c>
      <c r="I374" s="23" t="s">
        <v>511</v>
      </c>
    </row>
    <row r="375" spans="1:9" x14ac:dyDescent="0.25">
      <c r="A375" s="17">
        <v>1980</v>
      </c>
      <c r="B375" s="18" t="s">
        <v>451</v>
      </c>
      <c r="C375" s="19" t="s">
        <v>452</v>
      </c>
      <c r="D375" s="20">
        <v>6.1460519435235739</v>
      </c>
      <c r="E375" s="21">
        <v>4.3383212572402821</v>
      </c>
      <c r="F375" s="22">
        <v>6.4355594786347856</v>
      </c>
      <c r="G375" s="22">
        <v>6.0204898389166974</v>
      </c>
      <c r="H375" s="22">
        <v>6.5755861069735833</v>
      </c>
      <c r="I375" s="23">
        <v>7.8544980685516679</v>
      </c>
    </row>
    <row r="376" spans="1:9" x14ac:dyDescent="0.25">
      <c r="A376" s="17">
        <v>1980</v>
      </c>
      <c r="B376" s="18" t="s">
        <v>364</v>
      </c>
      <c r="C376" s="19" t="s">
        <v>365</v>
      </c>
      <c r="D376" s="20">
        <v>7.5073436111209872</v>
      </c>
      <c r="E376" s="21">
        <v>7.9791210179603986</v>
      </c>
      <c r="F376" s="22">
        <v>7.711357684307985</v>
      </c>
      <c r="G376" s="22">
        <v>7.7862875961200544</v>
      </c>
      <c r="H376" s="22">
        <v>7.2292495836205335</v>
      </c>
      <c r="I376" s="23">
        <v>7.6362461544659883</v>
      </c>
    </row>
    <row r="377" spans="1:9" x14ac:dyDescent="0.25">
      <c r="A377" s="17">
        <v>1980</v>
      </c>
      <c r="B377" s="18" t="s">
        <v>424</v>
      </c>
      <c r="C377" s="19" t="s">
        <v>425</v>
      </c>
      <c r="D377" s="20">
        <v>6.4557289126182393</v>
      </c>
      <c r="E377" s="21">
        <v>7.539456130816883</v>
      </c>
      <c r="F377" s="22">
        <v>6.1970884376713036</v>
      </c>
      <c r="G377" s="22">
        <v>6.404525199441478</v>
      </c>
      <c r="H377" s="22">
        <v>6.6673727485965824</v>
      </c>
      <c r="I377" s="23">
        <v>6.3783903332424776</v>
      </c>
    </row>
    <row r="378" spans="1:9" x14ac:dyDescent="0.25">
      <c r="A378" s="17">
        <v>1980</v>
      </c>
      <c r="B378" s="18" t="s">
        <v>59</v>
      </c>
      <c r="C378" s="19" t="s">
        <v>60</v>
      </c>
      <c r="D378" s="20">
        <v>4.4125961091261177</v>
      </c>
      <c r="E378" s="21">
        <v>3.9816194552172552</v>
      </c>
      <c r="F378" s="22">
        <v>4.2568375478897691</v>
      </c>
      <c r="G378" s="22">
        <v>4.092560564093036</v>
      </c>
      <c r="H378" s="22">
        <v>5.1215345981381244</v>
      </c>
      <c r="I378" s="23">
        <v>5.1425566776600169</v>
      </c>
    </row>
    <row r="379" spans="1:9" x14ac:dyDescent="0.25">
      <c r="A379" s="17">
        <v>1980</v>
      </c>
      <c r="B379" s="18" t="s">
        <v>61</v>
      </c>
      <c r="C379" s="19" t="s">
        <v>519</v>
      </c>
      <c r="D379" s="20" t="s">
        <v>511</v>
      </c>
      <c r="E379" s="21" t="s">
        <v>511</v>
      </c>
      <c r="F379" s="22" t="s">
        <v>511</v>
      </c>
      <c r="G379" s="22" t="s">
        <v>511</v>
      </c>
      <c r="H379" s="22" t="s">
        <v>511</v>
      </c>
      <c r="I379" s="23" t="s">
        <v>511</v>
      </c>
    </row>
    <row r="380" spans="1:9" x14ac:dyDescent="0.25">
      <c r="A380" s="17">
        <v>1980</v>
      </c>
      <c r="B380" s="18" t="s">
        <v>307</v>
      </c>
      <c r="C380" s="19" t="s">
        <v>308</v>
      </c>
      <c r="D380" s="20" t="s">
        <v>511</v>
      </c>
      <c r="E380" s="21" t="s">
        <v>511</v>
      </c>
      <c r="F380" s="22" t="s">
        <v>511</v>
      </c>
      <c r="G380" s="22" t="s">
        <v>511</v>
      </c>
      <c r="H380" s="22" t="s">
        <v>511</v>
      </c>
      <c r="I380" s="23" t="s">
        <v>511</v>
      </c>
    </row>
    <row r="381" spans="1:9" x14ac:dyDescent="0.25">
      <c r="A381" s="17">
        <v>1980</v>
      </c>
      <c r="B381" s="18" t="s">
        <v>426</v>
      </c>
      <c r="C381" s="19" t="s">
        <v>427</v>
      </c>
      <c r="D381" s="20">
        <v>8.0729198910100024</v>
      </c>
      <c r="E381" s="21">
        <v>9.3746444467327645</v>
      </c>
      <c r="F381" s="22">
        <v>7.8102723495691997</v>
      </c>
      <c r="G381" s="22">
        <v>9.4311224021200282</v>
      </c>
      <c r="H381" s="22">
        <v>8.6737880143047921</v>
      </c>
      <c r="I381" s="23">
        <v>6.0086627314377683</v>
      </c>
    </row>
    <row r="382" spans="1:9" x14ac:dyDescent="0.25">
      <c r="A382" s="17">
        <v>1980</v>
      </c>
      <c r="B382" s="18" t="s">
        <v>63</v>
      </c>
      <c r="C382" s="19" t="s">
        <v>64</v>
      </c>
      <c r="D382" s="20">
        <v>2.7519408201383611</v>
      </c>
      <c r="E382" s="21">
        <v>3.264789578994558</v>
      </c>
      <c r="F382" s="22">
        <v>3.8169056335550637</v>
      </c>
      <c r="G382" s="22">
        <v>1.6083218055289681</v>
      </c>
      <c r="H382" s="22">
        <v>0.69858325035763258</v>
      </c>
      <c r="I382" s="23">
        <v>4.5575409293706191</v>
      </c>
    </row>
    <row r="383" spans="1:9" x14ac:dyDescent="0.25">
      <c r="A383" s="17">
        <v>1980</v>
      </c>
      <c r="B383" s="18" t="s">
        <v>398</v>
      </c>
      <c r="C383" s="19" t="s">
        <v>399</v>
      </c>
      <c r="D383" s="20">
        <v>6.0767097899859657</v>
      </c>
      <c r="E383" s="21">
        <v>8.3062938126256292</v>
      </c>
      <c r="F383" s="22">
        <v>5.3374510350652686</v>
      </c>
      <c r="G383" s="22">
        <v>7.1177430115581286</v>
      </c>
      <c r="H383" s="22">
        <v>5.7114509102801367</v>
      </c>
      <c r="I383" s="23">
        <v>4.4585928750059223</v>
      </c>
    </row>
    <row r="384" spans="1:9" x14ac:dyDescent="0.25">
      <c r="A384" s="17">
        <v>1980</v>
      </c>
      <c r="B384" s="18" t="s">
        <v>177</v>
      </c>
      <c r="C384" s="19" t="s">
        <v>178</v>
      </c>
      <c r="D384" s="20">
        <v>6.1775375327291897</v>
      </c>
      <c r="E384" s="21">
        <v>8.4579806112543228</v>
      </c>
      <c r="F384" s="22">
        <v>10</v>
      </c>
      <c r="G384" s="22">
        <v>8.9514180726812498</v>
      </c>
      <c r="H384" s="22">
        <v>4.4514420224600171</v>
      </c>
      <c r="I384" s="23">
        <v>6.4714134747414018</v>
      </c>
    </row>
    <row r="385" spans="1:9" x14ac:dyDescent="0.25">
      <c r="A385" s="17">
        <v>1980</v>
      </c>
      <c r="B385" s="18" t="s">
        <v>65</v>
      </c>
      <c r="C385" s="19" t="s">
        <v>66</v>
      </c>
      <c r="D385" s="20" t="s">
        <v>511</v>
      </c>
      <c r="E385" s="21" t="s">
        <v>511</v>
      </c>
      <c r="F385" s="22" t="s">
        <v>511</v>
      </c>
      <c r="G385" s="22" t="s">
        <v>511</v>
      </c>
      <c r="H385" s="22" t="s">
        <v>511</v>
      </c>
      <c r="I385" s="23" t="s">
        <v>511</v>
      </c>
    </row>
    <row r="386" spans="1:9" x14ac:dyDescent="0.25">
      <c r="A386" s="17">
        <v>1980</v>
      </c>
      <c r="B386" s="18" t="s">
        <v>67</v>
      </c>
      <c r="C386" s="19" t="s">
        <v>68</v>
      </c>
      <c r="D386" s="20" t="s">
        <v>511</v>
      </c>
      <c r="E386" s="21" t="s">
        <v>511</v>
      </c>
      <c r="F386" s="22">
        <v>2.7597819521477249</v>
      </c>
      <c r="G386" s="22">
        <v>4.0769080261637605</v>
      </c>
      <c r="H386" s="22" t="s">
        <v>511</v>
      </c>
      <c r="I386" s="23" t="s">
        <v>511</v>
      </c>
    </row>
    <row r="387" spans="1:9" x14ac:dyDescent="0.25">
      <c r="A387" s="17">
        <v>1980</v>
      </c>
      <c r="B387" s="18" t="s">
        <v>179</v>
      </c>
      <c r="C387" s="19" t="s">
        <v>180</v>
      </c>
      <c r="D387" s="20" t="s">
        <v>511</v>
      </c>
      <c r="E387" s="21" t="s">
        <v>511</v>
      </c>
      <c r="F387" s="22">
        <v>5.3418461850723018</v>
      </c>
      <c r="G387" s="22">
        <v>5.8184343156738718</v>
      </c>
      <c r="H387" s="22" t="s">
        <v>511</v>
      </c>
      <c r="I387" s="23" t="s">
        <v>511</v>
      </c>
    </row>
    <row r="388" spans="1:9" x14ac:dyDescent="0.25">
      <c r="A388" s="17">
        <v>1980</v>
      </c>
      <c r="B388" s="18" t="s">
        <v>181</v>
      </c>
      <c r="C388" s="19" t="s">
        <v>182</v>
      </c>
      <c r="D388" s="20" t="s">
        <v>511</v>
      </c>
      <c r="E388" s="21" t="s">
        <v>511</v>
      </c>
      <c r="F388" s="22">
        <v>3.1619178879563652</v>
      </c>
      <c r="G388" s="22">
        <v>7.6986146427870992</v>
      </c>
      <c r="H388" s="22" t="s">
        <v>511</v>
      </c>
      <c r="I388" s="23">
        <v>5.1782307246885226</v>
      </c>
    </row>
    <row r="389" spans="1:9" x14ac:dyDescent="0.25">
      <c r="A389" s="17">
        <v>1980</v>
      </c>
      <c r="B389" s="18" t="s">
        <v>183</v>
      </c>
      <c r="C389" s="19" t="s">
        <v>184</v>
      </c>
      <c r="D389" s="20">
        <v>6.0504246104378367</v>
      </c>
      <c r="E389" s="21">
        <v>6.3010108509630509</v>
      </c>
      <c r="F389" s="22">
        <v>3.8052336343719491</v>
      </c>
      <c r="G389" s="22">
        <v>8.760786369682938</v>
      </c>
      <c r="H389" s="22" t="s">
        <v>511</v>
      </c>
      <c r="I389" s="23">
        <v>6.1593793218795732</v>
      </c>
    </row>
    <row r="390" spans="1:9" x14ac:dyDescent="0.25">
      <c r="A390" s="17">
        <v>1980</v>
      </c>
      <c r="B390" s="18" t="s">
        <v>251</v>
      </c>
      <c r="C390" s="19" t="s">
        <v>520</v>
      </c>
      <c r="D390" s="20">
        <v>8.6891982466625937</v>
      </c>
      <c r="E390" s="21">
        <v>8.569041590249352</v>
      </c>
      <c r="F390" s="22">
        <v>7.4337201254290806</v>
      </c>
      <c r="G390" s="22">
        <v>8.5096568990610368</v>
      </c>
      <c r="H390" s="22">
        <v>9.7934012838078264</v>
      </c>
      <c r="I390" s="23">
        <v>9.1402280945987382</v>
      </c>
    </row>
    <row r="391" spans="1:9" x14ac:dyDescent="0.25">
      <c r="A391" s="17">
        <v>1980</v>
      </c>
      <c r="B391" s="18" t="s">
        <v>342</v>
      </c>
      <c r="C391" s="19" t="s">
        <v>343</v>
      </c>
      <c r="D391" s="20">
        <v>4.357933774637698</v>
      </c>
      <c r="E391" s="21" t="s">
        <v>511</v>
      </c>
      <c r="F391" s="22">
        <v>5.1426255372071203</v>
      </c>
      <c r="G391" s="22">
        <v>6.4824426159319595</v>
      </c>
      <c r="H391" s="22">
        <v>2.3703048259162967</v>
      </c>
      <c r="I391" s="23">
        <v>4.5448293454463435</v>
      </c>
    </row>
    <row r="392" spans="1:9" x14ac:dyDescent="0.25">
      <c r="A392" s="17">
        <v>1980</v>
      </c>
      <c r="B392" s="18" t="s">
        <v>368</v>
      </c>
      <c r="C392" s="19" t="s">
        <v>369</v>
      </c>
      <c r="D392" s="20">
        <v>5.5718363244798832</v>
      </c>
      <c r="E392" s="21">
        <v>6.5646910707064734</v>
      </c>
      <c r="F392" s="22">
        <v>7.6998589355368603</v>
      </c>
      <c r="G392" s="22">
        <v>2.6290858757434417</v>
      </c>
      <c r="H392" s="22">
        <v>5.0875155901707068</v>
      </c>
      <c r="I392" s="23">
        <v>6.3476722433667341</v>
      </c>
    </row>
    <row r="393" spans="1:9" x14ac:dyDescent="0.25">
      <c r="A393" s="17">
        <v>1980</v>
      </c>
      <c r="B393" s="18" t="s">
        <v>287</v>
      </c>
      <c r="C393" s="19" t="s">
        <v>288</v>
      </c>
      <c r="D393" s="20">
        <v>5.071880682321817</v>
      </c>
      <c r="E393" s="21">
        <v>5.3029249144147199</v>
      </c>
      <c r="F393" s="22">
        <v>4.1578910031735443</v>
      </c>
      <c r="G393" s="22">
        <v>6.287106088902866</v>
      </c>
      <c r="H393" s="22">
        <v>4.2074834505050172</v>
      </c>
      <c r="I393" s="23">
        <v>5.5621057302874348</v>
      </c>
    </row>
    <row r="394" spans="1:9" x14ac:dyDescent="0.25">
      <c r="A394" s="17">
        <v>1980</v>
      </c>
      <c r="B394" s="18" t="s">
        <v>263</v>
      </c>
      <c r="C394" s="19" t="s">
        <v>264</v>
      </c>
      <c r="D394" s="20">
        <v>4.5019311445109</v>
      </c>
      <c r="E394" s="21">
        <v>3.8876638008174327</v>
      </c>
      <c r="F394" s="22">
        <v>2.9426957994256107</v>
      </c>
      <c r="G394" s="22">
        <v>6.5432175845814964</v>
      </c>
      <c r="H394" s="22">
        <v>5.4938961739583059</v>
      </c>
      <c r="I394" s="23">
        <v>4.0778306144563397</v>
      </c>
    </row>
    <row r="395" spans="1:9" x14ac:dyDescent="0.25">
      <c r="A395" s="17">
        <v>1980</v>
      </c>
      <c r="B395" s="18" t="s">
        <v>289</v>
      </c>
      <c r="C395" s="19" t="s">
        <v>521</v>
      </c>
      <c r="D395" s="20">
        <v>3.3891398270119244</v>
      </c>
      <c r="E395" s="21">
        <v>2.2520548069835189</v>
      </c>
      <c r="F395" s="22">
        <v>3.0378516741865433</v>
      </c>
      <c r="G395" s="22">
        <v>6.8958762329547492</v>
      </c>
      <c r="H395" s="22">
        <v>1.4193321500322087</v>
      </c>
      <c r="I395" s="23">
        <v>4.2885450100282556</v>
      </c>
    </row>
    <row r="396" spans="1:9" x14ac:dyDescent="0.25">
      <c r="A396" s="17">
        <v>1980</v>
      </c>
      <c r="B396" s="18" t="s">
        <v>309</v>
      </c>
      <c r="C396" s="19" t="s">
        <v>310</v>
      </c>
      <c r="D396" s="20" t="s">
        <v>511</v>
      </c>
      <c r="E396" s="21" t="s">
        <v>511</v>
      </c>
      <c r="F396" s="22" t="s">
        <v>511</v>
      </c>
      <c r="G396" s="22" t="s">
        <v>511</v>
      </c>
      <c r="H396" s="22" t="s">
        <v>511</v>
      </c>
      <c r="I396" s="23" t="s">
        <v>511</v>
      </c>
    </row>
    <row r="397" spans="1:9" x14ac:dyDescent="0.25">
      <c r="A397" s="17">
        <v>1980</v>
      </c>
      <c r="B397" s="18" t="s">
        <v>370</v>
      </c>
      <c r="C397" s="19" t="s">
        <v>371</v>
      </c>
      <c r="D397" s="20">
        <v>6.8004024212735947</v>
      </c>
      <c r="E397" s="21">
        <v>6.8928073879559237</v>
      </c>
      <c r="F397" s="22">
        <v>6.9824897915819868</v>
      </c>
      <c r="G397" s="22">
        <v>5.9383414352722008</v>
      </c>
      <c r="H397" s="22">
        <v>7.4365336008491489</v>
      </c>
      <c r="I397" s="23">
        <v>6.9658867797927488</v>
      </c>
    </row>
    <row r="398" spans="1:9" x14ac:dyDescent="0.25">
      <c r="A398" s="17">
        <v>1980</v>
      </c>
      <c r="B398" s="18" t="s">
        <v>311</v>
      </c>
      <c r="C398" s="19" t="s">
        <v>312</v>
      </c>
      <c r="D398" s="20">
        <v>4.221507064522199</v>
      </c>
      <c r="E398" s="21">
        <v>3.7732580975118055</v>
      </c>
      <c r="F398" s="22">
        <v>5.4412225278752997</v>
      </c>
      <c r="G398" s="22">
        <v>2.0395521652831832</v>
      </c>
      <c r="H398" s="22">
        <v>5.8944725380359033</v>
      </c>
      <c r="I398" s="23">
        <v>3.685184692040921</v>
      </c>
    </row>
    <row r="399" spans="1:9" x14ac:dyDescent="0.25">
      <c r="A399" s="17">
        <v>1980</v>
      </c>
      <c r="B399" s="18" t="s">
        <v>402</v>
      </c>
      <c r="C399" s="19" t="s">
        <v>403</v>
      </c>
      <c r="D399" s="20">
        <v>6.223048612221052</v>
      </c>
      <c r="E399" s="21">
        <v>10</v>
      </c>
      <c r="F399" s="22">
        <v>6.8021766490811881</v>
      </c>
      <c r="G399" s="22">
        <v>5.5495815315512829</v>
      </c>
      <c r="H399" s="22">
        <v>6.5230370079783393</v>
      </c>
      <c r="I399" s="23">
        <v>4.4894619822220827</v>
      </c>
    </row>
    <row r="400" spans="1:9" x14ac:dyDescent="0.25">
      <c r="A400" s="17">
        <v>1980</v>
      </c>
      <c r="B400" s="18" t="s">
        <v>185</v>
      </c>
      <c r="C400" s="19" t="s">
        <v>186</v>
      </c>
      <c r="D400" s="20">
        <v>4.5181253307619524</v>
      </c>
      <c r="E400" s="21">
        <v>3.2370239928539095</v>
      </c>
      <c r="F400" s="22">
        <v>5.2206487414638643</v>
      </c>
      <c r="G400" s="22">
        <v>5.1941525566640081</v>
      </c>
      <c r="H400" s="22">
        <v>2.7768722516786664</v>
      </c>
      <c r="I400" s="23">
        <v>6.0212513323237591</v>
      </c>
    </row>
    <row r="401" spans="1:9" x14ac:dyDescent="0.25">
      <c r="A401" s="17">
        <v>1980</v>
      </c>
      <c r="B401" s="18" t="s">
        <v>254</v>
      </c>
      <c r="C401" s="19" t="s">
        <v>255</v>
      </c>
      <c r="D401" s="20">
        <v>7.4831125508083884</v>
      </c>
      <c r="E401" s="21">
        <v>8.598203929131909</v>
      </c>
      <c r="F401" s="22">
        <v>7.3626605499477575</v>
      </c>
      <c r="G401" s="22">
        <v>8.2801584003661972</v>
      </c>
      <c r="H401" s="22">
        <v>6.8605591337820178</v>
      </c>
      <c r="I401" s="23">
        <v>7.052649986924826</v>
      </c>
    </row>
    <row r="402" spans="1:9" x14ac:dyDescent="0.25">
      <c r="A402" s="17">
        <v>1980</v>
      </c>
      <c r="B402" s="18" t="s">
        <v>313</v>
      </c>
      <c r="C402" s="19" t="s">
        <v>314</v>
      </c>
      <c r="D402" s="20">
        <v>4.9714567133294469</v>
      </c>
      <c r="E402" s="21">
        <v>2.509292100803322</v>
      </c>
      <c r="F402" s="22">
        <v>3.8614002492690807</v>
      </c>
      <c r="G402" s="22">
        <v>6.8229456252383773</v>
      </c>
      <c r="H402" s="22">
        <v>5.6290883341027591</v>
      </c>
      <c r="I402" s="23">
        <v>6.893659435767943</v>
      </c>
    </row>
    <row r="403" spans="1:9" x14ac:dyDescent="0.25">
      <c r="A403" s="17">
        <v>1980</v>
      </c>
      <c r="B403" s="18" t="s">
        <v>238</v>
      </c>
      <c r="C403" s="19" t="s">
        <v>239</v>
      </c>
      <c r="D403" s="20" t="s">
        <v>511</v>
      </c>
      <c r="E403" s="21" t="s">
        <v>511</v>
      </c>
      <c r="F403" s="22" t="s">
        <v>511</v>
      </c>
      <c r="G403" s="22" t="s">
        <v>511</v>
      </c>
      <c r="H403" s="22" t="s">
        <v>511</v>
      </c>
      <c r="I403" s="23" t="s">
        <v>511</v>
      </c>
    </row>
    <row r="404" spans="1:9" x14ac:dyDescent="0.25">
      <c r="A404" s="17">
        <v>1980</v>
      </c>
      <c r="B404" s="18" t="s">
        <v>69</v>
      </c>
      <c r="C404" s="19" t="s">
        <v>70</v>
      </c>
      <c r="D404" s="20">
        <v>4.9945531923097519</v>
      </c>
      <c r="E404" s="21">
        <v>4.1185700567636099</v>
      </c>
      <c r="F404" s="22">
        <v>4.7687477398675391</v>
      </c>
      <c r="G404" s="22">
        <v>6.175763215579015</v>
      </c>
      <c r="H404" s="22">
        <v>3.6773910908150578</v>
      </c>
      <c r="I404" s="23">
        <v>6.4097324025229616</v>
      </c>
    </row>
    <row r="405" spans="1:9" x14ac:dyDescent="0.25">
      <c r="A405" s="17">
        <v>1980</v>
      </c>
      <c r="B405" s="18" t="s">
        <v>258</v>
      </c>
      <c r="C405" s="19" t="s">
        <v>522</v>
      </c>
      <c r="D405" s="20">
        <v>5.4331532654143242</v>
      </c>
      <c r="E405" s="21">
        <v>6.3988463574043069</v>
      </c>
      <c r="F405" s="22">
        <v>4.3400952458213498</v>
      </c>
      <c r="G405" s="22">
        <v>5.2887858980533924</v>
      </c>
      <c r="H405" s="22">
        <v>6.0812787279302212</v>
      </c>
      <c r="I405" s="23">
        <v>5.1291583124686939</v>
      </c>
    </row>
    <row r="406" spans="1:9" x14ac:dyDescent="0.25">
      <c r="A406" s="17">
        <v>1980</v>
      </c>
      <c r="B406" s="18" t="s">
        <v>315</v>
      </c>
      <c r="C406" s="19" t="s">
        <v>316</v>
      </c>
      <c r="D406" s="20">
        <v>5.556887650749327</v>
      </c>
      <c r="E406" s="21">
        <v>5.3654583256318125</v>
      </c>
      <c r="F406" s="22">
        <v>4.7556782136739271</v>
      </c>
      <c r="G406" s="22">
        <v>5.1898301082740268</v>
      </c>
      <c r="H406" s="22" t="s">
        <v>511</v>
      </c>
      <c r="I406" s="23">
        <v>7.3150825599800413</v>
      </c>
    </row>
    <row r="407" spans="1:9" x14ac:dyDescent="0.25">
      <c r="A407" s="17">
        <v>1980</v>
      </c>
      <c r="B407" s="18" t="s">
        <v>241</v>
      </c>
      <c r="C407" s="19" t="s">
        <v>523</v>
      </c>
      <c r="D407" s="20" t="s">
        <v>511</v>
      </c>
      <c r="E407" s="21" t="s">
        <v>511</v>
      </c>
      <c r="F407" s="22" t="s">
        <v>511</v>
      </c>
      <c r="G407" s="22" t="s">
        <v>511</v>
      </c>
      <c r="H407" s="22" t="s">
        <v>511</v>
      </c>
      <c r="I407" s="23" t="s">
        <v>511</v>
      </c>
    </row>
    <row r="408" spans="1:9" x14ac:dyDescent="0.25">
      <c r="A408" s="17">
        <v>1980</v>
      </c>
      <c r="B408" s="18" t="s">
        <v>265</v>
      </c>
      <c r="C408" s="19" t="s">
        <v>524</v>
      </c>
      <c r="D408" s="20" t="s">
        <v>511</v>
      </c>
      <c r="E408" s="21" t="s">
        <v>511</v>
      </c>
      <c r="F408" s="22" t="s">
        <v>511</v>
      </c>
      <c r="G408" s="22" t="s">
        <v>511</v>
      </c>
      <c r="H408" s="22" t="s">
        <v>511</v>
      </c>
      <c r="I408" s="23" t="s">
        <v>511</v>
      </c>
    </row>
    <row r="409" spans="1:9" x14ac:dyDescent="0.25">
      <c r="A409" s="17">
        <v>1980</v>
      </c>
      <c r="B409" s="18" t="s">
        <v>376</v>
      </c>
      <c r="C409" s="19" t="s">
        <v>377</v>
      </c>
      <c r="D409" s="20" t="s">
        <v>511</v>
      </c>
      <c r="E409" s="21" t="s">
        <v>511</v>
      </c>
      <c r="F409" s="22" t="s">
        <v>511</v>
      </c>
      <c r="G409" s="22" t="s">
        <v>511</v>
      </c>
      <c r="H409" s="22" t="s">
        <v>511</v>
      </c>
      <c r="I409" s="23" t="s">
        <v>511</v>
      </c>
    </row>
    <row r="410" spans="1:9" x14ac:dyDescent="0.25">
      <c r="A410" s="17">
        <v>1980</v>
      </c>
      <c r="B410" s="18" t="s">
        <v>317</v>
      </c>
      <c r="C410" s="19" t="s">
        <v>318</v>
      </c>
      <c r="D410" s="20" t="s">
        <v>511</v>
      </c>
      <c r="E410" s="21" t="s">
        <v>511</v>
      </c>
      <c r="F410" s="22" t="s">
        <v>511</v>
      </c>
      <c r="G410" s="22" t="s">
        <v>511</v>
      </c>
      <c r="H410" s="22" t="s">
        <v>511</v>
      </c>
      <c r="I410" s="23" t="s">
        <v>511</v>
      </c>
    </row>
    <row r="411" spans="1:9" x14ac:dyDescent="0.25">
      <c r="A411" s="17">
        <v>1980</v>
      </c>
      <c r="B411" s="18" t="s">
        <v>71</v>
      </c>
      <c r="C411" s="19" t="s">
        <v>72</v>
      </c>
      <c r="D411" s="20" t="s">
        <v>511</v>
      </c>
      <c r="E411" s="21" t="s">
        <v>511</v>
      </c>
      <c r="F411" s="22" t="s">
        <v>511</v>
      </c>
      <c r="G411" s="22" t="s">
        <v>511</v>
      </c>
      <c r="H411" s="22" t="s">
        <v>511</v>
      </c>
      <c r="I411" s="23" t="s">
        <v>511</v>
      </c>
    </row>
    <row r="412" spans="1:9" x14ac:dyDescent="0.25">
      <c r="A412" s="17">
        <v>1980</v>
      </c>
      <c r="B412" s="18" t="s">
        <v>73</v>
      </c>
      <c r="C412" s="19" t="s">
        <v>74</v>
      </c>
      <c r="D412" s="20" t="s">
        <v>511</v>
      </c>
      <c r="E412" s="21" t="s">
        <v>511</v>
      </c>
      <c r="F412" s="22" t="s">
        <v>511</v>
      </c>
      <c r="G412" s="22" t="s">
        <v>511</v>
      </c>
      <c r="H412" s="22" t="s">
        <v>511</v>
      </c>
      <c r="I412" s="23" t="s">
        <v>511</v>
      </c>
    </row>
    <row r="413" spans="1:9" x14ac:dyDescent="0.25">
      <c r="A413" s="17">
        <v>1980</v>
      </c>
      <c r="B413" s="18" t="s">
        <v>9</v>
      </c>
      <c r="C413" s="19" t="s">
        <v>10</v>
      </c>
      <c r="D413" s="20" t="s">
        <v>511</v>
      </c>
      <c r="E413" s="21" t="s">
        <v>511</v>
      </c>
      <c r="F413" s="22" t="s">
        <v>511</v>
      </c>
      <c r="G413" s="22" t="s">
        <v>511</v>
      </c>
      <c r="H413" s="22" t="s">
        <v>511</v>
      </c>
      <c r="I413" s="23" t="s">
        <v>511</v>
      </c>
    </row>
    <row r="414" spans="1:9" x14ac:dyDescent="0.25">
      <c r="A414" s="17">
        <v>1980</v>
      </c>
      <c r="B414" s="18" t="s">
        <v>378</v>
      </c>
      <c r="C414" s="19" t="s">
        <v>379</v>
      </c>
      <c r="D414" s="20" t="s">
        <v>511</v>
      </c>
      <c r="E414" s="21" t="s">
        <v>511</v>
      </c>
      <c r="F414" s="22" t="s">
        <v>511</v>
      </c>
      <c r="G414" s="22" t="s">
        <v>511</v>
      </c>
      <c r="H414" s="22" t="s">
        <v>511</v>
      </c>
      <c r="I414" s="23" t="s">
        <v>511</v>
      </c>
    </row>
    <row r="415" spans="1:9" x14ac:dyDescent="0.25">
      <c r="A415" s="17">
        <v>1980</v>
      </c>
      <c r="B415" s="18" t="s">
        <v>430</v>
      </c>
      <c r="C415" s="19" t="s">
        <v>431</v>
      </c>
      <c r="D415" s="20">
        <v>7.5840337818664185</v>
      </c>
      <c r="E415" s="21" t="s">
        <v>511</v>
      </c>
      <c r="F415" s="22">
        <v>6.8955525633056505</v>
      </c>
      <c r="G415" s="22">
        <v>9.0504846194079267</v>
      </c>
      <c r="H415" s="22">
        <v>9.0826987359599425</v>
      </c>
      <c r="I415" s="23">
        <v>7.0243757506153548</v>
      </c>
    </row>
    <row r="416" spans="1:9" x14ac:dyDescent="0.25">
      <c r="A416" s="17">
        <v>1980</v>
      </c>
      <c r="B416" s="18" t="s">
        <v>75</v>
      </c>
      <c r="C416" s="19" t="s">
        <v>76</v>
      </c>
      <c r="D416" s="20">
        <v>3.781602600200161</v>
      </c>
      <c r="E416" s="21">
        <v>4.4539747462599086</v>
      </c>
      <c r="F416" s="22">
        <v>3.241204042214993</v>
      </c>
      <c r="G416" s="22">
        <v>5.8212944267581408</v>
      </c>
      <c r="H416" s="22">
        <v>1.327968469548477</v>
      </c>
      <c r="I416" s="23">
        <v>4.227075260771306</v>
      </c>
    </row>
    <row r="417" spans="1:9" x14ac:dyDescent="0.25">
      <c r="A417" s="17">
        <v>1980</v>
      </c>
      <c r="B417" s="18" t="s">
        <v>77</v>
      </c>
      <c r="C417" s="19" t="s">
        <v>78</v>
      </c>
      <c r="D417" s="20">
        <v>4.9015315341171259</v>
      </c>
      <c r="E417" s="21">
        <v>4.4727794405585604</v>
      </c>
      <c r="F417" s="22">
        <v>4.6805918194107301</v>
      </c>
      <c r="G417" s="22">
        <v>6.0422885981303578</v>
      </c>
      <c r="H417" s="22">
        <v>3.2660329027401467</v>
      </c>
      <c r="I417" s="23">
        <v>5.5282287160791821</v>
      </c>
    </row>
    <row r="418" spans="1:9" x14ac:dyDescent="0.25">
      <c r="A418" s="17">
        <v>1980</v>
      </c>
      <c r="B418" s="18" t="s">
        <v>267</v>
      </c>
      <c r="C418" s="19" t="s">
        <v>268</v>
      </c>
      <c r="D418" s="20">
        <v>6.5499786981792445</v>
      </c>
      <c r="E418" s="21">
        <v>3.7265257232384816</v>
      </c>
      <c r="F418" s="22">
        <v>5.7649780906134751</v>
      </c>
      <c r="G418" s="22">
        <v>9.0525491282190682</v>
      </c>
      <c r="H418" s="22">
        <v>7.9795553344304064</v>
      </c>
      <c r="I418" s="23">
        <v>6.813372160750756</v>
      </c>
    </row>
    <row r="419" spans="1:9" x14ac:dyDescent="0.25">
      <c r="A419" s="17">
        <v>1980</v>
      </c>
      <c r="B419" s="18" t="s">
        <v>79</v>
      </c>
      <c r="C419" s="19" t="s">
        <v>80</v>
      </c>
      <c r="D419" s="20">
        <v>5.7090143476252271</v>
      </c>
      <c r="E419" s="21">
        <v>8.2010573825451463</v>
      </c>
      <c r="F419" s="22">
        <v>3.1585872485067643</v>
      </c>
      <c r="G419" s="22">
        <v>6.0398659810735804</v>
      </c>
      <c r="H419" s="22">
        <v>5.171416569004549</v>
      </c>
      <c r="I419" s="23">
        <v>5.8693567757971739</v>
      </c>
    </row>
    <row r="420" spans="1:9" x14ac:dyDescent="0.25">
      <c r="A420" s="17">
        <v>1980</v>
      </c>
      <c r="B420" s="18" t="s">
        <v>404</v>
      </c>
      <c r="C420" s="19" t="s">
        <v>405</v>
      </c>
      <c r="D420" s="20">
        <v>5.3838874379733612</v>
      </c>
      <c r="E420" s="21">
        <v>4.9522071101341094</v>
      </c>
      <c r="F420" s="22">
        <v>4.157015537607931</v>
      </c>
      <c r="G420" s="22">
        <v>6.5006946604738012</v>
      </c>
      <c r="H420" s="22">
        <v>5.7315641133997941</v>
      </c>
      <c r="I420" s="23">
        <v>5.7557006996884699</v>
      </c>
    </row>
    <row r="421" spans="1:9" x14ac:dyDescent="0.25">
      <c r="A421" s="17">
        <v>1980</v>
      </c>
      <c r="B421" s="18" t="s">
        <v>81</v>
      </c>
      <c r="C421" s="19" t="s">
        <v>82</v>
      </c>
      <c r="D421" s="20" t="s">
        <v>511</v>
      </c>
      <c r="E421" s="21" t="s">
        <v>511</v>
      </c>
      <c r="F421" s="22" t="s">
        <v>511</v>
      </c>
      <c r="G421" s="22" t="s">
        <v>511</v>
      </c>
      <c r="H421" s="22" t="s">
        <v>511</v>
      </c>
      <c r="I421" s="23" t="s">
        <v>511</v>
      </c>
    </row>
    <row r="422" spans="1:9" x14ac:dyDescent="0.25">
      <c r="A422" s="17">
        <v>1980</v>
      </c>
      <c r="B422" s="18" t="s">
        <v>83</v>
      </c>
      <c r="C422" s="19" t="s">
        <v>84</v>
      </c>
      <c r="D422" s="20">
        <v>5.2345246786211437</v>
      </c>
      <c r="E422" s="21">
        <v>7.7917204946539309</v>
      </c>
      <c r="F422" s="22">
        <v>4.8791623805710813</v>
      </c>
      <c r="G422" s="22">
        <v>4.9290207733837992</v>
      </c>
      <c r="H422" s="22">
        <v>2.028618606837127</v>
      </c>
      <c r="I422" s="23">
        <v>6.9951482397058866</v>
      </c>
    </row>
    <row r="423" spans="1:9" x14ac:dyDescent="0.25">
      <c r="A423" s="17">
        <v>1980</v>
      </c>
      <c r="B423" s="18" t="s">
        <v>189</v>
      </c>
      <c r="C423" s="19" t="s">
        <v>190</v>
      </c>
      <c r="D423" s="20">
        <v>4.9768122152897378</v>
      </c>
      <c r="E423" s="21">
        <v>4.5400863364367172</v>
      </c>
      <c r="F423" s="22">
        <v>5.4708162714253987</v>
      </c>
      <c r="G423" s="22">
        <v>7.6965635426736885</v>
      </c>
      <c r="H423" s="22">
        <v>2.5461476522116939</v>
      </c>
      <c r="I423" s="23">
        <v>4.937139244428371</v>
      </c>
    </row>
    <row r="424" spans="1:9" x14ac:dyDescent="0.25">
      <c r="A424" s="17">
        <v>1980</v>
      </c>
      <c r="B424" s="18" t="s">
        <v>346</v>
      </c>
      <c r="C424" s="19" t="s">
        <v>525</v>
      </c>
      <c r="D424" s="20" t="s">
        <v>511</v>
      </c>
      <c r="E424" s="21" t="s">
        <v>511</v>
      </c>
      <c r="F424" s="22" t="s">
        <v>511</v>
      </c>
      <c r="G424" s="22" t="s">
        <v>511</v>
      </c>
      <c r="H424" s="22" t="s">
        <v>511</v>
      </c>
      <c r="I424" s="23" t="s">
        <v>511</v>
      </c>
    </row>
    <row r="425" spans="1:9" x14ac:dyDescent="0.25">
      <c r="A425" s="17">
        <v>1980</v>
      </c>
      <c r="B425" s="18" t="s">
        <v>256</v>
      </c>
      <c r="C425" s="19" t="s">
        <v>257</v>
      </c>
      <c r="D425" s="20" t="s">
        <v>511</v>
      </c>
      <c r="E425" s="21" t="s">
        <v>511</v>
      </c>
      <c r="F425" s="22" t="s">
        <v>511</v>
      </c>
      <c r="G425" s="22" t="s">
        <v>511</v>
      </c>
      <c r="H425" s="22" t="s">
        <v>511</v>
      </c>
      <c r="I425" s="23" t="s">
        <v>511</v>
      </c>
    </row>
    <row r="426" spans="1:9" x14ac:dyDescent="0.25">
      <c r="A426" s="17">
        <v>1980</v>
      </c>
      <c r="B426" s="18" t="s">
        <v>406</v>
      </c>
      <c r="C426" s="19" t="s">
        <v>407</v>
      </c>
      <c r="D426" s="20" t="s">
        <v>511</v>
      </c>
      <c r="E426" s="21" t="s">
        <v>511</v>
      </c>
      <c r="F426" s="22" t="s">
        <v>511</v>
      </c>
      <c r="G426" s="22" t="s">
        <v>511</v>
      </c>
      <c r="H426" s="22" t="s">
        <v>511</v>
      </c>
      <c r="I426" s="23" t="s">
        <v>511</v>
      </c>
    </row>
    <row r="427" spans="1:9" x14ac:dyDescent="0.25">
      <c r="A427" s="17">
        <v>1980</v>
      </c>
      <c r="B427" s="18" t="s">
        <v>11</v>
      </c>
      <c r="C427" s="19" t="s">
        <v>12</v>
      </c>
      <c r="D427" s="20">
        <v>4.7448493660427324</v>
      </c>
      <c r="E427" s="21">
        <v>4.6090090782748003</v>
      </c>
      <c r="F427" s="22">
        <v>3.244491848574226</v>
      </c>
      <c r="G427" s="22">
        <v>6.2634492176567917</v>
      </c>
      <c r="H427" s="22">
        <v>4.818249026648119</v>
      </c>
      <c r="I427" s="23">
        <v>4.9607162235568998</v>
      </c>
    </row>
    <row r="428" spans="1:9" x14ac:dyDescent="0.25">
      <c r="A428" s="17">
        <v>1980</v>
      </c>
      <c r="B428" s="18" t="s">
        <v>87</v>
      </c>
      <c r="C428" s="19" t="s">
        <v>88</v>
      </c>
      <c r="D428" s="20" t="s">
        <v>511</v>
      </c>
      <c r="E428" s="21" t="s">
        <v>511</v>
      </c>
      <c r="F428" s="22" t="s">
        <v>511</v>
      </c>
      <c r="G428" s="22" t="s">
        <v>511</v>
      </c>
      <c r="H428" s="22" t="s">
        <v>511</v>
      </c>
      <c r="I428" s="23" t="s">
        <v>511</v>
      </c>
    </row>
    <row r="429" spans="1:9" x14ac:dyDescent="0.25">
      <c r="A429" s="17">
        <v>1980</v>
      </c>
      <c r="B429" s="18" t="s">
        <v>269</v>
      </c>
      <c r="C429" s="19" t="s">
        <v>270</v>
      </c>
      <c r="D429" s="20">
        <v>4.438646153846153</v>
      </c>
      <c r="E429" s="21" t="s">
        <v>511</v>
      </c>
      <c r="F429" s="22">
        <v>2.9898354262923261</v>
      </c>
      <c r="G429" s="22">
        <v>6.8980397293999598</v>
      </c>
      <c r="H429" s="22">
        <v>10</v>
      </c>
      <c r="I429" s="23">
        <v>3.0958502066352858</v>
      </c>
    </row>
    <row r="430" spans="1:9" x14ac:dyDescent="0.25">
      <c r="A430" s="17">
        <v>1980</v>
      </c>
      <c r="B430" s="18" t="s">
        <v>89</v>
      </c>
      <c r="C430" s="19" t="s">
        <v>90</v>
      </c>
      <c r="D430" s="20" t="s">
        <v>511</v>
      </c>
      <c r="E430" s="21" t="s">
        <v>511</v>
      </c>
      <c r="F430" s="22">
        <v>2.3384989623620722</v>
      </c>
      <c r="G430" s="22" t="s">
        <v>511</v>
      </c>
      <c r="H430" s="22" t="s">
        <v>511</v>
      </c>
      <c r="I430" s="23" t="s">
        <v>511</v>
      </c>
    </row>
    <row r="431" spans="1:9" x14ac:dyDescent="0.25">
      <c r="A431" s="17">
        <v>1980</v>
      </c>
      <c r="B431" s="18" t="s">
        <v>293</v>
      </c>
      <c r="C431" s="19" t="s">
        <v>294</v>
      </c>
      <c r="D431" s="20">
        <v>4.4508082661585346</v>
      </c>
      <c r="E431" s="21">
        <v>2.807443470949933</v>
      </c>
      <c r="F431" s="22">
        <v>3.4951930702099192</v>
      </c>
      <c r="G431" s="22">
        <v>6.1019335150522256</v>
      </c>
      <c r="H431" s="22">
        <v>5.2538973239448374</v>
      </c>
      <c r="I431" s="23">
        <v>5.0785257836283151</v>
      </c>
    </row>
    <row r="432" spans="1:9" x14ac:dyDescent="0.25">
      <c r="A432" s="17">
        <v>1980</v>
      </c>
      <c r="B432" s="18" t="s">
        <v>434</v>
      </c>
      <c r="C432" s="19" t="s">
        <v>435</v>
      </c>
      <c r="D432" s="20">
        <v>7.8528242086762834</v>
      </c>
      <c r="E432" s="21">
        <v>7.6349324553248952</v>
      </c>
      <c r="F432" s="22">
        <v>7.4880495237894902</v>
      </c>
      <c r="G432" s="22">
        <v>9.4289480953451168</v>
      </c>
      <c r="H432" s="22">
        <v>8.6860555153542816</v>
      </c>
      <c r="I432" s="23">
        <v>6.7297492768221048</v>
      </c>
    </row>
    <row r="433" spans="1:9" x14ac:dyDescent="0.25">
      <c r="A433" s="17">
        <v>1980</v>
      </c>
      <c r="B433" s="18" t="s">
        <v>447</v>
      </c>
      <c r="C433" s="19" t="s">
        <v>448</v>
      </c>
      <c r="D433" s="20">
        <v>6.5186268273511292</v>
      </c>
      <c r="E433" s="21">
        <v>5.4346070678474216</v>
      </c>
      <c r="F433" s="22">
        <v>7.5150753761185314</v>
      </c>
      <c r="G433" s="22">
        <v>6.3125735571399666</v>
      </c>
      <c r="H433" s="22">
        <v>6.8111669988538077</v>
      </c>
      <c r="I433" s="23">
        <v>6.6574446128601314</v>
      </c>
    </row>
    <row r="434" spans="1:9" x14ac:dyDescent="0.25">
      <c r="A434" s="17">
        <v>1980</v>
      </c>
      <c r="B434" s="18" t="s">
        <v>193</v>
      </c>
      <c r="C434" s="19" t="s">
        <v>194</v>
      </c>
      <c r="D434" s="20">
        <v>4.2680975727621826</v>
      </c>
      <c r="E434" s="21">
        <v>6.0992263116753858</v>
      </c>
      <c r="F434" s="22">
        <v>3.849009826633945</v>
      </c>
      <c r="G434" s="22">
        <v>5.788059323487718</v>
      </c>
      <c r="H434" s="22">
        <v>0.86437988641143493</v>
      </c>
      <c r="I434" s="23">
        <v>5.0445865303559705</v>
      </c>
    </row>
    <row r="435" spans="1:9" x14ac:dyDescent="0.25">
      <c r="A435" s="17">
        <v>1980</v>
      </c>
      <c r="B435" s="18" t="s">
        <v>91</v>
      </c>
      <c r="C435" s="19" t="s">
        <v>92</v>
      </c>
      <c r="D435" s="20">
        <v>5.2572594491906122</v>
      </c>
      <c r="E435" s="21">
        <v>7.8372434090359171</v>
      </c>
      <c r="F435" s="22">
        <v>2.7322017143671111</v>
      </c>
      <c r="G435" s="22">
        <v>4.9071566146638546</v>
      </c>
      <c r="H435" s="22">
        <v>5.5445686211430303</v>
      </c>
      <c r="I435" s="23">
        <v>5.0217890451053568</v>
      </c>
    </row>
    <row r="436" spans="1:9" x14ac:dyDescent="0.25">
      <c r="A436" s="17">
        <v>1980</v>
      </c>
      <c r="B436" s="18" t="s">
        <v>93</v>
      </c>
      <c r="C436" s="19" t="s">
        <v>94</v>
      </c>
      <c r="D436" s="20">
        <v>3.5655933337980898</v>
      </c>
      <c r="E436" s="21">
        <v>3.6165262070388566</v>
      </c>
      <c r="F436" s="22">
        <v>2.9064164608738596</v>
      </c>
      <c r="G436" s="22">
        <v>5.9133355937399816</v>
      </c>
      <c r="H436" s="22">
        <v>0.95938369394861256</v>
      </c>
      <c r="I436" s="23">
        <v>5.4575400728776255</v>
      </c>
    </row>
    <row r="437" spans="1:9" x14ac:dyDescent="0.25">
      <c r="A437" s="17">
        <v>1980</v>
      </c>
      <c r="B437" s="18" t="s">
        <v>408</v>
      </c>
      <c r="C437" s="19" t="s">
        <v>409</v>
      </c>
      <c r="D437" s="20" t="s">
        <v>511</v>
      </c>
      <c r="E437" s="21" t="s">
        <v>511</v>
      </c>
      <c r="F437" s="22" t="s">
        <v>511</v>
      </c>
      <c r="G437" s="22" t="s">
        <v>511</v>
      </c>
      <c r="H437" s="22" t="s">
        <v>511</v>
      </c>
      <c r="I437" s="23" t="s">
        <v>511</v>
      </c>
    </row>
    <row r="438" spans="1:9" x14ac:dyDescent="0.25">
      <c r="A438" s="17">
        <v>1980</v>
      </c>
      <c r="B438" s="18" t="s">
        <v>380</v>
      </c>
      <c r="C438" s="19" t="s">
        <v>381</v>
      </c>
      <c r="D438" s="20">
        <v>6.7319977722819306</v>
      </c>
      <c r="E438" s="21">
        <v>6.2980532886941925</v>
      </c>
      <c r="F438" s="22">
        <v>8.0571747865853993</v>
      </c>
      <c r="G438" s="22">
        <v>6.4374750022335148</v>
      </c>
      <c r="H438" s="22">
        <v>7.1707925064569489</v>
      </c>
      <c r="I438" s="23">
        <v>6.0310163008944082</v>
      </c>
    </row>
    <row r="439" spans="1:9" x14ac:dyDescent="0.25">
      <c r="A439" s="17">
        <v>1980</v>
      </c>
      <c r="B439" s="18" t="s">
        <v>319</v>
      </c>
      <c r="C439" s="19" t="s">
        <v>320</v>
      </c>
      <c r="D439" s="20">
        <v>5.1223331349542276</v>
      </c>
      <c r="E439" s="21">
        <v>2.9862832179141212</v>
      </c>
      <c r="F439" s="22">
        <v>3.6624941158261231</v>
      </c>
      <c r="G439" s="22">
        <v>5.4020660067408617</v>
      </c>
      <c r="H439" s="22" t="s">
        <v>511</v>
      </c>
      <c r="I439" s="23">
        <v>7.7787019369548815</v>
      </c>
    </row>
    <row r="440" spans="1:9" x14ac:dyDescent="0.25">
      <c r="A440" s="17">
        <v>1980</v>
      </c>
      <c r="B440" s="18" t="s">
        <v>295</v>
      </c>
      <c r="C440" s="19" t="s">
        <v>296</v>
      </c>
      <c r="D440" s="20">
        <v>4.6065060241141822</v>
      </c>
      <c r="E440" s="21">
        <v>5.0578914790055638</v>
      </c>
      <c r="F440" s="22">
        <v>3.5868915551841307</v>
      </c>
      <c r="G440" s="22">
        <v>6.3918907329321755</v>
      </c>
      <c r="H440" s="22">
        <v>2.8263415031648678</v>
      </c>
      <c r="I440" s="23">
        <v>5.1049641702601898</v>
      </c>
    </row>
    <row r="441" spans="1:9" x14ac:dyDescent="0.25">
      <c r="A441" s="17">
        <v>1980</v>
      </c>
      <c r="B441" s="18" t="s">
        <v>195</v>
      </c>
      <c r="C441" s="19" t="s">
        <v>196</v>
      </c>
      <c r="D441" s="20">
        <v>5.7791086024514096</v>
      </c>
      <c r="E441" s="21">
        <v>4.4084693275252436</v>
      </c>
      <c r="F441" s="22">
        <v>4.2022314224786061</v>
      </c>
      <c r="G441" s="22">
        <v>6.7799195506840695</v>
      </c>
      <c r="H441" s="22">
        <v>6.9617075722725978</v>
      </c>
      <c r="I441" s="23">
        <v>6.3743662580831657</v>
      </c>
    </row>
    <row r="442" spans="1:9" x14ac:dyDescent="0.25">
      <c r="A442" s="17">
        <v>1980</v>
      </c>
      <c r="B442" s="18" t="s">
        <v>455</v>
      </c>
      <c r="C442" s="19" t="s">
        <v>456</v>
      </c>
      <c r="D442" s="20">
        <v>6.2594382787800882</v>
      </c>
      <c r="E442" s="21">
        <v>6.5812936584527826</v>
      </c>
      <c r="F442" s="22">
        <v>5.2315501309663492</v>
      </c>
      <c r="G442" s="22">
        <v>6.0594598478708566</v>
      </c>
      <c r="H442" s="22" t="s">
        <v>511</v>
      </c>
      <c r="I442" s="23">
        <v>6.8776032639998359</v>
      </c>
    </row>
    <row r="443" spans="1:9" x14ac:dyDescent="0.25">
      <c r="A443" s="17">
        <v>1980</v>
      </c>
      <c r="B443" s="18" t="s">
        <v>197</v>
      </c>
      <c r="C443" s="19" t="s">
        <v>198</v>
      </c>
      <c r="D443" s="20">
        <v>5.3101238374985567</v>
      </c>
      <c r="E443" s="21">
        <v>7.7239632598543162</v>
      </c>
      <c r="F443" s="22">
        <v>2.2937357190669307</v>
      </c>
      <c r="G443" s="22">
        <v>7.8757223706202337</v>
      </c>
      <c r="H443" s="22">
        <v>4.2562712944810812</v>
      </c>
      <c r="I443" s="23" t="s">
        <v>511</v>
      </c>
    </row>
    <row r="444" spans="1:9" x14ac:dyDescent="0.25">
      <c r="A444" s="17">
        <v>1980</v>
      </c>
      <c r="B444" s="18" t="s">
        <v>199</v>
      </c>
      <c r="C444" s="19" t="s">
        <v>200</v>
      </c>
      <c r="D444" s="20">
        <v>3.6137186819976512</v>
      </c>
      <c r="E444" s="21">
        <v>4.8178900243908451</v>
      </c>
      <c r="F444" s="22">
        <v>3.5930749942277593</v>
      </c>
      <c r="G444" s="22">
        <v>1.6263644272243267</v>
      </c>
      <c r="H444" s="22">
        <v>3.2032038345092304</v>
      </c>
      <c r="I444" s="23">
        <v>5.3087331664718649</v>
      </c>
    </row>
    <row r="445" spans="1:9" x14ac:dyDescent="0.25">
      <c r="A445" s="17">
        <v>1980</v>
      </c>
      <c r="B445" s="18" t="s">
        <v>271</v>
      </c>
      <c r="C445" s="19" t="s">
        <v>272</v>
      </c>
      <c r="D445" s="20">
        <v>5.1890392520909696</v>
      </c>
      <c r="E445" s="21">
        <v>5.8864290909738948</v>
      </c>
      <c r="F445" s="22">
        <v>3.8377262837372976</v>
      </c>
      <c r="G445" s="22">
        <v>6.1019797896866406</v>
      </c>
      <c r="H445" s="22">
        <v>5.0794200184088991</v>
      </c>
      <c r="I445" s="23">
        <v>5.0209922670965206</v>
      </c>
    </row>
    <row r="446" spans="1:9" x14ac:dyDescent="0.25">
      <c r="A446" s="17">
        <v>1980</v>
      </c>
      <c r="B446" s="18" t="s">
        <v>344</v>
      </c>
      <c r="C446" s="19" t="s">
        <v>345</v>
      </c>
      <c r="D446" s="20" t="s">
        <v>511</v>
      </c>
      <c r="E446" s="21" t="s">
        <v>511</v>
      </c>
      <c r="F446" s="22">
        <v>4.0963415580699127</v>
      </c>
      <c r="G446" s="22">
        <v>8.3342928987950646</v>
      </c>
      <c r="H446" s="22" t="s">
        <v>511</v>
      </c>
      <c r="I446" s="23">
        <v>2.247762129053728</v>
      </c>
    </row>
    <row r="447" spans="1:9" x14ac:dyDescent="0.25">
      <c r="A447" s="17">
        <v>1980</v>
      </c>
      <c r="B447" s="18" t="s">
        <v>410</v>
      </c>
      <c r="C447" s="19" t="s">
        <v>411</v>
      </c>
      <c r="D447" s="20">
        <v>5.5510160211388939</v>
      </c>
      <c r="E447" s="21">
        <v>6.2205030274364601</v>
      </c>
      <c r="F447" s="22">
        <v>5.6502653404962535</v>
      </c>
      <c r="G447" s="22">
        <v>5.6159845033628839</v>
      </c>
      <c r="H447" s="22">
        <v>6.3082870941114519</v>
      </c>
      <c r="I447" s="23">
        <v>4.2009973565467815</v>
      </c>
    </row>
    <row r="448" spans="1:9" x14ac:dyDescent="0.25">
      <c r="A448" s="17">
        <v>1980</v>
      </c>
      <c r="B448" s="18" t="s">
        <v>321</v>
      </c>
      <c r="C448" s="19" t="s">
        <v>322</v>
      </c>
      <c r="D448" s="20" t="s">
        <v>511</v>
      </c>
      <c r="E448" s="21" t="s">
        <v>511</v>
      </c>
      <c r="F448" s="22" t="s">
        <v>511</v>
      </c>
      <c r="G448" s="22" t="s">
        <v>511</v>
      </c>
      <c r="H448" s="22" t="s">
        <v>511</v>
      </c>
      <c r="I448" s="23" t="s">
        <v>511</v>
      </c>
    </row>
    <row r="449" spans="1:9" x14ac:dyDescent="0.25">
      <c r="A449" s="17">
        <v>1980</v>
      </c>
      <c r="B449" s="18" t="s">
        <v>348</v>
      </c>
      <c r="C449" s="19" t="s">
        <v>349</v>
      </c>
      <c r="D449" s="20">
        <v>3.315079605602119</v>
      </c>
      <c r="E449" s="21">
        <v>1.6837288262891394</v>
      </c>
      <c r="F449" s="22">
        <v>4.2817961478657791</v>
      </c>
      <c r="G449" s="22">
        <v>6.5911853145223125</v>
      </c>
      <c r="H449" s="22" t="s">
        <v>511</v>
      </c>
      <c r="I449" s="23">
        <v>3.5743770012733709</v>
      </c>
    </row>
    <row r="450" spans="1:9" x14ac:dyDescent="0.25">
      <c r="A450" s="17">
        <v>1980</v>
      </c>
      <c r="B450" s="18" t="s">
        <v>350</v>
      </c>
      <c r="C450" s="19" t="s">
        <v>351</v>
      </c>
      <c r="D450" s="20">
        <v>3.4208098050233775</v>
      </c>
      <c r="E450" s="21">
        <v>0.65879204618386511</v>
      </c>
      <c r="F450" s="22">
        <v>4.301368524276973</v>
      </c>
      <c r="G450" s="22">
        <v>6.3737386720229878</v>
      </c>
      <c r="H450" s="22" t="s">
        <v>511</v>
      </c>
      <c r="I450" s="23">
        <v>1.1406368736577128</v>
      </c>
    </row>
    <row r="451" spans="1:9" x14ac:dyDescent="0.25">
      <c r="A451" s="17">
        <v>1980</v>
      </c>
      <c r="B451" s="18" t="s">
        <v>97</v>
      </c>
      <c r="C451" s="19" t="s">
        <v>98</v>
      </c>
      <c r="D451" s="20">
        <v>3.761271932974465</v>
      </c>
      <c r="E451" s="21">
        <v>3.2251305552366496</v>
      </c>
      <c r="F451" s="22">
        <v>2.5961411075301863</v>
      </c>
      <c r="G451" s="22">
        <v>6.4562659250201797</v>
      </c>
      <c r="H451" s="22" t="s">
        <v>511</v>
      </c>
      <c r="I451" s="23">
        <v>5.5787813072139558</v>
      </c>
    </row>
    <row r="452" spans="1:9" x14ac:dyDescent="0.25">
      <c r="A452" s="17">
        <v>1980</v>
      </c>
      <c r="B452" s="18" t="s">
        <v>323</v>
      </c>
      <c r="C452" s="19" t="s">
        <v>324</v>
      </c>
      <c r="D452" s="20" t="s">
        <v>511</v>
      </c>
      <c r="E452" s="21" t="s">
        <v>511</v>
      </c>
      <c r="F452" s="22" t="s">
        <v>511</v>
      </c>
      <c r="G452" s="22" t="s">
        <v>511</v>
      </c>
      <c r="H452" s="22" t="s">
        <v>511</v>
      </c>
      <c r="I452" s="23" t="s">
        <v>511</v>
      </c>
    </row>
    <row r="453" spans="1:9" x14ac:dyDescent="0.25">
      <c r="A453" s="17">
        <v>1980</v>
      </c>
      <c r="B453" s="18" t="s">
        <v>103</v>
      </c>
      <c r="C453" s="19" t="s">
        <v>104</v>
      </c>
      <c r="D453" s="20">
        <v>4.4159647331891456</v>
      </c>
      <c r="E453" s="21">
        <v>3.5330213922986431</v>
      </c>
      <c r="F453" s="22">
        <v>3.3085253267298391</v>
      </c>
      <c r="G453" s="22">
        <v>6.3591136153410304</v>
      </c>
      <c r="H453" s="22">
        <v>4.4293408797331857</v>
      </c>
      <c r="I453" s="23">
        <v>4.872560967353234</v>
      </c>
    </row>
    <row r="454" spans="1:9" x14ac:dyDescent="0.25">
      <c r="A454" s="17">
        <v>1980</v>
      </c>
      <c r="B454" s="18" t="s">
        <v>414</v>
      </c>
      <c r="C454" s="19" t="s">
        <v>415</v>
      </c>
      <c r="D454" s="20" t="s">
        <v>511</v>
      </c>
      <c r="E454" s="21" t="s">
        <v>511</v>
      </c>
      <c r="F454" s="22" t="s">
        <v>511</v>
      </c>
      <c r="G454" s="22" t="s">
        <v>511</v>
      </c>
      <c r="H454" s="22" t="s">
        <v>511</v>
      </c>
      <c r="I454" s="23" t="s">
        <v>511</v>
      </c>
    </row>
    <row r="455" spans="1:9" x14ac:dyDescent="0.25">
      <c r="A455" s="17">
        <v>1980</v>
      </c>
      <c r="B455" s="18" t="s">
        <v>105</v>
      </c>
      <c r="C455" s="19" t="s">
        <v>106</v>
      </c>
      <c r="D455" s="20" t="s">
        <v>511</v>
      </c>
      <c r="E455" s="21" t="s">
        <v>511</v>
      </c>
      <c r="F455" s="22" t="s">
        <v>511</v>
      </c>
      <c r="G455" s="22" t="s">
        <v>511</v>
      </c>
      <c r="H455" s="22" t="s">
        <v>511</v>
      </c>
      <c r="I455" s="23" t="s">
        <v>511</v>
      </c>
    </row>
    <row r="456" spans="1:9" x14ac:dyDescent="0.25">
      <c r="A456" s="17">
        <v>1980</v>
      </c>
      <c r="B456" s="18" t="s">
        <v>107</v>
      </c>
      <c r="C456" s="19" t="s">
        <v>108</v>
      </c>
      <c r="D456" s="20">
        <v>4.3720001944031335</v>
      </c>
      <c r="E456" s="21">
        <v>6.4143896479555709</v>
      </c>
      <c r="F456" s="22">
        <v>3.5913928586885007</v>
      </c>
      <c r="G456" s="22">
        <v>6.018890830478222</v>
      </c>
      <c r="H456" s="22">
        <v>0.97374431804613992</v>
      </c>
      <c r="I456" s="23">
        <v>4.8160412515382118</v>
      </c>
    </row>
    <row r="457" spans="1:9" x14ac:dyDescent="0.25">
      <c r="A457" s="17">
        <v>1980</v>
      </c>
      <c r="B457" s="18" t="s">
        <v>273</v>
      </c>
      <c r="C457" s="19" t="s">
        <v>274</v>
      </c>
      <c r="D457" s="20">
        <v>6.9781204701867852</v>
      </c>
      <c r="E457" s="21">
        <v>4.1708880979590557</v>
      </c>
      <c r="F457" s="22">
        <v>7.0989135933099039</v>
      </c>
      <c r="G457" s="22">
        <v>6.5123605293826978</v>
      </c>
      <c r="H457" s="22">
        <v>9.4244177173141779</v>
      </c>
      <c r="I457" s="23">
        <v>8.5475185226449515</v>
      </c>
    </row>
    <row r="458" spans="1:9" x14ac:dyDescent="0.25">
      <c r="A458" s="17">
        <v>1980</v>
      </c>
      <c r="B458" s="18" t="s">
        <v>352</v>
      </c>
      <c r="C458" s="19" t="s">
        <v>526</v>
      </c>
      <c r="D458" s="20" t="s">
        <v>511</v>
      </c>
      <c r="E458" s="21" t="s">
        <v>511</v>
      </c>
      <c r="F458" s="22" t="s">
        <v>511</v>
      </c>
      <c r="G458" s="22" t="s">
        <v>511</v>
      </c>
      <c r="H458" s="22" t="s">
        <v>511</v>
      </c>
      <c r="I458" s="23" t="s">
        <v>511</v>
      </c>
    </row>
    <row r="459" spans="1:9" x14ac:dyDescent="0.25">
      <c r="A459" s="17">
        <v>1980</v>
      </c>
      <c r="B459" s="18" t="s">
        <v>416</v>
      </c>
      <c r="C459" s="19" t="s">
        <v>417</v>
      </c>
      <c r="D459" s="20" t="s">
        <v>511</v>
      </c>
      <c r="E459" s="21" t="s">
        <v>511</v>
      </c>
      <c r="F459" s="22" t="s">
        <v>511</v>
      </c>
      <c r="G459" s="22" t="s">
        <v>511</v>
      </c>
      <c r="H459" s="22" t="s">
        <v>511</v>
      </c>
      <c r="I459" s="23" t="s">
        <v>511</v>
      </c>
    </row>
    <row r="460" spans="1:9" x14ac:dyDescent="0.25">
      <c r="A460" s="17">
        <v>1980</v>
      </c>
      <c r="B460" s="18" t="s">
        <v>111</v>
      </c>
      <c r="C460" s="19" t="s">
        <v>112</v>
      </c>
      <c r="D460" s="20">
        <v>5.2493894657700171</v>
      </c>
      <c r="E460" s="21">
        <v>7.2788845848157235</v>
      </c>
      <c r="F460" s="22">
        <v>2.2485461134026101</v>
      </c>
      <c r="G460" s="22">
        <v>5.2919096880960783</v>
      </c>
      <c r="H460" s="22">
        <v>6.6580086011132771</v>
      </c>
      <c r="I460" s="23">
        <v>5.2092534217780573</v>
      </c>
    </row>
    <row r="461" spans="1:9" x14ac:dyDescent="0.25">
      <c r="A461" s="17">
        <v>1980</v>
      </c>
      <c r="B461" s="18" t="s">
        <v>418</v>
      </c>
      <c r="C461" s="19" t="s">
        <v>419</v>
      </c>
      <c r="D461" s="20">
        <v>6.5011964940732376</v>
      </c>
      <c r="E461" s="21">
        <v>10</v>
      </c>
      <c r="F461" s="22">
        <v>4.7271334839054919</v>
      </c>
      <c r="G461" s="22">
        <v>6.0767473507352934</v>
      </c>
      <c r="H461" s="22">
        <v>7.1770158289045431</v>
      </c>
      <c r="I461" s="23">
        <v>5.6700078274293721</v>
      </c>
    </row>
    <row r="462" spans="1:9" x14ac:dyDescent="0.25">
      <c r="A462" s="17">
        <v>1980</v>
      </c>
      <c r="B462" s="18" t="s">
        <v>297</v>
      </c>
      <c r="C462" s="19" t="s">
        <v>298</v>
      </c>
      <c r="D462" s="20">
        <v>4.9566761304540021</v>
      </c>
      <c r="E462" s="21">
        <v>5.0860528398387723</v>
      </c>
      <c r="F462" s="22">
        <v>4.9755324650927566</v>
      </c>
      <c r="G462" s="22">
        <v>5.4745832518861128</v>
      </c>
      <c r="H462" s="22">
        <v>3.3453300818929614</v>
      </c>
      <c r="I462" s="23">
        <v>5.9341997727919669</v>
      </c>
    </row>
    <row r="463" spans="1:9" x14ac:dyDescent="0.25">
      <c r="A463" s="17">
        <v>1980</v>
      </c>
      <c r="B463" s="18" t="s">
        <v>13</v>
      </c>
      <c r="C463" s="19" t="s">
        <v>14</v>
      </c>
      <c r="D463" s="20" t="s">
        <v>511</v>
      </c>
      <c r="E463" s="21" t="s">
        <v>511</v>
      </c>
      <c r="F463" s="22" t="s">
        <v>511</v>
      </c>
      <c r="G463" s="22" t="s">
        <v>511</v>
      </c>
      <c r="H463" s="22" t="s">
        <v>511</v>
      </c>
      <c r="I463" s="23" t="s">
        <v>511</v>
      </c>
    </row>
    <row r="464" spans="1:9" x14ac:dyDescent="0.25">
      <c r="A464" s="17">
        <v>1980</v>
      </c>
      <c r="B464" s="18" t="s">
        <v>216</v>
      </c>
      <c r="C464" s="19" t="s">
        <v>217</v>
      </c>
      <c r="D464" s="20" t="s">
        <v>511</v>
      </c>
      <c r="E464" s="21" t="s">
        <v>511</v>
      </c>
      <c r="F464" s="22" t="s">
        <v>511</v>
      </c>
      <c r="G464" s="22" t="s">
        <v>511</v>
      </c>
      <c r="H464" s="22" t="s">
        <v>511</v>
      </c>
      <c r="I464" s="23" t="s">
        <v>511</v>
      </c>
    </row>
    <row r="465" spans="1:9" x14ac:dyDescent="0.25">
      <c r="A465" s="17">
        <v>1980</v>
      </c>
      <c r="B465" s="18" t="s">
        <v>385</v>
      </c>
      <c r="C465" s="19" t="s">
        <v>386</v>
      </c>
      <c r="D465" s="20">
        <v>7.1947469070696659</v>
      </c>
      <c r="E465" s="21">
        <v>9.2628135687040611</v>
      </c>
      <c r="F465" s="22">
        <v>7.773865154837325</v>
      </c>
      <c r="G465" s="22">
        <v>7.5638020691261723</v>
      </c>
      <c r="H465" s="22">
        <v>7.3595071008867965</v>
      </c>
      <c r="I465" s="23">
        <v>6.4113099243548834</v>
      </c>
    </row>
    <row r="466" spans="1:9" x14ac:dyDescent="0.25">
      <c r="A466" s="17">
        <v>1980</v>
      </c>
      <c r="B466" s="18" t="s">
        <v>436</v>
      </c>
      <c r="C466" s="19" t="s">
        <v>437</v>
      </c>
      <c r="D466" s="20">
        <v>8.0037008665699112</v>
      </c>
      <c r="E466" s="21">
        <v>8.3271677376554827</v>
      </c>
      <c r="F466" s="22">
        <v>6.2420647602014396</v>
      </c>
      <c r="G466" s="22">
        <v>9.5893301708284291</v>
      </c>
      <c r="H466" s="22">
        <v>9.0505887856135079</v>
      </c>
      <c r="I466" s="23">
        <v>6.7006265299734684</v>
      </c>
    </row>
    <row r="467" spans="1:9" x14ac:dyDescent="0.25">
      <c r="A467" s="17">
        <v>1980</v>
      </c>
      <c r="B467" s="18" t="s">
        <v>327</v>
      </c>
      <c r="C467" s="19" t="s">
        <v>328</v>
      </c>
      <c r="D467" s="20">
        <v>3.181462385882373</v>
      </c>
      <c r="E467" s="21">
        <v>0.90103948686881075</v>
      </c>
      <c r="F467" s="22">
        <v>2.4685940653924381</v>
      </c>
      <c r="G467" s="22">
        <v>8.1779032940842296</v>
      </c>
      <c r="H467" s="22">
        <v>1.9819269590611925</v>
      </c>
      <c r="I467" s="23">
        <v>3.3798802478533005</v>
      </c>
    </row>
    <row r="468" spans="1:9" x14ac:dyDescent="0.25">
      <c r="A468" s="17">
        <v>1980</v>
      </c>
      <c r="B468" s="18" t="s">
        <v>527</v>
      </c>
      <c r="C468" s="19" t="s">
        <v>528</v>
      </c>
      <c r="D468" s="20">
        <v>6.1113656732812025</v>
      </c>
      <c r="E468" s="21">
        <v>5.5949900475668706</v>
      </c>
      <c r="F468" s="22">
        <v>5.3765234092759382</v>
      </c>
      <c r="G468" s="22">
        <v>8.0522129094818791</v>
      </c>
      <c r="H468" s="22">
        <v>6.2147042239173507</v>
      </c>
      <c r="I468" s="23">
        <v>5.3002161959564855</v>
      </c>
    </row>
    <row r="469" spans="1:9" x14ac:dyDescent="0.25">
      <c r="A469" s="17">
        <v>1980</v>
      </c>
      <c r="B469" s="18" t="s">
        <v>243</v>
      </c>
      <c r="C469" s="19" t="s">
        <v>244</v>
      </c>
      <c r="D469" s="20" t="s">
        <v>511</v>
      </c>
      <c r="E469" s="21" t="s">
        <v>511</v>
      </c>
      <c r="F469" s="22" t="s">
        <v>511</v>
      </c>
      <c r="G469" s="22" t="s">
        <v>511</v>
      </c>
      <c r="H469" s="22" t="s">
        <v>511</v>
      </c>
      <c r="I469" s="23" t="s">
        <v>511</v>
      </c>
    </row>
    <row r="470" spans="1:9" x14ac:dyDescent="0.25">
      <c r="A470" s="17">
        <v>1980</v>
      </c>
      <c r="B470" s="18" t="s">
        <v>119</v>
      </c>
      <c r="C470" s="19" t="s">
        <v>529</v>
      </c>
      <c r="D470" s="20">
        <v>3.7621499204450743</v>
      </c>
      <c r="E470" s="21">
        <v>3.2579190213911651</v>
      </c>
      <c r="F470" s="22">
        <v>5.1652798326856999</v>
      </c>
      <c r="G470" s="22">
        <v>4.1135807255601256</v>
      </c>
      <c r="H470" s="22">
        <v>1.6987829094450997</v>
      </c>
      <c r="I470" s="23">
        <v>4.6302663044901999</v>
      </c>
    </row>
    <row r="471" spans="1:9" x14ac:dyDescent="0.25">
      <c r="A471" s="17">
        <v>1980</v>
      </c>
      <c r="B471" s="18" t="s">
        <v>275</v>
      </c>
      <c r="C471" s="19" t="s">
        <v>276</v>
      </c>
      <c r="D471" s="20">
        <v>5.7327062478430308</v>
      </c>
      <c r="E471" s="21">
        <v>6.2771141945729703</v>
      </c>
      <c r="F471" s="22">
        <v>4.7071528242572356</v>
      </c>
      <c r="G471" s="22">
        <v>6.3185847586456179</v>
      </c>
      <c r="H471" s="22">
        <v>5.2128513987366372</v>
      </c>
      <c r="I471" s="23">
        <v>6.1284391300431045</v>
      </c>
    </row>
    <row r="472" spans="1:9" x14ac:dyDescent="0.25">
      <c r="A472" s="17">
        <v>1980</v>
      </c>
      <c r="B472" s="18" t="s">
        <v>277</v>
      </c>
      <c r="C472" s="19" t="s">
        <v>278</v>
      </c>
      <c r="D472" s="20" t="s">
        <v>511</v>
      </c>
      <c r="E472" s="21" t="s">
        <v>511</v>
      </c>
      <c r="F472" s="22" t="s">
        <v>511</v>
      </c>
      <c r="G472" s="22" t="s">
        <v>511</v>
      </c>
      <c r="H472" s="22" t="s">
        <v>511</v>
      </c>
      <c r="I472" s="23" t="s">
        <v>511</v>
      </c>
    </row>
    <row r="473" spans="1:9" x14ac:dyDescent="0.25">
      <c r="A473" s="17">
        <v>1980</v>
      </c>
      <c r="B473" s="18" t="s">
        <v>115</v>
      </c>
      <c r="C473" s="19" t="s">
        <v>116</v>
      </c>
      <c r="D473" s="20">
        <v>4.1645680118310251</v>
      </c>
      <c r="E473" s="21">
        <v>2.7610118896741001</v>
      </c>
      <c r="F473" s="22">
        <v>2.8061743287085914</v>
      </c>
      <c r="G473" s="22">
        <v>5.533194808057794</v>
      </c>
      <c r="H473" s="22" t="s">
        <v>511</v>
      </c>
      <c r="I473" s="23">
        <v>5.2915414921567683</v>
      </c>
    </row>
    <row r="474" spans="1:9" x14ac:dyDescent="0.25">
      <c r="A474" s="17">
        <v>1980</v>
      </c>
      <c r="B474" s="18" t="s">
        <v>218</v>
      </c>
      <c r="C474" s="19" t="s">
        <v>219</v>
      </c>
      <c r="D474" s="20">
        <v>4.8725618088223461</v>
      </c>
      <c r="E474" s="21">
        <v>4.7594541784477276</v>
      </c>
      <c r="F474" s="22">
        <v>4.9974485197983549</v>
      </c>
      <c r="G474" s="22">
        <v>4.5076298464467532</v>
      </c>
      <c r="H474" s="22">
        <v>2.8912798936312147</v>
      </c>
      <c r="I474" s="23">
        <v>7.0863075166819494</v>
      </c>
    </row>
    <row r="475" spans="1:9" x14ac:dyDescent="0.25">
      <c r="A475" s="17">
        <v>1980</v>
      </c>
      <c r="B475" s="18" t="s">
        <v>15</v>
      </c>
      <c r="C475" s="19" t="s">
        <v>16</v>
      </c>
      <c r="D475" s="20">
        <v>5.3857559080777584</v>
      </c>
      <c r="E475" s="21">
        <v>5.463960817132409</v>
      </c>
      <c r="F475" s="22">
        <v>4.9010457051028418</v>
      </c>
      <c r="G475" s="22">
        <v>6.1780821972756303</v>
      </c>
      <c r="H475" s="22">
        <v>4.6590140769840032</v>
      </c>
      <c r="I475" s="23">
        <v>6.0521906867551989</v>
      </c>
    </row>
    <row r="476" spans="1:9" x14ac:dyDescent="0.25">
      <c r="A476" s="17">
        <v>1980</v>
      </c>
      <c r="B476" s="18" t="s">
        <v>329</v>
      </c>
      <c r="C476" s="19" t="s">
        <v>330</v>
      </c>
      <c r="D476" s="20">
        <v>3.6763964960342252</v>
      </c>
      <c r="E476" s="21">
        <v>4.8445522570125048</v>
      </c>
      <c r="F476" s="22">
        <v>4.6020112050394708</v>
      </c>
      <c r="G476" s="22">
        <v>0.7925422413272265</v>
      </c>
      <c r="H476" s="22">
        <v>3.585369521865029</v>
      </c>
      <c r="I476" s="23">
        <v>4.5757870906778599</v>
      </c>
    </row>
    <row r="477" spans="1:9" x14ac:dyDescent="0.25">
      <c r="A477" s="17">
        <v>1980</v>
      </c>
      <c r="B477" s="18" t="s">
        <v>117</v>
      </c>
      <c r="C477" s="19" t="s">
        <v>118</v>
      </c>
      <c r="D477" s="20">
        <v>4.3810588811857292</v>
      </c>
      <c r="E477" s="21" t="s">
        <v>511</v>
      </c>
      <c r="F477" s="22">
        <v>3.0272338623618462</v>
      </c>
      <c r="G477" s="22">
        <v>1.0488725336702958</v>
      </c>
      <c r="H477" s="22">
        <v>2.8484725116999745</v>
      </c>
      <c r="I477" s="23">
        <v>5.0771737739816905</v>
      </c>
    </row>
    <row r="478" spans="1:9" x14ac:dyDescent="0.25">
      <c r="A478" s="17">
        <v>1980</v>
      </c>
      <c r="B478" s="18" t="s">
        <v>354</v>
      </c>
      <c r="C478" s="19" t="s">
        <v>355</v>
      </c>
      <c r="D478" s="20" t="s">
        <v>511</v>
      </c>
      <c r="E478" s="21" t="s">
        <v>511</v>
      </c>
      <c r="F478" s="22" t="s">
        <v>511</v>
      </c>
      <c r="G478" s="22" t="s">
        <v>511</v>
      </c>
      <c r="H478" s="22" t="s">
        <v>511</v>
      </c>
      <c r="I478" s="23" t="s">
        <v>511</v>
      </c>
    </row>
    <row r="479" spans="1:9" x14ac:dyDescent="0.25">
      <c r="A479" s="17">
        <v>1980</v>
      </c>
      <c r="B479" s="18" t="s">
        <v>331</v>
      </c>
      <c r="C479" s="19" t="s">
        <v>332</v>
      </c>
      <c r="D479" s="20">
        <v>5.1731496882770358</v>
      </c>
      <c r="E479" s="21">
        <v>1.6821693433614138</v>
      </c>
      <c r="F479" s="22">
        <v>4.4082550969148846</v>
      </c>
      <c r="G479" s="22">
        <v>6.6461747906987458</v>
      </c>
      <c r="H479" s="22" t="s">
        <v>511</v>
      </c>
      <c r="I479" s="23">
        <v>6.2991935958630423</v>
      </c>
    </row>
    <row r="480" spans="1:9" x14ac:dyDescent="0.25">
      <c r="A480" s="17">
        <v>1980</v>
      </c>
      <c r="B480" s="18" t="s">
        <v>387</v>
      </c>
      <c r="C480" s="19" t="s">
        <v>530</v>
      </c>
      <c r="D480" s="20">
        <v>7.2094292188844253</v>
      </c>
      <c r="E480" s="21">
        <v>7.1838077342762299</v>
      </c>
      <c r="F480" s="22">
        <v>7.2881841097120139</v>
      </c>
      <c r="G480" s="22">
        <v>5.9631144187166525</v>
      </c>
      <c r="H480" s="22">
        <v>8.8012359954674881</v>
      </c>
      <c r="I480" s="23">
        <v>7.0156409291443591</v>
      </c>
    </row>
    <row r="481" spans="1:9" x14ac:dyDescent="0.25">
      <c r="A481" s="17">
        <v>1980</v>
      </c>
      <c r="B481" s="18" t="s">
        <v>236</v>
      </c>
      <c r="C481" s="19" t="s">
        <v>531</v>
      </c>
      <c r="D481" s="20">
        <v>8.1902471299188235</v>
      </c>
      <c r="E481" s="21">
        <v>7.1350082429761539</v>
      </c>
      <c r="F481" s="22">
        <v>7.7581785420774043</v>
      </c>
      <c r="G481" s="22">
        <v>9.2227093151896078</v>
      </c>
      <c r="H481" s="22">
        <v>8.5199342661221884</v>
      </c>
      <c r="I481" s="23">
        <v>8.2887461399389988</v>
      </c>
    </row>
    <row r="482" spans="1:9" x14ac:dyDescent="0.25">
      <c r="A482" s="17">
        <v>1980</v>
      </c>
      <c r="B482" s="18" t="s">
        <v>224</v>
      </c>
      <c r="C482" s="19" t="s">
        <v>225</v>
      </c>
      <c r="D482" s="20">
        <v>5.3404147489153759</v>
      </c>
      <c r="E482" s="21">
        <v>5.7002987836832277</v>
      </c>
      <c r="F482" s="22">
        <v>4.6498801806105714</v>
      </c>
      <c r="G482" s="22">
        <v>4.187665733921909</v>
      </c>
      <c r="H482" s="22">
        <v>6.6625700511037538</v>
      </c>
      <c r="I482" s="23">
        <v>5.4063742325974067</v>
      </c>
    </row>
    <row r="483" spans="1:9" x14ac:dyDescent="0.25">
      <c r="A483" s="17">
        <v>1980</v>
      </c>
      <c r="B483" s="18" t="s">
        <v>226</v>
      </c>
      <c r="C483" s="19" t="s">
        <v>532</v>
      </c>
      <c r="D483" s="20">
        <v>5.9495378631690237</v>
      </c>
      <c r="E483" s="21">
        <v>4.7163438062401726</v>
      </c>
      <c r="F483" s="22">
        <v>5.7875535078536782</v>
      </c>
      <c r="G483" s="22">
        <v>7.3996312401179472</v>
      </c>
      <c r="H483" s="22">
        <v>7.9365363046627477</v>
      </c>
      <c r="I483" s="23">
        <v>4.7666691994399271</v>
      </c>
    </row>
    <row r="484" spans="1:9" x14ac:dyDescent="0.25">
      <c r="A484" s="17">
        <v>1980</v>
      </c>
      <c r="B484" s="18" t="s">
        <v>279</v>
      </c>
      <c r="C484" s="19" t="s">
        <v>533</v>
      </c>
      <c r="D484" s="20" t="s">
        <v>511</v>
      </c>
      <c r="E484" s="21" t="s">
        <v>511</v>
      </c>
      <c r="F484" s="22">
        <v>3.642603795419332</v>
      </c>
      <c r="G484" s="22" t="s">
        <v>511</v>
      </c>
      <c r="H484" s="22" t="s">
        <v>511</v>
      </c>
      <c r="I484" s="23" t="s">
        <v>511</v>
      </c>
    </row>
    <row r="485" spans="1:9" x14ac:dyDescent="0.25">
      <c r="A485" s="17">
        <v>1980</v>
      </c>
      <c r="B485" s="18" t="s">
        <v>333</v>
      </c>
      <c r="C485" s="19" t="s">
        <v>534</v>
      </c>
      <c r="D485" s="20" t="s">
        <v>511</v>
      </c>
      <c r="E485" s="21" t="s">
        <v>511</v>
      </c>
      <c r="F485" s="22" t="s">
        <v>511</v>
      </c>
      <c r="G485" s="22" t="s">
        <v>511</v>
      </c>
      <c r="H485" s="22" t="s">
        <v>511</v>
      </c>
      <c r="I485" s="23" t="s">
        <v>511</v>
      </c>
    </row>
    <row r="486" spans="1:9" x14ac:dyDescent="0.25">
      <c r="A486" s="17">
        <v>1980</v>
      </c>
      <c r="B486" s="18" t="s">
        <v>121</v>
      </c>
      <c r="C486" s="19" t="s">
        <v>122</v>
      </c>
      <c r="D486" s="20">
        <v>3.8990048567160236</v>
      </c>
      <c r="E486" s="21">
        <v>2.4550857247116746</v>
      </c>
      <c r="F486" s="22">
        <v>4.5856845638279395</v>
      </c>
      <c r="G486" s="22">
        <v>6.2606036118691524</v>
      </c>
      <c r="H486" s="22">
        <v>2.5468920544553519</v>
      </c>
      <c r="I486" s="23">
        <v>5.3420324786081288</v>
      </c>
    </row>
    <row r="487" spans="1:9" x14ac:dyDescent="0.25">
      <c r="A487" s="24">
        <v>1980</v>
      </c>
      <c r="B487" s="25" t="s">
        <v>123</v>
      </c>
      <c r="C487" s="26" t="s">
        <v>124</v>
      </c>
      <c r="D487" s="27">
        <v>3.8595182678868025</v>
      </c>
      <c r="E487" s="28">
        <v>4.6353041713730674</v>
      </c>
      <c r="F487" s="29">
        <v>2.1040123906253183</v>
      </c>
      <c r="G487" s="29">
        <v>6.3370335131758599</v>
      </c>
      <c r="H487" s="29">
        <v>2.8979670436242508</v>
      </c>
      <c r="I487" s="30">
        <v>3.5079530021127052</v>
      </c>
    </row>
    <row r="488" spans="1:9" x14ac:dyDescent="0.25">
      <c r="A488" s="32">
        <v>1985</v>
      </c>
      <c r="B488" s="33" t="s">
        <v>388</v>
      </c>
      <c r="C488" s="34" t="s">
        <v>389</v>
      </c>
      <c r="D488" s="35" t="s">
        <v>511</v>
      </c>
      <c r="E488" s="36" t="s">
        <v>511</v>
      </c>
      <c r="F488" s="37">
        <v>5.2670783362287681</v>
      </c>
      <c r="G488" s="37">
        <v>4.8961302833634779</v>
      </c>
      <c r="H488" s="37" t="s">
        <v>511</v>
      </c>
      <c r="I488" s="38" t="s">
        <v>511</v>
      </c>
    </row>
    <row r="489" spans="1:9" x14ac:dyDescent="0.25">
      <c r="A489" s="39">
        <v>1985</v>
      </c>
      <c r="B489" s="40" t="s">
        <v>4</v>
      </c>
      <c r="C489" s="41" t="s">
        <v>5</v>
      </c>
      <c r="D489" s="42">
        <v>2.6755397148676163</v>
      </c>
      <c r="E489" s="43">
        <v>0.7232967126491151</v>
      </c>
      <c r="F489" s="44">
        <v>3.5868739387665274</v>
      </c>
      <c r="G489" s="44">
        <v>6.3039674315669538</v>
      </c>
      <c r="H489" s="44">
        <v>1.5118937990775059</v>
      </c>
      <c r="I489" s="45">
        <v>3.4418129258147125</v>
      </c>
    </row>
    <row r="490" spans="1:9" x14ac:dyDescent="0.25">
      <c r="A490" s="39">
        <v>1985</v>
      </c>
      <c r="B490" s="40" t="s">
        <v>19</v>
      </c>
      <c r="C490" s="41" t="s">
        <v>20</v>
      </c>
      <c r="D490" s="42" t="s">
        <v>511</v>
      </c>
      <c r="E490" s="43" t="s">
        <v>511</v>
      </c>
      <c r="F490" s="44" t="s">
        <v>511</v>
      </c>
      <c r="G490" s="44" t="s">
        <v>511</v>
      </c>
      <c r="H490" s="44" t="s">
        <v>511</v>
      </c>
      <c r="I490" s="45" t="s">
        <v>511</v>
      </c>
    </row>
    <row r="491" spans="1:9" x14ac:dyDescent="0.25">
      <c r="A491" s="39">
        <v>1985</v>
      </c>
      <c r="B491" s="40" t="s">
        <v>129</v>
      </c>
      <c r="C491" s="41" t="s">
        <v>130</v>
      </c>
      <c r="D491" s="42">
        <v>3.398528225331543</v>
      </c>
      <c r="E491" s="43">
        <v>5.373770423993105</v>
      </c>
      <c r="F491" s="44">
        <v>4.3508010562382555</v>
      </c>
      <c r="G491" s="44">
        <v>2.5074174721423139</v>
      </c>
      <c r="H491" s="44">
        <v>1.6901391548857465</v>
      </c>
      <c r="I491" s="45">
        <v>3.4140671484283645</v>
      </c>
    </row>
    <row r="492" spans="1:9" x14ac:dyDescent="0.25">
      <c r="A492" s="39">
        <v>1985</v>
      </c>
      <c r="B492" s="40" t="s">
        <v>299</v>
      </c>
      <c r="C492" s="41" t="s">
        <v>300</v>
      </c>
      <c r="D492" s="42" t="s">
        <v>511</v>
      </c>
      <c r="E492" s="43" t="s">
        <v>511</v>
      </c>
      <c r="F492" s="44" t="s">
        <v>511</v>
      </c>
      <c r="G492" s="44" t="s">
        <v>511</v>
      </c>
      <c r="H492" s="44" t="s">
        <v>511</v>
      </c>
      <c r="I492" s="45" t="s">
        <v>511</v>
      </c>
    </row>
    <row r="493" spans="1:9" x14ac:dyDescent="0.25">
      <c r="A493" s="39">
        <v>1985</v>
      </c>
      <c r="B493" s="40" t="s">
        <v>438</v>
      </c>
      <c r="C493" s="41" t="s">
        <v>439</v>
      </c>
      <c r="D493" s="42">
        <v>7.9270955946626778</v>
      </c>
      <c r="E493" s="43">
        <v>7.9968550934678877</v>
      </c>
      <c r="F493" s="44">
        <v>8.1030240762568155</v>
      </c>
      <c r="G493" s="44">
        <v>9.3548996029176923</v>
      </c>
      <c r="H493" s="44">
        <v>6.9673207174718765</v>
      </c>
      <c r="I493" s="45">
        <v>7.4283530336000432</v>
      </c>
    </row>
    <row r="494" spans="1:9" x14ac:dyDescent="0.25">
      <c r="A494" s="39">
        <v>1985</v>
      </c>
      <c r="B494" s="40" t="s">
        <v>420</v>
      </c>
      <c r="C494" s="41" t="s">
        <v>421</v>
      </c>
      <c r="D494" s="42">
        <v>7.0467647522047345</v>
      </c>
      <c r="E494" s="43">
        <v>5.1290636724845236</v>
      </c>
      <c r="F494" s="44">
        <v>8.0922849335359306</v>
      </c>
      <c r="G494" s="44">
        <v>8.3131200301280828</v>
      </c>
      <c r="H494" s="44">
        <v>7.1699254507982859</v>
      </c>
      <c r="I494" s="45">
        <v>6.6540960264261386</v>
      </c>
    </row>
    <row r="495" spans="1:9" x14ac:dyDescent="0.25">
      <c r="A495" s="39">
        <v>1985</v>
      </c>
      <c r="B495" s="40" t="s">
        <v>301</v>
      </c>
      <c r="C495" s="41" t="s">
        <v>302</v>
      </c>
      <c r="D495" s="42" t="s">
        <v>511</v>
      </c>
      <c r="E495" s="43" t="s">
        <v>511</v>
      </c>
      <c r="F495" s="44" t="s">
        <v>511</v>
      </c>
      <c r="G495" s="44" t="s">
        <v>511</v>
      </c>
      <c r="H495" s="44" t="s">
        <v>511</v>
      </c>
      <c r="I495" s="45" t="s">
        <v>511</v>
      </c>
    </row>
    <row r="496" spans="1:9" x14ac:dyDescent="0.25">
      <c r="A496" s="39">
        <v>1985</v>
      </c>
      <c r="B496" s="40" t="s">
        <v>133</v>
      </c>
      <c r="C496" s="41" t="s">
        <v>512</v>
      </c>
      <c r="D496" s="42">
        <v>7.1427462686567145</v>
      </c>
      <c r="E496" s="43">
        <v>9.5090071481709444</v>
      </c>
      <c r="F496" s="44">
        <v>5.8225765844140192</v>
      </c>
      <c r="G496" s="44">
        <v>6.4781143496236897</v>
      </c>
      <c r="H496" s="44">
        <v>5.5578470285688564</v>
      </c>
      <c r="I496" s="45">
        <v>8.2545323424559882</v>
      </c>
    </row>
    <row r="497" spans="1:9" x14ac:dyDescent="0.25">
      <c r="A497" s="39">
        <v>1985</v>
      </c>
      <c r="B497" s="40" t="s">
        <v>303</v>
      </c>
      <c r="C497" s="41" t="s">
        <v>304</v>
      </c>
      <c r="D497" s="42">
        <v>5.96032885664909</v>
      </c>
      <c r="E497" s="43">
        <v>2.5980682079462634</v>
      </c>
      <c r="F497" s="44">
        <v>4.6335167660060055</v>
      </c>
      <c r="G497" s="44">
        <v>8.607560613650044</v>
      </c>
      <c r="H497" s="44">
        <v>7.5445483730949308</v>
      </c>
      <c r="I497" s="45">
        <v>7.800326505138945</v>
      </c>
    </row>
    <row r="498" spans="1:9" x14ac:dyDescent="0.25">
      <c r="A498" s="39">
        <v>1985</v>
      </c>
      <c r="B498" s="40" t="s">
        <v>283</v>
      </c>
      <c r="C498" s="41" t="s">
        <v>284</v>
      </c>
      <c r="D498" s="42">
        <v>3.7526092263592261</v>
      </c>
      <c r="E498" s="43">
        <v>4.653084715556485</v>
      </c>
      <c r="F498" s="44">
        <v>2.7201949824109777</v>
      </c>
      <c r="G498" s="44">
        <v>6.0969236536698492</v>
      </c>
      <c r="H498" s="44">
        <v>6.8357201529464454E-3</v>
      </c>
      <c r="I498" s="45">
        <v>5.3331410581833882</v>
      </c>
    </row>
    <row r="499" spans="1:9" x14ac:dyDescent="0.25">
      <c r="A499" s="39">
        <v>1985</v>
      </c>
      <c r="B499" s="40" t="s">
        <v>135</v>
      </c>
      <c r="C499" s="41" t="s">
        <v>136</v>
      </c>
      <c r="D499" s="42">
        <v>6.0773095576524421</v>
      </c>
      <c r="E499" s="43">
        <v>5.629241619653361</v>
      </c>
      <c r="F499" s="44">
        <v>5.0858055051778752</v>
      </c>
      <c r="G499" s="44">
        <v>6.6714874532546231</v>
      </c>
      <c r="H499" s="44">
        <v>6.0050249014614057</v>
      </c>
      <c r="I499" s="45">
        <v>6.9798916120131569</v>
      </c>
    </row>
    <row r="500" spans="1:9" x14ac:dyDescent="0.25">
      <c r="A500" s="39">
        <v>1985</v>
      </c>
      <c r="B500" s="40" t="s">
        <v>335</v>
      </c>
      <c r="C500" s="41" t="s">
        <v>336</v>
      </c>
      <c r="D500" s="42" t="s">
        <v>511</v>
      </c>
      <c r="E500" s="43" t="s">
        <v>511</v>
      </c>
      <c r="F500" s="44" t="s">
        <v>511</v>
      </c>
      <c r="G500" s="44" t="s">
        <v>511</v>
      </c>
      <c r="H500" s="44" t="s">
        <v>511</v>
      </c>
      <c r="I500" s="45" t="s">
        <v>511</v>
      </c>
    </row>
    <row r="501" spans="1:9" x14ac:dyDescent="0.25">
      <c r="A501" s="39">
        <v>1985</v>
      </c>
      <c r="B501" s="40" t="s">
        <v>422</v>
      </c>
      <c r="C501" s="41" t="s">
        <v>423</v>
      </c>
      <c r="D501" s="42">
        <v>7.50558031638705</v>
      </c>
      <c r="E501" s="43">
        <v>6.857945446457407</v>
      </c>
      <c r="F501" s="44">
        <v>7.0168536895063411</v>
      </c>
      <c r="G501" s="44">
        <v>9.5828706653276683</v>
      </c>
      <c r="H501" s="44">
        <v>8.4684170168895605</v>
      </c>
      <c r="I501" s="45">
        <v>5.8597764526556029</v>
      </c>
    </row>
    <row r="502" spans="1:9" x14ac:dyDescent="0.25">
      <c r="A502" s="39">
        <v>1985</v>
      </c>
      <c r="B502" s="40" t="s">
        <v>137</v>
      </c>
      <c r="C502" s="41" t="s">
        <v>138</v>
      </c>
      <c r="D502" s="42">
        <v>5.6959624376493414</v>
      </c>
      <c r="E502" s="43">
        <v>5.7482117511088937</v>
      </c>
      <c r="F502" s="44" t="s">
        <v>511</v>
      </c>
      <c r="G502" s="44">
        <v>6.5614920777344672</v>
      </c>
      <c r="H502" s="44">
        <v>3.2765705327244148</v>
      </c>
      <c r="I502" s="45">
        <v>7.5711195536144666</v>
      </c>
    </row>
    <row r="503" spans="1:9" x14ac:dyDescent="0.25">
      <c r="A503" s="39">
        <v>1985</v>
      </c>
      <c r="B503" s="40" t="s">
        <v>21</v>
      </c>
      <c r="C503" s="41" t="s">
        <v>22</v>
      </c>
      <c r="D503" s="42">
        <v>4.5547736203228633</v>
      </c>
      <c r="E503" s="43">
        <v>4.465182938014685</v>
      </c>
      <c r="F503" s="44">
        <v>1.891573175484814</v>
      </c>
      <c r="G503" s="44">
        <v>6.3983700013172218</v>
      </c>
      <c r="H503" s="44" t="s">
        <v>511</v>
      </c>
      <c r="I503" s="45">
        <v>5.2784557730517596</v>
      </c>
    </row>
    <row r="504" spans="1:9" x14ac:dyDescent="0.25">
      <c r="A504" s="39">
        <v>1985</v>
      </c>
      <c r="B504" s="40" t="s">
        <v>285</v>
      </c>
      <c r="C504" s="41" t="s">
        <v>286</v>
      </c>
      <c r="D504" s="42" t="s">
        <v>511</v>
      </c>
      <c r="E504" s="43" t="s">
        <v>511</v>
      </c>
      <c r="F504" s="44" t="s">
        <v>511</v>
      </c>
      <c r="G504" s="44" t="s">
        <v>511</v>
      </c>
      <c r="H504" s="44" t="s">
        <v>511</v>
      </c>
      <c r="I504" s="45" t="s">
        <v>511</v>
      </c>
    </row>
    <row r="505" spans="1:9" x14ac:dyDescent="0.25">
      <c r="A505" s="39">
        <v>1985</v>
      </c>
      <c r="B505" s="40" t="s">
        <v>139</v>
      </c>
      <c r="C505" s="41" t="s">
        <v>513</v>
      </c>
      <c r="D505" s="42">
        <v>4.0149797654598558</v>
      </c>
      <c r="E505" s="43">
        <v>7.5660850181026831</v>
      </c>
      <c r="F505" s="44">
        <v>3.826557394059618</v>
      </c>
      <c r="G505" s="44">
        <v>9.9892818109999677E-3</v>
      </c>
      <c r="H505" s="44">
        <v>4.5142311241315856</v>
      </c>
      <c r="I505" s="45">
        <v>4.2626121537895765</v>
      </c>
    </row>
    <row r="506" spans="1:9" x14ac:dyDescent="0.25">
      <c r="A506" s="39">
        <v>1985</v>
      </c>
      <c r="B506" s="40" t="s">
        <v>392</v>
      </c>
      <c r="C506" s="41" t="s">
        <v>393</v>
      </c>
      <c r="D506" s="42" t="s">
        <v>511</v>
      </c>
      <c r="E506" s="43" t="s">
        <v>511</v>
      </c>
      <c r="F506" s="44" t="s">
        <v>511</v>
      </c>
      <c r="G506" s="44" t="s">
        <v>511</v>
      </c>
      <c r="H506" s="44" t="s">
        <v>511</v>
      </c>
      <c r="I506" s="45" t="s">
        <v>511</v>
      </c>
    </row>
    <row r="507" spans="1:9" x14ac:dyDescent="0.25">
      <c r="A507" s="39">
        <v>1985</v>
      </c>
      <c r="B507" s="40" t="s">
        <v>23</v>
      </c>
      <c r="C507" s="41" t="s">
        <v>24</v>
      </c>
      <c r="D507" s="42">
        <v>5.6195697908367874</v>
      </c>
      <c r="E507" s="43">
        <v>4.3631931742708714</v>
      </c>
      <c r="F507" s="44">
        <v>6.0925057167022265</v>
      </c>
      <c r="G507" s="44">
        <v>5.4626137060046878</v>
      </c>
      <c r="H507" s="44">
        <v>5.1277086372981202</v>
      </c>
      <c r="I507" s="45">
        <v>7.0762084982811375</v>
      </c>
    </row>
    <row r="508" spans="1:9" x14ac:dyDescent="0.25">
      <c r="A508" s="39">
        <v>1985</v>
      </c>
      <c r="B508" s="40" t="s">
        <v>145</v>
      </c>
      <c r="C508" s="41" t="s">
        <v>146</v>
      </c>
      <c r="D508" s="42">
        <v>3.1335943076275128</v>
      </c>
      <c r="E508" s="43">
        <v>5.5926627492875971</v>
      </c>
      <c r="F508" s="44">
        <v>4.2304519444567683</v>
      </c>
      <c r="G508" s="44">
        <v>9.9837320655852789E-3</v>
      </c>
      <c r="H508" s="44">
        <v>1.0498977770658049</v>
      </c>
      <c r="I508" s="45">
        <v>4.4301786083744252</v>
      </c>
    </row>
    <row r="509" spans="1:9" x14ac:dyDescent="0.25">
      <c r="A509" s="39">
        <v>1985</v>
      </c>
      <c r="B509" s="40" t="s">
        <v>259</v>
      </c>
      <c r="C509" s="41" t="s">
        <v>260</v>
      </c>
      <c r="D509" s="42" t="s">
        <v>511</v>
      </c>
      <c r="E509" s="43" t="s">
        <v>511</v>
      </c>
      <c r="F509" s="44" t="s">
        <v>511</v>
      </c>
      <c r="G509" s="44" t="s">
        <v>511</v>
      </c>
      <c r="H509" s="44" t="s">
        <v>511</v>
      </c>
      <c r="I509" s="45" t="s">
        <v>511</v>
      </c>
    </row>
    <row r="510" spans="1:9" x14ac:dyDescent="0.25">
      <c r="A510" s="39">
        <v>1985</v>
      </c>
      <c r="B510" s="40" t="s">
        <v>338</v>
      </c>
      <c r="C510" s="41" t="s">
        <v>339</v>
      </c>
      <c r="D510" s="42">
        <v>4.5501298528341092</v>
      </c>
      <c r="E510" s="43">
        <v>4.4078614145472841</v>
      </c>
      <c r="F510" s="44">
        <v>5.0624679176155372</v>
      </c>
      <c r="G510" s="44">
        <v>8.2721083039469558</v>
      </c>
      <c r="H510" s="44">
        <v>1.793590036524936</v>
      </c>
      <c r="I510" s="45">
        <v>4.3170455678057973</v>
      </c>
    </row>
    <row r="511" spans="1:9" x14ac:dyDescent="0.25">
      <c r="A511" s="39">
        <v>1985</v>
      </c>
      <c r="B511" s="40" t="s">
        <v>27</v>
      </c>
      <c r="C511" s="41" t="s">
        <v>28</v>
      </c>
      <c r="D511" s="42" t="s">
        <v>511</v>
      </c>
      <c r="E511" s="43" t="s">
        <v>511</v>
      </c>
      <c r="F511" s="44" t="s">
        <v>511</v>
      </c>
      <c r="G511" s="44" t="s">
        <v>511</v>
      </c>
      <c r="H511" s="44" t="s">
        <v>511</v>
      </c>
      <c r="I511" s="45" t="s">
        <v>511</v>
      </c>
    </row>
    <row r="512" spans="1:9" x14ac:dyDescent="0.25">
      <c r="A512" s="39">
        <v>1985</v>
      </c>
      <c r="B512" s="40" t="s">
        <v>29</v>
      </c>
      <c r="C512" s="41" t="s">
        <v>30</v>
      </c>
      <c r="D512" s="42">
        <v>4.3877748822530904</v>
      </c>
      <c r="E512" s="43">
        <v>4.8873437462571312</v>
      </c>
      <c r="F512" s="44">
        <v>3.6258619880560286</v>
      </c>
      <c r="G512" s="44">
        <v>6.2723013768026386</v>
      </c>
      <c r="H512" s="44">
        <v>2.2017109893171494</v>
      </c>
      <c r="I512" s="45">
        <v>5.570906354277307</v>
      </c>
    </row>
    <row r="513" spans="1:9" x14ac:dyDescent="0.25">
      <c r="A513" s="39">
        <v>1985</v>
      </c>
      <c r="B513" s="40" t="s">
        <v>31</v>
      </c>
      <c r="C513" s="41" t="s">
        <v>32</v>
      </c>
      <c r="D513" s="42" t="s">
        <v>511</v>
      </c>
      <c r="E513" s="43" t="s">
        <v>511</v>
      </c>
      <c r="F513" s="44" t="s">
        <v>511</v>
      </c>
      <c r="G513" s="44" t="s">
        <v>511</v>
      </c>
      <c r="H513" s="44" t="s">
        <v>511</v>
      </c>
      <c r="I513" s="45" t="s">
        <v>511</v>
      </c>
    </row>
    <row r="514" spans="1:9" x14ac:dyDescent="0.25">
      <c r="A514" s="39">
        <v>1985</v>
      </c>
      <c r="B514" s="40" t="s">
        <v>261</v>
      </c>
      <c r="C514" s="41" t="s">
        <v>262</v>
      </c>
      <c r="D514" s="42" t="s">
        <v>511</v>
      </c>
      <c r="E514" s="43" t="s">
        <v>511</v>
      </c>
      <c r="F514" s="44" t="s">
        <v>511</v>
      </c>
      <c r="G514" s="44" t="s">
        <v>511</v>
      </c>
      <c r="H514" s="44" t="s">
        <v>511</v>
      </c>
      <c r="I514" s="45" t="s">
        <v>511</v>
      </c>
    </row>
    <row r="515" spans="1:9" x14ac:dyDescent="0.25">
      <c r="A515" s="39">
        <v>1985</v>
      </c>
      <c r="B515" s="40" t="s">
        <v>33</v>
      </c>
      <c r="C515" s="41" t="s">
        <v>34</v>
      </c>
      <c r="D515" s="42">
        <v>4.7298291007207576</v>
      </c>
      <c r="E515" s="43">
        <v>4.7261576616659937</v>
      </c>
      <c r="F515" s="44">
        <v>2.6978391089353364</v>
      </c>
      <c r="G515" s="44">
        <v>6.6673718834649529</v>
      </c>
      <c r="H515" s="44">
        <v>4.8490180474897651</v>
      </c>
      <c r="I515" s="45">
        <v>4.6887282489019393</v>
      </c>
    </row>
    <row r="516" spans="1:9" x14ac:dyDescent="0.25">
      <c r="A516" s="39">
        <v>1985</v>
      </c>
      <c r="B516" s="40" t="s">
        <v>230</v>
      </c>
      <c r="C516" s="41" t="s">
        <v>231</v>
      </c>
      <c r="D516" s="42">
        <v>8.119231437662096</v>
      </c>
      <c r="E516" s="43">
        <v>6.7003579451977169</v>
      </c>
      <c r="F516" s="44">
        <v>8.3171941406530596</v>
      </c>
      <c r="G516" s="44">
        <v>8.9336071725747495</v>
      </c>
      <c r="H516" s="44">
        <v>8.5033237179921741</v>
      </c>
      <c r="I516" s="45">
        <v>8.2007919974598789</v>
      </c>
    </row>
    <row r="517" spans="1:9" x14ac:dyDescent="0.25">
      <c r="A517" s="39">
        <v>1985</v>
      </c>
      <c r="B517" s="40" t="s">
        <v>35</v>
      </c>
      <c r="C517" s="41" t="s">
        <v>36</v>
      </c>
      <c r="D517" s="42">
        <v>4.8919096319533297</v>
      </c>
      <c r="E517" s="43" t="s">
        <v>511</v>
      </c>
      <c r="F517" s="44">
        <v>2.6795935278453902</v>
      </c>
      <c r="G517" s="44">
        <v>4.5293020048610364</v>
      </c>
      <c r="H517" s="44">
        <v>3.8458994362155279</v>
      </c>
      <c r="I517" s="45">
        <v>4.7098162222329734</v>
      </c>
    </row>
    <row r="518" spans="1:9" x14ac:dyDescent="0.25">
      <c r="A518" s="39">
        <v>1985</v>
      </c>
      <c r="B518" s="40" t="s">
        <v>37</v>
      </c>
      <c r="C518" s="41" t="s">
        <v>38</v>
      </c>
      <c r="D518" s="42" t="s">
        <v>511</v>
      </c>
      <c r="E518" s="43" t="s">
        <v>511</v>
      </c>
      <c r="F518" s="44">
        <v>3.460155158871578</v>
      </c>
      <c r="G518" s="44">
        <v>5.5530663658607153</v>
      </c>
      <c r="H518" s="44" t="s">
        <v>511</v>
      </c>
      <c r="I518" s="45">
        <v>4.908872593421779</v>
      </c>
    </row>
    <row r="519" spans="1:9" x14ac:dyDescent="0.25">
      <c r="A519" s="39">
        <v>1985</v>
      </c>
      <c r="B519" s="40" t="s">
        <v>151</v>
      </c>
      <c r="C519" s="41" t="s">
        <v>152</v>
      </c>
      <c r="D519" s="42">
        <v>6.051164911256631</v>
      </c>
      <c r="E519" s="43">
        <v>6.9968579506545323</v>
      </c>
      <c r="F519" s="44">
        <v>5.3397592419252664</v>
      </c>
      <c r="G519" s="44">
        <v>7.0615026293211374</v>
      </c>
      <c r="H519" s="44">
        <v>4.6950926939343347</v>
      </c>
      <c r="I519" s="45">
        <v>6.169483207762104</v>
      </c>
    </row>
    <row r="520" spans="1:9" x14ac:dyDescent="0.25">
      <c r="A520" s="39">
        <v>1985</v>
      </c>
      <c r="B520" s="40" t="s">
        <v>249</v>
      </c>
      <c r="C520" s="41" t="s">
        <v>250</v>
      </c>
      <c r="D520" s="42">
        <v>4.4231012193220192</v>
      </c>
      <c r="E520" s="43">
        <v>4.5014946050740896</v>
      </c>
      <c r="F520" s="44">
        <v>5.1794027071379123</v>
      </c>
      <c r="G520" s="44">
        <v>6.1897800161911984</v>
      </c>
      <c r="H520" s="44">
        <v>3.3308859506216577</v>
      </c>
      <c r="I520" s="45">
        <v>2.4878941604782341</v>
      </c>
    </row>
    <row r="521" spans="1:9" x14ac:dyDescent="0.25">
      <c r="A521" s="39">
        <v>1985</v>
      </c>
      <c r="B521" s="40" t="s">
        <v>153</v>
      </c>
      <c r="C521" s="41" t="s">
        <v>154</v>
      </c>
      <c r="D521" s="42">
        <v>5.8208961276248079</v>
      </c>
      <c r="E521" s="43">
        <v>6.3228527424449048</v>
      </c>
      <c r="F521" s="44">
        <v>5.4751886457221932</v>
      </c>
      <c r="G521" s="44">
        <v>6.6872460650429177</v>
      </c>
      <c r="H521" s="44">
        <v>4.7455277383236512</v>
      </c>
      <c r="I521" s="45">
        <v>5.9172782513676054</v>
      </c>
    </row>
    <row r="522" spans="1:9" x14ac:dyDescent="0.25">
      <c r="A522" s="39">
        <v>1985</v>
      </c>
      <c r="B522" s="40" t="s">
        <v>45</v>
      </c>
      <c r="C522" s="41" t="s">
        <v>514</v>
      </c>
      <c r="D522" s="42">
        <v>3.0372741489165458</v>
      </c>
      <c r="E522" s="43">
        <v>3.974208885936048</v>
      </c>
      <c r="F522" s="44">
        <v>2.0177720738006224</v>
      </c>
      <c r="G522" s="44">
        <v>1.4868623525234883</v>
      </c>
      <c r="H522" s="44">
        <v>3.9832480641182606</v>
      </c>
      <c r="I522" s="45">
        <v>3.7523776594447531</v>
      </c>
    </row>
    <row r="523" spans="1:9" x14ac:dyDescent="0.25">
      <c r="A523" s="39">
        <v>1985</v>
      </c>
      <c r="B523" s="40" t="s">
        <v>41</v>
      </c>
      <c r="C523" s="41" t="s">
        <v>515</v>
      </c>
      <c r="D523" s="42">
        <v>3.4438253638253644</v>
      </c>
      <c r="E523" s="43">
        <v>1.407329902657646</v>
      </c>
      <c r="F523" s="44">
        <v>2.8630631831326876</v>
      </c>
      <c r="G523" s="44">
        <v>6.415937978297392</v>
      </c>
      <c r="H523" s="44" t="s">
        <v>511</v>
      </c>
      <c r="I523" s="45">
        <v>4.8554611249752035</v>
      </c>
    </row>
    <row r="524" spans="1:9" x14ac:dyDescent="0.25">
      <c r="A524" s="39">
        <v>1985</v>
      </c>
      <c r="B524" s="40" t="s">
        <v>155</v>
      </c>
      <c r="C524" s="41" t="s">
        <v>156</v>
      </c>
      <c r="D524" s="42">
        <v>5.3806682271622996</v>
      </c>
      <c r="E524" s="43">
        <v>5.283661667839711</v>
      </c>
      <c r="F524" s="44">
        <v>6.2567584950826722</v>
      </c>
      <c r="G524" s="44">
        <v>5.4172183122158595</v>
      </c>
      <c r="H524" s="44">
        <v>3.0635632532229486</v>
      </c>
      <c r="I524" s="45">
        <v>6.990324953503289</v>
      </c>
    </row>
    <row r="525" spans="1:9" x14ac:dyDescent="0.25">
      <c r="A525" s="39">
        <v>1985</v>
      </c>
      <c r="B525" s="40" t="s">
        <v>43</v>
      </c>
      <c r="C525" s="41" t="s">
        <v>516</v>
      </c>
      <c r="D525" s="42">
        <v>5.8331508683134379</v>
      </c>
      <c r="E525" s="43">
        <v>7.1427249966142243</v>
      </c>
      <c r="F525" s="44">
        <v>3.5587435497138946</v>
      </c>
      <c r="G525" s="44">
        <v>6.6280077148133412</v>
      </c>
      <c r="H525" s="44">
        <v>6.3824897039897603</v>
      </c>
      <c r="I525" s="45">
        <v>5.9607968532190396</v>
      </c>
    </row>
    <row r="526" spans="1:9" x14ac:dyDescent="0.25">
      <c r="A526" s="39">
        <v>1985</v>
      </c>
      <c r="B526" s="40" t="s">
        <v>394</v>
      </c>
      <c r="C526" s="41" t="s">
        <v>395</v>
      </c>
      <c r="D526" s="42" t="s">
        <v>511</v>
      </c>
      <c r="E526" s="43" t="s">
        <v>511</v>
      </c>
      <c r="F526" s="44" t="s">
        <v>511</v>
      </c>
      <c r="G526" s="44" t="s">
        <v>511</v>
      </c>
      <c r="H526" s="44" t="s">
        <v>511</v>
      </c>
      <c r="I526" s="45" t="s">
        <v>511</v>
      </c>
    </row>
    <row r="527" spans="1:9" x14ac:dyDescent="0.25">
      <c r="A527" s="39">
        <v>1985</v>
      </c>
      <c r="B527" s="40" t="s">
        <v>305</v>
      </c>
      <c r="C527" s="41" t="s">
        <v>306</v>
      </c>
      <c r="D527" s="42">
        <v>6.0781934732917353</v>
      </c>
      <c r="E527" s="43">
        <v>6.6133383249101474</v>
      </c>
      <c r="F527" s="44">
        <v>4.3535471695972889</v>
      </c>
      <c r="G527" s="44">
        <v>6.8400897846012612</v>
      </c>
      <c r="H527" s="44">
        <v>6.5134787236697615</v>
      </c>
      <c r="I527" s="45">
        <v>6.2677735759106259</v>
      </c>
    </row>
    <row r="528" spans="1:9" x14ac:dyDescent="0.25">
      <c r="A528" s="39">
        <v>1985</v>
      </c>
      <c r="B528" s="40" t="s">
        <v>340</v>
      </c>
      <c r="C528" s="41" t="s">
        <v>517</v>
      </c>
      <c r="D528" s="42" t="s">
        <v>511</v>
      </c>
      <c r="E528" s="43" t="s">
        <v>511</v>
      </c>
      <c r="F528" s="44">
        <v>5.8472868380259078</v>
      </c>
      <c r="G528" s="44" t="s">
        <v>511</v>
      </c>
      <c r="H528" s="44" t="s">
        <v>511</v>
      </c>
      <c r="I528" s="45">
        <v>3.8246028190392432</v>
      </c>
    </row>
    <row r="529" spans="1:9" x14ac:dyDescent="0.25">
      <c r="A529" s="39">
        <v>1985</v>
      </c>
      <c r="B529" s="40" t="s">
        <v>358</v>
      </c>
      <c r="C529" s="41" t="s">
        <v>359</v>
      </c>
      <c r="D529" s="42">
        <v>7.0705163879036288</v>
      </c>
      <c r="E529" s="43">
        <v>6.4194994311456881</v>
      </c>
      <c r="F529" s="44">
        <v>8.5016718058880354</v>
      </c>
      <c r="G529" s="44">
        <v>6.5093079136542089</v>
      </c>
      <c r="H529" s="44">
        <v>7.5201991275106241</v>
      </c>
      <c r="I529" s="45">
        <v>7.1902506181936872</v>
      </c>
    </row>
    <row r="530" spans="1:9" x14ac:dyDescent="0.25">
      <c r="A530" s="39">
        <v>1985</v>
      </c>
      <c r="B530" s="40" t="s">
        <v>163</v>
      </c>
      <c r="C530" s="41" t="s">
        <v>164</v>
      </c>
      <c r="D530" s="42">
        <v>4.790632298468708</v>
      </c>
      <c r="E530" s="43">
        <v>6.1973939881404458</v>
      </c>
      <c r="F530" s="44">
        <v>4.2122413815455495</v>
      </c>
      <c r="G530" s="44">
        <v>3.8208891564668939</v>
      </c>
      <c r="H530" s="44">
        <v>4.1370553145056626</v>
      </c>
      <c r="I530" s="45">
        <v>5.5836301909904638</v>
      </c>
    </row>
    <row r="531" spans="1:9" x14ac:dyDescent="0.25">
      <c r="A531" s="39">
        <v>1985</v>
      </c>
      <c r="B531" s="40" t="s">
        <v>165</v>
      </c>
      <c r="C531" s="41" t="s">
        <v>166</v>
      </c>
      <c r="D531" s="42">
        <v>4.4898948573699187</v>
      </c>
      <c r="E531" s="43">
        <v>5.1159173099172115</v>
      </c>
      <c r="F531" s="44">
        <v>5.2896409228531942</v>
      </c>
      <c r="G531" s="44">
        <v>6.889845440630828</v>
      </c>
      <c r="H531" s="44">
        <v>2.0818882056686974</v>
      </c>
      <c r="I531" s="45">
        <v>3.6762311010124287</v>
      </c>
    </row>
    <row r="532" spans="1:9" x14ac:dyDescent="0.25">
      <c r="A532" s="39">
        <v>1985</v>
      </c>
      <c r="B532" s="40" t="s">
        <v>7</v>
      </c>
      <c r="C532" s="41" t="s">
        <v>518</v>
      </c>
      <c r="D532" s="42">
        <v>4.3654378643627059</v>
      </c>
      <c r="E532" s="43">
        <v>4.1158038475294303</v>
      </c>
      <c r="F532" s="44">
        <v>4.0976070172270997</v>
      </c>
      <c r="G532" s="44">
        <v>8.848127200277963</v>
      </c>
      <c r="H532" s="44">
        <v>0.35447552607480176</v>
      </c>
      <c r="I532" s="45">
        <v>5.0362236233677358</v>
      </c>
    </row>
    <row r="533" spans="1:9" x14ac:dyDescent="0.25">
      <c r="A533" s="39">
        <v>1985</v>
      </c>
      <c r="B533" s="40" t="s">
        <v>167</v>
      </c>
      <c r="C533" s="41" t="s">
        <v>168</v>
      </c>
      <c r="D533" s="42">
        <v>4.341812726550442</v>
      </c>
      <c r="E533" s="43">
        <v>6.4722682545186414</v>
      </c>
      <c r="F533" s="44">
        <v>3.7890071646824364</v>
      </c>
      <c r="G533" s="44">
        <v>5.4884092528155977</v>
      </c>
      <c r="H533" s="44">
        <v>1.7420213988519122</v>
      </c>
      <c r="I533" s="45">
        <v>4.6516764437282481</v>
      </c>
    </row>
    <row r="534" spans="1:9" x14ac:dyDescent="0.25">
      <c r="A534" s="39">
        <v>1985</v>
      </c>
      <c r="B534" s="40" t="s">
        <v>360</v>
      </c>
      <c r="C534" s="41" t="s">
        <v>361</v>
      </c>
      <c r="D534" s="42" t="s">
        <v>511</v>
      </c>
      <c r="E534" s="43" t="s">
        <v>511</v>
      </c>
      <c r="F534" s="44"/>
      <c r="G534" s="44">
        <v>6.9834379721040118</v>
      </c>
      <c r="H534" s="44" t="s">
        <v>511</v>
      </c>
      <c r="I534" s="45" t="s">
        <v>511</v>
      </c>
    </row>
    <row r="535" spans="1:9" x14ac:dyDescent="0.25">
      <c r="A535" s="39">
        <v>1985</v>
      </c>
      <c r="B535" s="40" t="s">
        <v>53</v>
      </c>
      <c r="C535" s="41" t="s">
        <v>54</v>
      </c>
      <c r="D535" s="42" t="s">
        <v>511</v>
      </c>
      <c r="E535" s="43" t="s">
        <v>511</v>
      </c>
      <c r="F535" s="44" t="s">
        <v>511</v>
      </c>
      <c r="G535" s="44" t="s">
        <v>511</v>
      </c>
      <c r="H535" s="44" t="s">
        <v>511</v>
      </c>
      <c r="I535" s="45" t="s">
        <v>511</v>
      </c>
    </row>
    <row r="536" spans="1:9" x14ac:dyDescent="0.25">
      <c r="A536" s="39">
        <v>1985</v>
      </c>
      <c r="B536" s="40" t="s">
        <v>55</v>
      </c>
      <c r="C536" s="41" t="s">
        <v>56</v>
      </c>
      <c r="D536" s="42" t="s">
        <v>511</v>
      </c>
      <c r="E536" s="43" t="s">
        <v>511</v>
      </c>
      <c r="F536" s="44" t="s">
        <v>511</v>
      </c>
      <c r="G536" s="44" t="s">
        <v>511</v>
      </c>
      <c r="H536" s="44" t="s">
        <v>511</v>
      </c>
      <c r="I536" s="45" t="s">
        <v>511</v>
      </c>
    </row>
    <row r="537" spans="1:9" x14ac:dyDescent="0.25">
      <c r="A537" s="39">
        <v>1985</v>
      </c>
      <c r="B537" s="40" t="s">
        <v>451</v>
      </c>
      <c r="C537" s="41" t="s">
        <v>452</v>
      </c>
      <c r="D537" s="42">
        <v>6.5683846268036756</v>
      </c>
      <c r="E537" s="43">
        <v>5.0744807036557882</v>
      </c>
      <c r="F537" s="44">
        <v>6.4437786933245471</v>
      </c>
      <c r="G537" s="44">
        <v>6.6696406609238483</v>
      </c>
      <c r="H537" s="44">
        <v>6.8056955693857022</v>
      </c>
      <c r="I537" s="45">
        <v>8.1792343826850491</v>
      </c>
    </row>
    <row r="538" spans="1:9" x14ac:dyDescent="0.25">
      <c r="A538" s="39">
        <v>1985</v>
      </c>
      <c r="B538" s="40" t="s">
        <v>364</v>
      </c>
      <c r="C538" s="41" t="s">
        <v>365</v>
      </c>
      <c r="D538" s="42">
        <v>7.5931418238195132</v>
      </c>
      <c r="E538" s="43">
        <v>7.0495696623350286</v>
      </c>
      <c r="F538" s="44">
        <v>8.2353853209639301</v>
      </c>
      <c r="G538" s="44">
        <v>7.9432002186186201</v>
      </c>
      <c r="H538" s="44">
        <v>7.4407013594387443</v>
      </c>
      <c r="I538" s="45">
        <v>7.828139678092529</v>
      </c>
    </row>
    <row r="539" spans="1:9" x14ac:dyDescent="0.25">
      <c r="A539" s="39">
        <v>1985</v>
      </c>
      <c r="B539" s="40" t="s">
        <v>424</v>
      </c>
      <c r="C539" s="41" t="s">
        <v>425</v>
      </c>
      <c r="D539" s="42">
        <v>6.4148698688674912</v>
      </c>
      <c r="E539" s="43">
        <v>6.2344582982941139</v>
      </c>
      <c r="F539" s="44">
        <v>6.6918372109053381</v>
      </c>
      <c r="G539" s="44">
        <v>6.6933545241978374</v>
      </c>
      <c r="H539" s="44">
        <v>6.6559837828004964</v>
      </c>
      <c r="I539" s="45">
        <v>6.2755249931285055</v>
      </c>
    </row>
    <row r="540" spans="1:9" x14ac:dyDescent="0.25">
      <c r="A540" s="39">
        <v>1985</v>
      </c>
      <c r="B540" s="40" t="s">
        <v>59</v>
      </c>
      <c r="C540" s="41" t="s">
        <v>60</v>
      </c>
      <c r="D540" s="42">
        <v>4.9581882527707792</v>
      </c>
      <c r="E540" s="43">
        <v>3.8656850735021822</v>
      </c>
      <c r="F540" s="44">
        <v>4.2722306422489238</v>
      </c>
      <c r="G540" s="44">
        <v>6.2029345481772786</v>
      </c>
      <c r="H540" s="44">
        <v>5.7622028019508971</v>
      </c>
      <c r="I540" s="45">
        <v>5.3997454451001143</v>
      </c>
    </row>
    <row r="541" spans="1:9" x14ac:dyDescent="0.25">
      <c r="A541" s="39">
        <v>1985</v>
      </c>
      <c r="B541" s="40" t="s">
        <v>61</v>
      </c>
      <c r="C541" s="41" t="s">
        <v>519</v>
      </c>
      <c r="D541" s="42" t="s">
        <v>511</v>
      </c>
      <c r="E541" s="43" t="s">
        <v>511</v>
      </c>
      <c r="F541" s="44" t="s">
        <v>511</v>
      </c>
      <c r="G541" s="44" t="s">
        <v>511</v>
      </c>
      <c r="H541" s="44" t="s">
        <v>511</v>
      </c>
      <c r="I541" s="45" t="s">
        <v>511</v>
      </c>
    </row>
    <row r="542" spans="1:9" x14ac:dyDescent="0.25">
      <c r="A542" s="39">
        <v>1985</v>
      </c>
      <c r="B542" s="40" t="s">
        <v>307</v>
      </c>
      <c r="C542" s="41" t="s">
        <v>308</v>
      </c>
      <c r="D542" s="42" t="s">
        <v>511</v>
      </c>
      <c r="E542" s="43" t="s">
        <v>511</v>
      </c>
      <c r="F542" s="44"/>
      <c r="G542" s="44" t="s">
        <v>511</v>
      </c>
      <c r="H542" s="44" t="s">
        <v>511</v>
      </c>
      <c r="I542" s="45" t="s">
        <v>511</v>
      </c>
    </row>
    <row r="543" spans="1:9" x14ac:dyDescent="0.25">
      <c r="A543" s="39">
        <v>1985</v>
      </c>
      <c r="B543" s="40" t="s">
        <v>426</v>
      </c>
      <c r="C543" s="41" t="s">
        <v>427</v>
      </c>
      <c r="D543" s="42">
        <v>8.1158039276156337</v>
      </c>
      <c r="E543" s="43">
        <v>8.1892544011570081</v>
      </c>
      <c r="F543" s="44">
        <v>8.3289994550531539</v>
      </c>
      <c r="G543" s="44">
        <v>9.4706111994387498</v>
      </c>
      <c r="H543" s="44">
        <v>9.0240458030897024</v>
      </c>
      <c r="I543" s="45">
        <v>6.0082795225764487</v>
      </c>
    </row>
    <row r="544" spans="1:9" x14ac:dyDescent="0.25">
      <c r="A544" s="39">
        <v>1985</v>
      </c>
      <c r="B544" s="40" t="s">
        <v>63</v>
      </c>
      <c r="C544" s="41" t="s">
        <v>64</v>
      </c>
      <c r="D544" s="42">
        <v>3.0959334226556559</v>
      </c>
      <c r="E544" s="43">
        <v>3.951603124691355</v>
      </c>
      <c r="F544" s="44">
        <v>3.5252523066794299</v>
      </c>
      <c r="G544" s="44">
        <v>2.3842003606080984</v>
      </c>
      <c r="H544" s="44">
        <v>0.69858325035763258</v>
      </c>
      <c r="I544" s="45">
        <v>4.7817859360265569</v>
      </c>
    </row>
    <row r="545" spans="1:9" x14ac:dyDescent="0.25">
      <c r="A545" s="39">
        <v>1985</v>
      </c>
      <c r="B545" s="40" t="s">
        <v>398</v>
      </c>
      <c r="C545" s="41" t="s">
        <v>399</v>
      </c>
      <c r="D545" s="42">
        <v>5.4859185604039977</v>
      </c>
      <c r="E545" s="43">
        <v>5.8685800228796108</v>
      </c>
      <c r="F545" s="44">
        <v>5.43627600525544</v>
      </c>
      <c r="G545" s="44">
        <v>6.9650094712950823</v>
      </c>
      <c r="H545" s="44">
        <v>4.8979665312508871</v>
      </c>
      <c r="I545" s="45">
        <v>4.3924461865069802</v>
      </c>
    </row>
    <row r="546" spans="1:9" x14ac:dyDescent="0.25">
      <c r="A546" s="39">
        <v>1985</v>
      </c>
      <c r="B546" s="40" t="s">
        <v>177</v>
      </c>
      <c r="C546" s="41" t="s">
        <v>178</v>
      </c>
      <c r="D546" s="42">
        <v>5.0850469722786897</v>
      </c>
      <c r="E546" s="43">
        <v>8.2914832655723867</v>
      </c>
      <c r="F546" s="44">
        <v>10</v>
      </c>
      <c r="G546" s="44">
        <v>8.02239846218135</v>
      </c>
      <c r="H546" s="44">
        <v>1.4028404024066266</v>
      </c>
      <c r="I546" s="45">
        <v>5.483229760183554</v>
      </c>
    </row>
    <row r="547" spans="1:9" x14ac:dyDescent="0.25">
      <c r="A547" s="39">
        <v>1985</v>
      </c>
      <c r="B547" s="40" t="s">
        <v>65</v>
      </c>
      <c r="C547" s="41" t="s">
        <v>66</v>
      </c>
      <c r="D547" s="42" t="s">
        <v>511</v>
      </c>
      <c r="E547" s="43" t="s">
        <v>511</v>
      </c>
      <c r="F547" s="44" t="s">
        <v>511</v>
      </c>
      <c r="G547" s="44" t="s">
        <v>511</v>
      </c>
      <c r="H547" s="44" t="s">
        <v>511</v>
      </c>
      <c r="I547" s="45" t="s">
        <v>511</v>
      </c>
    </row>
    <row r="548" spans="1:9" x14ac:dyDescent="0.25">
      <c r="A548" s="39">
        <v>1985</v>
      </c>
      <c r="B548" s="40" t="s">
        <v>67</v>
      </c>
      <c r="C548" s="41" t="s">
        <v>68</v>
      </c>
      <c r="D548" s="42" t="s">
        <v>511</v>
      </c>
      <c r="E548" s="43">
        <v>4.5881938616308551</v>
      </c>
      <c r="F548" s="44">
        <v>2.7628969577230125</v>
      </c>
      <c r="G548" s="44">
        <v>1.4736053042092649</v>
      </c>
      <c r="H548" s="44" t="s">
        <v>511</v>
      </c>
      <c r="I548" s="45" t="s">
        <v>511</v>
      </c>
    </row>
    <row r="549" spans="1:9" x14ac:dyDescent="0.25">
      <c r="A549" s="39">
        <v>1985</v>
      </c>
      <c r="B549" s="40" t="s">
        <v>179</v>
      </c>
      <c r="C549" s="41" t="s">
        <v>180</v>
      </c>
      <c r="D549" s="42" t="s">
        <v>511</v>
      </c>
      <c r="E549" s="43" t="s">
        <v>511</v>
      </c>
      <c r="F549" s="44">
        <v>5.340091878388642</v>
      </c>
      <c r="G549" s="44">
        <v>5.2444244988017967</v>
      </c>
      <c r="H549" s="44" t="s">
        <v>511</v>
      </c>
      <c r="I549" s="45" t="s">
        <v>511</v>
      </c>
    </row>
    <row r="550" spans="1:9" x14ac:dyDescent="0.25">
      <c r="A550" s="39">
        <v>1985</v>
      </c>
      <c r="B550" s="40" t="s">
        <v>181</v>
      </c>
      <c r="C550" s="41" t="s">
        <v>182</v>
      </c>
      <c r="D550" s="42" t="s">
        <v>511</v>
      </c>
      <c r="E550" s="43" t="s">
        <v>511</v>
      </c>
      <c r="F550" s="44">
        <v>3.1754141067033541</v>
      </c>
      <c r="G550" s="44">
        <v>8.9202302040988535</v>
      </c>
      <c r="H550" s="44" t="s">
        <v>511</v>
      </c>
      <c r="I550" s="45">
        <v>5.1350385761439714</v>
      </c>
    </row>
    <row r="551" spans="1:9" x14ac:dyDescent="0.25">
      <c r="A551" s="39">
        <v>1985</v>
      </c>
      <c r="B551" s="40" t="s">
        <v>183</v>
      </c>
      <c r="C551" s="41" t="s">
        <v>184</v>
      </c>
      <c r="D551" s="42">
        <v>5.7900793173897371</v>
      </c>
      <c r="E551" s="43">
        <v>5.1351382909107732</v>
      </c>
      <c r="F551" s="44">
        <v>3.8698546031596499</v>
      </c>
      <c r="G551" s="44">
        <v>9.5078424130726216</v>
      </c>
      <c r="H551" s="44" t="s">
        <v>511</v>
      </c>
      <c r="I551" s="45">
        <v>5.2606597667344284</v>
      </c>
    </row>
    <row r="552" spans="1:9" x14ac:dyDescent="0.25">
      <c r="A552" s="39">
        <v>1985</v>
      </c>
      <c r="B552" s="40" t="s">
        <v>251</v>
      </c>
      <c r="C552" s="41" t="s">
        <v>520</v>
      </c>
      <c r="D552" s="42">
        <v>8.8931700364903552</v>
      </c>
      <c r="E552" s="43">
        <v>8.4812504066684813</v>
      </c>
      <c r="F552" s="44">
        <v>7.7379641444671261</v>
      </c>
      <c r="G552" s="44">
        <v>9.3272592199768081</v>
      </c>
      <c r="H552" s="44">
        <v>9.7824699284290926</v>
      </c>
      <c r="I552" s="45">
        <v>9.1402280945987382</v>
      </c>
    </row>
    <row r="553" spans="1:9" x14ac:dyDescent="0.25">
      <c r="A553" s="39">
        <v>1985</v>
      </c>
      <c r="B553" s="40" t="s">
        <v>342</v>
      </c>
      <c r="C553" s="41" t="s">
        <v>343</v>
      </c>
      <c r="D553" s="42">
        <v>4.7957170761994758</v>
      </c>
      <c r="E553" s="43">
        <v>3.7980983739692453</v>
      </c>
      <c r="F553" s="44">
        <v>5.6186003037235173</v>
      </c>
      <c r="G553" s="44">
        <v>6.8199710152518396</v>
      </c>
      <c r="H553" s="44">
        <v>2.6770640368362764</v>
      </c>
      <c r="I553" s="45">
        <v>4.6394134576732657</v>
      </c>
    </row>
    <row r="554" spans="1:9" x14ac:dyDescent="0.25">
      <c r="A554" s="39">
        <v>1985</v>
      </c>
      <c r="B554" s="40" t="s">
        <v>368</v>
      </c>
      <c r="C554" s="41" t="s">
        <v>369</v>
      </c>
      <c r="D554" s="42">
        <v>5.665393277689434</v>
      </c>
      <c r="E554" s="43">
        <v>6.413083224303012</v>
      </c>
      <c r="F554" s="44">
        <v>7.9380297695741815</v>
      </c>
      <c r="G554" s="44">
        <v>2.848856768427221</v>
      </c>
      <c r="H554" s="44">
        <v>5.1987108398875721</v>
      </c>
      <c r="I554" s="45">
        <v>6.3553423792013746</v>
      </c>
    </row>
    <row r="555" spans="1:9" x14ac:dyDescent="0.25">
      <c r="A555" s="39">
        <v>1985</v>
      </c>
      <c r="B555" s="40" t="s">
        <v>287</v>
      </c>
      <c r="C555" s="41" t="s">
        <v>288</v>
      </c>
      <c r="D555" s="42">
        <v>4.9356524821768097</v>
      </c>
      <c r="E555" s="43">
        <v>4.3470475137984463</v>
      </c>
      <c r="F555" s="44">
        <v>4.642040559162349</v>
      </c>
      <c r="G555" s="44">
        <v>6.6085405450640549</v>
      </c>
      <c r="H555" s="44">
        <v>3.4392762115874085</v>
      </c>
      <c r="I555" s="45">
        <v>5.5765243817404277</v>
      </c>
    </row>
    <row r="556" spans="1:9" x14ac:dyDescent="0.25">
      <c r="A556" s="39">
        <v>1985</v>
      </c>
      <c r="B556" s="40" t="s">
        <v>263</v>
      </c>
      <c r="C556" s="41" t="s">
        <v>264</v>
      </c>
      <c r="D556" s="42">
        <v>5.5271233853401149</v>
      </c>
      <c r="E556" s="43">
        <v>5.2764800648553791</v>
      </c>
      <c r="F556" s="44">
        <v>3.1381285452990713</v>
      </c>
      <c r="G556" s="44">
        <v>9.2689799026209894</v>
      </c>
      <c r="H556" s="44">
        <v>6.0442205680118182</v>
      </c>
      <c r="I556" s="45">
        <v>4.1888643789421938</v>
      </c>
    </row>
    <row r="557" spans="1:9" x14ac:dyDescent="0.25">
      <c r="A557" s="39">
        <v>1985</v>
      </c>
      <c r="B557" s="40" t="s">
        <v>289</v>
      </c>
      <c r="C557" s="41" t="s">
        <v>521</v>
      </c>
      <c r="D557" s="42">
        <v>3.8781202000633965</v>
      </c>
      <c r="E557" s="43">
        <v>3.3214492318007007</v>
      </c>
      <c r="F557" s="44">
        <v>3.2976393459714459</v>
      </c>
      <c r="G557" s="44">
        <v>8.0873861679123884</v>
      </c>
      <c r="H557" s="44">
        <v>1.3111723370118515</v>
      </c>
      <c r="I557" s="45">
        <v>3.6600120973901151</v>
      </c>
    </row>
    <row r="558" spans="1:9" x14ac:dyDescent="0.25">
      <c r="A558" s="39">
        <v>1985</v>
      </c>
      <c r="B558" s="40" t="s">
        <v>309</v>
      </c>
      <c r="C558" s="41" t="s">
        <v>310</v>
      </c>
      <c r="D558" s="42" t="s">
        <v>511</v>
      </c>
      <c r="E558" s="43" t="s">
        <v>511</v>
      </c>
      <c r="F558" s="44" t="s">
        <v>511</v>
      </c>
      <c r="G558" s="44" t="s">
        <v>511</v>
      </c>
      <c r="H558" s="44" t="s">
        <v>511</v>
      </c>
      <c r="I558" s="45" t="s">
        <v>511</v>
      </c>
    </row>
    <row r="559" spans="1:9" x14ac:dyDescent="0.25">
      <c r="A559" s="39">
        <v>1985</v>
      </c>
      <c r="B559" s="40" t="s">
        <v>370</v>
      </c>
      <c r="C559" s="41" t="s">
        <v>371</v>
      </c>
      <c r="D559" s="42">
        <v>6.9537949570917963</v>
      </c>
      <c r="E559" s="43">
        <v>5.7459301609904934</v>
      </c>
      <c r="F559" s="44">
        <v>7.4467859913496959</v>
      </c>
      <c r="G559" s="44">
        <v>6.656532121515303</v>
      </c>
      <c r="H559" s="44">
        <v>7.3365693086739059</v>
      </c>
      <c r="I559" s="45">
        <v>7.5363525536404889</v>
      </c>
    </row>
    <row r="560" spans="1:9" x14ac:dyDescent="0.25">
      <c r="A560" s="39">
        <v>1985</v>
      </c>
      <c r="B560" s="40" t="s">
        <v>311</v>
      </c>
      <c r="C560" s="41" t="s">
        <v>312</v>
      </c>
      <c r="D560" s="42">
        <v>4.1700252710524159</v>
      </c>
      <c r="E560" s="43">
        <v>4.4339206777861477</v>
      </c>
      <c r="F560" s="44">
        <v>6.0462004596832966</v>
      </c>
      <c r="G560" s="44">
        <v>1.2584438559741846</v>
      </c>
      <c r="H560" s="44">
        <v>5.5963342563392002</v>
      </c>
      <c r="I560" s="45">
        <v>3.5471986041839294</v>
      </c>
    </row>
    <row r="561" spans="1:9" x14ac:dyDescent="0.25">
      <c r="A561" s="39">
        <v>1985</v>
      </c>
      <c r="B561" s="40" t="s">
        <v>402</v>
      </c>
      <c r="C561" s="41" t="s">
        <v>403</v>
      </c>
      <c r="D561" s="42">
        <v>6.3351756142430524</v>
      </c>
      <c r="E561" s="43">
        <v>7.6713670076323517</v>
      </c>
      <c r="F561" s="44">
        <v>6.8547057699213649</v>
      </c>
      <c r="G561" s="44">
        <v>6.2884027997562244</v>
      </c>
      <c r="H561" s="44">
        <v>7.2038004273263754</v>
      </c>
      <c r="I561" s="45">
        <v>4.7623926092291917</v>
      </c>
    </row>
    <row r="562" spans="1:9" x14ac:dyDescent="0.25">
      <c r="A562" s="39">
        <v>1985</v>
      </c>
      <c r="B562" s="40" t="s">
        <v>185</v>
      </c>
      <c r="C562" s="41" t="s">
        <v>186</v>
      </c>
      <c r="D562" s="42">
        <v>4.9858607724928152</v>
      </c>
      <c r="E562" s="43">
        <v>5.1774080611547975</v>
      </c>
      <c r="F562" s="44">
        <v>5.2588744125075655</v>
      </c>
      <c r="G562" s="44">
        <v>4.1067511413640334</v>
      </c>
      <c r="H562" s="44">
        <v>4.4256639239854385</v>
      </c>
      <c r="I562" s="45">
        <v>6.0024457429383427</v>
      </c>
    </row>
    <row r="563" spans="1:9" x14ac:dyDescent="0.25">
      <c r="A563" s="39">
        <v>1985</v>
      </c>
      <c r="B563" s="40" t="s">
        <v>254</v>
      </c>
      <c r="C563" s="41" t="s">
        <v>255</v>
      </c>
      <c r="D563" s="42">
        <v>7.7970184900168595</v>
      </c>
      <c r="E563" s="43">
        <v>8.5201350560100284</v>
      </c>
      <c r="F563" s="44">
        <v>7.7614219590998514</v>
      </c>
      <c r="G563" s="44">
        <v>8.5398844547274102</v>
      </c>
      <c r="H563" s="44">
        <v>7.6406530221546856</v>
      </c>
      <c r="I563" s="45">
        <v>7.0953511915358973</v>
      </c>
    </row>
    <row r="564" spans="1:9" x14ac:dyDescent="0.25">
      <c r="A564" s="39">
        <v>1985</v>
      </c>
      <c r="B564" s="40" t="s">
        <v>313</v>
      </c>
      <c r="C564" s="41" t="s">
        <v>314</v>
      </c>
      <c r="D564" s="42">
        <v>5.2781073143385528</v>
      </c>
      <c r="E564" s="43">
        <v>2.8850259594014283</v>
      </c>
      <c r="F564" s="44">
        <v>4.012356663903585</v>
      </c>
      <c r="G564" s="44">
        <v>7.7462353449036492</v>
      </c>
      <c r="H564" s="44">
        <v>5.6495070229510516</v>
      </c>
      <c r="I564" s="45">
        <v>6.8235974513138613</v>
      </c>
    </row>
    <row r="565" spans="1:9" x14ac:dyDescent="0.25">
      <c r="A565" s="39">
        <v>1985</v>
      </c>
      <c r="B565" s="40" t="s">
        <v>238</v>
      </c>
      <c r="C565" s="41" t="s">
        <v>239</v>
      </c>
      <c r="D565" s="42" t="s">
        <v>511</v>
      </c>
      <c r="E565" s="43" t="s">
        <v>511</v>
      </c>
      <c r="F565" s="44" t="s">
        <v>511</v>
      </c>
      <c r="G565" s="44" t="s">
        <v>511</v>
      </c>
      <c r="H565" s="44" t="s">
        <v>511</v>
      </c>
      <c r="I565" s="45" t="s">
        <v>511</v>
      </c>
    </row>
    <row r="566" spans="1:9" x14ac:dyDescent="0.25">
      <c r="A566" s="39">
        <v>1985</v>
      </c>
      <c r="B566" s="40" t="s">
        <v>69</v>
      </c>
      <c r="C566" s="41" t="s">
        <v>70</v>
      </c>
      <c r="D566" s="42">
        <v>5.3157796424375583</v>
      </c>
      <c r="E566" s="43">
        <v>4.8367619767776118</v>
      </c>
      <c r="F566" s="44">
        <v>4.4805548720774349</v>
      </c>
      <c r="G566" s="44">
        <v>6.8410324351192306</v>
      </c>
      <c r="H566" s="44">
        <v>4.044307395498544</v>
      </c>
      <c r="I566" s="45">
        <v>6.5297096974741438</v>
      </c>
    </row>
    <row r="567" spans="1:9" x14ac:dyDescent="0.25">
      <c r="A567" s="39">
        <v>1985</v>
      </c>
      <c r="B567" s="40" t="s">
        <v>258</v>
      </c>
      <c r="C567" s="41" t="s">
        <v>522</v>
      </c>
      <c r="D567" s="42">
        <v>5.8550458485241492</v>
      </c>
      <c r="E567" s="43">
        <v>6.9574910893015955</v>
      </c>
      <c r="F567" s="44">
        <v>4.3185163571818368</v>
      </c>
      <c r="G567" s="44">
        <v>6.4128869887688573</v>
      </c>
      <c r="H567" s="44">
        <v>5.953462279817983</v>
      </c>
      <c r="I567" s="45">
        <v>5.6638839676701034</v>
      </c>
    </row>
    <row r="568" spans="1:9" x14ac:dyDescent="0.25">
      <c r="A568" s="39">
        <v>1985</v>
      </c>
      <c r="B568" s="40" t="s">
        <v>315</v>
      </c>
      <c r="C568" s="41" t="s">
        <v>316</v>
      </c>
      <c r="D568" s="42">
        <v>6.3074625230069383</v>
      </c>
      <c r="E568" s="43">
        <v>2.6146080438217485</v>
      </c>
      <c r="F568" s="44">
        <v>4.7633340127024013</v>
      </c>
      <c r="G568" s="44">
        <v>8.9325018403859353</v>
      </c>
      <c r="H568" s="44" t="s">
        <v>511</v>
      </c>
      <c r="I568" s="45">
        <v>7.050734153959775</v>
      </c>
    </row>
    <row r="569" spans="1:9" x14ac:dyDescent="0.25">
      <c r="A569" s="39">
        <v>1985</v>
      </c>
      <c r="B569" s="40" t="s">
        <v>241</v>
      </c>
      <c r="C569" s="41" t="s">
        <v>523</v>
      </c>
      <c r="D569" s="42" t="s">
        <v>511</v>
      </c>
      <c r="E569" s="43" t="s">
        <v>511</v>
      </c>
      <c r="F569" s="44" t="s">
        <v>511</v>
      </c>
      <c r="G569" s="44" t="s">
        <v>511</v>
      </c>
      <c r="H569" s="44" t="s">
        <v>511</v>
      </c>
      <c r="I569" s="45" t="s">
        <v>511</v>
      </c>
    </row>
    <row r="570" spans="1:9" x14ac:dyDescent="0.25">
      <c r="A570" s="39">
        <v>1985</v>
      </c>
      <c r="B570" s="40" t="s">
        <v>265</v>
      </c>
      <c r="C570" s="41" t="s">
        <v>524</v>
      </c>
      <c r="D570" s="42" t="s">
        <v>511</v>
      </c>
      <c r="E570" s="43" t="s">
        <v>511</v>
      </c>
      <c r="F570" s="44" t="s">
        <v>511</v>
      </c>
      <c r="G570" s="44" t="s">
        <v>511</v>
      </c>
      <c r="H570" s="44" t="s">
        <v>511</v>
      </c>
      <c r="I570" s="45" t="s">
        <v>511</v>
      </c>
    </row>
    <row r="571" spans="1:9" x14ac:dyDescent="0.25">
      <c r="A571" s="39">
        <v>1985</v>
      </c>
      <c r="B571" s="40" t="s">
        <v>376</v>
      </c>
      <c r="C571" s="41" t="s">
        <v>377</v>
      </c>
      <c r="D571" s="42" t="s">
        <v>511</v>
      </c>
      <c r="E571" s="43" t="s">
        <v>511</v>
      </c>
      <c r="F571" s="44"/>
      <c r="G571" s="44" t="s">
        <v>511</v>
      </c>
      <c r="H571" s="44" t="s">
        <v>511</v>
      </c>
      <c r="I571" s="45" t="s">
        <v>511</v>
      </c>
    </row>
    <row r="572" spans="1:9" x14ac:dyDescent="0.25">
      <c r="A572" s="39">
        <v>1985</v>
      </c>
      <c r="B572" s="40" t="s">
        <v>317</v>
      </c>
      <c r="C572" s="41" t="s">
        <v>318</v>
      </c>
      <c r="D572" s="42" t="s">
        <v>511</v>
      </c>
      <c r="E572" s="43" t="s">
        <v>511</v>
      </c>
      <c r="F572" s="44" t="s">
        <v>511</v>
      </c>
      <c r="G572" s="44" t="s">
        <v>511</v>
      </c>
      <c r="H572" s="44" t="s">
        <v>511</v>
      </c>
      <c r="I572" s="45" t="s">
        <v>511</v>
      </c>
    </row>
    <row r="573" spans="1:9" x14ac:dyDescent="0.25">
      <c r="A573" s="39">
        <v>1985</v>
      </c>
      <c r="B573" s="40" t="s">
        <v>71</v>
      </c>
      <c r="C573" s="41" t="s">
        <v>72</v>
      </c>
      <c r="D573" s="42" t="s">
        <v>511</v>
      </c>
      <c r="E573" s="43" t="s">
        <v>511</v>
      </c>
      <c r="F573" s="44" t="s">
        <v>511</v>
      </c>
      <c r="G573" s="44" t="s">
        <v>511</v>
      </c>
      <c r="H573" s="44" t="s">
        <v>511</v>
      </c>
      <c r="I573" s="45" t="s">
        <v>511</v>
      </c>
    </row>
    <row r="574" spans="1:9" x14ac:dyDescent="0.25">
      <c r="A574" s="39">
        <v>1985</v>
      </c>
      <c r="B574" s="40" t="s">
        <v>73</v>
      </c>
      <c r="C574" s="41" t="s">
        <v>74</v>
      </c>
      <c r="D574" s="42" t="s">
        <v>511</v>
      </c>
      <c r="E574" s="43" t="s">
        <v>511</v>
      </c>
      <c r="F574" s="44" t="s">
        <v>511</v>
      </c>
      <c r="G574" s="44" t="s">
        <v>511</v>
      </c>
      <c r="H574" s="44" t="s">
        <v>511</v>
      </c>
      <c r="I574" s="45" t="s">
        <v>511</v>
      </c>
    </row>
    <row r="575" spans="1:9" x14ac:dyDescent="0.25">
      <c r="A575" s="39">
        <v>1985</v>
      </c>
      <c r="B575" s="40" t="s">
        <v>9</v>
      </c>
      <c r="C575" s="41" t="s">
        <v>10</v>
      </c>
      <c r="D575" s="42" t="s">
        <v>511</v>
      </c>
      <c r="E575" s="43" t="s">
        <v>511</v>
      </c>
      <c r="F575" s="44" t="s">
        <v>511</v>
      </c>
      <c r="G575" s="44" t="s">
        <v>511</v>
      </c>
      <c r="H575" s="44" t="s">
        <v>511</v>
      </c>
      <c r="I575" s="45" t="s">
        <v>511</v>
      </c>
    </row>
    <row r="576" spans="1:9" x14ac:dyDescent="0.25">
      <c r="A576" s="39">
        <v>1985</v>
      </c>
      <c r="B576" s="40" t="s">
        <v>378</v>
      </c>
      <c r="C576" s="41" t="s">
        <v>379</v>
      </c>
      <c r="D576" s="42" t="s">
        <v>511</v>
      </c>
      <c r="E576" s="43" t="s">
        <v>511</v>
      </c>
      <c r="F576" s="44"/>
      <c r="G576" s="44" t="s">
        <v>511</v>
      </c>
      <c r="H576" s="44" t="s">
        <v>511</v>
      </c>
      <c r="I576" s="45" t="s">
        <v>511</v>
      </c>
    </row>
    <row r="577" spans="1:9" x14ac:dyDescent="0.25">
      <c r="A577" s="39">
        <v>1985</v>
      </c>
      <c r="B577" s="40" t="s">
        <v>430</v>
      </c>
      <c r="C577" s="41" t="s">
        <v>431</v>
      </c>
      <c r="D577" s="42">
        <v>8.01473199663908</v>
      </c>
      <c r="E577" s="43" t="s">
        <v>511</v>
      </c>
      <c r="F577" s="44">
        <v>7.5469236925375753</v>
      </c>
      <c r="G577" s="44">
        <v>9.5780243502063005</v>
      </c>
      <c r="H577" s="44">
        <v>9.1232511401617096</v>
      </c>
      <c r="I577" s="45">
        <v>7.0243757506153548</v>
      </c>
    </row>
    <row r="578" spans="1:9" x14ac:dyDescent="0.25">
      <c r="A578" s="39">
        <v>1985</v>
      </c>
      <c r="B578" s="40" t="s">
        <v>75</v>
      </c>
      <c r="C578" s="41" t="s">
        <v>76</v>
      </c>
      <c r="D578" s="42">
        <v>4.2990850612801825</v>
      </c>
      <c r="E578" s="43">
        <v>5.1075440364588642</v>
      </c>
      <c r="F578" s="44">
        <v>3.2683908892161129</v>
      </c>
      <c r="G578" s="44">
        <v>5.9941936180197128</v>
      </c>
      <c r="H578" s="44">
        <v>2.871904770030878</v>
      </c>
      <c r="I578" s="45">
        <v>4.2882548454667218</v>
      </c>
    </row>
    <row r="579" spans="1:9" x14ac:dyDescent="0.25">
      <c r="A579" s="39">
        <v>1985</v>
      </c>
      <c r="B579" s="40" t="s">
        <v>77</v>
      </c>
      <c r="C579" s="41" t="s">
        <v>78</v>
      </c>
      <c r="D579" s="42">
        <v>5.3135137104761085</v>
      </c>
      <c r="E579" s="43">
        <v>4.7541600986186134</v>
      </c>
      <c r="F579" s="44">
        <v>4.9321165969729286</v>
      </c>
      <c r="G579" s="44">
        <v>6.5336423355421633</v>
      </c>
      <c r="H579" s="44">
        <v>4.1526426160351528</v>
      </c>
      <c r="I579" s="45">
        <v>5.7407373237282577</v>
      </c>
    </row>
    <row r="580" spans="1:9" x14ac:dyDescent="0.25">
      <c r="A580" s="39">
        <v>1985</v>
      </c>
      <c r="B580" s="40" t="s">
        <v>267</v>
      </c>
      <c r="C580" s="41" t="s">
        <v>268</v>
      </c>
      <c r="D580" s="42">
        <v>6.7896120651858025</v>
      </c>
      <c r="E580" s="43">
        <v>4.5836214468590608</v>
      </c>
      <c r="F580" s="44">
        <v>5.8186975854645215</v>
      </c>
      <c r="G580" s="44">
        <v>8.3844822523196409</v>
      </c>
      <c r="H580" s="44">
        <v>8.6116733339058449</v>
      </c>
      <c r="I580" s="45">
        <v>6.9845146293693157</v>
      </c>
    </row>
    <row r="581" spans="1:9" x14ac:dyDescent="0.25">
      <c r="A581" s="39">
        <v>1985</v>
      </c>
      <c r="B581" s="40" t="s">
        <v>79</v>
      </c>
      <c r="C581" s="41" t="s">
        <v>80</v>
      </c>
      <c r="D581" s="42">
        <v>5.6597987066974236</v>
      </c>
      <c r="E581" s="43">
        <v>8.2893725102676203</v>
      </c>
      <c r="F581" s="44">
        <v>3.1545729981406514</v>
      </c>
      <c r="G581" s="44">
        <v>6.3878307227643951</v>
      </c>
      <c r="H581" s="44">
        <v>5.2979689042601912</v>
      </c>
      <c r="I581" s="45">
        <v>4.998091743247155</v>
      </c>
    </row>
    <row r="582" spans="1:9" x14ac:dyDescent="0.25">
      <c r="A582" s="39">
        <v>1985</v>
      </c>
      <c r="B582" s="40" t="s">
        <v>404</v>
      </c>
      <c r="C582" s="41" t="s">
        <v>405</v>
      </c>
      <c r="D582" s="42">
        <v>5.5518059545573264</v>
      </c>
      <c r="E582" s="43">
        <v>4.5597746191116837</v>
      </c>
      <c r="F582" s="44">
        <v>4.3873443069171829</v>
      </c>
      <c r="G582" s="44">
        <v>7.009770418471799</v>
      </c>
      <c r="H582" s="44">
        <v>6.1799335595014764</v>
      </c>
      <c r="I582" s="45">
        <v>5.7264759463501766</v>
      </c>
    </row>
    <row r="583" spans="1:9" x14ac:dyDescent="0.25">
      <c r="A583" s="39">
        <v>1985</v>
      </c>
      <c r="B583" s="40" t="s">
        <v>81</v>
      </c>
      <c r="C583" s="41" t="s">
        <v>82</v>
      </c>
      <c r="D583" s="42" t="s">
        <v>511</v>
      </c>
      <c r="E583" s="43" t="s">
        <v>511</v>
      </c>
      <c r="F583" s="44" t="s">
        <v>511</v>
      </c>
      <c r="G583" s="44" t="s">
        <v>511</v>
      </c>
      <c r="H583" s="44" t="s">
        <v>511</v>
      </c>
      <c r="I583" s="45" t="s">
        <v>511</v>
      </c>
    </row>
    <row r="584" spans="1:9" x14ac:dyDescent="0.25">
      <c r="A584" s="39">
        <v>1985</v>
      </c>
      <c r="B584" s="40" t="s">
        <v>83</v>
      </c>
      <c r="C584" s="41" t="s">
        <v>84</v>
      </c>
      <c r="D584" s="42">
        <v>6.3445697952937214</v>
      </c>
      <c r="E584" s="43">
        <v>8.4689850966392282</v>
      </c>
      <c r="F584" s="44">
        <v>4.8923531086853833</v>
      </c>
      <c r="G584" s="44">
        <v>6.8159977466313135</v>
      </c>
      <c r="H584" s="44">
        <v>4.7895330336220123</v>
      </c>
      <c r="I584" s="45">
        <v>7.1097560885493829</v>
      </c>
    </row>
    <row r="585" spans="1:9" x14ac:dyDescent="0.25">
      <c r="A585" s="39">
        <v>1985</v>
      </c>
      <c r="B585" s="40" t="s">
        <v>189</v>
      </c>
      <c r="C585" s="41" t="s">
        <v>190</v>
      </c>
      <c r="D585" s="42">
        <v>4.4810378183643236</v>
      </c>
      <c r="E585" s="43">
        <v>5.3643632825859484</v>
      </c>
      <c r="F585" s="44">
        <v>5.3938034174004175</v>
      </c>
      <c r="G585" s="44">
        <v>3.67866362695636</v>
      </c>
      <c r="H585" s="44">
        <v>3.996851917636592</v>
      </c>
      <c r="I585" s="45">
        <v>3.9657242792100798</v>
      </c>
    </row>
    <row r="586" spans="1:9" x14ac:dyDescent="0.25">
      <c r="A586" s="39">
        <v>1985</v>
      </c>
      <c r="B586" s="40" t="s">
        <v>346</v>
      </c>
      <c r="C586" s="41" t="s">
        <v>525</v>
      </c>
      <c r="D586" s="42" t="s">
        <v>511</v>
      </c>
      <c r="E586" s="43" t="s">
        <v>511</v>
      </c>
      <c r="F586" s="44" t="s">
        <v>511</v>
      </c>
      <c r="G586" s="44" t="s">
        <v>511</v>
      </c>
      <c r="H586" s="44" t="s">
        <v>511</v>
      </c>
      <c r="I586" s="45" t="s">
        <v>511</v>
      </c>
    </row>
    <row r="587" spans="1:9" x14ac:dyDescent="0.25">
      <c r="A587" s="39">
        <v>1985</v>
      </c>
      <c r="B587" s="40" t="s">
        <v>256</v>
      </c>
      <c r="C587" s="41" t="s">
        <v>257</v>
      </c>
      <c r="D587" s="42" t="s">
        <v>511</v>
      </c>
      <c r="E587" s="43" t="s">
        <v>511</v>
      </c>
      <c r="F587" s="44" t="s">
        <v>511</v>
      </c>
      <c r="G587" s="44" t="s">
        <v>511</v>
      </c>
      <c r="H587" s="44" t="s">
        <v>511</v>
      </c>
      <c r="I587" s="45" t="s">
        <v>511</v>
      </c>
    </row>
    <row r="588" spans="1:9" x14ac:dyDescent="0.25">
      <c r="A588" s="39">
        <v>1985</v>
      </c>
      <c r="B588" s="40" t="s">
        <v>406</v>
      </c>
      <c r="C588" s="41" t="s">
        <v>407</v>
      </c>
      <c r="D588" s="42" t="s">
        <v>511</v>
      </c>
      <c r="E588" s="43" t="s">
        <v>511</v>
      </c>
      <c r="F588" s="44" t="s">
        <v>511</v>
      </c>
      <c r="G588" s="44" t="s">
        <v>511</v>
      </c>
      <c r="H588" s="44" t="s">
        <v>511</v>
      </c>
      <c r="I588" s="45" t="s">
        <v>511</v>
      </c>
    </row>
    <row r="589" spans="1:9" x14ac:dyDescent="0.25">
      <c r="A589" s="39">
        <v>1985</v>
      </c>
      <c r="B589" s="40" t="s">
        <v>11</v>
      </c>
      <c r="C589" s="41" t="s">
        <v>12</v>
      </c>
      <c r="D589" s="42">
        <v>5.1538881044946923</v>
      </c>
      <c r="E589" s="43">
        <v>4.9137469547873929</v>
      </c>
      <c r="F589" s="44">
        <v>3.4740697745485418</v>
      </c>
      <c r="G589" s="44">
        <v>6.8143844693035858</v>
      </c>
      <c r="H589" s="44">
        <v>5.9511072511794101</v>
      </c>
      <c r="I589" s="45">
        <v>4.8669943706231331</v>
      </c>
    </row>
    <row r="590" spans="1:9" x14ac:dyDescent="0.25">
      <c r="A590" s="39">
        <v>1985</v>
      </c>
      <c r="B590" s="40" t="s">
        <v>87</v>
      </c>
      <c r="C590" s="41" t="s">
        <v>88</v>
      </c>
      <c r="D590" s="42" t="s">
        <v>511</v>
      </c>
      <c r="E590" s="43" t="s">
        <v>511</v>
      </c>
      <c r="F590" s="44" t="s">
        <v>511</v>
      </c>
      <c r="G590" s="44" t="s">
        <v>511</v>
      </c>
      <c r="H590" s="44" t="s">
        <v>511</v>
      </c>
      <c r="I590" s="45" t="s">
        <v>511</v>
      </c>
    </row>
    <row r="591" spans="1:9" x14ac:dyDescent="0.25">
      <c r="A591" s="39">
        <v>1985</v>
      </c>
      <c r="B591" s="40" t="s">
        <v>269</v>
      </c>
      <c r="C591" s="41" t="s">
        <v>270</v>
      </c>
      <c r="D591" s="42">
        <v>4.4799999999999995</v>
      </c>
      <c r="E591" s="43" t="s">
        <v>511</v>
      </c>
      <c r="F591" s="44">
        <v>2.989968065341797</v>
      </c>
      <c r="G591" s="44">
        <v>7.3105193052387367</v>
      </c>
      <c r="H591" s="44">
        <v>10</v>
      </c>
      <c r="I591" s="45">
        <v>3.0129402484226455</v>
      </c>
    </row>
    <row r="592" spans="1:9" x14ac:dyDescent="0.25">
      <c r="A592" s="39">
        <v>1985</v>
      </c>
      <c r="B592" s="40" t="s">
        <v>89</v>
      </c>
      <c r="C592" s="41" t="s">
        <v>90</v>
      </c>
      <c r="D592" s="42" t="s">
        <v>511</v>
      </c>
      <c r="E592" s="43" t="s">
        <v>511</v>
      </c>
      <c r="F592" s="44">
        <v>2.8879968507417693</v>
      </c>
      <c r="G592" s="44">
        <v>4.2798825430482603</v>
      </c>
      <c r="H592" s="44" t="s">
        <v>511</v>
      </c>
      <c r="I592" s="45" t="s">
        <v>511</v>
      </c>
    </row>
    <row r="593" spans="1:9" x14ac:dyDescent="0.25">
      <c r="A593" s="39">
        <v>1985</v>
      </c>
      <c r="B593" s="40" t="s">
        <v>293</v>
      </c>
      <c r="C593" s="41" t="s">
        <v>294</v>
      </c>
      <c r="D593" s="42">
        <v>4.6064949750570845</v>
      </c>
      <c r="E593" s="43">
        <v>3.615643931840586</v>
      </c>
      <c r="F593" s="44">
        <v>3.5384405406604125</v>
      </c>
      <c r="G593" s="44">
        <v>6.2766970918135074</v>
      </c>
      <c r="H593" s="44">
        <v>4.6047321868517015</v>
      </c>
      <c r="I593" s="45">
        <v>5.0306274378390743</v>
      </c>
    </row>
    <row r="594" spans="1:9" x14ac:dyDescent="0.25">
      <c r="A594" s="39">
        <v>1985</v>
      </c>
      <c r="B594" s="40" t="s">
        <v>434</v>
      </c>
      <c r="C594" s="41" t="s">
        <v>435</v>
      </c>
      <c r="D594" s="42">
        <v>7.7143076351175432</v>
      </c>
      <c r="E594" s="43">
        <v>6.5682448917247855</v>
      </c>
      <c r="F594" s="44">
        <v>8.0395088320925154</v>
      </c>
      <c r="G594" s="44">
        <v>9.4437522977558963</v>
      </c>
      <c r="H594" s="44">
        <v>8.7278514641635141</v>
      </c>
      <c r="I594" s="45">
        <v>6.0797052153015816</v>
      </c>
    </row>
    <row r="595" spans="1:9" x14ac:dyDescent="0.25">
      <c r="A595" s="39">
        <v>1985</v>
      </c>
      <c r="B595" s="40" t="s">
        <v>447</v>
      </c>
      <c r="C595" s="41" t="s">
        <v>448</v>
      </c>
      <c r="D595" s="42">
        <v>6.6306657259462272</v>
      </c>
      <c r="E595" s="43">
        <v>4.8245013787462669</v>
      </c>
      <c r="F595" s="44">
        <v>8.1143175313078508</v>
      </c>
      <c r="G595" s="44">
        <v>6.1748113874230048</v>
      </c>
      <c r="H595" s="44">
        <v>7.1392191082782643</v>
      </c>
      <c r="I595" s="45">
        <v>6.8493462320002667</v>
      </c>
    </row>
    <row r="596" spans="1:9" x14ac:dyDescent="0.25">
      <c r="A596" s="39">
        <v>1985</v>
      </c>
      <c r="B596" s="40" t="s">
        <v>193</v>
      </c>
      <c r="C596" s="41" t="s">
        <v>194</v>
      </c>
      <c r="D596" s="42">
        <v>2.5187044935559544</v>
      </c>
      <c r="E596" s="43">
        <v>4.566330390730017</v>
      </c>
      <c r="F596" s="44">
        <v>3.9105010680748338</v>
      </c>
      <c r="G596" s="44">
        <v>9.9884690602236783E-3</v>
      </c>
      <c r="H596" s="44">
        <v>0.81125526596035891</v>
      </c>
      <c r="I596" s="45">
        <v>3.8561156412164621</v>
      </c>
    </row>
    <row r="597" spans="1:9" x14ac:dyDescent="0.25">
      <c r="A597" s="39">
        <v>1985</v>
      </c>
      <c r="B597" s="40" t="s">
        <v>91</v>
      </c>
      <c r="C597" s="41" t="s">
        <v>92</v>
      </c>
      <c r="D597" s="42">
        <v>6.0097691350551514</v>
      </c>
      <c r="E597" s="43">
        <v>10</v>
      </c>
      <c r="F597" s="44">
        <v>2.7441793429560155</v>
      </c>
      <c r="G597" s="44">
        <v>6.5272731951658356</v>
      </c>
      <c r="H597" s="44">
        <v>5.8133323115683124</v>
      </c>
      <c r="I597" s="45">
        <v>4.9241422036256823</v>
      </c>
    </row>
    <row r="598" spans="1:9" x14ac:dyDescent="0.25">
      <c r="A598" s="39">
        <v>1985</v>
      </c>
      <c r="B598" s="40" t="s">
        <v>93</v>
      </c>
      <c r="C598" s="41" t="s">
        <v>94</v>
      </c>
      <c r="D598" s="42">
        <v>4.0885470227551428</v>
      </c>
      <c r="E598" s="43">
        <v>5.6735531386874802</v>
      </c>
      <c r="F598" s="44">
        <v>2.9470512195005547</v>
      </c>
      <c r="G598" s="44">
        <v>6.3224374871592257</v>
      </c>
      <c r="H598" s="44">
        <v>1.0989705595712884</v>
      </c>
      <c r="I598" s="45">
        <v>5.7329053702104931</v>
      </c>
    </row>
    <row r="599" spans="1:9" x14ac:dyDescent="0.25">
      <c r="A599" s="39">
        <v>1985</v>
      </c>
      <c r="B599" s="40" t="s">
        <v>408</v>
      </c>
      <c r="C599" s="41" t="s">
        <v>409</v>
      </c>
      <c r="D599" s="42" t="s">
        <v>511</v>
      </c>
      <c r="E599" s="43" t="s">
        <v>511</v>
      </c>
      <c r="F599" s="44" t="s">
        <v>511</v>
      </c>
      <c r="G599" s="44" t="s">
        <v>511</v>
      </c>
      <c r="H599" s="44" t="s">
        <v>511</v>
      </c>
      <c r="I599" s="45" t="s">
        <v>511</v>
      </c>
    </row>
    <row r="600" spans="1:9" x14ac:dyDescent="0.25">
      <c r="A600" s="39">
        <v>1985</v>
      </c>
      <c r="B600" s="40" t="s">
        <v>380</v>
      </c>
      <c r="C600" s="41" t="s">
        <v>381</v>
      </c>
      <c r="D600" s="42">
        <v>7.1124560451267484</v>
      </c>
      <c r="E600" s="43">
        <v>6.1883803259418224</v>
      </c>
      <c r="F600" s="44">
        <v>8.5502710548734004</v>
      </c>
      <c r="G600" s="44">
        <v>6.4507367513754792</v>
      </c>
      <c r="H600" s="44">
        <v>7.8782565122184733</v>
      </c>
      <c r="I600" s="45">
        <v>6.7712439540677662</v>
      </c>
    </row>
    <row r="601" spans="1:9" x14ac:dyDescent="0.25">
      <c r="A601" s="39">
        <v>1985</v>
      </c>
      <c r="B601" s="40" t="s">
        <v>319</v>
      </c>
      <c r="C601" s="41" t="s">
        <v>320</v>
      </c>
      <c r="D601" s="42">
        <v>6.2537721808276521</v>
      </c>
      <c r="E601" s="43">
        <v>3.2436907614492285</v>
      </c>
      <c r="F601" s="44">
        <v>3.7293291274861637</v>
      </c>
      <c r="G601" s="44">
        <v>9.4461036775600906</v>
      </c>
      <c r="H601" s="44">
        <v>7.4439170786635529</v>
      </c>
      <c r="I601" s="45">
        <v>7.6804364162367342</v>
      </c>
    </row>
    <row r="602" spans="1:9" x14ac:dyDescent="0.25">
      <c r="A602" s="39">
        <v>1985</v>
      </c>
      <c r="B602" s="40" t="s">
        <v>295</v>
      </c>
      <c r="C602" s="41" t="s">
        <v>296</v>
      </c>
      <c r="D602" s="42">
        <v>5.092513540419807</v>
      </c>
      <c r="E602" s="43">
        <v>4.8451021023172709</v>
      </c>
      <c r="F602" s="44">
        <v>3.8586771307915213</v>
      </c>
      <c r="G602" s="44">
        <v>6.7746105383828068</v>
      </c>
      <c r="H602" s="44">
        <v>4.883094559923606</v>
      </c>
      <c r="I602" s="45">
        <v>5.4130747954686758</v>
      </c>
    </row>
    <row r="603" spans="1:9" x14ac:dyDescent="0.25">
      <c r="A603" s="39">
        <v>1985</v>
      </c>
      <c r="B603" s="40" t="s">
        <v>195</v>
      </c>
      <c r="C603" s="41" t="s">
        <v>196</v>
      </c>
      <c r="D603" s="42">
        <v>6.5275505362115105</v>
      </c>
      <c r="E603" s="43">
        <v>5.6530613855166614</v>
      </c>
      <c r="F603" s="44">
        <v>4.2027135248511023</v>
      </c>
      <c r="G603" s="44">
        <v>9.684695832447245</v>
      </c>
      <c r="H603" s="44">
        <v>6.7895798043835471</v>
      </c>
      <c r="I603" s="45">
        <v>6.2992124924591826</v>
      </c>
    </row>
    <row r="604" spans="1:9" x14ac:dyDescent="0.25">
      <c r="A604" s="39">
        <v>1985</v>
      </c>
      <c r="B604" s="40" t="s">
        <v>455</v>
      </c>
      <c r="C604" s="41" t="s">
        <v>456</v>
      </c>
      <c r="D604" s="42">
        <v>6.4962818893285244</v>
      </c>
      <c r="E604" s="43">
        <v>6.8651945795200753</v>
      </c>
      <c r="F604" s="44">
        <v>5.2460169237879262</v>
      </c>
      <c r="G604" s="44">
        <v>6.5694569435285155</v>
      </c>
      <c r="H604" s="44">
        <v>6.144154595780055</v>
      </c>
      <c r="I604" s="45">
        <v>7.0276786325548244</v>
      </c>
    </row>
    <row r="605" spans="1:9" x14ac:dyDescent="0.25">
      <c r="A605" s="39">
        <v>1985</v>
      </c>
      <c r="B605" s="40" t="s">
        <v>197</v>
      </c>
      <c r="C605" s="41" t="s">
        <v>198</v>
      </c>
      <c r="D605" s="42">
        <v>4.531066883261837</v>
      </c>
      <c r="E605" s="43">
        <v>7.3345423849886329</v>
      </c>
      <c r="F605" s="44">
        <v>2.3256634797481492</v>
      </c>
      <c r="G605" s="44">
        <v>7.4790697560444883</v>
      </c>
      <c r="H605" s="44">
        <v>2.0468117071828162</v>
      </c>
      <c r="I605" s="45" t="s">
        <v>511</v>
      </c>
    </row>
    <row r="606" spans="1:9" x14ac:dyDescent="0.25">
      <c r="A606" s="39">
        <v>1985</v>
      </c>
      <c r="B606" s="40" t="s">
        <v>199</v>
      </c>
      <c r="C606" s="41" t="s">
        <v>200</v>
      </c>
      <c r="D606" s="42">
        <v>2.973574229758067</v>
      </c>
      <c r="E606" s="43">
        <v>4.6138259504864152</v>
      </c>
      <c r="F606" s="44">
        <v>4.591029903987657</v>
      </c>
      <c r="G606" s="44">
        <v>9.9886314654070735E-3</v>
      </c>
      <c r="H606" s="44">
        <v>1.2071742174754327</v>
      </c>
      <c r="I606" s="45">
        <v>5.516643047700768</v>
      </c>
    </row>
    <row r="607" spans="1:9" x14ac:dyDescent="0.25">
      <c r="A607" s="39">
        <v>1985</v>
      </c>
      <c r="B607" s="40" t="s">
        <v>271</v>
      </c>
      <c r="C607" s="41" t="s">
        <v>272</v>
      </c>
      <c r="D607" s="42">
        <v>5.1589287728718736</v>
      </c>
      <c r="E607" s="43">
        <v>6.3383433768987496</v>
      </c>
      <c r="F607" s="44">
        <v>3.7519852044913207</v>
      </c>
      <c r="G607" s="44">
        <v>4.5932054005874399</v>
      </c>
      <c r="H607" s="44">
        <v>5.6456672615551398</v>
      </c>
      <c r="I607" s="45">
        <v>5.4101990930590285</v>
      </c>
    </row>
    <row r="608" spans="1:9" x14ac:dyDescent="0.25">
      <c r="A608" s="39">
        <v>1985</v>
      </c>
      <c r="B608" s="40" t="s">
        <v>344</v>
      </c>
      <c r="C608" s="41" t="s">
        <v>345</v>
      </c>
      <c r="D608" s="42">
        <v>3.8312506512841953</v>
      </c>
      <c r="E608" s="43">
        <v>6.7690542061644434</v>
      </c>
      <c r="F608" s="44">
        <v>4.2299384879652289</v>
      </c>
      <c r="G608" s="44">
        <v>4.4375752154790709</v>
      </c>
      <c r="H608" s="44">
        <v>2.0031455853127502</v>
      </c>
      <c r="I608" s="45">
        <v>2.2652400680595064</v>
      </c>
    </row>
    <row r="609" spans="1:9" x14ac:dyDescent="0.25">
      <c r="A609" s="39">
        <v>1985</v>
      </c>
      <c r="B609" s="40" t="s">
        <v>410</v>
      </c>
      <c r="C609" s="41" t="s">
        <v>411</v>
      </c>
      <c r="D609" s="42">
        <v>5.7010434811696751</v>
      </c>
      <c r="E609" s="43">
        <v>5.771586632530842</v>
      </c>
      <c r="F609" s="44">
        <v>5.8917584183064626</v>
      </c>
      <c r="G609" s="44">
        <v>5.6145327206515265</v>
      </c>
      <c r="H609" s="44">
        <v>6.496982555044851</v>
      </c>
      <c r="I609" s="45">
        <v>4.9281150023943709</v>
      </c>
    </row>
    <row r="610" spans="1:9" x14ac:dyDescent="0.25">
      <c r="A610" s="39">
        <v>1985</v>
      </c>
      <c r="B610" s="40" t="s">
        <v>321</v>
      </c>
      <c r="C610" s="41" t="s">
        <v>322</v>
      </c>
      <c r="D610" s="42" t="s">
        <v>511</v>
      </c>
      <c r="E610" s="43" t="s">
        <v>511</v>
      </c>
      <c r="F610" s="44" t="s">
        <v>511</v>
      </c>
      <c r="G610" s="44" t="s">
        <v>511</v>
      </c>
      <c r="H610" s="44" t="s">
        <v>511</v>
      </c>
      <c r="I610" s="45" t="s">
        <v>511</v>
      </c>
    </row>
    <row r="611" spans="1:9" x14ac:dyDescent="0.25">
      <c r="A611" s="39">
        <v>1985</v>
      </c>
      <c r="B611" s="40" t="s">
        <v>348</v>
      </c>
      <c r="C611" s="41" t="s">
        <v>349</v>
      </c>
      <c r="D611" s="42">
        <v>4.0092629418179477</v>
      </c>
      <c r="E611" s="43">
        <v>2.8660677322649617</v>
      </c>
      <c r="F611" s="44">
        <v>4.2809990148878025</v>
      </c>
      <c r="G611" s="44">
        <v>6.93046871603506</v>
      </c>
      <c r="H611" s="44" t="s">
        <v>511</v>
      </c>
      <c r="I611" s="45">
        <v>3.4158576614793188</v>
      </c>
    </row>
    <row r="612" spans="1:9" x14ac:dyDescent="0.25">
      <c r="A612" s="39">
        <v>1985</v>
      </c>
      <c r="B612" s="40" t="s">
        <v>350</v>
      </c>
      <c r="C612" s="41" t="s">
        <v>351</v>
      </c>
      <c r="D612" s="42">
        <v>3.5429815837742127</v>
      </c>
      <c r="E612" s="43">
        <v>0.80988998408206392</v>
      </c>
      <c r="F612" s="44">
        <v>4.3872159412978675</v>
      </c>
      <c r="G612" s="44">
        <v>6.5072201101805378</v>
      </c>
      <c r="H612" s="44" t="s">
        <v>511</v>
      </c>
      <c r="I612" s="45">
        <v>1.1421792111387075</v>
      </c>
    </row>
    <row r="613" spans="1:9" x14ac:dyDescent="0.25">
      <c r="A613" s="39">
        <v>1985</v>
      </c>
      <c r="B613" s="40" t="s">
        <v>97</v>
      </c>
      <c r="C613" s="41" t="s">
        <v>98</v>
      </c>
      <c r="D613" s="42">
        <v>3.8836560522686456</v>
      </c>
      <c r="E613" s="43">
        <v>3.4280775260754135</v>
      </c>
      <c r="F613" s="44">
        <v>2.5860047502853636</v>
      </c>
      <c r="G613" s="44">
        <v>6.7654406089174977</v>
      </c>
      <c r="H613" s="44" t="s">
        <v>511</v>
      </c>
      <c r="I613" s="45">
        <v>5.6571813301171572</v>
      </c>
    </row>
    <row r="614" spans="1:9" x14ac:dyDescent="0.25">
      <c r="A614" s="39">
        <v>1985</v>
      </c>
      <c r="B614" s="40" t="s">
        <v>323</v>
      </c>
      <c r="C614" s="41" t="s">
        <v>324</v>
      </c>
      <c r="D614" s="42" t="s">
        <v>511</v>
      </c>
      <c r="E614" s="43" t="s">
        <v>511</v>
      </c>
      <c r="F614" s="44" t="s">
        <v>511</v>
      </c>
      <c r="G614" s="44" t="s">
        <v>511</v>
      </c>
      <c r="H614" s="44" t="s">
        <v>511</v>
      </c>
      <c r="I614" s="45" t="s">
        <v>511</v>
      </c>
    </row>
    <row r="615" spans="1:9" x14ac:dyDescent="0.25">
      <c r="A615" s="39">
        <v>1985</v>
      </c>
      <c r="B615" s="40" t="s">
        <v>103</v>
      </c>
      <c r="C615" s="41" t="s">
        <v>104</v>
      </c>
      <c r="D615" s="42">
        <v>5.1371202642139853</v>
      </c>
      <c r="E615" s="43">
        <v>5.6563166824577902</v>
      </c>
      <c r="F615" s="44">
        <v>3.3493435868992907</v>
      </c>
      <c r="G615" s="44">
        <v>6.7656490141672574</v>
      </c>
      <c r="H615" s="44">
        <v>5.1407701754385631</v>
      </c>
      <c r="I615" s="45">
        <v>4.6984636474462178</v>
      </c>
    </row>
    <row r="616" spans="1:9" x14ac:dyDescent="0.25">
      <c r="A616" s="39">
        <v>1985</v>
      </c>
      <c r="B616" s="40" t="s">
        <v>414</v>
      </c>
      <c r="C616" s="41" t="s">
        <v>415</v>
      </c>
      <c r="D616" s="42" t="s">
        <v>511</v>
      </c>
      <c r="E616" s="43" t="s">
        <v>511</v>
      </c>
      <c r="F616" s="44" t="s">
        <v>511</v>
      </c>
      <c r="G616" s="44" t="s">
        <v>511</v>
      </c>
      <c r="H616" s="44" t="s">
        <v>511</v>
      </c>
      <c r="I616" s="45" t="s">
        <v>511</v>
      </c>
    </row>
    <row r="617" spans="1:9" x14ac:dyDescent="0.25">
      <c r="A617" s="39">
        <v>1985</v>
      </c>
      <c r="B617" s="40" t="s">
        <v>105</v>
      </c>
      <c r="C617" s="41" t="s">
        <v>106</v>
      </c>
      <c r="D617" s="42" t="s">
        <v>511</v>
      </c>
      <c r="E617" s="43" t="s">
        <v>511</v>
      </c>
      <c r="F617" s="44" t="s">
        <v>511</v>
      </c>
      <c r="G617" s="44" t="s">
        <v>511</v>
      </c>
      <c r="H617" s="44" t="s">
        <v>511</v>
      </c>
      <c r="I617" s="45" t="s">
        <v>511</v>
      </c>
    </row>
    <row r="618" spans="1:9" x14ac:dyDescent="0.25">
      <c r="A618" s="39">
        <v>1985</v>
      </c>
      <c r="B618" s="40" t="s">
        <v>107</v>
      </c>
      <c r="C618" s="41" t="s">
        <v>108</v>
      </c>
      <c r="D618" s="42">
        <v>3.3444347385123745</v>
      </c>
      <c r="E618" s="43">
        <v>7.6133554082506381</v>
      </c>
      <c r="F618" s="44">
        <v>3.5904081892824413</v>
      </c>
      <c r="G618" s="44">
        <v>0.43128586422911414</v>
      </c>
      <c r="H618" s="44">
        <v>1.0919183278499145</v>
      </c>
      <c r="I618" s="45">
        <v>3.9174511238575227</v>
      </c>
    </row>
    <row r="619" spans="1:9" x14ac:dyDescent="0.25">
      <c r="A619" s="39">
        <v>1985</v>
      </c>
      <c r="B619" s="40" t="s">
        <v>273</v>
      </c>
      <c r="C619" s="41" t="s">
        <v>274</v>
      </c>
      <c r="D619" s="42">
        <v>7.5768059113701804</v>
      </c>
      <c r="E619" s="43">
        <v>4.2876914461265638</v>
      </c>
      <c r="F619" s="44">
        <v>7.709983230307131</v>
      </c>
      <c r="G619" s="44">
        <v>8.2872129133774006</v>
      </c>
      <c r="H619" s="44">
        <v>9.9694093682670282</v>
      </c>
      <c r="I619" s="45">
        <v>8.5575914458919513</v>
      </c>
    </row>
    <row r="620" spans="1:9" x14ac:dyDescent="0.25">
      <c r="A620" s="39">
        <v>1985</v>
      </c>
      <c r="B620" s="40" t="s">
        <v>352</v>
      </c>
      <c r="C620" s="41" t="s">
        <v>526</v>
      </c>
      <c r="D620" s="42" t="s">
        <v>511</v>
      </c>
      <c r="E620" s="43" t="s">
        <v>511</v>
      </c>
      <c r="F620" s="44" t="s">
        <v>511</v>
      </c>
      <c r="G620" s="44" t="s">
        <v>511</v>
      </c>
      <c r="H620" s="44" t="s">
        <v>511</v>
      </c>
      <c r="I620" s="45" t="s">
        <v>511</v>
      </c>
    </row>
    <row r="621" spans="1:9" x14ac:dyDescent="0.25">
      <c r="A621" s="39">
        <v>1985</v>
      </c>
      <c r="B621" s="40" t="s">
        <v>416</v>
      </c>
      <c r="C621" s="41" t="s">
        <v>417</v>
      </c>
      <c r="D621" s="42" t="s">
        <v>511</v>
      </c>
      <c r="E621" s="43" t="s">
        <v>511</v>
      </c>
      <c r="F621" s="44"/>
      <c r="G621" s="44" t="s">
        <v>511</v>
      </c>
      <c r="H621" s="44" t="s">
        <v>511</v>
      </c>
      <c r="I621" s="45" t="s">
        <v>511</v>
      </c>
    </row>
    <row r="622" spans="1:9" x14ac:dyDescent="0.25">
      <c r="A622" s="39">
        <v>1985</v>
      </c>
      <c r="B622" s="40" t="s">
        <v>111</v>
      </c>
      <c r="C622" s="41" t="s">
        <v>112</v>
      </c>
      <c r="D622" s="42">
        <v>5.2493894657700171</v>
      </c>
      <c r="E622" s="43">
        <v>7.168525771217487</v>
      </c>
      <c r="F622" s="44">
        <v>2.6735347705560351</v>
      </c>
      <c r="G622" s="44">
        <v>5.633184835529879</v>
      </c>
      <c r="H622" s="44">
        <v>5.3881017866229488</v>
      </c>
      <c r="I622" s="45">
        <v>5.7046635845039084</v>
      </c>
    </row>
    <row r="623" spans="1:9" x14ac:dyDescent="0.25">
      <c r="A623" s="39">
        <v>1985</v>
      </c>
      <c r="B623" s="40" t="s">
        <v>418</v>
      </c>
      <c r="C623" s="41" t="s">
        <v>419</v>
      </c>
      <c r="D623" s="42">
        <v>6.7997208228827226</v>
      </c>
      <c r="E623" s="43">
        <v>8.8435299908926481</v>
      </c>
      <c r="F623" s="44">
        <v>6.5503228467605279</v>
      </c>
      <c r="G623" s="44">
        <v>6.6103678863601605</v>
      </c>
      <c r="H623" s="44">
        <v>7.0607110163297975</v>
      </c>
      <c r="I623" s="45">
        <v>6.0735728558479423</v>
      </c>
    </row>
    <row r="624" spans="1:9" x14ac:dyDescent="0.25">
      <c r="A624" s="39">
        <v>1985</v>
      </c>
      <c r="B624" s="40" t="s">
        <v>297</v>
      </c>
      <c r="C624" s="41" t="s">
        <v>298</v>
      </c>
      <c r="D624" s="42">
        <v>5.2617023538665553</v>
      </c>
      <c r="E624" s="43">
        <v>5.5079484331090773</v>
      </c>
      <c r="F624" s="44">
        <v>4.9559065853786128</v>
      </c>
      <c r="G624" s="44">
        <v>6.2925297622343281</v>
      </c>
      <c r="H624" s="44">
        <v>3.1623201050282894</v>
      </c>
      <c r="I624" s="45">
        <v>6.4655476842740178</v>
      </c>
    </row>
    <row r="625" spans="1:9" x14ac:dyDescent="0.25">
      <c r="A625" s="39">
        <v>1985</v>
      </c>
      <c r="B625" s="40" t="s">
        <v>13</v>
      </c>
      <c r="C625" s="41" t="s">
        <v>14</v>
      </c>
      <c r="D625" s="42" t="s">
        <v>511</v>
      </c>
      <c r="E625" s="43" t="s">
        <v>511</v>
      </c>
      <c r="F625" s="44" t="s">
        <v>511</v>
      </c>
      <c r="G625" s="44" t="s">
        <v>511</v>
      </c>
      <c r="H625" s="44" t="s">
        <v>511</v>
      </c>
      <c r="I625" s="45" t="s">
        <v>511</v>
      </c>
    </row>
    <row r="626" spans="1:9" x14ac:dyDescent="0.25">
      <c r="A626" s="39">
        <v>1985</v>
      </c>
      <c r="B626" s="40" t="s">
        <v>216</v>
      </c>
      <c r="C626" s="41" t="s">
        <v>217</v>
      </c>
      <c r="D626" s="42" t="s">
        <v>511</v>
      </c>
      <c r="E626" s="43" t="s">
        <v>511</v>
      </c>
      <c r="F626" s="44" t="s">
        <v>511</v>
      </c>
      <c r="G626" s="44" t="s">
        <v>511</v>
      </c>
      <c r="H626" s="44" t="s">
        <v>511</v>
      </c>
      <c r="I626" s="45" t="s">
        <v>511</v>
      </c>
    </row>
    <row r="627" spans="1:9" x14ac:dyDescent="0.25">
      <c r="A627" s="39">
        <v>1985</v>
      </c>
      <c r="B627" s="40" t="s">
        <v>385</v>
      </c>
      <c r="C627" s="41" t="s">
        <v>386</v>
      </c>
      <c r="D627" s="42">
        <v>7.5839526902959999</v>
      </c>
      <c r="E627" s="43">
        <v>8.5381949193704809</v>
      </c>
      <c r="F627" s="44">
        <v>8.124139613784287</v>
      </c>
      <c r="G627" s="44">
        <v>8.1011637240643566</v>
      </c>
      <c r="H627" s="44">
        <v>8.2648765782196421</v>
      </c>
      <c r="I627" s="45">
        <v>6.6133592099680945</v>
      </c>
    </row>
    <row r="628" spans="1:9" x14ac:dyDescent="0.25">
      <c r="A628" s="39">
        <v>1985</v>
      </c>
      <c r="B628" s="40" t="s">
        <v>436</v>
      </c>
      <c r="C628" s="41" t="s">
        <v>437</v>
      </c>
      <c r="D628" s="42">
        <v>8.5709734795355637</v>
      </c>
      <c r="E628" s="43">
        <v>8.1685779440990771</v>
      </c>
      <c r="F628" s="44">
        <v>8.5240066474247218</v>
      </c>
      <c r="G628" s="44">
        <v>9.6594179119331098</v>
      </c>
      <c r="H628" s="44">
        <v>9.098825036817102</v>
      </c>
      <c r="I628" s="45">
        <v>7.3633819535723637</v>
      </c>
    </row>
    <row r="629" spans="1:9" x14ac:dyDescent="0.25">
      <c r="A629" s="39">
        <v>1985</v>
      </c>
      <c r="B629" s="40" t="s">
        <v>327</v>
      </c>
      <c r="C629" s="41" t="s">
        <v>328</v>
      </c>
      <c r="D629" s="42">
        <v>2.8513971239464495</v>
      </c>
      <c r="E629" s="43">
        <v>1.1935431324188124</v>
      </c>
      <c r="F629" s="44">
        <v>2.4784754456858344</v>
      </c>
      <c r="G629" s="44">
        <v>6.0972398599636692</v>
      </c>
      <c r="H629" s="44">
        <v>1.5617203297602378</v>
      </c>
      <c r="I629" s="45">
        <v>3.7134962641592208</v>
      </c>
    </row>
    <row r="630" spans="1:9" x14ac:dyDescent="0.25">
      <c r="A630" s="39">
        <v>1985</v>
      </c>
      <c r="B630" s="40" t="s">
        <v>527</v>
      </c>
      <c r="C630" s="41" t="s">
        <v>528</v>
      </c>
      <c r="D630" s="42">
        <v>6.587707608014564</v>
      </c>
      <c r="E630" s="43">
        <v>5.5456983941131064</v>
      </c>
      <c r="F630" s="44">
        <v>5.8931049885999123</v>
      </c>
      <c r="G630" s="44">
        <v>9.3284379245877638</v>
      </c>
      <c r="H630" s="44">
        <v>6.2573510190720416</v>
      </c>
      <c r="I630" s="45">
        <v>5.986247204017392</v>
      </c>
    </row>
    <row r="631" spans="1:9" x14ac:dyDescent="0.25">
      <c r="A631" s="39">
        <v>1985</v>
      </c>
      <c r="B631" s="40" t="s">
        <v>243</v>
      </c>
      <c r="C631" s="41" t="s">
        <v>244</v>
      </c>
      <c r="D631" s="42" t="s">
        <v>511</v>
      </c>
      <c r="E631" s="43" t="s">
        <v>511</v>
      </c>
      <c r="F631" s="44" t="s">
        <v>511</v>
      </c>
      <c r="G631" s="44" t="s">
        <v>511</v>
      </c>
      <c r="H631" s="44" t="s">
        <v>511</v>
      </c>
      <c r="I631" s="45" t="s">
        <v>511</v>
      </c>
    </row>
    <row r="632" spans="1:9" x14ac:dyDescent="0.25">
      <c r="A632" s="39">
        <v>1985</v>
      </c>
      <c r="B632" s="40" t="s">
        <v>119</v>
      </c>
      <c r="C632" s="41" t="s">
        <v>529</v>
      </c>
      <c r="D632" s="42">
        <v>3.9355208845208844</v>
      </c>
      <c r="E632" s="43">
        <v>3.7332034752434424</v>
      </c>
      <c r="F632" s="44">
        <v>5.0969663183657072</v>
      </c>
      <c r="G632" s="44">
        <v>4.9265097643088378</v>
      </c>
      <c r="H632" s="44">
        <v>1.9757172008319537</v>
      </c>
      <c r="I632" s="45">
        <v>3.6784679525037718</v>
      </c>
    </row>
    <row r="633" spans="1:9" x14ac:dyDescent="0.25">
      <c r="A633" s="39">
        <v>1985</v>
      </c>
      <c r="B633" s="40" t="s">
        <v>275</v>
      </c>
      <c r="C633" s="41" t="s">
        <v>276</v>
      </c>
      <c r="D633" s="42">
        <v>5.9620144977567522</v>
      </c>
      <c r="E633" s="43">
        <v>5.8836314040161035</v>
      </c>
      <c r="F633" s="44">
        <v>4.704207002225389</v>
      </c>
      <c r="G633" s="44">
        <v>7.0179142036597133</v>
      </c>
      <c r="H633" s="44">
        <v>5.4150923032979961</v>
      </c>
      <c r="I633" s="45">
        <v>6.8455383909578602</v>
      </c>
    </row>
    <row r="634" spans="1:9" x14ac:dyDescent="0.25">
      <c r="A634" s="39">
        <v>1985</v>
      </c>
      <c r="B634" s="40" t="s">
        <v>277</v>
      </c>
      <c r="C634" s="41" t="s">
        <v>278</v>
      </c>
      <c r="D634" s="42" t="s">
        <v>511</v>
      </c>
      <c r="E634" s="43" t="s">
        <v>511</v>
      </c>
      <c r="F634" s="44" t="s">
        <v>511</v>
      </c>
      <c r="G634" s="44" t="s">
        <v>511</v>
      </c>
      <c r="H634" s="44" t="s">
        <v>511</v>
      </c>
      <c r="I634" s="45" t="s">
        <v>511</v>
      </c>
    </row>
    <row r="635" spans="1:9" x14ac:dyDescent="0.25">
      <c r="A635" s="39">
        <v>1985</v>
      </c>
      <c r="B635" s="40" t="s">
        <v>115</v>
      </c>
      <c r="C635" s="41" t="s">
        <v>116</v>
      </c>
      <c r="D635" s="42">
        <v>4.8308988937239885</v>
      </c>
      <c r="E635" s="43">
        <v>3.9778221120341088</v>
      </c>
      <c r="F635" s="44">
        <v>2.8135903040417376</v>
      </c>
      <c r="G635" s="44">
        <v>6.7536358943209125</v>
      </c>
      <c r="H635" s="44" t="s">
        <v>511</v>
      </c>
      <c r="I635" s="45">
        <v>5.3559634251647319</v>
      </c>
    </row>
    <row r="636" spans="1:9" x14ac:dyDescent="0.25">
      <c r="A636" s="39">
        <v>1985</v>
      </c>
      <c r="B636" s="40" t="s">
        <v>218</v>
      </c>
      <c r="C636" s="41" t="s">
        <v>219</v>
      </c>
      <c r="D636" s="42">
        <v>4.8543125136582166</v>
      </c>
      <c r="E636" s="43">
        <v>3.4675014821578625</v>
      </c>
      <c r="F636" s="44">
        <v>5.0007995726427588</v>
      </c>
      <c r="G636" s="44">
        <v>6.1599263333732681</v>
      </c>
      <c r="H636" s="44">
        <v>2.6298863824419305</v>
      </c>
      <c r="I636" s="45">
        <v>7.4106948585920893</v>
      </c>
    </row>
    <row r="637" spans="1:9" x14ac:dyDescent="0.25">
      <c r="A637" s="39">
        <v>1985</v>
      </c>
      <c r="B637" s="40" t="s">
        <v>15</v>
      </c>
      <c r="C637" s="41" t="s">
        <v>16</v>
      </c>
      <c r="D637" s="42">
        <v>5.3631741222996547</v>
      </c>
      <c r="E637" s="43">
        <v>4.7109215649189622</v>
      </c>
      <c r="F637" s="44">
        <v>4.8956656475928302</v>
      </c>
      <c r="G637" s="44">
        <v>6.5031897926574116</v>
      </c>
      <c r="H637" s="44">
        <v>4.661687378083637</v>
      </c>
      <c r="I637" s="45">
        <v>6.3103107384221362</v>
      </c>
    </row>
    <row r="638" spans="1:9" x14ac:dyDescent="0.25">
      <c r="A638" s="39">
        <v>1985</v>
      </c>
      <c r="B638" s="40" t="s">
        <v>329</v>
      </c>
      <c r="C638" s="41" t="s">
        <v>330</v>
      </c>
      <c r="D638" s="42">
        <v>4.8341567185422409</v>
      </c>
      <c r="E638" s="43">
        <v>5.4203275223064198</v>
      </c>
      <c r="F638" s="44">
        <v>4.9796215767531971</v>
      </c>
      <c r="G638" s="44">
        <v>2.6862665687616136</v>
      </c>
      <c r="H638" s="44">
        <v>5.761105396140465</v>
      </c>
      <c r="I638" s="45">
        <v>5.3490720980780324</v>
      </c>
    </row>
    <row r="639" spans="1:9" x14ac:dyDescent="0.25">
      <c r="A639" s="39">
        <v>1985</v>
      </c>
      <c r="B639" s="40" t="s">
        <v>117</v>
      </c>
      <c r="C639" s="41" t="s">
        <v>118</v>
      </c>
      <c r="D639" s="42">
        <v>2.8772900219679247</v>
      </c>
      <c r="E639" s="43">
        <v>3.9266279903888623</v>
      </c>
      <c r="F639" s="44">
        <v>3.1491468796691406</v>
      </c>
      <c r="G639" s="44">
        <v>9.9892622254313876E-3</v>
      </c>
      <c r="H639" s="44">
        <v>2.6324818614709207</v>
      </c>
      <c r="I639" s="45">
        <v>4.9349634733393559</v>
      </c>
    </row>
    <row r="640" spans="1:9" x14ac:dyDescent="0.25">
      <c r="A640" s="39">
        <v>1985</v>
      </c>
      <c r="B640" s="40" t="s">
        <v>354</v>
      </c>
      <c r="C640" s="41" t="s">
        <v>355</v>
      </c>
      <c r="D640" s="42" t="s">
        <v>511</v>
      </c>
      <c r="E640" s="43" t="s">
        <v>511</v>
      </c>
      <c r="F640" s="44"/>
      <c r="G640" s="44" t="s">
        <v>511</v>
      </c>
      <c r="H640" s="44" t="s">
        <v>511</v>
      </c>
      <c r="I640" s="45" t="s">
        <v>511</v>
      </c>
    </row>
    <row r="641" spans="1:9" x14ac:dyDescent="0.25">
      <c r="A641" s="39">
        <v>1985</v>
      </c>
      <c r="B641" s="40" t="s">
        <v>331</v>
      </c>
      <c r="C641" s="41" t="s">
        <v>332</v>
      </c>
      <c r="D641" s="42">
        <v>5.5480156077174003</v>
      </c>
      <c r="E641" s="43">
        <v>2.1337554979384263</v>
      </c>
      <c r="F641" s="44">
        <v>4.4095437028387598</v>
      </c>
      <c r="G641" s="44">
        <v>7.6441688693665979</v>
      </c>
      <c r="H641" s="44" t="s">
        <v>511</v>
      </c>
      <c r="I641" s="45">
        <v>7.2737907353673945</v>
      </c>
    </row>
    <row r="642" spans="1:9" x14ac:dyDescent="0.25">
      <c r="A642" s="39">
        <v>1985</v>
      </c>
      <c r="B642" s="40" t="s">
        <v>387</v>
      </c>
      <c r="C642" s="41" t="s">
        <v>530</v>
      </c>
      <c r="D642" s="42">
        <v>8.3185721756358753</v>
      </c>
      <c r="E642" s="43">
        <v>7.0475644200027254</v>
      </c>
      <c r="F642" s="44">
        <v>7.8338039219634439</v>
      </c>
      <c r="G642" s="44">
        <v>9.3479389305165128</v>
      </c>
      <c r="H642" s="44">
        <v>9.1358574830121135</v>
      </c>
      <c r="I642" s="45">
        <v>8.2618108644366863</v>
      </c>
    </row>
    <row r="643" spans="1:9" x14ac:dyDescent="0.25">
      <c r="A643" s="39">
        <v>1985</v>
      </c>
      <c r="B643" s="40" t="s">
        <v>236</v>
      </c>
      <c r="C643" s="41" t="s">
        <v>531</v>
      </c>
      <c r="D643" s="42">
        <v>8.3814199744746674</v>
      </c>
      <c r="E643" s="43">
        <v>7.49825748191921</v>
      </c>
      <c r="F643" s="44">
        <v>8.3332580138797088</v>
      </c>
      <c r="G643" s="44">
        <v>9.3604130543548969</v>
      </c>
      <c r="H643" s="44">
        <v>8.4802830207309281</v>
      </c>
      <c r="I643" s="45">
        <v>8.2647326313895011</v>
      </c>
    </row>
    <row r="644" spans="1:9" x14ac:dyDescent="0.25">
      <c r="A644" s="39">
        <v>1985</v>
      </c>
      <c r="B644" s="40" t="s">
        <v>224</v>
      </c>
      <c r="C644" s="41" t="s">
        <v>225</v>
      </c>
      <c r="D644" s="42">
        <v>5.6976637629937628</v>
      </c>
      <c r="E644" s="43">
        <v>5.3887354395738001</v>
      </c>
      <c r="F644" s="44">
        <v>5.2276341816777432</v>
      </c>
      <c r="G644" s="44">
        <v>3.7130063979601435</v>
      </c>
      <c r="H644" s="44">
        <v>7.4675636953101625</v>
      </c>
      <c r="I644" s="45">
        <v>6.7758805571840997</v>
      </c>
    </row>
    <row r="645" spans="1:9" x14ac:dyDescent="0.25">
      <c r="A645" s="39">
        <v>1985</v>
      </c>
      <c r="B645" s="40" t="s">
        <v>226</v>
      </c>
      <c r="C645" s="41" t="s">
        <v>532</v>
      </c>
      <c r="D645" s="42">
        <v>5.4245786399482281</v>
      </c>
      <c r="E645" s="43">
        <v>5.2521197649766629</v>
      </c>
      <c r="F645" s="44">
        <v>5.3629902092824135</v>
      </c>
      <c r="G645" s="44">
        <v>8.3328345618892872</v>
      </c>
      <c r="H645" s="44">
        <v>3.7454616789914401</v>
      </c>
      <c r="I645" s="45">
        <v>5.0427009984066</v>
      </c>
    </row>
    <row r="646" spans="1:9" x14ac:dyDescent="0.25">
      <c r="A646" s="39">
        <v>1985</v>
      </c>
      <c r="B646" s="40" t="s">
        <v>279</v>
      </c>
      <c r="C646" s="41" t="s">
        <v>533</v>
      </c>
      <c r="D646" s="42" t="s">
        <v>511</v>
      </c>
      <c r="E646" s="43" t="s">
        <v>511</v>
      </c>
      <c r="F646" s="44">
        <v>3.6908779643105429</v>
      </c>
      <c r="G646" s="44" t="s">
        <v>511</v>
      </c>
      <c r="H646" s="44" t="s">
        <v>511</v>
      </c>
      <c r="I646" s="45" t="s">
        <v>511</v>
      </c>
    </row>
    <row r="647" spans="1:9" x14ac:dyDescent="0.25">
      <c r="A647" s="39">
        <v>1985</v>
      </c>
      <c r="B647" s="40" t="s">
        <v>333</v>
      </c>
      <c r="C647" s="41" t="s">
        <v>534</v>
      </c>
      <c r="D647" s="42" t="s">
        <v>511</v>
      </c>
      <c r="E647" s="43" t="s">
        <v>511</v>
      </c>
      <c r="F647" s="44" t="s">
        <v>511</v>
      </c>
      <c r="G647" s="44" t="s">
        <v>511</v>
      </c>
      <c r="H647" s="44" t="s">
        <v>511</v>
      </c>
      <c r="I647" s="45" t="s">
        <v>511</v>
      </c>
    </row>
    <row r="648" spans="1:9" x14ac:dyDescent="0.25">
      <c r="A648" s="39">
        <v>1985</v>
      </c>
      <c r="B648" s="40" t="s">
        <v>121</v>
      </c>
      <c r="C648" s="41" t="s">
        <v>122</v>
      </c>
      <c r="D648" s="42">
        <v>3.5556962529800216</v>
      </c>
      <c r="E648" s="43">
        <v>3.2953875444853313</v>
      </c>
      <c r="F648" s="44">
        <v>4.8053960769389121</v>
      </c>
      <c r="G648" s="44">
        <v>3.3335220666339764</v>
      </c>
      <c r="H648" s="44">
        <v>2.4806871833712574</v>
      </c>
      <c r="I648" s="45">
        <v>4.6321081075890538</v>
      </c>
    </row>
    <row r="649" spans="1:9" ht="15.75" thickBot="1" x14ac:dyDescent="0.3">
      <c r="A649" s="46">
        <v>1985</v>
      </c>
      <c r="B649" s="47" t="s">
        <v>123</v>
      </c>
      <c r="C649" s="48" t="s">
        <v>124</v>
      </c>
      <c r="D649" s="49">
        <v>4.2657833487169929</v>
      </c>
      <c r="E649" s="50">
        <v>4.041794348561174</v>
      </c>
      <c r="F649" s="51">
        <v>4.3550894305026748</v>
      </c>
      <c r="G649" s="51">
        <v>6.2986417522580078</v>
      </c>
      <c r="H649" s="51">
        <v>2.7954903498229471</v>
      </c>
      <c r="I649" s="52">
        <v>4.282423721979276</v>
      </c>
    </row>
    <row r="650" spans="1:9" x14ac:dyDescent="0.25">
      <c r="A650" s="10">
        <v>1990</v>
      </c>
      <c r="B650" s="11" t="s">
        <v>388</v>
      </c>
      <c r="C650" s="12" t="s">
        <v>389</v>
      </c>
      <c r="D650" s="13">
        <v>4.663202122954444</v>
      </c>
      <c r="E650" s="14">
        <v>4.1420954901038867</v>
      </c>
      <c r="F650" s="15">
        <v>4.998847343399011</v>
      </c>
      <c r="G650" s="15">
        <v>4.9095724046762435</v>
      </c>
      <c r="H650" s="15" t="s">
        <v>511</v>
      </c>
      <c r="I650" s="16">
        <v>3.160371122510782</v>
      </c>
    </row>
    <row r="651" spans="1:9" x14ac:dyDescent="0.25">
      <c r="A651" s="17">
        <v>1990</v>
      </c>
      <c r="B651" s="18" t="s">
        <v>4</v>
      </c>
      <c r="C651" s="19" t="s">
        <v>5</v>
      </c>
      <c r="D651" s="20">
        <v>3.082687062782254</v>
      </c>
      <c r="E651" s="21">
        <v>2.2409417637174522</v>
      </c>
      <c r="F651" s="22">
        <v>4.0570178550706917</v>
      </c>
      <c r="G651" s="22">
        <v>4.5041077198226018</v>
      </c>
      <c r="H651" s="22">
        <v>1.5779571974031321</v>
      </c>
      <c r="I651" s="23">
        <v>3.5630139170292803</v>
      </c>
    </row>
    <row r="652" spans="1:9" x14ac:dyDescent="0.25">
      <c r="A652" s="17">
        <v>1990</v>
      </c>
      <c r="B652" s="18" t="s">
        <v>19</v>
      </c>
      <c r="C652" s="19" t="s">
        <v>20</v>
      </c>
      <c r="D652" s="20" t="s">
        <v>511</v>
      </c>
      <c r="E652" s="21" t="s">
        <v>511</v>
      </c>
      <c r="F652" s="22" t="s">
        <v>511</v>
      </c>
      <c r="G652" s="22" t="s">
        <v>511</v>
      </c>
      <c r="H652" s="22" t="s">
        <v>511</v>
      </c>
      <c r="I652" s="23" t="s">
        <v>511</v>
      </c>
    </row>
    <row r="653" spans="1:9" x14ac:dyDescent="0.25">
      <c r="A653" s="17">
        <v>1990</v>
      </c>
      <c r="B653" s="18" t="s">
        <v>129</v>
      </c>
      <c r="C653" s="19" t="s">
        <v>130</v>
      </c>
      <c r="D653" s="20">
        <v>4.3932194132334574</v>
      </c>
      <c r="E653" s="21">
        <v>7.5929351753562075</v>
      </c>
      <c r="F653" s="22">
        <v>4.5403429156762947</v>
      </c>
      <c r="G653" s="22">
        <v>2.5074174721423139</v>
      </c>
      <c r="H653" s="22">
        <v>4.4237017724906673</v>
      </c>
      <c r="I653" s="23">
        <v>3.1576087282511023</v>
      </c>
    </row>
    <row r="654" spans="1:9" x14ac:dyDescent="0.25">
      <c r="A654" s="17">
        <v>1990</v>
      </c>
      <c r="B654" s="18" t="s">
        <v>299</v>
      </c>
      <c r="C654" s="19" t="s">
        <v>300</v>
      </c>
      <c r="D654" s="20" t="s">
        <v>511</v>
      </c>
      <c r="E654" s="21" t="s">
        <v>511</v>
      </c>
      <c r="F654" s="22" t="s">
        <v>511</v>
      </c>
      <c r="G654" s="22" t="s">
        <v>511</v>
      </c>
      <c r="H654" s="22" t="s">
        <v>511</v>
      </c>
      <c r="I654" s="23" t="s">
        <v>511</v>
      </c>
    </row>
    <row r="655" spans="1:9" x14ac:dyDescent="0.25">
      <c r="A655" s="17">
        <v>1990</v>
      </c>
      <c r="B655" s="18" t="s">
        <v>438</v>
      </c>
      <c r="C655" s="19" t="s">
        <v>439</v>
      </c>
      <c r="D655" s="20">
        <v>8.0913877313396245</v>
      </c>
      <c r="E655" s="21">
        <v>8.0607138600501784</v>
      </c>
      <c r="F655" s="22">
        <v>8.0526356392722498</v>
      </c>
      <c r="G655" s="22">
        <v>9.1500460259579413</v>
      </c>
      <c r="H655" s="22">
        <v>7.6416156916177203</v>
      </c>
      <c r="I655" s="23">
        <v>7.7070845974241298</v>
      </c>
    </row>
    <row r="656" spans="1:9" x14ac:dyDescent="0.25">
      <c r="A656" s="17">
        <v>1990</v>
      </c>
      <c r="B656" s="18" t="s">
        <v>420</v>
      </c>
      <c r="C656" s="19" t="s">
        <v>421</v>
      </c>
      <c r="D656" s="20">
        <v>7.581834282099936</v>
      </c>
      <c r="E656" s="21">
        <v>6.2011834415071281</v>
      </c>
      <c r="F656" s="22">
        <v>8.0622416358495901</v>
      </c>
      <c r="G656" s="22">
        <v>9.6299985555180658</v>
      </c>
      <c r="H656" s="22">
        <v>7.6606859797567948</v>
      </c>
      <c r="I656" s="23">
        <v>6.5514657901181046</v>
      </c>
    </row>
    <row r="657" spans="1:9" x14ac:dyDescent="0.25">
      <c r="A657" s="17">
        <v>1990</v>
      </c>
      <c r="B657" s="18" t="s">
        <v>301</v>
      </c>
      <c r="C657" s="19" t="s">
        <v>302</v>
      </c>
      <c r="D657" s="20" t="s">
        <v>511</v>
      </c>
      <c r="E657" s="21" t="s">
        <v>511</v>
      </c>
      <c r="F657" s="22" t="s">
        <v>511</v>
      </c>
      <c r="G657" s="22" t="s">
        <v>511</v>
      </c>
      <c r="H657" s="22" t="s">
        <v>511</v>
      </c>
      <c r="I657" s="23" t="s">
        <v>511</v>
      </c>
    </row>
    <row r="658" spans="1:9" x14ac:dyDescent="0.25">
      <c r="A658" s="17">
        <v>1990</v>
      </c>
      <c r="B658" s="18" t="s">
        <v>133</v>
      </c>
      <c r="C658" s="19" t="s">
        <v>512</v>
      </c>
      <c r="D658" s="20">
        <v>7.2832238805970144</v>
      </c>
      <c r="E658" s="21">
        <v>9.5587045436846729</v>
      </c>
      <c r="F658" s="22">
        <v>5.9443703199986713</v>
      </c>
      <c r="G658" s="22">
        <v>7.0177430263558449</v>
      </c>
      <c r="H658" s="22">
        <v>5.2990130661271353</v>
      </c>
      <c r="I658" s="23">
        <v>8.4547630760350891</v>
      </c>
    </row>
    <row r="659" spans="1:9" x14ac:dyDescent="0.25">
      <c r="A659" s="17">
        <v>1990</v>
      </c>
      <c r="B659" s="18" t="s">
        <v>303</v>
      </c>
      <c r="C659" s="19" t="s">
        <v>304</v>
      </c>
      <c r="D659" s="20">
        <v>6.17479346318519</v>
      </c>
      <c r="E659" s="21">
        <v>3.1265815282275593</v>
      </c>
      <c r="F659" s="22">
        <v>4.7840163198191812</v>
      </c>
      <c r="G659" s="22">
        <v>8.787661165379971</v>
      </c>
      <c r="H659" s="22">
        <v>7.4658466036533353</v>
      </c>
      <c r="I659" s="23">
        <v>7.609971181623969</v>
      </c>
    </row>
    <row r="660" spans="1:9" x14ac:dyDescent="0.25">
      <c r="A660" s="17">
        <v>1990</v>
      </c>
      <c r="B660" s="18" t="s">
        <v>283</v>
      </c>
      <c r="C660" s="19" t="s">
        <v>284</v>
      </c>
      <c r="D660" s="20">
        <v>4.2702104989604992</v>
      </c>
      <c r="E660" s="21">
        <v>5.8133793226909978</v>
      </c>
      <c r="F660" s="22">
        <v>2.4746667077609592</v>
      </c>
      <c r="G660" s="22">
        <v>6.95215604935375</v>
      </c>
      <c r="H660" s="22">
        <v>0.2270978139701097</v>
      </c>
      <c r="I660" s="23">
        <v>5.8848131359995586</v>
      </c>
    </row>
    <row r="661" spans="1:9" x14ac:dyDescent="0.25">
      <c r="A661" s="17">
        <v>1990</v>
      </c>
      <c r="B661" s="18" t="s">
        <v>135</v>
      </c>
      <c r="C661" s="19" t="s">
        <v>136</v>
      </c>
      <c r="D661" s="20">
        <v>6.290370493730407</v>
      </c>
      <c r="E661" s="21">
        <v>6.4854611667679078</v>
      </c>
      <c r="F661" s="22">
        <v>5.2902628382815573</v>
      </c>
      <c r="G661" s="22">
        <v>6.6694828418091499</v>
      </c>
      <c r="H661" s="22">
        <v>6.0294475412763324</v>
      </c>
      <c r="I661" s="23">
        <v>6.9334019478346818</v>
      </c>
    </row>
    <row r="662" spans="1:9" x14ac:dyDescent="0.25">
      <c r="A662" s="17">
        <v>1990</v>
      </c>
      <c r="B662" s="18" t="s">
        <v>335</v>
      </c>
      <c r="C662" s="19" t="s">
        <v>336</v>
      </c>
      <c r="D662" s="20" t="s">
        <v>511</v>
      </c>
      <c r="E662" s="21" t="s">
        <v>511</v>
      </c>
      <c r="F662" s="22" t="s">
        <v>511</v>
      </c>
      <c r="G662" s="22" t="s">
        <v>511</v>
      </c>
      <c r="H662" s="22" t="s">
        <v>511</v>
      </c>
      <c r="I662" s="23" t="s">
        <v>511</v>
      </c>
    </row>
    <row r="663" spans="1:9" x14ac:dyDescent="0.25">
      <c r="A663" s="17">
        <v>1990</v>
      </c>
      <c r="B663" s="18" t="s">
        <v>422</v>
      </c>
      <c r="C663" s="19" t="s">
        <v>423</v>
      </c>
      <c r="D663" s="20">
        <v>7.8102723454690688</v>
      </c>
      <c r="E663" s="21">
        <v>7.5266248972359273</v>
      </c>
      <c r="F663" s="22">
        <v>6.9268785409316029</v>
      </c>
      <c r="G663" s="22">
        <v>9.7393316838084019</v>
      </c>
      <c r="H663" s="22">
        <v>9.166382550031166</v>
      </c>
      <c r="I663" s="23">
        <v>6.0513851595599562</v>
      </c>
    </row>
    <row r="664" spans="1:9" x14ac:dyDescent="0.25">
      <c r="A664" s="17">
        <v>1990</v>
      </c>
      <c r="B664" s="18" t="s">
        <v>137</v>
      </c>
      <c r="C664" s="19" t="s">
        <v>138</v>
      </c>
      <c r="D664" s="20">
        <v>6.304770017035775</v>
      </c>
      <c r="E664" s="21">
        <v>5.7810795015423277</v>
      </c>
      <c r="F664" s="22">
        <v>5.7980148774137268</v>
      </c>
      <c r="G664" s="22">
        <v>7.0120252961588934</v>
      </c>
      <c r="H664" s="22">
        <v>4.5961889134202565</v>
      </c>
      <c r="I664" s="23">
        <v>8.3470593774591713</v>
      </c>
    </row>
    <row r="665" spans="1:9" x14ac:dyDescent="0.25">
      <c r="A665" s="17">
        <v>1990</v>
      </c>
      <c r="B665" s="18" t="s">
        <v>21</v>
      </c>
      <c r="C665" s="19" t="s">
        <v>22</v>
      </c>
      <c r="D665" s="20">
        <v>5.5634064733081123</v>
      </c>
      <c r="E665" s="21">
        <v>7.9951905853529697</v>
      </c>
      <c r="F665" s="22">
        <v>2.3138686692549038</v>
      </c>
      <c r="G665" s="22">
        <v>6.5746033209116286</v>
      </c>
      <c r="H665" s="22" t="s">
        <v>511</v>
      </c>
      <c r="I665" s="23">
        <v>5.4314743297026089</v>
      </c>
    </row>
    <row r="666" spans="1:9" x14ac:dyDescent="0.25">
      <c r="A666" s="17">
        <v>1990</v>
      </c>
      <c r="B666" s="18" t="s">
        <v>285</v>
      </c>
      <c r="C666" s="19" t="s">
        <v>286</v>
      </c>
      <c r="D666" s="20" t="s">
        <v>511</v>
      </c>
      <c r="E666" s="21" t="s">
        <v>511</v>
      </c>
      <c r="F666" s="22" t="s">
        <v>511</v>
      </c>
      <c r="G666" s="22" t="s">
        <v>511</v>
      </c>
      <c r="H666" s="22" t="s">
        <v>511</v>
      </c>
      <c r="I666" s="23" t="s">
        <v>511</v>
      </c>
    </row>
    <row r="667" spans="1:9" x14ac:dyDescent="0.25">
      <c r="A667" s="17">
        <v>1990</v>
      </c>
      <c r="B667" s="18" t="s">
        <v>139</v>
      </c>
      <c r="C667" s="19" t="s">
        <v>513</v>
      </c>
      <c r="D667" s="20">
        <v>5.6448230365871233</v>
      </c>
      <c r="E667" s="21">
        <v>6.8813558595724027</v>
      </c>
      <c r="F667" s="22">
        <v>3.5358196151170196</v>
      </c>
      <c r="G667" s="22">
        <v>5.5951554802772758</v>
      </c>
      <c r="H667" s="22">
        <v>6.2795405782207476</v>
      </c>
      <c r="I667" s="23">
        <v>5.9508108055454674</v>
      </c>
    </row>
    <row r="668" spans="1:9" x14ac:dyDescent="0.25">
      <c r="A668" s="17">
        <v>1990</v>
      </c>
      <c r="B668" s="18" t="s">
        <v>392</v>
      </c>
      <c r="C668" s="19" t="s">
        <v>393</v>
      </c>
      <c r="D668" s="20" t="s">
        <v>511</v>
      </c>
      <c r="E668" s="21" t="s">
        <v>511</v>
      </c>
      <c r="F668" s="22" t="s">
        <v>511</v>
      </c>
      <c r="G668" s="22" t="s">
        <v>511</v>
      </c>
      <c r="H668" s="22" t="s">
        <v>511</v>
      </c>
      <c r="I668" s="23" t="s">
        <v>511</v>
      </c>
    </row>
    <row r="669" spans="1:9" x14ac:dyDescent="0.25">
      <c r="A669" s="17">
        <v>1990</v>
      </c>
      <c r="B669" s="18" t="s">
        <v>23</v>
      </c>
      <c r="C669" s="19" t="s">
        <v>24</v>
      </c>
      <c r="D669" s="20">
        <v>6.135855354659248</v>
      </c>
      <c r="E669" s="21">
        <v>5.3959869636275553</v>
      </c>
      <c r="F669" s="22">
        <v>6.2693169866812841</v>
      </c>
      <c r="G669" s="22">
        <v>5.8411146900711488</v>
      </c>
      <c r="H669" s="22">
        <v>6.4364053580073275</v>
      </c>
      <c r="I669" s="23">
        <v>6.8017612159932188</v>
      </c>
    </row>
    <row r="670" spans="1:9" x14ac:dyDescent="0.25">
      <c r="A670" s="17">
        <v>1990</v>
      </c>
      <c r="B670" s="18" t="s">
        <v>145</v>
      </c>
      <c r="C670" s="19" t="s">
        <v>146</v>
      </c>
      <c r="D670" s="20">
        <v>4.4343315673974244</v>
      </c>
      <c r="E670" s="21">
        <v>6.6387849084790007</v>
      </c>
      <c r="F670" s="22">
        <v>5.916661540026829</v>
      </c>
      <c r="G670" s="22">
        <v>9.9837320655852789E-3</v>
      </c>
      <c r="H670" s="22">
        <v>4.7390594245662179</v>
      </c>
      <c r="I670" s="23">
        <v>4.8521544113134265</v>
      </c>
    </row>
    <row r="671" spans="1:9" x14ac:dyDescent="0.25">
      <c r="A671" s="17">
        <v>1990</v>
      </c>
      <c r="B671" s="18" t="s">
        <v>259</v>
      </c>
      <c r="C671" s="19" t="s">
        <v>260</v>
      </c>
      <c r="D671" s="20" t="s">
        <v>511</v>
      </c>
      <c r="E671" s="21" t="s">
        <v>511</v>
      </c>
      <c r="F671" s="22" t="s">
        <v>511</v>
      </c>
      <c r="G671" s="22" t="s">
        <v>511</v>
      </c>
      <c r="H671" s="22" t="s">
        <v>511</v>
      </c>
      <c r="I671" s="23" t="s">
        <v>511</v>
      </c>
    </row>
    <row r="672" spans="1:9" x14ac:dyDescent="0.25">
      <c r="A672" s="17">
        <v>1990</v>
      </c>
      <c r="B672" s="18" t="s">
        <v>338</v>
      </c>
      <c r="C672" s="19" t="s">
        <v>339</v>
      </c>
      <c r="D672" s="20">
        <v>4.4172047110659207</v>
      </c>
      <c r="E672" s="21">
        <v>4.9699623719902126</v>
      </c>
      <c r="F672" s="22">
        <v>5.5627396327283494</v>
      </c>
      <c r="G672" s="22">
        <v>4.4417662047958935</v>
      </c>
      <c r="H672" s="22">
        <v>2.5560285175775266</v>
      </c>
      <c r="I672" s="23">
        <v>4.6780778861755472</v>
      </c>
    </row>
    <row r="673" spans="1:9" x14ac:dyDescent="0.25">
      <c r="A673" s="17">
        <v>1990</v>
      </c>
      <c r="B673" s="18" t="s">
        <v>27</v>
      </c>
      <c r="C673" s="19" t="s">
        <v>28</v>
      </c>
      <c r="D673" s="20" t="s">
        <v>511</v>
      </c>
      <c r="E673" s="21" t="s">
        <v>511</v>
      </c>
      <c r="F673" s="22" t="s">
        <v>511</v>
      </c>
      <c r="G673" s="22" t="s">
        <v>511</v>
      </c>
      <c r="H673" s="22" t="s">
        <v>511</v>
      </c>
      <c r="I673" s="23" t="s">
        <v>511</v>
      </c>
    </row>
    <row r="674" spans="1:9" x14ac:dyDescent="0.25">
      <c r="A674" s="17">
        <v>1990</v>
      </c>
      <c r="B674" s="18" t="s">
        <v>29</v>
      </c>
      <c r="C674" s="19" t="s">
        <v>30</v>
      </c>
      <c r="D674" s="20">
        <v>4.738454746136866</v>
      </c>
      <c r="E674" s="21">
        <v>5.2716292791493506</v>
      </c>
      <c r="F674" s="22">
        <v>3.6495190885230713</v>
      </c>
      <c r="G674" s="22">
        <v>6.4986532727159823</v>
      </c>
      <c r="H674" s="22">
        <v>3.4133541062258304</v>
      </c>
      <c r="I674" s="23">
        <v>5.4110048297438142</v>
      </c>
    </row>
    <row r="675" spans="1:9" x14ac:dyDescent="0.25">
      <c r="A675" s="17">
        <v>1990</v>
      </c>
      <c r="B675" s="18" t="s">
        <v>31</v>
      </c>
      <c r="C675" s="19" t="s">
        <v>32</v>
      </c>
      <c r="D675" s="20" t="s">
        <v>511</v>
      </c>
      <c r="E675" s="21" t="s">
        <v>511</v>
      </c>
      <c r="F675" s="22" t="s">
        <v>511</v>
      </c>
      <c r="G675" s="22" t="s">
        <v>511</v>
      </c>
      <c r="H675" s="22" t="s">
        <v>511</v>
      </c>
      <c r="I675" s="23" t="s">
        <v>511</v>
      </c>
    </row>
    <row r="676" spans="1:9" x14ac:dyDescent="0.25">
      <c r="A676" s="17">
        <v>1990</v>
      </c>
      <c r="B676" s="18" t="s">
        <v>261</v>
      </c>
      <c r="C676" s="19" t="s">
        <v>262</v>
      </c>
      <c r="D676" s="20" t="s">
        <v>511</v>
      </c>
      <c r="E676" s="21" t="s">
        <v>511</v>
      </c>
      <c r="F676" s="22" t="s">
        <v>511</v>
      </c>
      <c r="G676" s="22" t="s">
        <v>511</v>
      </c>
      <c r="H676" s="22" t="s">
        <v>511</v>
      </c>
      <c r="I676" s="23" t="s">
        <v>511</v>
      </c>
    </row>
    <row r="677" spans="1:9" x14ac:dyDescent="0.25">
      <c r="A677" s="17">
        <v>1990</v>
      </c>
      <c r="B677" s="18" t="s">
        <v>33</v>
      </c>
      <c r="C677" s="19" t="s">
        <v>34</v>
      </c>
      <c r="D677" s="20">
        <v>4.9607777872793886</v>
      </c>
      <c r="E677" s="21">
        <v>5.2265121412293487</v>
      </c>
      <c r="F677" s="22">
        <v>3.1486553939015152</v>
      </c>
      <c r="G677" s="22">
        <v>7.0071621846291725</v>
      </c>
      <c r="H677" s="22">
        <v>4.472163705659578</v>
      </c>
      <c r="I677" s="23">
        <v>5.0209174693072125</v>
      </c>
    </row>
    <row r="678" spans="1:9" x14ac:dyDescent="0.25">
      <c r="A678" s="17">
        <v>1990</v>
      </c>
      <c r="B678" s="18" t="s">
        <v>230</v>
      </c>
      <c r="C678" s="19" t="s">
        <v>231</v>
      </c>
      <c r="D678" s="20">
        <v>8.2701465201465219</v>
      </c>
      <c r="E678" s="21">
        <v>6.8467925037879045</v>
      </c>
      <c r="F678" s="22">
        <v>8.0919290672487989</v>
      </c>
      <c r="G678" s="22">
        <v>9.6811897085851975</v>
      </c>
      <c r="H678" s="22">
        <v>8.5891427681615991</v>
      </c>
      <c r="I678" s="23">
        <v>8.194358529071895</v>
      </c>
    </row>
    <row r="679" spans="1:9" x14ac:dyDescent="0.25">
      <c r="A679" s="17">
        <v>1990</v>
      </c>
      <c r="B679" s="18" t="s">
        <v>35</v>
      </c>
      <c r="C679" s="19" t="s">
        <v>36</v>
      </c>
      <c r="D679" s="20">
        <v>5.1123604951958619</v>
      </c>
      <c r="E679" s="21">
        <v>7.6141923231742918</v>
      </c>
      <c r="F679" s="22">
        <v>2.7540188292916885</v>
      </c>
      <c r="G679" s="22">
        <v>7.0765721505368706</v>
      </c>
      <c r="H679" s="22">
        <v>3.6840648270280951</v>
      </c>
      <c r="I679" s="23">
        <v>5.2342025795961566</v>
      </c>
    </row>
    <row r="680" spans="1:9" x14ac:dyDescent="0.25">
      <c r="A680" s="17">
        <v>1990</v>
      </c>
      <c r="B680" s="18" t="s">
        <v>37</v>
      </c>
      <c r="C680" s="19" t="s">
        <v>38</v>
      </c>
      <c r="D680" s="20">
        <v>4.6595799702076777</v>
      </c>
      <c r="E680" s="21">
        <v>6.3193835701904861</v>
      </c>
      <c r="F680" s="22">
        <v>3.4841397670362704</v>
      </c>
      <c r="G680" s="22">
        <v>5.6812954503358082</v>
      </c>
      <c r="H680" s="22" t="s">
        <v>511</v>
      </c>
      <c r="I680" s="23">
        <v>4.3616633267997607</v>
      </c>
    </row>
    <row r="681" spans="1:9" x14ac:dyDescent="0.25">
      <c r="A681" s="17">
        <v>1990</v>
      </c>
      <c r="B681" s="18" t="s">
        <v>151</v>
      </c>
      <c r="C681" s="19" t="s">
        <v>152</v>
      </c>
      <c r="D681" s="20">
        <v>6.9382466783518435</v>
      </c>
      <c r="E681" s="21">
        <v>7.7764303822608394</v>
      </c>
      <c r="F681" s="22">
        <v>5.9041102149907951</v>
      </c>
      <c r="G681" s="22">
        <v>7.654698089267403</v>
      </c>
      <c r="H681" s="22">
        <v>6.7484881849208325</v>
      </c>
      <c r="I681" s="23">
        <v>6.6103540389193958</v>
      </c>
    </row>
    <row r="682" spans="1:9" x14ac:dyDescent="0.25">
      <c r="A682" s="17">
        <v>1990</v>
      </c>
      <c r="B682" s="18" t="s">
        <v>249</v>
      </c>
      <c r="C682" s="19" t="s">
        <v>250</v>
      </c>
      <c r="D682" s="20">
        <v>4.12083917699933</v>
      </c>
      <c r="E682" s="21">
        <v>4.4592802574684951</v>
      </c>
      <c r="F682" s="22">
        <v>4.7966883844709312</v>
      </c>
      <c r="G682" s="22">
        <v>6.729024916524442</v>
      </c>
      <c r="H682" s="22">
        <v>1.9558674345538718</v>
      </c>
      <c r="I682" s="23">
        <v>2.5301092458732519</v>
      </c>
    </row>
    <row r="683" spans="1:9" x14ac:dyDescent="0.25">
      <c r="A683" s="17">
        <v>1990</v>
      </c>
      <c r="B683" s="18" t="s">
        <v>153</v>
      </c>
      <c r="C683" s="19" t="s">
        <v>154</v>
      </c>
      <c r="D683" s="20">
        <v>5.6764845824738099</v>
      </c>
      <c r="E683" s="21">
        <v>8.262015080742831</v>
      </c>
      <c r="F683" s="22">
        <v>4.8231516322476109</v>
      </c>
      <c r="G683" s="22">
        <v>4.8993886547359695</v>
      </c>
      <c r="H683" s="22">
        <v>4.7629046287699497</v>
      </c>
      <c r="I683" s="23">
        <v>5.7894166153504383</v>
      </c>
    </row>
    <row r="684" spans="1:9" x14ac:dyDescent="0.25">
      <c r="A684" s="17">
        <v>1990</v>
      </c>
      <c r="B684" s="18" t="s">
        <v>45</v>
      </c>
      <c r="C684" s="19" t="s">
        <v>514</v>
      </c>
      <c r="D684" s="20">
        <v>2.5665854650201219</v>
      </c>
      <c r="E684" s="21">
        <v>3.89774418905359</v>
      </c>
      <c r="F684" s="22">
        <v>2.0121217158891307</v>
      </c>
      <c r="G684" s="22">
        <v>9.9206349206349201E-3</v>
      </c>
      <c r="H684" s="22">
        <v>3.2530068302713429</v>
      </c>
      <c r="I684" s="23">
        <v>3.6533358589072513</v>
      </c>
    </row>
    <row r="685" spans="1:9" x14ac:dyDescent="0.25">
      <c r="A685" s="17">
        <v>1990</v>
      </c>
      <c r="B685" s="18" t="s">
        <v>41</v>
      </c>
      <c r="C685" s="19" t="s">
        <v>515</v>
      </c>
      <c r="D685" s="20">
        <v>4.7352598752598754</v>
      </c>
      <c r="E685" s="21">
        <v>5.5653963345439816</v>
      </c>
      <c r="F685" s="22">
        <v>3.0290717424302569</v>
      </c>
      <c r="G685" s="22">
        <v>5.9601017064145223</v>
      </c>
      <c r="H685" s="22">
        <v>3.9992303632901667</v>
      </c>
      <c r="I685" s="23">
        <v>5.2171446826947614</v>
      </c>
    </row>
    <row r="686" spans="1:9" x14ac:dyDescent="0.25">
      <c r="A686" s="17">
        <v>1990</v>
      </c>
      <c r="B686" s="18" t="s">
        <v>155</v>
      </c>
      <c r="C686" s="19" t="s">
        <v>156</v>
      </c>
      <c r="D686" s="20">
        <v>6.9344440788562256</v>
      </c>
      <c r="E686" s="21">
        <v>7.1698662286825821</v>
      </c>
      <c r="F686" s="22">
        <v>6.3707325038668881</v>
      </c>
      <c r="G686" s="22">
        <v>8.4057281142796576</v>
      </c>
      <c r="H686" s="22">
        <v>5.6596480056028042</v>
      </c>
      <c r="I686" s="23">
        <v>7.2120250826297694</v>
      </c>
    </row>
    <row r="687" spans="1:9" x14ac:dyDescent="0.25">
      <c r="A687" s="17">
        <v>1990</v>
      </c>
      <c r="B687" s="18" t="s">
        <v>43</v>
      </c>
      <c r="C687" s="19" t="s">
        <v>516</v>
      </c>
      <c r="D687" s="20">
        <v>5.4543748379034742</v>
      </c>
      <c r="E687" s="21">
        <v>6.0293749693998437</v>
      </c>
      <c r="F687" s="22">
        <v>3.3658831017186004</v>
      </c>
      <c r="G687" s="22">
        <v>6.9035028933360856</v>
      </c>
      <c r="H687" s="22">
        <v>5.3532319822137095</v>
      </c>
      <c r="I687" s="23">
        <v>5.7623986751980034</v>
      </c>
    </row>
    <row r="688" spans="1:9" x14ac:dyDescent="0.25">
      <c r="A688" s="17">
        <v>1990</v>
      </c>
      <c r="B688" s="18" t="s">
        <v>394</v>
      </c>
      <c r="C688" s="19" t="s">
        <v>395</v>
      </c>
      <c r="D688" s="20" t="s">
        <v>511</v>
      </c>
      <c r="E688" s="21" t="s">
        <v>511</v>
      </c>
      <c r="F688" s="22"/>
      <c r="G688" s="22">
        <v>1.2552767429912008</v>
      </c>
      <c r="H688" s="22" t="s">
        <v>511</v>
      </c>
      <c r="I688" s="23" t="s">
        <v>511</v>
      </c>
    </row>
    <row r="689" spans="1:9" x14ac:dyDescent="0.25">
      <c r="A689" s="17">
        <v>1990</v>
      </c>
      <c r="B689" s="18" t="s">
        <v>305</v>
      </c>
      <c r="C689" s="19" t="s">
        <v>306</v>
      </c>
      <c r="D689" s="20">
        <v>6.2304201434636211</v>
      </c>
      <c r="E689" s="21">
        <v>6.0624800506658447</v>
      </c>
      <c r="F689" s="22">
        <v>5.3065685451732083</v>
      </c>
      <c r="G689" s="22">
        <v>7.0269106299927628</v>
      </c>
      <c r="H689" s="22">
        <v>6.2805692948606655</v>
      </c>
      <c r="I689" s="23">
        <v>6.4457100340733042</v>
      </c>
    </row>
    <row r="690" spans="1:9" x14ac:dyDescent="0.25">
      <c r="A690" s="17">
        <v>1990</v>
      </c>
      <c r="B690" s="18" t="s">
        <v>340</v>
      </c>
      <c r="C690" s="19" t="s">
        <v>517</v>
      </c>
      <c r="D690" s="20" t="s">
        <v>511</v>
      </c>
      <c r="E690" s="21" t="s">
        <v>511</v>
      </c>
      <c r="F690" s="22">
        <v>6.299599396965478</v>
      </c>
      <c r="G690" s="22" t="s">
        <v>511</v>
      </c>
      <c r="H690" s="22" t="s">
        <v>511</v>
      </c>
      <c r="I690" s="23">
        <v>4.6599861033075909</v>
      </c>
    </row>
    <row r="691" spans="1:9" x14ac:dyDescent="0.25">
      <c r="A691" s="17">
        <v>1990</v>
      </c>
      <c r="B691" s="18" t="s">
        <v>358</v>
      </c>
      <c r="C691" s="19" t="s">
        <v>359</v>
      </c>
      <c r="D691" s="20">
        <v>7.7743686980116822</v>
      </c>
      <c r="E691" s="21">
        <v>5.7417203117168825</v>
      </c>
      <c r="F691" s="22">
        <v>8.3659158788416264</v>
      </c>
      <c r="G691" s="22">
        <v>9.4585146179848802</v>
      </c>
      <c r="H691" s="22">
        <v>8.2681130966569949</v>
      </c>
      <c r="I691" s="23">
        <v>7.3563987601340113</v>
      </c>
    </row>
    <row r="692" spans="1:9" x14ac:dyDescent="0.25">
      <c r="A692" s="17">
        <v>1990</v>
      </c>
      <c r="B692" s="18" t="s">
        <v>163</v>
      </c>
      <c r="C692" s="19" t="s">
        <v>164</v>
      </c>
      <c r="D692" s="20">
        <v>4.0701661129568114</v>
      </c>
      <c r="E692" s="21">
        <v>6.3484757246456072</v>
      </c>
      <c r="F692" s="22">
        <v>3.9918590813857948</v>
      </c>
      <c r="G692" s="22">
        <v>2.0524465591411318</v>
      </c>
      <c r="H692" s="22">
        <v>2.041238374175617</v>
      </c>
      <c r="I692" s="23">
        <v>5.8983353130012137</v>
      </c>
    </row>
    <row r="693" spans="1:9" x14ac:dyDescent="0.25">
      <c r="A693" s="17">
        <v>1990</v>
      </c>
      <c r="B693" s="18" t="s">
        <v>165</v>
      </c>
      <c r="C693" s="19" t="s">
        <v>166</v>
      </c>
      <c r="D693" s="20">
        <v>5.0739462209302326</v>
      </c>
      <c r="E693" s="21">
        <v>7.3318009126882382</v>
      </c>
      <c r="F693" s="22">
        <v>4.3791710635650274</v>
      </c>
      <c r="G693" s="22">
        <v>3.9787314805030385</v>
      </c>
      <c r="H693" s="22">
        <v>4.9546680358576181</v>
      </c>
      <c r="I693" s="23">
        <v>4.6161760290251532</v>
      </c>
    </row>
    <row r="694" spans="1:9" x14ac:dyDescent="0.25">
      <c r="A694" s="17">
        <v>1990</v>
      </c>
      <c r="B694" s="18" t="s">
        <v>7</v>
      </c>
      <c r="C694" s="19" t="s">
        <v>518</v>
      </c>
      <c r="D694" s="20">
        <v>4.6222283269722766</v>
      </c>
      <c r="E694" s="21">
        <v>4.6685732332815482</v>
      </c>
      <c r="F694" s="22">
        <v>4.12936956590364</v>
      </c>
      <c r="G694" s="22">
        <v>8.1570735142858766</v>
      </c>
      <c r="H694" s="22">
        <v>0.97325901722285368</v>
      </c>
      <c r="I694" s="23">
        <v>5.5305825612835449</v>
      </c>
    </row>
    <row r="695" spans="1:9" x14ac:dyDescent="0.25">
      <c r="A695" s="17">
        <v>1990</v>
      </c>
      <c r="B695" s="18" t="s">
        <v>167</v>
      </c>
      <c r="C695" s="19" t="s">
        <v>168</v>
      </c>
      <c r="D695" s="20">
        <v>4.9857669736343269</v>
      </c>
      <c r="E695" s="21">
        <v>7.2324074589068719</v>
      </c>
      <c r="F695" s="22">
        <v>4.1270437589643745</v>
      </c>
      <c r="G695" s="22">
        <v>5.2558546721167803</v>
      </c>
      <c r="H695" s="22">
        <v>3.7339569316841676</v>
      </c>
      <c r="I695" s="23">
        <v>4.737603428464614</v>
      </c>
    </row>
    <row r="696" spans="1:9" x14ac:dyDescent="0.25">
      <c r="A696" s="17">
        <v>1990</v>
      </c>
      <c r="B696" s="18" t="s">
        <v>360</v>
      </c>
      <c r="C696" s="19" t="s">
        <v>361</v>
      </c>
      <c r="D696" s="20">
        <v>4.6025270082226433</v>
      </c>
      <c r="E696" s="21" t="s">
        <v>511</v>
      </c>
      <c r="F696" s="22">
        <v>6.6600822547730205</v>
      </c>
      <c r="G696" s="22">
        <v>3.3687627277397474</v>
      </c>
      <c r="H696" s="22">
        <v>3.4261376600608271</v>
      </c>
      <c r="I696" s="23">
        <v>4.0330231868841393</v>
      </c>
    </row>
    <row r="697" spans="1:9" x14ac:dyDescent="0.25">
      <c r="A697" s="17">
        <v>1990</v>
      </c>
      <c r="B697" s="18" t="s">
        <v>53</v>
      </c>
      <c r="C697" s="19" t="s">
        <v>54</v>
      </c>
      <c r="D697" s="20" t="s">
        <v>511</v>
      </c>
      <c r="E697" s="21" t="s">
        <v>511</v>
      </c>
      <c r="F697" s="22" t="s">
        <v>511</v>
      </c>
      <c r="G697" s="22" t="s">
        <v>511</v>
      </c>
      <c r="H697" s="22" t="s">
        <v>511</v>
      </c>
      <c r="I697" s="23" t="s">
        <v>511</v>
      </c>
    </row>
    <row r="698" spans="1:9" x14ac:dyDescent="0.25">
      <c r="A698" s="17">
        <v>1990</v>
      </c>
      <c r="B698" s="18" t="s">
        <v>55</v>
      </c>
      <c r="C698" s="19" t="s">
        <v>56</v>
      </c>
      <c r="D698" s="20" t="s">
        <v>511</v>
      </c>
      <c r="E698" s="21" t="s">
        <v>511</v>
      </c>
      <c r="F698" s="22" t="s">
        <v>511</v>
      </c>
      <c r="G698" s="22" t="s">
        <v>511</v>
      </c>
      <c r="H698" s="22" t="s">
        <v>511</v>
      </c>
      <c r="I698" s="23" t="s">
        <v>511</v>
      </c>
    </row>
    <row r="699" spans="1:9" x14ac:dyDescent="0.25">
      <c r="A699" s="17">
        <v>1990</v>
      </c>
      <c r="B699" s="18" t="s">
        <v>451</v>
      </c>
      <c r="C699" s="19" t="s">
        <v>452</v>
      </c>
      <c r="D699" s="20">
        <v>6.1676018360156561</v>
      </c>
      <c r="E699" s="21">
        <v>4.4225229073289682</v>
      </c>
      <c r="F699" s="22">
        <v>6.1111249395678691</v>
      </c>
      <c r="G699" s="22">
        <v>6.53529784054518</v>
      </c>
      <c r="H699" s="22">
        <v>6.4399823992298888</v>
      </c>
      <c r="I699" s="23">
        <v>7.6481750414046568</v>
      </c>
    </row>
    <row r="700" spans="1:9" x14ac:dyDescent="0.25">
      <c r="A700" s="17">
        <v>1990</v>
      </c>
      <c r="B700" s="18" t="s">
        <v>364</v>
      </c>
      <c r="C700" s="19" t="s">
        <v>365</v>
      </c>
      <c r="D700" s="20">
        <v>7.8367154109155361</v>
      </c>
      <c r="E700" s="21">
        <v>6.7507473513912855</v>
      </c>
      <c r="F700" s="22">
        <v>8.3837880606758386</v>
      </c>
      <c r="G700" s="22">
        <v>9.2716585549785471</v>
      </c>
      <c r="H700" s="22">
        <v>7.3977829296934647</v>
      </c>
      <c r="I700" s="23">
        <v>7.7700274163147771</v>
      </c>
    </row>
    <row r="701" spans="1:9" x14ac:dyDescent="0.25">
      <c r="A701" s="17">
        <v>1990</v>
      </c>
      <c r="B701" s="18" t="s">
        <v>424</v>
      </c>
      <c r="C701" s="19" t="s">
        <v>425</v>
      </c>
      <c r="D701" s="20">
        <v>7.3663577441540573</v>
      </c>
      <c r="E701" s="21">
        <v>7.281580201231967</v>
      </c>
      <c r="F701" s="22">
        <v>6.7465467877603666</v>
      </c>
      <c r="G701" s="22">
        <v>9.6872285865035472</v>
      </c>
      <c r="H701" s="22">
        <v>7.4668561696842453</v>
      </c>
      <c r="I701" s="23">
        <v>6.3262031108489278</v>
      </c>
    </row>
    <row r="702" spans="1:9" x14ac:dyDescent="0.25">
      <c r="A702" s="17">
        <v>1990</v>
      </c>
      <c r="B702" s="18" t="s">
        <v>59</v>
      </c>
      <c r="C702" s="19" t="s">
        <v>60</v>
      </c>
      <c r="D702" s="20">
        <v>5.4631889081455816</v>
      </c>
      <c r="E702" s="21">
        <v>5.5204029628428986</v>
      </c>
      <c r="F702" s="22">
        <v>4.6365530775826436</v>
      </c>
      <c r="G702" s="22">
        <v>5.4266470030119622</v>
      </c>
      <c r="H702" s="22">
        <v>5.9145941444201799</v>
      </c>
      <c r="I702" s="23">
        <v>5.9791917381426538</v>
      </c>
    </row>
    <row r="703" spans="1:9" x14ac:dyDescent="0.25">
      <c r="A703" s="17">
        <v>1990</v>
      </c>
      <c r="B703" s="18" t="s">
        <v>61</v>
      </c>
      <c r="C703" s="19" t="s">
        <v>519</v>
      </c>
      <c r="D703" s="20" t="s">
        <v>511</v>
      </c>
      <c r="E703" s="21" t="s">
        <v>511</v>
      </c>
      <c r="F703" s="22" t="s">
        <v>511</v>
      </c>
      <c r="G703" s="22" t="s">
        <v>511</v>
      </c>
      <c r="H703" s="22" t="s">
        <v>511</v>
      </c>
      <c r="I703" s="23" t="s">
        <v>511</v>
      </c>
    </row>
    <row r="704" spans="1:9" x14ac:dyDescent="0.25">
      <c r="A704" s="17">
        <v>1990</v>
      </c>
      <c r="B704" s="18" t="s">
        <v>307</v>
      </c>
      <c r="C704" s="19" t="s">
        <v>308</v>
      </c>
      <c r="D704" s="20" t="s">
        <v>511</v>
      </c>
      <c r="E704" s="21" t="s">
        <v>511</v>
      </c>
      <c r="F704" s="22">
        <v>5.2041088094526575</v>
      </c>
      <c r="G704" s="22" t="s">
        <v>511</v>
      </c>
      <c r="H704" s="22" t="s">
        <v>511</v>
      </c>
      <c r="I704" s="23" t="s">
        <v>511</v>
      </c>
    </row>
    <row r="705" spans="1:9" x14ac:dyDescent="0.25">
      <c r="A705" s="17">
        <v>1990</v>
      </c>
      <c r="B705" s="18" t="s">
        <v>426</v>
      </c>
      <c r="C705" s="19" t="s">
        <v>427</v>
      </c>
      <c r="D705" s="20">
        <v>8.2318947510275606</v>
      </c>
      <c r="E705" s="21">
        <v>8.7192041897321797</v>
      </c>
      <c r="F705" s="22">
        <v>8.2804230170772115</v>
      </c>
      <c r="G705" s="22">
        <v>9.6651148604001911</v>
      </c>
      <c r="H705" s="22">
        <v>9.0271454295391269</v>
      </c>
      <c r="I705" s="23">
        <v>6.044985352204697</v>
      </c>
    </row>
    <row r="706" spans="1:9" x14ac:dyDescent="0.25">
      <c r="A706" s="17">
        <v>1990</v>
      </c>
      <c r="B706" s="18" t="s">
        <v>63</v>
      </c>
      <c r="C706" s="19" t="s">
        <v>64</v>
      </c>
      <c r="D706" s="20">
        <v>4.5347486351078032</v>
      </c>
      <c r="E706" s="21">
        <v>4.1657911067009641</v>
      </c>
      <c r="F706" s="22">
        <v>4.2622528928091059</v>
      </c>
      <c r="G706" s="22">
        <v>4.5858212901465008</v>
      </c>
      <c r="H706" s="22">
        <v>4.4782742354617362</v>
      </c>
      <c r="I706" s="23">
        <v>5.2436826669939336</v>
      </c>
    </row>
    <row r="707" spans="1:9" x14ac:dyDescent="0.25">
      <c r="A707" s="17">
        <v>1990</v>
      </c>
      <c r="B707" s="18" t="s">
        <v>398</v>
      </c>
      <c r="C707" s="19" t="s">
        <v>399</v>
      </c>
      <c r="D707" s="20">
        <v>6.1245464844204935</v>
      </c>
      <c r="E707" s="21">
        <v>6.5651960979165276</v>
      </c>
      <c r="F707" s="22">
        <v>5.8802759529269881</v>
      </c>
      <c r="G707" s="22">
        <v>6.8952765469804298</v>
      </c>
      <c r="H707" s="22">
        <v>6.2688574000827302</v>
      </c>
      <c r="I707" s="23">
        <v>5.0795931058770778</v>
      </c>
    </row>
    <row r="708" spans="1:9" x14ac:dyDescent="0.25">
      <c r="A708" s="17">
        <v>1990</v>
      </c>
      <c r="B708" s="18" t="s">
        <v>177</v>
      </c>
      <c r="C708" s="19" t="s">
        <v>178</v>
      </c>
      <c r="D708" s="20">
        <v>6.0863496579397447</v>
      </c>
      <c r="E708" s="21">
        <v>8.8115453235268042</v>
      </c>
      <c r="F708" s="22">
        <v>3.5653392721934352</v>
      </c>
      <c r="G708" s="22">
        <v>6.835186252221245</v>
      </c>
      <c r="H708" s="22">
        <v>5.8246525932549513</v>
      </c>
      <c r="I708" s="23">
        <v>5.5429663328855998</v>
      </c>
    </row>
    <row r="709" spans="1:9" x14ac:dyDescent="0.25">
      <c r="A709" s="17">
        <v>1990</v>
      </c>
      <c r="B709" s="18" t="s">
        <v>65</v>
      </c>
      <c r="C709" s="19" t="s">
        <v>66</v>
      </c>
      <c r="D709" s="20" t="s">
        <v>511</v>
      </c>
      <c r="E709" s="21" t="s">
        <v>511</v>
      </c>
      <c r="F709" s="22" t="s">
        <v>511</v>
      </c>
      <c r="G709" s="22" t="s">
        <v>511</v>
      </c>
      <c r="H709" s="22" t="s">
        <v>511</v>
      </c>
      <c r="I709" s="23" t="s">
        <v>511</v>
      </c>
    </row>
    <row r="710" spans="1:9" x14ac:dyDescent="0.25">
      <c r="A710" s="17">
        <v>1990</v>
      </c>
      <c r="B710" s="18" t="s">
        <v>67</v>
      </c>
      <c r="C710" s="19" t="s">
        <v>68</v>
      </c>
      <c r="D710" s="20">
        <v>3.7554230963824953</v>
      </c>
      <c r="E710" s="21">
        <v>6.9172498603155699</v>
      </c>
      <c r="F710" s="22">
        <v>2.9698835427860129</v>
      </c>
      <c r="G710" s="22">
        <v>0.89176114745906654</v>
      </c>
      <c r="H710" s="22" t="s">
        <v>511</v>
      </c>
      <c r="I710" s="23">
        <v>3.4192744232421068</v>
      </c>
    </row>
    <row r="711" spans="1:9" x14ac:dyDescent="0.25">
      <c r="A711" s="17">
        <v>1990</v>
      </c>
      <c r="B711" s="18" t="s">
        <v>179</v>
      </c>
      <c r="C711" s="19" t="s">
        <v>180</v>
      </c>
      <c r="D711" s="20">
        <v>4.8288013714938804</v>
      </c>
      <c r="E711" s="21">
        <v>5.7685440256721154</v>
      </c>
      <c r="F711" s="22">
        <v>5.2929122580667398</v>
      </c>
      <c r="G711" s="22">
        <v>2.1980889184994932</v>
      </c>
      <c r="H711" s="22" t="s">
        <v>511</v>
      </c>
      <c r="I711" s="23">
        <v>5.8141597492837338</v>
      </c>
    </row>
    <row r="712" spans="1:9" x14ac:dyDescent="0.25">
      <c r="A712" s="17">
        <v>1990</v>
      </c>
      <c r="B712" s="18" t="s">
        <v>181</v>
      </c>
      <c r="C712" s="19" t="s">
        <v>182</v>
      </c>
      <c r="D712" s="20" t="s">
        <v>511</v>
      </c>
      <c r="E712" s="21" t="s">
        <v>511</v>
      </c>
      <c r="F712" s="22">
        <v>3.6495438835837186</v>
      </c>
      <c r="G712" s="22">
        <v>8.4642261618841221</v>
      </c>
      <c r="H712" s="22" t="s">
        <v>511</v>
      </c>
      <c r="I712" s="23">
        <v>5.6671441012001278</v>
      </c>
    </row>
    <row r="713" spans="1:9" x14ac:dyDescent="0.25">
      <c r="A713" s="17">
        <v>1990</v>
      </c>
      <c r="B713" s="18" t="s">
        <v>183</v>
      </c>
      <c r="C713" s="19" t="s">
        <v>184</v>
      </c>
      <c r="D713" s="20">
        <v>5.7408439490445859</v>
      </c>
      <c r="E713" s="21">
        <v>6.1714035707611181</v>
      </c>
      <c r="F713" s="22">
        <v>3.6109079308069663</v>
      </c>
      <c r="G713" s="22">
        <v>8.38068279648291</v>
      </c>
      <c r="H713" s="22">
        <v>5.1927780227732159</v>
      </c>
      <c r="I713" s="23">
        <v>5.3480239449525255</v>
      </c>
    </row>
    <row r="714" spans="1:9" x14ac:dyDescent="0.25">
      <c r="A714" s="17">
        <v>1990</v>
      </c>
      <c r="B714" s="18" t="s">
        <v>251</v>
      </c>
      <c r="C714" s="19" t="s">
        <v>520</v>
      </c>
      <c r="D714" s="20">
        <v>8.8418830120584619</v>
      </c>
      <c r="E714" s="21">
        <v>8.633789155868465</v>
      </c>
      <c r="F714" s="22">
        <v>7.5832663997752139</v>
      </c>
      <c r="G714" s="22">
        <v>9.0195970149162612</v>
      </c>
      <c r="H714" s="22">
        <v>9.8043326391865602</v>
      </c>
      <c r="I714" s="23">
        <v>9.1402280945987382</v>
      </c>
    </row>
    <row r="715" spans="1:9" x14ac:dyDescent="0.25">
      <c r="A715" s="17">
        <v>1990</v>
      </c>
      <c r="B715" s="18" t="s">
        <v>342</v>
      </c>
      <c r="C715" s="19" t="s">
        <v>343</v>
      </c>
      <c r="D715" s="20">
        <v>5.6814125722543345</v>
      </c>
      <c r="E715" s="21">
        <v>6.2570334608442151</v>
      </c>
      <c r="F715" s="22">
        <v>6.4071199223975013</v>
      </c>
      <c r="G715" s="22">
        <v>5.7562259119728854</v>
      </c>
      <c r="H715" s="22">
        <v>4.3194056583770841</v>
      </c>
      <c r="I715" s="23">
        <v>5.6017125110453199</v>
      </c>
    </row>
    <row r="716" spans="1:9" x14ac:dyDescent="0.25">
      <c r="A716" s="17">
        <v>1990</v>
      </c>
      <c r="B716" s="18" t="s">
        <v>368</v>
      </c>
      <c r="C716" s="19" t="s">
        <v>369</v>
      </c>
      <c r="D716" s="20">
        <v>7.0221876458380921</v>
      </c>
      <c r="E716" s="21">
        <v>7.0772197324133845</v>
      </c>
      <c r="F716" s="22">
        <v>8.0843701801804198</v>
      </c>
      <c r="G716" s="22">
        <v>7.0837138484246136</v>
      </c>
      <c r="H716" s="22">
        <v>6.3655432294361409</v>
      </c>
      <c r="I716" s="23">
        <v>6.7535165799365826</v>
      </c>
    </row>
    <row r="717" spans="1:9" x14ac:dyDescent="0.25">
      <c r="A717" s="17">
        <v>1990</v>
      </c>
      <c r="B717" s="18" t="s">
        <v>287</v>
      </c>
      <c r="C717" s="19" t="s">
        <v>288</v>
      </c>
      <c r="D717" s="20">
        <v>5.1632926385874809</v>
      </c>
      <c r="E717" s="21">
        <v>5.1423111488068347</v>
      </c>
      <c r="F717" s="22">
        <v>4.5836263058438549</v>
      </c>
      <c r="G717" s="22">
        <v>6.6254774336433773</v>
      </c>
      <c r="H717" s="22">
        <v>3.7807016511063454</v>
      </c>
      <c r="I717" s="23">
        <v>5.6321423281621925</v>
      </c>
    </row>
    <row r="718" spans="1:9" x14ac:dyDescent="0.25">
      <c r="A718" s="17">
        <v>1990</v>
      </c>
      <c r="B718" s="18" t="s">
        <v>263</v>
      </c>
      <c r="C718" s="19" t="s">
        <v>264</v>
      </c>
      <c r="D718" s="20">
        <v>5.7850558099893199</v>
      </c>
      <c r="E718" s="21">
        <v>6.3136961823542883</v>
      </c>
      <c r="F718" s="22">
        <v>2.5684760010783556</v>
      </c>
      <c r="G718" s="22">
        <v>8.7535110482818475</v>
      </c>
      <c r="H718" s="22">
        <v>6.3026095775744908</v>
      </c>
      <c r="I718" s="23">
        <v>5.0055762502644967</v>
      </c>
    </row>
    <row r="719" spans="1:9" x14ac:dyDescent="0.25">
      <c r="A719" s="17">
        <v>1990</v>
      </c>
      <c r="B719" s="18" t="s">
        <v>289</v>
      </c>
      <c r="C719" s="19" t="s">
        <v>521</v>
      </c>
      <c r="D719" s="20">
        <v>4.532260956700596</v>
      </c>
      <c r="E719" s="21">
        <v>4.1800924400879644</v>
      </c>
      <c r="F719" s="22">
        <v>3.6446835962535626</v>
      </c>
      <c r="G719" s="22">
        <v>8.9952508207845536</v>
      </c>
      <c r="H719" s="22">
        <v>1.9970613762806</v>
      </c>
      <c r="I719" s="23">
        <v>4.0092957485991896</v>
      </c>
    </row>
    <row r="720" spans="1:9" x14ac:dyDescent="0.25">
      <c r="A720" s="17">
        <v>1990</v>
      </c>
      <c r="B720" s="18" t="s">
        <v>309</v>
      </c>
      <c r="C720" s="19" t="s">
        <v>310</v>
      </c>
      <c r="D720" s="20" t="s">
        <v>511</v>
      </c>
      <c r="E720" s="21" t="s">
        <v>511</v>
      </c>
      <c r="F720" s="22" t="s">
        <v>511</v>
      </c>
      <c r="G720" s="22" t="s">
        <v>511</v>
      </c>
      <c r="H720" s="22" t="s">
        <v>511</v>
      </c>
      <c r="I720" s="23" t="s">
        <v>511</v>
      </c>
    </row>
    <row r="721" spans="1:9" x14ac:dyDescent="0.25">
      <c r="A721" s="17">
        <v>1990</v>
      </c>
      <c r="B721" s="18" t="s">
        <v>370</v>
      </c>
      <c r="C721" s="19" t="s">
        <v>371</v>
      </c>
      <c r="D721" s="20">
        <v>7.1970764133165828</v>
      </c>
      <c r="E721" s="21">
        <v>6.5198420782380984</v>
      </c>
      <c r="F721" s="22">
        <v>7.4314036141050774</v>
      </c>
      <c r="G721" s="22">
        <v>6.7992675945180254</v>
      </c>
      <c r="H721" s="22">
        <v>7.4716858794162695</v>
      </c>
      <c r="I721" s="23">
        <v>7.8376433928937601</v>
      </c>
    </row>
    <row r="722" spans="1:9" x14ac:dyDescent="0.25">
      <c r="A722" s="17">
        <v>1990</v>
      </c>
      <c r="B722" s="18" t="s">
        <v>311</v>
      </c>
      <c r="C722" s="19" t="s">
        <v>312</v>
      </c>
      <c r="D722" s="20">
        <v>4.9925531914893604</v>
      </c>
      <c r="E722" s="21">
        <v>5.5816115757678491</v>
      </c>
      <c r="F722" s="22">
        <v>5.2175214062195634</v>
      </c>
      <c r="G722" s="22">
        <v>3.9547317433587104</v>
      </c>
      <c r="H722" s="22">
        <v>6.1763499240938549</v>
      </c>
      <c r="I722" s="23">
        <v>4.1558620989078108</v>
      </c>
    </row>
    <row r="723" spans="1:9" x14ac:dyDescent="0.25">
      <c r="A723" s="17">
        <v>1990</v>
      </c>
      <c r="B723" s="18" t="s">
        <v>402</v>
      </c>
      <c r="C723" s="19" t="s">
        <v>403</v>
      </c>
      <c r="D723" s="20">
        <v>7.1653020740404179</v>
      </c>
      <c r="E723" s="21">
        <v>6.9990421851283511</v>
      </c>
      <c r="F723" s="22">
        <v>6.8287999791464182</v>
      </c>
      <c r="G723" s="22">
        <v>9.2809205715272363</v>
      </c>
      <c r="H723" s="22">
        <v>7.2979613232797238</v>
      </c>
      <c r="I723" s="23">
        <v>5.7258599759007822</v>
      </c>
    </row>
    <row r="724" spans="1:9" x14ac:dyDescent="0.25">
      <c r="A724" s="17">
        <v>1990</v>
      </c>
      <c r="B724" s="18" t="s">
        <v>185</v>
      </c>
      <c r="C724" s="19" t="s">
        <v>186</v>
      </c>
      <c r="D724" s="20">
        <v>5.5636614601461885</v>
      </c>
      <c r="E724" s="21">
        <v>6.5775176236344572</v>
      </c>
      <c r="F724" s="22">
        <v>5.1385726057200278</v>
      </c>
      <c r="G724" s="22">
        <v>4.9601262190806192</v>
      </c>
      <c r="H724" s="22">
        <v>3.942599494929369</v>
      </c>
      <c r="I724" s="23">
        <v>7.4261961814429709</v>
      </c>
    </row>
    <row r="725" spans="1:9" x14ac:dyDescent="0.25">
      <c r="A725" s="17">
        <v>1990</v>
      </c>
      <c r="B725" s="18" t="s">
        <v>254</v>
      </c>
      <c r="C725" s="19" t="s">
        <v>255</v>
      </c>
      <c r="D725" s="20">
        <v>8.1564201105554091</v>
      </c>
      <c r="E725" s="21">
        <v>8.6568339754006942</v>
      </c>
      <c r="F725" s="22">
        <v>7.6956998189653509</v>
      </c>
      <c r="G725" s="22">
        <v>9.7987799876725834</v>
      </c>
      <c r="H725" s="22">
        <v>8.0563014818707952</v>
      </c>
      <c r="I725" s="23">
        <v>7.1078356194143524</v>
      </c>
    </row>
    <row r="726" spans="1:9" x14ac:dyDescent="0.25">
      <c r="A726" s="17">
        <v>1990</v>
      </c>
      <c r="B726" s="18" t="s">
        <v>313</v>
      </c>
      <c r="C726" s="19" t="s">
        <v>314</v>
      </c>
      <c r="D726" s="20">
        <v>5.0993478865802064</v>
      </c>
      <c r="E726" s="21">
        <v>3.7365894025770454</v>
      </c>
      <c r="F726" s="22">
        <v>4.0478586924817339</v>
      </c>
      <c r="G726" s="22">
        <v>6.2079034936358317</v>
      </c>
      <c r="H726" s="22">
        <v>5.0001170074709886</v>
      </c>
      <c r="I726" s="23">
        <v>6.8227747131281005</v>
      </c>
    </row>
    <row r="727" spans="1:9" x14ac:dyDescent="0.25">
      <c r="A727" s="17">
        <v>1990</v>
      </c>
      <c r="B727" s="18" t="s">
        <v>238</v>
      </c>
      <c r="C727" s="19" t="s">
        <v>239</v>
      </c>
      <c r="D727" s="20" t="s">
        <v>511</v>
      </c>
      <c r="E727" s="21" t="s">
        <v>511</v>
      </c>
      <c r="F727" s="22" t="s">
        <v>511</v>
      </c>
      <c r="G727" s="22" t="s">
        <v>511</v>
      </c>
      <c r="H727" s="22" t="s">
        <v>511</v>
      </c>
      <c r="I727" s="23" t="s">
        <v>511</v>
      </c>
    </row>
    <row r="728" spans="1:9" x14ac:dyDescent="0.25">
      <c r="A728" s="17">
        <v>1990</v>
      </c>
      <c r="B728" s="18" t="s">
        <v>69</v>
      </c>
      <c r="C728" s="19" t="s">
        <v>70</v>
      </c>
      <c r="D728" s="20">
        <v>5.3681003082095815</v>
      </c>
      <c r="E728" s="21">
        <v>5.4366218709774481</v>
      </c>
      <c r="F728" s="22">
        <v>4.4654571357250434</v>
      </c>
      <c r="G728" s="22">
        <v>6.6631638567115461</v>
      </c>
      <c r="H728" s="22">
        <v>3.7904358008741998</v>
      </c>
      <c r="I728" s="23">
        <v>6.7934244810629085</v>
      </c>
    </row>
    <row r="729" spans="1:9" x14ac:dyDescent="0.25">
      <c r="A729" s="17">
        <v>1990</v>
      </c>
      <c r="B729" s="18" t="s">
        <v>258</v>
      </c>
      <c r="C729" s="19" t="s">
        <v>522</v>
      </c>
      <c r="D729" s="20">
        <v>6.8017316447705847</v>
      </c>
      <c r="E729" s="21">
        <v>7.1548358789996422</v>
      </c>
      <c r="F729" s="22">
        <v>6.3246140463954932</v>
      </c>
      <c r="G729" s="22">
        <v>6.5892825847215137</v>
      </c>
      <c r="H729" s="22">
        <v>8.0868127093698412</v>
      </c>
      <c r="I729" s="23">
        <v>6.0463364304647458</v>
      </c>
    </row>
    <row r="730" spans="1:9" x14ac:dyDescent="0.25">
      <c r="A730" s="17">
        <v>1990</v>
      </c>
      <c r="B730" s="18" t="s">
        <v>315</v>
      </c>
      <c r="C730" s="19" t="s">
        <v>316</v>
      </c>
      <c r="D730" s="20">
        <v>6.2171716484444657</v>
      </c>
      <c r="E730" s="21">
        <v>4.0228978310537871</v>
      </c>
      <c r="F730" s="22">
        <v>4.4204547487555326</v>
      </c>
      <c r="G730" s="22">
        <v>7.8390389968971386</v>
      </c>
      <c r="H730" s="22">
        <v>7.7607427584967779</v>
      </c>
      <c r="I730" s="23">
        <v>7.1104360143700163</v>
      </c>
    </row>
    <row r="731" spans="1:9" x14ac:dyDescent="0.25">
      <c r="A731" s="17">
        <v>1990</v>
      </c>
      <c r="B731" s="18" t="s">
        <v>241</v>
      </c>
      <c r="C731" s="19" t="s">
        <v>523</v>
      </c>
      <c r="D731" s="20" t="s">
        <v>511</v>
      </c>
      <c r="E731" s="21" t="s">
        <v>511</v>
      </c>
      <c r="F731" s="22" t="s">
        <v>511</v>
      </c>
      <c r="G731" s="22" t="s">
        <v>511</v>
      </c>
      <c r="H731" s="22" t="s">
        <v>511</v>
      </c>
      <c r="I731" s="23" t="s">
        <v>511</v>
      </c>
    </row>
    <row r="732" spans="1:9" x14ac:dyDescent="0.25">
      <c r="A732" s="17">
        <v>1990</v>
      </c>
      <c r="B732" s="18" t="s">
        <v>265</v>
      </c>
      <c r="C732" s="19" t="s">
        <v>524</v>
      </c>
      <c r="D732" s="20" t="s">
        <v>511</v>
      </c>
      <c r="E732" s="21" t="s">
        <v>511</v>
      </c>
      <c r="F732" s="22" t="s">
        <v>511</v>
      </c>
      <c r="G732" s="22" t="s">
        <v>511</v>
      </c>
      <c r="H732" s="22" t="s">
        <v>511</v>
      </c>
      <c r="I732" s="23" t="s">
        <v>511</v>
      </c>
    </row>
    <row r="733" spans="1:9" x14ac:dyDescent="0.25">
      <c r="A733" s="17">
        <v>1990</v>
      </c>
      <c r="B733" s="18" t="s">
        <v>376</v>
      </c>
      <c r="C733" s="19" t="s">
        <v>377</v>
      </c>
      <c r="D733" s="20" t="s">
        <v>511</v>
      </c>
      <c r="E733" s="21" t="s">
        <v>511</v>
      </c>
      <c r="F733" s="22">
        <v>6.4304004337215792</v>
      </c>
      <c r="G733" s="22">
        <v>4.8707293714940221</v>
      </c>
      <c r="H733" s="22" t="s">
        <v>511</v>
      </c>
      <c r="I733" s="23" t="s">
        <v>511</v>
      </c>
    </row>
    <row r="734" spans="1:9" x14ac:dyDescent="0.25">
      <c r="A734" s="17">
        <v>1990</v>
      </c>
      <c r="B734" s="18" t="s">
        <v>317</v>
      </c>
      <c r="C734" s="19" t="s">
        <v>318</v>
      </c>
      <c r="D734" s="20" t="s">
        <v>511</v>
      </c>
      <c r="E734" s="21" t="s">
        <v>511</v>
      </c>
      <c r="F734" s="22" t="s">
        <v>511</v>
      </c>
      <c r="G734" s="22" t="s">
        <v>511</v>
      </c>
      <c r="H734" s="22" t="s">
        <v>511</v>
      </c>
      <c r="I734" s="23" t="s">
        <v>511</v>
      </c>
    </row>
    <row r="735" spans="1:9" x14ac:dyDescent="0.25">
      <c r="A735" s="17">
        <v>1990</v>
      </c>
      <c r="B735" s="18" t="s">
        <v>71</v>
      </c>
      <c r="C735" s="19" t="s">
        <v>72</v>
      </c>
      <c r="D735" s="20" t="s">
        <v>511</v>
      </c>
      <c r="E735" s="21" t="s">
        <v>511</v>
      </c>
      <c r="F735" s="22" t="s">
        <v>511</v>
      </c>
      <c r="G735" s="22" t="s">
        <v>511</v>
      </c>
      <c r="H735" s="22" t="s">
        <v>511</v>
      </c>
      <c r="I735" s="23" t="s">
        <v>511</v>
      </c>
    </row>
    <row r="736" spans="1:9" x14ac:dyDescent="0.25">
      <c r="A736" s="17">
        <v>1990</v>
      </c>
      <c r="B736" s="18" t="s">
        <v>73</v>
      </c>
      <c r="C736" s="19" t="s">
        <v>74</v>
      </c>
      <c r="D736" s="20" t="s">
        <v>511</v>
      </c>
      <c r="E736" s="21" t="s">
        <v>511</v>
      </c>
      <c r="F736" s="22" t="s">
        <v>511</v>
      </c>
      <c r="G736" s="22" t="s">
        <v>511</v>
      </c>
      <c r="H736" s="22" t="s">
        <v>511</v>
      </c>
      <c r="I736" s="23" t="s">
        <v>511</v>
      </c>
    </row>
    <row r="737" spans="1:9" x14ac:dyDescent="0.25">
      <c r="A737" s="17">
        <v>1990</v>
      </c>
      <c r="B737" s="18" t="s">
        <v>9</v>
      </c>
      <c r="C737" s="19" t="s">
        <v>10</v>
      </c>
      <c r="D737" s="20" t="s">
        <v>511</v>
      </c>
      <c r="E737" s="21" t="s">
        <v>511</v>
      </c>
      <c r="F737" s="22" t="s">
        <v>511</v>
      </c>
      <c r="G737" s="22" t="s">
        <v>511</v>
      </c>
      <c r="H737" s="22" t="s">
        <v>511</v>
      </c>
      <c r="I737" s="23" t="s">
        <v>511</v>
      </c>
    </row>
    <row r="738" spans="1:9" x14ac:dyDescent="0.25">
      <c r="A738" s="17">
        <v>1990</v>
      </c>
      <c r="B738" s="18" t="s">
        <v>378</v>
      </c>
      <c r="C738" s="19" t="s">
        <v>379</v>
      </c>
      <c r="D738" s="20" t="s">
        <v>511</v>
      </c>
      <c r="E738" s="21" t="s">
        <v>511</v>
      </c>
      <c r="F738" s="22">
        <v>6.5230884636170918</v>
      </c>
      <c r="G738" s="22">
        <v>3.7523231200399279</v>
      </c>
      <c r="H738" s="22" t="s">
        <v>511</v>
      </c>
      <c r="I738" s="23">
        <v>4.0648936890239673</v>
      </c>
    </row>
    <row r="739" spans="1:9" x14ac:dyDescent="0.25">
      <c r="A739" s="17">
        <v>1990</v>
      </c>
      <c r="B739" s="18" t="s">
        <v>430</v>
      </c>
      <c r="C739" s="19" t="s">
        <v>431</v>
      </c>
      <c r="D739" s="20">
        <v>8.2158184625045774</v>
      </c>
      <c r="E739" s="21">
        <v>9.1854800777913255</v>
      </c>
      <c r="F739" s="22">
        <v>7.6847382898688297</v>
      </c>
      <c r="G739" s="22">
        <v>9.5272454945932132</v>
      </c>
      <c r="H739" s="22">
        <v>9.1263705558695385</v>
      </c>
      <c r="I739" s="23">
        <v>7.0243757506153548</v>
      </c>
    </row>
    <row r="740" spans="1:9" x14ac:dyDescent="0.25">
      <c r="A740" s="17">
        <v>1990</v>
      </c>
      <c r="B740" s="18" t="s">
        <v>75</v>
      </c>
      <c r="C740" s="19" t="s">
        <v>76</v>
      </c>
      <c r="D740" s="20">
        <v>4.5519724178260761</v>
      </c>
      <c r="E740" s="21">
        <v>5.8168459930956633</v>
      </c>
      <c r="F740" s="22">
        <v>3.396666271579674</v>
      </c>
      <c r="G740" s="22">
        <v>5.7915353386970319</v>
      </c>
      <c r="H740" s="22">
        <v>3.5710457362870591</v>
      </c>
      <c r="I740" s="23">
        <v>4.2375150470697065</v>
      </c>
    </row>
    <row r="741" spans="1:9" x14ac:dyDescent="0.25">
      <c r="A741" s="17">
        <v>1990</v>
      </c>
      <c r="B741" s="18" t="s">
        <v>77</v>
      </c>
      <c r="C741" s="19" t="s">
        <v>78</v>
      </c>
      <c r="D741" s="20">
        <v>5.6621140135490942</v>
      </c>
      <c r="E741" s="21">
        <v>6.4128346074705034</v>
      </c>
      <c r="F741" s="22">
        <v>4.6475896426418757</v>
      </c>
      <c r="G741" s="22">
        <v>5.5776936172281433</v>
      </c>
      <c r="H741" s="22">
        <v>5.7698739389409122</v>
      </c>
      <c r="I741" s="23">
        <v>5.7504834812076764</v>
      </c>
    </row>
    <row r="742" spans="1:9" x14ac:dyDescent="0.25">
      <c r="A742" s="17">
        <v>1990</v>
      </c>
      <c r="B742" s="18" t="s">
        <v>267</v>
      </c>
      <c r="C742" s="19" t="s">
        <v>268</v>
      </c>
      <c r="D742" s="20">
        <v>7.0913726014162819</v>
      </c>
      <c r="E742" s="21">
        <v>5.368662203884865</v>
      </c>
      <c r="F742" s="22">
        <v>5.3848626173593859</v>
      </c>
      <c r="G742" s="22">
        <v>9.0031812867762717</v>
      </c>
      <c r="H742" s="22">
        <v>8.9286529319674806</v>
      </c>
      <c r="I742" s="23">
        <v>7.0222045254601095</v>
      </c>
    </row>
    <row r="743" spans="1:9" x14ac:dyDescent="0.25">
      <c r="A743" s="17">
        <v>1990</v>
      </c>
      <c r="B743" s="18" t="s">
        <v>79</v>
      </c>
      <c r="C743" s="19" t="s">
        <v>80</v>
      </c>
      <c r="D743" s="20">
        <v>6.1789529046139142</v>
      </c>
      <c r="E743" s="21">
        <v>9.6782674647056517</v>
      </c>
      <c r="F743" s="22">
        <v>3.3397081690082682</v>
      </c>
      <c r="G743" s="22">
        <v>6.9799982946578574</v>
      </c>
      <c r="H743" s="22">
        <v>5.4667053512677146</v>
      </c>
      <c r="I743" s="23">
        <v>5.270954637021692</v>
      </c>
    </row>
    <row r="744" spans="1:9" x14ac:dyDescent="0.25">
      <c r="A744" s="17">
        <v>1990</v>
      </c>
      <c r="B744" s="18" t="s">
        <v>404</v>
      </c>
      <c r="C744" s="19" t="s">
        <v>405</v>
      </c>
      <c r="D744" s="20">
        <v>5.7407142857142857</v>
      </c>
      <c r="E744" s="21">
        <v>4.375415784105412</v>
      </c>
      <c r="F744" s="22">
        <v>4.786458973312846</v>
      </c>
      <c r="G744" s="22">
        <v>7.2739651480929695</v>
      </c>
      <c r="H744" s="22">
        <v>6.4395158704024489</v>
      </c>
      <c r="I744" s="23">
        <v>5.9040743548905077</v>
      </c>
    </row>
    <row r="745" spans="1:9" x14ac:dyDescent="0.25">
      <c r="A745" s="17">
        <v>1990</v>
      </c>
      <c r="B745" s="18" t="s">
        <v>81</v>
      </c>
      <c r="C745" s="19" t="s">
        <v>82</v>
      </c>
      <c r="D745" s="20" t="s">
        <v>511</v>
      </c>
      <c r="E745" s="21" t="s">
        <v>511</v>
      </c>
      <c r="F745" s="22" t="s">
        <v>511</v>
      </c>
      <c r="G745" s="22" t="s">
        <v>511</v>
      </c>
      <c r="H745" s="22" t="s">
        <v>511</v>
      </c>
      <c r="I745" s="23" t="s">
        <v>511</v>
      </c>
    </row>
    <row r="746" spans="1:9" x14ac:dyDescent="0.25">
      <c r="A746" s="17">
        <v>1990</v>
      </c>
      <c r="B746" s="18" t="s">
        <v>83</v>
      </c>
      <c r="C746" s="19" t="s">
        <v>84</v>
      </c>
      <c r="D746" s="20">
        <v>6.1541324712643677</v>
      </c>
      <c r="E746" s="21">
        <v>7.6994993927440429</v>
      </c>
      <c r="F746" s="22">
        <v>5.2780508690901664</v>
      </c>
      <c r="G746" s="22">
        <v>6.2074453557474225</v>
      </c>
      <c r="H746" s="22">
        <v>4.7884664623250419</v>
      </c>
      <c r="I746" s="23">
        <v>7.0014482634270649</v>
      </c>
    </row>
    <row r="747" spans="1:9" x14ac:dyDescent="0.25">
      <c r="A747" s="17">
        <v>1990</v>
      </c>
      <c r="B747" s="18" t="s">
        <v>189</v>
      </c>
      <c r="C747" s="19" t="s">
        <v>190</v>
      </c>
      <c r="D747" s="20">
        <v>5.6562353698756507</v>
      </c>
      <c r="E747" s="21">
        <v>6.9725116490653445</v>
      </c>
      <c r="F747" s="22">
        <v>5.5307238937035192</v>
      </c>
      <c r="G747" s="22">
        <v>3.5982496719839614</v>
      </c>
      <c r="H747" s="22">
        <v>7.0570342876373733</v>
      </c>
      <c r="I747" s="23">
        <v>5.0398127157575647</v>
      </c>
    </row>
    <row r="748" spans="1:9" x14ac:dyDescent="0.25">
      <c r="A748" s="17">
        <v>1990</v>
      </c>
      <c r="B748" s="18" t="s">
        <v>346</v>
      </c>
      <c r="C748" s="19" t="s">
        <v>525</v>
      </c>
      <c r="D748" s="20" t="s">
        <v>511</v>
      </c>
      <c r="E748" s="21" t="s">
        <v>511</v>
      </c>
      <c r="F748" s="22" t="s">
        <v>511</v>
      </c>
      <c r="G748" s="22" t="s">
        <v>511</v>
      </c>
      <c r="H748" s="22" t="s">
        <v>511</v>
      </c>
      <c r="I748" s="23" t="s">
        <v>511</v>
      </c>
    </row>
    <row r="749" spans="1:9" x14ac:dyDescent="0.25">
      <c r="A749" s="17">
        <v>1990</v>
      </c>
      <c r="B749" s="18" t="s">
        <v>256</v>
      </c>
      <c r="C749" s="19" t="s">
        <v>257</v>
      </c>
      <c r="D749" s="20" t="s">
        <v>511</v>
      </c>
      <c r="E749" s="21" t="s">
        <v>511</v>
      </c>
      <c r="F749" s="22" t="s">
        <v>511</v>
      </c>
      <c r="G749" s="22" t="s">
        <v>511</v>
      </c>
      <c r="H749" s="22" t="s">
        <v>511</v>
      </c>
      <c r="I749" s="23" t="s">
        <v>511</v>
      </c>
    </row>
    <row r="750" spans="1:9" x14ac:dyDescent="0.25">
      <c r="A750" s="17">
        <v>1990</v>
      </c>
      <c r="B750" s="18" t="s">
        <v>406</v>
      </c>
      <c r="C750" s="19" t="s">
        <v>407</v>
      </c>
      <c r="D750" s="20" t="s">
        <v>511</v>
      </c>
      <c r="E750" s="21" t="s">
        <v>511</v>
      </c>
      <c r="F750" s="22" t="s">
        <v>511</v>
      </c>
      <c r="G750" s="22" t="s">
        <v>511</v>
      </c>
      <c r="H750" s="22" t="s">
        <v>511</v>
      </c>
      <c r="I750" s="23" t="s">
        <v>511</v>
      </c>
    </row>
    <row r="751" spans="1:9" x14ac:dyDescent="0.25">
      <c r="A751" s="17">
        <v>1990</v>
      </c>
      <c r="B751" s="18" t="s">
        <v>11</v>
      </c>
      <c r="C751" s="19" t="s">
        <v>12</v>
      </c>
      <c r="D751" s="20">
        <v>5.3394280762565005</v>
      </c>
      <c r="E751" s="21">
        <v>5.9051536121536055</v>
      </c>
      <c r="F751" s="22">
        <v>3.8088347016327027</v>
      </c>
      <c r="G751" s="22">
        <v>6.5030054238540238</v>
      </c>
      <c r="H751" s="22">
        <v>5.5170702616079828</v>
      </c>
      <c r="I751" s="23">
        <v>5.0947908609646504</v>
      </c>
    </row>
    <row r="752" spans="1:9" x14ac:dyDescent="0.25">
      <c r="A752" s="17">
        <v>1990</v>
      </c>
      <c r="B752" s="18" t="s">
        <v>87</v>
      </c>
      <c r="C752" s="19" t="s">
        <v>88</v>
      </c>
      <c r="D752" s="20" t="s">
        <v>511</v>
      </c>
      <c r="E752" s="21" t="s">
        <v>511</v>
      </c>
      <c r="F752" s="22" t="s">
        <v>511</v>
      </c>
      <c r="G752" s="22" t="s">
        <v>511</v>
      </c>
      <c r="H752" s="22" t="s">
        <v>511</v>
      </c>
      <c r="I752" s="23" t="s">
        <v>511</v>
      </c>
    </row>
    <row r="753" spans="1:9" x14ac:dyDescent="0.25">
      <c r="A753" s="17">
        <v>1990</v>
      </c>
      <c r="B753" s="18" t="s">
        <v>269</v>
      </c>
      <c r="C753" s="19" t="s">
        <v>270</v>
      </c>
      <c r="D753" s="20">
        <v>3.4323692307692304</v>
      </c>
      <c r="E753" s="21" t="s">
        <v>511</v>
      </c>
      <c r="F753" s="22">
        <v>2.9605303618740439</v>
      </c>
      <c r="G753" s="22">
        <v>4.2311936366585785</v>
      </c>
      <c r="H753" s="22">
        <v>10</v>
      </c>
      <c r="I753" s="23">
        <v>3.0843990008040958</v>
      </c>
    </row>
    <row r="754" spans="1:9" x14ac:dyDescent="0.25">
      <c r="A754" s="17">
        <v>1990</v>
      </c>
      <c r="B754" s="18" t="s">
        <v>89</v>
      </c>
      <c r="C754" s="19" t="s">
        <v>90</v>
      </c>
      <c r="D754" s="20">
        <v>5.5332187477983137</v>
      </c>
      <c r="E754" s="21">
        <v>4.7696804276725278</v>
      </c>
      <c r="F754" s="22">
        <v>3.5138182031100591</v>
      </c>
      <c r="G754" s="22">
        <v>5.8206687388819711</v>
      </c>
      <c r="H754" s="22">
        <v>6.5330128024712373</v>
      </c>
      <c r="I754" s="23">
        <v>7.286776422307466</v>
      </c>
    </row>
    <row r="755" spans="1:9" x14ac:dyDescent="0.25">
      <c r="A755" s="17">
        <v>1990</v>
      </c>
      <c r="B755" s="18" t="s">
        <v>293</v>
      </c>
      <c r="C755" s="19" t="s">
        <v>294</v>
      </c>
      <c r="D755" s="20">
        <v>4.7814251639833021</v>
      </c>
      <c r="E755" s="21">
        <v>3.7517691123862007</v>
      </c>
      <c r="F755" s="22">
        <v>4.13106983324744</v>
      </c>
      <c r="G755" s="22">
        <v>6.2630350492554969</v>
      </c>
      <c r="H755" s="22">
        <v>4.1497617488889915</v>
      </c>
      <c r="I755" s="23">
        <v>5.6967821405469756</v>
      </c>
    </row>
    <row r="756" spans="1:9" x14ac:dyDescent="0.25">
      <c r="A756" s="17">
        <v>1990</v>
      </c>
      <c r="B756" s="18" t="s">
        <v>434</v>
      </c>
      <c r="C756" s="19" t="s">
        <v>435</v>
      </c>
      <c r="D756" s="20">
        <v>7.869421059416152</v>
      </c>
      <c r="E756" s="21">
        <v>7.0883242039103775</v>
      </c>
      <c r="F756" s="22">
        <v>7.8653161792315753</v>
      </c>
      <c r="G756" s="22">
        <v>9.6433418660524399</v>
      </c>
      <c r="H756" s="22">
        <v>8.7206161538545199</v>
      </c>
      <c r="I756" s="23">
        <v>6.4583320561810877</v>
      </c>
    </row>
    <row r="757" spans="1:9" x14ac:dyDescent="0.25">
      <c r="A757" s="17">
        <v>1990</v>
      </c>
      <c r="B757" s="18" t="s">
        <v>447</v>
      </c>
      <c r="C757" s="19" t="s">
        <v>448</v>
      </c>
      <c r="D757" s="20">
        <v>7.9527924265880729</v>
      </c>
      <c r="E757" s="21">
        <v>5.9783240681489804</v>
      </c>
      <c r="F757" s="22">
        <v>8.2281913572897096</v>
      </c>
      <c r="G757" s="22">
        <v>8.6388034327207688</v>
      </c>
      <c r="H757" s="22">
        <v>8.4881241114507855</v>
      </c>
      <c r="I757" s="23">
        <v>8.387841586596295</v>
      </c>
    </row>
    <row r="758" spans="1:9" x14ac:dyDescent="0.25">
      <c r="A758" s="17">
        <v>1990</v>
      </c>
      <c r="B758" s="18" t="s">
        <v>193</v>
      </c>
      <c r="C758" s="19" t="s">
        <v>194</v>
      </c>
      <c r="D758" s="20">
        <v>3.3301699580070365</v>
      </c>
      <c r="E758" s="21">
        <v>4.612968476500404</v>
      </c>
      <c r="F758" s="22">
        <v>3.9510954837442247</v>
      </c>
      <c r="G758" s="22">
        <v>9.9884690602236783E-3</v>
      </c>
      <c r="H758" s="22">
        <v>4.7299544320707643</v>
      </c>
      <c r="I758" s="23">
        <v>3.4541058962469298</v>
      </c>
    </row>
    <row r="759" spans="1:9" x14ac:dyDescent="0.25">
      <c r="A759" s="17">
        <v>1990</v>
      </c>
      <c r="B759" s="18" t="s">
        <v>91</v>
      </c>
      <c r="C759" s="19" t="s">
        <v>92</v>
      </c>
      <c r="D759" s="20">
        <v>5.3319756235827667</v>
      </c>
      <c r="E759" s="21">
        <v>7.1802573243646357</v>
      </c>
      <c r="F759" s="22">
        <v>2.9144512143995103</v>
      </c>
      <c r="G759" s="22">
        <v>7.0816011986383849</v>
      </c>
      <c r="H759" s="22">
        <v>5.5148084788155449</v>
      </c>
      <c r="I759" s="23">
        <v>4.4423521860178328</v>
      </c>
    </row>
    <row r="760" spans="1:9" x14ac:dyDescent="0.25">
      <c r="A760" s="17">
        <v>1990</v>
      </c>
      <c r="B760" s="18" t="s">
        <v>93</v>
      </c>
      <c r="C760" s="19" t="s">
        <v>94</v>
      </c>
      <c r="D760" s="20">
        <v>3.6767509197438342</v>
      </c>
      <c r="E760" s="21">
        <v>4.7587088906006914</v>
      </c>
      <c r="F760" s="22">
        <v>2.5755812380654208</v>
      </c>
      <c r="G760" s="22">
        <v>4.1401042689780532</v>
      </c>
      <c r="H760" s="22">
        <v>2.1474902403488607</v>
      </c>
      <c r="I760" s="23">
        <v>5.1250349566721507</v>
      </c>
    </row>
    <row r="761" spans="1:9" x14ac:dyDescent="0.25">
      <c r="A761" s="17">
        <v>1990</v>
      </c>
      <c r="B761" s="18" t="s">
        <v>408</v>
      </c>
      <c r="C761" s="19" t="s">
        <v>409</v>
      </c>
      <c r="D761" s="20" t="s">
        <v>511</v>
      </c>
      <c r="E761" s="21" t="s">
        <v>511</v>
      </c>
      <c r="F761" s="22" t="s">
        <v>511</v>
      </c>
      <c r="G761" s="22" t="s">
        <v>511</v>
      </c>
      <c r="H761" s="22" t="s">
        <v>511</v>
      </c>
      <c r="I761" s="23" t="s">
        <v>511</v>
      </c>
    </row>
    <row r="762" spans="1:9" x14ac:dyDescent="0.25">
      <c r="A762" s="17">
        <v>1990</v>
      </c>
      <c r="B762" s="18" t="s">
        <v>380</v>
      </c>
      <c r="C762" s="19" t="s">
        <v>381</v>
      </c>
      <c r="D762" s="20">
        <v>7.4675566406250002</v>
      </c>
      <c r="E762" s="21">
        <v>5.1646969751524239</v>
      </c>
      <c r="F762" s="22">
        <v>8.4720157351794683</v>
      </c>
      <c r="G762" s="22">
        <v>8.7285274604009224</v>
      </c>
      <c r="H762" s="22">
        <v>8.3718360511218606</v>
      </c>
      <c r="I762" s="23">
        <v>6.6103281607265094</v>
      </c>
    </row>
    <row r="763" spans="1:9" x14ac:dyDescent="0.25">
      <c r="A763" s="17">
        <v>1990</v>
      </c>
      <c r="B763" s="18" t="s">
        <v>319</v>
      </c>
      <c r="C763" s="19" t="s">
        <v>320</v>
      </c>
      <c r="D763" s="20">
        <v>6.0995959791431495</v>
      </c>
      <c r="E763" s="21">
        <v>3.5762171983104452</v>
      </c>
      <c r="F763" s="22">
        <v>4.0614440474809896</v>
      </c>
      <c r="G763" s="22">
        <v>7.6712576528986318</v>
      </c>
      <c r="H763" s="22">
        <v>7.523013023183819</v>
      </c>
      <c r="I763" s="23">
        <v>7.8290738675313261</v>
      </c>
    </row>
    <row r="764" spans="1:9" x14ac:dyDescent="0.25">
      <c r="A764" s="17">
        <v>1990</v>
      </c>
      <c r="B764" s="18" t="s">
        <v>295</v>
      </c>
      <c r="C764" s="19" t="s">
        <v>296</v>
      </c>
      <c r="D764" s="20">
        <v>5.1348629253713227</v>
      </c>
      <c r="E764" s="21">
        <v>4.9145387148918651</v>
      </c>
      <c r="F764" s="22">
        <v>3.7376443030403519</v>
      </c>
      <c r="G764" s="22">
        <v>7.8664504901283259</v>
      </c>
      <c r="H764" s="22">
        <v>3.964119789882468</v>
      </c>
      <c r="I764" s="23">
        <v>5.2429291834699701</v>
      </c>
    </row>
    <row r="765" spans="1:9" x14ac:dyDescent="0.25">
      <c r="A765" s="17">
        <v>1990</v>
      </c>
      <c r="B765" s="18" t="s">
        <v>195</v>
      </c>
      <c r="C765" s="19" t="s">
        <v>196</v>
      </c>
      <c r="D765" s="20">
        <v>7.0810562834341244</v>
      </c>
      <c r="E765" s="21">
        <v>6.3859438196609561</v>
      </c>
      <c r="F765" s="22">
        <v>5.0427956308194739</v>
      </c>
      <c r="G765" s="22">
        <v>9.7936657980138424</v>
      </c>
      <c r="H765" s="22">
        <v>7.1854736705283617</v>
      </c>
      <c r="I765" s="23">
        <v>7.0292825268421852</v>
      </c>
    </row>
    <row r="766" spans="1:9" x14ac:dyDescent="0.25">
      <c r="A766" s="17">
        <v>1990</v>
      </c>
      <c r="B766" s="18" t="s">
        <v>455</v>
      </c>
      <c r="C766" s="19" t="s">
        <v>456</v>
      </c>
      <c r="D766" s="20">
        <v>6.5380586217357815</v>
      </c>
      <c r="E766" s="21">
        <v>7.670928635340962</v>
      </c>
      <c r="F766" s="22">
        <v>5.0392978286216534</v>
      </c>
      <c r="G766" s="22">
        <v>6.6542092953614747</v>
      </c>
      <c r="H766" s="22">
        <v>5.8146305576761437</v>
      </c>
      <c r="I766" s="23">
        <v>7.0235003432221319</v>
      </c>
    </row>
    <row r="767" spans="1:9" x14ac:dyDescent="0.25">
      <c r="A767" s="17">
        <v>1990</v>
      </c>
      <c r="B767" s="18" t="s">
        <v>197</v>
      </c>
      <c r="C767" s="19" t="s">
        <v>198</v>
      </c>
      <c r="D767" s="20">
        <v>5.5085349407396933</v>
      </c>
      <c r="E767" s="21">
        <v>8.6942840279841729</v>
      </c>
      <c r="F767" s="22">
        <v>3.6579103236320103</v>
      </c>
      <c r="G767" s="22">
        <v>6.5003343482116218</v>
      </c>
      <c r="H767" s="22">
        <v>4.2770354209171035</v>
      </c>
      <c r="I767" s="23">
        <v>4.6160305554372387</v>
      </c>
    </row>
    <row r="768" spans="1:9" x14ac:dyDescent="0.25">
      <c r="A768" s="17">
        <v>1990</v>
      </c>
      <c r="B768" s="18" t="s">
        <v>199</v>
      </c>
      <c r="C768" s="19" t="s">
        <v>200</v>
      </c>
      <c r="D768" s="20">
        <v>4.2916479131614649</v>
      </c>
      <c r="E768" s="21">
        <v>7.3640370879188177</v>
      </c>
      <c r="F768" s="22">
        <v>4.4779024308960294</v>
      </c>
      <c r="G768" s="22">
        <v>1.2585675646412913</v>
      </c>
      <c r="H768" s="22">
        <v>3.5482109808596229</v>
      </c>
      <c r="I768" s="23">
        <v>5.2065817322375896</v>
      </c>
    </row>
    <row r="769" spans="1:9" x14ac:dyDescent="0.25">
      <c r="A769" s="17">
        <v>1990</v>
      </c>
      <c r="B769" s="18" t="s">
        <v>271</v>
      </c>
      <c r="C769" s="19" t="s">
        <v>272</v>
      </c>
      <c r="D769" s="20">
        <v>5.9880423256548525</v>
      </c>
      <c r="E769" s="21">
        <v>8.0922525596159911</v>
      </c>
      <c r="F769" s="22">
        <v>4.0500815779431019</v>
      </c>
      <c r="G769" s="22">
        <v>5.7666776790735721</v>
      </c>
      <c r="H769" s="22">
        <v>5.2922889900174113</v>
      </c>
      <c r="I769" s="23">
        <v>6.6551783899310504</v>
      </c>
    </row>
    <row r="770" spans="1:9" x14ac:dyDescent="0.25">
      <c r="A770" s="17">
        <v>1990</v>
      </c>
      <c r="B770" s="18" t="s">
        <v>344</v>
      </c>
      <c r="C770" s="19" t="s">
        <v>345</v>
      </c>
      <c r="D770" s="20">
        <v>4.0380790926131622</v>
      </c>
      <c r="E770" s="21">
        <v>4.0988240731474743</v>
      </c>
      <c r="F770" s="22">
        <v>5.7774318243661522</v>
      </c>
      <c r="G770" s="22">
        <v>2.506653266760992</v>
      </c>
      <c r="H770" s="22">
        <v>5.1982836039305029</v>
      </c>
      <c r="I770" s="23">
        <v>2.4278687075307763</v>
      </c>
    </row>
    <row r="771" spans="1:9" x14ac:dyDescent="0.25">
      <c r="A771" s="17">
        <v>1990</v>
      </c>
      <c r="B771" s="18" t="s">
        <v>410</v>
      </c>
      <c r="C771" s="19" t="s">
        <v>411</v>
      </c>
      <c r="D771" s="20">
        <v>6.2771071081868195</v>
      </c>
      <c r="E771" s="21">
        <v>7.1074540680657687</v>
      </c>
      <c r="F771" s="22">
        <v>6.6298556759876934</v>
      </c>
      <c r="G771" s="22">
        <v>6.0555869415817609</v>
      </c>
      <c r="H771" s="22">
        <v>7.2790981498740353</v>
      </c>
      <c r="I771" s="23">
        <v>4.5115135782894349</v>
      </c>
    </row>
    <row r="772" spans="1:9" x14ac:dyDescent="0.25">
      <c r="A772" s="17">
        <v>1990</v>
      </c>
      <c r="B772" s="18" t="s">
        <v>321</v>
      </c>
      <c r="C772" s="19" t="s">
        <v>322</v>
      </c>
      <c r="D772" s="20" t="s">
        <v>511</v>
      </c>
      <c r="E772" s="21" t="s">
        <v>511</v>
      </c>
      <c r="F772" s="22" t="s">
        <v>511</v>
      </c>
      <c r="G772" s="22" t="s">
        <v>511</v>
      </c>
      <c r="H772" s="22" t="s">
        <v>511</v>
      </c>
      <c r="I772" s="23" t="s">
        <v>511</v>
      </c>
    </row>
    <row r="773" spans="1:9" x14ac:dyDescent="0.25">
      <c r="A773" s="17">
        <v>1990</v>
      </c>
      <c r="B773" s="18" t="s">
        <v>348</v>
      </c>
      <c r="C773" s="19" t="s">
        <v>349</v>
      </c>
      <c r="D773" s="20">
        <v>4.2700280112044817</v>
      </c>
      <c r="E773" s="21">
        <v>2.864963467918773</v>
      </c>
      <c r="F773" s="22">
        <v>5.1146854208659978</v>
      </c>
      <c r="G773" s="22">
        <v>7.1589406729516272</v>
      </c>
      <c r="H773" s="22">
        <v>3.1024914628014471</v>
      </c>
      <c r="I773" s="23">
        <v>3.796621115664633</v>
      </c>
    </row>
    <row r="774" spans="1:9" x14ac:dyDescent="0.25">
      <c r="A774" s="17">
        <v>1990</v>
      </c>
      <c r="B774" s="18" t="s">
        <v>350</v>
      </c>
      <c r="C774" s="19" t="s">
        <v>351</v>
      </c>
      <c r="D774" s="20">
        <v>3.6018677042801555</v>
      </c>
      <c r="E774" s="21">
        <v>1.1566586873188194</v>
      </c>
      <c r="F774" s="22">
        <v>4.6980775382177091</v>
      </c>
      <c r="G774" s="22">
        <v>5.9437596715212271</v>
      </c>
      <c r="H774" s="22" t="s">
        <v>511</v>
      </c>
      <c r="I774" s="23">
        <v>1.159350568427115</v>
      </c>
    </row>
    <row r="775" spans="1:9" x14ac:dyDescent="0.25">
      <c r="A775" s="17">
        <v>1990</v>
      </c>
      <c r="B775" s="18" t="s">
        <v>97</v>
      </c>
      <c r="C775" s="19" t="s">
        <v>98</v>
      </c>
      <c r="D775" s="20">
        <v>4.3115164648067168</v>
      </c>
      <c r="E775" s="21">
        <v>4.9548791438345132</v>
      </c>
      <c r="F775" s="22">
        <v>3.96804564040557</v>
      </c>
      <c r="G775" s="22">
        <v>6.060507401772945</v>
      </c>
      <c r="H775" s="22">
        <v>1.7921287700264057</v>
      </c>
      <c r="I775" s="23">
        <v>5.2479000589690452</v>
      </c>
    </row>
    <row r="776" spans="1:9" x14ac:dyDescent="0.25">
      <c r="A776" s="17">
        <v>1990</v>
      </c>
      <c r="B776" s="18" t="s">
        <v>323</v>
      </c>
      <c r="C776" s="19" t="s">
        <v>324</v>
      </c>
      <c r="D776" s="20" t="s">
        <v>511</v>
      </c>
      <c r="E776" s="21" t="s">
        <v>511</v>
      </c>
      <c r="F776" s="22" t="s">
        <v>511</v>
      </c>
      <c r="G776" s="22" t="s">
        <v>511</v>
      </c>
      <c r="H776" s="22" t="s">
        <v>511</v>
      </c>
      <c r="I776" s="23" t="s">
        <v>511</v>
      </c>
    </row>
    <row r="777" spans="1:9" x14ac:dyDescent="0.25">
      <c r="A777" s="17">
        <v>1990</v>
      </c>
      <c r="B777" s="18" t="s">
        <v>103</v>
      </c>
      <c r="C777" s="19" t="s">
        <v>104</v>
      </c>
      <c r="D777" s="20">
        <v>5.4069689940462382</v>
      </c>
      <c r="E777" s="21">
        <v>6.7826778092529949</v>
      </c>
      <c r="F777" s="22">
        <v>3.7315860644476615</v>
      </c>
      <c r="G777" s="22">
        <v>6.9279215697241847</v>
      </c>
      <c r="H777" s="22">
        <v>4.679932586614429</v>
      </c>
      <c r="I777" s="23">
        <v>4.8948314810232079</v>
      </c>
    </row>
    <row r="778" spans="1:9" x14ac:dyDescent="0.25">
      <c r="A778" s="17">
        <v>1990</v>
      </c>
      <c r="B778" s="18" t="s">
        <v>414</v>
      </c>
      <c r="C778" s="19" t="s">
        <v>415</v>
      </c>
      <c r="D778" s="20" t="s">
        <v>511</v>
      </c>
      <c r="E778" s="21" t="s">
        <v>511</v>
      </c>
      <c r="F778" s="22" t="s">
        <v>511</v>
      </c>
      <c r="G778" s="22" t="s">
        <v>511</v>
      </c>
      <c r="H778" s="22" t="s">
        <v>511</v>
      </c>
      <c r="I778" s="23" t="s">
        <v>511</v>
      </c>
    </row>
    <row r="779" spans="1:9" x14ac:dyDescent="0.25">
      <c r="A779" s="17">
        <v>1990</v>
      </c>
      <c r="B779" s="18" t="s">
        <v>105</v>
      </c>
      <c r="C779" s="19" t="s">
        <v>106</v>
      </c>
      <c r="D779" s="20" t="s">
        <v>511</v>
      </c>
      <c r="E779" s="21" t="s">
        <v>511</v>
      </c>
      <c r="F779" s="22" t="s">
        <v>511</v>
      </c>
      <c r="G779" s="22" t="s">
        <v>511</v>
      </c>
      <c r="H779" s="22" t="s">
        <v>511</v>
      </c>
      <c r="I779" s="23" t="s">
        <v>511</v>
      </c>
    </row>
    <row r="780" spans="1:9" x14ac:dyDescent="0.25">
      <c r="A780" s="17">
        <v>1990</v>
      </c>
      <c r="B780" s="18" t="s">
        <v>107</v>
      </c>
      <c r="C780" s="19" t="s">
        <v>108</v>
      </c>
      <c r="D780" s="20">
        <v>3.6404024144869211</v>
      </c>
      <c r="E780" s="21">
        <v>7.4138945289203049</v>
      </c>
      <c r="F780" s="22">
        <v>3.1716490568851596</v>
      </c>
      <c r="G780" s="22">
        <v>6.8833585563008837E-2</v>
      </c>
      <c r="H780" s="22">
        <v>3.5381580771359094</v>
      </c>
      <c r="I780" s="23">
        <v>4.2351029211209532</v>
      </c>
    </row>
    <row r="781" spans="1:9" x14ac:dyDescent="0.25">
      <c r="A781" s="17">
        <v>1990</v>
      </c>
      <c r="B781" s="18" t="s">
        <v>273</v>
      </c>
      <c r="C781" s="19" t="s">
        <v>274</v>
      </c>
      <c r="D781" s="20">
        <v>8.3036217215278985</v>
      </c>
      <c r="E781" s="21">
        <v>5.9486670915181454</v>
      </c>
      <c r="F781" s="22">
        <v>7.8422516887507587</v>
      </c>
      <c r="G781" s="22">
        <v>9.3360466550709926</v>
      </c>
      <c r="H781" s="22">
        <v>9.9838577876413286</v>
      </c>
      <c r="I781" s="23">
        <v>8.6695128153030669</v>
      </c>
    </row>
    <row r="782" spans="1:9" x14ac:dyDescent="0.25">
      <c r="A782" s="17">
        <v>1990</v>
      </c>
      <c r="B782" s="18" t="s">
        <v>352</v>
      </c>
      <c r="C782" s="19" t="s">
        <v>526</v>
      </c>
      <c r="D782" s="20" t="s">
        <v>511</v>
      </c>
      <c r="E782" s="21" t="s">
        <v>511</v>
      </c>
      <c r="F782" s="22"/>
      <c r="G782" s="22">
        <v>8.1625915310571866</v>
      </c>
      <c r="H782" s="22" t="s">
        <v>511</v>
      </c>
      <c r="I782" s="23" t="s">
        <v>511</v>
      </c>
    </row>
    <row r="783" spans="1:9" x14ac:dyDescent="0.25">
      <c r="A783" s="17">
        <v>1990</v>
      </c>
      <c r="B783" s="18" t="s">
        <v>416</v>
      </c>
      <c r="C783" s="19" t="s">
        <v>417</v>
      </c>
      <c r="D783" s="20" t="s">
        <v>511</v>
      </c>
      <c r="E783" s="21" t="s">
        <v>511</v>
      </c>
      <c r="F783" s="22">
        <v>5.6116474124210223</v>
      </c>
      <c r="G783" s="22" t="s">
        <v>511</v>
      </c>
      <c r="H783" s="22" t="s">
        <v>511</v>
      </c>
      <c r="I783" s="23" t="s">
        <v>511</v>
      </c>
    </row>
    <row r="784" spans="1:9" x14ac:dyDescent="0.25">
      <c r="A784" s="17">
        <v>1990</v>
      </c>
      <c r="B784" s="18" t="s">
        <v>111</v>
      </c>
      <c r="C784" s="19" t="s">
        <v>112</v>
      </c>
      <c r="D784" s="20">
        <v>5.5703580524344565</v>
      </c>
      <c r="E784" s="21">
        <v>7.5330775913860473</v>
      </c>
      <c r="F784" s="22">
        <v>2.4234214781433514</v>
      </c>
      <c r="G784" s="22">
        <v>5.8088705415620563</v>
      </c>
      <c r="H784" s="22">
        <v>6.6964178809466324</v>
      </c>
      <c r="I784" s="23">
        <v>5.7975597792738798</v>
      </c>
    </row>
    <row r="785" spans="1:9" x14ac:dyDescent="0.25">
      <c r="A785" s="17">
        <v>1990</v>
      </c>
      <c r="B785" s="18" t="s">
        <v>418</v>
      </c>
      <c r="C785" s="19" t="s">
        <v>419</v>
      </c>
      <c r="D785" s="20">
        <v>6.9823357580944228</v>
      </c>
      <c r="E785" s="21">
        <v>8.3597255669927453</v>
      </c>
      <c r="F785" s="22">
        <v>6.975387667646693</v>
      </c>
      <c r="G785" s="22">
        <v>6.3678912785651374</v>
      </c>
      <c r="H785" s="22">
        <v>7.6925290522088288</v>
      </c>
      <c r="I785" s="23">
        <v>6.407248333483853</v>
      </c>
    </row>
    <row r="786" spans="1:9" x14ac:dyDescent="0.25">
      <c r="A786" s="17">
        <v>1990</v>
      </c>
      <c r="B786" s="18" t="s">
        <v>297</v>
      </c>
      <c r="C786" s="19" t="s">
        <v>298</v>
      </c>
      <c r="D786" s="20">
        <v>5.3620121041135782</v>
      </c>
      <c r="E786" s="21">
        <v>6.2495090759259604</v>
      </c>
      <c r="F786" s="22">
        <v>5.3033287051807898</v>
      </c>
      <c r="G786" s="22">
        <v>5.4976098989262052</v>
      </c>
      <c r="H786" s="22">
        <v>3.1653534195619586</v>
      </c>
      <c r="I786" s="23">
        <v>6.4159539087255446</v>
      </c>
    </row>
    <row r="787" spans="1:9" x14ac:dyDescent="0.25">
      <c r="A787" s="17">
        <v>1990</v>
      </c>
      <c r="B787" s="18" t="s">
        <v>13</v>
      </c>
      <c r="C787" s="19" t="s">
        <v>14</v>
      </c>
      <c r="D787" s="20" t="s">
        <v>511</v>
      </c>
      <c r="E787" s="21" t="s">
        <v>511</v>
      </c>
      <c r="F787" s="22" t="s">
        <v>511</v>
      </c>
      <c r="G787" s="22" t="s">
        <v>511</v>
      </c>
      <c r="H787" s="22" t="s">
        <v>511</v>
      </c>
      <c r="I787" s="23" t="s">
        <v>511</v>
      </c>
    </row>
    <row r="788" spans="1:9" x14ac:dyDescent="0.25">
      <c r="A788" s="17">
        <v>1990</v>
      </c>
      <c r="B788" s="18" t="s">
        <v>216</v>
      </c>
      <c r="C788" s="19" t="s">
        <v>217</v>
      </c>
      <c r="D788" s="20" t="s">
        <v>511</v>
      </c>
      <c r="E788" s="21" t="s">
        <v>511</v>
      </c>
      <c r="F788" s="22" t="s">
        <v>511</v>
      </c>
      <c r="G788" s="22" t="s">
        <v>511</v>
      </c>
      <c r="H788" s="22" t="s">
        <v>511</v>
      </c>
      <c r="I788" s="23" t="s">
        <v>511</v>
      </c>
    </row>
    <row r="789" spans="1:9" x14ac:dyDescent="0.25">
      <c r="A789" s="17">
        <v>1990</v>
      </c>
      <c r="B789" s="18" t="s">
        <v>385</v>
      </c>
      <c r="C789" s="19" t="s">
        <v>386</v>
      </c>
      <c r="D789" s="20">
        <v>7.5621597227951494</v>
      </c>
      <c r="E789" s="21">
        <v>6.8365053210064621</v>
      </c>
      <c r="F789" s="22">
        <v>7.9198822381475313</v>
      </c>
      <c r="G789" s="22">
        <v>8.0307110812486258</v>
      </c>
      <c r="H789" s="22">
        <v>9.1158368321550824</v>
      </c>
      <c r="I789" s="23">
        <v>6.7726256616867637</v>
      </c>
    </row>
    <row r="790" spans="1:9" x14ac:dyDescent="0.25">
      <c r="A790" s="17">
        <v>1990</v>
      </c>
      <c r="B790" s="18" t="s">
        <v>436</v>
      </c>
      <c r="C790" s="19" t="s">
        <v>437</v>
      </c>
      <c r="D790" s="20">
        <v>8.5298163439795704</v>
      </c>
      <c r="E790" s="21">
        <v>7.9923251045419974</v>
      </c>
      <c r="F790" s="22">
        <v>8.3991517282108035</v>
      </c>
      <c r="G790" s="22">
        <v>9.7151246066320578</v>
      </c>
      <c r="H790" s="22">
        <v>9.1093111783830985</v>
      </c>
      <c r="I790" s="23">
        <v>7.3866820920685727</v>
      </c>
    </row>
    <row r="791" spans="1:9" x14ac:dyDescent="0.25">
      <c r="A791" s="17">
        <v>1990</v>
      </c>
      <c r="B791" s="18" t="s">
        <v>327</v>
      </c>
      <c r="C791" s="19" t="s">
        <v>328</v>
      </c>
      <c r="D791" s="20">
        <v>3.4255039274256003</v>
      </c>
      <c r="E791" s="21">
        <v>3.3414587432406515</v>
      </c>
      <c r="F791" s="22">
        <v>2.8561444021630384</v>
      </c>
      <c r="G791" s="22">
        <v>5.5767730309800516</v>
      </c>
      <c r="H791" s="22">
        <v>2.007653895549006</v>
      </c>
      <c r="I791" s="23">
        <v>3.6856085692587532</v>
      </c>
    </row>
    <row r="792" spans="1:9" x14ac:dyDescent="0.25">
      <c r="A792" s="17">
        <v>1990</v>
      </c>
      <c r="B792" s="18" t="s">
        <v>527</v>
      </c>
      <c r="C792" s="19" t="s">
        <v>528</v>
      </c>
      <c r="D792" s="20">
        <v>7.1349940862188506</v>
      </c>
      <c r="E792" s="21">
        <v>6.142691766918758</v>
      </c>
      <c r="F792" s="22">
        <v>6.2324269198108873</v>
      </c>
      <c r="G792" s="22">
        <v>9.4197536896024587</v>
      </c>
      <c r="H792" s="22">
        <v>7.5580782712901193</v>
      </c>
      <c r="I792" s="23">
        <v>6.3391176031023129</v>
      </c>
    </row>
    <row r="793" spans="1:9" x14ac:dyDescent="0.25">
      <c r="A793" s="17">
        <v>1990</v>
      </c>
      <c r="B793" s="18" t="s">
        <v>243</v>
      </c>
      <c r="C793" s="19" t="s">
        <v>244</v>
      </c>
      <c r="D793" s="20" t="s">
        <v>511</v>
      </c>
      <c r="E793" s="21" t="s">
        <v>511</v>
      </c>
      <c r="F793" s="22" t="s">
        <v>511</v>
      </c>
      <c r="G793" s="22" t="s">
        <v>511</v>
      </c>
      <c r="H793" s="22" t="s">
        <v>511</v>
      </c>
      <c r="I793" s="23" t="s">
        <v>511</v>
      </c>
    </row>
    <row r="794" spans="1:9" x14ac:dyDescent="0.25">
      <c r="A794" s="17">
        <v>1990</v>
      </c>
      <c r="B794" s="18" t="s">
        <v>119</v>
      </c>
      <c r="C794" s="19" t="s">
        <v>529</v>
      </c>
      <c r="D794" s="20">
        <v>4.282772727272727</v>
      </c>
      <c r="E794" s="21">
        <v>4.7853469529198147</v>
      </c>
      <c r="F794" s="22">
        <v>5.1852480460743546</v>
      </c>
      <c r="G794" s="22">
        <v>4.5869570945612184</v>
      </c>
      <c r="H794" s="22">
        <v>1.9152936826549765</v>
      </c>
      <c r="I794" s="23">
        <v>4.8042294539696853</v>
      </c>
    </row>
    <row r="795" spans="1:9" x14ac:dyDescent="0.25">
      <c r="A795" s="17">
        <v>1990</v>
      </c>
      <c r="B795" s="18" t="s">
        <v>275</v>
      </c>
      <c r="C795" s="19" t="s">
        <v>276</v>
      </c>
      <c r="D795" s="20">
        <v>6.6175239451540921</v>
      </c>
      <c r="E795" s="21">
        <v>7.8199042142060646</v>
      </c>
      <c r="F795" s="22">
        <v>5.1176779474655243</v>
      </c>
      <c r="G795" s="22">
        <v>7.9655171420138862</v>
      </c>
      <c r="H795" s="22">
        <v>5.4171880639670258</v>
      </c>
      <c r="I795" s="23">
        <v>6.7275702543718072</v>
      </c>
    </row>
    <row r="796" spans="1:9" x14ac:dyDescent="0.25">
      <c r="A796" s="17">
        <v>1990</v>
      </c>
      <c r="B796" s="18" t="s">
        <v>277</v>
      </c>
      <c r="C796" s="19" t="s">
        <v>278</v>
      </c>
      <c r="D796" s="20" t="s">
        <v>511</v>
      </c>
      <c r="E796" s="21" t="s">
        <v>511</v>
      </c>
      <c r="F796" s="22" t="s">
        <v>511</v>
      </c>
      <c r="G796" s="22" t="s">
        <v>511</v>
      </c>
      <c r="H796" s="22" t="s">
        <v>511</v>
      </c>
      <c r="I796" s="23" t="s">
        <v>511</v>
      </c>
    </row>
    <row r="797" spans="1:9" x14ac:dyDescent="0.25">
      <c r="A797" s="17">
        <v>1990</v>
      </c>
      <c r="B797" s="18" t="s">
        <v>115</v>
      </c>
      <c r="C797" s="19" t="s">
        <v>116</v>
      </c>
      <c r="D797" s="20">
        <v>5.160058337384541</v>
      </c>
      <c r="E797" s="21">
        <v>5.3755798786331903</v>
      </c>
      <c r="F797" s="22">
        <v>2.8917286347082558</v>
      </c>
      <c r="G797" s="22">
        <v>6.9502638140195439</v>
      </c>
      <c r="H797" s="22" t="s">
        <v>511</v>
      </c>
      <c r="I797" s="23">
        <v>5.4212210224604265</v>
      </c>
    </row>
    <row r="798" spans="1:9" x14ac:dyDescent="0.25">
      <c r="A798" s="17">
        <v>1990</v>
      </c>
      <c r="B798" s="18" t="s">
        <v>218</v>
      </c>
      <c r="C798" s="19" t="s">
        <v>219</v>
      </c>
      <c r="D798" s="20">
        <v>5.2656949300699294</v>
      </c>
      <c r="E798" s="21">
        <v>5.474916565549476</v>
      </c>
      <c r="F798" s="22">
        <v>4.9237978025076226</v>
      </c>
      <c r="G798" s="22">
        <v>5.9466825709157192</v>
      </c>
      <c r="H798" s="22">
        <v>2.8078326021112878</v>
      </c>
      <c r="I798" s="23">
        <v>7.1387720986608842</v>
      </c>
    </row>
    <row r="799" spans="1:9" x14ac:dyDescent="0.25">
      <c r="A799" s="17">
        <v>1990</v>
      </c>
      <c r="B799" s="18" t="s">
        <v>15</v>
      </c>
      <c r="C799" s="19" t="s">
        <v>16</v>
      </c>
      <c r="D799" s="20">
        <v>5.7724123083385841</v>
      </c>
      <c r="E799" s="21">
        <v>5.4959915410120521</v>
      </c>
      <c r="F799" s="22">
        <v>4.3976496685965456</v>
      </c>
      <c r="G799" s="22">
        <v>6.9831461925477454</v>
      </c>
      <c r="H799" s="22">
        <v>5.7510575761844738</v>
      </c>
      <c r="I799" s="23">
        <v>6.4912317651796476</v>
      </c>
    </row>
    <row r="800" spans="1:9" x14ac:dyDescent="0.25">
      <c r="A800" s="17">
        <v>1990</v>
      </c>
      <c r="B800" s="18" t="s">
        <v>329</v>
      </c>
      <c r="C800" s="19" t="s">
        <v>330</v>
      </c>
      <c r="D800" s="20">
        <v>5.3892269054312241</v>
      </c>
      <c r="E800" s="21">
        <v>6.1878396945503296</v>
      </c>
      <c r="F800" s="22">
        <v>5.2515139565256996</v>
      </c>
      <c r="G800" s="22">
        <v>3.8663739673303898</v>
      </c>
      <c r="H800" s="22">
        <v>6.4241201165746595</v>
      </c>
      <c r="I800" s="23">
        <v>5.1666635646079362</v>
      </c>
    </row>
    <row r="801" spans="1:9" x14ac:dyDescent="0.25">
      <c r="A801" s="17">
        <v>1990</v>
      </c>
      <c r="B801" s="18" t="s">
        <v>117</v>
      </c>
      <c r="C801" s="19" t="s">
        <v>118</v>
      </c>
      <c r="D801" s="20">
        <v>3.0227126223561953</v>
      </c>
      <c r="E801" s="21">
        <v>4.3867062122539693</v>
      </c>
      <c r="F801" s="22">
        <v>3.2764832296011108</v>
      </c>
      <c r="G801" s="22">
        <v>0.29068753076005321</v>
      </c>
      <c r="H801" s="22">
        <v>1.82934513527041</v>
      </c>
      <c r="I801" s="23">
        <v>5.848109737211181</v>
      </c>
    </row>
    <row r="802" spans="1:9" x14ac:dyDescent="0.25">
      <c r="A802" s="17">
        <v>1990</v>
      </c>
      <c r="B802" s="18" t="s">
        <v>354</v>
      </c>
      <c r="C802" s="19" t="s">
        <v>355</v>
      </c>
      <c r="D802" s="20" t="s">
        <v>511</v>
      </c>
      <c r="E802" s="21" t="s">
        <v>511</v>
      </c>
      <c r="F802" s="22">
        <v>5.3179052991282667</v>
      </c>
      <c r="G802" s="22" t="s">
        <v>511</v>
      </c>
      <c r="H802" s="22" t="s">
        <v>511</v>
      </c>
      <c r="I802" s="23" t="s">
        <v>511</v>
      </c>
    </row>
    <row r="803" spans="1:9" x14ac:dyDescent="0.25">
      <c r="A803" s="17">
        <v>1990</v>
      </c>
      <c r="B803" s="18" t="s">
        <v>331</v>
      </c>
      <c r="C803" s="19" t="s">
        <v>332</v>
      </c>
      <c r="D803" s="20">
        <v>6.1088569988552406</v>
      </c>
      <c r="E803" s="21">
        <v>3.6061803243049471</v>
      </c>
      <c r="F803" s="22">
        <v>4.6913626315825026</v>
      </c>
      <c r="G803" s="22">
        <v>7.9117235187964132</v>
      </c>
      <c r="H803" s="22" t="s">
        <v>511</v>
      </c>
      <c r="I803" s="23">
        <v>7.3679891795627173</v>
      </c>
    </row>
    <row r="804" spans="1:9" x14ac:dyDescent="0.25">
      <c r="A804" s="17">
        <v>1990</v>
      </c>
      <c r="B804" s="18" t="s">
        <v>387</v>
      </c>
      <c r="C804" s="19" t="s">
        <v>530</v>
      </c>
      <c r="D804" s="20">
        <v>8.5007306904308209</v>
      </c>
      <c r="E804" s="21">
        <v>7.5933262979290435</v>
      </c>
      <c r="F804" s="22">
        <v>7.8119073153216512</v>
      </c>
      <c r="G804" s="22">
        <v>9.4774297096298969</v>
      </c>
      <c r="H804" s="22">
        <v>9.1389991121328187</v>
      </c>
      <c r="I804" s="23">
        <v>8.5754361659650193</v>
      </c>
    </row>
    <row r="805" spans="1:9" x14ac:dyDescent="0.25">
      <c r="A805" s="17">
        <v>1990</v>
      </c>
      <c r="B805" s="18" t="s">
        <v>236</v>
      </c>
      <c r="C805" s="19" t="s">
        <v>531</v>
      </c>
      <c r="D805" s="20">
        <v>8.490786071413245</v>
      </c>
      <c r="E805" s="21">
        <v>7.8970604620691249</v>
      </c>
      <c r="F805" s="22">
        <v>8.0110469134592748</v>
      </c>
      <c r="G805" s="22">
        <v>9.6752692485044935</v>
      </c>
      <c r="H805" s="22">
        <v>8.512817375923758</v>
      </c>
      <c r="I805" s="23">
        <v>8.4058757099604797</v>
      </c>
    </row>
    <row r="806" spans="1:9" x14ac:dyDescent="0.25">
      <c r="A806" s="17">
        <v>1990</v>
      </c>
      <c r="B806" s="18" t="s">
        <v>224</v>
      </c>
      <c r="C806" s="19" t="s">
        <v>225</v>
      </c>
      <c r="D806" s="20">
        <v>6.0812503217503222</v>
      </c>
      <c r="E806" s="21">
        <v>6.2696545694797035</v>
      </c>
      <c r="F806" s="22">
        <v>5.7436092147175284</v>
      </c>
      <c r="G806" s="22">
        <v>3.7625175539994609</v>
      </c>
      <c r="H806" s="22">
        <v>7.5045080213770579</v>
      </c>
      <c r="I806" s="23">
        <v>7.0972963583564503</v>
      </c>
    </row>
    <row r="807" spans="1:9" x14ac:dyDescent="0.25">
      <c r="A807" s="17">
        <v>1990</v>
      </c>
      <c r="B807" s="18" t="s">
        <v>226</v>
      </c>
      <c r="C807" s="19" t="s">
        <v>532</v>
      </c>
      <c r="D807" s="20">
        <v>5.3706920971672858</v>
      </c>
      <c r="E807" s="21">
        <v>5.8865139270384175</v>
      </c>
      <c r="F807" s="22">
        <v>5.2243152008901044</v>
      </c>
      <c r="G807" s="22">
        <v>4.7369874850890801</v>
      </c>
      <c r="H807" s="22">
        <v>6.4398230480868524</v>
      </c>
      <c r="I807" s="23">
        <v>4.7462778029960111</v>
      </c>
    </row>
    <row r="808" spans="1:9" x14ac:dyDescent="0.25">
      <c r="A808" s="17">
        <v>1990</v>
      </c>
      <c r="B808" s="18" t="s">
        <v>279</v>
      </c>
      <c r="C808" s="19" t="s">
        <v>533</v>
      </c>
      <c r="D808" s="20" t="s">
        <v>511</v>
      </c>
      <c r="E808" s="21" t="s">
        <v>511</v>
      </c>
      <c r="F808" s="22">
        <v>4.4315367154376482</v>
      </c>
      <c r="G808" s="22" t="s">
        <v>511</v>
      </c>
      <c r="H808" s="22" t="s">
        <v>511</v>
      </c>
      <c r="I808" s="23" t="s">
        <v>511</v>
      </c>
    </row>
    <row r="809" spans="1:9" x14ac:dyDescent="0.25">
      <c r="A809" s="17">
        <v>1990</v>
      </c>
      <c r="B809" s="18" t="s">
        <v>333</v>
      </c>
      <c r="C809" s="19" t="s">
        <v>534</v>
      </c>
      <c r="D809" s="20" t="s">
        <v>511</v>
      </c>
      <c r="E809" s="21" t="s">
        <v>511</v>
      </c>
      <c r="F809" s="22" t="s">
        <v>511</v>
      </c>
      <c r="G809" s="22" t="s">
        <v>511</v>
      </c>
      <c r="H809" s="22" t="s">
        <v>511</v>
      </c>
      <c r="I809" s="23" t="s">
        <v>511</v>
      </c>
    </row>
    <row r="810" spans="1:9" x14ac:dyDescent="0.25">
      <c r="A810" s="17">
        <v>1990</v>
      </c>
      <c r="B810" s="18" t="s">
        <v>121</v>
      </c>
      <c r="C810" s="19" t="s">
        <v>122</v>
      </c>
      <c r="D810" s="20">
        <v>3.2848692656523051</v>
      </c>
      <c r="E810" s="21">
        <v>4.2045992509979166</v>
      </c>
      <c r="F810" s="22">
        <v>4.8031017932175866</v>
      </c>
      <c r="G810" s="22">
        <v>0.59726104946118153</v>
      </c>
      <c r="H810" s="22">
        <v>2.2090499900648415</v>
      </c>
      <c r="I810" s="23">
        <v>4.8415641292551719</v>
      </c>
    </row>
    <row r="811" spans="1:9" x14ac:dyDescent="0.25">
      <c r="A811" s="24">
        <v>1990</v>
      </c>
      <c r="B811" s="25" t="s">
        <v>123</v>
      </c>
      <c r="C811" s="26" t="s">
        <v>124</v>
      </c>
      <c r="D811" s="27">
        <v>4.4829820935600173</v>
      </c>
      <c r="E811" s="28">
        <v>4.5542179350876442</v>
      </c>
      <c r="F811" s="29">
        <v>4.233227584203382</v>
      </c>
      <c r="G811" s="29">
        <v>5.6583802594027253</v>
      </c>
      <c r="H811" s="29">
        <v>4.2895610719790538</v>
      </c>
      <c r="I811" s="30">
        <v>4.0970713049314371</v>
      </c>
    </row>
    <row r="812" spans="1:9" x14ac:dyDescent="0.25">
      <c r="A812" s="32">
        <v>1995</v>
      </c>
      <c r="B812" s="33" t="s">
        <v>388</v>
      </c>
      <c r="C812" s="34" t="s">
        <v>389</v>
      </c>
      <c r="D812" s="35">
        <v>5.2227863777089771</v>
      </c>
      <c r="E812" s="36">
        <v>6.5300660710603902</v>
      </c>
      <c r="F812" s="37">
        <v>5.1681139156413129</v>
      </c>
      <c r="G812" s="37">
        <v>3.2640868555756519</v>
      </c>
      <c r="H812" s="37">
        <v>6.0825339624092152</v>
      </c>
      <c r="I812" s="38">
        <v>5.0077849738395468</v>
      </c>
    </row>
    <row r="813" spans="1:9" x14ac:dyDescent="0.25">
      <c r="A813" s="39">
        <v>1995</v>
      </c>
      <c r="B813" s="40" t="s">
        <v>4</v>
      </c>
      <c r="C813" s="41" t="s">
        <v>5</v>
      </c>
      <c r="D813" s="42">
        <v>3.7207942973523416</v>
      </c>
      <c r="E813" s="43">
        <v>3.8447293576802726</v>
      </c>
      <c r="F813" s="44">
        <v>3.679092379049826</v>
      </c>
      <c r="G813" s="44">
        <v>5.3745495960143375</v>
      </c>
      <c r="H813" s="44">
        <v>1.9340095156393107</v>
      </c>
      <c r="I813" s="45">
        <v>3.521349992793358</v>
      </c>
    </row>
    <row r="814" spans="1:9" x14ac:dyDescent="0.25">
      <c r="A814" s="39">
        <v>1995</v>
      </c>
      <c r="B814" s="40" t="s">
        <v>19</v>
      </c>
      <c r="C814" s="41" t="s">
        <v>20</v>
      </c>
      <c r="D814" s="42" t="s">
        <v>511</v>
      </c>
      <c r="E814" s="43" t="s">
        <v>511</v>
      </c>
      <c r="F814" s="44" t="s">
        <v>511</v>
      </c>
      <c r="G814" s="44" t="s">
        <v>511</v>
      </c>
      <c r="H814" s="44" t="s">
        <v>511</v>
      </c>
      <c r="I814" s="45" t="s">
        <v>511</v>
      </c>
    </row>
    <row r="815" spans="1:9" x14ac:dyDescent="0.25">
      <c r="A815" s="39">
        <v>1995</v>
      </c>
      <c r="B815" s="40" t="s">
        <v>129</v>
      </c>
      <c r="C815" s="41" t="s">
        <v>130</v>
      </c>
      <c r="D815" s="42">
        <v>6.9356368563685633</v>
      </c>
      <c r="E815" s="43">
        <v>8.4935731973789057</v>
      </c>
      <c r="F815" s="44">
        <v>5.1933443494511868</v>
      </c>
      <c r="G815" s="44">
        <v>6.5769591162466217</v>
      </c>
      <c r="H815" s="44">
        <v>8.4662715402334179</v>
      </c>
      <c r="I815" s="45">
        <v>5.9357105401177463</v>
      </c>
    </row>
    <row r="816" spans="1:9" x14ac:dyDescent="0.25">
      <c r="A816" s="39">
        <v>1995</v>
      </c>
      <c r="B816" s="40" t="s">
        <v>299</v>
      </c>
      <c r="C816" s="41" t="s">
        <v>300</v>
      </c>
      <c r="D816" s="42" t="s">
        <v>511</v>
      </c>
      <c r="E816" s="43" t="s">
        <v>511</v>
      </c>
      <c r="F816" s="44" t="s">
        <v>511</v>
      </c>
      <c r="G816" s="44" t="s">
        <v>511</v>
      </c>
      <c r="H816" s="44" t="s">
        <v>511</v>
      </c>
      <c r="I816" s="45" t="s">
        <v>511</v>
      </c>
    </row>
    <row r="817" spans="1:9" x14ac:dyDescent="0.25">
      <c r="A817" s="39">
        <v>1995</v>
      </c>
      <c r="B817" s="40" t="s">
        <v>438</v>
      </c>
      <c r="C817" s="41" t="s">
        <v>439</v>
      </c>
      <c r="D817" s="42">
        <v>8.1610552763819086</v>
      </c>
      <c r="E817" s="43">
        <v>7.6496581895701485</v>
      </c>
      <c r="F817" s="44">
        <v>8.0503059617615484</v>
      </c>
      <c r="G817" s="44">
        <v>9.399646682774728</v>
      </c>
      <c r="H817" s="44">
        <v>8.0160511961025858</v>
      </c>
      <c r="I817" s="45">
        <v>7.7323972130286043</v>
      </c>
    </row>
    <row r="818" spans="1:9" x14ac:dyDescent="0.25">
      <c r="A818" s="39">
        <v>1995</v>
      </c>
      <c r="B818" s="40" t="s">
        <v>420</v>
      </c>
      <c r="C818" s="41" t="s">
        <v>421</v>
      </c>
      <c r="D818" s="42">
        <v>7.6642455242966747</v>
      </c>
      <c r="E818" s="43">
        <v>5.8091776601125718</v>
      </c>
      <c r="F818" s="44">
        <v>8.0865844851260515</v>
      </c>
      <c r="G818" s="44">
        <v>9.5462094504357111</v>
      </c>
      <c r="H818" s="44">
        <v>8.8787993246338157</v>
      </c>
      <c r="I818" s="45">
        <v>6.0311874076046523</v>
      </c>
    </row>
    <row r="819" spans="1:9" x14ac:dyDescent="0.25">
      <c r="A819" s="39">
        <v>1995</v>
      </c>
      <c r="B819" s="40" t="s">
        <v>301</v>
      </c>
      <c r="C819" s="41" t="s">
        <v>302</v>
      </c>
      <c r="D819" s="42" t="s">
        <v>511</v>
      </c>
      <c r="E819" s="43" t="s">
        <v>511</v>
      </c>
      <c r="F819" s="44" t="s">
        <v>511</v>
      </c>
      <c r="G819" s="44" t="s">
        <v>511</v>
      </c>
      <c r="H819" s="44" t="s">
        <v>511</v>
      </c>
      <c r="I819" s="45" t="s">
        <v>511</v>
      </c>
    </row>
    <row r="820" spans="1:9" x14ac:dyDescent="0.25">
      <c r="A820" s="39">
        <v>1995</v>
      </c>
      <c r="B820" s="40" t="s">
        <v>133</v>
      </c>
      <c r="C820" s="41" t="s">
        <v>512</v>
      </c>
      <c r="D820" s="42">
        <v>7.4128955223880588</v>
      </c>
      <c r="E820" s="43">
        <v>9.110146381283565</v>
      </c>
      <c r="F820" s="44">
        <v>6.2540344276227238</v>
      </c>
      <c r="G820" s="44">
        <v>7.0466190524149699</v>
      </c>
      <c r="H820" s="44">
        <v>6.0467556242921079</v>
      </c>
      <c r="I820" s="45">
        <v>8.5215593886582877</v>
      </c>
    </row>
    <row r="821" spans="1:9" x14ac:dyDescent="0.25">
      <c r="A821" s="39">
        <v>1995</v>
      </c>
      <c r="B821" s="40" t="s">
        <v>303</v>
      </c>
      <c r="C821" s="41" t="s">
        <v>304</v>
      </c>
      <c r="D821" s="42">
        <v>6.8282608695652183</v>
      </c>
      <c r="E821" s="43">
        <v>5.1746610962034065</v>
      </c>
      <c r="F821" s="44">
        <v>4.8793956181229747</v>
      </c>
      <c r="G821" s="44">
        <v>9.4327092504463153</v>
      </c>
      <c r="H821" s="44">
        <v>7.4068202765721392</v>
      </c>
      <c r="I821" s="45">
        <v>7.5240675600096028</v>
      </c>
    </row>
    <row r="822" spans="1:9" x14ac:dyDescent="0.25">
      <c r="A822" s="39">
        <v>1995</v>
      </c>
      <c r="B822" s="40" t="s">
        <v>283</v>
      </c>
      <c r="C822" s="41" t="s">
        <v>284</v>
      </c>
      <c r="D822" s="42">
        <v>4.9316554054054054</v>
      </c>
      <c r="E822" s="43">
        <v>6.8270506849499242</v>
      </c>
      <c r="F822" s="44">
        <v>3.014756397553755</v>
      </c>
      <c r="G822" s="44">
        <v>6.4248248087629634</v>
      </c>
      <c r="H822" s="44">
        <v>2.6716687102013217</v>
      </c>
      <c r="I822" s="45">
        <v>5.7065855355955355</v>
      </c>
    </row>
    <row r="823" spans="1:9" x14ac:dyDescent="0.25">
      <c r="A823" s="39">
        <v>1995</v>
      </c>
      <c r="B823" s="40" t="s">
        <v>135</v>
      </c>
      <c r="C823" s="41" t="s">
        <v>136</v>
      </c>
      <c r="D823" s="42">
        <v>6.6116250000000001</v>
      </c>
      <c r="E823" s="43">
        <v>6.6015165978010559</v>
      </c>
      <c r="F823" s="44">
        <v>5.2912513319911936</v>
      </c>
      <c r="G823" s="44">
        <v>7.189673397204059</v>
      </c>
      <c r="H823" s="44">
        <v>7.1908212146027344</v>
      </c>
      <c r="I823" s="45">
        <v>6.9210565000657267</v>
      </c>
    </row>
    <row r="824" spans="1:9" x14ac:dyDescent="0.25">
      <c r="A824" s="39">
        <v>1995</v>
      </c>
      <c r="B824" s="40" t="s">
        <v>335</v>
      </c>
      <c r="C824" s="41" t="s">
        <v>336</v>
      </c>
      <c r="D824" s="42" t="s">
        <v>511</v>
      </c>
      <c r="E824" s="43" t="s">
        <v>511</v>
      </c>
      <c r="F824" s="44" t="s">
        <v>511</v>
      </c>
      <c r="G824" s="44" t="s">
        <v>511</v>
      </c>
      <c r="H824" s="44" t="s">
        <v>511</v>
      </c>
      <c r="I824" s="45" t="s">
        <v>511</v>
      </c>
    </row>
    <row r="825" spans="1:9" x14ac:dyDescent="0.25">
      <c r="A825" s="39">
        <v>1995</v>
      </c>
      <c r="B825" s="40" t="s">
        <v>422</v>
      </c>
      <c r="C825" s="41" t="s">
        <v>423</v>
      </c>
      <c r="D825" s="42">
        <v>7.8205490196078431</v>
      </c>
      <c r="E825" s="43">
        <v>6.5589154615832355</v>
      </c>
      <c r="F825" s="44">
        <v>6.9345531958049751</v>
      </c>
      <c r="G825" s="44">
        <v>9.7338775106015589</v>
      </c>
      <c r="H825" s="44">
        <v>9.2371709483659732</v>
      </c>
      <c r="I825" s="45">
        <v>6.7999462004212985</v>
      </c>
    </row>
    <row r="826" spans="1:9" x14ac:dyDescent="0.25">
      <c r="A826" s="39">
        <v>1995</v>
      </c>
      <c r="B826" s="40" t="s">
        <v>137</v>
      </c>
      <c r="C826" s="41" t="s">
        <v>138</v>
      </c>
      <c r="D826" s="42">
        <v>6.8239863713798972</v>
      </c>
      <c r="E826" s="43">
        <v>7.2087809446358273</v>
      </c>
      <c r="F826" s="44">
        <v>5.3352092935722233</v>
      </c>
      <c r="G826" s="44">
        <v>7.1623702696185179</v>
      </c>
      <c r="H826" s="44">
        <v>6.2008039890088265</v>
      </c>
      <c r="I826" s="45">
        <v>8.1545587147410501</v>
      </c>
    </row>
    <row r="827" spans="1:9" x14ac:dyDescent="0.25">
      <c r="A827" s="39">
        <v>1995</v>
      </c>
      <c r="B827" s="40" t="s">
        <v>21</v>
      </c>
      <c r="C827" s="41" t="s">
        <v>22</v>
      </c>
      <c r="D827" s="42">
        <v>4.8867759562841533</v>
      </c>
      <c r="E827" s="43">
        <v>6.8056247136564929</v>
      </c>
      <c r="F827" s="44">
        <v>2.1803171624288549</v>
      </c>
      <c r="G827" s="44">
        <v>5.2577413772971671</v>
      </c>
      <c r="H827" s="44" t="s">
        <v>511</v>
      </c>
      <c r="I827" s="45">
        <v>5.4131344639556325</v>
      </c>
    </row>
    <row r="828" spans="1:9" x14ac:dyDescent="0.25">
      <c r="A828" s="39">
        <v>1995</v>
      </c>
      <c r="B828" s="40" t="s">
        <v>285</v>
      </c>
      <c r="C828" s="41" t="s">
        <v>286</v>
      </c>
      <c r="D828" s="42" t="s">
        <v>511</v>
      </c>
      <c r="E828" s="43" t="s">
        <v>511</v>
      </c>
      <c r="F828" s="44" t="s">
        <v>511</v>
      </c>
      <c r="G828" s="44" t="s">
        <v>511</v>
      </c>
      <c r="H828" s="44" t="s">
        <v>511</v>
      </c>
      <c r="I828" s="45" t="s">
        <v>511</v>
      </c>
    </row>
    <row r="829" spans="1:9" x14ac:dyDescent="0.25">
      <c r="A829" s="39">
        <v>1995</v>
      </c>
      <c r="B829" s="40" t="s">
        <v>139</v>
      </c>
      <c r="C829" s="41" t="s">
        <v>513</v>
      </c>
      <c r="D829" s="42">
        <v>6.3322714681440448</v>
      </c>
      <c r="E829" s="43">
        <v>6.7118453199183712</v>
      </c>
      <c r="F829" s="44">
        <v>4.0321555498407671</v>
      </c>
      <c r="G829" s="44">
        <v>8.1051495688520578</v>
      </c>
      <c r="H829" s="44">
        <v>7.0865539635403625</v>
      </c>
      <c r="I829" s="45">
        <v>5.7209462302591492</v>
      </c>
    </row>
    <row r="830" spans="1:9" x14ac:dyDescent="0.25">
      <c r="A830" s="39">
        <v>1995</v>
      </c>
      <c r="B830" s="40" t="s">
        <v>392</v>
      </c>
      <c r="C830" s="41" t="s">
        <v>393</v>
      </c>
      <c r="D830" s="42" t="s">
        <v>511</v>
      </c>
      <c r="E830" s="43" t="s">
        <v>511</v>
      </c>
      <c r="F830" s="44" t="s">
        <v>511</v>
      </c>
      <c r="G830" s="44" t="s">
        <v>511</v>
      </c>
      <c r="H830" s="44" t="s">
        <v>511</v>
      </c>
      <c r="I830" s="45" t="s">
        <v>511</v>
      </c>
    </row>
    <row r="831" spans="1:9" x14ac:dyDescent="0.25">
      <c r="A831" s="39">
        <v>1995</v>
      </c>
      <c r="B831" s="40" t="s">
        <v>23</v>
      </c>
      <c r="C831" s="41" t="s">
        <v>24</v>
      </c>
      <c r="D831" s="42">
        <v>6.3788595271210013</v>
      </c>
      <c r="E831" s="43">
        <v>4.4725662309648451</v>
      </c>
      <c r="F831" s="44">
        <v>6.5426384474970254</v>
      </c>
      <c r="G831" s="44">
        <v>7.8513924034062477</v>
      </c>
      <c r="H831" s="44">
        <v>6.0200021903961654</v>
      </c>
      <c r="I831" s="45">
        <v>7.0179486971124483</v>
      </c>
    </row>
    <row r="832" spans="1:9" x14ac:dyDescent="0.25">
      <c r="A832" s="39">
        <v>1995</v>
      </c>
      <c r="B832" s="40" t="s">
        <v>145</v>
      </c>
      <c r="C832" s="41" t="s">
        <v>146</v>
      </c>
      <c r="D832" s="42">
        <v>4.6903553299492389</v>
      </c>
      <c r="E832" s="43">
        <v>6.8376062362858665</v>
      </c>
      <c r="F832" s="44">
        <v>5.5247936595027616</v>
      </c>
      <c r="G832" s="44">
        <v>9.9837320655852789E-3</v>
      </c>
      <c r="H832" s="44">
        <v>6.2891617132609596</v>
      </c>
      <c r="I832" s="45">
        <v>4.9286117072753379</v>
      </c>
    </row>
    <row r="833" spans="1:9" x14ac:dyDescent="0.25">
      <c r="A833" s="39">
        <v>1995</v>
      </c>
      <c r="B833" s="40" t="s">
        <v>259</v>
      </c>
      <c r="C833" s="41" t="s">
        <v>260</v>
      </c>
      <c r="D833" s="42" t="s">
        <v>511</v>
      </c>
      <c r="E833" s="43" t="s">
        <v>511</v>
      </c>
      <c r="F833" s="44" t="s">
        <v>511</v>
      </c>
      <c r="G833" s="44" t="s">
        <v>511</v>
      </c>
      <c r="H833" s="44" t="s">
        <v>511</v>
      </c>
      <c r="I833" s="45" t="s">
        <v>511</v>
      </c>
    </row>
    <row r="834" spans="1:9" x14ac:dyDescent="0.25">
      <c r="A834" s="39">
        <v>1995</v>
      </c>
      <c r="B834" s="40" t="s">
        <v>338</v>
      </c>
      <c r="C834" s="41" t="s">
        <v>339</v>
      </c>
      <c r="D834" s="42">
        <v>4.8608540925266901</v>
      </c>
      <c r="E834" s="43">
        <v>4.595786502135744</v>
      </c>
      <c r="F834" s="44">
        <v>5.7777960661563208</v>
      </c>
      <c r="G834" s="44">
        <v>1.9964467526899869</v>
      </c>
      <c r="H834" s="44">
        <v>6.4208000561772076</v>
      </c>
      <c r="I834" s="45">
        <v>5.4774717585374892</v>
      </c>
    </row>
    <row r="835" spans="1:9" x14ac:dyDescent="0.25">
      <c r="A835" s="39">
        <v>1995</v>
      </c>
      <c r="B835" s="40" t="s">
        <v>27</v>
      </c>
      <c r="C835" s="41" t="s">
        <v>28</v>
      </c>
      <c r="D835" s="42" t="s">
        <v>511</v>
      </c>
      <c r="E835" s="43" t="s">
        <v>511</v>
      </c>
      <c r="F835" s="44" t="s">
        <v>511</v>
      </c>
      <c r="G835" s="44" t="s">
        <v>511</v>
      </c>
      <c r="H835" s="44" t="s">
        <v>511</v>
      </c>
      <c r="I835" s="45" t="s">
        <v>511</v>
      </c>
    </row>
    <row r="836" spans="1:9" x14ac:dyDescent="0.25">
      <c r="A836" s="39">
        <v>1995</v>
      </c>
      <c r="B836" s="40" t="s">
        <v>29</v>
      </c>
      <c r="C836" s="41" t="s">
        <v>30</v>
      </c>
      <c r="D836" s="42">
        <v>4.12</v>
      </c>
      <c r="E836" s="43">
        <v>5.4906238992193295</v>
      </c>
      <c r="F836" s="44">
        <v>3.3312389196718928</v>
      </c>
      <c r="G836" s="44">
        <v>5.8274712524079364</v>
      </c>
      <c r="H836" s="44">
        <v>1.2984294882798304</v>
      </c>
      <c r="I836" s="45">
        <v>4.9202969208372345</v>
      </c>
    </row>
    <row r="837" spans="1:9" x14ac:dyDescent="0.25">
      <c r="A837" s="39">
        <v>1995</v>
      </c>
      <c r="B837" s="40" t="s">
        <v>31</v>
      </c>
      <c r="C837" s="41" t="s">
        <v>32</v>
      </c>
      <c r="D837" s="42" t="s">
        <v>511</v>
      </c>
      <c r="E837" s="43" t="s">
        <v>511</v>
      </c>
      <c r="F837" s="44" t="s">
        <v>511</v>
      </c>
      <c r="G837" s="44" t="s">
        <v>511</v>
      </c>
      <c r="H837" s="44" t="s">
        <v>511</v>
      </c>
      <c r="I837" s="45" t="s">
        <v>511</v>
      </c>
    </row>
    <row r="838" spans="1:9" x14ac:dyDescent="0.25">
      <c r="A838" s="39">
        <v>1995</v>
      </c>
      <c r="B838" s="40" t="s">
        <v>261</v>
      </c>
      <c r="C838" s="41" t="s">
        <v>262</v>
      </c>
      <c r="D838" s="42" t="s">
        <v>511</v>
      </c>
      <c r="E838" s="43" t="s">
        <v>511</v>
      </c>
      <c r="F838" s="44" t="s">
        <v>511</v>
      </c>
      <c r="G838" s="44" t="s">
        <v>511</v>
      </c>
      <c r="H838" s="44" t="s">
        <v>511</v>
      </c>
      <c r="I838" s="45" t="s">
        <v>511</v>
      </c>
    </row>
    <row r="839" spans="1:9" x14ac:dyDescent="0.25">
      <c r="A839" s="39">
        <v>1995</v>
      </c>
      <c r="B839" s="40" t="s">
        <v>33</v>
      </c>
      <c r="C839" s="41" t="s">
        <v>34</v>
      </c>
      <c r="D839" s="42">
        <v>5.0829181494661926</v>
      </c>
      <c r="E839" s="43">
        <v>6.7248516876032847</v>
      </c>
      <c r="F839" s="44">
        <v>3.0402165880182208</v>
      </c>
      <c r="G839" s="44">
        <v>5.9208107739996514</v>
      </c>
      <c r="H839" s="44">
        <v>4.5591817594942388</v>
      </c>
      <c r="I839" s="45">
        <v>5.1609602869727516</v>
      </c>
    </row>
    <row r="840" spans="1:9" x14ac:dyDescent="0.25">
      <c r="A840" s="39">
        <v>1995</v>
      </c>
      <c r="B840" s="40" t="s">
        <v>230</v>
      </c>
      <c r="C840" s="41" t="s">
        <v>231</v>
      </c>
      <c r="D840" s="42">
        <v>8.0195360195360212</v>
      </c>
      <c r="E840" s="43">
        <v>6.2647797547494468</v>
      </c>
      <c r="F840" s="44">
        <v>8.0848106413955509</v>
      </c>
      <c r="G840" s="44">
        <v>9.6291362843579584</v>
      </c>
      <c r="H840" s="44">
        <v>7.955584209006811</v>
      </c>
      <c r="I840" s="45">
        <v>8.1489675814671436</v>
      </c>
    </row>
    <row r="841" spans="1:9" x14ac:dyDescent="0.25">
      <c r="A841" s="39">
        <v>1995</v>
      </c>
      <c r="B841" s="40" t="s">
        <v>35</v>
      </c>
      <c r="C841" s="41" t="s">
        <v>36</v>
      </c>
      <c r="D841" s="42">
        <v>4.7257113821138219</v>
      </c>
      <c r="E841" s="43">
        <v>6.4101517845340101</v>
      </c>
      <c r="F841" s="44">
        <v>2.6800522585872906</v>
      </c>
      <c r="G841" s="44">
        <v>5.039863190723346</v>
      </c>
      <c r="H841" s="44">
        <v>4.9068818813062167</v>
      </c>
      <c r="I841" s="45">
        <v>4.698414842834735</v>
      </c>
    </row>
    <row r="842" spans="1:9" x14ac:dyDescent="0.25">
      <c r="A842" s="39">
        <v>1995</v>
      </c>
      <c r="B842" s="40" t="s">
        <v>37</v>
      </c>
      <c r="C842" s="41" t="s">
        <v>38</v>
      </c>
      <c r="D842" s="42">
        <v>4.7017863105175293</v>
      </c>
      <c r="E842" s="43">
        <v>6.8478335035386717</v>
      </c>
      <c r="F842" s="44">
        <v>2.8088842615421155</v>
      </c>
      <c r="G842" s="44">
        <v>5.1579679983127491</v>
      </c>
      <c r="H842" s="44" t="s">
        <v>511</v>
      </c>
      <c r="I842" s="45">
        <v>4.0103396544847172</v>
      </c>
    </row>
    <row r="843" spans="1:9" x14ac:dyDescent="0.25">
      <c r="A843" s="39">
        <v>1995</v>
      </c>
      <c r="B843" s="40" t="s">
        <v>151</v>
      </c>
      <c r="C843" s="41" t="s">
        <v>152</v>
      </c>
      <c r="D843" s="42">
        <v>7.6014614343707709</v>
      </c>
      <c r="E843" s="43">
        <v>8.2240229655500006</v>
      </c>
      <c r="F843" s="44">
        <v>5.9522549749802893</v>
      </c>
      <c r="G843" s="44">
        <v>8.6511366816986612</v>
      </c>
      <c r="H843" s="44">
        <v>8.1825673331304625</v>
      </c>
      <c r="I843" s="45">
        <v>7.0349307967591539</v>
      </c>
    </row>
    <row r="844" spans="1:9" x14ac:dyDescent="0.25">
      <c r="A844" s="39">
        <v>1995</v>
      </c>
      <c r="B844" s="40" t="s">
        <v>249</v>
      </c>
      <c r="C844" s="41" t="s">
        <v>250</v>
      </c>
      <c r="D844" s="42">
        <v>5.100930656934306</v>
      </c>
      <c r="E844" s="43">
        <v>5.1498631948489582</v>
      </c>
      <c r="F844" s="44">
        <v>5.0419602361959095</v>
      </c>
      <c r="G844" s="44">
        <v>5.7755896340988278</v>
      </c>
      <c r="H844" s="44">
        <v>5.4533382544231355</v>
      </c>
      <c r="I844" s="45">
        <v>4.3974083935295107</v>
      </c>
    </row>
    <row r="845" spans="1:9" x14ac:dyDescent="0.25">
      <c r="A845" s="39">
        <v>1995</v>
      </c>
      <c r="B845" s="40" t="s">
        <v>153</v>
      </c>
      <c r="C845" s="41" t="s">
        <v>154</v>
      </c>
      <c r="D845" s="42">
        <v>6.2633391915641479</v>
      </c>
      <c r="E845" s="43">
        <v>8.3281610376393989</v>
      </c>
      <c r="F845" s="44">
        <v>5.059032263633064</v>
      </c>
      <c r="G845" s="44">
        <v>5.3179715486876722</v>
      </c>
      <c r="H845" s="44">
        <v>6.9434442968890231</v>
      </c>
      <c r="I845" s="45">
        <v>5.8350508016730531</v>
      </c>
    </row>
    <row r="846" spans="1:9" x14ac:dyDescent="0.25">
      <c r="A846" s="39">
        <v>1995</v>
      </c>
      <c r="B846" s="40" t="s">
        <v>45</v>
      </c>
      <c r="C846" s="41" t="s">
        <v>514</v>
      </c>
      <c r="D846" s="42">
        <v>3.1890463917525769</v>
      </c>
      <c r="E846" s="43">
        <v>4.7046781947832352</v>
      </c>
      <c r="F846" s="44">
        <v>1.962683133683558</v>
      </c>
      <c r="G846" s="44">
        <v>9.9206349206349201E-3</v>
      </c>
      <c r="H846" s="44">
        <v>5.1951066537061292</v>
      </c>
      <c r="I846" s="45">
        <v>3.7892674434989146</v>
      </c>
    </row>
    <row r="847" spans="1:9" x14ac:dyDescent="0.25">
      <c r="A847" s="39">
        <v>1995</v>
      </c>
      <c r="B847" s="40" t="s">
        <v>41</v>
      </c>
      <c r="C847" s="41" t="s">
        <v>515</v>
      </c>
      <c r="D847" s="42">
        <v>5.1290644490644492</v>
      </c>
      <c r="E847" s="43">
        <v>6.5442616496280204</v>
      </c>
      <c r="F847" s="44">
        <v>3.2226310691754687</v>
      </c>
      <c r="G847" s="44">
        <v>5.688371256942176</v>
      </c>
      <c r="H847" s="44">
        <v>5.3513805747151117</v>
      </c>
      <c r="I847" s="45">
        <v>4.7679080863733994</v>
      </c>
    </row>
    <row r="848" spans="1:9" x14ac:dyDescent="0.25">
      <c r="A848" s="39">
        <v>1995</v>
      </c>
      <c r="B848" s="40" t="s">
        <v>155</v>
      </c>
      <c r="C848" s="41" t="s">
        <v>156</v>
      </c>
      <c r="D848" s="42">
        <v>7.2748445595854934</v>
      </c>
      <c r="E848" s="43">
        <v>7.3506335753852508</v>
      </c>
      <c r="F848" s="44">
        <v>6.3985202130518148</v>
      </c>
      <c r="G848" s="44">
        <v>7.8700501794153999</v>
      </c>
      <c r="H848" s="44">
        <v>7.3807505814367298</v>
      </c>
      <c r="I848" s="45">
        <v>7.4196097822735725</v>
      </c>
    </row>
    <row r="849" spans="1:9" x14ac:dyDescent="0.25">
      <c r="A849" s="39">
        <v>1995</v>
      </c>
      <c r="B849" s="40" t="s">
        <v>43</v>
      </c>
      <c r="C849" s="41" t="s">
        <v>516</v>
      </c>
      <c r="D849" s="42">
        <v>4.7876075731497423</v>
      </c>
      <c r="E849" s="43">
        <v>4.9828763790568331</v>
      </c>
      <c r="F849" s="44">
        <v>3.1093259966908326</v>
      </c>
      <c r="G849" s="44">
        <v>4.8696944607129717</v>
      </c>
      <c r="H849" s="44">
        <v>5.551822771766262</v>
      </c>
      <c r="I849" s="45">
        <v>5.6891697217226511</v>
      </c>
    </row>
    <row r="850" spans="1:9" x14ac:dyDescent="0.25">
      <c r="A850" s="39">
        <v>1995</v>
      </c>
      <c r="B850" s="40" t="s">
        <v>394</v>
      </c>
      <c r="C850" s="41" t="s">
        <v>395</v>
      </c>
      <c r="D850" s="42">
        <v>4.5391780821917802</v>
      </c>
      <c r="E850" s="43">
        <v>3.2404840398684129</v>
      </c>
      <c r="F850" s="44">
        <v>4.7952163878658185</v>
      </c>
      <c r="G850" s="44">
        <v>3.3557398189127321</v>
      </c>
      <c r="H850" s="44">
        <v>6.8175569559406872</v>
      </c>
      <c r="I850" s="45">
        <v>4.6822995459574939</v>
      </c>
    </row>
    <row r="851" spans="1:9" x14ac:dyDescent="0.25">
      <c r="A851" s="39">
        <v>1995</v>
      </c>
      <c r="B851" s="40" t="s">
        <v>305</v>
      </c>
      <c r="C851" s="41" t="s">
        <v>306</v>
      </c>
      <c r="D851" s="42">
        <v>6.6708463949843262</v>
      </c>
      <c r="E851" s="43">
        <v>6.7560781542241273</v>
      </c>
      <c r="F851" s="44">
        <v>5.8082574135389473</v>
      </c>
      <c r="G851" s="44">
        <v>7.2521001728297252</v>
      </c>
      <c r="H851" s="44">
        <v>7.0416651933605632</v>
      </c>
      <c r="I851" s="45">
        <v>6.4735474023715964</v>
      </c>
    </row>
    <row r="852" spans="1:9" x14ac:dyDescent="0.25">
      <c r="A852" s="39">
        <v>1995</v>
      </c>
      <c r="B852" s="40" t="s">
        <v>340</v>
      </c>
      <c r="C852" s="41" t="s">
        <v>517</v>
      </c>
      <c r="D852" s="42">
        <v>6.4568965517241379</v>
      </c>
      <c r="E852" s="43">
        <v>6.4102911568560463</v>
      </c>
      <c r="F852" s="44">
        <v>6.3915612236950636</v>
      </c>
      <c r="G852" s="44">
        <v>5.9531766081821873</v>
      </c>
      <c r="H852" s="44">
        <v>7.7922466059398294</v>
      </c>
      <c r="I852" s="45">
        <v>5.7884991037818638</v>
      </c>
    </row>
    <row r="853" spans="1:9" x14ac:dyDescent="0.25">
      <c r="A853" s="39">
        <v>1995</v>
      </c>
      <c r="B853" s="40" t="s">
        <v>358</v>
      </c>
      <c r="C853" s="41" t="s">
        <v>359</v>
      </c>
      <c r="D853" s="42">
        <v>7.89859296482412</v>
      </c>
      <c r="E853" s="43">
        <v>4.7003580408304142</v>
      </c>
      <c r="F853" s="44">
        <v>8.3479662091495683</v>
      </c>
      <c r="G853" s="44">
        <v>9.7696252132616017</v>
      </c>
      <c r="H853" s="44">
        <v>9.0234368544355572</v>
      </c>
      <c r="I853" s="45">
        <v>7.668374734168478</v>
      </c>
    </row>
    <row r="854" spans="1:9" x14ac:dyDescent="0.25">
      <c r="A854" s="39">
        <v>1995</v>
      </c>
      <c r="B854" s="40" t="s">
        <v>163</v>
      </c>
      <c r="C854" s="41" t="s">
        <v>164</v>
      </c>
      <c r="D854" s="42">
        <v>5.8900000000000006</v>
      </c>
      <c r="E854" s="43">
        <v>8.1745341079859823</v>
      </c>
      <c r="F854" s="44">
        <v>4.2815460747724048</v>
      </c>
      <c r="G854" s="44">
        <v>4.4816328145898927</v>
      </c>
      <c r="H854" s="44">
        <v>5.8863232819106752</v>
      </c>
      <c r="I854" s="45">
        <v>6.6711881591494713</v>
      </c>
    </row>
    <row r="855" spans="1:9" x14ac:dyDescent="0.25">
      <c r="A855" s="39">
        <v>1995</v>
      </c>
      <c r="B855" s="40" t="s">
        <v>165</v>
      </c>
      <c r="C855" s="41" t="s">
        <v>166</v>
      </c>
      <c r="D855" s="42">
        <v>6.0697674418604652</v>
      </c>
      <c r="E855" s="43">
        <v>7.8763606348422774</v>
      </c>
      <c r="F855" s="44">
        <v>4.3560111660872503</v>
      </c>
      <c r="G855" s="44">
        <v>6.471666253797383</v>
      </c>
      <c r="H855" s="44">
        <v>6.4845860051182092</v>
      </c>
      <c r="I855" s="45">
        <v>5.1705090224377628</v>
      </c>
    </row>
    <row r="856" spans="1:9" x14ac:dyDescent="0.25">
      <c r="A856" s="39">
        <v>1995</v>
      </c>
      <c r="B856" s="40" t="s">
        <v>7</v>
      </c>
      <c r="C856" s="41" t="s">
        <v>518</v>
      </c>
      <c r="D856" s="42">
        <v>5.6162559241706163</v>
      </c>
      <c r="E856" s="43">
        <v>4.8016747751678537</v>
      </c>
      <c r="F856" s="44">
        <v>4.3525432249916038</v>
      </c>
      <c r="G856" s="44">
        <v>7.6097536120766653</v>
      </c>
      <c r="H856" s="44">
        <v>5.0643534380139652</v>
      </c>
      <c r="I856" s="45">
        <v>6.3209204124542246</v>
      </c>
    </row>
    <row r="857" spans="1:9" x14ac:dyDescent="0.25">
      <c r="A857" s="39">
        <v>1995</v>
      </c>
      <c r="B857" s="40" t="s">
        <v>167</v>
      </c>
      <c r="C857" s="41" t="s">
        <v>168</v>
      </c>
      <c r="D857" s="42">
        <v>7.0088378033205627</v>
      </c>
      <c r="E857" s="43">
        <v>8.5733128950958992</v>
      </c>
      <c r="F857" s="44">
        <v>4.6757917299403031</v>
      </c>
      <c r="G857" s="44">
        <v>8.8773598264121603</v>
      </c>
      <c r="H857" s="44">
        <v>6.497497764019549</v>
      </c>
      <c r="I857" s="45">
        <v>6.5477743291464439</v>
      </c>
    </row>
    <row r="858" spans="1:9" x14ac:dyDescent="0.25">
      <c r="A858" s="39">
        <v>1995</v>
      </c>
      <c r="B858" s="40" t="s">
        <v>360</v>
      </c>
      <c r="C858" s="41" t="s">
        <v>361</v>
      </c>
      <c r="D858" s="42">
        <v>6.2873806451612895</v>
      </c>
      <c r="E858" s="43">
        <v>6.9481184661634705</v>
      </c>
      <c r="F858" s="44">
        <v>6.8418287815996157</v>
      </c>
      <c r="G858" s="44">
        <v>2.3073374871651726</v>
      </c>
      <c r="H858" s="44">
        <v>9.775151684995036</v>
      </c>
      <c r="I858" s="45">
        <v>5.8026821199861809</v>
      </c>
    </row>
    <row r="859" spans="1:9" x14ac:dyDescent="0.25">
      <c r="A859" s="39">
        <v>1995</v>
      </c>
      <c r="B859" s="40" t="s">
        <v>53</v>
      </c>
      <c r="C859" s="41" t="s">
        <v>54</v>
      </c>
      <c r="D859" s="42" t="s">
        <v>511</v>
      </c>
      <c r="E859" s="43" t="s">
        <v>511</v>
      </c>
      <c r="F859" s="44" t="s">
        <v>511</v>
      </c>
      <c r="G859" s="44" t="s">
        <v>511</v>
      </c>
      <c r="H859" s="44" t="s">
        <v>511</v>
      </c>
      <c r="I859" s="45" t="s">
        <v>511</v>
      </c>
    </row>
    <row r="860" spans="1:9" x14ac:dyDescent="0.25">
      <c r="A860" s="39">
        <v>1995</v>
      </c>
      <c r="B860" s="40" t="s">
        <v>55</v>
      </c>
      <c r="C860" s="41" t="s">
        <v>56</v>
      </c>
      <c r="D860" s="42" t="s">
        <v>511</v>
      </c>
      <c r="E860" s="43" t="s">
        <v>511</v>
      </c>
      <c r="F860" s="44" t="s">
        <v>511</v>
      </c>
      <c r="G860" s="44" t="s">
        <v>511</v>
      </c>
      <c r="H860" s="44" t="s">
        <v>511</v>
      </c>
      <c r="I860" s="45" t="s">
        <v>511</v>
      </c>
    </row>
    <row r="861" spans="1:9" x14ac:dyDescent="0.25">
      <c r="A861" s="39">
        <v>1995</v>
      </c>
      <c r="B861" s="40" t="s">
        <v>451</v>
      </c>
      <c r="C861" s="41" t="s">
        <v>452</v>
      </c>
      <c r="D861" s="42">
        <v>6.7887207488299524</v>
      </c>
      <c r="E861" s="43">
        <v>5.6339976210401206</v>
      </c>
      <c r="F861" s="44">
        <v>6.2066698137854655</v>
      </c>
      <c r="G861" s="44">
        <v>6.9383989685559859</v>
      </c>
      <c r="H861" s="44">
        <v>7.4832400975991593</v>
      </c>
      <c r="I861" s="45">
        <v>7.8361034252510846</v>
      </c>
    </row>
    <row r="862" spans="1:9" x14ac:dyDescent="0.25">
      <c r="A862" s="39">
        <v>1995</v>
      </c>
      <c r="B862" s="40" t="s">
        <v>364</v>
      </c>
      <c r="C862" s="41" t="s">
        <v>365</v>
      </c>
      <c r="D862" s="42">
        <v>7.8790188679245272</v>
      </c>
      <c r="E862" s="43">
        <v>5.3409801170296642</v>
      </c>
      <c r="F862" s="44">
        <v>8.3859159273158266</v>
      </c>
      <c r="G862" s="44">
        <v>9.5527969450348174</v>
      </c>
      <c r="H862" s="44">
        <v>9.1110217944682503</v>
      </c>
      <c r="I862" s="45">
        <v>6.9624187682558407</v>
      </c>
    </row>
    <row r="863" spans="1:9" x14ac:dyDescent="0.25">
      <c r="A863" s="39">
        <v>1995</v>
      </c>
      <c r="B863" s="40" t="s">
        <v>424</v>
      </c>
      <c r="C863" s="41" t="s">
        <v>425</v>
      </c>
      <c r="D863" s="42">
        <v>7.4483199999999998</v>
      </c>
      <c r="E863" s="43">
        <v>5.8592099781215934</v>
      </c>
      <c r="F863" s="44">
        <v>7.1170434892946437</v>
      </c>
      <c r="G863" s="44">
        <v>9.8278949184259261</v>
      </c>
      <c r="H863" s="44">
        <v>8.3804342849570492</v>
      </c>
      <c r="I863" s="45">
        <v>6.29870808758292</v>
      </c>
    </row>
    <row r="864" spans="1:9" x14ac:dyDescent="0.25">
      <c r="A864" s="39">
        <v>1995</v>
      </c>
      <c r="B864" s="40" t="s">
        <v>59</v>
      </c>
      <c r="C864" s="41" t="s">
        <v>60</v>
      </c>
      <c r="D864" s="42">
        <v>5.1772097053726176</v>
      </c>
      <c r="E864" s="43">
        <v>5.0608278395723145</v>
      </c>
      <c r="F864" s="44">
        <v>3.8760653613968623</v>
      </c>
      <c r="G864" s="44">
        <v>5.4363788489612812</v>
      </c>
      <c r="H864" s="44">
        <v>5.7839729937322231</v>
      </c>
      <c r="I864" s="45">
        <v>5.8871011991855351</v>
      </c>
    </row>
    <row r="865" spans="1:9" x14ac:dyDescent="0.25">
      <c r="A865" s="39">
        <v>1995</v>
      </c>
      <c r="B865" s="40" t="s">
        <v>61</v>
      </c>
      <c r="C865" s="41" t="s">
        <v>519</v>
      </c>
      <c r="D865" s="42" t="s">
        <v>511</v>
      </c>
      <c r="E865" s="43" t="s">
        <v>511</v>
      </c>
      <c r="F865" s="44" t="s">
        <v>511</v>
      </c>
      <c r="G865" s="44" t="s">
        <v>511</v>
      </c>
      <c r="H865" s="44" t="s">
        <v>511</v>
      </c>
      <c r="I865" s="45" t="s">
        <v>511</v>
      </c>
    </row>
    <row r="866" spans="1:9" x14ac:dyDescent="0.25">
      <c r="A866" s="39">
        <v>1995</v>
      </c>
      <c r="B866" s="40" t="s">
        <v>307</v>
      </c>
      <c r="C866" s="41" t="s">
        <v>308</v>
      </c>
      <c r="D866" s="42" t="s">
        <v>511</v>
      </c>
      <c r="E866" s="43" t="s">
        <v>511</v>
      </c>
      <c r="F866" s="44">
        <v>5.4984625695948601</v>
      </c>
      <c r="G866" s="44" t="s">
        <v>511</v>
      </c>
      <c r="H866" s="44" t="s">
        <v>511</v>
      </c>
      <c r="I866" s="45" t="s">
        <v>511</v>
      </c>
    </row>
    <row r="867" spans="1:9" x14ac:dyDescent="0.25">
      <c r="A867" s="39">
        <v>1995</v>
      </c>
      <c r="B867" s="40" t="s">
        <v>426</v>
      </c>
      <c r="C867" s="41" t="s">
        <v>427</v>
      </c>
      <c r="D867" s="42">
        <v>8.0221649484536091</v>
      </c>
      <c r="E867" s="43">
        <v>7.3889401336065763</v>
      </c>
      <c r="F867" s="44">
        <v>8.283410058345984</v>
      </c>
      <c r="G867" s="44">
        <v>9.7547867354462685</v>
      </c>
      <c r="H867" s="44">
        <v>9.0969129768691843</v>
      </c>
      <c r="I867" s="45">
        <v>5.8519304517664352</v>
      </c>
    </row>
    <row r="868" spans="1:9" x14ac:dyDescent="0.25">
      <c r="A868" s="39">
        <v>1995</v>
      </c>
      <c r="B868" s="40" t="s">
        <v>63</v>
      </c>
      <c r="C868" s="41" t="s">
        <v>64</v>
      </c>
      <c r="D868" s="42">
        <v>5.2838811188811192</v>
      </c>
      <c r="E868" s="43">
        <v>5.199865855832285</v>
      </c>
      <c r="F868" s="44">
        <v>5.120533303926897</v>
      </c>
      <c r="G868" s="44">
        <v>4.1345315837161971</v>
      </c>
      <c r="H868" s="44">
        <v>6.0264710809351891</v>
      </c>
      <c r="I868" s="45">
        <v>5.9664909979942378</v>
      </c>
    </row>
    <row r="869" spans="1:9" x14ac:dyDescent="0.25">
      <c r="A869" s="39">
        <v>1995</v>
      </c>
      <c r="B869" s="40" t="s">
        <v>398</v>
      </c>
      <c r="C869" s="41" t="s">
        <v>399</v>
      </c>
      <c r="D869" s="42">
        <v>6.6307073509015257</v>
      </c>
      <c r="E869" s="43">
        <v>6.5913069396039532</v>
      </c>
      <c r="F869" s="44">
        <v>6.3253612022562784</v>
      </c>
      <c r="G869" s="44">
        <v>7.3429903549654787</v>
      </c>
      <c r="H869" s="44">
        <v>7.4218121562637842</v>
      </c>
      <c r="I869" s="45">
        <v>5.4772742961460681</v>
      </c>
    </row>
    <row r="870" spans="1:9" x14ac:dyDescent="0.25">
      <c r="A870" s="39">
        <v>1995</v>
      </c>
      <c r="B870" s="40" t="s">
        <v>177</v>
      </c>
      <c r="C870" s="41" t="s">
        <v>178</v>
      </c>
      <c r="D870" s="42">
        <v>6.9898697539797396</v>
      </c>
      <c r="E870" s="43">
        <v>9.6491304655281152</v>
      </c>
      <c r="F870" s="44">
        <v>3.7809457099777797</v>
      </c>
      <c r="G870" s="44">
        <v>8.0818031676145949</v>
      </c>
      <c r="H870" s="44">
        <v>7.7703328461434502</v>
      </c>
      <c r="I870" s="45">
        <v>5.7054113603901877</v>
      </c>
    </row>
    <row r="871" spans="1:9" x14ac:dyDescent="0.25">
      <c r="A871" s="39">
        <v>1995</v>
      </c>
      <c r="B871" s="40" t="s">
        <v>65</v>
      </c>
      <c r="C871" s="41" t="s">
        <v>66</v>
      </c>
      <c r="D871" s="42" t="s">
        <v>511</v>
      </c>
      <c r="E871" s="43" t="s">
        <v>511</v>
      </c>
      <c r="F871" s="44" t="s">
        <v>511</v>
      </c>
      <c r="G871" s="44" t="s">
        <v>511</v>
      </c>
      <c r="H871" s="44" t="s">
        <v>511</v>
      </c>
      <c r="I871" s="45" t="s">
        <v>511</v>
      </c>
    </row>
    <row r="872" spans="1:9" x14ac:dyDescent="0.25">
      <c r="A872" s="39">
        <v>1995</v>
      </c>
      <c r="B872" s="40" t="s">
        <v>67</v>
      </c>
      <c r="C872" s="41" t="s">
        <v>68</v>
      </c>
      <c r="D872" s="42">
        <v>4.0905223880597017</v>
      </c>
      <c r="E872" s="43">
        <v>6.8945036477022104</v>
      </c>
      <c r="F872" s="44">
        <v>3.0143982684137285</v>
      </c>
      <c r="G872" s="44">
        <v>1.8293264187652485</v>
      </c>
      <c r="H872" s="44" t="s">
        <v>511</v>
      </c>
      <c r="I872" s="45">
        <v>3.6026208906817554</v>
      </c>
    </row>
    <row r="873" spans="1:9" x14ac:dyDescent="0.25">
      <c r="A873" s="39">
        <v>1995</v>
      </c>
      <c r="B873" s="40" t="s">
        <v>179</v>
      </c>
      <c r="C873" s="41" t="s">
        <v>180</v>
      </c>
      <c r="D873" s="42">
        <v>5.4539586919104988</v>
      </c>
      <c r="E873" s="43">
        <v>5.2318150821167526</v>
      </c>
      <c r="F873" s="44">
        <v>5.019005719332168</v>
      </c>
      <c r="G873" s="44">
        <v>4.9392361085978065</v>
      </c>
      <c r="H873" s="44" t="s">
        <v>511</v>
      </c>
      <c r="I873" s="45">
        <v>6.0737396662697467</v>
      </c>
    </row>
    <row r="874" spans="1:9" x14ac:dyDescent="0.25">
      <c r="A874" s="39">
        <v>1995</v>
      </c>
      <c r="B874" s="40" t="s">
        <v>181</v>
      </c>
      <c r="C874" s="41" t="s">
        <v>182</v>
      </c>
      <c r="D874" s="42">
        <v>6.1280184331797241</v>
      </c>
      <c r="E874" s="43">
        <v>8.9779167880275725</v>
      </c>
      <c r="F874" s="44">
        <v>3.3998741574185929</v>
      </c>
      <c r="G874" s="44">
        <v>6.3472092606260127</v>
      </c>
      <c r="H874" s="44" t="s">
        <v>511</v>
      </c>
      <c r="I874" s="45">
        <v>6.1310869751541563</v>
      </c>
    </row>
    <row r="875" spans="1:9" x14ac:dyDescent="0.25">
      <c r="A875" s="39">
        <v>1995</v>
      </c>
      <c r="B875" s="40" t="s">
        <v>183</v>
      </c>
      <c r="C875" s="41" t="s">
        <v>184</v>
      </c>
      <c r="D875" s="42">
        <v>6.27</v>
      </c>
      <c r="E875" s="43">
        <v>6.5241115490138366</v>
      </c>
      <c r="F875" s="44">
        <v>3.7949158503557463</v>
      </c>
      <c r="G875" s="44">
        <v>7.1749494717547471</v>
      </c>
      <c r="H875" s="44">
        <v>7.5458862474710191</v>
      </c>
      <c r="I875" s="45">
        <v>6.2825121144681271</v>
      </c>
    </row>
    <row r="876" spans="1:9" x14ac:dyDescent="0.25">
      <c r="A876" s="39">
        <v>1995</v>
      </c>
      <c r="B876" s="40" t="s">
        <v>251</v>
      </c>
      <c r="C876" s="41" t="s">
        <v>520</v>
      </c>
      <c r="D876" s="42">
        <v>9.018524404086266</v>
      </c>
      <c r="E876" s="43">
        <v>8.8770782730813593</v>
      </c>
      <c r="F876" s="44">
        <v>7.8257331265432697</v>
      </c>
      <c r="G876" s="44">
        <v>9.444069547985114</v>
      </c>
      <c r="H876" s="44">
        <v>9.8116093918040583</v>
      </c>
      <c r="I876" s="45">
        <v>9.1178545053401017</v>
      </c>
    </row>
    <row r="877" spans="1:9" x14ac:dyDescent="0.25">
      <c r="A877" s="39">
        <v>1995</v>
      </c>
      <c r="B877" s="40" t="s">
        <v>342</v>
      </c>
      <c r="C877" s="41" t="s">
        <v>343</v>
      </c>
      <c r="D877" s="42">
        <v>6.7335260115606923</v>
      </c>
      <c r="E877" s="43">
        <v>7.1991800555559538</v>
      </c>
      <c r="F877" s="44">
        <v>6.7279839524211358</v>
      </c>
      <c r="G877" s="44">
        <v>6.2413348592776998</v>
      </c>
      <c r="H877" s="44">
        <v>7.1759751218125771</v>
      </c>
      <c r="I877" s="45">
        <v>6.3876069003278673</v>
      </c>
    </row>
    <row r="878" spans="1:9" x14ac:dyDescent="0.25">
      <c r="A878" s="39">
        <v>1995</v>
      </c>
      <c r="B878" s="40" t="s">
        <v>368</v>
      </c>
      <c r="C878" s="41" t="s">
        <v>369</v>
      </c>
      <c r="D878" s="42">
        <v>7.7888020176544783</v>
      </c>
      <c r="E878" s="43">
        <v>6.2708389549596895</v>
      </c>
      <c r="F878" s="44">
        <v>8.0984452117048438</v>
      </c>
      <c r="G878" s="44">
        <v>9.4470993668525853</v>
      </c>
      <c r="H878" s="44">
        <v>7.9665636871807557</v>
      </c>
      <c r="I878" s="45">
        <v>7.1987878440897859</v>
      </c>
    </row>
    <row r="879" spans="1:9" x14ac:dyDescent="0.25">
      <c r="A879" s="39">
        <v>1995</v>
      </c>
      <c r="B879" s="40" t="s">
        <v>287</v>
      </c>
      <c r="C879" s="41" t="s">
        <v>288</v>
      </c>
      <c r="D879" s="42">
        <v>5.786977491961415</v>
      </c>
      <c r="E879" s="43">
        <v>6.2760520824265589</v>
      </c>
      <c r="F879" s="44">
        <v>5.7517688435508365</v>
      </c>
      <c r="G879" s="44">
        <v>6.4974015411722492</v>
      </c>
      <c r="H879" s="44">
        <v>4.3383632023206085</v>
      </c>
      <c r="I879" s="45">
        <v>6.0488491187490769</v>
      </c>
    </row>
    <row r="880" spans="1:9" x14ac:dyDescent="0.25">
      <c r="A880" s="39">
        <v>1995</v>
      </c>
      <c r="B880" s="40" t="s">
        <v>263</v>
      </c>
      <c r="C880" s="41" t="s">
        <v>264</v>
      </c>
      <c r="D880" s="42">
        <v>6.2711148648648649</v>
      </c>
      <c r="E880" s="43">
        <v>7.3533735177388726</v>
      </c>
      <c r="F880" s="44">
        <v>3.1171958999492939</v>
      </c>
      <c r="G880" s="44">
        <v>9.0884433143836212</v>
      </c>
      <c r="H880" s="44">
        <v>6.4666789975931644</v>
      </c>
      <c r="I880" s="45">
        <v>5.3302456582181614</v>
      </c>
    </row>
    <row r="881" spans="1:9" x14ac:dyDescent="0.25">
      <c r="A881" s="39">
        <v>1995</v>
      </c>
      <c r="B881" s="40" t="s">
        <v>289</v>
      </c>
      <c r="C881" s="41" t="s">
        <v>521</v>
      </c>
      <c r="D881" s="42">
        <v>3.8438162544169607</v>
      </c>
      <c r="E881" s="43">
        <v>4.6051971452093898</v>
      </c>
      <c r="F881" s="44">
        <v>4.2175022243729581</v>
      </c>
      <c r="G881" s="44">
        <v>3.8831438617898568</v>
      </c>
      <c r="H881" s="44">
        <v>2.3699611259800539</v>
      </c>
      <c r="I881" s="45">
        <v>4.0829970241939453</v>
      </c>
    </row>
    <row r="882" spans="1:9" x14ac:dyDescent="0.25">
      <c r="A882" s="39">
        <v>1995</v>
      </c>
      <c r="B882" s="40" t="s">
        <v>309</v>
      </c>
      <c r="C882" s="41" t="s">
        <v>310</v>
      </c>
      <c r="D882" s="42" t="s">
        <v>511</v>
      </c>
      <c r="E882" s="43" t="s">
        <v>511</v>
      </c>
      <c r="F882" s="44" t="s">
        <v>511</v>
      </c>
      <c r="G882" s="44" t="s">
        <v>511</v>
      </c>
      <c r="H882" s="44" t="s">
        <v>511</v>
      </c>
      <c r="I882" s="45" t="s">
        <v>511</v>
      </c>
    </row>
    <row r="883" spans="1:9" x14ac:dyDescent="0.25">
      <c r="A883" s="39">
        <v>1995</v>
      </c>
      <c r="B883" s="40" t="s">
        <v>370</v>
      </c>
      <c r="C883" s="41" t="s">
        <v>371</v>
      </c>
      <c r="D883" s="42">
        <v>8.1607874999999996</v>
      </c>
      <c r="E883" s="43">
        <v>6.5754834768568058</v>
      </c>
      <c r="F883" s="44">
        <v>7.5516740513833689</v>
      </c>
      <c r="G883" s="44">
        <v>9.6025658134628493</v>
      </c>
      <c r="H883" s="44">
        <v>9.0817973690505358</v>
      </c>
      <c r="I883" s="45">
        <v>7.9671545486937454</v>
      </c>
    </row>
    <row r="884" spans="1:9" x14ac:dyDescent="0.25">
      <c r="A884" s="39">
        <v>1995</v>
      </c>
      <c r="B884" s="40" t="s">
        <v>311</v>
      </c>
      <c r="C884" s="41" t="s">
        <v>312</v>
      </c>
      <c r="D884" s="42">
        <v>6.1345744680851055</v>
      </c>
      <c r="E884" s="43">
        <v>5.2699089056436232</v>
      </c>
      <c r="F884" s="44">
        <v>6.0248948272683016</v>
      </c>
      <c r="G884" s="44">
        <v>7.4309630960371829</v>
      </c>
      <c r="H884" s="44">
        <v>6.9336672760963252</v>
      </c>
      <c r="I884" s="45">
        <v>5.065625724889359</v>
      </c>
    </row>
    <row r="885" spans="1:9" x14ac:dyDescent="0.25">
      <c r="A885" s="39">
        <v>1995</v>
      </c>
      <c r="B885" s="40" t="s">
        <v>402</v>
      </c>
      <c r="C885" s="41" t="s">
        <v>403</v>
      </c>
      <c r="D885" s="42">
        <v>7.4341301460823379</v>
      </c>
      <c r="E885" s="43">
        <v>6.5429208436495925</v>
      </c>
      <c r="F885" s="44">
        <v>6.8943470615846696</v>
      </c>
      <c r="G885" s="44">
        <v>9.5770578650274594</v>
      </c>
      <c r="H885" s="44">
        <v>8.6510558780656446</v>
      </c>
      <c r="I885" s="45">
        <v>5.5263590028851208</v>
      </c>
    </row>
    <row r="886" spans="1:9" x14ac:dyDescent="0.25">
      <c r="A886" s="39">
        <v>1995</v>
      </c>
      <c r="B886" s="40" t="s">
        <v>185</v>
      </c>
      <c r="C886" s="41" t="s">
        <v>186</v>
      </c>
      <c r="D886" s="42">
        <v>6.4733823529411758</v>
      </c>
      <c r="E886" s="43">
        <v>7.2737409640797583</v>
      </c>
      <c r="F886" s="44">
        <v>5.2588208975054309</v>
      </c>
      <c r="G886" s="44">
        <v>6.0998409287966844</v>
      </c>
      <c r="H886" s="44">
        <v>6.66430860246862</v>
      </c>
      <c r="I886" s="45">
        <v>7.1098613220523506</v>
      </c>
    </row>
    <row r="887" spans="1:9" x14ac:dyDescent="0.25">
      <c r="A887" s="39">
        <v>1995</v>
      </c>
      <c r="B887" s="40" t="s">
        <v>254</v>
      </c>
      <c r="C887" s="41" t="s">
        <v>255</v>
      </c>
      <c r="D887" s="42">
        <v>7.8265648854961833</v>
      </c>
      <c r="E887" s="43">
        <v>6.400692671734598</v>
      </c>
      <c r="F887" s="44">
        <v>7.8888309196695499</v>
      </c>
      <c r="G887" s="44">
        <v>9.7160972069354745</v>
      </c>
      <c r="H887" s="44">
        <v>7.9293889809757934</v>
      </c>
      <c r="I887" s="45">
        <v>7.216210239860323</v>
      </c>
    </row>
    <row r="888" spans="1:9" x14ac:dyDescent="0.25">
      <c r="A888" s="39">
        <v>1995</v>
      </c>
      <c r="B888" s="40" t="s">
        <v>313</v>
      </c>
      <c r="C888" s="41" t="s">
        <v>314</v>
      </c>
      <c r="D888" s="42">
        <v>5.8903051317614432</v>
      </c>
      <c r="E888" s="43">
        <v>4.6787145329753823</v>
      </c>
      <c r="F888" s="44">
        <v>4.5565830357906405</v>
      </c>
      <c r="G888" s="44">
        <v>7.1548885660347459</v>
      </c>
      <c r="H888" s="44">
        <v>5.9030756622571854</v>
      </c>
      <c r="I888" s="45">
        <v>7.4139364273717741</v>
      </c>
    </row>
    <row r="889" spans="1:9" x14ac:dyDescent="0.25">
      <c r="A889" s="39">
        <v>1995</v>
      </c>
      <c r="B889" s="40" t="s">
        <v>238</v>
      </c>
      <c r="C889" s="41" t="s">
        <v>239</v>
      </c>
      <c r="D889" s="42" t="s">
        <v>511</v>
      </c>
      <c r="E889" s="43" t="s">
        <v>511</v>
      </c>
      <c r="F889" s="44" t="s">
        <v>511</v>
      </c>
      <c r="G889" s="44" t="s">
        <v>511</v>
      </c>
      <c r="H889" s="44" t="s">
        <v>511</v>
      </c>
      <c r="I889" s="45" t="s">
        <v>511</v>
      </c>
    </row>
    <row r="890" spans="1:9" x14ac:dyDescent="0.25">
      <c r="A890" s="39">
        <v>1995</v>
      </c>
      <c r="B890" s="40" t="s">
        <v>69</v>
      </c>
      <c r="C890" s="41" t="s">
        <v>70</v>
      </c>
      <c r="D890" s="42">
        <v>5.9406976744186037</v>
      </c>
      <c r="E890" s="43">
        <v>6.3699291077124505</v>
      </c>
      <c r="F890" s="44">
        <v>4.8352227369729519</v>
      </c>
      <c r="G890" s="44">
        <v>6.811174386620265</v>
      </c>
      <c r="H890" s="44">
        <v>5.5791755985204174</v>
      </c>
      <c r="I890" s="45">
        <v>6.2021197556383916</v>
      </c>
    </row>
    <row r="891" spans="1:9" x14ac:dyDescent="0.25">
      <c r="A891" s="39">
        <v>1995</v>
      </c>
      <c r="B891" s="40" t="s">
        <v>258</v>
      </c>
      <c r="C891" s="41" t="s">
        <v>522</v>
      </c>
      <c r="D891" s="42">
        <v>7.2810140845070421</v>
      </c>
      <c r="E891" s="43">
        <v>7.4537253881673511</v>
      </c>
      <c r="F891" s="44">
        <v>6.7061245326949876</v>
      </c>
      <c r="G891" s="44">
        <v>8.051165894262903</v>
      </c>
      <c r="H891" s="44">
        <v>8.325034766376465</v>
      </c>
      <c r="I891" s="45">
        <v>6.0463364304647458</v>
      </c>
    </row>
    <row r="892" spans="1:9" x14ac:dyDescent="0.25">
      <c r="A892" s="39">
        <v>1995</v>
      </c>
      <c r="B892" s="40" t="s">
        <v>315</v>
      </c>
      <c r="C892" s="41" t="s">
        <v>316</v>
      </c>
      <c r="D892" s="42">
        <v>6.4846919431279622</v>
      </c>
      <c r="E892" s="43">
        <v>3.5634811801568547</v>
      </c>
      <c r="F892" s="44">
        <v>5.2664941012179911</v>
      </c>
      <c r="G892" s="44">
        <v>8.8900292101251033</v>
      </c>
      <c r="H892" s="44">
        <v>7.8222627169470096</v>
      </c>
      <c r="I892" s="45">
        <v>6.7599655193505077</v>
      </c>
    </row>
    <row r="893" spans="1:9" x14ac:dyDescent="0.25">
      <c r="A893" s="39">
        <v>1995</v>
      </c>
      <c r="B893" s="40" t="s">
        <v>241</v>
      </c>
      <c r="C893" s="41" t="s">
        <v>523</v>
      </c>
      <c r="D893" s="42" t="s">
        <v>511</v>
      </c>
      <c r="E893" s="43" t="s">
        <v>511</v>
      </c>
      <c r="F893" s="44" t="s">
        <v>511</v>
      </c>
      <c r="G893" s="44" t="s">
        <v>511</v>
      </c>
      <c r="H893" s="44" t="s">
        <v>511</v>
      </c>
      <c r="I893" s="45" t="s">
        <v>511</v>
      </c>
    </row>
    <row r="894" spans="1:9" x14ac:dyDescent="0.25">
      <c r="A894" s="39">
        <v>1995</v>
      </c>
      <c r="B894" s="40" t="s">
        <v>265</v>
      </c>
      <c r="C894" s="41" t="s">
        <v>524</v>
      </c>
      <c r="D894" s="42" t="s">
        <v>511</v>
      </c>
      <c r="E894" s="43" t="s">
        <v>511</v>
      </c>
      <c r="F894" s="44" t="s">
        <v>511</v>
      </c>
      <c r="G894" s="44" t="s">
        <v>511</v>
      </c>
      <c r="H894" s="44" t="s">
        <v>511</v>
      </c>
      <c r="I894" s="45" t="s">
        <v>511</v>
      </c>
    </row>
    <row r="895" spans="1:9" x14ac:dyDescent="0.25">
      <c r="A895" s="39">
        <v>1995</v>
      </c>
      <c r="B895" s="40" t="s">
        <v>376</v>
      </c>
      <c r="C895" s="41" t="s">
        <v>377</v>
      </c>
      <c r="D895" s="42">
        <v>5.8777645502645512</v>
      </c>
      <c r="E895" s="43">
        <v>6.0350279187998517</v>
      </c>
      <c r="F895" s="44">
        <v>6.4951575514752866</v>
      </c>
      <c r="G895" s="44">
        <v>2.9815134256842741</v>
      </c>
      <c r="H895" s="44">
        <v>8.286970461579557</v>
      </c>
      <c r="I895" s="45">
        <v>5.2809547934888403</v>
      </c>
    </row>
    <row r="896" spans="1:9" x14ac:dyDescent="0.25">
      <c r="A896" s="39">
        <v>1995</v>
      </c>
      <c r="B896" s="40" t="s">
        <v>317</v>
      </c>
      <c r="C896" s="41" t="s">
        <v>318</v>
      </c>
      <c r="D896" s="42" t="s">
        <v>511</v>
      </c>
      <c r="E896" s="43" t="s">
        <v>511</v>
      </c>
      <c r="F896" s="44" t="s">
        <v>511</v>
      </c>
      <c r="G896" s="44" t="s">
        <v>511</v>
      </c>
      <c r="H896" s="44" t="s">
        <v>511</v>
      </c>
      <c r="I896" s="45" t="s">
        <v>511</v>
      </c>
    </row>
    <row r="897" spans="1:9" x14ac:dyDescent="0.25">
      <c r="A897" s="39">
        <v>1995</v>
      </c>
      <c r="B897" s="40" t="s">
        <v>71</v>
      </c>
      <c r="C897" s="41" t="s">
        <v>72</v>
      </c>
      <c r="D897" s="42" t="s">
        <v>511</v>
      </c>
      <c r="E897" s="43" t="s">
        <v>511</v>
      </c>
      <c r="F897" s="44" t="s">
        <v>511</v>
      </c>
      <c r="G897" s="44" t="s">
        <v>511</v>
      </c>
      <c r="H897" s="44" t="s">
        <v>511</v>
      </c>
      <c r="I897" s="45" t="s">
        <v>511</v>
      </c>
    </row>
    <row r="898" spans="1:9" x14ac:dyDescent="0.25">
      <c r="A898" s="39">
        <v>1995</v>
      </c>
      <c r="B898" s="40" t="s">
        <v>73</v>
      </c>
      <c r="C898" s="41" t="s">
        <v>74</v>
      </c>
      <c r="D898" s="42" t="s">
        <v>511</v>
      </c>
      <c r="E898" s="43" t="s">
        <v>511</v>
      </c>
      <c r="F898" s="44" t="s">
        <v>511</v>
      </c>
      <c r="G898" s="44" t="s">
        <v>511</v>
      </c>
      <c r="H898" s="44" t="s">
        <v>511</v>
      </c>
      <c r="I898" s="45" t="s">
        <v>511</v>
      </c>
    </row>
    <row r="899" spans="1:9" x14ac:dyDescent="0.25">
      <c r="A899" s="39">
        <v>1995</v>
      </c>
      <c r="B899" s="40" t="s">
        <v>9</v>
      </c>
      <c r="C899" s="41" t="s">
        <v>10</v>
      </c>
      <c r="D899" s="42" t="s">
        <v>511</v>
      </c>
      <c r="E899" s="43" t="s">
        <v>511</v>
      </c>
      <c r="F899" s="44" t="s">
        <v>511</v>
      </c>
      <c r="G899" s="44" t="s">
        <v>511</v>
      </c>
      <c r="H899" s="44" t="s">
        <v>511</v>
      </c>
      <c r="I899" s="45" t="s">
        <v>511</v>
      </c>
    </row>
    <row r="900" spans="1:9" x14ac:dyDescent="0.25">
      <c r="A900" s="39">
        <v>1995</v>
      </c>
      <c r="B900" s="40" t="s">
        <v>378</v>
      </c>
      <c r="C900" s="41" t="s">
        <v>379</v>
      </c>
      <c r="D900" s="42">
        <v>5.8499260355029579</v>
      </c>
      <c r="E900" s="43">
        <v>7.0329004365053898</v>
      </c>
      <c r="F900" s="44">
        <v>6.4319084458489115</v>
      </c>
      <c r="G900" s="44">
        <v>1.8548842107735732</v>
      </c>
      <c r="H900" s="44">
        <v>8.4823733640562846</v>
      </c>
      <c r="I900" s="45">
        <v>5.5761194803010543</v>
      </c>
    </row>
    <row r="901" spans="1:9" x14ac:dyDescent="0.25">
      <c r="A901" s="39">
        <v>1995</v>
      </c>
      <c r="B901" s="40" t="s">
        <v>430</v>
      </c>
      <c r="C901" s="41" t="s">
        <v>431</v>
      </c>
      <c r="D901" s="42">
        <v>7.9296954314720809</v>
      </c>
      <c r="E901" s="43">
        <v>6.0763818069807485</v>
      </c>
      <c r="F901" s="44">
        <v>7.6849232851645022</v>
      </c>
      <c r="G901" s="44">
        <v>9.7256040396031977</v>
      </c>
      <c r="H901" s="44">
        <v>9.1966854074226028</v>
      </c>
      <c r="I901" s="45">
        <v>7.0243757506153548</v>
      </c>
    </row>
    <row r="902" spans="1:9" x14ac:dyDescent="0.25">
      <c r="A902" s="39">
        <v>1995</v>
      </c>
      <c r="B902" s="40" t="s">
        <v>75</v>
      </c>
      <c r="C902" s="41" t="s">
        <v>76</v>
      </c>
      <c r="D902" s="42">
        <v>4.3395470383275256</v>
      </c>
      <c r="E902" s="43">
        <v>6.6030026045022261</v>
      </c>
      <c r="F902" s="44">
        <v>3.1397482341413272</v>
      </c>
      <c r="G902" s="44">
        <v>2.8254434360709504</v>
      </c>
      <c r="H902" s="44">
        <v>4.6665274693944641</v>
      </c>
      <c r="I902" s="45">
        <v>4.4781160227258336</v>
      </c>
    </row>
    <row r="903" spans="1:9" x14ac:dyDescent="0.25">
      <c r="A903" s="39">
        <v>1995</v>
      </c>
      <c r="B903" s="40" t="s">
        <v>77</v>
      </c>
      <c r="C903" s="41" t="s">
        <v>78</v>
      </c>
      <c r="D903" s="42">
        <v>4.9812987012987016</v>
      </c>
      <c r="E903" s="43">
        <v>7.1240481826854811</v>
      </c>
      <c r="F903" s="44">
        <v>5.2005393837260891</v>
      </c>
      <c r="G903" s="44">
        <v>1.2194792552586535</v>
      </c>
      <c r="H903" s="44">
        <v>6.6160907299995042</v>
      </c>
      <c r="I903" s="45">
        <v>5.3249829836223377</v>
      </c>
    </row>
    <row r="904" spans="1:9" x14ac:dyDescent="0.25">
      <c r="A904" s="39">
        <v>1995</v>
      </c>
      <c r="B904" s="40" t="s">
        <v>267</v>
      </c>
      <c r="C904" s="41" t="s">
        <v>268</v>
      </c>
      <c r="D904" s="42">
        <v>7.2569678407350695</v>
      </c>
      <c r="E904" s="43">
        <v>6.1817502920253435</v>
      </c>
      <c r="F904" s="44">
        <v>5.5952203666320921</v>
      </c>
      <c r="G904" s="44">
        <v>9.1070500459902117</v>
      </c>
      <c r="H904" s="44">
        <v>8.4705861514892824</v>
      </c>
      <c r="I904" s="45">
        <v>7.0558288720885294</v>
      </c>
    </row>
    <row r="905" spans="1:9" x14ac:dyDescent="0.25">
      <c r="A905" s="39">
        <v>1995</v>
      </c>
      <c r="B905" s="40" t="s">
        <v>79</v>
      </c>
      <c r="C905" s="41" t="s">
        <v>80</v>
      </c>
      <c r="D905" s="42">
        <v>6.0188764044943825</v>
      </c>
      <c r="E905" s="43">
        <v>10</v>
      </c>
      <c r="F905" s="44">
        <v>3.9457657723775972</v>
      </c>
      <c r="G905" s="44">
        <v>5.1476374730508168</v>
      </c>
      <c r="H905" s="44">
        <v>5.9106931274562626</v>
      </c>
      <c r="I905" s="45">
        <v>5.0082110835921672</v>
      </c>
    </row>
    <row r="906" spans="1:9" x14ac:dyDescent="0.25">
      <c r="A906" s="39">
        <v>1995</v>
      </c>
      <c r="B906" s="40" t="s">
        <v>404</v>
      </c>
      <c r="C906" s="41" t="s">
        <v>405</v>
      </c>
      <c r="D906" s="42">
        <v>7.05375</v>
      </c>
      <c r="E906" s="43">
        <v>6.966943601929243</v>
      </c>
      <c r="F906" s="44">
        <v>7.507076317046427</v>
      </c>
      <c r="G906" s="44">
        <v>7.0668587523433102</v>
      </c>
      <c r="H906" s="44">
        <v>7.4276813769966408</v>
      </c>
      <c r="I906" s="45">
        <v>6.3441156408699495</v>
      </c>
    </row>
    <row r="907" spans="1:9" x14ac:dyDescent="0.25">
      <c r="A907" s="39">
        <v>1995</v>
      </c>
      <c r="B907" s="40" t="s">
        <v>81</v>
      </c>
      <c r="C907" s="41" t="s">
        <v>82</v>
      </c>
      <c r="D907" s="42" t="s">
        <v>511</v>
      </c>
      <c r="E907" s="43" t="s">
        <v>511</v>
      </c>
      <c r="F907" s="44" t="s">
        <v>511</v>
      </c>
      <c r="G907" s="44" t="s">
        <v>511</v>
      </c>
      <c r="H907" s="44" t="s">
        <v>511</v>
      </c>
      <c r="I907" s="45" t="s">
        <v>511</v>
      </c>
    </row>
    <row r="908" spans="1:9" x14ac:dyDescent="0.25">
      <c r="A908" s="39">
        <v>1995</v>
      </c>
      <c r="B908" s="40" t="s">
        <v>83</v>
      </c>
      <c r="C908" s="41" t="s">
        <v>84</v>
      </c>
      <c r="D908" s="42">
        <v>7.2283448275862066</v>
      </c>
      <c r="E908" s="43">
        <v>7.5879542672421678</v>
      </c>
      <c r="F908" s="44">
        <v>5.2780143689588392</v>
      </c>
      <c r="G908" s="44">
        <v>9.514733272590389</v>
      </c>
      <c r="H908" s="44">
        <v>6.5654533375037545</v>
      </c>
      <c r="I908" s="45">
        <v>7.2647195921859282</v>
      </c>
    </row>
    <row r="909" spans="1:9" x14ac:dyDescent="0.25">
      <c r="A909" s="39">
        <v>1995</v>
      </c>
      <c r="B909" s="40" t="s">
        <v>189</v>
      </c>
      <c r="C909" s="41" t="s">
        <v>190</v>
      </c>
      <c r="D909" s="42">
        <v>6.4724035608308608</v>
      </c>
      <c r="E909" s="43">
        <v>7.1816469591234977</v>
      </c>
      <c r="F909" s="44">
        <v>5.3489162945775099</v>
      </c>
      <c r="G909" s="44">
        <v>5.5027278185408335</v>
      </c>
      <c r="H909" s="44">
        <v>7.8934514162966982</v>
      </c>
      <c r="I909" s="45">
        <v>6.4515504229764957</v>
      </c>
    </row>
    <row r="910" spans="1:9" x14ac:dyDescent="0.25">
      <c r="A910" s="39">
        <v>1995</v>
      </c>
      <c r="B910" s="40" t="s">
        <v>346</v>
      </c>
      <c r="C910" s="41" t="s">
        <v>525</v>
      </c>
      <c r="D910" s="42" t="s">
        <v>511</v>
      </c>
      <c r="E910" s="43" t="s">
        <v>511</v>
      </c>
      <c r="F910" s="44" t="s">
        <v>511</v>
      </c>
      <c r="G910" s="44" t="s">
        <v>511</v>
      </c>
      <c r="H910" s="44" t="s">
        <v>511</v>
      </c>
      <c r="I910" s="45" t="s">
        <v>511</v>
      </c>
    </row>
    <row r="911" spans="1:9" x14ac:dyDescent="0.25">
      <c r="A911" s="39">
        <v>1995</v>
      </c>
      <c r="B911" s="40" t="s">
        <v>256</v>
      </c>
      <c r="C911" s="41" t="s">
        <v>257</v>
      </c>
      <c r="D911" s="42" t="s">
        <v>511</v>
      </c>
      <c r="E911" s="43" t="s">
        <v>511</v>
      </c>
      <c r="F911" s="44" t="s">
        <v>511</v>
      </c>
      <c r="G911" s="44" t="s">
        <v>511</v>
      </c>
      <c r="H911" s="44" t="s">
        <v>511</v>
      </c>
      <c r="I911" s="45" t="s">
        <v>511</v>
      </c>
    </row>
    <row r="912" spans="1:9" x14ac:dyDescent="0.25">
      <c r="A912" s="39">
        <v>1995</v>
      </c>
      <c r="B912" s="40" t="s">
        <v>406</v>
      </c>
      <c r="C912" s="41" t="s">
        <v>407</v>
      </c>
      <c r="D912" s="42" t="s">
        <v>511</v>
      </c>
      <c r="E912" s="43" t="s">
        <v>511</v>
      </c>
      <c r="F912" s="44" t="s">
        <v>511</v>
      </c>
      <c r="G912" s="44" t="s">
        <v>511</v>
      </c>
      <c r="H912" s="44" t="s">
        <v>511</v>
      </c>
      <c r="I912" s="45" t="s">
        <v>511</v>
      </c>
    </row>
    <row r="913" spans="1:9" x14ac:dyDescent="0.25">
      <c r="A913" s="39">
        <v>1995</v>
      </c>
      <c r="B913" s="40" t="s">
        <v>11</v>
      </c>
      <c r="C913" s="41" t="s">
        <v>12</v>
      </c>
      <c r="D913" s="42">
        <v>5.9590909090909099</v>
      </c>
      <c r="E913" s="43">
        <v>6.6050482361300826</v>
      </c>
      <c r="F913" s="44">
        <v>4.2268815616290665</v>
      </c>
      <c r="G913" s="44">
        <v>6.6940161077382809</v>
      </c>
      <c r="H913" s="44">
        <v>7.2131805632006696</v>
      </c>
      <c r="I913" s="45">
        <v>5.3053064848043432</v>
      </c>
    </row>
    <row r="914" spans="1:9" x14ac:dyDescent="0.25">
      <c r="A914" s="39">
        <v>1995</v>
      </c>
      <c r="B914" s="40" t="s">
        <v>87</v>
      </c>
      <c r="C914" s="41" t="s">
        <v>88</v>
      </c>
      <c r="D914" s="42" t="s">
        <v>511</v>
      </c>
      <c r="E914" s="43" t="s">
        <v>511</v>
      </c>
      <c r="F914" s="44" t="s">
        <v>511</v>
      </c>
      <c r="G914" s="44" t="s">
        <v>511</v>
      </c>
      <c r="H914" s="44" t="s">
        <v>511</v>
      </c>
      <c r="I914" s="45" t="s">
        <v>511</v>
      </c>
    </row>
    <row r="915" spans="1:9" x14ac:dyDescent="0.25">
      <c r="A915" s="39">
        <v>1995</v>
      </c>
      <c r="B915" s="40" t="s">
        <v>269</v>
      </c>
      <c r="C915" s="41" t="s">
        <v>270</v>
      </c>
      <c r="D915" s="42">
        <v>3.8734769230769226</v>
      </c>
      <c r="E915" s="43" t="s">
        <v>511</v>
      </c>
      <c r="F915" s="44">
        <v>3.517542951742981</v>
      </c>
      <c r="G915" s="44">
        <v>4.8424627623612526</v>
      </c>
      <c r="H915" s="44">
        <v>10</v>
      </c>
      <c r="I915" s="45">
        <v>3.2684893003656881</v>
      </c>
    </row>
    <row r="916" spans="1:9" x14ac:dyDescent="0.25">
      <c r="A916" s="39">
        <v>1995</v>
      </c>
      <c r="B916" s="40" t="s">
        <v>89</v>
      </c>
      <c r="C916" s="41" t="s">
        <v>90</v>
      </c>
      <c r="D916" s="42">
        <v>5.7842532467532459</v>
      </c>
      <c r="E916" s="43">
        <v>5.1117059917571419</v>
      </c>
      <c r="F916" s="44">
        <v>4.4304683829276179</v>
      </c>
      <c r="G916" s="44">
        <v>6.0271511773254893</v>
      </c>
      <c r="H916" s="44">
        <v>5.9107424033490021</v>
      </c>
      <c r="I916" s="45">
        <v>7.5467341749140475</v>
      </c>
    </row>
    <row r="917" spans="1:9" x14ac:dyDescent="0.25">
      <c r="A917" s="39">
        <v>1995</v>
      </c>
      <c r="B917" s="40" t="s">
        <v>293</v>
      </c>
      <c r="C917" s="41" t="s">
        <v>294</v>
      </c>
      <c r="D917" s="42">
        <v>5.5916666666666659</v>
      </c>
      <c r="E917" s="43">
        <v>6.7740048354765543</v>
      </c>
      <c r="F917" s="44">
        <v>4.1632914458625363</v>
      </c>
      <c r="G917" s="44">
        <v>6.2586921982615715</v>
      </c>
      <c r="H917" s="44">
        <v>4.9565843048396578</v>
      </c>
      <c r="I917" s="45">
        <v>5.7863614230192644</v>
      </c>
    </row>
    <row r="918" spans="1:9" x14ac:dyDescent="0.25">
      <c r="A918" s="39">
        <v>1995</v>
      </c>
      <c r="B918" s="40" t="s">
        <v>434</v>
      </c>
      <c r="C918" s="41" t="s">
        <v>435</v>
      </c>
      <c r="D918" s="42">
        <v>7.8797348484848486</v>
      </c>
      <c r="E918" s="43">
        <v>5.9738241247889432</v>
      </c>
      <c r="F918" s="44">
        <v>7.8689298509265937</v>
      </c>
      <c r="G918" s="44">
        <v>9.6986534508878304</v>
      </c>
      <c r="H918" s="44">
        <v>9.1079795802444323</v>
      </c>
      <c r="I918" s="45">
        <v>6.9349757489525299</v>
      </c>
    </row>
    <row r="919" spans="1:9" x14ac:dyDescent="0.25">
      <c r="A919" s="39">
        <v>1995</v>
      </c>
      <c r="B919" s="40" t="s">
        <v>447</v>
      </c>
      <c r="C919" s="41" t="s">
        <v>448</v>
      </c>
      <c r="D919" s="42">
        <v>8.6603717026378888</v>
      </c>
      <c r="E919" s="43">
        <v>7.4753619530617419</v>
      </c>
      <c r="F919" s="44">
        <v>8.2282728475549529</v>
      </c>
      <c r="G919" s="44">
        <v>9.7486482942184729</v>
      </c>
      <c r="H919" s="44">
        <v>8.8626471157415985</v>
      </c>
      <c r="I919" s="45">
        <v>8.9994264733493061</v>
      </c>
    </row>
    <row r="920" spans="1:9" x14ac:dyDescent="0.25">
      <c r="A920" s="39">
        <v>1995</v>
      </c>
      <c r="B920" s="40" t="s">
        <v>193</v>
      </c>
      <c r="C920" s="41" t="s">
        <v>194</v>
      </c>
      <c r="D920" s="42">
        <v>6.1242134831460673</v>
      </c>
      <c r="E920" s="43">
        <v>8.0234464608196294</v>
      </c>
      <c r="F920" s="44">
        <v>4.3476741954744007</v>
      </c>
      <c r="G920" s="44">
        <v>5.2034119696598555</v>
      </c>
      <c r="H920" s="44">
        <v>6.3219496949088736</v>
      </c>
      <c r="I920" s="45">
        <v>6.9919605493288488</v>
      </c>
    </row>
    <row r="921" spans="1:9" x14ac:dyDescent="0.25">
      <c r="A921" s="39">
        <v>1995</v>
      </c>
      <c r="B921" s="40" t="s">
        <v>91</v>
      </c>
      <c r="C921" s="41" t="s">
        <v>92</v>
      </c>
      <c r="D921" s="42">
        <v>4.8482500000000002</v>
      </c>
      <c r="E921" s="43">
        <v>6.303323886043346</v>
      </c>
      <c r="F921" s="44">
        <v>2.5150014120966024</v>
      </c>
      <c r="G921" s="44">
        <v>5.712982014411363</v>
      </c>
      <c r="H921" s="44">
        <v>5.6021002964666602</v>
      </c>
      <c r="I921" s="45">
        <v>4.4784635451164769</v>
      </c>
    </row>
    <row r="922" spans="1:9" x14ac:dyDescent="0.25">
      <c r="A922" s="39">
        <v>1995</v>
      </c>
      <c r="B922" s="40" t="s">
        <v>93</v>
      </c>
      <c r="C922" s="41" t="s">
        <v>94</v>
      </c>
      <c r="D922" s="42">
        <v>3.5865853658536584</v>
      </c>
      <c r="E922" s="43">
        <v>7.3796166344488432</v>
      </c>
      <c r="F922" s="44">
        <v>3.0509373559596109</v>
      </c>
      <c r="G922" s="44">
        <v>1.2737976651023111</v>
      </c>
      <c r="H922" s="44">
        <v>1.4449541474347332</v>
      </c>
      <c r="I922" s="45">
        <v>5.3778935882576677</v>
      </c>
    </row>
    <row r="923" spans="1:9" x14ac:dyDescent="0.25">
      <c r="A923" s="39">
        <v>1995</v>
      </c>
      <c r="B923" s="40" t="s">
        <v>408</v>
      </c>
      <c r="C923" s="41" t="s">
        <v>409</v>
      </c>
      <c r="D923" s="42" t="s">
        <v>511</v>
      </c>
      <c r="E923" s="43" t="s">
        <v>511</v>
      </c>
      <c r="F923" s="44" t="s">
        <v>511</v>
      </c>
      <c r="G923" s="44" t="s">
        <v>511</v>
      </c>
      <c r="H923" s="44" t="s">
        <v>511</v>
      </c>
      <c r="I923" s="45" t="s">
        <v>511</v>
      </c>
    </row>
    <row r="924" spans="1:9" x14ac:dyDescent="0.25">
      <c r="A924" s="39">
        <v>1995</v>
      </c>
      <c r="B924" s="40" t="s">
        <v>380</v>
      </c>
      <c r="C924" s="41" t="s">
        <v>381</v>
      </c>
      <c r="D924" s="42">
        <v>7.8605859374999998</v>
      </c>
      <c r="E924" s="43">
        <v>5.5212374623732208</v>
      </c>
      <c r="F924" s="44">
        <v>8.4720157351794683</v>
      </c>
      <c r="G924" s="44">
        <v>9.4674820737863516</v>
      </c>
      <c r="H924" s="44">
        <v>8.7687443454405791</v>
      </c>
      <c r="I924" s="45">
        <v>7.0768224005358986</v>
      </c>
    </row>
    <row r="925" spans="1:9" x14ac:dyDescent="0.25">
      <c r="A925" s="39">
        <v>1995</v>
      </c>
      <c r="B925" s="40" t="s">
        <v>319</v>
      </c>
      <c r="C925" s="41" t="s">
        <v>320</v>
      </c>
      <c r="D925" s="42">
        <v>6.4940493468795362</v>
      </c>
      <c r="E925" s="43">
        <v>4.2602154503344574</v>
      </c>
      <c r="F925" s="44">
        <v>4.7000901662954462</v>
      </c>
      <c r="G925" s="44">
        <v>9.1442242288886728</v>
      </c>
      <c r="H925" s="44">
        <v>7.5032390370537536</v>
      </c>
      <c r="I925" s="45">
        <v>6.8294736531396358</v>
      </c>
    </row>
    <row r="926" spans="1:9" x14ac:dyDescent="0.25">
      <c r="A926" s="39">
        <v>1995</v>
      </c>
      <c r="B926" s="40" t="s">
        <v>295</v>
      </c>
      <c r="C926" s="41" t="s">
        <v>296</v>
      </c>
      <c r="D926" s="42">
        <v>5.3947244094488189</v>
      </c>
      <c r="E926" s="43">
        <v>5.5302697234436522</v>
      </c>
      <c r="F926" s="44">
        <v>3.6314871644993238</v>
      </c>
      <c r="G926" s="44">
        <v>7.6025024297409605</v>
      </c>
      <c r="H926" s="44">
        <v>5.4840748857282886</v>
      </c>
      <c r="I926" s="45">
        <v>5.098150926711936</v>
      </c>
    </row>
    <row r="927" spans="1:9" x14ac:dyDescent="0.25">
      <c r="A927" s="39">
        <v>1995</v>
      </c>
      <c r="B927" s="40" t="s">
        <v>195</v>
      </c>
      <c r="C927" s="41" t="s">
        <v>196</v>
      </c>
      <c r="D927" s="42">
        <v>7.5021979434447301</v>
      </c>
      <c r="E927" s="43">
        <v>7.8303676157210234</v>
      </c>
      <c r="F927" s="44">
        <v>4.9890279610100405</v>
      </c>
      <c r="G927" s="44">
        <v>9.4966558526038991</v>
      </c>
      <c r="H927" s="44">
        <v>8.0482403276527936</v>
      </c>
      <c r="I927" s="45">
        <v>7.1223072002034735</v>
      </c>
    </row>
    <row r="928" spans="1:9" x14ac:dyDescent="0.25">
      <c r="A928" s="39">
        <v>1995</v>
      </c>
      <c r="B928" s="40" t="s">
        <v>455</v>
      </c>
      <c r="C928" s="41" t="s">
        <v>456</v>
      </c>
      <c r="D928" s="42">
        <v>6.6513698630136986</v>
      </c>
      <c r="E928" s="43">
        <v>10</v>
      </c>
      <c r="F928" s="44">
        <v>4.6369756503531869</v>
      </c>
      <c r="G928" s="44">
        <v>5.5654295256566977</v>
      </c>
      <c r="H928" s="44">
        <v>6.0790608053444917</v>
      </c>
      <c r="I928" s="45">
        <v>7.1921745441396743</v>
      </c>
    </row>
    <row r="929" spans="1:9" x14ac:dyDescent="0.25">
      <c r="A929" s="39">
        <v>1995</v>
      </c>
      <c r="B929" s="40" t="s">
        <v>197</v>
      </c>
      <c r="C929" s="41" t="s">
        <v>198</v>
      </c>
      <c r="D929" s="42">
        <v>6.7922630834512034</v>
      </c>
      <c r="E929" s="43">
        <v>8.9958910788570847</v>
      </c>
      <c r="F929" s="44">
        <v>4.8887203741074625</v>
      </c>
      <c r="G929" s="44">
        <v>8.1956443766982705</v>
      </c>
      <c r="H929" s="44">
        <v>6.5635910806935724</v>
      </c>
      <c r="I929" s="45">
        <v>5.448005161321082</v>
      </c>
    </row>
    <row r="930" spans="1:9" x14ac:dyDescent="0.25">
      <c r="A930" s="39">
        <v>1995</v>
      </c>
      <c r="B930" s="40" t="s">
        <v>199</v>
      </c>
      <c r="C930" s="41" t="s">
        <v>200</v>
      </c>
      <c r="D930" s="42">
        <v>6.4477883310719131</v>
      </c>
      <c r="E930" s="43">
        <v>8.6946838749662589</v>
      </c>
      <c r="F930" s="44">
        <v>4.1548221370840963</v>
      </c>
      <c r="G930" s="44">
        <v>5.1291736967366148</v>
      </c>
      <c r="H930" s="44">
        <v>8.0400583905020397</v>
      </c>
      <c r="I930" s="45">
        <v>6.2856210896134543</v>
      </c>
    </row>
    <row r="931" spans="1:9" x14ac:dyDescent="0.25">
      <c r="A931" s="39">
        <v>1995</v>
      </c>
      <c r="B931" s="40" t="s">
        <v>271</v>
      </c>
      <c r="C931" s="41" t="s">
        <v>272</v>
      </c>
      <c r="D931" s="42">
        <v>7.3123209169054446</v>
      </c>
      <c r="E931" s="43">
        <v>8.6672827822418412</v>
      </c>
      <c r="F931" s="44">
        <v>4.8081695618031368</v>
      </c>
      <c r="G931" s="44">
        <v>8.7955104118759788</v>
      </c>
      <c r="H931" s="44">
        <v>7.2479479465292149</v>
      </c>
      <c r="I931" s="45">
        <v>7.0891996373691919</v>
      </c>
    </row>
    <row r="932" spans="1:9" x14ac:dyDescent="0.25">
      <c r="A932" s="39">
        <v>1995</v>
      </c>
      <c r="B932" s="40" t="s">
        <v>344</v>
      </c>
      <c r="C932" s="41" t="s">
        <v>345</v>
      </c>
      <c r="D932" s="42">
        <v>5.6923557692307689</v>
      </c>
      <c r="E932" s="43">
        <v>4.2104749693968131</v>
      </c>
      <c r="F932" s="44">
        <v>6.2558268277371676</v>
      </c>
      <c r="G932" s="44">
        <v>6.0279518399081073</v>
      </c>
      <c r="H932" s="44">
        <v>7.3097796817295393</v>
      </c>
      <c r="I932" s="45">
        <v>4.7153470978014091</v>
      </c>
    </row>
    <row r="933" spans="1:9" x14ac:dyDescent="0.25">
      <c r="A933" s="39">
        <v>1995</v>
      </c>
      <c r="B933" s="40" t="s">
        <v>410</v>
      </c>
      <c r="C933" s="41" t="s">
        <v>411</v>
      </c>
      <c r="D933" s="42">
        <v>7.3907874015748032</v>
      </c>
      <c r="E933" s="43">
        <v>6.5609878820929346</v>
      </c>
      <c r="F933" s="44">
        <v>6.9111835774182229</v>
      </c>
      <c r="G933" s="44">
        <v>9.1812735215139245</v>
      </c>
      <c r="H933" s="44">
        <v>8.8672370668762781</v>
      </c>
      <c r="I933" s="45">
        <v>5.4999446485484489</v>
      </c>
    </row>
    <row r="934" spans="1:9" x14ac:dyDescent="0.25">
      <c r="A934" s="39">
        <v>1995</v>
      </c>
      <c r="B934" s="40" t="s">
        <v>321</v>
      </c>
      <c r="C934" s="41" t="s">
        <v>322</v>
      </c>
      <c r="D934" s="42" t="s">
        <v>511</v>
      </c>
      <c r="E934" s="43" t="s">
        <v>511</v>
      </c>
      <c r="F934" s="44" t="s">
        <v>511</v>
      </c>
      <c r="G934" s="44" t="s">
        <v>511</v>
      </c>
      <c r="H934" s="44" t="s">
        <v>511</v>
      </c>
      <c r="I934" s="45" t="s">
        <v>511</v>
      </c>
    </row>
    <row r="935" spans="1:9" x14ac:dyDescent="0.25">
      <c r="A935" s="39">
        <v>1995</v>
      </c>
      <c r="B935" s="40" t="s">
        <v>348</v>
      </c>
      <c r="C935" s="41" t="s">
        <v>349</v>
      </c>
      <c r="D935" s="42">
        <v>4.355428571428571</v>
      </c>
      <c r="E935" s="43">
        <v>5.3420544874147557</v>
      </c>
      <c r="F935" s="44">
        <v>5.686569190011892</v>
      </c>
      <c r="G935" s="44">
        <v>0.74226181835373339</v>
      </c>
      <c r="H935" s="44">
        <v>5.6022797360043892</v>
      </c>
      <c r="I935" s="45">
        <v>4.1909434218006911</v>
      </c>
    </row>
    <row r="936" spans="1:9" x14ac:dyDescent="0.25">
      <c r="A936" s="39">
        <v>1995</v>
      </c>
      <c r="B936" s="40" t="s">
        <v>350</v>
      </c>
      <c r="C936" s="41" t="s">
        <v>351</v>
      </c>
      <c r="D936" s="42">
        <v>4.6309727626459143</v>
      </c>
      <c r="E936" s="43">
        <v>6.0788789313148914</v>
      </c>
      <c r="F936" s="44">
        <v>4.9510996170846004</v>
      </c>
      <c r="G936" s="44">
        <v>1.256566641965897</v>
      </c>
      <c r="H936" s="44">
        <v>6.5915287670816554</v>
      </c>
      <c r="I936" s="45">
        <v>4.4629160261493919</v>
      </c>
    </row>
    <row r="937" spans="1:9" x14ac:dyDescent="0.25">
      <c r="A937" s="39">
        <v>1995</v>
      </c>
      <c r="B937" s="40" t="s">
        <v>97</v>
      </c>
      <c r="C937" s="41" t="s">
        <v>98</v>
      </c>
      <c r="D937" s="42">
        <v>4.101663893510815</v>
      </c>
      <c r="E937" s="43">
        <v>5.9190442879069511</v>
      </c>
      <c r="F937" s="44">
        <v>3.4092705037117104</v>
      </c>
      <c r="G937" s="44">
        <v>3.1804576865926082</v>
      </c>
      <c r="H937" s="44">
        <v>3.6445787409619319</v>
      </c>
      <c r="I937" s="45">
        <v>4.2779868189957346</v>
      </c>
    </row>
    <row r="938" spans="1:9" x14ac:dyDescent="0.25">
      <c r="A938" s="39">
        <v>1995</v>
      </c>
      <c r="B938" s="40" t="s">
        <v>323</v>
      </c>
      <c r="C938" s="41" t="s">
        <v>324</v>
      </c>
      <c r="D938" s="42" t="s">
        <v>511</v>
      </c>
      <c r="E938" s="43" t="s">
        <v>511</v>
      </c>
      <c r="F938" s="44" t="s">
        <v>511</v>
      </c>
      <c r="G938" s="44" t="s">
        <v>511</v>
      </c>
      <c r="H938" s="44" t="s">
        <v>511</v>
      </c>
      <c r="I938" s="45" t="s">
        <v>511</v>
      </c>
    </row>
    <row r="939" spans="1:9" x14ac:dyDescent="0.25">
      <c r="A939" s="39">
        <v>1995</v>
      </c>
      <c r="B939" s="40" t="s">
        <v>103</v>
      </c>
      <c r="C939" s="41" t="s">
        <v>104</v>
      </c>
      <c r="D939" s="42">
        <v>4.990246913580247</v>
      </c>
      <c r="E939" s="43">
        <v>6.2971234519734587</v>
      </c>
      <c r="F939" s="44">
        <v>3.6511643958756812</v>
      </c>
      <c r="G939" s="44">
        <v>5.802134982750184</v>
      </c>
      <c r="H939" s="44">
        <v>4.7743480926174229</v>
      </c>
      <c r="I939" s="45">
        <v>4.4042992103619518</v>
      </c>
    </row>
    <row r="940" spans="1:9" x14ac:dyDescent="0.25">
      <c r="A940" s="39">
        <v>1995</v>
      </c>
      <c r="B940" s="40" t="s">
        <v>414</v>
      </c>
      <c r="C940" s="41" t="s">
        <v>415</v>
      </c>
      <c r="D940" s="42" t="s">
        <v>511</v>
      </c>
      <c r="E940" s="43" t="s">
        <v>511</v>
      </c>
      <c r="F940" s="44" t="s">
        <v>511</v>
      </c>
      <c r="G940" s="44" t="s">
        <v>511</v>
      </c>
      <c r="H940" s="44" t="s">
        <v>511</v>
      </c>
      <c r="I940" s="45" t="s">
        <v>511</v>
      </c>
    </row>
    <row r="941" spans="1:9" x14ac:dyDescent="0.25">
      <c r="A941" s="39">
        <v>1995</v>
      </c>
      <c r="B941" s="40" t="s">
        <v>105</v>
      </c>
      <c r="C941" s="41" t="s">
        <v>106</v>
      </c>
      <c r="D941" s="42" t="s">
        <v>511</v>
      </c>
      <c r="E941" s="43" t="s">
        <v>511</v>
      </c>
      <c r="F941" s="44" t="s">
        <v>511</v>
      </c>
      <c r="G941" s="44" t="s">
        <v>511</v>
      </c>
      <c r="H941" s="44" t="s">
        <v>511</v>
      </c>
      <c r="I941" s="45" t="s">
        <v>511</v>
      </c>
    </row>
    <row r="942" spans="1:9" x14ac:dyDescent="0.25">
      <c r="A942" s="39">
        <v>1995</v>
      </c>
      <c r="B942" s="40" t="s">
        <v>107</v>
      </c>
      <c r="C942" s="41" t="s">
        <v>108</v>
      </c>
      <c r="D942" s="42">
        <v>4.5505030181086514</v>
      </c>
      <c r="E942" s="43">
        <v>6.1762107519733833</v>
      </c>
      <c r="F942" s="44">
        <v>2.709950810007252</v>
      </c>
      <c r="G942" s="44">
        <v>3.8113049694564856</v>
      </c>
      <c r="H942" s="44">
        <v>5.9071635719211537</v>
      </c>
      <c r="I942" s="45">
        <v>4.1525626835473286</v>
      </c>
    </row>
    <row r="943" spans="1:9" x14ac:dyDescent="0.25">
      <c r="A943" s="39">
        <v>1995</v>
      </c>
      <c r="B943" s="40" t="s">
        <v>273</v>
      </c>
      <c r="C943" s="41" t="s">
        <v>274</v>
      </c>
      <c r="D943" s="42">
        <v>8.6089743589743577</v>
      </c>
      <c r="E943" s="43">
        <v>6.825950572523614</v>
      </c>
      <c r="F943" s="44">
        <v>7.9672773857662591</v>
      </c>
      <c r="G943" s="44">
        <v>9.686322046667815</v>
      </c>
      <c r="H943" s="44">
        <v>9.9465475077816858</v>
      </c>
      <c r="I943" s="45">
        <v>8.6695128153030669</v>
      </c>
    </row>
    <row r="944" spans="1:9" x14ac:dyDescent="0.25">
      <c r="A944" s="39">
        <v>1995</v>
      </c>
      <c r="B944" s="40" t="s">
        <v>352</v>
      </c>
      <c r="C944" s="41" t="s">
        <v>526</v>
      </c>
      <c r="D944" s="42">
        <v>6.0995594713656391</v>
      </c>
      <c r="E944" s="43">
        <v>5.4277149130307478</v>
      </c>
      <c r="F944" s="44">
        <v>6.5937774400008227</v>
      </c>
      <c r="G944" s="44">
        <v>6.6920294060175181</v>
      </c>
      <c r="H944" s="44">
        <v>6.6782277629285147</v>
      </c>
      <c r="I944" s="45">
        <v>5.12379081399874</v>
      </c>
    </row>
    <row r="945" spans="1:9" x14ac:dyDescent="0.25">
      <c r="A945" s="39">
        <v>1995</v>
      </c>
      <c r="B945" s="40" t="s">
        <v>416</v>
      </c>
      <c r="C945" s="41" t="s">
        <v>417</v>
      </c>
      <c r="D945" s="42">
        <v>5.5834337349397591</v>
      </c>
      <c r="E945" s="43">
        <v>4.7798390561018005</v>
      </c>
      <c r="F945" s="44">
        <v>5.8020898652458808</v>
      </c>
      <c r="G945" s="44">
        <v>3.1258275966260465</v>
      </c>
      <c r="H945" s="44">
        <v>7.7642850563225014</v>
      </c>
      <c r="I945" s="45">
        <v>6.4636317088413797</v>
      </c>
    </row>
    <row r="946" spans="1:9" x14ac:dyDescent="0.25">
      <c r="A946" s="39">
        <v>1995</v>
      </c>
      <c r="B946" s="40" t="s">
        <v>111</v>
      </c>
      <c r="C946" s="41" t="s">
        <v>112</v>
      </c>
      <c r="D946" s="42">
        <v>6.2754666666666665</v>
      </c>
      <c r="E946" s="43">
        <v>7.4440790239548242</v>
      </c>
      <c r="F946" s="44">
        <v>2.9826185983718081</v>
      </c>
      <c r="G946" s="44">
        <v>6.4410637334795036</v>
      </c>
      <c r="H946" s="44">
        <v>7.0579044937483717</v>
      </c>
      <c r="I946" s="45">
        <v>7.5915246126740623</v>
      </c>
    </row>
    <row r="947" spans="1:9" x14ac:dyDescent="0.25">
      <c r="A947" s="39">
        <v>1995</v>
      </c>
      <c r="B947" s="40" t="s">
        <v>418</v>
      </c>
      <c r="C947" s="41" t="s">
        <v>419</v>
      </c>
      <c r="D947" s="42">
        <v>7.6286521181001286</v>
      </c>
      <c r="E947" s="43">
        <v>6.2502280284925646</v>
      </c>
      <c r="F947" s="44">
        <v>7.2226567681741924</v>
      </c>
      <c r="G947" s="44">
        <v>9.6106086055095385</v>
      </c>
      <c r="H947" s="44">
        <v>8.6329388321043119</v>
      </c>
      <c r="I947" s="45">
        <v>6.4120268317649458</v>
      </c>
    </row>
    <row r="948" spans="1:9" x14ac:dyDescent="0.25">
      <c r="A948" s="39">
        <v>1995</v>
      </c>
      <c r="B948" s="40" t="s">
        <v>297</v>
      </c>
      <c r="C948" s="41" t="s">
        <v>298</v>
      </c>
      <c r="D948" s="42">
        <v>6.4498170731707321</v>
      </c>
      <c r="E948" s="43">
        <v>7.0376376251251997</v>
      </c>
      <c r="F948" s="44">
        <v>5.3622766378079367</v>
      </c>
      <c r="G948" s="44">
        <v>6.6860117867190194</v>
      </c>
      <c r="H948" s="44">
        <v>6.6906978430345188</v>
      </c>
      <c r="I948" s="45">
        <v>6.5018572635642089</v>
      </c>
    </row>
    <row r="949" spans="1:9" x14ac:dyDescent="0.25">
      <c r="A949" s="39">
        <v>1995</v>
      </c>
      <c r="B949" s="40" t="s">
        <v>13</v>
      </c>
      <c r="C949" s="41" t="s">
        <v>14</v>
      </c>
      <c r="D949" s="42" t="s">
        <v>511</v>
      </c>
      <c r="E949" s="43" t="s">
        <v>511</v>
      </c>
      <c r="F949" s="44" t="s">
        <v>511</v>
      </c>
      <c r="G949" s="44" t="s">
        <v>511</v>
      </c>
      <c r="H949" s="44" t="s">
        <v>511</v>
      </c>
      <c r="I949" s="45" t="s">
        <v>511</v>
      </c>
    </row>
    <row r="950" spans="1:9" x14ac:dyDescent="0.25">
      <c r="A950" s="39">
        <v>1995</v>
      </c>
      <c r="B950" s="40" t="s">
        <v>216</v>
      </c>
      <c r="C950" s="41" t="s">
        <v>217</v>
      </c>
      <c r="D950" s="42" t="s">
        <v>511</v>
      </c>
      <c r="E950" s="43" t="s">
        <v>511</v>
      </c>
      <c r="F950" s="44" t="s">
        <v>511</v>
      </c>
      <c r="G950" s="44" t="s">
        <v>511</v>
      </c>
      <c r="H950" s="44" t="s">
        <v>511</v>
      </c>
      <c r="I950" s="45" t="s">
        <v>511</v>
      </c>
    </row>
    <row r="951" spans="1:9" x14ac:dyDescent="0.25">
      <c r="A951" s="39">
        <v>1995</v>
      </c>
      <c r="B951" s="40" t="s">
        <v>385</v>
      </c>
      <c r="C951" s="41" t="s">
        <v>386</v>
      </c>
      <c r="D951" s="42">
        <v>7.6048235294117648</v>
      </c>
      <c r="E951" s="43">
        <v>4.7904082060270525</v>
      </c>
      <c r="F951" s="44">
        <v>7.9044254036379664</v>
      </c>
      <c r="G951" s="44">
        <v>9.5440772294292859</v>
      </c>
      <c r="H951" s="44">
        <v>9.3220640722679953</v>
      </c>
      <c r="I951" s="45">
        <v>6.4427155763327635</v>
      </c>
    </row>
    <row r="952" spans="1:9" x14ac:dyDescent="0.25">
      <c r="A952" s="39">
        <v>1995</v>
      </c>
      <c r="B952" s="40" t="s">
        <v>436</v>
      </c>
      <c r="C952" s="41" t="s">
        <v>437</v>
      </c>
      <c r="D952" s="42">
        <v>8.3375666280417153</v>
      </c>
      <c r="E952" s="43">
        <v>7.6496834219146894</v>
      </c>
      <c r="F952" s="44">
        <v>8.4030517100135409</v>
      </c>
      <c r="G952" s="44">
        <v>9.6327164305716124</v>
      </c>
      <c r="H952" s="44">
        <v>8.6176438502544741</v>
      </c>
      <c r="I952" s="45">
        <v>7.3450843716542966</v>
      </c>
    </row>
    <row r="953" spans="1:9" x14ac:dyDescent="0.25">
      <c r="A953" s="39">
        <v>1995</v>
      </c>
      <c r="B953" s="40" t="s">
        <v>327</v>
      </c>
      <c r="C953" s="41" t="s">
        <v>328</v>
      </c>
      <c r="D953" s="42">
        <v>3.971159420289855</v>
      </c>
      <c r="E953" s="43">
        <v>4.7723680458109135</v>
      </c>
      <c r="F953" s="44">
        <v>3.1047480849050895</v>
      </c>
      <c r="G953" s="44">
        <v>6.5935338014873537</v>
      </c>
      <c r="H953" s="44">
        <v>2.0362393805354655</v>
      </c>
      <c r="I953" s="45">
        <v>3.7365339251639553</v>
      </c>
    </row>
    <row r="954" spans="1:9" x14ac:dyDescent="0.25">
      <c r="A954" s="39">
        <v>1995</v>
      </c>
      <c r="B954" s="40" t="s">
        <v>527</v>
      </c>
      <c r="C954" s="41" t="s">
        <v>528</v>
      </c>
      <c r="D954" s="42">
        <v>7.4352042160737808</v>
      </c>
      <c r="E954" s="43">
        <v>7.184243155950063</v>
      </c>
      <c r="F954" s="44">
        <v>6.3082287939800654</v>
      </c>
      <c r="G954" s="44">
        <v>9.6882579873706085</v>
      </c>
      <c r="H954" s="44">
        <v>7.6562211255548736</v>
      </c>
      <c r="I954" s="45">
        <v>6.3172850842602886</v>
      </c>
    </row>
    <row r="955" spans="1:9" x14ac:dyDescent="0.25">
      <c r="A955" s="39">
        <v>1995</v>
      </c>
      <c r="B955" s="40" t="s">
        <v>243</v>
      </c>
      <c r="C955" s="41" t="s">
        <v>244</v>
      </c>
      <c r="D955" s="42" t="s">
        <v>511</v>
      </c>
      <c r="E955" s="43" t="s">
        <v>511</v>
      </c>
      <c r="F955" s="44" t="s">
        <v>511</v>
      </c>
      <c r="G955" s="44" t="s">
        <v>511</v>
      </c>
      <c r="H955" s="44" t="s">
        <v>511</v>
      </c>
      <c r="I955" s="45" t="s">
        <v>511</v>
      </c>
    </row>
    <row r="956" spans="1:9" x14ac:dyDescent="0.25">
      <c r="A956" s="39">
        <v>1995</v>
      </c>
      <c r="B956" s="40" t="s">
        <v>119</v>
      </c>
      <c r="C956" s="41" t="s">
        <v>529</v>
      </c>
      <c r="D956" s="42">
        <v>5.7103636363636365</v>
      </c>
      <c r="E956" s="43">
        <v>7.9251060880611384</v>
      </c>
      <c r="F956" s="44">
        <v>5.1567496594740954</v>
      </c>
      <c r="G956" s="44">
        <v>5.0243808279419744</v>
      </c>
      <c r="H956" s="44">
        <v>5.8983345000949718</v>
      </c>
      <c r="I956" s="45">
        <v>4.6397172584727082</v>
      </c>
    </row>
    <row r="957" spans="1:9" x14ac:dyDescent="0.25">
      <c r="A957" s="39">
        <v>1995</v>
      </c>
      <c r="B957" s="40" t="s">
        <v>275</v>
      </c>
      <c r="C957" s="41" t="s">
        <v>276</v>
      </c>
      <c r="D957" s="42">
        <v>7.2722257053291548</v>
      </c>
      <c r="E957" s="43">
        <v>8.1207927428020064</v>
      </c>
      <c r="F957" s="44">
        <v>5.7372870623061161</v>
      </c>
      <c r="G957" s="44">
        <v>9.4541406866359115</v>
      </c>
      <c r="H957" s="44">
        <v>5.8669923621389435</v>
      </c>
      <c r="I957" s="45">
        <v>7.1420173474458934</v>
      </c>
    </row>
    <row r="958" spans="1:9" x14ac:dyDescent="0.25">
      <c r="A958" s="39">
        <v>1995</v>
      </c>
      <c r="B958" s="40" t="s">
        <v>277</v>
      </c>
      <c r="C958" s="41" t="s">
        <v>278</v>
      </c>
      <c r="D958" s="42" t="s">
        <v>511</v>
      </c>
      <c r="E958" s="43" t="s">
        <v>511</v>
      </c>
      <c r="F958" s="44" t="s">
        <v>511</v>
      </c>
      <c r="G958" s="44" t="s">
        <v>511</v>
      </c>
      <c r="H958" s="44" t="s">
        <v>511</v>
      </c>
      <c r="I958" s="45" t="s">
        <v>511</v>
      </c>
    </row>
    <row r="959" spans="1:9" x14ac:dyDescent="0.25">
      <c r="A959" s="39">
        <v>1995</v>
      </c>
      <c r="B959" s="40" t="s">
        <v>115</v>
      </c>
      <c r="C959" s="41" t="s">
        <v>116</v>
      </c>
      <c r="D959" s="42">
        <v>4.7300534759358293</v>
      </c>
      <c r="E959" s="43">
        <v>5.9946554106482246</v>
      </c>
      <c r="F959" s="44">
        <v>2.6571169255041425</v>
      </c>
      <c r="G959" s="44">
        <v>5.0341496635448495</v>
      </c>
      <c r="H959" s="44" t="s">
        <v>511</v>
      </c>
      <c r="I959" s="45">
        <v>4.976995378243771</v>
      </c>
    </row>
    <row r="960" spans="1:9" x14ac:dyDescent="0.25">
      <c r="A960" s="39">
        <v>1995</v>
      </c>
      <c r="B960" s="40" t="s">
        <v>218</v>
      </c>
      <c r="C960" s="41" t="s">
        <v>219</v>
      </c>
      <c r="D960" s="42">
        <v>6.8633653846153848</v>
      </c>
      <c r="E960" s="43">
        <v>5.6724148112830797</v>
      </c>
      <c r="F960" s="44">
        <v>5.026933378769856</v>
      </c>
      <c r="G960" s="44">
        <v>8.6058020108789748</v>
      </c>
      <c r="H960" s="44">
        <v>7.6670854642582027</v>
      </c>
      <c r="I960" s="45">
        <v>7.3946292203390627</v>
      </c>
    </row>
    <row r="961" spans="1:9" x14ac:dyDescent="0.25">
      <c r="A961" s="39">
        <v>1995</v>
      </c>
      <c r="B961" s="40" t="s">
        <v>15</v>
      </c>
      <c r="C961" s="41" t="s">
        <v>16</v>
      </c>
      <c r="D961" s="42">
        <v>5.8358454106280186</v>
      </c>
      <c r="E961" s="43">
        <v>4.3132633896938941</v>
      </c>
      <c r="F961" s="44">
        <v>5.0481749835174936</v>
      </c>
      <c r="G961" s="44">
        <v>7.0164246470402327</v>
      </c>
      <c r="H961" s="44">
        <v>6.7313810037750788</v>
      </c>
      <c r="I961" s="45">
        <v>6.5113781182019359</v>
      </c>
    </row>
    <row r="962" spans="1:9" x14ac:dyDescent="0.25">
      <c r="A962" s="39">
        <v>1995</v>
      </c>
      <c r="B962" s="40" t="s">
        <v>329</v>
      </c>
      <c r="C962" s="41" t="s">
        <v>330</v>
      </c>
      <c r="D962" s="42">
        <v>6.0590161001788907</v>
      </c>
      <c r="E962" s="43">
        <v>7.1437427953024963</v>
      </c>
      <c r="F962" s="44">
        <v>5.3779300200419025</v>
      </c>
      <c r="G962" s="44">
        <v>3.2119949575099436</v>
      </c>
      <c r="H962" s="44">
        <v>8.3128190521099494</v>
      </c>
      <c r="I962" s="45">
        <v>6.3272806187494766</v>
      </c>
    </row>
    <row r="963" spans="1:9" x14ac:dyDescent="0.25">
      <c r="A963" s="39">
        <v>1995</v>
      </c>
      <c r="B963" s="40" t="s">
        <v>117</v>
      </c>
      <c r="C963" s="41" t="s">
        <v>118</v>
      </c>
      <c r="D963" s="42">
        <v>5.2119197707736387</v>
      </c>
      <c r="E963" s="43">
        <v>7.3203793345140067</v>
      </c>
      <c r="F963" s="44">
        <v>4.0043467596211837</v>
      </c>
      <c r="G963" s="44">
        <v>4.6227874355187257</v>
      </c>
      <c r="H963" s="44">
        <v>4.801901668372726</v>
      </c>
      <c r="I963" s="45">
        <v>5.4069441718007791</v>
      </c>
    </row>
    <row r="964" spans="1:9" x14ac:dyDescent="0.25">
      <c r="A964" s="39">
        <v>1995</v>
      </c>
      <c r="B964" s="40" t="s">
        <v>354</v>
      </c>
      <c r="C964" s="41" t="s">
        <v>355</v>
      </c>
      <c r="D964" s="42">
        <v>3.7109263157894734</v>
      </c>
      <c r="E964" s="43">
        <v>4.4446836283593125</v>
      </c>
      <c r="F964" s="44">
        <v>5.3375858396491136</v>
      </c>
      <c r="G964" s="44">
        <v>1.1535431428824182E-2</v>
      </c>
      <c r="H964" s="44">
        <v>6.1871612673058713</v>
      </c>
      <c r="I964" s="45">
        <v>2.8450688160726889</v>
      </c>
    </row>
    <row r="965" spans="1:9" x14ac:dyDescent="0.25">
      <c r="A965" s="39">
        <v>1995</v>
      </c>
      <c r="B965" s="40" t="s">
        <v>331</v>
      </c>
      <c r="C965" s="41" t="s">
        <v>332</v>
      </c>
      <c r="D965" s="42">
        <v>6.6726093088857548</v>
      </c>
      <c r="E965" s="43">
        <v>4.7226946215049956</v>
      </c>
      <c r="F965" s="44">
        <v>5.2759812607947305</v>
      </c>
      <c r="G965" s="44">
        <v>7.7595867658705941</v>
      </c>
      <c r="H965" s="44" t="s">
        <v>511</v>
      </c>
      <c r="I965" s="45">
        <v>7.5815534999009078</v>
      </c>
    </row>
    <row r="966" spans="1:9" x14ac:dyDescent="0.25">
      <c r="A966" s="39">
        <v>1995</v>
      </c>
      <c r="B966" s="40" t="s">
        <v>387</v>
      </c>
      <c r="C966" s="41" t="s">
        <v>530</v>
      </c>
      <c r="D966" s="42">
        <v>8.3491124260355019</v>
      </c>
      <c r="E966" s="43">
        <v>6.837301524673058</v>
      </c>
      <c r="F966" s="44">
        <v>7.9299458879868814</v>
      </c>
      <c r="G966" s="44">
        <v>9.6008342296466509</v>
      </c>
      <c r="H966" s="44">
        <v>9.2096863196097623</v>
      </c>
      <c r="I966" s="45">
        <v>8.182665520103626</v>
      </c>
    </row>
    <row r="967" spans="1:9" x14ac:dyDescent="0.25">
      <c r="A967" s="39">
        <v>1995</v>
      </c>
      <c r="B967" s="40" t="s">
        <v>236</v>
      </c>
      <c r="C967" s="41" t="s">
        <v>531</v>
      </c>
      <c r="D967" s="42">
        <v>8.5601390498261889</v>
      </c>
      <c r="E967" s="43">
        <v>7.762796971829232</v>
      </c>
      <c r="F967" s="44">
        <v>8.2497060147583188</v>
      </c>
      <c r="G967" s="44">
        <v>9.7604567202893673</v>
      </c>
      <c r="H967" s="44">
        <v>8.5690350765841323</v>
      </c>
      <c r="I967" s="45">
        <v>8.4661999692350509</v>
      </c>
    </row>
    <row r="968" spans="1:9" x14ac:dyDescent="0.25">
      <c r="A968" s="39">
        <v>1995</v>
      </c>
      <c r="B968" s="40" t="s">
        <v>224</v>
      </c>
      <c r="C968" s="41" t="s">
        <v>225</v>
      </c>
      <c r="D968" s="42">
        <v>6.1761216216216219</v>
      </c>
      <c r="E968" s="43">
        <v>6.467558280681649</v>
      </c>
      <c r="F968" s="44">
        <v>5.7934430328222506</v>
      </c>
      <c r="G968" s="44">
        <v>3.9214144044969679</v>
      </c>
      <c r="H968" s="44">
        <v>7.8089556695201017</v>
      </c>
      <c r="I968" s="45">
        <v>6.7977871770502301</v>
      </c>
    </row>
    <row r="969" spans="1:9" x14ac:dyDescent="0.25">
      <c r="A969" s="39">
        <v>1995</v>
      </c>
      <c r="B969" s="40" t="s">
        <v>226</v>
      </c>
      <c r="C969" s="41" t="s">
        <v>532</v>
      </c>
      <c r="D969" s="42">
        <v>4.5080420711974103</v>
      </c>
      <c r="E969" s="43">
        <v>6.6143771542002581</v>
      </c>
      <c r="F969" s="44">
        <v>4.7539744733219873</v>
      </c>
      <c r="G969" s="44">
        <v>1.9353469153896896</v>
      </c>
      <c r="H969" s="44">
        <v>4.3558290679952378</v>
      </c>
      <c r="I969" s="45">
        <v>4.5739424421376143</v>
      </c>
    </row>
    <row r="970" spans="1:9" x14ac:dyDescent="0.25">
      <c r="A970" s="39">
        <v>1995</v>
      </c>
      <c r="B970" s="40" t="s">
        <v>279</v>
      </c>
      <c r="C970" s="41" t="s">
        <v>533</v>
      </c>
      <c r="D970" s="42" t="s">
        <v>511</v>
      </c>
      <c r="E970" s="43" t="s">
        <v>511</v>
      </c>
      <c r="F970" s="44">
        <v>4.7279266149174797</v>
      </c>
      <c r="G970" s="44" t="s">
        <v>511</v>
      </c>
      <c r="H970" s="44" t="s">
        <v>511</v>
      </c>
      <c r="I970" s="45" t="s">
        <v>511</v>
      </c>
    </row>
    <row r="971" spans="1:9" x14ac:dyDescent="0.25">
      <c r="A971" s="39">
        <v>1995</v>
      </c>
      <c r="B971" s="40" t="s">
        <v>333</v>
      </c>
      <c r="C971" s="41" t="s">
        <v>534</v>
      </c>
      <c r="D971" s="42" t="s">
        <v>511</v>
      </c>
      <c r="E971" s="43" t="s">
        <v>511</v>
      </c>
      <c r="F971" s="44" t="s">
        <v>511</v>
      </c>
      <c r="G971" s="44" t="s">
        <v>511</v>
      </c>
      <c r="H971" s="44" t="s">
        <v>511</v>
      </c>
      <c r="I971" s="45" t="s">
        <v>511</v>
      </c>
    </row>
    <row r="972" spans="1:9" x14ac:dyDescent="0.25">
      <c r="A972" s="39">
        <v>1995</v>
      </c>
      <c r="B972" s="40" t="s">
        <v>121</v>
      </c>
      <c r="C972" s="41" t="s">
        <v>122</v>
      </c>
      <c r="D972" s="42">
        <v>4.6043532684283717</v>
      </c>
      <c r="E972" s="43">
        <v>6.70344731706974</v>
      </c>
      <c r="F972" s="44">
        <v>5.5475784609678263</v>
      </c>
      <c r="G972" s="44">
        <v>0.6630726808125007</v>
      </c>
      <c r="H972" s="44">
        <v>4.7641720417579485</v>
      </c>
      <c r="I972" s="45">
        <v>5.2505400646146905</v>
      </c>
    </row>
    <row r="973" spans="1:9" ht="15.75" thickBot="1" x14ac:dyDescent="0.3">
      <c r="A973" s="46">
        <v>1995</v>
      </c>
      <c r="B973" s="47" t="s">
        <v>123</v>
      </c>
      <c r="C973" s="48" t="s">
        <v>124</v>
      </c>
      <c r="D973" s="49">
        <v>5.3831435079726653</v>
      </c>
      <c r="E973" s="50">
        <v>5.878486612959466</v>
      </c>
      <c r="F973" s="51">
        <v>5.1119658138262434</v>
      </c>
      <c r="G973" s="51">
        <v>4.9100098823362304</v>
      </c>
      <c r="H973" s="51">
        <v>5.6684394727578109</v>
      </c>
      <c r="I973" s="52">
        <v>5.6160372792168483</v>
      </c>
    </row>
    <row r="974" spans="1:9" x14ac:dyDescent="0.25">
      <c r="A974" s="10">
        <v>2000</v>
      </c>
      <c r="B974" s="11" t="s">
        <v>388</v>
      </c>
      <c r="C974" s="12" t="s">
        <v>389</v>
      </c>
      <c r="D974" s="13">
        <v>6.39</v>
      </c>
      <c r="E974" s="14">
        <v>7.6649758966231945</v>
      </c>
      <c r="F974" s="15">
        <v>4.8603666933895999</v>
      </c>
      <c r="G974" s="15">
        <v>7.3962837870589908</v>
      </c>
      <c r="H974" s="15">
        <v>5.8268552937066804</v>
      </c>
      <c r="I974" s="16">
        <v>6.1887929252276406</v>
      </c>
    </row>
    <row r="975" spans="1:9" x14ac:dyDescent="0.25">
      <c r="A975" s="17">
        <v>2000</v>
      </c>
      <c r="B975" s="18" t="s">
        <v>4</v>
      </c>
      <c r="C975" s="19" t="s">
        <v>5</v>
      </c>
      <c r="D975" s="20">
        <v>4.7699999999999996</v>
      </c>
      <c r="E975" s="21">
        <v>4.1365844933941593</v>
      </c>
      <c r="F975" s="22">
        <v>3.5937865677205623</v>
      </c>
      <c r="G975" s="22">
        <v>7.0037100861376222</v>
      </c>
      <c r="H975" s="22">
        <v>4.9983949445080764</v>
      </c>
      <c r="I975" s="23">
        <v>4.1259491763550669</v>
      </c>
    </row>
    <row r="976" spans="1:9" x14ac:dyDescent="0.25">
      <c r="A976" s="17">
        <v>2000</v>
      </c>
      <c r="B976" s="18" t="s">
        <v>19</v>
      </c>
      <c r="C976" s="19" t="s">
        <v>20</v>
      </c>
      <c r="D976" s="20" t="s">
        <v>511</v>
      </c>
      <c r="E976" s="21" t="s">
        <v>511</v>
      </c>
      <c r="F976" s="22" t="s">
        <v>511</v>
      </c>
      <c r="G976" s="22" t="s">
        <v>511</v>
      </c>
      <c r="H976" s="22" t="s">
        <v>511</v>
      </c>
      <c r="I976" s="23" t="s">
        <v>511</v>
      </c>
    </row>
    <row r="977" spans="1:9" x14ac:dyDescent="0.25">
      <c r="A977" s="17">
        <v>2000</v>
      </c>
      <c r="B977" s="18" t="s">
        <v>129</v>
      </c>
      <c r="C977" s="19" t="s">
        <v>130</v>
      </c>
      <c r="D977" s="20">
        <v>7.25</v>
      </c>
      <c r="E977" s="21">
        <v>8.0014211031011815</v>
      </c>
      <c r="F977" s="22">
        <v>4.9883819501070157</v>
      </c>
      <c r="G977" s="22">
        <v>9.7091594372545114</v>
      </c>
      <c r="H977" s="22">
        <v>7.3090135888692336</v>
      </c>
      <c r="I977" s="23">
        <v>6.2663837933569164</v>
      </c>
    </row>
    <row r="978" spans="1:9" x14ac:dyDescent="0.25">
      <c r="A978" s="17">
        <v>2000</v>
      </c>
      <c r="B978" s="18" t="s">
        <v>299</v>
      </c>
      <c r="C978" s="19" t="s">
        <v>300</v>
      </c>
      <c r="D978" s="20" t="s">
        <v>511</v>
      </c>
      <c r="E978" s="21" t="s">
        <v>511</v>
      </c>
      <c r="F978" s="22" t="s">
        <v>511</v>
      </c>
      <c r="G978" s="22" t="s">
        <v>511</v>
      </c>
      <c r="H978" s="22" t="s">
        <v>511</v>
      </c>
      <c r="I978" s="23" t="s">
        <v>511</v>
      </c>
    </row>
    <row r="979" spans="1:9" x14ac:dyDescent="0.25">
      <c r="A979" s="17">
        <v>2000</v>
      </c>
      <c r="B979" s="18" t="s">
        <v>438</v>
      </c>
      <c r="C979" s="19" t="s">
        <v>439</v>
      </c>
      <c r="D979" s="20">
        <v>8.02</v>
      </c>
      <c r="E979" s="21">
        <v>6.8151970019437282</v>
      </c>
      <c r="F979" s="22">
        <v>8.1715647738615935</v>
      </c>
      <c r="G979" s="22">
        <v>9.4020963330454155</v>
      </c>
      <c r="H979" s="22">
        <v>7.6326348560852129</v>
      </c>
      <c r="I979" s="23">
        <v>8.101473711424271</v>
      </c>
    </row>
    <row r="980" spans="1:9" x14ac:dyDescent="0.25">
      <c r="A980" s="17">
        <v>2000</v>
      </c>
      <c r="B980" s="18" t="s">
        <v>420</v>
      </c>
      <c r="C980" s="19" t="s">
        <v>421</v>
      </c>
      <c r="D980" s="20">
        <v>7.97</v>
      </c>
      <c r="E980" s="21">
        <v>5.4642415797341188</v>
      </c>
      <c r="F980" s="22">
        <v>8.2052460011932276</v>
      </c>
      <c r="G980" s="22">
        <v>9.6278372330951019</v>
      </c>
      <c r="H980" s="22">
        <v>9.0242745505326933</v>
      </c>
      <c r="I980" s="23">
        <v>7.5329243536620041</v>
      </c>
    </row>
    <row r="981" spans="1:9" x14ac:dyDescent="0.25">
      <c r="A981" s="17">
        <v>2000</v>
      </c>
      <c r="B981" s="18" t="s">
        <v>301</v>
      </c>
      <c r="C981" s="19" t="s">
        <v>302</v>
      </c>
      <c r="D981" s="20" t="s">
        <v>511</v>
      </c>
      <c r="E981" s="21" t="s">
        <v>511</v>
      </c>
      <c r="F981" s="22" t="s">
        <v>511</v>
      </c>
      <c r="G981" s="22" t="s">
        <v>511</v>
      </c>
      <c r="H981" s="22" t="s">
        <v>511</v>
      </c>
      <c r="I981" s="23" t="s">
        <v>511</v>
      </c>
    </row>
    <row r="982" spans="1:9" x14ac:dyDescent="0.25">
      <c r="A982" s="17">
        <v>2000</v>
      </c>
      <c r="B982" s="18" t="s">
        <v>133</v>
      </c>
      <c r="C982" s="19" t="s">
        <v>512</v>
      </c>
      <c r="D982" s="20">
        <v>7.24</v>
      </c>
      <c r="E982" s="21">
        <v>8.5359432601378415</v>
      </c>
      <c r="F982" s="22">
        <v>6.0544356577896048</v>
      </c>
      <c r="G982" s="22">
        <v>6.8706328573056989</v>
      </c>
      <c r="H982" s="22">
        <v>6.2404425893481186</v>
      </c>
      <c r="I982" s="23">
        <v>8.5215593886582877</v>
      </c>
    </row>
    <row r="983" spans="1:9" x14ac:dyDescent="0.25">
      <c r="A983" s="17">
        <v>2000</v>
      </c>
      <c r="B983" s="18" t="s">
        <v>303</v>
      </c>
      <c r="C983" s="19" t="s">
        <v>304</v>
      </c>
      <c r="D983" s="20">
        <v>7.2</v>
      </c>
      <c r="E983" s="21">
        <v>6.3835281281406377</v>
      </c>
      <c r="F983" s="22">
        <v>4.4402191317614985</v>
      </c>
      <c r="G983" s="22">
        <v>9.1187713846368759</v>
      </c>
      <c r="H983" s="22">
        <v>8.1706814888254691</v>
      </c>
      <c r="I983" s="23">
        <v>7.9101504098556674</v>
      </c>
    </row>
    <row r="984" spans="1:9" x14ac:dyDescent="0.25">
      <c r="A984" s="17">
        <v>2000</v>
      </c>
      <c r="B984" s="18" t="s">
        <v>283</v>
      </c>
      <c r="C984" s="19" t="s">
        <v>284</v>
      </c>
      <c r="D984" s="20">
        <v>5.91</v>
      </c>
      <c r="E984" s="21">
        <v>8.0474327166392818</v>
      </c>
      <c r="F984" s="22">
        <v>2.91312726591927</v>
      </c>
      <c r="G984" s="22">
        <v>7.0218974579127504</v>
      </c>
      <c r="H984" s="22">
        <v>5.4042418734855042</v>
      </c>
      <c r="I984" s="23">
        <v>6.1681143895737662</v>
      </c>
    </row>
    <row r="985" spans="1:9" x14ac:dyDescent="0.25">
      <c r="A985" s="17">
        <v>2000</v>
      </c>
      <c r="B985" s="18" t="s">
        <v>135</v>
      </c>
      <c r="C985" s="19" t="s">
        <v>136</v>
      </c>
      <c r="D985" s="20">
        <v>6.48</v>
      </c>
      <c r="E985" s="21">
        <v>6.8436097481520246</v>
      </c>
      <c r="F985" s="22">
        <v>5.3358595517670091</v>
      </c>
      <c r="G985" s="22">
        <v>6.7004637042324173</v>
      </c>
      <c r="H985" s="22">
        <v>6.5631650594972006</v>
      </c>
      <c r="I985" s="23">
        <v>6.9717403906535225</v>
      </c>
    </row>
    <row r="986" spans="1:9" x14ac:dyDescent="0.25">
      <c r="A986" s="17">
        <v>2000</v>
      </c>
      <c r="B986" s="18" t="s">
        <v>335</v>
      </c>
      <c r="C986" s="19" t="s">
        <v>336</v>
      </c>
      <c r="D986" s="20"/>
      <c r="E986" s="21"/>
      <c r="F986" s="22"/>
      <c r="G986" s="22"/>
      <c r="H986" s="22"/>
      <c r="I986" s="23"/>
    </row>
    <row r="987" spans="1:9" x14ac:dyDescent="0.25">
      <c r="A987" s="17">
        <v>2000</v>
      </c>
      <c r="B987" s="18" t="s">
        <v>422</v>
      </c>
      <c r="C987" s="19" t="s">
        <v>423</v>
      </c>
      <c r="D987" s="20">
        <v>7.79</v>
      </c>
      <c r="E987" s="21">
        <v>5.2870892727182195</v>
      </c>
      <c r="F987" s="22">
        <v>7.0149583432796447</v>
      </c>
      <c r="G987" s="22">
        <v>9.6207433894623549</v>
      </c>
      <c r="H987" s="22">
        <v>8.9292504988945556</v>
      </c>
      <c r="I987" s="23">
        <v>8.1144009845889631</v>
      </c>
    </row>
    <row r="988" spans="1:9" x14ac:dyDescent="0.25">
      <c r="A988" s="17">
        <v>2000</v>
      </c>
      <c r="B988" s="18" t="s">
        <v>137</v>
      </c>
      <c r="C988" s="19" t="s">
        <v>138</v>
      </c>
      <c r="D988" s="20">
        <v>6.22</v>
      </c>
      <c r="E988" s="21">
        <v>6.0324976259272649</v>
      </c>
      <c r="F988" s="22">
        <v>4.922628304823883</v>
      </c>
      <c r="G988" s="22">
        <v>6.6541142626109213</v>
      </c>
      <c r="H988" s="22">
        <v>5.943214461589502</v>
      </c>
      <c r="I988" s="23">
        <v>7.5373180245951845</v>
      </c>
    </row>
    <row r="989" spans="1:9" x14ac:dyDescent="0.25">
      <c r="A989" s="17">
        <v>2000</v>
      </c>
      <c r="B989" s="18" t="s">
        <v>21</v>
      </c>
      <c r="C989" s="19" t="s">
        <v>22</v>
      </c>
      <c r="D989" s="20">
        <v>5.66</v>
      </c>
      <c r="E989" s="21">
        <v>7.5474935639346885</v>
      </c>
      <c r="F989" s="22">
        <v>2.1780464334359606</v>
      </c>
      <c r="G989" s="22">
        <v>6.6177563140457707</v>
      </c>
      <c r="H989" s="22">
        <v>5.5453785608483832</v>
      </c>
      <c r="I989" s="23">
        <v>6.3975329314430667</v>
      </c>
    </row>
    <row r="990" spans="1:9" x14ac:dyDescent="0.25">
      <c r="A990" s="17">
        <v>2000</v>
      </c>
      <c r="B990" s="18" t="s">
        <v>285</v>
      </c>
      <c r="C990" s="19" t="s">
        <v>286</v>
      </c>
      <c r="D990" s="20" t="s">
        <v>511</v>
      </c>
      <c r="E990" s="21" t="s">
        <v>511</v>
      </c>
      <c r="F990" s="22" t="s">
        <v>511</v>
      </c>
      <c r="G990" s="22" t="s">
        <v>511</v>
      </c>
      <c r="H990" s="22" t="s">
        <v>511</v>
      </c>
      <c r="I990" s="23" t="s">
        <v>511</v>
      </c>
    </row>
    <row r="991" spans="1:9" x14ac:dyDescent="0.25">
      <c r="A991" s="17">
        <v>2000</v>
      </c>
      <c r="B991" s="18" t="s">
        <v>139</v>
      </c>
      <c r="C991" s="19" t="s">
        <v>513</v>
      </c>
      <c r="D991" s="20">
        <v>6.98</v>
      </c>
      <c r="E991" s="21">
        <v>7.9135582813120973</v>
      </c>
      <c r="F991" s="22">
        <v>4.036372769060053</v>
      </c>
      <c r="G991" s="22">
        <v>9.319934376012327</v>
      </c>
      <c r="H991" s="22">
        <v>7.6920591841686958</v>
      </c>
      <c r="I991" s="23">
        <v>5.914531958919933</v>
      </c>
    </row>
    <row r="992" spans="1:9" x14ac:dyDescent="0.25">
      <c r="A992" s="17">
        <v>2000</v>
      </c>
      <c r="B992" s="18" t="s">
        <v>392</v>
      </c>
      <c r="C992" s="19" t="s">
        <v>393</v>
      </c>
      <c r="D992" s="20" t="s">
        <v>511</v>
      </c>
      <c r="E992" s="21" t="s">
        <v>511</v>
      </c>
      <c r="F992" s="22" t="s">
        <v>511</v>
      </c>
      <c r="G992" s="22" t="s">
        <v>511</v>
      </c>
      <c r="H992" s="22" t="s">
        <v>511</v>
      </c>
      <c r="I992" s="23" t="s">
        <v>511</v>
      </c>
    </row>
    <row r="993" spans="1:9" x14ac:dyDescent="0.25">
      <c r="A993" s="17">
        <v>2000</v>
      </c>
      <c r="B993" s="18" t="s">
        <v>23</v>
      </c>
      <c r="C993" s="19" t="s">
        <v>24</v>
      </c>
      <c r="D993" s="20">
        <v>7.28</v>
      </c>
      <c r="E993" s="21">
        <v>4.8886130946126833</v>
      </c>
      <c r="F993" s="22">
        <v>6.5163369775871098</v>
      </c>
      <c r="G993" s="22">
        <v>9.0935569657794346</v>
      </c>
      <c r="H993" s="22">
        <v>7.8223885918562912</v>
      </c>
      <c r="I993" s="23">
        <v>8.0714302926064576</v>
      </c>
    </row>
    <row r="994" spans="1:9" x14ac:dyDescent="0.25">
      <c r="A994" s="17">
        <v>2000</v>
      </c>
      <c r="B994" s="18" t="s">
        <v>145</v>
      </c>
      <c r="C994" s="19" t="s">
        <v>146</v>
      </c>
      <c r="D994" s="20">
        <v>6</v>
      </c>
      <c r="E994" s="21">
        <v>6.5912048531024308</v>
      </c>
      <c r="F994" s="22">
        <v>5.4508355757821985</v>
      </c>
      <c r="G994" s="22">
        <v>6.1370619103006323</v>
      </c>
      <c r="H994" s="22">
        <v>6.3134243284260094</v>
      </c>
      <c r="I994" s="23">
        <v>5.5190770755392542</v>
      </c>
    </row>
    <row r="995" spans="1:9" x14ac:dyDescent="0.25">
      <c r="A995" s="17">
        <v>2000</v>
      </c>
      <c r="B995" s="18" t="s">
        <v>259</v>
      </c>
      <c r="C995" s="19" t="s">
        <v>260</v>
      </c>
      <c r="D995" s="20" t="s">
        <v>511</v>
      </c>
      <c r="E995" s="21" t="s">
        <v>511</v>
      </c>
      <c r="F995" s="22" t="s">
        <v>511</v>
      </c>
      <c r="G995" s="22" t="s">
        <v>511</v>
      </c>
      <c r="H995" s="22" t="s">
        <v>511</v>
      </c>
      <c r="I995" s="23" t="s">
        <v>511</v>
      </c>
    </row>
    <row r="996" spans="1:9" x14ac:dyDescent="0.25">
      <c r="A996" s="17">
        <v>2000</v>
      </c>
      <c r="B996" s="18" t="s">
        <v>338</v>
      </c>
      <c r="C996" s="19" t="s">
        <v>339</v>
      </c>
      <c r="D996" s="20">
        <v>5.8</v>
      </c>
      <c r="E996" s="21">
        <v>6.0195515187160868</v>
      </c>
      <c r="F996" s="22">
        <v>5.6988875701505135</v>
      </c>
      <c r="G996" s="22">
        <v>3.2341870100610648</v>
      </c>
      <c r="H996" s="22">
        <v>7.0441948485564545</v>
      </c>
      <c r="I996" s="23">
        <v>7.0236861035548115</v>
      </c>
    </row>
    <row r="997" spans="1:9" x14ac:dyDescent="0.25">
      <c r="A997" s="17">
        <v>2000</v>
      </c>
      <c r="B997" s="18" t="s">
        <v>27</v>
      </c>
      <c r="C997" s="19" t="s">
        <v>28</v>
      </c>
      <c r="D997" s="20" t="s">
        <v>511</v>
      </c>
      <c r="E997" s="21" t="s">
        <v>511</v>
      </c>
      <c r="F997" s="22" t="s">
        <v>511</v>
      </c>
      <c r="G997" s="22" t="s">
        <v>511</v>
      </c>
      <c r="H997" s="22" t="s">
        <v>511</v>
      </c>
      <c r="I997" s="23" t="s">
        <v>511</v>
      </c>
    </row>
    <row r="998" spans="1:9" x14ac:dyDescent="0.25">
      <c r="A998" s="17">
        <v>2000</v>
      </c>
      <c r="B998" s="18" t="s">
        <v>29</v>
      </c>
      <c r="C998" s="19" t="s">
        <v>30</v>
      </c>
      <c r="D998" s="20">
        <v>5.15</v>
      </c>
      <c r="E998" s="21">
        <v>6.7210388896532693</v>
      </c>
      <c r="F998" s="22">
        <v>3.3126412449406391</v>
      </c>
      <c r="G998" s="22">
        <v>6.1896607736584368</v>
      </c>
      <c r="H998" s="22">
        <v>4.8445320049656058</v>
      </c>
      <c r="I998" s="23">
        <v>4.70478161969538</v>
      </c>
    </row>
    <row r="999" spans="1:9" x14ac:dyDescent="0.25">
      <c r="A999" s="17">
        <v>2000</v>
      </c>
      <c r="B999" s="18" t="s">
        <v>31</v>
      </c>
      <c r="C999" s="19" t="s">
        <v>32</v>
      </c>
      <c r="D999" s="20" t="s">
        <v>511</v>
      </c>
      <c r="E999" s="21" t="s">
        <v>511</v>
      </c>
      <c r="F999" s="22" t="s">
        <v>511</v>
      </c>
      <c r="G999" s="22" t="s">
        <v>511</v>
      </c>
      <c r="H999" s="22" t="s">
        <v>511</v>
      </c>
      <c r="I999" s="23" t="s">
        <v>511</v>
      </c>
    </row>
    <row r="1000" spans="1:9" x14ac:dyDescent="0.25">
      <c r="A1000" s="17">
        <v>2000</v>
      </c>
      <c r="B1000" s="18" t="s">
        <v>261</v>
      </c>
      <c r="C1000" s="19" t="s">
        <v>262</v>
      </c>
      <c r="D1000" s="20" t="s">
        <v>511</v>
      </c>
      <c r="E1000" s="21" t="s">
        <v>511</v>
      </c>
      <c r="F1000" s="22" t="s">
        <v>511</v>
      </c>
      <c r="G1000" s="22" t="s">
        <v>511</v>
      </c>
      <c r="H1000" s="22" t="s">
        <v>511</v>
      </c>
      <c r="I1000" s="23" t="s">
        <v>511</v>
      </c>
    </row>
    <row r="1001" spans="1:9" x14ac:dyDescent="0.25">
      <c r="A1001" s="17">
        <v>2000</v>
      </c>
      <c r="B1001" s="18" t="s">
        <v>33</v>
      </c>
      <c r="C1001" s="19" t="s">
        <v>34</v>
      </c>
      <c r="D1001" s="20">
        <v>5.4</v>
      </c>
      <c r="E1001" s="21">
        <v>6.7362935014773457</v>
      </c>
      <c r="F1001" s="22">
        <v>3.2611178819819169</v>
      </c>
      <c r="G1001" s="22">
        <v>6.603313525797379</v>
      </c>
      <c r="H1001" s="22">
        <v>4.8728459914769573</v>
      </c>
      <c r="I1001" s="23">
        <v>5.5433206225388743</v>
      </c>
    </row>
    <row r="1002" spans="1:9" x14ac:dyDescent="0.25">
      <c r="A1002" s="17">
        <v>2000</v>
      </c>
      <c r="B1002" s="18" t="s">
        <v>230</v>
      </c>
      <c r="C1002" s="19" t="s">
        <v>231</v>
      </c>
      <c r="D1002" s="20">
        <v>8.2100000000000009</v>
      </c>
      <c r="E1002" s="21">
        <v>6.2893989511700905</v>
      </c>
      <c r="F1002" s="22">
        <v>8.0596594799720638</v>
      </c>
      <c r="G1002" s="22">
        <v>9.5253673615050438</v>
      </c>
      <c r="H1002" s="22">
        <v>8.7751352685157542</v>
      </c>
      <c r="I1002" s="23">
        <v>8.3843401950858993</v>
      </c>
    </row>
    <row r="1003" spans="1:9" x14ac:dyDescent="0.25">
      <c r="A1003" s="17">
        <v>2000</v>
      </c>
      <c r="B1003" s="18" t="s">
        <v>35</v>
      </c>
      <c r="C1003" s="19" t="s">
        <v>36</v>
      </c>
      <c r="D1003" s="20">
        <v>5.1100000000000003</v>
      </c>
      <c r="E1003" s="21">
        <v>6.0903675645786493</v>
      </c>
      <c r="F1003" s="22">
        <v>2.9127369631209561</v>
      </c>
      <c r="G1003" s="22">
        <v>7.0329101907615907</v>
      </c>
      <c r="H1003" s="22">
        <v>4.6271775502278034</v>
      </c>
      <c r="I1003" s="23">
        <v>4.8803122484419736</v>
      </c>
    </row>
    <row r="1004" spans="1:9" x14ac:dyDescent="0.25">
      <c r="A1004" s="17">
        <v>2000</v>
      </c>
      <c r="B1004" s="18" t="s">
        <v>37</v>
      </c>
      <c r="C1004" s="19" t="s">
        <v>38</v>
      </c>
      <c r="D1004" s="20">
        <v>5.49</v>
      </c>
      <c r="E1004" s="21">
        <v>7.3425766316549019</v>
      </c>
      <c r="F1004" s="22">
        <v>3.5484526529820677</v>
      </c>
      <c r="G1004" s="22">
        <v>6.6393794697224688</v>
      </c>
      <c r="H1004" s="22">
        <v>5.1872167636243933</v>
      </c>
      <c r="I1004" s="23">
        <v>4.7089848456674153</v>
      </c>
    </row>
    <row r="1005" spans="1:9" x14ac:dyDescent="0.25">
      <c r="A1005" s="17">
        <v>2000</v>
      </c>
      <c r="B1005" s="18" t="s">
        <v>151</v>
      </c>
      <c r="C1005" s="19" t="s">
        <v>152</v>
      </c>
      <c r="D1005" s="20">
        <v>7.51</v>
      </c>
      <c r="E1005" s="21">
        <v>7.3903951247390838</v>
      </c>
      <c r="F1005" s="22">
        <v>5.9234121757898466</v>
      </c>
      <c r="G1005" s="22">
        <v>9.3027204049422636</v>
      </c>
      <c r="H1005" s="22">
        <v>7.5665669143880265</v>
      </c>
      <c r="I1005" s="23">
        <v>7.3562917460868578</v>
      </c>
    </row>
    <row r="1006" spans="1:9" x14ac:dyDescent="0.25">
      <c r="A1006" s="17">
        <v>2000</v>
      </c>
      <c r="B1006" s="18" t="s">
        <v>249</v>
      </c>
      <c r="C1006" s="19" t="s">
        <v>250</v>
      </c>
      <c r="D1006" s="20">
        <v>5.67</v>
      </c>
      <c r="E1006" s="21">
        <v>4.3264426626945305</v>
      </c>
      <c r="F1006" s="22">
        <v>4.8992186142570455</v>
      </c>
      <c r="G1006" s="22">
        <v>8.1203986349012087</v>
      </c>
      <c r="H1006" s="22">
        <v>6.0408642375292363</v>
      </c>
      <c r="I1006" s="23">
        <v>4.9474942919439622</v>
      </c>
    </row>
    <row r="1007" spans="1:9" x14ac:dyDescent="0.25">
      <c r="A1007" s="17">
        <v>2000</v>
      </c>
      <c r="B1007" s="18" t="s">
        <v>153</v>
      </c>
      <c r="C1007" s="19" t="s">
        <v>154</v>
      </c>
      <c r="D1007" s="20">
        <v>6.02</v>
      </c>
      <c r="E1007" s="21">
        <v>5.9025698447451402</v>
      </c>
      <c r="F1007" s="22">
        <v>4.753188994358843</v>
      </c>
      <c r="G1007" s="22">
        <v>6.311183572974584</v>
      </c>
      <c r="H1007" s="22">
        <v>6.8064241211325918</v>
      </c>
      <c r="I1007" s="23">
        <v>6.3116150181774131</v>
      </c>
    </row>
    <row r="1008" spans="1:9" x14ac:dyDescent="0.25">
      <c r="A1008" s="17">
        <v>2000</v>
      </c>
      <c r="B1008" s="18" t="s">
        <v>45</v>
      </c>
      <c r="C1008" s="19" t="s">
        <v>514</v>
      </c>
      <c r="D1008" s="20">
        <v>3.65</v>
      </c>
      <c r="E1008" s="21">
        <v>6.7508538645233376</v>
      </c>
      <c r="F1008" s="22">
        <v>1.9878771140384648</v>
      </c>
      <c r="G1008" s="22">
        <v>1.25</v>
      </c>
      <c r="H1008" s="22">
        <v>3.432074152667691</v>
      </c>
      <c r="I1008" s="23">
        <v>4.841034149417502</v>
      </c>
    </row>
    <row r="1009" spans="1:9" x14ac:dyDescent="0.25">
      <c r="A1009" s="17">
        <v>2000</v>
      </c>
      <c r="B1009" s="18" t="s">
        <v>41</v>
      </c>
      <c r="C1009" s="19" t="s">
        <v>515</v>
      </c>
      <c r="D1009" s="20">
        <v>4.62</v>
      </c>
      <c r="E1009" s="21">
        <v>4.5599809832292326</v>
      </c>
      <c r="F1009" s="22">
        <v>4.2117701455606378</v>
      </c>
      <c r="G1009" s="22">
        <v>4.2925961930780625</v>
      </c>
      <c r="H1009" s="22">
        <v>5.258653130770095</v>
      </c>
      <c r="I1009" s="23">
        <v>4.7619099778507383</v>
      </c>
    </row>
    <row r="1010" spans="1:9" x14ac:dyDescent="0.25">
      <c r="A1010" s="17">
        <v>2000</v>
      </c>
      <c r="B1010" s="18" t="s">
        <v>155</v>
      </c>
      <c r="C1010" s="19" t="s">
        <v>156</v>
      </c>
      <c r="D1010" s="20">
        <v>7.61</v>
      </c>
      <c r="E1010" s="21">
        <v>7.9308754757220203</v>
      </c>
      <c r="F1010" s="22">
        <v>6.2946120061022057</v>
      </c>
      <c r="G1010" s="22">
        <v>7.8767320035969144</v>
      </c>
      <c r="H1010" s="22">
        <v>8.4188935095311574</v>
      </c>
      <c r="I1010" s="23">
        <v>7.5078075760880525</v>
      </c>
    </row>
    <row r="1011" spans="1:9" x14ac:dyDescent="0.25">
      <c r="A1011" s="17">
        <v>2000</v>
      </c>
      <c r="B1011" s="18" t="s">
        <v>43</v>
      </c>
      <c r="C1011" s="19" t="s">
        <v>516</v>
      </c>
      <c r="D1011" s="20">
        <v>5.7</v>
      </c>
      <c r="E1011" s="21">
        <v>7.87020506354723</v>
      </c>
      <c r="F1011" s="22">
        <v>2.2302565021775034</v>
      </c>
      <c r="G1011" s="22">
        <v>6.6945139853725752</v>
      </c>
      <c r="H1011" s="22">
        <v>5.7057753176082437</v>
      </c>
      <c r="I1011" s="23">
        <v>5.9790135152903865</v>
      </c>
    </row>
    <row r="1012" spans="1:9" x14ac:dyDescent="0.25">
      <c r="A1012" s="17">
        <v>2000</v>
      </c>
      <c r="B1012" s="18" t="s">
        <v>394</v>
      </c>
      <c r="C1012" s="19" t="s">
        <v>395</v>
      </c>
      <c r="D1012" s="20">
        <v>6.08</v>
      </c>
      <c r="E1012" s="21">
        <v>4.0848365499257779</v>
      </c>
      <c r="F1012" s="22">
        <v>5.0609371377922612</v>
      </c>
      <c r="G1012" s="22">
        <v>7.8769886776448992</v>
      </c>
      <c r="H1012" s="22">
        <v>7.1780945531508102</v>
      </c>
      <c r="I1012" s="23">
        <v>6.2126757824057313</v>
      </c>
    </row>
    <row r="1013" spans="1:9" x14ac:dyDescent="0.25">
      <c r="A1013" s="17">
        <v>2000</v>
      </c>
      <c r="B1013" s="18" t="s">
        <v>305</v>
      </c>
      <c r="C1013" s="19" t="s">
        <v>306</v>
      </c>
      <c r="D1013" s="20">
        <v>6.65</v>
      </c>
      <c r="E1013" s="21">
        <v>6.7940810316059839</v>
      </c>
      <c r="F1013" s="22">
        <v>5.9382668139714854</v>
      </c>
      <c r="G1013" s="22">
        <v>6.8798349210350711</v>
      </c>
      <c r="H1013" s="22">
        <v>7.0440638395664159</v>
      </c>
      <c r="I1013" s="23">
        <v>6.5938958155566851</v>
      </c>
    </row>
    <row r="1014" spans="1:9" x14ac:dyDescent="0.25">
      <c r="A1014" s="17">
        <v>2000</v>
      </c>
      <c r="B1014" s="18" t="s">
        <v>340</v>
      </c>
      <c r="C1014" s="19" t="s">
        <v>517</v>
      </c>
      <c r="D1014" s="20">
        <v>7</v>
      </c>
      <c r="E1014" s="21">
        <v>6.1297447463728707</v>
      </c>
      <c r="F1014" s="22">
        <v>6.3790723088987775</v>
      </c>
      <c r="G1014" s="22">
        <v>8.1289882561010405</v>
      </c>
      <c r="H1014" s="22">
        <v>7.9880037357047424</v>
      </c>
      <c r="I1014" s="23">
        <v>6.3533541920108938</v>
      </c>
    </row>
    <row r="1015" spans="1:9" x14ac:dyDescent="0.25">
      <c r="A1015" s="17">
        <v>2000</v>
      </c>
      <c r="B1015" s="18" t="s">
        <v>358</v>
      </c>
      <c r="C1015" s="19" t="s">
        <v>359</v>
      </c>
      <c r="D1015" s="20">
        <v>8.0399999999999991</v>
      </c>
      <c r="E1015" s="21">
        <v>4.7353715751069538</v>
      </c>
      <c r="F1015" s="22">
        <v>8.464018267045093</v>
      </c>
      <c r="G1015" s="22">
        <v>9.7141023334902705</v>
      </c>
      <c r="H1015" s="22">
        <v>9.1942172878546966</v>
      </c>
      <c r="I1015" s="23">
        <v>8.0681998323476769</v>
      </c>
    </row>
    <row r="1016" spans="1:9" x14ac:dyDescent="0.25">
      <c r="A1016" s="17">
        <v>2000</v>
      </c>
      <c r="B1016" s="18" t="s">
        <v>163</v>
      </c>
      <c r="C1016" s="19" t="s">
        <v>164</v>
      </c>
      <c r="D1016" s="20">
        <v>6.73</v>
      </c>
      <c r="E1016" s="21">
        <v>9.1507579234527139</v>
      </c>
      <c r="F1016" s="22">
        <v>4.3003956008737587</v>
      </c>
      <c r="G1016" s="22">
        <v>6.8156321284482111</v>
      </c>
      <c r="H1016" s="22">
        <v>6.1808119145706639</v>
      </c>
      <c r="I1016" s="23">
        <v>7.2056563882709073</v>
      </c>
    </row>
    <row r="1017" spans="1:9" x14ac:dyDescent="0.25">
      <c r="A1017" s="17">
        <v>2000</v>
      </c>
      <c r="B1017" s="18" t="s">
        <v>165</v>
      </c>
      <c r="C1017" s="19" t="s">
        <v>166</v>
      </c>
      <c r="D1017" s="20">
        <v>5.8</v>
      </c>
      <c r="E1017" s="21">
        <v>8.4307085486167885</v>
      </c>
      <c r="F1017" s="22">
        <v>4.0761612434916001</v>
      </c>
      <c r="G1017" s="22">
        <v>4.9028809290749074</v>
      </c>
      <c r="H1017" s="22">
        <v>7.2626525976934397</v>
      </c>
      <c r="I1017" s="23">
        <v>4.3120811764454459</v>
      </c>
    </row>
    <row r="1018" spans="1:9" x14ac:dyDescent="0.25">
      <c r="A1018" s="17">
        <v>2000</v>
      </c>
      <c r="B1018" s="18" t="s">
        <v>7</v>
      </c>
      <c r="C1018" s="19" t="s">
        <v>518</v>
      </c>
      <c r="D1018" s="20">
        <v>6.27</v>
      </c>
      <c r="E1018" s="21">
        <v>5.8655708323595013</v>
      </c>
      <c r="F1018" s="22">
        <v>4.4835107894489843</v>
      </c>
      <c r="G1018" s="22">
        <v>9.5305267479902138</v>
      </c>
      <c r="H1018" s="22">
        <v>6.0851879956976607</v>
      </c>
      <c r="I1018" s="23">
        <v>5.3941951223783144</v>
      </c>
    </row>
    <row r="1019" spans="1:9" x14ac:dyDescent="0.25">
      <c r="A1019" s="17">
        <v>2000</v>
      </c>
      <c r="B1019" s="18" t="s">
        <v>167</v>
      </c>
      <c r="C1019" s="19" t="s">
        <v>168</v>
      </c>
      <c r="D1019" s="20">
        <v>7.58</v>
      </c>
      <c r="E1019" s="21">
        <v>8.8626630295291928</v>
      </c>
      <c r="F1019" s="22">
        <v>4.8876244988550965</v>
      </c>
      <c r="G1019" s="22">
        <v>9.4161000753335422</v>
      </c>
      <c r="H1019" s="22">
        <v>8.2020138351591942</v>
      </c>
      <c r="I1019" s="23">
        <v>6.5370680990231129</v>
      </c>
    </row>
    <row r="1020" spans="1:9" x14ac:dyDescent="0.25">
      <c r="A1020" s="17">
        <v>2000</v>
      </c>
      <c r="B1020" s="18" t="s">
        <v>360</v>
      </c>
      <c r="C1020" s="19" t="s">
        <v>361</v>
      </c>
      <c r="D1020" s="20">
        <v>7.71</v>
      </c>
      <c r="E1020" s="21">
        <v>6.8028310982508602</v>
      </c>
      <c r="F1020" s="22">
        <v>6.8442543943447998</v>
      </c>
      <c r="G1020" s="22">
        <v>8.6660145144991603</v>
      </c>
      <c r="H1020" s="22">
        <v>8.7497553781497803</v>
      </c>
      <c r="I1020" s="23">
        <v>7.4622127036057124</v>
      </c>
    </row>
    <row r="1021" spans="1:9" x14ac:dyDescent="0.25">
      <c r="A1021" s="17">
        <v>2000</v>
      </c>
      <c r="B1021" s="18" t="s">
        <v>53</v>
      </c>
      <c r="C1021" s="19" t="s">
        <v>54</v>
      </c>
      <c r="D1021" s="20" t="s">
        <v>511</v>
      </c>
      <c r="E1021" s="21" t="s">
        <v>511</v>
      </c>
      <c r="F1021" s="22" t="s">
        <v>511</v>
      </c>
      <c r="G1021" s="22" t="s">
        <v>511</v>
      </c>
      <c r="H1021" s="22" t="s">
        <v>511</v>
      </c>
      <c r="I1021" s="23" t="s">
        <v>511</v>
      </c>
    </row>
    <row r="1022" spans="1:9" x14ac:dyDescent="0.25">
      <c r="A1022" s="17">
        <v>2000</v>
      </c>
      <c r="B1022" s="18" t="s">
        <v>55</v>
      </c>
      <c r="C1022" s="19" t="s">
        <v>56</v>
      </c>
      <c r="D1022" s="20" t="s">
        <v>511</v>
      </c>
      <c r="E1022" s="21" t="s">
        <v>511</v>
      </c>
      <c r="F1022" s="22" t="s">
        <v>511</v>
      </c>
      <c r="G1022" s="22" t="s">
        <v>511</v>
      </c>
      <c r="H1022" s="22" t="s">
        <v>511</v>
      </c>
      <c r="I1022" s="23" t="s">
        <v>511</v>
      </c>
    </row>
    <row r="1023" spans="1:9" x14ac:dyDescent="0.25">
      <c r="A1023" s="17">
        <v>2000</v>
      </c>
      <c r="B1023" s="18" t="s">
        <v>451</v>
      </c>
      <c r="C1023" s="19" t="s">
        <v>452</v>
      </c>
      <c r="D1023" s="20">
        <v>7.03</v>
      </c>
      <c r="E1023" s="21">
        <v>6.4299904273521875</v>
      </c>
      <c r="F1023" s="22">
        <v>7.4824953010156516</v>
      </c>
      <c r="G1023" s="22">
        <v>6.9041677397045547</v>
      </c>
      <c r="H1023" s="22">
        <v>6.6291835127687406</v>
      </c>
      <c r="I1023" s="23">
        <v>7.705113932932993</v>
      </c>
    </row>
    <row r="1024" spans="1:9" x14ac:dyDescent="0.25">
      <c r="A1024" s="17">
        <v>2000</v>
      </c>
      <c r="B1024" s="18" t="s">
        <v>364</v>
      </c>
      <c r="C1024" s="19" t="s">
        <v>365</v>
      </c>
      <c r="D1024" s="20">
        <v>8.01</v>
      </c>
      <c r="E1024" s="21">
        <v>5.3646202397806535</v>
      </c>
      <c r="F1024" s="22">
        <v>8.4655228560691675</v>
      </c>
      <c r="G1024" s="22">
        <v>9.5484815024629484</v>
      </c>
      <c r="H1024" s="22">
        <v>9.0914440697634618</v>
      </c>
      <c r="I1024" s="23">
        <v>7.5658340220631315</v>
      </c>
    </row>
    <row r="1025" spans="1:9" x14ac:dyDescent="0.25">
      <c r="A1025" s="17">
        <v>2000</v>
      </c>
      <c r="B1025" s="18" t="s">
        <v>424</v>
      </c>
      <c r="C1025" s="19" t="s">
        <v>425</v>
      </c>
      <c r="D1025" s="20">
        <v>7.59</v>
      </c>
      <c r="E1025" s="21">
        <v>4.5273883879292951</v>
      </c>
      <c r="F1025" s="22">
        <v>7.0298210736180353</v>
      </c>
      <c r="G1025" s="22">
        <v>9.5865042410693242</v>
      </c>
      <c r="H1025" s="22">
        <v>8.9138483005326936</v>
      </c>
      <c r="I1025" s="23">
        <v>7.9028809860342575</v>
      </c>
    </row>
    <row r="1026" spans="1:9" x14ac:dyDescent="0.25">
      <c r="A1026" s="17">
        <v>2000</v>
      </c>
      <c r="B1026" s="18" t="s">
        <v>59</v>
      </c>
      <c r="C1026" s="19" t="s">
        <v>60</v>
      </c>
      <c r="D1026" s="20">
        <v>5.69</v>
      </c>
      <c r="E1026" s="21">
        <v>6.9429700070127591</v>
      </c>
      <c r="F1026" s="22">
        <v>3.8552538521157809</v>
      </c>
      <c r="G1026" s="22">
        <v>5.8110524267871329</v>
      </c>
      <c r="H1026" s="22">
        <v>5.6046383983273751</v>
      </c>
      <c r="I1026" s="23">
        <v>6.2358104374419794</v>
      </c>
    </row>
    <row r="1027" spans="1:9" x14ac:dyDescent="0.25">
      <c r="A1027" s="17">
        <v>2000</v>
      </c>
      <c r="B1027" s="18" t="s">
        <v>61</v>
      </c>
      <c r="C1027" s="19" t="s">
        <v>519</v>
      </c>
      <c r="D1027" s="20" t="s">
        <v>511</v>
      </c>
      <c r="E1027" s="21" t="s">
        <v>511</v>
      </c>
      <c r="F1027" s="22" t="s">
        <v>511</v>
      </c>
      <c r="G1027" s="22" t="s">
        <v>511</v>
      </c>
      <c r="H1027" s="22" t="s">
        <v>511</v>
      </c>
      <c r="I1027" s="23" t="s">
        <v>511</v>
      </c>
    </row>
    <row r="1028" spans="1:9" x14ac:dyDescent="0.25">
      <c r="A1028" s="17">
        <v>2000</v>
      </c>
      <c r="B1028" s="18" t="s">
        <v>307</v>
      </c>
      <c r="C1028" s="19" t="s">
        <v>308</v>
      </c>
      <c r="D1028" s="20">
        <v>7.38</v>
      </c>
      <c r="E1028" s="21">
        <v>8.3311782864897257</v>
      </c>
      <c r="F1028" s="22">
        <v>6.0167448419881655</v>
      </c>
      <c r="G1028" s="22" t="s">
        <v>511</v>
      </c>
      <c r="H1028" s="22">
        <v>7.9065017228656345</v>
      </c>
      <c r="I1028" s="23">
        <v>7.2794431943815034</v>
      </c>
    </row>
    <row r="1029" spans="1:9" x14ac:dyDescent="0.25">
      <c r="A1029" s="17">
        <v>2000</v>
      </c>
      <c r="B1029" s="18" t="s">
        <v>426</v>
      </c>
      <c r="C1029" s="19" t="s">
        <v>427</v>
      </c>
      <c r="D1029" s="20">
        <v>7.9</v>
      </c>
      <c r="E1029" s="21">
        <v>5.9682633196218138</v>
      </c>
      <c r="F1029" s="22">
        <v>8.2360320409140115</v>
      </c>
      <c r="G1029" s="22">
        <v>9.5479918465229403</v>
      </c>
      <c r="H1029" s="22">
        <v>9.1728234928403847</v>
      </c>
      <c r="I1029" s="23">
        <v>6.5947140265389272</v>
      </c>
    </row>
    <row r="1030" spans="1:9" x14ac:dyDescent="0.25">
      <c r="A1030" s="17">
        <v>2000</v>
      </c>
      <c r="B1030" s="18" t="s">
        <v>63</v>
      </c>
      <c r="C1030" s="19" t="s">
        <v>64</v>
      </c>
      <c r="D1030" s="20">
        <v>5.79</v>
      </c>
      <c r="E1030" s="21">
        <v>5.9471131212047181</v>
      </c>
      <c r="F1030" s="22">
        <v>5.0521656483753068</v>
      </c>
      <c r="G1030" s="22">
        <v>5.8177581699840584</v>
      </c>
      <c r="H1030" s="22">
        <v>6.1483488711423622</v>
      </c>
      <c r="I1030" s="23">
        <v>5.9621285921520526</v>
      </c>
    </row>
    <row r="1031" spans="1:9" x14ac:dyDescent="0.25">
      <c r="A1031" s="17">
        <v>2000</v>
      </c>
      <c r="B1031" s="18" t="s">
        <v>398</v>
      </c>
      <c r="C1031" s="19" t="s">
        <v>399</v>
      </c>
      <c r="D1031" s="20">
        <v>7.31</v>
      </c>
      <c r="E1031" s="21">
        <v>6.1332368170374876</v>
      </c>
      <c r="F1031" s="22">
        <v>6.0146309001736729</v>
      </c>
      <c r="G1031" s="22">
        <v>9.3187490848067522</v>
      </c>
      <c r="H1031" s="22">
        <v>8.7315090731294447</v>
      </c>
      <c r="I1031" s="23">
        <v>6.3397302606827388</v>
      </c>
    </row>
    <row r="1032" spans="1:9" x14ac:dyDescent="0.25">
      <c r="A1032" s="17">
        <v>2000</v>
      </c>
      <c r="B1032" s="18" t="s">
        <v>177</v>
      </c>
      <c r="C1032" s="19" t="s">
        <v>178</v>
      </c>
      <c r="D1032" s="20">
        <v>6.9</v>
      </c>
      <c r="E1032" s="21">
        <v>8.6922705784883085</v>
      </c>
      <c r="F1032" s="22">
        <v>4.1353503501512456</v>
      </c>
      <c r="G1032" s="22">
        <v>7.6403049131625362</v>
      </c>
      <c r="H1032" s="22">
        <v>7.9022508118501538</v>
      </c>
      <c r="I1032" s="23">
        <v>6.1459577774990244</v>
      </c>
    </row>
    <row r="1033" spans="1:9" x14ac:dyDescent="0.25">
      <c r="A1033" s="17">
        <v>2000</v>
      </c>
      <c r="B1033" s="18" t="s">
        <v>65</v>
      </c>
      <c r="C1033" s="19" t="s">
        <v>66</v>
      </c>
      <c r="D1033" s="20" t="s">
        <v>511</v>
      </c>
      <c r="E1033" s="21" t="s">
        <v>511</v>
      </c>
      <c r="F1033" s="22" t="s">
        <v>511</v>
      </c>
      <c r="G1033" s="22" t="s">
        <v>511</v>
      </c>
      <c r="H1033" s="22" t="s">
        <v>511</v>
      </c>
      <c r="I1033" s="23" t="s">
        <v>511</v>
      </c>
    </row>
    <row r="1034" spans="1:9" x14ac:dyDescent="0.25">
      <c r="A1034" s="17">
        <v>2000</v>
      </c>
      <c r="B1034" s="18" t="s">
        <v>67</v>
      </c>
      <c r="C1034" s="19" t="s">
        <v>68</v>
      </c>
      <c r="D1034" s="20">
        <v>4.53</v>
      </c>
      <c r="E1034" s="21">
        <v>5.6821128701591617</v>
      </c>
      <c r="F1034" s="22">
        <v>2.7894876520780962</v>
      </c>
      <c r="G1034" s="22">
        <v>3.2559662637226934</v>
      </c>
      <c r="H1034" s="22">
        <v>6.2023563034860594</v>
      </c>
      <c r="I1034" s="23">
        <v>4.7368030248216719</v>
      </c>
    </row>
    <row r="1035" spans="1:9" x14ac:dyDescent="0.25">
      <c r="A1035" s="17">
        <v>2000</v>
      </c>
      <c r="B1035" s="18" t="s">
        <v>179</v>
      </c>
      <c r="C1035" s="19" t="s">
        <v>180</v>
      </c>
      <c r="D1035" s="20">
        <v>6.25</v>
      </c>
      <c r="E1035" s="21">
        <v>4.4994405751148916</v>
      </c>
      <c r="F1035" s="22">
        <v>4.999087005031126</v>
      </c>
      <c r="G1035" s="22">
        <v>7.8723634256552195</v>
      </c>
      <c r="H1035" s="22">
        <v>7.1452764966236257</v>
      </c>
      <c r="I1035" s="23">
        <v>6.7502008229757848</v>
      </c>
    </row>
    <row r="1036" spans="1:9" x14ac:dyDescent="0.25">
      <c r="A1036" s="17">
        <v>2000</v>
      </c>
      <c r="B1036" s="18" t="s">
        <v>181</v>
      </c>
      <c r="C1036" s="19" t="s">
        <v>182</v>
      </c>
      <c r="D1036" s="20">
        <v>6.66</v>
      </c>
      <c r="E1036" s="21">
        <v>8.0588406307027203</v>
      </c>
      <c r="F1036" s="22">
        <v>3.3401215567345743</v>
      </c>
      <c r="G1036" s="22">
        <v>8.3748410894365755</v>
      </c>
      <c r="H1036" s="22">
        <v>6.3839273535196028</v>
      </c>
      <c r="I1036" s="23">
        <v>7.1437220014099241</v>
      </c>
    </row>
    <row r="1037" spans="1:9" x14ac:dyDescent="0.25">
      <c r="A1037" s="17">
        <v>2000</v>
      </c>
      <c r="B1037" s="18" t="s">
        <v>183</v>
      </c>
      <c r="C1037" s="19" t="s">
        <v>184</v>
      </c>
      <c r="D1037" s="20">
        <v>6.92</v>
      </c>
      <c r="E1037" s="21">
        <v>8.1720906592885836</v>
      </c>
      <c r="F1037" s="22">
        <v>3.9398727154396571</v>
      </c>
      <c r="G1037" s="22">
        <v>8.2177611145864073</v>
      </c>
      <c r="H1037" s="22">
        <v>7.258934048920251</v>
      </c>
      <c r="I1037" s="23">
        <v>6.9866636518017096</v>
      </c>
    </row>
    <row r="1038" spans="1:9" x14ac:dyDescent="0.25">
      <c r="A1038" s="17">
        <v>2000</v>
      </c>
      <c r="B1038" s="18" t="s">
        <v>251</v>
      </c>
      <c r="C1038" s="19" t="s">
        <v>520</v>
      </c>
      <c r="D1038" s="20">
        <v>8.76</v>
      </c>
      <c r="E1038" s="21">
        <v>8.8363478987599429</v>
      </c>
      <c r="F1038" s="22">
        <v>6.977563508601369</v>
      </c>
      <c r="G1038" s="22">
        <v>9.1079577911575136</v>
      </c>
      <c r="H1038" s="22">
        <v>9.7610618118097232</v>
      </c>
      <c r="I1038" s="23">
        <v>9.0921953625884715</v>
      </c>
    </row>
    <row r="1039" spans="1:9" x14ac:dyDescent="0.25">
      <c r="A1039" s="17">
        <v>2000</v>
      </c>
      <c r="B1039" s="18" t="s">
        <v>342</v>
      </c>
      <c r="C1039" s="19" t="s">
        <v>343</v>
      </c>
      <c r="D1039" s="20">
        <v>7.06</v>
      </c>
      <c r="E1039" s="21">
        <v>6.830985880440724</v>
      </c>
      <c r="F1039" s="22">
        <v>6.5669246813519182</v>
      </c>
      <c r="G1039" s="22">
        <v>7.1570804188444788</v>
      </c>
      <c r="H1039" s="22">
        <v>7.3990401222064239</v>
      </c>
      <c r="I1039" s="23">
        <v>7.3574627537487318</v>
      </c>
    </row>
    <row r="1040" spans="1:9" x14ac:dyDescent="0.25">
      <c r="A1040" s="17">
        <v>2000</v>
      </c>
      <c r="B1040" s="18" t="s">
        <v>368</v>
      </c>
      <c r="C1040" s="19" t="s">
        <v>369</v>
      </c>
      <c r="D1040" s="20">
        <v>7.98</v>
      </c>
      <c r="E1040" s="21">
        <v>6.7668748819259603</v>
      </c>
      <c r="F1040" s="22">
        <v>8.0337861456825408</v>
      </c>
      <c r="G1040" s="22">
        <v>9.1844060123881857</v>
      </c>
      <c r="H1040" s="22">
        <v>8.0755500808502187</v>
      </c>
      <c r="I1040" s="23">
        <v>7.843511219882835</v>
      </c>
    </row>
    <row r="1041" spans="1:9" x14ac:dyDescent="0.25">
      <c r="A1041" s="17">
        <v>2000</v>
      </c>
      <c r="B1041" s="18" t="s">
        <v>287</v>
      </c>
      <c r="C1041" s="19" t="s">
        <v>288</v>
      </c>
      <c r="D1041" s="20">
        <v>6.26</v>
      </c>
      <c r="E1041" s="21">
        <v>7.3583288126202104</v>
      </c>
      <c r="F1041" s="22">
        <v>5.2925105049578969</v>
      </c>
      <c r="G1041" s="22">
        <v>6.8798254323574382</v>
      </c>
      <c r="H1041" s="22">
        <v>5.3986763650639222</v>
      </c>
      <c r="I1041" s="23">
        <v>6.3765886145981012</v>
      </c>
    </row>
    <row r="1042" spans="1:9" x14ac:dyDescent="0.25">
      <c r="A1042" s="17">
        <v>2000</v>
      </c>
      <c r="B1042" s="18" t="s">
        <v>263</v>
      </c>
      <c r="C1042" s="19" t="s">
        <v>264</v>
      </c>
      <c r="D1042" s="20">
        <v>5.94</v>
      </c>
      <c r="E1042" s="21">
        <v>7.9398302923539346</v>
      </c>
      <c r="F1042" s="22">
        <v>3.3163979712284317</v>
      </c>
      <c r="G1042" s="22">
        <v>6.2047202887848423</v>
      </c>
      <c r="H1042" s="22">
        <v>6.7804553645550314</v>
      </c>
      <c r="I1042" s="23">
        <v>5.4669611041769315</v>
      </c>
    </row>
    <row r="1043" spans="1:9" x14ac:dyDescent="0.25">
      <c r="A1043" s="17">
        <v>2000</v>
      </c>
      <c r="B1043" s="18" t="s">
        <v>289</v>
      </c>
      <c r="C1043" s="19" t="s">
        <v>521</v>
      </c>
      <c r="D1043" s="20">
        <v>5.55</v>
      </c>
      <c r="E1043" s="21">
        <v>5.103345052857736</v>
      </c>
      <c r="F1043" s="22">
        <v>4.351075568644303</v>
      </c>
      <c r="G1043" s="22">
        <v>7.9963619109507471</v>
      </c>
      <c r="H1043" s="22">
        <v>5.5732646537451069</v>
      </c>
      <c r="I1043" s="23">
        <v>4.7075059732135456</v>
      </c>
    </row>
    <row r="1044" spans="1:9" x14ac:dyDescent="0.25">
      <c r="A1044" s="17">
        <v>2000</v>
      </c>
      <c r="B1044" s="18" t="s">
        <v>309</v>
      </c>
      <c r="C1044" s="19" t="s">
        <v>310</v>
      </c>
      <c r="D1044" s="20"/>
      <c r="E1044" s="21"/>
      <c r="F1044" s="22"/>
      <c r="G1044" s="22"/>
      <c r="H1044" s="22"/>
      <c r="I1044" s="23"/>
    </row>
    <row r="1045" spans="1:9" x14ac:dyDescent="0.25">
      <c r="A1045" s="17">
        <v>2000</v>
      </c>
      <c r="B1045" s="18" t="s">
        <v>370</v>
      </c>
      <c r="C1045" s="19" t="s">
        <v>371</v>
      </c>
      <c r="D1045" s="20">
        <v>8.09</v>
      </c>
      <c r="E1045" s="21">
        <v>6.5022297075354532</v>
      </c>
      <c r="F1045" s="22">
        <v>7.5214852171905617</v>
      </c>
      <c r="G1045" s="22">
        <v>9.4250927940772691</v>
      </c>
      <c r="H1045" s="22">
        <v>9.2446758204967647</v>
      </c>
      <c r="I1045" s="23">
        <v>7.7638653897826613</v>
      </c>
    </row>
    <row r="1046" spans="1:9" x14ac:dyDescent="0.25">
      <c r="A1046" s="17">
        <v>2000</v>
      </c>
      <c r="B1046" s="18" t="s">
        <v>311</v>
      </c>
      <c r="C1046" s="19" t="s">
        <v>312</v>
      </c>
      <c r="D1046" s="20">
        <v>6.65</v>
      </c>
      <c r="E1046" s="21">
        <v>4.9779818545151455</v>
      </c>
      <c r="F1046" s="22">
        <v>6.1183351608229088</v>
      </c>
      <c r="G1046" s="22">
        <v>8.0869369100637591</v>
      </c>
      <c r="H1046" s="22">
        <v>8.1783386023877274</v>
      </c>
      <c r="I1046" s="23">
        <v>5.8906144011586861</v>
      </c>
    </row>
    <row r="1047" spans="1:9" x14ac:dyDescent="0.25">
      <c r="A1047" s="17">
        <v>2000</v>
      </c>
      <c r="B1047" s="18" t="s">
        <v>402</v>
      </c>
      <c r="C1047" s="19" t="s">
        <v>403</v>
      </c>
      <c r="D1047" s="20">
        <v>7.7</v>
      </c>
      <c r="E1047" s="21">
        <v>6.4232433416753327</v>
      </c>
      <c r="F1047" s="22">
        <v>7.1043704775340295</v>
      </c>
      <c r="G1047" s="22">
        <v>9.4657189417635763</v>
      </c>
      <c r="H1047" s="22">
        <v>8.9069068902762822</v>
      </c>
      <c r="I1047" s="23">
        <v>6.6133322108813521</v>
      </c>
    </row>
    <row r="1048" spans="1:9" x14ac:dyDescent="0.25">
      <c r="A1048" s="17">
        <v>2000</v>
      </c>
      <c r="B1048" s="18" t="s">
        <v>185</v>
      </c>
      <c r="C1048" s="19" t="s">
        <v>186</v>
      </c>
      <c r="D1048" s="20">
        <v>7.37</v>
      </c>
      <c r="E1048" s="21">
        <v>7.2509191358835281</v>
      </c>
      <c r="F1048" s="22">
        <v>5.4561513123466039</v>
      </c>
      <c r="G1048" s="22">
        <v>8.7208417543897969</v>
      </c>
      <c r="H1048" s="22">
        <v>8.0001773150421105</v>
      </c>
      <c r="I1048" s="23">
        <v>7.4368975333925258</v>
      </c>
    </row>
    <row r="1049" spans="1:9" x14ac:dyDescent="0.25">
      <c r="A1049" s="17">
        <v>2000</v>
      </c>
      <c r="B1049" s="18" t="s">
        <v>254</v>
      </c>
      <c r="C1049" s="19" t="s">
        <v>255</v>
      </c>
      <c r="D1049" s="20">
        <v>8.01</v>
      </c>
      <c r="E1049" s="21">
        <v>6.4738756622015243</v>
      </c>
      <c r="F1049" s="22">
        <v>7.8596578001997228</v>
      </c>
      <c r="G1049" s="22">
        <v>9.6474728542107382</v>
      </c>
      <c r="H1049" s="22">
        <v>8.5034474394125841</v>
      </c>
      <c r="I1049" s="23">
        <v>7.5869089343386094</v>
      </c>
    </row>
    <row r="1050" spans="1:9" x14ac:dyDescent="0.25">
      <c r="A1050" s="17">
        <v>2000</v>
      </c>
      <c r="B1050" s="18" t="s">
        <v>313</v>
      </c>
      <c r="C1050" s="19" t="s">
        <v>314</v>
      </c>
      <c r="D1050" s="20">
        <v>7.09</v>
      </c>
      <c r="E1050" s="21">
        <v>6.2680252851020892</v>
      </c>
      <c r="F1050" s="22">
        <v>4.8386008750418235</v>
      </c>
      <c r="G1050" s="22">
        <v>9.6719352965998802</v>
      </c>
      <c r="H1050" s="22">
        <v>7.4895588325213778</v>
      </c>
      <c r="I1050" s="23">
        <v>7.1672490075673574</v>
      </c>
    </row>
    <row r="1051" spans="1:9" x14ac:dyDescent="0.25">
      <c r="A1051" s="17">
        <v>2000</v>
      </c>
      <c r="B1051" s="18" t="s">
        <v>238</v>
      </c>
      <c r="C1051" s="19" t="s">
        <v>239</v>
      </c>
      <c r="D1051" s="20" t="s">
        <v>511</v>
      </c>
      <c r="E1051" s="21" t="s">
        <v>511</v>
      </c>
      <c r="F1051" s="22" t="s">
        <v>511</v>
      </c>
      <c r="G1051" s="22" t="s">
        <v>511</v>
      </c>
      <c r="H1051" s="22" t="s">
        <v>511</v>
      </c>
      <c r="I1051" s="23" t="s">
        <v>511</v>
      </c>
    </row>
    <row r="1052" spans="1:9" x14ac:dyDescent="0.25">
      <c r="A1052" s="17">
        <v>2000</v>
      </c>
      <c r="B1052" s="18" t="s">
        <v>69</v>
      </c>
      <c r="C1052" s="19" t="s">
        <v>70</v>
      </c>
      <c r="D1052" s="20">
        <v>6.55</v>
      </c>
      <c r="E1052" s="21">
        <v>5.9468765883759858</v>
      </c>
      <c r="F1052" s="22">
        <v>4.3066582163271674</v>
      </c>
      <c r="G1052" s="22">
        <v>8.7619686374712664</v>
      </c>
      <c r="H1052" s="22">
        <v>6.6919930852981668</v>
      </c>
      <c r="I1052" s="23">
        <v>7.0457174545506236</v>
      </c>
    </row>
    <row r="1053" spans="1:9" x14ac:dyDescent="0.25">
      <c r="A1053" s="17">
        <v>2000</v>
      </c>
      <c r="B1053" s="18" t="s">
        <v>258</v>
      </c>
      <c r="C1053" s="19" t="s">
        <v>522</v>
      </c>
      <c r="D1053" s="20">
        <v>7.22</v>
      </c>
      <c r="E1053" s="21">
        <v>7.0401120734679834</v>
      </c>
      <c r="F1053" s="22">
        <v>6.6025055474665386</v>
      </c>
      <c r="G1053" s="22">
        <v>8.2729968043071409</v>
      </c>
      <c r="H1053" s="22">
        <v>7.4949110335108653</v>
      </c>
      <c r="I1053" s="23">
        <v>6.7080080494844623</v>
      </c>
    </row>
    <row r="1054" spans="1:9" x14ac:dyDescent="0.25">
      <c r="A1054" s="17">
        <v>2000</v>
      </c>
      <c r="B1054" s="18" t="s">
        <v>315</v>
      </c>
      <c r="C1054" s="19" t="s">
        <v>316</v>
      </c>
      <c r="D1054" s="20">
        <v>6.61</v>
      </c>
      <c r="E1054" s="21">
        <v>5.3776592534270895</v>
      </c>
      <c r="F1054" s="22">
        <v>5.2066744519401329</v>
      </c>
      <c r="G1054" s="22">
        <v>8.0915273673667638</v>
      </c>
      <c r="H1054" s="22">
        <v>7.7230168545544844</v>
      </c>
      <c r="I1054" s="23">
        <v>6.6674143896045956</v>
      </c>
    </row>
    <row r="1055" spans="1:9" x14ac:dyDescent="0.25">
      <c r="A1055" s="17">
        <v>2000</v>
      </c>
      <c r="B1055" s="18" t="s">
        <v>241</v>
      </c>
      <c r="C1055" s="19" t="s">
        <v>523</v>
      </c>
      <c r="D1055" s="20" t="s">
        <v>511</v>
      </c>
      <c r="E1055" s="21" t="s">
        <v>511</v>
      </c>
      <c r="F1055" s="22" t="s">
        <v>511</v>
      </c>
      <c r="G1055" s="22" t="s">
        <v>511</v>
      </c>
      <c r="H1055" s="22" t="s">
        <v>511</v>
      </c>
      <c r="I1055" s="23" t="s">
        <v>511</v>
      </c>
    </row>
    <row r="1056" spans="1:9" x14ac:dyDescent="0.25">
      <c r="A1056" s="17">
        <v>2000</v>
      </c>
      <c r="B1056" s="18" t="s">
        <v>265</v>
      </c>
      <c r="C1056" s="19" t="s">
        <v>524</v>
      </c>
      <c r="D1056" s="20" t="s">
        <v>511</v>
      </c>
      <c r="E1056" s="21" t="s">
        <v>511</v>
      </c>
      <c r="F1056" s="22" t="s">
        <v>511</v>
      </c>
      <c r="G1056" s="22" t="s">
        <v>511</v>
      </c>
      <c r="H1056" s="22" t="s">
        <v>511</v>
      </c>
      <c r="I1056" s="23" t="s">
        <v>511</v>
      </c>
    </row>
    <row r="1057" spans="1:9" x14ac:dyDescent="0.25">
      <c r="A1057" s="17">
        <v>2000</v>
      </c>
      <c r="B1057" s="18" t="s">
        <v>376</v>
      </c>
      <c r="C1057" s="19" t="s">
        <v>377</v>
      </c>
      <c r="D1057" s="20">
        <v>7.57</v>
      </c>
      <c r="E1057" s="21">
        <v>7.0906532261764541</v>
      </c>
      <c r="F1057" s="22">
        <v>6.6122143709652352</v>
      </c>
      <c r="G1057" s="22">
        <v>8.5514122335988763</v>
      </c>
      <c r="H1057" s="22">
        <v>8.1771505134176135</v>
      </c>
      <c r="I1057" s="23">
        <v>7.3987179746114089</v>
      </c>
    </row>
    <row r="1058" spans="1:9" x14ac:dyDescent="0.25">
      <c r="A1058" s="17">
        <v>2000</v>
      </c>
      <c r="B1058" s="18" t="s">
        <v>317</v>
      </c>
      <c r="C1058" s="19" t="s">
        <v>318</v>
      </c>
      <c r="D1058" s="20" t="s">
        <v>511</v>
      </c>
      <c r="E1058" s="21" t="s">
        <v>511</v>
      </c>
      <c r="F1058" s="22" t="s">
        <v>511</v>
      </c>
      <c r="G1058" s="22" t="s">
        <v>511</v>
      </c>
      <c r="H1058" s="22" t="s">
        <v>511</v>
      </c>
      <c r="I1058" s="23" t="s">
        <v>511</v>
      </c>
    </row>
    <row r="1059" spans="1:9" x14ac:dyDescent="0.25">
      <c r="A1059" s="17">
        <v>2000</v>
      </c>
      <c r="B1059" s="18" t="s">
        <v>71</v>
      </c>
      <c r="C1059" s="19" t="s">
        <v>72</v>
      </c>
      <c r="D1059" s="20" t="s">
        <v>511</v>
      </c>
      <c r="E1059" s="21" t="s">
        <v>511</v>
      </c>
      <c r="F1059" s="22" t="s">
        <v>511</v>
      </c>
      <c r="G1059" s="22" t="s">
        <v>511</v>
      </c>
      <c r="H1059" s="22" t="s">
        <v>511</v>
      </c>
      <c r="I1059" s="23" t="s">
        <v>511</v>
      </c>
    </row>
    <row r="1060" spans="1:9" x14ac:dyDescent="0.25">
      <c r="A1060" s="17">
        <v>2000</v>
      </c>
      <c r="B1060" s="18" t="s">
        <v>73</v>
      </c>
      <c r="C1060" s="19" t="s">
        <v>74</v>
      </c>
      <c r="D1060" s="20" t="s">
        <v>511</v>
      </c>
      <c r="E1060" s="21" t="s">
        <v>511</v>
      </c>
      <c r="F1060" s="22" t="s">
        <v>511</v>
      </c>
      <c r="G1060" s="22" t="s">
        <v>511</v>
      </c>
      <c r="H1060" s="22" t="s">
        <v>511</v>
      </c>
      <c r="I1060" s="23" t="s">
        <v>511</v>
      </c>
    </row>
    <row r="1061" spans="1:9" x14ac:dyDescent="0.25">
      <c r="A1061" s="17">
        <v>2000</v>
      </c>
      <c r="B1061" s="18" t="s">
        <v>9</v>
      </c>
      <c r="C1061" s="19" t="s">
        <v>10</v>
      </c>
      <c r="D1061" s="20" t="s">
        <v>511</v>
      </c>
      <c r="E1061" s="21" t="s">
        <v>511</v>
      </c>
      <c r="F1061" s="22" t="s">
        <v>511</v>
      </c>
      <c r="G1061" s="22" t="s">
        <v>511</v>
      </c>
      <c r="H1061" s="22" t="s">
        <v>511</v>
      </c>
      <c r="I1061" s="23" t="s">
        <v>511</v>
      </c>
    </row>
    <row r="1062" spans="1:9" x14ac:dyDescent="0.25">
      <c r="A1062" s="17">
        <v>2000</v>
      </c>
      <c r="B1062" s="18" t="s">
        <v>378</v>
      </c>
      <c r="C1062" s="19" t="s">
        <v>379</v>
      </c>
      <c r="D1062" s="20">
        <v>6.95</v>
      </c>
      <c r="E1062" s="21">
        <v>7.0896255863946651</v>
      </c>
      <c r="F1062" s="22">
        <v>6.4810839018566817</v>
      </c>
      <c r="G1062" s="22">
        <v>7.0911073110701892</v>
      </c>
      <c r="H1062" s="22">
        <v>8.3690254044546979</v>
      </c>
      <c r="I1062" s="23">
        <v>5.7081172041738872</v>
      </c>
    </row>
    <row r="1063" spans="1:9" x14ac:dyDescent="0.25">
      <c r="A1063" s="17">
        <v>2000</v>
      </c>
      <c r="B1063" s="18" t="s">
        <v>430</v>
      </c>
      <c r="C1063" s="19" t="s">
        <v>431</v>
      </c>
      <c r="D1063" s="20">
        <v>7.96</v>
      </c>
      <c r="E1063" s="21">
        <v>5.7020255810751781</v>
      </c>
      <c r="F1063" s="22">
        <v>7.6252844242129658</v>
      </c>
      <c r="G1063" s="22">
        <v>9.7544039368701938</v>
      </c>
      <c r="H1063" s="22">
        <v>8.9995651270138772</v>
      </c>
      <c r="I1063" s="23">
        <v>7.7104601966578814</v>
      </c>
    </row>
    <row r="1064" spans="1:9" x14ac:dyDescent="0.25">
      <c r="A1064" s="17">
        <v>2000</v>
      </c>
      <c r="B1064" s="18" t="s">
        <v>75</v>
      </c>
      <c r="C1064" s="19" t="s">
        <v>76</v>
      </c>
      <c r="D1064" s="20">
        <v>5.7</v>
      </c>
      <c r="E1064" s="21">
        <v>6.7567088955999237</v>
      </c>
      <c r="F1064" s="22">
        <v>3.1331715536224967</v>
      </c>
      <c r="G1064" s="22">
        <v>7.1674557063016096</v>
      </c>
      <c r="H1064" s="22">
        <v>6.1153998887652961</v>
      </c>
      <c r="I1064" s="23">
        <v>5.3408530967345653</v>
      </c>
    </row>
    <row r="1065" spans="1:9" x14ac:dyDescent="0.25">
      <c r="A1065" s="17">
        <v>2000</v>
      </c>
      <c r="B1065" s="18" t="s">
        <v>77</v>
      </c>
      <c r="C1065" s="19" t="s">
        <v>78</v>
      </c>
      <c r="D1065" s="20">
        <v>5.16</v>
      </c>
      <c r="E1065" s="21">
        <v>5.6493518414665429</v>
      </c>
      <c r="F1065" s="22">
        <v>5.3505407172267807</v>
      </c>
      <c r="G1065" s="22">
        <v>2.8770100393132507</v>
      </c>
      <c r="H1065" s="22">
        <v>6.1290078175685307</v>
      </c>
      <c r="I1065" s="23">
        <v>5.7743662849063329</v>
      </c>
    </row>
    <row r="1066" spans="1:9" x14ac:dyDescent="0.25">
      <c r="A1066" s="17">
        <v>2000</v>
      </c>
      <c r="B1066" s="18" t="s">
        <v>267</v>
      </c>
      <c r="C1066" s="19" t="s">
        <v>268</v>
      </c>
      <c r="D1066" s="20">
        <v>6.6</v>
      </c>
      <c r="E1066" s="21">
        <v>5.5370821062411206</v>
      </c>
      <c r="F1066" s="22">
        <v>5.2321756263858408</v>
      </c>
      <c r="G1066" s="22">
        <v>8.1503150071920931</v>
      </c>
      <c r="H1066" s="22">
        <v>7.1360593070951488</v>
      </c>
      <c r="I1066" s="23">
        <v>6.9593223595540401</v>
      </c>
    </row>
    <row r="1067" spans="1:9" x14ac:dyDescent="0.25">
      <c r="A1067" s="17">
        <v>2000</v>
      </c>
      <c r="B1067" s="18" t="s">
        <v>79</v>
      </c>
      <c r="C1067" s="19" t="s">
        <v>80</v>
      </c>
      <c r="D1067" s="20">
        <v>5.76</v>
      </c>
      <c r="E1067" s="21">
        <v>5.6869831813467728</v>
      </c>
      <c r="F1067" s="22">
        <v>3.5826247956058292</v>
      </c>
      <c r="G1067" s="22">
        <v>8.3955388513910911</v>
      </c>
      <c r="H1067" s="22">
        <v>6.0179558910670972</v>
      </c>
      <c r="I1067" s="23">
        <v>5.112572757295724</v>
      </c>
    </row>
    <row r="1068" spans="1:9" x14ac:dyDescent="0.25">
      <c r="A1068" s="17">
        <v>2000</v>
      </c>
      <c r="B1068" s="18" t="s">
        <v>404</v>
      </c>
      <c r="C1068" s="19" t="s">
        <v>405</v>
      </c>
      <c r="D1068" s="20">
        <v>6.84</v>
      </c>
      <c r="E1068" s="21">
        <v>6.8508921424475044</v>
      </c>
      <c r="F1068" s="22">
        <v>6.7465927378835708</v>
      </c>
      <c r="G1068" s="22">
        <v>6.995516727159055</v>
      </c>
      <c r="H1068" s="22">
        <v>7.1588650811943904</v>
      </c>
      <c r="I1068" s="23">
        <v>6.4701489507590884</v>
      </c>
    </row>
    <row r="1069" spans="1:9" x14ac:dyDescent="0.25">
      <c r="A1069" s="17">
        <v>2000</v>
      </c>
      <c r="B1069" s="18" t="s">
        <v>81</v>
      </c>
      <c r="C1069" s="19" t="s">
        <v>82</v>
      </c>
      <c r="D1069" s="20" t="s">
        <v>511</v>
      </c>
      <c r="E1069" s="21" t="s">
        <v>511</v>
      </c>
      <c r="F1069" s="22" t="s">
        <v>511</v>
      </c>
      <c r="G1069" s="22" t="s">
        <v>511</v>
      </c>
      <c r="H1069" s="22" t="s">
        <v>511</v>
      </c>
      <c r="I1069" s="23" t="s">
        <v>511</v>
      </c>
    </row>
    <row r="1070" spans="1:9" x14ac:dyDescent="0.25">
      <c r="A1070" s="17">
        <v>2000</v>
      </c>
      <c r="B1070" s="18" t="s">
        <v>83</v>
      </c>
      <c r="C1070" s="19" t="s">
        <v>84</v>
      </c>
      <c r="D1070" s="20">
        <v>7.35</v>
      </c>
      <c r="E1070" s="21">
        <v>7.6926046969071056</v>
      </c>
      <c r="F1070" s="22">
        <v>5.0374314003553016</v>
      </c>
      <c r="G1070" s="22">
        <v>9.5784988787381184</v>
      </c>
      <c r="H1070" s="22">
        <v>7.1617134289519351</v>
      </c>
      <c r="I1070" s="23">
        <v>7.3047487470024066</v>
      </c>
    </row>
    <row r="1071" spans="1:9" x14ac:dyDescent="0.25">
      <c r="A1071" s="17">
        <v>2000</v>
      </c>
      <c r="B1071" s="18" t="s">
        <v>189</v>
      </c>
      <c r="C1071" s="19" t="s">
        <v>190</v>
      </c>
      <c r="D1071" s="20">
        <v>6.65</v>
      </c>
      <c r="E1071" s="21">
        <v>7.5081651683575883</v>
      </c>
      <c r="F1071" s="22">
        <v>4.7795414305980257</v>
      </c>
      <c r="G1071" s="22">
        <v>6.8533807049614923</v>
      </c>
      <c r="H1071" s="22">
        <v>7.285635421403529</v>
      </c>
      <c r="I1071" s="23">
        <v>6.8026367012495212</v>
      </c>
    </row>
    <row r="1072" spans="1:9" x14ac:dyDescent="0.25">
      <c r="A1072" s="17">
        <v>2000</v>
      </c>
      <c r="B1072" s="18" t="s">
        <v>346</v>
      </c>
      <c r="C1072" s="19" t="s">
        <v>525</v>
      </c>
      <c r="D1072" s="20" t="s">
        <v>511</v>
      </c>
      <c r="E1072" s="21" t="s">
        <v>511</v>
      </c>
      <c r="F1072" s="22" t="s">
        <v>511</v>
      </c>
      <c r="G1072" s="22" t="s">
        <v>511</v>
      </c>
      <c r="H1072" s="22" t="s">
        <v>511</v>
      </c>
      <c r="I1072" s="23" t="s">
        <v>511</v>
      </c>
    </row>
    <row r="1073" spans="1:9" x14ac:dyDescent="0.25">
      <c r="A1073" s="17">
        <v>2000</v>
      </c>
      <c r="B1073" s="18" t="s">
        <v>256</v>
      </c>
      <c r="C1073" s="19" t="s">
        <v>257</v>
      </c>
      <c r="D1073" s="20" t="s">
        <v>511</v>
      </c>
      <c r="E1073" s="21" t="s">
        <v>511</v>
      </c>
      <c r="F1073" s="22" t="s">
        <v>511</v>
      </c>
      <c r="G1073" s="22" t="s">
        <v>511</v>
      </c>
      <c r="H1073" s="22" t="s">
        <v>511</v>
      </c>
      <c r="I1073" s="23" t="s">
        <v>511</v>
      </c>
    </row>
    <row r="1074" spans="1:9" x14ac:dyDescent="0.25">
      <c r="A1074" s="17">
        <v>2000</v>
      </c>
      <c r="B1074" s="18" t="s">
        <v>406</v>
      </c>
      <c r="C1074" s="19" t="s">
        <v>407</v>
      </c>
      <c r="D1074" s="20" t="s">
        <v>511</v>
      </c>
      <c r="E1074" s="21" t="s">
        <v>511</v>
      </c>
      <c r="F1074" s="22" t="s">
        <v>511</v>
      </c>
      <c r="G1074" s="22" t="s">
        <v>511</v>
      </c>
      <c r="H1074" s="22" t="s">
        <v>511</v>
      </c>
      <c r="I1074" s="23" t="s">
        <v>511</v>
      </c>
    </row>
    <row r="1075" spans="1:9" x14ac:dyDescent="0.25">
      <c r="A1075" s="17">
        <v>2000</v>
      </c>
      <c r="B1075" s="18" t="s">
        <v>11</v>
      </c>
      <c r="C1075" s="19" t="s">
        <v>12</v>
      </c>
      <c r="D1075" s="20">
        <v>5.98</v>
      </c>
      <c r="E1075" s="21">
        <v>6.8926098432091454</v>
      </c>
      <c r="F1075" s="22">
        <v>4.9086215304701613</v>
      </c>
      <c r="G1075" s="22">
        <v>6.9638886934475428</v>
      </c>
      <c r="H1075" s="22">
        <v>5.5939310070850503</v>
      </c>
      <c r="I1075" s="23">
        <v>5.5640805073095407</v>
      </c>
    </row>
    <row r="1076" spans="1:9" x14ac:dyDescent="0.25">
      <c r="A1076" s="17">
        <v>2000</v>
      </c>
      <c r="B1076" s="18" t="s">
        <v>87</v>
      </c>
      <c r="C1076" s="19" t="s">
        <v>88</v>
      </c>
      <c r="D1076" s="20" t="s">
        <v>511</v>
      </c>
      <c r="E1076" s="21" t="s">
        <v>511</v>
      </c>
      <c r="F1076" s="22" t="s">
        <v>511</v>
      </c>
      <c r="G1076" s="22" t="s">
        <v>511</v>
      </c>
      <c r="H1076" s="22" t="s">
        <v>511</v>
      </c>
      <c r="I1076" s="23" t="s">
        <v>511</v>
      </c>
    </row>
    <row r="1077" spans="1:9" x14ac:dyDescent="0.25">
      <c r="A1077" s="17">
        <v>2000</v>
      </c>
      <c r="B1077" s="18" t="s">
        <v>269</v>
      </c>
      <c r="C1077" s="19" t="s">
        <v>270</v>
      </c>
      <c r="D1077" s="20">
        <v>4.4800000000000004</v>
      </c>
      <c r="E1077" s="21">
        <v>5.7332730230730444</v>
      </c>
      <c r="F1077" s="22">
        <v>4.1956292169336384</v>
      </c>
      <c r="G1077" s="22">
        <v>5.5301606025413843</v>
      </c>
      <c r="H1077" s="22">
        <v>2.8243544003136014</v>
      </c>
      <c r="I1077" s="23">
        <v>4.1061264904447397</v>
      </c>
    </row>
    <row r="1078" spans="1:9" x14ac:dyDescent="0.25">
      <c r="A1078" s="17">
        <v>2000</v>
      </c>
      <c r="B1078" s="18" t="s">
        <v>89</v>
      </c>
      <c r="C1078" s="19" t="s">
        <v>90</v>
      </c>
      <c r="D1078" s="20">
        <v>6.42</v>
      </c>
      <c r="E1078" s="21">
        <v>5.4160625407497394</v>
      </c>
      <c r="F1078" s="22">
        <v>6.5552737335104272</v>
      </c>
      <c r="G1078" s="22">
        <v>6.0658807901546457</v>
      </c>
      <c r="H1078" s="22">
        <v>6.111237296872523</v>
      </c>
      <c r="I1078" s="23">
        <v>7.9564131406299907</v>
      </c>
    </row>
    <row r="1079" spans="1:9" x14ac:dyDescent="0.25">
      <c r="A1079" s="17">
        <v>2000</v>
      </c>
      <c r="B1079" s="18" t="s">
        <v>293</v>
      </c>
      <c r="C1079" s="19" t="s">
        <v>294</v>
      </c>
      <c r="D1079" s="20">
        <v>6.1</v>
      </c>
      <c r="E1079" s="21">
        <v>6.5061839591247743</v>
      </c>
      <c r="F1079" s="22">
        <v>4.6800945177259905</v>
      </c>
      <c r="G1079" s="22">
        <v>6.9708790667210128</v>
      </c>
      <c r="H1079" s="22">
        <v>6.3660622698850062</v>
      </c>
      <c r="I1079" s="23">
        <v>5.9684200155569558</v>
      </c>
    </row>
    <row r="1080" spans="1:9" x14ac:dyDescent="0.25">
      <c r="A1080" s="17">
        <v>2000</v>
      </c>
      <c r="B1080" s="18" t="s">
        <v>434</v>
      </c>
      <c r="C1080" s="19" t="s">
        <v>435</v>
      </c>
      <c r="D1080" s="20">
        <v>7.95</v>
      </c>
      <c r="E1080" s="21">
        <v>4.9585226517397363</v>
      </c>
      <c r="F1080" s="22">
        <v>8.0118652005486766</v>
      </c>
      <c r="G1080" s="22">
        <v>9.5743094539088442</v>
      </c>
      <c r="H1080" s="22">
        <v>9.2309460569429493</v>
      </c>
      <c r="I1080" s="23">
        <v>7.9979392952662094</v>
      </c>
    </row>
    <row r="1081" spans="1:9" x14ac:dyDescent="0.25">
      <c r="A1081" s="17">
        <v>2000</v>
      </c>
      <c r="B1081" s="18" t="s">
        <v>447</v>
      </c>
      <c r="C1081" s="19" t="s">
        <v>448</v>
      </c>
      <c r="D1081" s="20">
        <v>8.35</v>
      </c>
      <c r="E1081" s="21">
        <v>6.5607610684337443</v>
      </c>
      <c r="F1081" s="22">
        <v>8.1008047458249823</v>
      </c>
      <c r="G1081" s="22">
        <v>9.5373139071678139</v>
      </c>
      <c r="H1081" s="22">
        <v>9.1246086780308584</v>
      </c>
      <c r="I1081" s="23">
        <v>8.4212107636991593</v>
      </c>
    </row>
    <row r="1082" spans="1:9" x14ac:dyDescent="0.25">
      <c r="A1082" s="17">
        <v>2000</v>
      </c>
      <c r="B1082" s="18" t="s">
        <v>193</v>
      </c>
      <c r="C1082" s="19" t="s">
        <v>194</v>
      </c>
      <c r="D1082" s="20">
        <v>7.16</v>
      </c>
      <c r="E1082" s="21">
        <v>7.7994652194889253</v>
      </c>
      <c r="F1082" s="22">
        <v>4.115490531668609</v>
      </c>
      <c r="G1082" s="22">
        <v>8.6623200311333264</v>
      </c>
      <c r="H1082" s="22">
        <v>8.3654522925789543</v>
      </c>
      <c r="I1082" s="23">
        <v>6.8409621527040594</v>
      </c>
    </row>
    <row r="1083" spans="1:9" x14ac:dyDescent="0.25">
      <c r="A1083" s="17">
        <v>2000</v>
      </c>
      <c r="B1083" s="18" t="s">
        <v>91</v>
      </c>
      <c r="C1083" s="19" t="s">
        <v>92</v>
      </c>
      <c r="D1083" s="20">
        <v>5.16</v>
      </c>
      <c r="E1083" s="21">
        <v>5.793212192020361</v>
      </c>
      <c r="F1083" s="22">
        <v>2.800308908196147</v>
      </c>
      <c r="G1083" s="22">
        <v>8.2520354560893043</v>
      </c>
      <c r="H1083" s="22">
        <v>4.5779923326683356</v>
      </c>
      <c r="I1083" s="23">
        <v>4.3891936885222043</v>
      </c>
    </row>
    <row r="1084" spans="1:9" x14ac:dyDescent="0.25">
      <c r="A1084" s="17">
        <v>2000</v>
      </c>
      <c r="B1084" s="18" t="s">
        <v>93</v>
      </c>
      <c r="C1084" s="19" t="s">
        <v>94</v>
      </c>
      <c r="D1084" s="20">
        <v>5.0999999999999996</v>
      </c>
      <c r="E1084" s="21">
        <v>6.374175493541907</v>
      </c>
      <c r="F1084" s="22">
        <v>3.1808403044156144</v>
      </c>
      <c r="G1084" s="22">
        <v>5.3739102366369291</v>
      </c>
      <c r="H1084" s="22">
        <v>4.3385605671752367</v>
      </c>
      <c r="I1084" s="23">
        <v>6.2408656876888173</v>
      </c>
    </row>
    <row r="1085" spans="1:9" x14ac:dyDescent="0.25">
      <c r="A1085" s="17">
        <v>2000</v>
      </c>
      <c r="B1085" s="18" t="s">
        <v>408</v>
      </c>
      <c r="C1085" s="19" t="s">
        <v>409</v>
      </c>
      <c r="D1085" s="20" t="s">
        <v>511</v>
      </c>
      <c r="E1085" s="21" t="s">
        <v>511</v>
      </c>
      <c r="F1085" s="22" t="s">
        <v>511</v>
      </c>
      <c r="G1085" s="22" t="s">
        <v>511</v>
      </c>
      <c r="H1085" s="22" t="s">
        <v>511</v>
      </c>
      <c r="I1085" s="23" t="s">
        <v>511</v>
      </c>
    </row>
    <row r="1086" spans="1:9" x14ac:dyDescent="0.25">
      <c r="A1086" s="17">
        <v>2000</v>
      </c>
      <c r="B1086" s="18" t="s">
        <v>380</v>
      </c>
      <c r="C1086" s="19" t="s">
        <v>381</v>
      </c>
      <c r="D1086" s="20">
        <v>7.71</v>
      </c>
      <c r="E1086" s="21">
        <v>5.3906277323680225</v>
      </c>
      <c r="F1086" s="22">
        <v>8.3928210449523331</v>
      </c>
      <c r="G1086" s="22">
        <v>9.0260178927911525</v>
      </c>
      <c r="H1086" s="22">
        <v>8.4592575540013293</v>
      </c>
      <c r="I1086" s="23">
        <v>7.2857788549335583</v>
      </c>
    </row>
    <row r="1087" spans="1:9" x14ac:dyDescent="0.25">
      <c r="A1087" s="17">
        <v>2000</v>
      </c>
      <c r="B1087" s="18" t="s">
        <v>319</v>
      </c>
      <c r="C1087" s="19" t="s">
        <v>320</v>
      </c>
      <c r="D1087" s="20">
        <v>6.8</v>
      </c>
      <c r="E1087" s="21">
        <v>4.8149543886516479</v>
      </c>
      <c r="F1087" s="22">
        <v>4.7872929423691097</v>
      </c>
      <c r="G1087" s="22">
        <v>8.3093599152136974</v>
      </c>
      <c r="H1087" s="22">
        <v>8.219661073805856</v>
      </c>
      <c r="I1087" s="23">
        <v>7.8848188371784547</v>
      </c>
    </row>
    <row r="1088" spans="1:9" x14ac:dyDescent="0.25">
      <c r="A1088" s="17">
        <v>2000</v>
      </c>
      <c r="B1088" s="18" t="s">
        <v>295</v>
      </c>
      <c r="C1088" s="19" t="s">
        <v>296</v>
      </c>
      <c r="D1088" s="20">
        <v>5.23</v>
      </c>
      <c r="E1088" s="21">
        <v>7.1108891654250739</v>
      </c>
      <c r="F1088" s="22">
        <v>3.3860511496165837</v>
      </c>
      <c r="G1088" s="22">
        <v>6.1453966979579917</v>
      </c>
      <c r="H1088" s="22">
        <v>3.9544195006431448</v>
      </c>
      <c r="I1088" s="23">
        <v>5.5542349283954238</v>
      </c>
    </row>
    <row r="1089" spans="1:9" x14ac:dyDescent="0.25">
      <c r="A1089" s="17">
        <v>2000</v>
      </c>
      <c r="B1089" s="18" t="s">
        <v>195</v>
      </c>
      <c r="C1089" s="19" t="s">
        <v>196</v>
      </c>
      <c r="D1089" s="20">
        <v>7.59</v>
      </c>
      <c r="E1089" s="21">
        <v>7.8245995170961198</v>
      </c>
      <c r="F1089" s="22">
        <v>5.3067406886352666</v>
      </c>
      <c r="G1089" s="22">
        <v>9.5756945113463559</v>
      </c>
      <c r="H1089" s="22">
        <v>8.1609882430724632</v>
      </c>
      <c r="I1089" s="23">
        <v>7.085000239589422</v>
      </c>
    </row>
    <row r="1090" spans="1:9" x14ac:dyDescent="0.25">
      <c r="A1090" s="17">
        <v>2000</v>
      </c>
      <c r="B1090" s="18" t="s">
        <v>455</v>
      </c>
      <c r="C1090" s="19" t="s">
        <v>456</v>
      </c>
      <c r="D1090" s="20">
        <v>5.81</v>
      </c>
      <c r="E1090" s="21">
        <v>5.8020566543628762</v>
      </c>
      <c r="F1090" s="22">
        <v>3.9664022353490158</v>
      </c>
      <c r="G1090" s="22">
        <v>6.2743440514841273</v>
      </c>
      <c r="H1090" s="22">
        <v>5.6311683729605244</v>
      </c>
      <c r="I1090" s="23">
        <v>7.3741764965709935</v>
      </c>
    </row>
    <row r="1091" spans="1:9" x14ac:dyDescent="0.25">
      <c r="A1091" s="17">
        <v>2000</v>
      </c>
      <c r="B1091" s="18" t="s">
        <v>197</v>
      </c>
      <c r="C1091" s="19" t="s">
        <v>198</v>
      </c>
      <c r="D1091" s="20">
        <v>6.87</v>
      </c>
      <c r="E1091" s="21">
        <v>8.2731809035628441</v>
      </c>
      <c r="F1091" s="22">
        <v>4.3516101463712751</v>
      </c>
      <c r="G1091" s="22">
        <v>8.7211064072546023</v>
      </c>
      <c r="H1091" s="22">
        <v>7.477169739431563</v>
      </c>
      <c r="I1091" s="23">
        <v>5.5406576867959423</v>
      </c>
    </row>
    <row r="1092" spans="1:9" x14ac:dyDescent="0.25">
      <c r="A1092" s="17">
        <v>2000</v>
      </c>
      <c r="B1092" s="18" t="s">
        <v>199</v>
      </c>
      <c r="C1092" s="19" t="s">
        <v>200</v>
      </c>
      <c r="D1092" s="20">
        <v>7.46</v>
      </c>
      <c r="E1092" s="21">
        <v>8.3166431954063036</v>
      </c>
      <c r="F1092" s="22">
        <v>4.3027193607987462</v>
      </c>
      <c r="G1092" s="22">
        <v>8.786208445564899</v>
      </c>
      <c r="H1092" s="22">
        <v>8.6481163448409912</v>
      </c>
      <c r="I1092" s="23">
        <v>7.256210178105472</v>
      </c>
    </row>
    <row r="1093" spans="1:9" x14ac:dyDescent="0.25">
      <c r="A1093" s="17">
        <v>2000</v>
      </c>
      <c r="B1093" s="18" t="s">
        <v>271</v>
      </c>
      <c r="C1093" s="19" t="s">
        <v>272</v>
      </c>
      <c r="D1093" s="20">
        <v>7.04</v>
      </c>
      <c r="E1093" s="21">
        <v>7.6292345235171011</v>
      </c>
      <c r="F1093" s="22">
        <v>4.9113639081979095</v>
      </c>
      <c r="G1093" s="22">
        <v>9.2334891716670313</v>
      </c>
      <c r="H1093" s="22">
        <v>6.3733227524683853</v>
      </c>
      <c r="I1093" s="23">
        <v>7.0566802383776164</v>
      </c>
    </row>
    <row r="1094" spans="1:9" x14ac:dyDescent="0.25">
      <c r="A1094" s="17">
        <v>2000</v>
      </c>
      <c r="B1094" s="18" t="s">
        <v>344</v>
      </c>
      <c r="C1094" s="19" t="s">
        <v>345</v>
      </c>
      <c r="D1094" s="20">
        <v>6.47</v>
      </c>
      <c r="E1094" s="21">
        <v>5.3595700727549858</v>
      </c>
      <c r="F1094" s="22">
        <v>6.1073745126072749</v>
      </c>
      <c r="G1094" s="22">
        <v>7.4898508119645406</v>
      </c>
      <c r="H1094" s="22">
        <v>6.9110638811743712</v>
      </c>
      <c r="I1094" s="23">
        <v>6.4814244182372898</v>
      </c>
    </row>
    <row r="1095" spans="1:9" x14ac:dyDescent="0.25">
      <c r="A1095" s="17">
        <v>2000</v>
      </c>
      <c r="B1095" s="18" t="s">
        <v>410</v>
      </c>
      <c r="C1095" s="19" t="s">
        <v>411</v>
      </c>
      <c r="D1095" s="20">
        <v>7.59</v>
      </c>
      <c r="E1095" s="21">
        <v>6.2079711874580052</v>
      </c>
      <c r="F1095" s="22">
        <v>7.0497900613894151</v>
      </c>
      <c r="G1095" s="22">
        <v>9.5118518185332217</v>
      </c>
      <c r="H1095" s="22">
        <v>8.8907414736096175</v>
      </c>
      <c r="I1095" s="23">
        <v>6.3018229042951717</v>
      </c>
    </row>
    <row r="1096" spans="1:9" x14ac:dyDescent="0.25">
      <c r="A1096" s="17">
        <v>2000</v>
      </c>
      <c r="B1096" s="18" t="s">
        <v>321</v>
      </c>
      <c r="C1096" s="19" t="s">
        <v>322</v>
      </c>
      <c r="D1096" s="20" t="s">
        <v>511</v>
      </c>
      <c r="E1096" s="21" t="s">
        <v>511</v>
      </c>
      <c r="F1096" s="22" t="s">
        <v>511</v>
      </c>
      <c r="G1096" s="22" t="s">
        <v>511</v>
      </c>
      <c r="H1096" s="22" t="s">
        <v>511</v>
      </c>
      <c r="I1096" s="23" t="s">
        <v>511</v>
      </c>
    </row>
    <row r="1097" spans="1:9" x14ac:dyDescent="0.25">
      <c r="A1097" s="17">
        <v>2000</v>
      </c>
      <c r="B1097" s="18" t="s">
        <v>348</v>
      </c>
      <c r="C1097" s="19" t="s">
        <v>349</v>
      </c>
      <c r="D1097" s="20">
        <v>5.55</v>
      </c>
      <c r="E1097" s="21">
        <v>6.5392710459734458</v>
      </c>
      <c r="F1097" s="22">
        <v>5.5053025754208642</v>
      </c>
      <c r="G1097" s="22">
        <v>2.7107837033593816</v>
      </c>
      <c r="H1097" s="22">
        <v>6.588690654285192</v>
      </c>
      <c r="I1097" s="23">
        <v>6.388248416808735</v>
      </c>
    </row>
    <row r="1098" spans="1:9" x14ac:dyDescent="0.25">
      <c r="A1098" s="17">
        <v>2000</v>
      </c>
      <c r="B1098" s="18" t="s">
        <v>350</v>
      </c>
      <c r="C1098" s="19" t="s">
        <v>351</v>
      </c>
      <c r="D1098" s="20">
        <v>5.22</v>
      </c>
      <c r="E1098" s="21">
        <v>6.3336482081261174</v>
      </c>
      <c r="F1098" s="22">
        <v>5.1553981257818231</v>
      </c>
      <c r="G1098" s="22">
        <v>3.6598765100655291</v>
      </c>
      <c r="H1098" s="22">
        <v>5.9784571499945427</v>
      </c>
      <c r="I1098" s="23">
        <v>4.9974331375487813</v>
      </c>
    </row>
    <row r="1099" spans="1:9" x14ac:dyDescent="0.25">
      <c r="A1099" s="17">
        <v>2000</v>
      </c>
      <c r="B1099" s="18" t="s">
        <v>97</v>
      </c>
      <c r="C1099" s="19" t="s">
        <v>98</v>
      </c>
      <c r="D1099" s="20">
        <v>5.94</v>
      </c>
      <c r="E1099" s="21">
        <v>5.73296126440228</v>
      </c>
      <c r="F1099" s="22">
        <v>4.7314857347227663</v>
      </c>
      <c r="G1099" s="22">
        <v>7.435199321169204</v>
      </c>
      <c r="H1099" s="22">
        <v>5.485395465816973</v>
      </c>
      <c r="I1099" s="23">
        <v>6.3107260671737508</v>
      </c>
    </row>
    <row r="1100" spans="1:9" x14ac:dyDescent="0.25">
      <c r="A1100" s="17">
        <v>2000</v>
      </c>
      <c r="B1100" s="18" t="s">
        <v>323</v>
      </c>
      <c r="C1100" s="19" t="s">
        <v>324</v>
      </c>
      <c r="D1100" s="20" t="s">
        <v>511</v>
      </c>
      <c r="E1100" s="21" t="s">
        <v>511</v>
      </c>
      <c r="F1100" s="22" t="s">
        <v>511</v>
      </c>
      <c r="G1100" s="22" t="s">
        <v>511</v>
      </c>
      <c r="H1100" s="22" t="s">
        <v>511</v>
      </c>
      <c r="I1100" s="23" t="s">
        <v>511</v>
      </c>
    </row>
    <row r="1101" spans="1:9" x14ac:dyDescent="0.25">
      <c r="A1101" s="17">
        <v>2000</v>
      </c>
      <c r="B1101" s="18" t="s">
        <v>103</v>
      </c>
      <c r="C1101" s="19" t="s">
        <v>104</v>
      </c>
      <c r="D1101" s="20">
        <v>5.81</v>
      </c>
      <c r="E1101" s="21">
        <v>7.3479913681449771</v>
      </c>
      <c r="F1101" s="22">
        <v>3.4804137998878506</v>
      </c>
      <c r="G1101" s="22">
        <v>7.2823164585920264</v>
      </c>
      <c r="H1101" s="22">
        <v>6.0804021059297444</v>
      </c>
      <c r="I1101" s="23">
        <v>4.8421142338799319</v>
      </c>
    </row>
    <row r="1102" spans="1:9" x14ac:dyDescent="0.25">
      <c r="A1102" s="17">
        <v>2000</v>
      </c>
      <c r="B1102" s="18" t="s">
        <v>414</v>
      </c>
      <c r="C1102" s="19" t="s">
        <v>415</v>
      </c>
      <c r="D1102" s="20" t="s">
        <v>511</v>
      </c>
      <c r="E1102" s="21" t="s">
        <v>511</v>
      </c>
      <c r="F1102" s="22" t="s">
        <v>511</v>
      </c>
      <c r="G1102" s="22" t="s">
        <v>511</v>
      </c>
      <c r="H1102" s="22" t="s">
        <v>511</v>
      </c>
      <c r="I1102" s="23" t="s">
        <v>511</v>
      </c>
    </row>
    <row r="1103" spans="1:9" x14ac:dyDescent="0.25">
      <c r="A1103" s="17">
        <v>2000</v>
      </c>
      <c r="B1103" s="18" t="s">
        <v>105</v>
      </c>
      <c r="C1103" s="19" t="s">
        <v>106</v>
      </c>
      <c r="D1103" s="20" t="s">
        <v>511</v>
      </c>
      <c r="E1103" s="21" t="s">
        <v>511</v>
      </c>
      <c r="F1103" s="22" t="s">
        <v>511</v>
      </c>
      <c r="G1103" s="22" t="s">
        <v>511</v>
      </c>
      <c r="H1103" s="22" t="s">
        <v>511</v>
      </c>
      <c r="I1103" s="23" t="s">
        <v>511</v>
      </c>
    </row>
    <row r="1104" spans="1:9" x14ac:dyDescent="0.25">
      <c r="A1104" s="17">
        <v>2000</v>
      </c>
      <c r="B1104" s="18" t="s">
        <v>107</v>
      </c>
      <c r="C1104" s="19" t="s">
        <v>108</v>
      </c>
      <c r="D1104" s="20">
        <v>5.14</v>
      </c>
      <c r="E1104" s="21">
        <v>6.0414515369307393</v>
      </c>
      <c r="F1104" s="22">
        <v>4.3540137806223447</v>
      </c>
      <c r="G1104" s="22">
        <v>6.4672796628554083</v>
      </c>
      <c r="H1104" s="22">
        <v>4.5871552695292852</v>
      </c>
      <c r="I1104" s="23">
        <v>4.2681151613072901</v>
      </c>
    </row>
    <row r="1105" spans="1:9" x14ac:dyDescent="0.25">
      <c r="A1105" s="17">
        <v>2000</v>
      </c>
      <c r="B1105" s="18" t="s">
        <v>273</v>
      </c>
      <c r="C1105" s="19" t="s">
        <v>274</v>
      </c>
      <c r="D1105" s="20">
        <v>8.5</v>
      </c>
      <c r="E1105" s="21">
        <v>7.21351399214611</v>
      </c>
      <c r="F1105" s="22">
        <v>8.0366937904378908</v>
      </c>
      <c r="G1105" s="22">
        <v>9.4634957827466728</v>
      </c>
      <c r="H1105" s="22">
        <v>9.4255495148011761</v>
      </c>
      <c r="I1105" s="23">
        <v>8.3383881246282545</v>
      </c>
    </row>
    <row r="1106" spans="1:9" x14ac:dyDescent="0.25">
      <c r="A1106" s="17">
        <v>2000</v>
      </c>
      <c r="B1106" s="18" t="s">
        <v>352</v>
      </c>
      <c r="C1106" s="19" t="s">
        <v>526</v>
      </c>
      <c r="D1106" s="20">
        <v>6.9</v>
      </c>
      <c r="E1106" s="21">
        <v>6.0378497945897838</v>
      </c>
      <c r="F1106" s="22">
        <v>6.548692293850606</v>
      </c>
      <c r="G1106" s="22">
        <v>7.9003071329564936</v>
      </c>
      <c r="H1106" s="22">
        <v>7.4411562776331337</v>
      </c>
      <c r="I1106" s="23">
        <v>6.5860057069903553</v>
      </c>
    </row>
    <row r="1107" spans="1:9" x14ac:dyDescent="0.25">
      <c r="A1107" s="17">
        <v>2000</v>
      </c>
      <c r="B1107" s="18" t="s">
        <v>416</v>
      </c>
      <c r="C1107" s="19" t="s">
        <v>417</v>
      </c>
      <c r="D1107" s="20">
        <v>6.68</v>
      </c>
      <c r="E1107" s="21">
        <v>5.2946302846424498</v>
      </c>
      <c r="F1107" s="22">
        <v>5.9143843546661525</v>
      </c>
      <c r="G1107" s="22">
        <v>7.4916716253733888</v>
      </c>
      <c r="H1107" s="22">
        <v>8.0378267157980581</v>
      </c>
      <c r="I1107" s="23">
        <v>6.6429850003367941</v>
      </c>
    </row>
    <row r="1108" spans="1:9" x14ac:dyDescent="0.25">
      <c r="A1108" s="17">
        <v>2000</v>
      </c>
      <c r="B1108" s="18" t="s">
        <v>111</v>
      </c>
      <c r="C1108" s="19" t="s">
        <v>112</v>
      </c>
      <c r="D1108" s="20">
        <v>6.99</v>
      </c>
      <c r="E1108" s="21">
        <v>6.5067480215185753</v>
      </c>
      <c r="F1108" s="22">
        <v>5.760629456361583</v>
      </c>
      <c r="G1108" s="22">
        <v>7.8509786879896186</v>
      </c>
      <c r="H1108" s="22">
        <v>7.2124909421563199</v>
      </c>
      <c r="I1108" s="23">
        <v>7.594694436817119</v>
      </c>
    </row>
    <row r="1109" spans="1:9" x14ac:dyDescent="0.25">
      <c r="A1109" s="17">
        <v>2000</v>
      </c>
      <c r="B1109" s="18" t="s">
        <v>418</v>
      </c>
      <c r="C1109" s="19" t="s">
        <v>419</v>
      </c>
      <c r="D1109" s="20">
        <v>7.84</v>
      </c>
      <c r="E1109" s="21">
        <v>6.6815198033842922</v>
      </c>
      <c r="F1109" s="22">
        <v>7.0811949883114416</v>
      </c>
      <c r="G1109" s="22">
        <v>9.4370423080680794</v>
      </c>
      <c r="H1109" s="22">
        <v>8.8344885569429508</v>
      </c>
      <c r="I1109" s="23">
        <v>7.1619233545730552</v>
      </c>
    </row>
    <row r="1110" spans="1:9" x14ac:dyDescent="0.25">
      <c r="A1110" s="17">
        <v>2000</v>
      </c>
      <c r="B1110" s="18" t="s">
        <v>297</v>
      </c>
      <c r="C1110" s="19" t="s">
        <v>298</v>
      </c>
      <c r="D1110" s="20">
        <v>6.57</v>
      </c>
      <c r="E1110" s="21">
        <v>7.8175506715595819</v>
      </c>
      <c r="F1110" s="22">
        <v>4.7918043572775852</v>
      </c>
      <c r="G1110" s="22">
        <v>6.7427228782857735</v>
      </c>
      <c r="H1110" s="22">
        <v>7.0158142400680479</v>
      </c>
      <c r="I1110" s="23">
        <v>6.4979784158410245</v>
      </c>
    </row>
    <row r="1111" spans="1:9" x14ac:dyDescent="0.25">
      <c r="A1111" s="17">
        <v>2000</v>
      </c>
      <c r="B1111" s="18" t="s">
        <v>13</v>
      </c>
      <c r="C1111" s="19" t="s">
        <v>14</v>
      </c>
      <c r="D1111" s="20"/>
      <c r="E1111" s="21"/>
      <c r="F1111" s="22"/>
      <c r="G1111" s="22"/>
      <c r="H1111" s="22"/>
      <c r="I1111" s="23"/>
    </row>
    <row r="1112" spans="1:9" x14ac:dyDescent="0.25">
      <c r="A1112" s="17">
        <v>2000</v>
      </c>
      <c r="B1112" s="18" t="s">
        <v>216</v>
      </c>
      <c r="C1112" s="19" t="s">
        <v>217</v>
      </c>
      <c r="D1112" s="20" t="s">
        <v>511</v>
      </c>
      <c r="E1112" s="21" t="s">
        <v>511</v>
      </c>
      <c r="F1112" s="22" t="s">
        <v>511</v>
      </c>
      <c r="G1112" s="22" t="s">
        <v>511</v>
      </c>
      <c r="H1112" s="22" t="s">
        <v>511</v>
      </c>
      <c r="I1112" s="23" t="s">
        <v>511</v>
      </c>
    </row>
    <row r="1113" spans="1:9" x14ac:dyDescent="0.25">
      <c r="A1113" s="17">
        <v>2000</v>
      </c>
      <c r="B1113" s="18" t="s">
        <v>385</v>
      </c>
      <c r="C1113" s="19" t="s">
        <v>386</v>
      </c>
      <c r="D1113" s="20">
        <v>7.83</v>
      </c>
      <c r="E1113" s="21">
        <v>4.8182177281758545</v>
      </c>
      <c r="F1113" s="22">
        <v>7.9762164530462751</v>
      </c>
      <c r="G1113" s="22">
        <v>9.8380459388475376</v>
      </c>
      <c r="H1113" s="22">
        <v>8.9376014736096163</v>
      </c>
      <c r="I1113" s="23">
        <v>7.5713493210640577</v>
      </c>
    </row>
    <row r="1114" spans="1:9" x14ac:dyDescent="0.25">
      <c r="A1114" s="17">
        <v>2000</v>
      </c>
      <c r="B1114" s="18" t="s">
        <v>436</v>
      </c>
      <c r="C1114" s="19" t="s">
        <v>437</v>
      </c>
      <c r="D1114" s="20">
        <v>8.69</v>
      </c>
      <c r="E1114" s="21">
        <v>8.0333938913657814</v>
      </c>
      <c r="F1114" s="22">
        <v>8.4527761258993586</v>
      </c>
      <c r="G1114" s="22">
        <v>9.7004119019769455</v>
      </c>
      <c r="H1114" s="22">
        <v>9.2467554552418871</v>
      </c>
      <c r="I1114" s="23">
        <v>8.0137853324820298</v>
      </c>
    </row>
    <row r="1115" spans="1:9" x14ac:dyDescent="0.25">
      <c r="A1115" s="17">
        <v>2000</v>
      </c>
      <c r="B1115" s="18" t="s">
        <v>327</v>
      </c>
      <c r="C1115" s="19" t="s">
        <v>328</v>
      </c>
      <c r="D1115" s="20">
        <v>5.17</v>
      </c>
      <c r="E1115" s="21">
        <v>5.3103824322977706</v>
      </c>
      <c r="F1115" s="22">
        <v>3.6203744356619096</v>
      </c>
      <c r="G1115" s="22">
        <v>6.4640516795572189</v>
      </c>
      <c r="H1115" s="22">
        <v>4.8154760040710682</v>
      </c>
      <c r="I1115" s="23">
        <v>5.6439747409433449</v>
      </c>
    </row>
    <row r="1116" spans="1:9" x14ac:dyDescent="0.25">
      <c r="A1116" s="17">
        <v>2000</v>
      </c>
      <c r="B1116" s="18" t="s">
        <v>527</v>
      </c>
      <c r="C1116" s="19" t="s">
        <v>528</v>
      </c>
      <c r="D1116" s="20">
        <v>7.31</v>
      </c>
      <c r="E1116" s="21">
        <v>7.1227752403259057</v>
      </c>
      <c r="F1116" s="22">
        <v>6.16775920297375</v>
      </c>
      <c r="G1116" s="22">
        <v>9.4624985396160604</v>
      </c>
      <c r="H1116" s="22">
        <v>7.6013414831268449</v>
      </c>
      <c r="I1116" s="23">
        <v>6.1720753024073352</v>
      </c>
    </row>
    <row r="1117" spans="1:9" x14ac:dyDescent="0.25">
      <c r="A1117" s="17">
        <v>2000</v>
      </c>
      <c r="B1117" s="18" t="s">
        <v>243</v>
      </c>
      <c r="C1117" s="19" t="s">
        <v>244</v>
      </c>
      <c r="D1117" s="20" t="s">
        <v>511</v>
      </c>
      <c r="E1117" s="21" t="s">
        <v>511</v>
      </c>
      <c r="F1117" s="22" t="s">
        <v>511</v>
      </c>
      <c r="G1117" s="22" t="s">
        <v>511</v>
      </c>
      <c r="H1117" s="22" t="s">
        <v>511</v>
      </c>
      <c r="I1117" s="23" t="s">
        <v>511</v>
      </c>
    </row>
    <row r="1118" spans="1:9" x14ac:dyDescent="0.25">
      <c r="A1118" s="17">
        <v>2000</v>
      </c>
      <c r="B1118" s="18" t="s">
        <v>119</v>
      </c>
      <c r="C1118" s="19" t="s">
        <v>529</v>
      </c>
      <c r="D1118" s="20">
        <v>6.27</v>
      </c>
      <c r="E1118" s="21">
        <v>7.6393809585857877</v>
      </c>
      <c r="F1118" s="22">
        <v>5.1855800327342019</v>
      </c>
      <c r="G1118" s="22">
        <v>7.5906484737012452</v>
      </c>
      <c r="H1118" s="22">
        <v>5.7913163910686336</v>
      </c>
      <c r="I1118" s="23">
        <v>5.1464978185066608</v>
      </c>
    </row>
    <row r="1119" spans="1:9" x14ac:dyDescent="0.25">
      <c r="A1119" s="17">
        <v>2000</v>
      </c>
      <c r="B1119" s="18" t="s">
        <v>275</v>
      </c>
      <c r="C1119" s="19" t="s">
        <v>276</v>
      </c>
      <c r="D1119" s="20">
        <v>6.48</v>
      </c>
      <c r="E1119" s="21">
        <v>6.9027941145840046</v>
      </c>
      <c r="F1119" s="22">
        <v>6.0245419016711619</v>
      </c>
      <c r="G1119" s="22">
        <v>6.6119038729178996</v>
      </c>
      <c r="H1119" s="22">
        <v>6.4962283553339484</v>
      </c>
      <c r="I1119" s="23">
        <v>6.3807333355442211</v>
      </c>
    </row>
    <row r="1120" spans="1:9" x14ac:dyDescent="0.25">
      <c r="A1120" s="17">
        <v>2000</v>
      </c>
      <c r="B1120" s="18" t="s">
        <v>277</v>
      </c>
      <c r="C1120" s="19" t="s">
        <v>278</v>
      </c>
      <c r="D1120" s="20" t="s">
        <v>511</v>
      </c>
      <c r="E1120" s="21" t="s">
        <v>511</v>
      </c>
      <c r="F1120" s="22" t="s">
        <v>511</v>
      </c>
      <c r="G1120" s="22" t="s">
        <v>511</v>
      </c>
      <c r="H1120" s="22" t="s">
        <v>511</v>
      </c>
      <c r="I1120" s="23" t="s">
        <v>511</v>
      </c>
    </row>
    <row r="1121" spans="1:9" x14ac:dyDescent="0.25">
      <c r="A1121" s="17">
        <v>2000</v>
      </c>
      <c r="B1121" s="18" t="s">
        <v>115</v>
      </c>
      <c r="C1121" s="19" t="s">
        <v>116</v>
      </c>
      <c r="D1121" s="20">
        <v>5.46</v>
      </c>
      <c r="E1121" s="21">
        <v>7.3630036869135269</v>
      </c>
      <c r="F1121" s="22">
        <v>2.8731193169398246</v>
      </c>
      <c r="G1121" s="22">
        <v>6.483501871218122</v>
      </c>
      <c r="H1121" s="22">
        <v>5.8143536799892805</v>
      </c>
      <c r="I1121" s="23">
        <v>4.7471581103927303</v>
      </c>
    </row>
    <row r="1122" spans="1:9" x14ac:dyDescent="0.25">
      <c r="A1122" s="17">
        <v>2000</v>
      </c>
      <c r="B1122" s="18" t="s">
        <v>218</v>
      </c>
      <c r="C1122" s="19" t="s">
        <v>219</v>
      </c>
      <c r="D1122" s="20">
        <v>7.21</v>
      </c>
      <c r="E1122" s="21">
        <v>6.7308451250185577</v>
      </c>
      <c r="F1122" s="22">
        <v>5.2316060610535828</v>
      </c>
      <c r="G1122" s="22">
        <v>9.0342715327927827</v>
      </c>
      <c r="H1122" s="22">
        <v>7.4711322096802988</v>
      </c>
      <c r="I1122" s="23">
        <v>7.5730201019462973</v>
      </c>
    </row>
    <row r="1123" spans="1:9" x14ac:dyDescent="0.25">
      <c r="A1123" s="17">
        <v>2000</v>
      </c>
      <c r="B1123" s="18" t="s">
        <v>15</v>
      </c>
      <c r="C1123" s="19" t="s">
        <v>16</v>
      </c>
      <c r="D1123" s="20">
        <v>6.46</v>
      </c>
      <c r="E1123" s="21">
        <v>6.9444991789346115</v>
      </c>
      <c r="F1123" s="22">
        <v>5.0846732833464428</v>
      </c>
      <c r="G1123" s="22">
        <v>7.0507810406274904</v>
      </c>
      <c r="H1123" s="22">
        <v>6.4452650966669642</v>
      </c>
      <c r="I1123" s="23">
        <v>6.7569141772969594</v>
      </c>
    </row>
    <row r="1124" spans="1:9" x14ac:dyDescent="0.25">
      <c r="A1124" s="17">
        <v>2000</v>
      </c>
      <c r="B1124" s="18" t="s">
        <v>329</v>
      </c>
      <c r="C1124" s="19" t="s">
        <v>330</v>
      </c>
      <c r="D1124" s="20">
        <v>5.77</v>
      </c>
      <c r="E1124" s="21">
        <v>7.1209575948698873</v>
      </c>
      <c r="F1124" s="22">
        <v>5.0159045172342758</v>
      </c>
      <c r="G1124" s="22">
        <v>3.5668848437492167</v>
      </c>
      <c r="H1124" s="22">
        <v>7.2807144972866826</v>
      </c>
      <c r="I1124" s="23">
        <v>5.8547699823755996</v>
      </c>
    </row>
    <row r="1125" spans="1:9" x14ac:dyDescent="0.25">
      <c r="A1125" s="17">
        <v>2000</v>
      </c>
      <c r="B1125" s="18" t="s">
        <v>117</v>
      </c>
      <c r="C1125" s="19" t="s">
        <v>118</v>
      </c>
      <c r="D1125" s="20">
        <v>6.89</v>
      </c>
      <c r="E1125" s="21">
        <v>6.9986046883408521</v>
      </c>
      <c r="F1125" s="22">
        <v>4.0568221173614676</v>
      </c>
      <c r="G1125" s="22">
        <v>9.3029166906051302</v>
      </c>
      <c r="H1125" s="22">
        <v>7.13929631051335</v>
      </c>
      <c r="I1125" s="23">
        <v>6.9463977802790779</v>
      </c>
    </row>
    <row r="1126" spans="1:9" x14ac:dyDescent="0.25">
      <c r="A1126" s="17">
        <v>2000</v>
      </c>
      <c r="B1126" s="18" t="s">
        <v>354</v>
      </c>
      <c r="C1126" s="19" t="s">
        <v>355</v>
      </c>
      <c r="D1126" s="20">
        <v>4.91</v>
      </c>
      <c r="E1126" s="21">
        <v>6.0285616170943115</v>
      </c>
      <c r="F1126" s="22">
        <v>5.2259686563464465</v>
      </c>
      <c r="G1126" s="22">
        <v>2.2441753323102036</v>
      </c>
      <c r="H1126" s="22">
        <v>5.9357353812369382</v>
      </c>
      <c r="I1126" s="23">
        <v>5.1196703904833356</v>
      </c>
    </row>
    <row r="1127" spans="1:9" x14ac:dyDescent="0.25">
      <c r="A1127" s="17">
        <v>2000</v>
      </c>
      <c r="B1127" s="18" t="s">
        <v>331</v>
      </c>
      <c r="C1127" s="19" t="s">
        <v>332</v>
      </c>
      <c r="D1127" s="20">
        <v>7.04</v>
      </c>
      <c r="E1127" s="21">
        <v>5.742857624549746</v>
      </c>
      <c r="F1127" s="22">
        <v>5.4179555564251363</v>
      </c>
      <c r="G1127" s="22">
        <v>7.7473263242156634</v>
      </c>
      <c r="H1127" s="22">
        <v>8.5842472337091564</v>
      </c>
      <c r="I1127" s="23">
        <v>7.7284519135674588</v>
      </c>
    </row>
    <row r="1128" spans="1:9" x14ac:dyDescent="0.25">
      <c r="A1128" s="17">
        <v>2000</v>
      </c>
      <c r="B1128" s="18" t="s">
        <v>387</v>
      </c>
      <c r="C1128" s="19" t="s">
        <v>530</v>
      </c>
      <c r="D1128" s="20">
        <v>8.5</v>
      </c>
      <c r="E1128" s="21">
        <v>7.1940968545237212</v>
      </c>
      <c r="F1128" s="22">
        <v>8.0028094745334073</v>
      </c>
      <c r="G1128" s="22">
        <v>9.3113387157639274</v>
      </c>
      <c r="H1128" s="22">
        <v>9.3882473511348188</v>
      </c>
      <c r="I1128" s="23">
        <v>8.5984305927732958</v>
      </c>
    </row>
    <row r="1129" spans="1:9" x14ac:dyDescent="0.25">
      <c r="A1129" s="17">
        <v>2000</v>
      </c>
      <c r="B1129" s="18" t="s">
        <v>236</v>
      </c>
      <c r="C1129" s="19" t="s">
        <v>531</v>
      </c>
      <c r="D1129" s="20">
        <v>8.6</v>
      </c>
      <c r="E1129" s="21">
        <v>7.7768621687799442</v>
      </c>
      <c r="F1129" s="22">
        <v>8.3473866547083144</v>
      </c>
      <c r="G1129" s="22">
        <v>9.777078604865622</v>
      </c>
      <c r="H1129" s="22">
        <v>8.4417989366818134</v>
      </c>
      <c r="I1129" s="23">
        <v>8.6638563381948277</v>
      </c>
    </row>
    <row r="1130" spans="1:9" x14ac:dyDescent="0.25">
      <c r="A1130" s="17">
        <v>2000</v>
      </c>
      <c r="B1130" s="18" t="s">
        <v>224</v>
      </c>
      <c r="C1130" s="19" t="s">
        <v>225</v>
      </c>
      <c r="D1130" s="20">
        <v>7.13</v>
      </c>
      <c r="E1130" s="21">
        <v>6.5683036705835871</v>
      </c>
      <c r="F1130" s="22">
        <v>5.9522173038193031</v>
      </c>
      <c r="G1130" s="22">
        <v>8.3938937659193282</v>
      </c>
      <c r="H1130" s="22">
        <v>8.248272356802774</v>
      </c>
      <c r="I1130" s="23">
        <v>6.4928561028323095</v>
      </c>
    </row>
    <row r="1131" spans="1:9" x14ac:dyDescent="0.25">
      <c r="A1131" s="17">
        <v>2000</v>
      </c>
      <c r="B1131" s="18" t="s">
        <v>226</v>
      </c>
      <c r="C1131" s="19" t="s">
        <v>532</v>
      </c>
      <c r="D1131" s="20">
        <v>5.89</v>
      </c>
      <c r="E1131" s="21">
        <v>6.3277285498079765</v>
      </c>
      <c r="F1131" s="22">
        <v>4.2492244812170661</v>
      </c>
      <c r="G1131" s="22">
        <v>5.5595162942104448</v>
      </c>
      <c r="H1131" s="22">
        <v>7.7941286651124404</v>
      </c>
      <c r="I1131" s="23">
        <v>5.5182405674922519</v>
      </c>
    </row>
    <row r="1132" spans="1:9" x14ac:dyDescent="0.25">
      <c r="A1132" s="17">
        <v>2000</v>
      </c>
      <c r="B1132" s="18" t="s">
        <v>279</v>
      </c>
      <c r="C1132" s="19" t="s">
        <v>533</v>
      </c>
      <c r="D1132" s="20">
        <v>5.56</v>
      </c>
      <c r="E1132" s="21">
        <v>7.1336475623580737</v>
      </c>
      <c r="F1132" s="22">
        <v>4.7135643697398049</v>
      </c>
      <c r="G1132" s="22" t="s">
        <v>511</v>
      </c>
      <c r="H1132" s="22">
        <v>6.0013082632753587</v>
      </c>
      <c r="I1132" s="23">
        <v>4.3959661120399449</v>
      </c>
    </row>
    <row r="1133" spans="1:9" x14ac:dyDescent="0.25">
      <c r="A1133" s="17">
        <v>2000</v>
      </c>
      <c r="B1133" s="18" t="s">
        <v>333</v>
      </c>
      <c r="C1133" s="19" t="s">
        <v>534</v>
      </c>
      <c r="D1133" s="20" t="s">
        <v>511</v>
      </c>
      <c r="E1133" s="21" t="s">
        <v>511</v>
      </c>
      <c r="F1133" s="22" t="s">
        <v>511</v>
      </c>
      <c r="G1133" s="22" t="s">
        <v>511</v>
      </c>
      <c r="H1133" s="22" t="s">
        <v>511</v>
      </c>
      <c r="I1133" s="23" t="s">
        <v>511</v>
      </c>
    </row>
    <row r="1134" spans="1:9" x14ac:dyDescent="0.25">
      <c r="A1134" s="17">
        <v>2000</v>
      </c>
      <c r="B1134" s="18" t="s">
        <v>121</v>
      </c>
      <c r="C1134" s="19" t="s">
        <v>122</v>
      </c>
      <c r="D1134" s="20">
        <v>6.77</v>
      </c>
      <c r="E1134" s="21">
        <v>7.621523307604245</v>
      </c>
      <c r="F1134" s="22">
        <v>5.4982204433358381</v>
      </c>
      <c r="G1134" s="22">
        <v>7.1504255465763116</v>
      </c>
      <c r="H1134" s="22">
        <v>7.4828910705945937</v>
      </c>
      <c r="I1134" s="23">
        <v>6.1188776869101895</v>
      </c>
    </row>
    <row r="1135" spans="1:9" x14ac:dyDescent="0.25">
      <c r="A1135" s="24">
        <v>2000</v>
      </c>
      <c r="B1135" s="25" t="s">
        <v>123</v>
      </c>
      <c r="C1135" s="26" t="s">
        <v>124</v>
      </c>
      <c r="D1135" s="27">
        <v>4.22</v>
      </c>
      <c r="E1135" s="28">
        <v>5.3650577134073458</v>
      </c>
      <c r="F1135" s="29">
        <v>4.5369549087619108</v>
      </c>
      <c r="G1135" s="29">
        <v>2.8911661084318956</v>
      </c>
      <c r="H1135" s="29">
        <v>2.9461504841675445</v>
      </c>
      <c r="I1135" s="30">
        <v>5.3820685405805291</v>
      </c>
    </row>
    <row r="1136" spans="1:9" x14ac:dyDescent="0.25">
      <c r="A1136" s="32">
        <v>2001</v>
      </c>
      <c r="B1136" s="33" t="s">
        <v>388</v>
      </c>
      <c r="C1136" s="34" t="s">
        <v>389</v>
      </c>
      <c r="D1136" s="35">
        <v>6.4574405420290262</v>
      </c>
      <c r="E1136" s="36">
        <v>7.7402043632964448</v>
      </c>
      <c r="F1136" s="37">
        <v>4.9615714833762121</v>
      </c>
      <c r="G1136" s="37">
        <v>7.0637849837891569</v>
      </c>
      <c r="H1136" s="37">
        <v>5.9539653320907995</v>
      </c>
      <c r="I1136" s="38">
        <v>6.5676765475925185</v>
      </c>
    </row>
    <row r="1137" spans="1:9" x14ac:dyDescent="0.25">
      <c r="A1137" s="39">
        <v>2001</v>
      </c>
      <c r="B1137" s="40" t="s">
        <v>4</v>
      </c>
      <c r="C1137" s="41" t="s">
        <v>5</v>
      </c>
      <c r="D1137" s="42">
        <v>4.8198158261172024</v>
      </c>
      <c r="E1137" s="43">
        <v>4.0485881669992034</v>
      </c>
      <c r="F1137" s="44">
        <v>3.6292304667664443</v>
      </c>
      <c r="G1137" s="44">
        <v>6.8860810455873906</v>
      </c>
      <c r="H1137" s="44">
        <v>4.8426355974567432</v>
      </c>
      <c r="I1137" s="45">
        <v>4.6925438537762272</v>
      </c>
    </row>
    <row r="1138" spans="1:9" x14ac:dyDescent="0.25">
      <c r="A1138" s="39">
        <v>2001</v>
      </c>
      <c r="B1138" s="40" t="s">
        <v>19</v>
      </c>
      <c r="C1138" s="41" t="s">
        <v>20</v>
      </c>
      <c r="D1138" s="42" t="s">
        <v>511</v>
      </c>
      <c r="E1138" s="43" t="s">
        <v>511</v>
      </c>
      <c r="F1138" s="44" t="s">
        <v>511</v>
      </c>
      <c r="G1138" s="44" t="s">
        <v>511</v>
      </c>
      <c r="H1138" s="44" t="s">
        <v>511</v>
      </c>
      <c r="I1138" s="45" t="s">
        <v>511</v>
      </c>
    </row>
    <row r="1139" spans="1:9" x14ac:dyDescent="0.25">
      <c r="A1139" s="39">
        <v>2001</v>
      </c>
      <c r="B1139" s="40" t="s">
        <v>129</v>
      </c>
      <c r="C1139" s="41" t="s">
        <v>130</v>
      </c>
      <c r="D1139" s="42">
        <v>6.8356571851532806</v>
      </c>
      <c r="E1139" s="43">
        <v>8.019803767202216</v>
      </c>
      <c r="F1139" s="44">
        <v>4.6118984455706347</v>
      </c>
      <c r="G1139" s="44">
        <v>9.4502499012930592</v>
      </c>
      <c r="H1139" s="44">
        <v>6.5941236384894433</v>
      </c>
      <c r="I1139" s="45">
        <v>5.5022101732110542</v>
      </c>
    </row>
    <row r="1140" spans="1:9" x14ac:dyDescent="0.25">
      <c r="A1140" s="39">
        <v>2001</v>
      </c>
      <c r="B1140" s="40" t="s">
        <v>299</v>
      </c>
      <c r="C1140" s="41" t="s">
        <v>300</v>
      </c>
      <c r="D1140" s="42" t="s">
        <v>511</v>
      </c>
      <c r="E1140" s="43" t="s">
        <v>511</v>
      </c>
      <c r="F1140" s="44" t="s">
        <v>511</v>
      </c>
      <c r="G1140" s="44" t="s">
        <v>511</v>
      </c>
      <c r="H1140" s="44" t="s">
        <v>511</v>
      </c>
      <c r="I1140" s="45" t="s">
        <v>511</v>
      </c>
    </row>
    <row r="1141" spans="1:9" x14ac:dyDescent="0.25">
      <c r="A1141" s="39">
        <v>2001</v>
      </c>
      <c r="B1141" s="40" t="s">
        <v>438</v>
      </c>
      <c r="C1141" s="41" t="s">
        <v>439</v>
      </c>
      <c r="D1141" s="42">
        <v>7.9450610044109933</v>
      </c>
      <c r="E1141" s="43">
        <v>6.7426355466485006</v>
      </c>
      <c r="F1141" s="44">
        <v>8.0972918503536313</v>
      </c>
      <c r="G1141" s="44">
        <v>9.3320720740876677</v>
      </c>
      <c r="H1141" s="44">
        <v>7.6235992388694429</v>
      </c>
      <c r="I1141" s="45">
        <v>7.9297063120957318</v>
      </c>
    </row>
    <row r="1142" spans="1:9" x14ac:dyDescent="0.25">
      <c r="A1142" s="39">
        <v>2001</v>
      </c>
      <c r="B1142" s="40" t="s">
        <v>420</v>
      </c>
      <c r="C1142" s="41" t="s">
        <v>421</v>
      </c>
      <c r="D1142" s="42">
        <v>7.8700220587003056</v>
      </c>
      <c r="E1142" s="43">
        <v>5.3960883341620711</v>
      </c>
      <c r="F1142" s="44">
        <v>8.0794405840253702</v>
      </c>
      <c r="G1142" s="44">
        <v>9.577747088129259</v>
      </c>
      <c r="H1142" s="44">
        <v>8.9184818643642227</v>
      </c>
      <c r="I1142" s="45">
        <v>7.3783524228206039</v>
      </c>
    </row>
    <row r="1143" spans="1:9" x14ac:dyDescent="0.25">
      <c r="A1143" s="39">
        <v>2001</v>
      </c>
      <c r="B1143" s="40" t="s">
        <v>301</v>
      </c>
      <c r="C1143" s="41" t="s">
        <v>302</v>
      </c>
      <c r="D1143" s="42" t="s">
        <v>511</v>
      </c>
      <c r="E1143" s="43" t="s">
        <v>511</v>
      </c>
      <c r="F1143" s="44" t="s">
        <v>511</v>
      </c>
      <c r="G1143" s="44" t="s">
        <v>511</v>
      </c>
      <c r="H1143" s="44" t="s">
        <v>511</v>
      </c>
      <c r="I1143" s="45" t="s">
        <v>511</v>
      </c>
    </row>
    <row r="1144" spans="1:9" x14ac:dyDescent="0.25">
      <c r="A1144" s="39">
        <v>2001</v>
      </c>
      <c r="B1144" s="40" t="s">
        <v>133</v>
      </c>
      <c r="C1144" s="41" t="s">
        <v>512</v>
      </c>
      <c r="D1144" s="42">
        <v>7.3762654070463185</v>
      </c>
      <c r="E1144" s="43">
        <v>8.967736201234743</v>
      </c>
      <c r="F1144" s="44">
        <v>6.1352885266462227</v>
      </c>
      <c r="G1144" s="44">
        <v>6.9852921839727742</v>
      </c>
      <c r="H1144" s="44">
        <v>6.1993554785566189</v>
      </c>
      <c r="I1144" s="45">
        <v>8.5936546448212319</v>
      </c>
    </row>
    <row r="1145" spans="1:9" x14ac:dyDescent="0.25">
      <c r="A1145" s="39">
        <v>2001</v>
      </c>
      <c r="B1145" s="40" t="s">
        <v>303</v>
      </c>
      <c r="C1145" s="41" t="s">
        <v>304</v>
      </c>
      <c r="D1145" s="42">
        <v>7.0601633121459342</v>
      </c>
      <c r="E1145" s="43">
        <v>6.000955733649123</v>
      </c>
      <c r="F1145" s="44">
        <v>4.4411849864334618</v>
      </c>
      <c r="G1145" s="44">
        <v>8.8037834152882208</v>
      </c>
      <c r="H1145" s="44">
        <v>8.1746123400561501</v>
      </c>
      <c r="I1145" s="45">
        <v>7.8802800853027151</v>
      </c>
    </row>
    <row r="1146" spans="1:9" x14ac:dyDescent="0.25">
      <c r="A1146" s="39">
        <v>2001</v>
      </c>
      <c r="B1146" s="40" t="s">
        <v>283</v>
      </c>
      <c r="C1146" s="41" t="s">
        <v>284</v>
      </c>
      <c r="D1146" s="42">
        <v>5.8236595349276765</v>
      </c>
      <c r="E1146" s="43">
        <v>8.1284967099017624</v>
      </c>
      <c r="F1146" s="44">
        <v>2.7683875515605143</v>
      </c>
      <c r="G1146" s="44">
        <v>6.974512163694099</v>
      </c>
      <c r="H1146" s="44">
        <v>5.3371519958324569</v>
      </c>
      <c r="I1146" s="45">
        <v>5.9097492536495482</v>
      </c>
    </row>
    <row r="1147" spans="1:9" x14ac:dyDescent="0.25">
      <c r="A1147" s="39">
        <v>2001</v>
      </c>
      <c r="B1147" s="40" t="s">
        <v>135</v>
      </c>
      <c r="C1147" s="41" t="s">
        <v>136</v>
      </c>
      <c r="D1147" s="42">
        <v>6.4071367854258767</v>
      </c>
      <c r="E1147" s="43">
        <v>6.4331716211689685</v>
      </c>
      <c r="F1147" s="44">
        <v>5.329809696593057</v>
      </c>
      <c r="G1147" s="44">
        <v>6.725014685308472</v>
      </c>
      <c r="H1147" s="44">
        <v>6.5474427582404706</v>
      </c>
      <c r="I1147" s="45">
        <v>7.0002451658184155</v>
      </c>
    </row>
    <row r="1148" spans="1:9" x14ac:dyDescent="0.25">
      <c r="A1148" s="39">
        <v>2001</v>
      </c>
      <c r="B1148" s="40" t="s">
        <v>335</v>
      </c>
      <c r="C1148" s="41" t="s">
        <v>336</v>
      </c>
      <c r="D1148" s="42" t="s">
        <v>511</v>
      </c>
      <c r="E1148" s="43" t="s">
        <v>511</v>
      </c>
      <c r="F1148" s="44" t="s">
        <v>511</v>
      </c>
      <c r="G1148" s="44" t="s">
        <v>511</v>
      </c>
      <c r="H1148" s="44" t="s">
        <v>511</v>
      </c>
      <c r="I1148" s="45" t="s">
        <v>511</v>
      </c>
    </row>
    <row r="1149" spans="1:9" x14ac:dyDescent="0.25">
      <c r="A1149" s="39">
        <v>2001</v>
      </c>
      <c r="B1149" s="40" t="s">
        <v>422</v>
      </c>
      <c r="C1149" s="41" t="s">
        <v>423</v>
      </c>
      <c r="D1149" s="42">
        <v>7.5442009050757672</v>
      </c>
      <c r="E1149" s="43">
        <v>5.290368176252878</v>
      </c>
      <c r="F1149" s="44">
        <v>6.8771098759038143</v>
      </c>
      <c r="G1149" s="44">
        <v>9.6407924962855596</v>
      </c>
      <c r="H1149" s="44">
        <v>8.9414247428611748</v>
      </c>
      <c r="I1149" s="45">
        <v>6.971309234075413</v>
      </c>
    </row>
    <row r="1150" spans="1:9" x14ac:dyDescent="0.25">
      <c r="A1150" s="39">
        <v>2001</v>
      </c>
      <c r="B1150" s="40" t="s">
        <v>137</v>
      </c>
      <c r="C1150" s="41" t="s">
        <v>138</v>
      </c>
      <c r="D1150" s="42">
        <v>6.0323675461351538</v>
      </c>
      <c r="E1150" s="43">
        <v>5.944620399284136</v>
      </c>
      <c r="F1150" s="44">
        <v>4.8697791556058787</v>
      </c>
      <c r="G1150" s="44">
        <v>6.3549477265218925</v>
      </c>
      <c r="H1150" s="44">
        <v>5.9354057722307338</v>
      </c>
      <c r="I1150" s="45">
        <v>7.0570846770331279</v>
      </c>
    </row>
    <row r="1151" spans="1:9" x14ac:dyDescent="0.25">
      <c r="A1151" s="39">
        <v>2001</v>
      </c>
      <c r="B1151" s="40" t="s">
        <v>21</v>
      </c>
      <c r="C1151" s="41" t="s">
        <v>22</v>
      </c>
      <c r="D1151" s="42">
        <v>5.662962945780067</v>
      </c>
      <c r="E1151" s="43">
        <v>7.5495615356365899</v>
      </c>
      <c r="F1151" s="44">
        <v>2.1620519701084615</v>
      </c>
      <c r="G1151" s="44">
        <v>6.5957897619632568</v>
      </c>
      <c r="H1151" s="44">
        <v>5.4960653897676055</v>
      </c>
      <c r="I1151" s="45">
        <v>6.5113460714244198</v>
      </c>
    </row>
    <row r="1152" spans="1:9" x14ac:dyDescent="0.25">
      <c r="A1152" s="39">
        <v>2001</v>
      </c>
      <c r="B1152" s="40" t="s">
        <v>285</v>
      </c>
      <c r="C1152" s="41" t="s">
        <v>286</v>
      </c>
      <c r="D1152" s="42" t="s">
        <v>511</v>
      </c>
      <c r="E1152" s="43" t="s">
        <v>511</v>
      </c>
      <c r="F1152" s="44" t="s">
        <v>511</v>
      </c>
      <c r="G1152" s="44" t="s">
        <v>511</v>
      </c>
      <c r="H1152" s="44" t="s">
        <v>511</v>
      </c>
      <c r="I1152" s="45" t="s">
        <v>511</v>
      </c>
    </row>
    <row r="1153" spans="1:9" x14ac:dyDescent="0.25">
      <c r="A1153" s="39">
        <v>2001</v>
      </c>
      <c r="B1153" s="40" t="s">
        <v>139</v>
      </c>
      <c r="C1153" s="41" t="s">
        <v>513</v>
      </c>
      <c r="D1153" s="42">
        <v>6.8354447339725244</v>
      </c>
      <c r="E1153" s="43">
        <v>7.3854415282162336</v>
      </c>
      <c r="F1153" s="44">
        <v>3.9297534191393062</v>
      </c>
      <c r="G1153" s="44">
        <v>9.5843649704362353</v>
      </c>
      <c r="H1153" s="44">
        <v>7.5651117880729561</v>
      </c>
      <c r="I1153" s="45">
        <v>5.7125519639978863</v>
      </c>
    </row>
    <row r="1154" spans="1:9" x14ac:dyDescent="0.25">
      <c r="A1154" s="39">
        <v>2001</v>
      </c>
      <c r="B1154" s="40" t="s">
        <v>392</v>
      </c>
      <c r="C1154" s="41" t="s">
        <v>393</v>
      </c>
      <c r="D1154" s="42" t="s">
        <v>511</v>
      </c>
      <c r="E1154" s="43" t="s">
        <v>511</v>
      </c>
      <c r="F1154" s="44" t="s">
        <v>511</v>
      </c>
      <c r="G1154" s="44" t="s">
        <v>511</v>
      </c>
      <c r="H1154" s="44" t="s">
        <v>511</v>
      </c>
      <c r="I1154" s="45" t="s">
        <v>511</v>
      </c>
    </row>
    <row r="1155" spans="1:9" x14ac:dyDescent="0.25">
      <c r="A1155" s="39">
        <v>2001</v>
      </c>
      <c r="B1155" s="40" t="s">
        <v>23</v>
      </c>
      <c r="C1155" s="41" t="s">
        <v>24</v>
      </c>
      <c r="D1155" s="42">
        <v>7.2249198318366128</v>
      </c>
      <c r="E1155" s="43">
        <v>4.7583455797168783</v>
      </c>
      <c r="F1155" s="44">
        <v>6.4733534538130701</v>
      </c>
      <c r="G1155" s="44">
        <v>9.1518323497710661</v>
      </c>
      <c r="H1155" s="44">
        <v>7.9105662070866938</v>
      </c>
      <c r="I1155" s="45">
        <v>7.8305015687953592</v>
      </c>
    </row>
    <row r="1156" spans="1:9" x14ac:dyDescent="0.25">
      <c r="A1156" s="39">
        <v>2001</v>
      </c>
      <c r="B1156" s="40" t="s">
        <v>145</v>
      </c>
      <c r="C1156" s="41" t="s">
        <v>146</v>
      </c>
      <c r="D1156" s="42">
        <v>6.041569040987584</v>
      </c>
      <c r="E1156" s="43">
        <v>6.5907750317575662</v>
      </c>
      <c r="F1156" s="44">
        <v>5.3290941765247908</v>
      </c>
      <c r="G1156" s="44">
        <v>6.5815572929032484</v>
      </c>
      <c r="H1156" s="44">
        <v>6.5383217337574431</v>
      </c>
      <c r="I1156" s="45">
        <v>5.1680969699948731</v>
      </c>
    </row>
    <row r="1157" spans="1:9" x14ac:dyDescent="0.25">
      <c r="A1157" s="39">
        <v>2001</v>
      </c>
      <c r="B1157" s="40" t="s">
        <v>259</v>
      </c>
      <c r="C1157" s="41" t="s">
        <v>260</v>
      </c>
      <c r="D1157" s="42" t="s">
        <v>511</v>
      </c>
      <c r="E1157" s="43" t="s">
        <v>511</v>
      </c>
      <c r="F1157" s="44" t="s">
        <v>511</v>
      </c>
      <c r="G1157" s="44" t="s">
        <v>511</v>
      </c>
      <c r="H1157" s="44" t="s">
        <v>511</v>
      </c>
      <c r="I1157" s="45" t="s">
        <v>511</v>
      </c>
    </row>
    <row r="1158" spans="1:9" x14ac:dyDescent="0.25">
      <c r="A1158" s="39">
        <v>2001</v>
      </c>
      <c r="B1158" s="40" t="s">
        <v>338</v>
      </c>
      <c r="C1158" s="41" t="s">
        <v>339</v>
      </c>
      <c r="D1158" s="42">
        <v>6.4240100288016091</v>
      </c>
      <c r="E1158" s="43">
        <v>6.6375804483414473</v>
      </c>
      <c r="F1158" s="44">
        <v>5.5650210101708319</v>
      </c>
      <c r="G1158" s="44">
        <v>6.3167782806686681</v>
      </c>
      <c r="H1158" s="44">
        <v>6.8326190194021281</v>
      </c>
      <c r="I1158" s="45">
        <v>6.7680513854249718</v>
      </c>
    </row>
    <row r="1159" spans="1:9" x14ac:dyDescent="0.25">
      <c r="A1159" s="39">
        <v>2001</v>
      </c>
      <c r="B1159" s="40" t="s">
        <v>27</v>
      </c>
      <c r="C1159" s="41" t="s">
        <v>28</v>
      </c>
      <c r="D1159" s="42" t="s">
        <v>511</v>
      </c>
      <c r="E1159" s="43" t="s">
        <v>511</v>
      </c>
      <c r="F1159" s="44" t="s">
        <v>511</v>
      </c>
      <c r="G1159" s="44" t="s">
        <v>511</v>
      </c>
      <c r="H1159" s="44" t="s">
        <v>511</v>
      </c>
      <c r="I1159" s="45" t="s">
        <v>511</v>
      </c>
    </row>
    <row r="1160" spans="1:9" x14ac:dyDescent="0.25">
      <c r="A1160" s="39">
        <v>2001</v>
      </c>
      <c r="B1160" s="40" t="s">
        <v>29</v>
      </c>
      <c r="C1160" s="41" t="s">
        <v>30</v>
      </c>
      <c r="D1160" s="42">
        <v>5.4182949673518044</v>
      </c>
      <c r="E1160" s="43">
        <v>6.7177737834102729</v>
      </c>
      <c r="F1160" s="44">
        <v>3.3190159818400762</v>
      </c>
      <c r="G1160" s="44">
        <v>6.8751142316736491</v>
      </c>
      <c r="H1160" s="44">
        <v>4.8118545414494633</v>
      </c>
      <c r="I1160" s="45">
        <v>5.367716298385564</v>
      </c>
    </row>
    <row r="1161" spans="1:9" x14ac:dyDescent="0.25">
      <c r="A1161" s="39">
        <v>2001</v>
      </c>
      <c r="B1161" s="40" t="s">
        <v>31</v>
      </c>
      <c r="C1161" s="41" t="s">
        <v>32</v>
      </c>
      <c r="D1161" s="42" t="s">
        <v>511</v>
      </c>
      <c r="E1161" s="43" t="s">
        <v>511</v>
      </c>
      <c r="F1161" s="44" t="s">
        <v>511</v>
      </c>
      <c r="G1161" s="44" t="s">
        <v>511</v>
      </c>
      <c r="H1161" s="44" t="s">
        <v>511</v>
      </c>
      <c r="I1161" s="45" t="s">
        <v>511</v>
      </c>
    </row>
    <row r="1162" spans="1:9" x14ac:dyDescent="0.25">
      <c r="A1162" s="39">
        <v>2001</v>
      </c>
      <c r="B1162" s="40" t="s">
        <v>261</v>
      </c>
      <c r="C1162" s="41" t="s">
        <v>262</v>
      </c>
      <c r="D1162" s="42" t="s">
        <v>511</v>
      </c>
      <c r="E1162" s="43" t="s">
        <v>511</v>
      </c>
      <c r="F1162" s="44" t="s">
        <v>511</v>
      </c>
      <c r="G1162" s="44" t="s">
        <v>511</v>
      </c>
      <c r="H1162" s="44" t="s">
        <v>511</v>
      </c>
      <c r="I1162" s="45" t="s">
        <v>511</v>
      </c>
    </row>
    <row r="1163" spans="1:9" x14ac:dyDescent="0.25">
      <c r="A1163" s="39">
        <v>2001</v>
      </c>
      <c r="B1163" s="40" t="s">
        <v>33</v>
      </c>
      <c r="C1163" s="41" t="s">
        <v>34</v>
      </c>
      <c r="D1163" s="42">
        <v>5.5037254884805815</v>
      </c>
      <c r="E1163" s="43">
        <v>6.674482318085035</v>
      </c>
      <c r="F1163" s="44">
        <v>3.2275911443669631</v>
      </c>
      <c r="G1163" s="44">
        <v>6.776986670429956</v>
      </c>
      <c r="H1163" s="44">
        <v>4.8693762536521756</v>
      </c>
      <c r="I1163" s="45">
        <v>5.9701910558687787</v>
      </c>
    </row>
    <row r="1164" spans="1:9" x14ac:dyDescent="0.25">
      <c r="A1164" s="39">
        <v>2001</v>
      </c>
      <c r="B1164" s="40" t="s">
        <v>230</v>
      </c>
      <c r="C1164" s="41" t="s">
        <v>231</v>
      </c>
      <c r="D1164" s="42">
        <v>8.1545052533216591</v>
      </c>
      <c r="E1164" s="43">
        <v>6.644855411205266</v>
      </c>
      <c r="F1164" s="44">
        <v>7.9700765773268003</v>
      </c>
      <c r="G1164" s="44">
        <v>9.1990167974131882</v>
      </c>
      <c r="H1164" s="44">
        <v>8.7631008465144085</v>
      </c>
      <c r="I1164" s="45">
        <v>8.1954766341486298</v>
      </c>
    </row>
    <row r="1165" spans="1:9" x14ac:dyDescent="0.25">
      <c r="A1165" s="39">
        <v>2001</v>
      </c>
      <c r="B1165" s="40" t="s">
        <v>35</v>
      </c>
      <c r="C1165" s="41" t="s">
        <v>36</v>
      </c>
      <c r="D1165" s="42">
        <v>5.2721906132932741</v>
      </c>
      <c r="E1165" s="43">
        <v>6.5134886339009483</v>
      </c>
      <c r="F1165" s="44">
        <v>2.9559839532209575</v>
      </c>
      <c r="G1165" s="44">
        <v>6.98866548413773</v>
      </c>
      <c r="H1165" s="44">
        <v>4.5548779875705749</v>
      </c>
      <c r="I1165" s="45">
        <v>5.3479370076361619</v>
      </c>
    </row>
    <row r="1166" spans="1:9" x14ac:dyDescent="0.25">
      <c r="A1166" s="39">
        <v>2001</v>
      </c>
      <c r="B1166" s="40" t="s">
        <v>37</v>
      </c>
      <c r="C1166" s="41" t="s">
        <v>38</v>
      </c>
      <c r="D1166" s="42">
        <v>5.4307078321124189</v>
      </c>
      <c r="E1166" s="43">
        <v>7.3413569133698697</v>
      </c>
      <c r="F1166" s="44">
        <v>3.505876588318253</v>
      </c>
      <c r="G1166" s="44">
        <v>6.0534311323371144</v>
      </c>
      <c r="H1166" s="44">
        <v>5.2224341062162773</v>
      </c>
      <c r="I1166" s="45">
        <v>5.0304404203205815</v>
      </c>
    </row>
    <row r="1167" spans="1:9" x14ac:dyDescent="0.25">
      <c r="A1167" s="39">
        <v>2001</v>
      </c>
      <c r="B1167" s="40" t="s">
        <v>151</v>
      </c>
      <c r="C1167" s="41" t="s">
        <v>152</v>
      </c>
      <c r="D1167" s="42">
        <v>7.6539485829745271</v>
      </c>
      <c r="E1167" s="43">
        <v>7.3760156630811169</v>
      </c>
      <c r="F1167" s="44">
        <v>5.9913903674359172</v>
      </c>
      <c r="G1167" s="44">
        <v>9.4439346008423755</v>
      </c>
      <c r="H1167" s="44">
        <v>8.5991197544321825</v>
      </c>
      <c r="I1167" s="45">
        <v>6.859282529081046</v>
      </c>
    </row>
    <row r="1168" spans="1:9" x14ac:dyDescent="0.25">
      <c r="A1168" s="39">
        <v>2001</v>
      </c>
      <c r="B1168" s="40" t="s">
        <v>249</v>
      </c>
      <c r="C1168" s="41" t="s">
        <v>250</v>
      </c>
      <c r="D1168" s="42">
        <v>5.7506317002346892</v>
      </c>
      <c r="E1168" s="43">
        <v>4.3454050199383571</v>
      </c>
      <c r="F1168" s="44">
        <v>5.0682510422717089</v>
      </c>
      <c r="G1168" s="44">
        <v>8.3215213333684019</v>
      </c>
      <c r="H1168" s="44">
        <v>6.3525850162609361</v>
      </c>
      <c r="I1168" s="45">
        <v>4.6653960893340409</v>
      </c>
    </row>
    <row r="1169" spans="1:9" x14ac:dyDescent="0.25">
      <c r="A1169" s="39">
        <v>2001</v>
      </c>
      <c r="B1169" s="40" t="s">
        <v>153</v>
      </c>
      <c r="C1169" s="41" t="s">
        <v>154</v>
      </c>
      <c r="D1169" s="42">
        <v>6.1847021961127471</v>
      </c>
      <c r="E1169" s="43">
        <v>6.0277389602006304</v>
      </c>
      <c r="F1169" s="44">
        <v>4.7231210527926466</v>
      </c>
      <c r="G1169" s="44">
        <v>7.5669804708784598</v>
      </c>
      <c r="H1169" s="44">
        <v>6.7871012939827668</v>
      </c>
      <c r="I1169" s="45">
        <v>5.8185692027092299</v>
      </c>
    </row>
    <row r="1170" spans="1:9" x14ac:dyDescent="0.25">
      <c r="A1170" s="39">
        <v>2001</v>
      </c>
      <c r="B1170" s="40" t="s">
        <v>45</v>
      </c>
      <c r="C1170" s="41" t="s">
        <v>514</v>
      </c>
      <c r="D1170" s="42">
        <v>3.6192903596465724</v>
      </c>
      <c r="E1170" s="43">
        <v>6.3944298544703067</v>
      </c>
      <c r="F1170" s="44">
        <v>2.0199534847961864</v>
      </c>
      <c r="G1170" s="44">
        <v>2.5</v>
      </c>
      <c r="H1170" s="44">
        <v>3.3452661927255098</v>
      </c>
      <c r="I1170" s="45">
        <v>3.8368022662408574</v>
      </c>
    </row>
    <row r="1171" spans="1:9" x14ac:dyDescent="0.25">
      <c r="A1171" s="39">
        <v>2001</v>
      </c>
      <c r="B1171" s="40" t="s">
        <v>41</v>
      </c>
      <c r="C1171" s="41" t="s">
        <v>515</v>
      </c>
      <c r="D1171" s="42">
        <v>4.8551041458147024</v>
      </c>
      <c r="E1171" s="43">
        <v>4.5958660318205258</v>
      </c>
      <c r="F1171" s="44">
        <v>4.2105179938432169</v>
      </c>
      <c r="G1171" s="44">
        <v>4.6954653854513531</v>
      </c>
      <c r="H1171" s="44">
        <v>5.1243714173386596</v>
      </c>
      <c r="I1171" s="45">
        <v>5.6492999006197584</v>
      </c>
    </row>
    <row r="1172" spans="1:9" x14ac:dyDescent="0.25">
      <c r="A1172" s="39">
        <v>2001</v>
      </c>
      <c r="B1172" s="40" t="s">
        <v>155</v>
      </c>
      <c r="C1172" s="41" t="s">
        <v>156</v>
      </c>
      <c r="D1172" s="42">
        <v>7.5207817241098294</v>
      </c>
      <c r="E1172" s="43">
        <v>7.8429447175877032</v>
      </c>
      <c r="F1172" s="44">
        <v>6.1999559776393021</v>
      </c>
      <c r="G1172" s="44">
        <v>8.5161277838000551</v>
      </c>
      <c r="H1172" s="44">
        <v>8.3725362178934901</v>
      </c>
      <c r="I1172" s="45">
        <v>6.6723439236286</v>
      </c>
    </row>
    <row r="1173" spans="1:9" x14ac:dyDescent="0.25">
      <c r="A1173" s="39">
        <v>2001</v>
      </c>
      <c r="B1173" s="40" t="s">
        <v>43</v>
      </c>
      <c r="C1173" s="41" t="s">
        <v>516</v>
      </c>
      <c r="D1173" s="42">
        <v>5.7626339937756033</v>
      </c>
      <c r="E1173" s="43">
        <v>7.9611085411958866</v>
      </c>
      <c r="F1173" s="44">
        <v>2.3679000126129308</v>
      </c>
      <c r="G1173" s="44">
        <v>6.9596483300241134</v>
      </c>
      <c r="H1173" s="44">
        <v>5.7874381785802491</v>
      </c>
      <c r="I1173" s="45">
        <v>5.7370749064648336</v>
      </c>
    </row>
    <row r="1174" spans="1:9" x14ac:dyDescent="0.25">
      <c r="A1174" s="39">
        <v>2001</v>
      </c>
      <c r="B1174" s="40" t="s">
        <v>394</v>
      </c>
      <c r="C1174" s="41" t="s">
        <v>395</v>
      </c>
      <c r="D1174" s="42">
        <v>6.2630063241020553</v>
      </c>
      <c r="E1174" s="43">
        <v>4.5556664548665635</v>
      </c>
      <c r="F1174" s="44">
        <v>5.2001251128900172</v>
      </c>
      <c r="G1174" s="44">
        <v>7.9197034640271786</v>
      </c>
      <c r="H1174" s="44">
        <v>7.1708183762230009</v>
      </c>
      <c r="I1174" s="45">
        <v>6.4687182125035134</v>
      </c>
    </row>
    <row r="1175" spans="1:9" x14ac:dyDescent="0.25">
      <c r="A1175" s="39">
        <v>2001</v>
      </c>
      <c r="B1175" s="40" t="s">
        <v>305</v>
      </c>
      <c r="C1175" s="41" t="s">
        <v>306</v>
      </c>
      <c r="D1175" s="42">
        <v>6.7000151110068185</v>
      </c>
      <c r="E1175" s="43">
        <v>6.7117474820915008</v>
      </c>
      <c r="F1175" s="44">
        <v>6.0821084546420776</v>
      </c>
      <c r="G1175" s="44">
        <v>7.0603822327779397</v>
      </c>
      <c r="H1175" s="44">
        <v>7.0440225237188319</v>
      </c>
      <c r="I1175" s="45">
        <v>6.6018148618037467</v>
      </c>
    </row>
    <row r="1176" spans="1:9" x14ac:dyDescent="0.25">
      <c r="A1176" s="39">
        <v>2001</v>
      </c>
      <c r="B1176" s="40" t="s">
        <v>340</v>
      </c>
      <c r="C1176" s="41" t="s">
        <v>517</v>
      </c>
      <c r="D1176" s="42">
        <v>7.2033616866276544</v>
      </c>
      <c r="E1176" s="43">
        <v>6.13345886233627</v>
      </c>
      <c r="F1176" s="44">
        <v>6.2613585371264646</v>
      </c>
      <c r="G1176" s="44">
        <v>9.1322636405228046</v>
      </c>
      <c r="H1176" s="44">
        <v>8.1744360256696709</v>
      </c>
      <c r="I1176" s="45">
        <v>6.3152913674830655</v>
      </c>
    </row>
    <row r="1177" spans="1:9" x14ac:dyDescent="0.25">
      <c r="A1177" s="39">
        <v>2001</v>
      </c>
      <c r="B1177" s="40" t="s">
        <v>358</v>
      </c>
      <c r="C1177" s="41" t="s">
        <v>359</v>
      </c>
      <c r="D1177" s="42">
        <v>7.8888682344590775</v>
      </c>
      <c r="E1177" s="43">
        <v>4.4143920614624124</v>
      </c>
      <c r="F1177" s="44">
        <v>8.3582494381717769</v>
      </c>
      <c r="G1177" s="44">
        <v>9.7271271898889857</v>
      </c>
      <c r="H1177" s="44">
        <v>9.0924604068314263</v>
      </c>
      <c r="I1177" s="45">
        <v>7.852112075940787</v>
      </c>
    </row>
    <row r="1178" spans="1:9" x14ac:dyDescent="0.25">
      <c r="A1178" s="39">
        <v>2001</v>
      </c>
      <c r="B1178" s="40" t="s">
        <v>163</v>
      </c>
      <c r="C1178" s="41" t="s">
        <v>164</v>
      </c>
      <c r="D1178" s="42">
        <v>6.9217685104432833</v>
      </c>
      <c r="E1178" s="43">
        <v>8.7839353746088982</v>
      </c>
      <c r="F1178" s="44">
        <v>4.5150541184253319</v>
      </c>
      <c r="G1178" s="44">
        <v>7.9946158398189393</v>
      </c>
      <c r="H1178" s="44">
        <v>6.5014900940348381</v>
      </c>
      <c r="I1178" s="45">
        <v>6.8137471253284048</v>
      </c>
    </row>
    <row r="1179" spans="1:9" x14ac:dyDescent="0.25">
      <c r="A1179" s="39">
        <v>2001</v>
      </c>
      <c r="B1179" s="40" t="s">
        <v>165</v>
      </c>
      <c r="C1179" s="41" t="s">
        <v>166</v>
      </c>
      <c r="D1179" s="42">
        <v>5.7798056869820309</v>
      </c>
      <c r="E1179" s="43">
        <v>8.4814489143784861</v>
      </c>
      <c r="F1179" s="44">
        <v>3.8525348546161613</v>
      </c>
      <c r="G1179" s="44">
        <v>4.7759425396102539</v>
      </c>
      <c r="H1179" s="44">
        <v>7.2915258821824294</v>
      </c>
      <c r="I1179" s="45">
        <v>4.4975762441228211</v>
      </c>
    </row>
    <row r="1180" spans="1:9" x14ac:dyDescent="0.25">
      <c r="A1180" s="39">
        <v>2001</v>
      </c>
      <c r="B1180" s="40" t="s">
        <v>7</v>
      </c>
      <c r="C1180" s="41" t="s">
        <v>518</v>
      </c>
      <c r="D1180" s="42">
        <v>6.186966307050878</v>
      </c>
      <c r="E1180" s="43">
        <v>5.9049592317284052</v>
      </c>
      <c r="F1180" s="44">
        <v>4.1884272719667583</v>
      </c>
      <c r="G1180" s="44">
        <v>9.5751890858294502</v>
      </c>
      <c r="H1180" s="44">
        <v>6.2549131293156925</v>
      </c>
      <c r="I1180" s="45">
        <v>5.011342816414083</v>
      </c>
    </row>
    <row r="1181" spans="1:9" x14ac:dyDescent="0.25">
      <c r="A1181" s="39">
        <v>2001</v>
      </c>
      <c r="B1181" s="40" t="s">
        <v>167</v>
      </c>
      <c r="C1181" s="41" t="s">
        <v>168</v>
      </c>
      <c r="D1181" s="42">
        <v>7.5686165669553613</v>
      </c>
      <c r="E1181" s="43">
        <v>8.7444251966758255</v>
      </c>
      <c r="F1181" s="44">
        <v>4.8806402748307844</v>
      </c>
      <c r="G1181" s="44">
        <v>9.5675907919704919</v>
      </c>
      <c r="H1181" s="44">
        <v>8.1211624169837062</v>
      </c>
      <c r="I1181" s="45">
        <v>6.5292641543160022</v>
      </c>
    </row>
    <row r="1182" spans="1:9" x14ac:dyDescent="0.25">
      <c r="A1182" s="39">
        <v>2001</v>
      </c>
      <c r="B1182" s="40" t="s">
        <v>360</v>
      </c>
      <c r="C1182" s="41" t="s">
        <v>361</v>
      </c>
      <c r="D1182" s="42">
        <v>7.8168872384366921</v>
      </c>
      <c r="E1182" s="43">
        <v>6.8165413154897578</v>
      </c>
      <c r="F1182" s="44">
        <v>6.8615903660921749</v>
      </c>
      <c r="G1182" s="44">
        <v>9.19690356371067</v>
      </c>
      <c r="H1182" s="44">
        <v>8.706244827025273</v>
      </c>
      <c r="I1182" s="45">
        <v>7.5031561198655865</v>
      </c>
    </row>
    <row r="1183" spans="1:9" x14ac:dyDescent="0.25">
      <c r="A1183" s="39">
        <v>2001</v>
      </c>
      <c r="B1183" s="40" t="s">
        <v>53</v>
      </c>
      <c r="C1183" s="41" t="s">
        <v>54</v>
      </c>
      <c r="D1183" s="42" t="s">
        <v>511</v>
      </c>
      <c r="E1183" s="43" t="s">
        <v>511</v>
      </c>
      <c r="F1183" s="44" t="s">
        <v>511</v>
      </c>
      <c r="G1183" s="44" t="s">
        <v>511</v>
      </c>
      <c r="H1183" s="44" t="s">
        <v>511</v>
      </c>
      <c r="I1183" s="45" t="s">
        <v>511</v>
      </c>
    </row>
    <row r="1184" spans="1:9" x14ac:dyDescent="0.25">
      <c r="A1184" s="39">
        <v>2001</v>
      </c>
      <c r="B1184" s="40" t="s">
        <v>55</v>
      </c>
      <c r="C1184" s="41" t="s">
        <v>56</v>
      </c>
      <c r="D1184" s="42" t="s">
        <v>511</v>
      </c>
      <c r="E1184" s="43" t="s">
        <v>511</v>
      </c>
      <c r="F1184" s="44" t="s">
        <v>511</v>
      </c>
      <c r="G1184" s="44" t="s">
        <v>511</v>
      </c>
      <c r="H1184" s="44" t="s">
        <v>511</v>
      </c>
      <c r="I1184" s="45" t="s">
        <v>511</v>
      </c>
    </row>
    <row r="1185" spans="1:9" x14ac:dyDescent="0.25">
      <c r="A1185" s="39">
        <v>2001</v>
      </c>
      <c r="B1185" s="40" t="s">
        <v>451</v>
      </c>
      <c r="C1185" s="41" t="s">
        <v>452</v>
      </c>
      <c r="D1185" s="42">
        <v>6.9336237269456351</v>
      </c>
      <c r="E1185" s="43">
        <v>6.085069530510947</v>
      </c>
      <c r="F1185" s="44">
        <v>7.5786797375910986</v>
      </c>
      <c r="G1185" s="44">
        <v>6.6560661974269646</v>
      </c>
      <c r="H1185" s="44">
        <v>6.6197513450350618</v>
      </c>
      <c r="I1185" s="45">
        <v>7.7285518241641036</v>
      </c>
    </row>
    <row r="1186" spans="1:9" x14ac:dyDescent="0.25">
      <c r="A1186" s="39">
        <v>2001</v>
      </c>
      <c r="B1186" s="40" t="s">
        <v>364</v>
      </c>
      <c r="C1186" s="41" t="s">
        <v>365</v>
      </c>
      <c r="D1186" s="42">
        <v>7.9598284896017244</v>
      </c>
      <c r="E1186" s="43">
        <v>5.3813559072897759</v>
      </c>
      <c r="F1186" s="44">
        <v>8.3698553119104542</v>
      </c>
      <c r="G1186" s="44">
        <v>9.6218891953016588</v>
      </c>
      <c r="H1186" s="44">
        <v>8.9764200289896348</v>
      </c>
      <c r="I1186" s="45">
        <v>7.4496220045171055</v>
      </c>
    </row>
    <row r="1187" spans="1:9" x14ac:dyDescent="0.25">
      <c r="A1187" s="39">
        <v>2001</v>
      </c>
      <c r="B1187" s="40" t="s">
        <v>424</v>
      </c>
      <c r="C1187" s="41" t="s">
        <v>425</v>
      </c>
      <c r="D1187" s="42">
        <v>7.4577694212912551</v>
      </c>
      <c r="E1187" s="43">
        <v>4.7679173594824009</v>
      </c>
      <c r="F1187" s="44">
        <v>6.7560520719902284</v>
      </c>
      <c r="G1187" s="44">
        <v>9.6283250808071763</v>
      </c>
      <c r="H1187" s="44">
        <v>8.6216220100572922</v>
      </c>
      <c r="I1187" s="45">
        <v>7.5149305841191776</v>
      </c>
    </row>
    <row r="1188" spans="1:9" x14ac:dyDescent="0.25">
      <c r="A1188" s="39">
        <v>2001</v>
      </c>
      <c r="B1188" s="40" t="s">
        <v>59</v>
      </c>
      <c r="C1188" s="41" t="s">
        <v>60</v>
      </c>
      <c r="D1188" s="42">
        <v>5.6645348169287768</v>
      </c>
      <c r="E1188" s="43">
        <v>6.0826291037267435</v>
      </c>
      <c r="F1188" s="44">
        <v>4.1060094208096318</v>
      </c>
      <c r="G1188" s="44">
        <v>5.7493015620453889</v>
      </c>
      <c r="H1188" s="44">
        <v>5.6318125063368836</v>
      </c>
      <c r="I1188" s="45">
        <v>6.7529214917252354</v>
      </c>
    </row>
    <row r="1189" spans="1:9" x14ac:dyDescent="0.25">
      <c r="A1189" s="39">
        <v>2001</v>
      </c>
      <c r="B1189" s="40" t="s">
        <v>61</v>
      </c>
      <c r="C1189" s="41" t="s">
        <v>519</v>
      </c>
      <c r="D1189" s="42" t="s">
        <v>511</v>
      </c>
      <c r="E1189" s="43" t="s">
        <v>511</v>
      </c>
      <c r="F1189" s="44" t="s">
        <v>511</v>
      </c>
      <c r="G1189" s="44" t="s">
        <v>511</v>
      </c>
      <c r="H1189" s="44" t="s">
        <v>511</v>
      </c>
      <c r="I1189" s="45" t="s">
        <v>511</v>
      </c>
    </row>
    <row r="1190" spans="1:9" x14ac:dyDescent="0.25">
      <c r="A1190" s="39">
        <v>2001</v>
      </c>
      <c r="B1190" s="40" t="s">
        <v>307</v>
      </c>
      <c r="C1190" s="41" t="s">
        <v>308</v>
      </c>
      <c r="D1190" s="42" t="s">
        <v>511</v>
      </c>
      <c r="E1190" s="43" t="s">
        <v>511</v>
      </c>
      <c r="F1190" s="44" t="s">
        <v>511</v>
      </c>
      <c r="G1190" s="44" t="s">
        <v>511</v>
      </c>
      <c r="H1190" s="44" t="s">
        <v>511</v>
      </c>
      <c r="I1190" s="45" t="s">
        <v>511</v>
      </c>
    </row>
    <row r="1191" spans="1:9" x14ac:dyDescent="0.25">
      <c r="A1191" s="39">
        <v>2001</v>
      </c>
      <c r="B1191" s="40" t="s">
        <v>426</v>
      </c>
      <c r="C1191" s="41" t="s">
        <v>427</v>
      </c>
      <c r="D1191" s="42">
        <v>7.7847869972099257</v>
      </c>
      <c r="E1191" s="43">
        <v>6.1750798866013881</v>
      </c>
      <c r="F1191" s="44">
        <v>8.0507807893307781</v>
      </c>
      <c r="G1191" s="44">
        <v>9.5641298084207591</v>
      </c>
      <c r="H1191" s="44">
        <v>9.0624754223920281</v>
      </c>
      <c r="I1191" s="45">
        <v>6.0714690793046797</v>
      </c>
    </row>
    <row r="1192" spans="1:9" x14ac:dyDescent="0.25">
      <c r="A1192" s="39">
        <v>2001</v>
      </c>
      <c r="B1192" s="40" t="s">
        <v>63</v>
      </c>
      <c r="C1192" s="41" t="s">
        <v>64</v>
      </c>
      <c r="D1192" s="42">
        <v>5.8567319714352069</v>
      </c>
      <c r="E1192" s="43">
        <v>6.4228000274474297</v>
      </c>
      <c r="F1192" s="44">
        <v>4.9948183724190969</v>
      </c>
      <c r="G1192" s="44">
        <v>5.616279963207031</v>
      </c>
      <c r="H1192" s="44">
        <v>6.0664510875202318</v>
      </c>
      <c r="I1192" s="45">
        <v>6.183310406582244</v>
      </c>
    </row>
    <row r="1193" spans="1:9" x14ac:dyDescent="0.25">
      <c r="A1193" s="39">
        <v>2001</v>
      </c>
      <c r="B1193" s="40" t="s">
        <v>398</v>
      </c>
      <c r="C1193" s="41" t="s">
        <v>399</v>
      </c>
      <c r="D1193" s="42">
        <v>7.2077313797226195</v>
      </c>
      <c r="E1193" s="43">
        <v>6.0837060735462289</v>
      </c>
      <c r="F1193" s="44">
        <v>5.8427754952123712</v>
      </c>
      <c r="G1193" s="44">
        <v>9.440554293475687</v>
      </c>
      <c r="H1193" s="44">
        <v>8.5301647202943069</v>
      </c>
      <c r="I1193" s="45">
        <v>6.1414563160845015</v>
      </c>
    </row>
    <row r="1194" spans="1:9" x14ac:dyDescent="0.25">
      <c r="A1194" s="39">
        <v>2001</v>
      </c>
      <c r="B1194" s="40" t="s">
        <v>177</v>
      </c>
      <c r="C1194" s="41" t="s">
        <v>178</v>
      </c>
      <c r="D1194" s="42">
        <v>7.1188794176082579</v>
      </c>
      <c r="E1194" s="43">
        <v>8.6373223150226881</v>
      </c>
      <c r="F1194" s="44">
        <v>4.0252455766384596</v>
      </c>
      <c r="G1194" s="44">
        <v>9.029730394453491</v>
      </c>
      <c r="H1194" s="44">
        <v>8.0190553547711225</v>
      </c>
      <c r="I1194" s="45">
        <v>5.883043447155532</v>
      </c>
    </row>
    <row r="1195" spans="1:9" x14ac:dyDescent="0.25">
      <c r="A1195" s="39">
        <v>2001</v>
      </c>
      <c r="B1195" s="40" t="s">
        <v>65</v>
      </c>
      <c r="C1195" s="41" t="s">
        <v>66</v>
      </c>
      <c r="D1195" s="42" t="s">
        <v>511</v>
      </c>
      <c r="E1195" s="43" t="s">
        <v>511</v>
      </c>
      <c r="F1195" s="44" t="s">
        <v>511</v>
      </c>
      <c r="G1195" s="44" t="s">
        <v>511</v>
      </c>
      <c r="H1195" s="44" t="s">
        <v>511</v>
      </c>
      <c r="I1195" s="45" t="s">
        <v>511</v>
      </c>
    </row>
    <row r="1196" spans="1:9" x14ac:dyDescent="0.25">
      <c r="A1196" s="39">
        <v>2001</v>
      </c>
      <c r="B1196" s="40" t="s">
        <v>67</v>
      </c>
      <c r="C1196" s="41" t="s">
        <v>68</v>
      </c>
      <c r="D1196" s="42">
        <v>5.1419638029580303</v>
      </c>
      <c r="E1196" s="43">
        <v>5.6989632400123069</v>
      </c>
      <c r="F1196" s="44">
        <v>2.9999842233194896</v>
      </c>
      <c r="G1196" s="44">
        <v>5.2148637958980704</v>
      </c>
      <c r="H1196" s="44">
        <v>6.1647209071134386</v>
      </c>
      <c r="I1196" s="45">
        <v>5.6312868484468481</v>
      </c>
    </row>
    <row r="1197" spans="1:9" x14ac:dyDescent="0.25">
      <c r="A1197" s="39">
        <v>2001</v>
      </c>
      <c r="B1197" s="40" t="s">
        <v>179</v>
      </c>
      <c r="C1197" s="41" t="s">
        <v>180</v>
      </c>
      <c r="D1197" s="42">
        <v>6.1777820571181987</v>
      </c>
      <c r="E1197" s="43">
        <v>3.9075288104090085</v>
      </c>
      <c r="F1197" s="44">
        <v>4.9689196160031512</v>
      </c>
      <c r="G1197" s="44">
        <v>7.9868968454227982</v>
      </c>
      <c r="H1197" s="44">
        <v>7.2552596050579465</v>
      </c>
      <c r="I1197" s="45">
        <v>6.7703054086980856</v>
      </c>
    </row>
    <row r="1198" spans="1:9" x14ac:dyDescent="0.25">
      <c r="A1198" s="39">
        <v>2001</v>
      </c>
      <c r="B1198" s="40" t="s">
        <v>181</v>
      </c>
      <c r="C1198" s="41" t="s">
        <v>182</v>
      </c>
      <c r="D1198" s="42">
        <v>6.6893604766804557</v>
      </c>
      <c r="E1198" s="43">
        <v>8.1828408760930209</v>
      </c>
      <c r="F1198" s="44">
        <v>3.3238769101021841</v>
      </c>
      <c r="G1198" s="44">
        <v>8.5391863730872846</v>
      </c>
      <c r="H1198" s="44">
        <v>6.2145737485268073</v>
      </c>
      <c r="I1198" s="45">
        <v>7.1863244755929818</v>
      </c>
    </row>
    <row r="1199" spans="1:9" x14ac:dyDescent="0.25">
      <c r="A1199" s="39">
        <v>2001</v>
      </c>
      <c r="B1199" s="40" t="s">
        <v>183</v>
      </c>
      <c r="C1199" s="41" t="s">
        <v>184</v>
      </c>
      <c r="D1199" s="42">
        <v>6.9590172284922716</v>
      </c>
      <c r="E1199" s="43">
        <v>8.2467471243511969</v>
      </c>
      <c r="F1199" s="44">
        <v>3.9290838398969155</v>
      </c>
      <c r="G1199" s="44">
        <v>8.6666066527840577</v>
      </c>
      <c r="H1199" s="44">
        <v>7.2650409741004367</v>
      </c>
      <c r="I1199" s="45">
        <v>6.6876075513287496</v>
      </c>
    </row>
    <row r="1200" spans="1:9" x14ac:dyDescent="0.25">
      <c r="A1200" s="39">
        <v>2001</v>
      </c>
      <c r="B1200" s="40" t="s">
        <v>251</v>
      </c>
      <c r="C1200" s="41" t="s">
        <v>520</v>
      </c>
      <c r="D1200" s="42">
        <v>8.7790714153888896</v>
      </c>
      <c r="E1200" s="43">
        <v>8.8046236741285462</v>
      </c>
      <c r="F1200" s="44">
        <v>6.9946108432316993</v>
      </c>
      <c r="G1200" s="44">
        <v>9.3762349926396382</v>
      </c>
      <c r="H1200" s="44">
        <v>9.7524701420623643</v>
      </c>
      <c r="I1200" s="45">
        <v>8.9674174248821981</v>
      </c>
    </row>
    <row r="1201" spans="1:9" x14ac:dyDescent="0.25">
      <c r="A1201" s="39">
        <v>2001</v>
      </c>
      <c r="B1201" s="40" t="s">
        <v>342</v>
      </c>
      <c r="C1201" s="41" t="s">
        <v>343</v>
      </c>
      <c r="D1201" s="42">
        <v>7.4567922851440098</v>
      </c>
      <c r="E1201" s="43">
        <v>6.7003724225778685</v>
      </c>
      <c r="F1201" s="44">
        <v>6.461112010377378</v>
      </c>
      <c r="G1201" s="44">
        <v>8.6298481883466636</v>
      </c>
      <c r="H1201" s="44">
        <v>8.3277630760621157</v>
      </c>
      <c r="I1201" s="45">
        <v>7.1648657283560224</v>
      </c>
    </row>
    <row r="1202" spans="1:9" x14ac:dyDescent="0.25">
      <c r="A1202" s="39">
        <v>2001</v>
      </c>
      <c r="B1202" s="40" t="s">
        <v>368</v>
      </c>
      <c r="C1202" s="41" t="s">
        <v>369</v>
      </c>
      <c r="D1202" s="42">
        <v>7.9138432354109769</v>
      </c>
      <c r="E1202" s="43">
        <v>6.4942251056193872</v>
      </c>
      <c r="F1202" s="44">
        <v>7.9810815210711059</v>
      </c>
      <c r="G1202" s="44">
        <v>9.216331222515084</v>
      </c>
      <c r="H1202" s="44">
        <v>8.0968888255313871</v>
      </c>
      <c r="I1202" s="45">
        <v>7.7806895023179221</v>
      </c>
    </row>
    <row r="1203" spans="1:9" x14ac:dyDescent="0.25">
      <c r="A1203" s="39">
        <v>2001</v>
      </c>
      <c r="B1203" s="40" t="s">
        <v>287</v>
      </c>
      <c r="C1203" s="41" t="s">
        <v>288</v>
      </c>
      <c r="D1203" s="42">
        <v>6.2209582262050489</v>
      </c>
      <c r="E1203" s="43">
        <v>7.5570582595695228</v>
      </c>
      <c r="F1203" s="44">
        <v>5.1991488505058134</v>
      </c>
      <c r="G1203" s="44">
        <v>6.9114822945736289</v>
      </c>
      <c r="H1203" s="44">
        <v>5.5301416195213253</v>
      </c>
      <c r="I1203" s="45">
        <v>5.906960106854954</v>
      </c>
    </row>
    <row r="1204" spans="1:9" x14ac:dyDescent="0.25">
      <c r="A1204" s="39">
        <v>2001</v>
      </c>
      <c r="B1204" s="40" t="s">
        <v>263</v>
      </c>
      <c r="C1204" s="41" t="s">
        <v>264</v>
      </c>
      <c r="D1204" s="42">
        <v>5.718999640478998</v>
      </c>
      <c r="E1204" s="43">
        <v>7.909472845252985</v>
      </c>
      <c r="F1204" s="44">
        <v>3.2416234266960497</v>
      </c>
      <c r="G1204" s="44">
        <v>6.0447539584161607</v>
      </c>
      <c r="H1204" s="44">
        <v>6.8472673870034511</v>
      </c>
      <c r="I1204" s="45">
        <v>4.5518805850263409</v>
      </c>
    </row>
    <row r="1205" spans="1:9" x14ac:dyDescent="0.25">
      <c r="A1205" s="39">
        <v>2001</v>
      </c>
      <c r="B1205" s="40" t="s">
        <v>289</v>
      </c>
      <c r="C1205" s="41" t="s">
        <v>521</v>
      </c>
      <c r="D1205" s="42">
        <v>5.8926203170477747</v>
      </c>
      <c r="E1205" s="43">
        <v>6.6207811790888185</v>
      </c>
      <c r="F1205" s="44">
        <v>4.2777128219690601</v>
      </c>
      <c r="G1205" s="44">
        <v>8.0380931404579652</v>
      </c>
      <c r="H1205" s="44">
        <v>5.8320317331188249</v>
      </c>
      <c r="I1205" s="45">
        <v>4.6944827106042064</v>
      </c>
    </row>
    <row r="1206" spans="1:9" x14ac:dyDescent="0.25">
      <c r="A1206" s="39">
        <v>2001</v>
      </c>
      <c r="B1206" s="40" t="s">
        <v>309</v>
      </c>
      <c r="C1206" s="41" t="s">
        <v>310</v>
      </c>
      <c r="D1206" s="42" t="s">
        <v>511</v>
      </c>
      <c r="E1206" s="43" t="s">
        <v>511</v>
      </c>
      <c r="F1206" s="44" t="s">
        <v>511</v>
      </c>
      <c r="G1206" s="44" t="s">
        <v>511</v>
      </c>
      <c r="H1206" s="44" t="s">
        <v>511</v>
      </c>
      <c r="I1206" s="45" t="s">
        <v>511</v>
      </c>
    </row>
    <row r="1207" spans="1:9" x14ac:dyDescent="0.25">
      <c r="A1207" s="39">
        <v>2001</v>
      </c>
      <c r="B1207" s="40" t="s">
        <v>370</v>
      </c>
      <c r="C1207" s="41" t="s">
        <v>371</v>
      </c>
      <c r="D1207" s="42">
        <v>8.0020879223998538</v>
      </c>
      <c r="E1207" s="43">
        <v>6.3360293777929177</v>
      </c>
      <c r="F1207" s="44">
        <v>7.3643676161151728</v>
      </c>
      <c r="G1207" s="44">
        <v>9.5672898065037408</v>
      </c>
      <c r="H1207" s="44">
        <v>9.2227581638054694</v>
      </c>
      <c r="I1207" s="45">
        <v>7.5199946477819646</v>
      </c>
    </row>
    <row r="1208" spans="1:9" x14ac:dyDescent="0.25">
      <c r="A1208" s="39">
        <v>2001</v>
      </c>
      <c r="B1208" s="40" t="s">
        <v>311</v>
      </c>
      <c r="C1208" s="41" t="s">
        <v>312</v>
      </c>
      <c r="D1208" s="42">
        <v>6.7875782110128684</v>
      </c>
      <c r="E1208" s="43">
        <v>4.9249338489070222</v>
      </c>
      <c r="F1208" s="44">
        <v>6.0290673317458392</v>
      </c>
      <c r="G1208" s="44">
        <v>9.235487524668514</v>
      </c>
      <c r="H1208" s="44">
        <v>8.244025642338098</v>
      </c>
      <c r="I1208" s="45">
        <v>5.504376707404866</v>
      </c>
    </row>
    <row r="1209" spans="1:9" x14ac:dyDescent="0.25">
      <c r="A1209" s="39">
        <v>2001</v>
      </c>
      <c r="B1209" s="40" t="s">
        <v>402</v>
      </c>
      <c r="C1209" s="41" t="s">
        <v>403</v>
      </c>
      <c r="D1209" s="42">
        <v>7.6076966167817535</v>
      </c>
      <c r="E1209" s="43">
        <v>6.3963187549715999</v>
      </c>
      <c r="F1209" s="44">
        <v>6.9466823319600302</v>
      </c>
      <c r="G1209" s="44">
        <v>9.5505771355750095</v>
      </c>
      <c r="H1209" s="44">
        <v>8.8448640361662552</v>
      </c>
      <c r="I1209" s="45">
        <v>6.3000408252358655</v>
      </c>
    </row>
    <row r="1210" spans="1:9" x14ac:dyDescent="0.25">
      <c r="A1210" s="39">
        <v>2001</v>
      </c>
      <c r="B1210" s="40" t="s">
        <v>185</v>
      </c>
      <c r="C1210" s="41" t="s">
        <v>186</v>
      </c>
      <c r="D1210" s="42">
        <v>7.2465318410514588</v>
      </c>
      <c r="E1210" s="43">
        <v>7.3198897701945995</v>
      </c>
      <c r="F1210" s="44">
        <v>5.430445994634411</v>
      </c>
      <c r="G1210" s="44">
        <v>8.996468086859819</v>
      </c>
      <c r="H1210" s="44">
        <v>7.9076655387862278</v>
      </c>
      <c r="I1210" s="45">
        <v>6.578189814782232</v>
      </c>
    </row>
    <row r="1211" spans="1:9" x14ac:dyDescent="0.25">
      <c r="A1211" s="39">
        <v>2001</v>
      </c>
      <c r="B1211" s="40" t="s">
        <v>254</v>
      </c>
      <c r="C1211" s="41" t="s">
        <v>255</v>
      </c>
      <c r="D1211" s="42">
        <v>7.850098384383398</v>
      </c>
      <c r="E1211" s="43">
        <v>6.4480303503791472</v>
      </c>
      <c r="F1211" s="44">
        <v>7.5481990506826611</v>
      </c>
      <c r="G1211" s="44">
        <v>9.5859309601072571</v>
      </c>
      <c r="H1211" s="44">
        <v>8.43097516282198</v>
      </c>
      <c r="I1211" s="45">
        <v>7.2373563979259457</v>
      </c>
    </row>
    <row r="1212" spans="1:9" x14ac:dyDescent="0.25">
      <c r="A1212" s="39">
        <v>2001</v>
      </c>
      <c r="B1212" s="40" t="s">
        <v>313</v>
      </c>
      <c r="C1212" s="41" t="s">
        <v>314</v>
      </c>
      <c r="D1212" s="42">
        <v>6.9996824866239207</v>
      </c>
      <c r="E1212" s="43">
        <v>6.0916910718008674</v>
      </c>
      <c r="F1212" s="44">
        <v>4.6125562740896244</v>
      </c>
      <c r="G1212" s="44">
        <v>9.5725708499107522</v>
      </c>
      <c r="H1212" s="44">
        <v>7.9477564795765741</v>
      </c>
      <c r="I1212" s="45">
        <v>6.7738377577417888</v>
      </c>
    </row>
    <row r="1213" spans="1:9" x14ac:dyDescent="0.25">
      <c r="A1213" s="39">
        <v>2001</v>
      </c>
      <c r="B1213" s="40" t="s">
        <v>238</v>
      </c>
      <c r="C1213" s="41" t="s">
        <v>239</v>
      </c>
      <c r="D1213" s="42" t="s">
        <v>511</v>
      </c>
      <c r="E1213" s="43" t="s">
        <v>511</v>
      </c>
      <c r="F1213" s="44" t="s">
        <v>511</v>
      </c>
      <c r="G1213" s="44" t="s">
        <v>511</v>
      </c>
      <c r="H1213" s="44" t="s">
        <v>511</v>
      </c>
      <c r="I1213" s="45" t="s">
        <v>511</v>
      </c>
    </row>
    <row r="1214" spans="1:9" x14ac:dyDescent="0.25">
      <c r="A1214" s="39">
        <v>2001</v>
      </c>
      <c r="B1214" s="40" t="s">
        <v>69</v>
      </c>
      <c r="C1214" s="41" t="s">
        <v>70</v>
      </c>
      <c r="D1214" s="42">
        <v>6.586395364457978</v>
      </c>
      <c r="E1214" s="43">
        <v>6.0484586412825347</v>
      </c>
      <c r="F1214" s="44">
        <v>4.3070068822623497</v>
      </c>
      <c r="G1214" s="44">
        <v>8.9462599044881514</v>
      </c>
      <c r="H1214" s="44">
        <v>6.589081346701108</v>
      </c>
      <c r="I1214" s="45">
        <v>7.0411700475557479</v>
      </c>
    </row>
    <row r="1215" spans="1:9" x14ac:dyDescent="0.25">
      <c r="A1215" s="39">
        <v>2001</v>
      </c>
      <c r="B1215" s="40" t="s">
        <v>258</v>
      </c>
      <c r="C1215" s="41" t="s">
        <v>522</v>
      </c>
      <c r="D1215" s="42">
        <v>7.4477335337809425</v>
      </c>
      <c r="E1215" s="43">
        <v>6.9832893708120354</v>
      </c>
      <c r="F1215" s="44">
        <v>6.6872235813643428</v>
      </c>
      <c r="G1215" s="44">
        <v>9.3233325953479618</v>
      </c>
      <c r="H1215" s="44">
        <v>7.7606023673252578</v>
      </c>
      <c r="I1215" s="45">
        <v>6.4842197540551139</v>
      </c>
    </row>
    <row r="1216" spans="1:9" x14ac:dyDescent="0.25">
      <c r="A1216" s="39">
        <v>2001</v>
      </c>
      <c r="B1216" s="40" t="s">
        <v>315</v>
      </c>
      <c r="C1216" s="41" t="s">
        <v>316</v>
      </c>
      <c r="D1216" s="42">
        <v>6.9185878607804501</v>
      </c>
      <c r="E1216" s="43">
        <v>5.5094752597167016</v>
      </c>
      <c r="F1216" s="44">
        <v>5.2121264621778272</v>
      </c>
      <c r="G1216" s="44">
        <v>8.1962442455841007</v>
      </c>
      <c r="H1216" s="44">
        <v>7.7374361820506978</v>
      </c>
      <c r="I1216" s="45">
        <v>7.9376571543729213</v>
      </c>
    </row>
    <row r="1217" spans="1:9" x14ac:dyDescent="0.25">
      <c r="A1217" s="39">
        <v>2001</v>
      </c>
      <c r="B1217" s="40" t="s">
        <v>241</v>
      </c>
      <c r="C1217" s="41" t="s">
        <v>523</v>
      </c>
      <c r="D1217" s="42" t="s">
        <v>511</v>
      </c>
      <c r="E1217" s="43" t="s">
        <v>511</v>
      </c>
      <c r="F1217" s="44" t="s">
        <v>511</v>
      </c>
      <c r="G1217" s="44" t="s">
        <v>511</v>
      </c>
      <c r="H1217" s="44" t="s">
        <v>511</v>
      </c>
      <c r="I1217" s="45" t="s">
        <v>511</v>
      </c>
    </row>
    <row r="1218" spans="1:9" x14ac:dyDescent="0.25">
      <c r="A1218" s="39">
        <v>2001</v>
      </c>
      <c r="B1218" s="40" t="s">
        <v>265</v>
      </c>
      <c r="C1218" s="41" t="s">
        <v>524</v>
      </c>
      <c r="D1218" s="42" t="s">
        <v>511</v>
      </c>
      <c r="E1218" s="43" t="s">
        <v>511</v>
      </c>
      <c r="F1218" s="44" t="s">
        <v>511</v>
      </c>
      <c r="G1218" s="44" t="s">
        <v>511</v>
      </c>
      <c r="H1218" s="44" t="s">
        <v>511</v>
      </c>
      <c r="I1218" s="45" t="s">
        <v>511</v>
      </c>
    </row>
    <row r="1219" spans="1:9" x14ac:dyDescent="0.25">
      <c r="A1219" s="39">
        <v>2001</v>
      </c>
      <c r="B1219" s="40" t="s">
        <v>376</v>
      </c>
      <c r="C1219" s="41" t="s">
        <v>377</v>
      </c>
      <c r="D1219" s="42">
        <v>7.6984651816653606</v>
      </c>
      <c r="E1219" s="43">
        <v>7.0622605787888117</v>
      </c>
      <c r="F1219" s="44">
        <v>6.5785127915425052</v>
      </c>
      <c r="G1219" s="44">
        <v>9.3252089248487771</v>
      </c>
      <c r="H1219" s="44">
        <v>8.2984039856930103</v>
      </c>
      <c r="I1219" s="45">
        <v>7.227939627453698</v>
      </c>
    </row>
    <row r="1220" spans="1:9" x14ac:dyDescent="0.25">
      <c r="A1220" s="39">
        <v>2001</v>
      </c>
      <c r="B1220" s="40" t="s">
        <v>317</v>
      </c>
      <c r="C1220" s="41" t="s">
        <v>318</v>
      </c>
      <c r="D1220" s="42" t="s">
        <v>511</v>
      </c>
      <c r="E1220" s="43" t="s">
        <v>511</v>
      </c>
      <c r="F1220" s="44" t="s">
        <v>511</v>
      </c>
      <c r="G1220" s="44" t="s">
        <v>511</v>
      </c>
      <c r="H1220" s="44" t="s">
        <v>511</v>
      </c>
      <c r="I1220" s="45" t="s">
        <v>511</v>
      </c>
    </row>
    <row r="1221" spans="1:9" x14ac:dyDescent="0.25">
      <c r="A1221" s="39">
        <v>2001</v>
      </c>
      <c r="B1221" s="40" t="s">
        <v>71</v>
      </c>
      <c r="C1221" s="41" t="s">
        <v>72</v>
      </c>
      <c r="D1221" s="42" t="s">
        <v>511</v>
      </c>
      <c r="E1221" s="43" t="s">
        <v>511</v>
      </c>
      <c r="F1221" s="44" t="s">
        <v>511</v>
      </c>
      <c r="G1221" s="44" t="s">
        <v>511</v>
      </c>
      <c r="H1221" s="44" t="s">
        <v>511</v>
      </c>
      <c r="I1221" s="45" t="s">
        <v>511</v>
      </c>
    </row>
    <row r="1222" spans="1:9" x14ac:dyDescent="0.25">
      <c r="A1222" s="39">
        <v>2001</v>
      </c>
      <c r="B1222" s="40" t="s">
        <v>73</v>
      </c>
      <c r="C1222" s="41" t="s">
        <v>74</v>
      </c>
      <c r="D1222" s="42" t="s">
        <v>511</v>
      </c>
      <c r="E1222" s="43" t="s">
        <v>511</v>
      </c>
      <c r="F1222" s="44" t="s">
        <v>511</v>
      </c>
      <c r="G1222" s="44" t="s">
        <v>511</v>
      </c>
      <c r="H1222" s="44" t="s">
        <v>511</v>
      </c>
      <c r="I1222" s="45" t="s">
        <v>511</v>
      </c>
    </row>
    <row r="1223" spans="1:9" x14ac:dyDescent="0.25">
      <c r="A1223" s="39">
        <v>2001</v>
      </c>
      <c r="B1223" s="40" t="s">
        <v>9</v>
      </c>
      <c r="C1223" s="41" t="s">
        <v>10</v>
      </c>
      <c r="D1223" s="42" t="s">
        <v>511</v>
      </c>
      <c r="E1223" s="43" t="s">
        <v>511</v>
      </c>
      <c r="F1223" s="44" t="s">
        <v>511</v>
      </c>
      <c r="G1223" s="44" t="s">
        <v>511</v>
      </c>
      <c r="H1223" s="44" t="s">
        <v>511</v>
      </c>
      <c r="I1223" s="45" t="s">
        <v>511</v>
      </c>
    </row>
    <row r="1224" spans="1:9" x14ac:dyDescent="0.25">
      <c r="A1224" s="39">
        <v>2001</v>
      </c>
      <c r="B1224" s="40" t="s">
        <v>378</v>
      </c>
      <c r="C1224" s="41" t="s">
        <v>379</v>
      </c>
      <c r="D1224" s="42">
        <v>7.1526599634085839</v>
      </c>
      <c r="E1224" s="43">
        <v>7.1551268065201388</v>
      </c>
      <c r="F1224" s="44">
        <v>6.4972703205386813</v>
      </c>
      <c r="G1224" s="44">
        <v>7.8399278443835563</v>
      </c>
      <c r="H1224" s="44">
        <v>8.4618873494027689</v>
      </c>
      <c r="I1224" s="45">
        <v>5.809087496197777</v>
      </c>
    </row>
    <row r="1225" spans="1:9" x14ac:dyDescent="0.25">
      <c r="A1225" s="39">
        <v>2001</v>
      </c>
      <c r="B1225" s="40" t="s">
        <v>430</v>
      </c>
      <c r="C1225" s="41" t="s">
        <v>431</v>
      </c>
      <c r="D1225" s="42">
        <v>7.9945303584930922</v>
      </c>
      <c r="E1225" s="43">
        <v>5.9966937437754257</v>
      </c>
      <c r="F1225" s="44">
        <v>7.5958225528902519</v>
      </c>
      <c r="G1225" s="44">
        <v>9.6609947550917532</v>
      </c>
      <c r="H1225" s="44">
        <v>8.9790492069223102</v>
      </c>
      <c r="I1225" s="45">
        <v>7.7400915337857237</v>
      </c>
    </row>
    <row r="1226" spans="1:9" x14ac:dyDescent="0.25">
      <c r="A1226" s="39">
        <v>2001</v>
      </c>
      <c r="B1226" s="40" t="s">
        <v>75</v>
      </c>
      <c r="C1226" s="41" t="s">
        <v>76</v>
      </c>
      <c r="D1226" s="42">
        <v>5.9321519147428869</v>
      </c>
      <c r="E1226" s="43">
        <v>7.0188051592722926</v>
      </c>
      <c r="F1226" s="44">
        <v>3.1088579699458831</v>
      </c>
      <c r="G1226" s="44">
        <v>7.7148055520971761</v>
      </c>
      <c r="H1226" s="44">
        <v>6.1702538543017651</v>
      </c>
      <c r="I1226" s="45">
        <v>5.6480370380973168</v>
      </c>
    </row>
    <row r="1227" spans="1:9" x14ac:dyDescent="0.25">
      <c r="A1227" s="39">
        <v>2001</v>
      </c>
      <c r="B1227" s="40" t="s">
        <v>77</v>
      </c>
      <c r="C1227" s="41" t="s">
        <v>78</v>
      </c>
      <c r="D1227" s="42">
        <v>5.4405310935514404</v>
      </c>
      <c r="E1227" s="43">
        <v>5.6081753708783078</v>
      </c>
      <c r="F1227" s="44">
        <v>5.4420377351824838</v>
      </c>
      <c r="G1227" s="44">
        <v>4.0091062690816255</v>
      </c>
      <c r="H1227" s="44">
        <v>6.363814581436845</v>
      </c>
      <c r="I1227" s="45">
        <v>5.779521511177939</v>
      </c>
    </row>
    <row r="1228" spans="1:9" x14ac:dyDescent="0.25">
      <c r="A1228" s="39">
        <v>2001</v>
      </c>
      <c r="B1228" s="40" t="s">
        <v>267</v>
      </c>
      <c r="C1228" s="41" t="s">
        <v>268</v>
      </c>
      <c r="D1228" s="42">
        <v>6.2113948830276975</v>
      </c>
      <c r="E1228" s="43">
        <v>5.2149225044320584</v>
      </c>
      <c r="F1228" s="44">
        <v>5.3303872532732326</v>
      </c>
      <c r="G1228" s="44">
        <v>6.7425100286536157</v>
      </c>
      <c r="H1228" s="44">
        <v>7.1171889504987877</v>
      </c>
      <c r="I1228" s="45">
        <v>6.6519656782807912</v>
      </c>
    </row>
    <row r="1229" spans="1:9" x14ac:dyDescent="0.25">
      <c r="A1229" s="39">
        <v>2001</v>
      </c>
      <c r="B1229" s="40" t="s">
        <v>79</v>
      </c>
      <c r="C1229" s="41" t="s">
        <v>80</v>
      </c>
      <c r="D1229" s="42">
        <v>5.4937665237890076</v>
      </c>
      <c r="E1229" s="43">
        <v>6.0895437874376013</v>
      </c>
      <c r="F1229" s="44">
        <v>3.571955058065877</v>
      </c>
      <c r="G1229" s="44">
        <v>6.6933178690613246</v>
      </c>
      <c r="H1229" s="44">
        <v>6.0423591770250455</v>
      </c>
      <c r="I1229" s="45">
        <v>5.0716567273551867</v>
      </c>
    </row>
    <row r="1230" spans="1:9" x14ac:dyDescent="0.25">
      <c r="A1230" s="39">
        <v>2001</v>
      </c>
      <c r="B1230" s="40" t="s">
        <v>404</v>
      </c>
      <c r="C1230" s="41" t="s">
        <v>405</v>
      </c>
      <c r="D1230" s="42">
        <v>6.8403555599419334</v>
      </c>
      <c r="E1230" s="43">
        <v>6.6211037755563718</v>
      </c>
      <c r="F1230" s="44">
        <v>6.7217930027554837</v>
      </c>
      <c r="G1230" s="44">
        <v>6.9315229947008117</v>
      </c>
      <c r="H1230" s="44">
        <v>7.0917712544087301</v>
      </c>
      <c r="I1230" s="45">
        <v>6.8355867722882673</v>
      </c>
    </row>
    <row r="1231" spans="1:9" x14ac:dyDescent="0.25">
      <c r="A1231" s="39">
        <v>2001</v>
      </c>
      <c r="B1231" s="40" t="s">
        <v>81</v>
      </c>
      <c r="C1231" s="41" t="s">
        <v>82</v>
      </c>
      <c r="D1231" s="42" t="s">
        <v>511</v>
      </c>
      <c r="E1231" s="43" t="s">
        <v>511</v>
      </c>
      <c r="F1231" s="44" t="s">
        <v>511</v>
      </c>
      <c r="G1231" s="44" t="s">
        <v>511</v>
      </c>
      <c r="H1231" s="44" t="s">
        <v>511</v>
      </c>
      <c r="I1231" s="45" t="s">
        <v>511</v>
      </c>
    </row>
    <row r="1232" spans="1:9" x14ac:dyDescent="0.25">
      <c r="A1232" s="39">
        <v>2001</v>
      </c>
      <c r="B1232" s="40" t="s">
        <v>83</v>
      </c>
      <c r="C1232" s="41" t="s">
        <v>84</v>
      </c>
      <c r="D1232" s="42">
        <v>7.2728547206605754</v>
      </c>
      <c r="E1232" s="43">
        <v>7.4680052948081963</v>
      </c>
      <c r="F1232" s="44">
        <v>4.9420572290098272</v>
      </c>
      <c r="G1232" s="44">
        <v>9.57945308106172</v>
      </c>
      <c r="H1232" s="44">
        <v>7.3769378145744788</v>
      </c>
      <c r="I1232" s="45">
        <v>6.9978201838486553</v>
      </c>
    </row>
    <row r="1233" spans="1:9" x14ac:dyDescent="0.25">
      <c r="A1233" s="39">
        <v>2001</v>
      </c>
      <c r="B1233" s="40" t="s">
        <v>189</v>
      </c>
      <c r="C1233" s="41" t="s">
        <v>190</v>
      </c>
      <c r="D1233" s="42">
        <v>6.6494952421533373</v>
      </c>
      <c r="E1233" s="43">
        <v>7.6434212659112131</v>
      </c>
      <c r="F1233" s="44">
        <v>4.6584067927983428</v>
      </c>
      <c r="G1233" s="44">
        <v>7.37599637781579</v>
      </c>
      <c r="H1233" s="44">
        <v>7.1587425559707754</v>
      </c>
      <c r="I1233" s="45">
        <v>6.4109092182705618</v>
      </c>
    </row>
    <row r="1234" spans="1:9" x14ac:dyDescent="0.25">
      <c r="A1234" s="39">
        <v>2001</v>
      </c>
      <c r="B1234" s="40" t="s">
        <v>346</v>
      </c>
      <c r="C1234" s="41" t="s">
        <v>525</v>
      </c>
      <c r="D1234" s="42" t="s">
        <v>511</v>
      </c>
      <c r="E1234" s="43" t="s">
        <v>511</v>
      </c>
      <c r="F1234" s="44" t="s">
        <v>511</v>
      </c>
      <c r="G1234" s="44" t="s">
        <v>511</v>
      </c>
      <c r="H1234" s="44" t="s">
        <v>511</v>
      </c>
      <c r="I1234" s="45" t="s">
        <v>511</v>
      </c>
    </row>
    <row r="1235" spans="1:9" x14ac:dyDescent="0.25">
      <c r="A1235" s="39">
        <v>2001</v>
      </c>
      <c r="B1235" s="40" t="s">
        <v>256</v>
      </c>
      <c r="C1235" s="41" t="s">
        <v>257</v>
      </c>
      <c r="D1235" s="42" t="s">
        <v>511</v>
      </c>
      <c r="E1235" s="43" t="s">
        <v>511</v>
      </c>
      <c r="F1235" s="44" t="s">
        <v>511</v>
      </c>
      <c r="G1235" s="44" t="s">
        <v>511</v>
      </c>
      <c r="H1235" s="44" t="s">
        <v>511</v>
      </c>
      <c r="I1235" s="45" t="s">
        <v>511</v>
      </c>
    </row>
    <row r="1236" spans="1:9" x14ac:dyDescent="0.25">
      <c r="A1236" s="39">
        <v>2001</v>
      </c>
      <c r="B1236" s="40" t="s">
        <v>406</v>
      </c>
      <c r="C1236" s="41" t="s">
        <v>407</v>
      </c>
      <c r="D1236" s="42" t="s">
        <v>511</v>
      </c>
      <c r="E1236" s="43" t="s">
        <v>511</v>
      </c>
      <c r="F1236" s="44" t="s">
        <v>511</v>
      </c>
      <c r="G1236" s="44" t="s">
        <v>511</v>
      </c>
      <c r="H1236" s="44" t="s">
        <v>511</v>
      </c>
      <c r="I1236" s="45" t="s">
        <v>511</v>
      </c>
    </row>
    <row r="1237" spans="1:9" x14ac:dyDescent="0.25">
      <c r="A1237" s="39">
        <v>2001</v>
      </c>
      <c r="B1237" s="40" t="s">
        <v>11</v>
      </c>
      <c r="C1237" s="41" t="s">
        <v>12</v>
      </c>
      <c r="D1237" s="42">
        <v>6.0471582568043463</v>
      </c>
      <c r="E1237" s="43">
        <v>6.9187701866520666</v>
      </c>
      <c r="F1237" s="44">
        <v>4.8801364363241602</v>
      </c>
      <c r="G1237" s="44">
        <v>7.0941380183250944</v>
      </c>
      <c r="H1237" s="44">
        <v>5.7312324768543812</v>
      </c>
      <c r="I1237" s="45">
        <v>5.6115141658660308</v>
      </c>
    </row>
    <row r="1238" spans="1:9" x14ac:dyDescent="0.25">
      <c r="A1238" s="39">
        <v>2001</v>
      </c>
      <c r="B1238" s="40" t="s">
        <v>87</v>
      </c>
      <c r="C1238" s="41" t="s">
        <v>88</v>
      </c>
      <c r="D1238" s="42" t="s">
        <v>511</v>
      </c>
      <c r="E1238" s="43" t="s">
        <v>511</v>
      </c>
      <c r="F1238" s="44" t="s">
        <v>511</v>
      </c>
      <c r="G1238" s="44" t="s">
        <v>511</v>
      </c>
      <c r="H1238" s="44" t="s">
        <v>511</v>
      </c>
      <c r="I1238" s="45" t="s">
        <v>511</v>
      </c>
    </row>
    <row r="1239" spans="1:9" x14ac:dyDescent="0.25">
      <c r="A1239" s="39">
        <v>2001</v>
      </c>
      <c r="B1239" s="40" t="s">
        <v>269</v>
      </c>
      <c r="C1239" s="41" t="s">
        <v>270</v>
      </c>
      <c r="D1239" s="42">
        <v>4.2321101306958244</v>
      </c>
      <c r="E1239" s="43">
        <v>5.9456612910509694</v>
      </c>
      <c r="F1239" s="44">
        <v>3.9186926222111773</v>
      </c>
      <c r="G1239" s="44">
        <v>4.3078745213756182</v>
      </c>
      <c r="H1239" s="44">
        <v>2.8271563406548643</v>
      </c>
      <c r="I1239" s="45">
        <v>4.1611658781864937</v>
      </c>
    </row>
    <row r="1240" spans="1:9" x14ac:dyDescent="0.25">
      <c r="A1240" s="39">
        <v>2001</v>
      </c>
      <c r="B1240" s="40" t="s">
        <v>89</v>
      </c>
      <c r="C1240" s="41" t="s">
        <v>90</v>
      </c>
      <c r="D1240" s="42">
        <v>6.3559552738845646</v>
      </c>
      <c r="E1240" s="43">
        <v>5.0437044153608195</v>
      </c>
      <c r="F1240" s="44">
        <v>6.5046057262019632</v>
      </c>
      <c r="G1240" s="44">
        <v>6.0964784901300266</v>
      </c>
      <c r="H1240" s="44">
        <v>6.315857907824542</v>
      </c>
      <c r="I1240" s="45">
        <v>7.8191298299054672</v>
      </c>
    </row>
    <row r="1241" spans="1:9" x14ac:dyDescent="0.25">
      <c r="A1241" s="39">
        <v>2001</v>
      </c>
      <c r="B1241" s="40" t="s">
        <v>293</v>
      </c>
      <c r="C1241" s="41" t="s">
        <v>294</v>
      </c>
      <c r="D1241" s="42">
        <v>6.2779037167469074</v>
      </c>
      <c r="E1241" s="43">
        <v>7.3115451088062029</v>
      </c>
      <c r="F1241" s="44">
        <v>4.6472955837987451</v>
      </c>
      <c r="G1241" s="44">
        <v>6.9590743427493358</v>
      </c>
      <c r="H1241" s="44">
        <v>6.350484813221299</v>
      </c>
      <c r="I1241" s="45">
        <v>6.1211187351589551</v>
      </c>
    </row>
    <row r="1242" spans="1:9" x14ac:dyDescent="0.25">
      <c r="A1242" s="39">
        <v>2001</v>
      </c>
      <c r="B1242" s="40" t="s">
        <v>434</v>
      </c>
      <c r="C1242" s="41" t="s">
        <v>435</v>
      </c>
      <c r="D1242" s="42">
        <v>7.7988014041559053</v>
      </c>
      <c r="E1242" s="43">
        <v>5.0526454578494064</v>
      </c>
      <c r="F1242" s="44">
        <v>7.8627828706173082</v>
      </c>
      <c r="G1242" s="44">
        <v>9.4578040058440571</v>
      </c>
      <c r="H1242" s="44">
        <v>9.0905143016276142</v>
      </c>
      <c r="I1242" s="45">
        <v>7.5302603848411431</v>
      </c>
    </row>
    <row r="1243" spans="1:9" x14ac:dyDescent="0.25">
      <c r="A1243" s="39">
        <v>2001</v>
      </c>
      <c r="B1243" s="40" t="s">
        <v>447</v>
      </c>
      <c r="C1243" s="41" t="s">
        <v>448</v>
      </c>
      <c r="D1243" s="42">
        <v>8.2283421732434441</v>
      </c>
      <c r="E1243" s="43">
        <v>6.4171723351336807</v>
      </c>
      <c r="F1243" s="44">
        <v>8.0146957613557248</v>
      </c>
      <c r="G1243" s="44">
        <v>9.4356255042080406</v>
      </c>
      <c r="H1243" s="44">
        <v>9.0048502534855732</v>
      </c>
      <c r="I1243" s="45">
        <v>8.2693670120341967</v>
      </c>
    </row>
    <row r="1244" spans="1:9" x14ac:dyDescent="0.25">
      <c r="A1244" s="39">
        <v>2001</v>
      </c>
      <c r="B1244" s="40" t="s">
        <v>193</v>
      </c>
      <c r="C1244" s="41" t="s">
        <v>194</v>
      </c>
      <c r="D1244" s="42">
        <v>7.003726966978709</v>
      </c>
      <c r="E1244" s="43">
        <v>7.6607958537064293</v>
      </c>
      <c r="F1244" s="44">
        <v>4.1633378665540519</v>
      </c>
      <c r="G1244" s="44">
        <v>8.5271932557127794</v>
      </c>
      <c r="H1244" s="44">
        <v>8.2311916957914963</v>
      </c>
      <c r="I1244" s="45">
        <v>6.4361161631287933</v>
      </c>
    </row>
    <row r="1245" spans="1:9" x14ac:dyDescent="0.25">
      <c r="A1245" s="39">
        <v>2001</v>
      </c>
      <c r="B1245" s="40" t="s">
        <v>91</v>
      </c>
      <c r="C1245" s="41" t="s">
        <v>92</v>
      </c>
      <c r="D1245" s="42">
        <v>4.8914404977819572</v>
      </c>
      <c r="E1245" s="43">
        <v>5.7178919251086988</v>
      </c>
      <c r="F1245" s="44">
        <v>2.8297142237180433</v>
      </c>
      <c r="G1245" s="44">
        <v>6.9858181746766128</v>
      </c>
      <c r="H1245" s="44">
        <v>4.4732208181625248</v>
      </c>
      <c r="I1245" s="45">
        <v>4.4505573472439099</v>
      </c>
    </row>
    <row r="1246" spans="1:9" x14ac:dyDescent="0.25">
      <c r="A1246" s="39">
        <v>2001</v>
      </c>
      <c r="B1246" s="40" t="s">
        <v>93</v>
      </c>
      <c r="C1246" s="41" t="s">
        <v>94</v>
      </c>
      <c r="D1246" s="42">
        <v>5.0992562492856282</v>
      </c>
      <c r="E1246" s="43">
        <v>6.7790356900952471</v>
      </c>
      <c r="F1246" s="44">
        <v>3.1719178160502581</v>
      </c>
      <c r="G1246" s="44">
        <v>5.0397100498492318</v>
      </c>
      <c r="H1246" s="44">
        <v>4.4287496882200461</v>
      </c>
      <c r="I1246" s="45">
        <v>6.0768680022133568</v>
      </c>
    </row>
    <row r="1247" spans="1:9" x14ac:dyDescent="0.25">
      <c r="A1247" s="39">
        <v>2001</v>
      </c>
      <c r="B1247" s="40" t="s">
        <v>408</v>
      </c>
      <c r="C1247" s="41" t="s">
        <v>409</v>
      </c>
      <c r="D1247" s="42" t="s">
        <v>511</v>
      </c>
      <c r="E1247" s="43" t="s">
        <v>511</v>
      </c>
      <c r="F1247" s="44" t="s">
        <v>511</v>
      </c>
      <c r="G1247" s="44" t="s">
        <v>511</v>
      </c>
      <c r="H1247" s="44" t="s">
        <v>511</v>
      </c>
      <c r="I1247" s="45" t="s">
        <v>511</v>
      </c>
    </row>
    <row r="1248" spans="1:9" x14ac:dyDescent="0.25">
      <c r="A1248" s="39">
        <v>2001</v>
      </c>
      <c r="B1248" s="40" t="s">
        <v>380</v>
      </c>
      <c r="C1248" s="41" t="s">
        <v>381</v>
      </c>
      <c r="D1248" s="42">
        <v>7.6654957356282365</v>
      </c>
      <c r="E1248" s="43">
        <v>5.315158163844016</v>
      </c>
      <c r="F1248" s="44">
        <v>8.2378247526406874</v>
      </c>
      <c r="G1248" s="44">
        <v>8.8939862819930458</v>
      </c>
      <c r="H1248" s="44">
        <v>8.4642709828457221</v>
      </c>
      <c r="I1248" s="45">
        <v>7.4162384968177122</v>
      </c>
    </row>
    <row r="1249" spans="1:9" x14ac:dyDescent="0.25">
      <c r="A1249" s="39">
        <v>2001</v>
      </c>
      <c r="B1249" s="40" t="s">
        <v>319</v>
      </c>
      <c r="C1249" s="41" t="s">
        <v>320</v>
      </c>
      <c r="D1249" s="42">
        <v>6.8470975583377749</v>
      </c>
      <c r="E1249" s="43">
        <v>4.7697020518752655</v>
      </c>
      <c r="F1249" s="44">
        <v>4.8175204797342275</v>
      </c>
      <c r="G1249" s="44">
        <v>8.5371212815280124</v>
      </c>
      <c r="H1249" s="44">
        <v>8.2083746173150072</v>
      </c>
      <c r="I1249" s="45">
        <v>7.9027693612363592</v>
      </c>
    </row>
    <row r="1250" spans="1:9" x14ac:dyDescent="0.25">
      <c r="A1250" s="39">
        <v>2001</v>
      </c>
      <c r="B1250" s="40" t="s">
        <v>295</v>
      </c>
      <c r="C1250" s="41" t="s">
        <v>296</v>
      </c>
      <c r="D1250" s="42">
        <v>5.4353426153959603</v>
      </c>
      <c r="E1250" s="43">
        <v>7.1316007722249797</v>
      </c>
      <c r="F1250" s="44">
        <v>3.3829627859070559</v>
      </c>
      <c r="G1250" s="44">
        <v>6.3763819849524257</v>
      </c>
      <c r="H1250" s="44">
        <v>4.4876311955049237</v>
      </c>
      <c r="I1250" s="45">
        <v>5.798136338390413</v>
      </c>
    </row>
    <row r="1251" spans="1:9" x14ac:dyDescent="0.25">
      <c r="A1251" s="39">
        <v>2001</v>
      </c>
      <c r="B1251" s="40" t="s">
        <v>195</v>
      </c>
      <c r="C1251" s="41" t="s">
        <v>196</v>
      </c>
      <c r="D1251" s="42">
        <v>7.6657906486182243</v>
      </c>
      <c r="E1251" s="43">
        <v>8.0535393756617655</v>
      </c>
      <c r="F1251" s="44">
        <v>5.3017132302490841</v>
      </c>
      <c r="G1251" s="44">
        <v>9.6730546779902831</v>
      </c>
      <c r="H1251" s="44">
        <v>8.379269444370367</v>
      </c>
      <c r="I1251" s="45">
        <v>6.9213765148196238</v>
      </c>
    </row>
    <row r="1252" spans="1:9" x14ac:dyDescent="0.25">
      <c r="A1252" s="39">
        <v>2001</v>
      </c>
      <c r="B1252" s="40" t="s">
        <v>455</v>
      </c>
      <c r="C1252" s="41" t="s">
        <v>456</v>
      </c>
      <c r="D1252" s="42">
        <v>5.8509650940580489</v>
      </c>
      <c r="E1252" s="43">
        <v>5.9269445615246097</v>
      </c>
      <c r="F1252" s="44">
        <v>3.9571101545215579</v>
      </c>
      <c r="G1252" s="44">
        <v>6.4108462017959233</v>
      </c>
      <c r="H1252" s="44">
        <v>5.5592048960317868</v>
      </c>
      <c r="I1252" s="45">
        <v>7.400719656416368</v>
      </c>
    </row>
    <row r="1253" spans="1:9" x14ac:dyDescent="0.25">
      <c r="A1253" s="39">
        <v>2001</v>
      </c>
      <c r="B1253" s="40" t="s">
        <v>197</v>
      </c>
      <c r="C1253" s="41" t="s">
        <v>198</v>
      </c>
      <c r="D1253" s="42">
        <v>6.9633806026415872</v>
      </c>
      <c r="E1253" s="43">
        <v>8.5099342952615622</v>
      </c>
      <c r="F1253" s="44">
        <v>4.3148382731824038</v>
      </c>
      <c r="G1253" s="44">
        <v>8.8509189542879358</v>
      </c>
      <c r="H1253" s="44">
        <v>7.7480682736746989</v>
      </c>
      <c r="I1253" s="45">
        <v>5.3931432168013353</v>
      </c>
    </row>
    <row r="1254" spans="1:9" x14ac:dyDescent="0.25">
      <c r="A1254" s="39">
        <v>2001</v>
      </c>
      <c r="B1254" s="40" t="s">
        <v>199</v>
      </c>
      <c r="C1254" s="41" t="s">
        <v>200</v>
      </c>
      <c r="D1254" s="42">
        <v>7.6759402236806551</v>
      </c>
      <c r="E1254" s="43">
        <v>8.3405709952432439</v>
      </c>
      <c r="F1254" s="44">
        <v>5.0254813212181331</v>
      </c>
      <c r="G1254" s="44">
        <v>9.4911361423901823</v>
      </c>
      <c r="H1254" s="44">
        <v>8.578154418655437</v>
      </c>
      <c r="I1254" s="45">
        <v>6.9443582408962783</v>
      </c>
    </row>
    <row r="1255" spans="1:9" x14ac:dyDescent="0.25">
      <c r="A1255" s="39">
        <v>2001</v>
      </c>
      <c r="B1255" s="40" t="s">
        <v>271</v>
      </c>
      <c r="C1255" s="41" t="s">
        <v>272</v>
      </c>
      <c r="D1255" s="42">
        <v>7.0100005832282672</v>
      </c>
      <c r="E1255" s="43">
        <v>8.2020878268835222</v>
      </c>
      <c r="F1255" s="44">
        <v>4.6343123100273234</v>
      </c>
      <c r="G1255" s="44">
        <v>9.2367231213673033</v>
      </c>
      <c r="H1255" s="44">
        <v>6.4073652289456122</v>
      </c>
      <c r="I1255" s="45">
        <v>6.569514428917576</v>
      </c>
    </row>
    <row r="1256" spans="1:9" x14ac:dyDescent="0.25">
      <c r="A1256" s="39">
        <v>2001</v>
      </c>
      <c r="B1256" s="40" t="s">
        <v>344</v>
      </c>
      <c r="C1256" s="41" t="s">
        <v>345</v>
      </c>
      <c r="D1256" s="42">
        <v>6.4914465307636551</v>
      </c>
      <c r="E1256" s="43">
        <v>5.3627998734598359</v>
      </c>
      <c r="F1256" s="44">
        <v>5.9083231446232265</v>
      </c>
      <c r="G1256" s="44">
        <v>7.8208351615438243</v>
      </c>
      <c r="H1256" s="44">
        <v>6.7871050611388934</v>
      </c>
      <c r="I1256" s="45">
        <v>6.5781694130524935</v>
      </c>
    </row>
    <row r="1257" spans="1:9" x14ac:dyDescent="0.25">
      <c r="A1257" s="39">
        <v>2001</v>
      </c>
      <c r="B1257" s="40" t="s">
        <v>410</v>
      </c>
      <c r="C1257" s="41" t="s">
        <v>411</v>
      </c>
      <c r="D1257" s="42">
        <v>7.4839787105401898</v>
      </c>
      <c r="E1257" s="43">
        <v>6.1130315813658145</v>
      </c>
      <c r="F1257" s="44">
        <v>7.0249968837893517</v>
      </c>
      <c r="G1257" s="44">
        <v>9.4973272942434459</v>
      </c>
      <c r="H1257" s="44">
        <v>8.9271776318402303</v>
      </c>
      <c r="I1257" s="45">
        <v>5.8573601614621067</v>
      </c>
    </row>
    <row r="1258" spans="1:9" x14ac:dyDescent="0.25">
      <c r="A1258" s="39">
        <v>2001</v>
      </c>
      <c r="B1258" s="40" t="s">
        <v>321</v>
      </c>
      <c r="C1258" s="41" t="s">
        <v>322</v>
      </c>
      <c r="D1258" s="42" t="s">
        <v>511</v>
      </c>
      <c r="E1258" s="43" t="s">
        <v>511</v>
      </c>
      <c r="F1258" s="44" t="s">
        <v>511</v>
      </c>
      <c r="G1258" s="44" t="s">
        <v>511</v>
      </c>
      <c r="H1258" s="44" t="s">
        <v>511</v>
      </c>
      <c r="I1258" s="45" t="s">
        <v>511</v>
      </c>
    </row>
    <row r="1259" spans="1:9" x14ac:dyDescent="0.25">
      <c r="A1259" s="39">
        <v>2001</v>
      </c>
      <c r="B1259" s="40" t="s">
        <v>348</v>
      </c>
      <c r="C1259" s="41" t="s">
        <v>349</v>
      </c>
      <c r="D1259" s="42">
        <v>5.826478019100076</v>
      </c>
      <c r="E1259" s="43">
        <v>7.0986514673045109</v>
      </c>
      <c r="F1259" s="44">
        <v>5.3713572696390592</v>
      </c>
      <c r="G1259" s="44">
        <v>4.186036705976993</v>
      </c>
      <c r="H1259" s="44">
        <v>6.4724490470218203</v>
      </c>
      <c r="I1259" s="45">
        <v>6.0038956055579966</v>
      </c>
    </row>
    <row r="1260" spans="1:9" x14ac:dyDescent="0.25">
      <c r="A1260" s="39">
        <v>2001</v>
      </c>
      <c r="B1260" s="40" t="s">
        <v>350</v>
      </c>
      <c r="C1260" s="41" t="s">
        <v>351</v>
      </c>
      <c r="D1260" s="42">
        <v>5.3057033567537122</v>
      </c>
      <c r="E1260" s="43">
        <v>6.5392970082780497</v>
      </c>
      <c r="F1260" s="44">
        <v>5.11124190997743</v>
      </c>
      <c r="G1260" s="44">
        <v>3.8263946040307362</v>
      </c>
      <c r="H1260" s="44">
        <v>5.9061122932885608</v>
      </c>
      <c r="I1260" s="45">
        <v>5.1454709681937842</v>
      </c>
    </row>
    <row r="1261" spans="1:9" x14ac:dyDescent="0.25">
      <c r="A1261" s="39">
        <v>2001</v>
      </c>
      <c r="B1261" s="40" t="s">
        <v>97</v>
      </c>
      <c r="C1261" s="41" t="s">
        <v>98</v>
      </c>
      <c r="D1261" s="42">
        <v>6.0281685733958827</v>
      </c>
      <c r="E1261" s="43">
        <v>5.6714619674010098</v>
      </c>
      <c r="F1261" s="44">
        <v>4.7211027507606538</v>
      </c>
      <c r="G1261" s="44">
        <v>7.7428470822987441</v>
      </c>
      <c r="H1261" s="44">
        <v>5.4535638904196677</v>
      </c>
      <c r="I1261" s="45">
        <v>6.5518671760993383</v>
      </c>
    </row>
    <row r="1262" spans="1:9" x14ac:dyDescent="0.25">
      <c r="A1262" s="39">
        <v>2001</v>
      </c>
      <c r="B1262" s="40" t="s">
        <v>323</v>
      </c>
      <c r="C1262" s="41" t="s">
        <v>324</v>
      </c>
      <c r="D1262" s="42" t="s">
        <v>511</v>
      </c>
      <c r="E1262" s="43" t="s">
        <v>511</v>
      </c>
      <c r="F1262" s="44" t="s">
        <v>511</v>
      </c>
      <c r="G1262" s="44" t="s">
        <v>511</v>
      </c>
      <c r="H1262" s="44" t="s">
        <v>511</v>
      </c>
      <c r="I1262" s="45" t="s">
        <v>511</v>
      </c>
    </row>
    <row r="1263" spans="1:9" x14ac:dyDescent="0.25">
      <c r="A1263" s="39">
        <v>2001</v>
      </c>
      <c r="B1263" s="40" t="s">
        <v>103</v>
      </c>
      <c r="C1263" s="41" t="s">
        <v>104</v>
      </c>
      <c r="D1263" s="42">
        <v>5.6879274827068418</v>
      </c>
      <c r="E1263" s="43">
        <v>6.9821950708251963</v>
      </c>
      <c r="F1263" s="44">
        <v>3.4855831600106968</v>
      </c>
      <c r="G1263" s="44">
        <v>7.021587215081043</v>
      </c>
      <c r="H1263" s="44">
        <v>5.805703265622582</v>
      </c>
      <c r="I1263" s="45">
        <v>5.1445687019946869</v>
      </c>
    </row>
    <row r="1264" spans="1:9" x14ac:dyDescent="0.25">
      <c r="A1264" s="39">
        <v>2001</v>
      </c>
      <c r="B1264" s="40" t="s">
        <v>414</v>
      </c>
      <c r="C1264" s="41" t="s">
        <v>415</v>
      </c>
      <c r="D1264" s="42" t="s">
        <v>511</v>
      </c>
      <c r="E1264" s="43" t="s">
        <v>511</v>
      </c>
      <c r="F1264" s="44" t="s">
        <v>511</v>
      </c>
      <c r="G1264" s="44" t="s">
        <v>511</v>
      </c>
      <c r="H1264" s="44" t="s">
        <v>511</v>
      </c>
      <c r="I1264" s="45" t="s">
        <v>511</v>
      </c>
    </row>
    <row r="1265" spans="1:9" x14ac:dyDescent="0.25">
      <c r="A1265" s="39">
        <v>2001</v>
      </c>
      <c r="B1265" s="40" t="s">
        <v>105</v>
      </c>
      <c r="C1265" s="41" t="s">
        <v>106</v>
      </c>
      <c r="D1265" s="42" t="s">
        <v>511</v>
      </c>
      <c r="E1265" s="43" t="s">
        <v>511</v>
      </c>
      <c r="F1265" s="44" t="s">
        <v>511</v>
      </c>
      <c r="G1265" s="44" t="s">
        <v>511</v>
      </c>
      <c r="H1265" s="44" t="s">
        <v>511</v>
      </c>
      <c r="I1265" s="45" t="s">
        <v>511</v>
      </c>
    </row>
    <row r="1266" spans="1:9" x14ac:dyDescent="0.25">
      <c r="A1266" s="39">
        <v>2001</v>
      </c>
      <c r="B1266" s="40" t="s">
        <v>107</v>
      </c>
      <c r="C1266" s="41" t="s">
        <v>108</v>
      </c>
      <c r="D1266" s="42">
        <v>5.165282265437372</v>
      </c>
      <c r="E1266" s="43">
        <v>6.4647686915409155</v>
      </c>
      <c r="F1266" s="44">
        <v>4.3794755951744255</v>
      </c>
      <c r="G1266" s="44">
        <v>6.367097448323003</v>
      </c>
      <c r="H1266" s="44">
        <v>4.3463637671897768</v>
      </c>
      <c r="I1266" s="45">
        <v>4.2687058249587349</v>
      </c>
    </row>
    <row r="1267" spans="1:9" x14ac:dyDescent="0.25">
      <c r="A1267" s="39">
        <v>2001</v>
      </c>
      <c r="B1267" s="40" t="s">
        <v>273</v>
      </c>
      <c r="C1267" s="41" t="s">
        <v>274</v>
      </c>
      <c r="D1267" s="42">
        <v>8.4594326809402283</v>
      </c>
      <c r="E1267" s="43">
        <v>6.9719801655945037</v>
      </c>
      <c r="F1267" s="44">
        <v>8.0321649107257382</v>
      </c>
      <c r="G1267" s="44">
        <v>9.5973165736738686</v>
      </c>
      <c r="H1267" s="44">
        <v>9.4815341463304428</v>
      </c>
      <c r="I1267" s="45">
        <v>8.2141676083765827</v>
      </c>
    </row>
    <row r="1268" spans="1:9" x14ac:dyDescent="0.25">
      <c r="A1268" s="39">
        <v>2001</v>
      </c>
      <c r="B1268" s="40" t="s">
        <v>352</v>
      </c>
      <c r="C1268" s="41" t="s">
        <v>526</v>
      </c>
      <c r="D1268" s="42">
        <v>6.8837659850492754</v>
      </c>
      <c r="E1268" s="43">
        <v>6.0269208329159216</v>
      </c>
      <c r="F1268" s="44">
        <v>6.3016844937500522</v>
      </c>
      <c r="G1268" s="44">
        <v>8.0488779391265854</v>
      </c>
      <c r="H1268" s="44">
        <v>7.5581913455062049</v>
      </c>
      <c r="I1268" s="45">
        <v>6.4831553139476119</v>
      </c>
    </row>
    <row r="1269" spans="1:9" x14ac:dyDescent="0.25">
      <c r="A1269" s="39">
        <v>2001</v>
      </c>
      <c r="B1269" s="40" t="s">
        <v>416</v>
      </c>
      <c r="C1269" s="41" t="s">
        <v>417</v>
      </c>
      <c r="D1269" s="42">
        <v>6.9216639000811879</v>
      </c>
      <c r="E1269" s="43">
        <v>5.3696641883199732</v>
      </c>
      <c r="F1269" s="44">
        <v>5.9314378077097576</v>
      </c>
      <c r="G1269" s="44">
        <v>8.8655583907051874</v>
      </c>
      <c r="H1269" s="44">
        <v>8.0605735475895717</v>
      </c>
      <c r="I1269" s="45">
        <v>6.3810855660814534</v>
      </c>
    </row>
    <row r="1270" spans="1:9" x14ac:dyDescent="0.25">
      <c r="A1270" s="39">
        <v>2001</v>
      </c>
      <c r="B1270" s="40" t="s">
        <v>111</v>
      </c>
      <c r="C1270" s="41" t="s">
        <v>112</v>
      </c>
      <c r="D1270" s="42">
        <v>6.9812509218762644</v>
      </c>
      <c r="E1270" s="43">
        <v>6.6647864339812219</v>
      </c>
      <c r="F1270" s="44">
        <v>5.7861451678650813</v>
      </c>
      <c r="G1270" s="44">
        <v>7.8581945569914105</v>
      </c>
      <c r="H1270" s="44">
        <v>7.2067261453012907</v>
      </c>
      <c r="I1270" s="45">
        <v>7.3904023052423184</v>
      </c>
    </row>
    <row r="1271" spans="1:9" x14ac:dyDescent="0.25">
      <c r="A1271" s="39">
        <v>2001</v>
      </c>
      <c r="B1271" s="40" t="s">
        <v>418</v>
      </c>
      <c r="C1271" s="41" t="s">
        <v>419</v>
      </c>
      <c r="D1271" s="42">
        <v>7.8173254021854675</v>
      </c>
      <c r="E1271" s="43">
        <v>6.9259793487329349</v>
      </c>
      <c r="F1271" s="44">
        <v>6.7792104854834179</v>
      </c>
      <c r="G1271" s="44">
        <v>9.4919769506740295</v>
      </c>
      <c r="H1271" s="44">
        <v>8.6331475737619545</v>
      </c>
      <c r="I1271" s="45">
        <v>7.2563126522749997</v>
      </c>
    </row>
    <row r="1272" spans="1:9" x14ac:dyDescent="0.25">
      <c r="A1272" s="39">
        <v>2001</v>
      </c>
      <c r="B1272" s="40" t="s">
        <v>297</v>
      </c>
      <c r="C1272" s="41" t="s">
        <v>298</v>
      </c>
      <c r="D1272" s="42">
        <v>6.432883127869272</v>
      </c>
      <c r="E1272" s="43">
        <v>7.8207571751660439</v>
      </c>
      <c r="F1272" s="44">
        <v>4.850914274550755</v>
      </c>
      <c r="G1272" s="44">
        <v>6.2883911937839967</v>
      </c>
      <c r="H1272" s="44">
        <v>7.0581534681605369</v>
      </c>
      <c r="I1272" s="45">
        <v>6.1461995276850239</v>
      </c>
    </row>
    <row r="1273" spans="1:9" x14ac:dyDescent="0.25">
      <c r="A1273" s="39">
        <v>2001</v>
      </c>
      <c r="B1273" s="40" t="s">
        <v>13</v>
      </c>
      <c r="C1273" s="41" t="s">
        <v>14</v>
      </c>
      <c r="D1273" s="42" t="s">
        <v>511</v>
      </c>
      <c r="E1273" s="43" t="s">
        <v>511</v>
      </c>
      <c r="F1273" s="44" t="s">
        <v>511</v>
      </c>
      <c r="G1273" s="44" t="s">
        <v>511</v>
      </c>
      <c r="H1273" s="44" t="s">
        <v>511</v>
      </c>
      <c r="I1273" s="45" t="s">
        <v>511</v>
      </c>
    </row>
    <row r="1274" spans="1:9" x14ac:dyDescent="0.25">
      <c r="A1274" s="39">
        <v>2001</v>
      </c>
      <c r="B1274" s="40" t="s">
        <v>216</v>
      </c>
      <c r="C1274" s="41" t="s">
        <v>217</v>
      </c>
      <c r="D1274" s="42" t="s">
        <v>511</v>
      </c>
      <c r="E1274" s="43" t="s">
        <v>511</v>
      </c>
      <c r="F1274" s="44" t="s">
        <v>511</v>
      </c>
      <c r="G1274" s="44" t="s">
        <v>511</v>
      </c>
      <c r="H1274" s="44" t="s">
        <v>511</v>
      </c>
      <c r="I1274" s="45" t="s">
        <v>511</v>
      </c>
    </row>
    <row r="1275" spans="1:9" x14ac:dyDescent="0.25">
      <c r="A1275" s="39">
        <v>2001</v>
      </c>
      <c r="B1275" s="40" t="s">
        <v>385</v>
      </c>
      <c r="C1275" s="41" t="s">
        <v>386</v>
      </c>
      <c r="D1275" s="42">
        <v>7.6569878648747762</v>
      </c>
      <c r="E1275" s="43">
        <v>4.6533333888361117</v>
      </c>
      <c r="F1275" s="44">
        <v>7.8702599461047047</v>
      </c>
      <c r="G1275" s="44">
        <v>9.7086017709270109</v>
      </c>
      <c r="H1275" s="44">
        <v>8.8383192041078118</v>
      </c>
      <c r="I1275" s="45">
        <v>7.214425014398242</v>
      </c>
    </row>
    <row r="1276" spans="1:9" x14ac:dyDescent="0.25">
      <c r="A1276" s="39">
        <v>2001</v>
      </c>
      <c r="B1276" s="40" t="s">
        <v>436</v>
      </c>
      <c r="C1276" s="41" t="s">
        <v>437</v>
      </c>
      <c r="D1276" s="42">
        <v>8.5892333961433724</v>
      </c>
      <c r="E1276" s="43">
        <v>8.0591588141575272</v>
      </c>
      <c r="F1276" s="44">
        <v>8.316679880598894</v>
      </c>
      <c r="G1276" s="44">
        <v>9.738685999678367</v>
      </c>
      <c r="H1276" s="44">
        <v>9.0668976185418924</v>
      </c>
      <c r="I1276" s="45">
        <v>7.7647446677401843</v>
      </c>
    </row>
    <row r="1277" spans="1:9" x14ac:dyDescent="0.25">
      <c r="A1277" s="39">
        <v>2001</v>
      </c>
      <c r="B1277" s="40" t="s">
        <v>327</v>
      </c>
      <c r="C1277" s="41" t="s">
        <v>328</v>
      </c>
      <c r="D1277" s="42">
        <v>5.4751251509872487</v>
      </c>
      <c r="E1277" s="43">
        <v>5.2910001156768605</v>
      </c>
      <c r="F1277" s="44">
        <v>3.6156408046175375</v>
      </c>
      <c r="G1277" s="44">
        <v>7.8624801964919033</v>
      </c>
      <c r="H1277" s="44">
        <v>4.7880224154837698</v>
      </c>
      <c r="I1277" s="45">
        <v>5.8184822226661721</v>
      </c>
    </row>
    <row r="1278" spans="1:9" x14ac:dyDescent="0.25">
      <c r="A1278" s="39">
        <v>2001</v>
      </c>
      <c r="B1278" s="40" t="s">
        <v>527</v>
      </c>
      <c r="C1278" s="41" t="s">
        <v>528</v>
      </c>
      <c r="D1278" s="42">
        <v>7.2595802420787079</v>
      </c>
      <c r="E1278" s="43">
        <v>7.0288736252101867</v>
      </c>
      <c r="F1278" s="44">
        <v>6.1304706762559293</v>
      </c>
      <c r="G1278" s="44">
        <v>9.5378314742955332</v>
      </c>
      <c r="H1278" s="44">
        <v>7.6149963838176831</v>
      </c>
      <c r="I1278" s="45">
        <v>5.9857290508142063</v>
      </c>
    </row>
    <row r="1279" spans="1:9" x14ac:dyDescent="0.25">
      <c r="A1279" s="39">
        <v>2001</v>
      </c>
      <c r="B1279" s="40" t="s">
        <v>243</v>
      </c>
      <c r="C1279" s="41" t="s">
        <v>244</v>
      </c>
      <c r="D1279" s="42" t="s">
        <v>511</v>
      </c>
      <c r="E1279" s="43" t="s">
        <v>511</v>
      </c>
      <c r="F1279" s="44" t="s">
        <v>511</v>
      </c>
      <c r="G1279" s="44" t="s">
        <v>511</v>
      </c>
      <c r="H1279" s="44" t="s">
        <v>511</v>
      </c>
      <c r="I1279" s="45" t="s">
        <v>511</v>
      </c>
    </row>
    <row r="1280" spans="1:9" x14ac:dyDescent="0.25">
      <c r="A1280" s="39">
        <v>2001</v>
      </c>
      <c r="B1280" s="40" t="s">
        <v>119</v>
      </c>
      <c r="C1280" s="41" t="s">
        <v>529</v>
      </c>
      <c r="D1280" s="42">
        <v>6.2988104813414996</v>
      </c>
      <c r="E1280" s="43">
        <v>7.4038058590199443</v>
      </c>
      <c r="F1280" s="44">
        <v>5.1841942158009919</v>
      </c>
      <c r="G1280" s="44">
        <v>7.6424412691707406</v>
      </c>
      <c r="H1280" s="44">
        <v>5.7866081267336931</v>
      </c>
      <c r="I1280" s="45">
        <v>5.4770029359821288</v>
      </c>
    </row>
    <row r="1281" spans="1:9" x14ac:dyDescent="0.25">
      <c r="A1281" s="39">
        <v>2001</v>
      </c>
      <c r="B1281" s="40" t="s">
        <v>275</v>
      </c>
      <c r="C1281" s="41" t="s">
        <v>276</v>
      </c>
      <c r="D1281" s="42">
        <v>6.5154172727596009</v>
      </c>
      <c r="E1281" s="43">
        <v>7.1090536579151493</v>
      </c>
      <c r="F1281" s="44">
        <v>6.0596367247223801</v>
      </c>
      <c r="G1281" s="44">
        <v>6.6703052399919933</v>
      </c>
      <c r="H1281" s="44">
        <v>6.5405466346889733</v>
      </c>
      <c r="I1281" s="45">
        <v>6.197544106479512</v>
      </c>
    </row>
    <row r="1282" spans="1:9" x14ac:dyDescent="0.25">
      <c r="A1282" s="39">
        <v>2001</v>
      </c>
      <c r="B1282" s="40" t="s">
        <v>277</v>
      </c>
      <c r="C1282" s="41" t="s">
        <v>278</v>
      </c>
      <c r="D1282" s="42" t="s">
        <v>511</v>
      </c>
      <c r="E1282" s="43" t="s">
        <v>511</v>
      </c>
      <c r="F1282" s="44" t="s">
        <v>511</v>
      </c>
      <c r="G1282" s="44" t="s">
        <v>511</v>
      </c>
      <c r="H1282" s="44" t="s">
        <v>511</v>
      </c>
      <c r="I1282" s="45" t="s">
        <v>511</v>
      </c>
    </row>
    <row r="1283" spans="1:9" x14ac:dyDescent="0.25">
      <c r="A1283" s="39">
        <v>2001</v>
      </c>
      <c r="B1283" s="40" t="s">
        <v>115</v>
      </c>
      <c r="C1283" s="41" t="s">
        <v>116</v>
      </c>
      <c r="D1283" s="42">
        <v>5.4965989283921326</v>
      </c>
      <c r="E1283" s="43">
        <v>7.6639323525195406</v>
      </c>
      <c r="F1283" s="44">
        <v>2.7578303880129047</v>
      </c>
      <c r="G1283" s="44">
        <v>6.5471660760423074</v>
      </c>
      <c r="H1283" s="44">
        <v>5.7564946467390481</v>
      </c>
      <c r="I1283" s="45">
        <v>4.7575711786468604</v>
      </c>
    </row>
    <row r="1284" spans="1:9" x14ac:dyDescent="0.25">
      <c r="A1284" s="39">
        <v>2001</v>
      </c>
      <c r="B1284" s="40" t="s">
        <v>218</v>
      </c>
      <c r="C1284" s="41" t="s">
        <v>219</v>
      </c>
      <c r="D1284" s="42">
        <v>7.2356433588700657</v>
      </c>
      <c r="E1284" s="43">
        <v>6.7234921838420885</v>
      </c>
      <c r="F1284" s="44">
        <v>5.1626329750763036</v>
      </c>
      <c r="G1284" s="44">
        <v>8.9769610899114856</v>
      </c>
      <c r="H1284" s="44">
        <v>8.0520684623272505</v>
      </c>
      <c r="I1284" s="45">
        <v>7.2630620831931951</v>
      </c>
    </row>
    <row r="1285" spans="1:9" x14ac:dyDescent="0.25">
      <c r="A1285" s="39">
        <v>2001</v>
      </c>
      <c r="B1285" s="40" t="s">
        <v>15</v>
      </c>
      <c r="C1285" s="41" t="s">
        <v>16</v>
      </c>
      <c r="D1285" s="42">
        <v>6.4748806308227005</v>
      </c>
      <c r="E1285" s="43">
        <v>6.9075449710989343</v>
      </c>
      <c r="F1285" s="44">
        <v>5.0494398722888318</v>
      </c>
      <c r="G1285" s="44">
        <v>7.1281482631190833</v>
      </c>
      <c r="H1285" s="44">
        <v>6.470168992690482</v>
      </c>
      <c r="I1285" s="45">
        <v>6.8191010549161737</v>
      </c>
    </row>
    <row r="1286" spans="1:9" x14ac:dyDescent="0.25">
      <c r="A1286" s="39">
        <v>2001</v>
      </c>
      <c r="B1286" s="40" t="s">
        <v>329</v>
      </c>
      <c r="C1286" s="41" t="s">
        <v>330</v>
      </c>
      <c r="D1286" s="42">
        <v>5.6891925290221517</v>
      </c>
      <c r="E1286" s="43">
        <v>6.9262785085711354</v>
      </c>
      <c r="F1286" s="44">
        <v>5.582352747090348</v>
      </c>
      <c r="G1286" s="44">
        <v>3.5882082691871364</v>
      </c>
      <c r="H1286" s="44">
        <v>7.1921910984119641</v>
      </c>
      <c r="I1286" s="45">
        <v>5.1569320218501744</v>
      </c>
    </row>
    <row r="1287" spans="1:9" x14ac:dyDescent="0.25">
      <c r="A1287" s="39">
        <v>2001</v>
      </c>
      <c r="B1287" s="40" t="s">
        <v>117</v>
      </c>
      <c r="C1287" s="41" t="s">
        <v>118</v>
      </c>
      <c r="D1287" s="42">
        <v>6.8456686995721672</v>
      </c>
      <c r="E1287" s="43">
        <v>6.5826115028230818</v>
      </c>
      <c r="F1287" s="44">
        <v>4.0641097816441425</v>
      </c>
      <c r="G1287" s="44">
        <v>9.3316953300355685</v>
      </c>
      <c r="H1287" s="44">
        <v>7.2428713702354397</v>
      </c>
      <c r="I1287" s="45">
        <v>7.0070555131226007</v>
      </c>
    </row>
    <row r="1288" spans="1:9" x14ac:dyDescent="0.25">
      <c r="A1288" s="39">
        <v>2001</v>
      </c>
      <c r="B1288" s="40" t="s">
        <v>354</v>
      </c>
      <c r="C1288" s="41" t="s">
        <v>355</v>
      </c>
      <c r="D1288" s="42">
        <v>5.228430060664663</v>
      </c>
      <c r="E1288" s="43">
        <v>5.7914915072417488</v>
      </c>
      <c r="F1288" s="44">
        <v>5.053480217009449</v>
      </c>
      <c r="G1288" s="44">
        <v>4.5528207862296117</v>
      </c>
      <c r="H1288" s="44">
        <v>5.7615994296079016</v>
      </c>
      <c r="I1288" s="45">
        <v>4.9827583632346046</v>
      </c>
    </row>
    <row r="1289" spans="1:9" x14ac:dyDescent="0.25">
      <c r="A1289" s="39">
        <v>2001</v>
      </c>
      <c r="B1289" s="40" t="s">
        <v>331</v>
      </c>
      <c r="C1289" s="41" t="s">
        <v>332</v>
      </c>
      <c r="D1289" s="42">
        <v>7.0329864873914998</v>
      </c>
      <c r="E1289" s="43">
        <v>5.4004852049066674</v>
      </c>
      <c r="F1289" s="44">
        <v>5.4180884336131347</v>
      </c>
      <c r="G1289" s="44">
        <v>7.9489921406181043</v>
      </c>
      <c r="H1289" s="44">
        <v>8.5950560858439822</v>
      </c>
      <c r="I1289" s="45">
        <v>7.802310571975613</v>
      </c>
    </row>
    <row r="1290" spans="1:9" x14ac:dyDescent="0.25">
      <c r="A1290" s="39">
        <v>2001</v>
      </c>
      <c r="B1290" s="40" t="s">
        <v>387</v>
      </c>
      <c r="C1290" s="41" t="s">
        <v>530</v>
      </c>
      <c r="D1290" s="42">
        <v>8.4208706359467289</v>
      </c>
      <c r="E1290" s="43">
        <v>6.9611556780531343</v>
      </c>
      <c r="F1290" s="44">
        <v>7.9744051335909232</v>
      </c>
      <c r="G1290" s="44">
        <v>9.5208178141078346</v>
      </c>
      <c r="H1290" s="44">
        <v>9.2517614365400238</v>
      </c>
      <c r="I1290" s="45">
        <v>8.3962131174417234</v>
      </c>
    </row>
    <row r="1291" spans="1:9" x14ac:dyDescent="0.25">
      <c r="A1291" s="39">
        <v>2001</v>
      </c>
      <c r="B1291" s="40" t="s">
        <v>236</v>
      </c>
      <c r="C1291" s="41" t="s">
        <v>531</v>
      </c>
      <c r="D1291" s="42">
        <v>8.4664936179183119</v>
      </c>
      <c r="E1291" s="43">
        <v>7.5931851053527977</v>
      </c>
      <c r="F1291" s="44">
        <v>8.1684123886308981</v>
      </c>
      <c r="G1291" s="44">
        <v>9.7339107161332059</v>
      </c>
      <c r="H1291" s="44">
        <v>8.3694881995864971</v>
      </c>
      <c r="I1291" s="45">
        <v>8.467471679888158</v>
      </c>
    </row>
    <row r="1292" spans="1:9" x14ac:dyDescent="0.25">
      <c r="A1292" s="39">
        <v>2001</v>
      </c>
      <c r="B1292" s="40" t="s">
        <v>224</v>
      </c>
      <c r="C1292" s="41" t="s">
        <v>225</v>
      </c>
      <c r="D1292" s="42">
        <v>7.1149158056358441</v>
      </c>
      <c r="E1292" s="43">
        <v>6.6655779696181039</v>
      </c>
      <c r="F1292" s="44">
        <v>5.8354543589909831</v>
      </c>
      <c r="G1292" s="44">
        <v>8.9168730387687383</v>
      </c>
      <c r="H1292" s="44">
        <v>8.1326947933093425</v>
      </c>
      <c r="I1292" s="45">
        <v>6.0239788674920538</v>
      </c>
    </row>
    <row r="1293" spans="1:9" x14ac:dyDescent="0.25">
      <c r="A1293" s="39">
        <v>2001</v>
      </c>
      <c r="B1293" s="40" t="s">
        <v>226</v>
      </c>
      <c r="C1293" s="41" t="s">
        <v>532</v>
      </c>
      <c r="D1293" s="42">
        <v>6.1792499318728282</v>
      </c>
      <c r="E1293" s="43">
        <v>6.4391494976484482</v>
      </c>
      <c r="F1293" s="44">
        <v>3.9909180847092922</v>
      </c>
      <c r="G1293" s="44">
        <v>7.6051881859162584</v>
      </c>
      <c r="H1293" s="44">
        <v>7.669542884555125</v>
      </c>
      <c r="I1293" s="45">
        <v>5.1914510065350177</v>
      </c>
    </row>
    <row r="1294" spans="1:9" x14ac:dyDescent="0.25">
      <c r="A1294" s="39">
        <v>2001</v>
      </c>
      <c r="B1294" s="40" t="s">
        <v>279</v>
      </c>
      <c r="C1294" s="41" t="s">
        <v>533</v>
      </c>
      <c r="D1294" s="42" t="s">
        <v>511</v>
      </c>
      <c r="E1294" s="43" t="s">
        <v>511</v>
      </c>
      <c r="F1294" s="44" t="s">
        <v>511</v>
      </c>
      <c r="G1294" s="44" t="s">
        <v>511</v>
      </c>
      <c r="H1294" s="44" t="s">
        <v>511</v>
      </c>
      <c r="I1294" s="45" t="s">
        <v>511</v>
      </c>
    </row>
    <row r="1295" spans="1:9" x14ac:dyDescent="0.25">
      <c r="A1295" s="39">
        <v>2001</v>
      </c>
      <c r="B1295" s="40" t="s">
        <v>333</v>
      </c>
      <c r="C1295" s="41" t="s">
        <v>534</v>
      </c>
      <c r="D1295" s="42" t="s">
        <v>511</v>
      </c>
      <c r="E1295" s="43" t="s">
        <v>511</v>
      </c>
      <c r="F1295" s="44" t="s">
        <v>511</v>
      </c>
      <c r="G1295" s="44" t="s">
        <v>511</v>
      </c>
      <c r="H1295" s="44" t="s">
        <v>511</v>
      </c>
      <c r="I1295" s="45" t="s">
        <v>511</v>
      </c>
    </row>
    <row r="1296" spans="1:9" x14ac:dyDescent="0.25">
      <c r="A1296" s="39">
        <v>2001</v>
      </c>
      <c r="B1296" s="40" t="s">
        <v>121</v>
      </c>
      <c r="C1296" s="41" t="s">
        <v>122</v>
      </c>
      <c r="D1296" s="42">
        <v>6.7840015642692491</v>
      </c>
      <c r="E1296" s="43">
        <v>6.7529260584045945</v>
      </c>
      <c r="F1296" s="44">
        <v>5.4970199774486863</v>
      </c>
      <c r="G1296" s="44">
        <v>7.3863288836120145</v>
      </c>
      <c r="H1296" s="44">
        <v>7.6904410259533211</v>
      </c>
      <c r="I1296" s="45">
        <v>6.5932918759276307</v>
      </c>
    </row>
    <row r="1297" spans="1:9" ht="15.75" thickBot="1" x14ac:dyDescent="0.3">
      <c r="A1297" s="46">
        <v>2001</v>
      </c>
      <c r="B1297" s="47" t="s">
        <v>123</v>
      </c>
      <c r="C1297" s="48" t="s">
        <v>124</v>
      </c>
      <c r="D1297" s="49">
        <v>3.706138038350292</v>
      </c>
      <c r="E1297" s="50">
        <v>5.8357751910421589</v>
      </c>
      <c r="F1297" s="51">
        <v>3.7715530179582966</v>
      </c>
      <c r="G1297" s="51">
        <v>1.7023663641630897</v>
      </c>
      <c r="H1297" s="51">
        <v>2.9061987570080721</v>
      </c>
      <c r="I1297" s="52">
        <v>4.3147968615798424</v>
      </c>
    </row>
    <row r="1298" spans="1:9" x14ac:dyDescent="0.25">
      <c r="A1298" s="10">
        <v>2002</v>
      </c>
      <c r="B1298" s="11" t="s">
        <v>388</v>
      </c>
      <c r="C1298" s="12" t="s">
        <v>389</v>
      </c>
      <c r="D1298" s="13">
        <v>6.6410681610054496</v>
      </c>
      <c r="E1298" s="14">
        <v>8.2681451763231646</v>
      </c>
      <c r="F1298" s="15">
        <v>4.9755155742629915</v>
      </c>
      <c r="G1298" s="15">
        <v>7.0231073479822541</v>
      </c>
      <c r="H1298" s="15">
        <v>6.1584613783369182</v>
      </c>
      <c r="I1298" s="16">
        <v>6.7801113281219214</v>
      </c>
    </row>
    <row r="1299" spans="1:9" x14ac:dyDescent="0.25">
      <c r="A1299" s="17">
        <v>2002</v>
      </c>
      <c r="B1299" s="18" t="s">
        <v>4</v>
      </c>
      <c r="C1299" s="19" t="s">
        <v>5</v>
      </c>
      <c r="D1299" s="20">
        <v>4.8333172069014214</v>
      </c>
      <c r="E1299" s="21">
        <v>3.8264941004984352</v>
      </c>
      <c r="F1299" s="22">
        <v>3.6310422194024583</v>
      </c>
      <c r="G1299" s="22">
        <v>7.081916412129269</v>
      </c>
      <c r="H1299" s="22">
        <v>5.043505762736685</v>
      </c>
      <c r="I1299" s="23">
        <v>4.5836275397402568</v>
      </c>
    </row>
    <row r="1300" spans="1:9" x14ac:dyDescent="0.25">
      <c r="A1300" s="17">
        <v>2002</v>
      </c>
      <c r="B1300" s="18" t="s">
        <v>19</v>
      </c>
      <c r="C1300" s="19" t="s">
        <v>20</v>
      </c>
      <c r="D1300" s="20" t="s">
        <v>511</v>
      </c>
      <c r="E1300" s="21" t="s">
        <v>511</v>
      </c>
      <c r="F1300" s="22" t="s">
        <v>511</v>
      </c>
      <c r="G1300" s="22" t="s">
        <v>511</v>
      </c>
      <c r="H1300" s="22" t="s">
        <v>511</v>
      </c>
      <c r="I1300" s="23" t="s">
        <v>511</v>
      </c>
    </row>
    <row r="1301" spans="1:9" x14ac:dyDescent="0.25">
      <c r="A1301" s="17">
        <v>2002</v>
      </c>
      <c r="B1301" s="18" t="s">
        <v>129</v>
      </c>
      <c r="C1301" s="19" t="s">
        <v>130</v>
      </c>
      <c r="D1301" s="20">
        <v>6.3286056404001307</v>
      </c>
      <c r="E1301" s="21">
        <v>7.7897251216690391</v>
      </c>
      <c r="F1301" s="22">
        <v>4.432774898006854</v>
      </c>
      <c r="G1301" s="22">
        <v>7.0104502132154458</v>
      </c>
      <c r="H1301" s="22">
        <v>6.4886979421084838</v>
      </c>
      <c r="I1301" s="23">
        <v>5.9213800270008292</v>
      </c>
    </row>
    <row r="1302" spans="1:9" x14ac:dyDescent="0.25">
      <c r="A1302" s="17">
        <v>2002</v>
      </c>
      <c r="B1302" s="18" t="s">
        <v>299</v>
      </c>
      <c r="C1302" s="19" t="s">
        <v>300</v>
      </c>
      <c r="D1302" s="20" t="s">
        <v>511</v>
      </c>
      <c r="E1302" s="21" t="s">
        <v>511</v>
      </c>
      <c r="F1302" s="22" t="s">
        <v>511</v>
      </c>
      <c r="G1302" s="22" t="s">
        <v>511</v>
      </c>
      <c r="H1302" s="22" t="s">
        <v>511</v>
      </c>
      <c r="I1302" s="23" t="s">
        <v>511</v>
      </c>
    </row>
    <row r="1303" spans="1:9" x14ac:dyDescent="0.25">
      <c r="A1303" s="17">
        <v>2002</v>
      </c>
      <c r="B1303" s="18" t="s">
        <v>438</v>
      </c>
      <c r="C1303" s="19" t="s">
        <v>439</v>
      </c>
      <c r="D1303" s="20">
        <v>7.9817237063895758</v>
      </c>
      <c r="E1303" s="21">
        <v>6.7827626670532926</v>
      </c>
      <c r="F1303" s="22">
        <v>8.0750448059540201</v>
      </c>
      <c r="G1303" s="22">
        <v>9.208949249894383</v>
      </c>
      <c r="H1303" s="22">
        <v>7.5635591843075165</v>
      </c>
      <c r="I1303" s="23">
        <v>8.2783026247386751</v>
      </c>
    </row>
    <row r="1304" spans="1:9" x14ac:dyDescent="0.25">
      <c r="A1304" s="17">
        <v>2002</v>
      </c>
      <c r="B1304" s="18" t="s">
        <v>420</v>
      </c>
      <c r="C1304" s="19" t="s">
        <v>421</v>
      </c>
      <c r="D1304" s="20">
        <v>7.9029362113672219</v>
      </c>
      <c r="E1304" s="21">
        <v>5.3491182046602406</v>
      </c>
      <c r="F1304" s="22">
        <v>7.9808142608531645</v>
      </c>
      <c r="G1304" s="22">
        <v>9.628546764616349</v>
      </c>
      <c r="H1304" s="22">
        <v>8.8731430431126608</v>
      </c>
      <c r="I1304" s="23">
        <v>7.6830587835936912</v>
      </c>
    </row>
    <row r="1305" spans="1:9" x14ac:dyDescent="0.25">
      <c r="A1305" s="17">
        <v>2002</v>
      </c>
      <c r="B1305" s="18" t="s">
        <v>301</v>
      </c>
      <c r="C1305" s="19" t="s">
        <v>302</v>
      </c>
      <c r="D1305" s="20" t="s">
        <v>511</v>
      </c>
      <c r="E1305" s="21" t="s">
        <v>511</v>
      </c>
      <c r="F1305" s="22" t="s">
        <v>511</v>
      </c>
      <c r="G1305" s="22" t="s">
        <v>511</v>
      </c>
      <c r="H1305" s="22" t="s">
        <v>511</v>
      </c>
      <c r="I1305" s="23" t="s">
        <v>511</v>
      </c>
    </row>
    <row r="1306" spans="1:9" x14ac:dyDescent="0.25">
      <c r="A1306" s="17">
        <v>2002</v>
      </c>
      <c r="B1306" s="18" t="s">
        <v>133</v>
      </c>
      <c r="C1306" s="19" t="s">
        <v>512</v>
      </c>
      <c r="D1306" s="20">
        <v>7.3951502007876808</v>
      </c>
      <c r="E1306" s="21">
        <v>8.8923159095267792</v>
      </c>
      <c r="F1306" s="22">
        <v>6.0721292380319909</v>
      </c>
      <c r="G1306" s="22">
        <v>7.2032306341157195</v>
      </c>
      <c r="H1306" s="22">
        <v>6.1647856239649874</v>
      </c>
      <c r="I1306" s="23">
        <v>8.6432895982989297</v>
      </c>
    </row>
    <row r="1307" spans="1:9" x14ac:dyDescent="0.25">
      <c r="A1307" s="17">
        <v>2002</v>
      </c>
      <c r="B1307" s="18" t="s">
        <v>303</v>
      </c>
      <c r="C1307" s="19" t="s">
        <v>304</v>
      </c>
      <c r="D1307" s="20">
        <v>7.0207938927100297</v>
      </c>
      <c r="E1307" s="21">
        <v>5.5889278497108847</v>
      </c>
      <c r="F1307" s="22">
        <v>4.4381716105904001</v>
      </c>
      <c r="G1307" s="22">
        <v>8.7722998990778329</v>
      </c>
      <c r="H1307" s="22">
        <v>8.2064354342570009</v>
      </c>
      <c r="I1307" s="23">
        <v>8.09813466991403</v>
      </c>
    </row>
    <row r="1308" spans="1:9" x14ac:dyDescent="0.25">
      <c r="A1308" s="17">
        <v>2002</v>
      </c>
      <c r="B1308" s="18" t="s">
        <v>283</v>
      </c>
      <c r="C1308" s="19" t="s">
        <v>284</v>
      </c>
      <c r="D1308" s="20">
        <v>5.8652022649036031</v>
      </c>
      <c r="E1308" s="21">
        <v>8.2748543925260236</v>
      </c>
      <c r="F1308" s="22">
        <v>2.6904407434793893</v>
      </c>
      <c r="G1308" s="22">
        <v>6.9317052514136037</v>
      </c>
      <c r="H1308" s="22">
        <v>5.3234698429733687</v>
      </c>
      <c r="I1308" s="23">
        <v>6.1055410941256296</v>
      </c>
    </row>
    <row r="1309" spans="1:9" x14ac:dyDescent="0.25">
      <c r="A1309" s="17">
        <v>2002</v>
      </c>
      <c r="B1309" s="18" t="s">
        <v>135</v>
      </c>
      <c r="C1309" s="19" t="s">
        <v>136</v>
      </c>
      <c r="D1309" s="20">
        <v>6.466464945458438</v>
      </c>
      <c r="E1309" s="21">
        <v>6.3405702094485061</v>
      </c>
      <c r="F1309" s="22">
        <v>5.387207467220116</v>
      </c>
      <c r="G1309" s="22">
        <v>6.9942693879245716</v>
      </c>
      <c r="H1309" s="22">
        <v>6.5793334722047989</v>
      </c>
      <c r="I1309" s="23">
        <v>7.0309441904941963</v>
      </c>
    </row>
    <row r="1310" spans="1:9" x14ac:dyDescent="0.25">
      <c r="A1310" s="17">
        <v>2002</v>
      </c>
      <c r="B1310" s="18" t="s">
        <v>335</v>
      </c>
      <c r="C1310" s="19" t="s">
        <v>336</v>
      </c>
      <c r="D1310" s="20" t="s">
        <v>511</v>
      </c>
      <c r="E1310" s="21" t="s">
        <v>511</v>
      </c>
      <c r="F1310" s="22" t="s">
        <v>511</v>
      </c>
      <c r="G1310" s="22" t="s">
        <v>511</v>
      </c>
      <c r="H1310" s="22" t="s">
        <v>511</v>
      </c>
      <c r="I1310" s="23" t="s">
        <v>511</v>
      </c>
    </row>
    <row r="1311" spans="1:9" x14ac:dyDescent="0.25">
      <c r="A1311" s="17">
        <v>2002</v>
      </c>
      <c r="B1311" s="18" t="s">
        <v>422</v>
      </c>
      <c r="C1311" s="19" t="s">
        <v>423</v>
      </c>
      <c r="D1311" s="20">
        <v>7.7258381633861619</v>
      </c>
      <c r="E1311" s="21">
        <v>5.2270593310547495</v>
      </c>
      <c r="F1311" s="22">
        <v>6.8409649991302368</v>
      </c>
      <c r="G1311" s="22">
        <v>9.6688138752862773</v>
      </c>
      <c r="H1311" s="22">
        <v>8.9720822112602114</v>
      </c>
      <c r="I1311" s="23">
        <v>7.9202704001993309</v>
      </c>
    </row>
    <row r="1312" spans="1:9" x14ac:dyDescent="0.25">
      <c r="A1312" s="17">
        <v>2002</v>
      </c>
      <c r="B1312" s="18" t="s">
        <v>137</v>
      </c>
      <c r="C1312" s="19" t="s">
        <v>138</v>
      </c>
      <c r="D1312" s="20">
        <v>6.3823010418292245</v>
      </c>
      <c r="E1312" s="21">
        <v>6.1968206452626058</v>
      </c>
      <c r="F1312" s="22">
        <v>4.4710847953721666</v>
      </c>
      <c r="G1312" s="22">
        <v>8.0187080552714729</v>
      </c>
      <c r="H1312" s="22">
        <v>5.988726606668437</v>
      </c>
      <c r="I1312" s="23">
        <v>7.2361651065714447</v>
      </c>
    </row>
    <row r="1313" spans="1:9" x14ac:dyDescent="0.25">
      <c r="A1313" s="17">
        <v>2002</v>
      </c>
      <c r="B1313" s="18" t="s">
        <v>21</v>
      </c>
      <c r="C1313" s="19" t="s">
        <v>22</v>
      </c>
      <c r="D1313" s="20">
        <v>5.9489801354974805</v>
      </c>
      <c r="E1313" s="21">
        <v>7.2644581068739713</v>
      </c>
      <c r="F1313" s="22">
        <v>3.8788875852224671</v>
      </c>
      <c r="G1313" s="22">
        <v>6.6453377924026498</v>
      </c>
      <c r="H1313" s="22">
        <v>5.4707898124169096</v>
      </c>
      <c r="I1313" s="23">
        <v>6.4854273805714042</v>
      </c>
    </row>
    <row r="1314" spans="1:9" x14ac:dyDescent="0.25">
      <c r="A1314" s="17">
        <v>2002</v>
      </c>
      <c r="B1314" s="18" t="s">
        <v>285</v>
      </c>
      <c r="C1314" s="19" t="s">
        <v>286</v>
      </c>
      <c r="D1314" s="20" t="s">
        <v>511</v>
      </c>
      <c r="E1314" s="21" t="s">
        <v>511</v>
      </c>
      <c r="F1314" s="22" t="s">
        <v>511</v>
      </c>
      <c r="G1314" s="22" t="s">
        <v>511</v>
      </c>
      <c r="H1314" s="22" t="s">
        <v>511</v>
      </c>
      <c r="I1314" s="23" t="s">
        <v>511</v>
      </c>
    </row>
    <row r="1315" spans="1:9" x14ac:dyDescent="0.25">
      <c r="A1315" s="17">
        <v>2002</v>
      </c>
      <c r="B1315" s="18" t="s">
        <v>139</v>
      </c>
      <c r="C1315" s="19" t="s">
        <v>513</v>
      </c>
      <c r="D1315" s="20">
        <v>6.7527930363496846</v>
      </c>
      <c r="E1315" s="21">
        <v>7.4233631307268695</v>
      </c>
      <c r="F1315" s="22">
        <v>3.9007021051839144</v>
      </c>
      <c r="G1315" s="22">
        <v>9.6900235782607442</v>
      </c>
      <c r="H1315" s="22">
        <v>7.7102222823088011</v>
      </c>
      <c r="I1315" s="23">
        <v>5.0396540852680927</v>
      </c>
    </row>
    <row r="1316" spans="1:9" x14ac:dyDescent="0.25">
      <c r="A1316" s="17">
        <v>2002</v>
      </c>
      <c r="B1316" s="18" t="s">
        <v>392</v>
      </c>
      <c r="C1316" s="19" t="s">
        <v>393</v>
      </c>
      <c r="D1316" s="20" t="s">
        <v>511</v>
      </c>
      <c r="E1316" s="21" t="s">
        <v>511</v>
      </c>
      <c r="F1316" s="22" t="s">
        <v>511</v>
      </c>
      <c r="G1316" s="22" t="s">
        <v>511</v>
      </c>
      <c r="H1316" s="22" t="s">
        <v>511</v>
      </c>
      <c r="I1316" s="23" t="s">
        <v>511</v>
      </c>
    </row>
    <row r="1317" spans="1:9" x14ac:dyDescent="0.25">
      <c r="A1317" s="17">
        <v>2002</v>
      </c>
      <c r="B1317" s="18" t="s">
        <v>23</v>
      </c>
      <c r="C1317" s="19" t="s">
        <v>24</v>
      </c>
      <c r="D1317" s="20">
        <v>7.2016116571337108</v>
      </c>
      <c r="E1317" s="21">
        <v>4.7625814246595448</v>
      </c>
      <c r="F1317" s="22">
        <v>6.4444369513714692</v>
      </c>
      <c r="G1317" s="22">
        <v>8.9991434403766171</v>
      </c>
      <c r="H1317" s="22">
        <v>7.9841416835535082</v>
      </c>
      <c r="I1317" s="23">
        <v>7.817754785707411</v>
      </c>
    </row>
    <row r="1318" spans="1:9" x14ac:dyDescent="0.25">
      <c r="A1318" s="17">
        <v>2002</v>
      </c>
      <c r="B1318" s="18" t="s">
        <v>145</v>
      </c>
      <c r="C1318" s="19" t="s">
        <v>146</v>
      </c>
      <c r="D1318" s="20">
        <v>6.3536638079790517</v>
      </c>
      <c r="E1318" s="21">
        <v>7.0883358059756887</v>
      </c>
      <c r="F1318" s="22">
        <v>5.283472324448315</v>
      </c>
      <c r="G1318" s="22">
        <v>7.4676874684417864</v>
      </c>
      <c r="H1318" s="22">
        <v>6.825787102923849</v>
      </c>
      <c r="I1318" s="23">
        <v>5.1030363381056256</v>
      </c>
    </row>
    <row r="1319" spans="1:9" x14ac:dyDescent="0.25">
      <c r="A1319" s="17">
        <v>2002</v>
      </c>
      <c r="B1319" s="18" t="s">
        <v>259</v>
      </c>
      <c r="C1319" s="19" t="s">
        <v>260</v>
      </c>
      <c r="D1319" s="20" t="s">
        <v>511</v>
      </c>
      <c r="E1319" s="21" t="s">
        <v>511</v>
      </c>
      <c r="F1319" s="22" t="s">
        <v>511</v>
      </c>
      <c r="G1319" s="22" t="s">
        <v>511</v>
      </c>
      <c r="H1319" s="22" t="s">
        <v>511</v>
      </c>
      <c r="I1319" s="23" t="s">
        <v>511</v>
      </c>
    </row>
    <row r="1320" spans="1:9" x14ac:dyDescent="0.25">
      <c r="A1320" s="17">
        <v>2002</v>
      </c>
      <c r="B1320" s="18" t="s">
        <v>338</v>
      </c>
      <c r="C1320" s="19" t="s">
        <v>339</v>
      </c>
      <c r="D1320" s="20">
        <v>6.8757668798300857</v>
      </c>
      <c r="E1320" s="21">
        <v>6.7980407876112121</v>
      </c>
      <c r="F1320" s="22">
        <v>5.5445660790128253</v>
      </c>
      <c r="G1320" s="22">
        <v>8.1750757641120515</v>
      </c>
      <c r="H1320" s="22">
        <v>6.7541966046579951</v>
      </c>
      <c r="I1320" s="23">
        <v>7.1069551637563428</v>
      </c>
    </row>
    <row r="1321" spans="1:9" x14ac:dyDescent="0.25">
      <c r="A1321" s="17">
        <v>2002</v>
      </c>
      <c r="B1321" s="18" t="s">
        <v>27</v>
      </c>
      <c r="C1321" s="19" t="s">
        <v>28</v>
      </c>
      <c r="D1321" s="20" t="s">
        <v>511</v>
      </c>
      <c r="E1321" s="21" t="s">
        <v>511</v>
      </c>
      <c r="F1321" s="22" t="s">
        <v>511</v>
      </c>
      <c r="G1321" s="22" t="s">
        <v>511</v>
      </c>
      <c r="H1321" s="22" t="s">
        <v>511</v>
      </c>
      <c r="I1321" s="23" t="s">
        <v>511</v>
      </c>
    </row>
    <row r="1322" spans="1:9" x14ac:dyDescent="0.25">
      <c r="A1322" s="17">
        <v>2002</v>
      </c>
      <c r="B1322" s="18" t="s">
        <v>29</v>
      </c>
      <c r="C1322" s="19" t="s">
        <v>30</v>
      </c>
      <c r="D1322" s="20">
        <v>5.2743448412232361</v>
      </c>
      <c r="E1322" s="21">
        <v>6.9259562675782407</v>
      </c>
      <c r="F1322" s="22">
        <v>3.3182462703622431</v>
      </c>
      <c r="G1322" s="22">
        <v>7.3555827242735674</v>
      </c>
      <c r="H1322" s="22">
        <v>3.4096125331068174</v>
      </c>
      <c r="I1322" s="23">
        <v>5.3623264107953128</v>
      </c>
    </row>
    <row r="1323" spans="1:9" x14ac:dyDescent="0.25">
      <c r="A1323" s="17">
        <v>2002</v>
      </c>
      <c r="B1323" s="18" t="s">
        <v>31</v>
      </c>
      <c r="C1323" s="19" t="s">
        <v>32</v>
      </c>
      <c r="D1323" s="20" t="s">
        <v>511</v>
      </c>
      <c r="E1323" s="21" t="s">
        <v>511</v>
      </c>
      <c r="F1323" s="22" t="s">
        <v>511</v>
      </c>
      <c r="G1323" s="22" t="s">
        <v>511</v>
      </c>
      <c r="H1323" s="22" t="s">
        <v>511</v>
      </c>
      <c r="I1323" s="23" t="s">
        <v>511</v>
      </c>
    </row>
    <row r="1324" spans="1:9" x14ac:dyDescent="0.25">
      <c r="A1324" s="17">
        <v>2002</v>
      </c>
      <c r="B1324" s="18" t="s">
        <v>261</v>
      </c>
      <c r="C1324" s="19" t="s">
        <v>262</v>
      </c>
      <c r="D1324" s="20" t="s">
        <v>511</v>
      </c>
      <c r="E1324" s="21" t="s">
        <v>511</v>
      </c>
      <c r="F1324" s="22" t="s">
        <v>511</v>
      </c>
      <c r="G1324" s="22" t="s">
        <v>511</v>
      </c>
      <c r="H1324" s="22" t="s">
        <v>511</v>
      </c>
      <c r="I1324" s="23" t="s">
        <v>511</v>
      </c>
    </row>
    <row r="1325" spans="1:9" x14ac:dyDescent="0.25">
      <c r="A1325" s="17">
        <v>2002</v>
      </c>
      <c r="B1325" s="18" t="s">
        <v>33</v>
      </c>
      <c r="C1325" s="19" t="s">
        <v>34</v>
      </c>
      <c r="D1325" s="20">
        <v>5.5445866072281991</v>
      </c>
      <c r="E1325" s="21">
        <v>6.7653402200939023</v>
      </c>
      <c r="F1325" s="22">
        <v>3.226900378795146</v>
      </c>
      <c r="G1325" s="22">
        <v>6.8806039286476803</v>
      </c>
      <c r="H1325" s="22">
        <v>4.8598204092690143</v>
      </c>
      <c r="I1325" s="23">
        <v>5.9902680993352577</v>
      </c>
    </row>
    <row r="1326" spans="1:9" x14ac:dyDescent="0.25">
      <c r="A1326" s="17">
        <v>2002</v>
      </c>
      <c r="B1326" s="18" t="s">
        <v>230</v>
      </c>
      <c r="C1326" s="19" t="s">
        <v>231</v>
      </c>
      <c r="D1326" s="20">
        <v>8.2393051886602962</v>
      </c>
      <c r="E1326" s="21">
        <v>6.7589099321865564</v>
      </c>
      <c r="F1326" s="22">
        <v>7.8261869927415635</v>
      </c>
      <c r="G1326" s="22">
        <v>9.2057619998157385</v>
      </c>
      <c r="H1326" s="22">
        <v>8.7384861386629513</v>
      </c>
      <c r="I1326" s="23">
        <v>8.6671808798946763</v>
      </c>
    </row>
    <row r="1327" spans="1:9" x14ac:dyDescent="0.25">
      <c r="A1327" s="17">
        <v>2002</v>
      </c>
      <c r="B1327" s="18" t="s">
        <v>35</v>
      </c>
      <c r="C1327" s="19" t="s">
        <v>36</v>
      </c>
      <c r="D1327" s="20">
        <v>5.2084692996415907</v>
      </c>
      <c r="E1327" s="21">
        <v>6.0274196590018363</v>
      </c>
      <c r="F1327" s="22">
        <v>2.8622281232961297</v>
      </c>
      <c r="G1327" s="22">
        <v>7.2257259526804738</v>
      </c>
      <c r="H1327" s="22">
        <v>4.4808866463913528</v>
      </c>
      <c r="I1327" s="23">
        <v>5.4460861168381562</v>
      </c>
    </row>
    <row r="1328" spans="1:9" x14ac:dyDescent="0.25">
      <c r="A1328" s="17">
        <v>2002</v>
      </c>
      <c r="B1328" s="18" t="s">
        <v>37</v>
      </c>
      <c r="C1328" s="19" t="s">
        <v>38</v>
      </c>
      <c r="D1328" s="20">
        <v>5.5761352699561355</v>
      </c>
      <c r="E1328" s="21">
        <v>7.7670347432583871</v>
      </c>
      <c r="F1328" s="22">
        <v>3.4981156397080997</v>
      </c>
      <c r="G1328" s="22">
        <v>6.1918464529814994</v>
      </c>
      <c r="H1328" s="22">
        <v>5.1998845118331172</v>
      </c>
      <c r="I1328" s="23">
        <v>5.2237950019995774</v>
      </c>
    </row>
    <row r="1329" spans="1:9" x14ac:dyDescent="0.25">
      <c r="A1329" s="17">
        <v>2002</v>
      </c>
      <c r="B1329" s="18" t="s">
        <v>151</v>
      </c>
      <c r="C1329" s="19" t="s">
        <v>152</v>
      </c>
      <c r="D1329" s="20">
        <v>7.6975504100893648</v>
      </c>
      <c r="E1329" s="21">
        <v>7.3653117382860298</v>
      </c>
      <c r="F1329" s="22">
        <v>6.036257571092519</v>
      </c>
      <c r="G1329" s="22">
        <v>9.2285783254372262</v>
      </c>
      <c r="H1329" s="22">
        <v>8.6638472521703314</v>
      </c>
      <c r="I1329" s="23">
        <v>7.193757163460714</v>
      </c>
    </row>
    <row r="1330" spans="1:9" x14ac:dyDescent="0.25">
      <c r="A1330" s="17">
        <v>2002</v>
      </c>
      <c r="B1330" s="18" t="s">
        <v>249</v>
      </c>
      <c r="C1330" s="19" t="s">
        <v>250</v>
      </c>
      <c r="D1330" s="20">
        <v>5.7365824535417271</v>
      </c>
      <c r="E1330" s="21">
        <v>4.3710854638346159</v>
      </c>
      <c r="F1330" s="22">
        <v>5.0910571173635484</v>
      </c>
      <c r="G1330" s="22">
        <v>8.2156483517351493</v>
      </c>
      <c r="H1330" s="22">
        <v>6.160852521217155</v>
      </c>
      <c r="I1330" s="23">
        <v>4.8442688135581689</v>
      </c>
    </row>
    <row r="1331" spans="1:9" x14ac:dyDescent="0.25">
      <c r="A1331" s="17">
        <v>2002</v>
      </c>
      <c r="B1331" s="18" t="s">
        <v>153</v>
      </c>
      <c r="C1331" s="19" t="s">
        <v>154</v>
      </c>
      <c r="D1331" s="20">
        <v>6.299886159359402</v>
      </c>
      <c r="E1331" s="21">
        <v>6.4824012561365816</v>
      </c>
      <c r="F1331" s="22">
        <v>4.690088796651966</v>
      </c>
      <c r="G1331" s="22">
        <v>7.3855050640863746</v>
      </c>
      <c r="H1331" s="22">
        <v>6.4761197438451976</v>
      </c>
      <c r="I1331" s="23">
        <v>6.4653159360768937</v>
      </c>
    </row>
    <row r="1332" spans="1:9" x14ac:dyDescent="0.25">
      <c r="A1332" s="17">
        <v>2002</v>
      </c>
      <c r="B1332" s="18" t="s">
        <v>45</v>
      </c>
      <c r="C1332" s="19" t="s">
        <v>514</v>
      </c>
      <c r="D1332" s="20">
        <v>4.283439172634341</v>
      </c>
      <c r="E1332" s="21">
        <v>6.5651270358414191</v>
      </c>
      <c r="F1332" s="22">
        <v>2.0305990408879664</v>
      </c>
      <c r="G1332" s="22">
        <v>3.095302975995355</v>
      </c>
      <c r="H1332" s="22">
        <v>5.3387391460419007</v>
      </c>
      <c r="I1332" s="23">
        <v>4.3874276644050649</v>
      </c>
    </row>
    <row r="1333" spans="1:9" x14ac:dyDescent="0.25">
      <c r="A1333" s="17">
        <v>2002</v>
      </c>
      <c r="B1333" s="18" t="s">
        <v>41</v>
      </c>
      <c r="C1333" s="19" t="s">
        <v>515</v>
      </c>
      <c r="D1333" s="20">
        <v>4.7051074095322711</v>
      </c>
      <c r="E1333" s="21">
        <v>4.5407977352089821</v>
      </c>
      <c r="F1333" s="22">
        <v>4.231573103179791</v>
      </c>
      <c r="G1333" s="22">
        <v>4.2314452773940143</v>
      </c>
      <c r="H1333" s="22">
        <v>5.0499729256373556</v>
      </c>
      <c r="I1333" s="23">
        <v>5.4717480062412109</v>
      </c>
    </row>
    <row r="1334" spans="1:9" x14ac:dyDescent="0.25">
      <c r="A1334" s="17">
        <v>2002</v>
      </c>
      <c r="B1334" s="18" t="s">
        <v>155</v>
      </c>
      <c r="C1334" s="19" t="s">
        <v>156</v>
      </c>
      <c r="D1334" s="20">
        <v>7.4717277226083709</v>
      </c>
      <c r="E1334" s="21">
        <v>7.6014410310731098</v>
      </c>
      <c r="F1334" s="22">
        <v>6.1219934589452105</v>
      </c>
      <c r="G1334" s="22">
        <v>8.6508539667315798</v>
      </c>
      <c r="H1334" s="22">
        <v>8.399153607964374</v>
      </c>
      <c r="I1334" s="23">
        <v>6.5851965483275796</v>
      </c>
    </row>
    <row r="1335" spans="1:9" x14ac:dyDescent="0.25">
      <c r="A1335" s="17">
        <v>2002</v>
      </c>
      <c r="B1335" s="18" t="s">
        <v>43</v>
      </c>
      <c r="C1335" s="19" t="s">
        <v>516</v>
      </c>
      <c r="D1335" s="20">
        <v>5.5362293491477459</v>
      </c>
      <c r="E1335" s="21">
        <v>7.0027663381979126</v>
      </c>
      <c r="F1335" s="22">
        <v>2.333531210653498</v>
      </c>
      <c r="G1335" s="22">
        <v>6.8291221271667588</v>
      </c>
      <c r="H1335" s="22">
        <v>5.7747382035193358</v>
      </c>
      <c r="I1335" s="23">
        <v>5.7409888662012278</v>
      </c>
    </row>
    <row r="1336" spans="1:9" x14ac:dyDescent="0.25">
      <c r="A1336" s="17">
        <v>2002</v>
      </c>
      <c r="B1336" s="18" t="s">
        <v>394</v>
      </c>
      <c r="C1336" s="19" t="s">
        <v>395</v>
      </c>
      <c r="D1336" s="20">
        <v>6.2707290287714574</v>
      </c>
      <c r="E1336" s="21">
        <v>4.5474860651727731</v>
      </c>
      <c r="F1336" s="22">
        <v>5.1988646127195413</v>
      </c>
      <c r="G1336" s="22">
        <v>7.7827578531919226</v>
      </c>
      <c r="H1336" s="22">
        <v>7.1597942415929037</v>
      </c>
      <c r="I1336" s="23">
        <v>6.6647423711801466</v>
      </c>
    </row>
    <row r="1337" spans="1:9" x14ac:dyDescent="0.25">
      <c r="A1337" s="17">
        <v>2002</v>
      </c>
      <c r="B1337" s="18" t="s">
        <v>305</v>
      </c>
      <c r="C1337" s="19" t="s">
        <v>306</v>
      </c>
      <c r="D1337" s="20">
        <v>7.1332531551817393</v>
      </c>
      <c r="E1337" s="21">
        <v>7.3638180511744</v>
      </c>
      <c r="F1337" s="22">
        <v>6.0828176204786164</v>
      </c>
      <c r="G1337" s="22">
        <v>8.2694877371955826</v>
      </c>
      <c r="H1337" s="22">
        <v>7.0661897129379732</v>
      </c>
      <c r="I1337" s="23">
        <v>6.8839526541221261</v>
      </c>
    </row>
    <row r="1338" spans="1:9" x14ac:dyDescent="0.25">
      <c r="A1338" s="17">
        <v>2002</v>
      </c>
      <c r="B1338" s="18" t="s">
        <v>340</v>
      </c>
      <c r="C1338" s="19" t="s">
        <v>517</v>
      </c>
      <c r="D1338" s="20">
        <v>7.29947872462796</v>
      </c>
      <c r="E1338" s="21">
        <v>6.1810058493960609</v>
      </c>
      <c r="F1338" s="22">
        <v>6.1919801622273143</v>
      </c>
      <c r="G1338" s="22">
        <v>8.8773475536571329</v>
      </c>
      <c r="H1338" s="22">
        <v>8.259675175891072</v>
      </c>
      <c r="I1338" s="23">
        <v>6.9873848819682181</v>
      </c>
    </row>
    <row r="1339" spans="1:9" x14ac:dyDescent="0.25">
      <c r="A1339" s="17">
        <v>2002</v>
      </c>
      <c r="B1339" s="18" t="s">
        <v>358</v>
      </c>
      <c r="C1339" s="19" t="s">
        <v>359</v>
      </c>
      <c r="D1339" s="20">
        <v>7.9613556720083851</v>
      </c>
      <c r="E1339" s="21">
        <v>4.2343202866398499</v>
      </c>
      <c r="F1339" s="22">
        <v>8.3748092409953738</v>
      </c>
      <c r="G1339" s="22">
        <v>9.7443093528736249</v>
      </c>
      <c r="H1339" s="22">
        <v>9.1180568331869019</v>
      </c>
      <c r="I1339" s="23">
        <v>8.3352826463461742</v>
      </c>
    </row>
    <row r="1340" spans="1:9" x14ac:dyDescent="0.25">
      <c r="A1340" s="17">
        <v>2002</v>
      </c>
      <c r="B1340" s="18" t="s">
        <v>163</v>
      </c>
      <c r="C1340" s="19" t="s">
        <v>164</v>
      </c>
      <c r="D1340" s="20">
        <v>6.8741271696733817</v>
      </c>
      <c r="E1340" s="21">
        <v>8.4081623161474841</v>
      </c>
      <c r="F1340" s="22">
        <v>4.4753673250662507</v>
      </c>
      <c r="G1340" s="22">
        <v>8.1747517169738053</v>
      </c>
      <c r="H1340" s="22">
        <v>6.5713194279470537</v>
      </c>
      <c r="I1340" s="23">
        <v>6.7410350622323163</v>
      </c>
    </row>
    <row r="1341" spans="1:9" x14ac:dyDescent="0.25">
      <c r="A1341" s="17">
        <v>2002</v>
      </c>
      <c r="B1341" s="18" t="s">
        <v>165</v>
      </c>
      <c r="C1341" s="19" t="s">
        <v>166</v>
      </c>
      <c r="D1341" s="20">
        <v>6.3345405036948872</v>
      </c>
      <c r="E1341" s="21">
        <v>8.4374419344929894</v>
      </c>
      <c r="F1341" s="22">
        <v>3.9554659654327118</v>
      </c>
      <c r="G1341" s="22">
        <v>6.097273349205075</v>
      </c>
      <c r="H1341" s="22">
        <v>7.3792597263393187</v>
      </c>
      <c r="I1341" s="23">
        <v>5.8032615430043393</v>
      </c>
    </row>
    <row r="1342" spans="1:9" x14ac:dyDescent="0.25">
      <c r="A1342" s="17">
        <v>2002</v>
      </c>
      <c r="B1342" s="18" t="s">
        <v>7</v>
      </c>
      <c r="C1342" s="19" t="s">
        <v>518</v>
      </c>
      <c r="D1342" s="20">
        <v>5.882028349126692</v>
      </c>
      <c r="E1342" s="21">
        <v>5.2413918635139165</v>
      </c>
      <c r="F1342" s="22">
        <v>4.2748645018294154</v>
      </c>
      <c r="G1342" s="22">
        <v>9.6789459470216954</v>
      </c>
      <c r="H1342" s="22">
        <v>5.178411863722733</v>
      </c>
      <c r="I1342" s="23">
        <v>5.0365275695456999</v>
      </c>
    </row>
    <row r="1343" spans="1:9" x14ac:dyDescent="0.25">
      <c r="A1343" s="17">
        <v>2002</v>
      </c>
      <c r="B1343" s="18" t="s">
        <v>167</v>
      </c>
      <c r="C1343" s="19" t="s">
        <v>168</v>
      </c>
      <c r="D1343" s="20">
        <v>7.4576081801069147</v>
      </c>
      <c r="E1343" s="21">
        <v>8.4696712674544905</v>
      </c>
      <c r="F1343" s="22">
        <v>4.817890787088551</v>
      </c>
      <c r="G1343" s="22">
        <v>9.5451034427963908</v>
      </c>
      <c r="H1343" s="22">
        <v>8.1301504488425334</v>
      </c>
      <c r="I1343" s="23">
        <v>6.3252249543526071</v>
      </c>
    </row>
    <row r="1344" spans="1:9" x14ac:dyDescent="0.25">
      <c r="A1344" s="17">
        <v>2002</v>
      </c>
      <c r="B1344" s="18" t="s">
        <v>360</v>
      </c>
      <c r="C1344" s="19" t="s">
        <v>361</v>
      </c>
      <c r="D1344" s="20">
        <v>7.8527873148937273</v>
      </c>
      <c r="E1344" s="21">
        <v>6.7504315308901592</v>
      </c>
      <c r="F1344" s="22">
        <v>6.9328186890761927</v>
      </c>
      <c r="G1344" s="22">
        <v>9.24235699953325</v>
      </c>
      <c r="H1344" s="22">
        <v>8.6482667457982316</v>
      </c>
      <c r="I1344" s="23">
        <v>7.6900626091708011</v>
      </c>
    </row>
    <row r="1345" spans="1:9" x14ac:dyDescent="0.25">
      <c r="A1345" s="17">
        <v>2002</v>
      </c>
      <c r="B1345" s="18" t="s">
        <v>53</v>
      </c>
      <c r="C1345" s="19" t="s">
        <v>54</v>
      </c>
      <c r="D1345" s="20" t="s">
        <v>511</v>
      </c>
      <c r="E1345" s="21" t="s">
        <v>511</v>
      </c>
      <c r="F1345" s="22" t="s">
        <v>511</v>
      </c>
      <c r="G1345" s="22" t="s">
        <v>511</v>
      </c>
      <c r="H1345" s="22" t="s">
        <v>511</v>
      </c>
      <c r="I1345" s="23" t="s">
        <v>511</v>
      </c>
    </row>
    <row r="1346" spans="1:9" x14ac:dyDescent="0.25">
      <c r="A1346" s="17">
        <v>2002</v>
      </c>
      <c r="B1346" s="18" t="s">
        <v>55</v>
      </c>
      <c r="C1346" s="19" t="s">
        <v>56</v>
      </c>
      <c r="D1346" s="20" t="s">
        <v>511</v>
      </c>
      <c r="E1346" s="21" t="s">
        <v>511</v>
      </c>
      <c r="F1346" s="22" t="s">
        <v>511</v>
      </c>
      <c r="G1346" s="22" t="s">
        <v>511</v>
      </c>
      <c r="H1346" s="22" t="s">
        <v>511</v>
      </c>
      <c r="I1346" s="23" t="s">
        <v>511</v>
      </c>
    </row>
    <row r="1347" spans="1:9" x14ac:dyDescent="0.25">
      <c r="A1347" s="17">
        <v>2002</v>
      </c>
      <c r="B1347" s="18" t="s">
        <v>451</v>
      </c>
      <c r="C1347" s="19" t="s">
        <v>452</v>
      </c>
      <c r="D1347" s="20">
        <v>7.0202152345186821</v>
      </c>
      <c r="E1347" s="21">
        <v>5.9742037073778551</v>
      </c>
      <c r="F1347" s="22">
        <v>7.5962298790848326</v>
      </c>
      <c r="G1347" s="22">
        <v>6.8158658457515848</v>
      </c>
      <c r="H1347" s="22">
        <v>6.7651871951181084</v>
      </c>
      <c r="I1347" s="23">
        <v>7.9495895452610297</v>
      </c>
    </row>
    <row r="1348" spans="1:9" x14ac:dyDescent="0.25">
      <c r="A1348" s="17">
        <v>2002</v>
      </c>
      <c r="B1348" s="18" t="s">
        <v>364</v>
      </c>
      <c r="C1348" s="19" t="s">
        <v>365</v>
      </c>
      <c r="D1348" s="20">
        <v>7.9728602858823621</v>
      </c>
      <c r="E1348" s="21">
        <v>5.2612006403365665</v>
      </c>
      <c r="F1348" s="22">
        <v>8.368127991233802</v>
      </c>
      <c r="G1348" s="22">
        <v>9.6336352286846321</v>
      </c>
      <c r="H1348" s="22">
        <v>8.9965404790100969</v>
      </c>
      <c r="I1348" s="23">
        <v>7.6047970901467155</v>
      </c>
    </row>
    <row r="1349" spans="1:9" x14ac:dyDescent="0.25">
      <c r="A1349" s="17">
        <v>2002</v>
      </c>
      <c r="B1349" s="18" t="s">
        <v>424</v>
      </c>
      <c r="C1349" s="19" t="s">
        <v>425</v>
      </c>
      <c r="D1349" s="20">
        <v>7.5145649270531294</v>
      </c>
      <c r="E1349" s="21">
        <v>4.8508893384701155</v>
      </c>
      <c r="F1349" s="22">
        <v>6.7767343001354465</v>
      </c>
      <c r="G1349" s="22">
        <v>9.6087689542727084</v>
      </c>
      <c r="H1349" s="22">
        <v>8.8971815046511207</v>
      </c>
      <c r="I1349" s="23">
        <v>7.4392505377362532</v>
      </c>
    </row>
    <row r="1350" spans="1:9" x14ac:dyDescent="0.25">
      <c r="A1350" s="17">
        <v>2002</v>
      </c>
      <c r="B1350" s="18" t="s">
        <v>59</v>
      </c>
      <c r="C1350" s="19" t="s">
        <v>60</v>
      </c>
      <c r="D1350" s="20">
        <v>5.6403492864311362</v>
      </c>
      <c r="E1350" s="21">
        <v>6.2325712527273716</v>
      </c>
      <c r="F1350" s="22">
        <v>4.1051423147815287</v>
      </c>
      <c r="G1350" s="22">
        <v>5.4288318178340234</v>
      </c>
      <c r="H1350" s="22">
        <v>5.632267877069502</v>
      </c>
      <c r="I1350" s="23">
        <v>6.8029331697432562</v>
      </c>
    </row>
    <row r="1351" spans="1:9" x14ac:dyDescent="0.25">
      <c r="A1351" s="17">
        <v>2002</v>
      </c>
      <c r="B1351" s="18" t="s">
        <v>61</v>
      </c>
      <c r="C1351" s="19" t="s">
        <v>519</v>
      </c>
      <c r="D1351" s="20" t="s">
        <v>511</v>
      </c>
      <c r="E1351" s="21" t="s">
        <v>511</v>
      </c>
      <c r="F1351" s="22" t="s">
        <v>511</v>
      </c>
      <c r="G1351" s="22" t="s">
        <v>511</v>
      </c>
      <c r="H1351" s="22" t="s">
        <v>511</v>
      </c>
      <c r="I1351" s="23" t="s">
        <v>511</v>
      </c>
    </row>
    <row r="1352" spans="1:9" x14ac:dyDescent="0.25">
      <c r="A1352" s="17">
        <v>2002</v>
      </c>
      <c r="B1352" s="18" t="s">
        <v>307</v>
      </c>
      <c r="C1352" s="19" t="s">
        <v>308</v>
      </c>
      <c r="D1352" s="20" t="s">
        <v>511</v>
      </c>
      <c r="E1352" s="21" t="s">
        <v>511</v>
      </c>
      <c r="F1352" s="22" t="s">
        <v>511</v>
      </c>
      <c r="G1352" s="22" t="s">
        <v>511</v>
      </c>
      <c r="H1352" s="22" t="s">
        <v>511</v>
      </c>
      <c r="I1352" s="23" t="s">
        <v>511</v>
      </c>
    </row>
    <row r="1353" spans="1:9" x14ac:dyDescent="0.25">
      <c r="A1353" s="17">
        <v>2002</v>
      </c>
      <c r="B1353" s="18" t="s">
        <v>426</v>
      </c>
      <c r="C1353" s="19" t="s">
        <v>427</v>
      </c>
      <c r="D1353" s="20">
        <v>7.8398842026260906</v>
      </c>
      <c r="E1353" s="21">
        <v>6.1904536922784308</v>
      </c>
      <c r="F1353" s="22">
        <v>8.0543624090354626</v>
      </c>
      <c r="G1353" s="22">
        <v>9.5948101978510394</v>
      </c>
      <c r="H1353" s="22">
        <v>9.0862840687536863</v>
      </c>
      <c r="I1353" s="23">
        <v>6.2735106452118359</v>
      </c>
    </row>
    <row r="1354" spans="1:9" x14ac:dyDescent="0.25">
      <c r="A1354" s="17">
        <v>2002</v>
      </c>
      <c r="B1354" s="18" t="s">
        <v>63</v>
      </c>
      <c r="C1354" s="19" t="s">
        <v>64</v>
      </c>
      <c r="D1354" s="20">
        <v>6.1553317530019225</v>
      </c>
      <c r="E1354" s="21">
        <v>5.9985262450366195</v>
      </c>
      <c r="F1354" s="22">
        <v>4.8080463306923589</v>
      </c>
      <c r="G1354" s="22">
        <v>7.4133932398266751</v>
      </c>
      <c r="H1354" s="22">
        <v>6.0311286107217636</v>
      </c>
      <c r="I1354" s="23">
        <v>6.5255643387321962</v>
      </c>
    </row>
    <row r="1355" spans="1:9" x14ac:dyDescent="0.25">
      <c r="A1355" s="17">
        <v>2002</v>
      </c>
      <c r="B1355" s="18" t="s">
        <v>398</v>
      </c>
      <c r="C1355" s="19" t="s">
        <v>399</v>
      </c>
      <c r="D1355" s="20">
        <v>7.3505601077345544</v>
      </c>
      <c r="E1355" s="21">
        <v>6.2785887269456531</v>
      </c>
      <c r="F1355" s="22">
        <v>5.8273192744155349</v>
      </c>
      <c r="G1355" s="22">
        <v>9.5448374946564218</v>
      </c>
      <c r="H1355" s="22">
        <v>8.7705789405485568</v>
      </c>
      <c r="I1355" s="23">
        <v>6.3314761021066035</v>
      </c>
    </row>
    <row r="1356" spans="1:9" x14ac:dyDescent="0.25">
      <c r="A1356" s="17">
        <v>2002</v>
      </c>
      <c r="B1356" s="18" t="s">
        <v>177</v>
      </c>
      <c r="C1356" s="19" t="s">
        <v>178</v>
      </c>
      <c r="D1356" s="20">
        <v>7.2324479144115639</v>
      </c>
      <c r="E1356" s="21">
        <v>8.6559685002321949</v>
      </c>
      <c r="F1356" s="22">
        <v>3.9760781649851187</v>
      </c>
      <c r="G1356" s="22">
        <v>9.0556338000082057</v>
      </c>
      <c r="H1356" s="22">
        <v>8.1769498484407528</v>
      </c>
      <c r="I1356" s="23">
        <v>6.2976092583915522</v>
      </c>
    </row>
    <row r="1357" spans="1:9" x14ac:dyDescent="0.25">
      <c r="A1357" s="17">
        <v>2002</v>
      </c>
      <c r="B1357" s="18" t="s">
        <v>65</v>
      </c>
      <c r="C1357" s="19" t="s">
        <v>66</v>
      </c>
      <c r="D1357" s="20" t="s">
        <v>511</v>
      </c>
      <c r="E1357" s="21" t="s">
        <v>511</v>
      </c>
      <c r="F1357" s="22" t="s">
        <v>511</v>
      </c>
      <c r="G1357" s="22" t="s">
        <v>511</v>
      </c>
      <c r="H1357" s="22" t="s">
        <v>511</v>
      </c>
      <c r="I1357" s="23" t="s">
        <v>511</v>
      </c>
    </row>
    <row r="1358" spans="1:9" x14ac:dyDescent="0.25">
      <c r="A1358" s="17">
        <v>2002</v>
      </c>
      <c r="B1358" s="18" t="s">
        <v>67</v>
      </c>
      <c r="C1358" s="19" t="s">
        <v>68</v>
      </c>
      <c r="D1358" s="20">
        <v>5.2147434946355187</v>
      </c>
      <c r="E1358" s="21">
        <v>5.8433271112929219</v>
      </c>
      <c r="F1358" s="22">
        <v>2.7411483559895808</v>
      </c>
      <c r="G1358" s="22">
        <v>5.7734508402060634</v>
      </c>
      <c r="H1358" s="22">
        <v>6.171000755300053</v>
      </c>
      <c r="I1358" s="23">
        <v>5.5447904103889778</v>
      </c>
    </row>
    <row r="1359" spans="1:9" x14ac:dyDescent="0.25">
      <c r="A1359" s="17">
        <v>2002</v>
      </c>
      <c r="B1359" s="18" t="s">
        <v>179</v>
      </c>
      <c r="C1359" s="19" t="s">
        <v>180</v>
      </c>
      <c r="D1359" s="20">
        <v>6.1605063186533897</v>
      </c>
      <c r="E1359" s="21">
        <v>3.5839993986443028</v>
      </c>
      <c r="F1359" s="22">
        <v>4.8778369723076977</v>
      </c>
      <c r="G1359" s="22">
        <v>7.7300099588325093</v>
      </c>
      <c r="H1359" s="22">
        <v>7.5035465003428818</v>
      </c>
      <c r="I1359" s="23">
        <v>7.1071387631395559</v>
      </c>
    </row>
    <row r="1360" spans="1:9" x14ac:dyDescent="0.25">
      <c r="A1360" s="17">
        <v>2002</v>
      </c>
      <c r="B1360" s="18" t="s">
        <v>181</v>
      </c>
      <c r="C1360" s="19" t="s">
        <v>182</v>
      </c>
      <c r="D1360" s="20">
        <v>6.5997501077648781</v>
      </c>
      <c r="E1360" s="21">
        <v>8.2423116637859781</v>
      </c>
      <c r="F1360" s="22">
        <v>2.8780499291151123</v>
      </c>
      <c r="G1360" s="22">
        <v>8.4901757036711949</v>
      </c>
      <c r="H1360" s="22">
        <v>6.3271085864229333</v>
      </c>
      <c r="I1360" s="23">
        <v>7.0611046558291664</v>
      </c>
    </row>
    <row r="1361" spans="1:9" x14ac:dyDescent="0.25">
      <c r="A1361" s="17">
        <v>2002</v>
      </c>
      <c r="B1361" s="18" t="s">
        <v>183</v>
      </c>
      <c r="C1361" s="19" t="s">
        <v>184</v>
      </c>
      <c r="D1361" s="20">
        <v>7.1665945241412432</v>
      </c>
      <c r="E1361" s="21">
        <v>8.8199712664951413</v>
      </c>
      <c r="F1361" s="22">
        <v>3.9068072935483649</v>
      </c>
      <c r="G1361" s="22">
        <v>9.0568025792616051</v>
      </c>
      <c r="H1361" s="22">
        <v>7.363076732067154</v>
      </c>
      <c r="I1361" s="23">
        <v>6.6863147493339516</v>
      </c>
    </row>
    <row r="1362" spans="1:9" x14ac:dyDescent="0.25">
      <c r="A1362" s="17">
        <v>2002</v>
      </c>
      <c r="B1362" s="18" t="s">
        <v>251</v>
      </c>
      <c r="C1362" s="19" t="s">
        <v>520</v>
      </c>
      <c r="D1362" s="20">
        <v>8.680151554307967</v>
      </c>
      <c r="E1362" s="21">
        <v>8.4708030072347729</v>
      </c>
      <c r="F1362" s="22">
        <v>6.9882489335236011</v>
      </c>
      <c r="G1362" s="22">
        <v>9.3087626197768252</v>
      </c>
      <c r="H1362" s="22">
        <v>9.6807033744906725</v>
      </c>
      <c r="I1362" s="23">
        <v>8.952239836513959</v>
      </c>
    </row>
    <row r="1363" spans="1:9" x14ac:dyDescent="0.25">
      <c r="A1363" s="17">
        <v>2002</v>
      </c>
      <c r="B1363" s="18" t="s">
        <v>342</v>
      </c>
      <c r="C1363" s="19" t="s">
        <v>343</v>
      </c>
      <c r="D1363" s="20">
        <v>7.226421758216107</v>
      </c>
      <c r="E1363" s="21">
        <v>5.6343224381141201</v>
      </c>
      <c r="F1363" s="22">
        <v>6.4437450263718699</v>
      </c>
      <c r="G1363" s="22">
        <v>8.9962276453679024</v>
      </c>
      <c r="H1363" s="22">
        <v>8.2193835748078534</v>
      </c>
      <c r="I1363" s="23">
        <v>6.8384301064187865</v>
      </c>
    </row>
    <row r="1364" spans="1:9" x14ac:dyDescent="0.25">
      <c r="A1364" s="17">
        <v>2002</v>
      </c>
      <c r="B1364" s="18" t="s">
        <v>368</v>
      </c>
      <c r="C1364" s="19" t="s">
        <v>369</v>
      </c>
      <c r="D1364" s="20">
        <v>7.9034852268300089</v>
      </c>
      <c r="E1364" s="21">
        <v>6.2501779013683834</v>
      </c>
      <c r="F1364" s="22">
        <v>8.0007453490933962</v>
      </c>
      <c r="G1364" s="22">
        <v>9.2982508008530296</v>
      </c>
      <c r="H1364" s="22">
        <v>8.1808754856760615</v>
      </c>
      <c r="I1364" s="23">
        <v>7.7873765971591702</v>
      </c>
    </row>
    <row r="1365" spans="1:9" x14ac:dyDescent="0.25">
      <c r="A1365" s="17">
        <v>2002</v>
      </c>
      <c r="B1365" s="18" t="s">
        <v>287</v>
      </c>
      <c r="C1365" s="19" t="s">
        <v>288</v>
      </c>
      <c r="D1365" s="20">
        <v>6.2971438476962414</v>
      </c>
      <c r="E1365" s="21">
        <v>7.3275996242538541</v>
      </c>
      <c r="F1365" s="22">
        <v>5.3696494331876599</v>
      </c>
      <c r="G1365" s="22">
        <v>6.8844838140133042</v>
      </c>
      <c r="H1365" s="22">
        <v>5.5617341264544047</v>
      </c>
      <c r="I1365" s="23">
        <v>6.3422522405719839</v>
      </c>
    </row>
    <row r="1366" spans="1:9" x14ac:dyDescent="0.25">
      <c r="A1366" s="17">
        <v>2002</v>
      </c>
      <c r="B1366" s="18" t="s">
        <v>263</v>
      </c>
      <c r="C1366" s="19" t="s">
        <v>264</v>
      </c>
      <c r="D1366" s="20">
        <v>5.9272880792452414</v>
      </c>
      <c r="E1366" s="21">
        <v>7.7712246147828337</v>
      </c>
      <c r="F1366" s="22">
        <v>3.5118163950803996</v>
      </c>
      <c r="G1366" s="22">
        <v>6.2064702971406582</v>
      </c>
      <c r="H1366" s="22">
        <v>6.8386305776612266</v>
      </c>
      <c r="I1366" s="23">
        <v>5.3082985115610866</v>
      </c>
    </row>
    <row r="1367" spans="1:9" x14ac:dyDescent="0.25">
      <c r="A1367" s="17">
        <v>2002</v>
      </c>
      <c r="B1367" s="18" t="s">
        <v>289</v>
      </c>
      <c r="C1367" s="19" t="s">
        <v>521</v>
      </c>
      <c r="D1367" s="20">
        <v>5.7238420547150426</v>
      </c>
      <c r="E1367" s="21">
        <v>6.3629066561399164</v>
      </c>
      <c r="F1367" s="22">
        <v>4.2512692828719993</v>
      </c>
      <c r="G1367" s="22">
        <v>7.7881625262751388</v>
      </c>
      <c r="H1367" s="22">
        <v>5.5364139063185815</v>
      </c>
      <c r="I1367" s="23">
        <v>4.6804579019695778</v>
      </c>
    </row>
    <row r="1368" spans="1:9" x14ac:dyDescent="0.25">
      <c r="A1368" s="17">
        <v>2002</v>
      </c>
      <c r="B1368" s="18" t="s">
        <v>309</v>
      </c>
      <c r="C1368" s="19" t="s">
        <v>310</v>
      </c>
      <c r="D1368" s="20" t="s">
        <v>511</v>
      </c>
      <c r="E1368" s="21" t="s">
        <v>511</v>
      </c>
      <c r="F1368" s="22" t="s">
        <v>511</v>
      </c>
      <c r="G1368" s="22" t="s">
        <v>511</v>
      </c>
      <c r="H1368" s="22" t="s">
        <v>511</v>
      </c>
      <c r="I1368" s="23" t="s">
        <v>511</v>
      </c>
    </row>
    <row r="1369" spans="1:9" x14ac:dyDescent="0.25">
      <c r="A1369" s="17">
        <v>2002</v>
      </c>
      <c r="B1369" s="18" t="s">
        <v>370</v>
      </c>
      <c r="C1369" s="19" t="s">
        <v>371</v>
      </c>
      <c r="D1369" s="20">
        <v>8.0508226773631719</v>
      </c>
      <c r="E1369" s="21">
        <v>6.202719632481382</v>
      </c>
      <c r="F1369" s="22">
        <v>7.2505494454143129</v>
      </c>
      <c r="G1369" s="22">
        <v>9.6391271764858359</v>
      </c>
      <c r="H1369" s="22">
        <v>9.1295084933833017</v>
      </c>
      <c r="I1369" s="23">
        <v>8.0322086390510297</v>
      </c>
    </row>
    <row r="1370" spans="1:9" x14ac:dyDescent="0.25">
      <c r="A1370" s="17">
        <v>2002</v>
      </c>
      <c r="B1370" s="18" t="s">
        <v>311</v>
      </c>
      <c r="C1370" s="19" t="s">
        <v>312</v>
      </c>
      <c r="D1370" s="20">
        <v>7.0517111661307652</v>
      </c>
      <c r="E1370" s="21">
        <v>5.4821177175614277</v>
      </c>
      <c r="F1370" s="22">
        <v>5.8095167128587608</v>
      </c>
      <c r="G1370" s="22">
        <v>9.1738723087973888</v>
      </c>
      <c r="H1370" s="22">
        <v>8.6249366180168074</v>
      </c>
      <c r="I1370" s="23">
        <v>6.1681124734194386</v>
      </c>
    </row>
    <row r="1371" spans="1:9" x14ac:dyDescent="0.25">
      <c r="A1371" s="17">
        <v>2002</v>
      </c>
      <c r="B1371" s="18" t="s">
        <v>402</v>
      </c>
      <c r="C1371" s="19" t="s">
        <v>403</v>
      </c>
      <c r="D1371" s="20">
        <v>7.6671104812176001</v>
      </c>
      <c r="E1371" s="21">
        <v>6.4681800737257333</v>
      </c>
      <c r="F1371" s="22">
        <v>6.7381083861100493</v>
      </c>
      <c r="G1371" s="22">
        <v>9.5701459502613364</v>
      </c>
      <c r="H1371" s="22">
        <v>8.7930148379844546</v>
      </c>
      <c r="I1371" s="23">
        <v>6.7661031580064268</v>
      </c>
    </row>
    <row r="1372" spans="1:9" x14ac:dyDescent="0.25">
      <c r="A1372" s="17">
        <v>2002</v>
      </c>
      <c r="B1372" s="18" t="s">
        <v>185</v>
      </c>
      <c r="C1372" s="19" t="s">
        <v>186</v>
      </c>
      <c r="D1372" s="20">
        <v>7.3402969333787667</v>
      </c>
      <c r="E1372" s="21">
        <v>7.6230848208958877</v>
      </c>
      <c r="F1372" s="22">
        <v>5.2429868181526462</v>
      </c>
      <c r="G1372" s="22">
        <v>8.9731270767661826</v>
      </c>
      <c r="H1372" s="22">
        <v>7.814280148109642</v>
      </c>
      <c r="I1372" s="23">
        <v>7.0480058029694712</v>
      </c>
    </row>
    <row r="1373" spans="1:9" x14ac:dyDescent="0.25">
      <c r="A1373" s="17">
        <v>2002</v>
      </c>
      <c r="B1373" s="18" t="s">
        <v>254</v>
      </c>
      <c r="C1373" s="19" t="s">
        <v>255</v>
      </c>
      <c r="D1373" s="20">
        <v>7.8254174568422865</v>
      </c>
      <c r="E1373" s="21">
        <v>6.1195397115746015</v>
      </c>
      <c r="F1373" s="22">
        <v>7.545343244244834</v>
      </c>
      <c r="G1373" s="22">
        <v>9.4272309648542567</v>
      </c>
      <c r="H1373" s="22">
        <v>8.3996507773920683</v>
      </c>
      <c r="I1373" s="23">
        <v>7.6353225861456737</v>
      </c>
    </row>
    <row r="1374" spans="1:9" x14ac:dyDescent="0.25">
      <c r="A1374" s="17">
        <v>2002</v>
      </c>
      <c r="B1374" s="18" t="s">
        <v>313</v>
      </c>
      <c r="C1374" s="19" t="s">
        <v>314</v>
      </c>
      <c r="D1374" s="20">
        <v>7.18506460497135</v>
      </c>
      <c r="E1374" s="21">
        <v>6.0027397593370502</v>
      </c>
      <c r="F1374" s="22">
        <v>4.7869645369028673</v>
      </c>
      <c r="G1374" s="22">
        <v>9.4747505721657053</v>
      </c>
      <c r="H1374" s="22">
        <v>8.1852376156692781</v>
      </c>
      <c r="I1374" s="23">
        <v>7.4756305407818466</v>
      </c>
    </row>
    <row r="1375" spans="1:9" x14ac:dyDescent="0.25">
      <c r="A1375" s="17">
        <v>2002</v>
      </c>
      <c r="B1375" s="18" t="s">
        <v>238</v>
      </c>
      <c r="C1375" s="19" t="s">
        <v>239</v>
      </c>
      <c r="D1375" s="20" t="s">
        <v>511</v>
      </c>
      <c r="E1375" s="21" t="s">
        <v>511</v>
      </c>
      <c r="F1375" s="22" t="s">
        <v>511</v>
      </c>
      <c r="G1375" s="22" t="s">
        <v>511</v>
      </c>
      <c r="H1375" s="22" t="s">
        <v>511</v>
      </c>
      <c r="I1375" s="23" t="s">
        <v>511</v>
      </c>
    </row>
    <row r="1376" spans="1:9" x14ac:dyDescent="0.25">
      <c r="A1376" s="17">
        <v>2002</v>
      </c>
      <c r="B1376" s="18" t="s">
        <v>69</v>
      </c>
      <c r="C1376" s="19" t="s">
        <v>70</v>
      </c>
      <c r="D1376" s="20">
        <v>6.6737562263652181</v>
      </c>
      <c r="E1376" s="21">
        <v>6.1939860066096317</v>
      </c>
      <c r="F1376" s="22">
        <v>4.2468734789485456</v>
      </c>
      <c r="G1376" s="22">
        <v>9.1655054031040422</v>
      </c>
      <c r="H1376" s="22">
        <v>6.6872695322053719</v>
      </c>
      <c r="I1376" s="23">
        <v>7.075146710958502</v>
      </c>
    </row>
    <row r="1377" spans="1:9" x14ac:dyDescent="0.25">
      <c r="A1377" s="17">
        <v>2002</v>
      </c>
      <c r="B1377" s="18" t="s">
        <v>258</v>
      </c>
      <c r="C1377" s="19" t="s">
        <v>522</v>
      </c>
      <c r="D1377" s="20">
        <v>7.5059174786327674</v>
      </c>
      <c r="E1377" s="21">
        <v>7.1471876153260085</v>
      </c>
      <c r="F1377" s="22">
        <v>6.6906052843237411</v>
      </c>
      <c r="G1377" s="22">
        <v>9.2295206073313771</v>
      </c>
      <c r="H1377" s="22">
        <v>7.7307554528350453</v>
      </c>
      <c r="I1377" s="23">
        <v>6.7315184333476639</v>
      </c>
    </row>
    <row r="1378" spans="1:9" x14ac:dyDescent="0.25">
      <c r="A1378" s="17">
        <v>2002</v>
      </c>
      <c r="B1378" s="18" t="s">
        <v>315</v>
      </c>
      <c r="C1378" s="19" t="s">
        <v>316</v>
      </c>
      <c r="D1378" s="20">
        <v>6.9120982540494253</v>
      </c>
      <c r="E1378" s="21">
        <v>5.6738375356393504</v>
      </c>
      <c r="F1378" s="22">
        <v>5.2116656383444946</v>
      </c>
      <c r="G1378" s="22">
        <v>7.7422488705322241</v>
      </c>
      <c r="H1378" s="22">
        <v>7.762892824264382</v>
      </c>
      <c r="I1378" s="23">
        <v>8.1698464014666694</v>
      </c>
    </row>
    <row r="1379" spans="1:9" x14ac:dyDescent="0.25">
      <c r="A1379" s="17">
        <v>2002</v>
      </c>
      <c r="B1379" s="18" t="s">
        <v>241</v>
      </c>
      <c r="C1379" s="19" t="s">
        <v>523</v>
      </c>
      <c r="D1379" s="20" t="s">
        <v>511</v>
      </c>
      <c r="E1379" s="21" t="s">
        <v>511</v>
      </c>
      <c r="F1379" s="22" t="s">
        <v>511</v>
      </c>
      <c r="G1379" s="22" t="s">
        <v>511</v>
      </c>
      <c r="H1379" s="22" t="s">
        <v>511</v>
      </c>
      <c r="I1379" s="23" t="s">
        <v>511</v>
      </c>
    </row>
    <row r="1380" spans="1:9" x14ac:dyDescent="0.25">
      <c r="A1380" s="17">
        <v>2002</v>
      </c>
      <c r="B1380" s="18" t="s">
        <v>265</v>
      </c>
      <c r="C1380" s="19" t="s">
        <v>524</v>
      </c>
      <c r="D1380" s="20" t="s">
        <v>511</v>
      </c>
      <c r="E1380" s="21" t="s">
        <v>511</v>
      </c>
      <c r="F1380" s="22" t="s">
        <v>511</v>
      </c>
      <c r="G1380" s="22" t="s">
        <v>511</v>
      </c>
      <c r="H1380" s="22" t="s">
        <v>511</v>
      </c>
      <c r="I1380" s="23" t="s">
        <v>511</v>
      </c>
    </row>
    <row r="1381" spans="1:9" x14ac:dyDescent="0.25">
      <c r="A1381" s="17">
        <v>2002</v>
      </c>
      <c r="B1381" s="18" t="s">
        <v>376</v>
      </c>
      <c r="C1381" s="19" t="s">
        <v>377</v>
      </c>
      <c r="D1381" s="20">
        <v>7.8070644537147658</v>
      </c>
      <c r="E1381" s="21">
        <v>7.2599806366820658</v>
      </c>
      <c r="F1381" s="22">
        <v>6.7531607516064591</v>
      </c>
      <c r="G1381" s="22">
        <v>9.3595357217257504</v>
      </c>
      <c r="H1381" s="22">
        <v>8.3630437497217507</v>
      </c>
      <c r="I1381" s="23">
        <v>7.2996014088378045</v>
      </c>
    </row>
    <row r="1382" spans="1:9" x14ac:dyDescent="0.25">
      <c r="A1382" s="17">
        <v>2002</v>
      </c>
      <c r="B1382" s="18" t="s">
        <v>317</v>
      </c>
      <c r="C1382" s="19" t="s">
        <v>318</v>
      </c>
      <c r="D1382" s="20" t="s">
        <v>511</v>
      </c>
      <c r="E1382" s="21" t="s">
        <v>511</v>
      </c>
      <c r="F1382" s="22" t="s">
        <v>511</v>
      </c>
      <c r="G1382" s="22" t="s">
        <v>511</v>
      </c>
      <c r="H1382" s="22" t="s">
        <v>511</v>
      </c>
      <c r="I1382" s="23" t="s">
        <v>511</v>
      </c>
    </row>
    <row r="1383" spans="1:9" x14ac:dyDescent="0.25">
      <c r="A1383" s="17">
        <v>2002</v>
      </c>
      <c r="B1383" s="18" t="s">
        <v>71</v>
      </c>
      <c r="C1383" s="19" t="s">
        <v>72</v>
      </c>
      <c r="D1383" s="20" t="s">
        <v>511</v>
      </c>
      <c r="E1383" s="21" t="s">
        <v>511</v>
      </c>
      <c r="F1383" s="22" t="s">
        <v>511</v>
      </c>
      <c r="G1383" s="22" t="s">
        <v>511</v>
      </c>
      <c r="H1383" s="22" t="s">
        <v>511</v>
      </c>
      <c r="I1383" s="23" t="s">
        <v>511</v>
      </c>
    </row>
    <row r="1384" spans="1:9" x14ac:dyDescent="0.25">
      <c r="A1384" s="17">
        <v>2002</v>
      </c>
      <c r="B1384" s="18" t="s">
        <v>73</v>
      </c>
      <c r="C1384" s="19" t="s">
        <v>74</v>
      </c>
      <c r="D1384" s="20" t="s">
        <v>511</v>
      </c>
      <c r="E1384" s="21" t="s">
        <v>511</v>
      </c>
      <c r="F1384" s="22" t="s">
        <v>511</v>
      </c>
      <c r="G1384" s="22" t="s">
        <v>511</v>
      </c>
      <c r="H1384" s="22" t="s">
        <v>511</v>
      </c>
      <c r="I1384" s="23" t="s">
        <v>511</v>
      </c>
    </row>
    <row r="1385" spans="1:9" x14ac:dyDescent="0.25">
      <c r="A1385" s="17">
        <v>2002</v>
      </c>
      <c r="B1385" s="18" t="s">
        <v>9</v>
      </c>
      <c r="C1385" s="19" t="s">
        <v>10</v>
      </c>
      <c r="D1385" s="20" t="s">
        <v>511</v>
      </c>
      <c r="E1385" s="21" t="s">
        <v>511</v>
      </c>
      <c r="F1385" s="22" t="s">
        <v>511</v>
      </c>
      <c r="G1385" s="22" t="s">
        <v>511</v>
      </c>
      <c r="H1385" s="22" t="s">
        <v>511</v>
      </c>
      <c r="I1385" s="23" t="s">
        <v>511</v>
      </c>
    </row>
    <row r="1386" spans="1:9" x14ac:dyDescent="0.25">
      <c r="A1386" s="17">
        <v>2002</v>
      </c>
      <c r="B1386" s="18" t="s">
        <v>378</v>
      </c>
      <c r="C1386" s="19" t="s">
        <v>379</v>
      </c>
      <c r="D1386" s="20">
        <v>7.5975933080231126</v>
      </c>
      <c r="E1386" s="21">
        <v>6.8755198626216814</v>
      </c>
      <c r="F1386" s="22">
        <v>6.5540894709564093</v>
      </c>
      <c r="G1386" s="22">
        <v>9.3831733064328784</v>
      </c>
      <c r="H1386" s="22">
        <v>8.4556430431126604</v>
      </c>
      <c r="I1386" s="23">
        <v>6.7195408569919337</v>
      </c>
    </row>
    <row r="1387" spans="1:9" x14ac:dyDescent="0.25">
      <c r="A1387" s="17">
        <v>2002</v>
      </c>
      <c r="B1387" s="18" t="s">
        <v>430</v>
      </c>
      <c r="C1387" s="19" t="s">
        <v>431</v>
      </c>
      <c r="D1387" s="20">
        <v>7.8473484053040199</v>
      </c>
      <c r="E1387" s="21">
        <v>5.3773540140445766</v>
      </c>
      <c r="F1387" s="22">
        <v>7.5374892195569192</v>
      </c>
      <c r="G1387" s="22">
        <v>9.6592434889558163</v>
      </c>
      <c r="H1387" s="22">
        <v>8.9449132826177085</v>
      </c>
      <c r="I1387" s="23">
        <v>7.7177420213450789</v>
      </c>
    </row>
    <row r="1388" spans="1:9" x14ac:dyDescent="0.25">
      <c r="A1388" s="17">
        <v>2002</v>
      </c>
      <c r="B1388" s="18" t="s">
        <v>75</v>
      </c>
      <c r="C1388" s="19" t="s">
        <v>76</v>
      </c>
      <c r="D1388" s="20">
        <v>5.825265720821764</v>
      </c>
      <c r="E1388" s="21">
        <v>7.4549475325672976</v>
      </c>
      <c r="F1388" s="22">
        <v>2.8227496857763668</v>
      </c>
      <c r="G1388" s="22">
        <v>6.9952649965684985</v>
      </c>
      <c r="H1388" s="22">
        <v>6.1064288970711829</v>
      </c>
      <c r="I1388" s="23">
        <v>5.7469374921254754</v>
      </c>
    </row>
    <row r="1389" spans="1:9" x14ac:dyDescent="0.25">
      <c r="A1389" s="17">
        <v>2002</v>
      </c>
      <c r="B1389" s="18" t="s">
        <v>77</v>
      </c>
      <c r="C1389" s="19" t="s">
        <v>78</v>
      </c>
      <c r="D1389" s="20">
        <v>5.5021463480785213</v>
      </c>
      <c r="E1389" s="21">
        <v>6.3234856719165835</v>
      </c>
      <c r="F1389" s="22">
        <v>5.3462030653831327</v>
      </c>
      <c r="G1389" s="22">
        <v>3.8767953709453211</v>
      </c>
      <c r="H1389" s="22">
        <v>6.3833524989950039</v>
      </c>
      <c r="I1389" s="23">
        <v>5.5808951331525654</v>
      </c>
    </row>
    <row r="1390" spans="1:9" x14ac:dyDescent="0.25">
      <c r="A1390" s="17">
        <v>2002</v>
      </c>
      <c r="B1390" s="18" t="s">
        <v>267</v>
      </c>
      <c r="C1390" s="19" t="s">
        <v>268</v>
      </c>
      <c r="D1390" s="20">
        <v>6.3031045369919738</v>
      </c>
      <c r="E1390" s="21">
        <v>5.1400548325562898</v>
      </c>
      <c r="F1390" s="22">
        <v>5.3825240678368669</v>
      </c>
      <c r="G1390" s="22">
        <v>6.7292992433519689</v>
      </c>
      <c r="H1390" s="22">
        <v>7.1653897863098708</v>
      </c>
      <c r="I1390" s="23">
        <v>7.0982547549048762</v>
      </c>
    </row>
    <row r="1391" spans="1:9" x14ac:dyDescent="0.25">
      <c r="A1391" s="17">
        <v>2002</v>
      </c>
      <c r="B1391" s="18" t="s">
        <v>79</v>
      </c>
      <c r="C1391" s="19" t="s">
        <v>80</v>
      </c>
      <c r="D1391" s="20">
        <v>5.332489220096317</v>
      </c>
      <c r="E1391" s="21">
        <v>5.7468952831804074</v>
      </c>
      <c r="F1391" s="22">
        <v>3.5176613954963525</v>
      </c>
      <c r="G1391" s="22">
        <v>6.107527368155429</v>
      </c>
      <c r="H1391" s="22">
        <v>5.9929785945823912</v>
      </c>
      <c r="I1391" s="23">
        <v>5.2973834590670039</v>
      </c>
    </row>
    <row r="1392" spans="1:9" x14ac:dyDescent="0.25">
      <c r="A1392" s="17">
        <v>2002</v>
      </c>
      <c r="B1392" s="18" t="s">
        <v>404</v>
      </c>
      <c r="C1392" s="19" t="s">
        <v>405</v>
      </c>
      <c r="D1392" s="20">
        <v>6.8627897521963508</v>
      </c>
      <c r="E1392" s="21">
        <v>6.0766841772669817</v>
      </c>
      <c r="F1392" s="22">
        <v>6.7221788087554843</v>
      </c>
      <c r="G1392" s="22">
        <v>6.9659553846849853</v>
      </c>
      <c r="H1392" s="22">
        <v>7.3142607072220978</v>
      </c>
      <c r="I1392" s="23">
        <v>7.2348696830522057</v>
      </c>
    </row>
    <row r="1393" spans="1:9" x14ac:dyDescent="0.25">
      <c r="A1393" s="17">
        <v>2002</v>
      </c>
      <c r="B1393" s="18" t="s">
        <v>81</v>
      </c>
      <c r="C1393" s="19" t="s">
        <v>82</v>
      </c>
      <c r="D1393" s="20" t="s">
        <v>511</v>
      </c>
      <c r="E1393" s="21" t="s">
        <v>511</v>
      </c>
      <c r="F1393" s="22" t="s">
        <v>511</v>
      </c>
      <c r="G1393" s="22" t="s">
        <v>511</v>
      </c>
      <c r="H1393" s="22" t="s">
        <v>511</v>
      </c>
      <c r="I1393" s="23" t="s">
        <v>511</v>
      </c>
    </row>
    <row r="1394" spans="1:9" x14ac:dyDescent="0.25">
      <c r="A1394" s="17">
        <v>2002</v>
      </c>
      <c r="B1394" s="18" t="s">
        <v>83</v>
      </c>
      <c r="C1394" s="19" t="s">
        <v>84</v>
      </c>
      <c r="D1394" s="20">
        <v>7.2808993674598153</v>
      </c>
      <c r="E1394" s="21">
        <v>7.4537624210185331</v>
      </c>
      <c r="F1394" s="22">
        <v>4.8359123479091561</v>
      </c>
      <c r="G1394" s="22">
        <v>9.4910144340667042</v>
      </c>
      <c r="H1394" s="22">
        <v>7.135539990861786</v>
      </c>
      <c r="I1394" s="23">
        <v>7.4882676434428959</v>
      </c>
    </row>
    <row r="1395" spans="1:9" x14ac:dyDescent="0.25">
      <c r="A1395" s="17">
        <v>2002</v>
      </c>
      <c r="B1395" s="18" t="s">
        <v>189</v>
      </c>
      <c r="C1395" s="19" t="s">
        <v>190</v>
      </c>
      <c r="D1395" s="20">
        <v>6.7583953665308005</v>
      </c>
      <c r="E1395" s="21">
        <v>7.6086768296765994</v>
      </c>
      <c r="F1395" s="22">
        <v>4.7697621136290849</v>
      </c>
      <c r="G1395" s="22">
        <v>7.4278097761790427</v>
      </c>
      <c r="H1395" s="22">
        <v>7.0876736009504349</v>
      </c>
      <c r="I1395" s="23">
        <v>6.8980545122188346</v>
      </c>
    </row>
    <row r="1396" spans="1:9" x14ac:dyDescent="0.25">
      <c r="A1396" s="17">
        <v>2002</v>
      </c>
      <c r="B1396" s="18" t="s">
        <v>346</v>
      </c>
      <c r="C1396" s="19" t="s">
        <v>525</v>
      </c>
      <c r="D1396" s="20" t="s">
        <v>511</v>
      </c>
      <c r="E1396" s="21" t="s">
        <v>511</v>
      </c>
      <c r="F1396" s="22" t="s">
        <v>511</v>
      </c>
      <c r="G1396" s="22" t="s">
        <v>511</v>
      </c>
      <c r="H1396" s="22" t="s">
        <v>511</v>
      </c>
      <c r="I1396" s="23" t="s">
        <v>511</v>
      </c>
    </row>
    <row r="1397" spans="1:9" x14ac:dyDescent="0.25">
      <c r="A1397" s="17">
        <v>2002</v>
      </c>
      <c r="B1397" s="18" t="s">
        <v>256</v>
      </c>
      <c r="C1397" s="19" t="s">
        <v>257</v>
      </c>
      <c r="D1397" s="20" t="s">
        <v>511</v>
      </c>
      <c r="E1397" s="21" t="s">
        <v>511</v>
      </c>
      <c r="F1397" s="22" t="s">
        <v>511</v>
      </c>
      <c r="G1397" s="22" t="s">
        <v>511</v>
      </c>
      <c r="H1397" s="22" t="s">
        <v>511</v>
      </c>
      <c r="I1397" s="23" t="s">
        <v>511</v>
      </c>
    </row>
    <row r="1398" spans="1:9" x14ac:dyDescent="0.25">
      <c r="A1398" s="17">
        <v>2002</v>
      </c>
      <c r="B1398" s="18" t="s">
        <v>406</v>
      </c>
      <c r="C1398" s="19" t="s">
        <v>407</v>
      </c>
      <c r="D1398" s="20" t="s">
        <v>511</v>
      </c>
      <c r="E1398" s="21" t="s">
        <v>511</v>
      </c>
      <c r="F1398" s="22" t="s">
        <v>511</v>
      </c>
      <c r="G1398" s="22" t="s">
        <v>511</v>
      </c>
      <c r="H1398" s="22" t="s">
        <v>511</v>
      </c>
      <c r="I1398" s="23" t="s">
        <v>511</v>
      </c>
    </row>
    <row r="1399" spans="1:9" x14ac:dyDescent="0.25">
      <c r="A1399" s="17">
        <v>2002</v>
      </c>
      <c r="B1399" s="18" t="s">
        <v>11</v>
      </c>
      <c r="C1399" s="19" t="s">
        <v>12</v>
      </c>
      <c r="D1399" s="20">
        <v>5.990832331933718</v>
      </c>
      <c r="E1399" s="21">
        <v>6.9796308734162453</v>
      </c>
      <c r="F1399" s="22">
        <v>4.8910052552436971</v>
      </c>
      <c r="G1399" s="22">
        <v>7.020680617794179</v>
      </c>
      <c r="H1399" s="22">
        <v>5.3955585626107911</v>
      </c>
      <c r="I1399" s="23">
        <v>5.6672863506036748</v>
      </c>
    </row>
    <row r="1400" spans="1:9" x14ac:dyDescent="0.25">
      <c r="A1400" s="17">
        <v>2002</v>
      </c>
      <c r="B1400" s="18" t="s">
        <v>87</v>
      </c>
      <c r="C1400" s="19" t="s">
        <v>88</v>
      </c>
      <c r="D1400" s="20" t="s">
        <v>511</v>
      </c>
      <c r="E1400" s="21" t="s">
        <v>511</v>
      </c>
      <c r="F1400" s="22" t="s">
        <v>511</v>
      </c>
      <c r="G1400" s="22" t="s">
        <v>511</v>
      </c>
      <c r="H1400" s="22" t="s">
        <v>511</v>
      </c>
      <c r="I1400" s="23" t="s">
        <v>511</v>
      </c>
    </row>
    <row r="1401" spans="1:9" x14ac:dyDescent="0.25">
      <c r="A1401" s="17">
        <v>2002</v>
      </c>
      <c r="B1401" s="18" t="s">
        <v>269</v>
      </c>
      <c r="C1401" s="19" t="s">
        <v>270</v>
      </c>
      <c r="D1401" s="20">
        <v>3.7733728788419425</v>
      </c>
      <c r="E1401" s="21">
        <v>5.6624711850327856</v>
      </c>
      <c r="F1401" s="22">
        <v>3.8221225589383061</v>
      </c>
      <c r="G1401" s="22">
        <v>2.5499067508199511</v>
      </c>
      <c r="H1401" s="22">
        <v>2.8253852539660103</v>
      </c>
      <c r="I1401" s="23">
        <v>4.0069786454526621</v>
      </c>
    </row>
    <row r="1402" spans="1:9" x14ac:dyDescent="0.25">
      <c r="A1402" s="17">
        <v>2002</v>
      </c>
      <c r="B1402" s="18" t="s">
        <v>89</v>
      </c>
      <c r="C1402" s="19" t="s">
        <v>90</v>
      </c>
      <c r="D1402" s="20">
        <v>6.4756188246258315</v>
      </c>
      <c r="E1402" s="21">
        <v>5.541695350357001</v>
      </c>
      <c r="F1402" s="22">
        <v>6.3973977257272585</v>
      </c>
      <c r="G1402" s="22">
        <v>6.3052099856911425</v>
      </c>
      <c r="H1402" s="22">
        <v>6.3163820650504947</v>
      </c>
      <c r="I1402" s="23">
        <v>7.8174089963032678</v>
      </c>
    </row>
    <row r="1403" spans="1:9" x14ac:dyDescent="0.25">
      <c r="A1403" s="17">
        <v>2002</v>
      </c>
      <c r="B1403" s="18" t="s">
        <v>293</v>
      </c>
      <c r="C1403" s="19" t="s">
        <v>294</v>
      </c>
      <c r="D1403" s="20">
        <v>6.3903578105672585</v>
      </c>
      <c r="E1403" s="21">
        <v>7.4089944397995087</v>
      </c>
      <c r="F1403" s="22">
        <v>5.3075769955607992</v>
      </c>
      <c r="G1403" s="22">
        <v>6.8026601926647112</v>
      </c>
      <c r="H1403" s="22">
        <v>6.3112763965951393</v>
      </c>
      <c r="I1403" s="23">
        <v>6.121281028216135</v>
      </c>
    </row>
    <row r="1404" spans="1:9" x14ac:dyDescent="0.25">
      <c r="A1404" s="17">
        <v>2002</v>
      </c>
      <c r="B1404" s="18" t="s">
        <v>434</v>
      </c>
      <c r="C1404" s="19" t="s">
        <v>435</v>
      </c>
      <c r="D1404" s="20">
        <v>7.8007190462669769</v>
      </c>
      <c r="E1404" s="21">
        <v>4.8648745362205101</v>
      </c>
      <c r="F1404" s="22">
        <v>7.837344560841653</v>
      </c>
      <c r="G1404" s="22">
        <v>9.511654113155771</v>
      </c>
      <c r="H1404" s="22">
        <v>9.0446174020870203</v>
      </c>
      <c r="I1404" s="23">
        <v>7.7451046190299282</v>
      </c>
    </row>
    <row r="1405" spans="1:9" x14ac:dyDescent="0.25">
      <c r="A1405" s="17">
        <v>2002</v>
      </c>
      <c r="B1405" s="18" t="s">
        <v>447</v>
      </c>
      <c r="C1405" s="19" t="s">
        <v>448</v>
      </c>
      <c r="D1405" s="20">
        <v>8.2806550012521942</v>
      </c>
      <c r="E1405" s="21">
        <v>6.0924808069509488</v>
      </c>
      <c r="F1405" s="22">
        <v>8.0505703630311984</v>
      </c>
      <c r="G1405" s="22">
        <v>9.4103910938027084</v>
      </c>
      <c r="H1405" s="22">
        <v>9.0335169047837329</v>
      </c>
      <c r="I1405" s="23">
        <v>8.8163158376923807</v>
      </c>
    </row>
    <row r="1406" spans="1:9" x14ac:dyDescent="0.25">
      <c r="A1406" s="17">
        <v>2002</v>
      </c>
      <c r="B1406" s="18" t="s">
        <v>193</v>
      </c>
      <c r="C1406" s="19" t="s">
        <v>194</v>
      </c>
      <c r="D1406" s="20">
        <v>7.3776142997702765</v>
      </c>
      <c r="E1406" s="21">
        <v>8.4884891880099875</v>
      </c>
      <c r="F1406" s="22">
        <v>4.150972113092716</v>
      </c>
      <c r="G1406" s="22">
        <v>8.9879525845062673</v>
      </c>
      <c r="H1406" s="22">
        <v>8.3435800778497686</v>
      </c>
      <c r="I1406" s="23">
        <v>6.9170775353926404</v>
      </c>
    </row>
    <row r="1407" spans="1:9" x14ac:dyDescent="0.25">
      <c r="A1407" s="17">
        <v>2002</v>
      </c>
      <c r="B1407" s="18" t="s">
        <v>91</v>
      </c>
      <c r="C1407" s="19" t="s">
        <v>92</v>
      </c>
      <c r="D1407" s="20">
        <v>4.9454960506383276</v>
      </c>
      <c r="E1407" s="21">
        <v>5.8076177832462346</v>
      </c>
      <c r="F1407" s="22">
        <v>2.7840231389811381</v>
      </c>
      <c r="G1407" s="22">
        <v>6.9321711115122788</v>
      </c>
      <c r="H1407" s="22">
        <v>4.4043586251888582</v>
      </c>
      <c r="I1407" s="23">
        <v>4.7993095942631268</v>
      </c>
    </row>
    <row r="1408" spans="1:9" x14ac:dyDescent="0.25">
      <c r="A1408" s="17">
        <v>2002</v>
      </c>
      <c r="B1408" s="18" t="s">
        <v>93</v>
      </c>
      <c r="C1408" s="19" t="s">
        <v>94</v>
      </c>
      <c r="D1408" s="20">
        <v>5.4924809978461591</v>
      </c>
      <c r="E1408" s="21">
        <v>7.7468047882937983</v>
      </c>
      <c r="F1408" s="22">
        <v>2.9706603737582786</v>
      </c>
      <c r="G1408" s="22">
        <v>5.3909293174719419</v>
      </c>
      <c r="H1408" s="22">
        <v>4.9969507382473894</v>
      </c>
      <c r="I1408" s="23">
        <v>6.3570597714593857</v>
      </c>
    </row>
    <row r="1409" spans="1:9" x14ac:dyDescent="0.25">
      <c r="A1409" s="17">
        <v>2002</v>
      </c>
      <c r="B1409" s="18" t="s">
        <v>408</v>
      </c>
      <c r="C1409" s="19" t="s">
        <v>409</v>
      </c>
      <c r="D1409" s="20" t="s">
        <v>511</v>
      </c>
      <c r="E1409" s="21" t="s">
        <v>511</v>
      </c>
      <c r="F1409" s="22" t="s">
        <v>511</v>
      </c>
      <c r="G1409" s="22" t="s">
        <v>511</v>
      </c>
      <c r="H1409" s="22" t="s">
        <v>511</v>
      </c>
      <c r="I1409" s="23" t="s">
        <v>511</v>
      </c>
    </row>
    <row r="1410" spans="1:9" x14ac:dyDescent="0.25">
      <c r="A1410" s="17">
        <v>2002</v>
      </c>
      <c r="B1410" s="18" t="s">
        <v>380</v>
      </c>
      <c r="C1410" s="19" t="s">
        <v>381</v>
      </c>
      <c r="D1410" s="20">
        <v>7.6242634385124575</v>
      </c>
      <c r="E1410" s="21">
        <v>5.173669498167965</v>
      </c>
      <c r="F1410" s="22">
        <v>8.2298280875338072</v>
      </c>
      <c r="G1410" s="22">
        <v>9.0073905257635971</v>
      </c>
      <c r="H1410" s="22">
        <v>8.2507396382998124</v>
      </c>
      <c r="I1410" s="23">
        <v>7.4596894427971092</v>
      </c>
    </row>
    <row r="1411" spans="1:9" x14ac:dyDescent="0.25">
      <c r="A1411" s="17">
        <v>2002</v>
      </c>
      <c r="B1411" s="18" t="s">
        <v>319</v>
      </c>
      <c r="C1411" s="19" t="s">
        <v>320</v>
      </c>
      <c r="D1411" s="20">
        <v>6.8874483418976737</v>
      </c>
      <c r="E1411" s="21">
        <v>5.0370470976154422</v>
      </c>
      <c r="F1411" s="22">
        <v>4.8014352845916024</v>
      </c>
      <c r="G1411" s="22">
        <v>8.3492696382854774</v>
      </c>
      <c r="H1411" s="22">
        <v>8.1502708828436763</v>
      </c>
      <c r="I1411" s="23">
        <v>8.099218806152173</v>
      </c>
    </row>
    <row r="1412" spans="1:9" x14ac:dyDescent="0.25">
      <c r="A1412" s="17">
        <v>2002</v>
      </c>
      <c r="B1412" s="18" t="s">
        <v>295</v>
      </c>
      <c r="C1412" s="19" t="s">
        <v>296</v>
      </c>
      <c r="D1412" s="20">
        <v>5.7581952428585277</v>
      </c>
      <c r="E1412" s="21">
        <v>7.5788344822993867</v>
      </c>
      <c r="F1412" s="22">
        <v>3.4208075200122425</v>
      </c>
      <c r="G1412" s="22">
        <v>6.1682686922931893</v>
      </c>
      <c r="H1412" s="22">
        <v>5.4827117684210185</v>
      </c>
      <c r="I1412" s="23">
        <v>6.1403537512667983</v>
      </c>
    </row>
    <row r="1413" spans="1:9" x14ac:dyDescent="0.25">
      <c r="A1413" s="17">
        <v>2002</v>
      </c>
      <c r="B1413" s="18" t="s">
        <v>195</v>
      </c>
      <c r="C1413" s="19" t="s">
        <v>196</v>
      </c>
      <c r="D1413" s="20">
        <v>7.6599447652325185</v>
      </c>
      <c r="E1413" s="21">
        <v>8.0360157841810285</v>
      </c>
      <c r="F1413" s="22">
        <v>5.3065062173938395</v>
      </c>
      <c r="G1413" s="22">
        <v>9.7218043982738926</v>
      </c>
      <c r="H1413" s="22">
        <v>8.3555303102420755</v>
      </c>
      <c r="I1413" s="23">
        <v>6.8798671160717566</v>
      </c>
    </row>
    <row r="1414" spans="1:9" x14ac:dyDescent="0.25">
      <c r="A1414" s="17">
        <v>2002</v>
      </c>
      <c r="B1414" s="18" t="s">
        <v>455</v>
      </c>
      <c r="C1414" s="19" t="s">
        <v>456</v>
      </c>
      <c r="D1414" s="20">
        <v>5.8586673715259119</v>
      </c>
      <c r="E1414" s="21">
        <v>6.3270338144488685</v>
      </c>
      <c r="F1414" s="22">
        <v>3.8128819036471282</v>
      </c>
      <c r="G1414" s="22">
        <v>6.1588109004792866</v>
      </c>
      <c r="H1414" s="22">
        <v>5.7862273000769484</v>
      </c>
      <c r="I1414" s="23">
        <v>7.2083829389773255</v>
      </c>
    </row>
    <row r="1415" spans="1:9" x14ac:dyDescent="0.25">
      <c r="A1415" s="17">
        <v>2002</v>
      </c>
      <c r="B1415" s="18" t="s">
        <v>197</v>
      </c>
      <c r="C1415" s="19" t="s">
        <v>198</v>
      </c>
      <c r="D1415" s="20">
        <v>6.8450052245165391</v>
      </c>
      <c r="E1415" s="21">
        <v>8.3987780568915262</v>
      </c>
      <c r="F1415" s="22">
        <v>4.0575665296782821</v>
      </c>
      <c r="G1415" s="22">
        <v>8.7573400976903599</v>
      </c>
      <c r="H1415" s="22">
        <v>7.7550643100689358</v>
      </c>
      <c r="I1415" s="23">
        <v>5.2562771282535961</v>
      </c>
    </row>
    <row r="1416" spans="1:9" x14ac:dyDescent="0.25">
      <c r="A1416" s="17">
        <v>2002</v>
      </c>
      <c r="B1416" s="18" t="s">
        <v>199</v>
      </c>
      <c r="C1416" s="19" t="s">
        <v>200</v>
      </c>
      <c r="D1416" s="20">
        <v>7.7530597210522485</v>
      </c>
      <c r="E1416" s="21">
        <v>8.1100331138778206</v>
      </c>
      <c r="F1416" s="22">
        <v>5.1358068456236081</v>
      </c>
      <c r="G1416" s="22">
        <v>9.7170515583352337</v>
      </c>
      <c r="H1416" s="22">
        <v>8.6255127647387742</v>
      </c>
      <c r="I1416" s="23">
        <v>7.1768943226858104</v>
      </c>
    </row>
    <row r="1417" spans="1:9" x14ac:dyDescent="0.25">
      <c r="A1417" s="17">
        <v>2002</v>
      </c>
      <c r="B1417" s="18" t="s">
        <v>271</v>
      </c>
      <c r="C1417" s="19" t="s">
        <v>272</v>
      </c>
      <c r="D1417" s="20">
        <v>7.1102271449360543</v>
      </c>
      <c r="E1417" s="21">
        <v>8.3161850849819956</v>
      </c>
      <c r="F1417" s="22">
        <v>4.5948569849375298</v>
      </c>
      <c r="G1417" s="22">
        <v>9.2572220075760328</v>
      </c>
      <c r="H1417" s="22">
        <v>6.4769479265482817</v>
      </c>
      <c r="I1417" s="23">
        <v>6.9059237206364363</v>
      </c>
    </row>
    <row r="1418" spans="1:9" x14ac:dyDescent="0.25">
      <c r="A1418" s="17">
        <v>2002</v>
      </c>
      <c r="B1418" s="18" t="s">
        <v>344</v>
      </c>
      <c r="C1418" s="19" t="s">
        <v>345</v>
      </c>
      <c r="D1418" s="20">
        <v>6.7196159837657685</v>
      </c>
      <c r="E1418" s="21">
        <v>5.5328341379860753</v>
      </c>
      <c r="F1418" s="22">
        <v>5.9390684918047061</v>
      </c>
      <c r="G1418" s="22">
        <v>8.002883680274838</v>
      </c>
      <c r="H1418" s="22">
        <v>7.2091010170330412</v>
      </c>
      <c r="I1418" s="23">
        <v>6.9141925917301839</v>
      </c>
    </row>
    <row r="1419" spans="1:9" x14ac:dyDescent="0.25">
      <c r="A1419" s="17">
        <v>2002</v>
      </c>
      <c r="B1419" s="18" t="s">
        <v>410</v>
      </c>
      <c r="C1419" s="19" t="s">
        <v>411</v>
      </c>
      <c r="D1419" s="20">
        <v>7.5847300746775179</v>
      </c>
      <c r="E1419" s="21">
        <v>6.0589133837361526</v>
      </c>
      <c r="F1419" s="22">
        <v>7.0155776303585</v>
      </c>
      <c r="G1419" s="22">
        <v>9.6134810993705102</v>
      </c>
      <c r="H1419" s="22">
        <v>8.8090404790100969</v>
      </c>
      <c r="I1419" s="23">
        <v>6.4266377809123298</v>
      </c>
    </row>
    <row r="1420" spans="1:9" x14ac:dyDescent="0.25">
      <c r="A1420" s="17">
        <v>2002</v>
      </c>
      <c r="B1420" s="18" t="s">
        <v>321</v>
      </c>
      <c r="C1420" s="19" t="s">
        <v>322</v>
      </c>
      <c r="D1420" s="20" t="s">
        <v>511</v>
      </c>
      <c r="E1420" s="21" t="s">
        <v>511</v>
      </c>
      <c r="F1420" s="22" t="s">
        <v>511</v>
      </c>
      <c r="G1420" s="22" t="s">
        <v>511</v>
      </c>
      <c r="H1420" s="22" t="s">
        <v>511</v>
      </c>
      <c r="I1420" s="23" t="s">
        <v>511</v>
      </c>
    </row>
    <row r="1421" spans="1:9" x14ac:dyDescent="0.25">
      <c r="A1421" s="17">
        <v>2002</v>
      </c>
      <c r="B1421" s="18" t="s">
        <v>348</v>
      </c>
      <c r="C1421" s="19" t="s">
        <v>349</v>
      </c>
      <c r="D1421" s="20">
        <v>6.4524795763417107</v>
      </c>
      <c r="E1421" s="21">
        <v>7.2963920096218757</v>
      </c>
      <c r="F1421" s="22">
        <v>5.3589842695482419</v>
      </c>
      <c r="G1421" s="22">
        <v>6.2229927789389432</v>
      </c>
      <c r="H1421" s="22">
        <v>6.924742042674068</v>
      </c>
      <c r="I1421" s="23">
        <v>6.459286780925428</v>
      </c>
    </row>
    <row r="1422" spans="1:9" x14ac:dyDescent="0.25">
      <c r="A1422" s="17">
        <v>2002</v>
      </c>
      <c r="B1422" s="18" t="s">
        <v>350</v>
      </c>
      <c r="C1422" s="19" t="s">
        <v>351</v>
      </c>
      <c r="D1422" s="20">
        <v>5.6794043872462225</v>
      </c>
      <c r="E1422" s="21">
        <v>6.4732500113732554</v>
      </c>
      <c r="F1422" s="22">
        <v>5.1986573028161178</v>
      </c>
      <c r="G1422" s="22">
        <v>4.0768639794716348</v>
      </c>
      <c r="H1422" s="22">
        <v>6.4956774737456682</v>
      </c>
      <c r="I1422" s="23">
        <v>6.1525731688244356</v>
      </c>
    </row>
    <row r="1423" spans="1:9" x14ac:dyDescent="0.25">
      <c r="A1423" s="17">
        <v>2002</v>
      </c>
      <c r="B1423" s="18" t="s">
        <v>97</v>
      </c>
      <c r="C1423" s="19" t="s">
        <v>98</v>
      </c>
      <c r="D1423" s="20">
        <v>6.1759381583279467</v>
      </c>
      <c r="E1423" s="21">
        <v>5.693602026362651</v>
      </c>
      <c r="F1423" s="22">
        <v>4.7213760300106689</v>
      </c>
      <c r="G1423" s="22">
        <v>8.1845790687669844</v>
      </c>
      <c r="H1423" s="22">
        <v>5.4769963303766502</v>
      </c>
      <c r="I1423" s="23">
        <v>6.803137336122778</v>
      </c>
    </row>
    <row r="1424" spans="1:9" x14ac:dyDescent="0.25">
      <c r="A1424" s="17">
        <v>2002</v>
      </c>
      <c r="B1424" s="18" t="s">
        <v>323</v>
      </c>
      <c r="C1424" s="19" t="s">
        <v>324</v>
      </c>
      <c r="D1424" s="20" t="s">
        <v>511</v>
      </c>
      <c r="E1424" s="21" t="s">
        <v>511</v>
      </c>
      <c r="F1424" s="22" t="s">
        <v>511</v>
      </c>
      <c r="G1424" s="22" t="s">
        <v>511</v>
      </c>
      <c r="H1424" s="22" t="s">
        <v>511</v>
      </c>
      <c r="I1424" s="23" t="s">
        <v>511</v>
      </c>
    </row>
    <row r="1425" spans="1:9" x14ac:dyDescent="0.25">
      <c r="A1425" s="17">
        <v>2002</v>
      </c>
      <c r="B1425" s="18" t="s">
        <v>103</v>
      </c>
      <c r="C1425" s="19" t="s">
        <v>104</v>
      </c>
      <c r="D1425" s="20">
        <v>5.8175289175553377</v>
      </c>
      <c r="E1425" s="21">
        <v>7.09581886443745</v>
      </c>
      <c r="F1425" s="22">
        <v>3.4856836303232166</v>
      </c>
      <c r="G1425" s="22">
        <v>7.1498717649155159</v>
      </c>
      <c r="H1425" s="22">
        <v>5.8028025638804364</v>
      </c>
      <c r="I1425" s="23">
        <v>5.5534677642200707</v>
      </c>
    </row>
    <row r="1426" spans="1:9" x14ac:dyDescent="0.25">
      <c r="A1426" s="17">
        <v>2002</v>
      </c>
      <c r="B1426" s="18" t="s">
        <v>414</v>
      </c>
      <c r="C1426" s="19" t="s">
        <v>415</v>
      </c>
      <c r="D1426" s="20" t="s">
        <v>511</v>
      </c>
      <c r="E1426" s="21" t="s">
        <v>511</v>
      </c>
      <c r="F1426" s="22" t="s">
        <v>511</v>
      </c>
      <c r="G1426" s="22" t="s">
        <v>511</v>
      </c>
      <c r="H1426" s="22" t="s">
        <v>511</v>
      </c>
      <c r="I1426" s="23" t="s">
        <v>511</v>
      </c>
    </row>
    <row r="1427" spans="1:9" x14ac:dyDescent="0.25">
      <c r="A1427" s="17">
        <v>2002</v>
      </c>
      <c r="B1427" s="18" t="s">
        <v>105</v>
      </c>
      <c r="C1427" s="19" t="s">
        <v>106</v>
      </c>
      <c r="D1427" s="20" t="s">
        <v>511</v>
      </c>
      <c r="E1427" s="21" t="s">
        <v>511</v>
      </c>
      <c r="F1427" s="22" t="s">
        <v>511</v>
      </c>
      <c r="G1427" s="22" t="s">
        <v>511</v>
      </c>
      <c r="H1427" s="22" t="s">
        <v>511</v>
      </c>
      <c r="I1427" s="23" t="s">
        <v>511</v>
      </c>
    </row>
    <row r="1428" spans="1:9" x14ac:dyDescent="0.25">
      <c r="A1428" s="17">
        <v>2002</v>
      </c>
      <c r="B1428" s="18" t="s">
        <v>107</v>
      </c>
      <c r="C1428" s="19" t="s">
        <v>108</v>
      </c>
      <c r="D1428" s="20">
        <v>5.3401349295495422</v>
      </c>
      <c r="E1428" s="21">
        <v>6.1462918985964965</v>
      </c>
      <c r="F1428" s="22">
        <v>4.4596659617473726</v>
      </c>
      <c r="G1428" s="22">
        <v>5.8255538898510819</v>
      </c>
      <c r="H1428" s="22">
        <v>5.6695081858091854</v>
      </c>
      <c r="I1428" s="23">
        <v>4.5996547117435762</v>
      </c>
    </row>
    <row r="1429" spans="1:9" x14ac:dyDescent="0.25">
      <c r="A1429" s="17">
        <v>2002</v>
      </c>
      <c r="B1429" s="18" t="s">
        <v>273</v>
      </c>
      <c r="C1429" s="19" t="s">
        <v>274</v>
      </c>
      <c r="D1429" s="20">
        <v>8.6251154593868797</v>
      </c>
      <c r="E1429" s="21">
        <v>7.250555565865187</v>
      </c>
      <c r="F1429" s="22">
        <v>8.0669325864921859</v>
      </c>
      <c r="G1429" s="22">
        <v>9.6498151045054357</v>
      </c>
      <c r="H1429" s="22">
        <v>9.4827803507120141</v>
      </c>
      <c r="I1429" s="23">
        <v>8.6754936893595769</v>
      </c>
    </row>
    <row r="1430" spans="1:9" x14ac:dyDescent="0.25">
      <c r="A1430" s="17">
        <v>2002</v>
      </c>
      <c r="B1430" s="18" t="s">
        <v>352</v>
      </c>
      <c r="C1430" s="19" t="s">
        <v>526</v>
      </c>
      <c r="D1430" s="20">
        <v>6.9642012633085004</v>
      </c>
      <c r="E1430" s="21">
        <v>5.8228302096653204</v>
      </c>
      <c r="F1430" s="22">
        <v>6.3096491158538628</v>
      </c>
      <c r="G1430" s="22">
        <v>8.0515540068253362</v>
      </c>
      <c r="H1430" s="22">
        <v>7.5013715893948492</v>
      </c>
      <c r="I1430" s="23">
        <v>7.1356013948031292</v>
      </c>
    </row>
    <row r="1431" spans="1:9" x14ac:dyDescent="0.25">
      <c r="A1431" s="17">
        <v>2002</v>
      </c>
      <c r="B1431" s="18" t="s">
        <v>416</v>
      </c>
      <c r="C1431" s="19" t="s">
        <v>417</v>
      </c>
      <c r="D1431" s="20">
        <v>6.9443834569722735</v>
      </c>
      <c r="E1431" s="21">
        <v>5.4202624479382475</v>
      </c>
      <c r="F1431" s="22">
        <v>5.8370446874269835</v>
      </c>
      <c r="G1431" s="22">
        <v>8.7409305891320788</v>
      </c>
      <c r="H1431" s="22">
        <v>8.1065587631771887</v>
      </c>
      <c r="I1431" s="23">
        <v>6.617120797186872</v>
      </c>
    </row>
    <row r="1432" spans="1:9" x14ac:dyDescent="0.25">
      <c r="A1432" s="17">
        <v>2002</v>
      </c>
      <c r="B1432" s="18" t="s">
        <v>111</v>
      </c>
      <c r="C1432" s="19" t="s">
        <v>112</v>
      </c>
      <c r="D1432" s="20">
        <v>6.9325797665732454</v>
      </c>
      <c r="E1432" s="21">
        <v>6.6086716340519356</v>
      </c>
      <c r="F1432" s="22">
        <v>5.6806023986100929</v>
      </c>
      <c r="G1432" s="22">
        <v>7.7311314501249502</v>
      </c>
      <c r="H1432" s="22">
        <v>7.2078538373365157</v>
      </c>
      <c r="I1432" s="23">
        <v>7.4346395127427352</v>
      </c>
    </row>
    <row r="1433" spans="1:9" x14ac:dyDescent="0.25">
      <c r="A1433" s="17">
        <v>2002</v>
      </c>
      <c r="B1433" s="18" t="s">
        <v>418</v>
      </c>
      <c r="C1433" s="19" t="s">
        <v>419</v>
      </c>
      <c r="D1433" s="20">
        <v>7.8247019120488472</v>
      </c>
      <c r="E1433" s="21">
        <v>6.9050881028439388</v>
      </c>
      <c r="F1433" s="22">
        <v>6.7862459499759229</v>
      </c>
      <c r="G1433" s="22">
        <v>9.5891186757859526</v>
      </c>
      <c r="H1433" s="22">
        <v>8.6840404790100969</v>
      </c>
      <c r="I1433" s="23">
        <v>7.1590163526283233</v>
      </c>
    </row>
    <row r="1434" spans="1:9" x14ac:dyDescent="0.25">
      <c r="A1434" s="17">
        <v>2002</v>
      </c>
      <c r="B1434" s="18" t="s">
        <v>297</v>
      </c>
      <c r="C1434" s="19" t="s">
        <v>298</v>
      </c>
      <c r="D1434" s="20">
        <v>6.5291598569877438</v>
      </c>
      <c r="E1434" s="21">
        <v>8.0692578310888869</v>
      </c>
      <c r="F1434" s="22">
        <v>4.5681496518765012</v>
      </c>
      <c r="G1434" s="22">
        <v>6.4861785029782082</v>
      </c>
      <c r="H1434" s="22">
        <v>7.0510617384678387</v>
      </c>
      <c r="I1434" s="23">
        <v>6.4711515605272787</v>
      </c>
    </row>
    <row r="1435" spans="1:9" x14ac:dyDescent="0.25">
      <c r="A1435" s="17">
        <v>2002</v>
      </c>
      <c r="B1435" s="18" t="s">
        <v>13</v>
      </c>
      <c r="C1435" s="19" t="s">
        <v>14</v>
      </c>
      <c r="D1435" s="20" t="s">
        <v>511</v>
      </c>
      <c r="E1435" s="21" t="s">
        <v>511</v>
      </c>
      <c r="F1435" s="22" t="s">
        <v>511</v>
      </c>
      <c r="G1435" s="22" t="s">
        <v>511</v>
      </c>
      <c r="H1435" s="22" t="s">
        <v>511</v>
      </c>
      <c r="I1435" s="23" t="s">
        <v>511</v>
      </c>
    </row>
    <row r="1436" spans="1:9" x14ac:dyDescent="0.25">
      <c r="A1436" s="17">
        <v>2002</v>
      </c>
      <c r="B1436" s="18" t="s">
        <v>216</v>
      </c>
      <c r="C1436" s="19" t="s">
        <v>217</v>
      </c>
      <c r="D1436" s="20" t="s">
        <v>511</v>
      </c>
      <c r="E1436" s="21" t="s">
        <v>511</v>
      </c>
      <c r="F1436" s="22" t="s">
        <v>511</v>
      </c>
      <c r="G1436" s="22" t="s">
        <v>511</v>
      </c>
      <c r="H1436" s="22" t="s">
        <v>511</v>
      </c>
      <c r="I1436" s="23" t="s">
        <v>511</v>
      </c>
    </row>
    <row r="1437" spans="1:9" x14ac:dyDescent="0.25">
      <c r="A1437" s="17">
        <v>2002</v>
      </c>
      <c r="B1437" s="18" t="s">
        <v>385</v>
      </c>
      <c r="C1437" s="19" t="s">
        <v>386</v>
      </c>
      <c r="D1437" s="20">
        <v>7.734330314561225</v>
      </c>
      <c r="E1437" s="21">
        <v>4.6533555835300575</v>
      </c>
      <c r="F1437" s="22">
        <v>7.8173061551479215</v>
      </c>
      <c r="G1437" s="22">
        <v>9.6405568355192592</v>
      </c>
      <c r="H1437" s="22">
        <v>8.8906366328562498</v>
      </c>
      <c r="I1437" s="23">
        <v>7.6697963657526387</v>
      </c>
    </row>
    <row r="1438" spans="1:9" x14ac:dyDescent="0.25">
      <c r="A1438" s="17">
        <v>2002</v>
      </c>
      <c r="B1438" s="18" t="s">
        <v>436</v>
      </c>
      <c r="C1438" s="19" t="s">
        <v>437</v>
      </c>
      <c r="D1438" s="20">
        <v>8.7137954063705827</v>
      </c>
      <c r="E1438" s="21">
        <v>8.1279162900391277</v>
      </c>
      <c r="F1438" s="22">
        <v>8.236152609245412</v>
      </c>
      <c r="G1438" s="22">
        <v>9.712780411846623</v>
      </c>
      <c r="H1438" s="22">
        <v>9.1504142310166312</v>
      </c>
      <c r="I1438" s="23">
        <v>8.3417134897051195</v>
      </c>
    </row>
    <row r="1439" spans="1:9" x14ac:dyDescent="0.25">
      <c r="A1439" s="17">
        <v>2002</v>
      </c>
      <c r="B1439" s="18" t="s">
        <v>327</v>
      </c>
      <c r="C1439" s="19" t="s">
        <v>328</v>
      </c>
      <c r="D1439" s="20">
        <v>5.1969826035532263</v>
      </c>
      <c r="E1439" s="21">
        <v>5.1853060649879916</v>
      </c>
      <c r="F1439" s="22">
        <v>3.6150031530340212</v>
      </c>
      <c r="G1439" s="22">
        <v>7.8627117547708281</v>
      </c>
      <c r="H1439" s="22">
        <v>3.5830891579360187</v>
      </c>
      <c r="I1439" s="23">
        <v>5.7388028870372692</v>
      </c>
    </row>
    <row r="1440" spans="1:9" x14ac:dyDescent="0.25">
      <c r="A1440" s="17">
        <v>2002</v>
      </c>
      <c r="B1440" s="18" t="s">
        <v>527</v>
      </c>
      <c r="C1440" s="19" t="s">
        <v>528</v>
      </c>
      <c r="D1440" s="20">
        <v>7.3708714984211259</v>
      </c>
      <c r="E1440" s="21">
        <v>7.0482210375168926</v>
      </c>
      <c r="F1440" s="22">
        <v>6.2422055337247757</v>
      </c>
      <c r="G1440" s="22">
        <v>9.7352548577404185</v>
      </c>
      <c r="H1440" s="22">
        <v>7.7221002458827028</v>
      </c>
      <c r="I1440" s="23">
        <v>6.106575817240838</v>
      </c>
    </row>
    <row r="1441" spans="1:9" x14ac:dyDescent="0.25">
      <c r="A1441" s="17">
        <v>2002</v>
      </c>
      <c r="B1441" s="18" t="s">
        <v>243</v>
      </c>
      <c r="C1441" s="19" t="s">
        <v>244</v>
      </c>
      <c r="D1441" s="20" t="s">
        <v>511</v>
      </c>
      <c r="E1441" s="21" t="s">
        <v>511</v>
      </c>
      <c r="F1441" s="22" t="s">
        <v>511</v>
      </c>
      <c r="G1441" s="22" t="s">
        <v>511</v>
      </c>
      <c r="H1441" s="22" t="s">
        <v>511</v>
      </c>
      <c r="I1441" s="23" t="s">
        <v>511</v>
      </c>
    </row>
    <row r="1442" spans="1:9" x14ac:dyDescent="0.25">
      <c r="A1442" s="17">
        <v>2002</v>
      </c>
      <c r="B1442" s="18" t="s">
        <v>119</v>
      </c>
      <c r="C1442" s="19" t="s">
        <v>529</v>
      </c>
      <c r="D1442" s="20">
        <v>6.3249052791433069</v>
      </c>
      <c r="E1442" s="21">
        <v>7.3387238729963</v>
      </c>
      <c r="F1442" s="22">
        <v>5.1694600446265131</v>
      </c>
      <c r="G1442" s="22">
        <v>7.950599768820882</v>
      </c>
      <c r="H1442" s="22">
        <v>5.7239136749915476</v>
      </c>
      <c r="I1442" s="23">
        <v>5.4418290342812945</v>
      </c>
    </row>
    <row r="1443" spans="1:9" x14ac:dyDescent="0.25">
      <c r="A1443" s="17">
        <v>2002</v>
      </c>
      <c r="B1443" s="18" t="s">
        <v>275</v>
      </c>
      <c r="C1443" s="19" t="s">
        <v>276</v>
      </c>
      <c r="D1443" s="20">
        <v>6.6045805052433124</v>
      </c>
      <c r="E1443" s="21">
        <v>7.051540313874253</v>
      </c>
      <c r="F1443" s="22">
        <v>6.1208374740492477</v>
      </c>
      <c r="G1443" s="22">
        <v>6.722977947131171</v>
      </c>
      <c r="H1443" s="22">
        <v>6.5224056629504634</v>
      </c>
      <c r="I1443" s="23">
        <v>6.6051411282114261</v>
      </c>
    </row>
    <row r="1444" spans="1:9" x14ac:dyDescent="0.25">
      <c r="A1444" s="17">
        <v>2002</v>
      </c>
      <c r="B1444" s="18" t="s">
        <v>277</v>
      </c>
      <c r="C1444" s="19" t="s">
        <v>278</v>
      </c>
      <c r="D1444" s="20" t="s">
        <v>511</v>
      </c>
      <c r="E1444" s="21" t="s">
        <v>511</v>
      </c>
      <c r="F1444" s="22" t="s">
        <v>511</v>
      </c>
      <c r="G1444" s="22" t="s">
        <v>511</v>
      </c>
      <c r="H1444" s="22" t="s">
        <v>511</v>
      </c>
      <c r="I1444" s="23" t="s">
        <v>511</v>
      </c>
    </row>
    <row r="1445" spans="1:9" x14ac:dyDescent="0.25">
      <c r="A1445" s="17">
        <v>2002</v>
      </c>
      <c r="B1445" s="18" t="s">
        <v>115</v>
      </c>
      <c r="C1445" s="19" t="s">
        <v>116</v>
      </c>
      <c r="D1445" s="20">
        <v>5.6651963959321741</v>
      </c>
      <c r="E1445" s="21">
        <v>7.7222446931491193</v>
      </c>
      <c r="F1445" s="22">
        <v>2.7615712006330297</v>
      </c>
      <c r="G1445" s="22">
        <v>7.0180918996212878</v>
      </c>
      <c r="H1445" s="22">
        <v>5.7324045348529182</v>
      </c>
      <c r="I1445" s="23">
        <v>5.0916696514045166</v>
      </c>
    </row>
    <row r="1446" spans="1:9" x14ac:dyDescent="0.25">
      <c r="A1446" s="17">
        <v>2002</v>
      </c>
      <c r="B1446" s="18" t="s">
        <v>218</v>
      </c>
      <c r="C1446" s="19" t="s">
        <v>219</v>
      </c>
      <c r="D1446" s="20">
        <v>7.2784627023717974</v>
      </c>
      <c r="E1446" s="21">
        <v>6.8745282425118637</v>
      </c>
      <c r="F1446" s="22">
        <v>5.0296439313184544</v>
      </c>
      <c r="G1446" s="22">
        <v>8.8083503605419935</v>
      </c>
      <c r="H1446" s="22">
        <v>7.9943994555178701</v>
      </c>
      <c r="I1446" s="23">
        <v>7.6853915219688025</v>
      </c>
    </row>
    <row r="1447" spans="1:9" x14ac:dyDescent="0.25">
      <c r="A1447" s="17">
        <v>2002</v>
      </c>
      <c r="B1447" s="18" t="s">
        <v>15</v>
      </c>
      <c r="C1447" s="19" t="s">
        <v>16</v>
      </c>
      <c r="D1447" s="20">
        <v>6.3533185615715393</v>
      </c>
      <c r="E1447" s="21">
        <v>6.9315937859316863</v>
      </c>
      <c r="F1447" s="22">
        <v>5.0236966993017207</v>
      </c>
      <c r="G1447" s="22">
        <v>7.17957269506336</v>
      </c>
      <c r="H1447" s="22">
        <v>5.8792957058366255</v>
      </c>
      <c r="I1447" s="23">
        <v>6.7524339217243003</v>
      </c>
    </row>
    <row r="1448" spans="1:9" x14ac:dyDescent="0.25">
      <c r="A1448" s="17">
        <v>2002</v>
      </c>
      <c r="B1448" s="18" t="s">
        <v>329</v>
      </c>
      <c r="C1448" s="19" t="s">
        <v>330</v>
      </c>
      <c r="D1448" s="20">
        <v>5.9408218657459155</v>
      </c>
      <c r="E1448" s="21">
        <v>7.2918361291318892</v>
      </c>
      <c r="F1448" s="22">
        <v>5.6928772229929026</v>
      </c>
      <c r="G1448" s="22">
        <v>4.0612675079290756</v>
      </c>
      <c r="H1448" s="22">
        <v>7.2592109115083163</v>
      </c>
      <c r="I1448" s="23">
        <v>5.3989175571673966</v>
      </c>
    </row>
    <row r="1449" spans="1:9" x14ac:dyDescent="0.25">
      <c r="A1449" s="17">
        <v>2002</v>
      </c>
      <c r="B1449" s="18" t="s">
        <v>117</v>
      </c>
      <c r="C1449" s="19" t="s">
        <v>118</v>
      </c>
      <c r="D1449" s="20">
        <v>6.882386995744227</v>
      </c>
      <c r="E1449" s="21">
        <v>7.1875122116492118</v>
      </c>
      <c r="F1449" s="22">
        <v>4.0641312153108116</v>
      </c>
      <c r="G1449" s="22">
        <v>9.1996656647501354</v>
      </c>
      <c r="H1449" s="22">
        <v>7.2764164838797081</v>
      </c>
      <c r="I1449" s="23">
        <v>6.6842094031312724</v>
      </c>
    </row>
    <row r="1450" spans="1:9" x14ac:dyDescent="0.25">
      <c r="A1450" s="17">
        <v>2002</v>
      </c>
      <c r="B1450" s="18" t="s">
        <v>354</v>
      </c>
      <c r="C1450" s="19" t="s">
        <v>355</v>
      </c>
      <c r="D1450" s="20">
        <v>5.7133881850138701</v>
      </c>
      <c r="E1450" s="21">
        <v>6.3199284494773069</v>
      </c>
      <c r="F1450" s="22">
        <v>5.1135337417032396</v>
      </c>
      <c r="G1450" s="22">
        <v>4.7865801943246016</v>
      </c>
      <c r="H1450" s="22">
        <v>6.4369367379240527</v>
      </c>
      <c r="I1450" s="23">
        <v>5.9099618016401507</v>
      </c>
    </row>
    <row r="1451" spans="1:9" x14ac:dyDescent="0.25">
      <c r="A1451" s="17">
        <v>2002</v>
      </c>
      <c r="B1451" s="18" t="s">
        <v>331</v>
      </c>
      <c r="C1451" s="19" t="s">
        <v>332</v>
      </c>
      <c r="D1451" s="20">
        <v>7.23927650449364</v>
      </c>
      <c r="E1451" s="21">
        <v>6.2576312356271426</v>
      </c>
      <c r="F1451" s="22">
        <v>5.4155808447592317</v>
      </c>
      <c r="G1451" s="22">
        <v>8.0904507423338234</v>
      </c>
      <c r="H1451" s="22">
        <v>8.6069625093036528</v>
      </c>
      <c r="I1451" s="23">
        <v>7.8257571904443468</v>
      </c>
    </row>
    <row r="1452" spans="1:9" x14ac:dyDescent="0.25">
      <c r="A1452" s="17">
        <v>2002</v>
      </c>
      <c r="B1452" s="18" t="s">
        <v>387</v>
      </c>
      <c r="C1452" s="19" t="s">
        <v>530</v>
      </c>
      <c r="D1452" s="20">
        <v>8.4716645261516703</v>
      </c>
      <c r="E1452" s="21">
        <v>7.1399782077244724</v>
      </c>
      <c r="F1452" s="22">
        <v>7.9233901903356037</v>
      </c>
      <c r="G1452" s="22">
        <v>9.4849843378663223</v>
      </c>
      <c r="H1452" s="22">
        <v>9.2585464414791048</v>
      </c>
      <c r="I1452" s="23">
        <v>8.5514234533528501</v>
      </c>
    </row>
    <row r="1453" spans="1:9" x14ac:dyDescent="0.25">
      <c r="A1453" s="17">
        <v>2002</v>
      </c>
      <c r="B1453" s="18" t="s">
        <v>236</v>
      </c>
      <c r="C1453" s="19" t="s">
        <v>531</v>
      </c>
      <c r="D1453" s="20">
        <v>8.5413274079897707</v>
      </c>
      <c r="E1453" s="21">
        <v>7.858098246738157</v>
      </c>
      <c r="F1453" s="22">
        <v>7.9521835194885977</v>
      </c>
      <c r="G1453" s="22">
        <v>9.8010275305837222</v>
      </c>
      <c r="H1453" s="22">
        <v>8.267510093245841</v>
      </c>
      <c r="I1453" s="23">
        <v>8.8278176498925358</v>
      </c>
    </row>
    <row r="1454" spans="1:9" x14ac:dyDescent="0.25">
      <c r="A1454" s="17">
        <v>2002</v>
      </c>
      <c r="B1454" s="18" t="s">
        <v>224</v>
      </c>
      <c r="C1454" s="19" t="s">
        <v>225</v>
      </c>
      <c r="D1454" s="20">
        <v>7.2634956804473205</v>
      </c>
      <c r="E1454" s="21">
        <v>7.2757497531294932</v>
      </c>
      <c r="F1454" s="22">
        <v>5.7707890254139169</v>
      </c>
      <c r="G1454" s="22">
        <v>8.665961342278985</v>
      </c>
      <c r="H1454" s="22">
        <v>8.2083575289066744</v>
      </c>
      <c r="I1454" s="23">
        <v>6.3966207525075278</v>
      </c>
    </row>
    <row r="1455" spans="1:9" x14ac:dyDescent="0.25">
      <c r="A1455" s="17">
        <v>2002</v>
      </c>
      <c r="B1455" s="18" t="s">
        <v>226</v>
      </c>
      <c r="C1455" s="19" t="s">
        <v>532</v>
      </c>
      <c r="D1455" s="20">
        <v>4.8483132234270281</v>
      </c>
      <c r="E1455" s="21">
        <v>5.4461337735587545</v>
      </c>
      <c r="F1455" s="22">
        <v>3.5257117014881287</v>
      </c>
      <c r="G1455" s="22">
        <v>5.8196874067977822</v>
      </c>
      <c r="H1455" s="22">
        <v>4.278600716742484</v>
      </c>
      <c r="I1455" s="23">
        <v>5.171432518547987</v>
      </c>
    </row>
    <row r="1456" spans="1:9" x14ac:dyDescent="0.25">
      <c r="A1456" s="17">
        <v>2002</v>
      </c>
      <c r="B1456" s="18" t="s">
        <v>279</v>
      </c>
      <c r="C1456" s="19" t="s">
        <v>533</v>
      </c>
      <c r="D1456" s="20" t="s">
        <v>511</v>
      </c>
      <c r="E1456" s="21" t="s">
        <v>511</v>
      </c>
      <c r="F1456" s="22" t="s">
        <v>511</v>
      </c>
      <c r="G1456" s="22" t="s">
        <v>511</v>
      </c>
      <c r="H1456" s="22" t="s">
        <v>511</v>
      </c>
      <c r="I1456" s="23" t="s">
        <v>511</v>
      </c>
    </row>
    <row r="1457" spans="1:9" x14ac:dyDescent="0.25">
      <c r="A1457" s="17">
        <v>2002</v>
      </c>
      <c r="B1457" s="18" t="s">
        <v>333</v>
      </c>
      <c r="C1457" s="19" t="s">
        <v>534</v>
      </c>
      <c r="D1457" s="20" t="s">
        <v>511</v>
      </c>
      <c r="E1457" s="21" t="s">
        <v>511</v>
      </c>
      <c r="F1457" s="22" t="s">
        <v>511</v>
      </c>
      <c r="G1457" s="22" t="s">
        <v>511</v>
      </c>
      <c r="H1457" s="22" t="s">
        <v>511</v>
      </c>
      <c r="I1457" s="23" t="s">
        <v>511</v>
      </c>
    </row>
    <row r="1458" spans="1:9" x14ac:dyDescent="0.25">
      <c r="A1458" s="17">
        <v>2002</v>
      </c>
      <c r="B1458" s="18" t="s">
        <v>121</v>
      </c>
      <c r="C1458" s="19" t="s">
        <v>122</v>
      </c>
      <c r="D1458" s="20">
        <v>6.6017407232468113</v>
      </c>
      <c r="E1458" s="21">
        <v>6.761749211881293</v>
      </c>
      <c r="F1458" s="22">
        <v>5.4462306721732272</v>
      </c>
      <c r="G1458" s="22">
        <v>7.1813462028906745</v>
      </c>
      <c r="H1458" s="22">
        <v>7.7305856565378512</v>
      </c>
      <c r="I1458" s="23">
        <v>5.8887918727510131</v>
      </c>
    </row>
    <row r="1459" spans="1:9" x14ac:dyDescent="0.25">
      <c r="A1459" s="24">
        <v>2002</v>
      </c>
      <c r="B1459" s="25" t="s">
        <v>123</v>
      </c>
      <c r="C1459" s="26" t="s">
        <v>124</v>
      </c>
      <c r="D1459" s="27">
        <v>3.657498673531566</v>
      </c>
      <c r="E1459" s="28">
        <v>5.7969729638963168</v>
      </c>
      <c r="F1459" s="29">
        <v>3.6243869021661954</v>
      </c>
      <c r="G1459" s="29">
        <v>1.25</v>
      </c>
      <c r="H1459" s="29">
        <v>2.8073824385874366</v>
      </c>
      <c r="I1459" s="30">
        <v>4.8087510630078789</v>
      </c>
    </row>
    <row r="1460" spans="1:9" x14ac:dyDescent="0.25">
      <c r="A1460" s="32">
        <v>2003</v>
      </c>
      <c r="B1460" s="33" t="s">
        <v>388</v>
      </c>
      <c r="C1460" s="34" t="s">
        <v>389</v>
      </c>
      <c r="D1460" s="35">
        <v>7.1761668487360426</v>
      </c>
      <c r="E1460" s="36">
        <v>8.2322977041990946</v>
      </c>
      <c r="F1460" s="37">
        <v>5.1469890894267234</v>
      </c>
      <c r="G1460" s="37">
        <v>9.8067421789271521</v>
      </c>
      <c r="H1460" s="37">
        <v>6.1509752315253907</v>
      </c>
      <c r="I1460" s="38">
        <v>6.5438300396018567</v>
      </c>
    </row>
    <row r="1461" spans="1:9" x14ac:dyDescent="0.25">
      <c r="A1461" s="39">
        <v>2003</v>
      </c>
      <c r="B1461" s="40" t="s">
        <v>4</v>
      </c>
      <c r="C1461" s="41" t="s">
        <v>5</v>
      </c>
      <c r="D1461" s="42">
        <v>4.9591943656843043</v>
      </c>
      <c r="E1461" s="43">
        <v>3.9982444966703676</v>
      </c>
      <c r="F1461" s="44">
        <v>3.6333134967987455</v>
      </c>
      <c r="G1461" s="44">
        <v>7.1807998258628167</v>
      </c>
      <c r="H1461" s="44">
        <v>5.2458186513219776</v>
      </c>
      <c r="I1461" s="45">
        <v>4.7377953577676175</v>
      </c>
    </row>
    <row r="1462" spans="1:9" x14ac:dyDescent="0.25">
      <c r="A1462" s="39">
        <v>2003</v>
      </c>
      <c r="B1462" s="40" t="s">
        <v>19</v>
      </c>
      <c r="C1462" s="41" t="s">
        <v>20</v>
      </c>
      <c r="D1462" s="42" t="s">
        <v>511</v>
      </c>
      <c r="E1462" s="43" t="s">
        <v>511</v>
      </c>
      <c r="F1462" s="44" t="s">
        <v>511</v>
      </c>
      <c r="G1462" s="44" t="s">
        <v>511</v>
      </c>
      <c r="H1462" s="44" t="s">
        <v>511</v>
      </c>
      <c r="I1462" s="45" t="s">
        <v>511</v>
      </c>
    </row>
    <row r="1463" spans="1:9" x14ac:dyDescent="0.25">
      <c r="A1463" s="39">
        <v>2003</v>
      </c>
      <c r="B1463" s="40" t="s">
        <v>129</v>
      </c>
      <c r="C1463" s="41" t="s">
        <v>130</v>
      </c>
      <c r="D1463" s="42">
        <v>6.2369750285759515</v>
      </c>
      <c r="E1463" s="43">
        <v>7.9504864327968692</v>
      </c>
      <c r="F1463" s="44">
        <v>4.5827758351654913</v>
      </c>
      <c r="G1463" s="44">
        <v>6.0016400360614881</v>
      </c>
      <c r="H1463" s="44">
        <v>6.5607897363135663</v>
      </c>
      <c r="I1463" s="45">
        <v>6.0891831025423437</v>
      </c>
    </row>
    <row r="1464" spans="1:9" x14ac:dyDescent="0.25">
      <c r="A1464" s="39">
        <v>2003</v>
      </c>
      <c r="B1464" s="40" t="s">
        <v>299</v>
      </c>
      <c r="C1464" s="41" t="s">
        <v>300</v>
      </c>
      <c r="D1464" s="42" t="s">
        <v>511</v>
      </c>
      <c r="E1464" s="43" t="s">
        <v>511</v>
      </c>
      <c r="F1464" s="44" t="s">
        <v>511</v>
      </c>
      <c r="G1464" s="44" t="s">
        <v>511</v>
      </c>
      <c r="H1464" s="44" t="s">
        <v>511</v>
      </c>
      <c r="I1464" s="45" t="s">
        <v>511</v>
      </c>
    </row>
    <row r="1465" spans="1:9" x14ac:dyDescent="0.25">
      <c r="A1465" s="39">
        <v>2003</v>
      </c>
      <c r="B1465" s="40" t="s">
        <v>438</v>
      </c>
      <c r="C1465" s="41" t="s">
        <v>439</v>
      </c>
      <c r="D1465" s="42">
        <v>8.0040560979931179</v>
      </c>
      <c r="E1465" s="43">
        <v>6.7755406069305364</v>
      </c>
      <c r="F1465" s="44">
        <v>8.0290879983863785</v>
      </c>
      <c r="G1465" s="44">
        <v>9.2755179376602968</v>
      </c>
      <c r="H1465" s="44">
        <v>7.5390894967093196</v>
      </c>
      <c r="I1465" s="45">
        <v>8.4010444502790609</v>
      </c>
    </row>
    <row r="1466" spans="1:9" x14ac:dyDescent="0.25">
      <c r="A1466" s="39">
        <v>2003</v>
      </c>
      <c r="B1466" s="40" t="s">
        <v>420</v>
      </c>
      <c r="C1466" s="41" t="s">
        <v>421</v>
      </c>
      <c r="D1466" s="42">
        <v>8.0043868025855751</v>
      </c>
      <c r="E1466" s="43">
        <v>5.64522097398127</v>
      </c>
      <c r="F1466" s="44">
        <v>8.0389863916309405</v>
      </c>
      <c r="G1466" s="44">
        <v>9.6505737894912897</v>
      </c>
      <c r="H1466" s="44">
        <v>8.9338480439747592</v>
      </c>
      <c r="I1466" s="45">
        <v>7.7533048138496108</v>
      </c>
    </row>
    <row r="1467" spans="1:9" x14ac:dyDescent="0.25">
      <c r="A1467" s="39">
        <v>2003</v>
      </c>
      <c r="B1467" s="40" t="s">
        <v>301</v>
      </c>
      <c r="C1467" s="41" t="s">
        <v>302</v>
      </c>
      <c r="D1467" s="42" t="s">
        <v>511</v>
      </c>
      <c r="E1467" s="43" t="s">
        <v>511</v>
      </c>
      <c r="F1467" s="44" t="s">
        <v>511</v>
      </c>
      <c r="G1467" s="44" t="s">
        <v>511</v>
      </c>
      <c r="H1467" s="44" t="s">
        <v>511</v>
      </c>
      <c r="I1467" s="45" t="s">
        <v>511</v>
      </c>
    </row>
    <row r="1468" spans="1:9" x14ac:dyDescent="0.25">
      <c r="A1468" s="39">
        <v>2003</v>
      </c>
      <c r="B1468" s="40" t="s">
        <v>133</v>
      </c>
      <c r="C1468" s="41" t="s">
        <v>512</v>
      </c>
      <c r="D1468" s="42">
        <v>7.4357069551256414</v>
      </c>
      <c r="E1468" s="43">
        <v>8.9201755757384973</v>
      </c>
      <c r="F1468" s="44">
        <v>6.1882207102509117</v>
      </c>
      <c r="G1468" s="44">
        <v>7.197662299931312</v>
      </c>
      <c r="H1468" s="44">
        <v>6.1470892636121199</v>
      </c>
      <c r="I1468" s="45">
        <v>8.7253869260953678</v>
      </c>
    </row>
    <row r="1469" spans="1:9" x14ac:dyDescent="0.25">
      <c r="A1469" s="39">
        <v>2003</v>
      </c>
      <c r="B1469" s="40" t="s">
        <v>303</v>
      </c>
      <c r="C1469" s="41" t="s">
        <v>304</v>
      </c>
      <c r="D1469" s="42">
        <v>7.1026905145034247</v>
      </c>
      <c r="E1469" s="43">
        <v>5.9827317645161431</v>
      </c>
      <c r="F1469" s="44">
        <v>4.440720846623937</v>
      </c>
      <c r="G1469" s="44">
        <v>8.7818820737951864</v>
      </c>
      <c r="H1469" s="44">
        <v>8.2259652609459994</v>
      </c>
      <c r="I1469" s="45">
        <v>8.0821526266358568</v>
      </c>
    </row>
    <row r="1470" spans="1:9" x14ac:dyDescent="0.25">
      <c r="A1470" s="39">
        <v>2003</v>
      </c>
      <c r="B1470" s="40" t="s">
        <v>283</v>
      </c>
      <c r="C1470" s="41" t="s">
        <v>284</v>
      </c>
      <c r="D1470" s="42">
        <v>5.8586756379827873</v>
      </c>
      <c r="E1470" s="43">
        <v>8.407913415100289</v>
      </c>
      <c r="F1470" s="44">
        <v>2.6114509027411206</v>
      </c>
      <c r="G1470" s="44">
        <v>6.8922540797365137</v>
      </c>
      <c r="H1470" s="44">
        <v>5.3912835704769595</v>
      </c>
      <c r="I1470" s="45">
        <v>5.9904762218590539</v>
      </c>
    </row>
    <row r="1471" spans="1:9" x14ac:dyDescent="0.25">
      <c r="A1471" s="39">
        <v>2003</v>
      </c>
      <c r="B1471" s="40" t="s">
        <v>135</v>
      </c>
      <c r="C1471" s="41" t="s">
        <v>136</v>
      </c>
      <c r="D1471" s="42">
        <v>6.3150551554627672</v>
      </c>
      <c r="E1471" s="43">
        <v>5.9704148822209113</v>
      </c>
      <c r="F1471" s="44">
        <v>5.2943945713191924</v>
      </c>
      <c r="G1471" s="44">
        <v>6.7034852929797895</v>
      </c>
      <c r="H1471" s="44">
        <v>6.5610772018588168</v>
      </c>
      <c r="I1471" s="45">
        <v>7.0459038289351268</v>
      </c>
    </row>
    <row r="1472" spans="1:9" x14ac:dyDescent="0.25">
      <c r="A1472" s="39">
        <v>2003</v>
      </c>
      <c r="B1472" s="40" t="s">
        <v>335</v>
      </c>
      <c r="C1472" s="41" t="s">
        <v>336</v>
      </c>
      <c r="D1472" s="42" t="s">
        <v>511</v>
      </c>
      <c r="E1472" s="43" t="s">
        <v>511</v>
      </c>
      <c r="F1472" s="44" t="s">
        <v>511</v>
      </c>
      <c r="G1472" s="44" t="s">
        <v>511</v>
      </c>
      <c r="H1472" s="44" t="s">
        <v>511</v>
      </c>
      <c r="I1472" s="45" t="s">
        <v>511</v>
      </c>
    </row>
    <row r="1473" spans="1:9" x14ac:dyDescent="0.25">
      <c r="A1473" s="39">
        <v>2003</v>
      </c>
      <c r="B1473" s="40" t="s">
        <v>422</v>
      </c>
      <c r="C1473" s="41" t="s">
        <v>423</v>
      </c>
      <c r="D1473" s="42">
        <v>7.728730981891208</v>
      </c>
      <c r="E1473" s="43">
        <v>5.1157625256002275</v>
      </c>
      <c r="F1473" s="44">
        <v>6.895661984185792</v>
      </c>
      <c r="G1473" s="44">
        <v>9.6562891468312131</v>
      </c>
      <c r="H1473" s="44">
        <v>8.9920531721798866</v>
      </c>
      <c r="I1473" s="45">
        <v>7.983888080658919</v>
      </c>
    </row>
    <row r="1474" spans="1:9" x14ac:dyDescent="0.25">
      <c r="A1474" s="39">
        <v>2003</v>
      </c>
      <c r="B1474" s="40" t="s">
        <v>137</v>
      </c>
      <c r="C1474" s="41" t="s">
        <v>138</v>
      </c>
      <c r="D1474" s="42">
        <v>6.4168123247803779</v>
      </c>
      <c r="E1474" s="43">
        <v>6.2158283802055152</v>
      </c>
      <c r="F1474" s="44">
        <v>4.514335303863267</v>
      </c>
      <c r="G1474" s="44">
        <v>8.0588156258549404</v>
      </c>
      <c r="H1474" s="44">
        <v>5.9584063633826059</v>
      </c>
      <c r="I1474" s="45">
        <v>7.3366759505955628</v>
      </c>
    </row>
    <row r="1475" spans="1:9" x14ac:dyDescent="0.25">
      <c r="A1475" s="39">
        <v>2003</v>
      </c>
      <c r="B1475" s="40" t="s">
        <v>21</v>
      </c>
      <c r="C1475" s="41" t="s">
        <v>22</v>
      </c>
      <c r="D1475" s="42">
        <v>6.0171779906248419</v>
      </c>
      <c r="E1475" s="43">
        <v>7.2786801058192427</v>
      </c>
      <c r="F1475" s="44">
        <v>3.8746432410813094</v>
      </c>
      <c r="G1475" s="44">
        <v>7.0619673499906259</v>
      </c>
      <c r="H1475" s="44">
        <v>5.5560669807972447</v>
      </c>
      <c r="I1475" s="45">
        <v>6.3145322754357842</v>
      </c>
    </row>
    <row r="1476" spans="1:9" x14ac:dyDescent="0.25">
      <c r="A1476" s="39">
        <v>2003</v>
      </c>
      <c r="B1476" s="40" t="s">
        <v>285</v>
      </c>
      <c r="C1476" s="41" t="s">
        <v>286</v>
      </c>
      <c r="D1476" s="42" t="s">
        <v>511</v>
      </c>
      <c r="E1476" s="43" t="s">
        <v>511</v>
      </c>
      <c r="F1476" s="44" t="s">
        <v>511</v>
      </c>
      <c r="G1476" s="44" t="s">
        <v>511</v>
      </c>
      <c r="H1476" s="44" t="s">
        <v>511</v>
      </c>
      <c r="I1476" s="45" t="s">
        <v>511</v>
      </c>
    </row>
    <row r="1477" spans="1:9" x14ac:dyDescent="0.25">
      <c r="A1477" s="39">
        <v>2003</v>
      </c>
      <c r="B1477" s="40" t="s">
        <v>139</v>
      </c>
      <c r="C1477" s="41" t="s">
        <v>513</v>
      </c>
      <c r="D1477" s="42">
        <v>6.6614440176030287</v>
      </c>
      <c r="E1477" s="43">
        <v>6.9890415736088034</v>
      </c>
      <c r="F1477" s="44">
        <v>3.9501916596245303</v>
      </c>
      <c r="G1477" s="44">
        <v>9.3326932746534226</v>
      </c>
      <c r="H1477" s="44">
        <v>7.729294979610061</v>
      </c>
      <c r="I1477" s="45">
        <v>5.3059986005183255</v>
      </c>
    </row>
    <row r="1478" spans="1:9" x14ac:dyDescent="0.25">
      <c r="A1478" s="39">
        <v>2003</v>
      </c>
      <c r="B1478" s="40" t="s">
        <v>392</v>
      </c>
      <c r="C1478" s="41" t="s">
        <v>393</v>
      </c>
      <c r="D1478" s="42" t="s">
        <v>511</v>
      </c>
      <c r="E1478" s="43" t="s">
        <v>511</v>
      </c>
      <c r="F1478" s="44" t="s">
        <v>511</v>
      </c>
      <c r="G1478" s="44" t="s">
        <v>511</v>
      </c>
      <c r="H1478" s="44" t="s">
        <v>511</v>
      </c>
      <c r="I1478" s="45" t="s">
        <v>511</v>
      </c>
    </row>
    <row r="1479" spans="1:9" x14ac:dyDescent="0.25">
      <c r="A1479" s="39">
        <v>2003</v>
      </c>
      <c r="B1479" s="40" t="s">
        <v>23</v>
      </c>
      <c r="C1479" s="41" t="s">
        <v>24</v>
      </c>
      <c r="D1479" s="42">
        <v>7.1542062946714848</v>
      </c>
      <c r="E1479" s="43">
        <v>4.7912123615597206</v>
      </c>
      <c r="F1479" s="44">
        <v>6.357562429913135</v>
      </c>
      <c r="G1479" s="44">
        <v>8.8582981893210615</v>
      </c>
      <c r="H1479" s="44">
        <v>7.8387587645811019</v>
      </c>
      <c r="I1479" s="45">
        <v>7.9251997279824051</v>
      </c>
    </row>
    <row r="1480" spans="1:9" x14ac:dyDescent="0.25">
      <c r="A1480" s="39">
        <v>2003</v>
      </c>
      <c r="B1480" s="40" t="s">
        <v>145</v>
      </c>
      <c r="C1480" s="41" t="s">
        <v>146</v>
      </c>
      <c r="D1480" s="42">
        <v>6.1561740583432201</v>
      </c>
      <c r="E1480" s="43">
        <v>6.96048963021686</v>
      </c>
      <c r="F1480" s="44">
        <v>5.2465193300594262</v>
      </c>
      <c r="G1480" s="44">
        <v>7.142705927696106</v>
      </c>
      <c r="H1480" s="44">
        <v>6.7012027303698654</v>
      </c>
      <c r="I1480" s="45">
        <v>4.7299526733738411</v>
      </c>
    </row>
    <row r="1481" spans="1:9" x14ac:dyDescent="0.25">
      <c r="A1481" s="39">
        <v>2003</v>
      </c>
      <c r="B1481" s="40" t="s">
        <v>259</v>
      </c>
      <c r="C1481" s="41" t="s">
        <v>260</v>
      </c>
      <c r="D1481" s="42" t="s">
        <v>511</v>
      </c>
      <c r="E1481" s="43" t="s">
        <v>511</v>
      </c>
      <c r="F1481" s="44" t="s">
        <v>511</v>
      </c>
      <c r="G1481" s="44" t="s">
        <v>511</v>
      </c>
      <c r="H1481" s="44" t="s">
        <v>511</v>
      </c>
      <c r="I1481" s="45" t="s">
        <v>511</v>
      </c>
    </row>
    <row r="1482" spans="1:9" x14ac:dyDescent="0.25">
      <c r="A1482" s="39">
        <v>2003</v>
      </c>
      <c r="B1482" s="40" t="s">
        <v>338</v>
      </c>
      <c r="C1482" s="41" t="s">
        <v>339</v>
      </c>
      <c r="D1482" s="42">
        <v>7.1035804655471022</v>
      </c>
      <c r="E1482" s="43">
        <v>6.6840324380987237</v>
      </c>
      <c r="F1482" s="44">
        <v>5.543457253582269</v>
      </c>
      <c r="G1482" s="44">
        <v>8.9638293425020521</v>
      </c>
      <c r="H1482" s="44">
        <v>7.1363470775924256</v>
      </c>
      <c r="I1482" s="45">
        <v>7.1902362159600406</v>
      </c>
    </row>
    <row r="1483" spans="1:9" x14ac:dyDescent="0.25">
      <c r="A1483" s="39">
        <v>2003</v>
      </c>
      <c r="B1483" s="40" t="s">
        <v>27</v>
      </c>
      <c r="C1483" s="41" t="s">
        <v>28</v>
      </c>
      <c r="D1483" s="42" t="s">
        <v>511</v>
      </c>
      <c r="E1483" s="43" t="s">
        <v>511</v>
      </c>
      <c r="F1483" s="44" t="s">
        <v>511</v>
      </c>
      <c r="G1483" s="44" t="s">
        <v>511</v>
      </c>
      <c r="H1483" s="44" t="s">
        <v>511</v>
      </c>
      <c r="I1483" s="45" t="s">
        <v>511</v>
      </c>
    </row>
    <row r="1484" spans="1:9" x14ac:dyDescent="0.25">
      <c r="A1484" s="39">
        <v>2003</v>
      </c>
      <c r="B1484" s="40" t="s">
        <v>29</v>
      </c>
      <c r="C1484" s="41" t="s">
        <v>30</v>
      </c>
      <c r="D1484" s="42">
        <v>4.9859407100523505</v>
      </c>
      <c r="E1484" s="43">
        <v>5.6633623243017821</v>
      </c>
      <c r="F1484" s="44">
        <v>3.3055023283523912</v>
      </c>
      <c r="G1484" s="44">
        <v>7.2346108995587795</v>
      </c>
      <c r="H1484" s="44">
        <v>3.3718693528435715</v>
      </c>
      <c r="I1484" s="45">
        <v>5.354358645205231</v>
      </c>
    </row>
    <row r="1485" spans="1:9" x14ac:dyDescent="0.25">
      <c r="A1485" s="39">
        <v>2003</v>
      </c>
      <c r="B1485" s="40" t="s">
        <v>31</v>
      </c>
      <c r="C1485" s="41" t="s">
        <v>32</v>
      </c>
      <c r="D1485" s="42" t="s">
        <v>511</v>
      </c>
      <c r="E1485" s="43" t="s">
        <v>511</v>
      </c>
      <c r="F1485" s="44" t="s">
        <v>511</v>
      </c>
      <c r="G1485" s="44" t="s">
        <v>511</v>
      </c>
      <c r="H1485" s="44" t="s">
        <v>511</v>
      </c>
      <c r="I1485" s="45" t="s">
        <v>511</v>
      </c>
    </row>
    <row r="1486" spans="1:9" x14ac:dyDescent="0.25">
      <c r="A1486" s="39">
        <v>2003</v>
      </c>
      <c r="B1486" s="40" t="s">
        <v>261</v>
      </c>
      <c r="C1486" s="41" t="s">
        <v>262</v>
      </c>
      <c r="D1486" s="42" t="s">
        <v>511</v>
      </c>
      <c r="E1486" s="43" t="s">
        <v>511</v>
      </c>
      <c r="F1486" s="44" t="s">
        <v>511</v>
      </c>
      <c r="G1486" s="44" t="s">
        <v>511</v>
      </c>
      <c r="H1486" s="44" t="s">
        <v>511</v>
      </c>
      <c r="I1486" s="45" t="s">
        <v>511</v>
      </c>
    </row>
    <row r="1487" spans="1:9" x14ac:dyDescent="0.25">
      <c r="A1487" s="39">
        <v>2003</v>
      </c>
      <c r="B1487" s="40" t="s">
        <v>33</v>
      </c>
      <c r="C1487" s="41" t="s">
        <v>34</v>
      </c>
      <c r="D1487" s="42">
        <v>5.6084851567798051</v>
      </c>
      <c r="E1487" s="43">
        <v>6.7946474269795853</v>
      </c>
      <c r="F1487" s="44">
        <v>3.2314850638685888</v>
      </c>
      <c r="G1487" s="44">
        <v>7.1722375815100792</v>
      </c>
      <c r="H1487" s="44">
        <v>4.8595057926991814</v>
      </c>
      <c r="I1487" s="45">
        <v>5.9845499188415898</v>
      </c>
    </row>
    <row r="1488" spans="1:9" x14ac:dyDescent="0.25">
      <c r="A1488" s="39">
        <v>2003</v>
      </c>
      <c r="B1488" s="40" t="s">
        <v>230</v>
      </c>
      <c r="C1488" s="41" t="s">
        <v>231</v>
      </c>
      <c r="D1488" s="42">
        <v>8.2644249311573539</v>
      </c>
      <c r="E1488" s="43">
        <v>6.7687865229530857</v>
      </c>
      <c r="F1488" s="44">
        <v>7.9124313325748972</v>
      </c>
      <c r="G1488" s="44">
        <v>9.2498234865366182</v>
      </c>
      <c r="H1488" s="44">
        <v>8.7393776426286571</v>
      </c>
      <c r="I1488" s="45">
        <v>8.6517056710935059</v>
      </c>
    </row>
    <row r="1489" spans="1:9" x14ac:dyDescent="0.25">
      <c r="A1489" s="39">
        <v>2003</v>
      </c>
      <c r="B1489" s="40" t="s">
        <v>35</v>
      </c>
      <c r="C1489" s="41" t="s">
        <v>36</v>
      </c>
      <c r="D1489" s="42">
        <v>5.2844899088068802</v>
      </c>
      <c r="E1489" s="43">
        <v>6.8382534824015071</v>
      </c>
      <c r="F1489" s="44">
        <v>2.7195338501947246</v>
      </c>
      <c r="G1489" s="44">
        <v>6.9995460858615282</v>
      </c>
      <c r="H1489" s="44">
        <v>4.412948232114041</v>
      </c>
      <c r="I1489" s="45">
        <v>5.452167893462601</v>
      </c>
    </row>
    <row r="1490" spans="1:9" x14ac:dyDescent="0.25">
      <c r="A1490" s="39">
        <v>2003</v>
      </c>
      <c r="B1490" s="40" t="s">
        <v>37</v>
      </c>
      <c r="C1490" s="41" t="s">
        <v>38</v>
      </c>
      <c r="D1490" s="42">
        <v>5.4872287225501024</v>
      </c>
      <c r="E1490" s="43">
        <v>7.2048153833256894</v>
      </c>
      <c r="F1490" s="44">
        <v>3.4978900877655708</v>
      </c>
      <c r="G1490" s="44">
        <v>6.3586670475279998</v>
      </c>
      <c r="H1490" s="44">
        <v>5.2829032285966173</v>
      </c>
      <c r="I1490" s="45">
        <v>5.0918678655346392</v>
      </c>
    </row>
    <row r="1491" spans="1:9" x14ac:dyDescent="0.25">
      <c r="A1491" s="39">
        <v>2003</v>
      </c>
      <c r="B1491" s="40" t="s">
        <v>151</v>
      </c>
      <c r="C1491" s="41" t="s">
        <v>152</v>
      </c>
      <c r="D1491" s="42">
        <v>7.8350357515834688</v>
      </c>
      <c r="E1491" s="43">
        <v>7.5140541313499032</v>
      </c>
      <c r="F1491" s="44">
        <v>6.0450131917726262</v>
      </c>
      <c r="G1491" s="44">
        <v>9.4277164137630756</v>
      </c>
      <c r="H1491" s="44">
        <v>8.7603805658781528</v>
      </c>
      <c r="I1491" s="45">
        <v>7.4280144551535896</v>
      </c>
    </row>
    <row r="1492" spans="1:9" x14ac:dyDescent="0.25">
      <c r="A1492" s="39">
        <v>2003</v>
      </c>
      <c r="B1492" s="40" t="s">
        <v>249</v>
      </c>
      <c r="C1492" s="41" t="s">
        <v>250</v>
      </c>
      <c r="D1492" s="42">
        <v>5.791824392469012</v>
      </c>
      <c r="E1492" s="43">
        <v>4.4196318408188739</v>
      </c>
      <c r="F1492" s="44">
        <v>5.2017029683005669</v>
      </c>
      <c r="G1492" s="44">
        <v>8.2311948543965308</v>
      </c>
      <c r="H1492" s="44">
        <v>6.1397277625905957</v>
      </c>
      <c r="I1492" s="45">
        <v>4.9668645362384902</v>
      </c>
    </row>
    <row r="1493" spans="1:9" x14ac:dyDescent="0.25">
      <c r="A1493" s="39">
        <v>2003</v>
      </c>
      <c r="B1493" s="40" t="s">
        <v>153</v>
      </c>
      <c r="C1493" s="41" t="s">
        <v>154</v>
      </c>
      <c r="D1493" s="42">
        <v>6.3609274840897312</v>
      </c>
      <c r="E1493" s="43">
        <v>6.4475389633808735</v>
      </c>
      <c r="F1493" s="44">
        <v>4.6550707680466363</v>
      </c>
      <c r="G1493" s="44">
        <v>7.5391974711668777</v>
      </c>
      <c r="H1493" s="44">
        <v>6.6410370470878863</v>
      </c>
      <c r="I1493" s="45">
        <v>6.5217931707663856</v>
      </c>
    </row>
    <row r="1494" spans="1:9" x14ac:dyDescent="0.25">
      <c r="A1494" s="39">
        <v>2003</v>
      </c>
      <c r="B1494" s="40" t="s">
        <v>45</v>
      </c>
      <c r="C1494" s="41" t="s">
        <v>514</v>
      </c>
      <c r="D1494" s="42">
        <v>4.6517879221924856</v>
      </c>
      <c r="E1494" s="43">
        <v>7.1571418169072079</v>
      </c>
      <c r="F1494" s="44">
        <v>2.1007949880243078</v>
      </c>
      <c r="G1494" s="44">
        <v>4.3563017140629849</v>
      </c>
      <c r="H1494" s="44">
        <v>5.3206486156153243</v>
      </c>
      <c r="I1494" s="45">
        <v>4.3240524763526063</v>
      </c>
    </row>
    <row r="1495" spans="1:9" x14ac:dyDescent="0.25">
      <c r="A1495" s="39">
        <v>2003</v>
      </c>
      <c r="B1495" s="40" t="s">
        <v>41</v>
      </c>
      <c r="C1495" s="41" t="s">
        <v>515</v>
      </c>
      <c r="D1495" s="42">
        <v>4.9098135313221949</v>
      </c>
      <c r="E1495" s="43">
        <v>4.7522144932379033</v>
      </c>
      <c r="F1495" s="44">
        <v>4.288861418717568</v>
      </c>
      <c r="G1495" s="44">
        <v>4.7598901297740994</v>
      </c>
      <c r="H1495" s="44">
        <v>5.007793580125476</v>
      </c>
      <c r="I1495" s="45">
        <v>5.7403080347559312</v>
      </c>
    </row>
    <row r="1496" spans="1:9" x14ac:dyDescent="0.25">
      <c r="A1496" s="39">
        <v>2003</v>
      </c>
      <c r="B1496" s="40" t="s">
        <v>155</v>
      </c>
      <c r="C1496" s="41" t="s">
        <v>156</v>
      </c>
      <c r="D1496" s="42">
        <v>7.588901240317055</v>
      </c>
      <c r="E1496" s="43">
        <v>7.7433309636022987</v>
      </c>
      <c r="F1496" s="44">
        <v>6.2527711354452098</v>
      </c>
      <c r="G1496" s="44">
        <v>8.7769488921782823</v>
      </c>
      <c r="H1496" s="44">
        <v>8.4844095022812098</v>
      </c>
      <c r="I1496" s="45">
        <v>6.687045708078279</v>
      </c>
    </row>
    <row r="1497" spans="1:9" x14ac:dyDescent="0.25">
      <c r="A1497" s="39">
        <v>2003</v>
      </c>
      <c r="B1497" s="40" t="s">
        <v>43</v>
      </c>
      <c r="C1497" s="41" t="s">
        <v>516</v>
      </c>
      <c r="D1497" s="42">
        <v>5.6235781541164958</v>
      </c>
      <c r="E1497" s="43">
        <v>7.4732498994225551</v>
      </c>
      <c r="F1497" s="44">
        <v>2.3306486326459286</v>
      </c>
      <c r="G1497" s="44">
        <v>6.8831225020323137</v>
      </c>
      <c r="H1497" s="44">
        <v>5.7355973806735063</v>
      </c>
      <c r="I1497" s="45">
        <v>5.6952723558081724</v>
      </c>
    </row>
    <row r="1498" spans="1:9" x14ac:dyDescent="0.25">
      <c r="A1498" s="39">
        <v>2003</v>
      </c>
      <c r="B1498" s="40" t="s">
        <v>394</v>
      </c>
      <c r="C1498" s="41" t="s">
        <v>395</v>
      </c>
      <c r="D1498" s="42">
        <v>6.3307177738714282</v>
      </c>
      <c r="E1498" s="43">
        <v>4.4048588932332589</v>
      </c>
      <c r="F1498" s="44">
        <v>5.2005091577758682</v>
      </c>
      <c r="G1498" s="44">
        <v>7.8354664795793916</v>
      </c>
      <c r="H1498" s="44">
        <v>7.5151490559112437</v>
      </c>
      <c r="I1498" s="45">
        <v>6.6976052828573778</v>
      </c>
    </row>
    <row r="1499" spans="1:9" x14ac:dyDescent="0.25">
      <c r="A1499" s="39">
        <v>2003</v>
      </c>
      <c r="B1499" s="40" t="s">
        <v>305</v>
      </c>
      <c r="C1499" s="41" t="s">
        <v>306</v>
      </c>
      <c r="D1499" s="42">
        <v>7.1233076172364687</v>
      </c>
      <c r="E1499" s="43">
        <v>7.1556664268405878</v>
      </c>
      <c r="F1499" s="44">
        <v>6.050919164587591</v>
      </c>
      <c r="G1499" s="44">
        <v>8.2299819228765134</v>
      </c>
      <c r="H1499" s="44">
        <v>7.2805192482625429</v>
      </c>
      <c r="I1499" s="45">
        <v>6.8994513236151134</v>
      </c>
    </row>
    <row r="1500" spans="1:9" x14ac:dyDescent="0.25">
      <c r="A1500" s="39">
        <v>2003</v>
      </c>
      <c r="B1500" s="40" t="s">
        <v>340</v>
      </c>
      <c r="C1500" s="41" t="s">
        <v>517</v>
      </c>
      <c r="D1500" s="42">
        <v>7.2233116458046309</v>
      </c>
      <c r="E1500" s="43">
        <v>5.426769586961024</v>
      </c>
      <c r="F1500" s="44">
        <v>6.2348708207826142</v>
      </c>
      <c r="G1500" s="44">
        <v>9.1137815591606959</v>
      </c>
      <c r="H1500" s="44">
        <v>8.2379795198146173</v>
      </c>
      <c r="I1500" s="45">
        <v>7.1031567423042068</v>
      </c>
    </row>
    <row r="1501" spans="1:9" x14ac:dyDescent="0.25">
      <c r="A1501" s="39">
        <v>2003</v>
      </c>
      <c r="B1501" s="40" t="s">
        <v>358</v>
      </c>
      <c r="C1501" s="41" t="s">
        <v>359</v>
      </c>
      <c r="D1501" s="42">
        <v>8.0363827906674494</v>
      </c>
      <c r="E1501" s="43">
        <v>4.6779127351840035</v>
      </c>
      <c r="F1501" s="44">
        <v>8.4232141486342638</v>
      </c>
      <c r="G1501" s="44">
        <v>9.7327126022286965</v>
      </c>
      <c r="H1501" s="44">
        <v>9.0954169194395877</v>
      </c>
      <c r="I1501" s="45">
        <v>8.2526575478506938</v>
      </c>
    </row>
    <row r="1502" spans="1:9" x14ac:dyDescent="0.25">
      <c r="A1502" s="39">
        <v>2003</v>
      </c>
      <c r="B1502" s="40" t="s">
        <v>163</v>
      </c>
      <c r="C1502" s="41" t="s">
        <v>164</v>
      </c>
      <c r="D1502" s="42">
        <v>6.4208064585993636</v>
      </c>
      <c r="E1502" s="43">
        <v>8.0544768657792378</v>
      </c>
      <c r="F1502" s="44">
        <v>4.4104645579968063</v>
      </c>
      <c r="G1502" s="44">
        <v>5.9429856975958648</v>
      </c>
      <c r="H1502" s="44">
        <v>6.8702298802484858</v>
      </c>
      <c r="I1502" s="45">
        <v>6.8258752913764296</v>
      </c>
    </row>
    <row r="1503" spans="1:9" x14ac:dyDescent="0.25">
      <c r="A1503" s="39">
        <v>2003</v>
      </c>
      <c r="B1503" s="40" t="s">
        <v>165</v>
      </c>
      <c r="C1503" s="41" t="s">
        <v>166</v>
      </c>
      <c r="D1503" s="42">
        <v>6.3308030675237319</v>
      </c>
      <c r="E1503" s="43">
        <v>8.4895511477426719</v>
      </c>
      <c r="F1503" s="44">
        <v>3.8084481983064187</v>
      </c>
      <c r="G1503" s="44">
        <v>5.8174005861780094</v>
      </c>
      <c r="H1503" s="44">
        <v>7.5167420032124594</v>
      </c>
      <c r="I1503" s="45">
        <v>6.0218734021790992</v>
      </c>
    </row>
    <row r="1504" spans="1:9" x14ac:dyDescent="0.25">
      <c r="A1504" s="39">
        <v>2003</v>
      </c>
      <c r="B1504" s="40" t="s">
        <v>7</v>
      </c>
      <c r="C1504" s="41" t="s">
        <v>518</v>
      </c>
      <c r="D1504" s="42">
        <v>5.7528670909238455</v>
      </c>
      <c r="E1504" s="43">
        <v>5.155644627534139</v>
      </c>
      <c r="F1504" s="44">
        <v>4.2366826685653836</v>
      </c>
      <c r="G1504" s="44">
        <v>9.2798998676091742</v>
      </c>
      <c r="H1504" s="44">
        <v>4.8621103517604896</v>
      </c>
      <c r="I1504" s="45">
        <v>5.2299979391500431</v>
      </c>
    </row>
    <row r="1505" spans="1:9" x14ac:dyDescent="0.25">
      <c r="A1505" s="39">
        <v>2003</v>
      </c>
      <c r="B1505" s="40" t="s">
        <v>167</v>
      </c>
      <c r="C1505" s="41" t="s">
        <v>168</v>
      </c>
      <c r="D1505" s="42">
        <v>7.5431606377758893</v>
      </c>
      <c r="E1505" s="43">
        <v>8.6109800399423762</v>
      </c>
      <c r="F1505" s="44">
        <v>4.8195766647334359</v>
      </c>
      <c r="G1505" s="44">
        <v>9.5911214143304964</v>
      </c>
      <c r="H1505" s="44">
        <v>8.1450617471931768</v>
      </c>
      <c r="I1505" s="45">
        <v>6.5490633226799631</v>
      </c>
    </row>
    <row r="1506" spans="1:9" x14ac:dyDescent="0.25">
      <c r="A1506" s="39">
        <v>2003</v>
      </c>
      <c r="B1506" s="40" t="s">
        <v>360</v>
      </c>
      <c r="C1506" s="41" t="s">
        <v>361</v>
      </c>
      <c r="D1506" s="42">
        <v>7.9807508654628423</v>
      </c>
      <c r="E1506" s="43">
        <v>6.8693868134547147</v>
      </c>
      <c r="F1506" s="44">
        <v>6.9666430521734153</v>
      </c>
      <c r="G1506" s="44">
        <v>9.6058789270052358</v>
      </c>
      <c r="H1506" s="44">
        <v>8.704574060669426</v>
      </c>
      <c r="I1506" s="45">
        <v>7.7572714740114188</v>
      </c>
    </row>
    <row r="1507" spans="1:9" x14ac:dyDescent="0.25">
      <c r="A1507" s="39">
        <v>2003</v>
      </c>
      <c r="B1507" s="40" t="s">
        <v>53</v>
      </c>
      <c r="C1507" s="41" t="s">
        <v>54</v>
      </c>
      <c r="D1507" s="42" t="s">
        <v>511</v>
      </c>
      <c r="E1507" s="43" t="s">
        <v>511</v>
      </c>
      <c r="F1507" s="44" t="s">
        <v>511</v>
      </c>
      <c r="G1507" s="44" t="s">
        <v>511</v>
      </c>
      <c r="H1507" s="44" t="s">
        <v>511</v>
      </c>
      <c r="I1507" s="45" t="s">
        <v>511</v>
      </c>
    </row>
    <row r="1508" spans="1:9" x14ac:dyDescent="0.25">
      <c r="A1508" s="39">
        <v>2003</v>
      </c>
      <c r="B1508" s="40" t="s">
        <v>55</v>
      </c>
      <c r="C1508" s="41" t="s">
        <v>56</v>
      </c>
      <c r="D1508" s="42" t="s">
        <v>511</v>
      </c>
      <c r="E1508" s="43" t="s">
        <v>511</v>
      </c>
      <c r="F1508" s="44" t="s">
        <v>511</v>
      </c>
      <c r="G1508" s="44" t="s">
        <v>511</v>
      </c>
      <c r="H1508" s="44" t="s">
        <v>511</v>
      </c>
      <c r="I1508" s="45" t="s">
        <v>511</v>
      </c>
    </row>
    <row r="1509" spans="1:9" x14ac:dyDescent="0.25">
      <c r="A1509" s="39">
        <v>2003</v>
      </c>
      <c r="B1509" s="40" t="s">
        <v>451</v>
      </c>
      <c r="C1509" s="41" t="s">
        <v>452</v>
      </c>
      <c r="D1509" s="42">
        <v>6.9986443260481694</v>
      </c>
      <c r="E1509" s="43">
        <v>5.9577234854877217</v>
      </c>
      <c r="F1509" s="44">
        <v>7.6244141974145112</v>
      </c>
      <c r="G1509" s="44">
        <v>6.6942198374088093</v>
      </c>
      <c r="H1509" s="44">
        <v>6.7604394243077115</v>
      </c>
      <c r="I1509" s="45">
        <v>7.9564246856220899</v>
      </c>
    </row>
    <row r="1510" spans="1:9" x14ac:dyDescent="0.25">
      <c r="A1510" s="39">
        <v>2003</v>
      </c>
      <c r="B1510" s="40" t="s">
        <v>364</v>
      </c>
      <c r="C1510" s="41" t="s">
        <v>365</v>
      </c>
      <c r="D1510" s="42">
        <v>7.9685141034767799</v>
      </c>
      <c r="E1510" s="43">
        <v>5.1934602247022195</v>
      </c>
      <c r="F1510" s="44">
        <v>8.3652526900393571</v>
      </c>
      <c r="G1510" s="44">
        <v>9.633638093043114</v>
      </c>
      <c r="H1510" s="44">
        <v>8.9947454798721935</v>
      </c>
      <c r="I1510" s="45">
        <v>7.6554740297270092</v>
      </c>
    </row>
    <row r="1511" spans="1:9" x14ac:dyDescent="0.25">
      <c r="A1511" s="39">
        <v>2003</v>
      </c>
      <c r="B1511" s="40" t="s">
        <v>424</v>
      </c>
      <c r="C1511" s="41" t="s">
        <v>425</v>
      </c>
      <c r="D1511" s="42">
        <v>7.5037319760079466</v>
      </c>
      <c r="E1511" s="43">
        <v>4.8150349362029896</v>
      </c>
      <c r="F1511" s="44">
        <v>6.806866626843779</v>
      </c>
      <c r="G1511" s="44">
        <v>9.5918466115524019</v>
      </c>
      <c r="H1511" s="44">
        <v>8.853719838846553</v>
      </c>
      <c r="I1511" s="45">
        <v>7.4511918665940096</v>
      </c>
    </row>
    <row r="1512" spans="1:9" x14ac:dyDescent="0.25">
      <c r="A1512" s="39">
        <v>2003</v>
      </c>
      <c r="B1512" s="40" t="s">
        <v>59</v>
      </c>
      <c r="C1512" s="41" t="s">
        <v>60</v>
      </c>
      <c r="D1512" s="42">
        <v>5.5957839842159913</v>
      </c>
      <c r="E1512" s="43">
        <v>6.2352760431185965</v>
      </c>
      <c r="F1512" s="44">
        <v>3.7101575553718065</v>
      </c>
      <c r="G1512" s="44">
        <v>5.5666895342132099</v>
      </c>
      <c r="H1512" s="44">
        <v>5.6293380292038542</v>
      </c>
      <c r="I1512" s="45">
        <v>6.8374587591724891</v>
      </c>
    </row>
    <row r="1513" spans="1:9" x14ac:dyDescent="0.25">
      <c r="A1513" s="39">
        <v>2003</v>
      </c>
      <c r="B1513" s="40" t="s">
        <v>61</v>
      </c>
      <c r="C1513" s="41" t="s">
        <v>519</v>
      </c>
      <c r="D1513" s="42" t="s">
        <v>511</v>
      </c>
      <c r="E1513" s="43" t="s">
        <v>511</v>
      </c>
      <c r="F1513" s="44" t="s">
        <v>511</v>
      </c>
      <c r="G1513" s="44" t="s">
        <v>511</v>
      </c>
      <c r="H1513" s="44" t="s">
        <v>511</v>
      </c>
      <c r="I1513" s="45" t="s">
        <v>511</v>
      </c>
    </row>
    <row r="1514" spans="1:9" x14ac:dyDescent="0.25">
      <c r="A1514" s="39">
        <v>2003</v>
      </c>
      <c r="B1514" s="40" t="s">
        <v>307</v>
      </c>
      <c r="C1514" s="41" t="s">
        <v>308</v>
      </c>
      <c r="D1514" s="42">
        <v>7.6297816361846102</v>
      </c>
      <c r="E1514" s="43">
        <v>8.0503796856210101</v>
      </c>
      <c r="F1514" s="44">
        <v>6.0182939186129278</v>
      </c>
      <c r="G1514" s="44">
        <v>9.1408016470907469</v>
      </c>
      <c r="H1514" s="44">
        <v>8.0938639214546946</v>
      </c>
      <c r="I1514" s="45">
        <v>6.8455690081436762</v>
      </c>
    </row>
    <row r="1515" spans="1:9" x14ac:dyDescent="0.25">
      <c r="A1515" s="39">
        <v>2003</v>
      </c>
      <c r="B1515" s="40" t="s">
        <v>426</v>
      </c>
      <c r="C1515" s="41" t="s">
        <v>427</v>
      </c>
      <c r="D1515" s="42">
        <v>7.8944622120392536</v>
      </c>
      <c r="E1515" s="43">
        <v>6.2967601168647898</v>
      </c>
      <c r="F1515" s="44">
        <v>8.0970006109521293</v>
      </c>
      <c r="G1515" s="44">
        <v>9.5942930678796809</v>
      </c>
      <c r="H1515" s="44">
        <v>9.1053224029491169</v>
      </c>
      <c r="I1515" s="45">
        <v>6.3789348615505572</v>
      </c>
    </row>
    <row r="1516" spans="1:9" x14ac:dyDescent="0.25">
      <c r="A1516" s="39">
        <v>2003</v>
      </c>
      <c r="B1516" s="40" t="s">
        <v>63</v>
      </c>
      <c r="C1516" s="41" t="s">
        <v>64</v>
      </c>
      <c r="D1516" s="42">
        <v>6.4057679119148476</v>
      </c>
      <c r="E1516" s="43">
        <v>7.6317935011813756</v>
      </c>
      <c r="F1516" s="44">
        <v>4.8931940613920641</v>
      </c>
      <c r="G1516" s="44">
        <v>6.5515344254087635</v>
      </c>
      <c r="H1516" s="44">
        <v>6.3020989929713824</v>
      </c>
      <c r="I1516" s="45">
        <v>6.6502185786206516</v>
      </c>
    </row>
    <row r="1517" spans="1:9" x14ac:dyDescent="0.25">
      <c r="A1517" s="39">
        <v>2003</v>
      </c>
      <c r="B1517" s="40" t="s">
        <v>398</v>
      </c>
      <c r="C1517" s="41" t="s">
        <v>399</v>
      </c>
      <c r="D1517" s="42">
        <v>7.3597561942280025</v>
      </c>
      <c r="E1517" s="43">
        <v>6.1538658458048756</v>
      </c>
      <c r="F1517" s="44">
        <v>5.8517441638738683</v>
      </c>
      <c r="G1517" s="44">
        <v>9.6097551465792233</v>
      </c>
      <c r="H1517" s="44">
        <v>8.8729506080773213</v>
      </c>
      <c r="I1517" s="45">
        <v>6.3104652068047224</v>
      </c>
    </row>
    <row r="1518" spans="1:9" x14ac:dyDescent="0.25">
      <c r="A1518" s="39">
        <v>2003</v>
      </c>
      <c r="B1518" s="40" t="s">
        <v>177</v>
      </c>
      <c r="C1518" s="41" t="s">
        <v>178</v>
      </c>
      <c r="D1518" s="42">
        <v>7.2863633945207535</v>
      </c>
      <c r="E1518" s="43">
        <v>8.8257581239298482</v>
      </c>
      <c r="F1518" s="44">
        <v>4.0365270390684511</v>
      </c>
      <c r="G1518" s="44">
        <v>9.179450668176834</v>
      </c>
      <c r="H1518" s="44">
        <v>8.137562508005507</v>
      </c>
      <c r="I1518" s="45">
        <v>6.252518633423132</v>
      </c>
    </row>
    <row r="1519" spans="1:9" x14ac:dyDescent="0.25">
      <c r="A1519" s="39">
        <v>2003</v>
      </c>
      <c r="B1519" s="40" t="s">
        <v>65</v>
      </c>
      <c r="C1519" s="41" t="s">
        <v>66</v>
      </c>
      <c r="D1519" s="42" t="s">
        <v>511</v>
      </c>
      <c r="E1519" s="43" t="s">
        <v>511</v>
      </c>
      <c r="F1519" s="44" t="s">
        <v>511</v>
      </c>
      <c r="G1519" s="44" t="s">
        <v>511</v>
      </c>
      <c r="H1519" s="44" t="s">
        <v>511</v>
      </c>
      <c r="I1519" s="45" t="s">
        <v>511</v>
      </c>
    </row>
    <row r="1520" spans="1:9" x14ac:dyDescent="0.25">
      <c r="A1520" s="39">
        <v>2003</v>
      </c>
      <c r="B1520" s="40" t="s">
        <v>67</v>
      </c>
      <c r="C1520" s="41" t="s">
        <v>68</v>
      </c>
      <c r="D1520" s="42">
        <v>5.2863791703602994</v>
      </c>
      <c r="E1520" s="43">
        <v>5.4778116379753543</v>
      </c>
      <c r="F1520" s="44">
        <v>2.789366160091324</v>
      </c>
      <c r="G1520" s="44">
        <v>6.6034411502797941</v>
      </c>
      <c r="H1520" s="44">
        <v>6.1644602156331958</v>
      </c>
      <c r="I1520" s="45">
        <v>5.39681668782183</v>
      </c>
    </row>
    <row r="1521" spans="1:9" x14ac:dyDescent="0.25">
      <c r="A1521" s="39">
        <v>2003</v>
      </c>
      <c r="B1521" s="40" t="s">
        <v>179</v>
      </c>
      <c r="C1521" s="41" t="s">
        <v>180</v>
      </c>
      <c r="D1521" s="42">
        <v>6.0887361082591784</v>
      </c>
      <c r="E1521" s="43">
        <v>3.3848249592239981</v>
      </c>
      <c r="F1521" s="44">
        <v>4.7488482466266086</v>
      </c>
      <c r="G1521" s="44">
        <v>7.7420312882294677</v>
      </c>
      <c r="H1521" s="44">
        <v>7.5066525883892279</v>
      </c>
      <c r="I1521" s="45">
        <v>7.0613234588265881</v>
      </c>
    </row>
    <row r="1522" spans="1:9" x14ac:dyDescent="0.25">
      <c r="A1522" s="39">
        <v>2003</v>
      </c>
      <c r="B1522" s="40" t="s">
        <v>181</v>
      </c>
      <c r="C1522" s="41" t="s">
        <v>182</v>
      </c>
      <c r="D1522" s="42">
        <v>6.5525320971874095</v>
      </c>
      <c r="E1522" s="43">
        <v>8.8922631033494017</v>
      </c>
      <c r="F1522" s="44">
        <v>2.9169192622405009</v>
      </c>
      <c r="G1522" s="44">
        <v>6.865667810062849</v>
      </c>
      <c r="H1522" s="44">
        <v>7.0860616573702675</v>
      </c>
      <c r="I1522" s="45">
        <v>7.0017486529140305</v>
      </c>
    </row>
    <row r="1523" spans="1:9" x14ac:dyDescent="0.25">
      <c r="A1523" s="39">
        <v>2003</v>
      </c>
      <c r="B1523" s="40" t="s">
        <v>183</v>
      </c>
      <c r="C1523" s="41" t="s">
        <v>184</v>
      </c>
      <c r="D1523" s="42">
        <v>7.165041281651372</v>
      </c>
      <c r="E1523" s="43">
        <v>8.6651509038419938</v>
      </c>
      <c r="F1523" s="44">
        <v>3.9359691687133957</v>
      </c>
      <c r="G1523" s="44">
        <v>9.080986386129684</v>
      </c>
      <c r="H1523" s="44">
        <v>7.5705875003893484</v>
      </c>
      <c r="I1523" s="45">
        <v>6.5725124491824367</v>
      </c>
    </row>
    <row r="1524" spans="1:9" x14ac:dyDescent="0.25">
      <c r="A1524" s="39">
        <v>2003</v>
      </c>
      <c r="B1524" s="40" t="s">
        <v>251</v>
      </c>
      <c r="C1524" s="41" t="s">
        <v>520</v>
      </c>
      <c r="D1524" s="42">
        <v>8.668843872179389</v>
      </c>
      <c r="E1524" s="43">
        <v>8.3917150968156768</v>
      </c>
      <c r="F1524" s="44">
        <v>6.9829005412319347</v>
      </c>
      <c r="G1524" s="44">
        <v>9.2315134704647299</v>
      </c>
      <c r="H1524" s="44">
        <v>9.7230895610329586</v>
      </c>
      <c r="I1524" s="45">
        <v>9.0150006913516467</v>
      </c>
    </row>
    <row r="1525" spans="1:9" x14ac:dyDescent="0.25">
      <c r="A1525" s="39">
        <v>2003</v>
      </c>
      <c r="B1525" s="40" t="s">
        <v>342</v>
      </c>
      <c r="C1525" s="41" t="s">
        <v>343</v>
      </c>
      <c r="D1525" s="42">
        <v>7.3500320839466848</v>
      </c>
      <c r="E1525" s="43">
        <v>5.7977218416024652</v>
      </c>
      <c r="F1525" s="44">
        <v>6.4052700346496474</v>
      </c>
      <c r="G1525" s="44">
        <v>9.3328364364178036</v>
      </c>
      <c r="H1525" s="44">
        <v>8.1976878690608626</v>
      </c>
      <c r="I1525" s="45">
        <v>7.0166442380026508</v>
      </c>
    </row>
    <row r="1526" spans="1:9" x14ac:dyDescent="0.25">
      <c r="A1526" s="39">
        <v>2003</v>
      </c>
      <c r="B1526" s="40" t="s">
        <v>368</v>
      </c>
      <c r="C1526" s="41" t="s">
        <v>369</v>
      </c>
      <c r="D1526" s="42">
        <v>8.072198512058538</v>
      </c>
      <c r="E1526" s="43">
        <v>6.3299891834750355</v>
      </c>
      <c r="F1526" s="44">
        <v>8.0542885550795091</v>
      </c>
      <c r="G1526" s="44">
        <v>9.2821384635428981</v>
      </c>
      <c r="H1526" s="44">
        <v>8.2855523323799893</v>
      </c>
      <c r="I1526" s="45">
        <v>8.4090240258152544</v>
      </c>
    </row>
    <row r="1527" spans="1:9" x14ac:dyDescent="0.25">
      <c r="A1527" s="39">
        <v>2003</v>
      </c>
      <c r="B1527" s="40" t="s">
        <v>287</v>
      </c>
      <c r="C1527" s="41" t="s">
        <v>288</v>
      </c>
      <c r="D1527" s="42">
        <v>6.3860734650145909</v>
      </c>
      <c r="E1527" s="43">
        <v>7.3779072931451752</v>
      </c>
      <c r="F1527" s="44">
        <v>5.3989053245209933</v>
      </c>
      <c r="G1527" s="44">
        <v>7.0429602649304925</v>
      </c>
      <c r="H1527" s="44">
        <v>5.6614542967994819</v>
      </c>
      <c r="I1527" s="45">
        <v>6.4491401456768118</v>
      </c>
    </row>
    <row r="1528" spans="1:9" x14ac:dyDescent="0.25">
      <c r="A1528" s="39">
        <v>2003</v>
      </c>
      <c r="B1528" s="40" t="s">
        <v>263</v>
      </c>
      <c r="C1528" s="41" t="s">
        <v>264</v>
      </c>
      <c r="D1528" s="42">
        <v>6.1690734039153083</v>
      </c>
      <c r="E1528" s="43">
        <v>7.5849092794736279</v>
      </c>
      <c r="F1528" s="44">
        <v>3.6223637394784398</v>
      </c>
      <c r="G1528" s="44">
        <v>7.2260851155144081</v>
      </c>
      <c r="H1528" s="44">
        <v>6.9541772841070459</v>
      </c>
      <c r="I1528" s="45">
        <v>5.4578316010030212</v>
      </c>
    </row>
    <row r="1529" spans="1:9" x14ac:dyDescent="0.25">
      <c r="A1529" s="39">
        <v>2003</v>
      </c>
      <c r="B1529" s="40" t="s">
        <v>289</v>
      </c>
      <c r="C1529" s="41" t="s">
        <v>521</v>
      </c>
      <c r="D1529" s="42">
        <v>5.7846059608298113</v>
      </c>
      <c r="E1529" s="43">
        <v>6.1223959100090193</v>
      </c>
      <c r="F1529" s="44">
        <v>4.2593279784298579</v>
      </c>
      <c r="G1529" s="44">
        <v>7.6889144818882897</v>
      </c>
      <c r="H1529" s="44">
        <v>5.520143747492245</v>
      </c>
      <c r="I1529" s="45">
        <v>5.3322476863296453</v>
      </c>
    </row>
    <row r="1530" spans="1:9" x14ac:dyDescent="0.25">
      <c r="A1530" s="39">
        <v>2003</v>
      </c>
      <c r="B1530" s="40" t="s">
        <v>309</v>
      </c>
      <c r="C1530" s="41" t="s">
        <v>310</v>
      </c>
      <c r="D1530" s="42" t="s">
        <v>511</v>
      </c>
      <c r="E1530" s="43" t="s">
        <v>511</v>
      </c>
      <c r="F1530" s="44" t="s">
        <v>511</v>
      </c>
      <c r="G1530" s="44" t="s">
        <v>511</v>
      </c>
      <c r="H1530" s="44" t="s">
        <v>511</v>
      </c>
      <c r="I1530" s="45" t="s">
        <v>511</v>
      </c>
    </row>
    <row r="1531" spans="1:9" x14ac:dyDescent="0.25">
      <c r="A1531" s="39">
        <v>2003</v>
      </c>
      <c r="B1531" s="40" t="s">
        <v>370</v>
      </c>
      <c r="C1531" s="41" t="s">
        <v>371</v>
      </c>
      <c r="D1531" s="42">
        <v>8.1294074235585629</v>
      </c>
      <c r="E1531" s="43">
        <v>6.3124032658889373</v>
      </c>
      <c r="F1531" s="44">
        <v>7.3432754168587575</v>
      </c>
      <c r="G1531" s="44">
        <v>9.6574641604758114</v>
      </c>
      <c r="H1531" s="44">
        <v>9.1488134335272893</v>
      </c>
      <c r="I1531" s="45">
        <v>8.1850808410420139</v>
      </c>
    </row>
    <row r="1532" spans="1:9" x14ac:dyDescent="0.25">
      <c r="A1532" s="39">
        <v>2003</v>
      </c>
      <c r="B1532" s="40" t="s">
        <v>311</v>
      </c>
      <c r="C1532" s="41" t="s">
        <v>312</v>
      </c>
      <c r="D1532" s="42">
        <v>7.119096113586127</v>
      </c>
      <c r="E1532" s="43">
        <v>5.7565140408144106</v>
      </c>
      <c r="F1532" s="44">
        <v>5.6032466127620539</v>
      </c>
      <c r="G1532" s="44">
        <v>9.4470973342442406</v>
      </c>
      <c r="H1532" s="44">
        <v>8.6130870675563838</v>
      </c>
      <c r="I1532" s="45">
        <v>6.1755355125535472</v>
      </c>
    </row>
    <row r="1533" spans="1:9" x14ac:dyDescent="0.25">
      <c r="A1533" s="39">
        <v>2003</v>
      </c>
      <c r="B1533" s="40" t="s">
        <v>402</v>
      </c>
      <c r="C1533" s="41" t="s">
        <v>403</v>
      </c>
      <c r="D1533" s="42">
        <v>7.572612741033983</v>
      </c>
      <c r="E1533" s="43">
        <v>6.3855837425793727</v>
      </c>
      <c r="F1533" s="44">
        <v>6.4316057469294936</v>
      </c>
      <c r="G1533" s="44">
        <v>9.5408531150932543</v>
      </c>
      <c r="H1533" s="44">
        <v>8.7703865055132191</v>
      </c>
      <c r="I1533" s="45">
        <v>6.7346345950545734</v>
      </c>
    </row>
    <row r="1534" spans="1:9" x14ac:dyDescent="0.25">
      <c r="A1534" s="39">
        <v>2003</v>
      </c>
      <c r="B1534" s="40" t="s">
        <v>185</v>
      </c>
      <c r="C1534" s="41" t="s">
        <v>186</v>
      </c>
      <c r="D1534" s="42">
        <v>7.4314723021216906</v>
      </c>
      <c r="E1534" s="43">
        <v>7.6265748560470374</v>
      </c>
      <c r="F1534" s="44">
        <v>5.2501862919704276</v>
      </c>
      <c r="G1534" s="44">
        <v>8.9784775326187187</v>
      </c>
      <c r="H1534" s="44">
        <v>7.6660415569107414</v>
      </c>
      <c r="I1534" s="45">
        <v>7.6360812730615315</v>
      </c>
    </row>
    <row r="1535" spans="1:9" x14ac:dyDescent="0.25">
      <c r="A1535" s="39">
        <v>2003</v>
      </c>
      <c r="B1535" s="40" t="s">
        <v>254</v>
      </c>
      <c r="C1535" s="41" t="s">
        <v>255</v>
      </c>
      <c r="D1535" s="42">
        <v>8.0084088650715834</v>
      </c>
      <c r="E1535" s="43">
        <v>6.4915591239574821</v>
      </c>
      <c r="F1535" s="44">
        <v>7.7205216064809461</v>
      </c>
      <c r="G1535" s="44">
        <v>9.5877813001429395</v>
      </c>
      <c r="H1535" s="44">
        <v>8.6100486848271967</v>
      </c>
      <c r="I1535" s="45">
        <v>7.632133609949352</v>
      </c>
    </row>
    <row r="1536" spans="1:9" x14ac:dyDescent="0.25">
      <c r="A1536" s="39">
        <v>2003</v>
      </c>
      <c r="B1536" s="40" t="s">
        <v>313</v>
      </c>
      <c r="C1536" s="41" t="s">
        <v>314</v>
      </c>
      <c r="D1536" s="42">
        <v>7.1595107427350726</v>
      </c>
      <c r="E1536" s="43">
        <v>5.6788648590947819</v>
      </c>
      <c r="F1536" s="44">
        <v>4.7564035024728391</v>
      </c>
      <c r="G1536" s="44">
        <v>9.4757620461806411</v>
      </c>
      <c r="H1536" s="44">
        <v>8.1940521982478636</v>
      </c>
      <c r="I1536" s="45">
        <v>7.6924711076792347</v>
      </c>
    </row>
    <row r="1537" spans="1:9" x14ac:dyDescent="0.25">
      <c r="A1537" s="39">
        <v>2003</v>
      </c>
      <c r="B1537" s="40" t="s">
        <v>238</v>
      </c>
      <c r="C1537" s="41" t="s">
        <v>239</v>
      </c>
      <c r="D1537" s="42" t="s">
        <v>511</v>
      </c>
      <c r="E1537" s="43" t="s">
        <v>511</v>
      </c>
      <c r="F1537" s="44" t="s">
        <v>511</v>
      </c>
      <c r="G1537" s="44" t="s">
        <v>511</v>
      </c>
      <c r="H1537" s="44" t="s">
        <v>511</v>
      </c>
      <c r="I1537" s="45" t="s">
        <v>511</v>
      </c>
    </row>
    <row r="1538" spans="1:9" x14ac:dyDescent="0.25">
      <c r="A1538" s="39">
        <v>2003</v>
      </c>
      <c r="B1538" s="40" t="s">
        <v>69</v>
      </c>
      <c r="C1538" s="41" t="s">
        <v>70</v>
      </c>
      <c r="D1538" s="42">
        <v>6.6551162256924785</v>
      </c>
      <c r="E1538" s="43">
        <v>6.2469588067794826</v>
      </c>
      <c r="F1538" s="44">
        <v>4.5465505550089906</v>
      </c>
      <c r="G1538" s="44">
        <v>8.7179638240246753</v>
      </c>
      <c r="H1538" s="44">
        <v>6.857345203288248</v>
      </c>
      <c r="I1538" s="45">
        <v>6.9067627393609996</v>
      </c>
    </row>
    <row r="1539" spans="1:9" x14ac:dyDescent="0.25">
      <c r="A1539" s="39">
        <v>2003</v>
      </c>
      <c r="B1539" s="40" t="s">
        <v>258</v>
      </c>
      <c r="C1539" s="41" t="s">
        <v>522</v>
      </c>
      <c r="D1539" s="42">
        <v>7.5090477500263519</v>
      </c>
      <c r="E1539" s="43">
        <v>7.0114644476883559</v>
      </c>
      <c r="F1539" s="44">
        <v>6.682135607932322</v>
      </c>
      <c r="G1539" s="44">
        <v>9.4171510383886421</v>
      </c>
      <c r="H1539" s="44">
        <v>7.6754730973808112</v>
      </c>
      <c r="I1539" s="45">
        <v>6.7590145587416224</v>
      </c>
    </row>
    <row r="1540" spans="1:9" x14ac:dyDescent="0.25">
      <c r="A1540" s="39">
        <v>2003</v>
      </c>
      <c r="B1540" s="40" t="s">
        <v>315</v>
      </c>
      <c r="C1540" s="41" t="s">
        <v>316</v>
      </c>
      <c r="D1540" s="42">
        <v>6.9902169366388947</v>
      </c>
      <c r="E1540" s="43">
        <v>5.6039150363098145</v>
      </c>
      <c r="F1540" s="44">
        <v>5.2094725827032908</v>
      </c>
      <c r="G1540" s="44">
        <v>8.1791770947355573</v>
      </c>
      <c r="H1540" s="44">
        <v>7.7797420686715126</v>
      </c>
      <c r="I1540" s="45">
        <v>8.178777900774298</v>
      </c>
    </row>
    <row r="1541" spans="1:9" x14ac:dyDescent="0.25">
      <c r="A1541" s="39">
        <v>2003</v>
      </c>
      <c r="B1541" s="40" t="s">
        <v>241</v>
      </c>
      <c r="C1541" s="41" t="s">
        <v>523</v>
      </c>
      <c r="D1541" s="42" t="s">
        <v>511</v>
      </c>
      <c r="E1541" s="43" t="s">
        <v>511</v>
      </c>
      <c r="F1541" s="44" t="s">
        <v>511</v>
      </c>
      <c r="G1541" s="44" t="s">
        <v>511</v>
      </c>
      <c r="H1541" s="44" t="s">
        <v>511</v>
      </c>
      <c r="I1541" s="45" t="s">
        <v>511</v>
      </c>
    </row>
    <row r="1542" spans="1:9" x14ac:dyDescent="0.25">
      <c r="A1542" s="39">
        <v>2003</v>
      </c>
      <c r="B1542" s="40" t="s">
        <v>265</v>
      </c>
      <c r="C1542" s="41" t="s">
        <v>524</v>
      </c>
      <c r="D1542" s="42" t="s">
        <v>511</v>
      </c>
      <c r="E1542" s="43" t="s">
        <v>511</v>
      </c>
      <c r="F1542" s="44" t="s">
        <v>511</v>
      </c>
      <c r="G1542" s="44" t="s">
        <v>511</v>
      </c>
      <c r="H1542" s="44" t="s">
        <v>511</v>
      </c>
      <c r="I1542" s="45" t="s">
        <v>511</v>
      </c>
    </row>
    <row r="1543" spans="1:9" x14ac:dyDescent="0.25">
      <c r="A1543" s="39">
        <v>2003</v>
      </c>
      <c r="B1543" s="40" t="s">
        <v>376</v>
      </c>
      <c r="C1543" s="41" t="s">
        <v>377</v>
      </c>
      <c r="D1543" s="42">
        <v>7.7452509469103035</v>
      </c>
      <c r="E1543" s="43">
        <v>7.2206347048370958</v>
      </c>
      <c r="F1543" s="44">
        <v>6.5741324648147925</v>
      </c>
      <c r="G1543" s="44">
        <v>9.2221074876952898</v>
      </c>
      <c r="H1543" s="44">
        <v>8.3830147106414259</v>
      </c>
      <c r="I1543" s="45">
        <v>7.3263653665629134</v>
      </c>
    </row>
    <row r="1544" spans="1:9" x14ac:dyDescent="0.25">
      <c r="A1544" s="39">
        <v>2003</v>
      </c>
      <c r="B1544" s="40" t="s">
        <v>317</v>
      </c>
      <c r="C1544" s="41" t="s">
        <v>318</v>
      </c>
      <c r="D1544" s="42" t="s">
        <v>511</v>
      </c>
      <c r="E1544" s="43" t="s">
        <v>511</v>
      </c>
      <c r="F1544" s="44" t="s">
        <v>511</v>
      </c>
      <c r="G1544" s="44" t="s">
        <v>511</v>
      </c>
      <c r="H1544" s="44" t="s">
        <v>511</v>
      </c>
      <c r="I1544" s="45" t="s">
        <v>511</v>
      </c>
    </row>
    <row r="1545" spans="1:9" x14ac:dyDescent="0.25">
      <c r="A1545" s="39">
        <v>2003</v>
      </c>
      <c r="B1545" s="40" t="s">
        <v>71</v>
      </c>
      <c r="C1545" s="41" t="s">
        <v>72</v>
      </c>
      <c r="D1545" s="42" t="s">
        <v>511</v>
      </c>
      <c r="E1545" s="43" t="s">
        <v>511</v>
      </c>
      <c r="F1545" s="44" t="s">
        <v>511</v>
      </c>
      <c r="G1545" s="44" t="s">
        <v>511</v>
      </c>
      <c r="H1545" s="44" t="s">
        <v>511</v>
      </c>
      <c r="I1545" s="45" t="s">
        <v>511</v>
      </c>
    </row>
    <row r="1546" spans="1:9" x14ac:dyDescent="0.25">
      <c r="A1546" s="39">
        <v>2003</v>
      </c>
      <c r="B1546" s="40" t="s">
        <v>73</v>
      </c>
      <c r="C1546" s="41" t="s">
        <v>74</v>
      </c>
      <c r="D1546" s="42" t="s">
        <v>511</v>
      </c>
      <c r="E1546" s="43" t="s">
        <v>511</v>
      </c>
      <c r="F1546" s="44" t="s">
        <v>511</v>
      </c>
      <c r="G1546" s="44" t="s">
        <v>511</v>
      </c>
      <c r="H1546" s="44" t="s">
        <v>511</v>
      </c>
      <c r="I1546" s="45" t="s">
        <v>511</v>
      </c>
    </row>
    <row r="1547" spans="1:9" x14ac:dyDescent="0.25">
      <c r="A1547" s="39">
        <v>2003</v>
      </c>
      <c r="B1547" s="40" t="s">
        <v>9</v>
      </c>
      <c r="C1547" s="41" t="s">
        <v>10</v>
      </c>
      <c r="D1547" s="42" t="s">
        <v>511</v>
      </c>
      <c r="E1547" s="43" t="s">
        <v>511</v>
      </c>
      <c r="F1547" s="44" t="s">
        <v>511</v>
      </c>
      <c r="G1547" s="44" t="s">
        <v>511</v>
      </c>
      <c r="H1547" s="44" t="s">
        <v>511</v>
      </c>
      <c r="I1547" s="45" t="s">
        <v>511</v>
      </c>
    </row>
    <row r="1548" spans="1:9" x14ac:dyDescent="0.25">
      <c r="A1548" s="39">
        <v>2003</v>
      </c>
      <c r="B1548" s="40" t="s">
        <v>378</v>
      </c>
      <c r="C1548" s="41" t="s">
        <v>379</v>
      </c>
      <c r="D1548" s="42">
        <v>7.6105744200345509</v>
      </c>
      <c r="E1548" s="43">
        <v>7.0386306069651425</v>
      </c>
      <c r="F1548" s="44">
        <v>6.5557811032268258</v>
      </c>
      <c r="G1548" s="44">
        <v>9.2443341633659966</v>
      </c>
      <c r="H1548" s="44">
        <v>8.4155788132055278</v>
      </c>
      <c r="I1548" s="45">
        <v>6.7985474134092607</v>
      </c>
    </row>
    <row r="1549" spans="1:9" x14ac:dyDescent="0.25">
      <c r="A1549" s="39">
        <v>2003</v>
      </c>
      <c r="B1549" s="40" t="s">
        <v>430</v>
      </c>
      <c r="C1549" s="41" t="s">
        <v>431</v>
      </c>
      <c r="D1549" s="42">
        <v>7.8457995191140224</v>
      </c>
      <c r="E1549" s="43">
        <v>5.1995725218942326</v>
      </c>
      <c r="F1549" s="44">
        <v>7.6457289549180301</v>
      </c>
      <c r="G1549" s="44">
        <v>9.5825700429986895</v>
      </c>
      <c r="H1549" s="44">
        <v>9.0266652283553004</v>
      </c>
      <c r="I1549" s="45">
        <v>7.7744608474038559</v>
      </c>
    </row>
    <row r="1550" spans="1:9" x14ac:dyDescent="0.25">
      <c r="A1550" s="39">
        <v>2003</v>
      </c>
      <c r="B1550" s="40" t="s">
        <v>75</v>
      </c>
      <c r="C1550" s="41" t="s">
        <v>76</v>
      </c>
      <c r="D1550" s="42">
        <v>5.9605949903740196</v>
      </c>
      <c r="E1550" s="43">
        <v>6.9337885544704623</v>
      </c>
      <c r="F1550" s="44">
        <v>2.7685288023335932</v>
      </c>
      <c r="G1550" s="44">
        <v>7.8160210699895813</v>
      </c>
      <c r="H1550" s="44">
        <v>6.1455567832139719</v>
      </c>
      <c r="I1550" s="45">
        <v>6.1390797418624885</v>
      </c>
    </row>
    <row r="1551" spans="1:9" x14ac:dyDescent="0.25">
      <c r="A1551" s="39">
        <v>2003</v>
      </c>
      <c r="B1551" s="40" t="s">
        <v>77</v>
      </c>
      <c r="C1551" s="41" t="s">
        <v>78</v>
      </c>
      <c r="D1551" s="42">
        <v>5.3756321291033249</v>
      </c>
      <c r="E1551" s="43">
        <v>5.8840008696093999</v>
      </c>
      <c r="F1551" s="44">
        <v>5.3612199402143093</v>
      </c>
      <c r="G1551" s="44">
        <v>3.894627442259996</v>
      </c>
      <c r="H1551" s="44">
        <v>6.2524897820428009</v>
      </c>
      <c r="I1551" s="45">
        <v>5.4858226113901187</v>
      </c>
    </row>
    <row r="1552" spans="1:9" x14ac:dyDescent="0.25">
      <c r="A1552" s="39">
        <v>2003</v>
      </c>
      <c r="B1552" s="40" t="s">
        <v>267</v>
      </c>
      <c r="C1552" s="41" t="s">
        <v>268</v>
      </c>
      <c r="D1552" s="42">
        <v>6.3554414294567811</v>
      </c>
      <c r="E1552" s="43">
        <v>5.1142803329525934</v>
      </c>
      <c r="F1552" s="44">
        <v>5.3727603381238875</v>
      </c>
      <c r="G1552" s="44">
        <v>7.0231633705315542</v>
      </c>
      <c r="H1552" s="44">
        <v>7.0630917225151837</v>
      </c>
      <c r="I1552" s="45">
        <v>7.2039113831606905</v>
      </c>
    </row>
    <row r="1553" spans="1:9" x14ac:dyDescent="0.25">
      <c r="A1553" s="39">
        <v>2003</v>
      </c>
      <c r="B1553" s="40" t="s">
        <v>79</v>
      </c>
      <c r="C1553" s="41" t="s">
        <v>80</v>
      </c>
      <c r="D1553" s="42">
        <v>5.5384021580245619</v>
      </c>
      <c r="E1553" s="43">
        <v>6.4044642911593481</v>
      </c>
      <c r="F1553" s="44">
        <v>3.5205571142576315</v>
      </c>
      <c r="G1553" s="44">
        <v>6.0357299342126964</v>
      </c>
      <c r="H1553" s="44">
        <v>6.142652806183337</v>
      </c>
      <c r="I1553" s="45">
        <v>5.5886066443097997</v>
      </c>
    </row>
    <row r="1554" spans="1:9" x14ac:dyDescent="0.25">
      <c r="A1554" s="39">
        <v>2003</v>
      </c>
      <c r="B1554" s="40" t="s">
        <v>404</v>
      </c>
      <c r="C1554" s="41" t="s">
        <v>405</v>
      </c>
      <c r="D1554" s="42">
        <v>6.5641757303399242</v>
      </c>
      <c r="E1554" s="43">
        <v>6.2961743895709779</v>
      </c>
      <c r="F1554" s="44">
        <v>6.5643634615508697</v>
      </c>
      <c r="G1554" s="44">
        <v>6.3828873356810973</v>
      </c>
      <c r="H1554" s="44">
        <v>7.2424657080841959</v>
      </c>
      <c r="I1554" s="45">
        <v>6.3349877568124802</v>
      </c>
    </row>
    <row r="1555" spans="1:9" x14ac:dyDescent="0.25">
      <c r="A1555" s="39">
        <v>2003</v>
      </c>
      <c r="B1555" s="40" t="s">
        <v>81</v>
      </c>
      <c r="C1555" s="41" t="s">
        <v>82</v>
      </c>
      <c r="D1555" s="42" t="s">
        <v>511</v>
      </c>
      <c r="E1555" s="43" t="s">
        <v>511</v>
      </c>
      <c r="F1555" s="44" t="s">
        <v>511</v>
      </c>
      <c r="G1555" s="44" t="s">
        <v>511</v>
      </c>
      <c r="H1555" s="44" t="s">
        <v>511</v>
      </c>
      <c r="I1555" s="45" t="s">
        <v>511</v>
      </c>
    </row>
    <row r="1556" spans="1:9" x14ac:dyDescent="0.25">
      <c r="A1556" s="39">
        <v>2003</v>
      </c>
      <c r="B1556" s="40" t="s">
        <v>83</v>
      </c>
      <c r="C1556" s="41" t="s">
        <v>84</v>
      </c>
      <c r="D1556" s="42">
        <v>7.2003002926962152</v>
      </c>
      <c r="E1556" s="43">
        <v>7.0677743130177557</v>
      </c>
      <c r="F1556" s="44">
        <v>4.6364878958237261</v>
      </c>
      <c r="G1556" s="44">
        <v>9.5254853720310528</v>
      </c>
      <c r="H1556" s="44">
        <v>7.2628689890828451</v>
      </c>
      <c r="I1556" s="45">
        <v>7.5088848935256998</v>
      </c>
    </row>
    <row r="1557" spans="1:9" x14ac:dyDescent="0.25">
      <c r="A1557" s="39">
        <v>2003</v>
      </c>
      <c r="B1557" s="40" t="s">
        <v>189</v>
      </c>
      <c r="C1557" s="41" t="s">
        <v>190</v>
      </c>
      <c r="D1557" s="42">
        <v>6.7637891314726684</v>
      </c>
      <c r="E1557" s="43">
        <v>7.4371404552938714</v>
      </c>
      <c r="F1557" s="44">
        <v>4.7131061673235299</v>
      </c>
      <c r="G1557" s="44">
        <v>7.6348542431332085</v>
      </c>
      <c r="H1557" s="44">
        <v>7.087834218086198</v>
      </c>
      <c r="I1557" s="45">
        <v>6.9460105735265394</v>
      </c>
    </row>
    <row r="1558" spans="1:9" x14ac:dyDescent="0.25">
      <c r="A1558" s="39">
        <v>2003</v>
      </c>
      <c r="B1558" s="40" t="s">
        <v>346</v>
      </c>
      <c r="C1558" s="41" t="s">
        <v>525</v>
      </c>
      <c r="D1558" s="42" t="s">
        <v>511</v>
      </c>
      <c r="E1558" s="43" t="s">
        <v>511</v>
      </c>
      <c r="F1558" s="44" t="s">
        <v>511</v>
      </c>
      <c r="G1558" s="44" t="s">
        <v>511</v>
      </c>
      <c r="H1558" s="44" t="s">
        <v>511</v>
      </c>
      <c r="I1558" s="45" t="s">
        <v>511</v>
      </c>
    </row>
    <row r="1559" spans="1:9" x14ac:dyDescent="0.25">
      <c r="A1559" s="39">
        <v>2003</v>
      </c>
      <c r="B1559" s="40" t="s">
        <v>256</v>
      </c>
      <c r="C1559" s="41" t="s">
        <v>257</v>
      </c>
      <c r="D1559" s="42" t="s">
        <v>511</v>
      </c>
      <c r="E1559" s="43" t="s">
        <v>511</v>
      </c>
      <c r="F1559" s="44" t="s">
        <v>511</v>
      </c>
      <c r="G1559" s="44" t="s">
        <v>511</v>
      </c>
      <c r="H1559" s="44" t="s">
        <v>511</v>
      </c>
      <c r="I1559" s="45" t="s">
        <v>511</v>
      </c>
    </row>
    <row r="1560" spans="1:9" x14ac:dyDescent="0.25">
      <c r="A1560" s="39">
        <v>2003</v>
      </c>
      <c r="B1560" s="40" t="s">
        <v>406</v>
      </c>
      <c r="C1560" s="41" t="s">
        <v>407</v>
      </c>
      <c r="D1560" s="42" t="s">
        <v>511</v>
      </c>
      <c r="E1560" s="43" t="s">
        <v>511</v>
      </c>
      <c r="F1560" s="44" t="s">
        <v>511</v>
      </c>
      <c r="G1560" s="44" t="s">
        <v>511</v>
      </c>
      <c r="H1560" s="44" t="s">
        <v>511</v>
      </c>
      <c r="I1560" s="45" t="s">
        <v>511</v>
      </c>
    </row>
    <row r="1561" spans="1:9" x14ac:dyDescent="0.25">
      <c r="A1561" s="39">
        <v>2003</v>
      </c>
      <c r="B1561" s="40" t="s">
        <v>11</v>
      </c>
      <c r="C1561" s="41" t="s">
        <v>12</v>
      </c>
      <c r="D1561" s="42">
        <v>6.086067724572878</v>
      </c>
      <c r="E1561" s="43">
        <v>6.9723919464006077</v>
      </c>
      <c r="F1561" s="44">
        <v>4.9133198570189931</v>
      </c>
      <c r="G1561" s="44">
        <v>7.0982734851078595</v>
      </c>
      <c r="H1561" s="44">
        <v>5.5438562817131052</v>
      </c>
      <c r="I1561" s="45">
        <v>5.9024970526238256</v>
      </c>
    </row>
    <row r="1562" spans="1:9" x14ac:dyDescent="0.25">
      <c r="A1562" s="39">
        <v>2003</v>
      </c>
      <c r="B1562" s="40" t="s">
        <v>87</v>
      </c>
      <c r="C1562" s="41" t="s">
        <v>88</v>
      </c>
      <c r="D1562" s="42">
        <v>5.6864715684116103</v>
      </c>
      <c r="E1562" s="43">
        <v>6.2641164176215485</v>
      </c>
      <c r="F1562" s="44">
        <v>2.6504921562912203</v>
      </c>
      <c r="G1562" s="44">
        <v>8.418660492523717</v>
      </c>
      <c r="H1562" s="44">
        <v>5.709738679962606</v>
      </c>
      <c r="I1562" s="45">
        <v>5.3893500956589584</v>
      </c>
    </row>
    <row r="1563" spans="1:9" x14ac:dyDescent="0.25">
      <c r="A1563" s="39">
        <v>2003</v>
      </c>
      <c r="B1563" s="40" t="s">
        <v>269</v>
      </c>
      <c r="C1563" s="41" t="s">
        <v>270</v>
      </c>
      <c r="D1563" s="42">
        <v>3.782100472408112</v>
      </c>
      <c r="E1563" s="43">
        <v>5.0144552998078549</v>
      </c>
      <c r="F1563" s="44">
        <v>3.5779855896619615</v>
      </c>
      <c r="G1563" s="44">
        <v>3.4304779986075045</v>
      </c>
      <c r="H1563" s="44">
        <v>2.8220887066048768</v>
      </c>
      <c r="I1563" s="45">
        <v>4.0654947673583628</v>
      </c>
    </row>
    <row r="1564" spans="1:9" x14ac:dyDescent="0.25">
      <c r="A1564" s="39">
        <v>2003</v>
      </c>
      <c r="B1564" s="40" t="s">
        <v>89</v>
      </c>
      <c r="C1564" s="41" t="s">
        <v>90</v>
      </c>
      <c r="D1564" s="42">
        <v>6.5161585388538672</v>
      </c>
      <c r="E1564" s="43">
        <v>5.6988919210768243</v>
      </c>
      <c r="F1564" s="44">
        <v>6.5546794920041611</v>
      </c>
      <c r="G1564" s="44">
        <v>6.1322499725742006</v>
      </c>
      <c r="H1564" s="44">
        <v>6.4068668425172506</v>
      </c>
      <c r="I1564" s="45">
        <v>7.788104466096903</v>
      </c>
    </row>
    <row r="1565" spans="1:9" x14ac:dyDescent="0.25">
      <c r="A1565" s="39">
        <v>2003</v>
      </c>
      <c r="B1565" s="40" t="s">
        <v>293</v>
      </c>
      <c r="C1565" s="41" t="s">
        <v>294</v>
      </c>
      <c r="D1565" s="42">
        <v>6.3878985072820242</v>
      </c>
      <c r="E1565" s="43">
        <v>7.767813255551749</v>
      </c>
      <c r="F1565" s="44">
        <v>5.2847538717029634</v>
      </c>
      <c r="G1565" s="44">
        <v>6.5944429354747314</v>
      </c>
      <c r="H1565" s="44">
        <v>6.2609497688445783</v>
      </c>
      <c r="I1565" s="45">
        <v>6.0315327048361</v>
      </c>
    </row>
    <row r="1566" spans="1:9" x14ac:dyDescent="0.25">
      <c r="A1566" s="39">
        <v>2003</v>
      </c>
      <c r="B1566" s="40" t="s">
        <v>434</v>
      </c>
      <c r="C1566" s="41" t="s">
        <v>435</v>
      </c>
      <c r="D1566" s="42">
        <v>7.8268681975114216</v>
      </c>
      <c r="E1566" s="43">
        <v>4.8623508422023196</v>
      </c>
      <c r="F1566" s="44">
        <v>7.8484262915083187</v>
      </c>
      <c r="G1566" s="44">
        <v>9.5554282769187591</v>
      </c>
      <c r="H1566" s="44">
        <v>9.1261557362824508</v>
      </c>
      <c r="I1566" s="45">
        <v>7.7419798406452678</v>
      </c>
    </row>
    <row r="1567" spans="1:9" x14ac:dyDescent="0.25">
      <c r="A1567" s="39">
        <v>2003</v>
      </c>
      <c r="B1567" s="40" t="s">
        <v>447</v>
      </c>
      <c r="C1567" s="41" t="s">
        <v>448</v>
      </c>
      <c r="D1567" s="42">
        <v>8.3703643137217689</v>
      </c>
      <c r="E1567" s="43">
        <v>6.4545209223788049</v>
      </c>
      <c r="F1567" s="44">
        <v>8.0481783123023138</v>
      </c>
      <c r="G1567" s="44">
        <v>9.5325108436998054</v>
      </c>
      <c r="H1567" s="44">
        <v>9.0008305941209823</v>
      </c>
      <c r="I1567" s="45">
        <v>8.8157808961069453</v>
      </c>
    </row>
    <row r="1568" spans="1:9" x14ac:dyDescent="0.25">
      <c r="A1568" s="39">
        <v>2003</v>
      </c>
      <c r="B1568" s="40" t="s">
        <v>193</v>
      </c>
      <c r="C1568" s="41" t="s">
        <v>194</v>
      </c>
      <c r="D1568" s="42">
        <v>7.403489217054843</v>
      </c>
      <c r="E1568" s="43">
        <v>8.5321179750902978</v>
      </c>
      <c r="F1568" s="44">
        <v>4.1016991596659658</v>
      </c>
      <c r="G1568" s="44">
        <v>8.9667484866722393</v>
      </c>
      <c r="H1568" s="44">
        <v>8.441082112777778</v>
      </c>
      <c r="I1568" s="45">
        <v>6.9757983510679402</v>
      </c>
    </row>
    <row r="1569" spans="1:9" x14ac:dyDescent="0.25">
      <c r="A1569" s="39">
        <v>2003</v>
      </c>
      <c r="B1569" s="40" t="s">
        <v>91</v>
      </c>
      <c r="C1569" s="41" t="s">
        <v>92</v>
      </c>
      <c r="D1569" s="42">
        <v>5.1636004087542862</v>
      </c>
      <c r="E1569" s="43">
        <v>6.8422435440825904</v>
      </c>
      <c r="F1569" s="44">
        <v>2.6722526549581453</v>
      </c>
      <c r="G1569" s="44">
        <v>7.1751587022861099</v>
      </c>
      <c r="H1569" s="44">
        <v>4.3307457752661662</v>
      </c>
      <c r="I1569" s="45">
        <v>4.797601367178415</v>
      </c>
    </row>
    <row r="1570" spans="1:9" x14ac:dyDescent="0.25">
      <c r="A1570" s="39">
        <v>2003</v>
      </c>
      <c r="B1570" s="40" t="s">
        <v>93</v>
      </c>
      <c r="C1570" s="41" t="s">
        <v>94</v>
      </c>
      <c r="D1570" s="42">
        <v>5.562776292710061</v>
      </c>
      <c r="E1570" s="43">
        <v>7.7165056182330485</v>
      </c>
      <c r="F1570" s="44">
        <v>2.9792288812232997</v>
      </c>
      <c r="G1570" s="44">
        <v>5.5910725264083219</v>
      </c>
      <c r="H1570" s="44">
        <v>5.1717354274860998</v>
      </c>
      <c r="I1570" s="45">
        <v>6.3553390101995397</v>
      </c>
    </row>
    <row r="1571" spans="1:9" x14ac:dyDescent="0.25">
      <c r="A1571" s="39">
        <v>2003</v>
      </c>
      <c r="B1571" s="40" t="s">
        <v>408</v>
      </c>
      <c r="C1571" s="41" t="s">
        <v>409</v>
      </c>
      <c r="D1571" s="42">
        <v>6.6579779764353955</v>
      </c>
      <c r="E1571" s="43">
        <v>6.6149086669750501</v>
      </c>
      <c r="F1571" s="44">
        <v>4.3599106557328096</v>
      </c>
      <c r="G1571" s="44">
        <v>8.1490125091518255</v>
      </c>
      <c r="H1571" s="44">
        <v>7.1437986481366984</v>
      </c>
      <c r="I1571" s="45">
        <v>7.0222594021806017</v>
      </c>
    </row>
    <row r="1572" spans="1:9" x14ac:dyDescent="0.25">
      <c r="A1572" s="39">
        <v>2003</v>
      </c>
      <c r="B1572" s="40" t="s">
        <v>380</v>
      </c>
      <c r="C1572" s="41" t="s">
        <v>381</v>
      </c>
      <c r="D1572" s="42">
        <v>7.704994653256942</v>
      </c>
      <c r="E1572" s="43">
        <v>4.9693477917162543</v>
      </c>
      <c r="F1572" s="44">
        <v>8.4618236567004761</v>
      </c>
      <c r="G1572" s="44">
        <v>8.9823595590468113</v>
      </c>
      <c r="H1572" s="44">
        <v>8.5150032433472234</v>
      </c>
      <c r="I1572" s="45">
        <v>7.5964390154739467</v>
      </c>
    </row>
    <row r="1573" spans="1:9" x14ac:dyDescent="0.25">
      <c r="A1573" s="39">
        <v>2003</v>
      </c>
      <c r="B1573" s="40" t="s">
        <v>319</v>
      </c>
      <c r="C1573" s="41" t="s">
        <v>320</v>
      </c>
      <c r="D1573" s="42">
        <v>6.9717534396475687</v>
      </c>
      <c r="E1573" s="43">
        <v>4.959428774713464</v>
      </c>
      <c r="F1573" s="44">
        <v>4.8062228634778839</v>
      </c>
      <c r="G1573" s="44">
        <v>8.6269941116149429</v>
      </c>
      <c r="H1573" s="44">
        <v>8.3487767776615804</v>
      </c>
      <c r="I1573" s="45">
        <v>8.1173446707699686</v>
      </c>
    </row>
    <row r="1574" spans="1:9" x14ac:dyDescent="0.25">
      <c r="A1574" s="39">
        <v>2003</v>
      </c>
      <c r="B1574" s="40" t="s">
        <v>295</v>
      </c>
      <c r="C1574" s="41" t="s">
        <v>296</v>
      </c>
      <c r="D1574" s="42">
        <v>5.7112560941031116</v>
      </c>
      <c r="E1574" s="43">
        <v>7.7444545910018885</v>
      </c>
      <c r="F1574" s="44">
        <v>3.3718939906091583</v>
      </c>
      <c r="G1574" s="44">
        <v>6.0196028758446332</v>
      </c>
      <c r="H1574" s="44">
        <v>5.269920350191204</v>
      </c>
      <c r="I1574" s="45">
        <v>6.1504086628686778</v>
      </c>
    </row>
    <row r="1575" spans="1:9" x14ac:dyDescent="0.25">
      <c r="A1575" s="39">
        <v>2003</v>
      </c>
      <c r="B1575" s="40" t="s">
        <v>195</v>
      </c>
      <c r="C1575" s="41" t="s">
        <v>196</v>
      </c>
      <c r="D1575" s="42">
        <v>7.69046569529511</v>
      </c>
      <c r="E1575" s="43">
        <v>8.1115910959409767</v>
      </c>
      <c r="F1575" s="44">
        <v>5.2971360908434457</v>
      </c>
      <c r="G1575" s="44">
        <v>9.7547527423971161</v>
      </c>
      <c r="H1575" s="44">
        <v>8.355830028171269</v>
      </c>
      <c r="I1575" s="45">
        <v>6.9330185191227462</v>
      </c>
    </row>
    <row r="1576" spans="1:9" x14ac:dyDescent="0.25">
      <c r="A1576" s="39">
        <v>2003</v>
      </c>
      <c r="B1576" s="40" t="s">
        <v>455</v>
      </c>
      <c r="C1576" s="41" t="s">
        <v>456</v>
      </c>
      <c r="D1576" s="42">
        <v>5.7787490697974508</v>
      </c>
      <c r="E1576" s="43">
        <v>5.9202541281666097</v>
      </c>
      <c r="F1576" s="44">
        <v>3.8739717957982962</v>
      </c>
      <c r="G1576" s="44">
        <v>6.0981143104586693</v>
      </c>
      <c r="H1576" s="44">
        <v>5.779711850080731</v>
      </c>
      <c r="I1576" s="45">
        <v>7.2216932644829512</v>
      </c>
    </row>
    <row r="1577" spans="1:9" x14ac:dyDescent="0.25">
      <c r="A1577" s="39">
        <v>2003</v>
      </c>
      <c r="B1577" s="40" t="s">
        <v>197</v>
      </c>
      <c r="C1577" s="41" t="s">
        <v>198</v>
      </c>
      <c r="D1577" s="42">
        <v>6.804878641286777</v>
      </c>
      <c r="E1577" s="43">
        <v>8.8339613539582125</v>
      </c>
      <c r="F1577" s="44">
        <v>4.0915574440428637</v>
      </c>
      <c r="G1577" s="44">
        <v>8.1077989989857606</v>
      </c>
      <c r="H1577" s="44">
        <v>7.8964968365967723</v>
      </c>
      <c r="I1577" s="45">
        <v>5.0945785728502768</v>
      </c>
    </row>
    <row r="1578" spans="1:9" x14ac:dyDescent="0.25">
      <c r="A1578" s="39">
        <v>2003</v>
      </c>
      <c r="B1578" s="40" t="s">
        <v>199</v>
      </c>
      <c r="C1578" s="41" t="s">
        <v>200</v>
      </c>
      <c r="D1578" s="42">
        <v>7.7326645268437009</v>
      </c>
      <c r="E1578" s="43">
        <v>8.156545933260599</v>
      </c>
      <c r="F1578" s="44">
        <v>5.1466149939086536</v>
      </c>
      <c r="G1578" s="44">
        <v>9.5602971339615053</v>
      </c>
      <c r="H1578" s="44">
        <v>8.6238109076501708</v>
      </c>
      <c r="I1578" s="45">
        <v>7.1760536654375748</v>
      </c>
    </row>
    <row r="1579" spans="1:9" x14ac:dyDescent="0.25">
      <c r="A1579" s="39">
        <v>2003</v>
      </c>
      <c r="B1579" s="40" t="s">
        <v>271</v>
      </c>
      <c r="C1579" s="41" t="s">
        <v>272</v>
      </c>
      <c r="D1579" s="42">
        <v>7.173113023187959</v>
      </c>
      <c r="E1579" s="43">
        <v>8.4523688723339632</v>
      </c>
      <c r="F1579" s="44">
        <v>4.5941384423171172</v>
      </c>
      <c r="G1579" s="44">
        <v>9.553326617586503</v>
      </c>
      <c r="H1579" s="44">
        <v>6.4247120568106109</v>
      </c>
      <c r="I1579" s="45">
        <v>6.8410191268915996</v>
      </c>
    </row>
    <row r="1580" spans="1:9" x14ac:dyDescent="0.25">
      <c r="A1580" s="39">
        <v>2003</v>
      </c>
      <c r="B1580" s="40" t="s">
        <v>344</v>
      </c>
      <c r="C1580" s="41" t="s">
        <v>345</v>
      </c>
      <c r="D1580" s="42">
        <v>6.7102346703564661</v>
      </c>
      <c r="E1580" s="43">
        <v>5.5027536416066516</v>
      </c>
      <c r="F1580" s="44">
        <v>5.7688283243661767</v>
      </c>
      <c r="G1580" s="44">
        <v>8.1774789071994203</v>
      </c>
      <c r="H1580" s="44">
        <v>7.2331393512284734</v>
      </c>
      <c r="I1580" s="45">
        <v>6.8689731273816079</v>
      </c>
    </row>
    <row r="1581" spans="1:9" x14ac:dyDescent="0.25">
      <c r="A1581" s="39">
        <v>2003</v>
      </c>
      <c r="B1581" s="40" t="s">
        <v>410</v>
      </c>
      <c r="C1581" s="41" t="s">
        <v>411</v>
      </c>
      <c r="D1581" s="42">
        <v>7.5659809197745123</v>
      </c>
      <c r="E1581" s="43">
        <v>5.9654065614229719</v>
      </c>
      <c r="F1581" s="44">
        <v>6.9822394159835</v>
      </c>
      <c r="G1581" s="44">
        <v>9.6017621243825886</v>
      </c>
      <c r="H1581" s="44">
        <v>8.8697454798721935</v>
      </c>
      <c r="I1581" s="45">
        <v>6.4107510172113003</v>
      </c>
    </row>
    <row r="1582" spans="1:9" x14ac:dyDescent="0.25">
      <c r="A1582" s="39">
        <v>2003</v>
      </c>
      <c r="B1582" s="40" t="s">
        <v>321</v>
      </c>
      <c r="C1582" s="41" t="s">
        <v>322</v>
      </c>
      <c r="D1582" s="42" t="s">
        <v>511</v>
      </c>
      <c r="E1582" s="43" t="s">
        <v>511</v>
      </c>
      <c r="F1582" s="44" t="s">
        <v>511</v>
      </c>
      <c r="G1582" s="44" t="s">
        <v>511</v>
      </c>
      <c r="H1582" s="44" t="s">
        <v>511</v>
      </c>
      <c r="I1582" s="45" t="s">
        <v>511</v>
      </c>
    </row>
    <row r="1583" spans="1:9" x14ac:dyDescent="0.25">
      <c r="A1583" s="39">
        <v>2003</v>
      </c>
      <c r="B1583" s="40" t="s">
        <v>348</v>
      </c>
      <c r="C1583" s="41" t="s">
        <v>349</v>
      </c>
      <c r="D1583" s="42">
        <v>6.5550281304481057</v>
      </c>
      <c r="E1583" s="43">
        <v>6.9098320289102517</v>
      </c>
      <c r="F1583" s="44">
        <v>5.5258067383104255</v>
      </c>
      <c r="G1583" s="44">
        <v>6.6183839613404123</v>
      </c>
      <c r="H1583" s="44">
        <v>7.156251465132204</v>
      </c>
      <c r="I1583" s="45">
        <v>6.5648664585472387</v>
      </c>
    </row>
    <row r="1584" spans="1:9" x14ac:dyDescent="0.25">
      <c r="A1584" s="39">
        <v>2003</v>
      </c>
      <c r="B1584" s="40" t="s">
        <v>350</v>
      </c>
      <c r="C1584" s="41" t="s">
        <v>351</v>
      </c>
      <c r="D1584" s="42">
        <v>5.7326911190052474</v>
      </c>
      <c r="E1584" s="43">
        <v>6.4151129005355703</v>
      </c>
      <c r="F1584" s="44">
        <v>5.3347063596284912</v>
      </c>
      <c r="G1584" s="44">
        <v>4.2859863897034112</v>
      </c>
      <c r="H1584" s="44">
        <v>6.434188603127688</v>
      </c>
      <c r="I1584" s="45">
        <v>6.1934613420310747</v>
      </c>
    </row>
    <row r="1585" spans="1:9" x14ac:dyDescent="0.25">
      <c r="A1585" s="39">
        <v>2003</v>
      </c>
      <c r="B1585" s="40" t="s">
        <v>97</v>
      </c>
      <c r="C1585" s="41" t="s">
        <v>98</v>
      </c>
      <c r="D1585" s="42">
        <v>6.1009774930211087</v>
      </c>
      <c r="E1585" s="43">
        <v>6.268120972458938</v>
      </c>
      <c r="F1585" s="44">
        <v>4.7270942431095806</v>
      </c>
      <c r="G1585" s="44">
        <v>7.2264280125341189</v>
      </c>
      <c r="H1585" s="44">
        <v>5.4634486719497195</v>
      </c>
      <c r="I1585" s="45">
        <v>6.8197955650531883</v>
      </c>
    </row>
    <row r="1586" spans="1:9" x14ac:dyDescent="0.25">
      <c r="A1586" s="39">
        <v>2003</v>
      </c>
      <c r="B1586" s="40" t="s">
        <v>323</v>
      </c>
      <c r="C1586" s="41" t="s">
        <v>324</v>
      </c>
      <c r="D1586" s="42" t="s">
        <v>511</v>
      </c>
      <c r="E1586" s="43" t="s">
        <v>511</v>
      </c>
      <c r="F1586" s="44" t="s">
        <v>511</v>
      </c>
      <c r="G1586" s="44" t="s">
        <v>511</v>
      </c>
      <c r="H1586" s="44" t="s">
        <v>511</v>
      </c>
      <c r="I1586" s="45" t="s">
        <v>511</v>
      </c>
    </row>
    <row r="1587" spans="1:9" x14ac:dyDescent="0.25">
      <c r="A1587" s="39">
        <v>2003</v>
      </c>
      <c r="B1587" s="40" t="s">
        <v>103</v>
      </c>
      <c r="C1587" s="41" t="s">
        <v>104</v>
      </c>
      <c r="D1587" s="42">
        <v>5.7707832973363669</v>
      </c>
      <c r="E1587" s="43">
        <v>6.7971700596869695</v>
      </c>
      <c r="F1587" s="44">
        <v>3.5198454440800497</v>
      </c>
      <c r="G1587" s="44">
        <v>7.1619236486219791</v>
      </c>
      <c r="H1587" s="44">
        <v>5.8029979679311099</v>
      </c>
      <c r="I1587" s="45">
        <v>5.5719793663617301</v>
      </c>
    </row>
    <row r="1588" spans="1:9" x14ac:dyDescent="0.25">
      <c r="A1588" s="39">
        <v>2003</v>
      </c>
      <c r="B1588" s="40" t="s">
        <v>414</v>
      </c>
      <c r="C1588" s="41" t="s">
        <v>415</v>
      </c>
      <c r="D1588" s="42" t="s">
        <v>511</v>
      </c>
      <c r="E1588" s="43" t="s">
        <v>511</v>
      </c>
      <c r="F1588" s="44" t="s">
        <v>511</v>
      </c>
      <c r="G1588" s="44" t="s">
        <v>511</v>
      </c>
      <c r="H1588" s="44" t="s">
        <v>511</v>
      </c>
      <c r="I1588" s="45" t="s">
        <v>511</v>
      </c>
    </row>
    <row r="1589" spans="1:9" x14ac:dyDescent="0.25">
      <c r="A1589" s="39">
        <v>2003</v>
      </c>
      <c r="B1589" s="40" t="s">
        <v>105</v>
      </c>
      <c r="C1589" s="41" t="s">
        <v>106</v>
      </c>
      <c r="D1589" s="42" t="s">
        <v>511</v>
      </c>
      <c r="E1589" s="43" t="s">
        <v>511</v>
      </c>
      <c r="F1589" s="44" t="s">
        <v>511</v>
      </c>
      <c r="G1589" s="44" t="s">
        <v>511</v>
      </c>
      <c r="H1589" s="44" t="s">
        <v>511</v>
      </c>
      <c r="I1589" s="45" t="s">
        <v>511</v>
      </c>
    </row>
    <row r="1590" spans="1:9" x14ac:dyDescent="0.25">
      <c r="A1590" s="39">
        <v>2003</v>
      </c>
      <c r="B1590" s="40" t="s">
        <v>107</v>
      </c>
      <c r="C1590" s="41" t="s">
        <v>108</v>
      </c>
      <c r="D1590" s="42">
        <v>5.2990745191870605</v>
      </c>
      <c r="E1590" s="43">
        <v>6.2292673818801045</v>
      </c>
      <c r="F1590" s="44">
        <v>3.6177074595213412</v>
      </c>
      <c r="G1590" s="44">
        <v>6.1826356564412155</v>
      </c>
      <c r="H1590" s="44">
        <v>5.7616326914203286</v>
      </c>
      <c r="I1590" s="45">
        <v>4.7041294066723109</v>
      </c>
    </row>
    <row r="1591" spans="1:9" x14ac:dyDescent="0.25">
      <c r="A1591" s="39">
        <v>2003</v>
      </c>
      <c r="B1591" s="40" t="s">
        <v>273</v>
      </c>
      <c r="C1591" s="41" t="s">
        <v>274</v>
      </c>
      <c r="D1591" s="42">
        <v>8.6056166761354547</v>
      </c>
      <c r="E1591" s="43">
        <v>7.1726843040968262</v>
      </c>
      <c r="F1591" s="44">
        <v>7.9712633664782961</v>
      </c>
      <c r="G1591" s="44">
        <v>9.6529891936699208</v>
      </c>
      <c r="H1591" s="44">
        <v>9.511124847820513</v>
      </c>
      <c r="I1591" s="45">
        <v>8.7200216686117145</v>
      </c>
    </row>
    <row r="1592" spans="1:9" x14ac:dyDescent="0.25">
      <c r="A1592" s="39">
        <v>2003</v>
      </c>
      <c r="B1592" s="40" t="s">
        <v>352</v>
      </c>
      <c r="C1592" s="41" t="s">
        <v>526</v>
      </c>
      <c r="D1592" s="42">
        <v>7.0251995645945424</v>
      </c>
      <c r="E1592" s="43">
        <v>5.9514430195741408</v>
      </c>
      <c r="F1592" s="44">
        <v>6.3778451473075934</v>
      </c>
      <c r="G1592" s="44">
        <v>7.4054509945235907</v>
      </c>
      <c r="H1592" s="44">
        <v>7.7492499833077559</v>
      </c>
      <c r="I1592" s="45">
        <v>7.6420086782596321</v>
      </c>
    </row>
    <row r="1593" spans="1:9" x14ac:dyDescent="0.25">
      <c r="A1593" s="39">
        <v>2003</v>
      </c>
      <c r="B1593" s="40" t="s">
        <v>416</v>
      </c>
      <c r="C1593" s="41" t="s">
        <v>417</v>
      </c>
      <c r="D1593" s="42">
        <v>7.0816273508923242</v>
      </c>
      <c r="E1593" s="43">
        <v>5.3701053124916367</v>
      </c>
      <c r="F1593" s="44">
        <v>5.7752293100685321</v>
      </c>
      <c r="G1593" s="44">
        <v>8.9452053868598327</v>
      </c>
      <c r="H1593" s="44">
        <v>8.2553373503812697</v>
      </c>
      <c r="I1593" s="45">
        <v>7.062259394660348</v>
      </c>
    </row>
    <row r="1594" spans="1:9" x14ac:dyDescent="0.25">
      <c r="A1594" s="39">
        <v>2003</v>
      </c>
      <c r="B1594" s="40" t="s">
        <v>111</v>
      </c>
      <c r="C1594" s="41" t="s">
        <v>112</v>
      </c>
      <c r="D1594" s="42">
        <v>6.9539610107591843</v>
      </c>
      <c r="E1594" s="43">
        <v>6.5683433620268419</v>
      </c>
      <c r="F1594" s="44">
        <v>5.6561148626100941</v>
      </c>
      <c r="G1594" s="44">
        <v>7.9689025884687847</v>
      </c>
      <c r="H1594" s="44">
        <v>7.1870776080123804</v>
      </c>
      <c r="I1594" s="45">
        <v>7.3893666326778229</v>
      </c>
    </row>
    <row r="1595" spans="1:9" x14ac:dyDescent="0.25">
      <c r="A1595" s="39">
        <v>2003</v>
      </c>
      <c r="B1595" s="40" t="s">
        <v>418</v>
      </c>
      <c r="C1595" s="41" t="s">
        <v>419</v>
      </c>
      <c r="D1595" s="42">
        <v>7.9269624050079504</v>
      </c>
      <c r="E1595" s="43">
        <v>7.1378379462418255</v>
      </c>
      <c r="F1595" s="44">
        <v>6.8169612381842573</v>
      </c>
      <c r="G1595" s="44">
        <v>9.6062827503609665</v>
      </c>
      <c r="H1595" s="44">
        <v>8.916219838846553</v>
      </c>
      <c r="I1595" s="45">
        <v>7.1575102514061477</v>
      </c>
    </row>
    <row r="1596" spans="1:9" x14ac:dyDescent="0.25">
      <c r="A1596" s="39">
        <v>2003</v>
      </c>
      <c r="B1596" s="40" t="s">
        <v>297</v>
      </c>
      <c r="C1596" s="41" t="s">
        <v>298</v>
      </c>
      <c r="D1596" s="42">
        <v>6.6184699421185487</v>
      </c>
      <c r="E1596" s="43">
        <v>8.1992377706671569</v>
      </c>
      <c r="F1596" s="44">
        <v>4.6001829793114428</v>
      </c>
      <c r="G1596" s="44">
        <v>6.5909926280059423</v>
      </c>
      <c r="H1596" s="44">
        <v>7.220578665652285</v>
      </c>
      <c r="I1596" s="45">
        <v>6.4813576669559181</v>
      </c>
    </row>
    <row r="1597" spans="1:9" x14ac:dyDescent="0.25">
      <c r="A1597" s="39">
        <v>2003</v>
      </c>
      <c r="B1597" s="40" t="s">
        <v>13</v>
      </c>
      <c r="C1597" s="41" t="s">
        <v>14</v>
      </c>
      <c r="D1597" s="42" t="s">
        <v>511</v>
      </c>
      <c r="E1597" s="43" t="s">
        <v>511</v>
      </c>
      <c r="F1597" s="44" t="s">
        <v>511</v>
      </c>
      <c r="G1597" s="44" t="s">
        <v>511</v>
      </c>
      <c r="H1597" s="44" t="s">
        <v>511</v>
      </c>
      <c r="I1597" s="45" t="s">
        <v>511</v>
      </c>
    </row>
    <row r="1598" spans="1:9" x14ac:dyDescent="0.25">
      <c r="A1598" s="39">
        <v>2003</v>
      </c>
      <c r="B1598" s="40" t="s">
        <v>216</v>
      </c>
      <c r="C1598" s="41" t="s">
        <v>217</v>
      </c>
      <c r="D1598" s="42" t="s">
        <v>511</v>
      </c>
      <c r="E1598" s="43" t="s">
        <v>511</v>
      </c>
      <c r="F1598" s="44" t="s">
        <v>511</v>
      </c>
      <c r="G1598" s="44" t="s">
        <v>511</v>
      </c>
      <c r="H1598" s="44" t="s">
        <v>511</v>
      </c>
      <c r="I1598" s="45" t="s">
        <v>511</v>
      </c>
    </row>
    <row r="1599" spans="1:9" x14ac:dyDescent="0.25">
      <c r="A1599" s="39">
        <v>2003</v>
      </c>
      <c r="B1599" s="40" t="s">
        <v>385</v>
      </c>
      <c r="C1599" s="41" t="s">
        <v>386</v>
      </c>
      <c r="D1599" s="42">
        <v>7.7399321000638563</v>
      </c>
      <c r="E1599" s="43">
        <v>4.5414296703409089</v>
      </c>
      <c r="F1599" s="44">
        <v>7.8610474334534768</v>
      </c>
      <c r="G1599" s="44">
        <v>9.7162386961404419</v>
      </c>
      <c r="H1599" s="44">
        <v>8.9305083003850143</v>
      </c>
      <c r="I1599" s="45">
        <v>7.6504363999994389</v>
      </c>
    </row>
    <row r="1600" spans="1:9" x14ac:dyDescent="0.25">
      <c r="A1600" s="39">
        <v>2003</v>
      </c>
      <c r="B1600" s="40" t="s">
        <v>436</v>
      </c>
      <c r="C1600" s="41" t="s">
        <v>437</v>
      </c>
      <c r="D1600" s="42">
        <v>8.6245130635962131</v>
      </c>
      <c r="E1600" s="43">
        <v>7.892828928372106</v>
      </c>
      <c r="F1600" s="44">
        <v>8.2664508621204114</v>
      </c>
      <c r="G1600" s="44">
        <v>9.5902846709793241</v>
      </c>
      <c r="H1600" s="44">
        <v>9.0673371463656576</v>
      </c>
      <c r="I1600" s="45">
        <v>8.3056637101435626</v>
      </c>
    </row>
    <row r="1601" spans="1:9" x14ac:dyDescent="0.25">
      <c r="A1601" s="39">
        <v>2003</v>
      </c>
      <c r="B1601" s="40" t="s">
        <v>327</v>
      </c>
      <c r="C1601" s="41" t="s">
        <v>328</v>
      </c>
      <c r="D1601" s="42">
        <v>5.1558270246500246</v>
      </c>
      <c r="E1601" s="43">
        <v>5.1333467921027198</v>
      </c>
      <c r="F1601" s="44">
        <v>3.8885343771777636</v>
      </c>
      <c r="G1601" s="44">
        <v>7.4860576349852019</v>
      </c>
      <c r="H1601" s="44">
        <v>3.561496047114618</v>
      </c>
      <c r="I1601" s="45">
        <v>5.7097002718698198</v>
      </c>
    </row>
    <row r="1602" spans="1:9" x14ac:dyDescent="0.25">
      <c r="A1602" s="39">
        <v>2003</v>
      </c>
      <c r="B1602" s="40" t="s">
        <v>527</v>
      </c>
      <c r="C1602" s="41" t="s">
        <v>528</v>
      </c>
      <c r="D1602" s="42">
        <v>7.3739984912519585</v>
      </c>
      <c r="E1602" s="43">
        <v>7.0777438321688972</v>
      </c>
      <c r="F1602" s="44">
        <v>6.2588162766748789</v>
      </c>
      <c r="G1602" s="44">
        <v>9.7739124805252491</v>
      </c>
      <c r="H1602" s="44">
        <v>7.6661096630305003</v>
      </c>
      <c r="I1602" s="45">
        <v>6.093410203860266</v>
      </c>
    </row>
    <row r="1603" spans="1:9" x14ac:dyDescent="0.25">
      <c r="A1603" s="39">
        <v>2003</v>
      </c>
      <c r="B1603" s="40" t="s">
        <v>243</v>
      </c>
      <c r="C1603" s="41" t="s">
        <v>244</v>
      </c>
      <c r="D1603" s="42" t="s">
        <v>511</v>
      </c>
      <c r="E1603" s="43" t="s">
        <v>511</v>
      </c>
      <c r="F1603" s="44" t="s">
        <v>511</v>
      </c>
      <c r="G1603" s="44" t="s">
        <v>511</v>
      </c>
      <c r="H1603" s="44" t="s">
        <v>511</v>
      </c>
      <c r="I1603" s="45" t="s">
        <v>511</v>
      </c>
    </row>
    <row r="1604" spans="1:9" x14ac:dyDescent="0.25">
      <c r="A1604" s="39">
        <v>2003</v>
      </c>
      <c r="B1604" s="40" t="s">
        <v>119</v>
      </c>
      <c r="C1604" s="41" t="s">
        <v>529</v>
      </c>
      <c r="D1604" s="42">
        <v>6.3994171529975494</v>
      </c>
      <c r="E1604" s="43">
        <v>7.422020281493479</v>
      </c>
      <c r="F1604" s="44">
        <v>5.0645269099012049</v>
      </c>
      <c r="G1604" s="44">
        <v>7.9734380134583827</v>
      </c>
      <c r="H1604" s="44">
        <v>5.744942412375555</v>
      </c>
      <c r="I1604" s="45">
        <v>5.7921581477591255</v>
      </c>
    </row>
    <row r="1605" spans="1:9" x14ac:dyDescent="0.25">
      <c r="A1605" s="39">
        <v>2003</v>
      </c>
      <c r="B1605" s="40" t="s">
        <v>275</v>
      </c>
      <c r="C1605" s="41" t="s">
        <v>276</v>
      </c>
      <c r="D1605" s="42">
        <v>6.7061417467396041</v>
      </c>
      <c r="E1605" s="43">
        <v>7.3532168260979009</v>
      </c>
      <c r="F1605" s="44">
        <v>5.8558221265909136</v>
      </c>
      <c r="G1605" s="44">
        <v>7.1384627298641394</v>
      </c>
      <c r="H1605" s="44">
        <v>6.458961572232516</v>
      </c>
      <c r="I1605" s="45">
        <v>6.724245478912553</v>
      </c>
    </row>
    <row r="1606" spans="1:9" x14ac:dyDescent="0.25">
      <c r="A1606" s="39">
        <v>2003</v>
      </c>
      <c r="B1606" s="40" t="s">
        <v>277</v>
      </c>
      <c r="C1606" s="41" t="s">
        <v>278</v>
      </c>
      <c r="D1606" s="42" t="s">
        <v>511</v>
      </c>
      <c r="E1606" s="43" t="s">
        <v>511</v>
      </c>
      <c r="F1606" s="44" t="s">
        <v>511</v>
      </c>
      <c r="G1606" s="44" t="s">
        <v>511</v>
      </c>
      <c r="H1606" s="44" t="s">
        <v>511</v>
      </c>
      <c r="I1606" s="45" t="s">
        <v>511</v>
      </c>
    </row>
    <row r="1607" spans="1:9" x14ac:dyDescent="0.25">
      <c r="A1607" s="39">
        <v>2003</v>
      </c>
      <c r="B1607" s="40" t="s">
        <v>115</v>
      </c>
      <c r="C1607" s="41" t="s">
        <v>116</v>
      </c>
      <c r="D1607" s="42">
        <v>5.6615145807655258</v>
      </c>
      <c r="E1607" s="43">
        <v>7.6991981217023691</v>
      </c>
      <c r="F1607" s="44">
        <v>2.7691077674736055</v>
      </c>
      <c r="G1607" s="44">
        <v>7.0243688668338207</v>
      </c>
      <c r="H1607" s="44">
        <v>5.7146076531721715</v>
      </c>
      <c r="I1607" s="45">
        <v>5.1002904946456651</v>
      </c>
    </row>
    <row r="1608" spans="1:9" x14ac:dyDescent="0.25">
      <c r="A1608" s="39">
        <v>2003</v>
      </c>
      <c r="B1608" s="40" t="s">
        <v>218</v>
      </c>
      <c r="C1608" s="41" t="s">
        <v>219</v>
      </c>
      <c r="D1608" s="42">
        <v>7.2284302440047226</v>
      </c>
      <c r="E1608" s="43">
        <v>6.6786763112130956</v>
      </c>
      <c r="F1608" s="44">
        <v>4.884830498406636</v>
      </c>
      <c r="G1608" s="44">
        <v>8.9739160350927705</v>
      </c>
      <c r="H1608" s="44">
        <v>7.9705556980570051</v>
      </c>
      <c r="I1608" s="45">
        <v>7.6341726772541056</v>
      </c>
    </row>
    <row r="1609" spans="1:9" x14ac:dyDescent="0.25">
      <c r="A1609" s="39">
        <v>2003</v>
      </c>
      <c r="B1609" s="40" t="s">
        <v>15</v>
      </c>
      <c r="C1609" s="41" t="s">
        <v>16</v>
      </c>
      <c r="D1609" s="42">
        <v>6.3516157926553456</v>
      </c>
      <c r="E1609" s="43">
        <v>6.7923880522346263</v>
      </c>
      <c r="F1609" s="44">
        <v>5.0196361226573893</v>
      </c>
      <c r="G1609" s="44">
        <v>7.2751011898740696</v>
      </c>
      <c r="H1609" s="44">
        <v>5.8564591225512226</v>
      </c>
      <c r="I1609" s="45">
        <v>6.8144944759594175</v>
      </c>
    </row>
    <row r="1610" spans="1:9" x14ac:dyDescent="0.25">
      <c r="A1610" s="39">
        <v>2003</v>
      </c>
      <c r="B1610" s="40" t="s">
        <v>329</v>
      </c>
      <c r="C1610" s="41" t="s">
        <v>330</v>
      </c>
      <c r="D1610" s="42">
        <v>6.2309708087268776</v>
      </c>
      <c r="E1610" s="43">
        <v>7.7142961349191186</v>
      </c>
      <c r="F1610" s="44">
        <v>5.7615857821044463</v>
      </c>
      <c r="G1610" s="44">
        <v>4.8773260990940352</v>
      </c>
      <c r="H1610" s="44">
        <v>7.3350554086168156</v>
      </c>
      <c r="I1610" s="45">
        <v>5.4665906188999704</v>
      </c>
    </row>
    <row r="1611" spans="1:9" x14ac:dyDescent="0.25">
      <c r="A1611" s="39">
        <v>2003</v>
      </c>
      <c r="B1611" s="40" t="s">
        <v>117</v>
      </c>
      <c r="C1611" s="41" t="s">
        <v>118</v>
      </c>
      <c r="D1611" s="42">
        <v>6.8982041371338152</v>
      </c>
      <c r="E1611" s="43">
        <v>7.4921474511025634</v>
      </c>
      <c r="F1611" s="44">
        <v>4.1031315279576628</v>
      </c>
      <c r="G1611" s="44">
        <v>8.7567194946197766</v>
      </c>
      <c r="H1611" s="44">
        <v>7.3381394538036187</v>
      </c>
      <c r="I1611" s="45">
        <v>6.8008827581854598</v>
      </c>
    </row>
    <row r="1612" spans="1:9" x14ac:dyDescent="0.25">
      <c r="A1612" s="39">
        <v>2003</v>
      </c>
      <c r="B1612" s="40" t="s">
        <v>354</v>
      </c>
      <c r="C1612" s="41" t="s">
        <v>355</v>
      </c>
      <c r="D1612" s="42">
        <v>5.6436430723908684</v>
      </c>
      <c r="E1612" s="43">
        <v>6.008944188912956</v>
      </c>
      <c r="F1612" s="44">
        <v>5.1400982172548675</v>
      </c>
      <c r="G1612" s="44">
        <v>4.7345215188639651</v>
      </c>
      <c r="H1612" s="44">
        <v>6.3805649907808677</v>
      </c>
      <c r="I1612" s="45">
        <v>5.9540864461416874</v>
      </c>
    </row>
    <row r="1613" spans="1:9" x14ac:dyDescent="0.25">
      <c r="A1613" s="39">
        <v>2003</v>
      </c>
      <c r="B1613" s="40" t="s">
        <v>331</v>
      </c>
      <c r="C1613" s="41" t="s">
        <v>332</v>
      </c>
      <c r="D1613" s="42">
        <v>7.208088210592825</v>
      </c>
      <c r="E1613" s="43">
        <v>6.2319418064336363</v>
      </c>
      <c r="F1613" s="44">
        <v>5.4044022524100948</v>
      </c>
      <c r="G1613" s="44">
        <v>8.1096590524523684</v>
      </c>
      <c r="H1613" s="44">
        <v>8.6159407906853005</v>
      </c>
      <c r="I1613" s="45">
        <v>7.6784971509827287</v>
      </c>
    </row>
    <row r="1614" spans="1:9" x14ac:dyDescent="0.25">
      <c r="A1614" s="39">
        <v>2003</v>
      </c>
      <c r="B1614" s="40" t="s">
        <v>387</v>
      </c>
      <c r="C1614" s="41" t="s">
        <v>530</v>
      </c>
      <c r="D1614" s="42">
        <v>8.4608098878221547</v>
      </c>
      <c r="E1614" s="43">
        <v>7.039513389644652</v>
      </c>
      <c r="F1614" s="44">
        <v>7.9526729173633823</v>
      </c>
      <c r="G1614" s="44">
        <v>9.4149095344631739</v>
      </c>
      <c r="H1614" s="44">
        <v>9.3195527883384592</v>
      </c>
      <c r="I1614" s="45">
        <v>8.5774008093011087</v>
      </c>
    </row>
    <row r="1615" spans="1:9" x14ac:dyDescent="0.25">
      <c r="A1615" s="39">
        <v>2003</v>
      </c>
      <c r="B1615" s="40" t="s">
        <v>236</v>
      </c>
      <c r="C1615" s="41" t="s">
        <v>531</v>
      </c>
      <c r="D1615" s="42">
        <v>8.5414895188861504</v>
      </c>
      <c r="E1615" s="43">
        <v>8.0511291448866089</v>
      </c>
      <c r="F1615" s="44">
        <v>7.8392859675441535</v>
      </c>
      <c r="G1615" s="44">
        <v>9.8155233817797747</v>
      </c>
      <c r="H1615" s="44">
        <v>8.3088556768952486</v>
      </c>
      <c r="I1615" s="45">
        <v>8.6926534233249715</v>
      </c>
    </row>
    <row r="1616" spans="1:9" x14ac:dyDescent="0.25">
      <c r="A1616" s="39">
        <v>2003</v>
      </c>
      <c r="B1616" s="40" t="s">
        <v>224</v>
      </c>
      <c r="C1616" s="41" t="s">
        <v>225</v>
      </c>
      <c r="D1616" s="42">
        <v>7.0612999748608729</v>
      </c>
      <c r="E1616" s="43">
        <v>7.0436339572713482</v>
      </c>
      <c r="F1616" s="44">
        <v>5.7475536266651837</v>
      </c>
      <c r="G1616" s="44">
        <v>7.9844192819512312</v>
      </c>
      <c r="H1616" s="44">
        <v>8.0925209456212706</v>
      </c>
      <c r="I1616" s="45">
        <v>6.4383720627953309</v>
      </c>
    </row>
    <row r="1617" spans="1:9" x14ac:dyDescent="0.25">
      <c r="A1617" s="39">
        <v>2003</v>
      </c>
      <c r="B1617" s="40" t="s">
        <v>226</v>
      </c>
      <c r="C1617" s="41" t="s">
        <v>532</v>
      </c>
      <c r="D1617" s="42">
        <v>4.4112048726850697</v>
      </c>
      <c r="E1617" s="43">
        <v>4.8933368932416688</v>
      </c>
      <c r="F1617" s="44">
        <v>3.3916730591409063</v>
      </c>
      <c r="G1617" s="44">
        <v>4.860289137848163</v>
      </c>
      <c r="H1617" s="44">
        <v>4.4588472277728002</v>
      </c>
      <c r="I1617" s="45">
        <v>4.4518780454218101</v>
      </c>
    </row>
    <row r="1618" spans="1:9" x14ac:dyDescent="0.25">
      <c r="A1618" s="39">
        <v>2003</v>
      </c>
      <c r="B1618" s="40" t="s">
        <v>279</v>
      </c>
      <c r="C1618" s="41" t="s">
        <v>533</v>
      </c>
      <c r="D1618" s="42">
        <v>5.4721976132654584</v>
      </c>
      <c r="E1618" s="43">
        <v>4.616853902614853</v>
      </c>
      <c r="F1618" s="44">
        <v>4.600293697704366</v>
      </c>
      <c r="G1618" s="44">
        <v>6.5780880059815079</v>
      </c>
      <c r="H1618" s="44">
        <v>5.6267059000795934</v>
      </c>
      <c r="I1618" s="45">
        <v>5.9390465599469699</v>
      </c>
    </row>
    <row r="1619" spans="1:9" x14ac:dyDescent="0.25">
      <c r="A1619" s="39">
        <v>2003</v>
      </c>
      <c r="B1619" s="40" t="s">
        <v>333</v>
      </c>
      <c r="C1619" s="41" t="s">
        <v>534</v>
      </c>
      <c r="D1619" s="42" t="s">
        <v>511</v>
      </c>
      <c r="E1619" s="43" t="s">
        <v>511</v>
      </c>
      <c r="F1619" s="44" t="s">
        <v>511</v>
      </c>
      <c r="G1619" s="44" t="s">
        <v>511</v>
      </c>
      <c r="H1619" s="44" t="s">
        <v>511</v>
      </c>
      <c r="I1619" s="45" t="s">
        <v>511</v>
      </c>
    </row>
    <row r="1620" spans="1:9" x14ac:dyDescent="0.25">
      <c r="A1620" s="39">
        <v>2003</v>
      </c>
      <c r="B1620" s="40" t="s">
        <v>121</v>
      </c>
      <c r="C1620" s="41" t="s">
        <v>122</v>
      </c>
      <c r="D1620" s="42">
        <v>6.8193142308226857</v>
      </c>
      <c r="E1620" s="43">
        <v>7.0144416124849158</v>
      </c>
      <c r="F1620" s="44">
        <v>5.4529858916871161</v>
      </c>
      <c r="G1620" s="44">
        <v>7.2559236201681152</v>
      </c>
      <c r="H1620" s="44">
        <v>7.6748665577870678</v>
      </c>
      <c r="I1620" s="45">
        <v>6.6983534719862083</v>
      </c>
    </row>
    <row r="1621" spans="1:9" ht="15.75" thickBot="1" x14ac:dyDescent="0.3">
      <c r="A1621" s="46">
        <v>2003</v>
      </c>
      <c r="B1621" s="47" t="s">
        <v>123</v>
      </c>
      <c r="C1621" s="48" t="s">
        <v>124</v>
      </c>
      <c r="D1621" s="49">
        <v>3.6705678718599648</v>
      </c>
      <c r="E1621" s="50">
        <v>6.1027430362195085</v>
      </c>
      <c r="F1621" s="51">
        <v>3.597423008036746</v>
      </c>
      <c r="G1621" s="51">
        <v>1.25</v>
      </c>
      <c r="H1621" s="51">
        <v>2.7451672315813966</v>
      </c>
      <c r="I1621" s="52">
        <v>4.6575060834621747</v>
      </c>
    </row>
    <row r="1622" spans="1:9" x14ac:dyDescent="0.25">
      <c r="A1622" s="10">
        <v>2004</v>
      </c>
      <c r="B1622" s="11" t="s">
        <v>388</v>
      </c>
      <c r="C1622" s="12" t="s">
        <v>389</v>
      </c>
      <c r="D1622" s="13">
        <v>7.0860220510176788</v>
      </c>
      <c r="E1622" s="14">
        <v>7.9975152536975092</v>
      </c>
      <c r="F1622" s="15">
        <v>5.1766320481726327</v>
      </c>
      <c r="G1622" s="15">
        <v>9.6627367268186148</v>
      </c>
      <c r="H1622" s="15">
        <v>6.1491317093388336</v>
      </c>
      <c r="I1622" s="16">
        <v>6.4440945170608082</v>
      </c>
    </row>
    <row r="1623" spans="1:9" x14ac:dyDescent="0.25">
      <c r="A1623" s="17">
        <v>2004</v>
      </c>
      <c r="B1623" s="18" t="s">
        <v>4</v>
      </c>
      <c r="C1623" s="19" t="s">
        <v>5</v>
      </c>
      <c r="D1623" s="20">
        <v>5.0350287707685952</v>
      </c>
      <c r="E1623" s="21">
        <v>4.2600717484089685</v>
      </c>
      <c r="F1623" s="22">
        <v>3.6444223107207696</v>
      </c>
      <c r="G1623" s="22">
        <v>6.9926736882890648</v>
      </c>
      <c r="H1623" s="22">
        <v>5.3967791092302617</v>
      </c>
      <c r="I1623" s="23">
        <v>4.8811969971939115</v>
      </c>
    </row>
    <row r="1624" spans="1:9" x14ac:dyDescent="0.25">
      <c r="A1624" s="17">
        <v>2004</v>
      </c>
      <c r="B1624" s="18" t="s">
        <v>19</v>
      </c>
      <c r="C1624" s="19" t="s">
        <v>20</v>
      </c>
      <c r="D1624" s="20" t="s">
        <v>511</v>
      </c>
      <c r="E1624" s="21" t="s">
        <v>511</v>
      </c>
      <c r="F1624" s="22" t="s">
        <v>511</v>
      </c>
      <c r="G1624" s="22" t="s">
        <v>511</v>
      </c>
      <c r="H1624" s="22" t="s">
        <v>511</v>
      </c>
      <c r="I1624" s="23" t="s">
        <v>511</v>
      </c>
    </row>
    <row r="1625" spans="1:9" x14ac:dyDescent="0.25">
      <c r="A1625" s="17">
        <v>2004</v>
      </c>
      <c r="B1625" s="18" t="s">
        <v>129</v>
      </c>
      <c r="C1625" s="19" t="s">
        <v>130</v>
      </c>
      <c r="D1625" s="20">
        <v>6.3417650337360314</v>
      </c>
      <c r="E1625" s="21">
        <v>7.9931405516401952</v>
      </c>
      <c r="F1625" s="22">
        <v>4.7689359861186613</v>
      </c>
      <c r="G1625" s="22">
        <v>6.194563353777343</v>
      </c>
      <c r="H1625" s="22">
        <v>6.497073347266543</v>
      </c>
      <c r="I1625" s="23">
        <v>6.2551119298774154</v>
      </c>
    </row>
    <row r="1626" spans="1:9" x14ac:dyDescent="0.25">
      <c r="A1626" s="17">
        <v>2004</v>
      </c>
      <c r="B1626" s="18" t="s">
        <v>299</v>
      </c>
      <c r="C1626" s="19" t="s">
        <v>300</v>
      </c>
      <c r="D1626" s="20">
        <v>7.6238106422944956</v>
      </c>
      <c r="E1626" s="21">
        <v>8.9762121249832365</v>
      </c>
      <c r="F1626" s="22">
        <v>5.4381072053089001</v>
      </c>
      <c r="G1626" s="22">
        <v>9.1142564391744596</v>
      </c>
      <c r="H1626" s="22">
        <v>7.6043058894820295</v>
      </c>
      <c r="I1626" s="23">
        <v>6.9861715525238521</v>
      </c>
    </row>
    <row r="1627" spans="1:9" x14ac:dyDescent="0.25">
      <c r="A1627" s="17">
        <v>2004</v>
      </c>
      <c r="B1627" s="18" t="s">
        <v>438</v>
      </c>
      <c r="C1627" s="19" t="s">
        <v>439</v>
      </c>
      <c r="D1627" s="20">
        <v>7.9676301809404082</v>
      </c>
      <c r="E1627" s="21">
        <v>6.7499277751125275</v>
      </c>
      <c r="F1627" s="22">
        <v>7.8824522952856082</v>
      </c>
      <c r="G1627" s="22">
        <v>9.3551604361316514</v>
      </c>
      <c r="H1627" s="22">
        <v>7.3913346732667806</v>
      </c>
      <c r="I1627" s="23">
        <v>8.459275724905476</v>
      </c>
    </row>
    <row r="1628" spans="1:9" x14ac:dyDescent="0.25">
      <c r="A1628" s="17">
        <v>2004</v>
      </c>
      <c r="B1628" s="18" t="s">
        <v>420</v>
      </c>
      <c r="C1628" s="19" t="s">
        <v>421</v>
      </c>
      <c r="D1628" s="20">
        <v>7.9569388892046717</v>
      </c>
      <c r="E1628" s="21">
        <v>5.6762481618273055</v>
      </c>
      <c r="F1628" s="22">
        <v>8.0040748271833291</v>
      </c>
      <c r="G1628" s="22">
        <v>9.6205612458692062</v>
      </c>
      <c r="H1628" s="22">
        <v>8.8131639956550867</v>
      </c>
      <c r="I1628" s="23">
        <v>7.670646215488433</v>
      </c>
    </row>
    <row r="1629" spans="1:9" x14ac:dyDescent="0.25">
      <c r="A1629" s="17">
        <v>2004</v>
      </c>
      <c r="B1629" s="18" t="s">
        <v>301</v>
      </c>
      <c r="C1629" s="19" t="s">
        <v>302</v>
      </c>
      <c r="D1629" s="20">
        <v>6.2715417952425794</v>
      </c>
      <c r="E1629" s="21">
        <v>6.7158699295676811</v>
      </c>
      <c r="F1629" s="22">
        <v>5.2520236550558641</v>
      </c>
      <c r="G1629" s="22">
        <v>7.6323940171975613</v>
      </c>
      <c r="H1629" s="22">
        <v>5.552835580206132</v>
      </c>
      <c r="I1629" s="23">
        <v>6.2045857941856584</v>
      </c>
    </row>
    <row r="1630" spans="1:9" x14ac:dyDescent="0.25">
      <c r="A1630" s="17">
        <v>2004</v>
      </c>
      <c r="B1630" s="18" t="s">
        <v>133</v>
      </c>
      <c r="C1630" s="19" t="s">
        <v>512</v>
      </c>
      <c r="D1630" s="20">
        <v>7.4854353463537677</v>
      </c>
      <c r="E1630" s="21">
        <v>8.8868363215401551</v>
      </c>
      <c r="F1630" s="22">
        <v>6.1886254170407069</v>
      </c>
      <c r="G1630" s="22">
        <v>7.2079488273880177</v>
      </c>
      <c r="H1630" s="22">
        <v>6.2967909989802386</v>
      </c>
      <c r="I1630" s="23">
        <v>8.846975166819723</v>
      </c>
    </row>
    <row r="1631" spans="1:9" x14ac:dyDescent="0.25">
      <c r="A1631" s="17">
        <v>2004</v>
      </c>
      <c r="B1631" s="18" t="s">
        <v>303</v>
      </c>
      <c r="C1631" s="19" t="s">
        <v>304</v>
      </c>
      <c r="D1631" s="20">
        <v>7.0892344595992585</v>
      </c>
      <c r="E1631" s="21">
        <v>6.4982155977730169</v>
      </c>
      <c r="F1631" s="22">
        <v>4.3579924761031679</v>
      </c>
      <c r="G1631" s="22">
        <v>8.7232868115738533</v>
      </c>
      <c r="H1631" s="22">
        <v>7.8385290027155579</v>
      </c>
      <c r="I1631" s="23">
        <v>8.0281484098306954</v>
      </c>
    </row>
    <row r="1632" spans="1:9" x14ac:dyDescent="0.25">
      <c r="A1632" s="17">
        <v>2004</v>
      </c>
      <c r="B1632" s="18" t="s">
        <v>283</v>
      </c>
      <c r="C1632" s="19" t="s">
        <v>284</v>
      </c>
      <c r="D1632" s="20">
        <v>5.74720525198485</v>
      </c>
      <c r="E1632" s="21">
        <v>8.3689462229395559</v>
      </c>
      <c r="F1632" s="22">
        <v>2.6176476340367922</v>
      </c>
      <c r="G1632" s="22">
        <v>6.7391569749695961</v>
      </c>
      <c r="H1632" s="22">
        <v>5.1216536859232571</v>
      </c>
      <c r="I1632" s="23">
        <v>5.8886217420550464</v>
      </c>
    </row>
    <row r="1633" spans="1:9" x14ac:dyDescent="0.25">
      <c r="A1633" s="17">
        <v>2004</v>
      </c>
      <c r="B1633" s="18" t="s">
        <v>135</v>
      </c>
      <c r="C1633" s="19" t="s">
        <v>136</v>
      </c>
      <c r="D1633" s="20">
        <v>6.4348205695113894</v>
      </c>
      <c r="E1633" s="21">
        <v>6.37795344431398</v>
      </c>
      <c r="F1633" s="22">
        <v>5.278495284978737</v>
      </c>
      <c r="G1633" s="22">
        <v>6.8702892855822295</v>
      </c>
      <c r="H1633" s="22">
        <v>6.5266437496976577</v>
      </c>
      <c r="I1633" s="23">
        <v>7.1207210829843426</v>
      </c>
    </row>
    <row r="1634" spans="1:9" x14ac:dyDescent="0.25">
      <c r="A1634" s="17">
        <v>2004</v>
      </c>
      <c r="B1634" s="18" t="s">
        <v>335</v>
      </c>
      <c r="C1634" s="19" t="s">
        <v>336</v>
      </c>
      <c r="D1634" s="20" t="s">
        <v>511</v>
      </c>
      <c r="E1634" s="21" t="s">
        <v>511</v>
      </c>
      <c r="F1634" s="22" t="s">
        <v>511</v>
      </c>
      <c r="G1634" s="22" t="s">
        <v>511</v>
      </c>
      <c r="H1634" s="22" t="s">
        <v>511</v>
      </c>
      <c r="I1634" s="23" t="s">
        <v>511</v>
      </c>
    </row>
    <row r="1635" spans="1:9" x14ac:dyDescent="0.25">
      <c r="A1635" s="17">
        <v>2004</v>
      </c>
      <c r="B1635" s="18" t="s">
        <v>422</v>
      </c>
      <c r="C1635" s="19" t="s">
        <v>423</v>
      </c>
      <c r="D1635" s="20">
        <v>7.6895628776374192</v>
      </c>
      <c r="E1635" s="21">
        <v>5.0783532209604072</v>
      </c>
      <c r="F1635" s="22">
        <v>6.8096481376538396</v>
      </c>
      <c r="G1635" s="22">
        <v>9.6148377675730643</v>
      </c>
      <c r="H1635" s="22">
        <v>8.8554388733189207</v>
      </c>
      <c r="I1635" s="23">
        <v>8.0895363886808678</v>
      </c>
    </row>
    <row r="1636" spans="1:9" x14ac:dyDescent="0.25">
      <c r="A1636" s="17">
        <v>2004</v>
      </c>
      <c r="B1636" s="18" t="s">
        <v>137</v>
      </c>
      <c r="C1636" s="19" t="s">
        <v>138</v>
      </c>
      <c r="D1636" s="20">
        <v>6.6782912207333025</v>
      </c>
      <c r="E1636" s="21">
        <v>7.1083716173148268</v>
      </c>
      <c r="F1636" s="22">
        <v>4.6208025057036828</v>
      </c>
      <c r="G1636" s="22">
        <v>8.1716609290733029</v>
      </c>
      <c r="H1636" s="22">
        <v>6.0592164801003774</v>
      </c>
      <c r="I1636" s="23">
        <v>7.4314045714743244</v>
      </c>
    </row>
    <row r="1637" spans="1:9" x14ac:dyDescent="0.25">
      <c r="A1637" s="17">
        <v>2004</v>
      </c>
      <c r="B1637" s="18" t="s">
        <v>21</v>
      </c>
      <c r="C1637" s="19" t="s">
        <v>22</v>
      </c>
      <c r="D1637" s="20">
        <v>5.9021030148242364</v>
      </c>
      <c r="E1637" s="21">
        <v>6.988297493151431</v>
      </c>
      <c r="F1637" s="22">
        <v>3.7149310579578523</v>
      </c>
      <c r="G1637" s="22">
        <v>6.5907363398188101</v>
      </c>
      <c r="H1637" s="22">
        <v>5.5013544393202638</v>
      </c>
      <c r="I1637" s="23">
        <v>6.7151957438728251</v>
      </c>
    </row>
    <row r="1638" spans="1:9" x14ac:dyDescent="0.25">
      <c r="A1638" s="17">
        <v>2004</v>
      </c>
      <c r="B1638" s="18" t="s">
        <v>285</v>
      </c>
      <c r="C1638" s="19" t="s">
        <v>286</v>
      </c>
      <c r="D1638" s="20" t="s">
        <v>511</v>
      </c>
      <c r="E1638" s="21" t="s">
        <v>511</v>
      </c>
      <c r="F1638" s="22" t="s">
        <v>511</v>
      </c>
      <c r="G1638" s="22" t="s">
        <v>511</v>
      </c>
      <c r="H1638" s="22" t="s">
        <v>511</v>
      </c>
      <c r="I1638" s="23" t="s">
        <v>511</v>
      </c>
    </row>
    <row r="1639" spans="1:9" x14ac:dyDescent="0.25">
      <c r="A1639" s="17">
        <v>2004</v>
      </c>
      <c r="B1639" s="18" t="s">
        <v>139</v>
      </c>
      <c r="C1639" s="19" t="s">
        <v>513</v>
      </c>
      <c r="D1639" s="20">
        <v>6.5809948306383674</v>
      </c>
      <c r="E1639" s="21">
        <v>6.4724527087522592</v>
      </c>
      <c r="F1639" s="22">
        <v>3.931502195227675</v>
      </c>
      <c r="G1639" s="22">
        <v>9.2620972884012929</v>
      </c>
      <c r="H1639" s="22">
        <v>7.5665325461110013</v>
      </c>
      <c r="I1639" s="23">
        <v>5.6723894146996097</v>
      </c>
    </row>
    <row r="1640" spans="1:9" x14ac:dyDescent="0.25">
      <c r="A1640" s="17">
        <v>2004</v>
      </c>
      <c r="B1640" s="18" t="s">
        <v>392</v>
      </c>
      <c r="C1640" s="19" t="s">
        <v>393</v>
      </c>
      <c r="D1640" s="20" t="s">
        <v>511</v>
      </c>
      <c r="E1640" s="21" t="s">
        <v>511</v>
      </c>
      <c r="F1640" s="22" t="s">
        <v>511</v>
      </c>
      <c r="G1640" s="22" t="s">
        <v>511</v>
      </c>
      <c r="H1640" s="22" t="s">
        <v>511</v>
      </c>
      <c r="I1640" s="23" t="s">
        <v>511</v>
      </c>
    </row>
    <row r="1641" spans="1:9" x14ac:dyDescent="0.25">
      <c r="A1641" s="17">
        <v>2004</v>
      </c>
      <c r="B1641" s="18" t="s">
        <v>23</v>
      </c>
      <c r="C1641" s="19" t="s">
        <v>24</v>
      </c>
      <c r="D1641" s="20">
        <v>7.2542621128844731</v>
      </c>
      <c r="E1641" s="21">
        <v>5.2171559150848559</v>
      </c>
      <c r="F1641" s="22">
        <v>6.3987972430141431</v>
      </c>
      <c r="G1641" s="22">
        <v>9.1729645429804307</v>
      </c>
      <c r="H1641" s="22">
        <v>7.5015717508185391</v>
      </c>
      <c r="I1641" s="23">
        <v>7.9808211125243993</v>
      </c>
    </row>
    <row r="1642" spans="1:9" x14ac:dyDescent="0.25">
      <c r="A1642" s="17">
        <v>2004</v>
      </c>
      <c r="B1642" s="18" t="s">
        <v>145</v>
      </c>
      <c r="C1642" s="19" t="s">
        <v>146</v>
      </c>
      <c r="D1642" s="20">
        <v>6.2999006761027498</v>
      </c>
      <c r="E1642" s="21">
        <v>6.979831160273255</v>
      </c>
      <c r="F1642" s="22">
        <v>5.1660361402428041</v>
      </c>
      <c r="G1642" s="22">
        <v>7.6260117346114393</v>
      </c>
      <c r="H1642" s="22">
        <v>6.8200596283367538</v>
      </c>
      <c r="I1642" s="23">
        <v>4.9075647170494969</v>
      </c>
    </row>
    <row r="1643" spans="1:9" x14ac:dyDescent="0.25">
      <c r="A1643" s="17">
        <v>2004</v>
      </c>
      <c r="B1643" s="18" t="s">
        <v>259</v>
      </c>
      <c r="C1643" s="19" t="s">
        <v>260</v>
      </c>
      <c r="D1643" s="20" t="s">
        <v>511</v>
      </c>
      <c r="E1643" s="21" t="s">
        <v>511</v>
      </c>
      <c r="F1643" s="22" t="s">
        <v>511</v>
      </c>
      <c r="G1643" s="22" t="s">
        <v>511</v>
      </c>
      <c r="H1643" s="22" t="s">
        <v>511</v>
      </c>
      <c r="I1643" s="23" t="s">
        <v>511</v>
      </c>
    </row>
    <row r="1644" spans="1:9" x14ac:dyDescent="0.25">
      <c r="A1644" s="17">
        <v>2004</v>
      </c>
      <c r="B1644" s="18" t="s">
        <v>338</v>
      </c>
      <c r="C1644" s="19" t="s">
        <v>339</v>
      </c>
      <c r="D1644" s="20">
        <v>7.0489438965102611</v>
      </c>
      <c r="E1644" s="21">
        <v>6.6893159436359664</v>
      </c>
      <c r="F1644" s="22">
        <v>5.4956596392361501</v>
      </c>
      <c r="G1644" s="22">
        <v>8.7016575364375655</v>
      </c>
      <c r="H1644" s="22">
        <v>7.1741941925649231</v>
      </c>
      <c r="I1644" s="23">
        <v>7.1838921706766987</v>
      </c>
    </row>
    <row r="1645" spans="1:9" x14ac:dyDescent="0.25">
      <c r="A1645" s="17">
        <v>2004</v>
      </c>
      <c r="B1645" s="18" t="s">
        <v>27</v>
      </c>
      <c r="C1645" s="19" t="s">
        <v>28</v>
      </c>
      <c r="D1645" s="20" t="s">
        <v>511</v>
      </c>
      <c r="E1645" s="21" t="s">
        <v>511</v>
      </c>
      <c r="F1645" s="22" t="s">
        <v>511</v>
      </c>
      <c r="G1645" s="22" t="s">
        <v>511</v>
      </c>
      <c r="H1645" s="22" t="s">
        <v>511</v>
      </c>
      <c r="I1645" s="23" t="s">
        <v>511</v>
      </c>
    </row>
    <row r="1646" spans="1:9" x14ac:dyDescent="0.25">
      <c r="A1646" s="17">
        <v>2004</v>
      </c>
      <c r="B1646" s="18" t="s">
        <v>29</v>
      </c>
      <c r="C1646" s="19" t="s">
        <v>30</v>
      </c>
      <c r="D1646" s="20">
        <v>5.0370670733838532</v>
      </c>
      <c r="E1646" s="21">
        <v>5.1463802607780291</v>
      </c>
      <c r="F1646" s="22">
        <v>3.3925671112915143</v>
      </c>
      <c r="G1646" s="22">
        <v>6.9172549137309076</v>
      </c>
      <c r="H1646" s="22">
        <v>3.4160090501977236</v>
      </c>
      <c r="I1646" s="23">
        <v>6.3131240309210925</v>
      </c>
    </row>
    <row r="1647" spans="1:9" x14ac:dyDescent="0.25">
      <c r="A1647" s="17">
        <v>2004</v>
      </c>
      <c r="B1647" s="18" t="s">
        <v>31</v>
      </c>
      <c r="C1647" s="19" t="s">
        <v>32</v>
      </c>
      <c r="D1647" s="20" t="s">
        <v>511</v>
      </c>
      <c r="E1647" s="21" t="s">
        <v>511</v>
      </c>
      <c r="F1647" s="22" t="s">
        <v>511</v>
      </c>
      <c r="G1647" s="22" t="s">
        <v>511</v>
      </c>
      <c r="H1647" s="22" t="s">
        <v>511</v>
      </c>
      <c r="I1647" s="23" t="s">
        <v>511</v>
      </c>
    </row>
    <row r="1648" spans="1:9" x14ac:dyDescent="0.25">
      <c r="A1648" s="17">
        <v>2004</v>
      </c>
      <c r="B1648" s="18" t="s">
        <v>261</v>
      </c>
      <c r="C1648" s="19" t="s">
        <v>262</v>
      </c>
      <c r="D1648" s="20" t="s">
        <v>511</v>
      </c>
      <c r="E1648" s="21" t="s">
        <v>511</v>
      </c>
      <c r="F1648" s="22" t="s">
        <v>511</v>
      </c>
      <c r="G1648" s="22" t="s">
        <v>511</v>
      </c>
      <c r="H1648" s="22" t="s">
        <v>511</v>
      </c>
      <c r="I1648" s="23" t="s">
        <v>511</v>
      </c>
    </row>
    <row r="1649" spans="1:9" x14ac:dyDescent="0.25">
      <c r="A1649" s="17">
        <v>2004</v>
      </c>
      <c r="B1649" s="18" t="s">
        <v>33</v>
      </c>
      <c r="C1649" s="19" t="s">
        <v>34</v>
      </c>
      <c r="D1649" s="20">
        <v>5.6678441028219719</v>
      </c>
      <c r="E1649" s="21">
        <v>6.8727674423725462</v>
      </c>
      <c r="F1649" s="22">
        <v>3.1567226327068063</v>
      </c>
      <c r="G1649" s="22">
        <v>7.2918264495358205</v>
      </c>
      <c r="H1649" s="22">
        <v>5.2904855922029013</v>
      </c>
      <c r="I1649" s="23">
        <v>5.7274183972917889</v>
      </c>
    </row>
    <row r="1650" spans="1:9" x14ac:dyDescent="0.25">
      <c r="A1650" s="17">
        <v>2004</v>
      </c>
      <c r="B1650" s="18" t="s">
        <v>230</v>
      </c>
      <c r="C1650" s="19" t="s">
        <v>231</v>
      </c>
      <c r="D1650" s="20">
        <v>8.2854974083008841</v>
      </c>
      <c r="E1650" s="21">
        <v>6.766544507206059</v>
      </c>
      <c r="F1650" s="22">
        <v>7.8586103193024437</v>
      </c>
      <c r="G1650" s="22">
        <v>9.3044216990126891</v>
      </c>
      <c r="H1650" s="22">
        <v>8.6692933021331573</v>
      </c>
      <c r="I1650" s="23">
        <v>8.8286172138500767</v>
      </c>
    </row>
    <row r="1651" spans="1:9" x14ac:dyDescent="0.25">
      <c r="A1651" s="17">
        <v>2004</v>
      </c>
      <c r="B1651" s="18" t="s">
        <v>35</v>
      </c>
      <c r="C1651" s="19" t="s">
        <v>36</v>
      </c>
      <c r="D1651" s="20">
        <v>5.2697197533308078</v>
      </c>
      <c r="E1651" s="21">
        <v>6.4967176770630672</v>
      </c>
      <c r="F1651" s="22">
        <v>2.7640626841244988</v>
      </c>
      <c r="G1651" s="22">
        <v>7.1001728881822856</v>
      </c>
      <c r="H1651" s="22">
        <v>4.4661491929776522</v>
      </c>
      <c r="I1651" s="23">
        <v>5.5214963243065363</v>
      </c>
    </row>
    <row r="1652" spans="1:9" x14ac:dyDescent="0.25">
      <c r="A1652" s="17">
        <v>2004</v>
      </c>
      <c r="B1652" s="18" t="s">
        <v>37</v>
      </c>
      <c r="C1652" s="19" t="s">
        <v>38</v>
      </c>
      <c r="D1652" s="20">
        <v>5.3329993023477318</v>
      </c>
      <c r="E1652" s="21">
        <v>6.8241521620353067</v>
      </c>
      <c r="F1652" s="22">
        <v>3.4628106253670357</v>
      </c>
      <c r="G1652" s="22">
        <v>6.5863101445396506</v>
      </c>
      <c r="H1652" s="22">
        <v>4.7370555308818405</v>
      </c>
      <c r="I1652" s="23">
        <v>5.0546680489148255</v>
      </c>
    </row>
    <row r="1653" spans="1:9" x14ac:dyDescent="0.25">
      <c r="A1653" s="17">
        <v>2004</v>
      </c>
      <c r="B1653" s="18" t="s">
        <v>151</v>
      </c>
      <c r="C1653" s="19" t="s">
        <v>152</v>
      </c>
      <c r="D1653" s="20">
        <v>7.8055244011258367</v>
      </c>
      <c r="E1653" s="21">
        <v>7.5657716747291914</v>
      </c>
      <c r="F1653" s="22">
        <v>5.9809010483291036</v>
      </c>
      <c r="G1653" s="22">
        <v>9.55085206845858</v>
      </c>
      <c r="H1653" s="22">
        <v>8.5482709654866635</v>
      </c>
      <c r="I1653" s="23">
        <v>7.3818262486256465</v>
      </c>
    </row>
    <row r="1654" spans="1:9" x14ac:dyDescent="0.25">
      <c r="A1654" s="17">
        <v>2004</v>
      </c>
      <c r="B1654" s="18" t="s">
        <v>249</v>
      </c>
      <c r="C1654" s="19" t="s">
        <v>250</v>
      </c>
      <c r="D1654" s="20">
        <v>5.6773059584584411</v>
      </c>
      <c r="E1654" s="21">
        <v>4.4040767309374402</v>
      </c>
      <c r="F1654" s="22">
        <v>5.1511880394650378</v>
      </c>
      <c r="G1654" s="22">
        <v>8.0589400425424849</v>
      </c>
      <c r="H1654" s="22">
        <v>6.1418006074236713</v>
      </c>
      <c r="I1654" s="23">
        <v>4.6305243719235705</v>
      </c>
    </row>
    <row r="1655" spans="1:9" x14ac:dyDescent="0.25">
      <c r="A1655" s="17">
        <v>2004</v>
      </c>
      <c r="B1655" s="18" t="s">
        <v>153</v>
      </c>
      <c r="C1655" s="19" t="s">
        <v>154</v>
      </c>
      <c r="D1655" s="20">
        <v>6.4718875980318442</v>
      </c>
      <c r="E1655" s="21">
        <v>7.1631753064444768</v>
      </c>
      <c r="F1655" s="22">
        <v>4.6974579992964482</v>
      </c>
      <c r="G1655" s="22">
        <v>7.7034791716391693</v>
      </c>
      <c r="H1655" s="22">
        <v>6.2962300585117514</v>
      </c>
      <c r="I1655" s="23">
        <v>6.4990954542673771</v>
      </c>
    </row>
    <row r="1656" spans="1:9" x14ac:dyDescent="0.25">
      <c r="A1656" s="17">
        <v>2004</v>
      </c>
      <c r="B1656" s="18" t="s">
        <v>45</v>
      </c>
      <c r="C1656" s="19" t="s">
        <v>514</v>
      </c>
      <c r="D1656" s="20">
        <v>4.6511845841451382</v>
      </c>
      <c r="E1656" s="21">
        <v>6.8328753113916632</v>
      </c>
      <c r="F1656" s="22">
        <v>2.192087442626224</v>
      </c>
      <c r="G1656" s="22">
        <v>4.8002807995920129</v>
      </c>
      <c r="H1656" s="22">
        <v>5.1510941547489484</v>
      </c>
      <c r="I1656" s="23">
        <v>4.2795852123668423</v>
      </c>
    </row>
    <row r="1657" spans="1:9" x14ac:dyDescent="0.25">
      <c r="A1657" s="17">
        <v>2004</v>
      </c>
      <c r="B1657" s="18" t="s">
        <v>41</v>
      </c>
      <c r="C1657" s="19" t="s">
        <v>515</v>
      </c>
      <c r="D1657" s="20">
        <v>4.9091694749509251</v>
      </c>
      <c r="E1657" s="21">
        <v>4.8427984041360972</v>
      </c>
      <c r="F1657" s="22">
        <v>4.3212734923398495</v>
      </c>
      <c r="G1657" s="22">
        <v>4.862124297182298</v>
      </c>
      <c r="H1657" s="22">
        <v>4.929762906885701</v>
      </c>
      <c r="I1657" s="23">
        <v>5.5898882742106828</v>
      </c>
    </row>
    <row r="1658" spans="1:9" x14ac:dyDescent="0.25">
      <c r="A1658" s="17">
        <v>2004</v>
      </c>
      <c r="B1658" s="18" t="s">
        <v>155</v>
      </c>
      <c r="C1658" s="19" t="s">
        <v>156</v>
      </c>
      <c r="D1658" s="20">
        <v>7.4433538353136326</v>
      </c>
      <c r="E1658" s="21">
        <v>7.8615544552940806</v>
      </c>
      <c r="F1658" s="22">
        <v>6.2732790261370823</v>
      </c>
      <c r="G1658" s="22">
        <v>8.8854230857302419</v>
      </c>
      <c r="H1658" s="22">
        <v>7.7390640763573817</v>
      </c>
      <c r="I1658" s="23">
        <v>6.4574485330493774</v>
      </c>
    </row>
    <row r="1659" spans="1:9" x14ac:dyDescent="0.25">
      <c r="A1659" s="17">
        <v>2004</v>
      </c>
      <c r="B1659" s="18" t="s">
        <v>43</v>
      </c>
      <c r="C1659" s="19" t="s">
        <v>516</v>
      </c>
      <c r="D1659" s="20">
        <v>5.6373964710881639</v>
      </c>
      <c r="E1659" s="21">
        <v>7.5690335562098001</v>
      </c>
      <c r="F1659" s="22">
        <v>2.324954181893875</v>
      </c>
      <c r="G1659" s="22">
        <v>6.7705191206610431</v>
      </c>
      <c r="H1659" s="22">
        <v>5.7435357289536855</v>
      </c>
      <c r="I1659" s="23">
        <v>5.7789397677224157</v>
      </c>
    </row>
    <row r="1660" spans="1:9" x14ac:dyDescent="0.25">
      <c r="A1660" s="17">
        <v>2004</v>
      </c>
      <c r="B1660" s="18" t="s">
        <v>394</v>
      </c>
      <c r="C1660" s="19" t="s">
        <v>395</v>
      </c>
      <c r="D1660" s="20">
        <v>6.3999215633769229</v>
      </c>
      <c r="E1660" s="21">
        <v>4.4310895608116851</v>
      </c>
      <c r="F1660" s="22">
        <v>5.2887430620685274</v>
      </c>
      <c r="G1660" s="22">
        <v>8.094300087770252</v>
      </c>
      <c r="H1660" s="22">
        <v>7.2877806513797694</v>
      </c>
      <c r="I1660" s="23">
        <v>6.8976944548543857</v>
      </c>
    </row>
    <row r="1661" spans="1:9" x14ac:dyDescent="0.25">
      <c r="A1661" s="17">
        <v>2004</v>
      </c>
      <c r="B1661" s="18" t="s">
        <v>305</v>
      </c>
      <c r="C1661" s="19" t="s">
        <v>306</v>
      </c>
      <c r="D1661" s="20">
        <v>7.7344943282319587</v>
      </c>
      <c r="E1661" s="21">
        <v>7.4915849204037244</v>
      </c>
      <c r="F1661" s="22">
        <v>6.101220019771854</v>
      </c>
      <c r="G1661" s="22">
        <v>9.5472404575073231</v>
      </c>
      <c r="H1661" s="22">
        <v>8.4451408374785117</v>
      </c>
      <c r="I1661" s="23">
        <v>7.0872854059983803</v>
      </c>
    </row>
    <row r="1662" spans="1:9" x14ac:dyDescent="0.25">
      <c r="A1662" s="17">
        <v>2004</v>
      </c>
      <c r="B1662" s="18" t="s">
        <v>340</v>
      </c>
      <c r="C1662" s="19" t="s">
        <v>517</v>
      </c>
      <c r="D1662" s="20">
        <v>7.3438858176868553</v>
      </c>
      <c r="E1662" s="21">
        <v>6.0233584150128721</v>
      </c>
      <c r="F1662" s="22">
        <v>6.2287756515035282</v>
      </c>
      <c r="G1662" s="22">
        <v>9.0020667961036018</v>
      </c>
      <c r="H1662" s="22">
        <v>8.349507703345374</v>
      </c>
      <c r="I1662" s="23">
        <v>7.1157205224689006</v>
      </c>
    </row>
    <row r="1663" spans="1:9" x14ac:dyDescent="0.25">
      <c r="A1663" s="17">
        <v>2004</v>
      </c>
      <c r="B1663" s="18" t="s">
        <v>358</v>
      </c>
      <c r="C1663" s="19" t="s">
        <v>359</v>
      </c>
      <c r="D1663" s="20">
        <v>8.0477899253661693</v>
      </c>
      <c r="E1663" s="21">
        <v>4.7175809361514727</v>
      </c>
      <c r="F1663" s="22">
        <v>8.3523772333958721</v>
      </c>
      <c r="G1663" s="22">
        <v>9.6465865136276516</v>
      </c>
      <c r="H1663" s="22">
        <v>9.0066454366091424</v>
      </c>
      <c r="I1663" s="23">
        <v>8.5157595070467096</v>
      </c>
    </row>
    <row r="1664" spans="1:9" x14ac:dyDescent="0.25">
      <c r="A1664" s="17">
        <v>2004</v>
      </c>
      <c r="B1664" s="18" t="s">
        <v>163</v>
      </c>
      <c r="C1664" s="19" t="s">
        <v>164</v>
      </c>
      <c r="D1664" s="20">
        <v>5.9369350345103555</v>
      </c>
      <c r="E1664" s="21">
        <v>8.3990193999946126</v>
      </c>
      <c r="F1664" s="22">
        <v>4.2839821124962478</v>
      </c>
      <c r="G1664" s="22">
        <v>3.6843978758404208</v>
      </c>
      <c r="H1664" s="22">
        <v>6.8504167149758679</v>
      </c>
      <c r="I1664" s="23">
        <v>6.4668590692446282</v>
      </c>
    </row>
    <row r="1665" spans="1:9" x14ac:dyDescent="0.25">
      <c r="A1665" s="17">
        <v>2004</v>
      </c>
      <c r="B1665" s="18" t="s">
        <v>165</v>
      </c>
      <c r="C1665" s="19" t="s">
        <v>166</v>
      </c>
      <c r="D1665" s="20">
        <v>5.9765839232040578</v>
      </c>
      <c r="E1665" s="21">
        <v>8.3682151026863529</v>
      </c>
      <c r="F1665" s="22">
        <v>3.7758309246482891</v>
      </c>
      <c r="G1665" s="22">
        <v>4.1298511637606641</v>
      </c>
      <c r="H1665" s="22">
        <v>7.6604795980110119</v>
      </c>
      <c r="I1665" s="23">
        <v>5.9485428269139673</v>
      </c>
    </row>
    <row r="1666" spans="1:9" x14ac:dyDescent="0.25">
      <c r="A1666" s="17">
        <v>2004</v>
      </c>
      <c r="B1666" s="18" t="s">
        <v>7</v>
      </c>
      <c r="C1666" s="19" t="s">
        <v>518</v>
      </c>
      <c r="D1666" s="20">
        <v>5.8892510935766973</v>
      </c>
      <c r="E1666" s="21">
        <v>5.133115299099229</v>
      </c>
      <c r="F1666" s="22">
        <v>4.1619480650429175</v>
      </c>
      <c r="G1666" s="22">
        <v>8.6510064060141509</v>
      </c>
      <c r="H1666" s="22">
        <v>6.2946042993442965</v>
      </c>
      <c r="I1666" s="23">
        <v>5.2055813983828898</v>
      </c>
    </row>
    <row r="1667" spans="1:9" x14ac:dyDescent="0.25">
      <c r="A1667" s="17">
        <v>2004</v>
      </c>
      <c r="B1667" s="18" t="s">
        <v>167</v>
      </c>
      <c r="C1667" s="19" t="s">
        <v>168</v>
      </c>
      <c r="D1667" s="20">
        <v>7.5987467996928091</v>
      </c>
      <c r="E1667" s="21">
        <v>8.9553933755608082</v>
      </c>
      <c r="F1667" s="22">
        <v>4.8294706483395391</v>
      </c>
      <c r="G1667" s="22">
        <v>9.6618248340901758</v>
      </c>
      <c r="H1667" s="22">
        <v>7.8998603362755864</v>
      </c>
      <c r="I1667" s="23">
        <v>6.6471848041979342</v>
      </c>
    </row>
    <row r="1668" spans="1:9" x14ac:dyDescent="0.25">
      <c r="A1668" s="17">
        <v>2004</v>
      </c>
      <c r="B1668" s="18" t="s">
        <v>360</v>
      </c>
      <c r="C1668" s="19" t="s">
        <v>361</v>
      </c>
      <c r="D1668" s="20">
        <v>8.0513438579437828</v>
      </c>
      <c r="E1668" s="21">
        <v>7.1134131893183792</v>
      </c>
      <c r="F1668" s="22">
        <v>6.8695315062685047</v>
      </c>
      <c r="G1668" s="22">
        <v>9.5324579116167047</v>
      </c>
      <c r="H1668" s="22">
        <v>8.7825861382998767</v>
      </c>
      <c r="I1668" s="23">
        <v>7.9587305442154461</v>
      </c>
    </row>
    <row r="1669" spans="1:9" x14ac:dyDescent="0.25">
      <c r="A1669" s="17">
        <v>2004</v>
      </c>
      <c r="B1669" s="18" t="s">
        <v>53</v>
      </c>
      <c r="C1669" s="19" t="s">
        <v>54</v>
      </c>
      <c r="D1669" s="20" t="s">
        <v>511</v>
      </c>
      <c r="E1669" s="21" t="s">
        <v>511</v>
      </c>
      <c r="F1669" s="22" t="s">
        <v>511</v>
      </c>
      <c r="G1669" s="22" t="s">
        <v>511</v>
      </c>
      <c r="H1669" s="22" t="s">
        <v>511</v>
      </c>
      <c r="I1669" s="23" t="s">
        <v>511</v>
      </c>
    </row>
    <row r="1670" spans="1:9" x14ac:dyDescent="0.25">
      <c r="A1670" s="17">
        <v>2004</v>
      </c>
      <c r="B1670" s="18" t="s">
        <v>55</v>
      </c>
      <c r="C1670" s="19" t="s">
        <v>56</v>
      </c>
      <c r="D1670" s="20" t="s">
        <v>511</v>
      </c>
      <c r="E1670" s="21" t="s">
        <v>511</v>
      </c>
      <c r="F1670" s="22" t="s">
        <v>511</v>
      </c>
      <c r="G1670" s="22" t="s">
        <v>511</v>
      </c>
      <c r="H1670" s="22" t="s">
        <v>511</v>
      </c>
      <c r="I1670" s="23" t="s">
        <v>511</v>
      </c>
    </row>
    <row r="1671" spans="1:9" x14ac:dyDescent="0.25">
      <c r="A1671" s="17">
        <v>2004</v>
      </c>
      <c r="B1671" s="18" t="s">
        <v>451</v>
      </c>
      <c r="C1671" s="19" t="s">
        <v>452</v>
      </c>
      <c r="D1671" s="20">
        <v>7.1224879696796481</v>
      </c>
      <c r="E1671" s="21">
        <v>6.5384764812242082</v>
      </c>
      <c r="F1671" s="22">
        <v>7.6202072012130762</v>
      </c>
      <c r="G1671" s="22">
        <v>6.4754223211008952</v>
      </c>
      <c r="H1671" s="22">
        <v>6.7984341184185997</v>
      </c>
      <c r="I1671" s="23">
        <v>8.1798997264414641</v>
      </c>
    </row>
    <row r="1672" spans="1:9" x14ac:dyDescent="0.25">
      <c r="A1672" s="17">
        <v>2004</v>
      </c>
      <c r="B1672" s="18" t="s">
        <v>364</v>
      </c>
      <c r="C1672" s="19" t="s">
        <v>365</v>
      </c>
      <c r="D1672" s="20">
        <v>7.9570886620455257</v>
      </c>
      <c r="E1672" s="21">
        <v>5.173983288841721</v>
      </c>
      <c r="F1672" s="22">
        <v>8.2667826191068627</v>
      </c>
      <c r="G1672" s="22">
        <v>9.6622085301270833</v>
      </c>
      <c r="H1672" s="22">
        <v>8.8493602613343221</v>
      </c>
      <c r="I1672" s="23">
        <v>7.8331086108176367</v>
      </c>
    </row>
    <row r="1673" spans="1:9" x14ac:dyDescent="0.25">
      <c r="A1673" s="17">
        <v>2004</v>
      </c>
      <c r="B1673" s="18" t="s">
        <v>424</v>
      </c>
      <c r="C1673" s="19" t="s">
        <v>425</v>
      </c>
      <c r="D1673" s="20">
        <v>7.5369782387978148</v>
      </c>
      <c r="E1673" s="21">
        <v>4.9080271834198186</v>
      </c>
      <c r="F1673" s="22">
        <v>6.8872189459333564</v>
      </c>
      <c r="G1673" s="22">
        <v>9.6053603529482423</v>
      </c>
      <c r="H1673" s="22">
        <v>8.6871547408453367</v>
      </c>
      <c r="I1673" s="23">
        <v>7.5971299708423201</v>
      </c>
    </row>
    <row r="1674" spans="1:9" x14ac:dyDescent="0.25">
      <c r="A1674" s="17">
        <v>2004</v>
      </c>
      <c r="B1674" s="18" t="s">
        <v>59</v>
      </c>
      <c r="C1674" s="19" t="s">
        <v>60</v>
      </c>
      <c r="D1674" s="20">
        <v>5.6400372404337373</v>
      </c>
      <c r="E1674" s="21">
        <v>6.2777047546124214</v>
      </c>
      <c r="F1674" s="22">
        <v>3.7002143608561813</v>
      </c>
      <c r="G1674" s="22">
        <v>5.6982253136075247</v>
      </c>
      <c r="H1674" s="22">
        <v>5.6263483034289097</v>
      </c>
      <c r="I1674" s="23">
        <v>6.8976934696636514</v>
      </c>
    </row>
    <row r="1675" spans="1:9" x14ac:dyDescent="0.25">
      <c r="A1675" s="17">
        <v>2004</v>
      </c>
      <c r="B1675" s="18" t="s">
        <v>61</v>
      </c>
      <c r="C1675" s="19" t="s">
        <v>519</v>
      </c>
      <c r="D1675" s="20" t="s">
        <v>511</v>
      </c>
      <c r="E1675" s="21" t="s">
        <v>511</v>
      </c>
      <c r="F1675" s="22" t="s">
        <v>511</v>
      </c>
      <c r="G1675" s="22" t="s">
        <v>511</v>
      </c>
      <c r="H1675" s="22" t="s">
        <v>511</v>
      </c>
      <c r="I1675" s="23" t="s">
        <v>511</v>
      </c>
    </row>
    <row r="1676" spans="1:9" x14ac:dyDescent="0.25">
      <c r="A1676" s="17">
        <v>2004</v>
      </c>
      <c r="B1676" s="18" t="s">
        <v>307</v>
      </c>
      <c r="C1676" s="19" t="s">
        <v>308</v>
      </c>
      <c r="D1676" s="20">
        <v>7.6114531064849986</v>
      </c>
      <c r="E1676" s="21">
        <v>7.9835128863111153</v>
      </c>
      <c r="F1676" s="22">
        <v>6.2807105417774505</v>
      </c>
      <c r="G1676" s="22">
        <v>8.9465294426892861</v>
      </c>
      <c r="H1676" s="22">
        <v>7.7069797139877272</v>
      </c>
      <c r="I1676" s="23">
        <v>7.1395329476594105</v>
      </c>
    </row>
    <row r="1677" spans="1:9" x14ac:dyDescent="0.25">
      <c r="A1677" s="17">
        <v>2004</v>
      </c>
      <c r="B1677" s="18" t="s">
        <v>426</v>
      </c>
      <c r="C1677" s="19" t="s">
        <v>427</v>
      </c>
      <c r="D1677" s="20">
        <v>7.8611798189795596</v>
      </c>
      <c r="E1677" s="21">
        <v>6.4136332032710044</v>
      </c>
      <c r="F1677" s="22">
        <v>8.110748672630633</v>
      </c>
      <c r="G1677" s="22">
        <v>9.5433312360582008</v>
      </c>
      <c r="H1677" s="22">
        <v>8.8352479804379236</v>
      </c>
      <c r="I1677" s="23">
        <v>6.4029380025000355</v>
      </c>
    </row>
    <row r="1678" spans="1:9" x14ac:dyDescent="0.25">
      <c r="A1678" s="17">
        <v>2004</v>
      </c>
      <c r="B1678" s="18" t="s">
        <v>63</v>
      </c>
      <c r="C1678" s="19" t="s">
        <v>64</v>
      </c>
      <c r="D1678" s="20">
        <v>6.2799529069572602</v>
      </c>
      <c r="E1678" s="21">
        <v>6.4701144540339</v>
      </c>
      <c r="F1678" s="22">
        <v>4.8939901108755715</v>
      </c>
      <c r="G1678" s="22">
        <v>7.2161170014519431</v>
      </c>
      <c r="H1678" s="22">
        <v>5.8682917876687002</v>
      </c>
      <c r="I1678" s="23">
        <v>6.9512511807561834</v>
      </c>
    </row>
    <row r="1679" spans="1:9" x14ac:dyDescent="0.25">
      <c r="A1679" s="17">
        <v>2004</v>
      </c>
      <c r="B1679" s="18" t="s">
        <v>398</v>
      </c>
      <c r="C1679" s="19" t="s">
        <v>399</v>
      </c>
      <c r="D1679" s="20">
        <v>7.3586404348520178</v>
      </c>
      <c r="E1679" s="21">
        <v>6.4774752178102348</v>
      </c>
      <c r="F1679" s="22">
        <v>5.8015070590420574</v>
      </c>
      <c r="G1679" s="22">
        <v>9.6383277146327195</v>
      </c>
      <c r="H1679" s="22">
        <v>8.5803988565089941</v>
      </c>
      <c r="I1679" s="23">
        <v>6.2954933262660857</v>
      </c>
    </row>
    <row r="1680" spans="1:9" x14ac:dyDescent="0.25">
      <c r="A1680" s="17">
        <v>2004</v>
      </c>
      <c r="B1680" s="18" t="s">
        <v>177</v>
      </c>
      <c r="C1680" s="19" t="s">
        <v>178</v>
      </c>
      <c r="D1680" s="20">
        <v>7.4240800338236399</v>
      </c>
      <c r="E1680" s="21">
        <v>9.0358823583164884</v>
      </c>
      <c r="F1680" s="22">
        <v>4.4513503741571956</v>
      </c>
      <c r="G1680" s="22">
        <v>9.2682082099877814</v>
      </c>
      <c r="H1680" s="22">
        <v>8.0078415928755575</v>
      </c>
      <c r="I1680" s="23">
        <v>6.3571176337811757</v>
      </c>
    </row>
    <row r="1681" spans="1:9" x14ac:dyDescent="0.25">
      <c r="A1681" s="17">
        <v>2004</v>
      </c>
      <c r="B1681" s="18" t="s">
        <v>65</v>
      </c>
      <c r="C1681" s="19" t="s">
        <v>66</v>
      </c>
      <c r="D1681" s="20" t="s">
        <v>511</v>
      </c>
      <c r="E1681" s="21" t="s">
        <v>511</v>
      </c>
      <c r="F1681" s="22" t="s">
        <v>511</v>
      </c>
      <c r="G1681" s="22" t="s">
        <v>511</v>
      </c>
      <c r="H1681" s="22" t="s">
        <v>511</v>
      </c>
      <c r="I1681" s="23" t="s">
        <v>511</v>
      </c>
    </row>
    <row r="1682" spans="1:9" x14ac:dyDescent="0.25">
      <c r="A1682" s="17">
        <v>2004</v>
      </c>
      <c r="B1682" s="18" t="s">
        <v>67</v>
      </c>
      <c r="C1682" s="19" t="s">
        <v>68</v>
      </c>
      <c r="D1682" s="20">
        <v>5.3129771777033294</v>
      </c>
      <c r="E1682" s="21">
        <v>5.4478400093670363</v>
      </c>
      <c r="F1682" s="22">
        <v>3.0262567962906952</v>
      </c>
      <c r="G1682" s="22">
        <v>6.6924384624422988</v>
      </c>
      <c r="H1682" s="22">
        <v>6.1502020068509786</v>
      </c>
      <c r="I1682" s="23">
        <v>5.248148613565637</v>
      </c>
    </row>
    <row r="1683" spans="1:9" x14ac:dyDescent="0.25">
      <c r="A1683" s="17">
        <v>2004</v>
      </c>
      <c r="B1683" s="18" t="s">
        <v>179</v>
      </c>
      <c r="C1683" s="19" t="s">
        <v>180</v>
      </c>
      <c r="D1683" s="20">
        <v>6.0732809016161688</v>
      </c>
      <c r="E1683" s="21">
        <v>3.6701190768710572</v>
      </c>
      <c r="F1683" s="22">
        <v>4.5492821640062964</v>
      </c>
      <c r="G1683" s="22">
        <v>7.8984092375213475</v>
      </c>
      <c r="H1683" s="22">
        <v>7.3773470721905969</v>
      </c>
      <c r="I1683" s="23">
        <v>6.8712469574915458</v>
      </c>
    </row>
    <row r="1684" spans="1:9" x14ac:dyDescent="0.25">
      <c r="A1684" s="17">
        <v>2004</v>
      </c>
      <c r="B1684" s="18" t="s">
        <v>181</v>
      </c>
      <c r="C1684" s="19" t="s">
        <v>182</v>
      </c>
      <c r="D1684" s="20">
        <v>6.61197596816619</v>
      </c>
      <c r="E1684" s="21">
        <v>9.0577156012261284</v>
      </c>
      <c r="F1684" s="22">
        <v>2.6333778247392803</v>
      </c>
      <c r="G1684" s="22">
        <v>7.6512823204494813</v>
      </c>
      <c r="H1684" s="22">
        <v>6.8811761203464812</v>
      </c>
      <c r="I1684" s="23">
        <v>6.8363279740695786</v>
      </c>
    </row>
    <row r="1685" spans="1:9" x14ac:dyDescent="0.25">
      <c r="A1685" s="17">
        <v>2004</v>
      </c>
      <c r="B1685" s="18" t="s">
        <v>183</v>
      </c>
      <c r="C1685" s="19" t="s">
        <v>184</v>
      </c>
      <c r="D1685" s="20">
        <v>7.1392162062297428</v>
      </c>
      <c r="E1685" s="21">
        <v>8.6770134787825093</v>
      </c>
      <c r="F1685" s="22">
        <v>4.0636186714081113</v>
      </c>
      <c r="G1685" s="22">
        <v>9.0669300477125425</v>
      </c>
      <c r="H1685" s="22">
        <v>7.3239211834475615</v>
      </c>
      <c r="I1685" s="23">
        <v>6.5645976497979879</v>
      </c>
    </row>
    <row r="1686" spans="1:9" x14ac:dyDescent="0.25">
      <c r="A1686" s="17">
        <v>2004</v>
      </c>
      <c r="B1686" s="18" t="s">
        <v>251</v>
      </c>
      <c r="C1686" s="19" t="s">
        <v>520</v>
      </c>
      <c r="D1686" s="20">
        <v>8.7196237118019688</v>
      </c>
      <c r="E1686" s="21">
        <v>8.6301610955925199</v>
      </c>
      <c r="F1686" s="22">
        <v>7.2892632341199084</v>
      </c>
      <c r="G1686" s="22">
        <v>9.2052630639971689</v>
      </c>
      <c r="H1686" s="22">
        <v>9.4243322149660074</v>
      </c>
      <c r="I1686" s="23">
        <v>9.0490989503342352</v>
      </c>
    </row>
    <row r="1687" spans="1:9" x14ac:dyDescent="0.25">
      <c r="A1687" s="17">
        <v>2004</v>
      </c>
      <c r="B1687" s="18" t="s">
        <v>342</v>
      </c>
      <c r="C1687" s="19" t="s">
        <v>343</v>
      </c>
      <c r="D1687" s="20">
        <v>7.4807842625209542</v>
      </c>
      <c r="E1687" s="21">
        <v>5.8421278851199183</v>
      </c>
      <c r="F1687" s="22">
        <v>6.3691394233830332</v>
      </c>
      <c r="G1687" s="22">
        <v>9.283145028302247</v>
      </c>
      <c r="H1687" s="22">
        <v>8.3718590795873755</v>
      </c>
      <c r="I1687" s="23">
        <v>7.5376498962122014</v>
      </c>
    </row>
    <row r="1688" spans="1:9" x14ac:dyDescent="0.25">
      <c r="A1688" s="17">
        <v>2004</v>
      </c>
      <c r="B1688" s="18" t="s">
        <v>368</v>
      </c>
      <c r="C1688" s="19" t="s">
        <v>369</v>
      </c>
      <c r="D1688" s="20">
        <v>8.1012663291426961</v>
      </c>
      <c r="E1688" s="21">
        <v>6.839703844764621</v>
      </c>
      <c r="F1688" s="22">
        <v>7.9818222766064881</v>
      </c>
      <c r="G1688" s="22">
        <v>9.0788860178600181</v>
      </c>
      <c r="H1688" s="22">
        <v>7.8797947109132105</v>
      </c>
      <c r="I1688" s="23">
        <v>8.7261247955691399</v>
      </c>
    </row>
    <row r="1689" spans="1:9" x14ac:dyDescent="0.25">
      <c r="A1689" s="17">
        <v>2004</v>
      </c>
      <c r="B1689" s="18" t="s">
        <v>287</v>
      </c>
      <c r="C1689" s="19" t="s">
        <v>288</v>
      </c>
      <c r="D1689" s="20">
        <v>6.3255393848547934</v>
      </c>
      <c r="E1689" s="21">
        <v>7.0822025274757578</v>
      </c>
      <c r="F1689" s="22">
        <v>5.6771754833034</v>
      </c>
      <c r="G1689" s="22">
        <v>6.9507480901632022</v>
      </c>
      <c r="H1689" s="22">
        <v>5.3312769442983017</v>
      </c>
      <c r="I1689" s="23">
        <v>6.5862938790333017</v>
      </c>
    </row>
    <row r="1690" spans="1:9" x14ac:dyDescent="0.25">
      <c r="A1690" s="17">
        <v>2004</v>
      </c>
      <c r="B1690" s="18" t="s">
        <v>263</v>
      </c>
      <c r="C1690" s="19" t="s">
        <v>264</v>
      </c>
      <c r="D1690" s="20">
        <v>6.1803063718266449</v>
      </c>
      <c r="E1690" s="21">
        <v>7.6302545665761148</v>
      </c>
      <c r="F1690" s="22">
        <v>3.5414698810387417</v>
      </c>
      <c r="G1690" s="22">
        <v>7.4357240859640168</v>
      </c>
      <c r="H1690" s="22">
        <v>6.7941931649101308</v>
      </c>
      <c r="I1690" s="23">
        <v>5.4998901606442194</v>
      </c>
    </row>
    <row r="1691" spans="1:9" x14ac:dyDescent="0.25">
      <c r="A1691" s="17">
        <v>2004</v>
      </c>
      <c r="B1691" s="18" t="s">
        <v>289</v>
      </c>
      <c r="C1691" s="19" t="s">
        <v>521</v>
      </c>
      <c r="D1691" s="20">
        <v>5.9164901292865117</v>
      </c>
      <c r="E1691" s="21">
        <v>6.1913572518290909</v>
      </c>
      <c r="F1691" s="22">
        <v>4.2508440321411474</v>
      </c>
      <c r="G1691" s="22">
        <v>7.9004287556798358</v>
      </c>
      <c r="H1691" s="22">
        <v>5.9013622827314087</v>
      </c>
      <c r="I1691" s="23">
        <v>5.3384583240510759</v>
      </c>
    </row>
    <row r="1692" spans="1:9" x14ac:dyDescent="0.25">
      <c r="A1692" s="17">
        <v>2004</v>
      </c>
      <c r="B1692" s="18" t="s">
        <v>309</v>
      </c>
      <c r="C1692" s="19" t="s">
        <v>310</v>
      </c>
      <c r="D1692" s="20" t="s">
        <v>511</v>
      </c>
      <c r="E1692" s="21" t="s">
        <v>511</v>
      </c>
      <c r="F1692" s="22" t="s">
        <v>511</v>
      </c>
      <c r="G1692" s="22" t="s">
        <v>511</v>
      </c>
      <c r="H1692" s="22" t="s">
        <v>511</v>
      </c>
      <c r="I1692" s="23" t="s">
        <v>511</v>
      </c>
    </row>
    <row r="1693" spans="1:9" x14ac:dyDescent="0.25">
      <c r="A1693" s="17">
        <v>2004</v>
      </c>
      <c r="B1693" s="18" t="s">
        <v>370</v>
      </c>
      <c r="C1693" s="19" t="s">
        <v>371</v>
      </c>
      <c r="D1693" s="20">
        <v>8.1688706506980502</v>
      </c>
      <c r="E1693" s="21">
        <v>6.275607810006675</v>
      </c>
      <c r="F1693" s="22">
        <v>7.4593970351564529</v>
      </c>
      <c r="G1693" s="22">
        <v>9.7138655881615374</v>
      </c>
      <c r="H1693" s="22">
        <v>9.1131985724038884</v>
      </c>
      <c r="I1693" s="23">
        <v>8.2822842477617034</v>
      </c>
    </row>
    <row r="1694" spans="1:9" x14ac:dyDescent="0.25">
      <c r="A1694" s="17">
        <v>2004</v>
      </c>
      <c r="B1694" s="18" t="s">
        <v>311</v>
      </c>
      <c r="C1694" s="19" t="s">
        <v>312</v>
      </c>
      <c r="D1694" s="20">
        <v>7.1362302013822783</v>
      </c>
      <c r="E1694" s="21">
        <v>5.8833171456147983</v>
      </c>
      <c r="F1694" s="22">
        <v>5.6306530838902491</v>
      </c>
      <c r="G1694" s="22">
        <v>9.3238848862635884</v>
      </c>
      <c r="H1694" s="22">
        <v>8.4560330742028089</v>
      </c>
      <c r="I1694" s="23">
        <v>6.3872628169399412</v>
      </c>
    </row>
    <row r="1695" spans="1:9" x14ac:dyDescent="0.25">
      <c r="A1695" s="17">
        <v>2004</v>
      </c>
      <c r="B1695" s="18" t="s">
        <v>402</v>
      </c>
      <c r="C1695" s="19" t="s">
        <v>403</v>
      </c>
      <c r="D1695" s="20">
        <v>7.6271700606642385</v>
      </c>
      <c r="E1695" s="21">
        <v>6.4111238249234974</v>
      </c>
      <c r="F1695" s="22">
        <v>6.5018430655380914</v>
      </c>
      <c r="G1695" s="22">
        <v>9.5579765395788705</v>
      </c>
      <c r="H1695" s="22">
        <v>8.6967937284807046</v>
      </c>
      <c r="I1695" s="23">
        <v>6.968113144800026</v>
      </c>
    </row>
    <row r="1696" spans="1:9" x14ac:dyDescent="0.25">
      <c r="A1696" s="17">
        <v>2004</v>
      </c>
      <c r="B1696" s="18" t="s">
        <v>185</v>
      </c>
      <c r="C1696" s="19" t="s">
        <v>186</v>
      </c>
      <c r="D1696" s="20">
        <v>7.4718831702957447</v>
      </c>
      <c r="E1696" s="21">
        <v>7.6563917023835559</v>
      </c>
      <c r="F1696" s="22">
        <v>5.3157199127479462</v>
      </c>
      <c r="G1696" s="22">
        <v>8.6909330024089471</v>
      </c>
      <c r="H1696" s="22">
        <v>7.9250915883867386</v>
      </c>
      <c r="I1696" s="23">
        <v>7.7712796455515312</v>
      </c>
    </row>
    <row r="1697" spans="1:9" x14ac:dyDescent="0.25">
      <c r="A1697" s="17">
        <v>2004</v>
      </c>
      <c r="B1697" s="18" t="s">
        <v>254</v>
      </c>
      <c r="C1697" s="19" t="s">
        <v>255</v>
      </c>
      <c r="D1697" s="20">
        <v>7.9646125875397731</v>
      </c>
      <c r="E1697" s="21">
        <v>6.2927655606529331</v>
      </c>
      <c r="F1697" s="22">
        <v>7.5132596801015685</v>
      </c>
      <c r="G1697" s="22">
        <v>9.5962111505056562</v>
      </c>
      <c r="H1697" s="22">
        <v>8.5166207248900996</v>
      </c>
      <c r="I1697" s="23">
        <v>7.9042058215486088</v>
      </c>
    </row>
    <row r="1698" spans="1:9" x14ac:dyDescent="0.25">
      <c r="A1698" s="17">
        <v>2004</v>
      </c>
      <c r="B1698" s="18" t="s">
        <v>313</v>
      </c>
      <c r="C1698" s="19" t="s">
        <v>314</v>
      </c>
      <c r="D1698" s="20">
        <v>7.1881755983289128</v>
      </c>
      <c r="E1698" s="21">
        <v>6.4472761565980692</v>
      </c>
      <c r="F1698" s="22">
        <v>4.7360819533113139</v>
      </c>
      <c r="G1698" s="22">
        <v>9.3966290229103482</v>
      </c>
      <c r="H1698" s="22">
        <v>7.8596741002450301</v>
      </c>
      <c r="I1698" s="23">
        <v>7.5012167585798011</v>
      </c>
    </row>
    <row r="1699" spans="1:9" x14ac:dyDescent="0.25">
      <c r="A1699" s="17">
        <v>2004</v>
      </c>
      <c r="B1699" s="18" t="s">
        <v>238</v>
      </c>
      <c r="C1699" s="19" t="s">
        <v>239</v>
      </c>
      <c r="D1699" s="20" t="s">
        <v>511</v>
      </c>
      <c r="E1699" s="21" t="s">
        <v>511</v>
      </c>
      <c r="F1699" s="22" t="s">
        <v>511</v>
      </c>
      <c r="G1699" s="22" t="s">
        <v>511</v>
      </c>
      <c r="H1699" s="22" t="s">
        <v>511</v>
      </c>
      <c r="I1699" s="23" t="s">
        <v>511</v>
      </c>
    </row>
    <row r="1700" spans="1:9" x14ac:dyDescent="0.25">
      <c r="A1700" s="17">
        <v>2004</v>
      </c>
      <c r="B1700" s="18" t="s">
        <v>69</v>
      </c>
      <c r="C1700" s="19" t="s">
        <v>70</v>
      </c>
      <c r="D1700" s="20">
        <v>6.7662545181769334</v>
      </c>
      <c r="E1700" s="21">
        <v>7.6123923530908204</v>
      </c>
      <c r="F1700" s="22">
        <v>4.4651596148607267</v>
      </c>
      <c r="G1700" s="22">
        <v>8.5952292686448128</v>
      </c>
      <c r="H1700" s="22">
        <v>6.213248955140215</v>
      </c>
      <c r="I1700" s="23">
        <v>6.9452423991480892</v>
      </c>
    </row>
    <row r="1701" spans="1:9" x14ac:dyDescent="0.25">
      <c r="A1701" s="17">
        <v>2004</v>
      </c>
      <c r="B1701" s="18" t="s">
        <v>258</v>
      </c>
      <c r="C1701" s="19" t="s">
        <v>522</v>
      </c>
      <c r="D1701" s="20">
        <v>7.5738656281525802</v>
      </c>
      <c r="E1701" s="21">
        <v>6.9615900422983783</v>
      </c>
      <c r="F1701" s="22">
        <v>6.6635507166970509</v>
      </c>
      <c r="G1701" s="22">
        <v>9.5277992450953466</v>
      </c>
      <c r="H1701" s="22">
        <v>7.7568085472114587</v>
      </c>
      <c r="I1701" s="23">
        <v>6.9595795894606738</v>
      </c>
    </row>
    <row r="1702" spans="1:9" x14ac:dyDescent="0.25">
      <c r="A1702" s="17">
        <v>2004</v>
      </c>
      <c r="B1702" s="18" t="s">
        <v>315</v>
      </c>
      <c r="C1702" s="19" t="s">
        <v>316</v>
      </c>
      <c r="D1702" s="20">
        <v>6.8974916958358081</v>
      </c>
      <c r="E1702" s="21">
        <v>5.5288160386927068</v>
      </c>
      <c r="F1702" s="22">
        <v>5.2066425176963458</v>
      </c>
      <c r="G1702" s="22">
        <v>8.0915294466371996</v>
      </c>
      <c r="H1702" s="22">
        <v>7.7809680247857331</v>
      </c>
      <c r="I1702" s="23">
        <v>7.8795024513670588</v>
      </c>
    </row>
    <row r="1703" spans="1:9" x14ac:dyDescent="0.25">
      <c r="A1703" s="17">
        <v>2004</v>
      </c>
      <c r="B1703" s="18" t="s">
        <v>241</v>
      </c>
      <c r="C1703" s="19" t="s">
        <v>523</v>
      </c>
      <c r="D1703" s="20" t="s">
        <v>511</v>
      </c>
      <c r="E1703" s="21" t="s">
        <v>511</v>
      </c>
      <c r="F1703" s="22" t="s">
        <v>511</v>
      </c>
      <c r="G1703" s="22" t="s">
        <v>511</v>
      </c>
      <c r="H1703" s="22" t="s">
        <v>511</v>
      </c>
      <c r="I1703" s="23" t="s">
        <v>511</v>
      </c>
    </row>
    <row r="1704" spans="1:9" x14ac:dyDescent="0.25">
      <c r="A1704" s="17">
        <v>2004</v>
      </c>
      <c r="B1704" s="18" t="s">
        <v>265</v>
      </c>
      <c r="C1704" s="19" t="s">
        <v>524</v>
      </c>
      <c r="D1704" s="20" t="s">
        <v>511</v>
      </c>
      <c r="E1704" s="21" t="s">
        <v>511</v>
      </c>
      <c r="F1704" s="22" t="s">
        <v>511</v>
      </c>
      <c r="G1704" s="22" t="s">
        <v>511</v>
      </c>
      <c r="H1704" s="22" t="s">
        <v>511</v>
      </c>
      <c r="I1704" s="23" t="s">
        <v>511</v>
      </c>
    </row>
    <row r="1705" spans="1:9" x14ac:dyDescent="0.25">
      <c r="A1705" s="17">
        <v>2004</v>
      </c>
      <c r="B1705" s="18" t="s">
        <v>376</v>
      </c>
      <c r="C1705" s="19" t="s">
        <v>377</v>
      </c>
      <c r="D1705" s="20">
        <v>7.7914697604542553</v>
      </c>
      <c r="E1705" s="21">
        <v>7.3126430273381162</v>
      </c>
      <c r="F1705" s="22">
        <v>6.6258016075484845</v>
      </c>
      <c r="G1705" s="22">
        <v>9.0358331667668512</v>
      </c>
      <c r="H1705" s="22">
        <v>8.4641615753376716</v>
      </c>
      <c r="I1705" s="23">
        <v>7.518909425280154</v>
      </c>
    </row>
    <row r="1706" spans="1:9" x14ac:dyDescent="0.25">
      <c r="A1706" s="17">
        <v>2004</v>
      </c>
      <c r="B1706" s="18" t="s">
        <v>317</v>
      </c>
      <c r="C1706" s="19" t="s">
        <v>318</v>
      </c>
      <c r="D1706" s="20" t="s">
        <v>511</v>
      </c>
      <c r="E1706" s="21" t="s">
        <v>511</v>
      </c>
      <c r="F1706" s="22" t="s">
        <v>511</v>
      </c>
      <c r="G1706" s="22" t="s">
        <v>511</v>
      </c>
      <c r="H1706" s="22" t="s">
        <v>511</v>
      </c>
      <c r="I1706" s="23" t="s">
        <v>511</v>
      </c>
    </row>
    <row r="1707" spans="1:9" x14ac:dyDescent="0.25">
      <c r="A1707" s="17">
        <v>2004</v>
      </c>
      <c r="B1707" s="18" t="s">
        <v>71</v>
      </c>
      <c r="C1707" s="19" t="s">
        <v>72</v>
      </c>
      <c r="D1707" s="20" t="s">
        <v>511</v>
      </c>
      <c r="E1707" s="21" t="s">
        <v>511</v>
      </c>
      <c r="F1707" s="22" t="s">
        <v>511</v>
      </c>
      <c r="G1707" s="22" t="s">
        <v>511</v>
      </c>
      <c r="H1707" s="22" t="s">
        <v>511</v>
      </c>
      <c r="I1707" s="23" t="s">
        <v>511</v>
      </c>
    </row>
    <row r="1708" spans="1:9" x14ac:dyDescent="0.25">
      <c r="A1708" s="17">
        <v>2004</v>
      </c>
      <c r="B1708" s="18" t="s">
        <v>73</v>
      </c>
      <c r="C1708" s="19" t="s">
        <v>74</v>
      </c>
      <c r="D1708" s="20" t="s">
        <v>511</v>
      </c>
      <c r="E1708" s="21" t="s">
        <v>511</v>
      </c>
      <c r="F1708" s="22" t="s">
        <v>511</v>
      </c>
      <c r="G1708" s="22" t="s">
        <v>511</v>
      </c>
      <c r="H1708" s="22" t="s">
        <v>511</v>
      </c>
      <c r="I1708" s="23" t="s">
        <v>511</v>
      </c>
    </row>
    <row r="1709" spans="1:9" x14ac:dyDescent="0.25">
      <c r="A1709" s="17">
        <v>2004</v>
      </c>
      <c r="B1709" s="18" t="s">
        <v>9</v>
      </c>
      <c r="C1709" s="19" t="s">
        <v>10</v>
      </c>
      <c r="D1709" s="20" t="s">
        <v>511</v>
      </c>
      <c r="E1709" s="21" t="s">
        <v>511</v>
      </c>
      <c r="F1709" s="22" t="s">
        <v>511</v>
      </c>
      <c r="G1709" s="22" t="s">
        <v>511</v>
      </c>
      <c r="H1709" s="22" t="s">
        <v>511</v>
      </c>
      <c r="I1709" s="23" t="s">
        <v>511</v>
      </c>
    </row>
    <row r="1710" spans="1:9" x14ac:dyDescent="0.25">
      <c r="A1710" s="17">
        <v>2004</v>
      </c>
      <c r="B1710" s="18" t="s">
        <v>378</v>
      </c>
      <c r="C1710" s="19" t="s">
        <v>379</v>
      </c>
      <c r="D1710" s="20">
        <v>7.587109435569074</v>
      </c>
      <c r="E1710" s="21">
        <v>7.0249640728749627</v>
      </c>
      <c r="F1710" s="22">
        <v>6.5090452997055319</v>
      </c>
      <c r="G1710" s="22">
        <v>9.1728301414483511</v>
      </c>
      <c r="H1710" s="22">
        <v>8.3999017265049805</v>
      </c>
      <c r="I1710" s="23">
        <v>6.8288059373115439</v>
      </c>
    </row>
    <row r="1711" spans="1:9" x14ac:dyDescent="0.25">
      <c r="A1711" s="17">
        <v>2004</v>
      </c>
      <c r="B1711" s="18" t="s">
        <v>430</v>
      </c>
      <c r="C1711" s="19" t="s">
        <v>431</v>
      </c>
      <c r="D1711" s="20">
        <v>7.8389750153087263</v>
      </c>
      <c r="E1711" s="21">
        <v>5.2901962180690782</v>
      </c>
      <c r="F1711" s="22">
        <v>7.5873020884647229</v>
      </c>
      <c r="G1711" s="22">
        <v>9.5550832566844548</v>
      </c>
      <c r="H1711" s="22">
        <v>9.0104969553500673</v>
      </c>
      <c r="I1711" s="23">
        <v>7.7517965579753065</v>
      </c>
    </row>
    <row r="1712" spans="1:9" x14ac:dyDescent="0.25">
      <c r="A1712" s="17">
        <v>2004</v>
      </c>
      <c r="B1712" s="18" t="s">
        <v>75</v>
      </c>
      <c r="C1712" s="19" t="s">
        <v>76</v>
      </c>
      <c r="D1712" s="20">
        <v>5.7591670243516333</v>
      </c>
      <c r="E1712" s="21">
        <v>7.1342587572533436</v>
      </c>
      <c r="F1712" s="22">
        <v>2.7737412479196615</v>
      </c>
      <c r="G1712" s="22">
        <v>7.0730035536961804</v>
      </c>
      <c r="H1712" s="22">
        <v>5.9901867411751653</v>
      </c>
      <c r="I1712" s="23">
        <v>5.8246448217138189</v>
      </c>
    </row>
    <row r="1713" spans="1:9" x14ac:dyDescent="0.25">
      <c r="A1713" s="17">
        <v>2004</v>
      </c>
      <c r="B1713" s="18" t="s">
        <v>77</v>
      </c>
      <c r="C1713" s="19" t="s">
        <v>78</v>
      </c>
      <c r="D1713" s="20">
        <v>5.217927864554543</v>
      </c>
      <c r="E1713" s="21">
        <v>6.0822930179371308</v>
      </c>
      <c r="F1713" s="22">
        <v>5.2222996187095987</v>
      </c>
      <c r="G1713" s="22">
        <v>3.5540603590698643</v>
      </c>
      <c r="H1713" s="22">
        <v>5.7684832837991795</v>
      </c>
      <c r="I1713" s="23">
        <v>5.4625030432569401</v>
      </c>
    </row>
    <row r="1714" spans="1:9" x14ac:dyDescent="0.25">
      <c r="A1714" s="17">
        <v>2004</v>
      </c>
      <c r="B1714" s="18" t="s">
        <v>267</v>
      </c>
      <c r="C1714" s="19" t="s">
        <v>268</v>
      </c>
      <c r="D1714" s="20">
        <v>6.3821678066040661</v>
      </c>
      <c r="E1714" s="21">
        <v>5.414892080872737</v>
      </c>
      <c r="F1714" s="22">
        <v>5.5386925732358678</v>
      </c>
      <c r="G1714" s="22">
        <v>6.7435542686390235</v>
      </c>
      <c r="H1714" s="22">
        <v>7.0501090019744694</v>
      </c>
      <c r="I1714" s="23">
        <v>7.1635911082982346</v>
      </c>
    </row>
    <row r="1715" spans="1:9" x14ac:dyDescent="0.25">
      <c r="A1715" s="17">
        <v>2004</v>
      </c>
      <c r="B1715" s="18" t="s">
        <v>79</v>
      </c>
      <c r="C1715" s="19" t="s">
        <v>80</v>
      </c>
      <c r="D1715" s="20">
        <v>5.4364099353732493</v>
      </c>
      <c r="E1715" s="21">
        <v>6.3651763424816235</v>
      </c>
      <c r="F1715" s="22">
        <v>3.5799767401895215</v>
      </c>
      <c r="G1715" s="22">
        <v>6.1316006991426804</v>
      </c>
      <c r="H1715" s="22">
        <v>5.6815071487847018</v>
      </c>
      <c r="I1715" s="23">
        <v>5.4237887462677215</v>
      </c>
    </row>
    <row r="1716" spans="1:9" x14ac:dyDescent="0.25">
      <c r="A1716" s="17">
        <v>2004</v>
      </c>
      <c r="B1716" s="18" t="s">
        <v>404</v>
      </c>
      <c r="C1716" s="19" t="s">
        <v>405</v>
      </c>
      <c r="D1716" s="20">
        <v>7.2877991122996777</v>
      </c>
      <c r="E1716" s="21">
        <v>6.5085275011869497</v>
      </c>
      <c r="F1716" s="22">
        <v>6.4761224453039103</v>
      </c>
      <c r="G1716" s="22">
        <v>8.7176333515684483</v>
      </c>
      <c r="H1716" s="22">
        <v>8.2143602873548911</v>
      </c>
      <c r="I1716" s="23">
        <v>6.5223519760841873</v>
      </c>
    </row>
    <row r="1717" spans="1:9" x14ac:dyDescent="0.25">
      <c r="A1717" s="17">
        <v>2004</v>
      </c>
      <c r="B1717" s="18" t="s">
        <v>81</v>
      </c>
      <c r="C1717" s="19" t="s">
        <v>82</v>
      </c>
      <c r="D1717" s="20" t="s">
        <v>511</v>
      </c>
      <c r="E1717" s="21" t="s">
        <v>511</v>
      </c>
      <c r="F1717" s="22" t="s">
        <v>511</v>
      </c>
      <c r="G1717" s="22" t="s">
        <v>511</v>
      </c>
      <c r="H1717" s="22" t="s">
        <v>511</v>
      </c>
      <c r="I1717" s="23" t="s">
        <v>511</v>
      </c>
    </row>
    <row r="1718" spans="1:9" x14ac:dyDescent="0.25">
      <c r="A1718" s="17">
        <v>2004</v>
      </c>
      <c r="B1718" s="18" t="s">
        <v>83</v>
      </c>
      <c r="C1718" s="19" t="s">
        <v>84</v>
      </c>
      <c r="D1718" s="20">
        <v>7.2472058542637523</v>
      </c>
      <c r="E1718" s="21">
        <v>7.4856860399412541</v>
      </c>
      <c r="F1718" s="22">
        <v>4.6160608640105938</v>
      </c>
      <c r="G1718" s="22">
        <v>9.4269972896047225</v>
      </c>
      <c r="H1718" s="22">
        <v>7.1651758809616029</v>
      </c>
      <c r="I1718" s="23">
        <v>7.5421091968005944</v>
      </c>
    </row>
    <row r="1719" spans="1:9" x14ac:dyDescent="0.25">
      <c r="A1719" s="17">
        <v>2004</v>
      </c>
      <c r="B1719" s="18" t="s">
        <v>189</v>
      </c>
      <c r="C1719" s="19" t="s">
        <v>190</v>
      </c>
      <c r="D1719" s="20">
        <v>6.8556977810567847</v>
      </c>
      <c r="E1719" s="21">
        <v>7.4800140313664985</v>
      </c>
      <c r="F1719" s="22">
        <v>4.895699439754968</v>
      </c>
      <c r="G1719" s="22">
        <v>7.8858086912308085</v>
      </c>
      <c r="H1719" s="22">
        <v>7.163336266067077</v>
      </c>
      <c r="I1719" s="23">
        <v>6.8536304768645726</v>
      </c>
    </row>
    <row r="1720" spans="1:9" x14ac:dyDescent="0.25">
      <c r="A1720" s="17">
        <v>2004</v>
      </c>
      <c r="B1720" s="18" t="s">
        <v>346</v>
      </c>
      <c r="C1720" s="19" t="s">
        <v>525</v>
      </c>
      <c r="D1720" s="20" t="s">
        <v>511</v>
      </c>
      <c r="E1720" s="21" t="s">
        <v>511</v>
      </c>
      <c r="F1720" s="22" t="s">
        <v>511</v>
      </c>
      <c r="G1720" s="22" t="s">
        <v>511</v>
      </c>
      <c r="H1720" s="22" t="s">
        <v>511</v>
      </c>
      <c r="I1720" s="23" t="s">
        <v>511</v>
      </c>
    </row>
    <row r="1721" spans="1:9" x14ac:dyDescent="0.25">
      <c r="A1721" s="17">
        <v>2004</v>
      </c>
      <c r="B1721" s="18" t="s">
        <v>256</v>
      </c>
      <c r="C1721" s="19" t="s">
        <v>257</v>
      </c>
      <c r="D1721" s="20">
        <v>7.0395043550897229</v>
      </c>
      <c r="E1721" s="21">
        <v>7.4314073178763156</v>
      </c>
      <c r="F1721" s="22">
        <v>5.6800178672128334</v>
      </c>
      <c r="G1721" s="22">
        <v>8.3313423902088211</v>
      </c>
      <c r="H1721" s="22">
        <v>6.3715741508979189</v>
      </c>
      <c r="I1721" s="23">
        <v>7.3831800492527231</v>
      </c>
    </row>
    <row r="1722" spans="1:9" x14ac:dyDescent="0.25">
      <c r="A1722" s="17">
        <v>2004</v>
      </c>
      <c r="B1722" s="18" t="s">
        <v>406</v>
      </c>
      <c r="C1722" s="19" t="s">
        <v>407</v>
      </c>
      <c r="D1722" s="20" t="s">
        <v>511</v>
      </c>
      <c r="E1722" s="21" t="s">
        <v>511</v>
      </c>
      <c r="F1722" s="22" t="s">
        <v>511</v>
      </c>
      <c r="G1722" s="22" t="s">
        <v>511</v>
      </c>
      <c r="H1722" s="22" t="s">
        <v>511</v>
      </c>
      <c r="I1722" s="23" t="s">
        <v>511</v>
      </c>
    </row>
    <row r="1723" spans="1:9" x14ac:dyDescent="0.25">
      <c r="A1723" s="17">
        <v>2004</v>
      </c>
      <c r="B1723" s="18" t="s">
        <v>11</v>
      </c>
      <c r="C1723" s="19" t="s">
        <v>12</v>
      </c>
      <c r="D1723" s="20">
        <v>6.0734788953194299</v>
      </c>
      <c r="E1723" s="21">
        <v>6.9024273771346856</v>
      </c>
      <c r="F1723" s="22">
        <v>5.0166659603777095</v>
      </c>
      <c r="G1723" s="22">
        <v>7.1131256004997887</v>
      </c>
      <c r="H1723" s="22">
        <v>5.6361851235044975</v>
      </c>
      <c r="I1723" s="23">
        <v>5.6989904150804662</v>
      </c>
    </row>
    <row r="1724" spans="1:9" x14ac:dyDescent="0.25">
      <c r="A1724" s="17">
        <v>2004</v>
      </c>
      <c r="B1724" s="18" t="s">
        <v>87</v>
      </c>
      <c r="C1724" s="19" t="s">
        <v>88</v>
      </c>
      <c r="D1724" s="20">
        <v>5.9362688822275116</v>
      </c>
      <c r="E1724" s="21">
        <v>6.2236600934526454</v>
      </c>
      <c r="F1724" s="22">
        <v>3.4109522413578977</v>
      </c>
      <c r="G1724" s="22">
        <v>8.6346618031614302</v>
      </c>
      <c r="H1724" s="22">
        <v>5.8275027264251289</v>
      </c>
      <c r="I1724" s="23">
        <v>5.5845675467404599</v>
      </c>
    </row>
    <row r="1725" spans="1:9" x14ac:dyDescent="0.25">
      <c r="A1725" s="17">
        <v>2004</v>
      </c>
      <c r="B1725" s="18" t="s">
        <v>269</v>
      </c>
      <c r="C1725" s="19" t="s">
        <v>270</v>
      </c>
      <c r="D1725" s="20">
        <v>4.002943419147817</v>
      </c>
      <c r="E1725" s="21">
        <v>4.9786249764298933</v>
      </c>
      <c r="F1725" s="22">
        <v>2.9276656390376079</v>
      </c>
      <c r="G1725" s="22">
        <v>4.8596934816927941</v>
      </c>
      <c r="H1725" s="22">
        <v>2.827282757985583</v>
      </c>
      <c r="I1725" s="23">
        <v>4.4214502405932086</v>
      </c>
    </row>
    <row r="1726" spans="1:9" x14ac:dyDescent="0.25">
      <c r="A1726" s="17">
        <v>2004</v>
      </c>
      <c r="B1726" s="18" t="s">
        <v>89</v>
      </c>
      <c r="C1726" s="19" t="s">
        <v>90</v>
      </c>
      <c r="D1726" s="20">
        <v>6.4177819205126507</v>
      </c>
      <c r="E1726" s="21">
        <v>5.8636154038382386</v>
      </c>
      <c r="F1726" s="22">
        <v>6.2791669826515735</v>
      </c>
      <c r="G1726" s="22">
        <v>6.2580975137685453</v>
      </c>
      <c r="H1726" s="22">
        <v>5.9825411938879203</v>
      </c>
      <c r="I1726" s="23">
        <v>7.7054885084169795</v>
      </c>
    </row>
    <row r="1727" spans="1:9" x14ac:dyDescent="0.25">
      <c r="A1727" s="17">
        <v>2004</v>
      </c>
      <c r="B1727" s="18" t="s">
        <v>293</v>
      </c>
      <c r="C1727" s="19" t="s">
        <v>294</v>
      </c>
      <c r="D1727" s="20">
        <v>6.4416744991599346</v>
      </c>
      <c r="E1727" s="21">
        <v>7.8069869517489083</v>
      </c>
      <c r="F1727" s="22">
        <v>5.2759297512192971</v>
      </c>
      <c r="G1727" s="22">
        <v>6.7557863092894133</v>
      </c>
      <c r="H1727" s="22">
        <v>6.2254060940043781</v>
      </c>
      <c r="I1727" s="23">
        <v>6.1442633895376799</v>
      </c>
    </row>
    <row r="1728" spans="1:9" x14ac:dyDescent="0.25">
      <c r="A1728" s="17">
        <v>2004</v>
      </c>
      <c r="B1728" s="18" t="s">
        <v>434</v>
      </c>
      <c r="C1728" s="19" t="s">
        <v>435</v>
      </c>
      <c r="D1728" s="20">
        <v>7.8358849039369503</v>
      </c>
      <c r="E1728" s="21">
        <v>5.026332351589045</v>
      </c>
      <c r="F1728" s="22">
        <v>7.8231788609248234</v>
      </c>
      <c r="G1728" s="22">
        <v>9.5417071994228664</v>
      </c>
      <c r="H1728" s="22">
        <v>8.9661687710451847</v>
      </c>
      <c r="I1728" s="23">
        <v>7.8220373367028317</v>
      </c>
    </row>
    <row r="1729" spans="1:9" x14ac:dyDescent="0.25">
      <c r="A1729" s="17">
        <v>2004</v>
      </c>
      <c r="B1729" s="18" t="s">
        <v>447</v>
      </c>
      <c r="C1729" s="19" t="s">
        <v>448</v>
      </c>
      <c r="D1729" s="20">
        <v>8.3542181150742216</v>
      </c>
      <c r="E1729" s="21">
        <v>6.2661552640264775</v>
      </c>
      <c r="F1729" s="22">
        <v>8.0439742703703363</v>
      </c>
      <c r="G1729" s="22">
        <v>9.5758306649784917</v>
      </c>
      <c r="H1729" s="22">
        <v>8.9154690584805909</v>
      </c>
      <c r="I1729" s="23">
        <v>8.9696613175152127</v>
      </c>
    </row>
    <row r="1730" spans="1:9" x14ac:dyDescent="0.25">
      <c r="A1730" s="17">
        <v>2004</v>
      </c>
      <c r="B1730" s="18" t="s">
        <v>193</v>
      </c>
      <c r="C1730" s="19" t="s">
        <v>194</v>
      </c>
      <c r="D1730" s="20">
        <v>7.2976043528013887</v>
      </c>
      <c r="E1730" s="21">
        <v>8.5627357598632248</v>
      </c>
      <c r="F1730" s="22">
        <v>4.0648495564648419</v>
      </c>
      <c r="G1730" s="22">
        <v>8.813781203751887</v>
      </c>
      <c r="H1730" s="22">
        <v>7.9980127055654417</v>
      </c>
      <c r="I1730" s="23">
        <v>7.0486425383615519</v>
      </c>
    </row>
    <row r="1731" spans="1:9" x14ac:dyDescent="0.25">
      <c r="A1731" s="17">
        <v>2004</v>
      </c>
      <c r="B1731" s="18" t="s">
        <v>91</v>
      </c>
      <c r="C1731" s="19" t="s">
        <v>92</v>
      </c>
      <c r="D1731" s="20">
        <v>5.1098368209177973</v>
      </c>
      <c r="E1731" s="21">
        <v>6.5880795909522218</v>
      </c>
      <c r="F1731" s="22">
        <v>2.6441649070868851</v>
      </c>
      <c r="G1731" s="22">
        <v>7.2223431370107374</v>
      </c>
      <c r="H1731" s="22">
        <v>4.2766965223853015</v>
      </c>
      <c r="I1731" s="23">
        <v>4.817899947153844</v>
      </c>
    </row>
    <row r="1732" spans="1:9" x14ac:dyDescent="0.25">
      <c r="A1732" s="17">
        <v>2004</v>
      </c>
      <c r="B1732" s="18" t="s">
        <v>93</v>
      </c>
      <c r="C1732" s="19" t="s">
        <v>94</v>
      </c>
      <c r="D1732" s="20">
        <v>5.6784763003178247</v>
      </c>
      <c r="E1732" s="21">
        <v>7.9522258252895712</v>
      </c>
      <c r="F1732" s="22">
        <v>3.033932284529794</v>
      </c>
      <c r="G1732" s="22">
        <v>6.0578409152373478</v>
      </c>
      <c r="H1732" s="22">
        <v>4.7599068306049954</v>
      </c>
      <c r="I1732" s="23">
        <v>6.5884756459274145</v>
      </c>
    </row>
    <row r="1733" spans="1:9" x14ac:dyDescent="0.25">
      <c r="A1733" s="17">
        <v>2004</v>
      </c>
      <c r="B1733" s="18" t="s">
        <v>408</v>
      </c>
      <c r="C1733" s="19" t="s">
        <v>409</v>
      </c>
      <c r="D1733" s="20">
        <v>6.66487048964858</v>
      </c>
      <c r="E1733" s="21">
        <v>6.8193778173526027</v>
      </c>
      <c r="F1733" s="22">
        <v>4.3703124441346892</v>
      </c>
      <c r="G1733" s="22">
        <v>8.2546549792168911</v>
      </c>
      <c r="H1733" s="22">
        <v>6.8285116859211605</v>
      </c>
      <c r="I1733" s="23">
        <v>7.0514955216175546</v>
      </c>
    </row>
    <row r="1734" spans="1:9" x14ac:dyDescent="0.25">
      <c r="A1734" s="17">
        <v>2004</v>
      </c>
      <c r="B1734" s="18" t="s">
        <v>380</v>
      </c>
      <c r="C1734" s="19" t="s">
        <v>381</v>
      </c>
      <c r="D1734" s="20">
        <v>7.6347235118802228</v>
      </c>
      <c r="E1734" s="21">
        <v>5.1261858312976445</v>
      </c>
      <c r="F1734" s="22">
        <v>8.329204364888156</v>
      </c>
      <c r="G1734" s="22">
        <v>8.9928326083079657</v>
      </c>
      <c r="H1734" s="22">
        <v>8.1242978972947757</v>
      </c>
      <c r="I1734" s="23">
        <v>7.6010968576125775</v>
      </c>
    </row>
    <row r="1735" spans="1:9" x14ac:dyDescent="0.25">
      <c r="A1735" s="17">
        <v>2004</v>
      </c>
      <c r="B1735" s="18" t="s">
        <v>319</v>
      </c>
      <c r="C1735" s="19" t="s">
        <v>320</v>
      </c>
      <c r="D1735" s="20">
        <v>6.8673402410066968</v>
      </c>
      <c r="E1735" s="21">
        <v>4.589389882874646</v>
      </c>
      <c r="F1735" s="22">
        <v>4.7704767133658148</v>
      </c>
      <c r="G1735" s="22">
        <v>8.5992325395417168</v>
      </c>
      <c r="H1735" s="22">
        <v>8.3516009445911124</v>
      </c>
      <c r="I1735" s="23">
        <v>8.0260011246601923</v>
      </c>
    </row>
    <row r="1736" spans="1:9" x14ac:dyDescent="0.25">
      <c r="A1736" s="17">
        <v>2004</v>
      </c>
      <c r="B1736" s="18" t="s">
        <v>295</v>
      </c>
      <c r="C1736" s="19" t="s">
        <v>296</v>
      </c>
      <c r="D1736" s="20">
        <v>5.6765667289045991</v>
      </c>
      <c r="E1736" s="21">
        <v>7.7513778231054289</v>
      </c>
      <c r="F1736" s="22">
        <v>3.4672855653342882</v>
      </c>
      <c r="G1736" s="22">
        <v>5.6987667501977723</v>
      </c>
      <c r="H1736" s="22">
        <v>5.089739665670951</v>
      </c>
      <c r="I1736" s="23">
        <v>6.3756638402145578</v>
      </c>
    </row>
    <row r="1737" spans="1:9" x14ac:dyDescent="0.25">
      <c r="A1737" s="17">
        <v>2004</v>
      </c>
      <c r="B1737" s="18" t="s">
        <v>195</v>
      </c>
      <c r="C1737" s="19" t="s">
        <v>196</v>
      </c>
      <c r="D1737" s="20">
        <v>7.6997791751637221</v>
      </c>
      <c r="E1737" s="21">
        <v>8.2059805872670459</v>
      </c>
      <c r="F1737" s="22">
        <v>5.2904871558131177</v>
      </c>
      <c r="G1737" s="22">
        <v>9.6737494908453332</v>
      </c>
      <c r="H1737" s="22">
        <v>8.4760211434499944</v>
      </c>
      <c r="I1737" s="23">
        <v>6.8526574984431177</v>
      </c>
    </row>
    <row r="1738" spans="1:9" x14ac:dyDescent="0.25">
      <c r="A1738" s="17">
        <v>2004</v>
      </c>
      <c r="B1738" s="18" t="s">
        <v>455</v>
      </c>
      <c r="C1738" s="19" t="s">
        <v>456</v>
      </c>
      <c r="D1738" s="20">
        <v>5.853167354810922</v>
      </c>
      <c r="E1738" s="21">
        <v>5.9779327293883107</v>
      </c>
      <c r="F1738" s="22">
        <v>3.9689593846905482</v>
      </c>
      <c r="G1738" s="22">
        <v>6.3133850236936446</v>
      </c>
      <c r="H1738" s="22">
        <v>5.7704272994925585</v>
      </c>
      <c r="I1738" s="23">
        <v>7.235132336789543</v>
      </c>
    </row>
    <row r="1739" spans="1:9" x14ac:dyDescent="0.25">
      <c r="A1739" s="17">
        <v>2004</v>
      </c>
      <c r="B1739" s="18" t="s">
        <v>197</v>
      </c>
      <c r="C1739" s="19" t="s">
        <v>198</v>
      </c>
      <c r="D1739" s="20">
        <v>6.8450883896343528</v>
      </c>
      <c r="E1739" s="21">
        <v>8.8466616245813068</v>
      </c>
      <c r="F1739" s="22">
        <v>4.0028323018157748</v>
      </c>
      <c r="G1739" s="22">
        <v>8.6657622643665331</v>
      </c>
      <c r="H1739" s="22">
        <v>7.6742561885772407</v>
      </c>
      <c r="I1739" s="23">
        <v>5.0359295688309054</v>
      </c>
    </row>
    <row r="1740" spans="1:9" x14ac:dyDescent="0.25">
      <c r="A1740" s="17">
        <v>2004</v>
      </c>
      <c r="B1740" s="18" t="s">
        <v>199</v>
      </c>
      <c r="C1740" s="19" t="s">
        <v>200</v>
      </c>
      <c r="D1740" s="20">
        <v>7.7295412921807891</v>
      </c>
      <c r="E1740" s="21">
        <v>8.2872702808425949</v>
      </c>
      <c r="F1740" s="22">
        <v>5.1755460388154022</v>
      </c>
      <c r="G1740" s="22">
        <v>9.6143026954635857</v>
      </c>
      <c r="H1740" s="22">
        <v>8.3825672580152162</v>
      </c>
      <c r="I1740" s="23">
        <v>7.188020187767151</v>
      </c>
    </row>
    <row r="1741" spans="1:9" x14ac:dyDescent="0.25">
      <c r="A1741" s="17">
        <v>2004</v>
      </c>
      <c r="B1741" s="18" t="s">
        <v>271</v>
      </c>
      <c r="C1741" s="19" t="s">
        <v>272</v>
      </c>
      <c r="D1741" s="20">
        <v>6.9632390930815102</v>
      </c>
      <c r="E1741" s="21">
        <v>8.5194498742972176</v>
      </c>
      <c r="F1741" s="22">
        <v>4.5655398697064378</v>
      </c>
      <c r="G1741" s="22">
        <v>8.119997942162005</v>
      </c>
      <c r="H1741" s="22">
        <v>6.7461314103720351</v>
      </c>
      <c r="I1741" s="23">
        <v>6.8650763688698548</v>
      </c>
    </row>
    <row r="1742" spans="1:9" x14ac:dyDescent="0.25">
      <c r="A1742" s="17">
        <v>2004</v>
      </c>
      <c r="B1742" s="18" t="s">
        <v>344</v>
      </c>
      <c r="C1742" s="19" t="s">
        <v>345</v>
      </c>
      <c r="D1742" s="20">
        <v>6.9621215815331938</v>
      </c>
      <c r="E1742" s="21">
        <v>5.5375526485678304</v>
      </c>
      <c r="F1742" s="22">
        <v>5.9128433007123249</v>
      </c>
      <c r="G1742" s="22">
        <v>9.1494618170320869</v>
      </c>
      <c r="H1742" s="22">
        <v>7.3195134658696528</v>
      </c>
      <c r="I1742" s="23">
        <v>6.8912366754840768</v>
      </c>
    </row>
    <row r="1743" spans="1:9" x14ac:dyDescent="0.25">
      <c r="A1743" s="17">
        <v>2004</v>
      </c>
      <c r="B1743" s="18" t="s">
        <v>410</v>
      </c>
      <c r="C1743" s="19" t="s">
        <v>411</v>
      </c>
      <c r="D1743" s="20">
        <v>7.6055959257887098</v>
      </c>
      <c r="E1743" s="21">
        <v>6.0256986533272014</v>
      </c>
      <c r="F1743" s="22">
        <v>7.0160790278011813</v>
      </c>
      <c r="G1743" s="22">
        <v>9.6082451075946267</v>
      </c>
      <c r="H1743" s="22">
        <v>8.6200548873701308</v>
      </c>
      <c r="I1743" s="23">
        <v>6.7579019528504061</v>
      </c>
    </row>
    <row r="1744" spans="1:9" x14ac:dyDescent="0.25">
      <c r="A1744" s="17">
        <v>2004</v>
      </c>
      <c r="B1744" s="18" t="s">
        <v>321</v>
      </c>
      <c r="C1744" s="19" t="s">
        <v>322</v>
      </c>
      <c r="D1744" s="20" t="s">
        <v>511</v>
      </c>
      <c r="E1744" s="21" t="s">
        <v>511</v>
      </c>
      <c r="F1744" s="22" t="s">
        <v>511</v>
      </c>
      <c r="G1744" s="22" t="s">
        <v>511</v>
      </c>
      <c r="H1744" s="22" t="s">
        <v>511</v>
      </c>
      <c r="I1744" s="23" t="s">
        <v>511</v>
      </c>
    </row>
    <row r="1745" spans="1:9" x14ac:dyDescent="0.25">
      <c r="A1745" s="17">
        <v>2004</v>
      </c>
      <c r="B1745" s="18" t="s">
        <v>348</v>
      </c>
      <c r="C1745" s="19" t="s">
        <v>349</v>
      </c>
      <c r="D1745" s="20">
        <v>6.6915352921664581</v>
      </c>
      <c r="E1745" s="21">
        <v>7.2530986147107512</v>
      </c>
      <c r="F1745" s="22">
        <v>5.4686586889561308</v>
      </c>
      <c r="G1745" s="22">
        <v>6.5388488755993368</v>
      </c>
      <c r="H1745" s="22">
        <v>7.3985340309357452</v>
      </c>
      <c r="I1745" s="23">
        <v>6.7985362506303249</v>
      </c>
    </row>
    <row r="1746" spans="1:9" x14ac:dyDescent="0.25">
      <c r="A1746" s="17">
        <v>2004</v>
      </c>
      <c r="B1746" s="18" t="s">
        <v>350</v>
      </c>
      <c r="C1746" s="19" t="s">
        <v>351</v>
      </c>
      <c r="D1746" s="20">
        <v>6.0650971253118602</v>
      </c>
      <c r="E1746" s="21">
        <v>6.6059551845427578</v>
      </c>
      <c r="F1746" s="22">
        <v>5.2448088596261275</v>
      </c>
      <c r="G1746" s="22">
        <v>6.0116010818019863</v>
      </c>
      <c r="H1746" s="22">
        <v>6.1286733649352527</v>
      </c>
      <c r="I1746" s="23">
        <v>6.3344471356531757</v>
      </c>
    </row>
    <row r="1747" spans="1:9" x14ac:dyDescent="0.25">
      <c r="A1747" s="17">
        <v>2004</v>
      </c>
      <c r="B1747" s="18" t="s">
        <v>97</v>
      </c>
      <c r="C1747" s="19" t="s">
        <v>98</v>
      </c>
      <c r="D1747" s="20">
        <v>6.1058275207317143</v>
      </c>
      <c r="E1747" s="21">
        <v>5.9362990024907445</v>
      </c>
      <c r="F1747" s="22">
        <v>4.7978785172777521</v>
      </c>
      <c r="G1747" s="22">
        <v>7.304212010347916</v>
      </c>
      <c r="H1747" s="22">
        <v>5.5395187804552766</v>
      </c>
      <c r="I1747" s="23">
        <v>6.9512292930868851</v>
      </c>
    </row>
    <row r="1748" spans="1:9" x14ac:dyDescent="0.25">
      <c r="A1748" s="17">
        <v>2004</v>
      </c>
      <c r="B1748" s="18" t="s">
        <v>323</v>
      </c>
      <c r="C1748" s="19" t="s">
        <v>324</v>
      </c>
      <c r="D1748" s="20" t="s">
        <v>511</v>
      </c>
      <c r="E1748" s="21" t="s">
        <v>511</v>
      </c>
      <c r="F1748" s="22" t="s">
        <v>511</v>
      </c>
      <c r="G1748" s="22" t="s">
        <v>511</v>
      </c>
      <c r="H1748" s="22" t="s">
        <v>511</v>
      </c>
      <c r="I1748" s="23" t="s">
        <v>511</v>
      </c>
    </row>
    <row r="1749" spans="1:9" x14ac:dyDescent="0.25">
      <c r="A1749" s="17">
        <v>2004</v>
      </c>
      <c r="B1749" s="18" t="s">
        <v>103</v>
      </c>
      <c r="C1749" s="19" t="s">
        <v>104</v>
      </c>
      <c r="D1749" s="20">
        <v>5.7544532551682153</v>
      </c>
      <c r="E1749" s="21">
        <v>6.6938468757008804</v>
      </c>
      <c r="F1749" s="22">
        <v>3.5238432326225153</v>
      </c>
      <c r="G1749" s="22">
        <v>7.1047142118037643</v>
      </c>
      <c r="H1749" s="22">
        <v>5.9403847769866944</v>
      </c>
      <c r="I1749" s="23">
        <v>5.5094771787272245</v>
      </c>
    </row>
    <row r="1750" spans="1:9" x14ac:dyDescent="0.25">
      <c r="A1750" s="17">
        <v>2004</v>
      </c>
      <c r="B1750" s="18" t="s">
        <v>414</v>
      </c>
      <c r="C1750" s="19" t="s">
        <v>415</v>
      </c>
      <c r="D1750" s="20" t="s">
        <v>511</v>
      </c>
      <c r="E1750" s="21" t="s">
        <v>511</v>
      </c>
      <c r="F1750" s="22" t="s">
        <v>511</v>
      </c>
      <c r="G1750" s="22" t="s">
        <v>511</v>
      </c>
      <c r="H1750" s="22" t="s">
        <v>511</v>
      </c>
      <c r="I1750" s="23" t="s">
        <v>511</v>
      </c>
    </row>
    <row r="1751" spans="1:9" x14ac:dyDescent="0.25">
      <c r="A1751" s="17">
        <v>2004</v>
      </c>
      <c r="B1751" s="18" t="s">
        <v>105</v>
      </c>
      <c r="C1751" s="19" t="s">
        <v>106</v>
      </c>
      <c r="D1751" s="20" t="s">
        <v>511</v>
      </c>
      <c r="E1751" s="21" t="s">
        <v>511</v>
      </c>
      <c r="F1751" s="22" t="s">
        <v>511</v>
      </c>
      <c r="G1751" s="22" t="s">
        <v>511</v>
      </c>
      <c r="H1751" s="22" t="s">
        <v>511</v>
      </c>
      <c r="I1751" s="23" t="s">
        <v>511</v>
      </c>
    </row>
    <row r="1752" spans="1:9" x14ac:dyDescent="0.25">
      <c r="A1752" s="17">
        <v>2004</v>
      </c>
      <c r="B1752" s="18" t="s">
        <v>107</v>
      </c>
      <c r="C1752" s="19" t="s">
        <v>108</v>
      </c>
      <c r="D1752" s="20">
        <v>5.420332135483708</v>
      </c>
      <c r="E1752" s="21">
        <v>6.2944263425177658</v>
      </c>
      <c r="F1752" s="22">
        <v>3.6577788988540747</v>
      </c>
      <c r="G1752" s="22">
        <v>6.1440963442633789</v>
      </c>
      <c r="H1752" s="22">
        <v>5.7305745530896441</v>
      </c>
      <c r="I1752" s="23">
        <v>5.2747845386936776</v>
      </c>
    </row>
    <row r="1753" spans="1:9" x14ac:dyDescent="0.25">
      <c r="A1753" s="17">
        <v>2004</v>
      </c>
      <c r="B1753" s="18" t="s">
        <v>273</v>
      </c>
      <c r="C1753" s="19" t="s">
        <v>274</v>
      </c>
      <c r="D1753" s="20">
        <v>8.6286662234412486</v>
      </c>
      <c r="E1753" s="21">
        <v>7.452318295509845</v>
      </c>
      <c r="F1753" s="22">
        <v>7.7980696561983933</v>
      </c>
      <c r="G1753" s="22">
        <v>9.5579383024402702</v>
      </c>
      <c r="H1753" s="22">
        <v>9.465736110806656</v>
      </c>
      <c r="I1753" s="23">
        <v>8.8692687522510791</v>
      </c>
    </row>
    <row r="1754" spans="1:9" x14ac:dyDescent="0.25">
      <c r="A1754" s="17">
        <v>2004</v>
      </c>
      <c r="B1754" s="18" t="s">
        <v>352</v>
      </c>
      <c r="C1754" s="19" t="s">
        <v>526</v>
      </c>
      <c r="D1754" s="20">
        <v>7.5860724532400186</v>
      </c>
      <c r="E1754" s="21">
        <v>6.7992961558867391</v>
      </c>
      <c r="F1754" s="22">
        <v>6.5038628443542628</v>
      </c>
      <c r="G1754" s="22">
        <v>8.7722763851574417</v>
      </c>
      <c r="H1754" s="22">
        <v>8.0060525897044403</v>
      </c>
      <c r="I1754" s="23">
        <v>7.8488742910972142</v>
      </c>
    </row>
    <row r="1755" spans="1:9" x14ac:dyDescent="0.25">
      <c r="A1755" s="17">
        <v>2004</v>
      </c>
      <c r="B1755" s="18" t="s">
        <v>416</v>
      </c>
      <c r="C1755" s="19" t="s">
        <v>417</v>
      </c>
      <c r="D1755" s="20">
        <v>7.0731558919140323</v>
      </c>
      <c r="E1755" s="21">
        <v>5.4101435330455754</v>
      </c>
      <c r="F1755" s="22">
        <v>5.7371949452142132</v>
      </c>
      <c r="G1755" s="22">
        <v>8.7523899920024064</v>
      </c>
      <c r="H1755" s="22">
        <v>8.2897976936811677</v>
      </c>
      <c r="I1755" s="23">
        <v>7.1762532956268013</v>
      </c>
    </row>
    <row r="1756" spans="1:9" x14ac:dyDescent="0.25">
      <c r="A1756" s="17">
        <v>2004</v>
      </c>
      <c r="B1756" s="18" t="s">
        <v>111</v>
      </c>
      <c r="C1756" s="19" t="s">
        <v>112</v>
      </c>
      <c r="D1756" s="20">
        <v>6.9191905682754467</v>
      </c>
      <c r="E1756" s="21">
        <v>6.578660700066294</v>
      </c>
      <c r="F1756" s="22">
        <v>5.8081462207233852</v>
      </c>
      <c r="G1756" s="22">
        <v>8.1124970347393859</v>
      </c>
      <c r="H1756" s="22">
        <v>6.6778259920162126</v>
      </c>
      <c r="I1756" s="23">
        <v>7.4188228938319574</v>
      </c>
    </row>
    <row r="1757" spans="1:9" x14ac:dyDescent="0.25">
      <c r="A1757" s="17">
        <v>2004</v>
      </c>
      <c r="B1757" s="18" t="s">
        <v>418</v>
      </c>
      <c r="C1757" s="19" t="s">
        <v>419</v>
      </c>
      <c r="D1757" s="20">
        <v>7.9482572919816317</v>
      </c>
      <c r="E1757" s="21">
        <v>7.1133838991823142</v>
      </c>
      <c r="F1757" s="22">
        <v>6.8040705914536073</v>
      </c>
      <c r="G1757" s="22">
        <v>9.6165198483001983</v>
      </c>
      <c r="H1757" s="22">
        <v>8.7567381930417039</v>
      </c>
      <c r="I1757" s="23">
        <v>7.4505739279303382</v>
      </c>
    </row>
    <row r="1758" spans="1:9" x14ac:dyDescent="0.25">
      <c r="A1758" s="17">
        <v>2004</v>
      </c>
      <c r="B1758" s="18" t="s">
        <v>297</v>
      </c>
      <c r="C1758" s="19" t="s">
        <v>298</v>
      </c>
      <c r="D1758" s="20">
        <v>6.4794981500887472</v>
      </c>
      <c r="E1758" s="21">
        <v>8.1201529486811825</v>
      </c>
      <c r="F1758" s="22">
        <v>4.5549541209953599</v>
      </c>
      <c r="G1758" s="22">
        <v>6.5083163823236099</v>
      </c>
      <c r="H1758" s="22">
        <v>6.8366626157422736</v>
      </c>
      <c r="I1758" s="23">
        <v>6.3774046827013144</v>
      </c>
    </row>
    <row r="1759" spans="1:9" x14ac:dyDescent="0.25">
      <c r="A1759" s="17">
        <v>2004</v>
      </c>
      <c r="B1759" s="18" t="s">
        <v>13</v>
      </c>
      <c r="C1759" s="19" t="s">
        <v>14</v>
      </c>
      <c r="D1759" s="20" t="s">
        <v>511</v>
      </c>
      <c r="E1759" s="21" t="s">
        <v>511</v>
      </c>
      <c r="F1759" s="22" t="s">
        <v>511</v>
      </c>
      <c r="G1759" s="22" t="s">
        <v>511</v>
      </c>
      <c r="H1759" s="22" t="s">
        <v>511</v>
      </c>
      <c r="I1759" s="23" t="s">
        <v>511</v>
      </c>
    </row>
    <row r="1760" spans="1:9" x14ac:dyDescent="0.25">
      <c r="A1760" s="17">
        <v>2004</v>
      </c>
      <c r="B1760" s="18" t="s">
        <v>216</v>
      </c>
      <c r="C1760" s="19" t="s">
        <v>217</v>
      </c>
      <c r="D1760" s="20" t="s">
        <v>511</v>
      </c>
      <c r="E1760" s="21" t="s">
        <v>511</v>
      </c>
      <c r="F1760" s="22" t="s">
        <v>511</v>
      </c>
      <c r="G1760" s="22" t="s">
        <v>511</v>
      </c>
      <c r="H1760" s="22" t="s">
        <v>511</v>
      </c>
      <c r="I1760" s="23" t="s">
        <v>511</v>
      </c>
    </row>
    <row r="1761" spans="1:9" x14ac:dyDescent="0.25">
      <c r="A1761" s="17">
        <v>2004</v>
      </c>
      <c r="B1761" s="18" t="s">
        <v>385</v>
      </c>
      <c r="C1761" s="19" t="s">
        <v>386</v>
      </c>
      <c r="D1761" s="20">
        <v>7.7260840394091304</v>
      </c>
      <c r="E1761" s="21">
        <v>4.64576573617944</v>
      </c>
      <c r="F1761" s="22">
        <v>7.6234331805867868</v>
      </c>
      <c r="G1761" s="22">
        <v>9.7844200003412034</v>
      </c>
      <c r="H1761" s="22">
        <v>8.7195652511986488</v>
      </c>
      <c r="I1761" s="23">
        <v>7.8572360287395737</v>
      </c>
    </row>
    <row r="1762" spans="1:9" x14ac:dyDescent="0.25">
      <c r="A1762" s="17">
        <v>2004</v>
      </c>
      <c r="B1762" s="18" t="s">
        <v>436</v>
      </c>
      <c r="C1762" s="19" t="s">
        <v>437</v>
      </c>
      <c r="D1762" s="20">
        <v>8.5722285159967235</v>
      </c>
      <c r="E1762" s="21">
        <v>7.8963131856481725</v>
      </c>
      <c r="F1762" s="22">
        <v>8.3013952678370089</v>
      </c>
      <c r="G1762" s="22">
        <v>9.6262809588951814</v>
      </c>
      <c r="H1762" s="22">
        <v>8.6892593997876446</v>
      </c>
      <c r="I1762" s="23">
        <v>8.3478937678156147</v>
      </c>
    </row>
    <row r="1763" spans="1:9" x14ac:dyDescent="0.25">
      <c r="A1763" s="17">
        <v>2004</v>
      </c>
      <c r="B1763" s="18" t="s">
        <v>327</v>
      </c>
      <c r="C1763" s="19" t="s">
        <v>328</v>
      </c>
      <c r="D1763" s="20">
        <v>5.3763482686925581</v>
      </c>
      <c r="E1763" s="21">
        <v>5.1884132290279883</v>
      </c>
      <c r="F1763" s="22">
        <v>3.8833101760308844</v>
      </c>
      <c r="G1763" s="22">
        <v>7.6858735451602369</v>
      </c>
      <c r="H1763" s="22">
        <v>4.7127873821990161</v>
      </c>
      <c r="I1763" s="23">
        <v>5.41135701104466</v>
      </c>
    </row>
    <row r="1764" spans="1:9" x14ac:dyDescent="0.25">
      <c r="A1764" s="17">
        <v>2004</v>
      </c>
      <c r="B1764" s="18" t="s">
        <v>527</v>
      </c>
      <c r="C1764" s="19" t="s">
        <v>528</v>
      </c>
      <c r="D1764" s="20">
        <v>7.3818895042907524</v>
      </c>
      <c r="E1764" s="21">
        <v>7.1201389136847979</v>
      </c>
      <c r="F1764" s="22">
        <v>6.2686767633210962</v>
      </c>
      <c r="G1764" s="22">
        <v>9.7108171725702324</v>
      </c>
      <c r="H1764" s="22">
        <v>7.5712755423220148</v>
      </c>
      <c r="I1764" s="23">
        <v>6.2385391295556287</v>
      </c>
    </row>
    <row r="1765" spans="1:9" x14ac:dyDescent="0.25">
      <c r="A1765" s="17">
        <v>2004</v>
      </c>
      <c r="B1765" s="18" t="s">
        <v>243</v>
      </c>
      <c r="C1765" s="19" t="s">
        <v>244</v>
      </c>
      <c r="D1765" s="20" t="s">
        <v>511</v>
      </c>
      <c r="E1765" s="21" t="s">
        <v>511</v>
      </c>
      <c r="F1765" s="22" t="s">
        <v>511</v>
      </c>
      <c r="G1765" s="22" t="s">
        <v>511</v>
      </c>
      <c r="H1765" s="22" t="s">
        <v>511</v>
      </c>
      <c r="I1765" s="23" t="s">
        <v>511</v>
      </c>
    </row>
    <row r="1766" spans="1:9" x14ac:dyDescent="0.25">
      <c r="A1766" s="17">
        <v>2004</v>
      </c>
      <c r="B1766" s="18" t="s">
        <v>119</v>
      </c>
      <c r="C1766" s="19" t="s">
        <v>529</v>
      </c>
      <c r="D1766" s="20">
        <v>6.3856069167122111</v>
      </c>
      <c r="E1766" s="21">
        <v>7.3184052410031084</v>
      </c>
      <c r="F1766" s="22">
        <v>5.1781465551075287</v>
      </c>
      <c r="G1766" s="22">
        <v>8.2110490095646576</v>
      </c>
      <c r="H1766" s="22">
        <v>5.4645116084250054</v>
      </c>
      <c r="I1766" s="23">
        <v>5.7559221694607556</v>
      </c>
    </row>
    <row r="1767" spans="1:9" x14ac:dyDescent="0.25">
      <c r="A1767" s="17">
        <v>2004</v>
      </c>
      <c r="B1767" s="18" t="s">
        <v>275</v>
      </c>
      <c r="C1767" s="19" t="s">
        <v>276</v>
      </c>
      <c r="D1767" s="20">
        <v>6.7097305998959511</v>
      </c>
      <c r="E1767" s="21">
        <v>7.5490721209802416</v>
      </c>
      <c r="F1767" s="22">
        <v>5.800310863792725</v>
      </c>
      <c r="G1767" s="22">
        <v>7.0585075533936283</v>
      </c>
      <c r="H1767" s="22">
        <v>6.3778923761161517</v>
      </c>
      <c r="I1767" s="23">
        <v>6.7628700851970107</v>
      </c>
    </row>
    <row r="1768" spans="1:9" x14ac:dyDescent="0.25">
      <c r="A1768" s="17">
        <v>2004</v>
      </c>
      <c r="B1768" s="18" t="s">
        <v>277</v>
      </c>
      <c r="C1768" s="19" t="s">
        <v>278</v>
      </c>
      <c r="D1768" s="20" t="s">
        <v>511</v>
      </c>
      <c r="E1768" s="21" t="s">
        <v>511</v>
      </c>
      <c r="F1768" s="22" t="s">
        <v>511</v>
      </c>
      <c r="G1768" s="22" t="s">
        <v>511</v>
      </c>
      <c r="H1768" s="22" t="s">
        <v>511</v>
      </c>
      <c r="I1768" s="23" t="s">
        <v>511</v>
      </c>
    </row>
    <row r="1769" spans="1:9" x14ac:dyDescent="0.25">
      <c r="A1769" s="17">
        <v>2004</v>
      </c>
      <c r="B1769" s="18" t="s">
        <v>115</v>
      </c>
      <c r="C1769" s="19" t="s">
        <v>116</v>
      </c>
      <c r="D1769" s="20">
        <v>5.6387633621177926</v>
      </c>
      <c r="E1769" s="21">
        <v>7.754162004027938</v>
      </c>
      <c r="F1769" s="22">
        <v>2.7415692006958112</v>
      </c>
      <c r="G1769" s="22">
        <v>7.0737050912261941</v>
      </c>
      <c r="H1769" s="22">
        <v>5.632838286759565</v>
      </c>
      <c r="I1769" s="23">
        <v>4.9915422278794521</v>
      </c>
    </row>
    <row r="1770" spans="1:9" x14ac:dyDescent="0.25">
      <c r="A1770" s="17">
        <v>2004</v>
      </c>
      <c r="B1770" s="18" t="s">
        <v>218</v>
      </c>
      <c r="C1770" s="19" t="s">
        <v>219</v>
      </c>
      <c r="D1770" s="20">
        <v>7.2978676853521192</v>
      </c>
      <c r="E1770" s="21">
        <v>7.0356195279677491</v>
      </c>
      <c r="F1770" s="22">
        <v>4.6840268271846561</v>
      </c>
      <c r="G1770" s="22">
        <v>8.9719716089817982</v>
      </c>
      <c r="H1770" s="22">
        <v>7.9701766300649899</v>
      </c>
      <c r="I1770" s="23">
        <v>7.8275438325614024</v>
      </c>
    </row>
    <row r="1771" spans="1:9" x14ac:dyDescent="0.25">
      <c r="A1771" s="17">
        <v>2004</v>
      </c>
      <c r="B1771" s="18" t="s">
        <v>15</v>
      </c>
      <c r="C1771" s="19" t="s">
        <v>16</v>
      </c>
      <c r="D1771" s="20">
        <v>6.4344107475416834</v>
      </c>
      <c r="E1771" s="21">
        <v>6.8569392037989445</v>
      </c>
      <c r="F1771" s="22">
        <v>4.9958505053288516</v>
      </c>
      <c r="G1771" s="22">
        <v>7.2649136622284596</v>
      </c>
      <c r="H1771" s="22">
        <v>6.094381453969774</v>
      </c>
      <c r="I1771" s="23">
        <v>6.9599689123823838</v>
      </c>
    </row>
    <row r="1772" spans="1:9" x14ac:dyDescent="0.25">
      <c r="A1772" s="17">
        <v>2004</v>
      </c>
      <c r="B1772" s="18" t="s">
        <v>329</v>
      </c>
      <c r="C1772" s="19" t="s">
        <v>330</v>
      </c>
      <c r="D1772" s="20">
        <v>6.3206126218871956</v>
      </c>
      <c r="E1772" s="21">
        <v>8.0921607968396003</v>
      </c>
      <c r="F1772" s="22">
        <v>6.011089828751623</v>
      </c>
      <c r="G1772" s="22">
        <v>5.0482871806460912</v>
      </c>
      <c r="H1772" s="22">
        <v>7.2590226799130635</v>
      </c>
      <c r="I1772" s="23">
        <v>5.192502623285602</v>
      </c>
    </row>
    <row r="1773" spans="1:9" x14ac:dyDescent="0.25">
      <c r="A1773" s="17">
        <v>2004</v>
      </c>
      <c r="B1773" s="18" t="s">
        <v>117</v>
      </c>
      <c r="C1773" s="19" t="s">
        <v>118</v>
      </c>
      <c r="D1773" s="20">
        <v>6.8939849028576061</v>
      </c>
      <c r="E1773" s="21">
        <v>7.4175518380297829</v>
      </c>
      <c r="F1773" s="22">
        <v>4.0627176047222893</v>
      </c>
      <c r="G1773" s="22">
        <v>9.0492127370034314</v>
      </c>
      <c r="H1773" s="22">
        <v>6.9317702865132933</v>
      </c>
      <c r="I1773" s="23">
        <v>7.0086720480192355</v>
      </c>
    </row>
    <row r="1774" spans="1:9" x14ac:dyDescent="0.25">
      <c r="A1774" s="17">
        <v>2004</v>
      </c>
      <c r="B1774" s="18" t="s">
        <v>354</v>
      </c>
      <c r="C1774" s="19" t="s">
        <v>355</v>
      </c>
      <c r="D1774" s="20">
        <v>5.8003913902871203</v>
      </c>
      <c r="E1774" s="21">
        <v>6.7400352895203639</v>
      </c>
      <c r="F1774" s="22">
        <v>5.1558464858428401</v>
      </c>
      <c r="G1774" s="22">
        <v>5.1225446704614566</v>
      </c>
      <c r="H1774" s="22">
        <v>6.2076390793758307</v>
      </c>
      <c r="I1774" s="23">
        <v>5.7758914262351126</v>
      </c>
    </row>
    <row r="1775" spans="1:9" x14ac:dyDescent="0.25">
      <c r="A1775" s="17">
        <v>2004</v>
      </c>
      <c r="B1775" s="18" t="s">
        <v>331</v>
      </c>
      <c r="C1775" s="19" t="s">
        <v>332</v>
      </c>
      <c r="D1775" s="20">
        <v>7.2010978212145229</v>
      </c>
      <c r="E1775" s="21">
        <v>6.7876504211754423</v>
      </c>
      <c r="F1775" s="22">
        <v>5.2751317613360884</v>
      </c>
      <c r="G1775" s="22">
        <v>7.8035529338013276</v>
      </c>
      <c r="H1775" s="22">
        <v>8.4828993353090212</v>
      </c>
      <c r="I1775" s="23">
        <v>7.6562546544507342</v>
      </c>
    </row>
    <row r="1776" spans="1:9" x14ac:dyDescent="0.25">
      <c r="A1776" s="17">
        <v>2004</v>
      </c>
      <c r="B1776" s="18" t="s">
        <v>387</v>
      </c>
      <c r="C1776" s="19" t="s">
        <v>530</v>
      </c>
      <c r="D1776" s="20">
        <v>8.3705900593498122</v>
      </c>
      <c r="E1776" s="21">
        <v>6.920611322005608</v>
      </c>
      <c r="F1776" s="22">
        <v>7.8692317679828525</v>
      </c>
      <c r="G1776" s="22">
        <v>9.4265072177109737</v>
      </c>
      <c r="H1776" s="22">
        <v>9.0101897198494605</v>
      </c>
      <c r="I1776" s="23">
        <v>8.6264102692001732</v>
      </c>
    </row>
    <row r="1777" spans="1:9" x14ac:dyDescent="0.25">
      <c r="A1777" s="17">
        <v>2004</v>
      </c>
      <c r="B1777" s="18" t="s">
        <v>236</v>
      </c>
      <c r="C1777" s="19" t="s">
        <v>531</v>
      </c>
      <c r="D1777" s="20">
        <v>8.5331324593002673</v>
      </c>
      <c r="E1777" s="21">
        <v>8.0731628238803346</v>
      </c>
      <c r="F1777" s="22">
        <v>7.6989666774274497</v>
      </c>
      <c r="G1777" s="22">
        <v>9.7272091899652331</v>
      </c>
      <c r="H1777" s="22">
        <v>8.3510206638424425</v>
      </c>
      <c r="I1777" s="23">
        <v>8.8153029413858821</v>
      </c>
    </row>
    <row r="1778" spans="1:9" x14ac:dyDescent="0.25">
      <c r="A1778" s="17">
        <v>2004</v>
      </c>
      <c r="B1778" s="18" t="s">
        <v>224</v>
      </c>
      <c r="C1778" s="19" t="s">
        <v>225</v>
      </c>
      <c r="D1778" s="20">
        <v>7.1946352443783237</v>
      </c>
      <c r="E1778" s="21">
        <v>6.5885646638906197</v>
      </c>
      <c r="F1778" s="22">
        <v>5.7741375090359242</v>
      </c>
      <c r="G1778" s="22">
        <v>8.4152915367045544</v>
      </c>
      <c r="H1778" s="22">
        <v>8.0348718375446051</v>
      </c>
      <c r="I1778" s="23">
        <v>7.1603106747159186</v>
      </c>
    </row>
    <row r="1779" spans="1:9" x14ac:dyDescent="0.25">
      <c r="A1779" s="17">
        <v>2004</v>
      </c>
      <c r="B1779" s="18" t="s">
        <v>226</v>
      </c>
      <c r="C1779" s="19" t="s">
        <v>532</v>
      </c>
      <c r="D1779" s="20">
        <v>4.9421759211097607</v>
      </c>
      <c r="E1779" s="21">
        <v>5.1489090353009113</v>
      </c>
      <c r="F1779" s="22">
        <v>3.5100596519446126</v>
      </c>
      <c r="G1779" s="22">
        <v>5.1385118813132156</v>
      </c>
      <c r="H1779" s="22">
        <v>5.7567552250413092</v>
      </c>
      <c r="I1779" s="23">
        <v>5.1566438119487552</v>
      </c>
    </row>
    <row r="1780" spans="1:9" x14ac:dyDescent="0.25">
      <c r="A1780" s="17">
        <v>2004</v>
      </c>
      <c r="B1780" s="18" t="s">
        <v>279</v>
      </c>
      <c r="C1780" s="19" t="s">
        <v>533</v>
      </c>
      <c r="D1780" s="20">
        <v>5.8246568497932456</v>
      </c>
      <c r="E1780" s="21">
        <v>6.102415592761246</v>
      </c>
      <c r="F1780" s="22">
        <v>4.9730568004973419</v>
      </c>
      <c r="G1780" s="22">
        <v>6.3321915793861372</v>
      </c>
      <c r="H1780" s="22">
        <v>5.536535408446146</v>
      </c>
      <c r="I1780" s="23">
        <v>6.179084867875356</v>
      </c>
    </row>
    <row r="1781" spans="1:9" x14ac:dyDescent="0.25">
      <c r="A1781" s="17">
        <v>2004</v>
      </c>
      <c r="B1781" s="18" t="s">
        <v>333</v>
      </c>
      <c r="C1781" s="19" t="s">
        <v>534</v>
      </c>
      <c r="D1781" s="20" t="s">
        <v>511</v>
      </c>
      <c r="E1781" s="21" t="s">
        <v>511</v>
      </c>
      <c r="F1781" s="22" t="s">
        <v>511</v>
      </c>
      <c r="G1781" s="22" t="s">
        <v>511</v>
      </c>
      <c r="H1781" s="22" t="s">
        <v>511</v>
      </c>
      <c r="I1781" s="23" t="s">
        <v>511</v>
      </c>
    </row>
    <row r="1782" spans="1:9" x14ac:dyDescent="0.25">
      <c r="A1782" s="17">
        <v>2004</v>
      </c>
      <c r="B1782" s="18" t="s">
        <v>121</v>
      </c>
      <c r="C1782" s="19" t="s">
        <v>122</v>
      </c>
      <c r="D1782" s="20">
        <v>6.8276456191668684</v>
      </c>
      <c r="E1782" s="21">
        <v>7.1506152520644033</v>
      </c>
      <c r="F1782" s="22">
        <v>5.4482842706531649</v>
      </c>
      <c r="G1782" s="22">
        <v>7.7156609411083714</v>
      </c>
      <c r="H1782" s="22">
        <v>7.0949883516331518</v>
      </c>
      <c r="I1782" s="23">
        <v>6.7286792803752471</v>
      </c>
    </row>
    <row r="1783" spans="1:9" x14ac:dyDescent="0.25">
      <c r="A1783" s="24">
        <v>2004</v>
      </c>
      <c r="B1783" s="25" t="s">
        <v>123</v>
      </c>
      <c r="C1783" s="26" t="s">
        <v>124</v>
      </c>
      <c r="D1783" s="27">
        <v>2.8483984421190787</v>
      </c>
      <c r="E1783" s="28">
        <v>3.9844694781132284</v>
      </c>
      <c r="F1783" s="29">
        <v>3.729875164408766</v>
      </c>
      <c r="G1783" s="29">
        <v>0</v>
      </c>
      <c r="H1783" s="29">
        <v>2.1708443381859954</v>
      </c>
      <c r="I1783" s="30">
        <v>4.3568032298874027</v>
      </c>
    </row>
    <row r="1784" spans="1:9" x14ac:dyDescent="0.25">
      <c r="A1784" s="32">
        <v>2005</v>
      </c>
      <c r="B1784" s="33" t="s">
        <v>388</v>
      </c>
      <c r="C1784" s="34" t="s">
        <v>389</v>
      </c>
      <c r="D1784" s="35">
        <v>7.1306479410216017</v>
      </c>
      <c r="E1784" s="36">
        <v>8.3051579009688439</v>
      </c>
      <c r="F1784" s="37">
        <v>5.2737226745553407</v>
      </c>
      <c r="G1784" s="37">
        <v>9.6401241897243306</v>
      </c>
      <c r="H1784" s="37">
        <v>6.2560265700122706</v>
      </c>
      <c r="I1784" s="38">
        <v>6.1782083698472219</v>
      </c>
    </row>
    <row r="1785" spans="1:9" x14ac:dyDescent="0.25">
      <c r="A1785" s="39">
        <v>2005</v>
      </c>
      <c r="B1785" s="40" t="s">
        <v>4</v>
      </c>
      <c r="C1785" s="41" t="s">
        <v>5</v>
      </c>
      <c r="D1785" s="42">
        <v>5.3115756440478012</v>
      </c>
      <c r="E1785" s="43">
        <v>4.0130776500070136</v>
      </c>
      <c r="F1785" s="44">
        <v>4.4792778492091925</v>
      </c>
      <c r="G1785" s="44">
        <v>7.50768799906764</v>
      </c>
      <c r="H1785" s="44">
        <v>5.6129328537253738</v>
      </c>
      <c r="I1785" s="45">
        <v>4.9449018682297892</v>
      </c>
    </row>
    <row r="1786" spans="1:9" x14ac:dyDescent="0.25">
      <c r="A1786" s="39">
        <v>2005</v>
      </c>
      <c r="B1786" s="40" t="s">
        <v>19</v>
      </c>
      <c r="C1786" s="41" t="s">
        <v>20</v>
      </c>
      <c r="D1786" s="42">
        <v>4.3570402663378376</v>
      </c>
      <c r="E1786" s="43">
        <v>6.6504014768828466</v>
      </c>
      <c r="F1786" s="44">
        <v>3.378525419856711</v>
      </c>
      <c r="G1786" s="44">
        <v>1.262167573916515</v>
      </c>
      <c r="H1786" s="44">
        <v>5.8705687344897433</v>
      </c>
      <c r="I1786" s="45">
        <v>4.6235381265433686</v>
      </c>
    </row>
    <row r="1787" spans="1:9" x14ac:dyDescent="0.25">
      <c r="A1787" s="39">
        <v>2005</v>
      </c>
      <c r="B1787" s="40" t="s">
        <v>129</v>
      </c>
      <c r="C1787" s="41" t="s">
        <v>130</v>
      </c>
      <c r="D1787" s="42">
        <v>6.0834425799994367</v>
      </c>
      <c r="E1787" s="43">
        <v>7.4368110675246273</v>
      </c>
      <c r="F1787" s="44">
        <v>4.8784200313706299</v>
      </c>
      <c r="G1787" s="44">
        <v>5.4438531438971491</v>
      </c>
      <c r="H1787" s="44">
        <v>6.2752043532701194</v>
      </c>
      <c r="I1787" s="45">
        <v>6.382924303934657</v>
      </c>
    </row>
    <row r="1788" spans="1:9" x14ac:dyDescent="0.25">
      <c r="A1788" s="39">
        <v>2005</v>
      </c>
      <c r="B1788" s="40" t="s">
        <v>299</v>
      </c>
      <c r="C1788" s="41" t="s">
        <v>300</v>
      </c>
      <c r="D1788" s="42">
        <v>7.5831218669884084</v>
      </c>
      <c r="E1788" s="43">
        <v>8.8700138764947933</v>
      </c>
      <c r="F1788" s="44">
        <v>5.6047877945469473</v>
      </c>
      <c r="G1788" s="44">
        <v>9.2097054859435783</v>
      </c>
      <c r="H1788" s="44">
        <v>7.346677985364618</v>
      </c>
      <c r="I1788" s="45">
        <v>6.8844241925921033</v>
      </c>
    </row>
    <row r="1789" spans="1:9" x14ac:dyDescent="0.25">
      <c r="A1789" s="39">
        <v>2005</v>
      </c>
      <c r="B1789" s="40" t="s">
        <v>438</v>
      </c>
      <c r="C1789" s="41" t="s">
        <v>439</v>
      </c>
      <c r="D1789" s="42">
        <v>8.097476510251294</v>
      </c>
      <c r="E1789" s="43">
        <v>6.940641639096965</v>
      </c>
      <c r="F1789" s="44">
        <v>8.0631044473296836</v>
      </c>
      <c r="G1789" s="44">
        <v>9.4400708675034117</v>
      </c>
      <c r="H1789" s="44">
        <v>7.4342386582169508</v>
      </c>
      <c r="I1789" s="45">
        <v>8.6093269391094598</v>
      </c>
    </row>
    <row r="1790" spans="1:9" x14ac:dyDescent="0.25">
      <c r="A1790" s="39">
        <v>2005</v>
      </c>
      <c r="B1790" s="40" t="s">
        <v>420</v>
      </c>
      <c r="C1790" s="41" t="s">
        <v>421</v>
      </c>
      <c r="D1790" s="42">
        <v>7.8710761349311751</v>
      </c>
      <c r="E1790" s="43">
        <v>5.7094909375001821</v>
      </c>
      <c r="F1790" s="44">
        <v>8.1370880794493665</v>
      </c>
      <c r="G1790" s="44">
        <v>9.5549005327145835</v>
      </c>
      <c r="H1790" s="44">
        <v>8.3180736674825617</v>
      </c>
      <c r="I1790" s="45">
        <v>7.6358274575091833</v>
      </c>
    </row>
    <row r="1791" spans="1:9" x14ac:dyDescent="0.25">
      <c r="A1791" s="39">
        <v>2005</v>
      </c>
      <c r="B1791" s="40" t="s">
        <v>301</v>
      </c>
      <c r="C1791" s="41" t="s">
        <v>302</v>
      </c>
      <c r="D1791" s="42">
        <v>6.1410968128769881</v>
      </c>
      <c r="E1791" s="43">
        <v>6.395287874586284</v>
      </c>
      <c r="F1791" s="44">
        <v>5.3186343846257653</v>
      </c>
      <c r="G1791" s="44">
        <v>7.2540716225709785</v>
      </c>
      <c r="H1791" s="44">
        <v>5.6704488812350222</v>
      </c>
      <c r="I1791" s="45">
        <v>6.0670413013668911</v>
      </c>
    </row>
    <row r="1792" spans="1:9" x14ac:dyDescent="0.25">
      <c r="A1792" s="39">
        <v>2005</v>
      </c>
      <c r="B1792" s="40" t="s">
        <v>133</v>
      </c>
      <c r="C1792" s="41" t="s">
        <v>512</v>
      </c>
      <c r="D1792" s="42">
        <v>7.4486416557248685</v>
      </c>
      <c r="E1792" s="43">
        <v>8.8111981844067788</v>
      </c>
      <c r="F1792" s="44">
        <v>6.2667880748078728</v>
      </c>
      <c r="G1792" s="44">
        <v>6.8155725572264938</v>
      </c>
      <c r="H1792" s="44">
        <v>6.3509252040796556</v>
      </c>
      <c r="I1792" s="45">
        <v>8.9987242581035485</v>
      </c>
    </row>
    <row r="1793" spans="1:9" x14ac:dyDescent="0.25">
      <c r="A1793" s="39">
        <v>2005</v>
      </c>
      <c r="B1793" s="40" t="s">
        <v>303</v>
      </c>
      <c r="C1793" s="41" t="s">
        <v>304</v>
      </c>
      <c r="D1793" s="42">
        <v>7.1401519997296772</v>
      </c>
      <c r="E1793" s="43">
        <v>6.5391025988937743</v>
      </c>
      <c r="F1793" s="44">
        <v>4.3791632577556747</v>
      </c>
      <c r="G1793" s="44">
        <v>8.8167271893050874</v>
      </c>
      <c r="H1793" s="44">
        <v>7.8882783930798395</v>
      </c>
      <c r="I1793" s="45">
        <v>8.0774885596140109</v>
      </c>
    </row>
    <row r="1794" spans="1:9" x14ac:dyDescent="0.25">
      <c r="A1794" s="39">
        <v>2005</v>
      </c>
      <c r="B1794" s="40" t="s">
        <v>283</v>
      </c>
      <c r="C1794" s="41" t="s">
        <v>284</v>
      </c>
      <c r="D1794" s="42">
        <v>5.9418283979151765</v>
      </c>
      <c r="E1794" s="43">
        <v>8.4418742485666236</v>
      </c>
      <c r="F1794" s="44">
        <v>2.8762459350606737</v>
      </c>
      <c r="G1794" s="44">
        <v>6.6480090929088629</v>
      </c>
      <c r="H1794" s="44">
        <v>5.2773358235846501</v>
      </c>
      <c r="I1794" s="45">
        <v>6.4656768894550751</v>
      </c>
    </row>
    <row r="1795" spans="1:9" x14ac:dyDescent="0.25">
      <c r="A1795" s="39">
        <v>2005</v>
      </c>
      <c r="B1795" s="40" t="s">
        <v>135</v>
      </c>
      <c r="C1795" s="41" t="s">
        <v>136</v>
      </c>
      <c r="D1795" s="42">
        <v>6.3826040592717623</v>
      </c>
      <c r="E1795" s="43">
        <v>6.3478376674666022</v>
      </c>
      <c r="F1795" s="44">
        <v>5.6239726891186423</v>
      </c>
      <c r="G1795" s="44">
        <v>6.2861978415517363</v>
      </c>
      <c r="H1795" s="44">
        <v>6.5835827736187325</v>
      </c>
      <c r="I1795" s="45">
        <v>7.0714293246030993</v>
      </c>
    </row>
    <row r="1796" spans="1:9" x14ac:dyDescent="0.25">
      <c r="A1796" s="39">
        <v>2005</v>
      </c>
      <c r="B1796" s="40" t="s">
        <v>335</v>
      </c>
      <c r="C1796" s="41" t="s">
        <v>336</v>
      </c>
      <c r="D1796" s="42" t="s">
        <v>511</v>
      </c>
      <c r="E1796" s="43" t="s">
        <v>511</v>
      </c>
      <c r="F1796" s="44" t="s">
        <v>511</v>
      </c>
      <c r="G1796" s="44" t="s">
        <v>511</v>
      </c>
      <c r="H1796" s="44" t="s">
        <v>511</v>
      </c>
      <c r="I1796" s="45" t="s">
        <v>511</v>
      </c>
    </row>
    <row r="1797" spans="1:9" x14ac:dyDescent="0.25">
      <c r="A1797" s="39">
        <v>2005</v>
      </c>
      <c r="B1797" s="40" t="s">
        <v>422</v>
      </c>
      <c r="C1797" s="41" t="s">
        <v>423</v>
      </c>
      <c r="D1797" s="42">
        <v>7.6098697731880405</v>
      </c>
      <c r="E1797" s="43">
        <v>5.1021943528340516</v>
      </c>
      <c r="F1797" s="44">
        <v>6.9203107667561135</v>
      </c>
      <c r="G1797" s="44">
        <v>9.5296533708185649</v>
      </c>
      <c r="H1797" s="44">
        <v>8.4310442258756559</v>
      </c>
      <c r="I1797" s="45">
        <v>8.0661461496558164</v>
      </c>
    </row>
    <row r="1798" spans="1:9" x14ac:dyDescent="0.25">
      <c r="A1798" s="39">
        <v>2005</v>
      </c>
      <c r="B1798" s="40" t="s">
        <v>137</v>
      </c>
      <c r="C1798" s="41" t="s">
        <v>138</v>
      </c>
      <c r="D1798" s="42">
        <v>7.0452948374476891</v>
      </c>
      <c r="E1798" s="43">
        <v>8.296516119950434</v>
      </c>
      <c r="F1798" s="44">
        <v>4.6220117201466575</v>
      </c>
      <c r="G1798" s="44">
        <v>8.2728205686926373</v>
      </c>
      <c r="H1798" s="44">
        <v>6.0167765435809919</v>
      </c>
      <c r="I1798" s="45">
        <v>8.0183492348677259</v>
      </c>
    </row>
    <row r="1799" spans="1:9" x14ac:dyDescent="0.25">
      <c r="A1799" s="39">
        <v>2005</v>
      </c>
      <c r="B1799" s="40" t="s">
        <v>21</v>
      </c>
      <c r="C1799" s="41" t="s">
        <v>22</v>
      </c>
      <c r="D1799" s="42">
        <v>5.8995728220491639</v>
      </c>
      <c r="E1799" s="43">
        <v>6.7855170827890792</v>
      </c>
      <c r="F1799" s="44">
        <v>3.9830820350738469</v>
      </c>
      <c r="G1799" s="44">
        <v>6.5576123497781937</v>
      </c>
      <c r="H1799" s="44">
        <v>5.5569578706177793</v>
      </c>
      <c r="I1799" s="45">
        <v>6.6146947719869189</v>
      </c>
    </row>
    <row r="1800" spans="1:9" x14ac:dyDescent="0.25">
      <c r="A1800" s="39">
        <v>2005</v>
      </c>
      <c r="B1800" s="40" t="s">
        <v>285</v>
      </c>
      <c r="C1800" s="41" t="s">
        <v>286</v>
      </c>
      <c r="D1800" s="42" t="s">
        <v>511</v>
      </c>
      <c r="E1800" s="43" t="s">
        <v>511</v>
      </c>
      <c r="F1800" s="44" t="s">
        <v>511</v>
      </c>
      <c r="G1800" s="44" t="s">
        <v>511</v>
      </c>
      <c r="H1800" s="44" t="s">
        <v>511</v>
      </c>
      <c r="I1800" s="45" t="s">
        <v>511</v>
      </c>
    </row>
    <row r="1801" spans="1:9" x14ac:dyDescent="0.25">
      <c r="A1801" s="39">
        <v>2005</v>
      </c>
      <c r="B1801" s="40" t="s">
        <v>139</v>
      </c>
      <c r="C1801" s="41" t="s">
        <v>513</v>
      </c>
      <c r="D1801" s="42">
        <v>6.5234857625856746</v>
      </c>
      <c r="E1801" s="43">
        <v>6.4378429956572107</v>
      </c>
      <c r="F1801" s="44">
        <v>4.0176874233903597</v>
      </c>
      <c r="G1801" s="44">
        <v>8.9032494491306817</v>
      </c>
      <c r="H1801" s="44">
        <v>7.49508671721863</v>
      </c>
      <c r="I1801" s="45">
        <v>5.7635622275314908</v>
      </c>
    </row>
    <row r="1802" spans="1:9" x14ac:dyDescent="0.25">
      <c r="A1802" s="39">
        <v>2005</v>
      </c>
      <c r="B1802" s="40" t="s">
        <v>392</v>
      </c>
      <c r="C1802" s="41" t="s">
        <v>393</v>
      </c>
      <c r="D1802" s="42">
        <v>6.4878337059042313</v>
      </c>
      <c r="E1802" s="43">
        <v>5.9114004274282292</v>
      </c>
      <c r="F1802" s="44">
        <v>4.4801242538682526</v>
      </c>
      <c r="G1802" s="44">
        <v>8.4240154981891155</v>
      </c>
      <c r="H1802" s="44">
        <v>6.8457040265616111</v>
      </c>
      <c r="I1802" s="45">
        <v>6.7779243234739468</v>
      </c>
    </row>
    <row r="1803" spans="1:9" x14ac:dyDescent="0.25">
      <c r="A1803" s="39">
        <v>2005</v>
      </c>
      <c r="B1803" s="40" t="s">
        <v>23</v>
      </c>
      <c r="C1803" s="41" t="s">
        <v>24</v>
      </c>
      <c r="D1803" s="42">
        <v>7.1447963853412828</v>
      </c>
      <c r="E1803" s="43">
        <v>5.4451265358910925</v>
      </c>
      <c r="F1803" s="44">
        <v>6.5960969694690172</v>
      </c>
      <c r="G1803" s="44">
        <v>8.8049460361284098</v>
      </c>
      <c r="H1803" s="44">
        <v>7.2685866060519091</v>
      </c>
      <c r="I1803" s="45">
        <v>7.6092257791659863</v>
      </c>
    </row>
    <row r="1804" spans="1:9" x14ac:dyDescent="0.25">
      <c r="A1804" s="39">
        <v>2005</v>
      </c>
      <c r="B1804" s="40" t="s">
        <v>145</v>
      </c>
      <c r="C1804" s="41" t="s">
        <v>146</v>
      </c>
      <c r="D1804" s="42">
        <v>6.3820632132399382</v>
      </c>
      <c r="E1804" s="43">
        <v>7.1932182915616947</v>
      </c>
      <c r="F1804" s="44">
        <v>5.358084578919593</v>
      </c>
      <c r="G1804" s="44">
        <v>7.6419030198384732</v>
      </c>
      <c r="H1804" s="44">
        <v>7.0301049370841584</v>
      </c>
      <c r="I1804" s="45">
        <v>4.6870052387957752</v>
      </c>
    </row>
    <row r="1805" spans="1:9" x14ac:dyDescent="0.25">
      <c r="A1805" s="39">
        <v>2005</v>
      </c>
      <c r="B1805" s="40" t="s">
        <v>259</v>
      </c>
      <c r="C1805" s="41" t="s">
        <v>260</v>
      </c>
      <c r="D1805" s="42" t="s">
        <v>511</v>
      </c>
      <c r="E1805" s="43" t="s">
        <v>511</v>
      </c>
      <c r="F1805" s="44" t="s">
        <v>511</v>
      </c>
      <c r="G1805" s="44" t="s">
        <v>511</v>
      </c>
      <c r="H1805" s="44" t="s">
        <v>511</v>
      </c>
      <c r="I1805" s="45" t="s">
        <v>511</v>
      </c>
    </row>
    <row r="1806" spans="1:9" x14ac:dyDescent="0.25">
      <c r="A1806" s="39">
        <v>2005</v>
      </c>
      <c r="B1806" s="40" t="s">
        <v>338</v>
      </c>
      <c r="C1806" s="41" t="s">
        <v>339</v>
      </c>
      <c r="D1806" s="42">
        <v>7.1716756070653345</v>
      </c>
      <c r="E1806" s="43">
        <v>6.9455584258607272</v>
      </c>
      <c r="F1806" s="44">
        <v>5.5747123088356929</v>
      </c>
      <c r="G1806" s="44">
        <v>8.8911902676450492</v>
      </c>
      <c r="H1806" s="44">
        <v>7.0736282182443437</v>
      </c>
      <c r="I1806" s="45">
        <v>7.3732888147408611</v>
      </c>
    </row>
    <row r="1807" spans="1:9" x14ac:dyDescent="0.25">
      <c r="A1807" s="39">
        <v>2005</v>
      </c>
      <c r="B1807" s="40" t="s">
        <v>27</v>
      </c>
      <c r="C1807" s="41" t="s">
        <v>28</v>
      </c>
      <c r="D1807" s="42">
        <v>5.7348816311606994</v>
      </c>
      <c r="E1807" s="43">
        <v>5.5104327891565577</v>
      </c>
      <c r="F1807" s="44">
        <v>4.103998699440857</v>
      </c>
      <c r="G1807" s="44">
        <v>6.8448652646660424</v>
      </c>
      <c r="H1807" s="44">
        <v>5.7229647300404274</v>
      </c>
      <c r="I1807" s="45">
        <v>6.4921466724996106</v>
      </c>
    </row>
    <row r="1808" spans="1:9" x14ac:dyDescent="0.25">
      <c r="A1808" s="39">
        <v>2005</v>
      </c>
      <c r="B1808" s="40" t="s">
        <v>29</v>
      </c>
      <c r="C1808" s="41" t="s">
        <v>30</v>
      </c>
      <c r="D1808" s="42">
        <v>5.4114011811489409</v>
      </c>
      <c r="E1808" s="43">
        <v>6.5375395518516228</v>
      </c>
      <c r="F1808" s="44">
        <v>3.3720427925719574</v>
      </c>
      <c r="G1808" s="44">
        <v>6.7119898550110051</v>
      </c>
      <c r="H1808" s="44">
        <v>3.4104076156323626</v>
      </c>
      <c r="I1808" s="45">
        <v>7.0250260906777564</v>
      </c>
    </row>
    <row r="1809" spans="1:9" x14ac:dyDescent="0.25">
      <c r="A1809" s="39">
        <v>2005</v>
      </c>
      <c r="B1809" s="40" t="s">
        <v>31</v>
      </c>
      <c r="C1809" s="41" t="s">
        <v>32</v>
      </c>
      <c r="D1809" s="42" t="s">
        <v>511</v>
      </c>
      <c r="E1809" s="43" t="s">
        <v>511</v>
      </c>
      <c r="F1809" s="44" t="s">
        <v>511</v>
      </c>
      <c r="G1809" s="44" t="s">
        <v>511</v>
      </c>
      <c r="H1809" s="44" t="s">
        <v>511</v>
      </c>
      <c r="I1809" s="45" t="s">
        <v>511</v>
      </c>
    </row>
    <row r="1810" spans="1:9" x14ac:dyDescent="0.25">
      <c r="A1810" s="39">
        <v>2005</v>
      </c>
      <c r="B1810" s="40" t="s">
        <v>261</v>
      </c>
      <c r="C1810" s="41" t="s">
        <v>262</v>
      </c>
      <c r="D1810" s="42" t="s">
        <v>511</v>
      </c>
      <c r="E1810" s="43" t="s">
        <v>511</v>
      </c>
      <c r="F1810" s="44" t="s">
        <v>511</v>
      </c>
      <c r="G1810" s="44" t="s">
        <v>511</v>
      </c>
      <c r="H1810" s="44" t="s">
        <v>511</v>
      </c>
      <c r="I1810" s="45" t="s">
        <v>511</v>
      </c>
    </row>
    <row r="1811" spans="1:9" x14ac:dyDescent="0.25">
      <c r="A1811" s="39">
        <v>2005</v>
      </c>
      <c r="B1811" s="40" t="s">
        <v>33</v>
      </c>
      <c r="C1811" s="41" t="s">
        <v>34</v>
      </c>
      <c r="D1811" s="42">
        <v>5.6853487359099049</v>
      </c>
      <c r="E1811" s="43">
        <v>6.8172349707900022</v>
      </c>
      <c r="F1811" s="44">
        <v>3.140846510565328</v>
      </c>
      <c r="G1811" s="44">
        <v>7.2079272945922606</v>
      </c>
      <c r="H1811" s="44">
        <v>5.4560322988578722</v>
      </c>
      <c r="I1811" s="45">
        <v>5.8047026047440573</v>
      </c>
    </row>
    <row r="1812" spans="1:9" x14ac:dyDescent="0.25">
      <c r="A1812" s="39">
        <v>2005</v>
      </c>
      <c r="B1812" s="40" t="s">
        <v>230</v>
      </c>
      <c r="C1812" s="41" t="s">
        <v>231</v>
      </c>
      <c r="D1812" s="42">
        <v>8.2633909528851142</v>
      </c>
      <c r="E1812" s="43">
        <v>6.9732184750654991</v>
      </c>
      <c r="F1812" s="44">
        <v>7.9285509088498731</v>
      </c>
      <c r="G1812" s="44">
        <v>9.6836540914357201</v>
      </c>
      <c r="H1812" s="44">
        <v>7.9783027250272722</v>
      </c>
      <c r="I1812" s="45">
        <v>8.7532285640472125</v>
      </c>
    </row>
    <row r="1813" spans="1:9" x14ac:dyDescent="0.25">
      <c r="A1813" s="39">
        <v>2005</v>
      </c>
      <c r="B1813" s="40" t="s">
        <v>35</v>
      </c>
      <c r="C1813" s="41" t="s">
        <v>36</v>
      </c>
      <c r="D1813" s="42">
        <v>5.2767111160284763</v>
      </c>
      <c r="E1813" s="43">
        <v>5.8560803990435373</v>
      </c>
      <c r="F1813" s="44">
        <v>3.4833993269319103</v>
      </c>
      <c r="G1813" s="44">
        <v>7.0412810276043736</v>
      </c>
      <c r="H1813" s="44">
        <v>4.5064991929776523</v>
      </c>
      <c r="I1813" s="45">
        <v>5.496295633584908</v>
      </c>
    </row>
    <row r="1814" spans="1:9" x14ac:dyDescent="0.25">
      <c r="A1814" s="39">
        <v>2005</v>
      </c>
      <c r="B1814" s="40" t="s">
        <v>37</v>
      </c>
      <c r="C1814" s="41" t="s">
        <v>38</v>
      </c>
      <c r="D1814" s="42">
        <v>5.2530524080189238</v>
      </c>
      <c r="E1814" s="43">
        <v>7.025736514783576</v>
      </c>
      <c r="F1814" s="44">
        <v>3.5017280205798365</v>
      </c>
      <c r="G1814" s="44">
        <v>6.0291227695641432</v>
      </c>
      <c r="H1814" s="44">
        <v>4.7040856865084946</v>
      </c>
      <c r="I1814" s="45">
        <v>5.0045890486585689</v>
      </c>
    </row>
    <row r="1815" spans="1:9" x14ac:dyDescent="0.25">
      <c r="A1815" s="39">
        <v>2005</v>
      </c>
      <c r="B1815" s="40" t="s">
        <v>151</v>
      </c>
      <c r="C1815" s="41" t="s">
        <v>152</v>
      </c>
      <c r="D1815" s="42">
        <v>7.8495085001898088</v>
      </c>
      <c r="E1815" s="43">
        <v>7.6361693690138539</v>
      </c>
      <c r="F1815" s="44">
        <v>6.18079011454605</v>
      </c>
      <c r="G1815" s="44">
        <v>9.3357749893382547</v>
      </c>
      <c r="H1815" s="44">
        <v>8.5856034693578316</v>
      </c>
      <c r="I1815" s="45">
        <v>7.5092045586930558</v>
      </c>
    </row>
    <row r="1816" spans="1:9" x14ac:dyDescent="0.25">
      <c r="A1816" s="39">
        <v>2005</v>
      </c>
      <c r="B1816" s="40" t="s">
        <v>249</v>
      </c>
      <c r="C1816" s="41" t="s">
        <v>250</v>
      </c>
      <c r="D1816" s="42">
        <v>5.8482546771636938</v>
      </c>
      <c r="E1816" s="43">
        <v>4.3989783466090264</v>
      </c>
      <c r="F1816" s="44">
        <v>5.230431333069431</v>
      </c>
      <c r="G1816" s="44">
        <v>8.1799175253143197</v>
      </c>
      <c r="H1816" s="44">
        <v>6.2150568285187155</v>
      </c>
      <c r="I1816" s="45">
        <v>5.2168893523069793</v>
      </c>
    </row>
    <row r="1817" spans="1:9" x14ac:dyDescent="0.25">
      <c r="A1817" s="39">
        <v>2005</v>
      </c>
      <c r="B1817" s="40" t="s">
        <v>153</v>
      </c>
      <c r="C1817" s="41" t="s">
        <v>154</v>
      </c>
      <c r="D1817" s="42">
        <v>6.4785002641218679</v>
      </c>
      <c r="E1817" s="43">
        <v>7.056805413618112</v>
      </c>
      <c r="F1817" s="44">
        <v>4.8307308224686212</v>
      </c>
      <c r="G1817" s="44">
        <v>7.8122608072253641</v>
      </c>
      <c r="H1817" s="44">
        <v>6.2616402764870731</v>
      </c>
      <c r="I1817" s="45">
        <v>6.4310640008101743</v>
      </c>
    </row>
    <row r="1818" spans="1:9" x14ac:dyDescent="0.25">
      <c r="A1818" s="39">
        <v>2005</v>
      </c>
      <c r="B1818" s="40" t="s">
        <v>45</v>
      </c>
      <c r="C1818" s="41" t="s">
        <v>514</v>
      </c>
      <c r="D1818" s="42">
        <v>4.6615709870891999</v>
      </c>
      <c r="E1818" s="43">
        <v>6.7091695890299095</v>
      </c>
      <c r="F1818" s="44">
        <v>2.1596732955005828</v>
      </c>
      <c r="G1818" s="44">
        <v>5.0444390049932579</v>
      </c>
      <c r="H1818" s="44">
        <v>5.033511914737069</v>
      </c>
      <c r="I1818" s="45">
        <v>4.3610611311851777</v>
      </c>
    </row>
    <row r="1819" spans="1:9" x14ac:dyDescent="0.25">
      <c r="A1819" s="39">
        <v>2005</v>
      </c>
      <c r="B1819" s="40" t="s">
        <v>41</v>
      </c>
      <c r="C1819" s="41" t="s">
        <v>515</v>
      </c>
      <c r="D1819" s="42">
        <v>4.9850942649868166</v>
      </c>
      <c r="E1819" s="43">
        <v>4.7524917232474744</v>
      </c>
      <c r="F1819" s="44">
        <v>4.3010642924947211</v>
      </c>
      <c r="G1819" s="44">
        <v>5.333130563081462</v>
      </c>
      <c r="H1819" s="44">
        <v>4.9655351291079235</v>
      </c>
      <c r="I1819" s="45">
        <v>5.573249617002503</v>
      </c>
    </row>
    <row r="1820" spans="1:9" x14ac:dyDescent="0.25">
      <c r="A1820" s="39">
        <v>2005</v>
      </c>
      <c r="B1820" s="40" t="s">
        <v>155</v>
      </c>
      <c r="C1820" s="41" t="s">
        <v>156</v>
      </c>
      <c r="D1820" s="42">
        <v>7.5760942218949792</v>
      </c>
      <c r="E1820" s="43">
        <v>8.2829828932004741</v>
      </c>
      <c r="F1820" s="44">
        <v>6.5593537511484978</v>
      </c>
      <c r="G1820" s="44">
        <v>8.7537888175573286</v>
      </c>
      <c r="H1820" s="44">
        <v>7.8507589269860016</v>
      </c>
      <c r="I1820" s="45">
        <v>6.4335867205825972</v>
      </c>
    </row>
    <row r="1821" spans="1:9" x14ac:dyDescent="0.25">
      <c r="A1821" s="39">
        <v>2005</v>
      </c>
      <c r="B1821" s="40" t="s">
        <v>43</v>
      </c>
      <c r="C1821" s="41" t="s">
        <v>516</v>
      </c>
      <c r="D1821" s="42">
        <v>5.7985803386843404</v>
      </c>
      <c r="E1821" s="43">
        <v>7.6672105238484978</v>
      </c>
      <c r="F1821" s="44">
        <v>2.7171926593455105</v>
      </c>
      <c r="G1821" s="44">
        <v>6.7301593142154186</v>
      </c>
      <c r="H1821" s="44">
        <v>5.9133996651584431</v>
      </c>
      <c r="I1821" s="45">
        <v>5.9649395308538304</v>
      </c>
    </row>
    <row r="1822" spans="1:9" x14ac:dyDescent="0.25">
      <c r="A1822" s="39">
        <v>2005</v>
      </c>
      <c r="B1822" s="40" t="s">
        <v>394</v>
      </c>
      <c r="C1822" s="41" t="s">
        <v>395</v>
      </c>
      <c r="D1822" s="42">
        <v>6.583122725939643</v>
      </c>
      <c r="E1822" s="43">
        <v>4.8429256990415075</v>
      </c>
      <c r="F1822" s="44">
        <v>5.4224860784358189</v>
      </c>
      <c r="G1822" s="44">
        <v>8.2049758881099866</v>
      </c>
      <c r="H1822" s="44">
        <v>7.5730947459107272</v>
      </c>
      <c r="I1822" s="45">
        <v>6.8721312182001784</v>
      </c>
    </row>
    <row r="1823" spans="1:9" x14ac:dyDescent="0.25">
      <c r="A1823" s="39">
        <v>2005</v>
      </c>
      <c r="B1823" s="40" t="s">
        <v>305</v>
      </c>
      <c r="C1823" s="41" t="s">
        <v>306</v>
      </c>
      <c r="D1823" s="42">
        <v>7.7176531601586813</v>
      </c>
      <c r="E1823" s="43">
        <v>7.7171516734719265</v>
      </c>
      <c r="F1823" s="44">
        <v>6.215094033839625</v>
      </c>
      <c r="G1823" s="44">
        <v>9.3462935948180998</v>
      </c>
      <c r="H1823" s="44">
        <v>8.4101132418007882</v>
      </c>
      <c r="I1823" s="45">
        <v>6.899613256862974</v>
      </c>
    </row>
    <row r="1824" spans="1:9" x14ac:dyDescent="0.25">
      <c r="A1824" s="39">
        <v>2005</v>
      </c>
      <c r="B1824" s="40" t="s">
        <v>340</v>
      </c>
      <c r="C1824" s="41" t="s">
        <v>517</v>
      </c>
      <c r="D1824" s="42">
        <v>7.390459698207243</v>
      </c>
      <c r="E1824" s="43">
        <v>5.9705561968212084</v>
      </c>
      <c r="F1824" s="44">
        <v>6.2720641183740016</v>
      </c>
      <c r="G1824" s="44">
        <v>9.0465736818007496</v>
      </c>
      <c r="H1824" s="44">
        <v>8.1563552217103013</v>
      </c>
      <c r="I1824" s="45">
        <v>7.5067492723299543</v>
      </c>
    </row>
    <row r="1825" spans="1:9" x14ac:dyDescent="0.25">
      <c r="A1825" s="39">
        <v>2005</v>
      </c>
      <c r="B1825" s="40" t="s">
        <v>358</v>
      </c>
      <c r="C1825" s="41" t="s">
        <v>359</v>
      </c>
      <c r="D1825" s="42">
        <v>7.9321047496952684</v>
      </c>
      <c r="E1825" s="43">
        <v>4.4009221375636383</v>
      </c>
      <c r="F1825" s="44">
        <v>8.439390929670278</v>
      </c>
      <c r="G1825" s="44">
        <v>9.4919775434108633</v>
      </c>
      <c r="H1825" s="44">
        <v>8.6954207244319335</v>
      </c>
      <c r="I1825" s="45">
        <v>8.6328124133996322</v>
      </c>
    </row>
    <row r="1826" spans="1:9" x14ac:dyDescent="0.25">
      <c r="A1826" s="39">
        <v>2005</v>
      </c>
      <c r="B1826" s="40" t="s">
        <v>163</v>
      </c>
      <c r="C1826" s="41" t="s">
        <v>164</v>
      </c>
      <c r="D1826" s="42">
        <v>6.6314594815054875</v>
      </c>
      <c r="E1826" s="43">
        <v>8.8548929134419545</v>
      </c>
      <c r="F1826" s="44">
        <v>4.5993142747666571</v>
      </c>
      <c r="G1826" s="44">
        <v>5.8681400826952643</v>
      </c>
      <c r="H1826" s="44">
        <v>7.1964170885417831</v>
      </c>
      <c r="I1826" s="45">
        <v>6.6385330480817766</v>
      </c>
    </row>
    <row r="1827" spans="1:9" x14ac:dyDescent="0.25">
      <c r="A1827" s="39">
        <v>2005</v>
      </c>
      <c r="B1827" s="40" t="s">
        <v>165</v>
      </c>
      <c r="C1827" s="41" t="s">
        <v>166</v>
      </c>
      <c r="D1827" s="42">
        <v>6.1713748793504983</v>
      </c>
      <c r="E1827" s="43">
        <v>8.310103225783001</v>
      </c>
      <c r="F1827" s="44">
        <v>4.0503987016834015</v>
      </c>
      <c r="G1827" s="44">
        <v>4.7342843904390559</v>
      </c>
      <c r="H1827" s="44">
        <v>7.7410966318314269</v>
      </c>
      <c r="I1827" s="45">
        <v>6.0209914470156072</v>
      </c>
    </row>
    <row r="1828" spans="1:9" x14ac:dyDescent="0.25">
      <c r="A1828" s="39">
        <v>2005</v>
      </c>
      <c r="B1828" s="40" t="s">
        <v>7</v>
      </c>
      <c r="C1828" s="41" t="s">
        <v>518</v>
      </c>
      <c r="D1828" s="42">
        <v>6.045419995351752</v>
      </c>
      <c r="E1828" s="43">
        <v>5.4143146341956072</v>
      </c>
      <c r="F1828" s="44">
        <v>4.4884900488364261</v>
      </c>
      <c r="G1828" s="44">
        <v>8.8468212269591771</v>
      </c>
      <c r="H1828" s="44">
        <v>6.5728085280514676</v>
      </c>
      <c r="I1828" s="45">
        <v>4.9046655387160847</v>
      </c>
    </row>
    <row r="1829" spans="1:9" x14ac:dyDescent="0.25">
      <c r="A1829" s="39">
        <v>2005</v>
      </c>
      <c r="B1829" s="40" t="s">
        <v>167</v>
      </c>
      <c r="C1829" s="41" t="s">
        <v>168</v>
      </c>
      <c r="D1829" s="42">
        <v>7.6456820927117715</v>
      </c>
      <c r="E1829" s="43">
        <v>8.8160028664622239</v>
      </c>
      <c r="F1829" s="44">
        <v>4.9555388595620187</v>
      </c>
      <c r="G1829" s="44">
        <v>9.6311106956915395</v>
      </c>
      <c r="H1829" s="44">
        <v>7.8533587379141441</v>
      </c>
      <c r="I1829" s="45">
        <v>6.9723993039289338</v>
      </c>
    </row>
    <row r="1830" spans="1:9" x14ac:dyDescent="0.25">
      <c r="A1830" s="39">
        <v>2005</v>
      </c>
      <c r="B1830" s="40" t="s">
        <v>360</v>
      </c>
      <c r="C1830" s="41" t="s">
        <v>361</v>
      </c>
      <c r="D1830" s="42">
        <v>8.0441116169710298</v>
      </c>
      <c r="E1830" s="43">
        <v>7.3508946919085218</v>
      </c>
      <c r="F1830" s="44">
        <v>7.0401859828302982</v>
      </c>
      <c r="G1830" s="44">
        <v>9.4311410533484636</v>
      </c>
      <c r="H1830" s="44">
        <v>8.6266189404073756</v>
      </c>
      <c r="I1830" s="45">
        <v>7.771717416360489</v>
      </c>
    </row>
    <row r="1831" spans="1:9" x14ac:dyDescent="0.25">
      <c r="A1831" s="39">
        <v>2005</v>
      </c>
      <c r="B1831" s="40" t="s">
        <v>53</v>
      </c>
      <c r="C1831" s="41" t="s">
        <v>54</v>
      </c>
      <c r="D1831" s="42" t="s">
        <v>511</v>
      </c>
      <c r="E1831" s="43" t="s">
        <v>511</v>
      </c>
      <c r="F1831" s="44" t="s">
        <v>511</v>
      </c>
      <c r="G1831" s="44" t="s">
        <v>511</v>
      </c>
      <c r="H1831" s="44" t="s">
        <v>511</v>
      </c>
      <c r="I1831" s="45" t="s">
        <v>511</v>
      </c>
    </row>
    <row r="1832" spans="1:9" x14ac:dyDescent="0.25">
      <c r="A1832" s="39">
        <v>2005</v>
      </c>
      <c r="B1832" s="40" t="s">
        <v>55</v>
      </c>
      <c r="C1832" s="41" t="s">
        <v>56</v>
      </c>
      <c r="D1832" s="42">
        <v>5.2346865222453554</v>
      </c>
      <c r="E1832" s="43">
        <v>5.252719490411609</v>
      </c>
      <c r="F1832" s="44">
        <v>4.4818790458012767</v>
      </c>
      <c r="G1832" s="44">
        <v>5.6664147960698301</v>
      </c>
      <c r="H1832" s="44">
        <v>4.6610542855458421</v>
      </c>
      <c r="I1832" s="45">
        <v>6.1113649933982179</v>
      </c>
    </row>
    <row r="1833" spans="1:9" x14ac:dyDescent="0.25">
      <c r="A1833" s="39">
        <v>2005</v>
      </c>
      <c r="B1833" s="40" t="s">
        <v>451</v>
      </c>
      <c r="C1833" s="41" t="s">
        <v>452</v>
      </c>
      <c r="D1833" s="42">
        <v>7.1033237766977395</v>
      </c>
      <c r="E1833" s="43">
        <v>7.4443461314867019</v>
      </c>
      <c r="F1833" s="44">
        <v>6.2906771276007731</v>
      </c>
      <c r="G1833" s="44">
        <v>6.5638998749116908</v>
      </c>
      <c r="H1833" s="44">
        <v>6.3593946793214462</v>
      </c>
      <c r="I1833" s="45">
        <v>8.8583010701680802</v>
      </c>
    </row>
    <row r="1834" spans="1:9" x14ac:dyDescent="0.25">
      <c r="A1834" s="39">
        <v>2005</v>
      </c>
      <c r="B1834" s="40" t="s">
        <v>364</v>
      </c>
      <c r="C1834" s="41" t="s">
        <v>365</v>
      </c>
      <c r="D1834" s="42">
        <v>7.9240757895761691</v>
      </c>
      <c r="E1834" s="43">
        <v>5.3118281432942407</v>
      </c>
      <c r="F1834" s="44">
        <v>8.3629765516461809</v>
      </c>
      <c r="G1834" s="44">
        <v>9.5779081329322295</v>
      </c>
      <c r="H1834" s="44">
        <v>8.5002485336014573</v>
      </c>
      <c r="I1834" s="45">
        <v>7.8674175864067388</v>
      </c>
    </row>
    <row r="1835" spans="1:9" x14ac:dyDescent="0.25">
      <c r="A1835" s="39">
        <v>2005</v>
      </c>
      <c r="B1835" s="40" t="s">
        <v>424</v>
      </c>
      <c r="C1835" s="41" t="s">
        <v>425</v>
      </c>
      <c r="D1835" s="42">
        <v>7.5010655125271368</v>
      </c>
      <c r="E1835" s="43">
        <v>4.957974989223632</v>
      </c>
      <c r="F1835" s="44">
        <v>6.9402582438683149</v>
      </c>
      <c r="G1835" s="44">
        <v>9.578034633533715</v>
      </c>
      <c r="H1835" s="44">
        <v>8.4644675642288139</v>
      </c>
      <c r="I1835" s="45">
        <v>7.5645921317812146</v>
      </c>
    </row>
    <row r="1836" spans="1:9" x14ac:dyDescent="0.25">
      <c r="A1836" s="39">
        <v>2005</v>
      </c>
      <c r="B1836" s="40" t="s">
        <v>59</v>
      </c>
      <c r="C1836" s="41" t="s">
        <v>60</v>
      </c>
      <c r="D1836" s="42">
        <v>5.6121311568206824</v>
      </c>
      <c r="E1836" s="43">
        <v>5.9947334047840828</v>
      </c>
      <c r="F1836" s="44">
        <v>3.7038508405124313</v>
      </c>
      <c r="G1836" s="44">
        <v>5.8464465226136078</v>
      </c>
      <c r="H1836" s="44">
        <v>5.6190275406887551</v>
      </c>
      <c r="I1836" s="45">
        <v>6.8965974755045378</v>
      </c>
    </row>
    <row r="1837" spans="1:9" x14ac:dyDescent="0.25">
      <c r="A1837" s="39">
        <v>2005</v>
      </c>
      <c r="B1837" s="40" t="s">
        <v>61</v>
      </c>
      <c r="C1837" s="41" t="s">
        <v>519</v>
      </c>
      <c r="D1837" s="42" t="s">
        <v>511</v>
      </c>
      <c r="E1837" s="43" t="s">
        <v>511</v>
      </c>
      <c r="F1837" s="44" t="s">
        <v>511</v>
      </c>
      <c r="G1837" s="44" t="s">
        <v>511</v>
      </c>
      <c r="H1837" s="44" t="s">
        <v>511</v>
      </c>
      <c r="I1837" s="45" t="s">
        <v>511</v>
      </c>
    </row>
    <row r="1838" spans="1:9" x14ac:dyDescent="0.25">
      <c r="A1838" s="39">
        <v>2005</v>
      </c>
      <c r="B1838" s="40" t="s">
        <v>307</v>
      </c>
      <c r="C1838" s="41" t="s">
        <v>308</v>
      </c>
      <c r="D1838" s="42">
        <v>7.8510046143781285</v>
      </c>
      <c r="E1838" s="43">
        <v>7.893383250451274</v>
      </c>
      <c r="F1838" s="44">
        <v>6.462181272996645</v>
      </c>
      <c r="G1838" s="44">
        <v>8.6373509917733315</v>
      </c>
      <c r="H1838" s="44">
        <v>8.3254439072951492</v>
      </c>
      <c r="I1838" s="45">
        <v>7.9366636493742435</v>
      </c>
    </row>
    <row r="1839" spans="1:9" x14ac:dyDescent="0.25">
      <c r="A1839" s="39">
        <v>2005</v>
      </c>
      <c r="B1839" s="40" t="s">
        <v>426</v>
      </c>
      <c r="C1839" s="41" t="s">
        <v>427</v>
      </c>
      <c r="D1839" s="42">
        <v>7.8343746257813915</v>
      </c>
      <c r="E1839" s="43">
        <v>6.5938411731032547</v>
      </c>
      <c r="F1839" s="44">
        <v>8.1670324870508786</v>
      </c>
      <c r="G1839" s="44">
        <v>9.5309132542589801</v>
      </c>
      <c r="H1839" s="44">
        <v>8.3839912311294995</v>
      </c>
      <c r="I1839" s="45">
        <v>6.4960949833643502</v>
      </c>
    </row>
    <row r="1840" spans="1:9" x14ac:dyDescent="0.25">
      <c r="A1840" s="39">
        <v>2005</v>
      </c>
      <c r="B1840" s="40" t="s">
        <v>63</v>
      </c>
      <c r="C1840" s="41" t="s">
        <v>64</v>
      </c>
      <c r="D1840" s="42">
        <v>6.3678018254869784</v>
      </c>
      <c r="E1840" s="43">
        <v>6.5880113872540891</v>
      </c>
      <c r="F1840" s="44">
        <v>4.9331067691470176</v>
      </c>
      <c r="G1840" s="44">
        <v>7.3761949050270825</v>
      </c>
      <c r="H1840" s="44">
        <v>6.0141117929191381</v>
      </c>
      <c r="I1840" s="45">
        <v>6.9275842730875654</v>
      </c>
    </row>
    <row r="1841" spans="1:9" x14ac:dyDescent="0.25">
      <c r="A1841" s="39">
        <v>2005</v>
      </c>
      <c r="B1841" s="40" t="s">
        <v>398</v>
      </c>
      <c r="C1841" s="41" t="s">
        <v>399</v>
      </c>
      <c r="D1841" s="42">
        <v>7.3939345227271245</v>
      </c>
      <c r="E1841" s="43">
        <v>6.6718197232479071</v>
      </c>
      <c r="F1841" s="44">
        <v>6.5251761121097029</v>
      </c>
      <c r="G1841" s="44">
        <v>9.5600989151742048</v>
      </c>
      <c r="H1841" s="44">
        <v>8.0388108698105096</v>
      </c>
      <c r="I1841" s="45">
        <v>6.1737669932932953</v>
      </c>
    </row>
    <row r="1842" spans="1:9" x14ac:dyDescent="0.25">
      <c r="A1842" s="39">
        <v>2005</v>
      </c>
      <c r="B1842" s="40" t="s">
        <v>177</v>
      </c>
      <c r="C1842" s="41" t="s">
        <v>178</v>
      </c>
      <c r="D1842" s="42">
        <v>7.4641323795084684</v>
      </c>
      <c r="E1842" s="43">
        <v>8.7413788829846446</v>
      </c>
      <c r="F1842" s="44">
        <v>5.1071593925548111</v>
      </c>
      <c r="G1842" s="44">
        <v>9.1702501689587201</v>
      </c>
      <c r="H1842" s="44">
        <v>7.9182571928054042</v>
      </c>
      <c r="I1842" s="45">
        <v>6.3836162602387603</v>
      </c>
    </row>
    <row r="1843" spans="1:9" x14ac:dyDescent="0.25">
      <c r="A1843" s="39">
        <v>2005</v>
      </c>
      <c r="B1843" s="40" t="s">
        <v>65</v>
      </c>
      <c r="C1843" s="41" t="s">
        <v>66</v>
      </c>
      <c r="D1843" s="42" t="s">
        <v>511</v>
      </c>
      <c r="E1843" s="43" t="s">
        <v>511</v>
      </c>
      <c r="F1843" s="44" t="s">
        <v>511</v>
      </c>
      <c r="G1843" s="44" t="s">
        <v>511</v>
      </c>
      <c r="H1843" s="44" t="s">
        <v>511</v>
      </c>
      <c r="I1843" s="45" t="s">
        <v>511</v>
      </c>
    </row>
    <row r="1844" spans="1:9" x14ac:dyDescent="0.25">
      <c r="A1844" s="39">
        <v>2005</v>
      </c>
      <c r="B1844" s="40" t="s">
        <v>67</v>
      </c>
      <c r="C1844" s="41" t="s">
        <v>68</v>
      </c>
      <c r="D1844" s="42">
        <v>5.2259815289454332</v>
      </c>
      <c r="E1844" s="43">
        <v>5.4608628937103072</v>
      </c>
      <c r="F1844" s="44">
        <v>2.3555905779013275</v>
      </c>
      <c r="G1844" s="44">
        <v>6.5937367173308363</v>
      </c>
      <c r="H1844" s="44">
        <v>6.455174525062783</v>
      </c>
      <c r="I1844" s="45">
        <v>5.2645429307219116</v>
      </c>
    </row>
    <row r="1845" spans="1:9" x14ac:dyDescent="0.25">
      <c r="A1845" s="39">
        <v>2005</v>
      </c>
      <c r="B1845" s="40" t="s">
        <v>179</v>
      </c>
      <c r="C1845" s="41" t="s">
        <v>180</v>
      </c>
      <c r="D1845" s="42">
        <v>6.5019417045178027</v>
      </c>
      <c r="E1845" s="43">
        <v>5.8684954922717214</v>
      </c>
      <c r="F1845" s="44">
        <v>4.5736288284471449</v>
      </c>
      <c r="G1845" s="44">
        <v>7.7203717312964528</v>
      </c>
      <c r="H1845" s="44">
        <v>7.3095751901403441</v>
      </c>
      <c r="I1845" s="45">
        <v>7.0376372804333522</v>
      </c>
    </row>
    <row r="1846" spans="1:9" x14ac:dyDescent="0.25">
      <c r="A1846" s="39">
        <v>2005</v>
      </c>
      <c r="B1846" s="40" t="s">
        <v>181</v>
      </c>
      <c r="C1846" s="41" t="s">
        <v>182</v>
      </c>
      <c r="D1846" s="42">
        <v>6.7918559046728504</v>
      </c>
      <c r="E1846" s="43">
        <v>8.797459847737251</v>
      </c>
      <c r="F1846" s="44">
        <v>3.3063256346713641</v>
      </c>
      <c r="G1846" s="44">
        <v>7.9945726040075265</v>
      </c>
      <c r="H1846" s="44">
        <v>7.1624198418066136</v>
      </c>
      <c r="I1846" s="45">
        <v>6.6985015951414999</v>
      </c>
    </row>
    <row r="1847" spans="1:9" x14ac:dyDescent="0.25">
      <c r="A1847" s="39">
        <v>2005</v>
      </c>
      <c r="B1847" s="40" t="s">
        <v>183</v>
      </c>
      <c r="C1847" s="41" t="s">
        <v>184</v>
      </c>
      <c r="D1847" s="42">
        <v>7.2017433370090247</v>
      </c>
      <c r="E1847" s="43">
        <v>8.8209489993249441</v>
      </c>
      <c r="F1847" s="44">
        <v>4.1817105972122777</v>
      </c>
      <c r="G1847" s="44">
        <v>8.8470262578371486</v>
      </c>
      <c r="H1847" s="44">
        <v>7.3723270884700725</v>
      </c>
      <c r="I1847" s="45">
        <v>6.7867037422006788</v>
      </c>
    </row>
    <row r="1848" spans="1:9" x14ac:dyDescent="0.25">
      <c r="A1848" s="39">
        <v>2005</v>
      </c>
      <c r="B1848" s="40" t="s">
        <v>251</v>
      </c>
      <c r="C1848" s="41" t="s">
        <v>520</v>
      </c>
      <c r="D1848" s="42">
        <v>8.8691489600364513</v>
      </c>
      <c r="E1848" s="43">
        <v>8.7927673671035045</v>
      </c>
      <c r="F1848" s="44">
        <v>7.5021694651441022</v>
      </c>
      <c r="G1848" s="44">
        <v>9.47509844786304</v>
      </c>
      <c r="H1848" s="44">
        <v>9.608022230808734</v>
      </c>
      <c r="I1848" s="45">
        <v>8.9676872892628676</v>
      </c>
    </row>
    <row r="1849" spans="1:9" x14ac:dyDescent="0.25">
      <c r="A1849" s="39">
        <v>2005</v>
      </c>
      <c r="B1849" s="40" t="s">
        <v>342</v>
      </c>
      <c r="C1849" s="41" t="s">
        <v>343</v>
      </c>
      <c r="D1849" s="42">
        <v>7.4525164139015114</v>
      </c>
      <c r="E1849" s="43">
        <v>5.7193537399874623</v>
      </c>
      <c r="F1849" s="44">
        <v>6.515536576182793</v>
      </c>
      <c r="G1849" s="44">
        <v>9.4410836928526827</v>
      </c>
      <c r="H1849" s="44">
        <v>8.1473284223751605</v>
      </c>
      <c r="I1849" s="45">
        <v>7.4392796381094648</v>
      </c>
    </row>
    <row r="1850" spans="1:9" x14ac:dyDescent="0.25">
      <c r="A1850" s="39">
        <v>2005</v>
      </c>
      <c r="B1850" s="40" t="s">
        <v>368</v>
      </c>
      <c r="C1850" s="41" t="s">
        <v>369</v>
      </c>
      <c r="D1850" s="42">
        <v>8.0049231945092814</v>
      </c>
      <c r="E1850" s="43">
        <v>7.1840709825432354</v>
      </c>
      <c r="F1850" s="44">
        <v>8.0890446075850555</v>
      </c>
      <c r="G1850" s="44">
        <v>8.7470733712631059</v>
      </c>
      <c r="H1850" s="44">
        <v>7.1863116430506802</v>
      </c>
      <c r="I1850" s="45">
        <v>8.8181153681043281</v>
      </c>
    </row>
    <row r="1851" spans="1:9" x14ac:dyDescent="0.25">
      <c r="A1851" s="39">
        <v>2005</v>
      </c>
      <c r="B1851" s="40" t="s">
        <v>287</v>
      </c>
      <c r="C1851" s="41" t="s">
        <v>288</v>
      </c>
      <c r="D1851" s="42">
        <v>6.4768599159233089</v>
      </c>
      <c r="E1851" s="43">
        <v>7.4255710607700296</v>
      </c>
      <c r="F1851" s="44">
        <v>5.8863018561466482</v>
      </c>
      <c r="G1851" s="44">
        <v>6.8363365243831336</v>
      </c>
      <c r="H1851" s="44">
        <v>5.591699178052111</v>
      </c>
      <c r="I1851" s="45">
        <v>6.6443909602646203</v>
      </c>
    </row>
    <row r="1852" spans="1:9" x14ac:dyDescent="0.25">
      <c r="A1852" s="39">
        <v>2005</v>
      </c>
      <c r="B1852" s="40" t="s">
        <v>263</v>
      </c>
      <c r="C1852" s="41" t="s">
        <v>264</v>
      </c>
      <c r="D1852" s="42">
        <v>6.4268196067009544</v>
      </c>
      <c r="E1852" s="43">
        <v>7.9572352280634977</v>
      </c>
      <c r="F1852" s="44">
        <v>3.6022955139796071</v>
      </c>
      <c r="G1852" s="44">
        <v>7.3907419774484975</v>
      </c>
      <c r="H1852" s="44">
        <v>6.8698304305057034</v>
      </c>
      <c r="I1852" s="45">
        <v>6.3139948835074629</v>
      </c>
    </row>
    <row r="1853" spans="1:9" x14ac:dyDescent="0.25">
      <c r="A1853" s="39">
        <v>2005</v>
      </c>
      <c r="B1853" s="40" t="s">
        <v>289</v>
      </c>
      <c r="C1853" s="41" t="s">
        <v>521</v>
      </c>
      <c r="D1853" s="42">
        <v>5.9246582637491283</v>
      </c>
      <c r="E1853" s="43">
        <v>5.8470933924640311</v>
      </c>
      <c r="F1853" s="44">
        <v>4.2413273256066155</v>
      </c>
      <c r="G1853" s="44">
        <v>8.0582908546723147</v>
      </c>
      <c r="H1853" s="44">
        <v>5.8958258030944695</v>
      </c>
      <c r="I1853" s="45">
        <v>5.5807539429082063</v>
      </c>
    </row>
    <row r="1854" spans="1:9" x14ac:dyDescent="0.25">
      <c r="A1854" s="39">
        <v>2005</v>
      </c>
      <c r="B1854" s="40" t="s">
        <v>309</v>
      </c>
      <c r="C1854" s="41" t="s">
        <v>310</v>
      </c>
      <c r="D1854" s="42" t="s">
        <v>511</v>
      </c>
      <c r="E1854" s="43" t="s">
        <v>511</v>
      </c>
      <c r="F1854" s="44" t="s">
        <v>511</v>
      </c>
      <c r="G1854" s="44" t="s">
        <v>511</v>
      </c>
      <c r="H1854" s="44" t="s">
        <v>511</v>
      </c>
      <c r="I1854" s="45" t="s">
        <v>511</v>
      </c>
    </row>
    <row r="1855" spans="1:9" x14ac:dyDescent="0.25">
      <c r="A1855" s="39">
        <v>2005</v>
      </c>
      <c r="B1855" s="40" t="s">
        <v>370</v>
      </c>
      <c r="C1855" s="41" t="s">
        <v>371</v>
      </c>
      <c r="D1855" s="42">
        <v>8.2633833176624805</v>
      </c>
      <c r="E1855" s="43">
        <v>6.9083871650879347</v>
      </c>
      <c r="F1855" s="44">
        <v>7.523244614462965</v>
      </c>
      <c r="G1855" s="44">
        <v>9.6546039697750636</v>
      </c>
      <c r="H1855" s="44">
        <v>8.9886477418950221</v>
      </c>
      <c r="I1855" s="45">
        <v>8.2420330970914133</v>
      </c>
    </row>
    <row r="1856" spans="1:9" x14ac:dyDescent="0.25">
      <c r="A1856" s="39">
        <v>2005</v>
      </c>
      <c r="B1856" s="40" t="s">
        <v>311</v>
      </c>
      <c r="C1856" s="41" t="s">
        <v>312</v>
      </c>
      <c r="D1856" s="42">
        <v>7.2382679602238182</v>
      </c>
      <c r="E1856" s="43">
        <v>5.9298992922361453</v>
      </c>
      <c r="F1856" s="44">
        <v>5.7621832122096661</v>
      </c>
      <c r="G1856" s="44">
        <v>9.3360875423816143</v>
      </c>
      <c r="H1856" s="44">
        <v>8.60623310281599</v>
      </c>
      <c r="I1856" s="45">
        <v>6.5569366514756764</v>
      </c>
    </row>
    <row r="1857" spans="1:9" x14ac:dyDescent="0.25">
      <c r="A1857" s="39">
        <v>2005</v>
      </c>
      <c r="B1857" s="40" t="s">
        <v>402</v>
      </c>
      <c r="C1857" s="41" t="s">
        <v>403</v>
      </c>
      <c r="D1857" s="42">
        <v>7.6764130082467599</v>
      </c>
      <c r="E1857" s="43">
        <v>6.6620817335883746</v>
      </c>
      <c r="F1857" s="44">
        <v>6.6343903300881486</v>
      </c>
      <c r="G1857" s="44">
        <v>9.5213758524934242</v>
      </c>
      <c r="H1857" s="44">
        <v>8.4020437308589617</v>
      </c>
      <c r="I1857" s="45">
        <v>7.1621733942048911</v>
      </c>
    </row>
    <row r="1858" spans="1:9" x14ac:dyDescent="0.25">
      <c r="A1858" s="39">
        <v>2005</v>
      </c>
      <c r="B1858" s="40" t="s">
        <v>185</v>
      </c>
      <c r="C1858" s="41" t="s">
        <v>186</v>
      </c>
      <c r="D1858" s="42">
        <v>7.4931821159539904</v>
      </c>
      <c r="E1858" s="43">
        <v>7.6665776888850861</v>
      </c>
      <c r="F1858" s="44">
        <v>5.516181810953583</v>
      </c>
      <c r="G1858" s="44">
        <v>8.6396458831540386</v>
      </c>
      <c r="H1858" s="44">
        <v>7.9268331168290969</v>
      </c>
      <c r="I1858" s="45">
        <v>7.7166720799481476</v>
      </c>
    </row>
    <row r="1859" spans="1:9" x14ac:dyDescent="0.25">
      <c r="A1859" s="39">
        <v>2005</v>
      </c>
      <c r="B1859" s="40" t="s">
        <v>254</v>
      </c>
      <c r="C1859" s="41" t="s">
        <v>255</v>
      </c>
      <c r="D1859" s="42">
        <v>7.9866740280204809</v>
      </c>
      <c r="E1859" s="43">
        <v>6.4258954410029361</v>
      </c>
      <c r="F1859" s="44">
        <v>7.619411036147647</v>
      </c>
      <c r="G1859" s="44">
        <v>9.6641357420915206</v>
      </c>
      <c r="H1859" s="44">
        <v>7.9582440390211708</v>
      </c>
      <c r="I1859" s="45">
        <v>8.2656838818391307</v>
      </c>
    </row>
    <row r="1860" spans="1:9" x14ac:dyDescent="0.25">
      <c r="A1860" s="39">
        <v>2005</v>
      </c>
      <c r="B1860" s="40" t="s">
        <v>313</v>
      </c>
      <c r="C1860" s="41" t="s">
        <v>314</v>
      </c>
      <c r="D1860" s="42">
        <v>7.2489263160954467</v>
      </c>
      <c r="E1860" s="43">
        <v>6.4300067239687255</v>
      </c>
      <c r="F1860" s="44">
        <v>4.8163003508630586</v>
      </c>
      <c r="G1860" s="44">
        <v>9.208562087496297</v>
      </c>
      <c r="H1860" s="44">
        <v>8.1250762124665901</v>
      </c>
      <c r="I1860" s="45">
        <v>7.6646862056825613</v>
      </c>
    </row>
    <row r="1861" spans="1:9" x14ac:dyDescent="0.25">
      <c r="A1861" s="39">
        <v>2005</v>
      </c>
      <c r="B1861" s="40" t="s">
        <v>238</v>
      </c>
      <c r="C1861" s="41" t="s">
        <v>239</v>
      </c>
      <c r="D1861" s="42">
        <v>6.6560867601132561</v>
      </c>
      <c r="E1861" s="43">
        <v>7.9438395657961696</v>
      </c>
      <c r="F1861" s="44">
        <v>5.5287452975218612</v>
      </c>
      <c r="G1861" s="44">
        <v>6.8534979329820569</v>
      </c>
      <c r="H1861" s="44">
        <v>5.4969616402262824</v>
      </c>
      <c r="I1861" s="45">
        <v>7.457389364039912</v>
      </c>
    </row>
    <row r="1862" spans="1:9" x14ac:dyDescent="0.25">
      <c r="A1862" s="39">
        <v>2005</v>
      </c>
      <c r="B1862" s="40" t="s">
        <v>69</v>
      </c>
      <c r="C1862" s="41" t="s">
        <v>70</v>
      </c>
      <c r="D1862" s="42">
        <v>7.1794697983922102</v>
      </c>
      <c r="E1862" s="43">
        <v>8.3212465930660251</v>
      </c>
      <c r="F1862" s="44">
        <v>4.6066487057647807</v>
      </c>
      <c r="G1862" s="44">
        <v>8.6231000795305377</v>
      </c>
      <c r="H1862" s="44">
        <v>6.675466290328786</v>
      </c>
      <c r="I1862" s="45">
        <v>7.6708873232709243</v>
      </c>
    </row>
    <row r="1863" spans="1:9" x14ac:dyDescent="0.25">
      <c r="A1863" s="39">
        <v>2005</v>
      </c>
      <c r="B1863" s="40" t="s">
        <v>258</v>
      </c>
      <c r="C1863" s="41" t="s">
        <v>522</v>
      </c>
      <c r="D1863" s="42">
        <v>7.4948111399088475</v>
      </c>
      <c r="E1863" s="43">
        <v>6.9406174485125902</v>
      </c>
      <c r="F1863" s="44">
        <v>6.7308771637317051</v>
      </c>
      <c r="G1863" s="44">
        <v>9.5250161424633646</v>
      </c>
      <c r="H1863" s="44">
        <v>7.0710543510800248</v>
      </c>
      <c r="I1863" s="45">
        <v>7.2064905937565511</v>
      </c>
    </row>
    <row r="1864" spans="1:9" x14ac:dyDescent="0.25">
      <c r="A1864" s="39">
        <v>2005</v>
      </c>
      <c r="B1864" s="40" t="s">
        <v>315</v>
      </c>
      <c r="C1864" s="41" t="s">
        <v>316</v>
      </c>
      <c r="D1864" s="42">
        <v>6.8983809526675888</v>
      </c>
      <c r="E1864" s="43">
        <v>6.1445397652885481</v>
      </c>
      <c r="F1864" s="44">
        <v>5.3584953121746537</v>
      </c>
      <c r="G1864" s="44">
        <v>7.8402944497087468</v>
      </c>
      <c r="H1864" s="44">
        <v>7.8301386524125771</v>
      </c>
      <c r="I1864" s="45">
        <v>7.3184365837534164</v>
      </c>
    </row>
    <row r="1865" spans="1:9" x14ac:dyDescent="0.25">
      <c r="A1865" s="39">
        <v>2005</v>
      </c>
      <c r="B1865" s="40" t="s">
        <v>241</v>
      </c>
      <c r="C1865" s="41" t="s">
        <v>523</v>
      </c>
      <c r="D1865" s="42">
        <v>6.7970335876350045</v>
      </c>
      <c r="E1865" s="43">
        <v>7.11152748792742</v>
      </c>
      <c r="F1865" s="44">
        <v>4.647720580715335</v>
      </c>
      <c r="G1865" s="44">
        <v>8.6459054835397904</v>
      </c>
      <c r="H1865" s="44">
        <v>6.7846541203622532</v>
      </c>
      <c r="I1865" s="45">
        <v>6.7953602656302259</v>
      </c>
    </row>
    <row r="1866" spans="1:9" x14ac:dyDescent="0.25">
      <c r="A1866" s="39">
        <v>2005</v>
      </c>
      <c r="B1866" s="40" t="s">
        <v>265</v>
      </c>
      <c r="C1866" s="41" t="s">
        <v>524</v>
      </c>
      <c r="D1866" s="42" t="s">
        <v>511</v>
      </c>
      <c r="E1866" s="43" t="s">
        <v>511</v>
      </c>
      <c r="F1866" s="44" t="s">
        <v>511</v>
      </c>
      <c r="G1866" s="44" t="s">
        <v>511</v>
      </c>
      <c r="H1866" s="44" t="s">
        <v>511</v>
      </c>
      <c r="I1866" s="45" t="s">
        <v>511</v>
      </c>
    </row>
    <row r="1867" spans="1:9" x14ac:dyDescent="0.25">
      <c r="A1867" s="39">
        <v>2005</v>
      </c>
      <c r="B1867" s="40" t="s">
        <v>376</v>
      </c>
      <c r="C1867" s="41" t="s">
        <v>377</v>
      </c>
      <c r="D1867" s="42">
        <v>7.7682023034024086</v>
      </c>
      <c r="E1867" s="43">
        <v>7.5695031170720828</v>
      </c>
      <c r="F1867" s="44">
        <v>6.8335317021662236</v>
      </c>
      <c r="G1867" s="44">
        <v>8.6784001623242979</v>
      </c>
      <c r="H1867" s="44">
        <v>8.406489836360576</v>
      </c>
      <c r="I1867" s="45">
        <v>7.3530866990888635</v>
      </c>
    </row>
    <row r="1868" spans="1:9" x14ac:dyDescent="0.25">
      <c r="A1868" s="39">
        <v>2005</v>
      </c>
      <c r="B1868" s="40" t="s">
        <v>317</v>
      </c>
      <c r="C1868" s="41" t="s">
        <v>318</v>
      </c>
      <c r="D1868" s="42" t="s">
        <v>511</v>
      </c>
      <c r="E1868" s="43" t="s">
        <v>511</v>
      </c>
      <c r="F1868" s="44" t="s">
        <v>511</v>
      </c>
      <c r="G1868" s="44" t="s">
        <v>511</v>
      </c>
      <c r="H1868" s="44" t="s">
        <v>511</v>
      </c>
      <c r="I1868" s="45" t="s">
        <v>511</v>
      </c>
    </row>
    <row r="1869" spans="1:9" x14ac:dyDescent="0.25">
      <c r="A1869" s="39">
        <v>2005</v>
      </c>
      <c r="B1869" s="40" t="s">
        <v>71</v>
      </c>
      <c r="C1869" s="41" t="s">
        <v>72</v>
      </c>
      <c r="D1869" s="42">
        <v>5.9964395259411605</v>
      </c>
      <c r="E1869" s="43">
        <v>6.2878127882535519</v>
      </c>
      <c r="F1869" s="44">
        <v>3.1557816072971612</v>
      </c>
      <c r="G1869" s="44">
        <v>8.0845176528006899</v>
      </c>
      <c r="H1869" s="44">
        <v>5.5695714892429358</v>
      </c>
      <c r="I1869" s="45">
        <v>6.8845140921114636</v>
      </c>
    </row>
    <row r="1870" spans="1:9" x14ac:dyDescent="0.25">
      <c r="A1870" s="39">
        <v>2005</v>
      </c>
      <c r="B1870" s="40" t="s">
        <v>73</v>
      </c>
      <c r="C1870" s="41" t="s">
        <v>74</v>
      </c>
      <c r="D1870" s="42" t="s">
        <v>511</v>
      </c>
      <c r="E1870" s="43" t="s">
        <v>511</v>
      </c>
      <c r="F1870" s="44" t="s">
        <v>511</v>
      </c>
      <c r="G1870" s="44" t="s">
        <v>511</v>
      </c>
      <c r="H1870" s="44" t="s">
        <v>511</v>
      </c>
      <c r="I1870" s="45" t="s">
        <v>511</v>
      </c>
    </row>
    <row r="1871" spans="1:9" x14ac:dyDescent="0.25">
      <c r="A1871" s="39">
        <v>2005</v>
      </c>
      <c r="B1871" s="40" t="s">
        <v>9</v>
      </c>
      <c r="C1871" s="41" t="s">
        <v>10</v>
      </c>
      <c r="D1871" s="42" t="s">
        <v>511</v>
      </c>
      <c r="E1871" s="43" t="s">
        <v>511</v>
      </c>
      <c r="F1871" s="44" t="s">
        <v>511</v>
      </c>
      <c r="G1871" s="44" t="s">
        <v>511</v>
      </c>
      <c r="H1871" s="44" t="s">
        <v>511</v>
      </c>
      <c r="I1871" s="45" t="s">
        <v>511</v>
      </c>
    </row>
    <row r="1872" spans="1:9" x14ac:dyDescent="0.25">
      <c r="A1872" s="39">
        <v>2005</v>
      </c>
      <c r="B1872" s="40" t="s">
        <v>378</v>
      </c>
      <c r="C1872" s="41" t="s">
        <v>379</v>
      </c>
      <c r="D1872" s="42">
        <v>7.6909767343086575</v>
      </c>
      <c r="E1872" s="43">
        <v>7.1996315842828364</v>
      </c>
      <c r="F1872" s="44">
        <v>6.7735985050693746</v>
      </c>
      <c r="G1872" s="44">
        <v>8.8349534351599956</v>
      </c>
      <c r="H1872" s="44">
        <v>8.3203320570827728</v>
      </c>
      <c r="I1872" s="45">
        <v>7.326368089948307</v>
      </c>
    </row>
    <row r="1873" spans="1:9" x14ac:dyDescent="0.25">
      <c r="A1873" s="39">
        <v>2005</v>
      </c>
      <c r="B1873" s="40" t="s">
        <v>430</v>
      </c>
      <c r="C1873" s="41" t="s">
        <v>431</v>
      </c>
      <c r="D1873" s="42">
        <v>7.6391995512171844</v>
      </c>
      <c r="E1873" s="43">
        <v>5.1685939919436841</v>
      </c>
      <c r="F1873" s="44">
        <v>7.6414867852643447</v>
      </c>
      <c r="G1873" s="44">
        <v>9.4702784754965048</v>
      </c>
      <c r="H1873" s="44">
        <v>8.2404767143970403</v>
      </c>
      <c r="I1873" s="45">
        <v>7.67516178898435</v>
      </c>
    </row>
    <row r="1874" spans="1:9" x14ac:dyDescent="0.25">
      <c r="A1874" s="39">
        <v>2005</v>
      </c>
      <c r="B1874" s="40" t="s">
        <v>75</v>
      </c>
      <c r="C1874" s="41" t="s">
        <v>76</v>
      </c>
      <c r="D1874" s="42">
        <v>5.6398963073022257</v>
      </c>
      <c r="E1874" s="43">
        <v>7.2401551214507762</v>
      </c>
      <c r="F1874" s="44">
        <v>2.8243491367194049</v>
      </c>
      <c r="G1874" s="44">
        <v>7.0161896900666845</v>
      </c>
      <c r="H1874" s="44">
        <v>5.8905401176457532</v>
      </c>
      <c r="I1874" s="45">
        <v>5.22824747062851</v>
      </c>
    </row>
    <row r="1875" spans="1:9" x14ac:dyDescent="0.25">
      <c r="A1875" s="39">
        <v>2005</v>
      </c>
      <c r="B1875" s="40" t="s">
        <v>77</v>
      </c>
      <c r="C1875" s="41" t="s">
        <v>78</v>
      </c>
      <c r="D1875" s="42">
        <v>5.3421572403970377</v>
      </c>
      <c r="E1875" s="43">
        <v>6.794346378821837</v>
      </c>
      <c r="F1875" s="44">
        <v>5.3862386606550627</v>
      </c>
      <c r="G1875" s="44">
        <v>3.1934936083987009</v>
      </c>
      <c r="H1875" s="44">
        <v>5.1597100137857117</v>
      </c>
      <c r="I1875" s="45">
        <v>6.176997540323879</v>
      </c>
    </row>
    <row r="1876" spans="1:9" x14ac:dyDescent="0.25">
      <c r="A1876" s="39">
        <v>2005</v>
      </c>
      <c r="B1876" s="40" t="s">
        <v>267</v>
      </c>
      <c r="C1876" s="41" t="s">
        <v>268</v>
      </c>
      <c r="D1876" s="42">
        <v>6.5422558995670839</v>
      </c>
      <c r="E1876" s="43">
        <v>5.5894260124362791</v>
      </c>
      <c r="F1876" s="44">
        <v>5.604888908563967</v>
      </c>
      <c r="G1876" s="44">
        <v>6.6010711576188941</v>
      </c>
      <c r="H1876" s="44">
        <v>7.1022776294254486</v>
      </c>
      <c r="I1876" s="45">
        <v>7.8136157897908332</v>
      </c>
    </row>
    <row r="1877" spans="1:9" x14ac:dyDescent="0.25">
      <c r="A1877" s="39">
        <v>2005</v>
      </c>
      <c r="B1877" s="40" t="s">
        <v>79</v>
      </c>
      <c r="C1877" s="41" t="s">
        <v>80</v>
      </c>
      <c r="D1877" s="42">
        <v>5.5707677408702585</v>
      </c>
      <c r="E1877" s="43">
        <v>6.4629071291249414</v>
      </c>
      <c r="F1877" s="44">
        <v>3.6215273791381057</v>
      </c>
      <c r="G1877" s="44">
        <v>6.121244937380883</v>
      </c>
      <c r="H1877" s="44">
        <v>5.5865905049260638</v>
      </c>
      <c r="I1877" s="45">
        <v>6.0615687537812981</v>
      </c>
    </row>
    <row r="1878" spans="1:9" x14ac:dyDescent="0.25">
      <c r="A1878" s="39">
        <v>2005</v>
      </c>
      <c r="B1878" s="40" t="s">
        <v>404</v>
      </c>
      <c r="C1878" s="41" t="s">
        <v>405</v>
      </c>
      <c r="D1878" s="42">
        <v>7.5720673285507827</v>
      </c>
      <c r="E1878" s="43">
        <v>6.4400470544159507</v>
      </c>
      <c r="F1878" s="44">
        <v>6.6176090158496086</v>
      </c>
      <c r="G1878" s="44">
        <v>8.9915839652184104</v>
      </c>
      <c r="H1878" s="44">
        <v>8.7094157931035738</v>
      </c>
      <c r="I1878" s="45">
        <v>7.1016808141663725</v>
      </c>
    </row>
    <row r="1879" spans="1:9" x14ac:dyDescent="0.25">
      <c r="A1879" s="39">
        <v>2005</v>
      </c>
      <c r="B1879" s="40" t="s">
        <v>81</v>
      </c>
      <c r="C1879" s="41" t="s">
        <v>82</v>
      </c>
      <c r="D1879" s="42">
        <v>5.9730154411576954</v>
      </c>
      <c r="E1879" s="43">
        <v>7.0091450784848108</v>
      </c>
      <c r="F1879" s="44">
        <v>3.4508399308018416</v>
      </c>
      <c r="G1879" s="44">
        <v>7.3639741587315068</v>
      </c>
      <c r="H1879" s="44">
        <v>5.582700147651142</v>
      </c>
      <c r="I1879" s="45">
        <v>6.4584178901191747</v>
      </c>
    </row>
    <row r="1880" spans="1:9" x14ac:dyDescent="0.25">
      <c r="A1880" s="39">
        <v>2005</v>
      </c>
      <c r="B1880" s="40" t="s">
        <v>83</v>
      </c>
      <c r="C1880" s="41" t="s">
        <v>84</v>
      </c>
      <c r="D1880" s="42">
        <v>7.5168056363432312</v>
      </c>
      <c r="E1880" s="43">
        <v>7.4889735917077473</v>
      </c>
      <c r="F1880" s="44">
        <v>4.9323241539836653</v>
      </c>
      <c r="G1880" s="44">
        <v>9.4894608432988914</v>
      </c>
      <c r="H1880" s="44">
        <v>8.2420372717237811</v>
      </c>
      <c r="I1880" s="45">
        <v>7.4312323210020708</v>
      </c>
    </row>
    <row r="1881" spans="1:9" x14ac:dyDescent="0.25">
      <c r="A1881" s="39">
        <v>2005</v>
      </c>
      <c r="B1881" s="40" t="s">
        <v>189</v>
      </c>
      <c r="C1881" s="41" t="s">
        <v>190</v>
      </c>
      <c r="D1881" s="42">
        <v>6.9006117064834687</v>
      </c>
      <c r="E1881" s="43">
        <v>7.2453656740553765</v>
      </c>
      <c r="F1881" s="44">
        <v>5.2646211354234911</v>
      </c>
      <c r="G1881" s="44">
        <v>8.0774506049890107</v>
      </c>
      <c r="H1881" s="44">
        <v>7.2005383721810823</v>
      </c>
      <c r="I1881" s="45">
        <v>6.7150827457683837</v>
      </c>
    </row>
    <row r="1882" spans="1:9" x14ac:dyDescent="0.25">
      <c r="A1882" s="39">
        <v>2005</v>
      </c>
      <c r="B1882" s="40" t="s">
        <v>346</v>
      </c>
      <c r="C1882" s="41" t="s">
        <v>525</v>
      </c>
      <c r="D1882" s="42">
        <v>6.5593095123558527</v>
      </c>
      <c r="E1882" s="43">
        <v>7.2528917584970873</v>
      </c>
      <c r="F1882" s="44">
        <v>5.4434928918994503</v>
      </c>
      <c r="G1882" s="44">
        <v>6.6486150814859251</v>
      </c>
      <c r="H1882" s="44">
        <v>6.5208847960805327</v>
      </c>
      <c r="I1882" s="45">
        <v>6.9306630338162636</v>
      </c>
    </row>
    <row r="1883" spans="1:9" x14ac:dyDescent="0.25">
      <c r="A1883" s="39">
        <v>2005</v>
      </c>
      <c r="B1883" s="40" t="s">
        <v>256</v>
      </c>
      <c r="C1883" s="41" t="s">
        <v>257</v>
      </c>
      <c r="D1883" s="42">
        <v>7.1874838707601141</v>
      </c>
      <c r="E1883" s="43">
        <v>7.4219955531704329</v>
      </c>
      <c r="F1883" s="44">
        <v>5.8186960888134482</v>
      </c>
      <c r="G1883" s="44">
        <v>8.309574642442497</v>
      </c>
      <c r="H1883" s="44">
        <v>6.8219177856178064</v>
      </c>
      <c r="I1883" s="45">
        <v>7.5652352837563877</v>
      </c>
    </row>
    <row r="1884" spans="1:9" x14ac:dyDescent="0.25">
      <c r="A1884" s="39">
        <v>2005</v>
      </c>
      <c r="B1884" s="40" t="s">
        <v>406</v>
      </c>
      <c r="C1884" s="41" t="s">
        <v>407</v>
      </c>
      <c r="D1884" s="42">
        <v>6.5175229582241796</v>
      </c>
      <c r="E1884" s="43">
        <v>5.7787643613251882</v>
      </c>
      <c r="F1884" s="44">
        <v>5.5336305866761144</v>
      </c>
      <c r="G1884" s="44">
        <v>7.2767559247887625</v>
      </c>
      <c r="H1884" s="44">
        <v>7.5298448153255872</v>
      </c>
      <c r="I1884" s="45">
        <v>6.4686191030052491</v>
      </c>
    </row>
    <row r="1885" spans="1:9" x14ac:dyDescent="0.25">
      <c r="A1885" s="39">
        <v>2005</v>
      </c>
      <c r="B1885" s="40" t="s">
        <v>11</v>
      </c>
      <c r="C1885" s="41" t="s">
        <v>12</v>
      </c>
      <c r="D1885" s="42">
        <v>6.1582106663704907</v>
      </c>
      <c r="E1885" s="43">
        <v>6.8431100095228485</v>
      </c>
      <c r="F1885" s="44">
        <v>5.2536095779330845</v>
      </c>
      <c r="G1885" s="44">
        <v>7.0997164421293144</v>
      </c>
      <c r="H1885" s="44">
        <v>5.8134425019166773</v>
      </c>
      <c r="I1885" s="45">
        <v>5.7811748003505272</v>
      </c>
    </row>
    <row r="1886" spans="1:9" x14ac:dyDescent="0.25">
      <c r="A1886" s="39">
        <v>2005</v>
      </c>
      <c r="B1886" s="40" t="s">
        <v>87</v>
      </c>
      <c r="C1886" s="41" t="s">
        <v>88</v>
      </c>
      <c r="D1886" s="42">
        <v>5.6471811288362606</v>
      </c>
      <c r="E1886" s="43">
        <v>6.2614891324774415</v>
      </c>
      <c r="F1886" s="44">
        <v>3.5700060980832804</v>
      </c>
      <c r="G1886" s="44">
        <v>7.6435457881011484</v>
      </c>
      <c r="H1886" s="44">
        <v>5.8327219191881428</v>
      </c>
      <c r="I1886" s="45">
        <v>4.9281427063312941</v>
      </c>
    </row>
    <row r="1887" spans="1:9" x14ac:dyDescent="0.25">
      <c r="A1887" s="39">
        <v>2005</v>
      </c>
      <c r="B1887" s="40" t="s">
        <v>269</v>
      </c>
      <c r="C1887" s="41" t="s">
        <v>270</v>
      </c>
      <c r="D1887" s="42">
        <v>4.0991200920491107</v>
      </c>
      <c r="E1887" s="43">
        <v>5.321457082004633</v>
      </c>
      <c r="F1887" s="44">
        <v>2.9283776299095599</v>
      </c>
      <c r="G1887" s="44">
        <v>4.956440655935749</v>
      </c>
      <c r="H1887" s="44">
        <v>2.8245159697754634</v>
      </c>
      <c r="I1887" s="45">
        <v>4.4648091226201485</v>
      </c>
    </row>
    <row r="1888" spans="1:9" x14ac:dyDescent="0.25">
      <c r="A1888" s="39">
        <v>2005</v>
      </c>
      <c r="B1888" s="40" t="s">
        <v>89</v>
      </c>
      <c r="C1888" s="41" t="s">
        <v>90</v>
      </c>
      <c r="D1888" s="42">
        <v>6.5862994783463575</v>
      </c>
      <c r="E1888" s="43">
        <v>6.3572273146560851</v>
      </c>
      <c r="F1888" s="44">
        <v>6.4088532133499454</v>
      </c>
      <c r="G1888" s="44">
        <v>6.4795605379192391</v>
      </c>
      <c r="H1888" s="44">
        <v>5.8721546022300926</v>
      </c>
      <c r="I1888" s="45">
        <v>7.8137017235764281</v>
      </c>
    </row>
    <row r="1889" spans="1:9" x14ac:dyDescent="0.25">
      <c r="A1889" s="39">
        <v>2005</v>
      </c>
      <c r="B1889" s="40" t="s">
        <v>293</v>
      </c>
      <c r="C1889" s="41" t="s">
        <v>294</v>
      </c>
      <c r="D1889" s="42">
        <v>6.4119836631491891</v>
      </c>
      <c r="E1889" s="43">
        <v>7.7985072212545479</v>
      </c>
      <c r="F1889" s="44">
        <v>5.278033620961569</v>
      </c>
      <c r="G1889" s="44">
        <v>6.5993250769967249</v>
      </c>
      <c r="H1889" s="44">
        <v>6.3597783492901723</v>
      </c>
      <c r="I1889" s="45">
        <v>6.0242740472429359</v>
      </c>
    </row>
    <row r="1890" spans="1:9" x14ac:dyDescent="0.25">
      <c r="A1890" s="39">
        <v>2005</v>
      </c>
      <c r="B1890" s="40" t="s">
        <v>434</v>
      </c>
      <c r="C1890" s="41" t="s">
        <v>435</v>
      </c>
      <c r="D1890" s="42">
        <v>7.8505506690457123</v>
      </c>
      <c r="E1890" s="43">
        <v>5.2019847265951595</v>
      </c>
      <c r="F1890" s="44">
        <v>7.9500305274691314</v>
      </c>
      <c r="G1890" s="44">
        <v>9.4583899646356642</v>
      </c>
      <c r="H1890" s="44">
        <v>8.707446920914661</v>
      </c>
      <c r="I1890" s="45">
        <v>7.9349012056139463</v>
      </c>
    </row>
    <row r="1891" spans="1:9" x14ac:dyDescent="0.25">
      <c r="A1891" s="39">
        <v>2005</v>
      </c>
      <c r="B1891" s="40" t="s">
        <v>447</v>
      </c>
      <c r="C1891" s="41" t="s">
        <v>448</v>
      </c>
      <c r="D1891" s="42">
        <v>8.3546520872659968</v>
      </c>
      <c r="E1891" s="43">
        <v>6.257550707090024</v>
      </c>
      <c r="F1891" s="44">
        <v>8.0718846588688944</v>
      </c>
      <c r="G1891" s="44">
        <v>9.6473334995995437</v>
      </c>
      <c r="H1891" s="44">
        <v>8.9108757162599677</v>
      </c>
      <c r="I1891" s="45">
        <v>8.8856158545115544</v>
      </c>
    </row>
    <row r="1892" spans="1:9" x14ac:dyDescent="0.25">
      <c r="A1892" s="39">
        <v>2005</v>
      </c>
      <c r="B1892" s="40" t="s">
        <v>193</v>
      </c>
      <c r="C1892" s="41" t="s">
        <v>194</v>
      </c>
      <c r="D1892" s="42">
        <v>7.4345065834253772</v>
      </c>
      <c r="E1892" s="43">
        <v>8.7128127880085859</v>
      </c>
      <c r="F1892" s="44">
        <v>4.358540330695269</v>
      </c>
      <c r="G1892" s="44">
        <v>8.8463098446616417</v>
      </c>
      <c r="H1892" s="44">
        <v>7.9445282987348955</v>
      </c>
      <c r="I1892" s="45">
        <v>7.3103416550265008</v>
      </c>
    </row>
    <row r="1893" spans="1:9" x14ac:dyDescent="0.25">
      <c r="A1893" s="39">
        <v>2005</v>
      </c>
      <c r="B1893" s="40" t="s">
        <v>91</v>
      </c>
      <c r="C1893" s="41" t="s">
        <v>92</v>
      </c>
      <c r="D1893" s="42">
        <v>5.0247119096115611</v>
      </c>
      <c r="E1893" s="43">
        <v>6.6411203795624631</v>
      </c>
      <c r="F1893" s="44">
        <v>2.7466253969676258</v>
      </c>
      <c r="G1893" s="44">
        <v>6.4699829173712331</v>
      </c>
      <c r="H1893" s="44">
        <v>4.2421330223853024</v>
      </c>
      <c r="I1893" s="45">
        <v>5.0236978317711785</v>
      </c>
    </row>
    <row r="1894" spans="1:9" x14ac:dyDescent="0.25">
      <c r="A1894" s="39">
        <v>2005</v>
      </c>
      <c r="B1894" s="40" t="s">
        <v>93</v>
      </c>
      <c r="C1894" s="41" t="s">
        <v>94</v>
      </c>
      <c r="D1894" s="42">
        <v>6.2605689351732448</v>
      </c>
      <c r="E1894" s="43">
        <v>8.5061637746093819</v>
      </c>
      <c r="F1894" s="44">
        <v>3.5975735660397179</v>
      </c>
      <c r="G1894" s="44">
        <v>6.4060031185627189</v>
      </c>
      <c r="H1894" s="44">
        <v>5.6241390177270443</v>
      </c>
      <c r="I1894" s="45">
        <v>7.1689651989273564</v>
      </c>
    </row>
    <row r="1895" spans="1:9" x14ac:dyDescent="0.25">
      <c r="A1895" s="39">
        <v>2005</v>
      </c>
      <c r="B1895" s="40" t="s">
        <v>408</v>
      </c>
      <c r="C1895" s="41" t="s">
        <v>409</v>
      </c>
      <c r="D1895" s="42">
        <v>6.6677156343565311</v>
      </c>
      <c r="E1895" s="43">
        <v>6.8684469717257768</v>
      </c>
      <c r="F1895" s="44">
        <v>4.5248235016085454</v>
      </c>
      <c r="G1895" s="44">
        <v>7.5910265114550501</v>
      </c>
      <c r="H1895" s="44">
        <v>7.0179789841858859</v>
      </c>
      <c r="I1895" s="45">
        <v>7.3363022028073965</v>
      </c>
    </row>
    <row r="1896" spans="1:9" x14ac:dyDescent="0.25">
      <c r="A1896" s="39">
        <v>2005</v>
      </c>
      <c r="B1896" s="40" t="s">
        <v>380</v>
      </c>
      <c r="C1896" s="41" t="s">
        <v>381</v>
      </c>
      <c r="D1896" s="42">
        <v>7.698720266694127</v>
      </c>
      <c r="E1896" s="43">
        <v>5.7510046203017113</v>
      </c>
      <c r="F1896" s="44">
        <v>8.4862720722233593</v>
      </c>
      <c r="G1896" s="44">
        <v>9.1970423953677383</v>
      </c>
      <c r="H1896" s="44">
        <v>7.5955206398926229</v>
      </c>
      <c r="I1896" s="45">
        <v>7.4637616056852041</v>
      </c>
    </row>
    <row r="1897" spans="1:9" x14ac:dyDescent="0.25">
      <c r="A1897" s="39">
        <v>2005</v>
      </c>
      <c r="B1897" s="40" t="s">
        <v>319</v>
      </c>
      <c r="C1897" s="41" t="s">
        <v>320</v>
      </c>
      <c r="D1897" s="42">
        <v>6.8155012359119693</v>
      </c>
      <c r="E1897" s="43">
        <v>4.5122717549695324</v>
      </c>
      <c r="F1897" s="44">
        <v>4.7661033569938622</v>
      </c>
      <c r="G1897" s="44">
        <v>8.6764353069547369</v>
      </c>
      <c r="H1897" s="44">
        <v>7.9955978784158717</v>
      </c>
      <c r="I1897" s="45">
        <v>8.12709788222584</v>
      </c>
    </row>
    <row r="1898" spans="1:9" x14ac:dyDescent="0.25">
      <c r="A1898" s="39">
        <v>2005</v>
      </c>
      <c r="B1898" s="40" t="s">
        <v>295</v>
      </c>
      <c r="C1898" s="41" t="s">
        <v>296</v>
      </c>
      <c r="D1898" s="42">
        <v>5.9201436080721912</v>
      </c>
      <c r="E1898" s="43">
        <v>7.943113094423663</v>
      </c>
      <c r="F1898" s="44">
        <v>3.602962704434324</v>
      </c>
      <c r="G1898" s="44">
        <v>6.0388824530822856</v>
      </c>
      <c r="H1898" s="44">
        <v>5.6936250735897556</v>
      </c>
      <c r="I1898" s="45">
        <v>6.3221347148309279</v>
      </c>
    </row>
    <row r="1899" spans="1:9" x14ac:dyDescent="0.25">
      <c r="A1899" s="39">
        <v>2005</v>
      </c>
      <c r="B1899" s="40" t="s">
        <v>195</v>
      </c>
      <c r="C1899" s="41" t="s">
        <v>196</v>
      </c>
      <c r="D1899" s="42">
        <v>7.666752962171981</v>
      </c>
      <c r="E1899" s="43">
        <v>8.2152494932244373</v>
      </c>
      <c r="F1899" s="44">
        <v>5.400552750382893</v>
      </c>
      <c r="G1899" s="44">
        <v>9.5497830327591942</v>
      </c>
      <c r="H1899" s="44">
        <v>8.3366624073503424</v>
      </c>
      <c r="I1899" s="45">
        <v>6.8315171271430364</v>
      </c>
    </row>
    <row r="1900" spans="1:9" x14ac:dyDescent="0.25">
      <c r="A1900" s="39">
        <v>2005</v>
      </c>
      <c r="B1900" s="40" t="s">
        <v>455</v>
      </c>
      <c r="C1900" s="41" t="s">
        <v>456</v>
      </c>
      <c r="D1900" s="42">
        <v>6.3734053914790554</v>
      </c>
      <c r="E1900" s="43">
        <v>6.3708782736045668</v>
      </c>
      <c r="F1900" s="44">
        <v>4.5859012988714332</v>
      </c>
      <c r="G1900" s="44">
        <v>7.0797720788320273</v>
      </c>
      <c r="H1900" s="44">
        <v>6.0475187805598409</v>
      </c>
      <c r="I1900" s="45">
        <v>7.7829565255274105</v>
      </c>
    </row>
    <row r="1901" spans="1:9" x14ac:dyDescent="0.25">
      <c r="A1901" s="39">
        <v>2005</v>
      </c>
      <c r="B1901" s="40" t="s">
        <v>197</v>
      </c>
      <c r="C1901" s="41" t="s">
        <v>198</v>
      </c>
      <c r="D1901" s="42">
        <v>6.9603986380441238</v>
      </c>
      <c r="E1901" s="43">
        <v>9.0218320442768807</v>
      </c>
      <c r="F1901" s="44">
        <v>4.1912829106901608</v>
      </c>
      <c r="G1901" s="44">
        <v>8.3715315786623208</v>
      </c>
      <c r="H1901" s="44">
        <v>7.6484736212428386</v>
      </c>
      <c r="I1901" s="45">
        <v>5.5688730353484184</v>
      </c>
    </row>
    <row r="1902" spans="1:9" x14ac:dyDescent="0.25">
      <c r="A1902" s="39">
        <v>2005</v>
      </c>
      <c r="B1902" s="40" t="s">
        <v>199</v>
      </c>
      <c r="C1902" s="41" t="s">
        <v>200</v>
      </c>
      <c r="D1902" s="42">
        <v>7.6853779234010586</v>
      </c>
      <c r="E1902" s="43">
        <v>8.2300976947335478</v>
      </c>
      <c r="F1902" s="44">
        <v>5.2909958720530428</v>
      </c>
      <c r="G1902" s="44">
        <v>9.6754306146493043</v>
      </c>
      <c r="H1902" s="44">
        <v>8.2838440753888847</v>
      </c>
      <c r="I1902" s="45">
        <v>6.9465213601805162</v>
      </c>
    </row>
    <row r="1903" spans="1:9" x14ac:dyDescent="0.25">
      <c r="A1903" s="39">
        <v>2005</v>
      </c>
      <c r="B1903" s="40" t="s">
        <v>271</v>
      </c>
      <c r="C1903" s="41" t="s">
        <v>272</v>
      </c>
      <c r="D1903" s="42">
        <v>7.0142170007799418</v>
      </c>
      <c r="E1903" s="43">
        <v>8.7089471126986613</v>
      </c>
      <c r="F1903" s="44">
        <v>4.7777308830773508</v>
      </c>
      <c r="G1903" s="44">
        <v>7.9394759738611</v>
      </c>
      <c r="H1903" s="44">
        <v>6.6951854928138603</v>
      </c>
      <c r="I1903" s="45">
        <v>6.9497455414487357</v>
      </c>
    </row>
    <row r="1904" spans="1:9" x14ac:dyDescent="0.25">
      <c r="A1904" s="39">
        <v>2005</v>
      </c>
      <c r="B1904" s="40" t="s">
        <v>344</v>
      </c>
      <c r="C1904" s="41" t="s">
        <v>345</v>
      </c>
      <c r="D1904" s="42">
        <v>6.9909218377859137</v>
      </c>
      <c r="E1904" s="43">
        <v>5.4540918339906579</v>
      </c>
      <c r="F1904" s="44">
        <v>5.9647323995810684</v>
      </c>
      <c r="G1904" s="44">
        <v>9.2662335388023287</v>
      </c>
      <c r="H1904" s="44">
        <v>7.1802965835190165</v>
      </c>
      <c r="I1904" s="45">
        <v>7.0892548330364988</v>
      </c>
    </row>
    <row r="1905" spans="1:9" x14ac:dyDescent="0.25">
      <c r="A1905" s="39">
        <v>2005</v>
      </c>
      <c r="B1905" s="40" t="s">
        <v>410</v>
      </c>
      <c r="C1905" s="41" t="s">
        <v>411</v>
      </c>
      <c r="D1905" s="42">
        <v>7.3763190240419076</v>
      </c>
      <c r="E1905" s="43">
        <v>5.9133465683397208</v>
      </c>
      <c r="F1905" s="44">
        <v>7.0810651428050999</v>
      </c>
      <c r="G1905" s="44">
        <v>9.539073224387689</v>
      </c>
      <c r="H1905" s="44">
        <v>8.1716556477921571</v>
      </c>
      <c r="I1905" s="45">
        <v>6.1764545368848749</v>
      </c>
    </row>
    <row r="1906" spans="1:9" x14ac:dyDescent="0.25">
      <c r="A1906" s="39">
        <v>2005</v>
      </c>
      <c r="B1906" s="40" t="s">
        <v>321</v>
      </c>
      <c r="C1906" s="41" t="s">
        <v>322</v>
      </c>
      <c r="D1906" s="42" t="s">
        <v>511</v>
      </c>
      <c r="E1906" s="43" t="s">
        <v>511</v>
      </c>
      <c r="F1906" s="44" t="s">
        <v>511</v>
      </c>
      <c r="G1906" s="44" t="s">
        <v>511</v>
      </c>
      <c r="H1906" s="44" t="s">
        <v>511</v>
      </c>
      <c r="I1906" s="45" t="s">
        <v>511</v>
      </c>
    </row>
    <row r="1907" spans="1:9" x14ac:dyDescent="0.25">
      <c r="A1907" s="39">
        <v>2005</v>
      </c>
      <c r="B1907" s="40" t="s">
        <v>348</v>
      </c>
      <c r="C1907" s="41" t="s">
        <v>349</v>
      </c>
      <c r="D1907" s="42">
        <v>7.2774758256469481</v>
      </c>
      <c r="E1907" s="43">
        <v>7.7331418908768033</v>
      </c>
      <c r="F1907" s="44">
        <v>5.6827435230212657</v>
      </c>
      <c r="G1907" s="44">
        <v>8.2984069220356798</v>
      </c>
      <c r="H1907" s="44">
        <v>8.0022159784135667</v>
      </c>
      <c r="I1907" s="45">
        <v>6.6708708138874266</v>
      </c>
    </row>
    <row r="1908" spans="1:9" x14ac:dyDescent="0.25">
      <c r="A1908" s="39">
        <v>2005</v>
      </c>
      <c r="B1908" s="40" t="s">
        <v>350</v>
      </c>
      <c r="C1908" s="41" t="s">
        <v>351</v>
      </c>
      <c r="D1908" s="42">
        <v>6.0548358658362424</v>
      </c>
      <c r="E1908" s="43">
        <v>6.3191837351362725</v>
      </c>
      <c r="F1908" s="44">
        <v>5.3061888471913949</v>
      </c>
      <c r="G1908" s="44">
        <v>6.6873821667811679</v>
      </c>
      <c r="H1908" s="44">
        <v>5.753215431460057</v>
      </c>
      <c r="I1908" s="45">
        <v>6.2082091486123234</v>
      </c>
    </row>
    <row r="1909" spans="1:9" x14ac:dyDescent="0.25">
      <c r="A1909" s="39">
        <v>2005</v>
      </c>
      <c r="B1909" s="40" t="s">
        <v>97</v>
      </c>
      <c r="C1909" s="41" t="s">
        <v>98</v>
      </c>
      <c r="D1909" s="42">
        <v>6.2304800916053251</v>
      </c>
      <c r="E1909" s="43">
        <v>5.7584182740264209</v>
      </c>
      <c r="F1909" s="44">
        <v>4.8014981302416349</v>
      </c>
      <c r="G1909" s="44">
        <v>7.7487436369344493</v>
      </c>
      <c r="H1909" s="44">
        <v>5.3297361736476523</v>
      </c>
      <c r="I1909" s="45">
        <v>7.51400424317647</v>
      </c>
    </row>
    <row r="1910" spans="1:9" x14ac:dyDescent="0.25">
      <c r="A1910" s="39">
        <v>2005</v>
      </c>
      <c r="B1910" s="40" t="s">
        <v>323</v>
      </c>
      <c r="C1910" s="41" t="s">
        <v>324</v>
      </c>
      <c r="D1910" s="42" t="s">
        <v>511</v>
      </c>
      <c r="E1910" s="43" t="s">
        <v>511</v>
      </c>
      <c r="F1910" s="44" t="s">
        <v>511</v>
      </c>
      <c r="G1910" s="44" t="s">
        <v>511</v>
      </c>
      <c r="H1910" s="44" t="s">
        <v>511</v>
      </c>
      <c r="I1910" s="45" t="s">
        <v>511</v>
      </c>
    </row>
    <row r="1911" spans="1:9" x14ac:dyDescent="0.25">
      <c r="A1911" s="39">
        <v>2005</v>
      </c>
      <c r="B1911" s="40" t="s">
        <v>103</v>
      </c>
      <c r="C1911" s="41" t="s">
        <v>104</v>
      </c>
      <c r="D1911" s="42">
        <v>5.8315053641929691</v>
      </c>
      <c r="E1911" s="43">
        <v>6.6221405648739635</v>
      </c>
      <c r="F1911" s="44">
        <v>3.4230092584868572</v>
      </c>
      <c r="G1911" s="44">
        <v>7.1062207414719119</v>
      </c>
      <c r="H1911" s="44">
        <v>6.052616890479392</v>
      </c>
      <c r="I1911" s="45">
        <v>5.9535393656527225</v>
      </c>
    </row>
    <row r="1912" spans="1:9" x14ac:dyDescent="0.25">
      <c r="A1912" s="39">
        <v>2005</v>
      </c>
      <c r="B1912" s="40" t="s">
        <v>414</v>
      </c>
      <c r="C1912" s="41" t="s">
        <v>415</v>
      </c>
      <c r="D1912" s="42">
        <v>6.0161476280317405</v>
      </c>
      <c r="E1912" s="43">
        <v>6.6403277916966106</v>
      </c>
      <c r="F1912" s="44">
        <v>5.0441285653648178</v>
      </c>
      <c r="G1912" s="44">
        <v>4.545159189542713</v>
      </c>
      <c r="H1912" s="44">
        <v>7.0044260002009695</v>
      </c>
      <c r="I1912" s="45">
        <v>6.8466965933535953</v>
      </c>
    </row>
    <row r="1913" spans="1:9" x14ac:dyDescent="0.25">
      <c r="A1913" s="39">
        <v>2005</v>
      </c>
      <c r="B1913" s="40" t="s">
        <v>105</v>
      </c>
      <c r="C1913" s="41" t="s">
        <v>106</v>
      </c>
      <c r="D1913" s="42" t="s">
        <v>511</v>
      </c>
      <c r="E1913" s="43" t="s">
        <v>511</v>
      </c>
      <c r="F1913" s="44" t="s">
        <v>511</v>
      </c>
      <c r="G1913" s="44" t="s">
        <v>511</v>
      </c>
      <c r="H1913" s="44" t="s">
        <v>511</v>
      </c>
      <c r="I1913" s="45" t="s">
        <v>511</v>
      </c>
    </row>
    <row r="1914" spans="1:9" x14ac:dyDescent="0.25">
      <c r="A1914" s="39">
        <v>2005</v>
      </c>
      <c r="B1914" s="40" t="s">
        <v>107</v>
      </c>
      <c r="C1914" s="41" t="s">
        <v>108</v>
      </c>
      <c r="D1914" s="42">
        <v>5.6391449311662214</v>
      </c>
      <c r="E1914" s="43">
        <v>6.3689257443436809</v>
      </c>
      <c r="F1914" s="44">
        <v>3.680024039303663</v>
      </c>
      <c r="G1914" s="44">
        <v>6.3215139768316853</v>
      </c>
      <c r="H1914" s="44">
        <v>5.9797317567594579</v>
      </c>
      <c r="I1914" s="45">
        <v>5.8455291385926174</v>
      </c>
    </row>
    <row r="1915" spans="1:9" x14ac:dyDescent="0.25">
      <c r="A1915" s="39">
        <v>2005</v>
      </c>
      <c r="B1915" s="40" t="s">
        <v>273</v>
      </c>
      <c r="C1915" s="41" t="s">
        <v>274</v>
      </c>
      <c r="D1915" s="42">
        <v>8.653568717790197</v>
      </c>
      <c r="E1915" s="43">
        <v>7.5629308330003182</v>
      </c>
      <c r="F1915" s="44">
        <v>7.8130061491124891</v>
      </c>
      <c r="G1915" s="44">
        <v>9.7146757986832846</v>
      </c>
      <c r="H1915" s="44">
        <v>9.4480275522480976</v>
      </c>
      <c r="I1915" s="45">
        <v>8.7292032559067962</v>
      </c>
    </row>
    <row r="1916" spans="1:9" x14ac:dyDescent="0.25">
      <c r="A1916" s="39">
        <v>2005</v>
      </c>
      <c r="B1916" s="40" t="s">
        <v>352</v>
      </c>
      <c r="C1916" s="41" t="s">
        <v>526</v>
      </c>
      <c r="D1916" s="42">
        <v>7.6686646465737072</v>
      </c>
      <c r="E1916" s="43">
        <v>6.8364950397472537</v>
      </c>
      <c r="F1916" s="44">
        <v>6.6681199557935207</v>
      </c>
      <c r="G1916" s="44">
        <v>9.1475016785534713</v>
      </c>
      <c r="H1916" s="44">
        <v>7.8413455020767397</v>
      </c>
      <c r="I1916" s="45">
        <v>7.8498610566975513</v>
      </c>
    </row>
    <row r="1917" spans="1:9" x14ac:dyDescent="0.25">
      <c r="A1917" s="39">
        <v>2005</v>
      </c>
      <c r="B1917" s="40" t="s">
        <v>416</v>
      </c>
      <c r="C1917" s="41" t="s">
        <v>417</v>
      </c>
      <c r="D1917" s="42">
        <v>7.0431294167534961</v>
      </c>
      <c r="E1917" s="43">
        <v>5.3024435194919226</v>
      </c>
      <c r="F1917" s="44">
        <v>5.8450344516007728</v>
      </c>
      <c r="G1917" s="44">
        <v>8.7930877540571153</v>
      </c>
      <c r="H1917" s="44">
        <v>8.207345705927299</v>
      </c>
      <c r="I1917" s="45">
        <v>7.0677356526903727</v>
      </c>
    </row>
    <row r="1918" spans="1:9" x14ac:dyDescent="0.25">
      <c r="A1918" s="39">
        <v>2005</v>
      </c>
      <c r="B1918" s="40" t="s">
        <v>111</v>
      </c>
      <c r="C1918" s="41" t="s">
        <v>112</v>
      </c>
      <c r="D1918" s="42">
        <v>6.9487086322818401</v>
      </c>
      <c r="E1918" s="43">
        <v>6.6266293443934474</v>
      </c>
      <c r="F1918" s="44">
        <v>6.0321672276366343</v>
      </c>
      <c r="G1918" s="44">
        <v>7.9831952277030656</v>
      </c>
      <c r="H1918" s="44">
        <v>6.5956230267556233</v>
      </c>
      <c r="I1918" s="45">
        <v>7.5059283349204264</v>
      </c>
    </row>
    <row r="1919" spans="1:9" x14ac:dyDescent="0.25">
      <c r="A1919" s="39">
        <v>2005</v>
      </c>
      <c r="B1919" s="40" t="s">
        <v>418</v>
      </c>
      <c r="C1919" s="41" t="s">
        <v>419</v>
      </c>
      <c r="D1919" s="42">
        <v>7.8167475056437947</v>
      </c>
      <c r="E1919" s="43">
        <v>7.0132563589559833</v>
      </c>
      <c r="F1919" s="44">
        <v>6.9217141019567947</v>
      </c>
      <c r="G1919" s="44">
        <v>9.5754529063778318</v>
      </c>
      <c r="H1919" s="44">
        <v>8.1614083401013531</v>
      </c>
      <c r="I1919" s="45">
        <v>7.4119058208270152</v>
      </c>
    </row>
    <row r="1920" spans="1:9" x14ac:dyDescent="0.25">
      <c r="A1920" s="39">
        <v>2005</v>
      </c>
      <c r="B1920" s="40" t="s">
        <v>297</v>
      </c>
      <c r="C1920" s="41" t="s">
        <v>298</v>
      </c>
      <c r="D1920" s="42">
        <v>6.3248943396936337</v>
      </c>
      <c r="E1920" s="43">
        <v>7.7936140385130077</v>
      </c>
      <c r="F1920" s="44">
        <v>4.6946200292267939</v>
      </c>
      <c r="G1920" s="44">
        <v>6.1337795953614664</v>
      </c>
      <c r="H1920" s="44">
        <v>6.7535203728735089</v>
      </c>
      <c r="I1920" s="45">
        <v>6.2489376624933941</v>
      </c>
    </row>
    <row r="1921" spans="1:9" x14ac:dyDescent="0.25">
      <c r="A1921" s="39">
        <v>2005</v>
      </c>
      <c r="B1921" s="40" t="s">
        <v>13</v>
      </c>
      <c r="C1921" s="41" t="s">
        <v>14</v>
      </c>
      <c r="D1921" s="42" t="s">
        <v>511</v>
      </c>
      <c r="E1921" s="43" t="s">
        <v>511</v>
      </c>
      <c r="F1921" s="44" t="s">
        <v>511</v>
      </c>
      <c r="G1921" s="44" t="s">
        <v>511</v>
      </c>
      <c r="H1921" s="44" t="s">
        <v>511</v>
      </c>
      <c r="I1921" s="45" t="s">
        <v>511</v>
      </c>
    </row>
    <row r="1922" spans="1:9" x14ac:dyDescent="0.25">
      <c r="A1922" s="39">
        <v>2005</v>
      </c>
      <c r="B1922" s="40" t="s">
        <v>216</v>
      </c>
      <c r="C1922" s="41" t="s">
        <v>217</v>
      </c>
      <c r="D1922" s="42" t="s">
        <v>511</v>
      </c>
      <c r="E1922" s="43" t="s">
        <v>511</v>
      </c>
      <c r="F1922" s="44" t="s">
        <v>511</v>
      </c>
      <c r="G1922" s="44" t="s">
        <v>511</v>
      </c>
      <c r="H1922" s="44" t="s">
        <v>511</v>
      </c>
      <c r="I1922" s="45" t="s">
        <v>511</v>
      </c>
    </row>
    <row r="1923" spans="1:9" x14ac:dyDescent="0.25">
      <c r="A1923" s="39">
        <v>2005</v>
      </c>
      <c r="B1923" s="40" t="s">
        <v>385</v>
      </c>
      <c r="C1923" s="41" t="s">
        <v>386</v>
      </c>
      <c r="D1923" s="42">
        <v>7.6940638146653964</v>
      </c>
      <c r="E1923" s="43">
        <v>4.8195587738837107</v>
      </c>
      <c r="F1923" s="44">
        <v>7.8077422961187661</v>
      </c>
      <c r="G1923" s="44">
        <v>9.7102440737028601</v>
      </c>
      <c r="H1923" s="44">
        <v>8.3987464040907316</v>
      </c>
      <c r="I1923" s="45">
        <v>7.7340275255309123</v>
      </c>
    </row>
    <row r="1924" spans="1:9" x14ac:dyDescent="0.25">
      <c r="A1924" s="39">
        <v>2005</v>
      </c>
      <c r="B1924" s="40" t="s">
        <v>436</v>
      </c>
      <c r="C1924" s="41" t="s">
        <v>437</v>
      </c>
      <c r="D1924" s="42">
        <v>8.4315460091485015</v>
      </c>
      <c r="E1924" s="43">
        <v>8.300327411004691</v>
      </c>
      <c r="F1924" s="44">
        <v>8.375174006467633</v>
      </c>
      <c r="G1924" s="44">
        <v>9.6143302400037278</v>
      </c>
      <c r="H1924" s="44">
        <v>7.5707980961055821</v>
      </c>
      <c r="I1924" s="45">
        <v>8.297100292160879</v>
      </c>
    </row>
    <row r="1925" spans="1:9" x14ac:dyDescent="0.25">
      <c r="A1925" s="39">
        <v>2005</v>
      </c>
      <c r="B1925" s="40" t="s">
        <v>327</v>
      </c>
      <c r="C1925" s="41" t="s">
        <v>328</v>
      </c>
      <c r="D1925" s="42">
        <v>5.4988375671040073</v>
      </c>
      <c r="E1925" s="43">
        <v>5.4227325875728329</v>
      </c>
      <c r="F1925" s="44">
        <v>3.8510373756723091</v>
      </c>
      <c r="G1925" s="44">
        <v>7.3924827681485201</v>
      </c>
      <c r="H1925" s="44">
        <v>5.4022206212399642</v>
      </c>
      <c r="I1925" s="45">
        <v>5.4257144828864128</v>
      </c>
    </row>
    <row r="1926" spans="1:9" x14ac:dyDescent="0.25">
      <c r="A1926" s="39">
        <v>2005</v>
      </c>
      <c r="B1926" s="40" t="s">
        <v>527</v>
      </c>
      <c r="C1926" s="41" t="s">
        <v>528</v>
      </c>
      <c r="D1926" s="42">
        <v>7.4506894192172881</v>
      </c>
      <c r="E1926" s="43">
        <v>7.2064877022007607</v>
      </c>
      <c r="F1926" s="44">
        <v>6.3267468931564395</v>
      </c>
      <c r="G1926" s="44">
        <v>9.583827914192657</v>
      </c>
      <c r="H1926" s="44">
        <v>7.3197065108637771</v>
      </c>
      <c r="I1926" s="45">
        <v>6.8166780756728054</v>
      </c>
    </row>
    <row r="1927" spans="1:9" x14ac:dyDescent="0.25">
      <c r="A1927" s="39">
        <v>2005</v>
      </c>
      <c r="B1927" s="40" t="s">
        <v>243</v>
      </c>
      <c r="C1927" s="41" t="s">
        <v>244</v>
      </c>
      <c r="D1927" s="42" t="s">
        <v>511</v>
      </c>
      <c r="E1927" s="43" t="s">
        <v>511</v>
      </c>
      <c r="F1927" s="44" t="s">
        <v>511</v>
      </c>
      <c r="G1927" s="44" t="s">
        <v>511</v>
      </c>
      <c r="H1927" s="44" t="s">
        <v>511</v>
      </c>
      <c r="I1927" s="45" t="s">
        <v>511</v>
      </c>
    </row>
    <row r="1928" spans="1:9" x14ac:dyDescent="0.25">
      <c r="A1928" s="39">
        <v>2005</v>
      </c>
      <c r="B1928" s="40" t="s">
        <v>119</v>
      </c>
      <c r="C1928" s="41" t="s">
        <v>529</v>
      </c>
      <c r="D1928" s="42">
        <v>6.3186502019779276</v>
      </c>
      <c r="E1928" s="43">
        <v>6.9022002754729357</v>
      </c>
      <c r="F1928" s="44">
        <v>5.2879907004178168</v>
      </c>
      <c r="G1928" s="44">
        <v>7.5676525436158792</v>
      </c>
      <c r="H1928" s="44">
        <v>5.6402094176209348</v>
      </c>
      <c r="I1928" s="45">
        <v>6.1951980727620723</v>
      </c>
    </row>
    <row r="1929" spans="1:9" x14ac:dyDescent="0.25">
      <c r="A1929" s="39">
        <v>2005</v>
      </c>
      <c r="B1929" s="40" t="s">
        <v>275</v>
      </c>
      <c r="C1929" s="41" t="s">
        <v>276</v>
      </c>
      <c r="D1929" s="42">
        <v>6.5844723338880184</v>
      </c>
      <c r="E1929" s="43">
        <v>7.0875135775984202</v>
      </c>
      <c r="F1929" s="44">
        <v>5.894668509008123</v>
      </c>
      <c r="G1929" s="44">
        <v>6.7566403284561858</v>
      </c>
      <c r="H1929" s="44">
        <v>6.2574043110710331</v>
      </c>
      <c r="I1929" s="45">
        <v>6.9261349433063337</v>
      </c>
    </row>
    <row r="1930" spans="1:9" x14ac:dyDescent="0.25">
      <c r="A1930" s="39">
        <v>2005</v>
      </c>
      <c r="B1930" s="40" t="s">
        <v>277</v>
      </c>
      <c r="C1930" s="41" t="s">
        <v>278</v>
      </c>
      <c r="D1930" s="42" t="s">
        <v>511</v>
      </c>
      <c r="E1930" s="43" t="s">
        <v>511</v>
      </c>
      <c r="F1930" s="44" t="s">
        <v>511</v>
      </c>
      <c r="G1930" s="44" t="s">
        <v>511</v>
      </c>
      <c r="H1930" s="44" t="s">
        <v>511</v>
      </c>
      <c r="I1930" s="45" t="s">
        <v>511</v>
      </c>
    </row>
    <row r="1931" spans="1:9" x14ac:dyDescent="0.25">
      <c r="A1931" s="39">
        <v>2005</v>
      </c>
      <c r="B1931" s="40" t="s">
        <v>115</v>
      </c>
      <c r="C1931" s="41" t="s">
        <v>116</v>
      </c>
      <c r="D1931" s="42">
        <v>5.5961499162612878</v>
      </c>
      <c r="E1931" s="43">
        <v>7.6650954246618852</v>
      </c>
      <c r="F1931" s="44">
        <v>3.0555288394681508</v>
      </c>
      <c r="G1931" s="44">
        <v>6.8783387919782051</v>
      </c>
      <c r="H1931" s="44">
        <v>6.1512469416109425</v>
      </c>
      <c r="I1931" s="45">
        <v>4.2305395835872543</v>
      </c>
    </row>
    <row r="1932" spans="1:9" x14ac:dyDescent="0.25">
      <c r="A1932" s="39">
        <v>2005</v>
      </c>
      <c r="B1932" s="40" t="s">
        <v>218</v>
      </c>
      <c r="C1932" s="41" t="s">
        <v>219</v>
      </c>
      <c r="D1932" s="42">
        <v>7.162490151328635</v>
      </c>
      <c r="E1932" s="43">
        <v>6.8850365018417676</v>
      </c>
      <c r="F1932" s="44">
        <v>4.933509828236943</v>
      </c>
      <c r="G1932" s="44">
        <v>8.5813924087011717</v>
      </c>
      <c r="H1932" s="44">
        <v>7.9585941453786209</v>
      </c>
      <c r="I1932" s="45">
        <v>7.4539178724846744</v>
      </c>
    </row>
    <row r="1933" spans="1:9" x14ac:dyDescent="0.25">
      <c r="A1933" s="39">
        <v>2005</v>
      </c>
      <c r="B1933" s="40" t="s">
        <v>15</v>
      </c>
      <c r="C1933" s="41" t="s">
        <v>16</v>
      </c>
      <c r="D1933" s="42">
        <v>6.4247473445516707</v>
      </c>
      <c r="E1933" s="43">
        <v>6.9440930308757816</v>
      </c>
      <c r="F1933" s="44">
        <v>5.1007430075922011</v>
      </c>
      <c r="G1933" s="44">
        <v>7.3034370107845517</v>
      </c>
      <c r="H1933" s="44">
        <v>5.9595413797865477</v>
      </c>
      <c r="I1933" s="45">
        <v>6.8159222937192716</v>
      </c>
    </row>
    <row r="1934" spans="1:9" x14ac:dyDescent="0.25">
      <c r="A1934" s="39">
        <v>2005</v>
      </c>
      <c r="B1934" s="40" t="s">
        <v>329</v>
      </c>
      <c r="C1934" s="41" t="s">
        <v>330</v>
      </c>
      <c r="D1934" s="42">
        <v>6.369364403516343</v>
      </c>
      <c r="E1934" s="43">
        <v>8.1157575047163455</v>
      </c>
      <c r="F1934" s="44">
        <v>6.2009052681877677</v>
      </c>
      <c r="G1934" s="44">
        <v>4.8439336628042273</v>
      </c>
      <c r="H1934" s="44">
        <v>6.9681194747848583</v>
      </c>
      <c r="I1934" s="45">
        <v>5.7181061070885164</v>
      </c>
    </row>
    <row r="1935" spans="1:9" x14ac:dyDescent="0.25">
      <c r="A1935" s="39">
        <v>2005</v>
      </c>
      <c r="B1935" s="40" t="s">
        <v>117</v>
      </c>
      <c r="C1935" s="41" t="s">
        <v>118</v>
      </c>
      <c r="D1935" s="42">
        <v>6.9944285916456721</v>
      </c>
      <c r="E1935" s="43">
        <v>7.5623046867761046</v>
      </c>
      <c r="F1935" s="44">
        <v>4.1601958840926665</v>
      </c>
      <c r="G1935" s="44">
        <v>8.6966747833897351</v>
      </c>
      <c r="H1935" s="44">
        <v>6.5567508136846548</v>
      </c>
      <c r="I1935" s="45">
        <v>7.9962167902851986</v>
      </c>
    </row>
    <row r="1936" spans="1:9" x14ac:dyDescent="0.25">
      <c r="A1936" s="39">
        <v>2005</v>
      </c>
      <c r="B1936" s="40" t="s">
        <v>354</v>
      </c>
      <c r="C1936" s="41" t="s">
        <v>355</v>
      </c>
      <c r="D1936" s="42">
        <v>5.7973005163242828</v>
      </c>
      <c r="E1936" s="43">
        <v>6.534840129386029</v>
      </c>
      <c r="F1936" s="44">
        <v>5.2730571133902213</v>
      </c>
      <c r="G1936" s="44">
        <v>4.8774191529772413</v>
      </c>
      <c r="H1936" s="44">
        <v>5.9585738927048268</v>
      </c>
      <c r="I1936" s="45">
        <v>6.3426122931630999</v>
      </c>
    </row>
    <row r="1937" spans="1:9" x14ac:dyDescent="0.25">
      <c r="A1937" s="39">
        <v>2005</v>
      </c>
      <c r="B1937" s="40" t="s">
        <v>331</v>
      </c>
      <c r="C1937" s="41" t="s">
        <v>332</v>
      </c>
      <c r="D1937" s="42">
        <v>7.1849792644055555</v>
      </c>
      <c r="E1937" s="43">
        <v>7.0997908936910621</v>
      </c>
      <c r="F1937" s="44">
        <v>5.4058258654659941</v>
      </c>
      <c r="G1937" s="44">
        <v>7.6029293366901243</v>
      </c>
      <c r="H1937" s="44">
        <v>8.3734587023178655</v>
      </c>
      <c r="I1937" s="45">
        <v>7.4428915238627278</v>
      </c>
    </row>
    <row r="1938" spans="1:9" x14ac:dyDescent="0.25">
      <c r="A1938" s="39">
        <v>2005</v>
      </c>
      <c r="B1938" s="40" t="s">
        <v>387</v>
      </c>
      <c r="C1938" s="41" t="s">
        <v>530</v>
      </c>
      <c r="D1938" s="42">
        <v>8.3487417273052991</v>
      </c>
      <c r="E1938" s="43">
        <v>6.9227558964566409</v>
      </c>
      <c r="F1938" s="44">
        <v>7.9129769712520241</v>
      </c>
      <c r="G1938" s="44">
        <v>9.4491263539788388</v>
      </c>
      <c r="H1938" s="44">
        <v>8.9042592921116412</v>
      </c>
      <c r="I1938" s="45">
        <v>8.5545901227273511</v>
      </c>
    </row>
    <row r="1939" spans="1:9" x14ac:dyDescent="0.25">
      <c r="A1939" s="39">
        <v>2005</v>
      </c>
      <c r="B1939" s="40" t="s">
        <v>236</v>
      </c>
      <c r="C1939" s="41" t="s">
        <v>531</v>
      </c>
      <c r="D1939" s="42">
        <v>8.4899871988668263</v>
      </c>
      <c r="E1939" s="43">
        <v>8.0777176903598544</v>
      </c>
      <c r="F1939" s="44">
        <v>7.5588883208848348</v>
      </c>
      <c r="G1939" s="44">
        <v>9.7581635587336599</v>
      </c>
      <c r="H1939" s="44">
        <v>8.2905454771750939</v>
      </c>
      <c r="I1939" s="45">
        <v>8.7646209471806902</v>
      </c>
    </row>
    <row r="1940" spans="1:9" x14ac:dyDescent="0.25">
      <c r="A1940" s="39">
        <v>2005</v>
      </c>
      <c r="B1940" s="40" t="s">
        <v>224</v>
      </c>
      <c r="C1940" s="41" t="s">
        <v>225</v>
      </c>
      <c r="D1940" s="42">
        <v>7.1910042007781456</v>
      </c>
      <c r="E1940" s="43">
        <v>7.2366676665648395</v>
      </c>
      <c r="F1940" s="44">
        <v>5.8692488907246378</v>
      </c>
      <c r="G1940" s="44">
        <v>8.1773688490051253</v>
      </c>
      <c r="H1940" s="44">
        <v>8.1094429876092242</v>
      </c>
      <c r="I1940" s="45">
        <v>6.5622926099869003</v>
      </c>
    </row>
    <row r="1941" spans="1:9" x14ac:dyDescent="0.25">
      <c r="A1941" s="39">
        <v>2005</v>
      </c>
      <c r="B1941" s="40" t="s">
        <v>226</v>
      </c>
      <c r="C1941" s="41" t="s">
        <v>532</v>
      </c>
      <c r="D1941" s="42">
        <v>4.8257590947103202</v>
      </c>
      <c r="E1941" s="43">
        <v>4.7712075347188065</v>
      </c>
      <c r="F1941" s="44">
        <v>3.492369286721976</v>
      </c>
      <c r="G1941" s="44">
        <v>5.1038127131643138</v>
      </c>
      <c r="H1941" s="44">
        <v>5.5310423763668997</v>
      </c>
      <c r="I1941" s="45">
        <v>5.2303635625796092</v>
      </c>
    </row>
    <row r="1942" spans="1:9" x14ac:dyDescent="0.25">
      <c r="A1942" s="39">
        <v>2005</v>
      </c>
      <c r="B1942" s="40" t="s">
        <v>279</v>
      </c>
      <c r="C1942" s="41" t="s">
        <v>533</v>
      </c>
      <c r="D1942" s="42">
        <v>5.8637756630156437</v>
      </c>
      <c r="E1942" s="43">
        <v>5.8945042767236204</v>
      </c>
      <c r="F1942" s="44">
        <v>5.2235008044713371</v>
      </c>
      <c r="G1942" s="44">
        <v>6.2973270041806408</v>
      </c>
      <c r="H1942" s="44">
        <v>5.5201801586854318</v>
      </c>
      <c r="I1942" s="45">
        <v>6.38336607101719</v>
      </c>
    </row>
    <row r="1943" spans="1:9" x14ac:dyDescent="0.25">
      <c r="A1943" s="39">
        <v>2005</v>
      </c>
      <c r="B1943" s="40" t="s">
        <v>333</v>
      </c>
      <c r="C1943" s="41" t="s">
        <v>534</v>
      </c>
      <c r="D1943" s="42" t="s">
        <v>511</v>
      </c>
      <c r="E1943" s="43" t="s">
        <v>511</v>
      </c>
      <c r="F1943" s="44" t="s">
        <v>511</v>
      </c>
      <c r="G1943" s="44" t="s">
        <v>511</v>
      </c>
      <c r="H1943" s="44" t="s">
        <v>511</v>
      </c>
      <c r="I1943" s="45" t="s">
        <v>511</v>
      </c>
    </row>
    <row r="1944" spans="1:9" x14ac:dyDescent="0.25">
      <c r="A1944" s="39">
        <v>2005</v>
      </c>
      <c r="B1944" s="40" t="s">
        <v>121</v>
      </c>
      <c r="C1944" s="41" t="s">
        <v>122</v>
      </c>
      <c r="D1944" s="42">
        <v>6.8372825861292927</v>
      </c>
      <c r="E1944" s="43">
        <v>7.1589276430585072</v>
      </c>
      <c r="F1944" s="44">
        <v>5.4906345583047793</v>
      </c>
      <c r="G1944" s="44">
        <v>8.110281624690014</v>
      </c>
      <c r="H1944" s="44">
        <v>7.0013102357327694</v>
      </c>
      <c r="I1944" s="45">
        <v>6.4252588688603902</v>
      </c>
    </row>
    <row r="1945" spans="1:9" ht="15.75" thickBot="1" x14ac:dyDescent="0.3">
      <c r="A1945" s="46">
        <v>2005</v>
      </c>
      <c r="B1945" s="47" t="s">
        <v>123</v>
      </c>
      <c r="C1945" s="48" t="s">
        <v>124</v>
      </c>
      <c r="D1945" s="49">
        <v>2.8401113434295304</v>
      </c>
      <c r="E1945" s="50">
        <v>4.2911007513817072</v>
      </c>
      <c r="F1945" s="51">
        <v>3.7473265593460128</v>
      </c>
      <c r="G1945" s="51">
        <v>0</v>
      </c>
      <c r="H1945" s="51">
        <v>2.0348954074901489</v>
      </c>
      <c r="I1945" s="52">
        <v>4.1272339989297837</v>
      </c>
    </row>
    <row r="1946" spans="1:9" x14ac:dyDescent="0.25">
      <c r="A1946" s="10">
        <v>2006</v>
      </c>
      <c r="B1946" s="11" t="s">
        <v>388</v>
      </c>
      <c r="C1946" s="12" t="s">
        <v>389</v>
      </c>
      <c r="D1946" s="13">
        <v>7.2824654971235274</v>
      </c>
      <c r="E1946" s="14">
        <v>8.4799371315638563</v>
      </c>
      <c r="F1946" s="15">
        <v>5.3289856758415368</v>
      </c>
      <c r="G1946" s="15">
        <v>9.572622662694128</v>
      </c>
      <c r="H1946" s="15">
        <v>6.4244379948970591</v>
      </c>
      <c r="I1946" s="16">
        <v>6.6063440206210595</v>
      </c>
    </row>
    <row r="1947" spans="1:9" x14ac:dyDescent="0.25">
      <c r="A1947" s="17">
        <v>2006</v>
      </c>
      <c r="B1947" s="18" t="s">
        <v>4</v>
      </c>
      <c r="C1947" s="19" t="s">
        <v>5</v>
      </c>
      <c r="D1947" s="20">
        <v>5.4646650705831217</v>
      </c>
      <c r="E1947" s="21">
        <v>3.9096944883127378</v>
      </c>
      <c r="F1947" s="22">
        <v>4.4049470390479097</v>
      </c>
      <c r="G1947" s="22">
        <v>7.5808517895469318</v>
      </c>
      <c r="H1947" s="22">
        <v>5.7494895754538815</v>
      </c>
      <c r="I1947" s="23">
        <v>5.6783424605541484</v>
      </c>
    </row>
    <row r="1948" spans="1:9" x14ac:dyDescent="0.25">
      <c r="A1948" s="17">
        <v>2006</v>
      </c>
      <c r="B1948" s="18" t="s">
        <v>19</v>
      </c>
      <c r="C1948" s="19" t="s">
        <v>20</v>
      </c>
      <c r="D1948" s="20">
        <v>4.8015991099142115</v>
      </c>
      <c r="E1948" s="21">
        <v>5.3984219615492908</v>
      </c>
      <c r="F1948" s="22">
        <v>3.4943257866003981</v>
      </c>
      <c r="G1948" s="22">
        <v>4.0611982519821215</v>
      </c>
      <c r="H1948" s="22">
        <v>5.8112524951735036</v>
      </c>
      <c r="I1948" s="23">
        <v>5.2427970542657425</v>
      </c>
    </row>
    <row r="1949" spans="1:9" x14ac:dyDescent="0.25">
      <c r="A1949" s="17">
        <v>2006</v>
      </c>
      <c r="B1949" s="18" t="s">
        <v>129</v>
      </c>
      <c r="C1949" s="19" t="s">
        <v>130</v>
      </c>
      <c r="D1949" s="20">
        <v>6.1271380377034461</v>
      </c>
      <c r="E1949" s="21">
        <v>7.2363606033826473</v>
      </c>
      <c r="F1949" s="22">
        <v>4.7881406839625607</v>
      </c>
      <c r="G1949" s="22">
        <v>6.1693000980091881</v>
      </c>
      <c r="H1949" s="22">
        <v>6.4180834057314833</v>
      </c>
      <c r="I1949" s="23">
        <v>6.0238053974313504</v>
      </c>
    </row>
    <row r="1950" spans="1:9" x14ac:dyDescent="0.25">
      <c r="A1950" s="17">
        <v>2006</v>
      </c>
      <c r="B1950" s="18" t="s">
        <v>299</v>
      </c>
      <c r="C1950" s="19" t="s">
        <v>300</v>
      </c>
      <c r="D1950" s="20">
        <v>7.712832254661353</v>
      </c>
      <c r="E1950" s="21">
        <v>8.8809056930666763</v>
      </c>
      <c r="F1950" s="22">
        <v>5.5827383899947431</v>
      </c>
      <c r="G1950" s="22">
        <v>9.432742426727792</v>
      </c>
      <c r="H1950" s="22">
        <v>7.5540766180233527</v>
      </c>
      <c r="I1950" s="23">
        <v>7.113698145494201</v>
      </c>
    </row>
    <row r="1951" spans="1:9" x14ac:dyDescent="0.25">
      <c r="A1951" s="17">
        <v>2006</v>
      </c>
      <c r="B1951" s="18" t="s">
        <v>438</v>
      </c>
      <c r="C1951" s="19" t="s">
        <v>439</v>
      </c>
      <c r="D1951" s="20">
        <v>8.1698803142962131</v>
      </c>
      <c r="E1951" s="21">
        <v>7.2509446397378436</v>
      </c>
      <c r="F1951" s="22">
        <v>8.0779678769340979</v>
      </c>
      <c r="G1951" s="22">
        <v>9.4629934583031421</v>
      </c>
      <c r="H1951" s="22">
        <v>7.4553706086657678</v>
      </c>
      <c r="I1951" s="23">
        <v>8.6021249878402113</v>
      </c>
    </row>
    <row r="1952" spans="1:9" x14ac:dyDescent="0.25">
      <c r="A1952" s="17">
        <v>2006</v>
      </c>
      <c r="B1952" s="18" t="s">
        <v>420</v>
      </c>
      <c r="C1952" s="19" t="s">
        <v>421</v>
      </c>
      <c r="D1952" s="20">
        <v>7.8740232627200069</v>
      </c>
      <c r="E1952" s="21">
        <v>5.6738560509620388</v>
      </c>
      <c r="F1952" s="22">
        <v>8.1657124031719022</v>
      </c>
      <c r="G1952" s="22">
        <v>9.535218409342189</v>
      </c>
      <c r="H1952" s="22">
        <v>8.320858823628539</v>
      </c>
      <c r="I1952" s="23">
        <v>7.6744706264953644</v>
      </c>
    </row>
    <row r="1953" spans="1:9" x14ac:dyDescent="0.25">
      <c r="A1953" s="17">
        <v>2006</v>
      </c>
      <c r="B1953" s="18" t="s">
        <v>301</v>
      </c>
      <c r="C1953" s="19" t="s">
        <v>302</v>
      </c>
      <c r="D1953" s="20">
        <v>6.0917949872692851</v>
      </c>
      <c r="E1953" s="21">
        <v>5.6619769764453967</v>
      </c>
      <c r="F1953" s="22">
        <v>5.2302292960848877</v>
      </c>
      <c r="G1953" s="22">
        <v>7.5900383650631564</v>
      </c>
      <c r="H1953" s="22">
        <v>5.6804574543803321</v>
      </c>
      <c r="I1953" s="23">
        <v>6.2962728443726563</v>
      </c>
    </row>
    <row r="1954" spans="1:9" x14ac:dyDescent="0.25">
      <c r="A1954" s="17">
        <v>2006</v>
      </c>
      <c r="B1954" s="18" t="s">
        <v>133</v>
      </c>
      <c r="C1954" s="19" t="s">
        <v>512</v>
      </c>
      <c r="D1954" s="20">
        <v>7.5058061977599522</v>
      </c>
      <c r="E1954" s="21">
        <v>8.9800814321316036</v>
      </c>
      <c r="F1954" s="22">
        <v>6.4757982940626428</v>
      </c>
      <c r="G1954" s="22">
        <v>6.6647236507322303</v>
      </c>
      <c r="H1954" s="22">
        <v>6.2360913074295423</v>
      </c>
      <c r="I1954" s="23">
        <v>9.1723363044437409</v>
      </c>
    </row>
    <row r="1955" spans="1:9" x14ac:dyDescent="0.25">
      <c r="A1955" s="17">
        <v>2006</v>
      </c>
      <c r="B1955" s="18" t="s">
        <v>303</v>
      </c>
      <c r="C1955" s="19" t="s">
        <v>304</v>
      </c>
      <c r="D1955" s="20">
        <v>7.1968999812864443</v>
      </c>
      <c r="E1955" s="21">
        <v>6.1691649328560869</v>
      </c>
      <c r="F1955" s="22">
        <v>4.5055530354937634</v>
      </c>
      <c r="G1955" s="22">
        <v>9.0208762917165473</v>
      </c>
      <c r="H1955" s="22">
        <v>7.9806557917526133</v>
      </c>
      <c r="I1955" s="23">
        <v>8.3082498546132104</v>
      </c>
    </row>
    <row r="1956" spans="1:9" x14ac:dyDescent="0.25">
      <c r="A1956" s="17">
        <v>2006</v>
      </c>
      <c r="B1956" s="18" t="s">
        <v>283</v>
      </c>
      <c r="C1956" s="19" t="s">
        <v>284</v>
      </c>
      <c r="D1956" s="20">
        <v>6.0349324510682507</v>
      </c>
      <c r="E1956" s="21">
        <v>8.4478417347358921</v>
      </c>
      <c r="F1956" s="22">
        <v>2.9342325788223511</v>
      </c>
      <c r="G1956" s="22">
        <v>6.603316075172005</v>
      </c>
      <c r="H1956" s="22">
        <v>5.6436457174503811</v>
      </c>
      <c r="I1956" s="23">
        <v>6.5456261491606265</v>
      </c>
    </row>
    <row r="1957" spans="1:9" x14ac:dyDescent="0.25">
      <c r="A1957" s="17">
        <v>2006</v>
      </c>
      <c r="B1957" s="18" t="s">
        <v>135</v>
      </c>
      <c r="C1957" s="19" t="s">
        <v>136</v>
      </c>
      <c r="D1957" s="20">
        <v>6.167676261174722</v>
      </c>
      <c r="E1957" s="21">
        <v>5.1825769760945875</v>
      </c>
      <c r="F1957" s="22">
        <v>5.6720018713359002</v>
      </c>
      <c r="G1957" s="22">
        <v>6.0516276647522069</v>
      </c>
      <c r="H1957" s="22">
        <v>6.6331003504746722</v>
      </c>
      <c r="I1957" s="23">
        <v>7.2990744432162415</v>
      </c>
    </row>
    <row r="1958" spans="1:9" x14ac:dyDescent="0.25">
      <c r="A1958" s="17">
        <v>2006</v>
      </c>
      <c r="B1958" s="18" t="s">
        <v>335</v>
      </c>
      <c r="C1958" s="19" t="s">
        <v>336</v>
      </c>
      <c r="D1958" s="20" t="s">
        <v>511</v>
      </c>
      <c r="E1958" s="21" t="s">
        <v>511</v>
      </c>
      <c r="F1958" s="22" t="s">
        <v>511</v>
      </c>
      <c r="G1958" s="22" t="s">
        <v>511</v>
      </c>
      <c r="H1958" s="22" t="s">
        <v>511</v>
      </c>
      <c r="I1958" s="23" t="s">
        <v>511</v>
      </c>
    </row>
    <row r="1959" spans="1:9" x14ac:dyDescent="0.25">
      <c r="A1959" s="17">
        <v>2006</v>
      </c>
      <c r="B1959" s="18" t="s">
        <v>422</v>
      </c>
      <c r="C1959" s="19" t="s">
        <v>423</v>
      </c>
      <c r="D1959" s="20">
        <v>7.568434084100164</v>
      </c>
      <c r="E1959" s="21">
        <v>5.0846470855025787</v>
      </c>
      <c r="F1959" s="22">
        <v>6.9774282621893287</v>
      </c>
      <c r="G1959" s="22">
        <v>9.5060446285340952</v>
      </c>
      <c r="H1959" s="22">
        <v>8.4354101403041479</v>
      </c>
      <c r="I1959" s="23">
        <v>7.8386403039706698</v>
      </c>
    </row>
    <row r="1960" spans="1:9" x14ac:dyDescent="0.25">
      <c r="A1960" s="17">
        <v>2006</v>
      </c>
      <c r="B1960" s="18" t="s">
        <v>137</v>
      </c>
      <c r="C1960" s="19" t="s">
        <v>138</v>
      </c>
      <c r="D1960" s="20">
        <v>6.9998793295509447</v>
      </c>
      <c r="E1960" s="21">
        <v>8.2290218004102531</v>
      </c>
      <c r="F1960" s="22">
        <v>4.6294726840081344</v>
      </c>
      <c r="G1960" s="22">
        <v>8.0383138983227873</v>
      </c>
      <c r="H1960" s="22">
        <v>5.9339362569493526</v>
      </c>
      <c r="I1960" s="23">
        <v>8.1686520080641998</v>
      </c>
    </row>
    <row r="1961" spans="1:9" x14ac:dyDescent="0.25">
      <c r="A1961" s="17">
        <v>2006</v>
      </c>
      <c r="B1961" s="18" t="s">
        <v>21</v>
      </c>
      <c r="C1961" s="19" t="s">
        <v>22</v>
      </c>
      <c r="D1961" s="20">
        <v>6.0289963501745643</v>
      </c>
      <c r="E1961" s="21">
        <v>6.7676079857928144</v>
      </c>
      <c r="F1961" s="22">
        <v>4.3387873335054499</v>
      </c>
      <c r="G1961" s="22">
        <v>6.8598870097626694</v>
      </c>
      <c r="H1961" s="22">
        <v>5.5241309848398696</v>
      </c>
      <c r="I1961" s="23">
        <v>6.6545684369720171</v>
      </c>
    </row>
    <row r="1962" spans="1:9" x14ac:dyDescent="0.25">
      <c r="A1962" s="17">
        <v>2006</v>
      </c>
      <c r="B1962" s="18" t="s">
        <v>285</v>
      </c>
      <c r="C1962" s="19" t="s">
        <v>286</v>
      </c>
      <c r="D1962" s="20" t="s">
        <v>511</v>
      </c>
      <c r="E1962" s="21" t="s">
        <v>511</v>
      </c>
      <c r="F1962" s="22" t="s">
        <v>511</v>
      </c>
      <c r="G1962" s="22" t="s">
        <v>511</v>
      </c>
      <c r="H1962" s="22" t="s">
        <v>511</v>
      </c>
      <c r="I1962" s="23" t="s">
        <v>511</v>
      </c>
    </row>
    <row r="1963" spans="1:9" x14ac:dyDescent="0.25">
      <c r="A1963" s="17">
        <v>2006</v>
      </c>
      <c r="B1963" s="18" t="s">
        <v>139</v>
      </c>
      <c r="C1963" s="19" t="s">
        <v>513</v>
      </c>
      <c r="D1963" s="20">
        <v>6.4331345813158602</v>
      </c>
      <c r="E1963" s="21">
        <v>5.9769276957652426</v>
      </c>
      <c r="F1963" s="22">
        <v>3.9762949899203348</v>
      </c>
      <c r="G1963" s="22">
        <v>8.6620733433903112</v>
      </c>
      <c r="H1963" s="22">
        <v>7.5328531380372841</v>
      </c>
      <c r="I1963" s="23">
        <v>6.0175237394661254</v>
      </c>
    </row>
    <row r="1964" spans="1:9" x14ac:dyDescent="0.25">
      <c r="A1964" s="17">
        <v>2006</v>
      </c>
      <c r="B1964" s="18" t="s">
        <v>392</v>
      </c>
      <c r="C1964" s="19" t="s">
        <v>393</v>
      </c>
      <c r="D1964" s="20">
        <v>6.5938425354315386</v>
      </c>
      <c r="E1964" s="21">
        <v>5.8274113889801269</v>
      </c>
      <c r="F1964" s="22">
        <v>4.5355794189242813</v>
      </c>
      <c r="G1964" s="22">
        <v>8.0057118965790295</v>
      </c>
      <c r="H1964" s="22">
        <v>7.5507951825803374</v>
      </c>
      <c r="I1964" s="23">
        <v>7.0497147900939181</v>
      </c>
    </row>
    <row r="1965" spans="1:9" x14ac:dyDescent="0.25">
      <c r="A1965" s="17">
        <v>2006</v>
      </c>
      <c r="B1965" s="18" t="s">
        <v>23</v>
      </c>
      <c r="C1965" s="19" t="s">
        <v>24</v>
      </c>
      <c r="D1965" s="20">
        <v>7.1099237172992487</v>
      </c>
      <c r="E1965" s="21">
        <v>5.6300239256062392</v>
      </c>
      <c r="F1965" s="22">
        <v>6.583274364243203</v>
      </c>
      <c r="G1965" s="22">
        <v>8.6212718246176721</v>
      </c>
      <c r="H1965" s="22">
        <v>7.0177264844676053</v>
      </c>
      <c r="I1965" s="23">
        <v>7.6973219875615273</v>
      </c>
    </row>
    <row r="1966" spans="1:9" x14ac:dyDescent="0.25">
      <c r="A1966" s="17">
        <v>2006</v>
      </c>
      <c r="B1966" s="18" t="s">
        <v>145</v>
      </c>
      <c r="C1966" s="19" t="s">
        <v>146</v>
      </c>
      <c r="D1966" s="20">
        <v>6.385732807753759</v>
      </c>
      <c r="E1966" s="21">
        <v>6.9713942813036409</v>
      </c>
      <c r="F1966" s="22">
        <v>5.2997931139577537</v>
      </c>
      <c r="G1966" s="22">
        <v>7.7748774537816914</v>
      </c>
      <c r="H1966" s="22">
        <v>7.3272910713000918</v>
      </c>
      <c r="I1966" s="23">
        <v>4.555308118425617</v>
      </c>
    </row>
    <row r="1967" spans="1:9" x14ac:dyDescent="0.25">
      <c r="A1967" s="17">
        <v>2006</v>
      </c>
      <c r="B1967" s="18" t="s">
        <v>259</v>
      </c>
      <c r="C1967" s="19" t="s">
        <v>260</v>
      </c>
      <c r="D1967" s="20" t="s">
        <v>511</v>
      </c>
      <c r="E1967" s="21" t="s">
        <v>511</v>
      </c>
      <c r="F1967" s="22" t="s">
        <v>511</v>
      </c>
      <c r="G1967" s="22" t="s">
        <v>511</v>
      </c>
      <c r="H1967" s="22" t="s">
        <v>511</v>
      </c>
      <c r="I1967" s="23" t="s">
        <v>511</v>
      </c>
    </row>
    <row r="1968" spans="1:9" x14ac:dyDescent="0.25">
      <c r="A1968" s="17">
        <v>2006</v>
      </c>
      <c r="B1968" s="18" t="s">
        <v>338</v>
      </c>
      <c r="C1968" s="19" t="s">
        <v>339</v>
      </c>
      <c r="D1968" s="20">
        <v>7.4006506744432272</v>
      </c>
      <c r="E1968" s="21">
        <v>7.1260425285969831</v>
      </c>
      <c r="F1968" s="22">
        <v>5.6545975029891613</v>
      </c>
      <c r="G1968" s="22">
        <v>8.760749582659475</v>
      </c>
      <c r="H1968" s="22">
        <v>7.9639806454024198</v>
      </c>
      <c r="I1968" s="23">
        <v>7.4978831125680969</v>
      </c>
    </row>
    <row r="1969" spans="1:9" x14ac:dyDescent="0.25">
      <c r="A1969" s="17">
        <v>2006</v>
      </c>
      <c r="B1969" s="18" t="s">
        <v>27</v>
      </c>
      <c r="C1969" s="19" t="s">
        <v>28</v>
      </c>
      <c r="D1969" s="20">
        <v>5.7389414085841919</v>
      </c>
      <c r="E1969" s="21">
        <v>5.5826610668252403</v>
      </c>
      <c r="F1969" s="22">
        <v>4.2149815667777943</v>
      </c>
      <c r="G1969" s="22">
        <v>6.8046956233297404</v>
      </c>
      <c r="H1969" s="22">
        <v>5.6009369887455085</v>
      </c>
      <c r="I1969" s="23">
        <v>6.4914317972426758</v>
      </c>
    </row>
    <row r="1970" spans="1:9" x14ac:dyDescent="0.25">
      <c r="A1970" s="17">
        <v>2006</v>
      </c>
      <c r="B1970" s="18" t="s">
        <v>29</v>
      </c>
      <c r="C1970" s="19" t="s">
        <v>30</v>
      </c>
      <c r="D1970" s="20">
        <v>5.547609352268239</v>
      </c>
      <c r="E1970" s="21">
        <v>5.700540925069463</v>
      </c>
      <c r="F1970" s="22">
        <v>3.6660772617567146</v>
      </c>
      <c r="G1970" s="22">
        <v>7.3031908303881998</v>
      </c>
      <c r="H1970" s="22">
        <v>3.9236611610379319</v>
      </c>
      <c r="I1970" s="23">
        <v>7.1445765830888881</v>
      </c>
    </row>
    <row r="1971" spans="1:9" x14ac:dyDescent="0.25">
      <c r="A1971" s="17">
        <v>2006</v>
      </c>
      <c r="B1971" s="18" t="s">
        <v>31</v>
      </c>
      <c r="C1971" s="19" t="s">
        <v>32</v>
      </c>
      <c r="D1971" s="20" t="s">
        <v>511</v>
      </c>
      <c r="E1971" s="21" t="s">
        <v>511</v>
      </c>
      <c r="F1971" s="22" t="s">
        <v>511</v>
      </c>
      <c r="G1971" s="22" t="s">
        <v>511</v>
      </c>
      <c r="H1971" s="22" t="s">
        <v>511</v>
      </c>
      <c r="I1971" s="23" t="s">
        <v>511</v>
      </c>
    </row>
    <row r="1972" spans="1:9" x14ac:dyDescent="0.25">
      <c r="A1972" s="17">
        <v>2006</v>
      </c>
      <c r="B1972" s="18" t="s">
        <v>261</v>
      </c>
      <c r="C1972" s="19" t="s">
        <v>262</v>
      </c>
      <c r="D1972" s="20" t="s">
        <v>511</v>
      </c>
      <c r="E1972" s="21" t="s">
        <v>511</v>
      </c>
      <c r="F1972" s="22" t="s">
        <v>511</v>
      </c>
      <c r="G1972" s="22" t="s">
        <v>511</v>
      </c>
      <c r="H1972" s="22" t="s">
        <v>511</v>
      </c>
      <c r="I1972" s="23" t="s">
        <v>511</v>
      </c>
    </row>
    <row r="1973" spans="1:9" x14ac:dyDescent="0.25">
      <c r="A1973" s="17">
        <v>2006</v>
      </c>
      <c r="B1973" s="18" t="s">
        <v>33</v>
      </c>
      <c r="C1973" s="19" t="s">
        <v>34</v>
      </c>
      <c r="D1973" s="20">
        <v>5.7266796853940445</v>
      </c>
      <c r="E1973" s="21">
        <v>6.8472430761846157</v>
      </c>
      <c r="F1973" s="22">
        <v>3.2661677955432031</v>
      </c>
      <c r="G1973" s="22">
        <v>7.035199144377728</v>
      </c>
      <c r="H1973" s="22">
        <v>5.5242138870565842</v>
      </c>
      <c r="I1973" s="23">
        <v>5.9605745238080869</v>
      </c>
    </row>
    <row r="1974" spans="1:9" x14ac:dyDescent="0.25">
      <c r="A1974" s="17">
        <v>2006</v>
      </c>
      <c r="B1974" s="18" t="s">
        <v>230</v>
      </c>
      <c r="C1974" s="19" t="s">
        <v>231</v>
      </c>
      <c r="D1974" s="20">
        <v>8.2711319746086733</v>
      </c>
      <c r="E1974" s="21">
        <v>6.9599263566786913</v>
      </c>
      <c r="F1974" s="22">
        <v>8.0261588164112805</v>
      </c>
      <c r="G1974" s="22">
        <v>9.6848482644056926</v>
      </c>
      <c r="H1974" s="22">
        <v>7.9616343177043394</v>
      </c>
      <c r="I1974" s="23">
        <v>8.7230921178433665</v>
      </c>
    </row>
    <row r="1975" spans="1:9" x14ac:dyDescent="0.25">
      <c r="A1975" s="17">
        <v>2006</v>
      </c>
      <c r="B1975" s="18" t="s">
        <v>35</v>
      </c>
      <c r="C1975" s="19" t="s">
        <v>36</v>
      </c>
      <c r="D1975" s="20">
        <v>5.3426658878256266</v>
      </c>
      <c r="E1975" s="21">
        <v>6.111479547340525</v>
      </c>
      <c r="F1975" s="22">
        <v>3.4037877771339677</v>
      </c>
      <c r="G1975" s="22">
        <v>7.0377084529608673</v>
      </c>
      <c r="H1975" s="22">
        <v>4.6971402186186779</v>
      </c>
      <c r="I1975" s="23">
        <v>5.4632134430740917</v>
      </c>
    </row>
    <row r="1976" spans="1:9" x14ac:dyDescent="0.25">
      <c r="A1976" s="17">
        <v>2006</v>
      </c>
      <c r="B1976" s="18" t="s">
        <v>37</v>
      </c>
      <c r="C1976" s="19" t="s">
        <v>38</v>
      </c>
      <c r="D1976" s="20">
        <v>5.3344140945457497</v>
      </c>
      <c r="E1976" s="21">
        <v>7.2443947334822267</v>
      </c>
      <c r="F1976" s="22">
        <v>3.4993913512544639</v>
      </c>
      <c r="G1976" s="22">
        <v>6.1193693215030684</v>
      </c>
      <c r="H1976" s="22">
        <v>4.7984229356689081</v>
      </c>
      <c r="I1976" s="23">
        <v>5.0104921308200812</v>
      </c>
    </row>
    <row r="1977" spans="1:9" x14ac:dyDescent="0.25">
      <c r="A1977" s="17">
        <v>2006</v>
      </c>
      <c r="B1977" s="18" t="s">
        <v>151</v>
      </c>
      <c r="C1977" s="19" t="s">
        <v>152</v>
      </c>
      <c r="D1977" s="20">
        <v>7.8685661670664704</v>
      </c>
      <c r="E1977" s="21">
        <v>7.6935551680201062</v>
      </c>
      <c r="F1977" s="22">
        <v>6.3359978354647106</v>
      </c>
      <c r="G1977" s="22">
        <v>9.1385145610191358</v>
      </c>
      <c r="H1977" s="22">
        <v>8.7224665573636173</v>
      </c>
      <c r="I1977" s="23">
        <v>7.4522967134647766</v>
      </c>
    </row>
    <row r="1978" spans="1:9" x14ac:dyDescent="0.25">
      <c r="A1978" s="17">
        <v>2006</v>
      </c>
      <c r="B1978" s="18" t="s">
        <v>249</v>
      </c>
      <c r="C1978" s="19" t="s">
        <v>250</v>
      </c>
      <c r="D1978" s="20">
        <v>5.928623313914696</v>
      </c>
      <c r="E1978" s="21">
        <v>4.3604341361083438</v>
      </c>
      <c r="F1978" s="22">
        <v>5.3611505013504663</v>
      </c>
      <c r="G1978" s="22">
        <v>8.2231004233601883</v>
      </c>
      <c r="H1978" s="22">
        <v>6.2446870177549485</v>
      </c>
      <c r="I1978" s="23">
        <v>5.453744490999533</v>
      </c>
    </row>
    <row r="1979" spans="1:9" x14ac:dyDescent="0.25">
      <c r="A1979" s="17">
        <v>2006</v>
      </c>
      <c r="B1979" s="18" t="s">
        <v>153</v>
      </c>
      <c r="C1979" s="19" t="s">
        <v>154</v>
      </c>
      <c r="D1979" s="20">
        <v>6.5157914671387527</v>
      </c>
      <c r="E1979" s="21">
        <v>6.8827604887917699</v>
      </c>
      <c r="F1979" s="22">
        <v>4.7978690681947365</v>
      </c>
      <c r="G1979" s="22">
        <v>7.8486426855768716</v>
      </c>
      <c r="H1979" s="22">
        <v>6.5285305958639981</v>
      </c>
      <c r="I1979" s="23">
        <v>6.5211544972663864</v>
      </c>
    </row>
    <row r="1980" spans="1:9" x14ac:dyDescent="0.25">
      <c r="A1980" s="17">
        <v>2006</v>
      </c>
      <c r="B1980" s="18" t="s">
        <v>45</v>
      </c>
      <c r="C1980" s="19" t="s">
        <v>514</v>
      </c>
      <c r="D1980" s="20">
        <v>5.1739481985827975</v>
      </c>
      <c r="E1980" s="21">
        <v>7.1243576526866974</v>
      </c>
      <c r="F1980" s="22">
        <v>2.334880218103053</v>
      </c>
      <c r="G1980" s="22">
        <v>7.2488329871247394</v>
      </c>
      <c r="H1980" s="22">
        <v>4.9868452480704022</v>
      </c>
      <c r="I1980" s="23">
        <v>4.1748248869290947</v>
      </c>
    </row>
    <row r="1981" spans="1:9" x14ac:dyDescent="0.25">
      <c r="A1981" s="17">
        <v>2006</v>
      </c>
      <c r="B1981" s="18" t="s">
        <v>41</v>
      </c>
      <c r="C1981" s="19" t="s">
        <v>515</v>
      </c>
      <c r="D1981" s="20">
        <v>4.9485077470149506</v>
      </c>
      <c r="E1981" s="21">
        <v>3.987293929050626</v>
      </c>
      <c r="F1981" s="22">
        <v>4.0711087537546948</v>
      </c>
      <c r="G1981" s="22">
        <v>5.7132156913395118</v>
      </c>
      <c r="H1981" s="22">
        <v>5.1911761547489483</v>
      </c>
      <c r="I1981" s="23">
        <v>5.7797442061809718</v>
      </c>
    </row>
    <row r="1982" spans="1:9" x14ac:dyDescent="0.25">
      <c r="A1982" s="17">
        <v>2006</v>
      </c>
      <c r="B1982" s="18" t="s">
        <v>155</v>
      </c>
      <c r="C1982" s="19" t="s">
        <v>156</v>
      </c>
      <c r="D1982" s="20">
        <v>7.7646142670596703</v>
      </c>
      <c r="E1982" s="21">
        <v>8.4283430185974808</v>
      </c>
      <c r="F1982" s="22">
        <v>6.5175784282591911</v>
      </c>
      <c r="G1982" s="22">
        <v>8.8891023061149781</v>
      </c>
      <c r="H1982" s="22">
        <v>8.1846999735183239</v>
      </c>
      <c r="I1982" s="23">
        <v>6.8033476088083766</v>
      </c>
    </row>
    <row r="1983" spans="1:9" x14ac:dyDescent="0.25">
      <c r="A1983" s="17">
        <v>2006</v>
      </c>
      <c r="B1983" s="18" t="s">
        <v>43</v>
      </c>
      <c r="C1983" s="19" t="s">
        <v>516</v>
      </c>
      <c r="D1983" s="20">
        <v>5.7568781730316179</v>
      </c>
      <c r="E1983" s="21">
        <v>7.0686913472914288</v>
      </c>
      <c r="F1983" s="22">
        <v>2.88874636645801</v>
      </c>
      <c r="G1983" s="22">
        <v>6.8794846759142114</v>
      </c>
      <c r="H1983" s="22">
        <v>5.9044355870206919</v>
      </c>
      <c r="I1983" s="23">
        <v>6.0430328884737454</v>
      </c>
    </row>
    <row r="1984" spans="1:9" x14ac:dyDescent="0.25">
      <c r="A1984" s="17">
        <v>2006</v>
      </c>
      <c r="B1984" s="18" t="s">
        <v>394</v>
      </c>
      <c r="C1984" s="19" t="s">
        <v>395</v>
      </c>
      <c r="D1984" s="20">
        <v>6.6958672654304268</v>
      </c>
      <c r="E1984" s="21">
        <v>4.9050813273186877</v>
      </c>
      <c r="F1984" s="22">
        <v>5.7737834215403456</v>
      </c>
      <c r="G1984" s="22">
        <v>8.3179893377179379</v>
      </c>
      <c r="H1984" s="22">
        <v>7.6265704333611533</v>
      </c>
      <c r="I1984" s="23">
        <v>6.8559118072140093</v>
      </c>
    </row>
    <row r="1985" spans="1:9" x14ac:dyDescent="0.25">
      <c r="A1985" s="17">
        <v>2006</v>
      </c>
      <c r="B1985" s="18" t="s">
        <v>305</v>
      </c>
      <c r="C1985" s="19" t="s">
        <v>306</v>
      </c>
      <c r="D1985" s="20">
        <v>7.712457121020881</v>
      </c>
      <c r="E1985" s="21">
        <v>7.7881024326063315</v>
      </c>
      <c r="F1985" s="22">
        <v>6.2521999030696769</v>
      </c>
      <c r="G1985" s="22">
        <v>9.1928599300426779</v>
      </c>
      <c r="H1985" s="22">
        <v>8.3809746818320239</v>
      </c>
      <c r="I1985" s="23">
        <v>6.9481486575536984</v>
      </c>
    </row>
    <row r="1986" spans="1:9" x14ac:dyDescent="0.25">
      <c r="A1986" s="17">
        <v>2006</v>
      </c>
      <c r="B1986" s="18" t="s">
        <v>340</v>
      </c>
      <c r="C1986" s="19" t="s">
        <v>517</v>
      </c>
      <c r="D1986" s="20">
        <v>7.4366910056288287</v>
      </c>
      <c r="E1986" s="21">
        <v>6.0271622362959718</v>
      </c>
      <c r="F1986" s="22">
        <v>6.2707382088122232</v>
      </c>
      <c r="G1986" s="22">
        <v>9.3026863593951195</v>
      </c>
      <c r="H1986" s="22">
        <v>8.1037648848396469</v>
      </c>
      <c r="I1986" s="23">
        <v>7.4791033388011838</v>
      </c>
    </row>
    <row r="1987" spans="1:9" x14ac:dyDescent="0.25">
      <c r="A1987" s="17">
        <v>2006</v>
      </c>
      <c r="B1987" s="18" t="s">
        <v>358</v>
      </c>
      <c r="C1987" s="19" t="s">
        <v>359</v>
      </c>
      <c r="D1987" s="20">
        <v>7.9951086948487129</v>
      </c>
      <c r="E1987" s="21">
        <v>4.8695377080642146</v>
      </c>
      <c r="F1987" s="22">
        <v>8.4744116959725506</v>
      </c>
      <c r="G1987" s="22">
        <v>9.3563209235947866</v>
      </c>
      <c r="H1987" s="22">
        <v>8.6876449226740959</v>
      </c>
      <c r="I1987" s="23">
        <v>8.5876282239379211</v>
      </c>
    </row>
    <row r="1988" spans="1:9" x14ac:dyDescent="0.25">
      <c r="A1988" s="17">
        <v>2006</v>
      </c>
      <c r="B1988" s="18" t="s">
        <v>163</v>
      </c>
      <c r="C1988" s="19" t="s">
        <v>164</v>
      </c>
      <c r="D1988" s="20">
        <v>6.6216563762353911</v>
      </c>
      <c r="E1988" s="21">
        <v>8.4524189007323116</v>
      </c>
      <c r="F1988" s="22">
        <v>4.6470431709288764</v>
      </c>
      <c r="G1988" s="22">
        <v>5.5755625589697981</v>
      </c>
      <c r="H1988" s="22">
        <v>7.667543384753249</v>
      </c>
      <c r="I1988" s="23">
        <v>6.7657138657927218</v>
      </c>
    </row>
    <row r="1989" spans="1:9" x14ac:dyDescent="0.25">
      <c r="A1989" s="17">
        <v>2006</v>
      </c>
      <c r="B1989" s="18" t="s">
        <v>165</v>
      </c>
      <c r="C1989" s="19" t="s">
        <v>166</v>
      </c>
      <c r="D1989" s="20">
        <v>6.2167263242256245</v>
      </c>
      <c r="E1989" s="21">
        <v>8.3083385199006496</v>
      </c>
      <c r="F1989" s="22">
        <v>3.979342055893524</v>
      </c>
      <c r="G1989" s="22">
        <v>5.0561519400511701</v>
      </c>
      <c r="H1989" s="22">
        <v>7.6860986529809097</v>
      </c>
      <c r="I1989" s="23">
        <v>6.0537004523018716</v>
      </c>
    </row>
    <row r="1990" spans="1:9" x14ac:dyDescent="0.25">
      <c r="A1990" s="17">
        <v>2006</v>
      </c>
      <c r="B1990" s="18" t="s">
        <v>7</v>
      </c>
      <c r="C1990" s="19" t="s">
        <v>518</v>
      </c>
      <c r="D1990" s="20">
        <v>6.1462263236534955</v>
      </c>
      <c r="E1990" s="21">
        <v>5.449823660660174</v>
      </c>
      <c r="F1990" s="22">
        <v>4.6882175021421384</v>
      </c>
      <c r="G1990" s="22">
        <v>8.7383354938437883</v>
      </c>
      <c r="H1990" s="22">
        <v>6.7016813622905822</v>
      </c>
      <c r="I1990" s="23">
        <v>5.1530735993307948</v>
      </c>
    </row>
    <row r="1991" spans="1:9" x14ac:dyDescent="0.25">
      <c r="A1991" s="17">
        <v>2006</v>
      </c>
      <c r="B1991" s="18" t="s">
        <v>167</v>
      </c>
      <c r="C1991" s="19" t="s">
        <v>168</v>
      </c>
      <c r="D1991" s="20">
        <v>7.6698057684426377</v>
      </c>
      <c r="E1991" s="21">
        <v>8.8229550876038161</v>
      </c>
      <c r="F1991" s="22">
        <v>4.8920619457975443</v>
      </c>
      <c r="G1991" s="22">
        <v>9.3737473676351453</v>
      </c>
      <c r="H1991" s="22">
        <v>7.9982478670139709</v>
      </c>
      <c r="I1991" s="23">
        <v>7.262016574162705</v>
      </c>
    </row>
    <row r="1992" spans="1:9" x14ac:dyDescent="0.25">
      <c r="A1992" s="17">
        <v>2006</v>
      </c>
      <c r="B1992" s="18" t="s">
        <v>360</v>
      </c>
      <c r="C1992" s="19" t="s">
        <v>361</v>
      </c>
      <c r="D1992" s="20">
        <v>8.0457864756355182</v>
      </c>
      <c r="E1992" s="21">
        <v>7.382075566364688</v>
      </c>
      <c r="F1992" s="22">
        <v>7.0093149830767398</v>
      </c>
      <c r="G1992" s="22">
        <v>9.3225744556654977</v>
      </c>
      <c r="H1992" s="22">
        <v>8.6336109498464424</v>
      </c>
      <c r="I1992" s="23">
        <v>7.8813564232242177</v>
      </c>
    </row>
    <row r="1993" spans="1:9" x14ac:dyDescent="0.25">
      <c r="A1993" s="17">
        <v>2006</v>
      </c>
      <c r="B1993" s="18" t="s">
        <v>53</v>
      </c>
      <c r="C1993" s="19" t="s">
        <v>54</v>
      </c>
      <c r="D1993" s="20" t="s">
        <v>511</v>
      </c>
      <c r="E1993" s="21" t="s">
        <v>511</v>
      </c>
      <c r="F1993" s="22" t="s">
        <v>511</v>
      </c>
      <c r="G1993" s="22" t="s">
        <v>511</v>
      </c>
      <c r="H1993" s="22" t="s">
        <v>511</v>
      </c>
      <c r="I1993" s="23" t="s">
        <v>511</v>
      </c>
    </row>
    <row r="1994" spans="1:9" x14ac:dyDescent="0.25">
      <c r="A1994" s="17">
        <v>2006</v>
      </c>
      <c r="B1994" s="18" t="s">
        <v>55</v>
      </c>
      <c r="C1994" s="19" t="s">
        <v>56</v>
      </c>
      <c r="D1994" s="20">
        <v>5.3428508525517957</v>
      </c>
      <c r="E1994" s="21">
        <v>5.2729894287268291</v>
      </c>
      <c r="F1994" s="22">
        <v>4.6406725043257726</v>
      </c>
      <c r="G1994" s="22">
        <v>5.7589128214936398</v>
      </c>
      <c r="H1994" s="22">
        <v>5.0315555109338979</v>
      </c>
      <c r="I1994" s="23">
        <v>6.0101239972788383</v>
      </c>
    </row>
    <row r="1995" spans="1:9" x14ac:dyDescent="0.25">
      <c r="A1995" s="17">
        <v>2006</v>
      </c>
      <c r="B1995" s="18" t="s">
        <v>451</v>
      </c>
      <c r="C1995" s="19" t="s">
        <v>452</v>
      </c>
      <c r="D1995" s="20">
        <v>6.9530998366108321</v>
      </c>
      <c r="E1995" s="21">
        <v>7.311586648998933</v>
      </c>
      <c r="F1995" s="22">
        <v>6.2008758066997789</v>
      </c>
      <c r="G1995" s="22">
        <v>6.562143831233727</v>
      </c>
      <c r="H1995" s="22">
        <v>6.3560335700986119</v>
      </c>
      <c r="I1995" s="23">
        <v>8.3348593260231052</v>
      </c>
    </row>
    <row r="1996" spans="1:9" x14ac:dyDescent="0.25">
      <c r="A1996" s="17">
        <v>2006</v>
      </c>
      <c r="B1996" s="18" t="s">
        <v>364</v>
      </c>
      <c r="C1996" s="19" t="s">
        <v>365</v>
      </c>
      <c r="D1996" s="20">
        <v>7.851352272693978</v>
      </c>
      <c r="E1996" s="21">
        <v>5.4279843856405083</v>
      </c>
      <c r="F1996" s="22">
        <v>8.3925765706174698</v>
      </c>
      <c r="G1996" s="22">
        <v>9.5249587639528634</v>
      </c>
      <c r="H1996" s="22">
        <v>8.3621792926157887</v>
      </c>
      <c r="I1996" s="23">
        <v>7.5490623506432621</v>
      </c>
    </row>
    <row r="1997" spans="1:9" x14ac:dyDescent="0.25">
      <c r="A1997" s="17">
        <v>2006</v>
      </c>
      <c r="B1997" s="18" t="s">
        <v>424</v>
      </c>
      <c r="C1997" s="19" t="s">
        <v>425</v>
      </c>
      <c r="D1997" s="20">
        <v>7.5065022095072864</v>
      </c>
      <c r="E1997" s="21">
        <v>5.0095411080479337</v>
      </c>
      <c r="F1997" s="22">
        <v>7.212924515669382</v>
      </c>
      <c r="G1997" s="22">
        <v>9.5125522557374413</v>
      </c>
      <c r="H1997" s="22">
        <v>8.4124095855764214</v>
      </c>
      <c r="I1997" s="23">
        <v>7.3850835825052528</v>
      </c>
    </row>
    <row r="1998" spans="1:9" x14ac:dyDescent="0.25">
      <c r="A1998" s="17">
        <v>2006</v>
      </c>
      <c r="B1998" s="18" t="s">
        <v>59</v>
      </c>
      <c r="C1998" s="19" t="s">
        <v>60</v>
      </c>
      <c r="D1998" s="20">
        <v>5.6544780881825227</v>
      </c>
      <c r="E1998" s="21">
        <v>5.9855507574564939</v>
      </c>
      <c r="F1998" s="22">
        <v>3.6846006559968068</v>
      </c>
      <c r="G1998" s="22">
        <v>6.0280421332515415</v>
      </c>
      <c r="H1998" s="22">
        <v>5.6474698395464484</v>
      </c>
      <c r="I1998" s="23">
        <v>6.9267270546613204</v>
      </c>
    </row>
    <row r="1999" spans="1:9" x14ac:dyDescent="0.25">
      <c r="A1999" s="17">
        <v>2006</v>
      </c>
      <c r="B1999" s="18" t="s">
        <v>61</v>
      </c>
      <c r="C1999" s="19" t="s">
        <v>519</v>
      </c>
      <c r="D1999" s="20" t="s">
        <v>511</v>
      </c>
      <c r="E1999" s="21" t="s">
        <v>511</v>
      </c>
      <c r="F1999" s="22" t="s">
        <v>511</v>
      </c>
      <c r="G1999" s="22" t="s">
        <v>511</v>
      </c>
      <c r="H1999" s="22" t="s">
        <v>511</v>
      </c>
      <c r="I1999" s="23" t="s">
        <v>511</v>
      </c>
    </row>
    <row r="2000" spans="1:9" x14ac:dyDescent="0.25">
      <c r="A2000" s="17">
        <v>2006</v>
      </c>
      <c r="B2000" s="18" t="s">
        <v>307</v>
      </c>
      <c r="C2000" s="19" t="s">
        <v>308</v>
      </c>
      <c r="D2000" s="20">
        <v>7.9340426250571454</v>
      </c>
      <c r="E2000" s="21">
        <v>7.6336879370734323</v>
      </c>
      <c r="F2000" s="22">
        <v>6.5927627868350562</v>
      </c>
      <c r="G2000" s="22">
        <v>8.7724568904178604</v>
      </c>
      <c r="H2000" s="22">
        <v>8.3945901405955645</v>
      </c>
      <c r="I2000" s="23">
        <v>8.2767153703638101</v>
      </c>
    </row>
    <row r="2001" spans="1:9" x14ac:dyDescent="0.25">
      <c r="A2001" s="17">
        <v>2006</v>
      </c>
      <c r="B2001" s="18" t="s">
        <v>426</v>
      </c>
      <c r="C2001" s="19" t="s">
        <v>427</v>
      </c>
      <c r="D2001" s="20">
        <v>7.8019788042337854</v>
      </c>
      <c r="E2001" s="21">
        <v>6.6547010738900472</v>
      </c>
      <c r="F2001" s="22">
        <v>8.1599433224823468</v>
      </c>
      <c r="G2001" s="22">
        <v>9.46504458460082</v>
      </c>
      <c r="H2001" s="22">
        <v>8.3614342099608265</v>
      </c>
      <c r="I2001" s="23">
        <v>6.3687708302348875</v>
      </c>
    </row>
    <row r="2002" spans="1:9" x14ac:dyDescent="0.25">
      <c r="A2002" s="17">
        <v>2006</v>
      </c>
      <c r="B2002" s="18" t="s">
        <v>63</v>
      </c>
      <c r="C2002" s="19" t="s">
        <v>64</v>
      </c>
      <c r="D2002" s="20">
        <v>6.9951783680942032</v>
      </c>
      <c r="E2002" s="21">
        <v>8.3917540623808637</v>
      </c>
      <c r="F2002" s="22">
        <v>5.4183407048209373</v>
      </c>
      <c r="G2002" s="22">
        <v>8.2091761365766267</v>
      </c>
      <c r="H2002" s="22">
        <v>6.3310103277948144</v>
      </c>
      <c r="I2002" s="23">
        <v>6.6256106088977758</v>
      </c>
    </row>
    <row r="2003" spans="1:9" x14ac:dyDescent="0.25">
      <c r="A2003" s="17">
        <v>2006</v>
      </c>
      <c r="B2003" s="18" t="s">
        <v>398</v>
      </c>
      <c r="C2003" s="19" t="s">
        <v>399</v>
      </c>
      <c r="D2003" s="20">
        <v>7.420210446164532</v>
      </c>
      <c r="E2003" s="21">
        <v>6.827262447616226</v>
      </c>
      <c r="F2003" s="22">
        <v>6.5280250835183704</v>
      </c>
      <c r="G2003" s="22">
        <v>9.5292575474168277</v>
      </c>
      <c r="H2003" s="22">
        <v>8.0333394005350094</v>
      </c>
      <c r="I2003" s="23">
        <v>6.1831677517362236</v>
      </c>
    </row>
    <row r="2004" spans="1:9" x14ac:dyDescent="0.25">
      <c r="A2004" s="17">
        <v>2006</v>
      </c>
      <c r="B2004" s="18" t="s">
        <v>177</v>
      </c>
      <c r="C2004" s="19" t="s">
        <v>178</v>
      </c>
      <c r="D2004" s="20">
        <v>7.5837130415586582</v>
      </c>
      <c r="E2004" s="21">
        <v>8.729693629539911</v>
      </c>
      <c r="F2004" s="22">
        <v>5.0176760443402992</v>
      </c>
      <c r="G2004" s="22">
        <v>9.1713526731088901</v>
      </c>
      <c r="H2004" s="22">
        <v>8.4913146471612677</v>
      </c>
      <c r="I2004" s="23">
        <v>6.5085282136429221</v>
      </c>
    </row>
    <row r="2005" spans="1:9" x14ac:dyDescent="0.25">
      <c r="A2005" s="17">
        <v>2006</v>
      </c>
      <c r="B2005" s="18" t="s">
        <v>65</v>
      </c>
      <c r="C2005" s="19" t="s">
        <v>66</v>
      </c>
      <c r="D2005" s="20" t="s">
        <v>511</v>
      </c>
      <c r="E2005" s="21" t="s">
        <v>511</v>
      </c>
      <c r="F2005" s="22" t="s">
        <v>511</v>
      </c>
      <c r="G2005" s="22" t="s">
        <v>511</v>
      </c>
      <c r="H2005" s="22" t="s">
        <v>511</v>
      </c>
      <c r="I2005" s="23" t="s">
        <v>511</v>
      </c>
    </row>
    <row r="2006" spans="1:9" x14ac:dyDescent="0.25">
      <c r="A2006" s="17">
        <v>2006</v>
      </c>
      <c r="B2006" s="18" t="s">
        <v>67</v>
      </c>
      <c r="C2006" s="19" t="s">
        <v>68</v>
      </c>
      <c r="D2006" s="20">
        <v>5.2814397146685046</v>
      </c>
      <c r="E2006" s="21">
        <v>5.7298072353402203</v>
      </c>
      <c r="F2006" s="22">
        <v>2.6437985501561938</v>
      </c>
      <c r="G2006" s="22">
        <v>6.6677399879619621</v>
      </c>
      <c r="H2006" s="22">
        <v>6.2026745250627835</v>
      </c>
      <c r="I2006" s="23">
        <v>5.1631782748213624</v>
      </c>
    </row>
    <row r="2007" spans="1:9" x14ac:dyDescent="0.25">
      <c r="A2007" s="17">
        <v>2006</v>
      </c>
      <c r="B2007" s="18" t="s">
        <v>179</v>
      </c>
      <c r="C2007" s="19" t="s">
        <v>180</v>
      </c>
      <c r="D2007" s="20">
        <v>6.34764518296174</v>
      </c>
      <c r="E2007" s="21">
        <v>4.7723249592239982</v>
      </c>
      <c r="F2007" s="22">
        <v>4.6728405165728804</v>
      </c>
      <c r="G2007" s="22">
        <v>7.792009389953277</v>
      </c>
      <c r="H2007" s="22">
        <v>7.3640966789101086</v>
      </c>
      <c r="I2007" s="23">
        <v>7.136954370148433</v>
      </c>
    </row>
    <row r="2008" spans="1:9" x14ac:dyDescent="0.25">
      <c r="A2008" s="17">
        <v>2006</v>
      </c>
      <c r="B2008" s="18" t="s">
        <v>181</v>
      </c>
      <c r="C2008" s="19" t="s">
        <v>182</v>
      </c>
      <c r="D2008" s="20">
        <v>6.7862912591289888</v>
      </c>
      <c r="E2008" s="21">
        <v>8.8100187744157772</v>
      </c>
      <c r="F2008" s="22">
        <v>3.198332980097021</v>
      </c>
      <c r="G2008" s="22">
        <v>8.2779479070279827</v>
      </c>
      <c r="H2008" s="22">
        <v>7.2197696513294796</v>
      </c>
      <c r="I2008" s="23">
        <v>6.4253869827746817</v>
      </c>
    </row>
    <row r="2009" spans="1:9" x14ac:dyDescent="0.25">
      <c r="A2009" s="17">
        <v>2006</v>
      </c>
      <c r="B2009" s="18" t="s">
        <v>183</v>
      </c>
      <c r="C2009" s="19" t="s">
        <v>184</v>
      </c>
      <c r="D2009" s="20">
        <v>7.3804950858218348</v>
      </c>
      <c r="E2009" s="21">
        <v>8.9695911804363391</v>
      </c>
      <c r="F2009" s="22">
        <v>4.4614799548463431</v>
      </c>
      <c r="G2009" s="22">
        <v>8.9366564190069759</v>
      </c>
      <c r="H2009" s="22">
        <v>7.4817302482745731</v>
      </c>
      <c r="I2009" s="23">
        <v>7.0530176265449391</v>
      </c>
    </row>
    <row r="2010" spans="1:9" x14ac:dyDescent="0.25">
      <c r="A2010" s="17">
        <v>2006</v>
      </c>
      <c r="B2010" s="18" t="s">
        <v>251</v>
      </c>
      <c r="C2010" s="19" t="s">
        <v>520</v>
      </c>
      <c r="D2010" s="20">
        <v>8.9172946347184698</v>
      </c>
      <c r="E2010" s="21">
        <v>8.9479888022178748</v>
      </c>
      <c r="F2010" s="22">
        <v>7.5729638012801965</v>
      </c>
      <c r="G2010" s="22">
        <v>9.36446646869258</v>
      </c>
      <c r="H2010" s="22">
        <v>9.5883701900198073</v>
      </c>
      <c r="I2010" s="23">
        <v>9.1126839113818949</v>
      </c>
    </row>
    <row r="2011" spans="1:9" x14ac:dyDescent="0.25">
      <c r="A2011" s="17">
        <v>2006</v>
      </c>
      <c r="B2011" s="18" t="s">
        <v>342</v>
      </c>
      <c r="C2011" s="19" t="s">
        <v>343</v>
      </c>
      <c r="D2011" s="20">
        <v>7.3827743600605782</v>
      </c>
      <c r="E2011" s="21">
        <v>5.3479434469476121</v>
      </c>
      <c r="F2011" s="22">
        <v>6.5785264550389355</v>
      </c>
      <c r="G2011" s="22">
        <v>9.4769634749592697</v>
      </c>
      <c r="H2011" s="22">
        <v>8.2050040784201812</v>
      </c>
      <c r="I2011" s="23">
        <v>7.3054343449368924</v>
      </c>
    </row>
    <row r="2012" spans="1:9" x14ac:dyDescent="0.25">
      <c r="A2012" s="17">
        <v>2006</v>
      </c>
      <c r="B2012" s="18" t="s">
        <v>368</v>
      </c>
      <c r="C2012" s="19" t="s">
        <v>369</v>
      </c>
      <c r="D2012" s="20">
        <v>7.9760639275138674</v>
      </c>
      <c r="E2012" s="21">
        <v>7.3156994046686608</v>
      </c>
      <c r="F2012" s="22">
        <v>8.0449195662340927</v>
      </c>
      <c r="G2012" s="22">
        <v>8.6175310648319492</v>
      </c>
      <c r="H2012" s="22">
        <v>7.2199434058626419</v>
      </c>
      <c r="I2012" s="23">
        <v>8.6822261959719942</v>
      </c>
    </row>
    <row r="2013" spans="1:9" x14ac:dyDescent="0.25">
      <c r="A2013" s="17">
        <v>2006</v>
      </c>
      <c r="B2013" s="18" t="s">
        <v>287</v>
      </c>
      <c r="C2013" s="19" t="s">
        <v>288</v>
      </c>
      <c r="D2013" s="20">
        <v>6.3881758378842814</v>
      </c>
      <c r="E2013" s="21">
        <v>7.3418543897654356</v>
      </c>
      <c r="F2013" s="22">
        <v>5.7876126290603187</v>
      </c>
      <c r="G2013" s="22">
        <v>6.7042911897566055</v>
      </c>
      <c r="H2013" s="22">
        <v>5.7412746509501371</v>
      </c>
      <c r="I2013" s="23">
        <v>6.3658463298889094</v>
      </c>
    </row>
    <row r="2014" spans="1:9" x14ac:dyDescent="0.25">
      <c r="A2014" s="17">
        <v>2006</v>
      </c>
      <c r="B2014" s="18" t="s">
        <v>263</v>
      </c>
      <c r="C2014" s="19" t="s">
        <v>264</v>
      </c>
      <c r="D2014" s="20">
        <v>6.4668551490567037</v>
      </c>
      <c r="E2014" s="21">
        <v>7.9764503516616401</v>
      </c>
      <c r="F2014" s="22">
        <v>3.6859710570830293</v>
      </c>
      <c r="G2014" s="22">
        <v>7.181666491564255</v>
      </c>
      <c r="H2014" s="22">
        <v>7.0592428904395375</v>
      </c>
      <c r="I2014" s="23">
        <v>6.4309449545350601</v>
      </c>
    </row>
    <row r="2015" spans="1:9" x14ac:dyDescent="0.25">
      <c r="A2015" s="17">
        <v>2006</v>
      </c>
      <c r="B2015" s="18" t="s">
        <v>289</v>
      </c>
      <c r="C2015" s="19" t="s">
        <v>521</v>
      </c>
      <c r="D2015" s="20">
        <v>5.9943384525118262</v>
      </c>
      <c r="E2015" s="21">
        <v>5.7871210184951956</v>
      </c>
      <c r="F2015" s="22">
        <v>4.2343119639101667</v>
      </c>
      <c r="G2015" s="22">
        <v>8.2363870666476711</v>
      </c>
      <c r="H2015" s="22">
        <v>6.0672814426109136</v>
      </c>
      <c r="I2015" s="23">
        <v>5.6465907708951875</v>
      </c>
    </row>
    <row r="2016" spans="1:9" x14ac:dyDescent="0.25">
      <c r="A2016" s="17">
        <v>2006</v>
      </c>
      <c r="B2016" s="18" t="s">
        <v>309</v>
      </c>
      <c r="C2016" s="19" t="s">
        <v>310</v>
      </c>
      <c r="D2016" s="20" t="s">
        <v>511</v>
      </c>
      <c r="E2016" s="21" t="s">
        <v>511</v>
      </c>
      <c r="F2016" s="22" t="s">
        <v>511</v>
      </c>
      <c r="G2016" s="22" t="s">
        <v>511</v>
      </c>
      <c r="H2016" s="22" t="s">
        <v>511</v>
      </c>
      <c r="I2016" s="23" t="s">
        <v>511</v>
      </c>
    </row>
    <row r="2017" spans="1:9" x14ac:dyDescent="0.25">
      <c r="A2017" s="17">
        <v>2006</v>
      </c>
      <c r="B2017" s="18" t="s">
        <v>370</v>
      </c>
      <c r="C2017" s="19" t="s">
        <v>371</v>
      </c>
      <c r="D2017" s="20">
        <v>8.1546903370167794</v>
      </c>
      <c r="E2017" s="21">
        <v>6.7761369506014173</v>
      </c>
      <c r="F2017" s="22">
        <v>7.5725152560100568</v>
      </c>
      <c r="G2017" s="22">
        <v>9.5206313394850923</v>
      </c>
      <c r="H2017" s="22">
        <v>8.8465966034382202</v>
      </c>
      <c r="I2017" s="23">
        <v>8.057571535549112</v>
      </c>
    </row>
    <row r="2018" spans="1:9" x14ac:dyDescent="0.25">
      <c r="A2018" s="17">
        <v>2006</v>
      </c>
      <c r="B2018" s="18" t="s">
        <v>311</v>
      </c>
      <c r="C2018" s="19" t="s">
        <v>312</v>
      </c>
      <c r="D2018" s="20">
        <v>7.1844523232891619</v>
      </c>
      <c r="E2018" s="21">
        <v>5.9214402477358155</v>
      </c>
      <c r="F2018" s="22">
        <v>5.6882376166940292</v>
      </c>
      <c r="G2018" s="22">
        <v>9.1427335537342991</v>
      </c>
      <c r="H2018" s="22">
        <v>8.5405472593951739</v>
      </c>
      <c r="I2018" s="23">
        <v>6.6293029388864921</v>
      </c>
    </row>
    <row r="2019" spans="1:9" x14ac:dyDescent="0.25">
      <c r="A2019" s="17">
        <v>2006</v>
      </c>
      <c r="B2019" s="18" t="s">
        <v>402</v>
      </c>
      <c r="C2019" s="19" t="s">
        <v>403</v>
      </c>
      <c r="D2019" s="20">
        <v>7.5620217294349983</v>
      </c>
      <c r="E2019" s="21">
        <v>6.7183032080228546</v>
      </c>
      <c r="F2019" s="22">
        <v>6.4364708112288138</v>
      </c>
      <c r="G2019" s="22">
        <v>9.4196659471672746</v>
      </c>
      <c r="H2019" s="22">
        <v>8.3186286634737616</v>
      </c>
      <c r="I2019" s="23">
        <v>6.9170400172822868</v>
      </c>
    </row>
    <row r="2020" spans="1:9" x14ac:dyDescent="0.25">
      <c r="A2020" s="17">
        <v>2006</v>
      </c>
      <c r="B2020" s="18" t="s">
        <v>185</v>
      </c>
      <c r="C2020" s="19" t="s">
        <v>186</v>
      </c>
      <c r="D2020" s="20">
        <v>7.5129512009398756</v>
      </c>
      <c r="E2020" s="21">
        <v>7.5660398096473092</v>
      </c>
      <c r="F2020" s="22">
        <v>5.4725424307426813</v>
      </c>
      <c r="G2020" s="22">
        <v>8.8571095660905961</v>
      </c>
      <c r="H2020" s="22">
        <v>8.0180715353009013</v>
      </c>
      <c r="I2020" s="23">
        <v>7.6509926629178864</v>
      </c>
    </row>
    <row r="2021" spans="1:9" x14ac:dyDescent="0.25">
      <c r="A2021" s="17">
        <v>2006</v>
      </c>
      <c r="B2021" s="18" t="s">
        <v>254</v>
      </c>
      <c r="C2021" s="19" t="s">
        <v>255</v>
      </c>
      <c r="D2021" s="20">
        <v>7.950052731484762</v>
      </c>
      <c r="E2021" s="21">
        <v>6.4930731608379642</v>
      </c>
      <c r="F2021" s="22">
        <v>7.6657669922893596</v>
      </c>
      <c r="G2021" s="22">
        <v>9.715092518806534</v>
      </c>
      <c r="H2021" s="22">
        <v>7.585288302860195</v>
      </c>
      <c r="I2021" s="23">
        <v>8.2910426826297545</v>
      </c>
    </row>
    <row r="2022" spans="1:9" x14ac:dyDescent="0.25">
      <c r="A2022" s="17">
        <v>2006</v>
      </c>
      <c r="B2022" s="18" t="s">
        <v>313</v>
      </c>
      <c r="C2022" s="19" t="s">
        <v>314</v>
      </c>
      <c r="D2022" s="20">
        <v>7.1589144395734809</v>
      </c>
      <c r="E2022" s="21">
        <v>6.1363712788229714</v>
      </c>
      <c r="F2022" s="22">
        <v>4.8367288118192544</v>
      </c>
      <c r="G2022" s="22">
        <v>8.9371235923978158</v>
      </c>
      <c r="H2022" s="22">
        <v>8.0548943013953522</v>
      </c>
      <c r="I2022" s="23">
        <v>7.8294542134320055</v>
      </c>
    </row>
    <row r="2023" spans="1:9" x14ac:dyDescent="0.25">
      <c r="A2023" s="17">
        <v>2006</v>
      </c>
      <c r="B2023" s="18" t="s">
        <v>238</v>
      </c>
      <c r="C2023" s="19" t="s">
        <v>239</v>
      </c>
      <c r="D2023" s="20">
        <v>6.6694333322515833</v>
      </c>
      <c r="E2023" s="21">
        <v>7.751039511308127</v>
      </c>
      <c r="F2023" s="22">
        <v>5.5243201404454858</v>
      </c>
      <c r="G2023" s="22">
        <v>6.9590658436923887</v>
      </c>
      <c r="H2023" s="22">
        <v>5.4743119307387156</v>
      </c>
      <c r="I2023" s="23">
        <v>7.638429235073203</v>
      </c>
    </row>
    <row r="2024" spans="1:9" x14ac:dyDescent="0.25">
      <c r="A2024" s="17">
        <v>2006</v>
      </c>
      <c r="B2024" s="18" t="s">
        <v>69</v>
      </c>
      <c r="C2024" s="19" t="s">
        <v>70</v>
      </c>
      <c r="D2024" s="20">
        <v>7.1583416897149519</v>
      </c>
      <c r="E2024" s="21">
        <v>8.3454557378449827</v>
      </c>
      <c r="F2024" s="22">
        <v>4.7397967392324629</v>
      </c>
      <c r="G2024" s="22">
        <v>8.4891685753626653</v>
      </c>
      <c r="H2024" s="22">
        <v>6.7392079830051506</v>
      </c>
      <c r="I2024" s="23">
        <v>7.4780794131294934</v>
      </c>
    </row>
    <row r="2025" spans="1:9" x14ac:dyDescent="0.25">
      <c r="A2025" s="17">
        <v>2006</v>
      </c>
      <c r="B2025" s="18" t="s">
        <v>258</v>
      </c>
      <c r="C2025" s="19" t="s">
        <v>522</v>
      </c>
      <c r="D2025" s="20">
        <v>7.6251915801272698</v>
      </c>
      <c r="E2025" s="21">
        <v>6.9575955347453249</v>
      </c>
      <c r="F2025" s="22">
        <v>7.0130134954990062</v>
      </c>
      <c r="G2025" s="22">
        <v>9.5395212755169876</v>
      </c>
      <c r="H2025" s="22">
        <v>7.3051757055796598</v>
      </c>
      <c r="I2025" s="23">
        <v>7.3106518892953751</v>
      </c>
    </row>
    <row r="2026" spans="1:9" x14ac:dyDescent="0.25">
      <c r="A2026" s="17">
        <v>2006</v>
      </c>
      <c r="B2026" s="18" t="s">
        <v>315</v>
      </c>
      <c r="C2026" s="19" t="s">
        <v>316</v>
      </c>
      <c r="D2026" s="20">
        <v>7.0470549443909478</v>
      </c>
      <c r="E2026" s="21">
        <v>5.9373346253314132</v>
      </c>
      <c r="F2026" s="22">
        <v>5.3835496909958991</v>
      </c>
      <c r="G2026" s="22">
        <v>8.4361745822006675</v>
      </c>
      <c r="H2026" s="22">
        <v>7.7396675360437452</v>
      </c>
      <c r="I2026" s="23">
        <v>7.7385482873830105</v>
      </c>
    </row>
    <row r="2027" spans="1:9" x14ac:dyDescent="0.25">
      <c r="A2027" s="17">
        <v>2006</v>
      </c>
      <c r="B2027" s="18" t="s">
        <v>241</v>
      </c>
      <c r="C2027" s="19" t="s">
        <v>523</v>
      </c>
      <c r="D2027" s="20">
        <v>6.8717102858746584</v>
      </c>
      <c r="E2027" s="21">
        <v>7.3164415771566569</v>
      </c>
      <c r="F2027" s="22">
        <v>4.6592373077928508</v>
      </c>
      <c r="G2027" s="22">
        <v>8.6916991609254115</v>
      </c>
      <c r="H2027" s="22">
        <v>6.6930942148624997</v>
      </c>
      <c r="I2027" s="23">
        <v>6.998079168635873</v>
      </c>
    </row>
    <row r="2028" spans="1:9" x14ac:dyDescent="0.25">
      <c r="A2028" s="17">
        <v>2006</v>
      </c>
      <c r="B2028" s="18" t="s">
        <v>265</v>
      </c>
      <c r="C2028" s="19" t="s">
        <v>524</v>
      </c>
      <c r="D2028" s="20" t="s">
        <v>511</v>
      </c>
      <c r="E2028" s="21" t="s">
        <v>511</v>
      </c>
      <c r="F2028" s="22" t="s">
        <v>511</v>
      </c>
      <c r="G2028" s="22" t="s">
        <v>511</v>
      </c>
      <c r="H2028" s="22" t="s">
        <v>511</v>
      </c>
      <c r="I2028" s="23" t="s">
        <v>511</v>
      </c>
    </row>
    <row r="2029" spans="1:9" x14ac:dyDescent="0.25">
      <c r="A2029" s="17">
        <v>2006</v>
      </c>
      <c r="B2029" s="18" t="s">
        <v>376</v>
      </c>
      <c r="C2029" s="19" t="s">
        <v>377</v>
      </c>
      <c r="D2029" s="20">
        <v>7.8998933127744806</v>
      </c>
      <c r="E2029" s="21">
        <v>7.7704195168840808</v>
      </c>
      <c r="F2029" s="22">
        <v>6.8391146028731491</v>
      </c>
      <c r="G2029" s="22">
        <v>8.7087469834197861</v>
      </c>
      <c r="H2029" s="22">
        <v>8.3178103794406297</v>
      </c>
      <c r="I2029" s="23">
        <v>7.8633750812547563</v>
      </c>
    </row>
    <row r="2030" spans="1:9" x14ac:dyDescent="0.25">
      <c r="A2030" s="17">
        <v>2006</v>
      </c>
      <c r="B2030" s="18" t="s">
        <v>317</v>
      </c>
      <c r="C2030" s="19" t="s">
        <v>318</v>
      </c>
      <c r="D2030" s="20" t="s">
        <v>511</v>
      </c>
      <c r="E2030" s="21" t="s">
        <v>511</v>
      </c>
      <c r="F2030" s="22" t="s">
        <v>511</v>
      </c>
      <c r="G2030" s="22" t="s">
        <v>511</v>
      </c>
      <c r="H2030" s="22" t="s">
        <v>511</v>
      </c>
      <c r="I2030" s="23" t="s">
        <v>511</v>
      </c>
    </row>
    <row r="2031" spans="1:9" x14ac:dyDescent="0.25">
      <c r="A2031" s="17">
        <v>2006</v>
      </c>
      <c r="B2031" s="18" t="s">
        <v>71</v>
      </c>
      <c r="C2031" s="19" t="s">
        <v>72</v>
      </c>
      <c r="D2031" s="20">
        <v>6.2998299226552286</v>
      </c>
      <c r="E2031" s="21">
        <v>6.4941995032262101</v>
      </c>
      <c r="F2031" s="22">
        <v>4.4109278957385936</v>
      </c>
      <c r="G2031" s="22">
        <v>7.906368524538621</v>
      </c>
      <c r="H2031" s="22">
        <v>5.4824813622004855</v>
      </c>
      <c r="I2031" s="23">
        <v>7.2051723275722326</v>
      </c>
    </row>
    <row r="2032" spans="1:9" x14ac:dyDescent="0.25">
      <c r="A2032" s="17">
        <v>2006</v>
      </c>
      <c r="B2032" s="18" t="s">
        <v>73</v>
      </c>
      <c r="C2032" s="19" t="s">
        <v>74</v>
      </c>
      <c r="D2032" s="20" t="s">
        <v>511</v>
      </c>
      <c r="E2032" s="21" t="s">
        <v>511</v>
      </c>
      <c r="F2032" s="22" t="s">
        <v>511</v>
      </c>
      <c r="G2032" s="22" t="s">
        <v>511</v>
      </c>
      <c r="H2032" s="22" t="s">
        <v>511</v>
      </c>
      <c r="I2032" s="23" t="s">
        <v>511</v>
      </c>
    </row>
    <row r="2033" spans="1:9" x14ac:dyDescent="0.25">
      <c r="A2033" s="17">
        <v>2006</v>
      </c>
      <c r="B2033" s="18" t="s">
        <v>9</v>
      </c>
      <c r="C2033" s="19" t="s">
        <v>10</v>
      </c>
      <c r="D2033" s="20" t="s">
        <v>511</v>
      </c>
      <c r="E2033" s="21" t="s">
        <v>511</v>
      </c>
      <c r="F2033" s="22" t="s">
        <v>511</v>
      </c>
      <c r="G2033" s="22" t="s">
        <v>511</v>
      </c>
      <c r="H2033" s="22" t="s">
        <v>511</v>
      </c>
      <c r="I2033" s="23" t="s">
        <v>511</v>
      </c>
    </row>
    <row r="2034" spans="1:9" x14ac:dyDescent="0.25">
      <c r="A2034" s="17">
        <v>2006</v>
      </c>
      <c r="B2034" s="18" t="s">
        <v>378</v>
      </c>
      <c r="C2034" s="19" t="s">
        <v>379</v>
      </c>
      <c r="D2034" s="20">
        <v>7.6694422427043731</v>
      </c>
      <c r="E2034" s="21">
        <v>7.0415388140425437</v>
      </c>
      <c r="F2034" s="22">
        <v>6.8760956866610119</v>
      </c>
      <c r="G2034" s="22">
        <v>8.7753514906431285</v>
      </c>
      <c r="H2034" s="22">
        <v>8.2855609891371458</v>
      </c>
      <c r="I2034" s="23">
        <v>7.3686642330380367</v>
      </c>
    </row>
    <row r="2035" spans="1:9" x14ac:dyDescent="0.25">
      <c r="A2035" s="17">
        <v>2006</v>
      </c>
      <c r="B2035" s="18" t="s">
        <v>430</v>
      </c>
      <c r="C2035" s="19" t="s">
        <v>431</v>
      </c>
      <c r="D2035" s="20">
        <v>7.6317444444474418</v>
      </c>
      <c r="E2035" s="21">
        <v>5.5459679720646085</v>
      </c>
      <c r="F2035" s="22">
        <v>7.6159711764899161</v>
      </c>
      <c r="G2035" s="22">
        <v>9.4115583511064607</v>
      </c>
      <c r="H2035" s="22">
        <v>8.0889275976272312</v>
      </c>
      <c r="I2035" s="23">
        <v>7.4962971249489945</v>
      </c>
    </row>
    <row r="2036" spans="1:9" x14ac:dyDescent="0.25">
      <c r="A2036" s="17">
        <v>2006</v>
      </c>
      <c r="B2036" s="18" t="s">
        <v>75</v>
      </c>
      <c r="C2036" s="19" t="s">
        <v>76</v>
      </c>
      <c r="D2036" s="20">
        <v>5.9281040420079361</v>
      </c>
      <c r="E2036" s="21">
        <v>7.0934807809435698</v>
      </c>
      <c r="F2036" s="22">
        <v>2.8764217179341007</v>
      </c>
      <c r="G2036" s="22">
        <v>7.3736268021748108</v>
      </c>
      <c r="H2036" s="22">
        <v>6.0766605593532077</v>
      </c>
      <c r="I2036" s="23">
        <v>6.2203303496339926</v>
      </c>
    </row>
    <row r="2037" spans="1:9" x14ac:dyDescent="0.25">
      <c r="A2037" s="17">
        <v>2006</v>
      </c>
      <c r="B2037" s="18" t="s">
        <v>77</v>
      </c>
      <c r="C2037" s="19" t="s">
        <v>78</v>
      </c>
      <c r="D2037" s="20">
        <v>5.4745721361599262</v>
      </c>
      <c r="E2037" s="21">
        <v>6.8168087644501396</v>
      </c>
      <c r="F2037" s="22">
        <v>5.7618960740977663</v>
      </c>
      <c r="G2037" s="22">
        <v>3.3765220426409894</v>
      </c>
      <c r="H2037" s="22">
        <v>5.1529385049701002</v>
      </c>
      <c r="I2037" s="23">
        <v>6.2646952946406396</v>
      </c>
    </row>
    <row r="2038" spans="1:9" x14ac:dyDescent="0.25">
      <c r="A2038" s="17">
        <v>2006</v>
      </c>
      <c r="B2038" s="18" t="s">
        <v>267</v>
      </c>
      <c r="C2038" s="19" t="s">
        <v>268</v>
      </c>
      <c r="D2038" s="20">
        <v>6.5365935429181876</v>
      </c>
      <c r="E2038" s="21">
        <v>5.4713623828322309</v>
      </c>
      <c r="F2038" s="22">
        <v>5.4261711710630056</v>
      </c>
      <c r="G2038" s="22">
        <v>6.6493895881099858</v>
      </c>
      <c r="H2038" s="22">
        <v>7.1606478789598693</v>
      </c>
      <c r="I2038" s="23">
        <v>7.9753966936258456</v>
      </c>
    </row>
    <row r="2039" spans="1:9" x14ac:dyDescent="0.25">
      <c r="A2039" s="17">
        <v>2006</v>
      </c>
      <c r="B2039" s="18" t="s">
        <v>79</v>
      </c>
      <c r="C2039" s="19" t="s">
        <v>80</v>
      </c>
      <c r="D2039" s="20">
        <v>5.7103422941139446</v>
      </c>
      <c r="E2039" s="21">
        <v>5.9329388689192744</v>
      </c>
      <c r="F2039" s="22">
        <v>3.8412537659418522</v>
      </c>
      <c r="G2039" s="22">
        <v>6.4893665563086866</v>
      </c>
      <c r="H2039" s="22">
        <v>5.6994860947853017</v>
      </c>
      <c r="I2039" s="23">
        <v>6.5886661846146124</v>
      </c>
    </row>
    <row r="2040" spans="1:9" x14ac:dyDescent="0.25">
      <c r="A2040" s="17">
        <v>2006</v>
      </c>
      <c r="B2040" s="18" t="s">
        <v>404</v>
      </c>
      <c r="C2040" s="19" t="s">
        <v>405</v>
      </c>
      <c r="D2040" s="20">
        <v>7.5098949611585892</v>
      </c>
      <c r="E2040" s="21">
        <v>6.6840067058053574</v>
      </c>
      <c r="F2040" s="22">
        <v>6.3766736577648686</v>
      </c>
      <c r="G2040" s="22">
        <v>8.8937902726792153</v>
      </c>
      <c r="H2040" s="22">
        <v>8.4450152419275</v>
      </c>
      <c r="I2040" s="23">
        <v>7.1499889276160067</v>
      </c>
    </row>
    <row r="2041" spans="1:9" x14ac:dyDescent="0.25">
      <c r="A2041" s="17">
        <v>2006</v>
      </c>
      <c r="B2041" s="18" t="s">
        <v>81</v>
      </c>
      <c r="C2041" s="19" t="s">
        <v>82</v>
      </c>
      <c r="D2041" s="20">
        <v>5.9775635852151847</v>
      </c>
      <c r="E2041" s="21">
        <v>6.7606861963483551</v>
      </c>
      <c r="F2041" s="22">
        <v>3.4947141134691959</v>
      </c>
      <c r="G2041" s="22">
        <v>7.0944449456731196</v>
      </c>
      <c r="H2041" s="22">
        <v>5.7443035774211202</v>
      </c>
      <c r="I2041" s="23">
        <v>6.793669093164131</v>
      </c>
    </row>
    <row r="2042" spans="1:9" x14ac:dyDescent="0.25">
      <c r="A2042" s="17">
        <v>2006</v>
      </c>
      <c r="B2042" s="18" t="s">
        <v>83</v>
      </c>
      <c r="C2042" s="19" t="s">
        <v>84</v>
      </c>
      <c r="D2042" s="20">
        <v>7.4763227527223295</v>
      </c>
      <c r="E2042" s="21">
        <v>7.3738069559369448</v>
      </c>
      <c r="F2042" s="22">
        <v>4.6489996656405932</v>
      </c>
      <c r="G2042" s="22">
        <v>9.2895975667742423</v>
      </c>
      <c r="H2042" s="22">
        <v>8.4540925835553384</v>
      </c>
      <c r="I2042" s="23">
        <v>7.6151169917045323</v>
      </c>
    </row>
    <row r="2043" spans="1:9" x14ac:dyDescent="0.25">
      <c r="A2043" s="17">
        <v>2006</v>
      </c>
      <c r="B2043" s="18" t="s">
        <v>189</v>
      </c>
      <c r="C2043" s="19" t="s">
        <v>190</v>
      </c>
      <c r="D2043" s="20">
        <v>6.8901539366995568</v>
      </c>
      <c r="E2043" s="21">
        <v>7.2533672404844678</v>
      </c>
      <c r="F2043" s="22">
        <v>5.2299608507657087</v>
      </c>
      <c r="G2043" s="22">
        <v>8.062937893741708</v>
      </c>
      <c r="H2043" s="22">
        <v>7.118248691631436</v>
      </c>
      <c r="I2043" s="23">
        <v>6.7862550068744589</v>
      </c>
    </row>
    <row r="2044" spans="1:9" x14ac:dyDescent="0.25">
      <c r="A2044" s="17">
        <v>2006</v>
      </c>
      <c r="B2044" s="18" t="s">
        <v>346</v>
      </c>
      <c r="C2044" s="19" t="s">
        <v>525</v>
      </c>
      <c r="D2044" s="20">
        <v>6.5529589790007874</v>
      </c>
      <c r="E2044" s="21">
        <v>6.7842433129426238</v>
      </c>
      <c r="F2044" s="22">
        <v>5.3976040520468827</v>
      </c>
      <c r="G2044" s="22">
        <v>6.9702318523474078</v>
      </c>
      <c r="H2044" s="22">
        <v>6.632957348425224</v>
      </c>
      <c r="I2044" s="23">
        <v>6.9797583292417968</v>
      </c>
    </row>
    <row r="2045" spans="1:9" x14ac:dyDescent="0.25">
      <c r="A2045" s="17">
        <v>2006</v>
      </c>
      <c r="B2045" s="18" t="s">
        <v>256</v>
      </c>
      <c r="C2045" s="19" t="s">
        <v>257</v>
      </c>
      <c r="D2045" s="20">
        <v>7.2574277521610329</v>
      </c>
      <c r="E2045" s="21">
        <v>7.1480768463679309</v>
      </c>
      <c r="F2045" s="22">
        <v>6.0177463943401275</v>
      </c>
      <c r="G2045" s="22">
        <v>8.6684035066359133</v>
      </c>
      <c r="H2045" s="22">
        <v>6.7532558897819301</v>
      </c>
      <c r="I2045" s="23">
        <v>7.6996561236792642</v>
      </c>
    </row>
    <row r="2046" spans="1:9" x14ac:dyDescent="0.25">
      <c r="A2046" s="17">
        <v>2006</v>
      </c>
      <c r="B2046" s="18" t="s">
        <v>406</v>
      </c>
      <c r="C2046" s="19" t="s">
        <v>407</v>
      </c>
      <c r="D2046" s="20">
        <v>7.0636384470080671</v>
      </c>
      <c r="E2046" s="21">
        <v>6.6500275935590105</v>
      </c>
      <c r="F2046" s="22">
        <v>5.8749826149896629</v>
      </c>
      <c r="G2046" s="22">
        <v>7.8008485668776633</v>
      </c>
      <c r="H2046" s="22">
        <v>7.8294742905909125</v>
      </c>
      <c r="I2046" s="23">
        <v>7.1628591690230836</v>
      </c>
    </row>
    <row r="2047" spans="1:9" x14ac:dyDescent="0.25">
      <c r="A2047" s="17">
        <v>2006</v>
      </c>
      <c r="B2047" s="18" t="s">
        <v>11</v>
      </c>
      <c r="C2047" s="19" t="s">
        <v>12</v>
      </c>
      <c r="D2047" s="20">
        <v>6.1733911095699012</v>
      </c>
      <c r="E2047" s="21">
        <v>6.8268752783687265</v>
      </c>
      <c r="F2047" s="22">
        <v>4.8802122576972167</v>
      </c>
      <c r="G2047" s="22">
        <v>6.9459231756665583</v>
      </c>
      <c r="H2047" s="22">
        <v>5.8280354448263001</v>
      </c>
      <c r="I2047" s="23">
        <v>6.3859093912907037</v>
      </c>
    </row>
    <row r="2048" spans="1:9" x14ac:dyDescent="0.25">
      <c r="A2048" s="17">
        <v>2006</v>
      </c>
      <c r="B2048" s="18" t="s">
        <v>87</v>
      </c>
      <c r="C2048" s="19" t="s">
        <v>88</v>
      </c>
      <c r="D2048" s="20">
        <v>5.7830082593974499</v>
      </c>
      <c r="E2048" s="21">
        <v>6.2334823632898617</v>
      </c>
      <c r="F2048" s="22">
        <v>4.0553074518425838</v>
      </c>
      <c r="G2048" s="22">
        <v>7.5210484541161637</v>
      </c>
      <c r="H2048" s="22">
        <v>5.8525395755974552</v>
      </c>
      <c r="I2048" s="23">
        <v>5.2526634521411868</v>
      </c>
    </row>
    <row r="2049" spans="1:9" x14ac:dyDescent="0.25">
      <c r="A2049" s="17">
        <v>2006</v>
      </c>
      <c r="B2049" s="18" t="s">
        <v>269</v>
      </c>
      <c r="C2049" s="19" t="s">
        <v>270</v>
      </c>
      <c r="D2049" s="20">
        <v>4.0998393657610945</v>
      </c>
      <c r="E2049" s="21">
        <v>5.3996185627562019</v>
      </c>
      <c r="F2049" s="22">
        <v>2.9426796233592545</v>
      </c>
      <c r="G2049" s="22">
        <v>4.6703061460658395</v>
      </c>
      <c r="H2049" s="22">
        <v>3.1212215552155995</v>
      </c>
      <c r="I2049" s="23">
        <v>4.3653709414085773</v>
      </c>
    </row>
    <row r="2050" spans="1:9" x14ac:dyDescent="0.25">
      <c r="A2050" s="17">
        <v>2006</v>
      </c>
      <c r="B2050" s="18" t="s">
        <v>89</v>
      </c>
      <c r="C2050" s="19" t="s">
        <v>90</v>
      </c>
      <c r="D2050" s="20">
        <v>6.5523109822862775</v>
      </c>
      <c r="E2050" s="21">
        <v>6.6198041630714233</v>
      </c>
      <c r="F2050" s="22">
        <v>6.3661250194208421</v>
      </c>
      <c r="G2050" s="22">
        <v>6.3572804501855167</v>
      </c>
      <c r="H2050" s="22">
        <v>5.6156385929568993</v>
      </c>
      <c r="I2050" s="23">
        <v>7.8027066857967045</v>
      </c>
    </row>
    <row r="2051" spans="1:9" x14ac:dyDescent="0.25">
      <c r="A2051" s="17">
        <v>2006</v>
      </c>
      <c r="B2051" s="18" t="s">
        <v>293</v>
      </c>
      <c r="C2051" s="19" t="s">
        <v>294</v>
      </c>
      <c r="D2051" s="20">
        <v>6.5681162370399777</v>
      </c>
      <c r="E2051" s="21">
        <v>7.8341816002546167</v>
      </c>
      <c r="F2051" s="22">
        <v>5.825628483183718</v>
      </c>
      <c r="G2051" s="22">
        <v>6.8215167621583355</v>
      </c>
      <c r="H2051" s="22">
        <v>6.3639256933927237</v>
      </c>
      <c r="I2051" s="23">
        <v>5.9953286462104964</v>
      </c>
    </row>
    <row r="2052" spans="1:9" x14ac:dyDescent="0.25">
      <c r="A2052" s="17">
        <v>2006</v>
      </c>
      <c r="B2052" s="18" t="s">
        <v>434</v>
      </c>
      <c r="C2052" s="19" t="s">
        <v>435</v>
      </c>
      <c r="D2052" s="20">
        <v>7.7803524372946979</v>
      </c>
      <c r="E2052" s="21">
        <v>4.9196736114763384</v>
      </c>
      <c r="F2052" s="22">
        <v>7.904566677647118</v>
      </c>
      <c r="G2052" s="22">
        <v>9.4642963296255633</v>
      </c>
      <c r="H2052" s="22">
        <v>8.7782787168617524</v>
      </c>
      <c r="I2052" s="23">
        <v>7.8349468508627176</v>
      </c>
    </row>
    <row r="2053" spans="1:9" x14ac:dyDescent="0.25">
      <c r="A2053" s="17">
        <v>2006</v>
      </c>
      <c r="B2053" s="18" t="s">
        <v>447</v>
      </c>
      <c r="C2053" s="19" t="s">
        <v>448</v>
      </c>
      <c r="D2053" s="20">
        <v>8.2469776229924641</v>
      </c>
      <c r="E2053" s="21">
        <v>6.2859519952478529</v>
      </c>
      <c r="F2053" s="22">
        <v>7.8267171012417345</v>
      </c>
      <c r="G2053" s="22">
        <v>9.5378247215261798</v>
      </c>
      <c r="H2053" s="22">
        <v>8.8368011749208755</v>
      </c>
      <c r="I2053" s="23">
        <v>8.7475931220256733</v>
      </c>
    </row>
    <row r="2054" spans="1:9" x14ac:dyDescent="0.25">
      <c r="A2054" s="17">
        <v>2006</v>
      </c>
      <c r="B2054" s="18" t="s">
        <v>193</v>
      </c>
      <c r="C2054" s="19" t="s">
        <v>194</v>
      </c>
      <c r="D2054" s="20">
        <v>7.4563827476624978</v>
      </c>
      <c r="E2054" s="21">
        <v>8.4200676697833945</v>
      </c>
      <c r="F2054" s="22">
        <v>4.5052845486050463</v>
      </c>
      <c r="G2054" s="22">
        <v>8.672650319412039</v>
      </c>
      <c r="H2054" s="22">
        <v>8.0481998288701817</v>
      </c>
      <c r="I2054" s="23">
        <v>7.6357113716418281</v>
      </c>
    </row>
    <row r="2055" spans="1:9" x14ac:dyDescent="0.25">
      <c r="A2055" s="17">
        <v>2006</v>
      </c>
      <c r="B2055" s="18" t="s">
        <v>91</v>
      </c>
      <c r="C2055" s="19" t="s">
        <v>92</v>
      </c>
      <c r="D2055" s="20">
        <v>5.2675798191677448</v>
      </c>
      <c r="E2055" s="21">
        <v>6.8078077331427336</v>
      </c>
      <c r="F2055" s="22">
        <v>2.7974708154296168</v>
      </c>
      <c r="G2055" s="22">
        <v>7.0870442371117326</v>
      </c>
      <c r="H2055" s="22">
        <v>4.4221330223853021</v>
      </c>
      <c r="I2055" s="23">
        <v>5.2234432877693395</v>
      </c>
    </row>
    <row r="2056" spans="1:9" x14ac:dyDescent="0.25">
      <c r="A2056" s="17">
        <v>2006</v>
      </c>
      <c r="B2056" s="18" t="s">
        <v>93</v>
      </c>
      <c r="C2056" s="19" t="s">
        <v>94</v>
      </c>
      <c r="D2056" s="20">
        <v>6.4703667685417656</v>
      </c>
      <c r="E2056" s="21">
        <v>8.0895182178384282</v>
      </c>
      <c r="F2056" s="22">
        <v>4.3810166017251353</v>
      </c>
      <c r="G2056" s="22">
        <v>6.8251716777151525</v>
      </c>
      <c r="H2056" s="22">
        <v>5.5987488756789912</v>
      </c>
      <c r="I2056" s="23">
        <v>7.4573784697511227</v>
      </c>
    </row>
    <row r="2057" spans="1:9" x14ac:dyDescent="0.25">
      <c r="A2057" s="17">
        <v>2006</v>
      </c>
      <c r="B2057" s="18" t="s">
        <v>408</v>
      </c>
      <c r="C2057" s="19" t="s">
        <v>409</v>
      </c>
      <c r="D2057" s="20">
        <v>6.9015421418506566</v>
      </c>
      <c r="E2057" s="21">
        <v>6.9279974116205967</v>
      </c>
      <c r="F2057" s="22">
        <v>4.5541607151339258</v>
      </c>
      <c r="G2057" s="22">
        <v>8.2958904000051437</v>
      </c>
      <c r="H2057" s="22">
        <v>7.1205152363316122</v>
      </c>
      <c r="I2057" s="23">
        <v>7.6091469461619985</v>
      </c>
    </row>
    <row r="2058" spans="1:9" x14ac:dyDescent="0.25">
      <c r="A2058" s="17">
        <v>2006</v>
      </c>
      <c r="B2058" s="18" t="s">
        <v>380</v>
      </c>
      <c r="C2058" s="19" t="s">
        <v>381</v>
      </c>
      <c r="D2058" s="20">
        <v>7.6014242094106779</v>
      </c>
      <c r="E2058" s="21">
        <v>5.8529063508435097</v>
      </c>
      <c r="F2058" s="22">
        <v>8.2309721180583235</v>
      </c>
      <c r="G2058" s="22">
        <v>9.0315694845241872</v>
      </c>
      <c r="H2058" s="22">
        <v>7.6706563823997094</v>
      </c>
      <c r="I2058" s="23">
        <v>7.2210167112276551</v>
      </c>
    </row>
    <row r="2059" spans="1:9" x14ac:dyDescent="0.25">
      <c r="A2059" s="17">
        <v>2006</v>
      </c>
      <c r="B2059" s="18" t="s">
        <v>319</v>
      </c>
      <c r="C2059" s="19" t="s">
        <v>320</v>
      </c>
      <c r="D2059" s="20">
        <v>6.9074608307528624</v>
      </c>
      <c r="E2059" s="21">
        <v>4.8798130877687207</v>
      </c>
      <c r="F2059" s="22">
        <v>4.7646343931656512</v>
      </c>
      <c r="G2059" s="22">
        <v>8.7932035988785984</v>
      </c>
      <c r="H2059" s="22">
        <v>7.9702981271681228</v>
      </c>
      <c r="I2059" s="23">
        <v>8.12935494678322</v>
      </c>
    </row>
    <row r="2060" spans="1:9" x14ac:dyDescent="0.25">
      <c r="A2060" s="17">
        <v>2006</v>
      </c>
      <c r="B2060" s="18" t="s">
        <v>295</v>
      </c>
      <c r="C2060" s="19" t="s">
        <v>296</v>
      </c>
      <c r="D2060" s="20">
        <v>5.9771746900343157</v>
      </c>
      <c r="E2060" s="21">
        <v>7.7911794202594349</v>
      </c>
      <c r="F2060" s="22">
        <v>3.8419857736807614</v>
      </c>
      <c r="G2060" s="22">
        <v>6.084574096956656</v>
      </c>
      <c r="H2060" s="22">
        <v>5.6959232843277983</v>
      </c>
      <c r="I2060" s="23">
        <v>6.4722108749469287</v>
      </c>
    </row>
    <row r="2061" spans="1:9" x14ac:dyDescent="0.25">
      <c r="A2061" s="17">
        <v>2006</v>
      </c>
      <c r="B2061" s="18" t="s">
        <v>195</v>
      </c>
      <c r="C2061" s="19" t="s">
        <v>196</v>
      </c>
      <c r="D2061" s="20">
        <v>7.6379580442377577</v>
      </c>
      <c r="E2061" s="21">
        <v>8.2693671402832614</v>
      </c>
      <c r="F2061" s="22">
        <v>5.1858254565354507</v>
      </c>
      <c r="G2061" s="22">
        <v>9.4542462006844463</v>
      </c>
      <c r="H2061" s="22">
        <v>8.3699868013129901</v>
      </c>
      <c r="I2061" s="23">
        <v>6.9103646223726436</v>
      </c>
    </row>
    <row r="2062" spans="1:9" x14ac:dyDescent="0.25">
      <c r="A2062" s="17">
        <v>2006</v>
      </c>
      <c r="B2062" s="18" t="s">
        <v>455</v>
      </c>
      <c r="C2062" s="19" t="s">
        <v>456</v>
      </c>
      <c r="D2062" s="20">
        <v>6.4383985435521129</v>
      </c>
      <c r="E2062" s="21">
        <v>6.4213379589309776</v>
      </c>
      <c r="F2062" s="22">
        <v>4.8581049049964333</v>
      </c>
      <c r="G2062" s="22">
        <v>7.0684914807000334</v>
      </c>
      <c r="H2062" s="22">
        <v>6.0549304499873289</v>
      </c>
      <c r="I2062" s="23">
        <v>7.7891279231457942</v>
      </c>
    </row>
    <row r="2063" spans="1:9" x14ac:dyDescent="0.25">
      <c r="A2063" s="17">
        <v>2006</v>
      </c>
      <c r="B2063" s="18" t="s">
        <v>197</v>
      </c>
      <c r="C2063" s="19" t="s">
        <v>198</v>
      </c>
      <c r="D2063" s="20">
        <v>6.9056970637766115</v>
      </c>
      <c r="E2063" s="21">
        <v>8.9955576546464755</v>
      </c>
      <c r="F2063" s="22">
        <v>4.131034238191174</v>
      </c>
      <c r="G2063" s="22">
        <v>8.1510931032326681</v>
      </c>
      <c r="H2063" s="22">
        <v>7.5218953400344075</v>
      </c>
      <c r="I2063" s="23">
        <v>5.7289049827783307</v>
      </c>
    </row>
    <row r="2064" spans="1:9" x14ac:dyDescent="0.25">
      <c r="A2064" s="17">
        <v>2006</v>
      </c>
      <c r="B2064" s="18" t="s">
        <v>199</v>
      </c>
      <c r="C2064" s="19" t="s">
        <v>200</v>
      </c>
      <c r="D2064" s="20">
        <v>7.6467261858959841</v>
      </c>
      <c r="E2064" s="21">
        <v>8.242201882147814</v>
      </c>
      <c r="F2064" s="22">
        <v>5.3432064541484081</v>
      </c>
      <c r="G2064" s="22">
        <v>9.4442884465965786</v>
      </c>
      <c r="H2064" s="22">
        <v>8.3550094811128606</v>
      </c>
      <c r="I2064" s="23">
        <v>6.848924665474267</v>
      </c>
    </row>
    <row r="2065" spans="1:9" x14ac:dyDescent="0.25">
      <c r="A2065" s="17">
        <v>2006</v>
      </c>
      <c r="B2065" s="18" t="s">
        <v>271</v>
      </c>
      <c r="C2065" s="19" t="s">
        <v>272</v>
      </c>
      <c r="D2065" s="20">
        <v>7.0529586836755387</v>
      </c>
      <c r="E2065" s="21">
        <v>8.7106526502221264</v>
      </c>
      <c r="F2065" s="22">
        <v>4.87608382496584</v>
      </c>
      <c r="G2065" s="22">
        <v>8.0699521664944101</v>
      </c>
      <c r="H2065" s="22">
        <v>6.6257408424424655</v>
      </c>
      <c r="I2065" s="23">
        <v>6.9823639342528558</v>
      </c>
    </row>
    <row r="2066" spans="1:9" x14ac:dyDescent="0.25">
      <c r="A2066" s="17">
        <v>2006</v>
      </c>
      <c r="B2066" s="18" t="s">
        <v>344</v>
      </c>
      <c r="C2066" s="19" t="s">
        <v>345</v>
      </c>
      <c r="D2066" s="20">
        <v>7.0373725301408543</v>
      </c>
      <c r="E2066" s="21">
        <v>5.385942999578587</v>
      </c>
      <c r="F2066" s="22">
        <v>6.3205624176550641</v>
      </c>
      <c r="G2066" s="22">
        <v>9.3116635230189662</v>
      </c>
      <c r="H2066" s="22">
        <v>7.1883718770334957</v>
      </c>
      <c r="I2066" s="23">
        <v>6.9803218334181629</v>
      </c>
    </row>
    <row r="2067" spans="1:9" x14ac:dyDescent="0.25">
      <c r="A2067" s="17">
        <v>2006</v>
      </c>
      <c r="B2067" s="18" t="s">
        <v>410</v>
      </c>
      <c r="C2067" s="19" t="s">
        <v>411</v>
      </c>
      <c r="D2067" s="20">
        <v>7.4698927398940693</v>
      </c>
      <c r="E2067" s="21">
        <v>6.0458420366684438</v>
      </c>
      <c r="F2067" s="22">
        <v>7.213334740120307</v>
      </c>
      <c r="G2067" s="22">
        <v>9.4675223320905104</v>
      </c>
      <c r="H2067" s="22">
        <v>8.3859565038924302</v>
      </c>
      <c r="I2067" s="23">
        <v>6.2368080866986579</v>
      </c>
    </row>
    <row r="2068" spans="1:9" x14ac:dyDescent="0.25">
      <c r="A2068" s="17">
        <v>2006</v>
      </c>
      <c r="B2068" s="18" t="s">
        <v>321</v>
      </c>
      <c r="C2068" s="19" t="s">
        <v>322</v>
      </c>
      <c r="D2068" s="20" t="s">
        <v>511</v>
      </c>
      <c r="E2068" s="21" t="s">
        <v>511</v>
      </c>
      <c r="F2068" s="22" t="s">
        <v>511</v>
      </c>
      <c r="G2068" s="22" t="s">
        <v>511</v>
      </c>
      <c r="H2068" s="22" t="s">
        <v>511</v>
      </c>
      <c r="I2068" s="23" t="s">
        <v>511</v>
      </c>
    </row>
    <row r="2069" spans="1:9" x14ac:dyDescent="0.25">
      <c r="A2069" s="17">
        <v>2006</v>
      </c>
      <c r="B2069" s="18" t="s">
        <v>348</v>
      </c>
      <c r="C2069" s="19" t="s">
        <v>349</v>
      </c>
      <c r="D2069" s="20">
        <v>7.1381402321252683</v>
      </c>
      <c r="E2069" s="21">
        <v>7.4512071880221313</v>
      </c>
      <c r="F2069" s="22">
        <v>5.5105334429135979</v>
      </c>
      <c r="G2069" s="22">
        <v>8.4818181182968679</v>
      </c>
      <c r="H2069" s="22">
        <v>7.8718220437195292</v>
      </c>
      <c r="I2069" s="23">
        <v>6.3753203676742141</v>
      </c>
    </row>
    <row r="2070" spans="1:9" x14ac:dyDescent="0.25">
      <c r="A2070" s="17">
        <v>2006</v>
      </c>
      <c r="B2070" s="18" t="s">
        <v>350</v>
      </c>
      <c r="C2070" s="19" t="s">
        <v>351</v>
      </c>
      <c r="D2070" s="20">
        <v>6.1051499290294995</v>
      </c>
      <c r="E2070" s="21">
        <v>6.2986565400175127</v>
      </c>
      <c r="F2070" s="22">
        <v>5.3983553229652212</v>
      </c>
      <c r="G2070" s="22">
        <v>6.9445048025094582</v>
      </c>
      <c r="H2070" s="22">
        <v>5.6307641231334333</v>
      </c>
      <c r="I2070" s="23">
        <v>6.2534688565218772</v>
      </c>
    </row>
    <row r="2071" spans="1:9" x14ac:dyDescent="0.25">
      <c r="A2071" s="17">
        <v>2006</v>
      </c>
      <c r="B2071" s="18" t="s">
        <v>97</v>
      </c>
      <c r="C2071" s="19" t="s">
        <v>98</v>
      </c>
      <c r="D2071" s="20">
        <v>6.3063457641356306</v>
      </c>
      <c r="E2071" s="21">
        <v>5.9293689086071941</v>
      </c>
      <c r="F2071" s="22">
        <v>4.8461706903463053</v>
      </c>
      <c r="G2071" s="22">
        <v>7.5701485062915648</v>
      </c>
      <c r="H2071" s="22">
        <v>5.4662932072249104</v>
      </c>
      <c r="I2071" s="23">
        <v>7.7197475082081768</v>
      </c>
    </row>
    <row r="2072" spans="1:9" x14ac:dyDescent="0.25">
      <c r="A2072" s="17">
        <v>2006</v>
      </c>
      <c r="B2072" s="18" t="s">
        <v>323</v>
      </c>
      <c r="C2072" s="19" t="s">
        <v>324</v>
      </c>
      <c r="D2072" s="20" t="s">
        <v>511</v>
      </c>
      <c r="E2072" s="21" t="s">
        <v>511</v>
      </c>
      <c r="F2072" s="22" t="s">
        <v>511</v>
      </c>
      <c r="G2072" s="22" t="s">
        <v>511</v>
      </c>
      <c r="H2072" s="22" t="s">
        <v>511</v>
      </c>
      <c r="I2072" s="23" t="s">
        <v>511</v>
      </c>
    </row>
    <row r="2073" spans="1:9" x14ac:dyDescent="0.25">
      <c r="A2073" s="17">
        <v>2006</v>
      </c>
      <c r="B2073" s="18" t="s">
        <v>103</v>
      </c>
      <c r="C2073" s="19" t="s">
        <v>104</v>
      </c>
      <c r="D2073" s="20">
        <v>5.8004734075025279</v>
      </c>
      <c r="E2073" s="21">
        <v>6.6657994116596981</v>
      </c>
      <c r="F2073" s="22">
        <v>3.4086933683798271</v>
      </c>
      <c r="G2073" s="22">
        <v>6.9820474777828334</v>
      </c>
      <c r="H2073" s="22">
        <v>6.0800438138456743</v>
      </c>
      <c r="I2073" s="23">
        <v>5.8657829658446055</v>
      </c>
    </row>
    <row r="2074" spans="1:9" x14ac:dyDescent="0.25">
      <c r="A2074" s="17">
        <v>2006</v>
      </c>
      <c r="B2074" s="18" t="s">
        <v>414</v>
      </c>
      <c r="C2074" s="19" t="s">
        <v>415</v>
      </c>
      <c r="D2074" s="20">
        <v>6.5674959056389</v>
      </c>
      <c r="E2074" s="21">
        <v>6.6874090917230076</v>
      </c>
      <c r="F2074" s="22">
        <v>5.210673258950159</v>
      </c>
      <c r="G2074" s="22">
        <v>7.1139031232206467</v>
      </c>
      <c r="H2074" s="22">
        <v>6.912801532331617</v>
      </c>
      <c r="I2074" s="23">
        <v>6.9126925219690643</v>
      </c>
    </row>
    <row r="2075" spans="1:9" x14ac:dyDescent="0.25">
      <c r="A2075" s="17">
        <v>2006</v>
      </c>
      <c r="B2075" s="18" t="s">
        <v>105</v>
      </c>
      <c r="C2075" s="19" t="s">
        <v>106</v>
      </c>
      <c r="D2075" s="20" t="s">
        <v>511</v>
      </c>
      <c r="E2075" s="21" t="s">
        <v>511</v>
      </c>
      <c r="F2075" s="22" t="s">
        <v>511</v>
      </c>
      <c r="G2075" s="22" t="s">
        <v>511</v>
      </c>
      <c r="H2075" s="22" t="s">
        <v>511</v>
      </c>
      <c r="I2075" s="23" t="s">
        <v>511</v>
      </c>
    </row>
    <row r="2076" spans="1:9" x14ac:dyDescent="0.25">
      <c r="A2076" s="17">
        <v>2006</v>
      </c>
      <c r="B2076" s="18" t="s">
        <v>107</v>
      </c>
      <c r="C2076" s="19" t="s">
        <v>108</v>
      </c>
      <c r="D2076" s="20">
        <v>6.0034773412004592</v>
      </c>
      <c r="E2076" s="21">
        <v>8.0039254768367236</v>
      </c>
      <c r="F2076" s="22">
        <v>3.7214349621810494</v>
      </c>
      <c r="G2076" s="22">
        <v>6.7151417008543692</v>
      </c>
      <c r="H2076" s="22">
        <v>5.864205692770561</v>
      </c>
      <c r="I2076" s="23">
        <v>5.7126788733595895</v>
      </c>
    </row>
    <row r="2077" spans="1:9" x14ac:dyDescent="0.25">
      <c r="A2077" s="17">
        <v>2006</v>
      </c>
      <c r="B2077" s="18" t="s">
        <v>273</v>
      </c>
      <c r="C2077" s="19" t="s">
        <v>274</v>
      </c>
      <c r="D2077" s="20">
        <v>8.6675210188849672</v>
      </c>
      <c r="E2077" s="21">
        <v>7.6590931832261919</v>
      </c>
      <c r="F2077" s="22">
        <v>7.8420016612650949</v>
      </c>
      <c r="G2077" s="22">
        <v>9.5314554953739776</v>
      </c>
      <c r="H2077" s="22">
        <v>9.4583451062726027</v>
      </c>
      <c r="I2077" s="23">
        <v>8.846709648286966</v>
      </c>
    </row>
    <row r="2078" spans="1:9" x14ac:dyDescent="0.25">
      <c r="A2078" s="17">
        <v>2006</v>
      </c>
      <c r="B2078" s="18" t="s">
        <v>352</v>
      </c>
      <c r="C2078" s="19" t="s">
        <v>526</v>
      </c>
      <c r="D2078" s="20">
        <v>7.6441970573609099</v>
      </c>
      <c r="E2078" s="21">
        <v>6.7974137324553272</v>
      </c>
      <c r="F2078" s="22">
        <v>6.5745569839633236</v>
      </c>
      <c r="G2078" s="22">
        <v>8.9469979851268153</v>
      </c>
      <c r="H2078" s="22">
        <v>7.8436120016047601</v>
      </c>
      <c r="I2078" s="23">
        <v>8.0584045836543243</v>
      </c>
    </row>
    <row r="2079" spans="1:9" x14ac:dyDescent="0.25">
      <c r="A2079" s="17">
        <v>2006</v>
      </c>
      <c r="B2079" s="18" t="s">
        <v>416</v>
      </c>
      <c r="C2079" s="19" t="s">
        <v>417</v>
      </c>
      <c r="D2079" s="20">
        <v>7.1058107999606417</v>
      </c>
      <c r="E2079" s="21">
        <v>5.3620301617911874</v>
      </c>
      <c r="F2079" s="22">
        <v>5.9433807629330939</v>
      </c>
      <c r="G2079" s="22">
        <v>9.1028773897765642</v>
      </c>
      <c r="H2079" s="22">
        <v>8.1968395962984353</v>
      </c>
      <c r="I2079" s="23">
        <v>6.9239260890039347</v>
      </c>
    </row>
    <row r="2080" spans="1:9" x14ac:dyDescent="0.25">
      <c r="A2080" s="17">
        <v>2006</v>
      </c>
      <c r="B2080" s="18" t="s">
        <v>111</v>
      </c>
      <c r="C2080" s="19" t="s">
        <v>112</v>
      </c>
      <c r="D2080" s="20">
        <v>6.8935421752234136</v>
      </c>
      <c r="E2080" s="21">
        <v>6.5791508862061887</v>
      </c>
      <c r="F2080" s="22">
        <v>6.0127199884710318</v>
      </c>
      <c r="G2080" s="22">
        <v>7.8898150586922196</v>
      </c>
      <c r="H2080" s="22">
        <v>6.6079934481316727</v>
      </c>
      <c r="I2080" s="23">
        <v>7.3780314946159535</v>
      </c>
    </row>
    <row r="2081" spans="1:9" x14ac:dyDescent="0.25">
      <c r="A2081" s="17">
        <v>2006</v>
      </c>
      <c r="B2081" s="18" t="s">
        <v>418</v>
      </c>
      <c r="C2081" s="19" t="s">
        <v>419</v>
      </c>
      <c r="D2081" s="20">
        <v>7.7670342618718617</v>
      </c>
      <c r="E2081" s="21">
        <v>7.0043220972463498</v>
      </c>
      <c r="F2081" s="22">
        <v>6.9885801970928565</v>
      </c>
      <c r="G2081" s="22">
        <v>9.488931341748577</v>
      </c>
      <c r="H2081" s="22">
        <v>8.1034479215195763</v>
      </c>
      <c r="I2081" s="23">
        <v>7.2498897517519536</v>
      </c>
    </row>
    <row r="2082" spans="1:9" x14ac:dyDescent="0.25">
      <c r="A2082" s="17">
        <v>2006</v>
      </c>
      <c r="B2082" s="18" t="s">
        <v>297</v>
      </c>
      <c r="C2082" s="19" t="s">
        <v>298</v>
      </c>
      <c r="D2082" s="20">
        <v>6.3964483979539191</v>
      </c>
      <c r="E2082" s="21">
        <v>7.8242630617490914</v>
      </c>
      <c r="F2082" s="22">
        <v>4.8091797794227347</v>
      </c>
      <c r="G2082" s="22">
        <v>6.1041135816438352</v>
      </c>
      <c r="H2082" s="22">
        <v>6.86989140259492</v>
      </c>
      <c r="I2082" s="23">
        <v>6.374794164359014</v>
      </c>
    </row>
    <row r="2083" spans="1:9" x14ac:dyDescent="0.25">
      <c r="A2083" s="17">
        <v>2006</v>
      </c>
      <c r="B2083" s="18" t="s">
        <v>13</v>
      </c>
      <c r="C2083" s="19" t="s">
        <v>14</v>
      </c>
      <c r="D2083" s="20" t="s">
        <v>511</v>
      </c>
      <c r="E2083" s="21" t="s">
        <v>511</v>
      </c>
      <c r="F2083" s="22" t="s">
        <v>511</v>
      </c>
      <c r="G2083" s="22" t="s">
        <v>511</v>
      </c>
      <c r="H2083" s="22" t="s">
        <v>511</v>
      </c>
      <c r="I2083" s="23" t="s">
        <v>511</v>
      </c>
    </row>
    <row r="2084" spans="1:9" x14ac:dyDescent="0.25">
      <c r="A2084" s="17">
        <v>2006</v>
      </c>
      <c r="B2084" s="18" t="s">
        <v>216</v>
      </c>
      <c r="C2084" s="19" t="s">
        <v>217</v>
      </c>
      <c r="D2084" s="20" t="s">
        <v>511</v>
      </c>
      <c r="E2084" s="21" t="s">
        <v>511</v>
      </c>
      <c r="F2084" s="22" t="s">
        <v>511</v>
      </c>
      <c r="G2084" s="22" t="s">
        <v>511</v>
      </c>
      <c r="H2084" s="22" t="s">
        <v>511</v>
      </c>
      <c r="I2084" s="23" t="s">
        <v>511</v>
      </c>
    </row>
    <row r="2085" spans="1:9" x14ac:dyDescent="0.25">
      <c r="A2085" s="17">
        <v>2006</v>
      </c>
      <c r="B2085" s="18" t="s">
        <v>385</v>
      </c>
      <c r="C2085" s="19" t="s">
        <v>386</v>
      </c>
      <c r="D2085" s="20">
        <v>7.6472752575948348</v>
      </c>
      <c r="E2085" s="21">
        <v>4.9088474724294704</v>
      </c>
      <c r="F2085" s="22">
        <v>7.900569768219591</v>
      </c>
      <c r="G2085" s="22">
        <v>9.6108007333922068</v>
      </c>
      <c r="H2085" s="22">
        <v>8.394821141072029</v>
      </c>
      <c r="I2085" s="23">
        <v>7.421337172860877</v>
      </c>
    </row>
    <row r="2086" spans="1:9" x14ac:dyDescent="0.25">
      <c r="A2086" s="17">
        <v>2006</v>
      </c>
      <c r="B2086" s="18" t="s">
        <v>436</v>
      </c>
      <c r="C2086" s="19" t="s">
        <v>437</v>
      </c>
      <c r="D2086" s="20">
        <v>8.4789624528555372</v>
      </c>
      <c r="E2086" s="21">
        <v>8.3733330248885078</v>
      </c>
      <c r="F2086" s="22">
        <v>8.3774990189675691</v>
      </c>
      <c r="G2086" s="22">
        <v>9.5563511511800119</v>
      </c>
      <c r="H2086" s="22">
        <v>7.5491344386166181</v>
      </c>
      <c r="I2086" s="23">
        <v>8.5384946306249798</v>
      </c>
    </row>
    <row r="2087" spans="1:9" x14ac:dyDescent="0.25">
      <c r="A2087" s="17">
        <v>2006</v>
      </c>
      <c r="B2087" s="18" t="s">
        <v>327</v>
      </c>
      <c r="C2087" s="19" t="s">
        <v>328</v>
      </c>
      <c r="D2087" s="20">
        <v>5.4409276684488859</v>
      </c>
      <c r="E2087" s="21">
        <v>5.4741707492898231</v>
      </c>
      <c r="F2087" s="22">
        <v>3.8185447062329709</v>
      </c>
      <c r="G2087" s="22">
        <v>7.2579456779156999</v>
      </c>
      <c r="H2087" s="22">
        <v>5.3232501253912634</v>
      </c>
      <c r="I2087" s="23">
        <v>5.3307270834146729</v>
      </c>
    </row>
    <row r="2088" spans="1:9" x14ac:dyDescent="0.25">
      <c r="A2088" s="17">
        <v>2006</v>
      </c>
      <c r="B2088" s="18" t="s">
        <v>527</v>
      </c>
      <c r="C2088" s="19" t="s">
        <v>528</v>
      </c>
      <c r="D2088" s="20">
        <v>7.4751773373362109</v>
      </c>
      <c r="E2088" s="21">
        <v>7.2369596994706544</v>
      </c>
      <c r="F2088" s="22">
        <v>6.3069972909154712</v>
      </c>
      <c r="G2088" s="22">
        <v>9.7138951234540212</v>
      </c>
      <c r="H2088" s="22">
        <v>7.2681099993411067</v>
      </c>
      <c r="I2088" s="23">
        <v>6.8499245734998055</v>
      </c>
    </row>
    <row r="2089" spans="1:9" x14ac:dyDescent="0.25">
      <c r="A2089" s="17">
        <v>2006</v>
      </c>
      <c r="B2089" s="18" t="s">
        <v>243</v>
      </c>
      <c r="C2089" s="19" t="s">
        <v>244</v>
      </c>
      <c r="D2089" s="20" t="s">
        <v>511</v>
      </c>
      <c r="E2089" s="21" t="s">
        <v>511</v>
      </c>
      <c r="F2089" s="22" t="s">
        <v>511</v>
      </c>
      <c r="G2089" s="22" t="s">
        <v>511</v>
      </c>
      <c r="H2089" s="22" t="s">
        <v>511</v>
      </c>
      <c r="I2089" s="23" t="s">
        <v>511</v>
      </c>
    </row>
    <row r="2090" spans="1:9" x14ac:dyDescent="0.25">
      <c r="A2090" s="17">
        <v>2006</v>
      </c>
      <c r="B2090" s="18" t="s">
        <v>119</v>
      </c>
      <c r="C2090" s="19" t="s">
        <v>529</v>
      </c>
      <c r="D2090" s="20">
        <v>6.428254718216829</v>
      </c>
      <c r="E2090" s="21">
        <v>6.92444731968033</v>
      </c>
      <c r="F2090" s="22">
        <v>5.3657941667928837</v>
      </c>
      <c r="G2090" s="22">
        <v>7.7558451082100586</v>
      </c>
      <c r="H2090" s="22">
        <v>5.7009228059523114</v>
      </c>
      <c r="I2090" s="23">
        <v>6.3942641904485598</v>
      </c>
    </row>
    <row r="2091" spans="1:9" x14ac:dyDescent="0.25">
      <c r="A2091" s="17">
        <v>2006</v>
      </c>
      <c r="B2091" s="18" t="s">
        <v>275</v>
      </c>
      <c r="C2091" s="19" t="s">
        <v>276</v>
      </c>
      <c r="D2091" s="20">
        <v>6.678255173612091</v>
      </c>
      <c r="E2091" s="21">
        <v>7.4427675250666763</v>
      </c>
      <c r="F2091" s="22">
        <v>5.7978363915439566</v>
      </c>
      <c r="G2091" s="22">
        <v>6.6116821806705746</v>
      </c>
      <c r="H2091" s="22">
        <v>6.4621068386535052</v>
      </c>
      <c r="I2091" s="23">
        <v>7.0768829321257405</v>
      </c>
    </row>
    <row r="2092" spans="1:9" x14ac:dyDescent="0.25">
      <c r="A2092" s="17">
        <v>2006</v>
      </c>
      <c r="B2092" s="18" t="s">
        <v>277</v>
      </c>
      <c r="C2092" s="19" t="s">
        <v>278</v>
      </c>
      <c r="D2092" s="20" t="s">
        <v>511</v>
      </c>
      <c r="E2092" s="21" t="s">
        <v>511</v>
      </c>
      <c r="F2092" s="22" t="s">
        <v>511</v>
      </c>
      <c r="G2092" s="22" t="s">
        <v>511</v>
      </c>
      <c r="H2092" s="22" t="s">
        <v>511</v>
      </c>
      <c r="I2092" s="23" t="s">
        <v>511</v>
      </c>
    </row>
    <row r="2093" spans="1:9" x14ac:dyDescent="0.25">
      <c r="A2093" s="17">
        <v>2006</v>
      </c>
      <c r="B2093" s="18" t="s">
        <v>115</v>
      </c>
      <c r="C2093" s="19" t="s">
        <v>116</v>
      </c>
      <c r="D2093" s="20">
        <v>5.8757800185061431</v>
      </c>
      <c r="E2093" s="21">
        <v>7.5929722194806502</v>
      </c>
      <c r="F2093" s="22">
        <v>3.9350504865781786</v>
      </c>
      <c r="G2093" s="22">
        <v>6.9044828553476787</v>
      </c>
      <c r="H2093" s="22">
        <v>6.202462326274583</v>
      </c>
      <c r="I2093" s="23">
        <v>4.7439322048496244</v>
      </c>
    </row>
    <row r="2094" spans="1:9" x14ac:dyDescent="0.25">
      <c r="A2094" s="17">
        <v>2006</v>
      </c>
      <c r="B2094" s="18" t="s">
        <v>218</v>
      </c>
      <c r="C2094" s="19" t="s">
        <v>219</v>
      </c>
      <c r="D2094" s="20">
        <v>7.2770997840425764</v>
      </c>
      <c r="E2094" s="21">
        <v>7.065996079214317</v>
      </c>
      <c r="F2094" s="22">
        <v>4.9650626937091635</v>
      </c>
      <c r="G2094" s="22">
        <v>8.5305999830697523</v>
      </c>
      <c r="H2094" s="22">
        <v>8.0100959816198358</v>
      </c>
      <c r="I2094" s="23">
        <v>7.813744182599816</v>
      </c>
    </row>
    <row r="2095" spans="1:9" x14ac:dyDescent="0.25">
      <c r="A2095" s="17">
        <v>2006</v>
      </c>
      <c r="B2095" s="18" t="s">
        <v>15</v>
      </c>
      <c r="C2095" s="19" t="s">
        <v>16</v>
      </c>
      <c r="D2095" s="20">
        <v>6.4053836361694581</v>
      </c>
      <c r="E2095" s="21">
        <v>7.0070622852739151</v>
      </c>
      <c r="F2095" s="22">
        <v>5.1782856793340049</v>
      </c>
      <c r="G2095" s="22">
        <v>6.9838905219565035</v>
      </c>
      <c r="H2095" s="22">
        <v>5.9036070885021035</v>
      </c>
      <c r="I2095" s="23">
        <v>6.954072605780766</v>
      </c>
    </row>
    <row r="2096" spans="1:9" x14ac:dyDescent="0.25">
      <c r="A2096" s="17">
        <v>2006</v>
      </c>
      <c r="B2096" s="18" t="s">
        <v>329</v>
      </c>
      <c r="C2096" s="19" t="s">
        <v>330</v>
      </c>
      <c r="D2096" s="20">
        <v>6.3962824170643433</v>
      </c>
      <c r="E2096" s="21">
        <v>7.8018748120663757</v>
      </c>
      <c r="F2096" s="22">
        <v>6.0441189260142432</v>
      </c>
      <c r="G2096" s="22">
        <v>5.4182469633620514</v>
      </c>
      <c r="H2096" s="22">
        <v>7.0267112103509639</v>
      </c>
      <c r="I2096" s="23">
        <v>5.6904601735280798</v>
      </c>
    </row>
    <row r="2097" spans="1:9" x14ac:dyDescent="0.25">
      <c r="A2097" s="17">
        <v>2006</v>
      </c>
      <c r="B2097" s="18" t="s">
        <v>117</v>
      </c>
      <c r="C2097" s="19" t="s">
        <v>118</v>
      </c>
      <c r="D2097" s="20">
        <v>7.1923768338483658</v>
      </c>
      <c r="E2097" s="21">
        <v>7.5712159069828333</v>
      </c>
      <c r="F2097" s="22">
        <v>4.173844859972963</v>
      </c>
      <c r="G2097" s="22">
        <v>8.80063567469759</v>
      </c>
      <c r="H2097" s="22">
        <v>7.0941174699831375</v>
      </c>
      <c r="I2097" s="23">
        <v>8.3220702576053061</v>
      </c>
    </row>
    <row r="2098" spans="1:9" x14ac:dyDescent="0.25">
      <c r="A2098" s="17">
        <v>2006</v>
      </c>
      <c r="B2098" s="18" t="s">
        <v>354</v>
      </c>
      <c r="C2098" s="19" t="s">
        <v>355</v>
      </c>
      <c r="D2098" s="20">
        <v>5.9539608902670231</v>
      </c>
      <c r="E2098" s="21">
        <v>6.7078534111184158</v>
      </c>
      <c r="F2098" s="22">
        <v>5.2343730968353963</v>
      </c>
      <c r="G2098" s="22">
        <v>5.3452760355268296</v>
      </c>
      <c r="H2098" s="22">
        <v>5.9365432104448681</v>
      </c>
      <c r="I2098" s="23">
        <v>6.5457586974096058</v>
      </c>
    </row>
    <row r="2099" spans="1:9" x14ac:dyDescent="0.25">
      <c r="A2099" s="17">
        <v>2006</v>
      </c>
      <c r="B2099" s="18" t="s">
        <v>331</v>
      </c>
      <c r="C2099" s="19" t="s">
        <v>332</v>
      </c>
      <c r="D2099" s="20">
        <v>7.3838610184502329</v>
      </c>
      <c r="E2099" s="21">
        <v>7.1846852014159364</v>
      </c>
      <c r="F2099" s="22">
        <v>5.4460450096755171</v>
      </c>
      <c r="G2099" s="22">
        <v>8.1884047858659059</v>
      </c>
      <c r="H2099" s="22">
        <v>8.4114790186400406</v>
      </c>
      <c r="I2099" s="23">
        <v>7.6886910766537611</v>
      </c>
    </row>
    <row r="2100" spans="1:9" x14ac:dyDescent="0.25">
      <c r="A2100" s="17">
        <v>2006</v>
      </c>
      <c r="B2100" s="18" t="s">
        <v>387</v>
      </c>
      <c r="C2100" s="19" t="s">
        <v>530</v>
      </c>
      <c r="D2100" s="20">
        <v>8.3080011805653484</v>
      </c>
      <c r="E2100" s="21">
        <v>6.9144596951423285</v>
      </c>
      <c r="F2100" s="22">
        <v>7.8399579180693539</v>
      </c>
      <c r="G2100" s="22">
        <v>9.3952092369360596</v>
      </c>
      <c r="H2100" s="22">
        <v>8.8719181939411023</v>
      </c>
      <c r="I2100" s="23">
        <v>8.5184608587379014</v>
      </c>
    </row>
    <row r="2101" spans="1:9" x14ac:dyDescent="0.25">
      <c r="A2101" s="17">
        <v>2006</v>
      </c>
      <c r="B2101" s="18" t="s">
        <v>236</v>
      </c>
      <c r="C2101" s="19" t="s">
        <v>531</v>
      </c>
      <c r="D2101" s="20">
        <v>8.4858746351844765</v>
      </c>
      <c r="E2101" s="21">
        <v>8.0565792262570497</v>
      </c>
      <c r="F2101" s="22">
        <v>7.5213736170820216</v>
      </c>
      <c r="G2101" s="22">
        <v>9.6550747153891479</v>
      </c>
      <c r="H2101" s="22">
        <v>8.3061282334436441</v>
      </c>
      <c r="I2101" s="23">
        <v>8.8902173837505263</v>
      </c>
    </row>
    <row r="2102" spans="1:9" x14ac:dyDescent="0.25">
      <c r="A2102" s="17">
        <v>2006</v>
      </c>
      <c r="B2102" s="18" t="s">
        <v>224</v>
      </c>
      <c r="C2102" s="19" t="s">
        <v>225</v>
      </c>
      <c r="D2102" s="20">
        <v>7.1140496917954321</v>
      </c>
      <c r="E2102" s="21">
        <v>7.2728788278982339</v>
      </c>
      <c r="F2102" s="22">
        <v>5.6116246128821148</v>
      </c>
      <c r="G2102" s="22">
        <v>7.9789688123109404</v>
      </c>
      <c r="H2102" s="22">
        <v>8.1048130762980932</v>
      </c>
      <c r="I2102" s="23">
        <v>6.6019631295877801</v>
      </c>
    </row>
    <row r="2103" spans="1:9" x14ac:dyDescent="0.25">
      <c r="A2103" s="17">
        <v>2006</v>
      </c>
      <c r="B2103" s="18" t="s">
        <v>226</v>
      </c>
      <c r="C2103" s="19" t="s">
        <v>532</v>
      </c>
      <c r="D2103" s="20">
        <v>4.7777703397114974</v>
      </c>
      <c r="E2103" s="21">
        <v>4.4016723939781857</v>
      </c>
      <c r="F2103" s="22">
        <v>3.3836376846609153</v>
      </c>
      <c r="G2103" s="22">
        <v>5.6366954157103386</v>
      </c>
      <c r="H2103" s="22">
        <v>5.4121186639935717</v>
      </c>
      <c r="I2103" s="23">
        <v>5.0547275402144738</v>
      </c>
    </row>
    <row r="2104" spans="1:9" x14ac:dyDescent="0.25">
      <c r="A2104" s="17">
        <v>2006</v>
      </c>
      <c r="B2104" s="18" t="s">
        <v>279</v>
      </c>
      <c r="C2104" s="19" t="s">
        <v>533</v>
      </c>
      <c r="D2104" s="20">
        <v>5.9586471015655729</v>
      </c>
      <c r="E2104" s="21">
        <v>6.1976666739694881</v>
      </c>
      <c r="F2104" s="22">
        <v>5.2231761805473518</v>
      </c>
      <c r="G2104" s="22">
        <v>6.3697352752046363</v>
      </c>
      <c r="H2104" s="22">
        <v>5.5733183444954646</v>
      </c>
      <c r="I2104" s="23">
        <v>6.4293390336109271</v>
      </c>
    </row>
    <row r="2105" spans="1:9" x14ac:dyDescent="0.25">
      <c r="A2105" s="17">
        <v>2006</v>
      </c>
      <c r="B2105" s="18" t="s">
        <v>333</v>
      </c>
      <c r="C2105" s="19" t="s">
        <v>534</v>
      </c>
      <c r="D2105" s="20" t="s">
        <v>511</v>
      </c>
      <c r="E2105" s="21" t="s">
        <v>511</v>
      </c>
      <c r="F2105" s="22" t="s">
        <v>511</v>
      </c>
      <c r="G2105" s="22" t="s">
        <v>511</v>
      </c>
      <c r="H2105" s="22" t="s">
        <v>511</v>
      </c>
      <c r="I2105" s="23" t="s">
        <v>511</v>
      </c>
    </row>
    <row r="2106" spans="1:9" x14ac:dyDescent="0.25">
      <c r="A2106" s="17">
        <v>2006</v>
      </c>
      <c r="B2106" s="18" t="s">
        <v>121</v>
      </c>
      <c r="C2106" s="19" t="s">
        <v>122</v>
      </c>
      <c r="D2106" s="20">
        <v>7.0899023321545487</v>
      </c>
      <c r="E2106" s="21">
        <v>7.2293280158106157</v>
      </c>
      <c r="F2106" s="22">
        <v>5.5087543052607426</v>
      </c>
      <c r="G2106" s="22">
        <v>8.5743172097081342</v>
      </c>
      <c r="H2106" s="22">
        <v>7.1293491286951056</v>
      </c>
      <c r="I2106" s="23">
        <v>7.0077630012981436</v>
      </c>
    </row>
    <row r="2107" spans="1:9" x14ac:dyDescent="0.25">
      <c r="A2107" s="24">
        <v>2006</v>
      </c>
      <c r="B2107" s="25" t="s">
        <v>123</v>
      </c>
      <c r="C2107" s="26" t="s">
        <v>124</v>
      </c>
      <c r="D2107" s="27">
        <v>2.9472368540953546</v>
      </c>
      <c r="E2107" s="28">
        <v>4.7707475437770892</v>
      </c>
      <c r="F2107" s="29">
        <v>3.717280888075186</v>
      </c>
      <c r="G2107" s="29">
        <v>0</v>
      </c>
      <c r="H2107" s="29">
        <v>2.0069282073351569</v>
      </c>
      <c r="I2107" s="30">
        <v>4.241227631289342</v>
      </c>
    </row>
    <row r="2108" spans="1:9" x14ac:dyDescent="0.25">
      <c r="A2108" s="32">
        <v>2007</v>
      </c>
      <c r="B2108" s="33" t="s">
        <v>388</v>
      </c>
      <c r="C2108" s="34" t="s">
        <v>389</v>
      </c>
      <c r="D2108" s="35">
        <v>7.3106257892186335</v>
      </c>
      <c r="E2108" s="36">
        <v>8.7703133266375097</v>
      </c>
      <c r="F2108" s="37">
        <v>5.3499073351147404</v>
      </c>
      <c r="G2108" s="37">
        <v>9.4244553272209224</v>
      </c>
      <c r="H2108" s="37">
        <v>6.4655500348052035</v>
      </c>
      <c r="I2108" s="38">
        <v>6.5429029223147923</v>
      </c>
    </row>
    <row r="2109" spans="1:9" x14ac:dyDescent="0.25">
      <c r="A2109" s="39">
        <v>2007</v>
      </c>
      <c r="B2109" s="40" t="s">
        <v>4</v>
      </c>
      <c r="C2109" s="41" t="s">
        <v>5</v>
      </c>
      <c r="D2109" s="42">
        <v>5.3607605814159891</v>
      </c>
      <c r="E2109" s="43">
        <v>3.8232069706708045</v>
      </c>
      <c r="F2109" s="44">
        <v>4.1556462659606295</v>
      </c>
      <c r="G2109" s="44">
        <v>7.4920206617178664</v>
      </c>
      <c r="H2109" s="44">
        <v>5.8086505812966633</v>
      </c>
      <c r="I2109" s="45">
        <v>5.5242784274339813</v>
      </c>
    </row>
    <row r="2110" spans="1:9" x14ac:dyDescent="0.25">
      <c r="A2110" s="39">
        <v>2007</v>
      </c>
      <c r="B2110" s="40" t="s">
        <v>19</v>
      </c>
      <c r="C2110" s="41" t="s">
        <v>20</v>
      </c>
      <c r="D2110" s="42">
        <v>4.865366244006001</v>
      </c>
      <c r="E2110" s="43">
        <v>5.2856201320673835</v>
      </c>
      <c r="F2110" s="44">
        <v>3.4781828814544391</v>
      </c>
      <c r="G2110" s="44">
        <v>4.4533268023564911</v>
      </c>
      <c r="H2110" s="44">
        <v>5.6321282146387759</v>
      </c>
      <c r="I2110" s="45">
        <v>5.4775731895129134</v>
      </c>
    </row>
    <row r="2111" spans="1:9" x14ac:dyDescent="0.25">
      <c r="A2111" s="39">
        <v>2007</v>
      </c>
      <c r="B2111" s="40" t="s">
        <v>129</v>
      </c>
      <c r="C2111" s="41" t="s">
        <v>130</v>
      </c>
      <c r="D2111" s="42">
        <v>6.309386959099788</v>
      </c>
      <c r="E2111" s="43">
        <v>7.0746926378720216</v>
      </c>
      <c r="F2111" s="44">
        <v>4.7829668501589708</v>
      </c>
      <c r="G2111" s="44">
        <v>7.1050382270364159</v>
      </c>
      <c r="H2111" s="44">
        <v>6.5178688415093893</v>
      </c>
      <c r="I2111" s="45">
        <v>6.0663682389221414</v>
      </c>
    </row>
    <row r="2112" spans="1:9" x14ac:dyDescent="0.25">
      <c r="A2112" s="39">
        <v>2007</v>
      </c>
      <c r="B2112" s="40" t="s">
        <v>299</v>
      </c>
      <c r="C2112" s="41" t="s">
        <v>300</v>
      </c>
      <c r="D2112" s="42">
        <v>7.7027607899149384</v>
      </c>
      <c r="E2112" s="43">
        <v>8.9528865825939512</v>
      </c>
      <c r="F2112" s="44">
        <v>5.6027827235550944</v>
      </c>
      <c r="G2112" s="44">
        <v>8.9800994372819929</v>
      </c>
      <c r="H2112" s="44">
        <v>7.8251497747419192</v>
      </c>
      <c r="I2112" s="45">
        <v>7.1528854314017316</v>
      </c>
    </row>
    <row r="2113" spans="1:9" x14ac:dyDescent="0.25">
      <c r="A2113" s="39">
        <v>2007</v>
      </c>
      <c r="B2113" s="40" t="s">
        <v>438</v>
      </c>
      <c r="C2113" s="41" t="s">
        <v>439</v>
      </c>
      <c r="D2113" s="42">
        <v>8.2100609503106625</v>
      </c>
      <c r="E2113" s="43">
        <v>7.3191030107854669</v>
      </c>
      <c r="F2113" s="44">
        <v>8.0896043174254437</v>
      </c>
      <c r="G2113" s="44">
        <v>9.501963732696538</v>
      </c>
      <c r="H2113" s="44">
        <v>7.4998553227612552</v>
      </c>
      <c r="I2113" s="45">
        <v>8.6397783678846114</v>
      </c>
    </row>
    <row r="2114" spans="1:9" x14ac:dyDescent="0.25">
      <c r="A2114" s="39">
        <v>2007</v>
      </c>
      <c r="B2114" s="40" t="s">
        <v>420</v>
      </c>
      <c r="C2114" s="41" t="s">
        <v>421</v>
      </c>
      <c r="D2114" s="42">
        <v>7.8679914783191194</v>
      </c>
      <c r="E2114" s="43">
        <v>5.6517381794455899</v>
      </c>
      <c r="F2114" s="44">
        <v>8.1532383283849708</v>
      </c>
      <c r="G2114" s="44">
        <v>9.5581888082269604</v>
      </c>
      <c r="H2114" s="44">
        <v>8.3179388980835078</v>
      </c>
      <c r="I2114" s="45">
        <v>7.6588531774545681</v>
      </c>
    </row>
    <row r="2115" spans="1:9" x14ac:dyDescent="0.25">
      <c r="A2115" s="39">
        <v>2007</v>
      </c>
      <c r="B2115" s="40" t="s">
        <v>301</v>
      </c>
      <c r="C2115" s="41" t="s">
        <v>302</v>
      </c>
      <c r="D2115" s="42">
        <v>5.8759849450033039</v>
      </c>
      <c r="E2115" s="43">
        <v>4.293872830765471</v>
      </c>
      <c r="F2115" s="44">
        <v>5.5884875144787252</v>
      </c>
      <c r="G2115" s="44">
        <v>6.714571550472666</v>
      </c>
      <c r="H2115" s="44">
        <v>6.005071803946147</v>
      </c>
      <c r="I2115" s="45">
        <v>6.7779210253535069</v>
      </c>
    </row>
    <row r="2116" spans="1:9" x14ac:dyDescent="0.25">
      <c r="A2116" s="39">
        <v>2007</v>
      </c>
      <c r="B2116" s="40" t="s">
        <v>133</v>
      </c>
      <c r="C2116" s="41" t="s">
        <v>512</v>
      </c>
      <c r="D2116" s="42">
        <v>7.5570597968822995</v>
      </c>
      <c r="E2116" s="43">
        <v>9.0242210890603456</v>
      </c>
      <c r="F2116" s="44">
        <v>6.4883592200882054</v>
      </c>
      <c r="G2116" s="44">
        <v>6.7403623359631286</v>
      </c>
      <c r="H2116" s="44">
        <v>6.3794135296517647</v>
      </c>
      <c r="I2116" s="45">
        <v>9.1529428096480547</v>
      </c>
    </row>
    <row r="2117" spans="1:9" x14ac:dyDescent="0.25">
      <c r="A2117" s="39">
        <v>2007</v>
      </c>
      <c r="B2117" s="40" t="s">
        <v>303</v>
      </c>
      <c r="C2117" s="41" t="s">
        <v>304</v>
      </c>
      <c r="D2117" s="42">
        <v>7.412028504064085</v>
      </c>
      <c r="E2117" s="43">
        <v>6.821152288932927</v>
      </c>
      <c r="F2117" s="44">
        <v>4.5979512530477678</v>
      </c>
      <c r="G2117" s="44">
        <v>9.1208901192168295</v>
      </c>
      <c r="H2117" s="44">
        <v>7.9807754642538962</v>
      </c>
      <c r="I2117" s="45">
        <v>8.539373394869008</v>
      </c>
    </row>
    <row r="2118" spans="1:9" x14ac:dyDescent="0.25">
      <c r="A2118" s="39">
        <v>2007</v>
      </c>
      <c r="B2118" s="40" t="s">
        <v>283</v>
      </c>
      <c r="C2118" s="41" t="s">
        <v>284</v>
      </c>
      <c r="D2118" s="42">
        <v>6.0052895323106288</v>
      </c>
      <c r="E2118" s="43">
        <v>8.5420871111940109</v>
      </c>
      <c r="F2118" s="44">
        <v>2.8525376608497592</v>
      </c>
      <c r="G2118" s="44">
        <v>6.3782758019862857</v>
      </c>
      <c r="H2118" s="44">
        <v>5.657447432966868</v>
      </c>
      <c r="I2118" s="45">
        <v>6.596099654556224</v>
      </c>
    </row>
    <row r="2119" spans="1:9" x14ac:dyDescent="0.25">
      <c r="A2119" s="39">
        <v>2007</v>
      </c>
      <c r="B2119" s="40" t="s">
        <v>135</v>
      </c>
      <c r="C2119" s="41" t="s">
        <v>136</v>
      </c>
      <c r="D2119" s="42">
        <v>6.1428396147704811</v>
      </c>
      <c r="E2119" s="43">
        <v>5.0398945345538859</v>
      </c>
      <c r="F2119" s="44">
        <v>5.7720768135401048</v>
      </c>
      <c r="G2119" s="44">
        <v>6.330633520183321</v>
      </c>
      <c r="H2119" s="44">
        <v>6.7027532643971401</v>
      </c>
      <c r="I2119" s="45">
        <v>6.8688399411779573</v>
      </c>
    </row>
    <row r="2120" spans="1:9" x14ac:dyDescent="0.25">
      <c r="A2120" s="39">
        <v>2007</v>
      </c>
      <c r="B2120" s="40" t="s">
        <v>335</v>
      </c>
      <c r="C2120" s="41" t="s">
        <v>336</v>
      </c>
      <c r="D2120" s="42" t="s">
        <v>511</v>
      </c>
      <c r="E2120" s="43" t="s">
        <v>511</v>
      </c>
      <c r="F2120" s="44" t="s">
        <v>511</v>
      </c>
      <c r="G2120" s="44" t="s">
        <v>511</v>
      </c>
      <c r="H2120" s="44" t="s">
        <v>511</v>
      </c>
      <c r="I2120" s="45" t="s">
        <v>511</v>
      </c>
    </row>
    <row r="2121" spans="1:9" x14ac:dyDescent="0.25">
      <c r="A2121" s="39">
        <v>2007</v>
      </c>
      <c r="B2121" s="40" t="s">
        <v>422</v>
      </c>
      <c r="C2121" s="41" t="s">
        <v>423</v>
      </c>
      <c r="D2121" s="42">
        <v>7.6001907001733162</v>
      </c>
      <c r="E2121" s="43">
        <v>5.0768962984761119</v>
      </c>
      <c r="F2121" s="44">
        <v>7.0710887342465405</v>
      </c>
      <c r="G2121" s="44">
        <v>9.5751504818834974</v>
      </c>
      <c r="H2121" s="44">
        <v>8.3739408898063346</v>
      </c>
      <c r="I2121" s="45">
        <v>7.9038770964540932</v>
      </c>
    </row>
    <row r="2122" spans="1:9" x14ac:dyDescent="0.25">
      <c r="A2122" s="39">
        <v>2007</v>
      </c>
      <c r="B2122" s="40" t="s">
        <v>137</v>
      </c>
      <c r="C2122" s="41" t="s">
        <v>138</v>
      </c>
      <c r="D2122" s="42">
        <v>7.033208021686832</v>
      </c>
      <c r="E2122" s="43">
        <v>7.8407565132391985</v>
      </c>
      <c r="F2122" s="44">
        <v>4.6273234809345807</v>
      </c>
      <c r="G2122" s="44">
        <v>8.1548051144786147</v>
      </c>
      <c r="H2122" s="44">
        <v>6.1114078992388903</v>
      </c>
      <c r="I2122" s="45">
        <v>8.4317471005428732</v>
      </c>
    </row>
    <row r="2123" spans="1:9" x14ac:dyDescent="0.25">
      <c r="A2123" s="39">
        <v>2007</v>
      </c>
      <c r="B2123" s="40" t="s">
        <v>21</v>
      </c>
      <c r="C2123" s="41" t="s">
        <v>22</v>
      </c>
      <c r="D2123" s="42">
        <v>6.1661817137026986</v>
      </c>
      <c r="E2123" s="43">
        <v>7.1150368346663537</v>
      </c>
      <c r="F2123" s="44">
        <v>4.4642078105565961</v>
      </c>
      <c r="G2123" s="44">
        <v>6.9896109696109638</v>
      </c>
      <c r="H2123" s="44">
        <v>5.619796001746983</v>
      </c>
      <c r="I2123" s="45">
        <v>6.6422569519325956</v>
      </c>
    </row>
    <row r="2124" spans="1:9" x14ac:dyDescent="0.25">
      <c r="A2124" s="39">
        <v>2007</v>
      </c>
      <c r="B2124" s="40" t="s">
        <v>285</v>
      </c>
      <c r="C2124" s="41" t="s">
        <v>286</v>
      </c>
      <c r="D2124" s="42" t="s">
        <v>511</v>
      </c>
      <c r="E2124" s="43" t="s">
        <v>511</v>
      </c>
      <c r="F2124" s="44" t="s">
        <v>511</v>
      </c>
      <c r="G2124" s="44" t="s">
        <v>511</v>
      </c>
      <c r="H2124" s="44" t="s">
        <v>511</v>
      </c>
      <c r="I2124" s="45" t="s">
        <v>511</v>
      </c>
    </row>
    <row r="2125" spans="1:9" x14ac:dyDescent="0.25">
      <c r="A2125" s="39">
        <v>2007</v>
      </c>
      <c r="B2125" s="40" t="s">
        <v>139</v>
      </c>
      <c r="C2125" s="41" t="s">
        <v>513</v>
      </c>
      <c r="D2125" s="42">
        <v>6.2378416564147097</v>
      </c>
      <c r="E2125" s="43">
        <v>6.0642856069346598</v>
      </c>
      <c r="F2125" s="44">
        <v>3.832347879549403</v>
      </c>
      <c r="G2125" s="44">
        <v>8.2439300006875129</v>
      </c>
      <c r="H2125" s="44">
        <v>7.3189144171857077</v>
      </c>
      <c r="I2125" s="45">
        <v>5.7297303777162609</v>
      </c>
    </row>
    <row r="2126" spans="1:9" x14ac:dyDescent="0.25">
      <c r="A2126" s="39">
        <v>2007</v>
      </c>
      <c r="B2126" s="40" t="s">
        <v>392</v>
      </c>
      <c r="C2126" s="41" t="s">
        <v>393</v>
      </c>
      <c r="D2126" s="42">
        <v>6.7644326189023882</v>
      </c>
      <c r="E2126" s="43">
        <v>6.2586254224691107</v>
      </c>
      <c r="F2126" s="44">
        <v>4.8228042821446868</v>
      </c>
      <c r="G2126" s="44">
        <v>8.0003519171602413</v>
      </c>
      <c r="H2126" s="44">
        <v>7.6097962640978078</v>
      </c>
      <c r="I2126" s="45">
        <v>7.1305852086400998</v>
      </c>
    </row>
    <row r="2127" spans="1:9" x14ac:dyDescent="0.25">
      <c r="A2127" s="39">
        <v>2007</v>
      </c>
      <c r="B2127" s="40" t="s">
        <v>23</v>
      </c>
      <c r="C2127" s="41" t="s">
        <v>24</v>
      </c>
      <c r="D2127" s="42">
        <v>7.2048660153046855</v>
      </c>
      <c r="E2127" s="43">
        <v>5.394508428011588</v>
      </c>
      <c r="F2127" s="44">
        <v>6.6710901881941176</v>
      </c>
      <c r="G2127" s="44">
        <v>9.0162936003804433</v>
      </c>
      <c r="H2127" s="44">
        <v>7.1793132174998773</v>
      </c>
      <c r="I2127" s="45">
        <v>7.763124642437397</v>
      </c>
    </row>
    <row r="2128" spans="1:9" x14ac:dyDescent="0.25">
      <c r="A2128" s="39">
        <v>2007</v>
      </c>
      <c r="B2128" s="40" t="s">
        <v>145</v>
      </c>
      <c r="C2128" s="41" t="s">
        <v>146</v>
      </c>
      <c r="D2128" s="42">
        <v>6.3577310226802544</v>
      </c>
      <c r="E2128" s="43">
        <v>6.9923755604036701</v>
      </c>
      <c r="F2128" s="44">
        <v>5.3782904812070385</v>
      </c>
      <c r="G2128" s="44">
        <v>7.508356948777875</v>
      </c>
      <c r="H2128" s="44">
        <v>7.1290905907663138</v>
      </c>
      <c r="I2128" s="45">
        <v>4.7805415322463745</v>
      </c>
    </row>
    <row r="2129" spans="1:9" x14ac:dyDescent="0.25">
      <c r="A2129" s="39">
        <v>2007</v>
      </c>
      <c r="B2129" s="40" t="s">
        <v>259</v>
      </c>
      <c r="C2129" s="41" t="s">
        <v>260</v>
      </c>
      <c r="D2129" s="42" t="s">
        <v>511</v>
      </c>
      <c r="E2129" s="43" t="s">
        <v>511</v>
      </c>
      <c r="F2129" s="44" t="s">
        <v>511</v>
      </c>
      <c r="G2129" s="44" t="s">
        <v>511</v>
      </c>
      <c r="H2129" s="44" t="s">
        <v>511</v>
      </c>
      <c r="I2129" s="45" t="s">
        <v>511</v>
      </c>
    </row>
    <row r="2130" spans="1:9" x14ac:dyDescent="0.25">
      <c r="A2130" s="39">
        <v>2007</v>
      </c>
      <c r="B2130" s="40" t="s">
        <v>338</v>
      </c>
      <c r="C2130" s="41" t="s">
        <v>339</v>
      </c>
      <c r="D2130" s="42">
        <v>7.4597403244602933</v>
      </c>
      <c r="E2130" s="43">
        <v>7.108051303253335</v>
      </c>
      <c r="F2130" s="44">
        <v>5.5454589803680356</v>
      </c>
      <c r="G2130" s="44">
        <v>8.6206135540404922</v>
      </c>
      <c r="H2130" s="44">
        <v>8.1523273634662203</v>
      </c>
      <c r="I2130" s="45">
        <v>7.8722504211733826</v>
      </c>
    </row>
    <row r="2131" spans="1:9" x14ac:dyDescent="0.25">
      <c r="A2131" s="39">
        <v>2007</v>
      </c>
      <c r="B2131" s="40" t="s">
        <v>27</v>
      </c>
      <c r="C2131" s="41" t="s">
        <v>28</v>
      </c>
      <c r="D2131" s="42">
        <v>6.01335807740666</v>
      </c>
      <c r="E2131" s="43">
        <v>5.7369376686430424</v>
      </c>
      <c r="F2131" s="44">
        <v>4.477643869915398</v>
      </c>
      <c r="G2131" s="44">
        <v>7.2885695366079339</v>
      </c>
      <c r="H2131" s="44">
        <v>5.4735655739045379</v>
      </c>
      <c r="I2131" s="45">
        <v>7.0900737379623884</v>
      </c>
    </row>
    <row r="2132" spans="1:9" x14ac:dyDescent="0.25">
      <c r="A2132" s="39">
        <v>2007</v>
      </c>
      <c r="B2132" s="40" t="s">
        <v>29</v>
      </c>
      <c r="C2132" s="41" t="s">
        <v>30</v>
      </c>
      <c r="D2132" s="42">
        <v>5.5235895131502266</v>
      </c>
      <c r="E2132" s="43">
        <v>5.0950420254509208</v>
      </c>
      <c r="F2132" s="44">
        <v>3.5441836048538353</v>
      </c>
      <c r="G2132" s="44">
        <v>7.2419528772556703</v>
      </c>
      <c r="H2132" s="44">
        <v>4.6896271090734443</v>
      </c>
      <c r="I2132" s="45">
        <v>7.0471419491172655</v>
      </c>
    </row>
    <row r="2133" spans="1:9" x14ac:dyDescent="0.25">
      <c r="A2133" s="39">
        <v>2007</v>
      </c>
      <c r="B2133" s="40" t="s">
        <v>31</v>
      </c>
      <c r="C2133" s="41" t="s">
        <v>32</v>
      </c>
      <c r="D2133" s="42" t="s">
        <v>511</v>
      </c>
      <c r="E2133" s="43" t="s">
        <v>511</v>
      </c>
      <c r="F2133" s="44" t="s">
        <v>511</v>
      </c>
      <c r="G2133" s="44" t="s">
        <v>511</v>
      </c>
      <c r="H2133" s="44" t="s">
        <v>511</v>
      </c>
      <c r="I2133" s="45" t="s">
        <v>511</v>
      </c>
    </row>
    <row r="2134" spans="1:9" x14ac:dyDescent="0.25">
      <c r="A2134" s="39">
        <v>2007</v>
      </c>
      <c r="B2134" s="40" t="s">
        <v>261</v>
      </c>
      <c r="C2134" s="41" t="s">
        <v>262</v>
      </c>
      <c r="D2134" s="42" t="s">
        <v>511</v>
      </c>
      <c r="E2134" s="43" t="s">
        <v>511</v>
      </c>
      <c r="F2134" s="44" t="s">
        <v>511</v>
      </c>
      <c r="G2134" s="44" t="s">
        <v>511</v>
      </c>
      <c r="H2134" s="44" t="s">
        <v>511</v>
      </c>
      <c r="I2134" s="45" t="s">
        <v>511</v>
      </c>
    </row>
    <row r="2135" spans="1:9" x14ac:dyDescent="0.25">
      <c r="A2135" s="39">
        <v>2007</v>
      </c>
      <c r="B2135" s="40" t="s">
        <v>33</v>
      </c>
      <c r="C2135" s="41" t="s">
        <v>34</v>
      </c>
      <c r="D2135" s="42">
        <v>5.656003964047331</v>
      </c>
      <c r="E2135" s="43">
        <v>6.5555332664592951</v>
      </c>
      <c r="F2135" s="44">
        <v>3.335925415561424</v>
      </c>
      <c r="G2135" s="44">
        <v>7.01898292366268</v>
      </c>
      <c r="H2135" s="44">
        <v>5.4270748859531874</v>
      </c>
      <c r="I2135" s="45">
        <v>5.942503328600071</v>
      </c>
    </row>
    <row r="2136" spans="1:9" x14ac:dyDescent="0.25">
      <c r="A2136" s="39">
        <v>2007</v>
      </c>
      <c r="B2136" s="40" t="s">
        <v>230</v>
      </c>
      <c r="C2136" s="41" t="s">
        <v>231</v>
      </c>
      <c r="D2136" s="42">
        <v>8.2270070678615586</v>
      </c>
      <c r="E2136" s="43">
        <v>6.7557210065256399</v>
      </c>
      <c r="F2136" s="44">
        <v>8.1250026016937866</v>
      </c>
      <c r="G2136" s="44">
        <v>9.5002088640215128</v>
      </c>
      <c r="H2136" s="44">
        <v>7.9963253522765836</v>
      </c>
      <c r="I2136" s="45">
        <v>8.7577775147902734</v>
      </c>
    </row>
    <row r="2137" spans="1:9" x14ac:dyDescent="0.25">
      <c r="A2137" s="39">
        <v>2007</v>
      </c>
      <c r="B2137" s="40" t="s">
        <v>35</v>
      </c>
      <c r="C2137" s="41" t="s">
        <v>36</v>
      </c>
      <c r="D2137" s="42">
        <v>5.4880328226337332</v>
      </c>
      <c r="E2137" s="43">
        <v>7.0948701467824078</v>
      </c>
      <c r="F2137" s="44">
        <v>3.3948447906906178</v>
      </c>
      <c r="G2137" s="44">
        <v>6.9950744622261816</v>
      </c>
      <c r="H2137" s="44">
        <v>4.4962658596443195</v>
      </c>
      <c r="I2137" s="45">
        <v>5.45910885382514</v>
      </c>
    </row>
    <row r="2138" spans="1:9" x14ac:dyDescent="0.25">
      <c r="A2138" s="39">
        <v>2007</v>
      </c>
      <c r="B2138" s="40" t="s">
        <v>37</v>
      </c>
      <c r="C2138" s="41" t="s">
        <v>38</v>
      </c>
      <c r="D2138" s="42">
        <v>5.2627005896500973</v>
      </c>
      <c r="E2138" s="43">
        <v>6.9053470515433544</v>
      </c>
      <c r="F2138" s="44">
        <v>3.5252179498932152</v>
      </c>
      <c r="G2138" s="44">
        <v>5.9176823441850068</v>
      </c>
      <c r="H2138" s="44">
        <v>4.7293214911384371</v>
      </c>
      <c r="I2138" s="45">
        <v>5.2359341114904723</v>
      </c>
    </row>
    <row r="2139" spans="1:9" x14ac:dyDescent="0.25">
      <c r="A2139" s="39">
        <v>2007</v>
      </c>
      <c r="B2139" s="40" t="s">
        <v>151</v>
      </c>
      <c r="C2139" s="41" t="s">
        <v>152</v>
      </c>
      <c r="D2139" s="42">
        <v>7.9719792148857689</v>
      </c>
      <c r="E2139" s="43">
        <v>8.048394020709134</v>
      </c>
      <c r="F2139" s="44">
        <v>6.4492175008033996</v>
      </c>
      <c r="G2139" s="44">
        <v>9.148783640059408</v>
      </c>
      <c r="H2139" s="44">
        <v>8.8024018391058281</v>
      </c>
      <c r="I2139" s="45">
        <v>7.4110990737510711</v>
      </c>
    </row>
    <row r="2140" spans="1:9" x14ac:dyDescent="0.25">
      <c r="A2140" s="39">
        <v>2007</v>
      </c>
      <c r="B2140" s="40" t="s">
        <v>249</v>
      </c>
      <c r="C2140" s="41" t="s">
        <v>250</v>
      </c>
      <c r="D2140" s="42">
        <v>6.0350944272025506</v>
      </c>
      <c r="E2140" s="43">
        <v>4.5367358162676847</v>
      </c>
      <c r="F2140" s="44">
        <v>5.5835117817132547</v>
      </c>
      <c r="G2140" s="44">
        <v>8.0839793875176724</v>
      </c>
      <c r="H2140" s="44">
        <v>6.2941645649248503</v>
      </c>
      <c r="I2140" s="45">
        <v>5.6770805855892919</v>
      </c>
    </row>
    <row r="2141" spans="1:9" x14ac:dyDescent="0.25">
      <c r="A2141" s="39">
        <v>2007</v>
      </c>
      <c r="B2141" s="40" t="s">
        <v>153</v>
      </c>
      <c r="C2141" s="41" t="s">
        <v>154</v>
      </c>
      <c r="D2141" s="42">
        <v>6.5805414358340695</v>
      </c>
      <c r="E2141" s="43">
        <v>6.8031133151305507</v>
      </c>
      <c r="F2141" s="44">
        <v>4.8309350311037038</v>
      </c>
      <c r="G2141" s="44">
        <v>7.8521129854759559</v>
      </c>
      <c r="H2141" s="44">
        <v>6.7969541164378384</v>
      </c>
      <c r="I2141" s="45">
        <v>6.6195917310222994</v>
      </c>
    </row>
    <row r="2142" spans="1:9" x14ac:dyDescent="0.25">
      <c r="A2142" s="39">
        <v>2007</v>
      </c>
      <c r="B2142" s="40" t="s">
        <v>45</v>
      </c>
      <c r="C2142" s="41" t="s">
        <v>514</v>
      </c>
      <c r="D2142" s="42">
        <v>5.2053871936692664</v>
      </c>
      <c r="E2142" s="43">
        <v>6.8114582688385665</v>
      </c>
      <c r="F2142" s="44">
        <v>2.1905159380075485</v>
      </c>
      <c r="G2142" s="44">
        <v>7.3370042474531623</v>
      </c>
      <c r="H2142" s="44">
        <v>5.1526144788396326</v>
      </c>
      <c r="I2142" s="45">
        <v>4.535343035207422</v>
      </c>
    </row>
    <row r="2143" spans="1:9" x14ac:dyDescent="0.25">
      <c r="A2143" s="39">
        <v>2007</v>
      </c>
      <c r="B2143" s="40" t="s">
        <v>41</v>
      </c>
      <c r="C2143" s="41" t="s">
        <v>515</v>
      </c>
      <c r="D2143" s="42">
        <v>4.7097586269346321</v>
      </c>
      <c r="E2143" s="43">
        <v>3.5458650495537776</v>
      </c>
      <c r="F2143" s="44">
        <v>3.6717686102592761</v>
      </c>
      <c r="G2143" s="44">
        <v>5.3438128530318885</v>
      </c>
      <c r="H2143" s="44">
        <v>5.0044947878843891</v>
      </c>
      <c r="I2143" s="45">
        <v>5.9828518339438306</v>
      </c>
    </row>
    <row r="2144" spans="1:9" x14ac:dyDescent="0.25">
      <c r="A2144" s="39">
        <v>2007</v>
      </c>
      <c r="B2144" s="40" t="s">
        <v>155</v>
      </c>
      <c r="C2144" s="41" t="s">
        <v>156</v>
      </c>
      <c r="D2144" s="42">
        <v>7.5864581774612008</v>
      </c>
      <c r="E2144" s="43">
        <v>8.4671155383566052</v>
      </c>
      <c r="F2144" s="44">
        <v>6.4765816280871444</v>
      </c>
      <c r="G2144" s="44">
        <v>7.5853211890279386</v>
      </c>
      <c r="H2144" s="44">
        <v>8.2509337555714133</v>
      </c>
      <c r="I2144" s="45">
        <v>7.1523387762629005</v>
      </c>
    </row>
    <row r="2145" spans="1:9" x14ac:dyDescent="0.25">
      <c r="A2145" s="39">
        <v>2007</v>
      </c>
      <c r="B2145" s="40" t="s">
        <v>43</v>
      </c>
      <c r="C2145" s="41" t="s">
        <v>516</v>
      </c>
      <c r="D2145" s="42">
        <v>5.7103757894083218</v>
      </c>
      <c r="E2145" s="43">
        <v>7.256690517830596</v>
      </c>
      <c r="F2145" s="44">
        <v>2.8088620958719104</v>
      </c>
      <c r="G2145" s="44">
        <v>6.5610886433793354</v>
      </c>
      <c r="H2145" s="44">
        <v>5.8771804195558488</v>
      </c>
      <c r="I2145" s="45">
        <v>6.0480572704039153</v>
      </c>
    </row>
    <row r="2146" spans="1:9" x14ac:dyDescent="0.25">
      <c r="A2146" s="39">
        <v>2007</v>
      </c>
      <c r="B2146" s="40" t="s">
        <v>394</v>
      </c>
      <c r="C2146" s="41" t="s">
        <v>395</v>
      </c>
      <c r="D2146" s="42">
        <v>6.7192878320396234</v>
      </c>
      <c r="E2146" s="43">
        <v>4.8146335428321478</v>
      </c>
      <c r="F2146" s="44">
        <v>5.824444984729622</v>
      </c>
      <c r="G2146" s="44">
        <v>8.2550951323874386</v>
      </c>
      <c r="H2146" s="44">
        <v>7.6950099393211095</v>
      </c>
      <c r="I2146" s="45">
        <v>7.007255560927792</v>
      </c>
    </row>
    <row r="2147" spans="1:9" x14ac:dyDescent="0.25">
      <c r="A2147" s="39">
        <v>2007</v>
      </c>
      <c r="B2147" s="40" t="s">
        <v>305</v>
      </c>
      <c r="C2147" s="41" t="s">
        <v>306</v>
      </c>
      <c r="D2147" s="42">
        <v>7.8359101431502767</v>
      </c>
      <c r="E2147" s="43">
        <v>7.6827434973121482</v>
      </c>
      <c r="F2147" s="44">
        <v>6.4313940578542228</v>
      </c>
      <c r="G2147" s="44">
        <v>9.3613903039839723</v>
      </c>
      <c r="H2147" s="44">
        <v>8.4852574088597148</v>
      </c>
      <c r="I2147" s="45">
        <v>7.2187654477413261</v>
      </c>
    </row>
    <row r="2148" spans="1:9" x14ac:dyDescent="0.25">
      <c r="A2148" s="39">
        <v>2007</v>
      </c>
      <c r="B2148" s="40" t="s">
        <v>340</v>
      </c>
      <c r="C2148" s="41" t="s">
        <v>517</v>
      </c>
      <c r="D2148" s="42">
        <v>7.6118098527200022</v>
      </c>
      <c r="E2148" s="43">
        <v>6.7387598178136585</v>
      </c>
      <c r="F2148" s="44">
        <v>6.2836450727617006</v>
      </c>
      <c r="G2148" s="44">
        <v>9.3233621166762397</v>
      </c>
      <c r="H2148" s="44">
        <v>8.1220454139870579</v>
      </c>
      <c r="I2148" s="45">
        <v>7.591236842361357</v>
      </c>
    </row>
    <row r="2149" spans="1:9" x14ac:dyDescent="0.25">
      <c r="A2149" s="39">
        <v>2007</v>
      </c>
      <c r="B2149" s="40" t="s">
        <v>358</v>
      </c>
      <c r="C2149" s="41" t="s">
        <v>359</v>
      </c>
      <c r="D2149" s="42">
        <v>8.0071564800222994</v>
      </c>
      <c r="E2149" s="43">
        <v>4.8899187454954438</v>
      </c>
      <c r="F2149" s="44">
        <v>8.4735523165361784</v>
      </c>
      <c r="G2149" s="44">
        <v>9.3603762724586232</v>
      </c>
      <c r="H2149" s="44">
        <v>8.7144797816255508</v>
      </c>
      <c r="I2149" s="45">
        <v>8.5974552839957017</v>
      </c>
    </row>
    <row r="2150" spans="1:9" x14ac:dyDescent="0.25">
      <c r="A2150" s="39">
        <v>2007</v>
      </c>
      <c r="B2150" s="40" t="s">
        <v>163</v>
      </c>
      <c r="C2150" s="41" t="s">
        <v>164</v>
      </c>
      <c r="D2150" s="42">
        <v>6.7625981081829849</v>
      </c>
      <c r="E2150" s="43">
        <v>8.6166401307032316</v>
      </c>
      <c r="F2150" s="44">
        <v>4.6010053725509987</v>
      </c>
      <c r="G2150" s="44">
        <v>5.9683440859110775</v>
      </c>
      <c r="H2150" s="44">
        <v>7.8627267264683152</v>
      </c>
      <c r="I2150" s="45">
        <v>6.7642742252813006</v>
      </c>
    </row>
    <row r="2151" spans="1:9" x14ac:dyDescent="0.25">
      <c r="A2151" s="39">
        <v>2007</v>
      </c>
      <c r="B2151" s="40" t="s">
        <v>165</v>
      </c>
      <c r="C2151" s="41" t="s">
        <v>166</v>
      </c>
      <c r="D2151" s="42">
        <v>6.1501406231877578</v>
      </c>
      <c r="E2151" s="43">
        <v>7.8748828693355417</v>
      </c>
      <c r="F2151" s="44">
        <v>3.9719323361548806</v>
      </c>
      <c r="G2151" s="44">
        <v>5.0413280966606413</v>
      </c>
      <c r="H2151" s="44">
        <v>7.8458261893299674</v>
      </c>
      <c r="I2151" s="45">
        <v>6.0167336244577525</v>
      </c>
    </row>
    <row r="2152" spans="1:9" x14ac:dyDescent="0.25">
      <c r="A2152" s="39">
        <v>2007</v>
      </c>
      <c r="B2152" s="40" t="s">
        <v>7</v>
      </c>
      <c r="C2152" s="41" t="s">
        <v>518</v>
      </c>
      <c r="D2152" s="42">
        <v>6.318932741725118</v>
      </c>
      <c r="E2152" s="43">
        <v>5.9736448979363983</v>
      </c>
      <c r="F2152" s="44">
        <v>4.9438027176948047</v>
      </c>
      <c r="G2152" s="44">
        <v>8.6798595118108253</v>
      </c>
      <c r="H2152" s="44">
        <v>6.785673389088581</v>
      </c>
      <c r="I2152" s="45">
        <v>5.2116831920949798</v>
      </c>
    </row>
    <row r="2153" spans="1:9" x14ac:dyDescent="0.25">
      <c r="A2153" s="39">
        <v>2007</v>
      </c>
      <c r="B2153" s="40" t="s">
        <v>167</v>
      </c>
      <c r="C2153" s="41" t="s">
        <v>168</v>
      </c>
      <c r="D2153" s="42">
        <v>7.7764566413091938</v>
      </c>
      <c r="E2153" s="43">
        <v>9.0470189281491571</v>
      </c>
      <c r="F2153" s="44">
        <v>4.8002874279990433</v>
      </c>
      <c r="G2153" s="44">
        <v>9.3517607096203648</v>
      </c>
      <c r="H2153" s="44">
        <v>8.0917985424122971</v>
      </c>
      <c r="I2153" s="45">
        <v>7.5914175983651058</v>
      </c>
    </row>
    <row r="2154" spans="1:9" x14ac:dyDescent="0.25">
      <c r="A2154" s="39">
        <v>2007</v>
      </c>
      <c r="B2154" s="40" t="s">
        <v>360</v>
      </c>
      <c r="C2154" s="41" t="s">
        <v>361</v>
      </c>
      <c r="D2154" s="42">
        <v>8.0174187765055969</v>
      </c>
      <c r="E2154" s="43">
        <v>7.3206194495178778</v>
      </c>
      <c r="F2154" s="44">
        <v>7.114371253891993</v>
      </c>
      <c r="G2154" s="44">
        <v>9.2009274086227411</v>
      </c>
      <c r="H2154" s="44">
        <v>8.6484833129403853</v>
      </c>
      <c r="I2154" s="45">
        <v>7.8026924575549854</v>
      </c>
    </row>
    <row r="2155" spans="1:9" x14ac:dyDescent="0.25">
      <c r="A2155" s="39">
        <v>2007</v>
      </c>
      <c r="B2155" s="40" t="s">
        <v>53</v>
      </c>
      <c r="C2155" s="41" t="s">
        <v>54</v>
      </c>
      <c r="D2155" s="42" t="s">
        <v>511</v>
      </c>
      <c r="E2155" s="43" t="s">
        <v>511</v>
      </c>
      <c r="F2155" s="44" t="s">
        <v>511</v>
      </c>
      <c r="G2155" s="44" t="s">
        <v>511</v>
      </c>
      <c r="H2155" s="44" t="s">
        <v>511</v>
      </c>
      <c r="I2155" s="45" t="s">
        <v>511</v>
      </c>
    </row>
    <row r="2156" spans="1:9" x14ac:dyDescent="0.25">
      <c r="A2156" s="39">
        <v>2007</v>
      </c>
      <c r="B2156" s="40" t="s">
        <v>55</v>
      </c>
      <c r="C2156" s="41" t="s">
        <v>56</v>
      </c>
      <c r="D2156" s="42">
        <v>5.4023691977565758</v>
      </c>
      <c r="E2156" s="43">
        <v>5.4783077884546021</v>
      </c>
      <c r="F2156" s="44">
        <v>4.6421693503628205</v>
      </c>
      <c r="G2156" s="44">
        <v>5.7457538294099813</v>
      </c>
      <c r="H2156" s="44">
        <v>5.0732009539313072</v>
      </c>
      <c r="I2156" s="45">
        <v>6.0724140666241695</v>
      </c>
    </row>
    <row r="2157" spans="1:9" x14ac:dyDescent="0.25">
      <c r="A2157" s="39">
        <v>2007</v>
      </c>
      <c r="B2157" s="40" t="s">
        <v>451</v>
      </c>
      <c r="C2157" s="41" t="s">
        <v>452</v>
      </c>
      <c r="D2157" s="42">
        <v>6.852255004076655</v>
      </c>
      <c r="E2157" s="43">
        <v>7.4013259066667727</v>
      </c>
      <c r="F2157" s="44">
        <v>6.114616203709998</v>
      </c>
      <c r="G2157" s="44">
        <v>6.2282710978463758</v>
      </c>
      <c r="H2157" s="44">
        <v>6.3660335700986117</v>
      </c>
      <c r="I2157" s="45">
        <v>8.1510282420615159</v>
      </c>
    </row>
    <row r="2158" spans="1:9" x14ac:dyDescent="0.25">
      <c r="A2158" s="39">
        <v>2007</v>
      </c>
      <c r="B2158" s="40" t="s">
        <v>364</v>
      </c>
      <c r="C2158" s="41" t="s">
        <v>365</v>
      </c>
      <c r="D2158" s="42">
        <v>7.8874870443150682</v>
      </c>
      <c r="E2158" s="43">
        <v>5.615376699896677</v>
      </c>
      <c r="F2158" s="44">
        <v>8.4070829588017641</v>
      </c>
      <c r="G2158" s="44">
        <v>9.5071350712357194</v>
      </c>
      <c r="H2158" s="44">
        <v>8.3394575638904573</v>
      </c>
      <c r="I2158" s="45">
        <v>7.5683829277507257</v>
      </c>
    </row>
    <row r="2159" spans="1:9" x14ac:dyDescent="0.25">
      <c r="A2159" s="39">
        <v>2007</v>
      </c>
      <c r="B2159" s="40" t="s">
        <v>424</v>
      </c>
      <c r="C2159" s="41" t="s">
        <v>425</v>
      </c>
      <c r="D2159" s="42">
        <v>7.6717743739593471</v>
      </c>
      <c r="E2159" s="43">
        <v>5.7372801280062689</v>
      </c>
      <c r="F2159" s="44">
        <v>7.268328681666647</v>
      </c>
      <c r="G2159" s="44">
        <v>9.5821754040432445</v>
      </c>
      <c r="H2159" s="44">
        <v>8.4350354909663956</v>
      </c>
      <c r="I2159" s="45">
        <v>7.3360521651141797</v>
      </c>
    </row>
    <row r="2160" spans="1:9" x14ac:dyDescent="0.25">
      <c r="A2160" s="39">
        <v>2007</v>
      </c>
      <c r="B2160" s="40" t="s">
        <v>59</v>
      </c>
      <c r="C2160" s="41" t="s">
        <v>60</v>
      </c>
      <c r="D2160" s="42">
        <v>5.6841282910794835</v>
      </c>
      <c r="E2160" s="43">
        <v>6.2756372981204747</v>
      </c>
      <c r="F2160" s="44">
        <v>3.6864701307936807</v>
      </c>
      <c r="G2160" s="44">
        <v>5.9551282211774961</v>
      </c>
      <c r="H2160" s="44">
        <v>5.6251194029105704</v>
      </c>
      <c r="I2160" s="45">
        <v>6.8782864023951928</v>
      </c>
    </row>
    <row r="2161" spans="1:9" x14ac:dyDescent="0.25">
      <c r="A2161" s="39">
        <v>2007</v>
      </c>
      <c r="B2161" s="40" t="s">
        <v>61</v>
      </c>
      <c r="C2161" s="41" t="s">
        <v>519</v>
      </c>
      <c r="D2161" s="42" t="s">
        <v>511</v>
      </c>
      <c r="E2161" s="43" t="s">
        <v>511</v>
      </c>
      <c r="F2161" s="44" t="s">
        <v>511</v>
      </c>
      <c r="G2161" s="44" t="s">
        <v>511</v>
      </c>
      <c r="H2161" s="44" t="s">
        <v>511</v>
      </c>
      <c r="I2161" s="45" t="s">
        <v>511</v>
      </c>
    </row>
    <row r="2162" spans="1:9" x14ac:dyDescent="0.25">
      <c r="A2162" s="39">
        <v>2007</v>
      </c>
      <c r="B2162" s="40" t="s">
        <v>307</v>
      </c>
      <c r="C2162" s="41" t="s">
        <v>308</v>
      </c>
      <c r="D2162" s="42">
        <v>7.7933283960758244</v>
      </c>
      <c r="E2162" s="43">
        <v>7.0015885331357053</v>
      </c>
      <c r="F2162" s="44">
        <v>6.7865771109265562</v>
      </c>
      <c r="G2162" s="44">
        <v>8.2701833519172503</v>
      </c>
      <c r="H2162" s="44">
        <v>8.6530711983181767</v>
      </c>
      <c r="I2162" s="45">
        <v>8.255221786081437</v>
      </c>
    </row>
    <row r="2163" spans="1:9" x14ac:dyDescent="0.25">
      <c r="A2163" s="39">
        <v>2007</v>
      </c>
      <c r="B2163" s="40" t="s">
        <v>426</v>
      </c>
      <c r="C2163" s="41" t="s">
        <v>427</v>
      </c>
      <c r="D2163" s="42">
        <v>7.7625858510920338</v>
      </c>
      <c r="E2163" s="43">
        <v>6.5170806440544684</v>
      </c>
      <c r="F2163" s="44">
        <v>8.1089272044846261</v>
      </c>
      <c r="G2163" s="44">
        <v>9.5042773318803739</v>
      </c>
      <c r="H2163" s="44">
        <v>8.2838920595266234</v>
      </c>
      <c r="I2163" s="45">
        <v>6.398752015514078</v>
      </c>
    </row>
    <row r="2164" spans="1:9" x14ac:dyDescent="0.25">
      <c r="A2164" s="39">
        <v>2007</v>
      </c>
      <c r="B2164" s="40" t="s">
        <v>63</v>
      </c>
      <c r="C2164" s="41" t="s">
        <v>64</v>
      </c>
      <c r="D2164" s="42">
        <v>7.0727145275700227</v>
      </c>
      <c r="E2164" s="43">
        <v>8.4282250344632441</v>
      </c>
      <c r="F2164" s="44">
        <v>5.41462636175513</v>
      </c>
      <c r="G2164" s="44">
        <v>8.2357235771428794</v>
      </c>
      <c r="H2164" s="44">
        <v>6.7323400551324255</v>
      </c>
      <c r="I2164" s="45">
        <v>6.5526576093564328</v>
      </c>
    </row>
    <row r="2165" spans="1:9" x14ac:dyDescent="0.25">
      <c r="A2165" s="39">
        <v>2007</v>
      </c>
      <c r="B2165" s="40" t="s">
        <v>398</v>
      </c>
      <c r="C2165" s="41" t="s">
        <v>399</v>
      </c>
      <c r="D2165" s="42">
        <v>7.4286031099187166</v>
      </c>
      <c r="E2165" s="43">
        <v>6.9362888751209111</v>
      </c>
      <c r="F2165" s="44">
        <v>6.3912151363332237</v>
      </c>
      <c r="G2165" s="44">
        <v>9.6139557743586863</v>
      </c>
      <c r="H2165" s="44">
        <v>8.0065811924173715</v>
      </c>
      <c r="I2165" s="45">
        <v>6.194974571363395</v>
      </c>
    </row>
    <row r="2166" spans="1:9" x14ac:dyDescent="0.25">
      <c r="A2166" s="39">
        <v>2007</v>
      </c>
      <c r="B2166" s="40" t="s">
        <v>177</v>
      </c>
      <c r="C2166" s="41" t="s">
        <v>178</v>
      </c>
      <c r="D2166" s="42">
        <v>7.5801322261240811</v>
      </c>
      <c r="E2166" s="43">
        <v>8.5619762004636115</v>
      </c>
      <c r="F2166" s="44">
        <v>4.9500689625964167</v>
      </c>
      <c r="G2166" s="44">
        <v>9.2575678010600591</v>
      </c>
      <c r="H2166" s="44">
        <v>8.5285313877447138</v>
      </c>
      <c r="I2166" s="45">
        <v>6.6025167787556036</v>
      </c>
    </row>
    <row r="2167" spans="1:9" x14ac:dyDescent="0.25">
      <c r="A2167" s="39">
        <v>2007</v>
      </c>
      <c r="B2167" s="40" t="s">
        <v>65</v>
      </c>
      <c r="C2167" s="41" t="s">
        <v>66</v>
      </c>
      <c r="D2167" s="42" t="s">
        <v>511</v>
      </c>
      <c r="E2167" s="43" t="s">
        <v>511</v>
      </c>
      <c r="F2167" s="44" t="s">
        <v>511</v>
      </c>
      <c r="G2167" s="44" t="s">
        <v>511</v>
      </c>
      <c r="H2167" s="44" t="s">
        <v>511</v>
      </c>
      <c r="I2167" s="45" t="s">
        <v>511</v>
      </c>
    </row>
    <row r="2168" spans="1:9" x14ac:dyDescent="0.25">
      <c r="A2168" s="39">
        <v>2007</v>
      </c>
      <c r="B2168" s="40" t="s">
        <v>67</v>
      </c>
      <c r="C2168" s="41" t="s">
        <v>68</v>
      </c>
      <c r="D2168" s="42">
        <v>5.1206822116494619</v>
      </c>
      <c r="E2168" s="43">
        <v>5.7745701229851543</v>
      </c>
      <c r="F2168" s="44">
        <v>2.6397937813456287</v>
      </c>
      <c r="G2168" s="44">
        <v>5.9276735531160938</v>
      </c>
      <c r="H2168" s="44">
        <v>6.2080245250627835</v>
      </c>
      <c r="I2168" s="45">
        <v>5.0533490757376507</v>
      </c>
    </row>
    <row r="2169" spans="1:9" x14ac:dyDescent="0.25">
      <c r="A2169" s="39">
        <v>2007</v>
      </c>
      <c r="B2169" s="40" t="s">
        <v>179</v>
      </c>
      <c r="C2169" s="41" t="s">
        <v>180</v>
      </c>
      <c r="D2169" s="42">
        <v>6.3983786564481422</v>
      </c>
      <c r="E2169" s="43">
        <v>4.9414473056136838</v>
      </c>
      <c r="F2169" s="44">
        <v>4.7638746085495702</v>
      </c>
      <c r="G2169" s="44">
        <v>7.5081595724910075</v>
      </c>
      <c r="H2169" s="44">
        <v>7.4441395008758944</v>
      </c>
      <c r="I2169" s="45">
        <v>7.3342722947105559</v>
      </c>
    </row>
    <row r="2170" spans="1:9" x14ac:dyDescent="0.25">
      <c r="A2170" s="39">
        <v>2007</v>
      </c>
      <c r="B2170" s="40" t="s">
        <v>181</v>
      </c>
      <c r="C2170" s="41" t="s">
        <v>182</v>
      </c>
      <c r="D2170" s="42">
        <v>6.816108123796587</v>
      </c>
      <c r="E2170" s="43">
        <v>8.3829867924348864</v>
      </c>
      <c r="F2170" s="44">
        <v>3.2324905108168225</v>
      </c>
      <c r="G2170" s="44">
        <v>8.5575174450136977</v>
      </c>
      <c r="H2170" s="44">
        <v>7.3550650743533739</v>
      </c>
      <c r="I2170" s="45">
        <v>6.5524807963641569</v>
      </c>
    </row>
    <row r="2171" spans="1:9" x14ac:dyDescent="0.25">
      <c r="A2171" s="39">
        <v>2007</v>
      </c>
      <c r="B2171" s="40" t="s">
        <v>183</v>
      </c>
      <c r="C2171" s="41" t="s">
        <v>184</v>
      </c>
      <c r="D2171" s="42">
        <v>7.3932233825525149</v>
      </c>
      <c r="E2171" s="43">
        <v>8.7875847530377111</v>
      </c>
      <c r="F2171" s="44">
        <v>4.529937931811399</v>
      </c>
      <c r="G2171" s="44">
        <v>8.9522553164121597</v>
      </c>
      <c r="H2171" s="44">
        <v>7.5248692252649816</v>
      </c>
      <c r="I2171" s="45">
        <v>7.1714696862363247</v>
      </c>
    </row>
    <row r="2172" spans="1:9" x14ac:dyDescent="0.25">
      <c r="A2172" s="39">
        <v>2007</v>
      </c>
      <c r="B2172" s="40" t="s">
        <v>251</v>
      </c>
      <c r="C2172" s="41" t="s">
        <v>520</v>
      </c>
      <c r="D2172" s="42">
        <v>8.9340843269030348</v>
      </c>
      <c r="E2172" s="43">
        <v>8.8075801131812739</v>
      </c>
      <c r="F2172" s="44">
        <v>7.5456553804033044</v>
      </c>
      <c r="G2172" s="44">
        <v>9.505329035384074</v>
      </c>
      <c r="H2172" s="44">
        <v>9.6552611811362041</v>
      </c>
      <c r="I2172" s="45">
        <v>9.1565959244103166</v>
      </c>
    </row>
    <row r="2173" spans="1:9" x14ac:dyDescent="0.25">
      <c r="A2173" s="39">
        <v>2007</v>
      </c>
      <c r="B2173" s="40" t="s">
        <v>342</v>
      </c>
      <c r="C2173" s="41" t="s">
        <v>343</v>
      </c>
      <c r="D2173" s="42">
        <v>7.4206337930646127</v>
      </c>
      <c r="E2173" s="43">
        <v>5.6965413689220812</v>
      </c>
      <c r="F2173" s="44">
        <v>6.6364752059680887</v>
      </c>
      <c r="G2173" s="44">
        <v>9.1082257753888545</v>
      </c>
      <c r="H2173" s="44">
        <v>8.0999187709887099</v>
      </c>
      <c r="I2173" s="45">
        <v>7.5620078440553327</v>
      </c>
    </row>
    <row r="2174" spans="1:9" x14ac:dyDescent="0.25">
      <c r="A2174" s="39">
        <v>2007</v>
      </c>
      <c r="B2174" s="40" t="s">
        <v>368</v>
      </c>
      <c r="C2174" s="41" t="s">
        <v>369</v>
      </c>
      <c r="D2174" s="42">
        <v>7.8459782840515739</v>
      </c>
      <c r="E2174" s="43">
        <v>7.2480586765763082</v>
      </c>
      <c r="F2174" s="44">
        <v>8.0723466388692238</v>
      </c>
      <c r="G2174" s="44">
        <v>8.1567982005097051</v>
      </c>
      <c r="H2174" s="44">
        <v>7.1712164920834356</v>
      </c>
      <c r="I2174" s="45">
        <v>8.5814714122191962</v>
      </c>
    </row>
    <row r="2175" spans="1:9" x14ac:dyDescent="0.25">
      <c r="A2175" s="39">
        <v>2007</v>
      </c>
      <c r="B2175" s="40" t="s">
        <v>287</v>
      </c>
      <c r="C2175" s="41" t="s">
        <v>288</v>
      </c>
      <c r="D2175" s="42">
        <v>6.4343017182846367</v>
      </c>
      <c r="E2175" s="43">
        <v>7.5299168899223492</v>
      </c>
      <c r="F2175" s="44">
        <v>5.7802550924175335</v>
      </c>
      <c r="G2175" s="44">
        <v>6.7081944954423989</v>
      </c>
      <c r="H2175" s="44">
        <v>5.7055699309082968</v>
      </c>
      <c r="I2175" s="45">
        <v>6.4475721827326042</v>
      </c>
    </row>
    <row r="2176" spans="1:9" x14ac:dyDescent="0.25">
      <c r="A2176" s="39">
        <v>2007</v>
      </c>
      <c r="B2176" s="40" t="s">
        <v>263</v>
      </c>
      <c r="C2176" s="41" t="s">
        <v>264</v>
      </c>
      <c r="D2176" s="42">
        <v>6.5421591963064305</v>
      </c>
      <c r="E2176" s="43">
        <v>7.9736102635639572</v>
      </c>
      <c r="F2176" s="44">
        <v>3.7753296248939918</v>
      </c>
      <c r="G2176" s="44">
        <v>7.5606458929424569</v>
      </c>
      <c r="H2176" s="44">
        <v>6.934169966156901</v>
      </c>
      <c r="I2176" s="45">
        <v>6.4670402339748421</v>
      </c>
    </row>
    <row r="2177" spans="1:9" x14ac:dyDescent="0.25">
      <c r="A2177" s="39">
        <v>2007</v>
      </c>
      <c r="B2177" s="40" t="s">
        <v>289</v>
      </c>
      <c r="C2177" s="41" t="s">
        <v>521</v>
      </c>
      <c r="D2177" s="42">
        <v>5.7946947294578388</v>
      </c>
      <c r="E2177" s="43">
        <v>6.219260008646069</v>
      </c>
      <c r="F2177" s="44">
        <v>4.2324045654096212</v>
      </c>
      <c r="G2177" s="44">
        <v>8.0886662553849575</v>
      </c>
      <c r="H2177" s="44">
        <v>5.1155290007360943</v>
      </c>
      <c r="I2177" s="45">
        <v>5.3176138171124476</v>
      </c>
    </row>
    <row r="2178" spans="1:9" x14ac:dyDescent="0.25">
      <c r="A2178" s="39">
        <v>2007</v>
      </c>
      <c r="B2178" s="40" t="s">
        <v>309</v>
      </c>
      <c r="C2178" s="41" t="s">
        <v>310</v>
      </c>
      <c r="D2178" s="42" t="s">
        <v>511</v>
      </c>
      <c r="E2178" s="43" t="s">
        <v>511</v>
      </c>
      <c r="F2178" s="44" t="s">
        <v>511</v>
      </c>
      <c r="G2178" s="44" t="s">
        <v>511</v>
      </c>
      <c r="H2178" s="44" t="s">
        <v>511</v>
      </c>
      <c r="I2178" s="45" t="s">
        <v>511</v>
      </c>
    </row>
    <row r="2179" spans="1:9" x14ac:dyDescent="0.25">
      <c r="A2179" s="39">
        <v>2007</v>
      </c>
      <c r="B2179" s="40" t="s">
        <v>370</v>
      </c>
      <c r="C2179" s="41" t="s">
        <v>371</v>
      </c>
      <c r="D2179" s="42">
        <v>8.1666410552012518</v>
      </c>
      <c r="E2179" s="43">
        <v>6.632393522073099</v>
      </c>
      <c r="F2179" s="44">
        <v>7.6571642803145661</v>
      </c>
      <c r="G2179" s="44">
        <v>9.5858130669708572</v>
      </c>
      <c r="H2179" s="44">
        <v>8.9050471702607794</v>
      </c>
      <c r="I2179" s="45">
        <v>8.0527872363869566</v>
      </c>
    </row>
    <row r="2180" spans="1:9" x14ac:dyDescent="0.25">
      <c r="A2180" s="39">
        <v>2007</v>
      </c>
      <c r="B2180" s="40" t="s">
        <v>311</v>
      </c>
      <c r="C2180" s="41" t="s">
        <v>312</v>
      </c>
      <c r="D2180" s="42">
        <v>7.226892231100507</v>
      </c>
      <c r="E2180" s="43">
        <v>6.0578860369130156</v>
      </c>
      <c r="F2180" s="44">
        <v>5.5777018233322009</v>
      </c>
      <c r="G2180" s="44">
        <v>9.2708292290986805</v>
      </c>
      <c r="H2180" s="44">
        <v>8.6132191557919739</v>
      </c>
      <c r="I2180" s="45">
        <v>6.6148249103666608</v>
      </c>
    </row>
    <row r="2181" spans="1:9" x14ac:dyDescent="0.25">
      <c r="A2181" s="39">
        <v>2007</v>
      </c>
      <c r="B2181" s="40" t="s">
        <v>402</v>
      </c>
      <c r="C2181" s="41" t="s">
        <v>403</v>
      </c>
      <c r="D2181" s="42">
        <v>7.5273584483906095</v>
      </c>
      <c r="E2181" s="43">
        <v>6.5420987251247142</v>
      </c>
      <c r="F2181" s="44">
        <v>6.3797340657605339</v>
      </c>
      <c r="G2181" s="44">
        <v>9.5160302792885698</v>
      </c>
      <c r="H2181" s="44">
        <v>8.2824915392344582</v>
      </c>
      <c r="I2181" s="45">
        <v>6.9164376325447732</v>
      </c>
    </row>
    <row r="2182" spans="1:9" x14ac:dyDescent="0.25">
      <c r="A2182" s="39">
        <v>2007</v>
      </c>
      <c r="B2182" s="40" t="s">
        <v>185</v>
      </c>
      <c r="C2182" s="41" t="s">
        <v>186</v>
      </c>
      <c r="D2182" s="42">
        <v>7.3494842614156255</v>
      </c>
      <c r="E2182" s="43">
        <v>7.8284732883478627</v>
      </c>
      <c r="F2182" s="44">
        <v>5.6184108216859592</v>
      </c>
      <c r="G2182" s="44">
        <v>8.2305468696961235</v>
      </c>
      <c r="H2182" s="44">
        <v>7.9038467594030601</v>
      </c>
      <c r="I2182" s="45">
        <v>7.1661435679451202</v>
      </c>
    </row>
    <row r="2183" spans="1:9" x14ac:dyDescent="0.25">
      <c r="A2183" s="39">
        <v>2007</v>
      </c>
      <c r="B2183" s="40" t="s">
        <v>254</v>
      </c>
      <c r="C2183" s="41" t="s">
        <v>255</v>
      </c>
      <c r="D2183" s="42">
        <v>7.9681171156787558</v>
      </c>
      <c r="E2183" s="43">
        <v>6.5106567260376291</v>
      </c>
      <c r="F2183" s="44">
        <v>7.6762589605132394</v>
      </c>
      <c r="G2183" s="44">
        <v>9.776311596278223</v>
      </c>
      <c r="H2183" s="44">
        <v>7.6664780985737799</v>
      </c>
      <c r="I2183" s="45">
        <v>8.2108801969909049</v>
      </c>
    </row>
    <row r="2184" spans="1:9" x14ac:dyDescent="0.25">
      <c r="A2184" s="39">
        <v>2007</v>
      </c>
      <c r="B2184" s="40" t="s">
        <v>313</v>
      </c>
      <c r="C2184" s="41" t="s">
        <v>314</v>
      </c>
      <c r="D2184" s="42">
        <v>7.2854003607465474</v>
      </c>
      <c r="E2184" s="43">
        <v>6.4695821219070853</v>
      </c>
      <c r="F2184" s="44">
        <v>4.8291379336254341</v>
      </c>
      <c r="G2184" s="44">
        <v>9.1862458133714</v>
      </c>
      <c r="H2184" s="44">
        <v>8.0797555605502147</v>
      </c>
      <c r="I2184" s="45">
        <v>7.8622803742785976</v>
      </c>
    </row>
    <row r="2185" spans="1:9" x14ac:dyDescent="0.25">
      <c r="A2185" s="39">
        <v>2007</v>
      </c>
      <c r="B2185" s="40" t="s">
        <v>238</v>
      </c>
      <c r="C2185" s="41" t="s">
        <v>239</v>
      </c>
      <c r="D2185" s="42">
        <v>6.9240887723100801</v>
      </c>
      <c r="E2185" s="43">
        <v>7.5995867276037572</v>
      </c>
      <c r="F2185" s="44">
        <v>5.5808151751453572</v>
      </c>
      <c r="G2185" s="44">
        <v>8.4628098844396717</v>
      </c>
      <c r="H2185" s="44">
        <v>5.3638772840616342</v>
      </c>
      <c r="I2185" s="45">
        <v>7.613354790299983</v>
      </c>
    </row>
    <row r="2186" spans="1:9" x14ac:dyDescent="0.25">
      <c r="A2186" s="39">
        <v>2007</v>
      </c>
      <c r="B2186" s="40" t="s">
        <v>69</v>
      </c>
      <c r="C2186" s="41" t="s">
        <v>70</v>
      </c>
      <c r="D2186" s="42">
        <v>7.2769422094830976</v>
      </c>
      <c r="E2186" s="43">
        <v>8.2389121061980486</v>
      </c>
      <c r="F2186" s="44">
        <v>4.7663743539378309</v>
      </c>
      <c r="G2186" s="44">
        <v>8.8961451961830846</v>
      </c>
      <c r="H2186" s="44">
        <v>6.8039497515590455</v>
      </c>
      <c r="I2186" s="45">
        <v>7.6793296395374782</v>
      </c>
    </row>
    <row r="2187" spans="1:9" x14ac:dyDescent="0.25">
      <c r="A2187" s="39">
        <v>2007</v>
      </c>
      <c r="B2187" s="40" t="s">
        <v>258</v>
      </c>
      <c r="C2187" s="41" t="s">
        <v>522</v>
      </c>
      <c r="D2187" s="42">
        <v>7.6551044069475838</v>
      </c>
      <c r="E2187" s="43">
        <v>7.260023432757623</v>
      </c>
      <c r="F2187" s="44">
        <v>6.906503724957437</v>
      </c>
      <c r="G2187" s="44">
        <v>9.6316209873861354</v>
      </c>
      <c r="H2187" s="44">
        <v>7.4529778142025043</v>
      </c>
      <c r="I2187" s="45">
        <v>7.0243960754342147</v>
      </c>
    </row>
    <row r="2188" spans="1:9" x14ac:dyDescent="0.25">
      <c r="A2188" s="39">
        <v>2007</v>
      </c>
      <c r="B2188" s="40" t="s">
        <v>315</v>
      </c>
      <c r="C2188" s="41" t="s">
        <v>316</v>
      </c>
      <c r="D2188" s="42">
        <v>7.1893063805655428</v>
      </c>
      <c r="E2188" s="43">
        <v>6.3507763954011178</v>
      </c>
      <c r="F2188" s="44">
        <v>5.3045714382575513</v>
      </c>
      <c r="G2188" s="44">
        <v>8.4878968962567463</v>
      </c>
      <c r="H2188" s="44">
        <v>7.7723461738707504</v>
      </c>
      <c r="I2188" s="45">
        <v>8.0309409990415457</v>
      </c>
    </row>
    <row r="2189" spans="1:9" x14ac:dyDescent="0.25">
      <c r="A2189" s="39">
        <v>2007</v>
      </c>
      <c r="B2189" s="40" t="s">
        <v>241</v>
      </c>
      <c r="C2189" s="41" t="s">
        <v>523</v>
      </c>
      <c r="D2189" s="42">
        <v>6.9519165619556089</v>
      </c>
      <c r="E2189" s="43">
        <v>7.4937742448015081</v>
      </c>
      <c r="F2189" s="44">
        <v>4.7962817750119386</v>
      </c>
      <c r="G2189" s="44">
        <v>8.3772332550352804</v>
      </c>
      <c r="H2189" s="44">
        <v>6.9261379667909173</v>
      </c>
      <c r="I2189" s="45">
        <v>7.1661555681384002</v>
      </c>
    </row>
    <row r="2190" spans="1:9" x14ac:dyDescent="0.25">
      <c r="A2190" s="39">
        <v>2007</v>
      </c>
      <c r="B2190" s="40" t="s">
        <v>265</v>
      </c>
      <c r="C2190" s="41" t="s">
        <v>524</v>
      </c>
      <c r="D2190" s="42" t="s">
        <v>511</v>
      </c>
      <c r="E2190" s="43" t="s">
        <v>511</v>
      </c>
      <c r="F2190" s="44" t="s">
        <v>511</v>
      </c>
      <c r="G2190" s="44" t="s">
        <v>511</v>
      </c>
      <c r="H2190" s="44" t="s">
        <v>511</v>
      </c>
      <c r="I2190" s="45" t="s">
        <v>511</v>
      </c>
    </row>
    <row r="2191" spans="1:9" x14ac:dyDescent="0.25">
      <c r="A2191" s="39">
        <v>2007</v>
      </c>
      <c r="B2191" s="40" t="s">
        <v>376</v>
      </c>
      <c r="C2191" s="41" t="s">
        <v>377</v>
      </c>
      <c r="D2191" s="42">
        <v>7.940712995192067</v>
      </c>
      <c r="E2191" s="43">
        <v>7.7122894963145256</v>
      </c>
      <c r="F2191" s="44">
        <v>6.8799877333868658</v>
      </c>
      <c r="G2191" s="44">
        <v>8.76578558141793</v>
      </c>
      <c r="H2191" s="44">
        <v>8.4738654244319136</v>
      </c>
      <c r="I2191" s="45">
        <v>7.8716367404090946</v>
      </c>
    </row>
    <row r="2192" spans="1:9" x14ac:dyDescent="0.25">
      <c r="A2192" s="39">
        <v>2007</v>
      </c>
      <c r="B2192" s="40" t="s">
        <v>317</v>
      </c>
      <c r="C2192" s="41" t="s">
        <v>318</v>
      </c>
      <c r="D2192" s="42" t="s">
        <v>511</v>
      </c>
      <c r="E2192" s="43" t="s">
        <v>511</v>
      </c>
      <c r="F2192" s="44" t="s">
        <v>511</v>
      </c>
      <c r="G2192" s="44" t="s">
        <v>511</v>
      </c>
      <c r="H2192" s="44" t="s">
        <v>511</v>
      </c>
      <c r="I2192" s="45" t="s">
        <v>511</v>
      </c>
    </row>
    <row r="2193" spans="1:9" x14ac:dyDescent="0.25">
      <c r="A2193" s="39">
        <v>2007</v>
      </c>
      <c r="B2193" s="40" t="s">
        <v>71</v>
      </c>
      <c r="C2193" s="41" t="s">
        <v>72</v>
      </c>
      <c r="D2193" s="42">
        <v>6.3530135072844924</v>
      </c>
      <c r="E2193" s="43">
        <v>6.5610546013475117</v>
      </c>
      <c r="F2193" s="44">
        <v>4.3892350596054452</v>
      </c>
      <c r="G2193" s="44">
        <v>7.9066417458109868</v>
      </c>
      <c r="H2193" s="44">
        <v>5.5080190391641342</v>
      </c>
      <c r="I2193" s="45">
        <v>7.4001170904943798</v>
      </c>
    </row>
    <row r="2194" spans="1:9" x14ac:dyDescent="0.25">
      <c r="A2194" s="39">
        <v>2007</v>
      </c>
      <c r="B2194" s="40" t="s">
        <v>73</v>
      </c>
      <c r="C2194" s="41" t="s">
        <v>74</v>
      </c>
      <c r="D2194" s="42" t="s">
        <v>511</v>
      </c>
      <c r="E2194" s="43" t="s">
        <v>511</v>
      </c>
      <c r="F2194" s="44" t="s">
        <v>511</v>
      </c>
      <c r="G2194" s="44" t="s">
        <v>511</v>
      </c>
      <c r="H2194" s="44" t="s">
        <v>511</v>
      </c>
      <c r="I2194" s="45" t="s">
        <v>511</v>
      </c>
    </row>
    <row r="2195" spans="1:9" x14ac:dyDescent="0.25">
      <c r="A2195" s="39">
        <v>2007</v>
      </c>
      <c r="B2195" s="40" t="s">
        <v>9</v>
      </c>
      <c r="C2195" s="41" t="s">
        <v>10</v>
      </c>
      <c r="D2195" s="42" t="s">
        <v>511</v>
      </c>
      <c r="E2195" s="43" t="s">
        <v>511</v>
      </c>
      <c r="F2195" s="44" t="s">
        <v>511</v>
      </c>
      <c r="G2195" s="44" t="s">
        <v>511</v>
      </c>
      <c r="H2195" s="44" t="s">
        <v>511</v>
      </c>
      <c r="I2195" s="45" t="s">
        <v>511</v>
      </c>
    </row>
    <row r="2196" spans="1:9" x14ac:dyDescent="0.25">
      <c r="A2196" s="39">
        <v>2007</v>
      </c>
      <c r="B2196" s="40" t="s">
        <v>378</v>
      </c>
      <c r="C2196" s="41" t="s">
        <v>379</v>
      </c>
      <c r="D2196" s="42">
        <v>7.6708726879682247</v>
      </c>
      <c r="E2196" s="43">
        <v>7.1268036715368597</v>
      </c>
      <c r="F2196" s="44">
        <v>6.9658465470566275</v>
      </c>
      <c r="G2196" s="44">
        <v>8.7969734944897411</v>
      </c>
      <c r="H2196" s="44">
        <v>8.3072228697529411</v>
      </c>
      <c r="I2196" s="45">
        <v>7.157516857004957</v>
      </c>
    </row>
    <row r="2197" spans="1:9" x14ac:dyDescent="0.25">
      <c r="A2197" s="39">
        <v>2007</v>
      </c>
      <c r="B2197" s="40" t="s">
        <v>430</v>
      </c>
      <c r="C2197" s="41" t="s">
        <v>431</v>
      </c>
      <c r="D2197" s="42">
        <v>7.6809775020746969</v>
      </c>
      <c r="E2197" s="43">
        <v>5.6769880866230817</v>
      </c>
      <c r="F2197" s="44">
        <v>7.7103276219309302</v>
      </c>
      <c r="G2197" s="44">
        <v>9.4874023797060758</v>
      </c>
      <c r="H2197" s="44">
        <v>8.0975507114956375</v>
      </c>
      <c r="I2197" s="45">
        <v>7.4326187106177608</v>
      </c>
    </row>
    <row r="2198" spans="1:9" x14ac:dyDescent="0.25">
      <c r="A2198" s="39">
        <v>2007</v>
      </c>
      <c r="B2198" s="40" t="s">
        <v>75</v>
      </c>
      <c r="C2198" s="41" t="s">
        <v>76</v>
      </c>
      <c r="D2198" s="42">
        <v>6.0285793616623753</v>
      </c>
      <c r="E2198" s="43">
        <v>7.4366276565911802</v>
      </c>
      <c r="F2198" s="44">
        <v>3.4044735024463439</v>
      </c>
      <c r="G2198" s="44">
        <v>7.2863082637130914</v>
      </c>
      <c r="H2198" s="44">
        <v>6.2865926096747629</v>
      </c>
      <c r="I2198" s="45">
        <v>5.728894775886495</v>
      </c>
    </row>
    <row r="2199" spans="1:9" x14ac:dyDescent="0.25">
      <c r="A2199" s="39">
        <v>2007</v>
      </c>
      <c r="B2199" s="40" t="s">
        <v>77</v>
      </c>
      <c r="C2199" s="41" t="s">
        <v>78</v>
      </c>
      <c r="D2199" s="42">
        <v>5.7838838614374897</v>
      </c>
      <c r="E2199" s="43">
        <v>5.846422984329493</v>
      </c>
      <c r="F2199" s="44">
        <v>5.6528727487078116</v>
      </c>
      <c r="G2199" s="44">
        <v>5.5979904904700977</v>
      </c>
      <c r="H2199" s="44">
        <v>5.1838959687319397</v>
      </c>
      <c r="I2199" s="45">
        <v>6.6382371149481036</v>
      </c>
    </row>
    <row r="2200" spans="1:9" x14ac:dyDescent="0.25">
      <c r="A2200" s="39">
        <v>2007</v>
      </c>
      <c r="B2200" s="40" t="s">
        <v>267</v>
      </c>
      <c r="C2200" s="41" t="s">
        <v>268</v>
      </c>
      <c r="D2200" s="42">
        <v>6.6354588004787924</v>
      </c>
      <c r="E2200" s="43">
        <v>5.8187291631332556</v>
      </c>
      <c r="F2200" s="44">
        <v>5.445600332347456</v>
      </c>
      <c r="G2200" s="44">
        <v>6.776423344436858</v>
      </c>
      <c r="H2200" s="44">
        <v>7.1620353244567365</v>
      </c>
      <c r="I2200" s="45">
        <v>7.974505838019657</v>
      </c>
    </row>
    <row r="2201" spans="1:9" x14ac:dyDescent="0.25">
      <c r="A2201" s="39">
        <v>2007</v>
      </c>
      <c r="B2201" s="40" t="s">
        <v>79</v>
      </c>
      <c r="C2201" s="41" t="s">
        <v>80</v>
      </c>
      <c r="D2201" s="42">
        <v>5.9713549210718391</v>
      </c>
      <c r="E2201" s="43">
        <v>6.8017078541738911</v>
      </c>
      <c r="F2201" s="44">
        <v>3.694375494832272</v>
      </c>
      <c r="G2201" s="44">
        <v>7.1417958857820221</v>
      </c>
      <c r="H2201" s="44">
        <v>5.8564363968612287</v>
      </c>
      <c r="I2201" s="45">
        <v>6.3624589737097823</v>
      </c>
    </row>
    <row r="2202" spans="1:9" x14ac:dyDescent="0.25">
      <c r="A2202" s="39">
        <v>2007</v>
      </c>
      <c r="B2202" s="40" t="s">
        <v>404</v>
      </c>
      <c r="C2202" s="41" t="s">
        <v>405</v>
      </c>
      <c r="D2202" s="42">
        <v>7.8013439382383094</v>
      </c>
      <c r="E2202" s="43">
        <v>6.7630734608902907</v>
      </c>
      <c r="F2202" s="44">
        <v>6.728152879824993</v>
      </c>
      <c r="G2202" s="44">
        <v>9.578785766120113</v>
      </c>
      <c r="H2202" s="44">
        <v>8.5107348605006639</v>
      </c>
      <c r="I2202" s="45">
        <v>7.4259727238554865</v>
      </c>
    </row>
    <row r="2203" spans="1:9" x14ac:dyDescent="0.25">
      <c r="A2203" s="39">
        <v>2007</v>
      </c>
      <c r="B2203" s="40" t="s">
        <v>81</v>
      </c>
      <c r="C2203" s="41" t="s">
        <v>82</v>
      </c>
      <c r="D2203" s="42">
        <v>5.9698629342462315</v>
      </c>
      <c r="E2203" s="43">
        <v>6.7663808537620493</v>
      </c>
      <c r="F2203" s="44">
        <v>3.3932414147073442</v>
      </c>
      <c r="G2203" s="44">
        <v>6.7722413873333851</v>
      </c>
      <c r="H2203" s="44">
        <v>5.8485921284520561</v>
      </c>
      <c r="I2203" s="45">
        <v>7.0688588869763267</v>
      </c>
    </row>
    <row r="2204" spans="1:9" x14ac:dyDescent="0.25">
      <c r="A2204" s="39">
        <v>2007</v>
      </c>
      <c r="B2204" s="40" t="s">
        <v>83</v>
      </c>
      <c r="C2204" s="41" t="s">
        <v>84</v>
      </c>
      <c r="D2204" s="42">
        <v>7.8164058775964289</v>
      </c>
      <c r="E2204" s="43">
        <v>8.5260430640353384</v>
      </c>
      <c r="F2204" s="44">
        <v>5.0328346523927685</v>
      </c>
      <c r="G2204" s="44">
        <v>9.2290614713233232</v>
      </c>
      <c r="H2204" s="44">
        <v>8.5256390933850188</v>
      </c>
      <c r="I2204" s="45">
        <v>7.7684511068456983</v>
      </c>
    </row>
    <row r="2205" spans="1:9" x14ac:dyDescent="0.25">
      <c r="A2205" s="39">
        <v>2007</v>
      </c>
      <c r="B2205" s="40" t="s">
        <v>189</v>
      </c>
      <c r="C2205" s="41" t="s">
        <v>190</v>
      </c>
      <c r="D2205" s="42">
        <v>6.8210452222123381</v>
      </c>
      <c r="E2205" s="43">
        <v>7.3418314875120503</v>
      </c>
      <c r="F2205" s="44">
        <v>5.0881625049651831</v>
      </c>
      <c r="G2205" s="44">
        <v>8.020157652666402</v>
      </c>
      <c r="H2205" s="44">
        <v>6.9829707444092506</v>
      </c>
      <c r="I2205" s="45">
        <v>6.6721037215088055</v>
      </c>
    </row>
    <row r="2206" spans="1:9" x14ac:dyDescent="0.25">
      <c r="A2206" s="39">
        <v>2007</v>
      </c>
      <c r="B2206" s="40" t="s">
        <v>346</v>
      </c>
      <c r="C2206" s="41" t="s">
        <v>525</v>
      </c>
      <c r="D2206" s="42">
        <v>6.5638668135400424</v>
      </c>
      <c r="E2206" s="43">
        <v>6.7182196985189622</v>
      </c>
      <c r="F2206" s="44">
        <v>5.5093979725002171</v>
      </c>
      <c r="G2206" s="44">
        <v>6.8443529562548751</v>
      </c>
      <c r="H2206" s="44">
        <v>6.7680484660635711</v>
      </c>
      <c r="I2206" s="45">
        <v>6.9793149743625866</v>
      </c>
    </row>
    <row r="2207" spans="1:9" x14ac:dyDescent="0.25">
      <c r="A2207" s="39">
        <v>2007</v>
      </c>
      <c r="B2207" s="40" t="s">
        <v>256</v>
      </c>
      <c r="C2207" s="41" t="s">
        <v>257</v>
      </c>
      <c r="D2207" s="42">
        <v>7.0906721196732247</v>
      </c>
      <c r="E2207" s="43">
        <v>7.1910560331696205</v>
      </c>
      <c r="F2207" s="44">
        <v>5.771214518473033</v>
      </c>
      <c r="G2207" s="44">
        <v>8.1771342990754246</v>
      </c>
      <c r="H2207" s="44">
        <v>6.4743877042008817</v>
      </c>
      <c r="I2207" s="45">
        <v>7.8395680434471613</v>
      </c>
    </row>
    <row r="2208" spans="1:9" x14ac:dyDescent="0.25">
      <c r="A2208" s="39">
        <v>2007</v>
      </c>
      <c r="B2208" s="40" t="s">
        <v>406</v>
      </c>
      <c r="C2208" s="41" t="s">
        <v>407</v>
      </c>
      <c r="D2208" s="42">
        <v>7.0816884088337968</v>
      </c>
      <c r="E2208" s="43">
        <v>6.9539410209043817</v>
      </c>
      <c r="F2208" s="44">
        <v>5.7381475824591011</v>
      </c>
      <c r="G2208" s="44">
        <v>7.4451741656434844</v>
      </c>
      <c r="H2208" s="44">
        <v>7.9909828774241287</v>
      </c>
      <c r="I2208" s="45">
        <v>7.280196397737889</v>
      </c>
    </row>
    <row r="2209" spans="1:9" x14ac:dyDescent="0.25">
      <c r="A2209" s="39">
        <v>2007</v>
      </c>
      <c r="B2209" s="40" t="s">
        <v>11</v>
      </c>
      <c r="C2209" s="41" t="s">
        <v>12</v>
      </c>
      <c r="D2209" s="42">
        <v>6.2300176099859419</v>
      </c>
      <c r="E2209" s="43">
        <v>6.9153511516304818</v>
      </c>
      <c r="F2209" s="44">
        <v>5.2030779185261302</v>
      </c>
      <c r="G2209" s="44">
        <v>6.8365934400850232</v>
      </c>
      <c r="H2209" s="44">
        <v>5.8303234686879</v>
      </c>
      <c r="I2209" s="45">
        <v>6.3647420710001761</v>
      </c>
    </row>
    <row r="2210" spans="1:9" x14ac:dyDescent="0.25">
      <c r="A2210" s="39">
        <v>2007</v>
      </c>
      <c r="B2210" s="40" t="s">
        <v>87</v>
      </c>
      <c r="C2210" s="41" t="s">
        <v>88</v>
      </c>
      <c r="D2210" s="42">
        <v>5.9178487629100172</v>
      </c>
      <c r="E2210" s="43">
        <v>6.1920202169497216</v>
      </c>
      <c r="F2210" s="44">
        <v>4.0448704817966554</v>
      </c>
      <c r="G2210" s="44">
        <v>7.7533141128377121</v>
      </c>
      <c r="H2210" s="44">
        <v>6.0781342805302545</v>
      </c>
      <c r="I2210" s="45">
        <v>5.5209047224357404</v>
      </c>
    </row>
    <row r="2211" spans="1:9" x14ac:dyDescent="0.25">
      <c r="A2211" s="39">
        <v>2007</v>
      </c>
      <c r="B2211" s="40" t="s">
        <v>269</v>
      </c>
      <c r="C2211" s="41" t="s">
        <v>270</v>
      </c>
      <c r="D2211" s="42">
        <v>3.8266376610403592</v>
      </c>
      <c r="E2211" s="43">
        <v>5.0585977627747685</v>
      </c>
      <c r="F2211" s="44">
        <v>2.9663726081185868</v>
      </c>
      <c r="G2211" s="44">
        <v>4.3728259968364585</v>
      </c>
      <c r="H2211" s="44">
        <v>2.7950256382406407</v>
      </c>
      <c r="I2211" s="45">
        <v>3.9403662992313406</v>
      </c>
    </row>
    <row r="2212" spans="1:9" x14ac:dyDescent="0.25">
      <c r="A2212" s="39">
        <v>2007</v>
      </c>
      <c r="B2212" s="40" t="s">
        <v>89</v>
      </c>
      <c r="C2212" s="41" t="s">
        <v>90</v>
      </c>
      <c r="D2212" s="42">
        <v>6.802866302766331</v>
      </c>
      <c r="E2212" s="43">
        <v>7.0733453501136498</v>
      </c>
      <c r="F2212" s="44">
        <v>6.6455952891160246</v>
      </c>
      <c r="G2212" s="44">
        <v>6.5187737391250096</v>
      </c>
      <c r="H2212" s="44">
        <v>5.9074165058257222</v>
      </c>
      <c r="I2212" s="45">
        <v>7.8692006296512522</v>
      </c>
    </row>
    <row r="2213" spans="1:9" x14ac:dyDescent="0.25">
      <c r="A2213" s="39">
        <v>2007</v>
      </c>
      <c r="B2213" s="40" t="s">
        <v>293</v>
      </c>
      <c r="C2213" s="41" t="s">
        <v>294</v>
      </c>
      <c r="D2213" s="42">
        <v>6.4680678035611807</v>
      </c>
      <c r="E2213" s="43">
        <v>7.8565470888309363</v>
      </c>
      <c r="F2213" s="44">
        <v>5.2947575368594384</v>
      </c>
      <c r="G2213" s="44">
        <v>6.8406590809502212</v>
      </c>
      <c r="H2213" s="44">
        <v>6.2503139731204378</v>
      </c>
      <c r="I2213" s="45">
        <v>6.0980613380448645</v>
      </c>
    </row>
    <row r="2214" spans="1:9" x14ac:dyDescent="0.25">
      <c r="A2214" s="39">
        <v>2007</v>
      </c>
      <c r="B2214" s="40" t="s">
        <v>434</v>
      </c>
      <c r="C2214" s="41" t="s">
        <v>435</v>
      </c>
      <c r="D2214" s="42">
        <v>7.8486363645970512</v>
      </c>
      <c r="E2214" s="43">
        <v>5.0985562972531895</v>
      </c>
      <c r="F2214" s="44">
        <v>7.9829566202706683</v>
      </c>
      <c r="G2214" s="44">
        <v>9.573749088720243</v>
      </c>
      <c r="H2214" s="44">
        <v>8.7956231088319914</v>
      </c>
      <c r="I2214" s="45">
        <v>7.7922967079091663</v>
      </c>
    </row>
    <row r="2215" spans="1:9" x14ac:dyDescent="0.25">
      <c r="A2215" s="39">
        <v>2007</v>
      </c>
      <c r="B2215" s="40" t="s">
        <v>447</v>
      </c>
      <c r="C2215" s="41" t="s">
        <v>448</v>
      </c>
      <c r="D2215" s="42">
        <v>8.3495291962882447</v>
      </c>
      <c r="E2215" s="43">
        <v>6.3307114217226266</v>
      </c>
      <c r="F2215" s="44">
        <v>8.1284161649411484</v>
      </c>
      <c r="G2215" s="44">
        <v>9.6976845878868652</v>
      </c>
      <c r="H2215" s="44">
        <v>8.8425143763186931</v>
      </c>
      <c r="I2215" s="45">
        <v>8.7483194305718897</v>
      </c>
    </row>
    <row r="2216" spans="1:9" x14ac:dyDescent="0.25">
      <c r="A2216" s="39">
        <v>2007</v>
      </c>
      <c r="B2216" s="40" t="s">
        <v>193</v>
      </c>
      <c r="C2216" s="41" t="s">
        <v>194</v>
      </c>
      <c r="D2216" s="42">
        <v>7.4591262094762127</v>
      </c>
      <c r="E2216" s="43">
        <v>8.3539551453299072</v>
      </c>
      <c r="F2216" s="44">
        <v>4.5045766981348221</v>
      </c>
      <c r="G2216" s="44">
        <v>8.6154256579552886</v>
      </c>
      <c r="H2216" s="44">
        <v>8.1979258983189034</v>
      </c>
      <c r="I2216" s="45">
        <v>7.6237476476421477</v>
      </c>
    </row>
    <row r="2217" spans="1:9" x14ac:dyDescent="0.25">
      <c r="A2217" s="39">
        <v>2007</v>
      </c>
      <c r="B2217" s="40" t="s">
        <v>91</v>
      </c>
      <c r="C2217" s="41" t="s">
        <v>92</v>
      </c>
      <c r="D2217" s="42">
        <v>5.2068364534149865</v>
      </c>
      <c r="E2217" s="43">
        <v>6.8543839058279605</v>
      </c>
      <c r="F2217" s="44">
        <v>2.8621947194219368</v>
      </c>
      <c r="G2217" s="44">
        <v>6.6256216691944463</v>
      </c>
      <c r="H2217" s="44">
        <v>4.5039927078067583</v>
      </c>
      <c r="I2217" s="45">
        <v>5.1879892648238268</v>
      </c>
    </row>
    <row r="2218" spans="1:9" x14ac:dyDescent="0.25">
      <c r="A2218" s="39">
        <v>2007</v>
      </c>
      <c r="B2218" s="40" t="s">
        <v>93</v>
      </c>
      <c r="C2218" s="41" t="s">
        <v>94</v>
      </c>
      <c r="D2218" s="42">
        <v>6.381697633451564</v>
      </c>
      <c r="E2218" s="43">
        <v>7.6541083330994608</v>
      </c>
      <c r="F2218" s="44">
        <v>3.7710915284500008</v>
      </c>
      <c r="G2218" s="44">
        <v>6.6808488269404736</v>
      </c>
      <c r="H2218" s="44">
        <v>6.3012579277977769</v>
      </c>
      <c r="I2218" s="45">
        <v>7.5011815509701067</v>
      </c>
    </row>
    <row r="2219" spans="1:9" x14ac:dyDescent="0.25">
      <c r="A2219" s="39">
        <v>2007</v>
      </c>
      <c r="B2219" s="40" t="s">
        <v>408</v>
      </c>
      <c r="C2219" s="41" t="s">
        <v>409</v>
      </c>
      <c r="D2219" s="42">
        <v>7.0093006949349528</v>
      </c>
      <c r="E2219" s="43">
        <v>7.4211037076145221</v>
      </c>
      <c r="F2219" s="44">
        <v>4.6721090252267867</v>
      </c>
      <c r="G2219" s="44">
        <v>7.9193510514095404</v>
      </c>
      <c r="H2219" s="44">
        <v>7.305723744278513</v>
      </c>
      <c r="I2219" s="45">
        <v>7.7282159461454043</v>
      </c>
    </row>
    <row r="2220" spans="1:9" x14ac:dyDescent="0.25">
      <c r="A2220" s="39">
        <v>2007</v>
      </c>
      <c r="B2220" s="40" t="s">
        <v>380</v>
      </c>
      <c r="C2220" s="41" t="s">
        <v>381</v>
      </c>
      <c r="D2220" s="42">
        <v>7.7217883612455509</v>
      </c>
      <c r="E2220" s="43">
        <v>5.8951563228464057</v>
      </c>
      <c r="F2220" s="44">
        <v>8.4800217629835846</v>
      </c>
      <c r="G2220" s="44">
        <v>9.2422790383823461</v>
      </c>
      <c r="H2220" s="44">
        <v>7.6676268905623877</v>
      </c>
      <c r="I2220" s="45">
        <v>7.3238577914530305</v>
      </c>
    </row>
    <row r="2221" spans="1:9" x14ac:dyDescent="0.25">
      <c r="A2221" s="39">
        <v>2007</v>
      </c>
      <c r="B2221" s="40" t="s">
        <v>319</v>
      </c>
      <c r="C2221" s="41" t="s">
        <v>320</v>
      </c>
      <c r="D2221" s="42">
        <v>7.0495319386337956</v>
      </c>
      <c r="E2221" s="43">
        <v>5.0971378476705711</v>
      </c>
      <c r="F2221" s="44">
        <v>5.2040283219212959</v>
      </c>
      <c r="G2221" s="44">
        <v>8.443207124365939</v>
      </c>
      <c r="H2221" s="44">
        <v>8.1818925065645978</v>
      </c>
      <c r="I2221" s="45">
        <v>8.321393892646574</v>
      </c>
    </row>
    <row r="2222" spans="1:9" x14ac:dyDescent="0.25">
      <c r="A2222" s="39">
        <v>2007</v>
      </c>
      <c r="B2222" s="40" t="s">
        <v>295</v>
      </c>
      <c r="C2222" s="41" t="s">
        <v>296</v>
      </c>
      <c r="D2222" s="42">
        <v>5.9645297520503497</v>
      </c>
      <c r="E2222" s="43">
        <v>7.7213022740510855</v>
      </c>
      <c r="F2222" s="44">
        <v>3.6073956258333162</v>
      </c>
      <c r="G2222" s="44">
        <v>6.2552903081587186</v>
      </c>
      <c r="H2222" s="44">
        <v>5.7583005593355177</v>
      </c>
      <c r="I2222" s="45">
        <v>6.4803599928731108</v>
      </c>
    </row>
    <row r="2223" spans="1:9" x14ac:dyDescent="0.25">
      <c r="A2223" s="39">
        <v>2007</v>
      </c>
      <c r="B2223" s="40" t="s">
        <v>195</v>
      </c>
      <c r="C2223" s="41" t="s">
        <v>196</v>
      </c>
      <c r="D2223" s="42">
        <v>7.6077676339863469</v>
      </c>
      <c r="E2223" s="43">
        <v>8.1949570073146241</v>
      </c>
      <c r="F2223" s="44">
        <v>5.2112633398678412</v>
      </c>
      <c r="G2223" s="44">
        <v>9.3125451500169483</v>
      </c>
      <c r="H2223" s="44">
        <v>8.3548712417714519</v>
      </c>
      <c r="I2223" s="45">
        <v>6.965201430960871</v>
      </c>
    </row>
    <row r="2224" spans="1:9" x14ac:dyDescent="0.25">
      <c r="A2224" s="39">
        <v>2007</v>
      </c>
      <c r="B2224" s="40" t="s">
        <v>455</v>
      </c>
      <c r="C2224" s="41" t="s">
        <v>456</v>
      </c>
      <c r="D2224" s="42">
        <v>6.6363442516116038</v>
      </c>
      <c r="E2224" s="43">
        <v>6.1590857673920079</v>
      </c>
      <c r="F2224" s="44">
        <v>5.6296881861584565</v>
      </c>
      <c r="G2224" s="44">
        <v>7.0694014246028418</v>
      </c>
      <c r="H2224" s="44">
        <v>6.7906603181301435</v>
      </c>
      <c r="I2224" s="45">
        <v>7.5328855617745729</v>
      </c>
    </row>
    <row r="2225" spans="1:9" x14ac:dyDescent="0.25">
      <c r="A2225" s="39">
        <v>2007</v>
      </c>
      <c r="B2225" s="40" t="s">
        <v>197</v>
      </c>
      <c r="C2225" s="41" t="s">
        <v>198</v>
      </c>
      <c r="D2225" s="42">
        <v>6.90034053203276</v>
      </c>
      <c r="E2225" s="43">
        <v>9.0080567969169998</v>
      </c>
      <c r="F2225" s="44">
        <v>3.9550463017972355</v>
      </c>
      <c r="G2225" s="44">
        <v>8.2366300007492548</v>
      </c>
      <c r="H2225" s="44">
        <v>7.4476680301008074</v>
      </c>
      <c r="I2225" s="45">
        <v>5.8543015305995034</v>
      </c>
    </row>
    <row r="2226" spans="1:9" x14ac:dyDescent="0.25">
      <c r="A2226" s="39">
        <v>2007</v>
      </c>
      <c r="B2226" s="40" t="s">
        <v>199</v>
      </c>
      <c r="C2226" s="41" t="s">
        <v>200</v>
      </c>
      <c r="D2226" s="42">
        <v>7.6167821369790998</v>
      </c>
      <c r="E2226" s="43">
        <v>8.2806142303656305</v>
      </c>
      <c r="F2226" s="44">
        <v>5.2247402476765812</v>
      </c>
      <c r="G2226" s="44">
        <v>9.1710787910702933</v>
      </c>
      <c r="H2226" s="44">
        <v>8.5181675425244503</v>
      </c>
      <c r="I2226" s="45">
        <v>6.8893098732585472</v>
      </c>
    </row>
    <row r="2227" spans="1:9" x14ac:dyDescent="0.25">
      <c r="A2227" s="39">
        <v>2007</v>
      </c>
      <c r="B2227" s="40" t="s">
        <v>271</v>
      </c>
      <c r="C2227" s="41" t="s">
        <v>272</v>
      </c>
      <c r="D2227" s="42">
        <v>7.0252133345112764</v>
      </c>
      <c r="E2227" s="43">
        <v>8.6494225509551335</v>
      </c>
      <c r="F2227" s="44">
        <v>4.7320952173036304</v>
      </c>
      <c r="G2227" s="44">
        <v>8.1836452588289852</v>
      </c>
      <c r="H2227" s="44">
        <v>6.5711920670757307</v>
      </c>
      <c r="I2227" s="45">
        <v>6.9897115783929022</v>
      </c>
    </row>
    <row r="2228" spans="1:9" x14ac:dyDescent="0.25">
      <c r="A2228" s="39">
        <v>2007</v>
      </c>
      <c r="B2228" s="40" t="s">
        <v>344</v>
      </c>
      <c r="C2228" s="41" t="s">
        <v>345</v>
      </c>
      <c r="D2228" s="42">
        <v>7.0295654790814623</v>
      </c>
      <c r="E2228" s="43">
        <v>5.5201340725985961</v>
      </c>
      <c r="F2228" s="44">
        <v>5.9987204760795976</v>
      </c>
      <c r="G2228" s="44">
        <v>9.2150735708826019</v>
      </c>
      <c r="H2228" s="44">
        <v>7.3072983289862039</v>
      </c>
      <c r="I2228" s="45">
        <v>7.106600946860314</v>
      </c>
    </row>
    <row r="2229" spans="1:9" x14ac:dyDescent="0.25">
      <c r="A2229" s="39">
        <v>2007</v>
      </c>
      <c r="B2229" s="40" t="s">
        <v>410</v>
      </c>
      <c r="C2229" s="41" t="s">
        <v>411</v>
      </c>
      <c r="D2229" s="42">
        <v>7.4711752446555693</v>
      </c>
      <c r="E2229" s="43">
        <v>6.0448136619660149</v>
      </c>
      <c r="F2229" s="44">
        <v>7.0299979818256642</v>
      </c>
      <c r="G2229" s="44">
        <v>9.5617950007108856</v>
      </c>
      <c r="H2229" s="44">
        <v>8.3447075576982037</v>
      </c>
      <c r="I2229" s="45">
        <v>6.3745620210770824</v>
      </c>
    </row>
    <row r="2230" spans="1:9" x14ac:dyDescent="0.25">
      <c r="A2230" s="39">
        <v>2007</v>
      </c>
      <c r="B2230" s="40" t="s">
        <v>321</v>
      </c>
      <c r="C2230" s="41" t="s">
        <v>322</v>
      </c>
      <c r="D2230" s="42" t="s">
        <v>511</v>
      </c>
      <c r="E2230" s="43" t="s">
        <v>511</v>
      </c>
      <c r="F2230" s="44" t="s">
        <v>511</v>
      </c>
      <c r="G2230" s="44" t="s">
        <v>511</v>
      </c>
      <c r="H2230" s="44" t="s">
        <v>511</v>
      </c>
      <c r="I2230" s="45" t="s">
        <v>511</v>
      </c>
    </row>
    <row r="2231" spans="1:9" x14ac:dyDescent="0.25">
      <c r="A2231" s="39">
        <v>2007</v>
      </c>
      <c r="B2231" s="40" t="s">
        <v>348</v>
      </c>
      <c r="C2231" s="41" t="s">
        <v>349</v>
      </c>
      <c r="D2231" s="42">
        <v>7.5294180005150455</v>
      </c>
      <c r="E2231" s="43">
        <v>7.5558517279449422</v>
      </c>
      <c r="F2231" s="44">
        <v>5.85135652800553</v>
      </c>
      <c r="G2231" s="44">
        <v>8.877979791849274</v>
      </c>
      <c r="H2231" s="44">
        <v>8.4321350007457276</v>
      </c>
      <c r="I2231" s="45">
        <v>6.9297669540297546</v>
      </c>
    </row>
    <row r="2232" spans="1:9" x14ac:dyDescent="0.25">
      <c r="A2232" s="39">
        <v>2007</v>
      </c>
      <c r="B2232" s="40" t="s">
        <v>350</v>
      </c>
      <c r="C2232" s="41" t="s">
        <v>351</v>
      </c>
      <c r="D2232" s="42">
        <v>6.3529487390758064</v>
      </c>
      <c r="E2232" s="43">
        <v>6.2546871201775591</v>
      </c>
      <c r="F2232" s="44">
        <v>5.431772177455791</v>
      </c>
      <c r="G2232" s="44">
        <v>8.3360397877158405</v>
      </c>
      <c r="H2232" s="44">
        <v>5.5928765946946717</v>
      </c>
      <c r="I2232" s="45">
        <v>6.1493680153351704</v>
      </c>
    </row>
    <row r="2233" spans="1:9" x14ac:dyDescent="0.25">
      <c r="A2233" s="39">
        <v>2007</v>
      </c>
      <c r="B2233" s="40" t="s">
        <v>97</v>
      </c>
      <c r="C2233" s="41" t="s">
        <v>98</v>
      </c>
      <c r="D2233" s="42">
        <v>6.45997460459387</v>
      </c>
      <c r="E2233" s="43">
        <v>5.8776532881651695</v>
      </c>
      <c r="F2233" s="44">
        <v>5.4260762708342574</v>
      </c>
      <c r="G2233" s="44">
        <v>7.5325073683226567</v>
      </c>
      <c r="H2233" s="44">
        <v>5.7284155244476986</v>
      </c>
      <c r="I2233" s="45">
        <v>7.7352205711995703</v>
      </c>
    </row>
    <row r="2234" spans="1:9" x14ac:dyDescent="0.25">
      <c r="A2234" s="39">
        <v>2007</v>
      </c>
      <c r="B2234" s="40" t="s">
        <v>323</v>
      </c>
      <c r="C2234" s="41" t="s">
        <v>324</v>
      </c>
      <c r="D2234" s="42" t="s">
        <v>511</v>
      </c>
      <c r="E2234" s="43" t="s">
        <v>511</v>
      </c>
      <c r="F2234" s="44" t="s">
        <v>511</v>
      </c>
      <c r="G2234" s="44" t="s">
        <v>511</v>
      </c>
      <c r="H2234" s="44" t="s">
        <v>511</v>
      </c>
      <c r="I2234" s="45" t="s">
        <v>511</v>
      </c>
    </row>
    <row r="2235" spans="1:9" x14ac:dyDescent="0.25">
      <c r="A2235" s="39">
        <v>2007</v>
      </c>
      <c r="B2235" s="40" t="s">
        <v>103</v>
      </c>
      <c r="C2235" s="41" t="s">
        <v>104</v>
      </c>
      <c r="D2235" s="42">
        <v>5.8203960887765707</v>
      </c>
      <c r="E2235" s="43">
        <v>6.3299908224596306</v>
      </c>
      <c r="F2235" s="44">
        <v>3.6854200638954939</v>
      </c>
      <c r="G2235" s="44">
        <v>6.7639782383961595</v>
      </c>
      <c r="H2235" s="44">
        <v>6.2549307292508187</v>
      </c>
      <c r="I2235" s="45">
        <v>6.0676605898807523</v>
      </c>
    </row>
    <row r="2236" spans="1:9" x14ac:dyDescent="0.25">
      <c r="A2236" s="39">
        <v>2007</v>
      </c>
      <c r="B2236" s="40" t="s">
        <v>414</v>
      </c>
      <c r="C2236" s="41" t="s">
        <v>415</v>
      </c>
      <c r="D2236" s="42">
        <v>6.8532786712840288</v>
      </c>
      <c r="E2236" s="43">
        <v>7.1732896404658977</v>
      </c>
      <c r="F2236" s="44">
        <v>5.3561985669009413</v>
      </c>
      <c r="G2236" s="44">
        <v>7.3846159152123567</v>
      </c>
      <c r="H2236" s="44">
        <v>7.3579894542249695</v>
      </c>
      <c r="I2236" s="45">
        <v>6.9942997796159796</v>
      </c>
    </row>
    <row r="2237" spans="1:9" x14ac:dyDescent="0.25">
      <c r="A2237" s="39">
        <v>2007</v>
      </c>
      <c r="B2237" s="40" t="s">
        <v>105</v>
      </c>
      <c r="C2237" s="41" t="s">
        <v>106</v>
      </c>
      <c r="D2237" s="42" t="s">
        <v>511</v>
      </c>
      <c r="E2237" s="43" t="s">
        <v>511</v>
      </c>
      <c r="F2237" s="44" t="s">
        <v>511</v>
      </c>
      <c r="G2237" s="44" t="s">
        <v>511</v>
      </c>
      <c r="H2237" s="44" t="s">
        <v>511</v>
      </c>
      <c r="I2237" s="45" t="s">
        <v>511</v>
      </c>
    </row>
    <row r="2238" spans="1:9" x14ac:dyDescent="0.25">
      <c r="A2238" s="39">
        <v>2007</v>
      </c>
      <c r="B2238" s="40" t="s">
        <v>107</v>
      </c>
      <c r="C2238" s="41" t="s">
        <v>108</v>
      </c>
      <c r="D2238" s="42">
        <v>6.3339576801780204</v>
      </c>
      <c r="E2238" s="43">
        <v>8.1438144577233214</v>
      </c>
      <c r="F2238" s="44">
        <v>4.3472144065571117</v>
      </c>
      <c r="G2238" s="44">
        <v>7.1715460610451887</v>
      </c>
      <c r="H2238" s="44">
        <v>5.8657413730013879</v>
      </c>
      <c r="I2238" s="45">
        <v>6.1414721025630925</v>
      </c>
    </row>
    <row r="2239" spans="1:9" x14ac:dyDescent="0.25">
      <c r="A2239" s="39">
        <v>2007</v>
      </c>
      <c r="B2239" s="40" t="s">
        <v>273</v>
      </c>
      <c r="C2239" s="41" t="s">
        <v>274</v>
      </c>
      <c r="D2239" s="42">
        <v>8.6664917330635642</v>
      </c>
      <c r="E2239" s="43">
        <v>7.7385577308007614</v>
      </c>
      <c r="F2239" s="44">
        <v>7.8421924774780756</v>
      </c>
      <c r="G2239" s="44">
        <v>9.349577392027971</v>
      </c>
      <c r="H2239" s="44">
        <v>9.4868438750306368</v>
      </c>
      <c r="I2239" s="45">
        <v>8.9152871899803845</v>
      </c>
    </row>
    <row r="2240" spans="1:9" x14ac:dyDescent="0.25">
      <c r="A2240" s="39">
        <v>2007</v>
      </c>
      <c r="B2240" s="40" t="s">
        <v>352</v>
      </c>
      <c r="C2240" s="41" t="s">
        <v>526</v>
      </c>
      <c r="D2240" s="42">
        <v>7.7506812885794618</v>
      </c>
      <c r="E2240" s="43">
        <v>7.089814409339664</v>
      </c>
      <c r="F2240" s="44">
        <v>6.3966946841956434</v>
      </c>
      <c r="G2240" s="44">
        <v>9.3006842788180393</v>
      </c>
      <c r="H2240" s="44">
        <v>7.9462104946675263</v>
      </c>
      <c r="I2240" s="45">
        <v>8.0200025758764379</v>
      </c>
    </row>
    <row r="2241" spans="1:9" x14ac:dyDescent="0.25">
      <c r="A2241" s="39">
        <v>2007</v>
      </c>
      <c r="B2241" s="40" t="s">
        <v>416</v>
      </c>
      <c r="C2241" s="41" t="s">
        <v>417</v>
      </c>
      <c r="D2241" s="42">
        <v>7.2198621722141016</v>
      </c>
      <c r="E2241" s="43">
        <v>5.5593187843970631</v>
      </c>
      <c r="F2241" s="44">
        <v>5.9403553888497207</v>
      </c>
      <c r="G2241" s="44">
        <v>9.2473614931181469</v>
      </c>
      <c r="H2241" s="44">
        <v>8.2921715515356489</v>
      </c>
      <c r="I2241" s="45">
        <v>7.0601036431699304</v>
      </c>
    </row>
    <row r="2242" spans="1:9" x14ac:dyDescent="0.25">
      <c r="A2242" s="39">
        <v>2007</v>
      </c>
      <c r="B2242" s="40" t="s">
        <v>111</v>
      </c>
      <c r="C2242" s="41" t="s">
        <v>112</v>
      </c>
      <c r="D2242" s="42">
        <v>6.8837219973195101</v>
      </c>
      <c r="E2242" s="43">
        <v>6.5760971462384337</v>
      </c>
      <c r="F2242" s="44">
        <v>5.9867748749202683</v>
      </c>
      <c r="G2242" s="44">
        <v>7.7478320961674685</v>
      </c>
      <c r="H2242" s="44">
        <v>6.6022035309449461</v>
      </c>
      <c r="I2242" s="45">
        <v>7.5057023383264339</v>
      </c>
    </row>
    <row r="2243" spans="1:9" x14ac:dyDescent="0.25">
      <c r="A2243" s="39">
        <v>2007</v>
      </c>
      <c r="B2243" s="40" t="s">
        <v>418</v>
      </c>
      <c r="C2243" s="41" t="s">
        <v>419</v>
      </c>
      <c r="D2243" s="42">
        <v>7.7522263335253978</v>
      </c>
      <c r="E2243" s="43">
        <v>6.8293647149151937</v>
      </c>
      <c r="F2243" s="44">
        <v>7.0427109968559289</v>
      </c>
      <c r="G2243" s="44">
        <v>9.5702363656869611</v>
      </c>
      <c r="H2243" s="44">
        <v>8.0763674606765647</v>
      </c>
      <c r="I2243" s="45">
        <v>7.2424521294923432</v>
      </c>
    </row>
    <row r="2244" spans="1:9" x14ac:dyDescent="0.25">
      <c r="A2244" s="39">
        <v>2007</v>
      </c>
      <c r="B2244" s="40" t="s">
        <v>297</v>
      </c>
      <c r="C2244" s="41" t="s">
        <v>298</v>
      </c>
      <c r="D2244" s="42">
        <v>6.2590853471630865</v>
      </c>
      <c r="E2244" s="43">
        <v>7.0249215100428044</v>
      </c>
      <c r="F2244" s="44">
        <v>4.7968931599168609</v>
      </c>
      <c r="G2244" s="44">
        <v>6.0378780777273757</v>
      </c>
      <c r="H2244" s="44">
        <v>6.9269800772891159</v>
      </c>
      <c r="I2244" s="45">
        <v>6.5087539108392747</v>
      </c>
    </row>
    <row r="2245" spans="1:9" x14ac:dyDescent="0.25">
      <c r="A2245" s="39">
        <v>2007</v>
      </c>
      <c r="B2245" s="40" t="s">
        <v>13</v>
      </c>
      <c r="C2245" s="41" t="s">
        <v>14</v>
      </c>
      <c r="D2245" s="42" t="s">
        <v>511</v>
      </c>
      <c r="E2245" s="43" t="s">
        <v>511</v>
      </c>
      <c r="F2245" s="44" t="s">
        <v>511</v>
      </c>
      <c r="G2245" s="44" t="s">
        <v>511</v>
      </c>
      <c r="H2245" s="44" t="s">
        <v>511</v>
      </c>
      <c r="I2245" s="45" t="s">
        <v>511</v>
      </c>
    </row>
    <row r="2246" spans="1:9" x14ac:dyDescent="0.25">
      <c r="A2246" s="39">
        <v>2007</v>
      </c>
      <c r="B2246" s="40" t="s">
        <v>216</v>
      </c>
      <c r="C2246" s="41" t="s">
        <v>217</v>
      </c>
      <c r="D2246" s="42" t="s">
        <v>511</v>
      </c>
      <c r="E2246" s="43" t="s">
        <v>511</v>
      </c>
      <c r="F2246" s="44" t="s">
        <v>511</v>
      </c>
      <c r="G2246" s="44" t="s">
        <v>511</v>
      </c>
      <c r="H2246" s="44" t="s">
        <v>511</v>
      </c>
      <c r="I2246" s="45" t="s">
        <v>511</v>
      </c>
    </row>
    <row r="2247" spans="1:9" x14ac:dyDescent="0.25">
      <c r="A2247" s="39">
        <v>2007</v>
      </c>
      <c r="B2247" s="40" t="s">
        <v>385</v>
      </c>
      <c r="C2247" s="41" t="s">
        <v>386</v>
      </c>
      <c r="D2247" s="42">
        <v>7.6423127319682447</v>
      </c>
      <c r="E2247" s="43">
        <v>4.9011459335626002</v>
      </c>
      <c r="F2247" s="44">
        <v>8.0486779302842084</v>
      </c>
      <c r="G2247" s="44">
        <v>9.4659413372380055</v>
      </c>
      <c r="H2247" s="44">
        <v>8.3824100364716028</v>
      </c>
      <c r="I2247" s="45">
        <v>7.4133884222848039</v>
      </c>
    </row>
    <row r="2248" spans="1:9" x14ac:dyDescent="0.25">
      <c r="A2248" s="39">
        <v>2007</v>
      </c>
      <c r="B2248" s="40" t="s">
        <v>436</v>
      </c>
      <c r="C2248" s="41" t="s">
        <v>437</v>
      </c>
      <c r="D2248" s="42">
        <v>8.5146981724018538</v>
      </c>
      <c r="E2248" s="43">
        <v>8.3252592584582796</v>
      </c>
      <c r="F2248" s="44">
        <v>8.3959380908492385</v>
      </c>
      <c r="G2248" s="44">
        <v>9.7692921059274713</v>
      </c>
      <c r="H2248" s="44">
        <v>7.5538345250599725</v>
      </c>
      <c r="I2248" s="45">
        <v>8.5291668817142998</v>
      </c>
    </row>
    <row r="2249" spans="1:9" x14ac:dyDescent="0.25">
      <c r="A2249" s="39">
        <v>2007</v>
      </c>
      <c r="B2249" s="40" t="s">
        <v>327</v>
      </c>
      <c r="C2249" s="41" t="s">
        <v>328</v>
      </c>
      <c r="D2249" s="42">
        <v>5.6467330837657412</v>
      </c>
      <c r="E2249" s="43">
        <v>5.7974897721004002</v>
      </c>
      <c r="F2249" s="44">
        <v>3.9439578043819865</v>
      </c>
      <c r="G2249" s="44">
        <v>7.785611256735594</v>
      </c>
      <c r="H2249" s="44">
        <v>5.126641255925767</v>
      </c>
      <c r="I2249" s="45">
        <v>5.579965329684959</v>
      </c>
    </row>
    <row r="2250" spans="1:9" x14ac:dyDescent="0.25">
      <c r="A2250" s="39">
        <v>2007</v>
      </c>
      <c r="B2250" s="40" t="s">
        <v>527</v>
      </c>
      <c r="C2250" s="41" t="s">
        <v>528</v>
      </c>
      <c r="D2250" s="42">
        <v>7.435299290214763</v>
      </c>
      <c r="E2250" s="43">
        <v>6.9929293838565592</v>
      </c>
      <c r="F2250" s="44">
        <v>6.3614708117336747</v>
      </c>
      <c r="G2250" s="44">
        <v>9.8123418847881325</v>
      </c>
      <c r="H2250" s="44">
        <v>7.2214381567726411</v>
      </c>
      <c r="I2250" s="45">
        <v>6.7883162139228093</v>
      </c>
    </row>
    <row r="2251" spans="1:9" x14ac:dyDescent="0.25">
      <c r="A2251" s="39">
        <v>2007</v>
      </c>
      <c r="B2251" s="40" t="s">
        <v>243</v>
      </c>
      <c r="C2251" s="41" t="s">
        <v>244</v>
      </c>
      <c r="D2251" s="42" t="s">
        <v>511</v>
      </c>
      <c r="E2251" s="43" t="s">
        <v>511</v>
      </c>
      <c r="F2251" s="44" t="s">
        <v>511</v>
      </c>
      <c r="G2251" s="44" t="s">
        <v>511</v>
      </c>
      <c r="H2251" s="44" t="s">
        <v>511</v>
      </c>
      <c r="I2251" s="45" t="s">
        <v>511</v>
      </c>
    </row>
    <row r="2252" spans="1:9" x14ac:dyDescent="0.25">
      <c r="A2252" s="39">
        <v>2007</v>
      </c>
      <c r="B2252" s="40" t="s">
        <v>119</v>
      </c>
      <c r="C2252" s="41" t="s">
        <v>529</v>
      </c>
      <c r="D2252" s="42">
        <v>6.3775210124106998</v>
      </c>
      <c r="E2252" s="43">
        <v>6.8314005642334408</v>
      </c>
      <c r="F2252" s="44">
        <v>5.3741838878262982</v>
      </c>
      <c r="G2252" s="44">
        <v>7.609011726206508</v>
      </c>
      <c r="H2252" s="44">
        <v>5.7361698778465815</v>
      </c>
      <c r="I2252" s="45">
        <v>6.3368390059406714</v>
      </c>
    </row>
    <row r="2253" spans="1:9" x14ac:dyDescent="0.25">
      <c r="A2253" s="39">
        <v>2007</v>
      </c>
      <c r="B2253" s="40" t="s">
        <v>275</v>
      </c>
      <c r="C2253" s="41" t="s">
        <v>276</v>
      </c>
      <c r="D2253" s="42">
        <v>6.6967575306883136</v>
      </c>
      <c r="E2253" s="43">
        <v>7.2058519064730593</v>
      </c>
      <c r="F2253" s="44">
        <v>5.8190749315074211</v>
      </c>
      <c r="G2253" s="44">
        <v>7.0361996224407459</v>
      </c>
      <c r="H2253" s="44">
        <v>6.3993877685999792</v>
      </c>
      <c r="I2253" s="45">
        <v>7.0232734244203598</v>
      </c>
    </row>
    <row r="2254" spans="1:9" x14ac:dyDescent="0.25">
      <c r="A2254" s="39">
        <v>2007</v>
      </c>
      <c r="B2254" s="40" t="s">
        <v>277</v>
      </c>
      <c r="C2254" s="41" t="s">
        <v>278</v>
      </c>
      <c r="D2254" s="42" t="s">
        <v>511</v>
      </c>
      <c r="E2254" s="43" t="s">
        <v>511</v>
      </c>
      <c r="F2254" s="44" t="s">
        <v>511</v>
      </c>
      <c r="G2254" s="44" t="s">
        <v>511</v>
      </c>
      <c r="H2254" s="44" t="s">
        <v>511</v>
      </c>
      <c r="I2254" s="45" t="s">
        <v>511</v>
      </c>
    </row>
    <row r="2255" spans="1:9" x14ac:dyDescent="0.25">
      <c r="A2255" s="39">
        <v>2007</v>
      </c>
      <c r="B2255" s="40" t="s">
        <v>115</v>
      </c>
      <c r="C2255" s="41" t="s">
        <v>116</v>
      </c>
      <c r="D2255" s="42">
        <v>5.7624213563182876</v>
      </c>
      <c r="E2255" s="43">
        <v>7.280359400422812</v>
      </c>
      <c r="F2255" s="44">
        <v>3.4515653399935546</v>
      </c>
      <c r="G2255" s="44">
        <v>6.8268157949428927</v>
      </c>
      <c r="H2255" s="44">
        <v>6.1638067707190283</v>
      </c>
      <c r="I2255" s="45">
        <v>5.0895594755131528</v>
      </c>
    </row>
    <row r="2256" spans="1:9" x14ac:dyDescent="0.25">
      <c r="A2256" s="39">
        <v>2007</v>
      </c>
      <c r="B2256" s="40" t="s">
        <v>218</v>
      </c>
      <c r="C2256" s="41" t="s">
        <v>219</v>
      </c>
      <c r="D2256" s="42">
        <v>7.3194192009024714</v>
      </c>
      <c r="E2256" s="43">
        <v>7.1910725637804083</v>
      </c>
      <c r="F2256" s="44">
        <v>4.9302286663879569</v>
      </c>
      <c r="G2256" s="44">
        <v>8.7310101172042582</v>
      </c>
      <c r="H2256" s="44">
        <v>7.9494349645406563</v>
      </c>
      <c r="I2256" s="45">
        <v>7.7953496925990784</v>
      </c>
    </row>
    <row r="2257" spans="1:9" x14ac:dyDescent="0.25">
      <c r="A2257" s="39">
        <v>2007</v>
      </c>
      <c r="B2257" s="40" t="s">
        <v>15</v>
      </c>
      <c r="C2257" s="41" t="s">
        <v>16</v>
      </c>
      <c r="D2257" s="42">
        <v>6.3979720775896443</v>
      </c>
      <c r="E2257" s="43">
        <v>6.9865591775227376</v>
      </c>
      <c r="F2257" s="44">
        <v>5.1929799646855077</v>
      </c>
      <c r="G2257" s="44">
        <v>6.9911649339997597</v>
      </c>
      <c r="H2257" s="44">
        <v>5.9125548940276422</v>
      </c>
      <c r="I2257" s="45">
        <v>6.9066014177125723</v>
      </c>
    </row>
    <row r="2258" spans="1:9" x14ac:dyDescent="0.25">
      <c r="A2258" s="39">
        <v>2007</v>
      </c>
      <c r="B2258" s="40" t="s">
        <v>329</v>
      </c>
      <c r="C2258" s="41" t="s">
        <v>330</v>
      </c>
      <c r="D2258" s="42">
        <v>6.5272462064681651</v>
      </c>
      <c r="E2258" s="43">
        <v>7.7699979087164808</v>
      </c>
      <c r="F2258" s="44">
        <v>5.5886896853586112</v>
      </c>
      <c r="G2258" s="44">
        <v>6.4434647162645575</v>
      </c>
      <c r="H2258" s="44">
        <v>6.9687516110423857</v>
      </c>
      <c r="I2258" s="45">
        <v>5.8653271109587877</v>
      </c>
    </row>
    <row r="2259" spans="1:9" x14ac:dyDescent="0.25">
      <c r="A2259" s="39">
        <v>2007</v>
      </c>
      <c r="B2259" s="40" t="s">
        <v>117</v>
      </c>
      <c r="C2259" s="41" t="s">
        <v>118</v>
      </c>
      <c r="D2259" s="42">
        <v>7.2816600440956858</v>
      </c>
      <c r="E2259" s="43">
        <v>7.5846412731896509</v>
      </c>
      <c r="F2259" s="44">
        <v>4.1861180341687643</v>
      </c>
      <c r="G2259" s="44">
        <v>9.1689894742332445</v>
      </c>
      <c r="H2259" s="44">
        <v>7.1771414608684223</v>
      </c>
      <c r="I2259" s="45">
        <v>8.2914099780183452</v>
      </c>
    </row>
    <row r="2260" spans="1:9" x14ac:dyDescent="0.25">
      <c r="A2260" s="39">
        <v>2007</v>
      </c>
      <c r="B2260" s="40" t="s">
        <v>354</v>
      </c>
      <c r="C2260" s="41" t="s">
        <v>355</v>
      </c>
      <c r="D2260" s="42">
        <v>5.9157316085784863</v>
      </c>
      <c r="E2260" s="43">
        <v>6.8647899078845125</v>
      </c>
      <c r="F2260" s="44">
        <v>5.2813872961621593</v>
      </c>
      <c r="G2260" s="44">
        <v>5.1578430007057294</v>
      </c>
      <c r="H2260" s="44">
        <v>6.03750487121816</v>
      </c>
      <c r="I2260" s="45">
        <v>6.2371329669218705</v>
      </c>
    </row>
    <row r="2261" spans="1:9" x14ac:dyDescent="0.25">
      <c r="A2261" s="39">
        <v>2007</v>
      </c>
      <c r="B2261" s="40" t="s">
        <v>331</v>
      </c>
      <c r="C2261" s="41" t="s">
        <v>332</v>
      </c>
      <c r="D2261" s="42">
        <v>7.4721205935114465</v>
      </c>
      <c r="E2261" s="43">
        <v>7.7595368800922753</v>
      </c>
      <c r="F2261" s="44">
        <v>5.5540131798459589</v>
      </c>
      <c r="G2261" s="44">
        <v>7.9208828893002305</v>
      </c>
      <c r="H2261" s="44">
        <v>8.366747861441981</v>
      </c>
      <c r="I2261" s="45">
        <v>7.7594221568767905</v>
      </c>
    </row>
    <row r="2262" spans="1:9" x14ac:dyDescent="0.25">
      <c r="A2262" s="39">
        <v>2007</v>
      </c>
      <c r="B2262" s="40" t="s">
        <v>387</v>
      </c>
      <c r="C2262" s="41" t="s">
        <v>530</v>
      </c>
      <c r="D2262" s="42">
        <v>8.2518239587089255</v>
      </c>
      <c r="E2262" s="43">
        <v>6.9296496294266685</v>
      </c>
      <c r="F2262" s="44">
        <v>7.6959973990919046</v>
      </c>
      <c r="G2262" s="44">
        <v>9.4357054605414348</v>
      </c>
      <c r="H2262" s="44">
        <v>8.8352495919451641</v>
      </c>
      <c r="I2262" s="45">
        <v>8.3625177125394536</v>
      </c>
    </row>
    <row r="2263" spans="1:9" x14ac:dyDescent="0.25">
      <c r="A2263" s="39">
        <v>2007</v>
      </c>
      <c r="B2263" s="40" t="s">
        <v>236</v>
      </c>
      <c r="C2263" s="41" t="s">
        <v>531</v>
      </c>
      <c r="D2263" s="42">
        <v>8.5275651679090618</v>
      </c>
      <c r="E2263" s="43">
        <v>8.0092060390401052</v>
      </c>
      <c r="F2263" s="44">
        <v>7.6005245284551819</v>
      </c>
      <c r="G2263" s="44">
        <v>9.7356131609026839</v>
      </c>
      <c r="H2263" s="44">
        <v>8.3298149280418965</v>
      </c>
      <c r="I2263" s="45">
        <v>8.9626671831054399</v>
      </c>
    </row>
    <row r="2264" spans="1:9" x14ac:dyDescent="0.25">
      <c r="A2264" s="39">
        <v>2007</v>
      </c>
      <c r="B2264" s="40" t="s">
        <v>224</v>
      </c>
      <c r="C2264" s="41" t="s">
        <v>225</v>
      </c>
      <c r="D2264" s="42">
        <v>7.1440806270766801</v>
      </c>
      <c r="E2264" s="43">
        <v>7.2616096897165807</v>
      </c>
      <c r="F2264" s="44">
        <v>5.6201709599464946</v>
      </c>
      <c r="G2264" s="44">
        <v>8.1001858424952644</v>
      </c>
      <c r="H2264" s="44">
        <v>8.1967147401606315</v>
      </c>
      <c r="I2264" s="45">
        <v>6.5417219030644249</v>
      </c>
    </row>
    <row r="2265" spans="1:9" x14ac:dyDescent="0.25">
      <c r="A2265" s="39">
        <v>2007</v>
      </c>
      <c r="B2265" s="40" t="s">
        <v>226</v>
      </c>
      <c r="C2265" s="41" t="s">
        <v>532</v>
      </c>
      <c r="D2265" s="42">
        <v>4.4186610106630777</v>
      </c>
      <c r="E2265" s="43">
        <v>4.5125335747105435</v>
      </c>
      <c r="F2265" s="44">
        <v>3.2910812227210258</v>
      </c>
      <c r="G2265" s="44">
        <v>5.6166065497839712</v>
      </c>
      <c r="H2265" s="44">
        <v>3.5956164666835733</v>
      </c>
      <c r="I2265" s="45">
        <v>5.077467239416273</v>
      </c>
    </row>
    <row r="2266" spans="1:9" x14ac:dyDescent="0.25">
      <c r="A2266" s="39">
        <v>2007</v>
      </c>
      <c r="B2266" s="40" t="s">
        <v>279</v>
      </c>
      <c r="C2266" s="41" t="s">
        <v>533</v>
      </c>
      <c r="D2266" s="42">
        <v>5.9431614419511831</v>
      </c>
      <c r="E2266" s="43">
        <v>6.2345999313323928</v>
      </c>
      <c r="F2266" s="44">
        <v>5.2918242173803414</v>
      </c>
      <c r="G2266" s="44">
        <v>6.2207435384917211</v>
      </c>
      <c r="H2266" s="44">
        <v>5.5479741693597697</v>
      </c>
      <c r="I2266" s="45">
        <v>6.4206653531916897</v>
      </c>
    </row>
    <row r="2267" spans="1:9" x14ac:dyDescent="0.25">
      <c r="A2267" s="39">
        <v>2007</v>
      </c>
      <c r="B2267" s="40" t="s">
        <v>333</v>
      </c>
      <c r="C2267" s="41" t="s">
        <v>534</v>
      </c>
      <c r="D2267" s="42" t="s">
        <v>511</v>
      </c>
      <c r="E2267" s="43" t="s">
        <v>511</v>
      </c>
      <c r="F2267" s="44" t="s">
        <v>511</v>
      </c>
      <c r="G2267" s="44" t="s">
        <v>511</v>
      </c>
      <c r="H2267" s="44" t="s">
        <v>511</v>
      </c>
      <c r="I2267" s="45" t="s">
        <v>511</v>
      </c>
    </row>
    <row r="2268" spans="1:9" x14ac:dyDescent="0.25">
      <c r="A2268" s="39">
        <v>2007</v>
      </c>
      <c r="B2268" s="40" t="s">
        <v>121</v>
      </c>
      <c r="C2268" s="41" t="s">
        <v>122</v>
      </c>
      <c r="D2268" s="42">
        <v>7.1102134989484771</v>
      </c>
      <c r="E2268" s="43">
        <v>7.4218247935635606</v>
      </c>
      <c r="F2268" s="44">
        <v>5.7415959444891627</v>
      </c>
      <c r="G2268" s="44">
        <v>8.5024279884978959</v>
      </c>
      <c r="H2268" s="44">
        <v>7.2541960409889867</v>
      </c>
      <c r="I2268" s="45">
        <v>6.631022727202776</v>
      </c>
    </row>
    <row r="2269" spans="1:9" ht="15.75" thickBot="1" x14ac:dyDescent="0.3">
      <c r="A2269" s="46">
        <v>2007</v>
      </c>
      <c r="B2269" s="47" t="s">
        <v>123</v>
      </c>
      <c r="C2269" s="48" t="s">
        <v>124</v>
      </c>
      <c r="D2269" s="49">
        <v>3.1802442471907737</v>
      </c>
      <c r="E2269" s="50">
        <v>6.1487587701991391</v>
      </c>
      <c r="F2269" s="51">
        <v>3.5679324339038296</v>
      </c>
      <c r="G2269" s="51">
        <v>0</v>
      </c>
      <c r="H2269" s="51">
        <v>1.8327718070157204</v>
      </c>
      <c r="I2269" s="52">
        <v>4.3517582248351792</v>
      </c>
    </row>
    <row r="2270" spans="1:9" x14ac:dyDescent="0.25">
      <c r="A2270" s="10">
        <v>2008</v>
      </c>
      <c r="B2270" s="11" t="s">
        <v>388</v>
      </c>
      <c r="C2270" s="12" t="s">
        <v>389</v>
      </c>
      <c r="D2270" s="13">
        <v>7.2731750151688646</v>
      </c>
      <c r="E2270" s="14">
        <v>8.2608457828979489</v>
      </c>
      <c r="F2270" s="15">
        <v>5.4806349381504713</v>
      </c>
      <c r="G2270" s="15">
        <v>9.3953412286573084</v>
      </c>
      <c r="H2270" s="15">
        <v>6.5318584306452925</v>
      </c>
      <c r="I2270" s="16">
        <v>6.6971946954933017</v>
      </c>
    </row>
    <row r="2271" spans="1:9" x14ac:dyDescent="0.25">
      <c r="A2271" s="17">
        <v>2008</v>
      </c>
      <c r="B2271" s="18" t="s">
        <v>4</v>
      </c>
      <c r="C2271" s="19" t="s">
        <v>5</v>
      </c>
      <c r="D2271" s="20">
        <v>5.2519044218341246</v>
      </c>
      <c r="E2271" s="21">
        <v>3.491659267314863</v>
      </c>
      <c r="F2271" s="22">
        <v>4.026462631081837</v>
      </c>
      <c r="G2271" s="22">
        <v>7.6145662191487791</v>
      </c>
      <c r="H2271" s="22">
        <v>5.643748161836653</v>
      </c>
      <c r="I2271" s="23">
        <v>5.4830858297884921</v>
      </c>
    </row>
    <row r="2272" spans="1:9" x14ac:dyDescent="0.25">
      <c r="A2272" s="17">
        <v>2008</v>
      </c>
      <c r="B2272" s="18" t="s">
        <v>19</v>
      </c>
      <c r="C2272" s="19" t="s">
        <v>20</v>
      </c>
      <c r="D2272" s="20">
        <v>4.8945183772274934</v>
      </c>
      <c r="E2272" s="21">
        <v>5.1369021479057864</v>
      </c>
      <c r="F2272" s="22">
        <v>3.6707109950555012</v>
      </c>
      <c r="G2272" s="22">
        <v>5.0328363881389002</v>
      </c>
      <c r="H2272" s="22">
        <v>5.379912043922852</v>
      </c>
      <c r="I2272" s="23">
        <v>5.2522303111144231</v>
      </c>
    </row>
    <row r="2273" spans="1:9" x14ac:dyDescent="0.25">
      <c r="A2273" s="17">
        <v>2008</v>
      </c>
      <c r="B2273" s="18" t="s">
        <v>129</v>
      </c>
      <c r="C2273" s="19" t="s">
        <v>130</v>
      </c>
      <c r="D2273" s="20">
        <v>6.224208101546326</v>
      </c>
      <c r="E2273" s="21">
        <v>6.8855485912375887</v>
      </c>
      <c r="F2273" s="22">
        <v>4.8350847398804575</v>
      </c>
      <c r="G2273" s="22">
        <v>6.895768047645749</v>
      </c>
      <c r="H2273" s="22">
        <v>6.5376012223332438</v>
      </c>
      <c r="I2273" s="23">
        <v>5.9670379066345909</v>
      </c>
    </row>
    <row r="2274" spans="1:9" x14ac:dyDescent="0.25">
      <c r="A2274" s="17">
        <v>2008</v>
      </c>
      <c r="B2274" s="18" t="s">
        <v>299</v>
      </c>
      <c r="C2274" s="19" t="s">
        <v>300</v>
      </c>
      <c r="D2274" s="20">
        <v>7.6884801278657502</v>
      </c>
      <c r="E2274" s="21">
        <v>8.8819347041261416</v>
      </c>
      <c r="F2274" s="22">
        <v>5.5379757444508932</v>
      </c>
      <c r="G2274" s="22">
        <v>8.8824980877978845</v>
      </c>
      <c r="H2274" s="22">
        <v>7.9863040114780519</v>
      </c>
      <c r="I2274" s="23">
        <v>7.1536880914757788</v>
      </c>
    </row>
    <row r="2275" spans="1:9" x14ac:dyDescent="0.25">
      <c r="A2275" s="17">
        <v>2008</v>
      </c>
      <c r="B2275" s="18" t="s">
        <v>438</v>
      </c>
      <c r="C2275" s="19" t="s">
        <v>439</v>
      </c>
      <c r="D2275" s="20">
        <v>8.1531162577230525</v>
      </c>
      <c r="E2275" s="21">
        <v>7.2764817604492222</v>
      </c>
      <c r="F2275" s="22">
        <v>7.9912654748273866</v>
      </c>
      <c r="G2275" s="22">
        <v>9.4257329403236074</v>
      </c>
      <c r="H2275" s="22">
        <v>7.4531243184149325</v>
      </c>
      <c r="I2275" s="23">
        <v>8.6189767946001083</v>
      </c>
    </row>
    <row r="2276" spans="1:9" x14ac:dyDescent="0.25">
      <c r="A2276" s="17">
        <v>2008</v>
      </c>
      <c r="B2276" s="18" t="s">
        <v>420</v>
      </c>
      <c r="C2276" s="19" t="s">
        <v>421</v>
      </c>
      <c r="D2276" s="20">
        <v>7.7912214750282915</v>
      </c>
      <c r="E2276" s="21">
        <v>5.5785919616170805</v>
      </c>
      <c r="F2276" s="22">
        <v>8.0035778277579759</v>
      </c>
      <c r="G2276" s="22">
        <v>9.5436229262445718</v>
      </c>
      <c r="H2276" s="22">
        <v>8.2221401823958153</v>
      </c>
      <c r="I2276" s="23">
        <v>7.6081744771260142</v>
      </c>
    </row>
    <row r="2277" spans="1:9" x14ac:dyDescent="0.25">
      <c r="A2277" s="17">
        <v>2008</v>
      </c>
      <c r="B2277" s="18" t="s">
        <v>301</v>
      </c>
      <c r="C2277" s="19" t="s">
        <v>302</v>
      </c>
      <c r="D2277" s="20">
        <v>5.9785908413200195</v>
      </c>
      <c r="E2277" s="21">
        <v>4.6673028650648121</v>
      </c>
      <c r="F2277" s="22">
        <v>5.544571706741328</v>
      </c>
      <c r="G2277" s="22">
        <v>6.3030035470115209</v>
      </c>
      <c r="H2277" s="22">
        <v>6.3173177333262673</v>
      </c>
      <c r="I2277" s="23">
        <v>7.0607583544561701</v>
      </c>
    </row>
    <row r="2278" spans="1:9" x14ac:dyDescent="0.25">
      <c r="A2278" s="17">
        <v>2008</v>
      </c>
      <c r="B2278" s="18" t="s">
        <v>133</v>
      </c>
      <c r="C2278" s="19" t="s">
        <v>512</v>
      </c>
      <c r="D2278" s="20">
        <v>7.5906099008539698</v>
      </c>
      <c r="E2278" s="21">
        <v>9.0377453180251095</v>
      </c>
      <c r="F2278" s="22">
        <v>6.4831081553719887</v>
      </c>
      <c r="G2278" s="22">
        <v>6.8225334391507015</v>
      </c>
      <c r="H2278" s="22">
        <v>6.3671913074295423</v>
      </c>
      <c r="I2278" s="23">
        <v>9.2424712842925061</v>
      </c>
    </row>
    <row r="2279" spans="1:9" x14ac:dyDescent="0.25">
      <c r="A2279" s="17">
        <v>2008</v>
      </c>
      <c r="B2279" s="18" t="s">
        <v>303</v>
      </c>
      <c r="C2279" s="19" t="s">
        <v>304</v>
      </c>
      <c r="D2279" s="20">
        <v>7.351404816454389</v>
      </c>
      <c r="E2279" s="21">
        <v>6.7582152432732938</v>
      </c>
      <c r="F2279" s="22">
        <v>4.6510491955895832</v>
      </c>
      <c r="G2279" s="22">
        <v>9.0896563078182204</v>
      </c>
      <c r="H2279" s="22">
        <v>7.8910435760009596</v>
      </c>
      <c r="I2279" s="23">
        <v>8.3670597595898908</v>
      </c>
    </row>
    <row r="2280" spans="1:9" x14ac:dyDescent="0.25">
      <c r="A2280" s="17">
        <v>2008</v>
      </c>
      <c r="B2280" s="18" t="s">
        <v>283</v>
      </c>
      <c r="C2280" s="19" t="s">
        <v>284</v>
      </c>
      <c r="D2280" s="20">
        <v>6.0529513225177061</v>
      </c>
      <c r="E2280" s="21">
        <v>8.6470135396387846</v>
      </c>
      <c r="F2280" s="22">
        <v>2.8303428749622439</v>
      </c>
      <c r="G2280" s="22">
        <v>6.3861371538047482</v>
      </c>
      <c r="H2280" s="22">
        <v>5.7223735435294678</v>
      </c>
      <c r="I2280" s="23">
        <v>6.678889500653284</v>
      </c>
    </row>
    <row r="2281" spans="1:9" x14ac:dyDescent="0.25">
      <c r="A2281" s="17">
        <v>2008</v>
      </c>
      <c r="B2281" s="18" t="s">
        <v>135</v>
      </c>
      <c r="C2281" s="19" t="s">
        <v>136</v>
      </c>
      <c r="D2281" s="20">
        <v>6.15974945008539</v>
      </c>
      <c r="E2281" s="21">
        <v>5.4775749009828223</v>
      </c>
      <c r="F2281" s="22">
        <v>5.7299561137026647</v>
      </c>
      <c r="G2281" s="22">
        <v>6.0487702344255716</v>
      </c>
      <c r="H2281" s="22">
        <v>6.691590498835847</v>
      </c>
      <c r="I2281" s="23">
        <v>6.8508555024800444</v>
      </c>
    </row>
    <row r="2282" spans="1:9" x14ac:dyDescent="0.25">
      <c r="A2282" s="17">
        <v>2008</v>
      </c>
      <c r="B2282" s="18" t="s">
        <v>335</v>
      </c>
      <c r="C2282" s="19" t="s">
        <v>336</v>
      </c>
      <c r="D2282" s="20" t="s">
        <v>511</v>
      </c>
      <c r="E2282" s="21" t="s">
        <v>511</v>
      </c>
      <c r="F2282" s="22" t="s">
        <v>511</v>
      </c>
      <c r="G2282" s="22" t="s">
        <v>511</v>
      </c>
      <c r="H2282" s="22" t="s">
        <v>511</v>
      </c>
      <c r="I2282" s="23" t="s">
        <v>511</v>
      </c>
    </row>
    <row r="2283" spans="1:9" x14ac:dyDescent="0.25">
      <c r="A2283" s="17">
        <v>2008</v>
      </c>
      <c r="B2283" s="18" t="s">
        <v>422</v>
      </c>
      <c r="C2283" s="19" t="s">
        <v>423</v>
      </c>
      <c r="D2283" s="20">
        <v>7.5643111040300424</v>
      </c>
      <c r="E2283" s="21">
        <v>4.9919254955041819</v>
      </c>
      <c r="F2283" s="22">
        <v>7.0965119544773483</v>
      </c>
      <c r="G2283" s="22">
        <v>9.4798758536453942</v>
      </c>
      <c r="H2283" s="22">
        <v>8.3673476389450911</v>
      </c>
      <c r="I2283" s="23">
        <v>7.8858945775781955</v>
      </c>
    </row>
    <row r="2284" spans="1:9" x14ac:dyDescent="0.25">
      <c r="A2284" s="17">
        <v>2008</v>
      </c>
      <c r="B2284" s="18" t="s">
        <v>137</v>
      </c>
      <c r="C2284" s="19" t="s">
        <v>138</v>
      </c>
      <c r="D2284" s="20">
        <v>7.1024314222980802</v>
      </c>
      <c r="E2284" s="21">
        <v>8.0108473417485371</v>
      </c>
      <c r="F2284" s="22">
        <v>4.6772615805924787</v>
      </c>
      <c r="G2284" s="22">
        <v>8.1802833109108981</v>
      </c>
      <c r="H2284" s="22">
        <v>6.1705855460544887</v>
      </c>
      <c r="I2284" s="23">
        <v>8.4731793321840012</v>
      </c>
    </row>
    <row r="2285" spans="1:9" x14ac:dyDescent="0.25">
      <c r="A2285" s="17">
        <v>2008</v>
      </c>
      <c r="B2285" s="18" t="s">
        <v>21</v>
      </c>
      <c r="C2285" s="19" t="s">
        <v>22</v>
      </c>
      <c r="D2285" s="20">
        <v>6.0564789696442265</v>
      </c>
      <c r="E2285" s="21">
        <v>7.2704231737442058</v>
      </c>
      <c r="F2285" s="22">
        <v>4.3974125967410318</v>
      </c>
      <c r="G2285" s="22">
        <v>6.1103709199322473</v>
      </c>
      <c r="H2285" s="22">
        <v>5.7566005037788193</v>
      </c>
      <c r="I2285" s="23">
        <v>6.7475876540248274</v>
      </c>
    </row>
    <row r="2286" spans="1:9" x14ac:dyDescent="0.25">
      <c r="A2286" s="17">
        <v>2008</v>
      </c>
      <c r="B2286" s="18" t="s">
        <v>285</v>
      </c>
      <c r="C2286" s="19" t="s">
        <v>286</v>
      </c>
      <c r="D2286" s="20" t="s">
        <v>511</v>
      </c>
      <c r="E2286" s="21" t="s">
        <v>511</v>
      </c>
      <c r="F2286" s="22" t="s">
        <v>511</v>
      </c>
      <c r="G2286" s="22" t="s">
        <v>511</v>
      </c>
      <c r="H2286" s="22" t="s">
        <v>511</v>
      </c>
      <c r="I2286" s="23" t="s">
        <v>511</v>
      </c>
    </row>
    <row r="2287" spans="1:9" x14ac:dyDescent="0.25">
      <c r="A2287" s="17">
        <v>2008</v>
      </c>
      <c r="B2287" s="18" t="s">
        <v>139</v>
      </c>
      <c r="C2287" s="19" t="s">
        <v>513</v>
      </c>
      <c r="D2287" s="20">
        <v>6.18592392419413</v>
      </c>
      <c r="E2287" s="21">
        <v>6.0996332575539913</v>
      </c>
      <c r="F2287" s="22">
        <v>3.8126095138492611</v>
      </c>
      <c r="G2287" s="22">
        <v>7.9737625492382476</v>
      </c>
      <c r="H2287" s="22">
        <v>7.3055698919629304</v>
      </c>
      <c r="I2287" s="23">
        <v>5.7380444083662141</v>
      </c>
    </row>
    <row r="2288" spans="1:9" x14ac:dyDescent="0.25">
      <c r="A2288" s="17">
        <v>2008</v>
      </c>
      <c r="B2288" s="18" t="s">
        <v>392</v>
      </c>
      <c r="C2288" s="19" t="s">
        <v>393</v>
      </c>
      <c r="D2288" s="20">
        <v>6.7670934376413836</v>
      </c>
      <c r="E2288" s="21">
        <v>6.1787430518037194</v>
      </c>
      <c r="F2288" s="22">
        <v>4.9043095232302987</v>
      </c>
      <c r="G2288" s="22">
        <v>7.9084795010586522</v>
      </c>
      <c r="H2288" s="22">
        <v>7.7292404617680246</v>
      </c>
      <c r="I2288" s="23">
        <v>7.1146946503462303</v>
      </c>
    </row>
    <row r="2289" spans="1:9" x14ac:dyDescent="0.25">
      <c r="A2289" s="17">
        <v>2008</v>
      </c>
      <c r="B2289" s="18" t="s">
        <v>23</v>
      </c>
      <c r="C2289" s="19" t="s">
        <v>24</v>
      </c>
      <c r="D2289" s="20">
        <v>6.9476100508533225</v>
      </c>
      <c r="E2289" s="21">
        <v>4.5831270984023389</v>
      </c>
      <c r="F2289" s="22">
        <v>6.6561104417224923</v>
      </c>
      <c r="G2289" s="22">
        <v>8.695810525548179</v>
      </c>
      <c r="H2289" s="22">
        <v>7.3022501027062718</v>
      </c>
      <c r="I2289" s="23">
        <v>7.5007520858873349</v>
      </c>
    </row>
    <row r="2290" spans="1:9" x14ac:dyDescent="0.25">
      <c r="A2290" s="17">
        <v>2008</v>
      </c>
      <c r="B2290" s="18" t="s">
        <v>145</v>
      </c>
      <c r="C2290" s="19" t="s">
        <v>146</v>
      </c>
      <c r="D2290" s="20">
        <v>6.5020804934981431</v>
      </c>
      <c r="E2290" s="21">
        <v>7.2430168779233286</v>
      </c>
      <c r="F2290" s="22">
        <v>5.552656869299561</v>
      </c>
      <c r="G2290" s="22">
        <v>7.8651005965091842</v>
      </c>
      <c r="H2290" s="22">
        <v>7.0505479941651483</v>
      </c>
      <c r="I2290" s="23">
        <v>4.7990801295934924</v>
      </c>
    </row>
    <row r="2291" spans="1:9" x14ac:dyDescent="0.25">
      <c r="A2291" s="17">
        <v>2008</v>
      </c>
      <c r="B2291" s="18" t="s">
        <v>259</v>
      </c>
      <c r="C2291" s="19" t="s">
        <v>260</v>
      </c>
      <c r="D2291" s="20" t="s">
        <v>511</v>
      </c>
      <c r="E2291" s="21" t="s">
        <v>511</v>
      </c>
      <c r="F2291" s="22" t="s">
        <v>511</v>
      </c>
      <c r="G2291" s="22" t="s">
        <v>511</v>
      </c>
      <c r="H2291" s="22" t="s">
        <v>511</v>
      </c>
      <c r="I2291" s="23" t="s">
        <v>511</v>
      </c>
    </row>
    <row r="2292" spans="1:9" x14ac:dyDescent="0.25">
      <c r="A2292" s="17">
        <v>2008</v>
      </c>
      <c r="B2292" s="18" t="s">
        <v>338</v>
      </c>
      <c r="C2292" s="19" t="s">
        <v>339</v>
      </c>
      <c r="D2292" s="20">
        <v>7.5050133149209817</v>
      </c>
      <c r="E2292" s="21">
        <v>7.3971340656594675</v>
      </c>
      <c r="F2292" s="22">
        <v>5.5053985521196633</v>
      </c>
      <c r="G2292" s="22">
        <v>8.7372459604774573</v>
      </c>
      <c r="H2292" s="22">
        <v>8.0735587276196839</v>
      </c>
      <c r="I2292" s="23">
        <v>7.8117292687286328</v>
      </c>
    </row>
    <row r="2293" spans="1:9" x14ac:dyDescent="0.25">
      <c r="A2293" s="17">
        <v>2008</v>
      </c>
      <c r="B2293" s="18" t="s">
        <v>27</v>
      </c>
      <c r="C2293" s="19" t="s">
        <v>28</v>
      </c>
      <c r="D2293" s="20">
        <v>5.9765405388675861</v>
      </c>
      <c r="E2293" s="21">
        <v>5.5359798521510371</v>
      </c>
      <c r="F2293" s="22">
        <v>4.4748155261222067</v>
      </c>
      <c r="G2293" s="22">
        <v>6.6389171690696402</v>
      </c>
      <c r="H2293" s="22">
        <v>5.67262305585185</v>
      </c>
      <c r="I2293" s="23">
        <v>7.5603670911431955</v>
      </c>
    </row>
    <row r="2294" spans="1:9" x14ac:dyDescent="0.25">
      <c r="A2294" s="17">
        <v>2008</v>
      </c>
      <c r="B2294" s="18" t="s">
        <v>29</v>
      </c>
      <c r="C2294" s="19" t="s">
        <v>30</v>
      </c>
      <c r="D2294" s="20">
        <v>5.0812503829697402</v>
      </c>
      <c r="E2294" s="21">
        <v>4.7341665308769025</v>
      </c>
      <c r="F2294" s="22">
        <v>3.4318863751573514</v>
      </c>
      <c r="G2294" s="22">
        <v>6.0418165111220077</v>
      </c>
      <c r="H2294" s="22">
        <v>4.6115879111926326</v>
      </c>
      <c r="I2294" s="23">
        <v>6.5867945864998072</v>
      </c>
    </row>
    <row r="2295" spans="1:9" x14ac:dyDescent="0.25">
      <c r="A2295" s="17">
        <v>2008</v>
      </c>
      <c r="B2295" s="18" t="s">
        <v>31</v>
      </c>
      <c r="C2295" s="19" t="s">
        <v>32</v>
      </c>
      <c r="D2295" s="20" t="s">
        <v>511</v>
      </c>
      <c r="E2295" s="21" t="s">
        <v>511</v>
      </c>
      <c r="F2295" s="22" t="s">
        <v>511</v>
      </c>
      <c r="G2295" s="22" t="s">
        <v>511</v>
      </c>
      <c r="H2295" s="22" t="s">
        <v>511</v>
      </c>
      <c r="I2295" s="23" t="s">
        <v>511</v>
      </c>
    </row>
    <row r="2296" spans="1:9" x14ac:dyDescent="0.25">
      <c r="A2296" s="17">
        <v>2008</v>
      </c>
      <c r="B2296" s="18" t="s">
        <v>261</v>
      </c>
      <c r="C2296" s="19" t="s">
        <v>262</v>
      </c>
      <c r="D2296" s="20" t="s">
        <v>511</v>
      </c>
      <c r="E2296" s="21" t="s">
        <v>511</v>
      </c>
      <c r="F2296" s="22" t="s">
        <v>511</v>
      </c>
      <c r="G2296" s="22" t="s">
        <v>511</v>
      </c>
      <c r="H2296" s="22" t="s">
        <v>511</v>
      </c>
      <c r="I2296" s="23" t="s">
        <v>511</v>
      </c>
    </row>
    <row r="2297" spans="1:9" x14ac:dyDescent="0.25">
      <c r="A2297" s="17">
        <v>2008</v>
      </c>
      <c r="B2297" s="18" t="s">
        <v>33</v>
      </c>
      <c r="C2297" s="19" t="s">
        <v>34</v>
      </c>
      <c r="D2297" s="20">
        <v>5.5790968151779179</v>
      </c>
      <c r="E2297" s="21">
        <v>6.2681379762525848</v>
      </c>
      <c r="F2297" s="22">
        <v>3.228419100672431</v>
      </c>
      <c r="G2297" s="22">
        <v>6.7428021422210547</v>
      </c>
      <c r="H2297" s="22">
        <v>5.5753403706238363</v>
      </c>
      <c r="I2297" s="23">
        <v>6.0807844861196791</v>
      </c>
    </row>
    <row r="2298" spans="1:9" x14ac:dyDescent="0.25">
      <c r="A2298" s="17">
        <v>2008</v>
      </c>
      <c r="B2298" s="18" t="s">
        <v>230</v>
      </c>
      <c r="C2298" s="19" t="s">
        <v>231</v>
      </c>
      <c r="D2298" s="20">
        <v>8.2076053769129604</v>
      </c>
      <c r="E2298" s="21">
        <v>6.6539636721475777</v>
      </c>
      <c r="F2298" s="22">
        <v>8.0377753720156004</v>
      </c>
      <c r="G2298" s="22">
        <v>9.5420254990500126</v>
      </c>
      <c r="H2298" s="22">
        <v>8.0439735750029193</v>
      </c>
      <c r="I2298" s="23">
        <v>8.7602887663486975</v>
      </c>
    </row>
    <row r="2299" spans="1:9" x14ac:dyDescent="0.25">
      <c r="A2299" s="17">
        <v>2008</v>
      </c>
      <c r="B2299" s="18" t="s">
        <v>35</v>
      </c>
      <c r="C2299" s="19" t="s">
        <v>36</v>
      </c>
      <c r="D2299" s="20">
        <v>5.443410500356471</v>
      </c>
      <c r="E2299" s="21">
        <v>7.0833957266362901</v>
      </c>
      <c r="F2299" s="22">
        <v>3.4064720325722542</v>
      </c>
      <c r="G2299" s="22">
        <v>6.6266632305139428</v>
      </c>
      <c r="H2299" s="22">
        <v>4.6532587858418726</v>
      </c>
      <c r="I2299" s="23">
        <v>5.4472627262180007</v>
      </c>
    </row>
    <row r="2300" spans="1:9" x14ac:dyDescent="0.25">
      <c r="A2300" s="17">
        <v>2008</v>
      </c>
      <c r="B2300" s="18" t="s">
        <v>37</v>
      </c>
      <c r="C2300" s="19" t="s">
        <v>38</v>
      </c>
      <c r="D2300" s="20">
        <v>5.2229973515624888</v>
      </c>
      <c r="E2300" s="21">
        <v>6.6676047852541869</v>
      </c>
      <c r="F2300" s="22">
        <v>3.5370391966587307</v>
      </c>
      <c r="G2300" s="22">
        <v>5.9025774702844727</v>
      </c>
      <c r="H2300" s="22">
        <v>4.7148702443902684</v>
      </c>
      <c r="I2300" s="23">
        <v>5.2928950612247876</v>
      </c>
    </row>
    <row r="2301" spans="1:9" x14ac:dyDescent="0.25">
      <c r="A2301" s="17">
        <v>2008</v>
      </c>
      <c r="B2301" s="18" t="s">
        <v>151</v>
      </c>
      <c r="C2301" s="19" t="s">
        <v>152</v>
      </c>
      <c r="D2301" s="20">
        <v>7.8913915150518026</v>
      </c>
      <c r="E2301" s="21">
        <v>7.9948999348096548</v>
      </c>
      <c r="F2301" s="22">
        <v>6.4971230060219574</v>
      </c>
      <c r="G2301" s="22">
        <v>8.8221623196531365</v>
      </c>
      <c r="H2301" s="22">
        <v>8.8077560728828139</v>
      </c>
      <c r="I2301" s="23">
        <v>7.3350162418914486</v>
      </c>
    </row>
    <row r="2302" spans="1:9" x14ac:dyDescent="0.25">
      <c r="A2302" s="17">
        <v>2008</v>
      </c>
      <c r="B2302" s="18" t="s">
        <v>249</v>
      </c>
      <c r="C2302" s="19" t="s">
        <v>250</v>
      </c>
      <c r="D2302" s="20">
        <v>6.0396317619515214</v>
      </c>
      <c r="E2302" s="21">
        <v>4.5669094343197498</v>
      </c>
      <c r="F2302" s="22">
        <v>5.6236326419352753</v>
      </c>
      <c r="G2302" s="22">
        <v>8.1284783357870225</v>
      </c>
      <c r="H2302" s="22">
        <v>6.3028175599879184</v>
      </c>
      <c r="I2302" s="23">
        <v>5.5763208377276428</v>
      </c>
    </row>
    <row r="2303" spans="1:9" x14ac:dyDescent="0.25">
      <c r="A2303" s="17">
        <v>2008</v>
      </c>
      <c r="B2303" s="18" t="s">
        <v>153</v>
      </c>
      <c r="C2303" s="19" t="s">
        <v>154</v>
      </c>
      <c r="D2303" s="20">
        <v>6.6715543289988499</v>
      </c>
      <c r="E2303" s="21">
        <v>7.1135821569943802</v>
      </c>
      <c r="F2303" s="22">
        <v>4.8259684461156507</v>
      </c>
      <c r="G2303" s="22">
        <v>7.8673364058203568</v>
      </c>
      <c r="H2303" s="22">
        <v>6.8080100842112703</v>
      </c>
      <c r="I2303" s="23">
        <v>6.7428745518525917</v>
      </c>
    </row>
    <row r="2304" spans="1:9" x14ac:dyDescent="0.25">
      <c r="A2304" s="17">
        <v>2008</v>
      </c>
      <c r="B2304" s="18" t="s">
        <v>45</v>
      </c>
      <c r="C2304" s="19" t="s">
        <v>514</v>
      </c>
      <c r="D2304" s="20">
        <v>5.2303054586618716</v>
      </c>
      <c r="E2304" s="21">
        <v>6.6819552866979688</v>
      </c>
      <c r="F2304" s="22">
        <v>2.1886852566860657</v>
      </c>
      <c r="G2304" s="22">
        <v>7.6261110639628074</v>
      </c>
      <c r="H2304" s="22">
        <v>5.2030356520336696</v>
      </c>
      <c r="I2304" s="23">
        <v>4.4517400339288464</v>
      </c>
    </row>
    <row r="2305" spans="1:9" x14ac:dyDescent="0.25">
      <c r="A2305" s="17">
        <v>2008</v>
      </c>
      <c r="B2305" s="18" t="s">
        <v>41</v>
      </c>
      <c r="C2305" s="19" t="s">
        <v>515</v>
      </c>
      <c r="D2305" s="20">
        <v>4.8163123694656873</v>
      </c>
      <c r="E2305" s="21">
        <v>4.4293841768133886</v>
      </c>
      <c r="F2305" s="22">
        <v>3.7004779574902256</v>
      </c>
      <c r="G2305" s="22">
        <v>4.9253875616475131</v>
      </c>
      <c r="H2305" s="22">
        <v>5.0044947878843891</v>
      </c>
      <c r="I2305" s="23">
        <v>6.0218173634929206</v>
      </c>
    </row>
    <row r="2306" spans="1:9" x14ac:dyDescent="0.25">
      <c r="A2306" s="17">
        <v>2008</v>
      </c>
      <c r="B2306" s="18" t="s">
        <v>155</v>
      </c>
      <c r="C2306" s="19" t="s">
        <v>156</v>
      </c>
      <c r="D2306" s="20">
        <v>7.4441105421250793</v>
      </c>
      <c r="E2306" s="21">
        <v>7.9656160590113192</v>
      </c>
      <c r="F2306" s="22">
        <v>6.5130713568940948</v>
      </c>
      <c r="G2306" s="22">
        <v>7.4111810587869655</v>
      </c>
      <c r="H2306" s="22">
        <v>8.2899766448479379</v>
      </c>
      <c r="I2306" s="23">
        <v>7.0407075910850807</v>
      </c>
    </row>
    <row r="2307" spans="1:9" x14ac:dyDescent="0.25">
      <c r="A2307" s="17">
        <v>2008</v>
      </c>
      <c r="B2307" s="18" t="s">
        <v>43</v>
      </c>
      <c r="C2307" s="19" t="s">
        <v>516</v>
      </c>
      <c r="D2307" s="20">
        <v>5.660876161584997</v>
      </c>
      <c r="E2307" s="21">
        <v>6.821858862374917</v>
      </c>
      <c r="F2307" s="22">
        <v>2.8070117100254834</v>
      </c>
      <c r="G2307" s="22">
        <v>6.3975861254026487</v>
      </c>
      <c r="H2307" s="22">
        <v>5.9461711159424606</v>
      </c>
      <c r="I2307" s="23">
        <v>6.3317529941794746</v>
      </c>
    </row>
    <row r="2308" spans="1:9" x14ac:dyDescent="0.25">
      <c r="A2308" s="17">
        <v>2008</v>
      </c>
      <c r="B2308" s="18" t="s">
        <v>394</v>
      </c>
      <c r="C2308" s="19" t="s">
        <v>395</v>
      </c>
      <c r="D2308" s="20">
        <v>6.8356263292986172</v>
      </c>
      <c r="E2308" s="21">
        <v>5.2420659758429471</v>
      </c>
      <c r="F2308" s="22">
        <v>5.8639361262950045</v>
      </c>
      <c r="G2308" s="22">
        <v>8.0914708886815845</v>
      </c>
      <c r="H2308" s="22">
        <v>7.6947963507239194</v>
      </c>
      <c r="I2308" s="23">
        <v>7.2858623049496343</v>
      </c>
    </row>
    <row r="2309" spans="1:9" x14ac:dyDescent="0.25">
      <c r="A2309" s="17">
        <v>2008</v>
      </c>
      <c r="B2309" s="18" t="s">
        <v>305</v>
      </c>
      <c r="C2309" s="19" t="s">
        <v>306</v>
      </c>
      <c r="D2309" s="20">
        <v>7.8216243836040151</v>
      </c>
      <c r="E2309" s="21">
        <v>7.6809410285351678</v>
      </c>
      <c r="F2309" s="22">
        <v>6.375849155110866</v>
      </c>
      <c r="G2309" s="22">
        <v>9.2997196328242904</v>
      </c>
      <c r="H2309" s="22">
        <v>8.4597849269218379</v>
      </c>
      <c r="I2309" s="23">
        <v>7.2918271746279144</v>
      </c>
    </row>
    <row r="2310" spans="1:9" x14ac:dyDescent="0.25">
      <c r="A2310" s="17">
        <v>2008</v>
      </c>
      <c r="B2310" s="18" t="s">
        <v>340</v>
      </c>
      <c r="C2310" s="19" t="s">
        <v>517</v>
      </c>
      <c r="D2310" s="20">
        <v>7.6160669007029203</v>
      </c>
      <c r="E2310" s="21">
        <v>6.6395543748599035</v>
      </c>
      <c r="F2310" s="22">
        <v>6.4430605211033232</v>
      </c>
      <c r="G2310" s="22">
        <v>9.1367929427275261</v>
      </c>
      <c r="H2310" s="22">
        <v>8.0924046753586403</v>
      </c>
      <c r="I2310" s="23">
        <v>7.7685219894652056</v>
      </c>
    </row>
    <row r="2311" spans="1:9" x14ac:dyDescent="0.25">
      <c r="A2311" s="17">
        <v>2008</v>
      </c>
      <c r="B2311" s="18" t="s">
        <v>358</v>
      </c>
      <c r="C2311" s="19" t="s">
        <v>359</v>
      </c>
      <c r="D2311" s="20">
        <v>7.9457787101385691</v>
      </c>
      <c r="E2311" s="21">
        <v>4.78141781705604</v>
      </c>
      <c r="F2311" s="22">
        <v>8.3738548641185115</v>
      </c>
      <c r="G2311" s="22">
        <v>9.365651656330602</v>
      </c>
      <c r="H2311" s="22">
        <v>8.610274537578114</v>
      </c>
      <c r="I2311" s="23">
        <v>8.597694675609576</v>
      </c>
    </row>
    <row r="2312" spans="1:9" x14ac:dyDescent="0.25">
      <c r="A2312" s="17">
        <v>2008</v>
      </c>
      <c r="B2312" s="18" t="s">
        <v>163</v>
      </c>
      <c r="C2312" s="19" t="s">
        <v>164</v>
      </c>
      <c r="D2312" s="20">
        <v>6.6848312716014942</v>
      </c>
      <c r="E2312" s="21">
        <v>8.4122754106141802</v>
      </c>
      <c r="F2312" s="22">
        <v>4.633462706619639</v>
      </c>
      <c r="G2312" s="22">
        <v>5.9116111936688869</v>
      </c>
      <c r="H2312" s="22">
        <v>7.8039156525078264</v>
      </c>
      <c r="I2312" s="23">
        <v>6.6628913945969392</v>
      </c>
    </row>
    <row r="2313" spans="1:9" x14ac:dyDescent="0.25">
      <c r="A2313" s="17">
        <v>2008</v>
      </c>
      <c r="B2313" s="18" t="s">
        <v>165</v>
      </c>
      <c r="C2313" s="19" t="s">
        <v>166</v>
      </c>
      <c r="D2313" s="20">
        <v>6.2886060839361084</v>
      </c>
      <c r="E2313" s="21">
        <v>7.6435629812267623</v>
      </c>
      <c r="F2313" s="22">
        <v>4.0159736681405702</v>
      </c>
      <c r="G2313" s="22">
        <v>6.1041768828657341</v>
      </c>
      <c r="H2313" s="22">
        <v>7.6277918712376058</v>
      </c>
      <c r="I2313" s="23">
        <v>6.0515250162098724</v>
      </c>
    </row>
    <row r="2314" spans="1:9" x14ac:dyDescent="0.25">
      <c r="A2314" s="17">
        <v>2008</v>
      </c>
      <c r="B2314" s="18" t="s">
        <v>7</v>
      </c>
      <c r="C2314" s="19" t="s">
        <v>518</v>
      </c>
      <c r="D2314" s="20">
        <v>6.2411848781436836</v>
      </c>
      <c r="E2314" s="21">
        <v>5.9798698872706693</v>
      </c>
      <c r="F2314" s="22">
        <v>4.7913200268862992</v>
      </c>
      <c r="G2314" s="22">
        <v>8.2554533369042176</v>
      </c>
      <c r="H2314" s="22">
        <v>6.7511796466879916</v>
      </c>
      <c r="I2314" s="23">
        <v>5.4281014929692413</v>
      </c>
    </row>
    <row r="2315" spans="1:9" x14ac:dyDescent="0.25">
      <c r="A2315" s="17">
        <v>2008</v>
      </c>
      <c r="B2315" s="18" t="s">
        <v>167</v>
      </c>
      <c r="C2315" s="19" t="s">
        <v>168</v>
      </c>
      <c r="D2315" s="20">
        <v>7.7610291791206176</v>
      </c>
      <c r="E2315" s="21">
        <v>8.8840440854875791</v>
      </c>
      <c r="F2315" s="22">
        <v>4.8949027846814612</v>
      </c>
      <c r="G2315" s="22">
        <v>9.2674744694712672</v>
      </c>
      <c r="H2315" s="22">
        <v>8.1483807777547561</v>
      </c>
      <c r="I2315" s="23">
        <v>7.6103437782080272</v>
      </c>
    </row>
    <row r="2316" spans="1:9" x14ac:dyDescent="0.25">
      <c r="A2316" s="17">
        <v>2008</v>
      </c>
      <c r="B2316" s="18" t="s">
        <v>360</v>
      </c>
      <c r="C2316" s="19" t="s">
        <v>361</v>
      </c>
      <c r="D2316" s="20">
        <v>7.8962235548642186</v>
      </c>
      <c r="E2316" s="21">
        <v>6.8288194507896831</v>
      </c>
      <c r="F2316" s="22">
        <v>7.1698480707026873</v>
      </c>
      <c r="G2316" s="22">
        <v>9.0755832712789459</v>
      </c>
      <c r="H2316" s="22">
        <v>8.619898949413324</v>
      </c>
      <c r="I2316" s="23">
        <v>7.7869680321364525</v>
      </c>
    </row>
    <row r="2317" spans="1:9" x14ac:dyDescent="0.25">
      <c r="A2317" s="17">
        <v>2008</v>
      </c>
      <c r="B2317" s="18" t="s">
        <v>53</v>
      </c>
      <c r="C2317" s="19" t="s">
        <v>54</v>
      </c>
      <c r="D2317" s="20" t="s">
        <v>511</v>
      </c>
      <c r="E2317" s="21" t="s">
        <v>511</v>
      </c>
      <c r="F2317" s="22" t="s">
        <v>511</v>
      </c>
      <c r="G2317" s="22" t="s">
        <v>511</v>
      </c>
      <c r="H2317" s="22" t="s">
        <v>511</v>
      </c>
      <c r="I2317" s="23" t="s">
        <v>511</v>
      </c>
    </row>
    <row r="2318" spans="1:9" x14ac:dyDescent="0.25">
      <c r="A2318" s="17">
        <v>2008</v>
      </c>
      <c r="B2318" s="18" t="s">
        <v>55</v>
      </c>
      <c r="C2318" s="19" t="s">
        <v>56</v>
      </c>
      <c r="D2318" s="20">
        <v>5.0413850778669831</v>
      </c>
      <c r="E2318" s="21">
        <v>5.5625208402809907</v>
      </c>
      <c r="F2318" s="22">
        <v>4.6833930386650051</v>
      </c>
      <c r="G2318" s="22">
        <v>3.871673948513132</v>
      </c>
      <c r="H2318" s="22">
        <v>5.0241650422786579</v>
      </c>
      <c r="I2318" s="23">
        <v>6.0651725195971293</v>
      </c>
    </row>
    <row r="2319" spans="1:9" x14ac:dyDescent="0.25">
      <c r="A2319" s="17">
        <v>2008</v>
      </c>
      <c r="B2319" s="18" t="s">
        <v>451</v>
      </c>
      <c r="C2319" s="19" t="s">
        <v>452</v>
      </c>
      <c r="D2319" s="20">
        <v>6.9302226559370954</v>
      </c>
      <c r="E2319" s="21">
        <v>7.5554435537255973</v>
      </c>
      <c r="F2319" s="22">
        <v>6.1082660303128264</v>
      </c>
      <c r="G2319" s="22">
        <v>6.4162054286521482</v>
      </c>
      <c r="H2319" s="22">
        <v>6.3310335700986116</v>
      </c>
      <c r="I2319" s="23">
        <v>8.2401646968962918</v>
      </c>
    </row>
    <row r="2320" spans="1:9" x14ac:dyDescent="0.25">
      <c r="A2320" s="17">
        <v>2008</v>
      </c>
      <c r="B2320" s="18" t="s">
        <v>364</v>
      </c>
      <c r="C2320" s="19" t="s">
        <v>365</v>
      </c>
      <c r="D2320" s="20">
        <v>7.8219584063830778</v>
      </c>
      <c r="E2320" s="21">
        <v>5.5525858636847172</v>
      </c>
      <c r="F2320" s="22">
        <v>8.2509235267027528</v>
      </c>
      <c r="G2320" s="22">
        <v>9.4661518329959389</v>
      </c>
      <c r="H2320" s="22">
        <v>8.2729184652401173</v>
      </c>
      <c r="I2320" s="23">
        <v>7.5672123432918639</v>
      </c>
    </row>
    <row r="2321" spans="1:9" x14ac:dyDescent="0.25">
      <c r="A2321" s="17">
        <v>2008</v>
      </c>
      <c r="B2321" s="18" t="s">
        <v>424</v>
      </c>
      <c r="C2321" s="19" t="s">
        <v>425</v>
      </c>
      <c r="D2321" s="20">
        <v>7.6328287591846928</v>
      </c>
      <c r="E2321" s="21">
        <v>5.7188719868485336</v>
      </c>
      <c r="F2321" s="22">
        <v>7.1542276816748007</v>
      </c>
      <c r="G2321" s="22">
        <v>9.5441392955475806</v>
      </c>
      <c r="H2321" s="22">
        <v>8.3709702195055247</v>
      </c>
      <c r="I2321" s="23">
        <v>7.3759346123470246</v>
      </c>
    </row>
    <row r="2322" spans="1:9" x14ac:dyDescent="0.25">
      <c r="A2322" s="17">
        <v>2008</v>
      </c>
      <c r="B2322" s="18" t="s">
        <v>59</v>
      </c>
      <c r="C2322" s="19" t="s">
        <v>60</v>
      </c>
      <c r="D2322" s="20">
        <v>5.7362008517857435</v>
      </c>
      <c r="E2322" s="21">
        <v>6.3120410444350341</v>
      </c>
      <c r="F2322" s="22">
        <v>3.6913914269811814</v>
      </c>
      <c r="G2322" s="22">
        <v>6.0807904318833845</v>
      </c>
      <c r="H2322" s="22">
        <v>5.6193133032333229</v>
      </c>
      <c r="I2322" s="23">
        <v>6.977468052395797</v>
      </c>
    </row>
    <row r="2323" spans="1:9" x14ac:dyDescent="0.25">
      <c r="A2323" s="17">
        <v>2008</v>
      </c>
      <c r="B2323" s="18" t="s">
        <v>61</v>
      </c>
      <c r="C2323" s="19" t="s">
        <v>519</v>
      </c>
      <c r="D2323" s="20" t="s">
        <v>511</v>
      </c>
      <c r="E2323" s="21" t="s">
        <v>511</v>
      </c>
      <c r="F2323" s="22" t="s">
        <v>511</v>
      </c>
      <c r="G2323" s="22" t="s">
        <v>511</v>
      </c>
      <c r="H2323" s="22" t="s">
        <v>511</v>
      </c>
      <c r="I2323" s="23" t="s">
        <v>511</v>
      </c>
    </row>
    <row r="2324" spans="1:9" x14ac:dyDescent="0.25">
      <c r="A2324" s="17">
        <v>2008</v>
      </c>
      <c r="B2324" s="18" t="s">
        <v>307</v>
      </c>
      <c r="C2324" s="19" t="s">
        <v>308</v>
      </c>
      <c r="D2324" s="20">
        <v>7.782342838973638</v>
      </c>
      <c r="E2324" s="21">
        <v>6.6918485703701949</v>
      </c>
      <c r="F2324" s="22">
        <v>6.7256426158756133</v>
      </c>
      <c r="G2324" s="22">
        <v>9.0772562093681266</v>
      </c>
      <c r="H2324" s="22">
        <v>8.7313473875504144</v>
      </c>
      <c r="I2324" s="23">
        <v>7.6856194117038426</v>
      </c>
    </row>
    <row r="2325" spans="1:9" x14ac:dyDescent="0.25">
      <c r="A2325" s="17">
        <v>2008</v>
      </c>
      <c r="B2325" s="18" t="s">
        <v>426</v>
      </c>
      <c r="C2325" s="19" t="s">
        <v>427</v>
      </c>
      <c r="D2325" s="20">
        <v>7.7214844583516449</v>
      </c>
      <c r="E2325" s="21">
        <v>6.510865523321046</v>
      </c>
      <c r="F2325" s="22">
        <v>7.9722617155954598</v>
      </c>
      <c r="G2325" s="22">
        <v>9.5147648733484598</v>
      </c>
      <c r="H2325" s="22">
        <v>8.1934119400598675</v>
      </c>
      <c r="I2325" s="23">
        <v>6.416118239433394</v>
      </c>
    </row>
    <row r="2326" spans="1:9" x14ac:dyDescent="0.25">
      <c r="A2326" s="17">
        <v>2008</v>
      </c>
      <c r="B2326" s="18" t="s">
        <v>63</v>
      </c>
      <c r="C2326" s="19" t="s">
        <v>64</v>
      </c>
      <c r="D2326" s="20">
        <v>7.0227768133238868</v>
      </c>
      <c r="E2326" s="21">
        <v>8.4511501492850751</v>
      </c>
      <c r="F2326" s="22">
        <v>5.3519314120268078</v>
      </c>
      <c r="G2326" s="22">
        <v>8.3885804329428773</v>
      </c>
      <c r="H2326" s="22">
        <v>6.5756544743920813</v>
      </c>
      <c r="I2326" s="23">
        <v>6.3465675979725971</v>
      </c>
    </row>
    <row r="2327" spans="1:9" x14ac:dyDescent="0.25">
      <c r="A2327" s="17">
        <v>2008</v>
      </c>
      <c r="B2327" s="18" t="s">
        <v>398</v>
      </c>
      <c r="C2327" s="19" t="s">
        <v>399</v>
      </c>
      <c r="D2327" s="20">
        <v>7.1681912182500129</v>
      </c>
      <c r="E2327" s="21">
        <v>6.4868401565087979</v>
      </c>
      <c r="F2327" s="22">
        <v>6.2208281501099325</v>
      </c>
      <c r="G2327" s="22">
        <v>9.598397657811816</v>
      </c>
      <c r="H2327" s="22">
        <v>7.9195681484126634</v>
      </c>
      <c r="I2327" s="23">
        <v>5.6153219784068531</v>
      </c>
    </row>
    <row r="2328" spans="1:9" x14ac:dyDescent="0.25">
      <c r="A2328" s="17">
        <v>2008</v>
      </c>
      <c r="B2328" s="18" t="s">
        <v>177</v>
      </c>
      <c r="C2328" s="19" t="s">
        <v>178</v>
      </c>
      <c r="D2328" s="20">
        <v>7.51110924818569</v>
      </c>
      <c r="E2328" s="21">
        <v>8.617026284338543</v>
      </c>
      <c r="F2328" s="22">
        <v>4.873246422791313</v>
      </c>
      <c r="G2328" s="22">
        <v>8.927778955594583</v>
      </c>
      <c r="H2328" s="22">
        <v>8.5458834471264531</v>
      </c>
      <c r="I2328" s="23">
        <v>6.5916111310775589</v>
      </c>
    </row>
    <row r="2329" spans="1:9" x14ac:dyDescent="0.25">
      <c r="A2329" s="17">
        <v>2008</v>
      </c>
      <c r="B2329" s="18" t="s">
        <v>65</v>
      </c>
      <c r="C2329" s="19" t="s">
        <v>66</v>
      </c>
      <c r="D2329" s="20" t="s">
        <v>511</v>
      </c>
      <c r="E2329" s="21" t="s">
        <v>511</v>
      </c>
      <c r="F2329" s="22" t="s">
        <v>511</v>
      </c>
      <c r="G2329" s="22" t="s">
        <v>511</v>
      </c>
      <c r="H2329" s="22" t="s">
        <v>511</v>
      </c>
      <c r="I2329" s="23" t="s">
        <v>511</v>
      </c>
    </row>
    <row r="2330" spans="1:9" x14ac:dyDescent="0.25">
      <c r="A2330" s="17">
        <v>2008</v>
      </c>
      <c r="B2330" s="18" t="s">
        <v>67</v>
      </c>
      <c r="C2330" s="19" t="s">
        <v>68</v>
      </c>
      <c r="D2330" s="20">
        <v>5.1648816468559477</v>
      </c>
      <c r="E2330" s="21">
        <v>5.9353157161768682</v>
      </c>
      <c r="F2330" s="22">
        <v>2.5069606551603671</v>
      </c>
      <c r="G2330" s="22">
        <v>5.7355065143556185</v>
      </c>
      <c r="H2330" s="22">
        <v>6.2813180310698158</v>
      </c>
      <c r="I2330" s="23">
        <v>5.3653073175170638</v>
      </c>
    </row>
    <row r="2331" spans="1:9" x14ac:dyDescent="0.25">
      <c r="A2331" s="17">
        <v>2008</v>
      </c>
      <c r="B2331" s="18" t="s">
        <v>179</v>
      </c>
      <c r="C2331" s="19" t="s">
        <v>180</v>
      </c>
      <c r="D2331" s="20">
        <v>6.5289283762422858</v>
      </c>
      <c r="E2331" s="21">
        <v>5.2701071902014274</v>
      </c>
      <c r="F2331" s="22">
        <v>4.7606430534309236</v>
      </c>
      <c r="G2331" s="22">
        <v>7.7542954155658466</v>
      </c>
      <c r="H2331" s="22">
        <v>7.4621165637086335</v>
      </c>
      <c r="I2331" s="23">
        <v>7.3974796583045963</v>
      </c>
    </row>
    <row r="2332" spans="1:9" x14ac:dyDescent="0.25">
      <c r="A2332" s="17">
        <v>2008</v>
      </c>
      <c r="B2332" s="18" t="s">
        <v>181</v>
      </c>
      <c r="C2332" s="19" t="s">
        <v>182</v>
      </c>
      <c r="D2332" s="20">
        <v>6.8379909534587169</v>
      </c>
      <c r="E2332" s="21">
        <v>8.3362303344361859</v>
      </c>
      <c r="F2332" s="22">
        <v>3.2352070718011867</v>
      </c>
      <c r="G2332" s="22">
        <v>8.1317957704582309</v>
      </c>
      <c r="H2332" s="22">
        <v>7.4655251937917724</v>
      </c>
      <c r="I2332" s="23">
        <v>7.0211963968062108</v>
      </c>
    </row>
    <row r="2333" spans="1:9" x14ac:dyDescent="0.25">
      <c r="A2333" s="17">
        <v>2008</v>
      </c>
      <c r="B2333" s="18" t="s">
        <v>183</v>
      </c>
      <c r="C2333" s="19" t="s">
        <v>184</v>
      </c>
      <c r="D2333" s="20">
        <v>7.3876309282608998</v>
      </c>
      <c r="E2333" s="21">
        <v>8.9135004607697255</v>
      </c>
      <c r="F2333" s="22">
        <v>4.3903556317297019</v>
      </c>
      <c r="G2333" s="22">
        <v>8.8817180406837206</v>
      </c>
      <c r="H2333" s="22">
        <v>7.7391965469934769</v>
      </c>
      <c r="I2333" s="23">
        <v>7.0133839611278788</v>
      </c>
    </row>
    <row r="2334" spans="1:9" x14ac:dyDescent="0.25">
      <c r="A2334" s="17">
        <v>2008</v>
      </c>
      <c r="B2334" s="18" t="s">
        <v>251</v>
      </c>
      <c r="C2334" s="19" t="s">
        <v>520</v>
      </c>
      <c r="D2334" s="20">
        <v>8.9721541734031174</v>
      </c>
      <c r="E2334" s="21">
        <v>8.8941570654889368</v>
      </c>
      <c r="F2334" s="22">
        <v>7.5327325379297614</v>
      </c>
      <c r="G2334" s="22">
        <v>9.5361006982137226</v>
      </c>
      <c r="H2334" s="22">
        <v>9.6237900858797367</v>
      </c>
      <c r="I2334" s="23">
        <v>9.2739904795034338</v>
      </c>
    </row>
    <row r="2335" spans="1:9" x14ac:dyDescent="0.25">
      <c r="A2335" s="17">
        <v>2008</v>
      </c>
      <c r="B2335" s="18" t="s">
        <v>342</v>
      </c>
      <c r="C2335" s="19" t="s">
        <v>343</v>
      </c>
      <c r="D2335" s="20">
        <v>7.4499789973588886</v>
      </c>
      <c r="E2335" s="21">
        <v>5.8281394729917206</v>
      </c>
      <c r="F2335" s="22">
        <v>6.4369210108013535</v>
      </c>
      <c r="G2335" s="22">
        <v>9.2450792297662368</v>
      </c>
      <c r="H2335" s="22">
        <v>8.061000769677543</v>
      </c>
      <c r="I2335" s="23">
        <v>7.6787545035575944</v>
      </c>
    </row>
    <row r="2336" spans="1:9" x14ac:dyDescent="0.25">
      <c r="A2336" s="17">
        <v>2008</v>
      </c>
      <c r="B2336" s="18" t="s">
        <v>368</v>
      </c>
      <c r="C2336" s="19" t="s">
        <v>369</v>
      </c>
      <c r="D2336" s="20">
        <v>7.0469175760462353</v>
      </c>
      <c r="E2336" s="21">
        <v>6.6886766947516634</v>
      </c>
      <c r="F2336" s="22">
        <v>7.9767585759320898</v>
      </c>
      <c r="G2336" s="22">
        <v>7.5561181662305685</v>
      </c>
      <c r="H2336" s="22">
        <v>6.6345653520049304</v>
      </c>
      <c r="I2336" s="23">
        <v>6.3784690913119233</v>
      </c>
    </row>
    <row r="2337" spans="1:9" x14ac:dyDescent="0.25">
      <c r="A2337" s="17">
        <v>2008</v>
      </c>
      <c r="B2337" s="18" t="s">
        <v>287</v>
      </c>
      <c r="C2337" s="19" t="s">
        <v>288</v>
      </c>
      <c r="D2337" s="20">
        <v>6.3972185418870309</v>
      </c>
      <c r="E2337" s="21">
        <v>7.3213904909639833</v>
      </c>
      <c r="F2337" s="22">
        <v>5.7823196641368435</v>
      </c>
      <c r="G2337" s="22">
        <v>6.6899926074484846</v>
      </c>
      <c r="H2337" s="22">
        <v>5.8492317972396073</v>
      </c>
      <c r="I2337" s="23">
        <v>6.3431581496462366</v>
      </c>
    </row>
    <row r="2338" spans="1:9" x14ac:dyDescent="0.25">
      <c r="A2338" s="17">
        <v>2008</v>
      </c>
      <c r="B2338" s="18" t="s">
        <v>263</v>
      </c>
      <c r="C2338" s="19" t="s">
        <v>264</v>
      </c>
      <c r="D2338" s="20">
        <v>6.523818372953583</v>
      </c>
      <c r="E2338" s="21">
        <v>7.8427329002269746</v>
      </c>
      <c r="F2338" s="22">
        <v>3.9103440465543282</v>
      </c>
      <c r="G2338" s="22">
        <v>7.5480477194298512</v>
      </c>
      <c r="H2338" s="22">
        <v>6.892433933309202</v>
      </c>
      <c r="I2338" s="23">
        <v>6.425533265247565</v>
      </c>
    </row>
    <row r="2339" spans="1:9" x14ac:dyDescent="0.25">
      <c r="A2339" s="17">
        <v>2008</v>
      </c>
      <c r="B2339" s="18" t="s">
        <v>289</v>
      </c>
      <c r="C2339" s="19" t="s">
        <v>521</v>
      </c>
      <c r="D2339" s="20">
        <v>5.614684965831974</v>
      </c>
      <c r="E2339" s="21">
        <v>6.0293764432910146</v>
      </c>
      <c r="F2339" s="22">
        <v>4.2388992153572937</v>
      </c>
      <c r="G2339" s="22">
        <v>6.9786523658677968</v>
      </c>
      <c r="H2339" s="22">
        <v>5.1428896466588698</v>
      </c>
      <c r="I2339" s="23">
        <v>5.6836071579848939</v>
      </c>
    </row>
    <row r="2340" spans="1:9" x14ac:dyDescent="0.25">
      <c r="A2340" s="17">
        <v>2008</v>
      </c>
      <c r="B2340" s="18" t="s">
        <v>309</v>
      </c>
      <c r="C2340" s="19" t="s">
        <v>310</v>
      </c>
      <c r="D2340" s="20" t="s">
        <v>511</v>
      </c>
      <c r="E2340" s="21" t="s">
        <v>511</v>
      </c>
      <c r="F2340" s="22" t="s">
        <v>511</v>
      </c>
      <c r="G2340" s="22" t="s">
        <v>511</v>
      </c>
      <c r="H2340" s="22" t="s">
        <v>511</v>
      </c>
      <c r="I2340" s="23" t="s">
        <v>511</v>
      </c>
    </row>
    <row r="2341" spans="1:9" x14ac:dyDescent="0.25">
      <c r="A2341" s="17">
        <v>2008</v>
      </c>
      <c r="B2341" s="18" t="s">
        <v>370</v>
      </c>
      <c r="C2341" s="19" t="s">
        <v>371</v>
      </c>
      <c r="D2341" s="20">
        <v>7.9806363810342589</v>
      </c>
      <c r="E2341" s="21">
        <v>6.1671944419455373</v>
      </c>
      <c r="F2341" s="22">
        <v>7.7375826063187834</v>
      </c>
      <c r="G2341" s="22">
        <v>9.4824053645360458</v>
      </c>
      <c r="H2341" s="22">
        <v>8.8447488554140836</v>
      </c>
      <c r="I2341" s="23">
        <v>7.6712506369568381</v>
      </c>
    </row>
    <row r="2342" spans="1:9" x14ac:dyDescent="0.25">
      <c r="A2342" s="17">
        <v>2008</v>
      </c>
      <c r="B2342" s="18" t="s">
        <v>311</v>
      </c>
      <c r="C2342" s="19" t="s">
        <v>312</v>
      </c>
      <c r="D2342" s="20">
        <v>7.1574546055679846</v>
      </c>
      <c r="E2342" s="21">
        <v>6.3246571094123665</v>
      </c>
      <c r="F2342" s="22">
        <v>5.4351709625821254</v>
      </c>
      <c r="G2342" s="22">
        <v>9.0715172213413773</v>
      </c>
      <c r="H2342" s="22">
        <v>8.4977698496792833</v>
      </c>
      <c r="I2342" s="23">
        <v>6.4581578848247689</v>
      </c>
    </row>
    <row r="2343" spans="1:9" x14ac:dyDescent="0.25">
      <c r="A2343" s="17">
        <v>2008</v>
      </c>
      <c r="B2343" s="18" t="s">
        <v>402</v>
      </c>
      <c r="C2343" s="19" t="s">
        <v>403</v>
      </c>
      <c r="D2343" s="20">
        <v>7.4722150317662255</v>
      </c>
      <c r="E2343" s="21">
        <v>6.4959166076061212</v>
      </c>
      <c r="F2343" s="22">
        <v>6.2532071348195863</v>
      </c>
      <c r="G2343" s="22">
        <v>9.4795589156329232</v>
      </c>
      <c r="H2343" s="22">
        <v>8.226528526813734</v>
      </c>
      <c r="I2343" s="23">
        <v>6.9058639739587626</v>
      </c>
    </row>
    <row r="2344" spans="1:9" x14ac:dyDescent="0.25">
      <c r="A2344" s="17">
        <v>2008</v>
      </c>
      <c r="B2344" s="18" t="s">
        <v>185</v>
      </c>
      <c r="C2344" s="19" t="s">
        <v>186</v>
      </c>
      <c r="D2344" s="20">
        <v>7.1278077934858546</v>
      </c>
      <c r="E2344" s="21">
        <v>7.8994210966722509</v>
      </c>
      <c r="F2344" s="22">
        <v>5.6160677734871394</v>
      </c>
      <c r="G2344" s="22">
        <v>7.6599043719406437</v>
      </c>
      <c r="H2344" s="22">
        <v>7.7933333331269878</v>
      </c>
      <c r="I2344" s="23">
        <v>6.6703123922022511</v>
      </c>
    </row>
    <row r="2345" spans="1:9" x14ac:dyDescent="0.25">
      <c r="A2345" s="17">
        <v>2008</v>
      </c>
      <c r="B2345" s="18" t="s">
        <v>254</v>
      </c>
      <c r="C2345" s="19" t="s">
        <v>255</v>
      </c>
      <c r="D2345" s="20">
        <v>7.8503854945759475</v>
      </c>
      <c r="E2345" s="21">
        <v>6.3148553536299286</v>
      </c>
      <c r="F2345" s="22">
        <v>7.5711313605532258</v>
      </c>
      <c r="G2345" s="22">
        <v>9.7708387880474952</v>
      </c>
      <c r="H2345" s="22">
        <v>7.5366051356788262</v>
      </c>
      <c r="I2345" s="23">
        <v>8.0584968349702617</v>
      </c>
    </row>
    <row r="2346" spans="1:9" x14ac:dyDescent="0.25">
      <c r="A2346" s="17">
        <v>2008</v>
      </c>
      <c r="B2346" s="18" t="s">
        <v>313</v>
      </c>
      <c r="C2346" s="19" t="s">
        <v>314</v>
      </c>
      <c r="D2346" s="20">
        <v>7.170831930651647</v>
      </c>
      <c r="E2346" s="21">
        <v>6.5423173101170375</v>
      </c>
      <c r="F2346" s="22">
        <v>4.8976970329463745</v>
      </c>
      <c r="G2346" s="22">
        <v>8.3465757940587153</v>
      </c>
      <c r="H2346" s="22">
        <v>8.1978945967032644</v>
      </c>
      <c r="I2346" s="23">
        <v>7.8696749194328435</v>
      </c>
    </row>
    <row r="2347" spans="1:9" x14ac:dyDescent="0.25">
      <c r="A2347" s="17">
        <v>2008</v>
      </c>
      <c r="B2347" s="18" t="s">
        <v>238</v>
      </c>
      <c r="C2347" s="19" t="s">
        <v>239</v>
      </c>
      <c r="D2347" s="20">
        <v>6.8674755653605244</v>
      </c>
      <c r="E2347" s="21">
        <v>7.2986127522322359</v>
      </c>
      <c r="F2347" s="22">
        <v>5.5269910507687117</v>
      </c>
      <c r="G2347" s="22">
        <v>8.4829679554710236</v>
      </c>
      <c r="H2347" s="22">
        <v>5.300639174053992</v>
      </c>
      <c r="I2347" s="23">
        <v>7.7281668942766615</v>
      </c>
    </row>
    <row r="2348" spans="1:9" x14ac:dyDescent="0.25">
      <c r="A2348" s="17">
        <v>2008</v>
      </c>
      <c r="B2348" s="18" t="s">
        <v>69</v>
      </c>
      <c r="C2348" s="19" t="s">
        <v>70</v>
      </c>
      <c r="D2348" s="20">
        <v>6.9009832072179451</v>
      </c>
      <c r="E2348" s="21">
        <v>7.8704216508271427</v>
      </c>
      <c r="F2348" s="22">
        <v>4.5723438334856912</v>
      </c>
      <c r="G2348" s="22">
        <v>7.6829172769286069</v>
      </c>
      <c r="H2348" s="22">
        <v>6.8666706551095853</v>
      </c>
      <c r="I2348" s="23">
        <v>7.5125626197386985</v>
      </c>
    </row>
    <row r="2349" spans="1:9" x14ac:dyDescent="0.25">
      <c r="A2349" s="17">
        <v>2008</v>
      </c>
      <c r="B2349" s="18" t="s">
        <v>258</v>
      </c>
      <c r="C2349" s="19" t="s">
        <v>522</v>
      </c>
      <c r="D2349" s="20">
        <v>7.4961832871414682</v>
      </c>
      <c r="E2349" s="21">
        <v>7.1887864822169094</v>
      </c>
      <c r="F2349" s="22">
        <v>6.6098580756670557</v>
      </c>
      <c r="G2349" s="22">
        <v>9.4704851179451381</v>
      </c>
      <c r="H2349" s="22">
        <v>7.3915267187000113</v>
      </c>
      <c r="I2349" s="23">
        <v>6.820260041178229</v>
      </c>
    </row>
    <row r="2350" spans="1:9" x14ac:dyDescent="0.25">
      <c r="A2350" s="17">
        <v>2008</v>
      </c>
      <c r="B2350" s="18" t="s">
        <v>315</v>
      </c>
      <c r="C2350" s="19" t="s">
        <v>316</v>
      </c>
      <c r="D2350" s="20">
        <v>6.9150345235757626</v>
      </c>
      <c r="E2350" s="21">
        <v>5.1784176309574326</v>
      </c>
      <c r="F2350" s="22">
        <v>5.2100093915901331</v>
      </c>
      <c r="G2350" s="22">
        <v>8.4944793319428662</v>
      </c>
      <c r="H2350" s="22">
        <v>7.6712853791563438</v>
      </c>
      <c r="I2350" s="23">
        <v>8.0209808842320367</v>
      </c>
    </row>
    <row r="2351" spans="1:9" x14ac:dyDescent="0.25">
      <c r="A2351" s="17">
        <v>2008</v>
      </c>
      <c r="B2351" s="18" t="s">
        <v>241</v>
      </c>
      <c r="C2351" s="19" t="s">
        <v>523</v>
      </c>
      <c r="D2351" s="20">
        <v>6.8114274598385025</v>
      </c>
      <c r="E2351" s="21">
        <v>7.4730632673194393</v>
      </c>
      <c r="F2351" s="22">
        <v>4.7574558283114863</v>
      </c>
      <c r="G2351" s="22">
        <v>7.5636376176319793</v>
      </c>
      <c r="H2351" s="22">
        <v>7.0642194573560442</v>
      </c>
      <c r="I2351" s="23">
        <v>7.198761128573568</v>
      </c>
    </row>
    <row r="2352" spans="1:9" x14ac:dyDescent="0.25">
      <c r="A2352" s="17">
        <v>2008</v>
      </c>
      <c r="B2352" s="18" t="s">
        <v>265</v>
      </c>
      <c r="C2352" s="19" t="s">
        <v>524</v>
      </c>
      <c r="D2352" s="20" t="s">
        <v>511</v>
      </c>
      <c r="E2352" s="21" t="s">
        <v>511</v>
      </c>
      <c r="F2352" s="22" t="s">
        <v>511</v>
      </c>
      <c r="G2352" s="22" t="s">
        <v>511</v>
      </c>
      <c r="H2352" s="22" t="s">
        <v>511</v>
      </c>
      <c r="I2352" s="23" t="s">
        <v>511</v>
      </c>
    </row>
    <row r="2353" spans="1:9" x14ac:dyDescent="0.25">
      <c r="A2353" s="17">
        <v>2008</v>
      </c>
      <c r="B2353" s="18" t="s">
        <v>376</v>
      </c>
      <c r="C2353" s="19" t="s">
        <v>377</v>
      </c>
      <c r="D2353" s="20">
        <v>7.8758493072807854</v>
      </c>
      <c r="E2353" s="21">
        <v>7.5141588981951886</v>
      </c>
      <c r="F2353" s="22">
        <v>6.7053114808597973</v>
      </c>
      <c r="G2353" s="22">
        <v>8.9025555418649205</v>
      </c>
      <c r="H2353" s="22">
        <v>8.4345717028109419</v>
      </c>
      <c r="I2353" s="23">
        <v>7.8226489126730749</v>
      </c>
    </row>
    <row r="2354" spans="1:9" x14ac:dyDescent="0.25">
      <c r="A2354" s="17">
        <v>2008</v>
      </c>
      <c r="B2354" s="18" t="s">
        <v>317</v>
      </c>
      <c r="C2354" s="19" t="s">
        <v>318</v>
      </c>
      <c r="D2354" s="20" t="s">
        <v>511</v>
      </c>
      <c r="E2354" s="21" t="s">
        <v>511</v>
      </c>
      <c r="F2354" s="22" t="s">
        <v>511</v>
      </c>
      <c r="G2354" s="22" t="s">
        <v>511</v>
      </c>
      <c r="H2354" s="22" t="s">
        <v>511</v>
      </c>
      <c r="I2354" s="23" t="s">
        <v>511</v>
      </c>
    </row>
    <row r="2355" spans="1:9" x14ac:dyDescent="0.25">
      <c r="A2355" s="17">
        <v>2008</v>
      </c>
      <c r="B2355" s="18" t="s">
        <v>71</v>
      </c>
      <c r="C2355" s="19" t="s">
        <v>72</v>
      </c>
      <c r="D2355" s="20">
        <v>6.2336440392406507</v>
      </c>
      <c r="E2355" s="21">
        <v>6.4007728340648695</v>
      </c>
      <c r="F2355" s="22">
        <v>4.4567904895317554</v>
      </c>
      <c r="G2355" s="22">
        <v>7.403886436852515</v>
      </c>
      <c r="H2355" s="22">
        <v>5.5722605452625862</v>
      </c>
      <c r="I2355" s="23">
        <v>7.3345098904915282</v>
      </c>
    </row>
    <row r="2356" spans="1:9" x14ac:dyDescent="0.25">
      <c r="A2356" s="17">
        <v>2008</v>
      </c>
      <c r="B2356" s="18" t="s">
        <v>73</v>
      </c>
      <c r="C2356" s="19" t="s">
        <v>74</v>
      </c>
      <c r="D2356" s="20" t="s">
        <v>511</v>
      </c>
      <c r="E2356" s="21" t="s">
        <v>511</v>
      </c>
      <c r="F2356" s="22" t="s">
        <v>511</v>
      </c>
      <c r="G2356" s="22" t="s">
        <v>511</v>
      </c>
      <c r="H2356" s="22" t="s">
        <v>511</v>
      </c>
      <c r="I2356" s="23" t="s">
        <v>511</v>
      </c>
    </row>
    <row r="2357" spans="1:9" x14ac:dyDescent="0.25">
      <c r="A2357" s="17">
        <v>2008</v>
      </c>
      <c r="B2357" s="18" t="s">
        <v>9</v>
      </c>
      <c r="C2357" s="19" t="s">
        <v>10</v>
      </c>
      <c r="D2357" s="20" t="s">
        <v>511</v>
      </c>
      <c r="E2357" s="21" t="s">
        <v>511</v>
      </c>
      <c r="F2357" s="22" t="s">
        <v>511</v>
      </c>
      <c r="G2357" s="22" t="s">
        <v>511</v>
      </c>
      <c r="H2357" s="22" t="s">
        <v>511</v>
      </c>
      <c r="I2357" s="23" t="s">
        <v>511</v>
      </c>
    </row>
    <row r="2358" spans="1:9" x14ac:dyDescent="0.25">
      <c r="A2358" s="17">
        <v>2008</v>
      </c>
      <c r="B2358" s="18" t="s">
        <v>378</v>
      </c>
      <c r="C2358" s="19" t="s">
        <v>379</v>
      </c>
      <c r="D2358" s="20">
        <v>7.4925432860002488</v>
      </c>
      <c r="E2358" s="21">
        <v>6.9731250485952456</v>
      </c>
      <c r="F2358" s="22">
        <v>6.8009969168202637</v>
      </c>
      <c r="G2358" s="22">
        <v>9.0444271446461979</v>
      </c>
      <c r="H2358" s="22">
        <v>8.2127219042176716</v>
      </c>
      <c r="I2358" s="23">
        <v>6.4314454157218597</v>
      </c>
    </row>
    <row r="2359" spans="1:9" x14ac:dyDescent="0.25">
      <c r="A2359" s="17">
        <v>2008</v>
      </c>
      <c r="B2359" s="18" t="s">
        <v>430</v>
      </c>
      <c r="C2359" s="19" t="s">
        <v>431</v>
      </c>
      <c r="D2359" s="20">
        <v>7.6930130626730886</v>
      </c>
      <c r="E2359" s="21">
        <v>5.7569628567653508</v>
      </c>
      <c r="F2359" s="22">
        <v>7.7753591881007331</v>
      </c>
      <c r="G2359" s="22">
        <v>9.4344620855572003</v>
      </c>
      <c r="H2359" s="22">
        <v>8.0847997327898327</v>
      </c>
      <c r="I2359" s="23">
        <v>7.4134814501523252</v>
      </c>
    </row>
    <row r="2360" spans="1:9" x14ac:dyDescent="0.25">
      <c r="A2360" s="17">
        <v>2008</v>
      </c>
      <c r="B2360" s="18" t="s">
        <v>75</v>
      </c>
      <c r="C2360" s="19" t="s">
        <v>76</v>
      </c>
      <c r="D2360" s="20">
        <v>6.1767146232148837</v>
      </c>
      <c r="E2360" s="21">
        <v>7.9181278156829986</v>
      </c>
      <c r="F2360" s="22">
        <v>3.1690156941548357</v>
      </c>
      <c r="G2360" s="22">
        <v>7.6650504650268783</v>
      </c>
      <c r="H2360" s="22">
        <v>6.2875804746174833</v>
      </c>
      <c r="I2360" s="23">
        <v>5.8437986665922255</v>
      </c>
    </row>
    <row r="2361" spans="1:9" x14ac:dyDescent="0.25">
      <c r="A2361" s="17">
        <v>2008</v>
      </c>
      <c r="B2361" s="18" t="s">
        <v>77</v>
      </c>
      <c r="C2361" s="19" t="s">
        <v>78</v>
      </c>
      <c r="D2361" s="20">
        <v>6.1216611504928844</v>
      </c>
      <c r="E2361" s="21">
        <v>6.7031748078054321</v>
      </c>
      <c r="F2361" s="22">
        <v>5.653761734975201</v>
      </c>
      <c r="G2361" s="22">
        <v>5.6406550575434631</v>
      </c>
      <c r="H2361" s="22">
        <v>5.7191398303815815</v>
      </c>
      <c r="I2361" s="23">
        <v>6.8915743217587435</v>
      </c>
    </row>
    <row r="2362" spans="1:9" x14ac:dyDescent="0.25">
      <c r="A2362" s="17">
        <v>2008</v>
      </c>
      <c r="B2362" s="18" t="s">
        <v>267</v>
      </c>
      <c r="C2362" s="19" t="s">
        <v>268</v>
      </c>
      <c r="D2362" s="20">
        <v>6.4679921139662087</v>
      </c>
      <c r="E2362" s="21">
        <v>5.5332376181815821</v>
      </c>
      <c r="F2362" s="22">
        <v>5.2673321107466409</v>
      </c>
      <c r="G2362" s="22">
        <v>6.5805726360176244</v>
      </c>
      <c r="H2362" s="22">
        <v>7.176550582878173</v>
      </c>
      <c r="I2362" s="23">
        <v>7.7822676220070202</v>
      </c>
    </row>
    <row r="2363" spans="1:9" x14ac:dyDescent="0.25">
      <c r="A2363" s="17">
        <v>2008</v>
      </c>
      <c r="B2363" s="18" t="s">
        <v>79</v>
      </c>
      <c r="C2363" s="19" t="s">
        <v>80</v>
      </c>
      <c r="D2363" s="20">
        <v>5.8351505296628385</v>
      </c>
      <c r="E2363" s="21">
        <v>6.3557140672909451</v>
      </c>
      <c r="F2363" s="22">
        <v>3.6350361963912978</v>
      </c>
      <c r="G2363" s="22">
        <v>6.2826681046827373</v>
      </c>
      <c r="H2363" s="22">
        <v>6.0683552442392781</v>
      </c>
      <c r="I2363" s="23">
        <v>6.8339790357099348</v>
      </c>
    </row>
    <row r="2364" spans="1:9" x14ac:dyDescent="0.25">
      <c r="A2364" s="17">
        <v>2008</v>
      </c>
      <c r="B2364" s="18" t="s">
        <v>404</v>
      </c>
      <c r="C2364" s="19" t="s">
        <v>405</v>
      </c>
      <c r="D2364" s="20">
        <v>7.7706734054726656</v>
      </c>
      <c r="E2364" s="21">
        <v>6.6146938658005512</v>
      </c>
      <c r="F2364" s="22">
        <v>6.6753809641358313</v>
      </c>
      <c r="G2364" s="22">
        <v>9.4572406919440599</v>
      </c>
      <c r="H2364" s="22">
        <v>8.4905639515777054</v>
      </c>
      <c r="I2364" s="23">
        <v>7.6154875539051758</v>
      </c>
    </row>
    <row r="2365" spans="1:9" x14ac:dyDescent="0.25">
      <c r="A2365" s="17">
        <v>2008</v>
      </c>
      <c r="B2365" s="18" t="s">
        <v>81</v>
      </c>
      <c r="C2365" s="19" t="s">
        <v>82</v>
      </c>
      <c r="D2365" s="20">
        <v>6.078979955401147</v>
      </c>
      <c r="E2365" s="21">
        <v>7.2326752255436348</v>
      </c>
      <c r="F2365" s="22">
        <v>3.294201035211179</v>
      </c>
      <c r="G2365" s="22">
        <v>6.7773582735928937</v>
      </c>
      <c r="H2365" s="22">
        <v>5.9114609660393391</v>
      </c>
      <c r="I2365" s="23">
        <v>7.179204276618691</v>
      </c>
    </row>
    <row r="2366" spans="1:9" x14ac:dyDescent="0.25">
      <c r="A2366" s="17">
        <v>2008</v>
      </c>
      <c r="B2366" s="18" t="s">
        <v>83</v>
      </c>
      <c r="C2366" s="19" t="s">
        <v>84</v>
      </c>
      <c r="D2366" s="20">
        <v>7.9158436008907787</v>
      </c>
      <c r="E2366" s="21">
        <v>8.7437272744730503</v>
      </c>
      <c r="F2366" s="22">
        <v>5.414082453234057</v>
      </c>
      <c r="G2366" s="22">
        <v>8.9992684313509059</v>
      </c>
      <c r="H2366" s="22">
        <v>8.4995836088409185</v>
      </c>
      <c r="I2366" s="23">
        <v>7.9225562365549642</v>
      </c>
    </row>
    <row r="2367" spans="1:9" x14ac:dyDescent="0.25">
      <c r="A2367" s="17">
        <v>2008</v>
      </c>
      <c r="B2367" s="18" t="s">
        <v>189</v>
      </c>
      <c r="C2367" s="19" t="s">
        <v>190</v>
      </c>
      <c r="D2367" s="20">
        <v>6.7207820993659029</v>
      </c>
      <c r="E2367" s="21">
        <v>6.8899083489148989</v>
      </c>
      <c r="F2367" s="22">
        <v>5.0887799560242897</v>
      </c>
      <c r="G2367" s="22">
        <v>7.9811181332811394</v>
      </c>
      <c r="H2367" s="22">
        <v>6.9984763425027268</v>
      </c>
      <c r="I2367" s="23">
        <v>6.6456277161064605</v>
      </c>
    </row>
    <row r="2368" spans="1:9" x14ac:dyDescent="0.25">
      <c r="A2368" s="17">
        <v>2008</v>
      </c>
      <c r="B2368" s="18" t="s">
        <v>346</v>
      </c>
      <c r="C2368" s="19" t="s">
        <v>525</v>
      </c>
      <c r="D2368" s="20">
        <v>6.6465419057779727</v>
      </c>
      <c r="E2368" s="21">
        <v>6.7877439676378115</v>
      </c>
      <c r="F2368" s="22">
        <v>5.7207492117438408</v>
      </c>
      <c r="G2368" s="22">
        <v>7.2218128283736585</v>
      </c>
      <c r="H2368" s="22">
        <v>6.7571846036228678</v>
      </c>
      <c r="I2368" s="23">
        <v>6.7452189175116866</v>
      </c>
    </row>
    <row r="2369" spans="1:9" x14ac:dyDescent="0.25">
      <c r="A2369" s="17">
        <v>2008</v>
      </c>
      <c r="B2369" s="18" t="s">
        <v>256</v>
      </c>
      <c r="C2369" s="19" t="s">
        <v>257</v>
      </c>
      <c r="D2369" s="20">
        <v>6.8693574777481157</v>
      </c>
      <c r="E2369" s="21">
        <v>6.9547719922156812</v>
      </c>
      <c r="F2369" s="22">
        <v>5.8674231467268925</v>
      </c>
      <c r="G2369" s="22">
        <v>7.4526781679355096</v>
      </c>
      <c r="H2369" s="22">
        <v>6.6617921201724339</v>
      </c>
      <c r="I2369" s="23">
        <v>7.4101219616900584</v>
      </c>
    </row>
    <row r="2370" spans="1:9" x14ac:dyDescent="0.25">
      <c r="A2370" s="17">
        <v>2008</v>
      </c>
      <c r="B2370" s="18" t="s">
        <v>406</v>
      </c>
      <c r="C2370" s="19" t="s">
        <v>407</v>
      </c>
      <c r="D2370" s="20">
        <v>7.1667778466583965</v>
      </c>
      <c r="E2370" s="21">
        <v>6.5596532278089805</v>
      </c>
      <c r="F2370" s="22">
        <v>5.8423425031898084</v>
      </c>
      <c r="G2370" s="22">
        <v>7.8077261537496607</v>
      </c>
      <c r="H2370" s="22">
        <v>8.067343753323577</v>
      </c>
      <c r="I2370" s="23">
        <v>7.5568235952199565</v>
      </c>
    </row>
    <row r="2371" spans="1:9" x14ac:dyDescent="0.25">
      <c r="A2371" s="17">
        <v>2008</v>
      </c>
      <c r="B2371" s="18" t="s">
        <v>11</v>
      </c>
      <c r="C2371" s="19" t="s">
        <v>12</v>
      </c>
      <c r="D2371" s="20">
        <v>6.2704165369860316</v>
      </c>
      <c r="E2371" s="21">
        <v>6.8812171699928211</v>
      </c>
      <c r="F2371" s="22">
        <v>5.1448021851320682</v>
      </c>
      <c r="G2371" s="22">
        <v>6.7210350383567885</v>
      </c>
      <c r="H2371" s="22">
        <v>6.1899580198823276</v>
      </c>
      <c r="I2371" s="23">
        <v>6.4150702715661554</v>
      </c>
    </row>
    <row r="2372" spans="1:9" x14ac:dyDescent="0.25">
      <c r="A2372" s="17">
        <v>2008</v>
      </c>
      <c r="B2372" s="18" t="s">
        <v>87</v>
      </c>
      <c r="C2372" s="19" t="s">
        <v>88</v>
      </c>
      <c r="D2372" s="20">
        <v>5.9847187122882612</v>
      </c>
      <c r="E2372" s="21">
        <v>6.2793144679017399</v>
      </c>
      <c r="F2372" s="22">
        <v>4.1898276958034799</v>
      </c>
      <c r="G2372" s="22">
        <v>7.6346475466828156</v>
      </c>
      <c r="H2372" s="22">
        <v>6.1295051241460028</v>
      </c>
      <c r="I2372" s="23">
        <v>5.6902987269072689</v>
      </c>
    </row>
    <row r="2373" spans="1:9" x14ac:dyDescent="0.25">
      <c r="A2373" s="17">
        <v>2008</v>
      </c>
      <c r="B2373" s="18" t="s">
        <v>269</v>
      </c>
      <c r="C2373" s="19" t="s">
        <v>270</v>
      </c>
      <c r="D2373" s="20">
        <v>4.094720123733107</v>
      </c>
      <c r="E2373" s="21">
        <v>5.8088704117262271</v>
      </c>
      <c r="F2373" s="22">
        <v>2.9673281093853561</v>
      </c>
      <c r="G2373" s="22">
        <v>4.9358330141582938</v>
      </c>
      <c r="H2373" s="22">
        <v>2.7891215714790798</v>
      </c>
      <c r="I2373" s="23">
        <v>3.9724475119165792</v>
      </c>
    </row>
    <row r="2374" spans="1:9" x14ac:dyDescent="0.25">
      <c r="A2374" s="17">
        <v>2008</v>
      </c>
      <c r="B2374" s="18" t="s">
        <v>89</v>
      </c>
      <c r="C2374" s="19" t="s">
        <v>90</v>
      </c>
      <c r="D2374" s="20">
        <v>6.748524375324898</v>
      </c>
      <c r="E2374" s="21">
        <v>6.9395698986382381</v>
      </c>
      <c r="F2374" s="22">
        <v>6.7463212477406191</v>
      </c>
      <c r="G2374" s="22">
        <v>6.1212839913195056</v>
      </c>
      <c r="H2374" s="22">
        <v>6.0032529594767343</v>
      </c>
      <c r="I2374" s="23">
        <v>7.9321937794493929</v>
      </c>
    </row>
    <row r="2375" spans="1:9" x14ac:dyDescent="0.25">
      <c r="A2375" s="17">
        <v>2008</v>
      </c>
      <c r="B2375" s="18" t="s">
        <v>293</v>
      </c>
      <c r="C2375" s="19" t="s">
        <v>294</v>
      </c>
      <c r="D2375" s="20">
        <v>6.320533981093579</v>
      </c>
      <c r="E2375" s="21">
        <v>7.6792315172935615</v>
      </c>
      <c r="F2375" s="22">
        <v>5.3047646106455453</v>
      </c>
      <c r="G2375" s="22">
        <v>6.3570766408294022</v>
      </c>
      <c r="H2375" s="22">
        <v>6.1915771851066843</v>
      </c>
      <c r="I2375" s="23">
        <v>6.0700199515927027</v>
      </c>
    </row>
    <row r="2376" spans="1:9" x14ac:dyDescent="0.25">
      <c r="A2376" s="17">
        <v>2008</v>
      </c>
      <c r="B2376" s="18" t="s">
        <v>434</v>
      </c>
      <c r="C2376" s="19" t="s">
        <v>435</v>
      </c>
      <c r="D2376" s="20">
        <v>7.7928883335828889</v>
      </c>
      <c r="E2376" s="21">
        <v>4.9932798008685015</v>
      </c>
      <c r="F2376" s="22">
        <v>7.9043035937145927</v>
      </c>
      <c r="G2376" s="22">
        <v>9.5249899084814746</v>
      </c>
      <c r="H2376" s="22">
        <v>8.7181179146431838</v>
      </c>
      <c r="I2376" s="23">
        <v>7.8237504502066946</v>
      </c>
    </row>
    <row r="2377" spans="1:9" x14ac:dyDescent="0.25">
      <c r="A2377" s="17">
        <v>2008</v>
      </c>
      <c r="B2377" s="18" t="s">
        <v>447</v>
      </c>
      <c r="C2377" s="19" t="s">
        <v>448</v>
      </c>
      <c r="D2377" s="20">
        <v>8.3237960824281085</v>
      </c>
      <c r="E2377" s="21">
        <v>6.0860417746794484</v>
      </c>
      <c r="F2377" s="22">
        <v>8.195688892762373</v>
      </c>
      <c r="G2377" s="22">
        <v>9.6083143517782084</v>
      </c>
      <c r="H2377" s="22">
        <v>8.9050107817390884</v>
      </c>
      <c r="I2377" s="23">
        <v>8.8239246111814236</v>
      </c>
    </row>
    <row r="2378" spans="1:9" x14ac:dyDescent="0.25">
      <c r="A2378" s="17">
        <v>2008</v>
      </c>
      <c r="B2378" s="18" t="s">
        <v>193</v>
      </c>
      <c r="C2378" s="19" t="s">
        <v>194</v>
      </c>
      <c r="D2378" s="20">
        <v>7.1525548412965367</v>
      </c>
      <c r="E2378" s="21">
        <v>7.8221565399607655</v>
      </c>
      <c r="F2378" s="22">
        <v>4.4133131475926932</v>
      </c>
      <c r="G2378" s="22">
        <v>8.0254566693568368</v>
      </c>
      <c r="H2378" s="22">
        <v>8.1472230974525139</v>
      </c>
      <c r="I2378" s="23">
        <v>7.3546247521198707</v>
      </c>
    </row>
    <row r="2379" spans="1:9" x14ac:dyDescent="0.25">
      <c r="A2379" s="17">
        <v>2008</v>
      </c>
      <c r="B2379" s="18" t="s">
        <v>91</v>
      </c>
      <c r="C2379" s="19" t="s">
        <v>92</v>
      </c>
      <c r="D2379" s="20">
        <v>5.3149818055870179</v>
      </c>
      <c r="E2379" s="21">
        <v>7.2314995173373262</v>
      </c>
      <c r="F2379" s="22">
        <v>2.8466098479920525</v>
      </c>
      <c r="G2379" s="22">
        <v>6.1997869398497647</v>
      </c>
      <c r="H2379" s="22">
        <v>4.504092707806759</v>
      </c>
      <c r="I2379" s="23">
        <v>5.7929200149491864</v>
      </c>
    </row>
    <row r="2380" spans="1:9" x14ac:dyDescent="0.25">
      <c r="A2380" s="17">
        <v>2008</v>
      </c>
      <c r="B2380" s="18" t="s">
        <v>93</v>
      </c>
      <c r="C2380" s="19" t="s">
        <v>94</v>
      </c>
      <c r="D2380" s="20">
        <v>6.1416741632254546</v>
      </c>
      <c r="E2380" s="21">
        <v>7.1366313991801293</v>
      </c>
      <c r="F2380" s="22">
        <v>3.769944159795374</v>
      </c>
      <c r="G2380" s="22">
        <v>6.0370429783876407</v>
      </c>
      <c r="H2380" s="22">
        <v>6.2218813646021776</v>
      </c>
      <c r="I2380" s="23">
        <v>7.542870914161953</v>
      </c>
    </row>
    <row r="2381" spans="1:9" x14ac:dyDescent="0.25">
      <c r="A2381" s="17">
        <v>2008</v>
      </c>
      <c r="B2381" s="18" t="s">
        <v>408</v>
      </c>
      <c r="C2381" s="19" t="s">
        <v>409</v>
      </c>
      <c r="D2381" s="20">
        <v>7.0311999243815011</v>
      </c>
      <c r="E2381" s="21">
        <v>7.3743844449715255</v>
      </c>
      <c r="F2381" s="22">
        <v>4.7522800256771145</v>
      </c>
      <c r="G2381" s="22">
        <v>7.5578602293624222</v>
      </c>
      <c r="H2381" s="22">
        <v>7.3672228100825485</v>
      </c>
      <c r="I2381" s="23">
        <v>8.1042521118138975</v>
      </c>
    </row>
    <row r="2382" spans="1:9" x14ac:dyDescent="0.25">
      <c r="A2382" s="17">
        <v>2008</v>
      </c>
      <c r="B2382" s="18" t="s">
        <v>380</v>
      </c>
      <c r="C2382" s="19" t="s">
        <v>381</v>
      </c>
      <c r="D2382" s="20">
        <v>7.6420815974922194</v>
      </c>
      <c r="E2382" s="21">
        <v>5.6230770897657205</v>
      </c>
      <c r="F2382" s="22">
        <v>8.4407663989059056</v>
      </c>
      <c r="G2382" s="22">
        <v>9.2964917625553163</v>
      </c>
      <c r="H2382" s="22">
        <v>7.629095976415301</v>
      </c>
      <c r="I2382" s="23">
        <v>7.2209767598188526</v>
      </c>
    </row>
    <row r="2383" spans="1:9" x14ac:dyDescent="0.25">
      <c r="A2383" s="17">
        <v>2008</v>
      </c>
      <c r="B2383" s="18" t="s">
        <v>319</v>
      </c>
      <c r="C2383" s="19" t="s">
        <v>320</v>
      </c>
      <c r="D2383" s="20">
        <v>6.9407377895732107</v>
      </c>
      <c r="E2383" s="21">
        <v>5.455349924823313</v>
      </c>
      <c r="F2383" s="22">
        <v>5.2489461794877608</v>
      </c>
      <c r="G2383" s="22">
        <v>7.8628247800069628</v>
      </c>
      <c r="H2383" s="22">
        <v>8.2343097294233267</v>
      </c>
      <c r="I2383" s="23">
        <v>7.902258334124693</v>
      </c>
    </row>
    <row r="2384" spans="1:9" x14ac:dyDescent="0.25">
      <c r="A2384" s="17">
        <v>2008</v>
      </c>
      <c r="B2384" s="18" t="s">
        <v>295</v>
      </c>
      <c r="C2384" s="19" t="s">
        <v>296</v>
      </c>
      <c r="D2384" s="20">
        <v>5.8163203051736128</v>
      </c>
      <c r="E2384" s="21">
        <v>7.8813439550141196</v>
      </c>
      <c r="F2384" s="22">
        <v>3.6090263174543655</v>
      </c>
      <c r="G2384" s="22">
        <v>5.6666371338670798</v>
      </c>
      <c r="H2384" s="22">
        <v>5.7995361233191867</v>
      </c>
      <c r="I2384" s="23">
        <v>6.1250579962133118</v>
      </c>
    </row>
    <row r="2385" spans="1:9" x14ac:dyDescent="0.25">
      <c r="A2385" s="17">
        <v>2008</v>
      </c>
      <c r="B2385" s="18" t="s">
        <v>195</v>
      </c>
      <c r="C2385" s="19" t="s">
        <v>196</v>
      </c>
      <c r="D2385" s="20">
        <v>7.4178912735206834</v>
      </c>
      <c r="E2385" s="21">
        <v>7.9311318461656128</v>
      </c>
      <c r="F2385" s="22">
        <v>5.2494755823144654</v>
      </c>
      <c r="G2385" s="22">
        <v>8.7431501947182575</v>
      </c>
      <c r="H2385" s="22">
        <v>8.3143006337505483</v>
      </c>
      <c r="I2385" s="23">
        <v>6.8513981106545359</v>
      </c>
    </row>
    <row r="2386" spans="1:9" x14ac:dyDescent="0.25">
      <c r="A2386" s="17">
        <v>2008</v>
      </c>
      <c r="B2386" s="18" t="s">
        <v>455</v>
      </c>
      <c r="C2386" s="19" t="s">
        <v>456</v>
      </c>
      <c r="D2386" s="20">
        <v>6.721278585904658</v>
      </c>
      <c r="E2386" s="21">
        <v>6.7639908733390612</v>
      </c>
      <c r="F2386" s="22">
        <v>5.624283509658456</v>
      </c>
      <c r="G2386" s="22">
        <v>6.6522710517254513</v>
      </c>
      <c r="H2386" s="22">
        <v>7.0078105009713942</v>
      </c>
      <c r="I2386" s="23">
        <v>7.5580369938289236</v>
      </c>
    </row>
    <row r="2387" spans="1:9" x14ac:dyDescent="0.25">
      <c r="A2387" s="17">
        <v>2008</v>
      </c>
      <c r="B2387" s="18" t="s">
        <v>197</v>
      </c>
      <c r="C2387" s="19" t="s">
        <v>198</v>
      </c>
      <c r="D2387" s="20">
        <v>7.0065908518574931</v>
      </c>
      <c r="E2387" s="21">
        <v>9.0790875366988661</v>
      </c>
      <c r="F2387" s="22">
        <v>4.050869749639415</v>
      </c>
      <c r="G2387" s="22">
        <v>8.5771422040621434</v>
      </c>
      <c r="H2387" s="22">
        <v>7.4244039646735152</v>
      </c>
      <c r="I2387" s="23">
        <v>5.9014508042135283</v>
      </c>
    </row>
    <row r="2388" spans="1:9" x14ac:dyDescent="0.25">
      <c r="A2388" s="17">
        <v>2008</v>
      </c>
      <c r="B2388" s="18" t="s">
        <v>199</v>
      </c>
      <c r="C2388" s="19" t="s">
        <v>200</v>
      </c>
      <c r="D2388" s="20">
        <v>7.7010294000569193</v>
      </c>
      <c r="E2388" s="21">
        <v>8.2472814601886046</v>
      </c>
      <c r="F2388" s="22">
        <v>5.3575892704782184</v>
      </c>
      <c r="G2388" s="22">
        <v>9.0151627488022843</v>
      </c>
      <c r="H2388" s="22">
        <v>8.6216273198905089</v>
      </c>
      <c r="I2388" s="23">
        <v>7.2634862009249801</v>
      </c>
    </row>
    <row r="2389" spans="1:9" x14ac:dyDescent="0.25">
      <c r="A2389" s="17">
        <v>2008</v>
      </c>
      <c r="B2389" s="18" t="s">
        <v>271</v>
      </c>
      <c r="C2389" s="19" t="s">
        <v>272</v>
      </c>
      <c r="D2389" s="20">
        <v>6.9177974347848146</v>
      </c>
      <c r="E2389" s="21">
        <v>8.5981675843481415</v>
      </c>
      <c r="F2389" s="22">
        <v>4.6896363694472063</v>
      </c>
      <c r="G2389" s="22">
        <v>7.7779434390618682</v>
      </c>
      <c r="H2389" s="22">
        <v>6.5083496511356858</v>
      </c>
      <c r="I2389" s="23">
        <v>7.0148901299311746</v>
      </c>
    </row>
    <row r="2390" spans="1:9" x14ac:dyDescent="0.25">
      <c r="A2390" s="17">
        <v>2008</v>
      </c>
      <c r="B2390" s="18" t="s">
        <v>344</v>
      </c>
      <c r="C2390" s="19" t="s">
        <v>345</v>
      </c>
      <c r="D2390" s="20">
        <v>7.0924225420424847</v>
      </c>
      <c r="E2390" s="21">
        <v>5.7341479211348068</v>
      </c>
      <c r="F2390" s="22">
        <v>6.1485156952109445</v>
      </c>
      <c r="G2390" s="22">
        <v>9.2139929340693207</v>
      </c>
      <c r="H2390" s="22">
        <v>7.3035560121292535</v>
      </c>
      <c r="I2390" s="23">
        <v>7.0619001476681014</v>
      </c>
    </row>
    <row r="2391" spans="1:9" x14ac:dyDescent="0.25">
      <c r="A2391" s="17">
        <v>2008</v>
      </c>
      <c r="B2391" s="18" t="s">
        <v>410</v>
      </c>
      <c r="C2391" s="19" t="s">
        <v>411</v>
      </c>
      <c r="D2391" s="20">
        <v>7.4034361076775781</v>
      </c>
      <c r="E2391" s="21">
        <v>5.9423905774170533</v>
      </c>
      <c r="F2391" s="22">
        <v>6.9751976758078893</v>
      </c>
      <c r="G2391" s="22">
        <v>9.5509560669374398</v>
      </c>
      <c r="H2391" s="22">
        <v>8.3114456641419139</v>
      </c>
      <c r="I2391" s="23">
        <v>6.2371905540835932</v>
      </c>
    </row>
    <row r="2392" spans="1:9" x14ac:dyDescent="0.25">
      <c r="A2392" s="17">
        <v>2008</v>
      </c>
      <c r="B2392" s="18" t="s">
        <v>321</v>
      </c>
      <c r="C2392" s="19" t="s">
        <v>322</v>
      </c>
      <c r="D2392" s="20" t="s">
        <v>511</v>
      </c>
      <c r="E2392" s="21" t="s">
        <v>511</v>
      </c>
      <c r="F2392" s="22" t="s">
        <v>511</v>
      </c>
      <c r="G2392" s="22" t="s">
        <v>511</v>
      </c>
      <c r="H2392" s="22" t="s">
        <v>511</v>
      </c>
      <c r="I2392" s="23" t="s">
        <v>511</v>
      </c>
    </row>
    <row r="2393" spans="1:9" x14ac:dyDescent="0.25">
      <c r="A2393" s="17">
        <v>2008</v>
      </c>
      <c r="B2393" s="18" t="s">
        <v>348</v>
      </c>
      <c r="C2393" s="19" t="s">
        <v>349</v>
      </c>
      <c r="D2393" s="20">
        <v>7.3973532774212769</v>
      </c>
      <c r="E2393" s="21">
        <v>7.6079830455919062</v>
      </c>
      <c r="F2393" s="22">
        <v>5.9074142520687163</v>
      </c>
      <c r="G2393" s="22">
        <v>8.2431118818162155</v>
      </c>
      <c r="H2393" s="22">
        <v>8.415080287331028</v>
      </c>
      <c r="I2393" s="23">
        <v>6.8131769202985204</v>
      </c>
    </row>
    <row r="2394" spans="1:9" x14ac:dyDescent="0.25">
      <c r="A2394" s="17">
        <v>2008</v>
      </c>
      <c r="B2394" s="18" t="s">
        <v>350</v>
      </c>
      <c r="C2394" s="19" t="s">
        <v>351</v>
      </c>
      <c r="D2394" s="20">
        <v>6.400569875903642</v>
      </c>
      <c r="E2394" s="21">
        <v>6.6045569398480382</v>
      </c>
      <c r="F2394" s="22">
        <v>5.3953117762954461</v>
      </c>
      <c r="G2394" s="22">
        <v>8.4323766972028267</v>
      </c>
      <c r="H2394" s="22">
        <v>5.4543695619214256</v>
      </c>
      <c r="I2394" s="23">
        <v>6.1162344042504699</v>
      </c>
    </row>
    <row r="2395" spans="1:9" x14ac:dyDescent="0.25">
      <c r="A2395" s="17">
        <v>2008</v>
      </c>
      <c r="B2395" s="18" t="s">
        <v>97</v>
      </c>
      <c r="C2395" s="19" t="s">
        <v>98</v>
      </c>
      <c r="D2395" s="20">
        <v>6.6667751548962588</v>
      </c>
      <c r="E2395" s="21">
        <v>6.158100125424216</v>
      </c>
      <c r="F2395" s="22">
        <v>5.9015337956733491</v>
      </c>
      <c r="G2395" s="22">
        <v>7.1297745697850639</v>
      </c>
      <c r="H2395" s="22">
        <v>5.8271578482492172</v>
      </c>
      <c r="I2395" s="23">
        <v>8.3173094353494488</v>
      </c>
    </row>
    <row r="2396" spans="1:9" x14ac:dyDescent="0.25">
      <c r="A2396" s="17">
        <v>2008</v>
      </c>
      <c r="B2396" s="18" t="s">
        <v>323</v>
      </c>
      <c r="C2396" s="19" t="s">
        <v>324</v>
      </c>
      <c r="D2396" s="20" t="s">
        <v>511</v>
      </c>
      <c r="E2396" s="21" t="s">
        <v>511</v>
      </c>
      <c r="F2396" s="22" t="s">
        <v>511</v>
      </c>
      <c r="G2396" s="22" t="s">
        <v>511</v>
      </c>
      <c r="H2396" s="22" t="s">
        <v>511</v>
      </c>
      <c r="I2396" s="23" t="s">
        <v>511</v>
      </c>
    </row>
    <row r="2397" spans="1:9" x14ac:dyDescent="0.25">
      <c r="A2397" s="17">
        <v>2008</v>
      </c>
      <c r="B2397" s="18" t="s">
        <v>103</v>
      </c>
      <c r="C2397" s="19" t="s">
        <v>104</v>
      </c>
      <c r="D2397" s="20">
        <v>5.8686075134818037</v>
      </c>
      <c r="E2397" s="21">
        <v>6.1009881911652943</v>
      </c>
      <c r="F2397" s="22">
        <v>3.6363131064061429</v>
      </c>
      <c r="G2397" s="22">
        <v>6.8319566186071219</v>
      </c>
      <c r="H2397" s="22">
        <v>6.3654219237616632</v>
      </c>
      <c r="I2397" s="23">
        <v>6.4083577274687924</v>
      </c>
    </row>
    <row r="2398" spans="1:9" x14ac:dyDescent="0.25">
      <c r="A2398" s="17">
        <v>2008</v>
      </c>
      <c r="B2398" s="18" t="s">
        <v>414</v>
      </c>
      <c r="C2398" s="19" t="s">
        <v>415</v>
      </c>
      <c r="D2398" s="20">
        <v>6.7001457449436286</v>
      </c>
      <c r="E2398" s="21">
        <v>6.8037973333285917</v>
      </c>
      <c r="F2398" s="22">
        <v>5.2277748572489227</v>
      </c>
      <c r="G2398" s="22">
        <v>7.3377976684623327</v>
      </c>
      <c r="H2398" s="22">
        <v>7.3929992335420085</v>
      </c>
      <c r="I2398" s="23">
        <v>6.7383596321362882</v>
      </c>
    </row>
    <row r="2399" spans="1:9" x14ac:dyDescent="0.25">
      <c r="A2399" s="17">
        <v>2008</v>
      </c>
      <c r="B2399" s="18" t="s">
        <v>105</v>
      </c>
      <c r="C2399" s="19" t="s">
        <v>106</v>
      </c>
      <c r="D2399" s="20" t="s">
        <v>511</v>
      </c>
      <c r="E2399" s="21" t="s">
        <v>511</v>
      </c>
      <c r="F2399" s="22" t="s">
        <v>511</v>
      </c>
      <c r="G2399" s="22" t="s">
        <v>511</v>
      </c>
      <c r="H2399" s="22" t="s">
        <v>511</v>
      </c>
      <c r="I2399" s="23" t="s">
        <v>511</v>
      </c>
    </row>
    <row r="2400" spans="1:9" x14ac:dyDescent="0.25">
      <c r="A2400" s="17">
        <v>2008</v>
      </c>
      <c r="B2400" s="18" t="s">
        <v>107</v>
      </c>
      <c r="C2400" s="19" t="s">
        <v>108</v>
      </c>
      <c r="D2400" s="20">
        <v>6.2835404567266897</v>
      </c>
      <c r="E2400" s="21">
        <v>8.0717343022608699</v>
      </c>
      <c r="F2400" s="22">
        <v>4.0512305513982696</v>
      </c>
      <c r="G2400" s="22">
        <v>7.3182108168474622</v>
      </c>
      <c r="H2400" s="22">
        <v>6.1020105617585552</v>
      </c>
      <c r="I2400" s="23">
        <v>5.8745160513682917</v>
      </c>
    </row>
    <row r="2401" spans="1:9" x14ac:dyDescent="0.25">
      <c r="A2401" s="17">
        <v>2008</v>
      </c>
      <c r="B2401" s="18" t="s">
        <v>273</v>
      </c>
      <c r="C2401" s="19" t="s">
        <v>274</v>
      </c>
      <c r="D2401" s="20">
        <v>8.643691213240805</v>
      </c>
      <c r="E2401" s="21">
        <v>7.9035842875698377</v>
      </c>
      <c r="F2401" s="22">
        <v>7.8013181827148417</v>
      </c>
      <c r="G2401" s="22">
        <v>9.100147094338336</v>
      </c>
      <c r="H2401" s="22">
        <v>9.4888941881071709</v>
      </c>
      <c r="I2401" s="23">
        <v>8.9245123134738389</v>
      </c>
    </row>
    <row r="2402" spans="1:9" x14ac:dyDescent="0.25">
      <c r="A2402" s="17">
        <v>2008</v>
      </c>
      <c r="B2402" s="18" t="s">
        <v>352</v>
      </c>
      <c r="C2402" s="19" t="s">
        <v>526</v>
      </c>
      <c r="D2402" s="20">
        <v>7.7594047611536991</v>
      </c>
      <c r="E2402" s="21">
        <v>7.0300535366395307</v>
      </c>
      <c r="F2402" s="22">
        <v>6.3294880537564637</v>
      </c>
      <c r="G2402" s="22">
        <v>9.4786101688602979</v>
      </c>
      <c r="H2402" s="22">
        <v>7.9338768069303729</v>
      </c>
      <c r="I2402" s="23">
        <v>8.0249952395818323</v>
      </c>
    </row>
    <row r="2403" spans="1:9" x14ac:dyDescent="0.25">
      <c r="A2403" s="17">
        <v>2008</v>
      </c>
      <c r="B2403" s="18" t="s">
        <v>416</v>
      </c>
      <c r="C2403" s="19" t="s">
        <v>417</v>
      </c>
      <c r="D2403" s="20">
        <v>7.254451947613525</v>
      </c>
      <c r="E2403" s="21">
        <v>5.5096018354475218</v>
      </c>
      <c r="F2403" s="22">
        <v>6.0258103040641187</v>
      </c>
      <c r="G2403" s="22">
        <v>9.4237036856612839</v>
      </c>
      <c r="H2403" s="22">
        <v>8.1787950753939391</v>
      </c>
      <c r="I2403" s="23">
        <v>7.1343488375007631</v>
      </c>
    </row>
    <row r="2404" spans="1:9" x14ac:dyDescent="0.25">
      <c r="A2404" s="17">
        <v>2008</v>
      </c>
      <c r="B2404" s="18" t="s">
        <v>111</v>
      </c>
      <c r="C2404" s="19" t="s">
        <v>112</v>
      </c>
      <c r="D2404" s="20">
        <v>6.7352591481677688</v>
      </c>
      <c r="E2404" s="21">
        <v>6.1225869679958533</v>
      </c>
      <c r="F2404" s="22">
        <v>5.9497873592920509</v>
      </c>
      <c r="G2404" s="22">
        <v>7.5169705960711894</v>
      </c>
      <c r="H2404" s="22">
        <v>6.5877764101219123</v>
      </c>
      <c r="I2404" s="23">
        <v>7.4991744073578444</v>
      </c>
    </row>
    <row r="2405" spans="1:9" x14ac:dyDescent="0.25">
      <c r="A2405" s="17">
        <v>2008</v>
      </c>
      <c r="B2405" s="18" t="s">
        <v>418</v>
      </c>
      <c r="C2405" s="19" t="s">
        <v>419</v>
      </c>
      <c r="D2405" s="20">
        <v>7.6990683175581438</v>
      </c>
      <c r="E2405" s="21">
        <v>6.8936098468471654</v>
      </c>
      <c r="F2405" s="22">
        <v>6.9506869591183094</v>
      </c>
      <c r="G2405" s="22">
        <v>9.5276934490637135</v>
      </c>
      <c r="H2405" s="22">
        <v>8.0503956832393619</v>
      </c>
      <c r="I2405" s="23">
        <v>7.0729556495221679</v>
      </c>
    </row>
    <row r="2406" spans="1:9" x14ac:dyDescent="0.25">
      <c r="A2406" s="17">
        <v>2008</v>
      </c>
      <c r="B2406" s="18" t="s">
        <v>297</v>
      </c>
      <c r="C2406" s="19" t="s">
        <v>298</v>
      </c>
      <c r="D2406" s="20">
        <v>6.0886984152701338</v>
      </c>
      <c r="E2406" s="21">
        <v>6.7979303695252202</v>
      </c>
      <c r="F2406" s="22">
        <v>4.7436400742894804</v>
      </c>
      <c r="G2406" s="22">
        <v>5.8577147457265522</v>
      </c>
      <c r="H2406" s="22">
        <v>6.7967834511898708</v>
      </c>
      <c r="I2406" s="23">
        <v>6.2474234356195462</v>
      </c>
    </row>
    <row r="2407" spans="1:9" x14ac:dyDescent="0.25">
      <c r="A2407" s="17">
        <v>2008</v>
      </c>
      <c r="B2407" s="18" t="s">
        <v>13</v>
      </c>
      <c r="C2407" s="19" t="s">
        <v>14</v>
      </c>
      <c r="D2407" s="20" t="s">
        <v>511</v>
      </c>
      <c r="E2407" s="21" t="s">
        <v>511</v>
      </c>
      <c r="F2407" s="22" t="s">
        <v>511</v>
      </c>
      <c r="G2407" s="22" t="s">
        <v>511</v>
      </c>
      <c r="H2407" s="22" t="s">
        <v>511</v>
      </c>
      <c r="I2407" s="23" t="s">
        <v>511</v>
      </c>
    </row>
    <row r="2408" spans="1:9" x14ac:dyDescent="0.25">
      <c r="A2408" s="17">
        <v>2008</v>
      </c>
      <c r="B2408" s="18" t="s">
        <v>216</v>
      </c>
      <c r="C2408" s="19" t="s">
        <v>217</v>
      </c>
      <c r="D2408" s="20" t="s">
        <v>511</v>
      </c>
      <c r="E2408" s="21" t="s">
        <v>511</v>
      </c>
      <c r="F2408" s="22" t="s">
        <v>511</v>
      </c>
      <c r="G2408" s="22" t="s">
        <v>511</v>
      </c>
      <c r="H2408" s="22" t="s">
        <v>511</v>
      </c>
      <c r="I2408" s="23" t="s">
        <v>511</v>
      </c>
    </row>
    <row r="2409" spans="1:9" x14ac:dyDescent="0.25">
      <c r="A2409" s="17">
        <v>2008</v>
      </c>
      <c r="B2409" s="18" t="s">
        <v>385</v>
      </c>
      <c r="C2409" s="19" t="s">
        <v>386</v>
      </c>
      <c r="D2409" s="20">
        <v>7.6186827296762285</v>
      </c>
      <c r="E2409" s="21">
        <v>4.8589454056516299</v>
      </c>
      <c r="F2409" s="22">
        <v>8.0758686941355755</v>
      </c>
      <c r="G2409" s="22">
        <v>9.3662244053522468</v>
      </c>
      <c r="H2409" s="22">
        <v>8.314669336489132</v>
      </c>
      <c r="I2409" s="23">
        <v>7.4777058067525592</v>
      </c>
    </row>
    <row r="2410" spans="1:9" x14ac:dyDescent="0.25">
      <c r="A2410" s="17">
        <v>2008</v>
      </c>
      <c r="B2410" s="18" t="s">
        <v>436</v>
      </c>
      <c r="C2410" s="19" t="s">
        <v>437</v>
      </c>
      <c r="D2410" s="20">
        <v>8.3532559742508408</v>
      </c>
      <c r="E2410" s="21">
        <v>8.0739079768095543</v>
      </c>
      <c r="F2410" s="22">
        <v>8.2907126458142013</v>
      </c>
      <c r="G2410" s="22">
        <v>9.3992794449479131</v>
      </c>
      <c r="H2410" s="22">
        <v>7.4822334298479838</v>
      </c>
      <c r="I2410" s="23">
        <v>8.5201463738345566</v>
      </c>
    </row>
    <row r="2411" spans="1:9" x14ac:dyDescent="0.25">
      <c r="A2411" s="17">
        <v>2008</v>
      </c>
      <c r="B2411" s="18" t="s">
        <v>327</v>
      </c>
      <c r="C2411" s="19" t="s">
        <v>328</v>
      </c>
      <c r="D2411" s="20">
        <v>5.4302969664850185</v>
      </c>
      <c r="E2411" s="21">
        <v>5.7945313958906173</v>
      </c>
      <c r="F2411" s="22">
        <v>3.8195625272584528</v>
      </c>
      <c r="G2411" s="22">
        <v>6.9312647089840382</v>
      </c>
      <c r="H2411" s="22">
        <v>5.4999862227475838</v>
      </c>
      <c r="I2411" s="23">
        <v>5.106139977544399</v>
      </c>
    </row>
    <row r="2412" spans="1:9" x14ac:dyDescent="0.25">
      <c r="A2412" s="17">
        <v>2008</v>
      </c>
      <c r="B2412" s="18" t="s">
        <v>527</v>
      </c>
      <c r="C2412" s="19" t="s">
        <v>528</v>
      </c>
      <c r="D2412" s="20">
        <v>7.4294814039994908</v>
      </c>
      <c r="E2412" s="21">
        <v>6.9600076709119154</v>
      </c>
      <c r="F2412" s="22">
        <v>6.4147408539690698</v>
      </c>
      <c r="G2412" s="22">
        <v>9.6625303057415124</v>
      </c>
      <c r="H2412" s="22">
        <v>7.2620179502981204</v>
      </c>
      <c r="I2412" s="23">
        <v>6.8481102390768358</v>
      </c>
    </row>
    <row r="2413" spans="1:9" x14ac:dyDescent="0.25">
      <c r="A2413" s="17">
        <v>2008</v>
      </c>
      <c r="B2413" s="18" t="s">
        <v>243</v>
      </c>
      <c r="C2413" s="19" t="s">
        <v>244</v>
      </c>
      <c r="D2413" s="20" t="s">
        <v>511</v>
      </c>
      <c r="E2413" s="21" t="s">
        <v>511</v>
      </c>
      <c r="F2413" s="22" t="s">
        <v>511</v>
      </c>
      <c r="G2413" s="22" t="s">
        <v>511</v>
      </c>
      <c r="H2413" s="22" t="s">
        <v>511</v>
      </c>
      <c r="I2413" s="23" t="s">
        <v>511</v>
      </c>
    </row>
    <row r="2414" spans="1:9" x14ac:dyDescent="0.25">
      <c r="A2414" s="17">
        <v>2008</v>
      </c>
      <c r="B2414" s="18" t="s">
        <v>119</v>
      </c>
      <c r="C2414" s="19" t="s">
        <v>529</v>
      </c>
      <c r="D2414" s="20">
        <v>6.3265549206091043</v>
      </c>
      <c r="E2414" s="21">
        <v>6.9233624435621381</v>
      </c>
      <c r="F2414" s="22">
        <v>5.3229502295847668</v>
      </c>
      <c r="G2414" s="22">
        <v>7.4010623960027235</v>
      </c>
      <c r="H2414" s="22">
        <v>5.7325922303883017</v>
      </c>
      <c r="I2414" s="23">
        <v>6.2528073035075913</v>
      </c>
    </row>
    <row r="2415" spans="1:9" x14ac:dyDescent="0.25">
      <c r="A2415" s="17">
        <v>2008</v>
      </c>
      <c r="B2415" s="18" t="s">
        <v>275</v>
      </c>
      <c r="C2415" s="19" t="s">
        <v>276</v>
      </c>
      <c r="D2415" s="20">
        <v>6.7481509102136048</v>
      </c>
      <c r="E2415" s="21">
        <v>7.3484387298843972</v>
      </c>
      <c r="F2415" s="22">
        <v>5.7303769199561359</v>
      </c>
      <c r="G2415" s="22">
        <v>6.980764313327338</v>
      </c>
      <c r="H2415" s="22">
        <v>6.6154122900977983</v>
      </c>
      <c r="I2415" s="23">
        <v>7.0657622978023547</v>
      </c>
    </row>
    <row r="2416" spans="1:9" x14ac:dyDescent="0.25">
      <c r="A2416" s="17">
        <v>2008</v>
      </c>
      <c r="B2416" s="18" t="s">
        <v>277</v>
      </c>
      <c r="C2416" s="19" t="s">
        <v>278</v>
      </c>
      <c r="D2416" s="20" t="s">
        <v>511</v>
      </c>
      <c r="E2416" s="21" t="s">
        <v>511</v>
      </c>
      <c r="F2416" s="22" t="s">
        <v>511</v>
      </c>
      <c r="G2416" s="22" t="s">
        <v>511</v>
      </c>
      <c r="H2416" s="22" t="s">
        <v>511</v>
      </c>
      <c r="I2416" s="23" t="s">
        <v>511</v>
      </c>
    </row>
    <row r="2417" spans="1:9" x14ac:dyDescent="0.25">
      <c r="A2417" s="17">
        <v>2008</v>
      </c>
      <c r="B2417" s="18" t="s">
        <v>115</v>
      </c>
      <c r="C2417" s="19" t="s">
        <v>116</v>
      </c>
      <c r="D2417" s="20">
        <v>5.7171755627713736</v>
      </c>
      <c r="E2417" s="21">
        <v>7.0818793044799744</v>
      </c>
      <c r="F2417" s="22">
        <v>3.4632415547297848</v>
      </c>
      <c r="G2417" s="22">
        <v>6.4202556113077769</v>
      </c>
      <c r="H2417" s="22">
        <v>6.1427956596079172</v>
      </c>
      <c r="I2417" s="23">
        <v>5.4777056837314149</v>
      </c>
    </row>
    <row r="2418" spans="1:9" x14ac:dyDescent="0.25">
      <c r="A2418" s="17">
        <v>2008</v>
      </c>
      <c r="B2418" s="18" t="s">
        <v>218</v>
      </c>
      <c r="C2418" s="19" t="s">
        <v>219</v>
      </c>
      <c r="D2418" s="20">
        <v>7.183652568149931</v>
      </c>
      <c r="E2418" s="21">
        <v>6.8566645672368622</v>
      </c>
      <c r="F2418" s="22">
        <v>5.0915274525669636</v>
      </c>
      <c r="G2418" s="22">
        <v>8.4801207125678886</v>
      </c>
      <c r="H2418" s="22">
        <v>7.9867040912304716</v>
      </c>
      <c r="I2418" s="23">
        <v>7.5032460171474682</v>
      </c>
    </row>
    <row r="2419" spans="1:9" x14ac:dyDescent="0.25">
      <c r="A2419" s="17">
        <v>2008</v>
      </c>
      <c r="B2419" s="18" t="s">
        <v>15</v>
      </c>
      <c r="C2419" s="19" t="s">
        <v>16</v>
      </c>
      <c r="D2419" s="20">
        <v>6.3830496688907292</v>
      </c>
      <c r="E2419" s="21">
        <v>6.7499510135276326</v>
      </c>
      <c r="F2419" s="22">
        <v>5.0976818119578926</v>
      </c>
      <c r="G2419" s="22">
        <v>6.7656534038941825</v>
      </c>
      <c r="H2419" s="22">
        <v>6.3829153179170532</v>
      </c>
      <c r="I2419" s="23">
        <v>6.9190467971568799</v>
      </c>
    </row>
    <row r="2420" spans="1:9" x14ac:dyDescent="0.25">
      <c r="A2420" s="17">
        <v>2008</v>
      </c>
      <c r="B2420" s="18" t="s">
        <v>329</v>
      </c>
      <c r="C2420" s="19" t="s">
        <v>330</v>
      </c>
      <c r="D2420" s="20">
        <v>6.9871288907002143</v>
      </c>
      <c r="E2420" s="21">
        <v>7.5489448553425422</v>
      </c>
      <c r="F2420" s="22">
        <v>5.431286600404353</v>
      </c>
      <c r="G2420" s="22">
        <v>8.5749905508843263</v>
      </c>
      <c r="H2420" s="22">
        <v>7.1901612115501505</v>
      </c>
      <c r="I2420" s="23">
        <v>6.1902612353196931</v>
      </c>
    </row>
    <row r="2421" spans="1:9" x14ac:dyDescent="0.25">
      <c r="A2421" s="17">
        <v>2008</v>
      </c>
      <c r="B2421" s="18" t="s">
        <v>117</v>
      </c>
      <c r="C2421" s="19" t="s">
        <v>118</v>
      </c>
      <c r="D2421" s="20">
        <v>7.3264027434487584</v>
      </c>
      <c r="E2421" s="21">
        <v>7.87858013014276</v>
      </c>
      <c r="F2421" s="22">
        <v>4.2120734622606477</v>
      </c>
      <c r="G2421" s="22">
        <v>8.7884964741937814</v>
      </c>
      <c r="H2421" s="22">
        <v>7.2901564814297979</v>
      </c>
      <c r="I2421" s="23">
        <v>8.4627071692168041</v>
      </c>
    </row>
    <row r="2422" spans="1:9" x14ac:dyDescent="0.25">
      <c r="A2422" s="17">
        <v>2008</v>
      </c>
      <c r="B2422" s="18" t="s">
        <v>354</v>
      </c>
      <c r="C2422" s="19" t="s">
        <v>355</v>
      </c>
      <c r="D2422" s="20">
        <v>5.8975827753971295</v>
      </c>
      <c r="E2422" s="21">
        <v>6.9638297596707588</v>
      </c>
      <c r="F2422" s="22">
        <v>5.1948668036691181</v>
      </c>
      <c r="G2422" s="22">
        <v>4.6096093232660653</v>
      </c>
      <c r="H2422" s="22">
        <v>6.3931289740958084</v>
      </c>
      <c r="I2422" s="23">
        <v>6.3264790162838933</v>
      </c>
    </row>
    <row r="2423" spans="1:9" x14ac:dyDescent="0.25">
      <c r="A2423" s="17">
        <v>2008</v>
      </c>
      <c r="B2423" s="18" t="s">
        <v>331</v>
      </c>
      <c r="C2423" s="19" t="s">
        <v>332</v>
      </c>
      <c r="D2423" s="20">
        <v>7.4442250164339523</v>
      </c>
      <c r="E2423" s="21">
        <v>7.1324400554149205</v>
      </c>
      <c r="F2423" s="22">
        <v>5.5551605881780155</v>
      </c>
      <c r="G2423" s="22">
        <v>8.252573045965331</v>
      </c>
      <c r="H2423" s="22">
        <v>8.3728968643879451</v>
      </c>
      <c r="I2423" s="23">
        <v>7.9080545282235493</v>
      </c>
    </row>
    <row r="2424" spans="1:9" x14ac:dyDescent="0.25">
      <c r="A2424" s="17">
        <v>2008</v>
      </c>
      <c r="B2424" s="18" t="s">
        <v>387</v>
      </c>
      <c r="C2424" s="19" t="s">
        <v>530</v>
      </c>
      <c r="D2424" s="20">
        <v>8.1347541896668503</v>
      </c>
      <c r="E2424" s="21">
        <v>6.4630514459683921</v>
      </c>
      <c r="F2424" s="22">
        <v>7.7675167407639121</v>
      </c>
      <c r="G2424" s="22">
        <v>9.4066915769908288</v>
      </c>
      <c r="H2424" s="22">
        <v>8.7903114701459266</v>
      </c>
      <c r="I2424" s="23">
        <v>8.24619971446519</v>
      </c>
    </row>
    <row r="2425" spans="1:9" x14ac:dyDescent="0.25">
      <c r="A2425" s="17">
        <v>2008</v>
      </c>
      <c r="B2425" s="18" t="s">
        <v>236</v>
      </c>
      <c r="C2425" s="19" t="s">
        <v>531</v>
      </c>
      <c r="D2425" s="20">
        <v>8.3391527705562574</v>
      </c>
      <c r="E2425" s="21">
        <v>7.4569764981419242</v>
      </c>
      <c r="F2425" s="22">
        <v>7.5611461096266082</v>
      </c>
      <c r="G2425" s="22">
        <v>9.6862623562004373</v>
      </c>
      <c r="H2425" s="22">
        <v>8.2713032322255025</v>
      </c>
      <c r="I2425" s="23">
        <v>8.72007565658682</v>
      </c>
    </row>
    <row r="2426" spans="1:9" x14ac:dyDescent="0.25">
      <c r="A2426" s="17">
        <v>2008</v>
      </c>
      <c r="B2426" s="18" t="s">
        <v>224</v>
      </c>
      <c r="C2426" s="19" t="s">
        <v>225</v>
      </c>
      <c r="D2426" s="20">
        <v>7.1761915586941498</v>
      </c>
      <c r="E2426" s="21">
        <v>7.1130225009089161</v>
      </c>
      <c r="F2426" s="22">
        <v>5.7190017020857731</v>
      </c>
      <c r="G2426" s="22">
        <v>8.4478592343395764</v>
      </c>
      <c r="H2426" s="22">
        <v>8.2037732965235364</v>
      </c>
      <c r="I2426" s="23">
        <v>6.3973010596129471</v>
      </c>
    </row>
    <row r="2427" spans="1:9" x14ac:dyDescent="0.25">
      <c r="A2427" s="17">
        <v>2008</v>
      </c>
      <c r="B2427" s="18" t="s">
        <v>226</v>
      </c>
      <c r="C2427" s="19" t="s">
        <v>532</v>
      </c>
      <c r="D2427" s="20">
        <v>4.3177785747394575</v>
      </c>
      <c r="E2427" s="21">
        <v>4.6530924360574115</v>
      </c>
      <c r="F2427" s="22">
        <v>3.3066730198124814</v>
      </c>
      <c r="G2427" s="22">
        <v>5.2969555224473934</v>
      </c>
      <c r="H2427" s="22">
        <v>3.5044719958098889</v>
      </c>
      <c r="I2427" s="23">
        <v>4.8276998995701099</v>
      </c>
    </row>
    <row r="2428" spans="1:9" x14ac:dyDescent="0.25">
      <c r="A2428" s="17">
        <v>2008</v>
      </c>
      <c r="B2428" s="18" t="s">
        <v>279</v>
      </c>
      <c r="C2428" s="19" t="s">
        <v>533</v>
      </c>
      <c r="D2428" s="20">
        <v>5.8379849772253953</v>
      </c>
      <c r="E2428" s="21">
        <v>6.4762127057257972</v>
      </c>
      <c r="F2428" s="22">
        <v>5.3496203646060909</v>
      </c>
      <c r="G2428" s="22">
        <v>5.2532937015952026</v>
      </c>
      <c r="H2428" s="22">
        <v>5.8018094041634285</v>
      </c>
      <c r="I2428" s="23">
        <v>6.3089887100364557</v>
      </c>
    </row>
    <row r="2429" spans="1:9" x14ac:dyDescent="0.25">
      <c r="A2429" s="17">
        <v>2008</v>
      </c>
      <c r="B2429" s="18" t="s">
        <v>333</v>
      </c>
      <c r="C2429" s="19" t="s">
        <v>534</v>
      </c>
      <c r="D2429" s="20" t="s">
        <v>511</v>
      </c>
      <c r="E2429" s="21" t="s">
        <v>511</v>
      </c>
      <c r="F2429" s="22" t="s">
        <v>511</v>
      </c>
      <c r="G2429" s="22" t="s">
        <v>511</v>
      </c>
      <c r="H2429" s="22" t="s">
        <v>511</v>
      </c>
      <c r="I2429" s="23" t="s">
        <v>511</v>
      </c>
    </row>
    <row r="2430" spans="1:9" x14ac:dyDescent="0.25">
      <c r="A2430" s="17">
        <v>2008</v>
      </c>
      <c r="B2430" s="18" t="s">
        <v>121</v>
      </c>
      <c r="C2430" s="19" t="s">
        <v>122</v>
      </c>
      <c r="D2430" s="20">
        <v>7.1283848860218857</v>
      </c>
      <c r="E2430" s="21">
        <v>7.5677400755405539</v>
      </c>
      <c r="F2430" s="22">
        <v>5.7528884198525736</v>
      </c>
      <c r="G2430" s="22">
        <v>8.3676339300334526</v>
      </c>
      <c r="H2430" s="22">
        <v>7.1858979901165476</v>
      </c>
      <c r="I2430" s="23">
        <v>6.7677640145663007</v>
      </c>
    </row>
    <row r="2431" spans="1:9" x14ac:dyDescent="0.25">
      <c r="A2431" s="24">
        <v>2008</v>
      </c>
      <c r="B2431" s="25" t="s">
        <v>123</v>
      </c>
      <c r="C2431" s="26" t="s">
        <v>124</v>
      </c>
      <c r="D2431" s="27">
        <v>4.394545502569688</v>
      </c>
      <c r="E2431" s="28">
        <v>7.0707475437770908</v>
      </c>
      <c r="F2431" s="29">
        <v>3.7800832751917408</v>
      </c>
      <c r="G2431" s="29">
        <v>2.3866327218155767</v>
      </c>
      <c r="H2431" s="29">
        <v>4.3375871744836392</v>
      </c>
      <c r="I2431" s="30">
        <v>4.3976767975803908</v>
      </c>
    </row>
    <row r="2432" spans="1:9" x14ac:dyDescent="0.25">
      <c r="A2432" s="32">
        <v>2009</v>
      </c>
      <c r="B2432" s="33" t="s">
        <v>388</v>
      </c>
      <c r="C2432" s="34" t="s">
        <v>389</v>
      </c>
      <c r="D2432" s="35">
        <v>7.2695918508682471</v>
      </c>
      <c r="E2432" s="36">
        <v>7.8428053928304262</v>
      </c>
      <c r="F2432" s="37">
        <v>5.6221340896604115</v>
      </c>
      <c r="G2432" s="37">
        <v>9.6330211601163711</v>
      </c>
      <c r="H2432" s="37">
        <v>6.8602229718321421</v>
      </c>
      <c r="I2432" s="38">
        <v>6.3897756399018846</v>
      </c>
    </row>
    <row r="2433" spans="1:9" x14ac:dyDescent="0.25">
      <c r="A2433" s="39">
        <v>2009</v>
      </c>
      <c r="B2433" s="40" t="s">
        <v>4</v>
      </c>
      <c r="C2433" s="41" t="s">
        <v>5</v>
      </c>
      <c r="D2433" s="42">
        <v>5.2198561270789297</v>
      </c>
      <c r="E2433" s="43">
        <v>3.5256867784787636</v>
      </c>
      <c r="F2433" s="44">
        <v>4.0053390439303094</v>
      </c>
      <c r="G2433" s="44">
        <v>7.0133773511418545</v>
      </c>
      <c r="H2433" s="44">
        <v>5.9506597891243649</v>
      </c>
      <c r="I2433" s="45">
        <v>5.6042176727193569</v>
      </c>
    </row>
    <row r="2434" spans="1:9" x14ac:dyDescent="0.25">
      <c r="A2434" s="39">
        <v>2009</v>
      </c>
      <c r="B2434" s="40" t="s">
        <v>19</v>
      </c>
      <c r="C2434" s="41" t="s">
        <v>20</v>
      </c>
      <c r="D2434" s="42">
        <v>5.3233589385576341</v>
      </c>
      <c r="E2434" s="43">
        <v>7.2199440581820822</v>
      </c>
      <c r="F2434" s="44">
        <v>3.61779195737798</v>
      </c>
      <c r="G2434" s="44">
        <v>5.2382589763349179</v>
      </c>
      <c r="H2434" s="44">
        <v>5.5037807494238962</v>
      </c>
      <c r="I2434" s="45">
        <v>5.0370189514692942</v>
      </c>
    </row>
    <row r="2435" spans="1:9" x14ac:dyDescent="0.25">
      <c r="A2435" s="39">
        <v>2009</v>
      </c>
      <c r="B2435" s="40" t="s">
        <v>129</v>
      </c>
      <c r="C2435" s="41" t="s">
        <v>130</v>
      </c>
      <c r="D2435" s="42">
        <v>6.0174047176526857</v>
      </c>
      <c r="E2435" s="43">
        <v>6.298286614546484</v>
      </c>
      <c r="F2435" s="44">
        <v>4.7882140444828876</v>
      </c>
      <c r="G2435" s="44">
        <v>7.0261215283726379</v>
      </c>
      <c r="H2435" s="44">
        <v>6.1798426617900439</v>
      </c>
      <c r="I2435" s="45">
        <v>5.7945587390713733</v>
      </c>
    </row>
    <row r="2436" spans="1:9" x14ac:dyDescent="0.25">
      <c r="A2436" s="39">
        <v>2009</v>
      </c>
      <c r="B2436" s="40" t="s">
        <v>299</v>
      </c>
      <c r="C2436" s="41" t="s">
        <v>300</v>
      </c>
      <c r="D2436" s="42">
        <v>7.6762780243912037</v>
      </c>
      <c r="E2436" s="43">
        <v>8.7087908257212057</v>
      </c>
      <c r="F2436" s="44">
        <v>5.51057669153347</v>
      </c>
      <c r="G2436" s="44">
        <v>9.4373111028672128</v>
      </c>
      <c r="H2436" s="44">
        <v>7.9990679845712007</v>
      </c>
      <c r="I2436" s="45">
        <v>6.7256435172629239</v>
      </c>
    </row>
    <row r="2437" spans="1:9" x14ac:dyDescent="0.25">
      <c r="A2437" s="39">
        <v>2009</v>
      </c>
      <c r="B2437" s="40" t="s">
        <v>438</v>
      </c>
      <c r="C2437" s="41" t="s">
        <v>439</v>
      </c>
      <c r="D2437" s="42">
        <v>8.1358285644411446</v>
      </c>
      <c r="E2437" s="43">
        <v>7.1366431891883924</v>
      </c>
      <c r="F2437" s="44">
        <v>7.9324168173074039</v>
      </c>
      <c r="G2437" s="44">
        <v>9.6237255956556496</v>
      </c>
      <c r="H2437" s="44">
        <v>7.4897741891242582</v>
      </c>
      <c r="I2437" s="45">
        <v>8.496583030930017</v>
      </c>
    </row>
    <row r="2438" spans="1:9" x14ac:dyDescent="0.25">
      <c r="A2438" s="39">
        <v>2009</v>
      </c>
      <c r="B2438" s="40" t="s">
        <v>420</v>
      </c>
      <c r="C2438" s="41" t="s">
        <v>421</v>
      </c>
      <c r="D2438" s="42">
        <v>7.7602387613857697</v>
      </c>
      <c r="E2438" s="43">
        <v>5.3994133606414199</v>
      </c>
      <c r="F2438" s="44">
        <v>7.9448791371468843</v>
      </c>
      <c r="G2438" s="44">
        <v>9.5775692348101131</v>
      </c>
      <c r="H2438" s="44">
        <v>8.2567958515977757</v>
      </c>
      <c r="I2438" s="45">
        <v>7.6225362227326556</v>
      </c>
    </row>
    <row r="2439" spans="1:9" x14ac:dyDescent="0.25">
      <c r="A2439" s="39">
        <v>2009</v>
      </c>
      <c r="B2439" s="40" t="s">
        <v>301</v>
      </c>
      <c r="C2439" s="41" t="s">
        <v>302</v>
      </c>
      <c r="D2439" s="42">
        <v>5.92544002299657</v>
      </c>
      <c r="E2439" s="43">
        <v>4.4724206724057325</v>
      </c>
      <c r="F2439" s="44">
        <v>5.2607356096562317</v>
      </c>
      <c r="G2439" s="44">
        <v>6.5768872934717315</v>
      </c>
      <c r="H2439" s="44">
        <v>6.1731875008364696</v>
      </c>
      <c r="I2439" s="45">
        <v>7.1439690386126857</v>
      </c>
    </row>
    <row r="2440" spans="1:9" x14ac:dyDescent="0.25">
      <c r="A2440" s="39">
        <v>2009</v>
      </c>
      <c r="B2440" s="40" t="s">
        <v>133</v>
      </c>
      <c r="C2440" s="41" t="s">
        <v>512</v>
      </c>
      <c r="D2440" s="42">
        <v>7.4739352853231136</v>
      </c>
      <c r="E2440" s="43">
        <v>8.8703029125755464</v>
      </c>
      <c r="F2440" s="44">
        <v>6.3730876678644295</v>
      </c>
      <c r="G2440" s="44">
        <v>7.0749731918324299</v>
      </c>
      <c r="H2440" s="44">
        <v>5.9469646055355598</v>
      </c>
      <c r="I2440" s="45">
        <v>9.1043480488076085</v>
      </c>
    </row>
    <row r="2441" spans="1:9" x14ac:dyDescent="0.25">
      <c r="A2441" s="39">
        <v>2009</v>
      </c>
      <c r="B2441" s="40" t="s">
        <v>303</v>
      </c>
      <c r="C2441" s="41" t="s">
        <v>304</v>
      </c>
      <c r="D2441" s="42">
        <v>7.1434540719145021</v>
      </c>
      <c r="E2441" s="43">
        <v>6.3944037077509561</v>
      </c>
      <c r="F2441" s="44">
        <v>4.6033514409573826</v>
      </c>
      <c r="G2441" s="44">
        <v>8.2603539802702883</v>
      </c>
      <c r="H2441" s="44">
        <v>8.109111957570267</v>
      </c>
      <c r="I2441" s="45">
        <v>8.3500492730236164</v>
      </c>
    </row>
    <row r="2442" spans="1:9" x14ac:dyDescent="0.25">
      <c r="A2442" s="39">
        <v>2009</v>
      </c>
      <c r="B2442" s="40" t="s">
        <v>283</v>
      </c>
      <c r="C2442" s="41" t="s">
        <v>284</v>
      </c>
      <c r="D2442" s="42">
        <v>6.2162413570885731</v>
      </c>
      <c r="E2442" s="43">
        <v>8.6955761933299396</v>
      </c>
      <c r="F2442" s="44">
        <v>3.2120236693252253</v>
      </c>
      <c r="G2442" s="44">
        <v>6.7351598132132793</v>
      </c>
      <c r="H2442" s="44">
        <v>5.6841399074016827</v>
      </c>
      <c r="I2442" s="45">
        <v>6.7543072021727397</v>
      </c>
    </row>
    <row r="2443" spans="1:9" x14ac:dyDescent="0.25">
      <c r="A2443" s="39">
        <v>2009</v>
      </c>
      <c r="B2443" s="40" t="s">
        <v>135</v>
      </c>
      <c r="C2443" s="41" t="s">
        <v>136</v>
      </c>
      <c r="D2443" s="42">
        <v>6.297257035644761</v>
      </c>
      <c r="E2443" s="43">
        <v>5.4134843374146389</v>
      </c>
      <c r="F2443" s="44">
        <v>5.7124513185071795</v>
      </c>
      <c r="G2443" s="44">
        <v>6.6590944543828652</v>
      </c>
      <c r="H2443" s="44">
        <v>6.7177532493369494</v>
      </c>
      <c r="I2443" s="45">
        <v>6.9835018185821722</v>
      </c>
    </row>
    <row r="2444" spans="1:9" x14ac:dyDescent="0.25">
      <c r="A2444" s="39">
        <v>2009</v>
      </c>
      <c r="B2444" s="40" t="s">
        <v>335</v>
      </c>
      <c r="C2444" s="41" t="s">
        <v>336</v>
      </c>
      <c r="D2444" s="42" t="s">
        <v>511</v>
      </c>
      <c r="E2444" s="43" t="s">
        <v>511</v>
      </c>
      <c r="F2444" s="44" t="s">
        <v>511</v>
      </c>
      <c r="G2444" s="44" t="s">
        <v>511</v>
      </c>
      <c r="H2444" s="44" t="s">
        <v>511</v>
      </c>
      <c r="I2444" s="45" t="s">
        <v>511</v>
      </c>
    </row>
    <row r="2445" spans="1:9" x14ac:dyDescent="0.25">
      <c r="A2445" s="39">
        <v>2009</v>
      </c>
      <c r="B2445" s="40" t="s">
        <v>422</v>
      </c>
      <c r="C2445" s="41" t="s">
        <v>423</v>
      </c>
      <c r="D2445" s="42">
        <v>7.5189561640889648</v>
      </c>
      <c r="E2445" s="43">
        <v>4.7614377987548808</v>
      </c>
      <c r="F2445" s="44">
        <v>6.8983209610270499</v>
      </c>
      <c r="G2445" s="44">
        <v>9.6431447634361671</v>
      </c>
      <c r="H2445" s="44">
        <v>8.4399473301495309</v>
      </c>
      <c r="I2445" s="45">
        <v>7.8519299670772007</v>
      </c>
    </row>
    <row r="2446" spans="1:9" x14ac:dyDescent="0.25">
      <c r="A2446" s="39">
        <v>2009</v>
      </c>
      <c r="B2446" s="40" t="s">
        <v>137</v>
      </c>
      <c r="C2446" s="41" t="s">
        <v>138</v>
      </c>
      <c r="D2446" s="42">
        <v>6.8467041339116363</v>
      </c>
      <c r="E2446" s="43">
        <v>8.0134188785350364</v>
      </c>
      <c r="F2446" s="44">
        <v>4.6372367550689075</v>
      </c>
      <c r="G2446" s="44">
        <v>7.0672227128749228</v>
      </c>
      <c r="H2446" s="44">
        <v>6.0759571414170113</v>
      </c>
      <c r="I2446" s="45">
        <v>8.4396851816623037</v>
      </c>
    </row>
    <row r="2447" spans="1:9" x14ac:dyDescent="0.25">
      <c r="A2447" s="39">
        <v>2009</v>
      </c>
      <c r="B2447" s="40" t="s">
        <v>21</v>
      </c>
      <c r="C2447" s="41" t="s">
        <v>22</v>
      </c>
      <c r="D2447" s="42">
        <v>6.1864326334677386</v>
      </c>
      <c r="E2447" s="43">
        <v>7.3465688083821181</v>
      </c>
      <c r="F2447" s="44">
        <v>4.1437270570359299</v>
      </c>
      <c r="G2447" s="44">
        <v>6.7210065017571701</v>
      </c>
      <c r="H2447" s="44">
        <v>5.633954817153616</v>
      </c>
      <c r="I2447" s="45">
        <v>7.0869059830098591</v>
      </c>
    </row>
    <row r="2448" spans="1:9" x14ac:dyDescent="0.25">
      <c r="A2448" s="39">
        <v>2009</v>
      </c>
      <c r="B2448" s="40" t="s">
        <v>285</v>
      </c>
      <c r="C2448" s="41" t="s">
        <v>286</v>
      </c>
      <c r="D2448" s="42" t="s">
        <v>511</v>
      </c>
      <c r="E2448" s="43" t="s">
        <v>511</v>
      </c>
      <c r="F2448" s="44" t="s">
        <v>511</v>
      </c>
      <c r="G2448" s="44" t="s">
        <v>511</v>
      </c>
      <c r="H2448" s="44" t="s">
        <v>511</v>
      </c>
      <c r="I2448" s="45" t="s">
        <v>511</v>
      </c>
    </row>
    <row r="2449" spans="1:9" x14ac:dyDescent="0.25">
      <c r="A2449" s="39">
        <v>2009</v>
      </c>
      <c r="B2449" s="40" t="s">
        <v>139</v>
      </c>
      <c r="C2449" s="41" t="s">
        <v>513</v>
      </c>
      <c r="D2449" s="42">
        <v>6.3906251916209786</v>
      </c>
      <c r="E2449" s="43">
        <v>6.0556514642693084</v>
      </c>
      <c r="F2449" s="44">
        <v>3.8534241359930936</v>
      </c>
      <c r="G2449" s="44">
        <v>8.7318786790488474</v>
      </c>
      <c r="H2449" s="44">
        <v>7.2087146341288779</v>
      </c>
      <c r="I2449" s="45">
        <v>6.1034570446647649</v>
      </c>
    </row>
    <row r="2450" spans="1:9" x14ac:dyDescent="0.25">
      <c r="A2450" s="39">
        <v>2009</v>
      </c>
      <c r="B2450" s="40" t="s">
        <v>392</v>
      </c>
      <c r="C2450" s="41" t="s">
        <v>393</v>
      </c>
      <c r="D2450" s="42">
        <v>6.7366497868288704</v>
      </c>
      <c r="E2450" s="43">
        <v>5.5566044526451419</v>
      </c>
      <c r="F2450" s="44">
        <v>5.2096168809744432</v>
      </c>
      <c r="G2450" s="44">
        <v>8.3010908545437623</v>
      </c>
      <c r="H2450" s="44">
        <v>7.6085727440202788</v>
      </c>
      <c r="I2450" s="45">
        <v>7.0073640019607231</v>
      </c>
    </row>
    <row r="2451" spans="1:9" x14ac:dyDescent="0.25">
      <c r="A2451" s="39">
        <v>2009</v>
      </c>
      <c r="B2451" s="40" t="s">
        <v>23</v>
      </c>
      <c r="C2451" s="41" t="s">
        <v>24</v>
      </c>
      <c r="D2451" s="42">
        <v>6.7955535332272321</v>
      </c>
      <c r="E2451" s="43">
        <v>4.5922251011369388</v>
      </c>
      <c r="F2451" s="44">
        <v>6.5272076211907892</v>
      </c>
      <c r="G2451" s="44">
        <v>8.4226887745655112</v>
      </c>
      <c r="H2451" s="44">
        <v>7.045961262717702</v>
      </c>
      <c r="I2451" s="45">
        <v>7.3896849065252157</v>
      </c>
    </row>
    <row r="2452" spans="1:9" x14ac:dyDescent="0.25">
      <c r="A2452" s="39">
        <v>2009</v>
      </c>
      <c r="B2452" s="40" t="s">
        <v>145</v>
      </c>
      <c r="C2452" s="41" t="s">
        <v>146</v>
      </c>
      <c r="D2452" s="42">
        <v>6.4875438539401689</v>
      </c>
      <c r="E2452" s="43">
        <v>7.1974054404382475</v>
      </c>
      <c r="F2452" s="44">
        <v>5.5509201219611146</v>
      </c>
      <c r="G2452" s="44">
        <v>7.9317451401691672</v>
      </c>
      <c r="H2452" s="44">
        <v>6.9678444023146602</v>
      </c>
      <c r="I2452" s="45">
        <v>4.7898041648176513</v>
      </c>
    </row>
    <row r="2453" spans="1:9" x14ac:dyDescent="0.25">
      <c r="A2453" s="39">
        <v>2009</v>
      </c>
      <c r="B2453" s="40" t="s">
        <v>259</v>
      </c>
      <c r="C2453" s="41" t="s">
        <v>260</v>
      </c>
      <c r="D2453" s="42" t="s">
        <v>511</v>
      </c>
      <c r="E2453" s="43" t="s">
        <v>511</v>
      </c>
      <c r="F2453" s="44" t="s">
        <v>511</v>
      </c>
      <c r="G2453" s="44" t="s">
        <v>511</v>
      </c>
      <c r="H2453" s="44" t="s">
        <v>511</v>
      </c>
      <c r="I2453" s="45" t="s">
        <v>511</v>
      </c>
    </row>
    <row r="2454" spans="1:9" x14ac:dyDescent="0.25">
      <c r="A2454" s="39">
        <v>2009</v>
      </c>
      <c r="B2454" s="40" t="s">
        <v>338</v>
      </c>
      <c r="C2454" s="41" t="s">
        <v>339</v>
      </c>
      <c r="D2454" s="42">
        <v>7.6293452501509647</v>
      </c>
      <c r="E2454" s="43">
        <v>7.2743640108475818</v>
      </c>
      <c r="F2454" s="44">
        <v>5.4219590429228441</v>
      </c>
      <c r="G2454" s="44">
        <v>9.4430537052816206</v>
      </c>
      <c r="H2454" s="44">
        <v>8.1029423979126438</v>
      </c>
      <c r="I2454" s="45">
        <v>7.9044070937901303</v>
      </c>
    </row>
    <row r="2455" spans="1:9" x14ac:dyDescent="0.25">
      <c r="A2455" s="39">
        <v>2009</v>
      </c>
      <c r="B2455" s="40" t="s">
        <v>27</v>
      </c>
      <c r="C2455" s="41" t="s">
        <v>28</v>
      </c>
      <c r="D2455" s="42">
        <v>5.9449227002703129</v>
      </c>
      <c r="E2455" s="43">
        <v>5.4387007682658677</v>
      </c>
      <c r="F2455" s="44">
        <v>4.2320366788619275</v>
      </c>
      <c r="G2455" s="44">
        <v>6.7480738464348562</v>
      </c>
      <c r="H2455" s="44">
        <v>5.7299053184835556</v>
      </c>
      <c r="I2455" s="45">
        <v>7.5758968893053558</v>
      </c>
    </row>
    <row r="2456" spans="1:9" x14ac:dyDescent="0.25">
      <c r="A2456" s="39">
        <v>2009</v>
      </c>
      <c r="B2456" s="40" t="s">
        <v>29</v>
      </c>
      <c r="C2456" s="41" t="s">
        <v>30</v>
      </c>
      <c r="D2456" s="42">
        <v>5.4203298144046954</v>
      </c>
      <c r="E2456" s="43">
        <v>4.9961860854394278</v>
      </c>
      <c r="F2456" s="44">
        <v>3.4230626020940655</v>
      </c>
      <c r="G2456" s="44">
        <v>6.7778439124282528</v>
      </c>
      <c r="H2456" s="44">
        <v>4.6240980160469478</v>
      </c>
      <c r="I2456" s="45">
        <v>7.2804584560147854</v>
      </c>
    </row>
    <row r="2457" spans="1:9" x14ac:dyDescent="0.25">
      <c r="A2457" s="39">
        <v>2009</v>
      </c>
      <c r="B2457" s="40" t="s">
        <v>31</v>
      </c>
      <c r="C2457" s="41" t="s">
        <v>32</v>
      </c>
      <c r="D2457" s="42" t="s">
        <v>511</v>
      </c>
      <c r="E2457" s="43" t="s">
        <v>511</v>
      </c>
      <c r="F2457" s="44" t="s">
        <v>511</v>
      </c>
      <c r="G2457" s="44" t="s">
        <v>511</v>
      </c>
      <c r="H2457" s="44" t="s">
        <v>511</v>
      </c>
      <c r="I2457" s="45" t="s">
        <v>511</v>
      </c>
    </row>
    <row r="2458" spans="1:9" x14ac:dyDescent="0.25">
      <c r="A2458" s="39">
        <v>2009</v>
      </c>
      <c r="B2458" s="40" t="s">
        <v>261</v>
      </c>
      <c r="C2458" s="41" t="s">
        <v>262</v>
      </c>
      <c r="D2458" s="42" t="s">
        <v>511</v>
      </c>
      <c r="E2458" s="43" t="s">
        <v>511</v>
      </c>
      <c r="F2458" s="44" t="s">
        <v>511</v>
      </c>
      <c r="G2458" s="44" t="s">
        <v>511</v>
      </c>
      <c r="H2458" s="44" t="s">
        <v>511</v>
      </c>
      <c r="I2458" s="45" t="s">
        <v>511</v>
      </c>
    </row>
    <row r="2459" spans="1:9" x14ac:dyDescent="0.25">
      <c r="A2459" s="39">
        <v>2009</v>
      </c>
      <c r="B2459" s="40" t="s">
        <v>33</v>
      </c>
      <c r="C2459" s="41" t="s">
        <v>34</v>
      </c>
      <c r="D2459" s="42">
        <v>5.8344802352386447</v>
      </c>
      <c r="E2459" s="43">
        <v>6.6454215290402434</v>
      </c>
      <c r="F2459" s="44">
        <v>3.6069510496345303</v>
      </c>
      <c r="G2459" s="44">
        <v>6.6035820185249214</v>
      </c>
      <c r="H2459" s="44">
        <v>5.8117999007499597</v>
      </c>
      <c r="I2459" s="45">
        <v>6.5046466782435663</v>
      </c>
    </row>
    <row r="2460" spans="1:9" x14ac:dyDescent="0.25">
      <c r="A2460" s="39">
        <v>2009</v>
      </c>
      <c r="B2460" s="40" t="s">
        <v>230</v>
      </c>
      <c r="C2460" s="41" t="s">
        <v>231</v>
      </c>
      <c r="D2460" s="42">
        <v>8.1825492856560391</v>
      </c>
      <c r="E2460" s="43">
        <v>6.537742415899662</v>
      </c>
      <c r="F2460" s="44">
        <v>7.9984504836257138</v>
      </c>
      <c r="G2460" s="44">
        <v>9.5503272257997018</v>
      </c>
      <c r="H2460" s="44">
        <v>8.0842636767724159</v>
      </c>
      <c r="I2460" s="45">
        <v>8.7419626261827066</v>
      </c>
    </row>
    <row r="2461" spans="1:9" x14ac:dyDescent="0.25">
      <c r="A2461" s="39">
        <v>2009</v>
      </c>
      <c r="B2461" s="40" t="s">
        <v>35</v>
      </c>
      <c r="C2461" s="41" t="s">
        <v>36</v>
      </c>
      <c r="D2461" s="42">
        <v>5.4225713742483617</v>
      </c>
      <c r="E2461" s="43">
        <v>6.9590153486132635</v>
      </c>
      <c r="F2461" s="44">
        <v>3.0593095477164947</v>
      </c>
      <c r="G2461" s="44">
        <v>7.0483223671147162</v>
      </c>
      <c r="H2461" s="44">
        <v>4.7393416918247784</v>
      </c>
      <c r="I2461" s="45">
        <v>5.3068679159725605</v>
      </c>
    </row>
    <row r="2462" spans="1:9" x14ac:dyDescent="0.25">
      <c r="A2462" s="39">
        <v>2009</v>
      </c>
      <c r="B2462" s="40" t="s">
        <v>37</v>
      </c>
      <c r="C2462" s="41" t="s">
        <v>38</v>
      </c>
      <c r="D2462" s="42">
        <v>5.1758029823105476</v>
      </c>
      <c r="E2462" s="43">
        <v>6.5512385852107826</v>
      </c>
      <c r="F2462" s="44">
        <v>3.7093643526144748</v>
      </c>
      <c r="G2462" s="44">
        <v>5.6592339855639997</v>
      </c>
      <c r="H2462" s="44">
        <v>4.8349293978669081</v>
      </c>
      <c r="I2462" s="45">
        <v>5.1242485902965713</v>
      </c>
    </row>
    <row r="2463" spans="1:9" x14ac:dyDescent="0.25">
      <c r="A2463" s="39">
        <v>2009</v>
      </c>
      <c r="B2463" s="40" t="s">
        <v>151</v>
      </c>
      <c r="C2463" s="41" t="s">
        <v>152</v>
      </c>
      <c r="D2463" s="42">
        <v>7.8993910688251505</v>
      </c>
      <c r="E2463" s="43">
        <v>7.9169226948673552</v>
      </c>
      <c r="F2463" s="44">
        <v>6.9655236371979381</v>
      </c>
      <c r="G2463" s="44">
        <v>9.0977641182082021</v>
      </c>
      <c r="H2463" s="44">
        <v>8.3706471703337613</v>
      </c>
      <c r="I2463" s="45">
        <v>7.1460977235184915</v>
      </c>
    </row>
    <row r="2464" spans="1:9" x14ac:dyDescent="0.25">
      <c r="A2464" s="39">
        <v>2009</v>
      </c>
      <c r="B2464" s="40" t="s">
        <v>249</v>
      </c>
      <c r="C2464" s="41" t="s">
        <v>250</v>
      </c>
      <c r="D2464" s="42">
        <v>6.0656795377203334</v>
      </c>
      <c r="E2464" s="43">
        <v>4.4925113592730153</v>
      </c>
      <c r="F2464" s="44">
        <v>5.4759288902772711</v>
      </c>
      <c r="G2464" s="44">
        <v>8.0465380489858056</v>
      </c>
      <c r="H2464" s="44">
        <v>6.3094716321861943</v>
      </c>
      <c r="I2464" s="45">
        <v>6.0039477578793781</v>
      </c>
    </row>
    <row r="2465" spans="1:9" x14ac:dyDescent="0.25">
      <c r="A2465" s="39">
        <v>2009</v>
      </c>
      <c r="B2465" s="40" t="s">
        <v>153</v>
      </c>
      <c r="C2465" s="41" t="s">
        <v>154</v>
      </c>
      <c r="D2465" s="42">
        <v>6.6766434137041291</v>
      </c>
      <c r="E2465" s="43">
        <v>6.9028925859841532</v>
      </c>
      <c r="F2465" s="44">
        <v>4.7637189830715281</v>
      </c>
      <c r="G2465" s="44">
        <v>8.129246759832256</v>
      </c>
      <c r="H2465" s="44">
        <v>6.7910383241361547</v>
      </c>
      <c r="I2465" s="45">
        <v>6.7963204154965515</v>
      </c>
    </row>
    <row r="2466" spans="1:9" x14ac:dyDescent="0.25">
      <c r="A2466" s="39">
        <v>2009</v>
      </c>
      <c r="B2466" s="40" t="s">
        <v>45</v>
      </c>
      <c r="C2466" s="41" t="s">
        <v>514</v>
      </c>
      <c r="D2466" s="42">
        <v>5.5125178552654841</v>
      </c>
      <c r="E2466" s="43">
        <v>6.3327746028452738</v>
      </c>
      <c r="F2466" s="44">
        <v>2.8804290392984364</v>
      </c>
      <c r="G2466" s="44">
        <v>8.3295918096464714</v>
      </c>
      <c r="H2466" s="44">
        <v>5.179702318700337</v>
      </c>
      <c r="I2466" s="45">
        <v>4.8400915058368987</v>
      </c>
    </row>
    <row r="2467" spans="1:9" x14ac:dyDescent="0.25">
      <c r="A2467" s="39">
        <v>2009</v>
      </c>
      <c r="B2467" s="40" t="s">
        <v>41</v>
      </c>
      <c r="C2467" s="41" t="s">
        <v>515</v>
      </c>
      <c r="D2467" s="42">
        <v>4.804375996631955</v>
      </c>
      <c r="E2467" s="43">
        <v>4.5140899719840775</v>
      </c>
      <c r="F2467" s="44">
        <v>3.8055695716365476</v>
      </c>
      <c r="G2467" s="44">
        <v>4.7272360093171404</v>
      </c>
      <c r="H2467" s="44">
        <v>5.1326999160895168</v>
      </c>
      <c r="I2467" s="45">
        <v>5.8422845141324915</v>
      </c>
    </row>
    <row r="2468" spans="1:9" x14ac:dyDescent="0.25">
      <c r="A2468" s="39">
        <v>2009</v>
      </c>
      <c r="B2468" s="40" t="s">
        <v>155</v>
      </c>
      <c r="C2468" s="41" t="s">
        <v>156</v>
      </c>
      <c r="D2468" s="42">
        <v>7.4413463721227942</v>
      </c>
      <c r="E2468" s="43">
        <v>7.8275857770395323</v>
      </c>
      <c r="F2468" s="44">
        <v>6.3557685051452619</v>
      </c>
      <c r="G2468" s="44">
        <v>7.8561944965159398</v>
      </c>
      <c r="H2468" s="44">
        <v>8.2223564488009284</v>
      </c>
      <c r="I2468" s="45">
        <v>6.9448266331123101</v>
      </c>
    </row>
    <row r="2469" spans="1:9" x14ac:dyDescent="0.25">
      <c r="A2469" s="39">
        <v>2009</v>
      </c>
      <c r="B2469" s="40" t="s">
        <v>43</v>
      </c>
      <c r="C2469" s="41" t="s">
        <v>516</v>
      </c>
      <c r="D2469" s="42">
        <v>5.8504360162970084</v>
      </c>
      <c r="E2469" s="43">
        <v>6.8475068587869687</v>
      </c>
      <c r="F2469" s="44">
        <v>2.9955985691566376</v>
      </c>
      <c r="G2469" s="44">
        <v>6.6174706821890084</v>
      </c>
      <c r="H2469" s="44">
        <v>6.0438149619421333</v>
      </c>
      <c r="I2469" s="45">
        <v>6.7477890094102939</v>
      </c>
    </row>
    <row r="2470" spans="1:9" x14ac:dyDescent="0.25">
      <c r="A2470" s="39">
        <v>2009</v>
      </c>
      <c r="B2470" s="40" t="s">
        <v>394</v>
      </c>
      <c r="C2470" s="41" t="s">
        <v>395</v>
      </c>
      <c r="D2470" s="42">
        <v>6.8752957832830104</v>
      </c>
      <c r="E2470" s="43">
        <v>5.0920720033735076</v>
      </c>
      <c r="F2470" s="44">
        <v>5.8567474824731818</v>
      </c>
      <c r="G2470" s="44">
        <v>8.4932490575548094</v>
      </c>
      <c r="H2470" s="44">
        <v>7.7506204284350408</v>
      </c>
      <c r="I2470" s="45">
        <v>7.1837899445785132</v>
      </c>
    </row>
    <row r="2471" spans="1:9" x14ac:dyDescent="0.25">
      <c r="A2471" s="39">
        <v>2009</v>
      </c>
      <c r="B2471" s="40" t="s">
        <v>305</v>
      </c>
      <c r="C2471" s="41" t="s">
        <v>306</v>
      </c>
      <c r="D2471" s="42">
        <v>7.7565367820389168</v>
      </c>
      <c r="E2471" s="43">
        <v>7.4647932426563752</v>
      </c>
      <c r="F2471" s="44">
        <v>6.2926583698693896</v>
      </c>
      <c r="G2471" s="44">
        <v>9.417517280751138</v>
      </c>
      <c r="H2471" s="44">
        <v>8.5186629131096829</v>
      </c>
      <c r="I2471" s="45">
        <v>7.0890521038080001</v>
      </c>
    </row>
    <row r="2472" spans="1:9" x14ac:dyDescent="0.25">
      <c r="A2472" s="39">
        <v>2009</v>
      </c>
      <c r="B2472" s="40" t="s">
        <v>340</v>
      </c>
      <c r="C2472" s="41" t="s">
        <v>517</v>
      </c>
      <c r="D2472" s="42">
        <v>7.5763000314902413</v>
      </c>
      <c r="E2472" s="43">
        <v>6.3376764221902091</v>
      </c>
      <c r="F2472" s="44">
        <v>6.4162113304416435</v>
      </c>
      <c r="G2472" s="44">
        <v>9.4777745505945106</v>
      </c>
      <c r="H2472" s="44">
        <v>8.0965995426253841</v>
      </c>
      <c r="I2472" s="45">
        <v>7.5532383115994586</v>
      </c>
    </row>
    <row r="2473" spans="1:9" x14ac:dyDescent="0.25">
      <c r="A2473" s="39">
        <v>2009</v>
      </c>
      <c r="B2473" s="40" t="s">
        <v>358</v>
      </c>
      <c r="C2473" s="41" t="s">
        <v>359</v>
      </c>
      <c r="D2473" s="42">
        <v>7.8459998415270293</v>
      </c>
      <c r="E2473" s="43">
        <v>4.4227166153491844</v>
      </c>
      <c r="F2473" s="44">
        <v>8.2220448647354303</v>
      </c>
      <c r="G2473" s="44">
        <v>9.4944905782085396</v>
      </c>
      <c r="H2473" s="44">
        <v>8.5890714640942019</v>
      </c>
      <c r="I2473" s="45">
        <v>8.5016756852477897</v>
      </c>
    </row>
    <row r="2474" spans="1:9" x14ac:dyDescent="0.25">
      <c r="A2474" s="39">
        <v>2009</v>
      </c>
      <c r="B2474" s="40" t="s">
        <v>163</v>
      </c>
      <c r="C2474" s="41" t="s">
        <v>164</v>
      </c>
      <c r="D2474" s="42">
        <v>7.1905290845674159</v>
      </c>
      <c r="E2474" s="43">
        <v>8.8858145142538216</v>
      </c>
      <c r="F2474" s="44">
        <v>4.610573213265571</v>
      </c>
      <c r="G2474" s="44">
        <v>8.1185401611733692</v>
      </c>
      <c r="H2474" s="44">
        <v>7.7152900921445795</v>
      </c>
      <c r="I2474" s="45">
        <v>6.6224274419997435</v>
      </c>
    </row>
    <row r="2475" spans="1:9" x14ac:dyDescent="0.25">
      <c r="A2475" s="39">
        <v>2009</v>
      </c>
      <c r="B2475" s="40" t="s">
        <v>165</v>
      </c>
      <c r="C2475" s="41" t="s">
        <v>166</v>
      </c>
      <c r="D2475" s="42">
        <v>6.156547556743547</v>
      </c>
      <c r="E2475" s="43">
        <v>7.0807026482877742</v>
      </c>
      <c r="F2475" s="44">
        <v>3.9900753143461225</v>
      </c>
      <c r="G2475" s="44">
        <v>6.3585098862025617</v>
      </c>
      <c r="H2475" s="44">
        <v>7.1863155541841319</v>
      </c>
      <c r="I2475" s="45">
        <v>6.1671343806971421</v>
      </c>
    </row>
    <row r="2476" spans="1:9" x14ac:dyDescent="0.25">
      <c r="A2476" s="39">
        <v>2009</v>
      </c>
      <c r="B2476" s="40" t="s">
        <v>7</v>
      </c>
      <c r="C2476" s="41" t="s">
        <v>518</v>
      </c>
      <c r="D2476" s="42">
        <v>6.0863574364110367</v>
      </c>
      <c r="E2476" s="43">
        <v>5.2021468429170499</v>
      </c>
      <c r="F2476" s="44">
        <v>4.6105568359347169</v>
      </c>
      <c r="G2476" s="44">
        <v>8.664632442741711</v>
      </c>
      <c r="H2476" s="44">
        <v>6.6220758488250393</v>
      </c>
      <c r="I2476" s="45">
        <v>5.3323752116366707</v>
      </c>
    </row>
    <row r="2477" spans="1:9" x14ac:dyDescent="0.25">
      <c r="A2477" s="39">
        <v>2009</v>
      </c>
      <c r="B2477" s="40" t="s">
        <v>167</v>
      </c>
      <c r="C2477" s="41" t="s">
        <v>168</v>
      </c>
      <c r="D2477" s="42">
        <v>7.5252414658806801</v>
      </c>
      <c r="E2477" s="43">
        <v>8.7330306892496221</v>
      </c>
      <c r="F2477" s="44">
        <v>4.6640720643986011</v>
      </c>
      <c r="G2477" s="44">
        <v>9.275375010657573</v>
      </c>
      <c r="H2477" s="44">
        <v>7.8137086085316962</v>
      </c>
      <c r="I2477" s="45">
        <v>7.1400209565659081</v>
      </c>
    </row>
    <row r="2478" spans="1:9" x14ac:dyDescent="0.25">
      <c r="A2478" s="39">
        <v>2009</v>
      </c>
      <c r="B2478" s="40" t="s">
        <v>360</v>
      </c>
      <c r="C2478" s="41" t="s">
        <v>361</v>
      </c>
      <c r="D2478" s="42">
        <v>7.8588622405149478</v>
      </c>
      <c r="E2478" s="43">
        <v>6.1139021999011556</v>
      </c>
      <c r="F2478" s="44">
        <v>7.1208937548304378</v>
      </c>
      <c r="G2478" s="44">
        <v>9.509219757295357</v>
      </c>
      <c r="H2478" s="44">
        <v>8.6438716188645337</v>
      </c>
      <c r="I2478" s="45">
        <v>7.9064238716832547</v>
      </c>
    </row>
    <row r="2479" spans="1:9" x14ac:dyDescent="0.25">
      <c r="A2479" s="39">
        <v>2009</v>
      </c>
      <c r="B2479" s="40" t="s">
        <v>53</v>
      </c>
      <c r="C2479" s="41" t="s">
        <v>54</v>
      </c>
      <c r="D2479" s="42" t="s">
        <v>511</v>
      </c>
      <c r="E2479" s="43" t="s">
        <v>511</v>
      </c>
      <c r="F2479" s="44" t="s">
        <v>511</v>
      </c>
      <c r="G2479" s="44" t="s">
        <v>511</v>
      </c>
      <c r="H2479" s="44" t="s">
        <v>511</v>
      </c>
      <c r="I2479" s="45" t="s">
        <v>511</v>
      </c>
    </row>
    <row r="2480" spans="1:9" x14ac:dyDescent="0.25">
      <c r="A2480" s="39">
        <v>2009</v>
      </c>
      <c r="B2480" s="40" t="s">
        <v>55</v>
      </c>
      <c r="C2480" s="41" t="s">
        <v>56</v>
      </c>
      <c r="D2480" s="42">
        <v>5.4483319347279071</v>
      </c>
      <c r="E2480" s="43">
        <v>5.3745869884182662</v>
      </c>
      <c r="F2480" s="44">
        <v>4.7529812343803908</v>
      </c>
      <c r="G2480" s="44">
        <v>5.7664940089023276</v>
      </c>
      <c r="H2480" s="44">
        <v>5.0780957151251567</v>
      </c>
      <c r="I2480" s="45">
        <v>6.2695017268133908</v>
      </c>
    </row>
    <row r="2481" spans="1:9" x14ac:dyDescent="0.25">
      <c r="A2481" s="39">
        <v>2009</v>
      </c>
      <c r="B2481" s="40" t="s">
        <v>451</v>
      </c>
      <c r="C2481" s="41" t="s">
        <v>452</v>
      </c>
      <c r="D2481" s="42">
        <v>6.8929560057541979</v>
      </c>
      <c r="E2481" s="43">
        <v>7.3666200243138302</v>
      </c>
      <c r="F2481" s="44">
        <v>5.8289862047711791</v>
      </c>
      <c r="G2481" s="44">
        <v>6.7576476950314142</v>
      </c>
      <c r="H2481" s="44">
        <v>6.3835660755853079</v>
      </c>
      <c r="I2481" s="45">
        <v>8.1279600290692571</v>
      </c>
    </row>
    <row r="2482" spans="1:9" x14ac:dyDescent="0.25">
      <c r="A2482" s="39">
        <v>2009</v>
      </c>
      <c r="B2482" s="40" t="s">
        <v>364</v>
      </c>
      <c r="C2482" s="41" t="s">
        <v>365</v>
      </c>
      <c r="D2482" s="42">
        <v>7.8021808107607047</v>
      </c>
      <c r="E2482" s="43">
        <v>5.2407630154629512</v>
      </c>
      <c r="F2482" s="44">
        <v>8.2520601854696007</v>
      </c>
      <c r="G2482" s="44">
        <v>9.5540103485475925</v>
      </c>
      <c r="H2482" s="44">
        <v>8.3324269225328553</v>
      </c>
      <c r="I2482" s="45">
        <v>7.631643581790521</v>
      </c>
    </row>
    <row r="2483" spans="1:9" x14ac:dyDescent="0.25">
      <c r="A2483" s="39">
        <v>2009</v>
      </c>
      <c r="B2483" s="40" t="s">
        <v>424</v>
      </c>
      <c r="C2483" s="41" t="s">
        <v>425</v>
      </c>
      <c r="D2483" s="42">
        <v>7.5519418574318609</v>
      </c>
      <c r="E2483" s="43">
        <v>5.4091483489051786</v>
      </c>
      <c r="F2483" s="44">
        <v>7.052655124865538</v>
      </c>
      <c r="G2483" s="44">
        <v>9.6606081292347064</v>
      </c>
      <c r="H2483" s="44">
        <v>8.3950918506899548</v>
      </c>
      <c r="I2483" s="45">
        <v>7.2422058334639239</v>
      </c>
    </row>
    <row r="2484" spans="1:9" x14ac:dyDescent="0.25">
      <c r="A2484" s="39">
        <v>2009</v>
      </c>
      <c r="B2484" s="40" t="s">
        <v>59</v>
      </c>
      <c r="C2484" s="41" t="s">
        <v>60</v>
      </c>
      <c r="D2484" s="42">
        <v>5.7227943285637757</v>
      </c>
      <c r="E2484" s="43">
        <v>6.30896332598717</v>
      </c>
      <c r="F2484" s="44">
        <v>3.7155292348019011</v>
      </c>
      <c r="G2484" s="44">
        <v>5.6843021323258771</v>
      </c>
      <c r="H2484" s="44">
        <v>5.7438887745939899</v>
      </c>
      <c r="I2484" s="45">
        <v>7.1612881751099406</v>
      </c>
    </row>
    <row r="2485" spans="1:9" x14ac:dyDescent="0.25">
      <c r="A2485" s="39">
        <v>2009</v>
      </c>
      <c r="B2485" s="40" t="s">
        <v>61</v>
      </c>
      <c r="C2485" s="41" t="s">
        <v>519</v>
      </c>
      <c r="D2485" s="42" t="s">
        <v>511</v>
      </c>
      <c r="E2485" s="43" t="s">
        <v>511</v>
      </c>
      <c r="F2485" s="44" t="s">
        <v>511</v>
      </c>
      <c r="G2485" s="44" t="s">
        <v>511</v>
      </c>
      <c r="H2485" s="44" t="s">
        <v>511</v>
      </c>
      <c r="I2485" s="45" t="s">
        <v>511</v>
      </c>
    </row>
    <row r="2486" spans="1:9" x14ac:dyDescent="0.25">
      <c r="A2486" s="39">
        <v>2009</v>
      </c>
      <c r="B2486" s="40" t="s">
        <v>307</v>
      </c>
      <c r="C2486" s="41" t="s">
        <v>308</v>
      </c>
      <c r="D2486" s="42">
        <v>7.5885574021430786</v>
      </c>
      <c r="E2486" s="43">
        <v>6.2566081873305688</v>
      </c>
      <c r="F2486" s="44">
        <v>6.7206357610119589</v>
      </c>
      <c r="G2486" s="44">
        <v>9.2360106353561839</v>
      </c>
      <c r="H2486" s="44">
        <v>8.4998292910883979</v>
      </c>
      <c r="I2486" s="45">
        <v>7.2297031359282835</v>
      </c>
    </row>
    <row r="2487" spans="1:9" x14ac:dyDescent="0.25">
      <c r="A2487" s="39">
        <v>2009</v>
      </c>
      <c r="B2487" s="40" t="s">
        <v>426</v>
      </c>
      <c r="C2487" s="41" t="s">
        <v>427</v>
      </c>
      <c r="D2487" s="42">
        <v>7.7559900354494413</v>
      </c>
      <c r="E2487" s="43">
        <v>6.3308514660886193</v>
      </c>
      <c r="F2487" s="44">
        <v>7.9196884966066321</v>
      </c>
      <c r="G2487" s="44">
        <v>9.5323481599361113</v>
      </c>
      <c r="H2487" s="44">
        <v>8.2224072139894506</v>
      </c>
      <c r="I2487" s="45">
        <v>6.7746548406263996</v>
      </c>
    </row>
    <row r="2488" spans="1:9" x14ac:dyDescent="0.25">
      <c r="A2488" s="39">
        <v>2009</v>
      </c>
      <c r="B2488" s="40" t="s">
        <v>63</v>
      </c>
      <c r="C2488" s="41" t="s">
        <v>64</v>
      </c>
      <c r="D2488" s="42">
        <v>7.0716868333303733</v>
      </c>
      <c r="E2488" s="43">
        <v>8.5320868816855597</v>
      </c>
      <c r="F2488" s="44">
        <v>5.371778413132736</v>
      </c>
      <c r="G2488" s="44">
        <v>8.1572577695144517</v>
      </c>
      <c r="H2488" s="44">
        <v>6.5332109154410221</v>
      </c>
      <c r="I2488" s="45">
        <v>6.7641001868781006</v>
      </c>
    </row>
    <row r="2489" spans="1:9" x14ac:dyDescent="0.25">
      <c r="A2489" s="39">
        <v>2009</v>
      </c>
      <c r="B2489" s="40" t="s">
        <v>398</v>
      </c>
      <c r="C2489" s="41" t="s">
        <v>399</v>
      </c>
      <c r="D2489" s="42">
        <v>7.0302742185287475</v>
      </c>
      <c r="E2489" s="43">
        <v>6.1952902857317955</v>
      </c>
      <c r="F2489" s="44">
        <v>5.762466714381409</v>
      </c>
      <c r="G2489" s="44">
        <v>9.6263110906705833</v>
      </c>
      <c r="H2489" s="44">
        <v>7.9924206450888269</v>
      </c>
      <c r="I2489" s="45">
        <v>5.5748823567711199</v>
      </c>
    </row>
    <row r="2490" spans="1:9" x14ac:dyDescent="0.25">
      <c r="A2490" s="39">
        <v>2009</v>
      </c>
      <c r="B2490" s="40" t="s">
        <v>177</v>
      </c>
      <c r="C2490" s="41" t="s">
        <v>178</v>
      </c>
      <c r="D2490" s="42">
        <v>7.430040738811817</v>
      </c>
      <c r="E2490" s="43">
        <v>8.117375218427858</v>
      </c>
      <c r="F2490" s="44">
        <v>4.6302545283179937</v>
      </c>
      <c r="G2490" s="44">
        <v>9.4025827955324814</v>
      </c>
      <c r="H2490" s="44">
        <v>8.5439046250889437</v>
      </c>
      <c r="I2490" s="45">
        <v>6.4560865266918128</v>
      </c>
    </row>
    <row r="2491" spans="1:9" x14ac:dyDescent="0.25">
      <c r="A2491" s="39">
        <v>2009</v>
      </c>
      <c r="B2491" s="40" t="s">
        <v>65</v>
      </c>
      <c r="C2491" s="41" t="s">
        <v>66</v>
      </c>
      <c r="D2491" s="42" t="s">
        <v>511</v>
      </c>
      <c r="E2491" s="43" t="s">
        <v>511</v>
      </c>
      <c r="F2491" s="44" t="s">
        <v>511</v>
      </c>
      <c r="G2491" s="44" t="s">
        <v>511</v>
      </c>
      <c r="H2491" s="44" t="s">
        <v>511</v>
      </c>
      <c r="I2491" s="45" t="s">
        <v>511</v>
      </c>
    </row>
    <row r="2492" spans="1:9" x14ac:dyDescent="0.25">
      <c r="A2492" s="39">
        <v>2009</v>
      </c>
      <c r="B2492" s="40" t="s">
        <v>67</v>
      </c>
      <c r="C2492" s="41" t="s">
        <v>68</v>
      </c>
      <c r="D2492" s="42">
        <v>5.41403300555129</v>
      </c>
      <c r="E2492" s="43">
        <v>6.0046151324164816</v>
      </c>
      <c r="F2492" s="44">
        <v>2.4527327359896467</v>
      </c>
      <c r="G2492" s="44">
        <v>6.2644514705333441</v>
      </c>
      <c r="H2492" s="44">
        <v>6.2811680310698161</v>
      </c>
      <c r="I2492" s="45">
        <v>6.0671976577471618</v>
      </c>
    </row>
    <row r="2493" spans="1:9" x14ac:dyDescent="0.25">
      <c r="A2493" s="39">
        <v>2009</v>
      </c>
      <c r="B2493" s="40" t="s">
        <v>179</v>
      </c>
      <c r="C2493" s="41" t="s">
        <v>180</v>
      </c>
      <c r="D2493" s="42">
        <v>6.5327705231310844</v>
      </c>
      <c r="E2493" s="43">
        <v>4.8534731478008748</v>
      </c>
      <c r="F2493" s="44">
        <v>4.8605766024557591</v>
      </c>
      <c r="G2493" s="44">
        <v>7.943806352214354</v>
      </c>
      <c r="H2493" s="44">
        <v>7.4265778364002051</v>
      </c>
      <c r="I2493" s="45">
        <v>7.5794186767842264</v>
      </c>
    </row>
    <row r="2494" spans="1:9" x14ac:dyDescent="0.25">
      <c r="A2494" s="39">
        <v>2009</v>
      </c>
      <c r="B2494" s="40" t="s">
        <v>181</v>
      </c>
      <c r="C2494" s="41" t="s">
        <v>182</v>
      </c>
      <c r="D2494" s="42">
        <v>6.8781739117715857</v>
      </c>
      <c r="E2494" s="43">
        <v>7.8669123186611198</v>
      </c>
      <c r="F2494" s="44">
        <v>3.2202814751185795</v>
      </c>
      <c r="G2494" s="44">
        <v>8.6483993327138329</v>
      </c>
      <c r="H2494" s="44">
        <v>7.4071361642881346</v>
      </c>
      <c r="I2494" s="45">
        <v>7.2481402680762663</v>
      </c>
    </row>
    <row r="2495" spans="1:9" x14ac:dyDescent="0.25">
      <c r="A2495" s="39">
        <v>2009</v>
      </c>
      <c r="B2495" s="40" t="s">
        <v>183</v>
      </c>
      <c r="C2495" s="41" t="s">
        <v>184</v>
      </c>
      <c r="D2495" s="42">
        <v>7.2651985590380432</v>
      </c>
      <c r="E2495" s="43">
        <v>8.5348839194513406</v>
      </c>
      <c r="F2495" s="44">
        <v>4.3266594077101148</v>
      </c>
      <c r="G2495" s="44">
        <v>9.2359808602513809</v>
      </c>
      <c r="H2495" s="44">
        <v>7.4598809852188994</v>
      </c>
      <c r="I2495" s="45">
        <v>6.7685876225584787</v>
      </c>
    </row>
    <row r="2496" spans="1:9" x14ac:dyDescent="0.25">
      <c r="A2496" s="39">
        <v>2009</v>
      </c>
      <c r="B2496" s="40" t="s">
        <v>251</v>
      </c>
      <c r="C2496" s="41" t="s">
        <v>520</v>
      </c>
      <c r="D2496" s="42">
        <v>8.9037228844901186</v>
      </c>
      <c r="E2496" s="43">
        <v>8.8491560198703407</v>
      </c>
      <c r="F2496" s="44">
        <v>7.6132502921950129</v>
      </c>
      <c r="G2496" s="44">
        <v>9.2781745829533691</v>
      </c>
      <c r="H2496" s="44">
        <v>9.4580124310542377</v>
      </c>
      <c r="I2496" s="45">
        <v>9.3200210963776318</v>
      </c>
    </row>
    <row r="2497" spans="1:9" x14ac:dyDescent="0.25">
      <c r="A2497" s="39">
        <v>2009</v>
      </c>
      <c r="B2497" s="40" t="s">
        <v>342</v>
      </c>
      <c r="C2497" s="41" t="s">
        <v>343</v>
      </c>
      <c r="D2497" s="42">
        <v>7.5420982682227145</v>
      </c>
      <c r="E2497" s="43">
        <v>5.751340907395905</v>
      </c>
      <c r="F2497" s="44">
        <v>6.455578986527736</v>
      </c>
      <c r="G2497" s="44">
        <v>9.5349072805061503</v>
      </c>
      <c r="H2497" s="44">
        <v>8.1573328792274538</v>
      </c>
      <c r="I2497" s="45">
        <v>7.8113312874563299</v>
      </c>
    </row>
    <row r="2498" spans="1:9" x14ac:dyDescent="0.25">
      <c r="A2498" s="39">
        <v>2009</v>
      </c>
      <c r="B2498" s="40" t="s">
        <v>368</v>
      </c>
      <c r="C2498" s="41" t="s">
        <v>369</v>
      </c>
      <c r="D2498" s="42">
        <v>6.6519976692333547</v>
      </c>
      <c r="E2498" s="43">
        <v>5.3887177873905072</v>
      </c>
      <c r="F2498" s="44">
        <v>7.9141317724914586</v>
      </c>
      <c r="G2498" s="44">
        <v>6.5466706886737507</v>
      </c>
      <c r="H2498" s="44">
        <v>6.4501705982853421</v>
      </c>
      <c r="I2498" s="45">
        <v>6.9602974993257121</v>
      </c>
    </row>
    <row r="2499" spans="1:9" x14ac:dyDescent="0.25">
      <c r="A2499" s="39">
        <v>2009</v>
      </c>
      <c r="B2499" s="40" t="s">
        <v>287</v>
      </c>
      <c r="C2499" s="41" t="s">
        <v>288</v>
      </c>
      <c r="D2499" s="42">
        <v>6.3557027280036618</v>
      </c>
      <c r="E2499" s="43">
        <v>7.2139446628165373</v>
      </c>
      <c r="F2499" s="44">
        <v>5.5477331484825534</v>
      </c>
      <c r="G2499" s="44">
        <v>6.5523011282185148</v>
      </c>
      <c r="H2499" s="44">
        <v>5.8716133468740761</v>
      </c>
      <c r="I2499" s="45">
        <v>6.5929213536266253</v>
      </c>
    </row>
    <row r="2500" spans="1:9" x14ac:dyDescent="0.25">
      <c r="A2500" s="39">
        <v>2009</v>
      </c>
      <c r="B2500" s="40" t="s">
        <v>263</v>
      </c>
      <c r="C2500" s="41" t="s">
        <v>264</v>
      </c>
      <c r="D2500" s="42">
        <v>6.6785993760145077</v>
      </c>
      <c r="E2500" s="43">
        <v>7.9503961360873294</v>
      </c>
      <c r="F2500" s="44">
        <v>4.4281780193920399</v>
      </c>
      <c r="G2500" s="44">
        <v>7.7067707216894785</v>
      </c>
      <c r="H2500" s="44">
        <v>6.908748521735057</v>
      </c>
      <c r="I2500" s="45">
        <v>6.3989034811686318</v>
      </c>
    </row>
    <row r="2501" spans="1:9" x14ac:dyDescent="0.25">
      <c r="A2501" s="39">
        <v>2009</v>
      </c>
      <c r="B2501" s="40" t="s">
        <v>289</v>
      </c>
      <c r="C2501" s="41" t="s">
        <v>521</v>
      </c>
      <c r="D2501" s="42">
        <v>5.5969466916437325</v>
      </c>
      <c r="E2501" s="43">
        <v>6.2548809070495768</v>
      </c>
      <c r="F2501" s="44">
        <v>4.0992437963249309</v>
      </c>
      <c r="G2501" s="44">
        <v>7.3165954400117315</v>
      </c>
      <c r="H2501" s="44">
        <v>5.1557495818028842</v>
      </c>
      <c r="I2501" s="45">
        <v>5.1582637330295382</v>
      </c>
    </row>
    <row r="2502" spans="1:9" x14ac:dyDescent="0.25">
      <c r="A2502" s="39">
        <v>2009</v>
      </c>
      <c r="B2502" s="40" t="s">
        <v>309</v>
      </c>
      <c r="C2502" s="41" t="s">
        <v>310</v>
      </c>
      <c r="D2502" s="42" t="s">
        <v>511</v>
      </c>
      <c r="E2502" s="43" t="s">
        <v>511</v>
      </c>
      <c r="F2502" s="44" t="s">
        <v>511</v>
      </c>
      <c r="G2502" s="44" t="s">
        <v>511</v>
      </c>
      <c r="H2502" s="44" t="s">
        <v>511</v>
      </c>
      <c r="I2502" s="45" t="s">
        <v>511</v>
      </c>
    </row>
    <row r="2503" spans="1:9" x14ac:dyDescent="0.25">
      <c r="A2503" s="39">
        <v>2009</v>
      </c>
      <c r="B2503" s="40" t="s">
        <v>370</v>
      </c>
      <c r="C2503" s="41" t="s">
        <v>371</v>
      </c>
      <c r="D2503" s="42">
        <v>7.7966774422279546</v>
      </c>
      <c r="E2503" s="43">
        <v>5.9958267669152097</v>
      </c>
      <c r="F2503" s="44">
        <v>7.7395286722417547</v>
      </c>
      <c r="G2503" s="44">
        <v>9.1219094410981647</v>
      </c>
      <c r="H2503" s="44">
        <v>8.8847804547245968</v>
      </c>
      <c r="I2503" s="45">
        <v>7.2413418761600425</v>
      </c>
    </row>
    <row r="2504" spans="1:9" x14ac:dyDescent="0.25">
      <c r="A2504" s="39">
        <v>2009</v>
      </c>
      <c r="B2504" s="40" t="s">
        <v>311</v>
      </c>
      <c r="C2504" s="41" t="s">
        <v>312</v>
      </c>
      <c r="D2504" s="42">
        <v>7.0894496195137817</v>
      </c>
      <c r="E2504" s="43">
        <v>6.1079823195160969</v>
      </c>
      <c r="F2504" s="44">
        <v>5.5375881532994047</v>
      </c>
      <c r="G2504" s="44">
        <v>8.8446835073896395</v>
      </c>
      <c r="H2504" s="44">
        <v>8.5957283308340173</v>
      </c>
      <c r="I2504" s="45">
        <v>6.3612657865297502</v>
      </c>
    </row>
    <row r="2505" spans="1:9" x14ac:dyDescent="0.25">
      <c r="A2505" s="39">
        <v>2009</v>
      </c>
      <c r="B2505" s="40" t="s">
        <v>402</v>
      </c>
      <c r="C2505" s="41" t="s">
        <v>403</v>
      </c>
      <c r="D2505" s="42">
        <v>7.4109917029269941</v>
      </c>
      <c r="E2505" s="43">
        <v>6.0152924904855691</v>
      </c>
      <c r="F2505" s="44">
        <v>6.3007168729779135</v>
      </c>
      <c r="G2505" s="44">
        <v>9.5837313654738221</v>
      </c>
      <c r="H2505" s="44">
        <v>8.2369487686786087</v>
      </c>
      <c r="I2505" s="45">
        <v>6.9182690170190568</v>
      </c>
    </row>
    <row r="2506" spans="1:9" x14ac:dyDescent="0.25">
      <c r="A2506" s="39">
        <v>2009</v>
      </c>
      <c r="B2506" s="40" t="s">
        <v>185</v>
      </c>
      <c r="C2506" s="41" t="s">
        <v>186</v>
      </c>
      <c r="D2506" s="42">
        <v>7.2020105960533556</v>
      </c>
      <c r="E2506" s="43">
        <v>7.8824062486383495</v>
      </c>
      <c r="F2506" s="44">
        <v>5.4284696223200593</v>
      </c>
      <c r="G2506" s="44">
        <v>8.2165784756983644</v>
      </c>
      <c r="H2506" s="44">
        <v>7.3776282278552729</v>
      </c>
      <c r="I2506" s="45">
        <v>7.1049704057547274</v>
      </c>
    </row>
    <row r="2507" spans="1:9" x14ac:dyDescent="0.25">
      <c r="A2507" s="39">
        <v>2009</v>
      </c>
      <c r="B2507" s="40" t="s">
        <v>254</v>
      </c>
      <c r="C2507" s="41" t="s">
        <v>255</v>
      </c>
      <c r="D2507" s="42">
        <v>7.7209243936300309</v>
      </c>
      <c r="E2507" s="43">
        <v>5.9554878734333316</v>
      </c>
      <c r="F2507" s="44">
        <v>7.3714381744041102</v>
      </c>
      <c r="G2507" s="44">
        <v>9.7739948843992241</v>
      </c>
      <c r="H2507" s="44">
        <v>7.6968390848794828</v>
      </c>
      <c r="I2507" s="45">
        <v>7.8068619510340023</v>
      </c>
    </row>
    <row r="2508" spans="1:9" x14ac:dyDescent="0.25">
      <c r="A2508" s="39">
        <v>2009</v>
      </c>
      <c r="B2508" s="40" t="s">
        <v>313</v>
      </c>
      <c r="C2508" s="41" t="s">
        <v>314</v>
      </c>
      <c r="D2508" s="42">
        <v>7.2314176096041534</v>
      </c>
      <c r="E2508" s="43">
        <v>6.4008974906811629</v>
      </c>
      <c r="F2508" s="44">
        <v>4.548442267004984</v>
      </c>
      <c r="G2508" s="44">
        <v>9.225285639652224</v>
      </c>
      <c r="H2508" s="44">
        <v>8.1536954005278659</v>
      </c>
      <c r="I2508" s="45">
        <v>7.8287672501545336</v>
      </c>
    </row>
    <row r="2509" spans="1:9" x14ac:dyDescent="0.25">
      <c r="A2509" s="39">
        <v>2009</v>
      </c>
      <c r="B2509" s="40" t="s">
        <v>238</v>
      </c>
      <c r="C2509" s="41" t="s">
        <v>239</v>
      </c>
      <c r="D2509" s="42">
        <v>6.8718233573847582</v>
      </c>
      <c r="E2509" s="43">
        <v>7.4147344606359864</v>
      </c>
      <c r="F2509" s="44">
        <v>5.3853871678358338</v>
      </c>
      <c r="G2509" s="44">
        <v>8.291839230728284</v>
      </c>
      <c r="H2509" s="44">
        <v>5.4707844055899608</v>
      </c>
      <c r="I2509" s="45">
        <v>7.7963715221337262</v>
      </c>
    </row>
    <row r="2510" spans="1:9" x14ac:dyDescent="0.25">
      <c r="A2510" s="39">
        <v>2009</v>
      </c>
      <c r="B2510" s="40" t="s">
        <v>69</v>
      </c>
      <c r="C2510" s="41" t="s">
        <v>70</v>
      </c>
      <c r="D2510" s="42">
        <v>7.0068668130911034</v>
      </c>
      <c r="E2510" s="43">
        <v>7.6608511508232713</v>
      </c>
      <c r="F2510" s="44">
        <v>4.233014597981489</v>
      </c>
      <c r="G2510" s="44">
        <v>8.6469196111059858</v>
      </c>
      <c r="H2510" s="44">
        <v>6.9786556144940244</v>
      </c>
      <c r="I2510" s="45">
        <v>7.5148930910507481</v>
      </c>
    </row>
    <row r="2511" spans="1:9" x14ac:dyDescent="0.25">
      <c r="A2511" s="39">
        <v>2009</v>
      </c>
      <c r="B2511" s="40" t="s">
        <v>258</v>
      </c>
      <c r="C2511" s="41" t="s">
        <v>522</v>
      </c>
      <c r="D2511" s="42">
        <v>7.4679403194649696</v>
      </c>
      <c r="E2511" s="43">
        <v>6.8868761345097358</v>
      </c>
      <c r="F2511" s="44">
        <v>6.4189768182417613</v>
      </c>
      <c r="G2511" s="44">
        <v>9.4892240852690115</v>
      </c>
      <c r="H2511" s="44">
        <v>7.5863389890338873</v>
      </c>
      <c r="I2511" s="45">
        <v>6.9582855702704505</v>
      </c>
    </row>
    <row r="2512" spans="1:9" x14ac:dyDescent="0.25">
      <c r="A2512" s="39">
        <v>2009</v>
      </c>
      <c r="B2512" s="40" t="s">
        <v>315</v>
      </c>
      <c r="C2512" s="41" t="s">
        <v>316</v>
      </c>
      <c r="D2512" s="42">
        <v>6.8716343303685479</v>
      </c>
      <c r="E2512" s="43">
        <v>5.5698907681932326</v>
      </c>
      <c r="F2512" s="44">
        <v>5.2419394002937922</v>
      </c>
      <c r="G2512" s="44">
        <v>7.8661716430060267</v>
      </c>
      <c r="H2512" s="44">
        <v>7.7538526414312328</v>
      </c>
      <c r="I2512" s="45">
        <v>7.9263171989184533</v>
      </c>
    </row>
    <row r="2513" spans="1:9" x14ac:dyDescent="0.25">
      <c r="A2513" s="39">
        <v>2009</v>
      </c>
      <c r="B2513" s="40" t="s">
        <v>241</v>
      </c>
      <c r="C2513" s="41" t="s">
        <v>523</v>
      </c>
      <c r="D2513" s="42">
        <v>6.9149471686884967</v>
      </c>
      <c r="E2513" s="43">
        <v>7.4704871348543751</v>
      </c>
      <c r="F2513" s="44">
        <v>4.6432185379065833</v>
      </c>
      <c r="G2513" s="44">
        <v>8.344078759985333</v>
      </c>
      <c r="H2513" s="44">
        <v>6.7269497867501142</v>
      </c>
      <c r="I2513" s="45">
        <v>7.3900016239460733</v>
      </c>
    </row>
    <row r="2514" spans="1:9" x14ac:dyDescent="0.25">
      <c r="A2514" s="39">
        <v>2009</v>
      </c>
      <c r="B2514" s="40" t="s">
        <v>265</v>
      </c>
      <c r="C2514" s="41" t="s">
        <v>524</v>
      </c>
      <c r="D2514" s="42" t="s">
        <v>511</v>
      </c>
      <c r="E2514" s="43" t="s">
        <v>511</v>
      </c>
      <c r="F2514" s="44" t="s">
        <v>511</v>
      </c>
      <c r="G2514" s="44" t="s">
        <v>511</v>
      </c>
      <c r="H2514" s="44" t="s">
        <v>511</v>
      </c>
      <c r="I2514" s="45" t="s">
        <v>511</v>
      </c>
    </row>
    <row r="2515" spans="1:9" x14ac:dyDescent="0.25">
      <c r="A2515" s="39">
        <v>2009</v>
      </c>
      <c r="B2515" s="40" t="s">
        <v>376</v>
      </c>
      <c r="C2515" s="41" t="s">
        <v>377</v>
      </c>
      <c r="D2515" s="42">
        <v>7.7789964259901891</v>
      </c>
      <c r="E2515" s="43">
        <v>7.1803313617310112</v>
      </c>
      <c r="F2515" s="44">
        <v>6.6369317274645683</v>
      </c>
      <c r="G2515" s="44">
        <v>8.8963057498787848</v>
      </c>
      <c r="H2515" s="44">
        <v>8.4460400515834415</v>
      </c>
      <c r="I2515" s="45">
        <v>7.7353732392931418</v>
      </c>
    </row>
    <row r="2516" spans="1:9" x14ac:dyDescent="0.25">
      <c r="A2516" s="39">
        <v>2009</v>
      </c>
      <c r="B2516" s="40" t="s">
        <v>317</v>
      </c>
      <c r="C2516" s="41" t="s">
        <v>318</v>
      </c>
      <c r="D2516" s="42" t="s">
        <v>511</v>
      </c>
      <c r="E2516" s="43" t="s">
        <v>511</v>
      </c>
      <c r="F2516" s="44" t="s">
        <v>511</v>
      </c>
      <c r="G2516" s="44" t="s">
        <v>511</v>
      </c>
      <c r="H2516" s="44" t="s">
        <v>511</v>
      </c>
      <c r="I2516" s="45" t="s">
        <v>511</v>
      </c>
    </row>
    <row r="2517" spans="1:9" x14ac:dyDescent="0.25">
      <c r="A2517" s="39">
        <v>2009</v>
      </c>
      <c r="B2517" s="40" t="s">
        <v>71</v>
      </c>
      <c r="C2517" s="41" t="s">
        <v>72</v>
      </c>
      <c r="D2517" s="42">
        <v>6.2674530177416354</v>
      </c>
      <c r="E2517" s="43">
        <v>6.0532982379420357</v>
      </c>
      <c r="F2517" s="44">
        <v>4.4982984650663163</v>
      </c>
      <c r="G2517" s="44">
        <v>7.6543483805390053</v>
      </c>
      <c r="H2517" s="44">
        <v>5.8067579758232206</v>
      </c>
      <c r="I2517" s="45">
        <v>7.3245620293376037</v>
      </c>
    </row>
    <row r="2518" spans="1:9" x14ac:dyDescent="0.25">
      <c r="A2518" s="39">
        <v>2009</v>
      </c>
      <c r="B2518" s="40" t="s">
        <v>73</v>
      </c>
      <c r="C2518" s="41" t="s">
        <v>74</v>
      </c>
      <c r="D2518" s="42" t="s">
        <v>511</v>
      </c>
      <c r="E2518" s="43" t="s">
        <v>511</v>
      </c>
      <c r="F2518" s="44" t="s">
        <v>511</v>
      </c>
      <c r="G2518" s="44" t="s">
        <v>511</v>
      </c>
      <c r="H2518" s="44" t="s">
        <v>511</v>
      </c>
      <c r="I2518" s="45" t="s">
        <v>511</v>
      </c>
    </row>
    <row r="2519" spans="1:9" x14ac:dyDescent="0.25">
      <c r="A2519" s="39">
        <v>2009</v>
      </c>
      <c r="B2519" s="40" t="s">
        <v>9</v>
      </c>
      <c r="C2519" s="41" t="s">
        <v>10</v>
      </c>
      <c r="D2519" s="42" t="s">
        <v>511</v>
      </c>
      <c r="E2519" s="43" t="s">
        <v>511</v>
      </c>
      <c r="F2519" s="44" t="s">
        <v>511</v>
      </c>
      <c r="G2519" s="44" t="s">
        <v>511</v>
      </c>
      <c r="H2519" s="44" t="s">
        <v>511</v>
      </c>
      <c r="I2519" s="45" t="s">
        <v>511</v>
      </c>
    </row>
    <row r="2520" spans="1:9" x14ac:dyDescent="0.25">
      <c r="A2520" s="39">
        <v>2009</v>
      </c>
      <c r="B2520" s="40" t="s">
        <v>378</v>
      </c>
      <c r="C2520" s="41" t="s">
        <v>379</v>
      </c>
      <c r="D2520" s="42">
        <v>7.4781505853407895</v>
      </c>
      <c r="E2520" s="43">
        <v>6.8123009940332819</v>
      </c>
      <c r="F2520" s="44">
        <v>6.7182557412716317</v>
      </c>
      <c r="G2520" s="44">
        <v>9.1551416245237469</v>
      </c>
      <c r="H2520" s="44">
        <v>7.9309269794662134</v>
      </c>
      <c r="I2520" s="45">
        <v>6.7741275874090698</v>
      </c>
    </row>
    <row r="2521" spans="1:9" x14ac:dyDescent="0.25">
      <c r="A2521" s="39">
        <v>2009</v>
      </c>
      <c r="B2521" s="40" t="s">
        <v>430</v>
      </c>
      <c r="C2521" s="41" t="s">
        <v>431</v>
      </c>
      <c r="D2521" s="42">
        <v>7.5940617393752436</v>
      </c>
      <c r="E2521" s="43">
        <v>5.2048382610709787</v>
      </c>
      <c r="F2521" s="44">
        <v>7.7142654755759752</v>
      </c>
      <c r="G2521" s="44">
        <v>9.5541073508230046</v>
      </c>
      <c r="H2521" s="44">
        <v>8.0581520840228595</v>
      </c>
      <c r="I2521" s="45">
        <v>7.4389455253834056</v>
      </c>
    </row>
    <row r="2522" spans="1:9" x14ac:dyDescent="0.25">
      <c r="A2522" s="39">
        <v>2009</v>
      </c>
      <c r="B2522" s="40" t="s">
        <v>75</v>
      </c>
      <c r="C2522" s="41" t="s">
        <v>76</v>
      </c>
      <c r="D2522" s="42">
        <v>6.2374509186886886</v>
      </c>
      <c r="E2522" s="43">
        <v>8.5875916602389708</v>
      </c>
      <c r="F2522" s="44">
        <v>3.2457046376565257</v>
      </c>
      <c r="G2522" s="44">
        <v>7.5492080762987648</v>
      </c>
      <c r="H2522" s="44">
        <v>6.1955937846106099</v>
      </c>
      <c r="I2522" s="45">
        <v>5.6091564346385736</v>
      </c>
    </row>
    <row r="2523" spans="1:9" x14ac:dyDescent="0.25">
      <c r="A2523" s="39">
        <v>2009</v>
      </c>
      <c r="B2523" s="40" t="s">
        <v>77</v>
      </c>
      <c r="C2523" s="41" t="s">
        <v>78</v>
      </c>
      <c r="D2523" s="42">
        <v>6.2015920275544199</v>
      </c>
      <c r="E2523" s="43">
        <v>7.0350321734657708</v>
      </c>
      <c r="F2523" s="44">
        <v>5.5798638405339052</v>
      </c>
      <c r="G2523" s="44">
        <v>5.7155755394862702</v>
      </c>
      <c r="H2523" s="44">
        <v>5.7182451484558783</v>
      </c>
      <c r="I2523" s="45">
        <v>6.9592434358302748</v>
      </c>
    </row>
    <row r="2524" spans="1:9" x14ac:dyDescent="0.25">
      <c r="A2524" s="39">
        <v>2009</v>
      </c>
      <c r="B2524" s="40" t="s">
        <v>267</v>
      </c>
      <c r="C2524" s="41" t="s">
        <v>268</v>
      </c>
      <c r="D2524" s="42">
        <v>6.3715828333613587</v>
      </c>
      <c r="E2524" s="43">
        <v>5.4382508681494475</v>
      </c>
      <c r="F2524" s="44">
        <v>5.1307921825265863</v>
      </c>
      <c r="G2524" s="44">
        <v>6.5019501838975824</v>
      </c>
      <c r="H2524" s="44">
        <v>6.9248027897294531</v>
      </c>
      <c r="I2524" s="45">
        <v>7.8621181425037241</v>
      </c>
    </row>
    <row r="2525" spans="1:9" x14ac:dyDescent="0.25">
      <c r="A2525" s="39">
        <v>2009</v>
      </c>
      <c r="B2525" s="40" t="s">
        <v>79</v>
      </c>
      <c r="C2525" s="41" t="s">
        <v>80</v>
      </c>
      <c r="D2525" s="42">
        <v>5.9466119392935504</v>
      </c>
      <c r="E2525" s="43">
        <v>5.9633772811974328</v>
      </c>
      <c r="F2525" s="44">
        <v>3.959001663387363</v>
      </c>
      <c r="G2525" s="44">
        <v>6.7580767548324499</v>
      </c>
      <c r="H2525" s="44">
        <v>6.1443171776873529</v>
      </c>
      <c r="I2525" s="45">
        <v>6.9082868193631555</v>
      </c>
    </row>
    <row r="2526" spans="1:9" x14ac:dyDescent="0.25">
      <c r="A2526" s="39">
        <v>2009</v>
      </c>
      <c r="B2526" s="40" t="s">
        <v>404</v>
      </c>
      <c r="C2526" s="41" t="s">
        <v>405</v>
      </c>
      <c r="D2526" s="42">
        <v>7.8041434926860749</v>
      </c>
      <c r="E2526" s="43">
        <v>6.7953739676844904</v>
      </c>
      <c r="F2526" s="44">
        <v>6.5993272686605264</v>
      </c>
      <c r="G2526" s="44">
        <v>9.460859478110903</v>
      </c>
      <c r="H2526" s="44">
        <v>8.5620663277184175</v>
      </c>
      <c r="I2526" s="45">
        <v>7.603090421256038</v>
      </c>
    </row>
    <row r="2527" spans="1:9" x14ac:dyDescent="0.25">
      <c r="A2527" s="39">
        <v>2009</v>
      </c>
      <c r="B2527" s="40" t="s">
        <v>81</v>
      </c>
      <c r="C2527" s="41" t="s">
        <v>82</v>
      </c>
      <c r="D2527" s="42">
        <v>6.1022874316487385</v>
      </c>
      <c r="E2527" s="43">
        <v>6.906204637308341</v>
      </c>
      <c r="F2527" s="44">
        <v>3.9402328181740423</v>
      </c>
      <c r="G2527" s="44">
        <v>6.7084822988984047</v>
      </c>
      <c r="H2527" s="44">
        <v>5.7820667555662357</v>
      </c>
      <c r="I2527" s="45">
        <v>7.1744506482966672</v>
      </c>
    </row>
    <row r="2528" spans="1:9" x14ac:dyDescent="0.25">
      <c r="A2528" s="39">
        <v>2009</v>
      </c>
      <c r="B2528" s="40" t="s">
        <v>83</v>
      </c>
      <c r="C2528" s="41" t="s">
        <v>84</v>
      </c>
      <c r="D2528" s="42">
        <v>7.8881246337370374</v>
      </c>
      <c r="E2528" s="43">
        <v>8.2079297089981225</v>
      </c>
      <c r="F2528" s="44">
        <v>5.4208255202407321</v>
      </c>
      <c r="G2528" s="44">
        <v>9.1979147378339832</v>
      </c>
      <c r="H2528" s="44">
        <v>8.541588357934792</v>
      </c>
      <c r="I2528" s="45">
        <v>8.0723648436775548</v>
      </c>
    </row>
    <row r="2529" spans="1:9" x14ac:dyDescent="0.25">
      <c r="A2529" s="39">
        <v>2009</v>
      </c>
      <c r="B2529" s="40" t="s">
        <v>189</v>
      </c>
      <c r="C2529" s="41" t="s">
        <v>190</v>
      </c>
      <c r="D2529" s="42">
        <v>6.6620301204963654</v>
      </c>
      <c r="E2529" s="43">
        <v>6.6091543554424863</v>
      </c>
      <c r="F2529" s="44">
        <v>4.9682045539111126</v>
      </c>
      <c r="G2529" s="44">
        <v>7.9675834849102625</v>
      </c>
      <c r="H2529" s="44">
        <v>7.0503969756653913</v>
      </c>
      <c r="I2529" s="45">
        <v>6.7148112325525728</v>
      </c>
    </row>
    <row r="2530" spans="1:9" x14ac:dyDescent="0.25">
      <c r="A2530" s="39">
        <v>2009</v>
      </c>
      <c r="B2530" s="40" t="s">
        <v>346</v>
      </c>
      <c r="C2530" s="41" t="s">
        <v>525</v>
      </c>
      <c r="D2530" s="42">
        <v>6.5416488821711125</v>
      </c>
      <c r="E2530" s="43">
        <v>6.436988784652991</v>
      </c>
      <c r="F2530" s="44">
        <v>5.5229375174745314</v>
      </c>
      <c r="G2530" s="44">
        <v>7.7421753601876429</v>
      </c>
      <c r="H2530" s="44">
        <v>6.5489065381063289</v>
      </c>
      <c r="I2530" s="45">
        <v>6.4572362104340693</v>
      </c>
    </row>
    <row r="2531" spans="1:9" x14ac:dyDescent="0.25">
      <c r="A2531" s="39">
        <v>2009</v>
      </c>
      <c r="B2531" s="40" t="s">
        <v>256</v>
      </c>
      <c r="C2531" s="41" t="s">
        <v>257</v>
      </c>
      <c r="D2531" s="42">
        <v>7.1062264052278721</v>
      </c>
      <c r="E2531" s="43">
        <v>7.1252627874785093</v>
      </c>
      <c r="F2531" s="44">
        <v>5.728749424270096</v>
      </c>
      <c r="G2531" s="44">
        <v>7.9787821730618891</v>
      </c>
      <c r="H2531" s="44">
        <v>7.063835477050449</v>
      </c>
      <c r="I2531" s="45">
        <v>7.6345021642784134</v>
      </c>
    </row>
    <row r="2532" spans="1:9" x14ac:dyDescent="0.25">
      <c r="A2532" s="39">
        <v>2009</v>
      </c>
      <c r="B2532" s="40" t="s">
        <v>406</v>
      </c>
      <c r="C2532" s="41" t="s">
        <v>407</v>
      </c>
      <c r="D2532" s="42">
        <v>7.2035087830817872</v>
      </c>
      <c r="E2532" s="43">
        <v>6.2275745691138047</v>
      </c>
      <c r="F2532" s="44">
        <v>5.9115325775601812</v>
      </c>
      <c r="G2532" s="44">
        <v>8.1928609082430679</v>
      </c>
      <c r="H2532" s="44">
        <v>7.864676627433596</v>
      </c>
      <c r="I2532" s="45">
        <v>7.8208992330582809</v>
      </c>
    </row>
    <row r="2533" spans="1:9" x14ac:dyDescent="0.25">
      <c r="A2533" s="39">
        <v>2009</v>
      </c>
      <c r="B2533" s="40" t="s">
        <v>11</v>
      </c>
      <c r="C2533" s="41" t="s">
        <v>12</v>
      </c>
      <c r="D2533" s="42">
        <v>6.4083107970577817</v>
      </c>
      <c r="E2533" s="43">
        <v>6.9701699213395987</v>
      </c>
      <c r="F2533" s="44">
        <v>5.2448987075475655</v>
      </c>
      <c r="G2533" s="44">
        <v>7.0172223604535606</v>
      </c>
      <c r="H2533" s="44">
        <v>6.2372138956367342</v>
      </c>
      <c r="I2533" s="45">
        <v>6.5720491003114461</v>
      </c>
    </row>
    <row r="2534" spans="1:9" x14ac:dyDescent="0.25">
      <c r="A2534" s="39">
        <v>2009</v>
      </c>
      <c r="B2534" s="40" t="s">
        <v>87</v>
      </c>
      <c r="C2534" s="41" t="s">
        <v>88</v>
      </c>
      <c r="D2534" s="42">
        <v>5.7761598636868579</v>
      </c>
      <c r="E2534" s="43">
        <v>6.2339171882921418</v>
      </c>
      <c r="F2534" s="44">
        <v>4.2828313879158193</v>
      </c>
      <c r="G2534" s="44">
        <v>6.533824188568282</v>
      </c>
      <c r="H2534" s="44">
        <v>6.0939318241015235</v>
      </c>
      <c r="I2534" s="45">
        <v>5.7362947295565236</v>
      </c>
    </row>
    <row r="2535" spans="1:9" x14ac:dyDescent="0.25">
      <c r="A2535" s="39">
        <v>2009</v>
      </c>
      <c r="B2535" s="40" t="s">
        <v>269</v>
      </c>
      <c r="C2535" s="41" t="s">
        <v>270</v>
      </c>
      <c r="D2535" s="42">
        <v>4.3189112446360873</v>
      </c>
      <c r="E2535" s="43">
        <v>5.7536733916221259</v>
      </c>
      <c r="F2535" s="44">
        <v>2.969797268595721</v>
      </c>
      <c r="G2535" s="44">
        <v>6.2532628024148424</v>
      </c>
      <c r="H2535" s="44">
        <v>2.7830081861341212</v>
      </c>
      <c r="I2535" s="45">
        <v>3.8348145744136253</v>
      </c>
    </row>
    <row r="2536" spans="1:9" x14ac:dyDescent="0.25">
      <c r="A2536" s="39">
        <v>2009</v>
      </c>
      <c r="B2536" s="40" t="s">
        <v>89</v>
      </c>
      <c r="C2536" s="41" t="s">
        <v>90</v>
      </c>
      <c r="D2536" s="42">
        <v>6.7506002531260574</v>
      </c>
      <c r="E2536" s="43">
        <v>6.9502213103371107</v>
      </c>
      <c r="F2536" s="44">
        <v>6.7604265302598536</v>
      </c>
      <c r="G2536" s="44">
        <v>6.0948321729829189</v>
      </c>
      <c r="H2536" s="44">
        <v>5.9485883361372354</v>
      </c>
      <c r="I2536" s="45">
        <v>7.9989329159131692</v>
      </c>
    </row>
    <row r="2537" spans="1:9" x14ac:dyDescent="0.25">
      <c r="A2537" s="39">
        <v>2009</v>
      </c>
      <c r="B2537" s="40" t="s">
        <v>293</v>
      </c>
      <c r="C2537" s="41" t="s">
        <v>294</v>
      </c>
      <c r="D2537" s="42">
        <v>6.2350015312930536</v>
      </c>
      <c r="E2537" s="43">
        <v>7.5191743143245775</v>
      </c>
      <c r="F2537" s="44">
        <v>5.2322317658486348</v>
      </c>
      <c r="G2537" s="44">
        <v>6.1256043830450944</v>
      </c>
      <c r="H2537" s="44">
        <v>6.3282662446404654</v>
      </c>
      <c r="I2537" s="45">
        <v>5.9697309486064958</v>
      </c>
    </row>
    <row r="2538" spans="1:9" x14ac:dyDescent="0.25">
      <c r="A2538" s="39">
        <v>2009</v>
      </c>
      <c r="B2538" s="40" t="s">
        <v>434</v>
      </c>
      <c r="C2538" s="41" t="s">
        <v>435</v>
      </c>
      <c r="D2538" s="42">
        <v>7.6589817513905443</v>
      </c>
      <c r="E2538" s="43">
        <v>4.5325995182213106</v>
      </c>
      <c r="F2538" s="44">
        <v>7.8146043677405608</v>
      </c>
      <c r="G2538" s="44">
        <v>9.5028552382494667</v>
      </c>
      <c r="H2538" s="44">
        <v>8.7578613310767572</v>
      </c>
      <c r="I2538" s="45">
        <v>7.6869883016646234</v>
      </c>
    </row>
    <row r="2539" spans="1:9" x14ac:dyDescent="0.25">
      <c r="A2539" s="39">
        <v>2009</v>
      </c>
      <c r="B2539" s="40" t="s">
        <v>447</v>
      </c>
      <c r="C2539" s="41" t="s">
        <v>448</v>
      </c>
      <c r="D2539" s="42">
        <v>8.2428973097267253</v>
      </c>
      <c r="E2539" s="43">
        <v>5.6987909756606214</v>
      </c>
      <c r="F2539" s="44">
        <v>8.1358303726944712</v>
      </c>
      <c r="G2539" s="44">
        <v>9.6975629107618069</v>
      </c>
      <c r="H2539" s="44">
        <v>8.9107936116001998</v>
      </c>
      <c r="I2539" s="45">
        <v>8.7715086779165308</v>
      </c>
    </row>
    <row r="2540" spans="1:9" x14ac:dyDescent="0.25">
      <c r="A2540" s="39">
        <v>2009</v>
      </c>
      <c r="B2540" s="40" t="s">
        <v>193</v>
      </c>
      <c r="C2540" s="41" t="s">
        <v>194</v>
      </c>
      <c r="D2540" s="42">
        <v>7.099199610996676</v>
      </c>
      <c r="E2540" s="43">
        <v>7.2331890014739084</v>
      </c>
      <c r="F2540" s="44">
        <v>4.2990965949407212</v>
      </c>
      <c r="G2540" s="44">
        <v>8.7065002547131272</v>
      </c>
      <c r="H2540" s="44">
        <v>8.1421184848044899</v>
      </c>
      <c r="I2540" s="45">
        <v>7.1150937190511288</v>
      </c>
    </row>
    <row r="2541" spans="1:9" x14ac:dyDescent="0.25">
      <c r="A2541" s="39">
        <v>2009</v>
      </c>
      <c r="B2541" s="40" t="s">
        <v>91</v>
      </c>
      <c r="C2541" s="41" t="s">
        <v>92</v>
      </c>
      <c r="D2541" s="42">
        <v>5.6689921651593789</v>
      </c>
      <c r="E2541" s="43">
        <v>7.2122613599128034</v>
      </c>
      <c r="F2541" s="44">
        <v>4.0001241173946376</v>
      </c>
      <c r="G2541" s="44">
        <v>6.5032464344558605</v>
      </c>
      <c r="H2541" s="44">
        <v>4.5039927078067583</v>
      </c>
      <c r="I2541" s="45">
        <v>6.1253362062268293</v>
      </c>
    </row>
    <row r="2542" spans="1:9" x14ac:dyDescent="0.25">
      <c r="A2542" s="39">
        <v>2009</v>
      </c>
      <c r="B2542" s="40" t="s">
        <v>93</v>
      </c>
      <c r="C2542" s="41" t="s">
        <v>94</v>
      </c>
      <c r="D2542" s="42">
        <v>6.0309229762754901</v>
      </c>
      <c r="E2542" s="43">
        <v>7.5154150805868003</v>
      </c>
      <c r="F2542" s="44">
        <v>3.6746489849754487</v>
      </c>
      <c r="G2542" s="44">
        <v>6.1628814457028618</v>
      </c>
      <c r="H2542" s="44">
        <v>5.496296253525462</v>
      </c>
      <c r="I2542" s="45">
        <v>7.3053731165868783</v>
      </c>
    </row>
    <row r="2543" spans="1:9" x14ac:dyDescent="0.25">
      <c r="A2543" s="39">
        <v>2009</v>
      </c>
      <c r="B2543" s="40" t="s">
        <v>408</v>
      </c>
      <c r="C2543" s="41" t="s">
        <v>409</v>
      </c>
      <c r="D2543" s="42">
        <v>7.0567525668270195</v>
      </c>
      <c r="E2543" s="43">
        <v>7.243493459951611</v>
      </c>
      <c r="F2543" s="44">
        <v>4.6781137814974878</v>
      </c>
      <c r="G2543" s="44">
        <v>7.9561176823710955</v>
      </c>
      <c r="H2543" s="44">
        <v>7.4762846899763904</v>
      </c>
      <c r="I2543" s="45">
        <v>7.9297532203385126</v>
      </c>
    </row>
    <row r="2544" spans="1:9" x14ac:dyDescent="0.25">
      <c r="A2544" s="39">
        <v>2009</v>
      </c>
      <c r="B2544" s="40" t="s">
        <v>380</v>
      </c>
      <c r="C2544" s="41" t="s">
        <v>381</v>
      </c>
      <c r="D2544" s="42">
        <v>7.5875248238537001</v>
      </c>
      <c r="E2544" s="43">
        <v>5.2224581624529502</v>
      </c>
      <c r="F2544" s="44">
        <v>8.416574863043973</v>
      </c>
      <c r="G2544" s="44">
        <v>9.2356271564342265</v>
      </c>
      <c r="H2544" s="44">
        <v>7.6912050825667873</v>
      </c>
      <c r="I2544" s="45">
        <v>7.3717588547705608</v>
      </c>
    </row>
    <row r="2545" spans="1:9" x14ac:dyDescent="0.25">
      <c r="A2545" s="39">
        <v>2009</v>
      </c>
      <c r="B2545" s="40" t="s">
        <v>319</v>
      </c>
      <c r="C2545" s="41" t="s">
        <v>320</v>
      </c>
      <c r="D2545" s="42">
        <v>6.8569711317082538</v>
      </c>
      <c r="E2545" s="43">
        <v>4.8753107035189798</v>
      </c>
      <c r="F2545" s="44">
        <v>5.2482404508952349</v>
      </c>
      <c r="G2545" s="44">
        <v>7.3391820036018878</v>
      </c>
      <c r="H2545" s="44">
        <v>8.3090769061011098</v>
      </c>
      <c r="I2545" s="45">
        <v>8.5130455944240548</v>
      </c>
    </row>
    <row r="2546" spans="1:9" x14ac:dyDescent="0.25">
      <c r="A2546" s="39">
        <v>2009</v>
      </c>
      <c r="B2546" s="40" t="s">
        <v>295</v>
      </c>
      <c r="C2546" s="41" t="s">
        <v>296</v>
      </c>
      <c r="D2546" s="42">
        <v>6.0362514303173427</v>
      </c>
      <c r="E2546" s="43">
        <v>8.2759173529227645</v>
      </c>
      <c r="F2546" s="44">
        <v>3.5534183315519652</v>
      </c>
      <c r="G2546" s="44">
        <v>5.9808203623618628</v>
      </c>
      <c r="H2546" s="44">
        <v>6.0140176789273285</v>
      </c>
      <c r="I2546" s="45">
        <v>6.3570834258227942</v>
      </c>
    </row>
    <row r="2547" spans="1:9" x14ac:dyDescent="0.25">
      <c r="A2547" s="39">
        <v>2009</v>
      </c>
      <c r="B2547" s="40" t="s">
        <v>195</v>
      </c>
      <c r="C2547" s="41" t="s">
        <v>196</v>
      </c>
      <c r="D2547" s="42">
        <v>7.478230423883697</v>
      </c>
      <c r="E2547" s="43">
        <v>7.7211318461656138</v>
      </c>
      <c r="F2547" s="44">
        <v>5.1819376089796121</v>
      </c>
      <c r="G2547" s="44">
        <v>9.0877791885378567</v>
      </c>
      <c r="H2547" s="44">
        <v>8.4682157825525657</v>
      </c>
      <c r="I2547" s="45">
        <v>6.9320876931828392</v>
      </c>
    </row>
    <row r="2548" spans="1:9" x14ac:dyDescent="0.25">
      <c r="A2548" s="39">
        <v>2009</v>
      </c>
      <c r="B2548" s="40" t="s">
        <v>455</v>
      </c>
      <c r="C2548" s="41" t="s">
        <v>456</v>
      </c>
      <c r="D2548" s="42">
        <v>6.8014397055048734</v>
      </c>
      <c r="E2548" s="43">
        <v>6.8501957783583967</v>
      </c>
      <c r="F2548" s="44">
        <v>5.4164531599951804</v>
      </c>
      <c r="G2548" s="44">
        <v>7.0357964856046804</v>
      </c>
      <c r="H2548" s="44">
        <v>7.0042053124370067</v>
      </c>
      <c r="I2548" s="45">
        <v>7.7005477911291074</v>
      </c>
    </row>
    <row r="2549" spans="1:9" x14ac:dyDescent="0.25">
      <c r="A2549" s="39">
        <v>2009</v>
      </c>
      <c r="B2549" s="40" t="s">
        <v>197</v>
      </c>
      <c r="C2549" s="41" t="s">
        <v>198</v>
      </c>
      <c r="D2549" s="42">
        <v>7.0395323405404628</v>
      </c>
      <c r="E2549" s="43">
        <v>8.9258561053567149</v>
      </c>
      <c r="F2549" s="44">
        <v>4.1615393359439743</v>
      </c>
      <c r="G2549" s="44">
        <v>8.7002067117915765</v>
      </c>
      <c r="H2549" s="44">
        <v>7.26182209829381</v>
      </c>
      <c r="I2549" s="45">
        <v>6.1482374513162386</v>
      </c>
    </row>
    <row r="2550" spans="1:9" x14ac:dyDescent="0.25">
      <c r="A2550" s="39">
        <v>2009</v>
      </c>
      <c r="B2550" s="40" t="s">
        <v>199</v>
      </c>
      <c r="C2550" s="41" t="s">
        <v>200</v>
      </c>
      <c r="D2550" s="42">
        <v>7.7022245322036609</v>
      </c>
      <c r="E2550" s="43">
        <v>7.812247704850714</v>
      </c>
      <c r="F2550" s="44">
        <v>5.4520631451383421</v>
      </c>
      <c r="G2550" s="44">
        <v>9.233850345799878</v>
      </c>
      <c r="H2550" s="44">
        <v>8.7745872610535187</v>
      </c>
      <c r="I2550" s="45">
        <v>7.2383742041758525</v>
      </c>
    </row>
    <row r="2551" spans="1:9" x14ac:dyDescent="0.25">
      <c r="A2551" s="39">
        <v>2009</v>
      </c>
      <c r="B2551" s="40" t="s">
        <v>271</v>
      </c>
      <c r="C2551" s="41" t="s">
        <v>272</v>
      </c>
      <c r="D2551" s="42">
        <v>6.883009270034627</v>
      </c>
      <c r="E2551" s="43">
        <v>8.3910810347776703</v>
      </c>
      <c r="F2551" s="44">
        <v>4.4977150457829573</v>
      </c>
      <c r="G2551" s="44">
        <v>7.9781668375519352</v>
      </c>
      <c r="H2551" s="44">
        <v>6.57724731919006</v>
      </c>
      <c r="I2551" s="45">
        <v>6.9708361128705087</v>
      </c>
    </row>
    <row r="2552" spans="1:9" x14ac:dyDescent="0.25">
      <c r="A2552" s="39">
        <v>2009</v>
      </c>
      <c r="B2552" s="40" t="s">
        <v>344</v>
      </c>
      <c r="C2552" s="41" t="s">
        <v>345</v>
      </c>
      <c r="D2552" s="42">
        <v>7.1590798407460996</v>
      </c>
      <c r="E2552" s="43">
        <v>5.5517710904092272</v>
      </c>
      <c r="F2552" s="44">
        <v>6.3886267340520906</v>
      </c>
      <c r="G2552" s="44">
        <v>9.3232356245014678</v>
      </c>
      <c r="H2552" s="44">
        <v>7.2898937448525993</v>
      </c>
      <c r="I2552" s="45">
        <v>7.2418720099151104</v>
      </c>
    </row>
    <row r="2553" spans="1:9" x14ac:dyDescent="0.25">
      <c r="A2553" s="39">
        <v>2009</v>
      </c>
      <c r="B2553" s="40" t="s">
        <v>410</v>
      </c>
      <c r="C2553" s="41" t="s">
        <v>411</v>
      </c>
      <c r="D2553" s="42">
        <v>7.2288529342606909</v>
      </c>
      <c r="E2553" s="43">
        <v>5.6017393383037914</v>
      </c>
      <c r="F2553" s="44">
        <v>6.9531255624567709</v>
      </c>
      <c r="G2553" s="44">
        <v>9.6071846763872806</v>
      </c>
      <c r="H2553" s="44">
        <v>8.3894235276655813</v>
      </c>
      <c r="I2553" s="45">
        <v>5.5927915664900292</v>
      </c>
    </row>
    <row r="2554" spans="1:9" x14ac:dyDescent="0.25">
      <c r="A2554" s="39">
        <v>2009</v>
      </c>
      <c r="B2554" s="40" t="s">
        <v>321</v>
      </c>
      <c r="C2554" s="41" t="s">
        <v>322</v>
      </c>
      <c r="D2554" s="42" t="s">
        <v>511</v>
      </c>
      <c r="E2554" s="43" t="s">
        <v>511</v>
      </c>
      <c r="F2554" s="44" t="s">
        <v>511</v>
      </c>
      <c r="G2554" s="44" t="s">
        <v>511</v>
      </c>
      <c r="H2554" s="44" t="s">
        <v>511</v>
      </c>
      <c r="I2554" s="45" t="s">
        <v>511</v>
      </c>
    </row>
    <row r="2555" spans="1:9" x14ac:dyDescent="0.25">
      <c r="A2555" s="39">
        <v>2009</v>
      </c>
      <c r="B2555" s="40" t="s">
        <v>348</v>
      </c>
      <c r="C2555" s="41" t="s">
        <v>349</v>
      </c>
      <c r="D2555" s="42">
        <v>7.4982171010339984</v>
      </c>
      <c r="E2555" s="43">
        <v>7.359124356212611</v>
      </c>
      <c r="F2555" s="44">
        <v>5.9210961306729892</v>
      </c>
      <c r="G2555" s="44">
        <v>9.0341643469224824</v>
      </c>
      <c r="H2555" s="44">
        <v>8.4214226524517031</v>
      </c>
      <c r="I2555" s="45">
        <v>6.7552780189102029</v>
      </c>
    </row>
    <row r="2556" spans="1:9" x14ac:dyDescent="0.25">
      <c r="A2556" s="39">
        <v>2009</v>
      </c>
      <c r="B2556" s="40" t="s">
        <v>350</v>
      </c>
      <c r="C2556" s="41" t="s">
        <v>351</v>
      </c>
      <c r="D2556" s="42">
        <v>6.3158877751682043</v>
      </c>
      <c r="E2556" s="43">
        <v>6.21620868347315</v>
      </c>
      <c r="F2556" s="44">
        <v>5.2304687425647076</v>
      </c>
      <c r="G2556" s="44">
        <v>8.2957099469301312</v>
      </c>
      <c r="H2556" s="44">
        <v>5.6356279700914929</v>
      </c>
      <c r="I2556" s="45">
        <v>6.201423532781539</v>
      </c>
    </row>
    <row r="2557" spans="1:9" x14ac:dyDescent="0.25">
      <c r="A2557" s="39">
        <v>2009</v>
      </c>
      <c r="B2557" s="40" t="s">
        <v>97</v>
      </c>
      <c r="C2557" s="41" t="s">
        <v>98</v>
      </c>
      <c r="D2557" s="42">
        <v>6.8255786145756989</v>
      </c>
      <c r="E2557" s="43">
        <v>6.2330158041558157</v>
      </c>
      <c r="F2557" s="44">
        <v>6.0551145171258511</v>
      </c>
      <c r="G2557" s="44">
        <v>7.5071772639445378</v>
      </c>
      <c r="H2557" s="44">
        <v>5.7942279388806774</v>
      </c>
      <c r="I2557" s="45">
        <v>8.5383575487716126</v>
      </c>
    </row>
    <row r="2558" spans="1:9" x14ac:dyDescent="0.25">
      <c r="A2558" s="39">
        <v>2009</v>
      </c>
      <c r="B2558" s="40" t="s">
        <v>323</v>
      </c>
      <c r="C2558" s="41" t="s">
        <v>324</v>
      </c>
      <c r="D2558" s="42" t="s">
        <v>511</v>
      </c>
      <c r="E2558" s="43" t="s">
        <v>511</v>
      </c>
      <c r="F2558" s="44" t="s">
        <v>511</v>
      </c>
      <c r="G2558" s="44" t="s">
        <v>511</v>
      </c>
      <c r="H2558" s="44" t="s">
        <v>511</v>
      </c>
      <c r="I2558" s="45" t="s">
        <v>511</v>
      </c>
    </row>
    <row r="2559" spans="1:9" x14ac:dyDescent="0.25">
      <c r="A2559" s="39">
        <v>2009</v>
      </c>
      <c r="B2559" s="40" t="s">
        <v>103</v>
      </c>
      <c r="C2559" s="41" t="s">
        <v>104</v>
      </c>
      <c r="D2559" s="42">
        <v>5.9870948145811642</v>
      </c>
      <c r="E2559" s="43">
        <v>6.0950494116209271</v>
      </c>
      <c r="F2559" s="44">
        <v>3.7452734706995252</v>
      </c>
      <c r="G2559" s="44">
        <v>7.0229617275363649</v>
      </c>
      <c r="H2559" s="44">
        <v>6.6973268222954641</v>
      </c>
      <c r="I2559" s="45">
        <v>6.3748626407535447</v>
      </c>
    </row>
    <row r="2560" spans="1:9" x14ac:dyDescent="0.25">
      <c r="A2560" s="39">
        <v>2009</v>
      </c>
      <c r="B2560" s="40" t="s">
        <v>414</v>
      </c>
      <c r="C2560" s="41" t="s">
        <v>415</v>
      </c>
      <c r="D2560" s="42">
        <v>6.7172162459020388</v>
      </c>
      <c r="E2560" s="43">
        <v>6.73820575106937</v>
      </c>
      <c r="F2560" s="44">
        <v>5.1717267055333442</v>
      </c>
      <c r="G2560" s="44">
        <v>7.7201032424711187</v>
      </c>
      <c r="H2560" s="44">
        <v>7.1181450202077352</v>
      </c>
      <c r="I2560" s="45">
        <v>6.837900510228625</v>
      </c>
    </row>
    <row r="2561" spans="1:9" x14ac:dyDescent="0.25">
      <c r="A2561" s="39">
        <v>2009</v>
      </c>
      <c r="B2561" s="40" t="s">
        <v>105</v>
      </c>
      <c r="C2561" s="41" t="s">
        <v>106</v>
      </c>
      <c r="D2561" s="42" t="s">
        <v>511</v>
      </c>
      <c r="E2561" s="43" t="s">
        <v>511</v>
      </c>
      <c r="F2561" s="44" t="s">
        <v>511</v>
      </c>
      <c r="G2561" s="44" t="s">
        <v>511</v>
      </c>
      <c r="H2561" s="44" t="s">
        <v>511</v>
      </c>
      <c r="I2561" s="45" t="s">
        <v>511</v>
      </c>
    </row>
    <row r="2562" spans="1:9" x14ac:dyDescent="0.25">
      <c r="A2562" s="39">
        <v>2009</v>
      </c>
      <c r="B2562" s="40" t="s">
        <v>107</v>
      </c>
      <c r="C2562" s="41" t="s">
        <v>108</v>
      </c>
      <c r="D2562" s="42">
        <v>6.348141159759928</v>
      </c>
      <c r="E2562" s="43">
        <v>8.236946580004604</v>
      </c>
      <c r="F2562" s="44">
        <v>4.0240290489605774</v>
      </c>
      <c r="G2562" s="44">
        <v>7.5401450137173827</v>
      </c>
      <c r="H2562" s="44">
        <v>5.9602956758228327</v>
      </c>
      <c r="I2562" s="45">
        <v>5.9792894802942413</v>
      </c>
    </row>
    <row r="2563" spans="1:9" x14ac:dyDescent="0.25">
      <c r="A2563" s="39">
        <v>2009</v>
      </c>
      <c r="B2563" s="40" t="s">
        <v>273</v>
      </c>
      <c r="C2563" s="41" t="s">
        <v>274</v>
      </c>
      <c r="D2563" s="42">
        <v>8.6044285174923587</v>
      </c>
      <c r="E2563" s="43">
        <v>7.7756058398099004</v>
      </c>
      <c r="F2563" s="44">
        <v>7.6260878653334263</v>
      </c>
      <c r="G2563" s="44">
        <v>9.1641708643191393</v>
      </c>
      <c r="H2563" s="44">
        <v>9.5221613579959321</v>
      </c>
      <c r="I2563" s="45">
        <v>8.9341166600033954</v>
      </c>
    </row>
    <row r="2564" spans="1:9" x14ac:dyDescent="0.25">
      <c r="A2564" s="39">
        <v>2009</v>
      </c>
      <c r="B2564" s="40" t="s">
        <v>352</v>
      </c>
      <c r="C2564" s="41" t="s">
        <v>526</v>
      </c>
      <c r="D2564" s="42">
        <v>7.658359632134264</v>
      </c>
      <c r="E2564" s="43">
        <v>6.6543236698348149</v>
      </c>
      <c r="F2564" s="44">
        <v>6.280633598822102</v>
      </c>
      <c r="G2564" s="44">
        <v>9.7212281194961747</v>
      </c>
      <c r="H2564" s="44">
        <v>8.0426734920078005</v>
      </c>
      <c r="I2564" s="45">
        <v>7.592939280510425</v>
      </c>
    </row>
    <row r="2565" spans="1:9" x14ac:dyDescent="0.25">
      <c r="A2565" s="39">
        <v>2009</v>
      </c>
      <c r="B2565" s="40" t="s">
        <v>416</v>
      </c>
      <c r="C2565" s="41" t="s">
        <v>417</v>
      </c>
      <c r="D2565" s="42">
        <v>7.2230660850727659</v>
      </c>
      <c r="E2565" s="43">
        <v>5.194662277301612</v>
      </c>
      <c r="F2565" s="44">
        <v>6.3154206616954411</v>
      </c>
      <c r="G2565" s="44">
        <v>9.6328255514716403</v>
      </c>
      <c r="H2565" s="44">
        <v>7.9368182308499176</v>
      </c>
      <c r="I2565" s="45">
        <v>7.0356037040452213</v>
      </c>
    </row>
    <row r="2566" spans="1:9" x14ac:dyDescent="0.25">
      <c r="A2566" s="39">
        <v>2009</v>
      </c>
      <c r="B2566" s="40" t="s">
        <v>111</v>
      </c>
      <c r="C2566" s="41" t="s">
        <v>112</v>
      </c>
      <c r="D2566" s="42">
        <v>6.7337951351425032</v>
      </c>
      <c r="E2566" s="43">
        <v>6.033689514510864</v>
      </c>
      <c r="F2566" s="44">
        <v>5.9108578608303368</v>
      </c>
      <c r="G2566" s="44">
        <v>7.9178214120154351</v>
      </c>
      <c r="H2566" s="44">
        <v>6.6036860191736304</v>
      </c>
      <c r="I2566" s="45">
        <v>7.2029208691822468</v>
      </c>
    </row>
    <row r="2567" spans="1:9" x14ac:dyDescent="0.25">
      <c r="A2567" s="39">
        <v>2009</v>
      </c>
      <c r="B2567" s="40" t="s">
        <v>418</v>
      </c>
      <c r="C2567" s="41" t="s">
        <v>419</v>
      </c>
      <c r="D2567" s="42">
        <v>7.5250949886634855</v>
      </c>
      <c r="E2567" s="43">
        <v>6.3226147916589257</v>
      </c>
      <c r="F2567" s="44">
        <v>6.8778064087058413</v>
      </c>
      <c r="G2567" s="44">
        <v>9.5716598229661187</v>
      </c>
      <c r="H2567" s="44">
        <v>8.1166622876202261</v>
      </c>
      <c r="I2567" s="45">
        <v>6.7367316323663209</v>
      </c>
    </row>
    <row r="2568" spans="1:9" x14ac:dyDescent="0.25">
      <c r="A2568" s="39">
        <v>2009</v>
      </c>
      <c r="B2568" s="40" t="s">
        <v>297</v>
      </c>
      <c r="C2568" s="41" t="s">
        <v>298</v>
      </c>
      <c r="D2568" s="42">
        <v>6.1890383042600838</v>
      </c>
      <c r="E2568" s="43">
        <v>6.4245919369644344</v>
      </c>
      <c r="F2568" s="44">
        <v>4.8392795986417987</v>
      </c>
      <c r="G2568" s="44">
        <v>6.6943122125848626</v>
      </c>
      <c r="H2568" s="44">
        <v>6.7203868967554623</v>
      </c>
      <c r="I2568" s="45">
        <v>6.2666208763538584</v>
      </c>
    </row>
    <row r="2569" spans="1:9" x14ac:dyDescent="0.25">
      <c r="A2569" s="39">
        <v>2009</v>
      </c>
      <c r="B2569" s="40" t="s">
        <v>13</v>
      </c>
      <c r="C2569" s="41" t="s">
        <v>14</v>
      </c>
      <c r="D2569" s="42" t="s">
        <v>511</v>
      </c>
      <c r="E2569" s="43" t="s">
        <v>511</v>
      </c>
      <c r="F2569" s="44" t="s">
        <v>511</v>
      </c>
      <c r="G2569" s="44" t="s">
        <v>511</v>
      </c>
      <c r="H2569" s="44" t="s">
        <v>511</v>
      </c>
      <c r="I2569" s="45" t="s">
        <v>511</v>
      </c>
    </row>
    <row r="2570" spans="1:9" x14ac:dyDescent="0.25">
      <c r="A2570" s="39">
        <v>2009</v>
      </c>
      <c r="B2570" s="40" t="s">
        <v>216</v>
      </c>
      <c r="C2570" s="41" t="s">
        <v>217</v>
      </c>
      <c r="D2570" s="42" t="s">
        <v>511</v>
      </c>
      <c r="E2570" s="43" t="s">
        <v>511</v>
      </c>
      <c r="F2570" s="44" t="s">
        <v>511</v>
      </c>
      <c r="G2570" s="44" t="s">
        <v>511</v>
      </c>
      <c r="H2570" s="44" t="s">
        <v>511</v>
      </c>
      <c r="I2570" s="45" t="s">
        <v>511</v>
      </c>
    </row>
    <row r="2571" spans="1:9" x14ac:dyDescent="0.25">
      <c r="A2571" s="39">
        <v>2009</v>
      </c>
      <c r="B2571" s="40" t="s">
        <v>385</v>
      </c>
      <c r="C2571" s="41" t="s">
        <v>386</v>
      </c>
      <c r="D2571" s="42">
        <v>7.6350231662029771</v>
      </c>
      <c r="E2571" s="43">
        <v>4.624428557524805</v>
      </c>
      <c r="F2571" s="44">
        <v>8.0462548507898628</v>
      </c>
      <c r="G2571" s="44">
        <v>9.570916568337168</v>
      </c>
      <c r="H2571" s="44">
        <v>8.3969180322387977</v>
      </c>
      <c r="I2571" s="45">
        <v>7.5365978221242536</v>
      </c>
    </row>
    <row r="2572" spans="1:9" x14ac:dyDescent="0.25">
      <c r="A2572" s="39">
        <v>2009</v>
      </c>
      <c r="B2572" s="40" t="s">
        <v>436</v>
      </c>
      <c r="C2572" s="41" t="s">
        <v>437</v>
      </c>
      <c r="D2572" s="42">
        <v>8.3606786483356323</v>
      </c>
      <c r="E2572" s="43">
        <v>8.0377400224394933</v>
      </c>
      <c r="F2572" s="44">
        <v>8.2139950064283749</v>
      </c>
      <c r="G2572" s="44">
        <v>9.2904156085475904</v>
      </c>
      <c r="H2572" s="44">
        <v>7.5556281170195305</v>
      </c>
      <c r="I2572" s="45">
        <v>8.7056144872431727</v>
      </c>
    </row>
    <row r="2573" spans="1:9" x14ac:dyDescent="0.25">
      <c r="A2573" s="39">
        <v>2009</v>
      </c>
      <c r="B2573" s="40" t="s">
        <v>327</v>
      </c>
      <c r="C2573" s="41" t="s">
        <v>328</v>
      </c>
      <c r="D2573" s="42">
        <v>5.6250871461964378</v>
      </c>
      <c r="E2573" s="43">
        <v>5.6837450953493311</v>
      </c>
      <c r="F2573" s="44">
        <v>3.4891127436171354</v>
      </c>
      <c r="G2573" s="44">
        <v>7.2994515272307883</v>
      </c>
      <c r="H2573" s="44">
        <v>5.6756939015195531</v>
      </c>
      <c r="I2573" s="45">
        <v>5.9774324632653801</v>
      </c>
    </row>
    <row r="2574" spans="1:9" x14ac:dyDescent="0.25">
      <c r="A2574" s="39">
        <v>2009</v>
      </c>
      <c r="B2574" s="40" t="s">
        <v>527</v>
      </c>
      <c r="C2574" s="41" t="s">
        <v>528</v>
      </c>
      <c r="D2574" s="42">
        <v>7.4629643465733695</v>
      </c>
      <c r="E2574" s="43">
        <v>6.8915267413636929</v>
      </c>
      <c r="F2574" s="44">
        <v>6.4634842764088818</v>
      </c>
      <c r="G2574" s="44">
        <v>9.6493305800245199</v>
      </c>
      <c r="H2574" s="44">
        <v>7.2458574573509891</v>
      </c>
      <c r="I2574" s="45">
        <v>7.0646226777187637</v>
      </c>
    </row>
    <row r="2575" spans="1:9" x14ac:dyDescent="0.25">
      <c r="A2575" s="39">
        <v>2009</v>
      </c>
      <c r="B2575" s="40" t="s">
        <v>243</v>
      </c>
      <c r="C2575" s="41" t="s">
        <v>244</v>
      </c>
      <c r="D2575" s="42" t="s">
        <v>511</v>
      </c>
      <c r="E2575" s="43" t="s">
        <v>511</v>
      </c>
      <c r="F2575" s="44" t="s">
        <v>511</v>
      </c>
      <c r="G2575" s="44" t="s">
        <v>511</v>
      </c>
      <c r="H2575" s="44" t="s">
        <v>511</v>
      </c>
      <c r="I2575" s="45" t="s">
        <v>511</v>
      </c>
    </row>
    <row r="2576" spans="1:9" x14ac:dyDescent="0.25">
      <c r="A2576" s="39">
        <v>2009</v>
      </c>
      <c r="B2576" s="40" t="s">
        <v>119</v>
      </c>
      <c r="C2576" s="41" t="s">
        <v>529</v>
      </c>
      <c r="D2576" s="42">
        <v>6.5243245685936726</v>
      </c>
      <c r="E2576" s="43">
        <v>6.8383575311691986</v>
      </c>
      <c r="F2576" s="44">
        <v>5.2272603977389744</v>
      </c>
      <c r="G2576" s="44">
        <v>7.5254725693282953</v>
      </c>
      <c r="H2576" s="44">
        <v>6.2193867632321087</v>
      </c>
      <c r="I2576" s="45">
        <v>6.8111455814997877</v>
      </c>
    </row>
    <row r="2577" spans="1:9" x14ac:dyDescent="0.25">
      <c r="A2577" s="39">
        <v>2009</v>
      </c>
      <c r="B2577" s="40" t="s">
        <v>275</v>
      </c>
      <c r="C2577" s="41" t="s">
        <v>276</v>
      </c>
      <c r="D2577" s="42">
        <v>6.5860666238845251</v>
      </c>
      <c r="E2577" s="43">
        <v>7.0394197048513876</v>
      </c>
      <c r="F2577" s="44">
        <v>5.3147978508614688</v>
      </c>
      <c r="G2577" s="44">
        <v>7.0831980397461862</v>
      </c>
      <c r="H2577" s="44">
        <v>6.4957002873213439</v>
      </c>
      <c r="I2577" s="45">
        <v>6.9972172366422392</v>
      </c>
    </row>
    <row r="2578" spans="1:9" x14ac:dyDescent="0.25">
      <c r="A2578" s="39">
        <v>2009</v>
      </c>
      <c r="B2578" s="40" t="s">
        <v>277</v>
      </c>
      <c r="C2578" s="41" t="s">
        <v>278</v>
      </c>
      <c r="D2578" s="42" t="s">
        <v>511</v>
      </c>
      <c r="E2578" s="43" t="s">
        <v>511</v>
      </c>
      <c r="F2578" s="44" t="s">
        <v>511</v>
      </c>
      <c r="G2578" s="44" t="s">
        <v>511</v>
      </c>
      <c r="H2578" s="44" t="s">
        <v>511</v>
      </c>
      <c r="I2578" s="45" t="s">
        <v>511</v>
      </c>
    </row>
    <row r="2579" spans="1:9" x14ac:dyDescent="0.25">
      <c r="A2579" s="39">
        <v>2009</v>
      </c>
      <c r="B2579" s="40" t="s">
        <v>115</v>
      </c>
      <c r="C2579" s="41" t="s">
        <v>116</v>
      </c>
      <c r="D2579" s="42">
        <v>5.6173505678088071</v>
      </c>
      <c r="E2579" s="43">
        <v>6.3067792524208466</v>
      </c>
      <c r="F2579" s="44">
        <v>3.6574127523261075</v>
      </c>
      <c r="G2579" s="44">
        <v>6.6324723812618611</v>
      </c>
      <c r="H2579" s="44">
        <v>6.1544177712393653</v>
      </c>
      <c r="I2579" s="45">
        <v>5.3356706817958539</v>
      </c>
    </row>
    <row r="2580" spans="1:9" x14ac:dyDescent="0.25">
      <c r="A2580" s="39">
        <v>2009</v>
      </c>
      <c r="B2580" s="40" t="s">
        <v>218</v>
      </c>
      <c r="C2580" s="41" t="s">
        <v>219</v>
      </c>
      <c r="D2580" s="42">
        <v>7.0278408117436131</v>
      </c>
      <c r="E2580" s="43">
        <v>6.4379516324716759</v>
      </c>
      <c r="F2580" s="44">
        <v>5.181693475725476</v>
      </c>
      <c r="G2580" s="44">
        <v>8.064389549150734</v>
      </c>
      <c r="H2580" s="44">
        <v>7.9986293385768263</v>
      </c>
      <c r="I2580" s="45">
        <v>7.4565400627933487</v>
      </c>
    </row>
    <row r="2581" spans="1:9" x14ac:dyDescent="0.25">
      <c r="A2581" s="39">
        <v>2009</v>
      </c>
      <c r="B2581" s="40" t="s">
        <v>15</v>
      </c>
      <c r="C2581" s="41" t="s">
        <v>16</v>
      </c>
      <c r="D2581" s="42">
        <v>6.3747324298832222</v>
      </c>
      <c r="E2581" s="43">
        <v>6.8008984277455955</v>
      </c>
      <c r="F2581" s="44">
        <v>5.3099243259215232</v>
      </c>
      <c r="G2581" s="44">
        <v>6.8070457219957774</v>
      </c>
      <c r="H2581" s="44">
        <v>5.837541432460589</v>
      </c>
      <c r="I2581" s="45">
        <v>7.1182522412926232</v>
      </c>
    </row>
    <row r="2582" spans="1:9" x14ac:dyDescent="0.25">
      <c r="A2582" s="39">
        <v>2009</v>
      </c>
      <c r="B2582" s="40" t="s">
        <v>329</v>
      </c>
      <c r="C2582" s="41" t="s">
        <v>330</v>
      </c>
      <c r="D2582" s="42">
        <v>6.8846585221762551</v>
      </c>
      <c r="E2582" s="43">
        <v>7.0471310234920921</v>
      </c>
      <c r="F2582" s="44">
        <v>5.218034445660396</v>
      </c>
      <c r="G2582" s="44">
        <v>8.9145153408425415</v>
      </c>
      <c r="H2582" s="44">
        <v>7.3038913210020553</v>
      </c>
      <c r="I2582" s="45">
        <v>5.9397204798841878</v>
      </c>
    </row>
    <row r="2583" spans="1:9" x14ac:dyDescent="0.25">
      <c r="A2583" s="39">
        <v>2009</v>
      </c>
      <c r="B2583" s="40" t="s">
        <v>117</v>
      </c>
      <c r="C2583" s="41" t="s">
        <v>118</v>
      </c>
      <c r="D2583" s="42">
        <v>7.4285948681266207</v>
      </c>
      <c r="E2583" s="43">
        <v>8.118012278384489</v>
      </c>
      <c r="F2583" s="44">
        <v>4.7483964477386724</v>
      </c>
      <c r="G2583" s="44">
        <v>8.3961149694944481</v>
      </c>
      <c r="H2583" s="44">
        <v>7.4229124959999311</v>
      </c>
      <c r="I2583" s="45">
        <v>8.4575381490155639</v>
      </c>
    </row>
    <row r="2584" spans="1:9" x14ac:dyDescent="0.25">
      <c r="A2584" s="39">
        <v>2009</v>
      </c>
      <c r="B2584" s="40" t="s">
        <v>354</v>
      </c>
      <c r="C2584" s="41" t="s">
        <v>355</v>
      </c>
      <c r="D2584" s="42">
        <v>5.8563544748380663</v>
      </c>
      <c r="E2584" s="43">
        <v>6.5921740456140201</v>
      </c>
      <c r="F2584" s="44">
        <v>4.7890184947870225</v>
      </c>
      <c r="G2584" s="44">
        <v>5.3204388037639365</v>
      </c>
      <c r="H2584" s="44">
        <v>6.3342828693672413</v>
      </c>
      <c r="I2584" s="45">
        <v>6.2458581606581083</v>
      </c>
    </row>
    <row r="2585" spans="1:9" x14ac:dyDescent="0.25">
      <c r="A2585" s="39">
        <v>2009</v>
      </c>
      <c r="B2585" s="40" t="s">
        <v>331</v>
      </c>
      <c r="C2585" s="41" t="s">
        <v>332</v>
      </c>
      <c r="D2585" s="42">
        <v>7.2549401985417745</v>
      </c>
      <c r="E2585" s="43">
        <v>6.5337433397877787</v>
      </c>
      <c r="F2585" s="44">
        <v>5.4540473727115115</v>
      </c>
      <c r="G2585" s="44">
        <v>8.133430985679551</v>
      </c>
      <c r="H2585" s="44">
        <v>8.4307275349473088</v>
      </c>
      <c r="I2585" s="45">
        <v>7.7227517595827209</v>
      </c>
    </row>
    <row r="2586" spans="1:9" x14ac:dyDescent="0.25">
      <c r="A2586" s="39">
        <v>2009</v>
      </c>
      <c r="B2586" s="40" t="s">
        <v>387</v>
      </c>
      <c r="C2586" s="41" t="s">
        <v>530</v>
      </c>
      <c r="D2586" s="42">
        <v>8.023449090519911</v>
      </c>
      <c r="E2586" s="43">
        <v>6.3281395751335214</v>
      </c>
      <c r="F2586" s="44">
        <v>7.7737195846310945</v>
      </c>
      <c r="G2586" s="44">
        <v>9.4997078503938504</v>
      </c>
      <c r="H2586" s="44">
        <v>8.8983570061707464</v>
      </c>
      <c r="I2586" s="45">
        <v>7.6173214362703474</v>
      </c>
    </row>
    <row r="2587" spans="1:9" x14ac:dyDescent="0.25">
      <c r="A2587" s="39">
        <v>2009</v>
      </c>
      <c r="B2587" s="40" t="s">
        <v>236</v>
      </c>
      <c r="C2587" s="41" t="s">
        <v>531</v>
      </c>
      <c r="D2587" s="42">
        <v>8.0297117150673483</v>
      </c>
      <c r="E2587" s="43">
        <v>6.8308905033829292</v>
      </c>
      <c r="F2587" s="44">
        <v>7.3954117260910426</v>
      </c>
      <c r="G2587" s="44">
        <v>9.6047512775404833</v>
      </c>
      <c r="H2587" s="44">
        <v>8.03022441598252</v>
      </c>
      <c r="I2587" s="45">
        <v>8.2872806523397688</v>
      </c>
    </row>
    <row r="2588" spans="1:9" x14ac:dyDescent="0.25">
      <c r="A2588" s="39">
        <v>2009</v>
      </c>
      <c r="B2588" s="40" t="s">
        <v>224</v>
      </c>
      <c r="C2588" s="41" t="s">
        <v>225</v>
      </c>
      <c r="D2588" s="42">
        <v>7.2337996013822679</v>
      </c>
      <c r="E2588" s="43">
        <v>6.7620159229399563</v>
      </c>
      <c r="F2588" s="44">
        <v>5.8293236335511569</v>
      </c>
      <c r="G2588" s="44">
        <v>8.8349764293754411</v>
      </c>
      <c r="H2588" s="44">
        <v>8.2393447241802296</v>
      </c>
      <c r="I2588" s="45">
        <v>6.5033372968645518</v>
      </c>
    </row>
    <row r="2589" spans="1:9" x14ac:dyDescent="0.25">
      <c r="A2589" s="39">
        <v>2009</v>
      </c>
      <c r="B2589" s="40" t="s">
        <v>226</v>
      </c>
      <c r="C2589" s="41" t="s">
        <v>532</v>
      </c>
      <c r="D2589" s="42">
        <v>4.2205021933826226</v>
      </c>
      <c r="E2589" s="43">
        <v>4.6789281148127486</v>
      </c>
      <c r="F2589" s="44">
        <v>3.2446810131548238</v>
      </c>
      <c r="G2589" s="44">
        <v>4.2603747276502695</v>
      </c>
      <c r="H2589" s="44">
        <v>3.2744340882548566</v>
      </c>
      <c r="I2589" s="45">
        <v>5.644093023040412</v>
      </c>
    </row>
    <row r="2590" spans="1:9" x14ac:dyDescent="0.25">
      <c r="A2590" s="39">
        <v>2009</v>
      </c>
      <c r="B2590" s="40" t="s">
        <v>279</v>
      </c>
      <c r="C2590" s="41" t="s">
        <v>533</v>
      </c>
      <c r="D2590" s="42">
        <v>5.9653085986985506</v>
      </c>
      <c r="E2590" s="43">
        <v>5.8584906862201178</v>
      </c>
      <c r="F2590" s="44">
        <v>5.2599782805783697</v>
      </c>
      <c r="G2590" s="44">
        <v>5.9417665805372293</v>
      </c>
      <c r="H2590" s="44">
        <v>6.116130462562495</v>
      </c>
      <c r="I2590" s="45">
        <v>6.650176983594541</v>
      </c>
    </row>
    <row r="2591" spans="1:9" x14ac:dyDescent="0.25">
      <c r="A2591" s="39">
        <v>2009</v>
      </c>
      <c r="B2591" s="40" t="s">
        <v>333</v>
      </c>
      <c r="C2591" s="41" t="s">
        <v>534</v>
      </c>
      <c r="D2591" s="42" t="s">
        <v>511</v>
      </c>
      <c r="E2591" s="43" t="s">
        <v>511</v>
      </c>
      <c r="F2591" s="44" t="s">
        <v>511</v>
      </c>
      <c r="G2591" s="44" t="s">
        <v>511</v>
      </c>
      <c r="H2591" s="44" t="s">
        <v>511</v>
      </c>
      <c r="I2591" s="45" t="s">
        <v>511</v>
      </c>
    </row>
    <row r="2592" spans="1:9" x14ac:dyDescent="0.25">
      <c r="A2592" s="39">
        <v>2009</v>
      </c>
      <c r="B2592" s="40" t="s">
        <v>121</v>
      </c>
      <c r="C2592" s="41" t="s">
        <v>122</v>
      </c>
      <c r="D2592" s="42">
        <v>7.2093392673177616</v>
      </c>
      <c r="E2592" s="43">
        <v>7.4339933715333917</v>
      </c>
      <c r="F2592" s="44">
        <v>5.7356650691667079</v>
      </c>
      <c r="G2592" s="44">
        <v>8.5468817932046193</v>
      </c>
      <c r="H2592" s="44">
        <v>7.3835668451552152</v>
      </c>
      <c r="I2592" s="45">
        <v>6.946589257528875</v>
      </c>
    </row>
    <row r="2593" spans="1:9" ht="15.75" thickBot="1" x14ac:dyDescent="0.3">
      <c r="A2593" s="46">
        <v>2009</v>
      </c>
      <c r="B2593" s="47" t="s">
        <v>123</v>
      </c>
      <c r="C2593" s="48" t="s">
        <v>124</v>
      </c>
      <c r="D2593" s="49">
        <v>4.2076233588800376</v>
      </c>
      <c r="E2593" s="50">
        <v>7.3696153857654565</v>
      </c>
      <c r="F2593" s="51">
        <v>3.5512888123148749</v>
      </c>
      <c r="G2593" s="51">
        <v>0.94750000000000001</v>
      </c>
      <c r="H2593" s="51">
        <v>4.600051014508173</v>
      </c>
      <c r="I2593" s="52">
        <v>4.569661581811685</v>
      </c>
    </row>
    <row r="2594" spans="1:9" x14ac:dyDescent="0.25">
      <c r="A2594" s="10">
        <v>2010</v>
      </c>
      <c r="B2594" s="11" t="s">
        <v>388</v>
      </c>
      <c r="C2594" s="12" t="s">
        <v>389</v>
      </c>
      <c r="D2594" s="13">
        <v>7.401872310875258</v>
      </c>
      <c r="E2594" s="14">
        <v>8.0906380270982456</v>
      </c>
      <c r="F2594" s="15">
        <v>5.3196971799863997</v>
      </c>
      <c r="G2594" s="15">
        <v>9.7250224667603593</v>
      </c>
      <c r="H2594" s="15">
        <v>7.059739297982027</v>
      </c>
      <c r="I2594" s="16">
        <v>6.8142645825492565</v>
      </c>
    </row>
    <row r="2595" spans="1:9" x14ac:dyDescent="0.25">
      <c r="A2595" s="17">
        <v>2010</v>
      </c>
      <c r="B2595" s="18" t="s">
        <v>4</v>
      </c>
      <c r="C2595" s="19" t="s">
        <v>5</v>
      </c>
      <c r="D2595" s="20">
        <v>5.1571173317601851</v>
      </c>
      <c r="E2595" s="21">
        <v>3.917545751597296</v>
      </c>
      <c r="F2595" s="22">
        <v>3.9476140095200156</v>
      </c>
      <c r="G2595" s="22">
        <v>7.1746499722126957</v>
      </c>
      <c r="H2595" s="22">
        <v>5.5713566832838248</v>
      </c>
      <c r="I2595" s="23">
        <v>5.1744202421870975</v>
      </c>
    </row>
    <row r="2596" spans="1:9" x14ac:dyDescent="0.25">
      <c r="A2596" s="17">
        <v>2010</v>
      </c>
      <c r="B2596" s="18" t="s">
        <v>19</v>
      </c>
      <c r="C2596" s="19" t="s">
        <v>20</v>
      </c>
      <c r="D2596" s="20">
        <v>5.3942323826096343</v>
      </c>
      <c r="E2596" s="21">
        <v>6.0740134169838695</v>
      </c>
      <c r="F2596" s="22">
        <v>3.8130838436351269</v>
      </c>
      <c r="G2596" s="22">
        <v>5.5702264600861202</v>
      </c>
      <c r="H2596" s="22">
        <v>5.7563301771473423</v>
      </c>
      <c r="I2596" s="23">
        <v>5.7575080151957101</v>
      </c>
    </row>
    <row r="2597" spans="1:9" x14ac:dyDescent="0.25">
      <c r="A2597" s="17">
        <v>2010</v>
      </c>
      <c r="B2597" s="18" t="s">
        <v>129</v>
      </c>
      <c r="C2597" s="19" t="s">
        <v>130</v>
      </c>
      <c r="D2597" s="20">
        <v>5.8177489344772342</v>
      </c>
      <c r="E2597" s="21">
        <v>6.4695525011387902</v>
      </c>
      <c r="F2597" s="22">
        <v>4.7630303565388488</v>
      </c>
      <c r="G2597" s="22">
        <v>6.5873994558493809</v>
      </c>
      <c r="H2597" s="22">
        <v>5.8883006174127184</v>
      </c>
      <c r="I2597" s="23">
        <v>5.3804617414464309</v>
      </c>
    </row>
    <row r="2598" spans="1:9" x14ac:dyDescent="0.25">
      <c r="A2598" s="17">
        <v>2010</v>
      </c>
      <c r="B2598" s="18" t="s">
        <v>299</v>
      </c>
      <c r="C2598" s="19" t="s">
        <v>300</v>
      </c>
      <c r="D2598" s="20">
        <v>7.6855143837382389</v>
      </c>
      <c r="E2598" s="21">
        <v>8.4798611476910253</v>
      </c>
      <c r="F2598" s="22">
        <v>5.5274160841973385</v>
      </c>
      <c r="G2598" s="22">
        <v>9.1791405956442294</v>
      </c>
      <c r="H2598" s="22">
        <v>7.9947007022213041</v>
      </c>
      <c r="I2598" s="23">
        <v>7.2464533889372937</v>
      </c>
    </row>
    <row r="2599" spans="1:9" x14ac:dyDescent="0.25">
      <c r="A2599" s="17">
        <v>2010</v>
      </c>
      <c r="B2599" s="18" t="s">
        <v>438</v>
      </c>
      <c r="C2599" s="19" t="s">
        <v>439</v>
      </c>
      <c r="D2599" s="20">
        <v>8.099291906246636</v>
      </c>
      <c r="E2599" s="21">
        <v>7.1330370929641393</v>
      </c>
      <c r="F2599" s="22">
        <v>7.8889849386727429</v>
      </c>
      <c r="G2599" s="22">
        <v>9.4724357409245741</v>
      </c>
      <c r="H2599" s="22">
        <v>7.4974351879127967</v>
      </c>
      <c r="I2599" s="23">
        <v>8.5045665707589251</v>
      </c>
    </row>
    <row r="2600" spans="1:9" x14ac:dyDescent="0.25">
      <c r="A2600" s="17">
        <v>2010</v>
      </c>
      <c r="B2600" s="18" t="s">
        <v>420</v>
      </c>
      <c r="C2600" s="19" t="s">
        <v>421</v>
      </c>
      <c r="D2600" s="20">
        <v>7.7723691529077241</v>
      </c>
      <c r="E2600" s="21">
        <v>5.4406584552502819</v>
      </c>
      <c r="F2600" s="22">
        <v>7.9239224963332306</v>
      </c>
      <c r="G2600" s="22">
        <v>9.6420622325629175</v>
      </c>
      <c r="H2600" s="22">
        <v>8.1910031807113732</v>
      </c>
      <c r="I2600" s="23">
        <v>7.6641993996808155</v>
      </c>
    </row>
    <row r="2601" spans="1:9" x14ac:dyDescent="0.25">
      <c r="A2601" s="17">
        <v>2010</v>
      </c>
      <c r="B2601" s="18" t="s">
        <v>301</v>
      </c>
      <c r="C2601" s="19" t="s">
        <v>302</v>
      </c>
      <c r="D2601" s="20">
        <v>5.8193229524394692</v>
      </c>
      <c r="E2601" s="21">
        <v>4.2546668852953449</v>
      </c>
      <c r="F2601" s="22">
        <v>5.2926659392280424</v>
      </c>
      <c r="G2601" s="22">
        <v>6.2522512543666391</v>
      </c>
      <c r="H2601" s="22">
        <v>6.3246100696094514</v>
      </c>
      <c r="I2601" s="23">
        <v>6.9724206136978708</v>
      </c>
    </row>
    <row r="2602" spans="1:9" x14ac:dyDescent="0.25">
      <c r="A2602" s="17">
        <v>2010</v>
      </c>
      <c r="B2602" s="18" t="s">
        <v>133</v>
      </c>
      <c r="C2602" s="19" t="s">
        <v>512</v>
      </c>
      <c r="D2602" s="20">
        <v>7.416769825901329</v>
      </c>
      <c r="E2602" s="21">
        <v>8.9433783458887639</v>
      </c>
      <c r="F2602" s="22">
        <v>6.1332090937014385</v>
      </c>
      <c r="G2602" s="22">
        <v>7.2983871464912067</v>
      </c>
      <c r="H2602" s="22">
        <v>5.9864423833133378</v>
      </c>
      <c r="I2602" s="23">
        <v>8.7224321601119001</v>
      </c>
    </row>
    <row r="2603" spans="1:9" x14ac:dyDescent="0.25">
      <c r="A2603" s="17">
        <v>2010</v>
      </c>
      <c r="B2603" s="18" t="s">
        <v>303</v>
      </c>
      <c r="C2603" s="19" t="s">
        <v>304</v>
      </c>
      <c r="D2603" s="20">
        <v>7.1764390436107108</v>
      </c>
      <c r="E2603" s="21">
        <v>6.2550247302285342</v>
      </c>
      <c r="F2603" s="22">
        <v>4.7092627552193944</v>
      </c>
      <c r="G2603" s="22">
        <v>8.3922107323584374</v>
      </c>
      <c r="H2603" s="22">
        <v>8.1321006793190609</v>
      </c>
      <c r="I2603" s="23">
        <v>8.3935963209281237</v>
      </c>
    </row>
    <row r="2604" spans="1:9" x14ac:dyDescent="0.25">
      <c r="A2604" s="17">
        <v>2010</v>
      </c>
      <c r="B2604" s="18" t="s">
        <v>283</v>
      </c>
      <c r="C2604" s="19" t="s">
        <v>284</v>
      </c>
      <c r="D2604" s="20">
        <v>6.203904007335721</v>
      </c>
      <c r="E2604" s="21">
        <v>8.6183809150200137</v>
      </c>
      <c r="F2604" s="22">
        <v>3.3736314949576136</v>
      </c>
      <c r="G2604" s="22">
        <v>6.4831238232740587</v>
      </c>
      <c r="H2604" s="22">
        <v>5.6729314213784754</v>
      </c>
      <c r="I2604" s="23">
        <v>6.8714523820484459</v>
      </c>
    </row>
    <row r="2605" spans="1:9" x14ac:dyDescent="0.25">
      <c r="A2605" s="17">
        <v>2010</v>
      </c>
      <c r="B2605" s="18" t="s">
        <v>135</v>
      </c>
      <c r="C2605" s="19" t="s">
        <v>136</v>
      </c>
      <c r="D2605" s="20">
        <v>6.3429571091049173</v>
      </c>
      <c r="E2605" s="21">
        <v>5.8219408208254411</v>
      </c>
      <c r="F2605" s="22">
        <v>5.7349544554537415</v>
      </c>
      <c r="G2605" s="22">
        <v>6.5784308009726011</v>
      </c>
      <c r="H2605" s="22">
        <v>6.7459443462424238</v>
      </c>
      <c r="I2605" s="23">
        <v>6.8335151220303807</v>
      </c>
    </row>
    <row r="2606" spans="1:9" x14ac:dyDescent="0.25">
      <c r="A2606" s="17">
        <v>2010</v>
      </c>
      <c r="B2606" s="18" t="s">
        <v>335</v>
      </c>
      <c r="C2606" s="19" t="s">
        <v>336</v>
      </c>
      <c r="D2606" s="20" t="s">
        <v>511</v>
      </c>
      <c r="E2606" s="21" t="s">
        <v>511</v>
      </c>
      <c r="F2606" s="22" t="s">
        <v>511</v>
      </c>
      <c r="G2606" s="22" t="s">
        <v>511</v>
      </c>
      <c r="H2606" s="22" t="s">
        <v>511</v>
      </c>
      <c r="I2606" s="23" t="s">
        <v>511</v>
      </c>
    </row>
    <row r="2607" spans="1:9" x14ac:dyDescent="0.25">
      <c r="A2607" s="17">
        <v>2010</v>
      </c>
      <c r="B2607" s="18" t="s">
        <v>422</v>
      </c>
      <c r="C2607" s="19" t="s">
        <v>423</v>
      </c>
      <c r="D2607" s="20">
        <v>7.6307371720234816</v>
      </c>
      <c r="E2607" s="21">
        <v>4.8260126889646724</v>
      </c>
      <c r="F2607" s="22">
        <v>6.9428409111585561</v>
      </c>
      <c r="G2607" s="22">
        <v>9.6942639041903629</v>
      </c>
      <c r="H2607" s="22">
        <v>8.4233888217291444</v>
      </c>
      <c r="I2607" s="23">
        <v>8.2671795340746659</v>
      </c>
    </row>
    <row r="2608" spans="1:9" x14ac:dyDescent="0.25">
      <c r="A2608" s="17">
        <v>2010</v>
      </c>
      <c r="B2608" s="18" t="s">
        <v>137</v>
      </c>
      <c r="C2608" s="19" t="s">
        <v>138</v>
      </c>
      <c r="D2608" s="20">
        <v>6.5947480453676688</v>
      </c>
      <c r="E2608" s="21">
        <v>6.7897622403596518</v>
      </c>
      <c r="F2608" s="22">
        <v>4.6353412912649139</v>
      </c>
      <c r="G2608" s="22">
        <v>7.230524038296906</v>
      </c>
      <c r="H2608" s="22">
        <v>6.0658790587319427</v>
      </c>
      <c r="I2608" s="23">
        <v>8.2522335981849313</v>
      </c>
    </row>
    <row r="2609" spans="1:9" x14ac:dyDescent="0.25">
      <c r="A2609" s="17">
        <v>2010</v>
      </c>
      <c r="B2609" s="18" t="s">
        <v>21</v>
      </c>
      <c r="C2609" s="19" t="s">
        <v>22</v>
      </c>
      <c r="D2609" s="20">
        <v>6.0276824217788878</v>
      </c>
      <c r="E2609" s="21">
        <v>7.0460879524346796</v>
      </c>
      <c r="F2609" s="22">
        <v>4.0970584790125306</v>
      </c>
      <c r="G2609" s="22">
        <v>6.8033417338726458</v>
      </c>
      <c r="H2609" s="22">
        <v>5.7388444476750182</v>
      </c>
      <c r="I2609" s="23">
        <v>6.4530794958995656</v>
      </c>
    </row>
    <row r="2610" spans="1:9" x14ac:dyDescent="0.25">
      <c r="A2610" s="17">
        <v>2010</v>
      </c>
      <c r="B2610" s="18" t="s">
        <v>285</v>
      </c>
      <c r="C2610" s="19" t="s">
        <v>286</v>
      </c>
      <c r="D2610" s="20" t="s">
        <v>511</v>
      </c>
      <c r="E2610" s="21" t="s">
        <v>511</v>
      </c>
      <c r="F2610" s="22" t="s">
        <v>511</v>
      </c>
      <c r="G2610" s="22" t="s">
        <v>511</v>
      </c>
      <c r="H2610" s="22" t="s">
        <v>511</v>
      </c>
      <c r="I2610" s="23" t="s">
        <v>511</v>
      </c>
    </row>
    <row r="2611" spans="1:9" x14ac:dyDescent="0.25">
      <c r="A2611" s="17">
        <v>2010</v>
      </c>
      <c r="B2611" s="18" t="s">
        <v>139</v>
      </c>
      <c r="C2611" s="19" t="s">
        <v>513</v>
      </c>
      <c r="D2611" s="20">
        <v>6.3732976197823614</v>
      </c>
      <c r="E2611" s="21">
        <v>6.0655156104951677</v>
      </c>
      <c r="F2611" s="22">
        <v>4.0447405465955404</v>
      </c>
      <c r="G2611" s="22">
        <v>8.6988991261625443</v>
      </c>
      <c r="H2611" s="22">
        <v>7.0886702213870105</v>
      </c>
      <c r="I2611" s="23">
        <v>5.9686625942715397</v>
      </c>
    </row>
    <row r="2612" spans="1:9" x14ac:dyDescent="0.25">
      <c r="A2612" s="17">
        <v>2010</v>
      </c>
      <c r="B2612" s="18" t="s">
        <v>392</v>
      </c>
      <c r="C2612" s="19" t="s">
        <v>393</v>
      </c>
      <c r="D2612" s="20">
        <v>6.7394194777273686</v>
      </c>
      <c r="E2612" s="21">
        <v>5.0590846288694422</v>
      </c>
      <c r="F2612" s="22">
        <v>5.3252607967328949</v>
      </c>
      <c r="G2612" s="22">
        <v>8.2654736235167725</v>
      </c>
      <c r="H2612" s="22">
        <v>7.730462437200285</v>
      </c>
      <c r="I2612" s="23">
        <v>7.3168159023174502</v>
      </c>
    </row>
    <row r="2613" spans="1:9" x14ac:dyDescent="0.25">
      <c r="A2613" s="17">
        <v>2010</v>
      </c>
      <c r="B2613" s="18" t="s">
        <v>23</v>
      </c>
      <c r="C2613" s="19" t="s">
        <v>24</v>
      </c>
      <c r="D2613" s="20">
        <v>7.0319646606850963</v>
      </c>
      <c r="E2613" s="21">
        <v>5.3068614607205058</v>
      </c>
      <c r="F2613" s="22">
        <v>6.5539197463058265</v>
      </c>
      <c r="G2613" s="22">
        <v>8.2654136241936431</v>
      </c>
      <c r="H2613" s="22">
        <v>7.2810682042989399</v>
      </c>
      <c r="I2613" s="23">
        <v>7.7525602679065644</v>
      </c>
    </row>
    <row r="2614" spans="1:9" x14ac:dyDescent="0.25">
      <c r="A2614" s="17">
        <v>2010</v>
      </c>
      <c r="B2614" s="18" t="s">
        <v>145</v>
      </c>
      <c r="C2614" s="19" t="s">
        <v>146</v>
      </c>
      <c r="D2614" s="20">
        <v>6.6571246701183622</v>
      </c>
      <c r="E2614" s="21">
        <v>7.4044754764700924</v>
      </c>
      <c r="F2614" s="22">
        <v>5.6078865550572727</v>
      </c>
      <c r="G2614" s="22">
        <v>7.9672029112347209</v>
      </c>
      <c r="H2614" s="22">
        <v>7.0448608748772648</v>
      </c>
      <c r="I2614" s="23">
        <v>5.2611975329524618</v>
      </c>
    </row>
    <row r="2615" spans="1:9" x14ac:dyDescent="0.25">
      <c r="A2615" s="17">
        <v>2010</v>
      </c>
      <c r="B2615" s="18" t="s">
        <v>259</v>
      </c>
      <c r="C2615" s="19" t="s">
        <v>260</v>
      </c>
      <c r="D2615" s="20">
        <v>6.9868969708482194</v>
      </c>
      <c r="E2615" s="21">
        <v>5</v>
      </c>
      <c r="F2615" s="22">
        <v>5.4917020957516263</v>
      </c>
      <c r="G2615" s="22">
        <v>8.3110218929048436</v>
      </c>
      <c r="H2615" s="22">
        <v>7.6594896808207604</v>
      </c>
      <c r="I2615" s="23">
        <v>8.472271184763871</v>
      </c>
    </row>
    <row r="2616" spans="1:9" x14ac:dyDescent="0.25">
      <c r="A2616" s="17">
        <v>2010</v>
      </c>
      <c r="B2616" s="18" t="s">
        <v>338</v>
      </c>
      <c r="C2616" s="19" t="s">
        <v>339</v>
      </c>
      <c r="D2616" s="20">
        <v>7.6778275488143581</v>
      </c>
      <c r="E2616" s="21">
        <v>7.188923876171943</v>
      </c>
      <c r="F2616" s="22">
        <v>5.4490092649142712</v>
      </c>
      <c r="G2616" s="22">
        <v>9.5103411252806893</v>
      </c>
      <c r="H2616" s="22">
        <v>8.3677669831674777</v>
      </c>
      <c r="I2616" s="23">
        <v>7.873096494537406</v>
      </c>
    </row>
    <row r="2617" spans="1:9" x14ac:dyDescent="0.25">
      <c r="A2617" s="17">
        <v>2010</v>
      </c>
      <c r="B2617" s="18" t="s">
        <v>27</v>
      </c>
      <c r="C2617" s="19" t="s">
        <v>28</v>
      </c>
      <c r="D2617" s="20">
        <v>5.8357317898498113</v>
      </c>
      <c r="E2617" s="21">
        <v>5.1189747322762411</v>
      </c>
      <c r="F2617" s="22">
        <v>4.222641967520917</v>
      </c>
      <c r="G2617" s="22">
        <v>6.8733022130450623</v>
      </c>
      <c r="H2617" s="22">
        <v>5.7303500036540891</v>
      </c>
      <c r="I2617" s="23">
        <v>7.2333900327527525</v>
      </c>
    </row>
    <row r="2618" spans="1:9" x14ac:dyDescent="0.25">
      <c r="A2618" s="17">
        <v>2010</v>
      </c>
      <c r="B2618" s="18" t="s">
        <v>29</v>
      </c>
      <c r="C2618" s="19" t="s">
        <v>30</v>
      </c>
      <c r="D2618" s="20">
        <v>5.235764473254231</v>
      </c>
      <c r="E2618" s="21">
        <v>4.3563396142910253</v>
      </c>
      <c r="F2618" s="22">
        <v>3.3527944352245713</v>
      </c>
      <c r="G2618" s="22">
        <v>7.0067424944318235</v>
      </c>
      <c r="H2618" s="22">
        <v>4.652972794005402</v>
      </c>
      <c r="I2618" s="23">
        <v>6.809973028318332</v>
      </c>
    </row>
    <row r="2619" spans="1:9" x14ac:dyDescent="0.25">
      <c r="A2619" s="17">
        <v>2010</v>
      </c>
      <c r="B2619" s="18" t="s">
        <v>31</v>
      </c>
      <c r="C2619" s="19" t="s">
        <v>32</v>
      </c>
      <c r="D2619" s="20">
        <v>6.4611388411866573</v>
      </c>
      <c r="E2619" s="21">
        <v>5.7462541183763491</v>
      </c>
      <c r="F2619" s="22">
        <v>6.2026184763023178</v>
      </c>
      <c r="G2619" s="22">
        <v>7.156926523325887</v>
      </c>
      <c r="H2619" s="22">
        <v>6.1825978479455337</v>
      </c>
      <c r="I2619" s="23">
        <v>7.017297239983197</v>
      </c>
    </row>
    <row r="2620" spans="1:9" x14ac:dyDescent="0.25">
      <c r="A2620" s="17">
        <v>2010</v>
      </c>
      <c r="B2620" s="18" t="s">
        <v>261</v>
      </c>
      <c r="C2620" s="19" t="s">
        <v>262</v>
      </c>
      <c r="D2620" s="20">
        <v>6.9094654072680841</v>
      </c>
      <c r="E2620" s="21">
        <v>7.6018311074522726</v>
      </c>
      <c r="F2620" s="22">
        <v>4.2416248674828321</v>
      </c>
      <c r="G2620" s="22">
        <v>9.2646271423167974</v>
      </c>
      <c r="H2620" s="22">
        <v>7.1382092882999677</v>
      </c>
      <c r="I2620" s="23">
        <v>6.3010346307885499</v>
      </c>
    </row>
    <row r="2621" spans="1:9" x14ac:dyDescent="0.25">
      <c r="A2621" s="17">
        <v>2010</v>
      </c>
      <c r="B2621" s="18" t="s">
        <v>33</v>
      </c>
      <c r="C2621" s="19" t="s">
        <v>34</v>
      </c>
      <c r="D2621" s="20">
        <v>6.0308286454348368</v>
      </c>
      <c r="E2621" s="21">
        <v>7.4911090697727172</v>
      </c>
      <c r="F2621" s="22">
        <v>3.6702002607146937</v>
      </c>
      <c r="G2621" s="22">
        <v>6.7366291341711833</v>
      </c>
      <c r="H2621" s="22">
        <v>5.7842894810290675</v>
      </c>
      <c r="I2621" s="23">
        <v>6.471915281486524</v>
      </c>
    </row>
    <row r="2622" spans="1:9" x14ac:dyDescent="0.25">
      <c r="A2622" s="17">
        <v>2010</v>
      </c>
      <c r="B2622" s="18" t="s">
        <v>230</v>
      </c>
      <c r="C2622" s="19" t="s">
        <v>231</v>
      </c>
      <c r="D2622" s="20">
        <v>8.1803314225428636</v>
      </c>
      <c r="E2622" s="21">
        <v>6.5330317853644262</v>
      </c>
      <c r="F2622" s="22">
        <v>8.0227458052490572</v>
      </c>
      <c r="G2622" s="22">
        <v>9.4570525246675814</v>
      </c>
      <c r="H2622" s="22">
        <v>8.0808212834159079</v>
      </c>
      <c r="I2622" s="23">
        <v>8.8080057140173391</v>
      </c>
    </row>
    <row r="2623" spans="1:9" x14ac:dyDescent="0.25">
      <c r="A2623" s="17">
        <v>2010</v>
      </c>
      <c r="B2623" s="18" t="s">
        <v>35</v>
      </c>
      <c r="C2623" s="19" t="s">
        <v>36</v>
      </c>
      <c r="D2623" s="20">
        <v>5.3124177230499559</v>
      </c>
      <c r="E2623" s="21">
        <v>6.6296536897408505</v>
      </c>
      <c r="F2623" s="22">
        <v>3.2248293075466923</v>
      </c>
      <c r="G2623" s="22">
        <v>6.9450217952860331</v>
      </c>
      <c r="H2623" s="22">
        <v>4.7310083584914446</v>
      </c>
      <c r="I2623" s="23">
        <v>5.0315754641847601</v>
      </c>
    </row>
    <row r="2624" spans="1:9" x14ac:dyDescent="0.25">
      <c r="A2624" s="17">
        <v>2010</v>
      </c>
      <c r="B2624" s="18" t="s">
        <v>37</v>
      </c>
      <c r="C2624" s="19" t="s">
        <v>38</v>
      </c>
      <c r="D2624" s="20">
        <v>5.3445041457093705</v>
      </c>
      <c r="E2624" s="21">
        <v>6.8096168905185648</v>
      </c>
      <c r="F2624" s="22">
        <v>3.7349273722492025</v>
      </c>
      <c r="G2624" s="22">
        <v>6.2966649072356731</v>
      </c>
      <c r="H2624" s="22">
        <v>4.856028499750991</v>
      </c>
      <c r="I2624" s="23">
        <v>5.025283058792426</v>
      </c>
    </row>
    <row r="2625" spans="1:9" x14ac:dyDescent="0.25">
      <c r="A2625" s="17">
        <v>2010</v>
      </c>
      <c r="B2625" s="18" t="s">
        <v>151</v>
      </c>
      <c r="C2625" s="19" t="s">
        <v>152</v>
      </c>
      <c r="D2625" s="20">
        <v>7.943678393041731</v>
      </c>
      <c r="E2625" s="21">
        <v>8.0185447496838336</v>
      </c>
      <c r="F2625" s="22">
        <v>6.8816296101823005</v>
      </c>
      <c r="G2625" s="22">
        <v>8.9422177126960225</v>
      </c>
      <c r="H2625" s="22">
        <v>8.2751496138781189</v>
      </c>
      <c r="I2625" s="23">
        <v>7.6008502787683767</v>
      </c>
    </row>
    <row r="2626" spans="1:9" x14ac:dyDescent="0.25">
      <c r="A2626" s="17">
        <v>2010</v>
      </c>
      <c r="B2626" s="18" t="s">
        <v>249</v>
      </c>
      <c r="C2626" s="19" t="s">
        <v>250</v>
      </c>
      <c r="D2626" s="20">
        <v>6.0394521459337067</v>
      </c>
      <c r="E2626" s="21">
        <v>4.6353099085742215</v>
      </c>
      <c r="F2626" s="22">
        <v>5.4213020918741988</v>
      </c>
      <c r="G2626" s="22">
        <v>7.8853254530794343</v>
      </c>
      <c r="H2626" s="22">
        <v>6.2852750711661578</v>
      </c>
      <c r="I2626" s="23">
        <v>5.9700482049745167</v>
      </c>
    </row>
    <row r="2627" spans="1:9" x14ac:dyDescent="0.25">
      <c r="A2627" s="17">
        <v>2010</v>
      </c>
      <c r="B2627" s="18" t="s">
        <v>153</v>
      </c>
      <c r="C2627" s="19" t="s">
        <v>154</v>
      </c>
      <c r="D2627" s="20">
        <v>6.7208857595606712</v>
      </c>
      <c r="E2627" s="21">
        <v>6.6233603608408158</v>
      </c>
      <c r="F2627" s="22">
        <v>4.8223808721102435</v>
      </c>
      <c r="G2627" s="22">
        <v>8.2028175860987727</v>
      </c>
      <c r="H2627" s="22">
        <v>6.788803699389045</v>
      </c>
      <c r="I2627" s="23">
        <v>7.1670662793644828</v>
      </c>
    </row>
    <row r="2628" spans="1:9" x14ac:dyDescent="0.25">
      <c r="A2628" s="17">
        <v>2010</v>
      </c>
      <c r="B2628" s="18" t="s">
        <v>45</v>
      </c>
      <c r="C2628" s="19" t="s">
        <v>514</v>
      </c>
      <c r="D2628" s="20">
        <v>5.5476549080735404</v>
      </c>
      <c r="E2628" s="21">
        <v>6.4097036991856369</v>
      </c>
      <c r="F2628" s="22">
        <v>2.9075660127469449</v>
      </c>
      <c r="G2628" s="22">
        <v>7.885191569632326</v>
      </c>
      <c r="H2628" s="22">
        <v>5.2718134298114476</v>
      </c>
      <c r="I2628" s="23">
        <v>5.2639998289913441</v>
      </c>
    </row>
    <row r="2629" spans="1:9" x14ac:dyDescent="0.25">
      <c r="A2629" s="17">
        <v>2010</v>
      </c>
      <c r="B2629" s="18" t="s">
        <v>41</v>
      </c>
      <c r="C2629" s="19" t="s">
        <v>515</v>
      </c>
      <c r="D2629" s="20">
        <v>4.7228327660868086</v>
      </c>
      <c r="E2629" s="21">
        <v>4.5379106245657184</v>
      </c>
      <c r="F2629" s="22">
        <v>3.6285182484877834</v>
      </c>
      <c r="G2629" s="22">
        <v>4.6919926663328599</v>
      </c>
      <c r="H2629" s="22">
        <v>5.1280847017574951</v>
      </c>
      <c r="I2629" s="23">
        <v>5.6276575892901848</v>
      </c>
    </row>
    <row r="2630" spans="1:9" x14ac:dyDescent="0.25">
      <c r="A2630" s="17">
        <v>2010</v>
      </c>
      <c r="B2630" s="18" t="s">
        <v>155</v>
      </c>
      <c r="C2630" s="19" t="s">
        <v>156</v>
      </c>
      <c r="D2630" s="20">
        <v>7.4022081212432127</v>
      </c>
      <c r="E2630" s="21">
        <v>7.7577444094205337</v>
      </c>
      <c r="F2630" s="22">
        <v>6.3217050382142492</v>
      </c>
      <c r="G2630" s="22">
        <v>7.9951485975753798</v>
      </c>
      <c r="H2630" s="22">
        <v>8.154423802990328</v>
      </c>
      <c r="I2630" s="23">
        <v>6.7820187580155746</v>
      </c>
    </row>
    <row r="2631" spans="1:9" x14ac:dyDescent="0.25">
      <c r="A2631" s="17">
        <v>2010</v>
      </c>
      <c r="B2631" s="18" t="s">
        <v>43</v>
      </c>
      <c r="C2631" s="19" t="s">
        <v>516</v>
      </c>
      <c r="D2631" s="20">
        <v>5.6661906087295533</v>
      </c>
      <c r="E2631" s="21">
        <v>6.7583148799864956</v>
      </c>
      <c r="F2631" s="22">
        <v>2.990343818549642</v>
      </c>
      <c r="G2631" s="22">
        <v>6.5578415718677165</v>
      </c>
      <c r="H2631" s="22">
        <v>5.9163916809935584</v>
      </c>
      <c r="I2631" s="23">
        <v>6.1080610922503524</v>
      </c>
    </row>
    <row r="2632" spans="1:9" x14ac:dyDescent="0.25">
      <c r="A2632" s="17">
        <v>2010</v>
      </c>
      <c r="B2632" s="18" t="s">
        <v>394</v>
      </c>
      <c r="C2632" s="19" t="s">
        <v>395</v>
      </c>
      <c r="D2632" s="20">
        <v>6.9599513007039651</v>
      </c>
      <c r="E2632" s="21">
        <v>5.4110434551115159</v>
      </c>
      <c r="F2632" s="22">
        <v>5.9269614882891588</v>
      </c>
      <c r="G2632" s="22">
        <v>8.4171527845409013</v>
      </c>
      <c r="H2632" s="22">
        <v>7.843452591866737</v>
      </c>
      <c r="I2632" s="23">
        <v>7.201146183711514</v>
      </c>
    </row>
    <row r="2633" spans="1:9" x14ac:dyDescent="0.25">
      <c r="A2633" s="17">
        <v>2010</v>
      </c>
      <c r="B2633" s="18" t="s">
        <v>305</v>
      </c>
      <c r="C2633" s="19" t="s">
        <v>306</v>
      </c>
      <c r="D2633" s="20">
        <v>7.8083271922399904</v>
      </c>
      <c r="E2633" s="21">
        <v>7.3696305507721434</v>
      </c>
      <c r="F2633" s="22">
        <v>6.32818237849387</v>
      </c>
      <c r="G2633" s="22">
        <v>9.4353737408157379</v>
      </c>
      <c r="H2633" s="22">
        <v>8.4660265622799642</v>
      </c>
      <c r="I2633" s="23">
        <v>7.4424227288382339</v>
      </c>
    </row>
    <row r="2634" spans="1:9" x14ac:dyDescent="0.25">
      <c r="A2634" s="17">
        <v>2010</v>
      </c>
      <c r="B2634" s="18" t="s">
        <v>340</v>
      </c>
      <c r="C2634" s="19" t="s">
        <v>517</v>
      </c>
      <c r="D2634" s="20">
        <v>7.6423527756676917</v>
      </c>
      <c r="E2634" s="21">
        <v>6.5299998318539867</v>
      </c>
      <c r="F2634" s="22">
        <v>6.350995162788573</v>
      </c>
      <c r="G2634" s="22">
        <v>9.4494022398803867</v>
      </c>
      <c r="H2634" s="22">
        <v>8.0569016050483953</v>
      </c>
      <c r="I2634" s="23">
        <v>7.8244650387671184</v>
      </c>
    </row>
    <row r="2635" spans="1:9" x14ac:dyDescent="0.25">
      <c r="A2635" s="17">
        <v>2010</v>
      </c>
      <c r="B2635" s="18" t="s">
        <v>358</v>
      </c>
      <c r="C2635" s="19" t="s">
        <v>359</v>
      </c>
      <c r="D2635" s="20">
        <v>7.9292220317146613</v>
      </c>
      <c r="E2635" s="21">
        <v>4.5583641633752965</v>
      </c>
      <c r="F2635" s="22">
        <v>8.3269094233175363</v>
      </c>
      <c r="G2635" s="22">
        <v>9.5959491334992144</v>
      </c>
      <c r="H2635" s="22">
        <v>8.6485781063531899</v>
      </c>
      <c r="I2635" s="23">
        <v>8.5163093320280741</v>
      </c>
    </row>
    <row r="2636" spans="1:9" x14ac:dyDescent="0.25">
      <c r="A2636" s="17">
        <v>2010</v>
      </c>
      <c r="B2636" s="18" t="s">
        <v>163</v>
      </c>
      <c r="C2636" s="19" t="s">
        <v>164</v>
      </c>
      <c r="D2636" s="20">
        <v>7.42401222727504</v>
      </c>
      <c r="E2636" s="21">
        <v>8.7104835317245701</v>
      </c>
      <c r="F2636" s="22">
        <v>4.4894656241232518</v>
      </c>
      <c r="G2636" s="22">
        <v>9.2389784144589822</v>
      </c>
      <c r="H2636" s="22">
        <v>7.9311510791777025</v>
      </c>
      <c r="I2636" s="23">
        <v>6.7499824868906915</v>
      </c>
    </row>
    <row r="2637" spans="1:9" x14ac:dyDescent="0.25">
      <c r="A2637" s="17">
        <v>2010</v>
      </c>
      <c r="B2637" s="18" t="s">
        <v>165</v>
      </c>
      <c r="C2637" s="19" t="s">
        <v>166</v>
      </c>
      <c r="D2637" s="20">
        <v>6.1952676191000915</v>
      </c>
      <c r="E2637" s="21">
        <v>6.9751172343007024</v>
      </c>
      <c r="F2637" s="22">
        <v>4.0541301011831044</v>
      </c>
      <c r="G2637" s="22">
        <v>6.3791635450844248</v>
      </c>
      <c r="H2637" s="22">
        <v>7.2723379446225831</v>
      </c>
      <c r="I2637" s="23">
        <v>6.2955892703096472</v>
      </c>
    </row>
    <row r="2638" spans="1:9" x14ac:dyDescent="0.25">
      <c r="A2638" s="17">
        <v>2010</v>
      </c>
      <c r="B2638" s="18" t="s">
        <v>7</v>
      </c>
      <c r="C2638" s="19" t="s">
        <v>518</v>
      </c>
      <c r="D2638" s="20">
        <v>6.1765715217705548</v>
      </c>
      <c r="E2638" s="21">
        <v>5.5997764323789427</v>
      </c>
      <c r="F2638" s="22">
        <v>4.566191010596814</v>
      </c>
      <c r="G2638" s="22">
        <v>8.8112157103005941</v>
      </c>
      <c r="H2638" s="22">
        <v>6.6098400593787883</v>
      </c>
      <c r="I2638" s="23">
        <v>5.295834396197634</v>
      </c>
    </row>
    <row r="2639" spans="1:9" x14ac:dyDescent="0.25">
      <c r="A2639" s="17">
        <v>2010</v>
      </c>
      <c r="B2639" s="18" t="s">
        <v>167</v>
      </c>
      <c r="C2639" s="19" t="s">
        <v>168</v>
      </c>
      <c r="D2639" s="20">
        <v>7.4657164825203157</v>
      </c>
      <c r="E2639" s="21">
        <v>8.8136060145159689</v>
      </c>
      <c r="F2639" s="22">
        <v>4.5416642191189469</v>
      </c>
      <c r="G2639" s="22">
        <v>9.2522190134871316</v>
      </c>
      <c r="H2639" s="22">
        <v>7.6721688336826146</v>
      </c>
      <c r="I2639" s="23">
        <v>7.0489243317969175</v>
      </c>
    </row>
    <row r="2640" spans="1:9" x14ac:dyDescent="0.25">
      <c r="A2640" s="17">
        <v>2010</v>
      </c>
      <c r="B2640" s="18" t="s">
        <v>360</v>
      </c>
      <c r="C2640" s="19" t="s">
        <v>361</v>
      </c>
      <c r="D2640" s="20">
        <v>8.0183677255974768</v>
      </c>
      <c r="E2640" s="21">
        <v>6.6493329438372255</v>
      </c>
      <c r="F2640" s="22">
        <v>7.2080086344053447</v>
      </c>
      <c r="G2640" s="22">
        <v>9.4339002603544841</v>
      </c>
      <c r="H2640" s="22">
        <v>8.6547212147226684</v>
      </c>
      <c r="I2640" s="23">
        <v>8.1458755746676648</v>
      </c>
    </row>
    <row r="2641" spans="1:9" x14ac:dyDescent="0.25">
      <c r="A2641" s="17">
        <v>2010</v>
      </c>
      <c r="B2641" s="18" t="s">
        <v>53</v>
      </c>
      <c r="C2641" s="19" t="s">
        <v>54</v>
      </c>
      <c r="D2641" s="20">
        <v>6.3304714644104312</v>
      </c>
      <c r="E2641" s="21">
        <v>5.107600033048147</v>
      </c>
      <c r="F2641" s="22">
        <v>4.8396868129733193</v>
      </c>
      <c r="G2641" s="22">
        <v>7.8866593396457487</v>
      </c>
      <c r="H2641" s="22">
        <v>6.1619484606852959</v>
      </c>
      <c r="I2641" s="23">
        <v>7.6564626756996459</v>
      </c>
    </row>
    <row r="2642" spans="1:9" x14ac:dyDescent="0.25">
      <c r="A2642" s="17">
        <v>2010</v>
      </c>
      <c r="B2642" s="18" t="s">
        <v>55</v>
      </c>
      <c r="C2642" s="19" t="s">
        <v>56</v>
      </c>
      <c r="D2642" s="20">
        <v>5.2664141481028128</v>
      </c>
      <c r="E2642" s="21">
        <v>5.09870617014285</v>
      </c>
      <c r="F2642" s="22">
        <v>4.6883163319270258</v>
      </c>
      <c r="G2642" s="22">
        <v>5.3937559056066444</v>
      </c>
      <c r="H2642" s="22">
        <v>4.9575675475240235</v>
      </c>
      <c r="I2642" s="23">
        <v>6.1937247853135231</v>
      </c>
    </row>
    <row r="2643" spans="1:9" x14ac:dyDescent="0.25">
      <c r="A2643" s="17">
        <v>2010</v>
      </c>
      <c r="B2643" s="18" t="s">
        <v>451</v>
      </c>
      <c r="C2643" s="19" t="s">
        <v>452</v>
      </c>
      <c r="D2643" s="20">
        <v>6.7655111998725346</v>
      </c>
      <c r="E2643" s="21">
        <v>6.8985259917911295</v>
      </c>
      <c r="F2643" s="22">
        <v>5.8290093010758888</v>
      </c>
      <c r="G2643" s="22">
        <v>6.666761401000171</v>
      </c>
      <c r="H2643" s="22">
        <v>6.3852327422519739</v>
      </c>
      <c r="I2643" s="23">
        <v>8.0480265632435106</v>
      </c>
    </row>
    <row r="2644" spans="1:9" x14ac:dyDescent="0.25">
      <c r="A2644" s="17">
        <v>2010</v>
      </c>
      <c r="B2644" s="18" t="s">
        <v>364</v>
      </c>
      <c r="C2644" s="19" t="s">
        <v>365</v>
      </c>
      <c r="D2644" s="20">
        <v>7.9191720137389741</v>
      </c>
      <c r="E2644" s="21">
        <v>5.3179444425286846</v>
      </c>
      <c r="F2644" s="22">
        <v>8.3221491557511911</v>
      </c>
      <c r="G2644" s="22">
        <v>9.6171239739293579</v>
      </c>
      <c r="H2644" s="22">
        <v>8.3921650655624163</v>
      </c>
      <c r="I2644" s="23">
        <v>7.9464774309232178</v>
      </c>
    </row>
    <row r="2645" spans="1:9" x14ac:dyDescent="0.25">
      <c r="A2645" s="17">
        <v>2010</v>
      </c>
      <c r="B2645" s="18" t="s">
        <v>424</v>
      </c>
      <c r="C2645" s="19" t="s">
        <v>425</v>
      </c>
      <c r="D2645" s="20">
        <v>7.5935440433080714</v>
      </c>
      <c r="E2645" s="21">
        <v>5.392642284285051</v>
      </c>
      <c r="F2645" s="22">
        <v>7.0243913600703491</v>
      </c>
      <c r="G2645" s="22">
        <v>9.6656153447392583</v>
      </c>
      <c r="H2645" s="22">
        <v>8.3222416204921021</v>
      </c>
      <c r="I2645" s="23">
        <v>7.5628296069536001</v>
      </c>
    </row>
    <row r="2646" spans="1:9" x14ac:dyDescent="0.25">
      <c r="A2646" s="17">
        <v>2010</v>
      </c>
      <c r="B2646" s="18" t="s">
        <v>59</v>
      </c>
      <c r="C2646" s="19" t="s">
        <v>60</v>
      </c>
      <c r="D2646" s="20">
        <v>5.3728271281821955</v>
      </c>
      <c r="E2646" s="21">
        <v>4.9012923340072678</v>
      </c>
      <c r="F2646" s="22">
        <v>3.730509536042026</v>
      </c>
      <c r="G2646" s="22">
        <v>5.6520281378521755</v>
      </c>
      <c r="H2646" s="22">
        <v>5.7413663264566308</v>
      </c>
      <c r="I2646" s="23">
        <v>6.8389393065528763</v>
      </c>
    </row>
    <row r="2647" spans="1:9" x14ac:dyDescent="0.25">
      <c r="A2647" s="17">
        <v>2010</v>
      </c>
      <c r="B2647" s="18" t="s">
        <v>61</v>
      </c>
      <c r="C2647" s="19" t="s">
        <v>519</v>
      </c>
      <c r="D2647" s="20">
        <v>7.0131765494128313</v>
      </c>
      <c r="E2647" s="21">
        <v>6.8860879750546342</v>
      </c>
      <c r="F2647" s="22">
        <v>4.9321273330956261</v>
      </c>
      <c r="G2647" s="22">
        <v>7.922044425632607</v>
      </c>
      <c r="H2647" s="22">
        <v>7.7857906621151667</v>
      </c>
      <c r="I2647" s="23">
        <v>7.539832351166126</v>
      </c>
    </row>
    <row r="2648" spans="1:9" x14ac:dyDescent="0.25">
      <c r="A2648" s="17">
        <v>2010</v>
      </c>
      <c r="B2648" s="18" t="s">
        <v>307</v>
      </c>
      <c r="C2648" s="19" t="s">
        <v>308</v>
      </c>
      <c r="D2648" s="20">
        <v>7.7572589227140751</v>
      </c>
      <c r="E2648" s="21">
        <v>6.9886540860177053</v>
      </c>
      <c r="F2648" s="22">
        <v>6.8063800354040946</v>
      </c>
      <c r="G2648" s="22">
        <v>8.8040751148397618</v>
      </c>
      <c r="H2648" s="22">
        <v>8.2487332682263421</v>
      </c>
      <c r="I2648" s="23">
        <v>7.9384521090824727</v>
      </c>
    </row>
    <row r="2649" spans="1:9" x14ac:dyDescent="0.25">
      <c r="A2649" s="17">
        <v>2010</v>
      </c>
      <c r="B2649" s="18" t="s">
        <v>426</v>
      </c>
      <c r="C2649" s="19" t="s">
        <v>427</v>
      </c>
      <c r="D2649" s="20">
        <v>7.782626988931109</v>
      </c>
      <c r="E2649" s="21">
        <v>6.1873557752281254</v>
      </c>
      <c r="F2649" s="22">
        <v>7.7997208392627613</v>
      </c>
      <c r="G2649" s="22">
        <v>9.5919946348839993</v>
      </c>
      <c r="H2649" s="22">
        <v>8.1925455860923808</v>
      </c>
      <c r="I2649" s="23">
        <v>7.1415181091882829</v>
      </c>
    </row>
    <row r="2650" spans="1:9" x14ac:dyDescent="0.25">
      <c r="A2650" s="17">
        <v>2010</v>
      </c>
      <c r="B2650" s="18" t="s">
        <v>63</v>
      </c>
      <c r="C2650" s="19" t="s">
        <v>64</v>
      </c>
      <c r="D2650" s="20">
        <v>6.9095829626850556</v>
      </c>
      <c r="E2650" s="21">
        <v>8.5746909953278792</v>
      </c>
      <c r="F2650" s="22">
        <v>5.470446602221398</v>
      </c>
      <c r="G2650" s="22">
        <v>7.1280271484641906</v>
      </c>
      <c r="H2650" s="22">
        <v>6.5359423186103998</v>
      </c>
      <c r="I2650" s="23">
        <v>6.8388077488014138</v>
      </c>
    </row>
    <row r="2651" spans="1:9" x14ac:dyDescent="0.25">
      <c r="A2651" s="17">
        <v>2010</v>
      </c>
      <c r="B2651" s="18" t="s">
        <v>398</v>
      </c>
      <c r="C2651" s="19" t="s">
        <v>399</v>
      </c>
      <c r="D2651" s="20">
        <v>7.1188133936738494</v>
      </c>
      <c r="E2651" s="21">
        <v>6.3108661092318288</v>
      </c>
      <c r="F2651" s="22">
        <v>5.7802134200933324</v>
      </c>
      <c r="G2651" s="22">
        <v>9.6650369634226685</v>
      </c>
      <c r="H2651" s="22">
        <v>7.9918449338933382</v>
      </c>
      <c r="I2651" s="23">
        <v>5.8461055417280754</v>
      </c>
    </row>
    <row r="2652" spans="1:9" x14ac:dyDescent="0.25">
      <c r="A2652" s="17">
        <v>2010</v>
      </c>
      <c r="B2652" s="18" t="s">
        <v>177</v>
      </c>
      <c r="C2652" s="19" t="s">
        <v>178</v>
      </c>
      <c r="D2652" s="20">
        <v>7.4916882499931061</v>
      </c>
      <c r="E2652" s="21">
        <v>8.316864435482465</v>
      </c>
      <c r="F2652" s="22">
        <v>4.6391234231835652</v>
      </c>
      <c r="G2652" s="22">
        <v>9.3702586915860255</v>
      </c>
      <c r="H2652" s="22">
        <v>8.4997048873438459</v>
      </c>
      <c r="I2652" s="23">
        <v>6.6324898123696272</v>
      </c>
    </row>
    <row r="2653" spans="1:9" x14ac:dyDescent="0.25">
      <c r="A2653" s="17">
        <v>2010</v>
      </c>
      <c r="B2653" s="18" t="s">
        <v>65</v>
      </c>
      <c r="C2653" s="19" t="s">
        <v>66</v>
      </c>
      <c r="D2653" s="20" t="s">
        <v>511</v>
      </c>
      <c r="E2653" s="21" t="s">
        <v>511</v>
      </c>
      <c r="F2653" s="22" t="s">
        <v>511</v>
      </c>
      <c r="G2653" s="22" t="s">
        <v>511</v>
      </c>
      <c r="H2653" s="22" t="s">
        <v>511</v>
      </c>
      <c r="I2653" s="23" t="s">
        <v>511</v>
      </c>
    </row>
    <row r="2654" spans="1:9" x14ac:dyDescent="0.25">
      <c r="A2654" s="17">
        <v>2010</v>
      </c>
      <c r="B2654" s="18" t="s">
        <v>67</v>
      </c>
      <c r="C2654" s="19" t="s">
        <v>68</v>
      </c>
      <c r="D2654" s="20">
        <v>5.3018680167693972</v>
      </c>
      <c r="E2654" s="21">
        <v>6.0364860713312405</v>
      </c>
      <c r="F2654" s="22">
        <v>2.26410541243854</v>
      </c>
      <c r="G2654" s="22">
        <v>6.2645863288393917</v>
      </c>
      <c r="H2654" s="22">
        <v>6.2811680310698161</v>
      </c>
      <c r="I2654" s="23">
        <v>5.6629942401679969</v>
      </c>
    </row>
    <row r="2655" spans="1:9" x14ac:dyDescent="0.25">
      <c r="A2655" s="17">
        <v>2010</v>
      </c>
      <c r="B2655" s="18" t="s">
        <v>179</v>
      </c>
      <c r="C2655" s="19" t="s">
        <v>180</v>
      </c>
      <c r="D2655" s="20">
        <v>6.5163981271893734</v>
      </c>
      <c r="E2655" s="21">
        <v>4.8002661356945868</v>
      </c>
      <c r="F2655" s="22">
        <v>4.7865508645406951</v>
      </c>
      <c r="G2655" s="22">
        <v>7.9595635190686664</v>
      </c>
      <c r="H2655" s="22">
        <v>7.3968000328827879</v>
      </c>
      <c r="I2655" s="23">
        <v>7.6388100837601316</v>
      </c>
    </row>
    <row r="2656" spans="1:9" x14ac:dyDescent="0.25">
      <c r="A2656" s="17">
        <v>2010</v>
      </c>
      <c r="B2656" s="18" t="s">
        <v>181</v>
      </c>
      <c r="C2656" s="19" t="s">
        <v>182</v>
      </c>
      <c r="D2656" s="20">
        <v>6.4358266220274221</v>
      </c>
      <c r="E2656" s="21">
        <v>7.2995622590684492</v>
      </c>
      <c r="F2656" s="22">
        <v>2.6660755555187925</v>
      </c>
      <c r="G2656" s="22">
        <v>8.0262759104437542</v>
      </c>
      <c r="H2656" s="22">
        <v>7.4044313578253398</v>
      </c>
      <c r="I2656" s="23">
        <v>6.7827880272807723</v>
      </c>
    </row>
    <row r="2657" spans="1:9" x14ac:dyDescent="0.25">
      <c r="A2657" s="17">
        <v>2010</v>
      </c>
      <c r="B2657" s="18" t="s">
        <v>183</v>
      </c>
      <c r="C2657" s="19" t="s">
        <v>184</v>
      </c>
      <c r="D2657" s="20">
        <v>7.3196285011709179</v>
      </c>
      <c r="E2657" s="21">
        <v>8.7642303844236213</v>
      </c>
      <c r="F2657" s="22">
        <v>4.4523839731857029</v>
      </c>
      <c r="G2657" s="22">
        <v>9.3514531701800028</v>
      </c>
      <c r="H2657" s="22">
        <v>7.1615733924955016</v>
      </c>
      <c r="I2657" s="23">
        <v>6.8685015855697635</v>
      </c>
    </row>
    <row r="2658" spans="1:9" x14ac:dyDescent="0.25">
      <c r="A2658" s="17">
        <v>2010</v>
      </c>
      <c r="B2658" s="18" t="s">
        <v>251</v>
      </c>
      <c r="C2658" s="19" t="s">
        <v>520</v>
      </c>
      <c r="D2658" s="20">
        <v>8.9072639758295491</v>
      </c>
      <c r="E2658" s="21">
        <v>8.7693334935080216</v>
      </c>
      <c r="F2658" s="22">
        <v>7.545016662305323</v>
      </c>
      <c r="G2658" s="22">
        <v>9.3103122829260236</v>
      </c>
      <c r="H2658" s="22">
        <v>9.5173450498229393</v>
      </c>
      <c r="I2658" s="23">
        <v>9.3943123905854389</v>
      </c>
    </row>
    <row r="2659" spans="1:9" x14ac:dyDescent="0.25">
      <c r="A2659" s="17">
        <v>2010</v>
      </c>
      <c r="B2659" s="18" t="s">
        <v>342</v>
      </c>
      <c r="C2659" s="19" t="s">
        <v>343</v>
      </c>
      <c r="D2659" s="20">
        <v>7.595940904421421</v>
      </c>
      <c r="E2659" s="21">
        <v>5.8014228233281973</v>
      </c>
      <c r="F2659" s="22">
        <v>6.406402337790416</v>
      </c>
      <c r="G2659" s="22">
        <v>9.5959191812088829</v>
      </c>
      <c r="H2659" s="22">
        <v>8.1882445284626186</v>
      </c>
      <c r="I2659" s="23">
        <v>7.9877156513169902</v>
      </c>
    </row>
    <row r="2660" spans="1:9" x14ac:dyDescent="0.25">
      <c r="A2660" s="17">
        <v>2010</v>
      </c>
      <c r="B2660" s="18" t="s">
        <v>368</v>
      </c>
      <c r="C2660" s="19" t="s">
        <v>369</v>
      </c>
      <c r="D2660" s="20">
        <v>6.4960277892422251</v>
      </c>
      <c r="E2660" s="21">
        <v>5.3953342987235686</v>
      </c>
      <c r="F2660" s="22">
        <v>7.9481017308940469</v>
      </c>
      <c r="G2660" s="22">
        <v>5.9248884108773687</v>
      </c>
      <c r="H2660" s="22">
        <v>6.288010021002667</v>
      </c>
      <c r="I2660" s="23">
        <v>6.9238044847134761</v>
      </c>
    </row>
    <row r="2661" spans="1:9" x14ac:dyDescent="0.25">
      <c r="A2661" s="17">
        <v>2010</v>
      </c>
      <c r="B2661" s="18" t="s">
        <v>287</v>
      </c>
      <c r="C2661" s="19" t="s">
        <v>288</v>
      </c>
      <c r="D2661" s="20">
        <v>6.3707933760220117</v>
      </c>
      <c r="E2661" s="21">
        <v>7.3695934992195875</v>
      </c>
      <c r="F2661" s="22">
        <v>5.4467803953026035</v>
      </c>
      <c r="G2661" s="22">
        <v>6.4162713698415459</v>
      </c>
      <c r="H2661" s="22">
        <v>5.8752474517215285</v>
      </c>
      <c r="I2661" s="23">
        <v>6.746074164024793</v>
      </c>
    </row>
    <row r="2662" spans="1:9" x14ac:dyDescent="0.25">
      <c r="A2662" s="17">
        <v>2010</v>
      </c>
      <c r="B2662" s="18" t="s">
        <v>263</v>
      </c>
      <c r="C2662" s="19" t="s">
        <v>264</v>
      </c>
      <c r="D2662" s="20">
        <v>6.9679581560166541</v>
      </c>
      <c r="E2662" s="21">
        <v>8.1837274462643705</v>
      </c>
      <c r="F2662" s="22">
        <v>4.3798963153926564</v>
      </c>
      <c r="G2662" s="22">
        <v>8.9877674515757047</v>
      </c>
      <c r="H2662" s="22">
        <v>6.8563931551157609</v>
      </c>
      <c r="I2662" s="23">
        <v>6.4320064117347764</v>
      </c>
    </row>
    <row r="2663" spans="1:9" x14ac:dyDescent="0.25">
      <c r="A2663" s="17">
        <v>2010</v>
      </c>
      <c r="B2663" s="18" t="s">
        <v>289</v>
      </c>
      <c r="C2663" s="19" t="s">
        <v>521</v>
      </c>
      <c r="D2663" s="20">
        <v>5.5427024467453609</v>
      </c>
      <c r="E2663" s="21">
        <v>6.106972488002155</v>
      </c>
      <c r="F2663" s="22">
        <v>4.0928036585191698</v>
      </c>
      <c r="G2663" s="22">
        <v>7.5985866997529738</v>
      </c>
      <c r="H2663" s="22">
        <v>5.1659231830072354</v>
      </c>
      <c r="I2663" s="23">
        <v>4.7492262044452742</v>
      </c>
    </row>
    <row r="2664" spans="1:9" x14ac:dyDescent="0.25">
      <c r="A2664" s="17">
        <v>2010</v>
      </c>
      <c r="B2664" s="18" t="s">
        <v>309</v>
      </c>
      <c r="C2664" s="19" t="s">
        <v>310</v>
      </c>
      <c r="D2664" s="20" t="s">
        <v>511</v>
      </c>
      <c r="E2664" s="21" t="s">
        <v>511</v>
      </c>
      <c r="F2664" s="22" t="s">
        <v>511</v>
      </c>
      <c r="G2664" s="22" t="s">
        <v>511</v>
      </c>
      <c r="H2664" s="22" t="s">
        <v>511</v>
      </c>
      <c r="I2664" s="23" t="s">
        <v>511</v>
      </c>
    </row>
    <row r="2665" spans="1:9" x14ac:dyDescent="0.25">
      <c r="A2665" s="17">
        <v>2010</v>
      </c>
      <c r="B2665" s="18" t="s">
        <v>370</v>
      </c>
      <c r="C2665" s="19" t="s">
        <v>371</v>
      </c>
      <c r="D2665" s="20">
        <v>7.894164262824809</v>
      </c>
      <c r="E2665" s="21">
        <v>5.9345941583356474</v>
      </c>
      <c r="F2665" s="22">
        <v>7.6925419877954155</v>
      </c>
      <c r="G2665" s="22">
        <v>9.4813461912542945</v>
      </c>
      <c r="H2665" s="22">
        <v>8.9399473741015392</v>
      </c>
      <c r="I2665" s="23">
        <v>7.4223916026371484</v>
      </c>
    </row>
    <row r="2666" spans="1:9" x14ac:dyDescent="0.25">
      <c r="A2666" s="17">
        <v>2010</v>
      </c>
      <c r="B2666" s="18" t="s">
        <v>311</v>
      </c>
      <c r="C2666" s="19" t="s">
        <v>312</v>
      </c>
      <c r="D2666" s="20">
        <v>7.3099555719501321</v>
      </c>
      <c r="E2666" s="21">
        <v>6.191421013884236</v>
      </c>
      <c r="F2666" s="22">
        <v>5.7123147069825171</v>
      </c>
      <c r="G2666" s="22">
        <v>8.9590561073480366</v>
      </c>
      <c r="H2666" s="22">
        <v>8.4682742170540237</v>
      </c>
      <c r="I2666" s="23">
        <v>7.2187118144818525</v>
      </c>
    </row>
    <row r="2667" spans="1:9" x14ac:dyDescent="0.25">
      <c r="A2667" s="17">
        <v>2010</v>
      </c>
      <c r="B2667" s="18" t="s">
        <v>402</v>
      </c>
      <c r="C2667" s="19" t="s">
        <v>403</v>
      </c>
      <c r="D2667" s="20">
        <v>7.574180339436495</v>
      </c>
      <c r="E2667" s="21">
        <v>6.1150751265995495</v>
      </c>
      <c r="F2667" s="22">
        <v>6.3889624308674637</v>
      </c>
      <c r="G2667" s="22">
        <v>9.6633436783512128</v>
      </c>
      <c r="H2667" s="22">
        <v>8.2513772419954776</v>
      </c>
      <c r="I2667" s="23">
        <v>7.452143219368768</v>
      </c>
    </row>
    <row r="2668" spans="1:9" x14ac:dyDescent="0.25">
      <c r="A2668" s="17">
        <v>2010</v>
      </c>
      <c r="B2668" s="18" t="s">
        <v>185</v>
      </c>
      <c r="C2668" s="19" t="s">
        <v>186</v>
      </c>
      <c r="D2668" s="20">
        <v>7.2238594802290379</v>
      </c>
      <c r="E2668" s="21">
        <v>7.9148602287588741</v>
      </c>
      <c r="F2668" s="22">
        <v>5.450048285723887</v>
      </c>
      <c r="G2668" s="22">
        <v>7.975243970745896</v>
      </c>
      <c r="H2668" s="22">
        <v>7.2895278715524041</v>
      </c>
      <c r="I2668" s="23">
        <v>7.4896170443641301</v>
      </c>
    </row>
    <row r="2669" spans="1:9" x14ac:dyDescent="0.25">
      <c r="A2669" s="17">
        <v>2010</v>
      </c>
      <c r="B2669" s="18" t="s">
        <v>254</v>
      </c>
      <c r="C2669" s="19" t="s">
        <v>255</v>
      </c>
      <c r="D2669" s="20">
        <v>7.786647671380555</v>
      </c>
      <c r="E2669" s="21">
        <v>5.8922764545560717</v>
      </c>
      <c r="F2669" s="22">
        <v>7.3597730256969713</v>
      </c>
      <c r="G2669" s="22">
        <v>9.8867199800499179</v>
      </c>
      <c r="H2669" s="22">
        <v>7.7245374268517315</v>
      </c>
      <c r="I2669" s="23">
        <v>8.0699314697480826</v>
      </c>
    </row>
    <row r="2670" spans="1:9" x14ac:dyDescent="0.25">
      <c r="A2670" s="17">
        <v>2010</v>
      </c>
      <c r="B2670" s="18" t="s">
        <v>313</v>
      </c>
      <c r="C2670" s="19" t="s">
        <v>314</v>
      </c>
      <c r="D2670" s="20">
        <v>7.4585966574736249</v>
      </c>
      <c r="E2670" s="21">
        <v>7.4232173782432112</v>
      </c>
      <c r="F2670" s="22">
        <v>4.4815806397344611</v>
      </c>
      <c r="G2670" s="22">
        <v>9.1242601822437273</v>
      </c>
      <c r="H2670" s="22">
        <v>8.1997652576735121</v>
      </c>
      <c r="I2670" s="23">
        <v>8.0641598294732137</v>
      </c>
    </row>
    <row r="2671" spans="1:9" x14ac:dyDescent="0.25">
      <c r="A2671" s="17">
        <v>2010</v>
      </c>
      <c r="B2671" s="18" t="s">
        <v>238</v>
      </c>
      <c r="C2671" s="19" t="s">
        <v>239</v>
      </c>
      <c r="D2671" s="20">
        <v>6.7896856924633298</v>
      </c>
      <c r="E2671" s="21">
        <v>7.5540854833377908</v>
      </c>
      <c r="F2671" s="22">
        <v>5.387575210352237</v>
      </c>
      <c r="G2671" s="22">
        <v>8.2447620664181667</v>
      </c>
      <c r="H2671" s="22">
        <v>5.2636777697738557</v>
      </c>
      <c r="I2671" s="23">
        <v>7.4983279324345986</v>
      </c>
    </row>
    <row r="2672" spans="1:9" x14ac:dyDescent="0.25">
      <c r="A2672" s="17">
        <v>2010</v>
      </c>
      <c r="B2672" s="18" t="s">
        <v>69</v>
      </c>
      <c r="C2672" s="19" t="s">
        <v>70</v>
      </c>
      <c r="D2672" s="20">
        <v>7.0230862464116743</v>
      </c>
      <c r="E2672" s="21">
        <v>7.6986548042179113</v>
      </c>
      <c r="F2672" s="22">
        <v>4.4129010778153352</v>
      </c>
      <c r="G2672" s="22">
        <v>8.7413745207675646</v>
      </c>
      <c r="H2672" s="22">
        <v>6.9156602301645433</v>
      </c>
      <c r="I2672" s="23">
        <v>7.3468405990930163</v>
      </c>
    </row>
    <row r="2673" spans="1:9" x14ac:dyDescent="0.25">
      <c r="A2673" s="17">
        <v>2010</v>
      </c>
      <c r="B2673" s="18" t="s">
        <v>258</v>
      </c>
      <c r="C2673" s="19" t="s">
        <v>522</v>
      </c>
      <c r="D2673" s="20">
        <v>7.5981989278884727</v>
      </c>
      <c r="E2673" s="21">
        <v>7.1175876035286336</v>
      </c>
      <c r="F2673" s="22">
        <v>6.3957159197725604</v>
      </c>
      <c r="G2673" s="22">
        <v>9.5771508009968009</v>
      </c>
      <c r="H2673" s="22">
        <v>7.6272567819494936</v>
      </c>
      <c r="I2673" s="23">
        <v>7.2732835331948706</v>
      </c>
    </row>
    <row r="2674" spans="1:9" x14ac:dyDescent="0.25">
      <c r="A2674" s="17">
        <v>2010</v>
      </c>
      <c r="B2674" s="18" t="s">
        <v>315</v>
      </c>
      <c r="C2674" s="19" t="s">
        <v>316</v>
      </c>
      <c r="D2674" s="20">
        <v>6.6783007577547293</v>
      </c>
      <c r="E2674" s="21">
        <v>5.0260743326087818</v>
      </c>
      <c r="F2674" s="22">
        <v>5.243559710591418</v>
      </c>
      <c r="G2674" s="22">
        <v>8.0658586135259309</v>
      </c>
      <c r="H2674" s="22">
        <v>7.8678728278996797</v>
      </c>
      <c r="I2674" s="23">
        <v>7.1881383041478317</v>
      </c>
    </row>
    <row r="2675" spans="1:9" x14ac:dyDescent="0.25">
      <c r="A2675" s="17">
        <v>2010</v>
      </c>
      <c r="B2675" s="18" t="s">
        <v>241</v>
      </c>
      <c r="C2675" s="19" t="s">
        <v>523</v>
      </c>
      <c r="D2675" s="20">
        <v>6.8002516556550461</v>
      </c>
      <c r="E2675" s="21">
        <v>7.5206995288584917</v>
      </c>
      <c r="F2675" s="22">
        <v>4.6635151963637647</v>
      </c>
      <c r="G2675" s="22">
        <v>8.2060275915658121</v>
      </c>
      <c r="H2675" s="22">
        <v>6.7501762996246457</v>
      </c>
      <c r="I2675" s="23">
        <v>6.8608396618625198</v>
      </c>
    </row>
    <row r="2676" spans="1:9" x14ac:dyDescent="0.25">
      <c r="A2676" s="17">
        <v>2010</v>
      </c>
      <c r="B2676" s="18" t="s">
        <v>265</v>
      </c>
      <c r="C2676" s="19" t="s">
        <v>524</v>
      </c>
      <c r="D2676" s="20" t="s">
        <v>511</v>
      </c>
      <c r="E2676" s="21" t="s">
        <v>511</v>
      </c>
      <c r="F2676" s="22" t="s">
        <v>511</v>
      </c>
      <c r="G2676" s="22" t="s">
        <v>511</v>
      </c>
      <c r="H2676" s="22" t="s">
        <v>511</v>
      </c>
      <c r="I2676" s="23" t="s">
        <v>511</v>
      </c>
    </row>
    <row r="2677" spans="1:9" x14ac:dyDescent="0.25">
      <c r="A2677" s="17">
        <v>2010</v>
      </c>
      <c r="B2677" s="18" t="s">
        <v>376</v>
      </c>
      <c r="C2677" s="19" t="s">
        <v>377</v>
      </c>
      <c r="D2677" s="20">
        <v>7.7361823761538115</v>
      </c>
      <c r="E2677" s="21">
        <v>7.0347337900920248</v>
      </c>
      <c r="F2677" s="22">
        <v>6.7000233381120546</v>
      </c>
      <c r="G2677" s="22">
        <v>8.9325396944928421</v>
      </c>
      <c r="H2677" s="22">
        <v>8.4014245413154391</v>
      </c>
      <c r="I2677" s="23">
        <v>7.6121905167567014</v>
      </c>
    </row>
    <row r="2678" spans="1:9" x14ac:dyDescent="0.25">
      <c r="A2678" s="17">
        <v>2010</v>
      </c>
      <c r="B2678" s="18" t="s">
        <v>317</v>
      </c>
      <c r="C2678" s="19" t="s">
        <v>318</v>
      </c>
      <c r="D2678" s="20">
        <v>7.188972498098984</v>
      </c>
      <c r="E2678" s="21">
        <v>8.5796851184694169</v>
      </c>
      <c r="F2678" s="22">
        <v>4.0025717406115113</v>
      </c>
      <c r="G2678" s="22">
        <v>9.3324726848131192</v>
      </c>
      <c r="H2678" s="22">
        <v>7.2563620628365051</v>
      </c>
      <c r="I2678" s="23">
        <v>6.7737708837643646</v>
      </c>
    </row>
    <row r="2679" spans="1:9" x14ac:dyDescent="0.25">
      <c r="A2679" s="17">
        <v>2010</v>
      </c>
      <c r="B2679" s="18" t="s">
        <v>71</v>
      </c>
      <c r="C2679" s="19" t="s">
        <v>72</v>
      </c>
      <c r="D2679" s="20">
        <v>6.2562905233619146</v>
      </c>
      <c r="E2679" s="21">
        <v>5.7368302098440624</v>
      </c>
      <c r="F2679" s="22">
        <v>4.4406179171593436</v>
      </c>
      <c r="G2679" s="22">
        <v>7.8396675265004703</v>
      </c>
      <c r="H2679" s="22">
        <v>5.7977046440719375</v>
      </c>
      <c r="I2679" s="23">
        <v>7.4666323192337609</v>
      </c>
    </row>
    <row r="2680" spans="1:9" x14ac:dyDescent="0.25">
      <c r="A2680" s="17">
        <v>2010</v>
      </c>
      <c r="B2680" s="18" t="s">
        <v>73</v>
      </c>
      <c r="C2680" s="19" t="s">
        <v>74</v>
      </c>
      <c r="D2680" s="20" t="s">
        <v>511</v>
      </c>
      <c r="E2680" s="21" t="s">
        <v>511</v>
      </c>
      <c r="F2680" s="22" t="s">
        <v>511</v>
      </c>
      <c r="G2680" s="22" t="s">
        <v>511</v>
      </c>
      <c r="H2680" s="22" t="s">
        <v>511</v>
      </c>
      <c r="I2680" s="23" t="s">
        <v>511</v>
      </c>
    </row>
    <row r="2681" spans="1:9" x14ac:dyDescent="0.25">
      <c r="A2681" s="17">
        <v>2010</v>
      </c>
      <c r="B2681" s="18" t="s">
        <v>9</v>
      </c>
      <c r="C2681" s="19" t="s">
        <v>10</v>
      </c>
      <c r="D2681" s="20" t="s">
        <v>511</v>
      </c>
      <c r="E2681" s="21" t="s">
        <v>511</v>
      </c>
      <c r="F2681" s="22" t="s">
        <v>511</v>
      </c>
      <c r="G2681" s="22" t="s">
        <v>511</v>
      </c>
      <c r="H2681" s="22" t="s">
        <v>511</v>
      </c>
      <c r="I2681" s="23" t="s">
        <v>511</v>
      </c>
    </row>
    <row r="2682" spans="1:9" x14ac:dyDescent="0.25">
      <c r="A2682" s="17">
        <v>2010</v>
      </c>
      <c r="B2682" s="18" t="s">
        <v>378</v>
      </c>
      <c r="C2682" s="19" t="s">
        <v>379</v>
      </c>
      <c r="D2682" s="20">
        <v>7.575330512261635</v>
      </c>
      <c r="E2682" s="21">
        <v>6.6320040116650265</v>
      </c>
      <c r="F2682" s="22">
        <v>6.7659849131835257</v>
      </c>
      <c r="G2682" s="22">
        <v>9.3653053041453003</v>
      </c>
      <c r="H2682" s="22">
        <v>7.8957643089713203</v>
      </c>
      <c r="I2682" s="23">
        <v>7.2175940233430085</v>
      </c>
    </row>
    <row r="2683" spans="1:9" x14ac:dyDescent="0.25">
      <c r="A2683" s="17">
        <v>2010</v>
      </c>
      <c r="B2683" s="18" t="s">
        <v>430</v>
      </c>
      <c r="C2683" s="19" t="s">
        <v>431</v>
      </c>
      <c r="D2683" s="20">
        <v>7.5269772297554756</v>
      </c>
      <c r="E2683" s="21">
        <v>4.829787648594535</v>
      </c>
      <c r="F2683" s="22">
        <v>7.707497849417158</v>
      </c>
      <c r="G2683" s="22">
        <v>9.3544864370744971</v>
      </c>
      <c r="H2683" s="22">
        <v>8.0746462013623717</v>
      </c>
      <c r="I2683" s="23">
        <v>7.6684680123288187</v>
      </c>
    </row>
    <row r="2684" spans="1:9" x14ac:dyDescent="0.25">
      <c r="A2684" s="17">
        <v>2010</v>
      </c>
      <c r="B2684" s="18" t="s">
        <v>75</v>
      </c>
      <c r="C2684" s="19" t="s">
        <v>76</v>
      </c>
      <c r="D2684" s="20">
        <v>6.2937582851193312</v>
      </c>
      <c r="E2684" s="21">
        <v>8.1431926892106397</v>
      </c>
      <c r="F2684" s="22">
        <v>3.0867171217936606</v>
      </c>
      <c r="G2684" s="22">
        <v>7.8537448710746744</v>
      </c>
      <c r="H2684" s="22">
        <v>6.2014195095375815</v>
      </c>
      <c r="I2684" s="23">
        <v>6.1837172339800963</v>
      </c>
    </row>
    <row r="2685" spans="1:9" x14ac:dyDescent="0.25">
      <c r="A2685" s="17">
        <v>2010</v>
      </c>
      <c r="B2685" s="18" t="s">
        <v>77</v>
      </c>
      <c r="C2685" s="19" t="s">
        <v>78</v>
      </c>
      <c r="D2685" s="20">
        <v>6.1719782700023007</v>
      </c>
      <c r="E2685" s="21">
        <v>7.1315841636283581</v>
      </c>
      <c r="F2685" s="22">
        <v>5.425508903154336</v>
      </c>
      <c r="G2685" s="22">
        <v>5.7315466943647353</v>
      </c>
      <c r="H2685" s="22">
        <v>5.7519678096283755</v>
      </c>
      <c r="I2685" s="23">
        <v>6.8192837792356995</v>
      </c>
    </row>
    <row r="2686" spans="1:9" x14ac:dyDescent="0.25">
      <c r="A2686" s="17">
        <v>2010</v>
      </c>
      <c r="B2686" s="18" t="s">
        <v>267</v>
      </c>
      <c r="C2686" s="19" t="s">
        <v>268</v>
      </c>
      <c r="D2686" s="20">
        <v>6.5677047792710939</v>
      </c>
      <c r="E2686" s="21">
        <v>5.6880844302625464</v>
      </c>
      <c r="F2686" s="22">
        <v>5.3105557215132206</v>
      </c>
      <c r="G2686" s="22">
        <v>6.5247809877251308</v>
      </c>
      <c r="H2686" s="22">
        <v>7.038610206354754</v>
      </c>
      <c r="I2686" s="23">
        <v>8.2764925504998157</v>
      </c>
    </row>
    <row r="2687" spans="1:9" x14ac:dyDescent="0.25">
      <c r="A2687" s="17">
        <v>2010</v>
      </c>
      <c r="B2687" s="18" t="s">
        <v>79</v>
      </c>
      <c r="C2687" s="19" t="s">
        <v>80</v>
      </c>
      <c r="D2687" s="20">
        <v>5.8957169524785185</v>
      </c>
      <c r="E2687" s="21">
        <v>6.3424852136854879</v>
      </c>
      <c r="F2687" s="22">
        <v>3.9314206421293596</v>
      </c>
      <c r="G2687" s="22">
        <v>6.8629671398987044</v>
      </c>
      <c r="H2687" s="22">
        <v>6.1841122469642595</v>
      </c>
      <c r="I2687" s="23">
        <v>6.157599519714779</v>
      </c>
    </row>
    <row r="2688" spans="1:9" x14ac:dyDescent="0.25">
      <c r="A2688" s="17">
        <v>2010</v>
      </c>
      <c r="B2688" s="18" t="s">
        <v>404</v>
      </c>
      <c r="C2688" s="19" t="s">
        <v>405</v>
      </c>
      <c r="D2688" s="20">
        <v>7.8660654628425277</v>
      </c>
      <c r="E2688" s="21">
        <v>6.8000981727841001</v>
      </c>
      <c r="F2688" s="22">
        <v>6.8460118557423169</v>
      </c>
      <c r="G2688" s="22">
        <v>9.5389179711823626</v>
      </c>
      <c r="H2688" s="22">
        <v>8.5353135122025598</v>
      </c>
      <c r="I2688" s="23">
        <v>7.6099858023013001</v>
      </c>
    </row>
    <row r="2689" spans="1:9" x14ac:dyDescent="0.25">
      <c r="A2689" s="17">
        <v>2010</v>
      </c>
      <c r="B2689" s="18" t="s">
        <v>81</v>
      </c>
      <c r="C2689" s="19" t="s">
        <v>82</v>
      </c>
      <c r="D2689" s="20">
        <v>5.8820404960577148</v>
      </c>
      <c r="E2689" s="21">
        <v>6.4562046373083408</v>
      </c>
      <c r="F2689" s="22">
        <v>3.965114280848212</v>
      </c>
      <c r="G2689" s="22">
        <v>6.4853210405872925</v>
      </c>
      <c r="H2689" s="22">
        <v>5.8645933667874512</v>
      </c>
      <c r="I2689" s="23">
        <v>6.6389691547572758</v>
      </c>
    </row>
    <row r="2690" spans="1:9" x14ac:dyDescent="0.25">
      <c r="A2690" s="17">
        <v>2010</v>
      </c>
      <c r="B2690" s="18" t="s">
        <v>83</v>
      </c>
      <c r="C2690" s="19" t="s">
        <v>84</v>
      </c>
      <c r="D2690" s="20">
        <v>7.9178340664949527</v>
      </c>
      <c r="E2690" s="21">
        <v>8.0206534453275005</v>
      </c>
      <c r="F2690" s="22">
        <v>5.4147986573636802</v>
      </c>
      <c r="G2690" s="22">
        <v>9.2780944153497966</v>
      </c>
      <c r="H2690" s="22">
        <v>8.4742081071132063</v>
      </c>
      <c r="I2690" s="23">
        <v>8.4014157073205773</v>
      </c>
    </row>
    <row r="2691" spans="1:9" x14ac:dyDescent="0.25">
      <c r="A2691" s="17">
        <v>2010</v>
      </c>
      <c r="B2691" s="18" t="s">
        <v>189</v>
      </c>
      <c r="C2691" s="19" t="s">
        <v>190</v>
      </c>
      <c r="D2691" s="20">
        <v>6.7976056207562605</v>
      </c>
      <c r="E2691" s="21">
        <v>7.0185048966117947</v>
      </c>
      <c r="F2691" s="22">
        <v>4.9679737814928995</v>
      </c>
      <c r="G2691" s="22">
        <v>8.0660037517573997</v>
      </c>
      <c r="H2691" s="22">
        <v>7.0036513358684438</v>
      </c>
      <c r="I2691" s="23">
        <v>6.9318943380507614</v>
      </c>
    </row>
    <row r="2692" spans="1:9" x14ac:dyDescent="0.25">
      <c r="A2692" s="17">
        <v>2010</v>
      </c>
      <c r="B2692" s="18" t="s">
        <v>346</v>
      </c>
      <c r="C2692" s="19" t="s">
        <v>525</v>
      </c>
      <c r="D2692" s="20">
        <v>6.7095274272682532</v>
      </c>
      <c r="E2692" s="21">
        <v>7.1585096832121788</v>
      </c>
      <c r="F2692" s="22">
        <v>5.4595476769857436</v>
      </c>
      <c r="G2692" s="22">
        <v>7.3835354220518523</v>
      </c>
      <c r="H2692" s="22">
        <v>6.5315521941118062</v>
      </c>
      <c r="I2692" s="23">
        <v>7.0144921599796843</v>
      </c>
    </row>
    <row r="2693" spans="1:9" x14ac:dyDescent="0.25">
      <c r="A2693" s="17">
        <v>2010</v>
      </c>
      <c r="B2693" s="18" t="s">
        <v>256</v>
      </c>
      <c r="C2693" s="19" t="s">
        <v>257</v>
      </c>
      <c r="D2693" s="20">
        <v>7.0930622207707286</v>
      </c>
      <c r="E2693" s="21">
        <v>7.6852401403985464</v>
      </c>
      <c r="F2693" s="22">
        <v>5.7281501540603958</v>
      </c>
      <c r="G2693" s="22">
        <v>7.2205011651157207</v>
      </c>
      <c r="H2693" s="22">
        <v>7.031790219317366</v>
      </c>
      <c r="I2693" s="23">
        <v>7.7996294249616129</v>
      </c>
    </row>
    <row r="2694" spans="1:9" x14ac:dyDescent="0.25">
      <c r="A2694" s="17">
        <v>2010</v>
      </c>
      <c r="B2694" s="18" t="s">
        <v>406</v>
      </c>
      <c r="C2694" s="19" t="s">
        <v>407</v>
      </c>
      <c r="D2694" s="20">
        <v>7.3353938646307455</v>
      </c>
      <c r="E2694" s="21">
        <v>6.6977574919472609</v>
      </c>
      <c r="F2694" s="22">
        <v>5.966020775280275</v>
      </c>
      <c r="G2694" s="22">
        <v>8.3219613798282541</v>
      </c>
      <c r="H2694" s="22">
        <v>7.8284156707330057</v>
      </c>
      <c r="I2694" s="23">
        <v>7.8628140053649318</v>
      </c>
    </row>
    <row r="2695" spans="1:9" x14ac:dyDescent="0.25">
      <c r="A2695" s="17">
        <v>2010</v>
      </c>
      <c r="B2695" s="18" t="s">
        <v>11</v>
      </c>
      <c r="C2695" s="19" t="s">
        <v>12</v>
      </c>
      <c r="D2695" s="20">
        <v>6.4619203752547678</v>
      </c>
      <c r="E2695" s="21">
        <v>6.9717223905146835</v>
      </c>
      <c r="F2695" s="22">
        <v>5.1852720101113778</v>
      </c>
      <c r="G2695" s="22">
        <v>7.0680689851353753</v>
      </c>
      <c r="H2695" s="22">
        <v>6.4050626679684539</v>
      </c>
      <c r="I2695" s="23">
        <v>6.6794758225439432</v>
      </c>
    </row>
    <row r="2696" spans="1:9" x14ac:dyDescent="0.25">
      <c r="A2696" s="17">
        <v>2010</v>
      </c>
      <c r="B2696" s="18" t="s">
        <v>87</v>
      </c>
      <c r="C2696" s="19" t="s">
        <v>88</v>
      </c>
      <c r="D2696" s="20">
        <v>5.4413662560749581</v>
      </c>
      <c r="E2696" s="21">
        <v>5.1406740258412782</v>
      </c>
      <c r="F2696" s="22">
        <v>4.3042811642409315</v>
      </c>
      <c r="G2696" s="22">
        <v>5.8561126161035872</v>
      </c>
      <c r="H2696" s="22">
        <v>6.1198161093836809</v>
      </c>
      <c r="I2696" s="23">
        <v>5.7859473648053141</v>
      </c>
    </row>
    <row r="2697" spans="1:9" x14ac:dyDescent="0.25">
      <c r="A2697" s="17">
        <v>2010</v>
      </c>
      <c r="B2697" s="18" t="s">
        <v>269</v>
      </c>
      <c r="C2697" s="19" t="s">
        <v>270</v>
      </c>
      <c r="D2697" s="20">
        <v>4.4399403361445602</v>
      </c>
      <c r="E2697" s="21">
        <v>5.8470042822196131</v>
      </c>
      <c r="F2697" s="22">
        <v>3.0370532388596776</v>
      </c>
      <c r="G2697" s="22">
        <v>5.7327536962838845</v>
      </c>
      <c r="H2697" s="22">
        <v>2.7764876137660064</v>
      </c>
      <c r="I2697" s="23">
        <v>4.8064028495936206</v>
      </c>
    </row>
    <row r="2698" spans="1:9" x14ac:dyDescent="0.25">
      <c r="A2698" s="17">
        <v>2010</v>
      </c>
      <c r="B2698" s="18" t="s">
        <v>89</v>
      </c>
      <c r="C2698" s="19" t="s">
        <v>90</v>
      </c>
      <c r="D2698" s="20">
        <v>6.6885995743619997</v>
      </c>
      <c r="E2698" s="21">
        <v>6.7535474491067813</v>
      </c>
      <c r="F2698" s="22">
        <v>6.4806345427254053</v>
      </c>
      <c r="G2698" s="22">
        <v>6.3642032617482167</v>
      </c>
      <c r="H2698" s="22">
        <v>6.1454929186004481</v>
      </c>
      <c r="I2698" s="23">
        <v>7.699119699629148</v>
      </c>
    </row>
    <row r="2699" spans="1:9" x14ac:dyDescent="0.25">
      <c r="A2699" s="17">
        <v>2010</v>
      </c>
      <c r="B2699" s="18" t="s">
        <v>293</v>
      </c>
      <c r="C2699" s="19" t="s">
        <v>294</v>
      </c>
      <c r="D2699" s="20">
        <v>6.4240377923882672</v>
      </c>
      <c r="E2699" s="21">
        <v>7.7221503322112879</v>
      </c>
      <c r="F2699" s="22">
        <v>5.2556709525367191</v>
      </c>
      <c r="G2699" s="22">
        <v>6.2647334106313437</v>
      </c>
      <c r="H2699" s="22">
        <v>6.2253267295511296</v>
      </c>
      <c r="I2699" s="23">
        <v>6.6523075370108522</v>
      </c>
    </row>
    <row r="2700" spans="1:9" x14ac:dyDescent="0.25">
      <c r="A2700" s="17">
        <v>2010</v>
      </c>
      <c r="B2700" s="18" t="s">
        <v>434</v>
      </c>
      <c r="C2700" s="19" t="s">
        <v>435</v>
      </c>
      <c r="D2700" s="20">
        <v>7.7037284365730514</v>
      </c>
      <c r="E2700" s="21">
        <v>4.4270659779516635</v>
      </c>
      <c r="F2700" s="22">
        <v>7.8568907826661931</v>
      </c>
      <c r="G2700" s="22">
        <v>9.5586125771386676</v>
      </c>
      <c r="H2700" s="22">
        <v>8.7920127632579579</v>
      </c>
      <c r="I2700" s="23">
        <v>7.884060081850774</v>
      </c>
    </row>
    <row r="2701" spans="1:9" x14ac:dyDescent="0.25">
      <c r="A2701" s="17">
        <v>2010</v>
      </c>
      <c r="B2701" s="18" t="s">
        <v>447</v>
      </c>
      <c r="C2701" s="19" t="s">
        <v>448</v>
      </c>
      <c r="D2701" s="20">
        <v>8.2403930397994163</v>
      </c>
      <c r="E2701" s="21">
        <v>5.5655174618282413</v>
      </c>
      <c r="F2701" s="22">
        <v>8.1392927324338586</v>
      </c>
      <c r="G2701" s="22">
        <v>9.6481186861977601</v>
      </c>
      <c r="H2701" s="22">
        <v>8.8891759324653581</v>
      </c>
      <c r="I2701" s="23">
        <v>8.959860386071858</v>
      </c>
    </row>
    <row r="2702" spans="1:9" x14ac:dyDescent="0.25">
      <c r="A2702" s="17">
        <v>2010</v>
      </c>
      <c r="B2702" s="18" t="s">
        <v>193</v>
      </c>
      <c r="C2702" s="19" t="s">
        <v>194</v>
      </c>
      <c r="D2702" s="20">
        <v>7.1798876015692681</v>
      </c>
      <c r="E2702" s="21">
        <v>7.7291315719816271</v>
      </c>
      <c r="F2702" s="22">
        <v>4.5037730156072397</v>
      </c>
      <c r="G2702" s="22">
        <v>8.289870136630821</v>
      </c>
      <c r="H2702" s="22">
        <v>8.1943872136442479</v>
      </c>
      <c r="I2702" s="23">
        <v>7.1822760699824073</v>
      </c>
    </row>
    <row r="2703" spans="1:9" x14ac:dyDescent="0.25">
      <c r="A2703" s="17">
        <v>2010</v>
      </c>
      <c r="B2703" s="18" t="s">
        <v>91</v>
      </c>
      <c r="C2703" s="19" t="s">
        <v>92</v>
      </c>
      <c r="D2703" s="20">
        <v>5.6669922337423042</v>
      </c>
      <c r="E2703" s="21">
        <v>7.6677959754272207</v>
      </c>
      <c r="F2703" s="22">
        <v>3.8629361696752715</v>
      </c>
      <c r="G2703" s="22">
        <v>6.6094229956162316</v>
      </c>
      <c r="H2703" s="22">
        <v>4.5039927078067583</v>
      </c>
      <c r="I2703" s="23">
        <v>5.6908133201860354</v>
      </c>
    </row>
    <row r="2704" spans="1:9" x14ac:dyDescent="0.25">
      <c r="A2704" s="17">
        <v>2010</v>
      </c>
      <c r="B2704" s="18" t="s">
        <v>93</v>
      </c>
      <c r="C2704" s="19" t="s">
        <v>94</v>
      </c>
      <c r="D2704" s="20">
        <v>6.1743725895586348</v>
      </c>
      <c r="E2704" s="21">
        <v>7.4513801121290983</v>
      </c>
      <c r="F2704" s="22">
        <v>3.6430649561007549</v>
      </c>
      <c r="G2704" s="22">
        <v>6.5918011948064095</v>
      </c>
      <c r="H2704" s="22">
        <v>6.1323968845361252</v>
      </c>
      <c r="I2704" s="23">
        <v>7.0532198002207878</v>
      </c>
    </row>
    <row r="2705" spans="1:9" x14ac:dyDescent="0.25">
      <c r="A2705" s="17">
        <v>2010</v>
      </c>
      <c r="B2705" s="18" t="s">
        <v>408</v>
      </c>
      <c r="C2705" s="19" t="s">
        <v>409</v>
      </c>
      <c r="D2705" s="20">
        <v>7.0569975272179715</v>
      </c>
      <c r="E2705" s="21">
        <v>6.8415287603280088</v>
      </c>
      <c r="F2705" s="22">
        <v>4.7148307745832971</v>
      </c>
      <c r="G2705" s="22">
        <v>7.9707616639870693</v>
      </c>
      <c r="H2705" s="22">
        <v>7.4585599118280177</v>
      </c>
      <c r="I2705" s="23">
        <v>8.2993065253634661</v>
      </c>
    </row>
    <row r="2706" spans="1:9" x14ac:dyDescent="0.25">
      <c r="A2706" s="17">
        <v>2010</v>
      </c>
      <c r="B2706" s="18" t="s">
        <v>380</v>
      </c>
      <c r="C2706" s="19" t="s">
        <v>381</v>
      </c>
      <c r="D2706" s="20">
        <v>7.6152327310180823</v>
      </c>
      <c r="E2706" s="21">
        <v>5.4506684912675087</v>
      </c>
      <c r="F2706" s="22">
        <v>8.3544395141523626</v>
      </c>
      <c r="G2706" s="22">
        <v>9.3195003022186871</v>
      </c>
      <c r="H2706" s="22">
        <v>7.569866728360342</v>
      </c>
      <c r="I2706" s="23">
        <v>7.3816886190915083</v>
      </c>
    </row>
    <row r="2707" spans="1:9" x14ac:dyDescent="0.25">
      <c r="A2707" s="17">
        <v>2010</v>
      </c>
      <c r="B2707" s="18" t="s">
        <v>319</v>
      </c>
      <c r="C2707" s="19" t="s">
        <v>320</v>
      </c>
      <c r="D2707" s="20">
        <v>6.8038023611022975</v>
      </c>
      <c r="E2707" s="21">
        <v>4.7047371854266151</v>
      </c>
      <c r="F2707" s="22">
        <v>5.2449030863123678</v>
      </c>
      <c r="G2707" s="22">
        <v>7.2868836424487657</v>
      </c>
      <c r="H2707" s="22">
        <v>8.3615160151815466</v>
      </c>
      <c r="I2707" s="23">
        <v>8.4209718761421914</v>
      </c>
    </row>
    <row r="2708" spans="1:9" x14ac:dyDescent="0.25">
      <c r="A2708" s="17">
        <v>2010</v>
      </c>
      <c r="B2708" s="18" t="s">
        <v>295</v>
      </c>
      <c r="C2708" s="19" t="s">
        <v>296</v>
      </c>
      <c r="D2708" s="20">
        <v>6.0366427863301428</v>
      </c>
      <c r="E2708" s="21">
        <v>8.2944049906600554</v>
      </c>
      <c r="F2708" s="22">
        <v>3.7950776167649911</v>
      </c>
      <c r="G2708" s="22">
        <v>6.0402789149511751</v>
      </c>
      <c r="H2708" s="22">
        <v>5.5362183420538171</v>
      </c>
      <c r="I2708" s="23">
        <v>6.5172340672206772</v>
      </c>
    </row>
    <row r="2709" spans="1:9" x14ac:dyDescent="0.25">
      <c r="A2709" s="17">
        <v>2010</v>
      </c>
      <c r="B2709" s="18" t="s">
        <v>195</v>
      </c>
      <c r="C2709" s="19" t="s">
        <v>196</v>
      </c>
      <c r="D2709" s="20">
        <v>7.5181341500829646</v>
      </c>
      <c r="E2709" s="21">
        <v>7.6423418924152831</v>
      </c>
      <c r="F2709" s="22">
        <v>5.2789761287771313</v>
      </c>
      <c r="G2709" s="22">
        <v>9.1274040146612894</v>
      </c>
      <c r="H2709" s="22">
        <v>8.4731642583725133</v>
      </c>
      <c r="I2709" s="23">
        <v>7.0687844561886068</v>
      </c>
    </row>
    <row r="2710" spans="1:9" x14ac:dyDescent="0.25">
      <c r="A2710" s="17">
        <v>2010</v>
      </c>
      <c r="B2710" s="18" t="s">
        <v>455</v>
      </c>
      <c r="C2710" s="19" t="s">
        <v>456</v>
      </c>
      <c r="D2710" s="20">
        <v>6.8709311125281802</v>
      </c>
      <c r="E2710" s="21">
        <v>6.9661967556920024</v>
      </c>
      <c r="F2710" s="22">
        <v>5.4115815939911709</v>
      </c>
      <c r="G2710" s="22">
        <v>7.2720394766026084</v>
      </c>
      <c r="H2710" s="22">
        <v>7.1092524939108142</v>
      </c>
      <c r="I2710" s="23">
        <v>7.595585242444308</v>
      </c>
    </row>
    <row r="2711" spans="1:9" x14ac:dyDescent="0.25">
      <c r="A2711" s="17">
        <v>2010</v>
      </c>
      <c r="B2711" s="18" t="s">
        <v>197</v>
      </c>
      <c r="C2711" s="19" t="s">
        <v>198</v>
      </c>
      <c r="D2711" s="20">
        <v>7.1068613537825938</v>
      </c>
      <c r="E2711" s="21">
        <v>9.0383655796416029</v>
      </c>
      <c r="F2711" s="22">
        <v>4.2325756372547918</v>
      </c>
      <c r="G2711" s="22">
        <v>8.6478668933460625</v>
      </c>
      <c r="H2711" s="22">
        <v>7.2233649362634589</v>
      </c>
      <c r="I2711" s="23">
        <v>6.3921337224070562</v>
      </c>
    </row>
    <row r="2712" spans="1:9" x14ac:dyDescent="0.25">
      <c r="A2712" s="17">
        <v>2010</v>
      </c>
      <c r="B2712" s="18" t="s">
        <v>199</v>
      </c>
      <c r="C2712" s="19" t="s">
        <v>200</v>
      </c>
      <c r="D2712" s="20">
        <v>7.8069078520959181</v>
      </c>
      <c r="E2712" s="21">
        <v>7.7036040346470758</v>
      </c>
      <c r="F2712" s="22">
        <v>5.4188697482595733</v>
      </c>
      <c r="G2712" s="22">
        <v>9.2719211925001783</v>
      </c>
      <c r="H2712" s="22">
        <v>8.8541486985482543</v>
      </c>
      <c r="I2712" s="23">
        <v>7.7859955865245132</v>
      </c>
    </row>
    <row r="2713" spans="1:9" x14ac:dyDescent="0.25">
      <c r="A2713" s="17">
        <v>2010</v>
      </c>
      <c r="B2713" s="18" t="s">
        <v>271</v>
      </c>
      <c r="C2713" s="19" t="s">
        <v>272</v>
      </c>
      <c r="D2713" s="20">
        <v>7.1563947336632099</v>
      </c>
      <c r="E2713" s="21">
        <v>8.4947854681957811</v>
      </c>
      <c r="F2713" s="22">
        <v>4.3883140540014764</v>
      </c>
      <c r="G2713" s="22">
        <v>9.2914301442751217</v>
      </c>
      <c r="H2713" s="22">
        <v>6.3321474505860147</v>
      </c>
      <c r="I2713" s="23">
        <v>7.2752965512576528</v>
      </c>
    </row>
    <row r="2714" spans="1:9" x14ac:dyDescent="0.25">
      <c r="A2714" s="17">
        <v>2010</v>
      </c>
      <c r="B2714" s="18" t="s">
        <v>344</v>
      </c>
      <c r="C2714" s="19" t="s">
        <v>345</v>
      </c>
      <c r="D2714" s="20">
        <v>7.1680546483595737</v>
      </c>
      <c r="E2714" s="21">
        <v>5.3626548416248596</v>
      </c>
      <c r="F2714" s="22">
        <v>6.3928118850844173</v>
      </c>
      <c r="G2714" s="22">
        <v>9.3910900385300469</v>
      </c>
      <c r="H2714" s="22">
        <v>7.335123336222499</v>
      </c>
      <c r="I2714" s="23">
        <v>7.3585931403360414</v>
      </c>
    </row>
    <row r="2715" spans="1:9" x14ac:dyDescent="0.25">
      <c r="A2715" s="17">
        <v>2010</v>
      </c>
      <c r="B2715" s="18" t="s">
        <v>410</v>
      </c>
      <c r="C2715" s="19" t="s">
        <v>411</v>
      </c>
      <c r="D2715" s="20">
        <v>7.2845921772810129</v>
      </c>
      <c r="E2715" s="21">
        <v>5.1902019990965229</v>
      </c>
      <c r="F2715" s="22">
        <v>6.8930143579739713</v>
      </c>
      <c r="G2715" s="22">
        <v>9.751495635085675</v>
      </c>
      <c r="H2715" s="22">
        <v>8.4102912894559445</v>
      </c>
      <c r="I2715" s="23">
        <v>6.1779576047929483</v>
      </c>
    </row>
    <row r="2716" spans="1:9" x14ac:dyDescent="0.25">
      <c r="A2716" s="17">
        <v>2010</v>
      </c>
      <c r="B2716" s="18" t="s">
        <v>321</v>
      </c>
      <c r="C2716" s="19" t="s">
        <v>322</v>
      </c>
      <c r="D2716" s="20">
        <v>7.0046478165702153</v>
      </c>
      <c r="E2716" s="21">
        <v>5.6643466094715844</v>
      </c>
      <c r="F2716" s="22">
        <v>5.4454317556053562</v>
      </c>
      <c r="G2716" s="22">
        <v>7.9452133895522241</v>
      </c>
      <c r="H2716" s="22">
        <v>8.0259829254795338</v>
      </c>
      <c r="I2716" s="23">
        <v>7.9422644027423841</v>
      </c>
    </row>
    <row r="2717" spans="1:9" x14ac:dyDescent="0.25">
      <c r="A2717" s="17">
        <v>2010</v>
      </c>
      <c r="B2717" s="18" t="s">
        <v>348</v>
      </c>
      <c r="C2717" s="19" t="s">
        <v>349</v>
      </c>
      <c r="D2717" s="20">
        <v>7.4858383952218093</v>
      </c>
      <c r="E2717" s="21">
        <v>6.7203169755412899</v>
      </c>
      <c r="F2717" s="22">
        <v>5.8395208175485456</v>
      </c>
      <c r="G2717" s="22">
        <v>9.1011422515934548</v>
      </c>
      <c r="H2717" s="22">
        <v>8.3603819462636668</v>
      </c>
      <c r="I2717" s="23">
        <v>7.4078299851620892</v>
      </c>
    </row>
    <row r="2718" spans="1:9" x14ac:dyDescent="0.25">
      <c r="A2718" s="17">
        <v>2010</v>
      </c>
      <c r="B2718" s="18" t="s">
        <v>350</v>
      </c>
      <c r="C2718" s="19" t="s">
        <v>351</v>
      </c>
      <c r="D2718" s="20">
        <v>6.4761682881117748</v>
      </c>
      <c r="E2718" s="21">
        <v>6.4052653867145226</v>
      </c>
      <c r="F2718" s="22">
        <v>5.2090194287971903</v>
      </c>
      <c r="G2718" s="22">
        <v>8.4665391754443799</v>
      </c>
      <c r="H2718" s="22">
        <v>5.8984287608227177</v>
      </c>
      <c r="I2718" s="23">
        <v>6.4015886887800688</v>
      </c>
    </row>
    <row r="2719" spans="1:9" x14ac:dyDescent="0.25">
      <c r="A2719" s="17">
        <v>2010</v>
      </c>
      <c r="B2719" s="18" t="s">
        <v>97</v>
      </c>
      <c r="C2719" s="19" t="s">
        <v>98</v>
      </c>
      <c r="D2719" s="20">
        <v>7.134662381694544</v>
      </c>
      <c r="E2719" s="21">
        <v>5.6245656264775139</v>
      </c>
      <c r="F2719" s="22">
        <v>5.9823839431830788</v>
      </c>
      <c r="G2719" s="22">
        <v>8.9531996511045797</v>
      </c>
      <c r="H2719" s="22">
        <v>6.6501440026627394</v>
      </c>
      <c r="I2719" s="23">
        <v>8.4630186850448084</v>
      </c>
    </row>
    <row r="2720" spans="1:9" x14ac:dyDescent="0.25">
      <c r="A2720" s="17">
        <v>2010</v>
      </c>
      <c r="B2720" s="18" t="s">
        <v>323</v>
      </c>
      <c r="C2720" s="19" t="s">
        <v>324</v>
      </c>
      <c r="D2720" s="20">
        <v>6.4645558889642896</v>
      </c>
      <c r="E2720" s="21">
        <v>4.608674157528136</v>
      </c>
      <c r="F2720" s="22">
        <v>4.6733639316097655</v>
      </c>
      <c r="G2720" s="22">
        <v>7.8434772527912004</v>
      </c>
      <c r="H2720" s="22">
        <v>7.3436973384487771</v>
      </c>
      <c r="I2720" s="23">
        <v>7.853566764443574</v>
      </c>
    </row>
    <row r="2721" spans="1:9" x14ac:dyDescent="0.25">
      <c r="A2721" s="17">
        <v>2010</v>
      </c>
      <c r="B2721" s="18" t="s">
        <v>103</v>
      </c>
      <c r="C2721" s="19" t="s">
        <v>104</v>
      </c>
      <c r="D2721" s="20">
        <v>5.7353194029301466</v>
      </c>
      <c r="E2721" s="21">
        <v>5.6733242691563488</v>
      </c>
      <c r="F2721" s="22">
        <v>3.6843823857946387</v>
      </c>
      <c r="G2721" s="22">
        <v>7.0268070440318517</v>
      </c>
      <c r="H2721" s="22">
        <v>6.6004812831863058</v>
      </c>
      <c r="I2721" s="23">
        <v>5.6916020324815895</v>
      </c>
    </row>
    <row r="2722" spans="1:9" x14ac:dyDescent="0.25">
      <c r="A2722" s="17">
        <v>2010</v>
      </c>
      <c r="B2722" s="18" t="s">
        <v>414</v>
      </c>
      <c r="C2722" s="19" t="s">
        <v>415</v>
      </c>
      <c r="D2722" s="20">
        <v>6.7049488179832633</v>
      </c>
      <c r="E2722" s="21">
        <v>6.5698234283344608</v>
      </c>
      <c r="F2722" s="22">
        <v>5.3545387995180764</v>
      </c>
      <c r="G2722" s="22">
        <v>7.9428097528704109</v>
      </c>
      <c r="H2722" s="22">
        <v>7.1027086072920191</v>
      </c>
      <c r="I2722" s="23">
        <v>6.5548635019013508</v>
      </c>
    </row>
    <row r="2723" spans="1:9" x14ac:dyDescent="0.25">
      <c r="A2723" s="17">
        <v>2010</v>
      </c>
      <c r="B2723" s="18" t="s">
        <v>105</v>
      </c>
      <c r="C2723" s="19" t="s">
        <v>106</v>
      </c>
      <c r="D2723" s="20" t="s">
        <v>511</v>
      </c>
      <c r="E2723" s="21" t="s">
        <v>511</v>
      </c>
      <c r="F2723" s="22" t="s">
        <v>511</v>
      </c>
      <c r="G2723" s="22" t="s">
        <v>511</v>
      </c>
      <c r="H2723" s="22" t="s">
        <v>511</v>
      </c>
      <c r="I2723" s="23" t="s">
        <v>511</v>
      </c>
    </row>
    <row r="2724" spans="1:9" x14ac:dyDescent="0.25">
      <c r="A2724" s="17">
        <v>2010</v>
      </c>
      <c r="B2724" s="18" t="s">
        <v>107</v>
      </c>
      <c r="C2724" s="19" t="s">
        <v>108</v>
      </c>
      <c r="D2724" s="20">
        <v>6.246615560996486</v>
      </c>
      <c r="E2724" s="21">
        <v>8.2149335627836955</v>
      </c>
      <c r="F2724" s="22">
        <v>4.0433342602067652</v>
      </c>
      <c r="G2724" s="22">
        <v>6.9493364693967035</v>
      </c>
      <c r="H2724" s="22">
        <v>6.0413992618811996</v>
      </c>
      <c r="I2724" s="23">
        <v>5.9840742507140625</v>
      </c>
    </row>
    <row r="2725" spans="1:9" x14ac:dyDescent="0.25">
      <c r="A2725" s="17">
        <v>2010</v>
      </c>
      <c r="B2725" s="18" t="s">
        <v>273</v>
      </c>
      <c r="C2725" s="19" t="s">
        <v>274</v>
      </c>
      <c r="D2725" s="20">
        <v>8.5501558830439883</v>
      </c>
      <c r="E2725" s="21">
        <v>7.7205943843584306</v>
      </c>
      <c r="F2725" s="22">
        <v>7.6300007407597015</v>
      </c>
      <c r="G2725" s="22">
        <v>8.9120423894041032</v>
      </c>
      <c r="H2725" s="22">
        <v>9.4925166075500194</v>
      </c>
      <c r="I2725" s="23">
        <v>8.9956252931476843</v>
      </c>
    </row>
    <row r="2726" spans="1:9" x14ac:dyDescent="0.25">
      <c r="A2726" s="17">
        <v>2010</v>
      </c>
      <c r="B2726" s="18" t="s">
        <v>352</v>
      </c>
      <c r="C2726" s="19" t="s">
        <v>526</v>
      </c>
      <c r="D2726" s="20">
        <v>7.693837459185076</v>
      </c>
      <c r="E2726" s="21">
        <v>6.7290972860574261</v>
      </c>
      <c r="F2726" s="22">
        <v>6.252378664625768</v>
      </c>
      <c r="G2726" s="22">
        <v>9.8104756899436811</v>
      </c>
      <c r="H2726" s="22">
        <v>8.0290713104727693</v>
      </c>
      <c r="I2726" s="23">
        <v>7.6481643448257302</v>
      </c>
    </row>
    <row r="2727" spans="1:9" x14ac:dyDescent="0.25">
      <c r="A2727" s="17">
        <v>2010</v>
      </c>
      <c r="B2727" s="18" t="s">
        <v>416</v>
      </c>
      <c r="C2727" s="19" t="s">
        <v>417</v>
      </c>
      <c r="D2727" s="20">
        <v>7.099229891073878</v>
      </c>
      <c r="E2727" s="21">
        <v>5.0230327736076479</v>
      </c>
      <c r="F2727" s="22">
        <v>6.1662924405416017</v>
      </c>
      <c r="G2727" s="22">
        <v>9.5491264961281459</v>
      </c>
      <c r="H2727" s="22">
        <v>7.9458897986683059</v>
      </c>
      <c r="I2727" s="23">
        <v>6.8118079464236878</v>
      </c>
    </row>
    <row r="2728" spans="1:9" x14ac:dyDescent="0.25">
      <c r="A2728" s="17">
        <v>2010</v>
      </c>
      <c r="B2728" s="18" t="s">
        <v>111</v>
      </c>
      <c r="C2728" s="19" t="s">
        <v>112</v>
      </c>
      <c r="D2728" s="20">
        <v>6.8633462241940038</v>
      </c>
      <c r="E2728" s="21">
        <v>5.9952481887188522</v>
      </c>
      <c r="F2728" s="22">
        <v>6.1051101294407113</v>
      </c>
      <c r="G2728" s="22">
        <v>8.1845200724196552</v>
      </c>
      <c r="H2728" s="22">
        <v>6.5497469657049612</v>
      </c>
      <c r="I2728" s="23">
        <v>7.4821057646858407</v>
      </c>
    </row>
    <row r="2729" spans="1:9" x14ac:dyDescent="0.25">
      <c r="A2729" s="17">
        <v>2010</v>
      </c>
      <c r="B2729" s="18" t="s">
        <v>418</v>
      </c>
      <c r="C2729" s="19" t="s">
        <v>419</v>
      </c>
      <c r="D2729" s="20">
        <v>7.6466092430839598</v>
      </c>
      <c r="E2729" s="21">
        <v>6.3635031018317765</v>
      </c>
      <c r="F2729" s="22">
        <v>6.9223748403461558</v>
      </c>
      <c r="G2729" s="22">
        <v>9.6692391437968865</v>
      </c>
      <c r="H2729" s="22">
        <v>8.1613903678533593</v>
      </c>
      <c r="I2729" s="23">
        <v>7.1165387615916194</v>
      </c>
    </row>
    <row r="2730" spans="1:9" x14ac:dyDescent="0.25">
      <c r="A2730" s="17">
        <v>2010</v>
      </c>
      <c r="B2730" s="18" t="s">
        <v>297</v>
      </c>
      <c r="C2730" s="19" t="s">
        <v>298</v>
      </c>
      <c r="D2730" s="20">
        <v>6.4599490372019686</v>
      </c>
      <c r="E2730" s="21">
        <v>7.4706782134537404</v>
      </c>
      <c r="F2730" s="22">
        <v>4.8914660381876303</v>
      </c>
      <c r="G2730" s="22">
        <v>6.5481856983616167</v>
      </c>
      <c r="H2730" s="22">
        <v>6.7403567090885632</v>
      </c>
      <c r="I2730" s="23">
        <v>6.6490585269182896</v>
      </c>
    </row>
    <row r="2731" spans="1:9" x14ac:dyDescent="0.25">
      <c r="A2731" s="17">
        <v>2010</v>
      </c>
      <c r="B2731" s="18" t="s">
        <v>13</v>
      </c>
      <c r="C2731" s="19" t="s">
        <v>14</v>
      </c>
      <c r="D2731" s="20" t="s">
        <v>511</v>
      </c>
      <c r="E2731" s="21" t="s">
        <v>511</v>
      </c>
      <c r="F2731" s="22" t="s">
        <v>511</v>
      </c>
      <c r="G2731" s="22" t="s">
        <v>511</v>
      </c>
      <c r="H2731" s="22" t="s">
        <v>511</v>
      </c>
      <c r="I2731" s="23" t="s">
        <v>511</v>
      </c>
    </row>
    <row r="2732" spans="1:9" x14ac:dyDescent="0.25">
      <c r="A2732" s="17">
        <v>2010</v>
      </c>
      <c r="B2732" s="18" t="s">
        <v>216</v>
      </c>
      <c r="C2732" s="19" t="s">
        <v>217</v>
      </c>
      <c r="D2732" s="20">
        <v>6.5122574402022249</v>
      </c>
      <c r="E2732" s="21">
        <v>6.1841493547663493</v>
      </c>
      <c r="F2732" s="22">
        <v>4.4504196862388499</v>
      </c>
      <c r="G2732" s="22">
        <v>8.8197966439921824</v>
      </c>
      <c r="H2732" s="22">
        <v>6.1891651529454119</v>
      </c>
      <c r="I2732" s="23">
        <v>6.9177563630683245</v>
      </c>
    </row>
    <row r="2733" spans="1:9" x14ac:dyDescent="0.25">
      <c r="A2733" s="17">
        <v>2010</v>
      </c>
      <c r="B2733" s="18" t="s">
        <v>385</v>
      </c>
      <c r="C2733" s="19" t="s">
        <v>386</v>
      </c>
      <c r="D2733" s="20">
        <v>7.8139705582170649</v>
      </c>
      <c r="E2733" s="21">
        <v>4.7793233460719593</v>
      </c>
      <c r="F2733" s="22">
        <v>8.0170662963175197</v>
      </c>
      <c r="G2733" s="22">
        <v>9.6443692253764581</v>
      </c>
      <c r="H2733" s="22">
        <v>8.4190059297025659</v>
      </c>
      <c r="I2733" s="23">
        <v>8.2100879936168258</v>
      </c>
    </row>
    <row r="2734" spans="1:9" x14ac:dyDescent="0.25">
      <c r="A2734" s="17">
        <v>2010</v>
      </c>
      <c r="B2734" s="18" t="s">
        <v>436</v>
      </c>
      <c r="C2734" s="19" t="s">
        <v>437</v>
      </c>
      <c r="D2734" s="20">
        <v>8.3954732992334655</v>
      </c>
      <c r="E2734" s="21">
        <v>8.0948934124058347</v>
      </c>
      <c r="F2734" s="22">
        <v>8.2488613443666736</v>
      </c>
      <c r="G2734" s="22">
        <v>9.3907713881520287</v>
      </c>
      <c r="H2734" s="22">
        <v>7.5788744355547228</v>
      </c>
      <c r="I2734" s="23">
        <v>8.6639659156880651</v>
      </c>
    </row>
    <row r="2735" spans="1:9" x14ac:dyDescent="0.25">
      <c r="A2735" s="17">
        <v>2010</v>
      </c>
      <c r="B2735" s="18" t="s">
        <v>327</v>
      </c>
      <c r="C2735" s="19" t="s">
        <v>328</v>
      </c>
      <c r="D2735" s="20">
        <v>5.6733278087009555</v>
      </c>
      <c r="E2735" s="21">
        <v>5.9366906490952482</v>
      </c>
      <c r="F2735" s="22">
        <v>3.4970678611624533</v>
      </c>
      <c r="G2735" s="22">
        <v>7.2762666779970644</v>
      </c>
      <c r="H2735" s="22">
        <v>5.6575087277030329</v>
      </c>
      <c r="I2735" s="23">
        <v>5.9991051275469793</v>
      </c>
    </row>
    <row r="2736" spans="1:9" x14ac:dyDescent="0.25">
      <c r="A2736" s="17">
        <v>2010</v>
      </c>
      <c r="B2736" s="18" t="s">
        <v>527</v>
      </c>
      <c r="C2736" s="19" t="s">
        <v>528</v>
      </c>
      <c r="D2736" s="20">
        <v>7.5715191393035566</v>
      </c>
      <c r="E2736" s="21">
        <v>7.1708911178365362</v>
      </c>
      <c r="F2736" s="22">
        <v>6.5050116374552598</v>
      </c>
      <c r="G2736" s="22">
        <v>9.634373956403854</v>
      </c>
      <c r="H2736" s="22">
        <v>7.2896250269774532</v>
      </c>
      <c r="I2736" s="23">
        <v>7.2576939578446771</v>
      </c>
    </row>
    <row r="2737" spans="1:9" x14ac:dyDescent="0.25">
      <c r="A2737" s="17">
        <v>2010</v>
      </c>
      <c r="B2737" s="18" t="s">
        <v>243</v>
      </c>
      <c r="C2737" s="19" t="s">
        <v>244</v>
      </c>
      <c r="D2737" s="20">
        <v>6.0778323039320137</v>
      </c>
      <c r="E2737" s="21">
        <v>5.9770561957572319</v>
      </c>
      <c r="F2737" s="22">
        <v>5.0285993018896846</v>
      </c>
      <c r="G2737" s="22">
        <v>7.5132902354602304</v>
      </c>
      <c r="H2737" s="22">
        <v>5.4828325969302805</v>
      </c>
      <c r="I2737" s="23">
        <v>6.3873831896226418</v>
      </c>
    </row>
    <row r="2738" spans="1:9" x14ac:dyDescent="0.25">
      <c r="A2738" s="17">
        <v>2010</v>
      </c>
      <c r="B2738" s="18" t="s">
        <v>119</v>
      </c>
      <c r="C2738" s="19" t="s">
        <v>529</v>
      </c>
      <c r="D2738" s="20">
        <v>6.6730642436391294</v>
      </c>
      <c r="E2738" s="21">
        <v>7.0663823505756156</v>
      </c>
      <c r="F2738" s="22">
        <v>5.2363924882252064</v>
      </c>
      <c r="G2738" s="22">
        <v>7.7112713882464519</v>
      </c>
      <c r="H2738" s="22">
        <v>6.3258229710494698</v>
      </c>
      <c r="I2738" s="23">
        <v>7.0254520200989061</v>
      </c>
    </row>
    <row r="2739" spans="1:9" x14ac:dyDescent="0.25">
      <c r="A2739" s="17">
        <v>2010</v>
      </c>
      <c r="B2739" s="18" t="s">
        <v>275</v>
      </c>
      <c r="C2739" s="19" t="s">
        <v>276</v>
      </c>
      <c r="D2739" s="20">
        <v>6.5499487957901419</v>
      </c>
      <c r="E2739" s="21">
        <v>7.095022864531634</v>
      </c>
      <c r="F2739" s="22">
        <v>5.0782553060578337</v>
      </c>
      <c r="G2739" s="22">
        <v>7.0563354317446185</v>
      </c>
      <c r="H2739" s="22">
        <v>6.4301780351787743</v>
      </c>
      <c r="I2739" s="23">
        <v>7.0899523414378534</v>
      </c>
    </row>
    <row r="2740" spans="1:9" x14ac:dyDescent="0.25">
      <c r="A2740" s="17">
        <v>2010</v>
      </c>
      <c r="B2740" s="18" t="s">
        <v>277</v>
      </c>
      <c r="C2740" s="19" t="s">
        <v>278</v>
      </c>
      <c r="D2740" s="20">
        <v>6.426435098255145</v>
      </c>
      <c r="E2740" s="21">
        <v>4.4419348574163164</v>
      </c>
      <c r="F2740" s="22">
        <v>3.3330136932841437</v>
      </c>
      <c r="G2740" s="22">
        <v>8.7437347065745179</v>
      </c>
      <c r="H2740" s="22">
        <v>7.926194944883167</v>
      </c>
      <c r="I2740" s="23">
        <v>7.6872972891175744</v>
      </c>
    </row>
    <row r="2741" spans="1:9" x14ac:dyDescent="0.25">
      <c r="A2741" s="17">
        <v>2010</v>
      </c>
      <c r="B2741" s="18" t="s">
        <v>115</v>
      </c>
      <c r="C2741" s="19" t="s">
        <v>116</v>
      </c>
      <c r="D2741" s="20">
        <v>5.4174789880259056</v>
      </c>
      <c r="E2741" s="21">
        <v>5.9658897902194914</v>
      </c>
      <c r="F2741" s="22">
        <v>3.6857591897285431</v>
      </c>
      <c r="G2741" s="22">
        <v>6.6903765679849272</v>
      </c>
      <c r="H2741" s="22">
        <v>6.1671955490171433</v>
      </c>
      <c r="I2741" s="23">
        <v>4.5781738431794219</v>
      </c>
    </row>
    <row r="2742" spans="1:9" x14ac:dyDescent="0.25">
      <c r="A2742" s="17">
        <v>2010</v>
      </c>
      <c r="B2742" s="18" t="s">
        <v>218</v>
      </c>
      <c r="C2742" s="19" t="s">
        <v>219</v>
      </c>
      <c r="D2742" s="20">
        <v>7.0394692426555761</v>
      </c>
      <c r="E2742" s="21">
        <v>6.4793485143257872</v>
      </c>
      <c r="F2742" s="22">
        <v>5.0588709721103369</v>
      </c>
      <c r="G2742" s="22">
        <v>8.0566190766021784</v>
      </c>
      <c r="H2742" s="22">
        <v>7.9505594719008581</v>
      </c>
      <c r="I2742" s="23">
        <v>7.6519481783387198</v>
      </c>
    </row>
    <row r="2743" spans="1:9" x14ac:dyDescent="0.25">
      <c r="A2743" s="17">
        <v>2010</v>
      </c>
      <c r="B2743" s="18" t="s">
        <v>15</v>
      </c>
      <c r="C2743" s="19" t="s">
        <v>16</v>
      </c>
      <c r="D2743" s="20">
        <v>6.2338207988388481</v>
      </c>
      <c r="E2743" s="21">
        <v>6.1584091092356248</v>
      </c>
      <c r="F2743" s="22">
        <v>5.0172352508290166</v>
      </c>
      <c r="G2743" s="22">
        <v>6.8530037178895942</v>
      </c>
      <c r="H2743" s="22">
        <v>5.9955707371508966</v>
      </c>
      <c r="I2743" s="23">
        <v>7.1448851790891084</v>
      </c>
    </row>
    <row r="2744" spans="1:9" x14ac:dyDescent="0.25">
      <c r="A2744" s="17">
        <v>2010</v>
      </c>
      <c r="B2744" s="18" t="s">
        <v>329</v>
      </c>
      <c r="C2744" s="19" t="s">
        <v>330</v>
      </c>
      <c r="D2744" s="20">
        <v>6.9557556240596998</v>
      </c>
      <c r="E2744" s="21">
        <v>7.2481647221888155</v>
      </c>
      <c r="F2744" s="22">
        <v>5.0950282309261681</v>
      </c>
      <c r="G2744" s="22">
        <v>8.8567886332805461</v>
      </c>
      <c r="H2744" s="22">
        <v>7.2413947998594246</v>
      </c>
      <c r="I2744" s="23">
        <v>6.3374017340435449</v>
      </c>
    </row>
    <row r="2745" spans="1:9" x14ac:dyDescent="0.25">
      <c r="A2745" s="17">
        <v>2010</v>
      </c>
      <c r="B2745" s="18" t="s">
        <v>117</v>
      </c>
      <c r="C2745" s="19" t="s">
        <v>118</v>
      </c>
      <c r="D2745" s="20">
        <v>7.4344808819357864</v>
      </c>
      <c r="E2745" s="21">
        <v>8.0600257363275176</v>
      </c>
      <c r="F2745" s="22">
        <v>4.8717042704353783</v>
      </c>
      <c r="G2745" s="22">
        <v>8.7124517424797858</v>
      </c>
      <c r="H2745" s="22">
        <v>7.4107754158123722</v>
      </c>
      <c r="I2745" s="23">
        <v>8.1174472446238717</v>
      </c>
    </row>
    <row r="2746" spans="1:9" x14ac:dyDescent="0.25">
      <c r="A2746" s="17">
        <v>2010</v>
      </c>
      <c r="B2746" s="18" t="s">
        <v>354</v>
      </c>
      <c r="C2746" s="19" t="s">
        <v>355</v>
      </c>
      <c r="D2746" s="20">
        <v>5.9003127074074895</v>
      </c>
      <c r="E2746" s="21">
        <v>6.7872150134485283</v>
      </c>
      <c r="F2746" s="22">
        <v>4.7726116590238759</v>
      </c>
      <c r="G2746" s="22">
        <v>5.5978619014093347</v>
      </c>
      <c r="H2746" s="22">
        <v>6.2023068184344341</v>
      </c>
      <c r="I2746" s="23">
        <v>6.1415681447212771</v>
      </c>
    </row>
    <row r="2747" spans="1:9" x14ac:dyDescent="0.25">
      <c r="A2747" s="17">
        <v>2010</v>
      </c>
      <c r="B2747" s="18" t="s">
        <v>331</v>
      </c>
      <c r="C2747" s="19" t="s">
        <v>332</v>
      </c>
      <c r="D2747" s="20">
        <v>7.4278622121937641</v>
      </c>
      <c r="E2747" s="21">
        <v>6.7553842354457458</v>
      </c>
      <c r="F2747" s="22">
        <v>5.4113172933032256</v>
      </c>
      <c r="G2747" s="22">
        <v>8.3167733524093421</v>
      </c>
      <c r="H2747" s="22">
        <v>8.3725685343700285</v>
      </c>
      <c r="I2747" s="23">
        <v>8.2832676454404801</v>
      </c>
    </row>
    <row r="2748" spans="1:9" x14ac:dyDescent="0.25">
      <c r="A2748" s="17">
        <v>2010</v>
      </c>
      <c r="B2748" s="18" t="s">
        <v>387</v>
      </c>
      <c r="C2748" s="19" t="s">
        <v>530</v>
      </c>
      <c r="D2748" s="20">
        <v>8.051614637434465</v>
      </c>
      <c r="E2748" s="21">
        <v>6.0809599169699524</v>
      </c>
      <c r="F2748" s="22">
        <v>7.7386134807224485</v>
      </c>
      <c r="G2748" s="22">
        <v>9.5842797006809466</v>
      </c>
      <c r="H2748" s="22">
        <v>8.9494223163002875</v>
      </c>
      <c r="I2748" s="23">
        <v>7.904797772498692</v>
      </c>
    </row>
    <row r="2749" spans="1:9" x14ac:dyDescent="0.25">
      <c r="A2749" s="17">
        <v>2010</v>
      </c>
      <c r="B2749" s="18" t="s">
        <v>236</v>
      </c>
      <c r="C2749" s="19" t="s">
        <v>531</v>
      </c>
      <c r="D2749" s="20">
        <v>8.1238333754502818</v>
      </c>
      <c r="E2749" s="21">
        <v>7.2074474331657026</v>
      </c>
      <c r="F2749" s="22">
        <v>7.3527438772643183</v>
      </c>
      <c r="G2749" s="22">
        <v>9.6782388947737026</v>
      </c>
      <c r="H2749" s="22">
        <v>8.0156248585271062</v>
      </c>
      <c r="I2749" s="23">
        <v>8.3651118135205778</v>
      </c>
    </row>
    <row r="2750" spans="1:9" x14ac:dyDescent="0.25">
      <c r="A2750" s="17">
        <v>2010</v>
      </c>
      <c r="B2750" s="18" t="s">
        <v>224</v>
      </c>
      <c r="C2750" s="19" t="s">
        <v>225</v>
      </c>
      <c r="D2750" s="20">
        <v>7.4200515419722191</v>
      </c>
      <c r="E2750" s="21">
        <v>6.9273928278302535</v>
      </c>
      <c r="F2750" s="22">
        <v>5.8932726269237783</v>
      </c>
      <c r="G2750" s="22">
        <v>8.9805188836718344</v>
      </c>
      <c r="H2750" s="22">
        <v>8.3026117492595191</v>
      </c>
      <c r="I2750" s="23">
        <v>6.9964616221757092</v>
      </c>
    </row>
    <row r="2751" spans="1:9" x14ac:dyDescent="0.25">
      <c r="A2751" s="17">
        <v>2010</v>
      </c>
      <c r="B2751" s="18" t="s">
        <v>226</v>
      </c>
      <c r="C2751" s="19" t="s">
        <v>532</v>
      </c>
      <c r="D2751" s="20">
        <v>3.7859529412110233</v>
      </c>
      <c r="E2751" s="21">
        <v>4.7867900713286016</v>
      </c>
      <c r="F2751" s="22">
        <v>3.2527907507990772</v>
      </c>
      <c r="G2751" s="22">
        <v>3.4742205749881383</v>
      </c>
      <c r="H2751" s="22">
        <v>3.2054754581214904</v>
      </c>
      <c r="I2751" s="23">
        <v>4.2104878508178105</v>
      </c>
    </row>
    <row r="2752" spans="1:9" x14ac:dyDescent="0.25">
      <c r="A2752" s="17">
        <v>2010</v>
      </c>
      <c r="B2752" s="18" t="s">
        <v>279</v>
      </c>
      <c r="C2752" s="19" t="s">
        <v>533</v>
      </c>
      <c r="D2752" s="20">
        <v>5.9629716290867725</v>
      </c>
      <c r="E2752" s="21">
        <v>5.8072805063016224</v>
      </c>
      <c r="F2752" s="22">
        <v>5.252436053226984</v>
      </c>
      <c r="G2752" s="22">
        <v>5.9259237632709203</v>
      </c>
      <c r="H2752" s="22">
        <v>6.2130863909649348</v>
      </c>
      <c r="I2752" s="23">
        <v>6.6161314316694009</v>
      </c>
    </row>
    <row r="2753" spans="1:9" x14ac:dyDescent="0.25">
      <c r="A2753" s="17">
        <v>2010</v>
      </c>
      <c r="B2753" s="18" t="s">
        <v>333</v>
      </c>
      <c r="C2753" s="19" t="s">
        <v>534</v>
      </c>
      <c r="D2753" s="20">
        <v>6.4250214551374025</v>
      </c>
      <c r="E2753" s="21">
        <v>7.4616045167981833</v>
      </c>
      <c r="F2753" s="22">
        <v>3.5505738354495096</v>
      </c>
      <c r="G2753" s="22">
        <v>7.7451494953990707</v>
      </c>
      <c r="H2753" s="22">
        <v>7.6271785314140592</v>
      </c>
      <c r="I2753" s="23">
        <v>5.7406008966261908</v>
      </c>
    </row>
    <row r="2754" spans="1:9" x14ac:dyDescent="0.25">
      <c r="A2754" s="17">
        <v>2010</v>
      </c>
      <c r="B2754" s="18" t="s">
        <v>121</v>
      </c>
      <c r="C2754" s="19" t="s">
        <v>122</v>
      </c>
      <c r="D2754" s="20">
        <v>7.3175165749447739</v>
      </c>
      <c r="E2754" s="21">
        <v>7.9547010343727633</v>
      </c>
      <c r="F2754" s="22">
        <v>5.6193782037314337</v>
      </c>
      <c r="G2754" s="22">
        <v>8.8651058999655401</v>
      </c>
      <c r="H2754" s="22">
        <v>7.3746818939391021</v>
      </c>
      <c r="I2754" s="23">
        <v>6.7737158427150286</v>
      </c>
    </row>
    <row r="2755" spans="1:9" x14ac:dyDescent="0.25">
      <c r="A2755" s="24">
        <v>2010</v>
      </c>
      <c r="B2755" s="25" t="s">
        <v>123</v>
      </c>
      <c r="C2755" s="26" t="s">
        <v>124</v>
      </c>
      <c r="D2755" s="27">
        <v>4.3407216462028124</v>
      </c>
      <c r="E2755" s="28">
        <v>6.6173173421318463</v>
      </c>
      <c r="F2755" s="29">
        <v>3.6607005662267151</v>
      </c>
      <c r="G2755" s="29">
        <v>1.972</v>
      </c>
      <c r="H2755" s="29">
        <v>4.9075042421968984</v>
      </c>
      <c r="I2755" s="30">
        <v>4.5460860804586032</v>
      </c>
    </row>
    <row r="2756" spans="1:9" x14ac:dyDescent="0.25">
      <c r="A2756" s="32">
        <v>2011</v>
      </c>
      <c r="B2756" s="33" t="s">
        <v>388</v>
      </c>
      <c r="C2756" s="34" t="s">
        <v>389</v>
      </c>
      <c r="D2756" s="35">
        <v>7.5098597130379403</v>
      </c>
      <c r="E2756" s="36">
        <v>8.0885258162660527</v>
      </c>
      <c r="F2756" s="37">
        <v>5.1490582336969473</v>
      </c>
      <c r="G2756" s="37">
        <v>9.7752597960201655</v>
      </c>
      <c r="H2756" s="37">
        <v>6.994659413601946</v>
      </c>
      <c r="I2756" s="38">
        <v>7.541795305604591</v>
      </c>
    </row>
    <row r="2757" spans="1:9" x14ac:dyDescent="0.25">
      <c r="A2757" s="39">
        <v>2011</v>
      </c>
      <c r="B2757" s="40" t="s">
        <v>4</v>
      </c>
      <c r="C2757" s="41" t="s">
        <v>5</v>
      </c>
      <c r="D2757" s="42">
        <v>5.0208379143995874</v>
      </c>
      <c r="E2757" s="43">
        <v>3.4005690676812996</v>
      </c>
      <c r="F2757" s="44">
        <v>3.7127623826784522</v>
      </c>
      <c r="G2757" s="44">
        <v>7.1232538312527716</v>
      </c>
      <c r="H2757" s="44">
        <v>5.5202384744217294</v>
      </c>
      <c r="I2757" s="45">
        <v>5.3473658159636841</v>
      </c>
    </row>
    <row r="2758" spans="1:9" x14ac:dyDescent="0.25">
      <c r="A2758" s="39">
        <v>2011</v>
      </c>
      <c r="B2758" s="40" t="s">
        <v>19</v>
      </c>
      <c r="C2758" s="41" t="s">
        <v>20</v>
      </c>
      <c r="D2758" s="42">
        <v>5.246146907816958</v>
      </c>
      <c r="E2758" s="43">
        <v>5.9190851986641082</v>
      </c>
      <c r="F2758" s="44">
        <v>3.7641874100908619</v>
      </c>
      <c r="G2758" s="44">
        <v>5.6717523241746663</v>
      </c>
      <c r="H2758" s="44">
        <v>5.7770968438140091</v>
      </c>
      <c r="I2758" s="45">
        <v>5.0986127623411432</v>
      </c>
    </row>
    <row r="2759" spans="1:9" x14ac:dyDescent="0.25">
      <c r="A2759" s="39">
        <v>2011</v>
      </c>
      <c r="B2759" s="40" t="s">
        <v>129</v>
      </c>
      <c r="C2759" s="41" t="s">
        <v>130</v>
      </c>
      <c r="D2759" s="42">
        <v>5.8488947635331376</v>
      </c>
      <c r="E2759" s="43">
        <v>6.2293251586672103</v>
      </c>
      <c r="F2759" s="44">
        <v>4.7295945944682662</v>
      </c>
      <c r="G2759" s="44">
        <v>7.0737346797337946</v>
      </c>
      <c r="H2759" s="44">
        <v>5.5227523348809937</v>
      </c>
      <c r="I2759" s="45">
        <v>5.6890670499154217</v>
      </c>
    </row>
    <row r="2760" spans="1:9" x14ac:dyDescent="0.25">
      <c r="A2760" s="39">
        <v>2011</v>
      </c>
      <c r="B2760" s="40" t="s">
        <v>299</v>
      </c>
      <c r="C2760" s="41" t="s">
        <v>300</v>
      </c>
      <c r="D2760" s="42">
        <v>7.7209703621327588</v>
      </c>
      <c r="E2760" s="43">
        <v>8.5888420299729322</v>
      </c>
      <c r="F2760" s="44">
        <v>5.6573647959028541</v>
      </c>
      <c r="G2760" s="44">
        <v>9.1488822234643905</v>
      </c>
      <c r="H2760" s="44">
        <v>7.7503707853350905</v>
      </c>
      <c r="I2760" s="45">
        <v>7.4593919759885274</v>
      </c>
    </row>
    <row r="2761" spans="1:9" x14ac:dyDescent="0.25">
      <c r="A2761" s="39">
        <v>2011</v>
      </c>
      <c r="B2761" s="40" t="s">
        <v>438</v>
      </c>
      <c r="C2761" s="41" t="s">
        <v>439</v>
      </c>
      <c r="D2761" s="42">
        <v>8.0984909763336681</v>
      </c>
      <c r="E2761" s="43">
        <v>7.1975828984521071</v>
      </c>
      <c r="F2761" s="44">
        <v>7.8576160543651508</v>
      </c>
      <c r="G2761" s="44">
        <v>9.406873126044367</v>
      </c>
      <c r="H2761" s="44">
        <v>7.632299278559163</v>
      </c>
      <c r="I2761" s="45">
        <v>8.3980835242475624</v>
      </c>
    </row>
    <row r="2762" spans="1:9" x14ac:dyDescent="0.25">
      <c r="A2762" s="39">
        <v>2011</v>
      </c>
      <c r="B2762" s="40" t="s">
        <v>420</v>
      </c>
      <c r="C2762" s="41" t="s">
        <v>421</v>
      </c>
      <c r="D2762" s="42">
        <v>7.8037212915624083</v>
      </c>
      <c r="E2762" s="43">
        <v>5.7370614213416689</v>
      </c>
      <c r="F2762" s="44">
        <v>7.8892537071699813</v>
      </c>
      <c r="G2762" s="44">
        <v>9.5857672715794422</v>
      </c>
      <c r="H2762" s="44">
        <v>8.1263694771351282</v>
      </c>
      <c r="I2762" s="45">
        <v>7.6801545805858185</v>
      </c>
    </row>
    <row r="2763" spans="1:9" x14ac:dyDescent="0.25">
      <c r="A2763" s="39">
        <v>2011</v>
      </c>
      <c r="B2763" s="40" t="s">
        <v>301</v>
      </c>
      <c r="C2763" s="41" t="s">
        <v>302</v>
      </c>
      <c r="D2763" s="42">
        <v>5.9729561750641817</v>
      </c>
      <c r="E2763" s="43">
        <v>4.7487634528876601</v>
      </c>
      <c r="F2763" s="44">
        <v>5.3555825061476616</v>
      </c>
      <c r="G2763" s="44">
        <v>6.454887705960803</v>
      </c>
      <c r="H2763" s="44">
        <v>6.4123661371811895</v>
      </c>
      <c r="I2763" s="45">
        <v>6.8931810731435945</v>
      </c>
    </row>
    <row r="2764" spans="1:9" x14ac:dyDescent="0.25">
      <c r="A2764" s="39">
        <v>2011</v>
      </c>
      <c r="B2764" s="40" t="s">
        <v>133</v>
      </c>
      <c r="C2764" s="41" t="s">
        <v>512</v>
      </c>
      <c r="D2764" s="42">
        <v>7.3369518565805478</v>
      </c>
      <c r="E2764" s="43">
        <v>8.8721129187369776</v>
      </c>
      <c r="F2764" s="44">
        <v>6.1491941299627007</v>
      </c>
      <c r="G2764" s="44">
        <v>7.1103237553525105</v>
      </c>
      <c r="H2764" s="44">
        <v>5.9553312722022271</v>
      </c>
      <c r="I2764" s="45">
        <v>8.5977972066483215</v>
      </c>
    </row>
    <row r="2765" spans="1:9" x14ac:dyDescent="0.25">
      <c r="A2765" s="39">
        <v>2011</v>
      </c>
      <c r="B2765" s="40" t="s">
        <v>303</v>
      </c>
      <c r="C2765" s="41" t="s">
        <v>304</v>
      </c>
      <c r="D2765" s="42">
        <v>7.2918646493978176</v>
      </c>
      <c r="E2765" s="43">
        <v>6.6999041095090375</v>
      </c>
      <c r="F2765" s="44">
        <v>4.6348791258634989</v>
      </c>
      <c r="G2765" s="44">
        <v>8.5457728552947092</v>
      </c>
      <c r="H2765" s="44">
        <v>8.0468708302730079</v>
      </c>
      <c r="I2765" s="45">
        <v>8.5318963260488339</v>
      </c>
    </row>
    <row r="2766" spans="1:9" x14ac:dyDescent="0.25">
      <c r="A2766" s="39">
        <v>2011</v>
      </c>
      <c r="B2766" s="40" t="s">
        <v>283</v>
      </c>
      <c r="C2766" s="41" t="s">
        <v>284</v>
      </c>
      <c r="D2766" s="42">
        <v>6.1556145589699742</v>
      </c>
      <c r="E2766" s="43">
        <v>8.5218093667554573</v>
      </c>
      <c r="F2766" s="44">
        <v>3.2146364025615108</v>
      </c>
      <c r="G2766" s="44">
        <v>6.4883408219124137</v>
      </c>
      <c r="H2766" s="44">
        <v>5.6967405120378434</v>
      </c>
      <c r="I2766" s="45">
        <v>6.8565456915826459</v>
      </c>
    </row>
    <row r="2767" spans="1:9" x14ac:dyDescent="0.25">
      <c r="A2767" s="39">
        <v>2011</v>
      </c>
      <c r="B2767" s="40" t="s">
        <v>135</v>
      </c>
      <c r="C2767" s="41" t="s">
        <v>136</v>
      </c>
      <c r="D2767" s="42">
        <v>6.6416014363946392</v>
      </c>
      <c r="E2767" s="43">
        <v>6.0700871004661856</v>
      </c>
      <c r="F2767" s="44">
        <v>5.648048218650759</v>
      </c>
      <c r="G2767" s="44">
        <v>6.405610503255355</v>
      </c>
      <c r="H2767" s="44">
        <v>7.1051202738065502</v>
      </c>
      <c r="I2767" s="45">
        <v>7.9791410857943488</v>
      </c>
    </row>
    <row r="2768" spans="1:9" x14ac:dyDescent="0.25">
      <c r="A2768" s="39">
        <v>2011</v>
      </c>
      <c r="B2768" s="40" t="s">
        <v>335</v>
      </c>
      <c r="C2768" s="41" t="s">
        <v>336</v>
      </c>
      <c r="D2768" s="42" t="s">
        <v>511</v>
      </c>
      <c r="E2768" s="43" t="s">
        <v>511</v>
      </c>
      <c r="F2768" s="44" t="s">
        <v>511</v>
      </c>
      <c r="G2768" s="44" t="s">
        <v>511</v>
      </c>
      <c r="H2768" s="44" t="s">
        <v>511</v>
      </c>
      <c r="I2768" s="45" t="s">
        <v>511</v>
      </c>
    </row>
    <row r="2769" spans="1:9" x14ac:dyDescent="0.25">
      <c r="A2769" s="39">
        <v>2011</v>
      </c>
      <c r="B2769" s="40" t="s">
        <v>422</v>
      </c>
      <c r="C2769" s="41" t="s">
        <v>423</v>
      </c>
      <c r="D2769" s="42">
        <v>7.5762994579806318</v>
      </c>
      <c r="E2769" s="43">
        <v>4.7749676496955589</v>
      </c>
      <c r="F2769" s="44">
        <v>7.0968778594237829</v>
      </c>
      <c r="G2769" s="44">
        <v>9.6671133032591392</v>
      </c>
      <c r="H2769" s="44">
        <v>8.34200413654683</v>
      </c>
      <c r="I2769" s="45">
        <v>8.0005343409778451</v>
      </c>
    </row>
    <row r="2770" spans="1:9" x14ac:dyDescent="0.25">
      <c r="A2770" s="39">
        <v>2011</v>
      </c>
      <c r="B2770" s="40" t="s">
        <v>137</v>
      </c>
      <c r="C2770" s="41" t="s">
        <v>138</v>
      </c>
      <c r="D2770" s="42">
        <v>6.8042119581809599</v>
      </c>
      <c r="E2770" s="43">
        <v>6.8999373048731298</v>
      </c>
      <c r="F2770" s="44">
        <v>5.5404701211365932</v>
      </c>
      <c r="G2770" s="44">
        <v>7.1266030825558575</v>
      </c>
      <c r="H2770" s="44">
        <v>6.5705760788364014</v>
      </c>
      <c r="I2770" s="45">
        <v>7.8834732035028132</v>
      </c>
    </row>
    <row r="2771" spans="1:9" x14ac:dyDescent="0.25">
      <c r="A2771" s="39">
        <v>2011</v>
      </c>
      <c r="B2771" s="40" t="s">
        <v>21</v>
      </c>
      <c r="C2771" s="41" t="s">
        <v>22</v>
      </c>
      <c r="D2771" s="42">
        <v>5.9776521798391951</v>
      </c>
      <c r="E2771" s="43">
        <v>7.0895383444447804</v>
      </c>
      <c r="F2771" s="44">
        <v>4.0236082695701434</v>
      </c>
      <c r="G2771" s="44">
        <v>6.8912309382268404</v>
      </c>
      <c r="H2771" s="44">
        <v>5.6288678192980566</v>
      </c>
      <c r="I2771" s="45">
        <v>6.255015527656151</v>
      </c>
    </row>
    <row r="2772" spans="1:9" x14ac:dyDescent="0.25">
      <c r="A2772" s="39">
        <v>2011</v>
      </c>
      <c r="B2772" s="40" t="s">
        <v>285</v>
      </c>
      <c r="C2772" s="41" t="s">
        <v>286</v>
      </c>
      <c r="D2772" s="42" t="s">
        <v>511</v>
      </c>
      <c r="E2772" s="43" t="s">
        <v>511</v>
      </c>
      <c r="F2772" s="44" t="s">
        <v>511</v>
      </c>
      <c r="G2772" s="44" t="s">
        <v>511</v>
      </c>
      <c r="H2772" s="44" t="s">
        <v>511</v>
      </c>
      <c r="I2772" s="45" t="s">
        <v>511</v>
      </c>
    </row>
    <row r="2773" spans="1:9" x14ac:dyDescent="0.25">
      <c r="A2773" s="39">
        <v>2011</v>
      </c>
      <c r="B2773" s="40" t="s">
        <v>139</v>
      </c>
      <c r="C2773" s="41" t="s">
        <v>513</v>
      </c>
      <c r="D2773" s="42">
        <v>6.3143846875061547</v>
      </c>
      <c r="E2773" s="43">
        <v>6.0519861987304617</v>
      </c>
      <c r="F2773" s="44">
        <v>4.1727010637144692</v>
      </c>
      <c r="G2773" s="44">
        <v>8.4898698562154529</v>
      </c>
      <c r="H2773" s="44">
        <v>6.9917533917461006</v>
      </c>
      <c r="I2773" s="45">
        <v>5.8656129271242881</v>
      </c>
    </row>
    <row r="2774" spans="1:9" x14ac:dyDescent="0.25">
      <c r="A2774" s="39">
        <v>2011</v>
      </c>
      <c r="B2774" s="40" t="s">
        <v>392</v>
      </c>
      <c r="C2774" s="41" t="s">
        <v>393</v>
      </c>
      <c r="D2774" s="42">
        <v>7.0012178845951309</v>
      </c>
      <c r="E2774" s="43">
        <v>6.203154523609534</v>
      </c>
      <c r="F2774" s="44">
        <v>5.6043884358573077</v>
      </c>
      <c r="G2774" s="44">
        <v>8.0928295605280205</v>
      </c>
      <c r="H2774" s="44">
        <v>7.6781846567307905</v>
      </c>
      <c r="I2774" s="45">
        <v>7.4275322462500055</v>
      </c>
    </row>
    <row r="2775" spans="1:9" x14ac:dyDescent="0.25">
      <c r="A2775" s="39">
        <v>2011</v>
      </c>
      <c r="B2775" s="40" t="s">
        <v>23</v>
      </c>
      <c r="C2775" s="41" t="s">
        <v>24</v>
      </c>
      <c r="D2775" s="42">
        <v>7.2424724918401777</v>
      </c>
      <c r="E2775" s="43">
        <v>5.9880861204560798</v>
      </c>
      <c r="F2775" s="44">
        <v>6.4618631599658229</v>
      </c>
      <c r="G2775" s="44">
        <v>8.4333696031208714</v>
      </c>
      <c r="H2775" s="44">
        <v>7.2654861935269235</v>
      </c>
      <c r="I2775" s="45">
        <v>8.0635573821311954</v>
      </c>
    </row>
    <row r="2776" spans="1:9" x14ac:dyDescent="0.25">
      <c r="A2776" s="39">
        <v>2011</v>
      </c>
      <c r="B2776" s="40" t="s">
        <v>145</v>
      </c>
      <c r="C2776" s="41" t="s">
        <v>146</v>
      </c>
      <c r="D2776" s="42">
        <v>6.677539005163271</v>
      </c>
      <c r="E2776" s="43">
        <v>7.4136215699595951</v>
      </c>
      <c r="F2776" s="44">
        <v>5.6773258346980713</v>
      </c>
      <c r="G2776" s="44">
        <v>8.2028733991176424</v>
      </c>
      <c r="H2776" s="44">
        <v>6.9604429540361021</v>
      </c>
      <c r="I2776" s="45">
        <v>5.1334312680049443</v>
      </c>
    </row>
    <row r="2777" spans="1:9" x14ac:dyDescent="0.25">
      <c r="A2777" s="39">
        <v>2011</v>
      </c>
      <c r="B2777" s="40" t="s">
        <v>259</v>
      </c>
      <c r="C2777" s="41" t="s">
        <v>260</v>
      </c>
      <c r="D2777" s="42">
        <v>6.8284023169567885</v>
      </c>
      <c r="E2777" s="43">
        <v>5</v>
      </c>
      <c r="F2777" s="44">
        <v>5.4991098084679271</v>
      </c>
      <c r="G2777" s="44">
        <v>8.1769633975449185</v>
      </c>
      <c r="H2777" s="44">
        <v>7.6254475923719154</v>
      </c>
      <c r="I2777" s="45">
        <v>7.8404907863991866</v>
      </c>
    </row>
    <row r="2778" spans="1:9" x14ac:dyDescent="0.25">
      <c r="A2778" s="39">
        <v>2011</v>
      </c>
      <c r="B2778" s="40" t="s">
        <v>338</v>
      </c>
      <c r="C2778" s="41" t="s">
        <v>339</v>
      </c>
      <c r="D2778" s="42">
        <v>7.6001607945152383</v>
      </c>
      <c r="E2778" s="43">
        <v>7.1858674263577313</v>
      </c>
      <c r="F2778" s="44">
        <v>5.4782098486020292</v>
      </c>
      <c r="G2778" s="44">
        <v>9.3150437454433579</v>
      </c>
      <c r="H2778" s="44">
        <v>8.0271237049990987</v>
      </c>
      <c r="I2778" s="45">
        <v>7.9945592471739779</v>
      </c>
    </row>
    <row r="2779" spans="1:9" x14ac:dyDescent="0.25">
      <c r="A2779" s="39">
        <v>2011</v>
      </c>
      <c r="B2779" s="40" t="s">
        <v>27</v>
      </c>
      <c r="C2779" s="41" t="s">
        <v>28</v>
      </c>
      <c r="D2779" s="42">
        <v>5.8562658431990053</v>
      </c>
      <c r="E2779" s="43">
        <v>5.4819217971418031</v>
      </c>
      <c r="F2779" s="44">
        <v>4.2260520698811943</v>
      </c>
      <c r="G2779" s="44">
        <v>6.8562360379535399</v>
      </c>
      <c r="H2779" s="44">
        <v>5.6816063613650032</v>
      </c>
      <c r="I2779" s="45">
        <v>7.0355129496534881</v>
      </c>
    </row>
    <row r="2780" spans="1:9" x14ac:dyDescent="0.25">
      <c r="A2780" s="39">
        <v>2011</v>
      </c>
      <c r="B2780" s="40" t="s">
        <v>29</v>
      </c>
      <c r="C2780" s="41" t="s">
        <v>30</v>
      </c>
      <c r="D2780" s="42">
        <v>5.5192126644470596</v>
      </c>
      <c r="E2780" s="43">
        <v>4.5715228734298154</v>
      </c>
      <c r="F2780" s="44">
        <v>3.4590470772537922</v>
      </c>
      <c r="G2780" s="44">
        <v>7.1586625252343659</v>
      </c>
      <c r="H2780" s="44">
        <v>5.1814875058641867</v>
      </c>
      <c r="I2780" s="45">
        <v>7.2253433404531409</v>
      </c>
    </row>
    <row r="2781" spans="1:9" x14ac:dyDescent="0.25">
      <c r="A2781" s="39">
        <v>2011</v>
      </c>
      <c r="B2781" s="40" t="s">
        <v>31</v>
      </c>
      <c r="C2781" s="41" t="s">
        <v>32</v>
      </c>
      <c r="D2781" s="42">
        <v>6.6199146689017851</v>
      </c>
      <c r="E2781" s="43">
        <v>6.6848909216227081</v>
      </c>
      <c r="F2781" s="44">
        <v>6.2403441396704062</v>
      </c>
      <c r="G2781" s="44">
        <v>6.8520051181978943</v>
      </c>
      <c r="H2781" s="44">
        <v>6.2219943030425346</v>
      </c>
      <c r="I2781" s="45">
        <v>7.1003388619753807</v>
      </c>
    </row>
    <row r="2782" spans="1:9" x14ac:dyDescent="0.25">
      <c r="A2782" s="39">
        <v>2011</v>
      </c>
      <c r="B2782" s="40" t="s">
        <v>261</v>
      </c>
      <c r="C2782" s="41" t="s">
        <v>262</v>
      </c>
      <c r="D2782" s="42">
        <v>6.7505847507910106</v>
      </c>
      <c r="E2782" s="43">
        <v>7.1656465712859383</v>
      </c>
      <c r="F2782" s="44">
        <v>4.2984760907804205</v>
      </c>
      <c r="G2782" s="44">
        <v>9.2488901323008896</v>
      </c>
      <c r="H2782" s="44">
        <v>7.1113230940685117</v>
      </c>
      <c r="I2782" s="45">
        <v>5.9285878655192894</v>
      </c>
    </row>
    <row r="2783" spans="1:9" x14ac:dyDescent="0.25">
      <c r="A2783" s="39">
        <v>2011</v>
      </c>
      <c r="B2783" s="40" t="s">
        <v>33</v>
      </c>
      <c r="C2783" s="41" t="s">
        <v>34</v>
      </c>
      <c r="D2783" s="42">
        <v>5.9820236345305933</v>
      </c>
      <c r="E2783" s="43">
        <v>7.1571203812535131</v>
      </c>
      <c r="F2783" s="44">
        <v>3.606473870052429</v>
      </c>
      <c r="G2783" s="44">
        <v>6.7790005270624683</v>
      </c>
      <c r="H2783" s="44">
        <v>5.7142589091648901</v>
      </c>
      <c r="I2783" s="45">
        <v>6.6532644851196663</v>
      </c>
    </row>
    <row r="2784" spans="1:9" x14ac:dyDescent="0.25">
      <c r="A2784" s="39">
        <v>2011</v>
      </c>
      <c r="B2784" s="40" t="s">
        <v>230</v>
      </c>
      <c r="C2784" s="41" t="s">
        <v>231</v>
      </c>
      <c r="D2784" s="42">
        <v>8.0775444135111307</v>
      </c>
      <c r="E2784" s="43">
        <v>6.6978952414636925</v>
      </c>
      <c r="F2784" s="44">
        <v>7.9274456052873914</v>
      </c>
      <c r="G2784" s="44">
        <v>9.1229513961368287</v>
      </c>
      <c r="H2784" s="44">
        <v>7.8644552350618895</v>
      </c>
      <c r="I2784" s="45">
        <v>8.7749745896058471</v>
      </c>
    </row>
    <row r="2785" spans="1:9" x14ac:dyDescent="0.25">
      <c r="A2785" s="39">
        <v>2011</v>
      </c>
      <c r="B2785" s="40" t="s">
        <v>35</v>
      </c>
      <c r="C2785" s="41" t="s">
        <v>36</v>
      </c>
      <c r="D2785" s="42">
        <v>5.3744717646160272</v>
      </c>
      <c r="E2785" s="43">
        <v>7.1871901661611632</v>
      </c>
      <c r="F2785" s="44">
        <v>3.1824632017972365</v>
      </c>
      <c r="G2785" s="44">
        <v>6.7576540499401112</v>
      </c>
      <c r="H2785" s="44">
        <v>4.7598972473803345</v>
      </c>
      <c r="I2785" s="45">
        <v>4.9851541578012899</v>
      </c>
    </row>
    <row r="2786" spans="1:9" x14ac:dyDescent="0.25">
      <c r="A2786" s="39">
        <v>2011</v>
      </c>
      <c r="B2786" s="40" t="s">
        <v>37</v>
      </c>
      <c r="C2786" s="41" t="s">
        <v>38</v>
      </c>
      <c r="D2786" s="42">
        <v>5.2459073344380611</v>
      </c>
      <c r="E2786" s="43">
        <v>6.365399041602199</v>
      </c>
      <c r="F2786" s="44">
        <v>3.6606175040042701</v>
      </c>
      <c r="G2786" s="44">
        <v>6.1078253480103823</v>
      </c>
      <c r="H2786" s="44">
        <v>4.8417638653434123</v>
      </c>
      <c r="I2786" s="45">
        <v>5.253930913230044</v>
      </c>
    </row>
    <row r="2787" spans="1:9" x14ac:dyDescent="0.25">
      <c r="A2787" s="39">
        <v>2011</v>
      </c>
      <c r="B2787" s="40" t="s">
        <v>151</v>
      </c>
      <c r="C2787" s="41" t="s">
        <v>152</v>
      </c>
      <c r="D2787" s="42">
        <v>7.9522250097187195</v>
      </c>
      <c r="E2787" s="43">
        <v>8.087895607193051</v>
      </c>
      <c r="F2787" s="44">
        <v>6.8452450194051178</v>
      </c>
      <c r="G2787" s="44">
        <v>8.8813281952934791</v>
      </c>
      <c r="H2787" s="44">
        <v>8.1624450307923659</v>
      </c>
      <c r="I2787" s="45">
        <v>7.7842111959095819</v>
      </c>
    </row>
    <row r="2788" spans="1:9" x14ac:dyDescent="0.25">
      <c r="A2788" s="39">
        <v>2011</v>
      </c>
      <c r="B2788" s="40" t="s">
        <v>249</v>
      </c>
      <c r="C2788" s="41" t="s">
        <v>250</v>
      </c>
      <c r="D2788" s="42">
        <v>6.0718673840485327</v>
      </c>
      <c r="E2788" s="43">
        <v>4.8547653933861161</v>
      </c>
      <c r="F2788" s="44">
        <v>5.3238162860033063</v>
      </c>
      <c r="G2788" s="44">
        <v>7.898296615060806</v>
      </c>
      <c r="H2788" s="44">
        <v>6.2205379348250833</v>
      </c>
      <c r="I2788" s="45">
        <v>6.0619206909673489</v>
      </c>
    </row>
    <row r="2789" spans="1:9" x14ac:dyDescent="0.25">
      <c r="A2789" s="39">
        <v>2011</v>
      </c>
      <c r="B2789" s="40" t="s">
        <v>153</v>
      </c>
      <c r="C2789" s="41" t="s">
        <v>154</v>
      </c>
      <c r="D2789" s="42">
        <v>6.7718261150876895</v>
      </c>
      <c r="E2789" s="43">
        <v>6.3395655537774376</v>
      </c>
      <c r="F2789" s="44">
        <v>4.8159214556632799</v>
      </c>
      <c r="G2789" s="44">
        <v>8.1514352004612576</v>
      </c>
      <c r="H2789" s="44">
        <v>7.1357224148320411</v>
      </c>
      <c r="I2789" s="45">
        <v>7.4164859507044305</v>
      </c>
    </row>
    <row r="2790" spans="1:9" x14ac:dyDescent="0.25">
      <c r="A2790" s="39">
        <v>2011</v>
      </c>
      <c r="B2790" s="40" t="s">
        <v>45</v>
      </c>
      <c r="C2790" s="41" t="s">
        <v>514</v>
      </c>
      <c r="D2790" s="42">
        <v>5.5972481289482401</v>
      </c>
      <c r="E2790" s="43">
        <v>6.9006355072532468</v>
      </c>
      <c r="F2790" s="44">
        <v>2.9277185785899973</v>
      </c>
      <c r="G2790" s="44">
        <v>7.7958895480357162</v>
      </c>
      <c r="H2790" s="44">
        <v>5.2718134298114476</v>
      </c>
      <c r="I2790" s="45">
        <v>5.0901835810507912</v>
      </c>
    </row>
    <row r="2791" spans="1:9" x14ac:dyDescent="0.25">
      <c r="A2791" s="39">
        <v>2011</v>
      </c>
      <c r="B2791" s="40" t="s">
        <v>41</v>
      </c>
      <c r="C2791" s="41" t="s">
        <v>515</v>
      </c>
      <c r="D2791" s="42">
        <v>4.6722915187248208</v>
      </c>
      <c r="E2791" s="43">
        <v>4.4927869240499945</v>
      </c>
      <c r="F2791" s="44">
        <v>3.6316588260308862</v>
      </c>
      <c r="G2791" s="44">
        <v>4.5947984193077254</v>
      </c>
      <c r="H2791" s="44">
        <v>5.1281847017574949</v>
      </c>
      <c r="I2791" s="45">
        <v>5.5140287224780016</v>
      </c>
    </row>
    <row r="2792" spans="1:9" x14ac:dyDescent="0.25">
      <c r="A2792" s="39">
        <v>2011</v>
      </c>
      <c r="B2792" s="40" t="s">
        <v>155</v>
      </c>
      <c r="C2792" s="41" t="s">
        <v>156</v>
      </c>
      <c r="D2792" s="42">
        <v>7.7433047674525897</v>
      </c>
      <c r="E2792" s="43">
        <v>7.7390635310746445</v>
      </c>
      <c r="F2792" s="44">
        <v>6.3041455855759914</v>
      </c>
      <c r="G2792" s="44">
        <v>9.3520230301886258</v>
      </c>
      <c r="H2792" s="44">
        <v>8.4243093550548345</v>
      </c>
      <c r="I2792" s="45">
        <v>6.8969823353688504</v>
      </c>
    </row>
    <row r="2793" spans="1:9" x14ac:dyDescent="0.25">
      <c r="A2793" s="39">
        <v>2011</v>
      </c>
      <c r="B2793" s="40" t="s">
        <v>43</v>
      </c>
      <c r="C2793" s="41" t="s">
        <v>516</v>
      </c>
      <c r="D2793" s="42">
        <v>5.6310260044366149</v>
      </c>
      <c r="E2793" s="43">
        <v>6.6990807097382135</v>
      </c>
      <c r="F2793" s="44">
        <v>3.1203168689678527</v>
      </c>
      <c r="G2793" s="44">
        <v>6.5073882134867542</v>
      </c>
      <c r="H2793" s="44">
        <v>5.9201198378169639</v>
      </c>
      <c r="I2793" s="45">
        <v>5.9082243921732873</v>
      </c>
    </row>
    <row r="2794" spans="1:9" x14ac:dyDescent="0.25">
      <c r="A2794" s="39">
        <v>2011</v>
      </c>
      <c r="B2794" s="40" t="s">
        <v>394</v>
      </c>
      <c r="C2794" s="41" t="s">
        <v>395</v>
      </c>
      <c r="D2794" s="42">
        <v>7.2016309339691897</v>
      </c>
      <c r="E2794" s="43">
        <v>5.5253889149405184</v>
      </c>
      <c r="F2794" s="44">
        <v>5.8820309431645539</v>
      </c>
      <c r="G2794" s="44">
        <v>9.5110100105181719</v>
      </c>
      <c r="H2794" s="44">
        <v>7.7963152458250704</v>
      </c>
      <c r="I2794" s="45">
        <v>7.2934095553976341</v>
      </c>
    </row>
    <row r="2795" spans="1:9" x14ac:dyDescent="0.25">
      <c r="A2795" s="39">
        <v>2011</v>
      </c>
      <c r="B2795" s="40" t="s">
        <v>305</v>
      </c>
      <c r="C2795" s="41" t="s">
        <v>306</v>
      </c>
      <c r="D2795" s="42">
        <v>7.7417453436507753</v>
      </c>
      <c r="E2795" s="43">
        <v>7.0782852763984607</v>
      </c>
      <c r="F2795" s="44">
        <v>6.2914796776388719</v>
      </c>
      <c r="G2795" s="44">
        <v>9.4953315939108567</v>
      </c>
      <c r="H2795" s="44">
        <v>8.4115704782758129</v>
      </c>
      <c r="I2795" s="45">
        <v>7.432059692029874</v>
      </c>
    </row>
    <row r="2796" spans="1:9" x14ac:dyDescent="0.25">
      <c r="A2796" s="39">
        <v>2011</v>
      </c>
      <c r="B2796" s="40" t="s">
        <v>340</v>
      </c>
      <c r="C2796" s="41" t="s">
        <v>517</v>
      </c>
      <c r="D2796" s="42">
        <v>7.692628930521602</v>
      </c>
      <c r="E2796" s="43">
        <v>6.6692985090963406</v>
      </c>
      <c r="F2796" s="44">
        <v>6.3992293901016772</v>
      </c>
      <c r="G2796" s="44">
        <v>9.4766408299955724</v>
      </c>
      <c r="H2796" s="44">
        <v>7.9516185836108928</v>
      </c>
      <c r="I2796" s="45">
        <v>7.9663573398035217</v>
      </c>
    </row>
    <row r="2797" spans="1:9" x14ac:dyDescent="0.25">
      <c r="A2797" s="39">
        <v>2011</v>
      </c>
      <c r="B2797" s="40" t="s">
        <v>358</v>
      </c>
      <c r="C2797" s="41" t="s">
        <v>359</v>
      </c>
      <c r="D2797" s="42">
        <v>7.9306300943358652</v>
      </c>
      <c r="E2797" s="43">
        <v>4.7647659650444565</v>
      </c>
      <c r="F2797" s="44">
        <v>8.1857949854240282</v>
      </c>
      <c r="G2797" s="44">
        <v>9.6744218430280942</v>
      </c>
      <c r="H2797" s="44">
        <v>8.5757782162469791</v>
      </c>
      <c r="I2797" s="45">
        <v>8.4523894619357662</v>
      </c>
    </row>
    <row r="2798" spans="1:9" x14ac:dyDescent="0.25">
      <c r="A2798" s="39">
        <v>2011</v>
      </c>
      <c r="B2798" s="40" t="s">
        <v>163</v>
      </c>
      <c r="C2798" s="41" t="s">
        <v>164</v>
      </c>
      <c r="D2798" s="42">
        <v>7.4618679725579016</v>
      </c>
      <c r="E2798" s="43">
        <v>8.7611948919127887</v>
      </c>
      <c r="F2798" s="44">
        <v>4.5182779070170325</v>
      </c>
      <c r="G2798" s="44">
        <v>9.3126456337906429</v>
      </c>
      <c r="H2798" s="44">
        <v>7.9191342477136422</v>
      </c>
      <c r="I2798" s="45">
        <v>6.7980871823554052</v>
      </c>
    </row>
    <row r="2799" spans="1:9" x14ac:dyDescent="0.25">
      <c r="A2799" s="39">
        <v>2011</v>
      </c>
      <c r="B2799" s="40" t="s">
        <v>165</v>
      </c>
      <c r="C2799" s="41" t="s">
        <v>166</v>
      </c>
      <c r="D2799" s="42">
        <v>6.1128656990113388</v>
      </c>
      <c r="E2799" s="43">
        <v>6.6313901575686574</v>
      </c>
      <c r="F2799" s="44">
        <v>4.0445661728292688</v>
      </c>
      <c r="G2799" s="44">
        <v>6.498798625599072</v>
      </c>
      <c r="H2799" s="44">
        <v>7.1005275329083029</v>
      </c>
      <c r="I2799" s="45">
        <v>6.2890460061513913</v>
      </c>
    </row>
    <row r="2800" spans="1:9" x14ac:dyDescent="0.25">
      <c r="A2800" s="39">
        <v>2011</v>
      </c>
      <c r="B2800" s="40" t="s">
        <v>7</v>
      </c>
      <c r="C2800" s="41" t="s">
        <v>518</v>
      </c>
      <c r="D2800" s="42">
        <v>6.1155220552536722</v>
      </c>
      <c r="E2800" s="43">
        <v>5.9649807996090063</v>
      </c>
      <c r="F2800" s="44">
        <v>4.0598198399756482</v>
      </c>
      <c r="G2800" s="44">
        <v>9.0655235686114306</v>
      </c>
      <c r="H2800" s="44">
        <v>6.4993064070430684</v>
      </c>
      <c r="I2800" s="45">
        <v>4.9879796610292075</v>
      </c>
    </row>
    <row r="2801" spans="1:9" x14ac:dyDescent="0.25">
      <c r="A2801" s="39">
        <v>2011</v>
      </c>
      <c r="B2801" s="40" t="s">
        <v>167</v>
      </c>
      <c r="C2801" s="41" t="s">
        <v>168</v>
      </c>
      <c r="D2801" s="42">
        <v>7.4052601544318133</v>
      </c>
      <c r="E2801" s="43">
        <v>8.7971819080886569</v>
      </c>
      <c r="F2801" s="44">
        <v>4.5577526635913888</v>
      </c>
      <c r="G2801" s="44">
        <v>9.1330870696375364</v>
      </c>
      <c r="H2801" s="44">
        <v>7.5482483651528156</v>
      </c>
      <c r="I2801" s="45">
        <v>6.9900307656886751</v>
      </c>
    </row>
    <row r="2802" spans="1:9" x14ac:dyDescent="0.25">
      <c r="A2802" s="39">
        <v>2011</v>
      </c>
      <c r="B2802" s="40" t="s">
        <v>360</v>
      </c>
      <c r="C2802" s="41" t="s">
        <v>361</v>
      </c>
      <c r="D2802" s="42">
        <v>7.94577749370786</v>
      </c>
      <c r="E2802" s="43">
        <v>6.8271079121343181</v>
      </c>
      <c r="F2802" s="44">
        <v>7.1893597467595116</v>
      </c>
      <c r="G2802" s="44">
        <v>8.9446418392939933</v>
      </c>
      <c r="H2802" s="44">
        <v>8.5358842376339918</v>
      </c>
      <c r="I2802" s="45">
        <v>8.231893732717479</v>
      </c>
    </row>
    <row r="2803" spans="1:9" x14ac:dyDescent="0.25">
      <c r="A2803" s="39">
        <v>2011</v>
      </c>
      <c r="B2803" s="40" t="s">
        <v>53</v>
      </c>
      <c r="C2803" s="41" t="s">
        <v>54</v>
      </c>
      <c r="D2803" s="42">
        <v>6.4370453155381258</v>
      </c>
      <c r="E2803" s="43">
        <v>5.7942813865862997</v>
      </c>
      <c r="F2803" s="44">
        <v>4.7381402801609154</v>
      </c>
      <c r="G2803" s="44">
        <v>7.8434352967346435</v>
      </c>
      <c r="H2803" s="44">
        <v>6.160318223898015</v>
      </c>
      <c r="I2803" s="45">
        <v>7.6490513903107535</v>
      </c>
    </row>
    <row r="2804" spans="1:9" x14ac:dyDescent="0.25">
      <c r="A2804" s="39">
        <v>2011</v>
      </c>
      <c r="B2804" s="40" t="s">
        <v>55</v>
      </c>
      <c r="C2804" s="41" t="s">
        <v>56</v>
      </c>
      <c r="D2804" s="42">
        <v>5.1159448445234785</v>
      </c>
      <c r="E2804" s="43">
        <v>5.5747448410105758</v>
      </c>
      <c r="F2804" s="44">
        <v>4.6971478138430856</v>
      </c>
      <c r="G2804" s="44">
        <v>4.2097581992546473</v>
      </c>
      <c r="H2804" s="44">
        <v>4.8574959438955512</v>
      </c>
      <c r="I2804" s="45">
        <v>6.2405774246135328</v>
      </c>
    </row>
    <row r="2805" spans="1:9" x14ac:dyDescent="0.25">
      <c r="A2805" s="39">
        <v>2011</v>
      </c>
      <c r="B2805" s="40" t="s">
        <v>451</v>
      </c>
      <c r="C2805" s="41" t="s">
        <v>452</v>
      </c>
      <c r="D2805" s="42">
        <v>6.8744765336369751</v>
      </c>
      <c r="E2805" s="43">
        <v>7.1675774552495763</v>
      </c>
      <c r="F2805" s="44">
        <v>5.8286167908128723</v>
      </c>
      <c r="G2805" s="44">
        <v>6.4656075423159898</v>
      </c>
      <c r="H2805" s="44">
        <v>6.2757882978075292</v>
      </c>
      <c r="I2805" s="45">
        <v>8.6347925819989104</v>
      </c>
    </row>
    <row r="2806" spans="1:9" x14ac:dyDescent="0.25">
      <c r="A2806" s="39">
        <v>2011</v>
      </c>
      <c r="B2806" s="40" t="s">
        <v>364</v>
      </c>
      <c r="C2806" s="41" t="s">
        <v>365</v>
      </c>
      <c r="D2806" s="42">
        <v>7.9769569119294443</v>
      </c>
      <c r="E2806" s="43">
        <v>5.3359130661546157</v>
      </c>
      <c r="F2806" s="44">
        <v>8.3094155795620583</v>
      </c>
      <c r="G2806" s="44">
        <v>9.4759635738650942</v>
      </c>
      <c r="H2806" s="44">
        <v>8.7016717963856802</v>
      </c>
      <c r="I2806" s="45">
        <v>8.0618205436797723</v>
      </c>
    </row>
    <row r="2807" spans="1:9" x14ac:dyDescent="0.25">
      <c r="A2807" s="39">
        <v>2011</v>
      </c>
      <c r="B2807" s="40" t="s">
        <v>424</v>
      </c>
      <c r="C2807" s="41" t="s">
        <v>425</v>
      </c>
      <c r="D2807" s="42">
        <v>7.5032953047554454</v>
      </c>
      <c r="E2807" s="43">
        <v>5.2856852193948978</v>
      </c>
      <c r="F2807" s="44">
        <v>6.9192208114858946</v>
      </c>
      <c r="G2807" s="44">
        <v>9.625064052502692</v>
      </c>
      <c r="H2807" s="44">
        <v>8.2552018430457235</v>
      </c>
      <c r="I2807" s="45">
        <v>7.4313045973480163</v>
      </c>
    </row>
    <row r="2808" spans="1:9" x14ac:dyDescent="0.25">
      <c r="A2808" s="39">
        <v>2011</v>
      </c>
      <c r="B2808" s="40" t="s">
        <v>59</v>
      </c>
      <c r="C2808" s="41" t="s">
        <v>60</v>
      </c>
      <c r="D2808" s="42">
        <v>5.2896110136814389</v>
      </c>
      <c r="E2808" s="43">
        <v>4.8651337849399479</v>
      </c>
      <c r="F2808" s="44">
        <v>3.5998843304504944</v>
      </c>
      <c r="G2808" s="44">
        <v>5.4200983724364846</v>
      </c>
      <c r="H2808" s="44">
        <v>5.7330861268840536</v>
      </c>
      <c r="I2808" s="45">
        <v>6.829852453696212</v>
      </c>
    </row>
    <row r="2809" spans="1:9" x14ac:dyDescent="0.25">
      <c r="A2809" s="39">
        <v>2011</v>
      </c>
      <c r="B2809" s="40" t="s">
        <v>61</v>
      </c>
      <c r="C2809" s="41" t="s">
        <v>519</v>
      </c>
      <c r="D2809" s="42">
        <v>6.9934489423877508</v>
      </c>
      <c r="E2809" s="43">
        <v>6.6326075406604872</v>
      </c>
      <c r="F2809" s="44">
        <v>4.9718991778993669</v>
      </c>
      <c r="G2809" s="44">
        <v>8.1146154901750958</v>
      </c>
      <c r="H2809" s="44">
        <v>7.7754751175732704</v>
      </c>
      <c r="I2809" s="45">
        <v>7.4726473856305295</v>
      </c>
    </row>
    <row r="2810" spans="1:9" x14ac:dyDescent="0.25">
      <c r="A2810" s="39">
        <v>2011</v>
      </c>
      <c r="B2810" s="40" t="s">
        <v>307</v>
      </c>
      <c r="C2810" s="41" t="s">
        <v>308</v>
      </c>
      <c r="D2810" s="42">
        <v>7.9934891210198868</v>
      </c>
      <c r="E2810" s="43">
        <v>7.606341418976835</v>
      </c>
      <c r="F2810" s="44">
        <v>6.829389813527766</v>
      </c>
      <c r="G2810" s="44">
        <v>9.0313993562046466</v>
      </c>
      <c r="H2810" s="44">
        <v>8.2818846727307083</v>
      </c>
      <c r="I2810" s="45">
        <v>8.2184303436594828</v>
      </c>
    </row>
    <row r="2811" spans="1:9" x14ac:dyDescent="0.25">
      <c r="A2811" s="39">
        <v>2011</v>
      </c>
      <c r="B2811" s="40" t="s">
        <v>426</v>
      </c>
      <c r="C2811" s="41" t="s">
        <v>427</v>
      </c>
      <c r="D2811" s="42">
        <v>7.8663196119909058</v>
      </c>
      <c r="E2811" s="43">
        <v>6.210795206782727</v>
      </c>
      <c r="F2811" s="44">
        <v>7.7832958438846269</v>
      </c>
      <c r="G2811" s="44">
        <v>9.5617340609300285</v>
      </c>
      <c r="H2811" s="44">
        <v>8.1640614194061172</v>
      </c>
      <c r="I2811" s="45">
        <v>7.6117115289510267</v>
      </c>
    </row>
    <row r="2812" spans="1:9" x14ac:dyDescent="0.25">
      <c r="A2812" s="39">
        <v>2011</v>
      </c>
      <c r="B2812" s="40" t="s">
        <v>63</v>
      </c>
      <c r="C2812" s="41" t="s">
        <v>64</v>
      </c>
      <c r="D2812" s="42">
        <v>6.8193158006635004</v>
      </c>
      <c r="E2812" s="43">
        <v>7.9755949168514473</v>
      </c>
      <c r="F2812" s="44">
        <v>5.4419080267826061</v>
      </c>
      <c r="G2812" s="44">
        <v>7.1482729611447748</v>
      </c>
      <c r="H2812" s="44">
        <v>6.3800111451456845</v>
      </c>
      <c r="I2812" s="45">
        <v>7.150791953392992</v>
      </c>
    </row>
    <row r="2813" spans="1:9" x14ac:dyDescent="0.25">
      <c r="A2813" s="39">
        <v>2011</v>
      </c>
      <c r="B2813" s="40" t="s">
        <v>398</v>
      </c>
      <c r="C2813" s="41" t="s">
        <v>399</v>
      </c>
      <c r="D2813" s="42">
        <v>7.1208934724750721</v>
      </c>
      <c r="E2813" s="43">
        <v>6.333166471077285</v>
      </c>
      <c r="F2813" s="44">
        <v>5.6121370076129917</v>
      </c>
      <c r="G2813" s="44">
        <v>9.5992851271804867</v>
      </c>
      <c r="H2813" s="44">
        <v>7.9964622147173587</v>
      </c>
      <c r="I2813" s="45">
        <v>6.063416541787241</v>
      </c>
    </row>
    <row r="2814" spans="1:9" x14ac:dyDescent="0.25">
      <c r="A2814" s="39">
        <v>2011</v>
      </c>
      <c r="B2814" s="40" t="s">
        <v>177</v>
      </c>
      <c r="C2814" s="41" t="s">
        <v>178</v>
      </c>
      <c r="D2814" s="42">
        <v>7.5256013769410259</v>
      </c>
      <c r="E2814" s="43">
        <v>8.4951910887842459</v>
      </c>
      <c r="F2814" s="44">
        <v>4.7489970816496214</v>
      </c>
      <c r="G2814" s="44">
        <v>9.2964495836460905</v>
      </c>
      <c r="H2814" s="44">
        <v>8.4991527881771791</v>
      </c>
      <c r="I2814" s="45">
        <v>6.5882163424479954</v>
      </c>
    </row>
    <row r="2815" spans="1:9" x14ac:dyDescent="0.25">
      <c r="A2815" s="39">
        <v>2011</v>
      </c>
      <c r="B2815" s="40" t="s">
        <v>65</v>
      </c>
      <c r="C2815" s="41" t="s">
        <v>66</v>
      </c>
      <c r="D2815" s="42" t="s">
        <v>511</v>
      </c>
      <c r="E2815" s="43" t="s">
        <v>511</v>
      </c>
      <c r="F2815" s="44" t="s">
        <v>511</v>
      </c>
      <c r="G2815" s="44" t="s">
        <v>511</v>
      </c>
      <c r="H2815" s="44" t="s">
        <v>511</v>
      </c>
      <c r="I2815" s="45" t="s">
        <v>511</v>
      </c>
    </row>
    <row r="2816" spans="1:9" x14ac:dyDescent="0.25">
      <c r="A2816" s="39">
        <v>2011</v>
      </c>
      <c r="B2816" s="40" t="s">
        <v>67</v>
      </c>
      <c r="C2816" s="41" t="s">
        <v>68</v>
      </c>
      <c r="D2816" s="42">
        <v>5.2565279262966182</v>
      </c>
      <c r="E2816" s="43">
        <v>6.0237216747622186</v>
      </c>
      <c r="F2816" s="44">
        <v>2.225454878224693</v>
      </c>
      <c r="G2816" s="44">
        <v>6.0926836771074964</v>
      </c>
      <c r="H2816" s="44">
        <v>6.2811680310698161</v>
      </c>
      <c r="I2816" s="45">
        <v>5.6596113703188671</v>
      </c>
    </row>
    <row r="2817" spans="1:9" x14ac:dyDescent="0.25">
      <c r="A2817" s="39">
        <v>2011</v>
      </c>
      <c r="B2817" s="40" t="s">
        <v>179</v>
      </c>
      <c r="C2817" s="41" t="s">
        <v>180</v>
      </c>
      <c r="D2817" s="42">
        <v>6.4918219616266395</v>
      </c>
      <c r="E2817" s="43">
        <v>4.8380522730435409</v>
      </c>
      <c r="F2817" s="44">
        <v>4.7110921882468659</v>
      </c>
      <c r="G2817" s="44">
        <v>7.8029556909056783</v>
      </c>
      <c r="H2817" s="44">
        <v>7.3909619787406307</v>
      </c>
      <c r="I2817" s="45">
        <v>7.7160476771964808</v>
      </c>
    </row>
    <row r="2818" spans="1:9" x14ac:dyDescent="0.25">
      <c r="A2818" s="39">
        <v>2011</v>
      </c>
      <c r="B2818" s="40" t="s">
        <v>181</v>
      </c>
      <c r="C2818" s="41" t="s">
        <v>182</v>
      </c>
      <c r="D2818" s="42">
        <v>6.4708776931228753</v>
      </c>
      <c r="E2818" s="43">
        <v>7.2579355773322805</v>
      </c>
      <c r="F2818" s="44">
        <v>2.6396675797717277</v>
      </c>
      <c r="G2818" s="44">
        <v>8.010119575514981</v>
      </c>
      <c r="H2818" s="44">
        <v>7.4149031915753394</v>
      </c>
      <c r="I2818" s="45">
        <v>7.0317625414200533</v>
      </c>
    </row>
    <row r="2819" spans="1:9" x14ac:dyDescent="0.25">
      <c r="A2819" s="39">
        <v>2011</v>
      </c>
      <c r="B2819" s="40" t="s">
        <v>183</v>
      </c>
      <c r="C2819" s="41" t="s">
        <v>184</v>
      </c>
      <c r="D2819" s="42">
        <v>7.3136853811625588</v>
      </c>
      <c r="E2819" s="43">
        <v>8.8429122254756098</v>
      </c>
      <c r="F2819" s="44">
        <v>4.3431447224571604</v>
      </c>
      <c r="G2819" s="44">
        <v>9.2950682248698051</v>
      </c>
      <c r="H2819" s="44">
        <v>7.2379259690509397</v>
      </c>
      <c r="I2819" s="45">
        <v>6.8493757639592774</v>
      </c>
    </row>
    <row r="2820" spans="1:9" x14ac:dyDescent="0.25">
      <c r="A2820" s="39">
        <v>2011</v>
      </c>
      <c r="B2820" s="40" t="s">
        <v>251</v>
      </c>
      <c r="C2820" s="41" t="s">
        <v>520</v>
      </c>
      <c r="D2820" s="42">
        <v>8.8773319301608851</v>
      </c>
      <c r="E2820" s="43">
        <v>8.7960135627622762</v>
      </c>
      <c r="F2820" s="44">
        <v>7.4836182450451396</v>
      </c>
      <c r="G2820" s="44">
        <v>9.2143366053757845</v>
      </c>
      <c r="H2820" s="44">
        <v>9.4981551808713274</v>
      </c>
      <c r="I2820" s="45">
        <v>9.3945360567499012</v>
      </c>
    </row>
    <row r="2821" spans="1:9" x14ac:dyDescent="0.25">
      <c r="A2821" s="39">
        <v>2011</v>
      </c>
      <c r="B2821" s="40" t="s">
        <v>342</v>
      </c>
      <c r="C2821" s="41" t="s">
        <v>343</v>
      </c>
      <c r="D2821" s="42">
        <v>7.6228153856799468</v>
      </c>
      <c r="E2821" s="43">
        <v>6.2067529392608991</v>
      </c>
      <c r="F2821" s="44">
        <v>6.281384409252583</v>
      </c>
      <c r="G2821" s="44">
        <v>9.6142815905500214</v>
      </c>
      <c r="H2821" s="44">
        <v>7.9885558526181972</v>
      </c>
      <c r="I2821" s="45">
        <v>8.0231021367180286</v>
      </c>
    </row>
    <row r="2822" spans="1:9" x14ac:dyDescent="0.25">
      <c r="A2822" s="39">
        <v>2011</v>
      </c>
      <c r="B2822" s="40" t="s">
        <v>368</v>
      </c>
      <c r="C2822" s="41" t="s">
        <v>369</v>
      </c>
      <c r="D2822" s="42">
        <v>6.9010451289091721</v>
      </c>
      <c r="E2822" s="43">
        <v>5.8362985566016023</v>
      </c>
      <c r="F2822" s="44">
        <v>7.9032857260549196</v>
      </c>
      <c r="G2822" s="44">
        <v>6.7666469271056933</v>
      </c>
      <c r="H2822" s="44">
        <v>6.4298866662611109</v>
      </c>
      <c r="I2822" s="45">
        <v>7.5691077685225308</v>
      </c>
    </row>
    <row r="2823" spans="1:9" x14ac:dyDescent="0.25">
      <c r="A2823" s="39">
        <v>2011</v>
      </c>
      <c r="B2823" s="40" t="s">
        <v>287</v>
      </c>
      <c r="C2823" s="41" t="s">
        <v>288</v>
      </c>
      <c r="D2823" s="42">
        <v>6.5196892832147508</v>
      </c>
      <c r="E2823" s="43">
        <v>7.6070200956299487</v>
      </c>
      <c r="F2823" s="44">
        <v>5.5042635240472935</v>
      </c>
      <c r="G2823" s="44">
        <v>6.6680979043826891</v>
      </c>
      <c r="H2823" s="44">
        <v>5.9029898181555263</v>
      </c>
      <c r="I2823" s="45">
        <v>6.9160750738583054</v>
      </c>
    </row>
    <row r="2824" spans="1:9" x14ac:dyDescent="0.25">
      <c r="A2824" s="39">
        <v>2011</v>
      </c>
      <c r="B2824" s="40" t="s">
        <v>263</v>
      </c>
      <c r="C2824" s="41" t="s">
        <v>264</v>
      </c>
      <c r="D2824" s="42">
        <v>6.9458362912700595</v>
      </c>
      <c r="E2824" s="43">
        <v>8.0966541973462753</v>
      </c>
      <c r="F2824" s="44">
        <v>4.4675797278891229</v>
      </c>
      <c r="G2824" s="44">
        <v>9.0845925903162996</v>
      </c>
      <c r="H2824" s="44">
        <v>6.6246993339126981</v>
      </c>
      <c r="I2824" s="45">
        <v>6.4556556068859043</v>
      </c>
    </row>
    <row r="2825" spans="1:9" x14ac:dyDescent="0.25">
      <c r="A2825" s="39">
        <v>2011</v>
      </c>
      <c r="B2825" s="40" t="s">
        <v>289</v>
      </c>
      <c r="C2825" s="41" t="s">
        <v>521</v>
      </c>
      <c r="D2825" s="42">
        <v>5.3957021538301335</v>
      </c>
      <c r="E2825" s="43">
        <v>6.1851732796748511</v>
      </c>
      <c r="F2825" s="44">
        <v>4.1004729615929207</v>
      </c>
      <c r="G2825" s="44">
        <v>7.1989860284729943</v>
      </c>
      <c r="H2825" s="44">
        <v>5.2037772095112178</v>
      </c>
      <c r="I2825" s="45">
        <v>4.2901012898986872</v>
      </c>
    </row>
    <row r="2826" spans="1:9" x14ac:dyDescent="0.25">
      <c r="A2826" s="39">
        <v>2011</v>
      </c>
      <c r="B2826" s="40" t="s">
        <v>309</v>
      </c>
      <c r="C2826" s="41" t="s">
        <v>310</v>
      </c>
      <c r="D2826" s="42" t="s">
        <v>511</v>
      </c>
      <c r="E2826" s="43" t="s">
        <v>511</v>
      </c>
      <c r="F2826" s="44" t="s">
        <v>511</v>
      </c>
      <c r="G2826" s="44" t="s">
        <v>511</v>
      </c>
      <c r="H2826" s="44" t="s">
        <v>511</v>
      </c>
      <c r="I2826" s="45" t="s">
        <v>511</v>
      </c>
    </row>
    <row r="2827" spans="1:9" x14ac:dyDescent="0.25">
      <c r="A2827" s="39">
        <v>2011</v>
      </c>
      <c r="B2827" s="40" t="s">
        <v>370</v>
      </c>
      <c r="C2827" s="41" t="s">
        <v>371</v>
      </c>
      <c r="D2827" s="42">
        <v>8.0419448843025823</v>
      </c>
      <c r="E2827" s="43">
        <v>6.219137547989571</v>
      </c>
      <c r="F2827" s="44">
        <v>7.7760052770316346</v>
      </c>
      <c r="G2827" s="44">
        <v>9.5899172903883727</v>
      </c>
      <c r="H2827" s="44">
        <v>8.8457413689805477</v>
      </c>
      <c r="I2827" s="45">
        <v>7.7789229371227835</v>
      </c>
    </row>
    <row r="2828" spans="1:9" x14ac:dyDescent="0.25">
      <c r="A2828" s="39">
        <v>2011</v>
      </c>
      <c r="B2828" s="40" t="s">
        <v>311</v>
      </c>
      <c r="C2828" s="41" t="s">
        <v>312</v>
      </c>
      <c r="D2828" s="42">
        <v>7.3225378058351351</v>
      </c>
      <c r="E2828" s="43">
        <v>6.3515466896877744</v>
      </c>
      <c r="F2828" s="44">
        <v>5.7750844485360924</v>
      </c>
      <c r="G2828" s="44">
        <v>9.0792163167966695</v>
      </c>
      <c r="H2828" s="44">
        <v>8.1808683715391126</v>
      </c>
      <c r="I2828" s="45">
        <v>7.2259732026160259</v>
      </c>
    </row>
    <row r="2829" spans="1:9" x14ac:dyDescent="0.25">
      <c r="A2829" s="39">
        <v>2011</v>
      </c>
      <c r="B2829" s="40" t="s">
        <v>402</v>
      </c>
      <c r="C2829" s="41" t="s">
        <v>403</v>
      </c>
      <c r="D2829" s="42">
        <v>7.6135917898835448</v>
      </c>
      <c r="E2829" s="43">
        <v>6.1686670483818871</v>
      </c>
      <c r="F2829" s="44">
        <v>6.371412205573689</v>
      </c>
      <c r="G2829" s="44">
        <v>9.656541464060183</v>
      </c>
      <c r="H2829" s="44">
        <v>8.19266626472211</v>
      </c>
      <c r="I2829" s="45">
        <v>7.6786719666798513</v>
      </c>
    </row>
    <row r="2830" spans="1:9" x14ac:dyDescent="0.25">
      <c r="A2830" s="39">
        <v>2011</v>
      </c>
      <c r="B2830" s="40" t="s">
        <v>185</v>
      </c>
      <c r="C2830" s="41" t="s">
        <v>186</v>
      </c>
      <c r="D2830" s="42">
        <v>7.2457578215656779</v>
      </c>
      <c r="E2830" s="43">
        <v>8.0148042149268388</v>
      </c>
      <c r="F2830" s="44">
        <v>5.489196452339125</v>
      </c>
      <c r="G2830" s="44">
        <v>8.1797508660373772</v>
      </c>
      <c r="H2830" s="44">
        <v>7.2886445640995392</v>
      </c>
      <c r="I2830" s="45">
        <v>7.2563930104255148</v>
      </c>
    </row>
    <row r="2831" spans="1:9" x14ac:dyDescent="0.25">
      <c r="A2831" s="39">
        <v>2011</v>
      </c>
      <c r="B2831" s="40" t="s">
        <v>254</v>
      </c>
      <c r="C2831" s="41" t="s">
        <v>255</v>
      </c>
      <c r="D2831" s="42">
        <v>7.7090509032364638</v>
      </c>
      <c r="E2831" s="43">
        <v>5.9564738165421769</v>
      </c>
      <c r="F2831" s="44">
        <v>7.2761533194972499</v>
      </c>
      <c r="G2831" s="44">
        <v>9.8761286661256804</v>
      </c>
      <c r="H2831" s="44">
        <v>7.4521328801778006</v>
      </c>
      <c r="I2831" s="45">
        <v>7.9843658338394112</v>
      </c>
    </row>
    <row r="2832" spans="1:9" x14ac:dyDescent="0.25">
      <c r="A2832" s="39">
        <v>2011</v>
      </c>
      <c r="B2832" s="40" t="s">
        <v>313</v>
      </c>
      <c r="C2832" s="41" t="s">
        <v>314</v>
      </c>
      <c r="D2832" s="42">
        <v>7.483631013452535</v>
      </c>
      <c r="E2832" s="43">
        <v>7.6675869779944081</v>
      </c>
      <c r="F2832" s="44">
        <v>4.4557162509425003</v>
      </c>
      <c r="G2832" s="44">
        <v>9.0995250785585196</v>
      </c>
      <c r="H2832" s="44">
        <v>8.2337376270121361</v>
      </c>
      <c r="I2832" s="45">
        <v>7.9615891327551145</v>
      </c>
    </row>
    <row r="2833" spans="1:9" x14ac:dyDescent="0.25">
      <c r="A2833" s="39">
        <v>2011</v>
      </c>
      <c r="B2833" s="40" t="s">
        <v>238</v>
      </c>
      <c r="C2833" s="41" t="s">
        <v>239</v>
      </c>
      <c r="D2833" s="42">
        <v>6.7555146583977148</v>
      </c>
      <c r="E2833" s="43">
        <v>7.448813647784017</v>
      </c>
      <c r="F2833" s="44">
        <v>5.5630379165386152</v>
      </c>
      <c r="G2833" s="44">
        <v>8.1725261326749372</v>
      </c>
      <c r="H2833" s="44">
        <v>5.0503866910082307</v>
      </c>
      <c r="I2833" s="45">
        <v>7.5428089039827677</v>
      </c>
    </row>
    <row r="2834" spans="1:9" x14ac:dyDescent="0.25">
      <c r="A2834" s="39">
        <v>2011</v>
      </c>
      <c r="B2834" s="40" t="s">
        <v>69</v>
      </c>
      <c r="C2834" s="41" t="s">
        <v>70</v>
      </c>
      <c r="D2834" s="42">
        <v>7.0470404962041808</v>
      </c>
      <c r="E2834" s="43">
        <v>7.7667038707326412</v>
      </c>
      <c r="F2834" s="44">
        <v>4.8325318506800299</v>
      </c>
      <c r="G2834" s="44">
        <v>8.3757264487167511</v>
      </c>
      <c r="H2834" s="44">
        <v>6.8338441508942056</v>
      </c>
      <c r="I2834" s="45">
        <v>7.4263961599972808</v>
      </c>
    </row>
    <row r="2835" spans="1:9" x14ac:dyDescent="0.25">
      <c r="A2835" s="39">
        <v>2011</v>
      </c>
      <c r="B2835" s="40" t="s">
        <v>258</v>
      </c>
      <c r="C2835" s="41" t="s">
        <v>522</v>
      </c>
      <c r="D2835" s="42">
        <v>7.6049837880831372</v>
      </c>
      <c r="E2835" s="43">
        <v>7.1529125157771229</v>
      </c>
      <c r="F2835" s="44">
        <v>6.4403164619476145</v>
      </c>
      <c r="G2835" s="44">
        <v>9.4709523938190792</v>
      </c>
      <c r="H2835" s="44">
        <v>7.6547845191722663</v>
      </c>
      <c r="I2835" s="45">
        <v>7.3059530496996041</v>
      </c>
    </row>
    <row r="2836" spans="1:9" x14ac:dyDescent="0.25">
      <c r="A2836" s="39">
        <v>2011</v>
      </c>
      <c r="B2836" s="40" t="s">
        <v>315</v>
      </c>
      <c r="C2836" s="41" t="s">
        <v>316</v>
      </c>
      <c r="D2836" s="42">
        <v>6.6367102355371799</v>
      </c>
      <c r="E2836" s="43">
        <v>5.0137274105901417</v>
      </c>
      <c r="F2836" s="44">
        <v>5.3149199114534547</v>
      </c>
      <c r="G2836" s="44">
        <v>7.9364191630404353</v>
      </c>
      <c r="H2836" s="44">
        <v>7.7647547273886737</v>
      </c>
      <c r="I2836" s="45">
        <v>7.1537299652131887</v>
      </c>
    </row>
    <row r="2837" spans="1:9" x14ac:dyDescent="0.25">
      <c r="A2837" s="39">
        <v>2011</v>
      </c>
      <c r="B2837" s="40" t="s">
        <v>241</v>
      </c>
      <c r="C2837" s="41" t="s">
        <v>523</v>
      </c>
      <c r="D2837" s="42">
        <v>6.7552467628076274</v>
      </c>
      <c r="E2837" s="43">
        <v>7.5764817054893623</v>
      </c>
      <c r="F2837" s="44">
        <v>4.7448290779198832</v>
      </c>
      <c r="G2837" s="44">
        <v>7.9067721731172362</v>
      </c>
      <c r="H2837" s="44">
        <v>6.7541278588862745</v>
      </c>
      <c r="I2837" s="45">
        <v>6.7940229986253806</v>
      </c>
    </row>
    <row r="2838" spans="1:9" x14ac:dyDescent="0.25">
      <c r="A2838" s="39">
        <v>2011</v>
      </c>
      <c r="B2838" s="40" t="s">
        <v>265</v>
      </c>
      <c r="C2838" s="41" t="s">
        <v>524</v>
      </c>
      <c r="D2838" s="42" t="s">
        <v>511</v>
      </c>
      <c r="E2838" s="43" t="s">
        <v>511</v>
      </c>
      <c r="F2838" s="44" t="s">
        <v>511</v>
      </c>
      <c r="G2838" s="44" t="s">
        <v>511</v>
      </c>
      <c r="H2838" s="44" t="s">
        <v>511</v>
      </c>
      <c r="I2838" s="45" t="s">
        <v>511</v>
      </c>
    </row>
    <row r="2839" spans="1:9" x14ac:dyDescent="0.25">
      <c r="A2839" s="39">
        <v>2011</v>
      </c>
      <c r="B2839" s="40" t="s">
        <v>376</v>
      </c>
      <c r="C2839" s="41" t="s">
        <v>377</v>
      </c>
      <c r="D2839" s="42">
        <v>7.7622771210987693</v>
      </c>
      <c r="E2839" s="43">
        <v>7.0917043873648824</v>
      </c>
      <c r="F2839" s="44">
        <v>6.6793582732682655</v>
      </c>
      <c r="G2839" s="44">
        <v>8.9751685426700494</v>
      </c>
      <c r="H2839" s="44">
        <v>8.3711377143842629</v>
      </c>
      <c r="I2839" s="45">
        <v>7.6940166878063883</v>
      </c>
    </row>
    <row r="2840" spans="1:9" x14ac:dyDescent="0.25">
      <c r="A2840" s="39">
        <v>2011</v>
      </c>
      <c r="B2840" s="40" t="s">
        <v>317</v>
      </c>
      <c r="C2840" s="41" t="s">
        <v>318</v>
      </c>
      <c r="D2840" s="42">
        <v>7.1818153294947518</v>
      </c>
      <c r="E2840" s="43">
        <v>8.5226048455095142</v>
      </c>
      <c r="F2840" s="44">
        <v>4.0251532393646974</v>
      </c>
      <c r="G2840" s="44">
        <v>9.4127037806820653</v>
      </c>
      <c r="H2840" s="44">
        <v>7.187567844589319</v>
      </c>
      <c r="I2840" s="45">
        <v>6.7610469373281674</v>
      </c>
    </row>
    <row r="2841" spans="1:9" x14ac:dyDescent="0.25">
      <c r="A2841" s="39">
        <v>2011</v>
      </c>
      <c r="B2841" s="40" t="s">
        <v>71</v>
      </c>
      <c r="C2841" s="41" t="s">
        <v>72</v>
      </c>
      <c r="D2841" s="42">
        <v>6.3772596184013963</v>
      </c>
      <c r="E2841" s="43">
        <v>5.8628415434944916</v>
      </c>
      <c r="F2841" s="44">
        <v>4.4843705858384695</v>
      </c>
      <c r="G2841" s="44">
        <v>8.0249474038354247</v>
      </c>
      <c r="H2841" s="44">
        <v>5.986056783855136</v>
      </c>
      <c r="I2841" s="45">
        <v>7.5280817749834581</v>
      </c>
    </row>
    <row r="2842" spans="1:9" x14ac:dyDescent="0.25">
      <c r="A2842" s="39">
        <v>2011</v>
      </c>
      <c r="B2842" s="40" t="s">
        <v>73</v>
      </c>
      <c r="C2842" s="41" t="s">
        <v>74</v>
      </c>
      <c r="D2842" s="42" t="s">
        <v>511</v>
      </c>
      <c r="E2842" s="43" t="s">
        <v>511</v>
      </c>
      <c r="F2842" s="44" t="s">
        <v>511</v>
      </c>
      <c r="G2842" s="44" t="s">
        <v>511</v>
      </c>
      <c r="H2842" s="44" t="s">
        <v>511</v>
      </c>
      <c r="I2842" s="45" t="s">
        <v>511</v>
      </c>
    </row>
    <row r="2843" spans="1:9" x14ac:dyDescent="0.25">
      <c r="A2843" s="39">
        <v>2011</v>
      </c>
      <c r="B2843" s="40" t="s">
        <v>9</v>
      </c>
      <c r="C2843" s="41" t="s">
        <v>10</v>
      </c>
      <c r="D2843" s="42" t="s">
        <v>511</v>
      </c>
      <c r="E2843" s="43" t="s">
        <v>511</v>
      </c>
      <c r="F2843" s="44" t="s">
        <v>511</v>
      </c>
      <c r="G2843" s="44" t="s">
        <v>511</v>
      </c>
      <c r="H2843" s="44" t="s">
        <v>511</v>
      </c>
      <c r="I2843" s="45" t="s">
        <v>511</v>
      </c>
    </row>
    <row r="2844" spans="1:9" x14ac:dyDescent="0.25">
      <c r="A2844" s="39">
        <v>2011</v>
      </c>
      <c r="B2844" s="40" t="s">
        <v>378</v>
      </c>
      <c r="C2844" s="41" t="s">
        <v>379</v>
      </c>
      <c r="D2844" s="42">
        <v>7.6487748759928751</v>
      </c>
      <c r="E2844" s="43">
        <v>7.0754662346654467</v>
      </c>
      <c r="F2844" s="44">
        <v>6.8002536691334701</v>
      </c>
      <c r="G2844" s="44">
        <v>9.2485160462459088</v>
      </c>
      <c r="H2844" s="44">
        <v>7.8720552205760281</v>
      </c>
      <c r="I2844" s="45">
        <v>7.2475832093435164</v>
      </c>
    </row>
    <row r="2845" spans="1:9" x14ac:dyDescent="0.25">
      <c r="A2845" s="39">
        <v>2011</v>
      </c>
      <c r="B2845" s="40" t="s">
        <v>430</v>
      </c>
      <c r="C2845" s="41" t="s">
        <v>431</v>
      </c>
      <c r="D2845" s="42">
        <v>7.5548057440401353</v>
      </c>
      <c r="E2845" s="43">
        <v>5.0588295107806438</v>
      </c>
      <c r="F2845" s="44">
        <v>7.6784944907304942</v>
      </c>
      <c r="G2845" s="44">
        <v>9.3650109329902946</v>
      </c>
      <c r="H2845" s="44">
        <v>7.9570271990908683</v>
      </c>
      <c r="I2845" s="45">
        <v>7.714666586608371</v>
      </c>
    </row>
    <row r="2846" spans="1:9" x14ac:dyDescent="0.25">
      <c r="A2846" s="39">
        <v>2011</v>
      </c>
      <c r="B2846" s="40" t="s">
        <v>75</v>
      </c>
      <c r="C2846" s="41" t="s">
        <v>76</v>
      </c>
      <c r="D2846" s="42">
        <v>6.2087812554987281</v>
      </c>
      <c r="E2846" s="43">
        <v>8.1433897905458164</v>
      </c>
      <c r="F2846" s="44">
        <v>3.0523119770312155</v>
      </c>
      <c r="G2846" s="44">
        <v>7.8918707169986559</v>
      </c>
      <c r="H2846" s="44">
        <v>6.0525781570946124</v>
      </c>
      <c r="I2846" s="45">
        <v>5.9037556358233418</v>
      </c>
    </row>
    <row r="2847" spans="1:9" x14ac:dyDescent="0.25">
      <c r="A2847" s="39">
        <v>2011</v>
      </c>
      <c r="B2847" s="40" t="s">
        <v>77</v>
      </c>
      <c r="C2847" s="41" t="s">
        <v>78</v>
      </c>
      <c r="D2847" s="42">
        <v>6.4278744656844964</v>
      </c>
      <c r="E2847" s="43">
        <v>6.5836474527715536</v>
      </c>
      <c r="F2847" s="44">
        <v>5.2391410567172656</v>
      </c>
      <c r="G2847" s="44">
        <v>7.3537378485935339</v>
      </c>
      <c r="H2847" s="44">
        <v>6.1863844084564086</v>
      </c>
      <c r="I2847" s="45">
        <v>6.7764615618837176</v>
      </c>
    </row>
    <row r="2848" spans="1:9" x14ac:dyDescent="0.25">
      <c r="A2848" s="39">
        <v>2011</v>
      </c>
      <c r="B2848" s="40" t="s">
        <v>267</v>
      </c>
      <c r="C2848" s="41" t="s">
        <v>268</v>
      </c>
      <c r="D2848" s="42">
        <v>6.6110103586799198</v>
      </c>
      <c r="E2848" s="43">
        <v>5.6944257117248043</v>
      </c>
      <c r="F2848" s="44">
        <v>5.3853631333128158</v>
      </c>
      <c r="G2848" s="44">
        <v>6.4950209664730938</v>
      </c>
      <c r="H2848" s="44">
        <v>7.1672444925787122</v>
      </c>
      <c r="I2848" s="45">
        <v>8.312997489310181</v>
      </c>
    </row>
    <row r="2849" spans="1:9" x14ac:dyDescent="0.25">
      <c r="A2849" s="39">
        <v>2011</v>
      </c>
      <c r="B2849" s="40" t="s">
        <v>79</v>
      </c>
      <c r="C2849" s="41" t="s">
        <v>80</v>
      </c>
      <c r="D2849" s="42">
        <v>5.8673194856728816</v>
      </c>
      <c r="E2849" s="43">
        <v>6.3809297802118374</v>
      </c>
      <c r="F2849" s="44">
        <v>4.1064872131994363</v>
      </c>
      <c r="G2849" s="44">
        <v>6.6135081333814778</v>
      </c>
      <c r="H2849" s="44">
        <v>6.1103654908281033</v>
      </c>
      <c r="I2849" s="45">
        <v>6.1253068107435569</v>
      </c>
    </row>
    <row r="2850" spans="1:9" x14ac:dyDescent="0.25">
      <c r="A2850" s="39">
        <v>2011</v>
      </c>
      <c r="B2850" s="40" t="s">
        <v>404</v>
      </c>
      <c r="C2850" s="41" t="s">
        <v>405</v>
      </c>
      <c r="D2850" s="42">
        <v>7.8568986325078525</v>
      </c>
      <c r="E2850" s="43">
        <v>6.7764066077841907</v>
      </c>
      <c r="F2850" s="44">
        <v>6.7994693986188599</v>
      </c>
      <c r="G2850" s="44">
        <v>9.4995792489935091</v>
      </c>
      <c r="H2850" s="44">
        <v>8.4764192682463442</v>
      </c>
      <c r="I2850" s="45">
        <v>7.7326186388963594</v>
      </c>
    </row>
    <row r="2851" spans="1:9" x14ac:dyDescent="0.25">
      <c r="A2851" s="39">
        <v>2011</v>
      </c>
      <c r="B2851" s="40" t="s">
        <v>81</v>
      </c>
      <c r="C2851" s="41" t="s">
        <v>82</v>
      </c>
      <c r="D2851" s="42">
        <v>6.0393415764272786</v>
      </c>
      <c r="E2851" s="43">
        <v>6.3481164020142229</v>
      </c>
      <c r="F2851" s="44">
        <v>4.0145040508940646</v>
      </c>
      <c r="G2851" s="44">
        <v>6.7632780834306505</v>
      </c>
      <c r="H2851" s="44">
        <v>6.199431730239529</v>
      </c>
      <c r="I2851" s="45">
        <v>6.8713776155579289</v>
      </c>
    </row>
    <row r="2852" spans="1:9" x14ac:dyDescent="0.25">
      <c r="A2852" s="39">
        <v>2011</v>
      </c>
      <c r="B2852" s="40" t="s">
        <v>83</v>
      </c>
      <c r="C2852" s="41" t="s">
        <v>84</v>
      </c>
      <c r="D2852" s="42">
        <v>7.9236206014958457</v>
      </c>
      <c r="E2852" s="43">
        <v>8.1316245164207555</v>
      </c>
      <c r="F2852" s="44">
        <v>5.5001027079461249</v>
      </c>
      <c r="G2852" s="44">
        <v>9.216974759500669</v>
      </c>
      <c r="H2852" s="44">
        <v>8.4877832617394748</v>
      </c>
      <c r="I2852" s="45">
        <v>8.2816177618722033</v>
      </c>
    </row>
    <row r="2853" spans="1:9" x14ac:dyDescent="0.25">
      <c r="A2853" s="39">
        <v>2011</v>
      </c>
      <c r="B2853" s="40" t="s">
        <v>189</v>
      </c>
      <c r="C2853" s="41" t="s">
        <v>190</v>
      </c>
      <c r="D2853" s="42">
        <v>6.7544317515719445</v>
      </c>
      <c r="E2853" s="43">
        <v>6.8597609385555645</v>
      </c>
      <c r="F2853" s="44">
        <v>4.9602936403610434</v>
      </c>
      <c r="G2853" s="44">
        <v>8.1155048396036555</v>
      </c>
      <c r="H2853" s="44">
        <v>7.0527279405063403</v>
      </c>
      <c r="I2853" s="45">
        <v>6.7838713988331163</v>
      </c>
    </row>
    <row r="2854" spans="1:9" x14ac:dyDescent="0.25">
      <c r="A2854" s="39">
        <v>2011</v>
      </c>
      <c r="B2854" s="40" t="s">
        <v>346</v>
      </c>
      <c r="C2854" s="41" t="s">
        <v>525</v>
      </c>
      <c r="D2854" s="42">
        <v>6.7857384404528247</v>
      </c>
      <c r="E2854" s="43">
        <v>7.354591022005029</v>
      </c>
      <c r="F2854" s="44">
        <v>5.4831119862682298</v>
      </c>
      <c r="G2854" s="44">
        <v>7.5547077560600773</v>
      </c>
      <c r="H2854" s="44">
        <v>6.5676466556063282</v>
      </c>
      <c r="I2854" s="45">
        <v>6.968634782324461</v>
      </c>
    </row>
    <row r="2855" spans="1:9" x14ac:dyDescent="0.25">
      <c r="A2855" s="39">
        <v>2011</v>
      </c>
      <c r="B2855" s="40" t="s">
        <v>256</v>
      </c>
      <c r="C2855" s="41" t="s">
        <v>257</v>
      </c>
      <c r="D2855" s="42">
        <v>7.167251630905584</v>
      </c>
      <c r="E2855" s="43">
        <v>7.2996175774025627</v>
      </c>
      <c r="F2855" s="44">
        <v>5.8331836928152434</v>
      </c>
      <c r="G2855" s="44">
        <v>7.8038508629980781</v>
      </c>
      <c r="H2855" s="44">
        <v>7.044236702622193</v>
      </c>
      <c r="I2855" s="45">
        <v>7.8553693186898395</v>
      </c>
    </row>
    <row r="2856" spans="1:9" x14ac:dyDescent="0.25">
      <c r="A2856" s="39">
        <v>2011</v>
      </c>
      <c r="B2856" s="40" t="s">
        <v>406</v>
      </c>
      <c r="C2856" s="41" t="s">
        <v>407</v>
      </c>
      <c r="D2856" s="42">
        <v>7.2361637924076492</v>
      </c>
      <c r="E2856" s="43">
        <v>7.1036649686491051</v>
      </c>
      <c r="F2856" s="44">
        <v>5.940932405317227</v>
      </c>
      <c r="G2856" s="44">
        <v>7.6913487800713929</v>
      </c>
      <c r="H2856" s="44">
        <v>7.7402984402234516</v>
      </c>
      <c r="I2856" s="45">
        <v>7.7045743677770675</v>
      </c>
    </row>
    <row r="2857" spans="1:9" x14ac:dyDescent="0.25">
      <c r="A2857" s="39">
        <v>2011</v>
      </c>
      <c r="B2857" s="40" t="s">
        <v>11</v>
      </c>
      <c r="C2857" s="41" t="s">
        <v>12</v>
      </c>
      <c r="D2857" s="42">
        <v>6.5547500633030298</v>
      </c>
      <c r="E2857" s="43">
        <v>6.9255442793473323</v>
      </c>
      <c r="F2857" s="44">
        <v>5.1843350042178269</v>
      </c>
      <c r="G2857" s="44">
        <v>7.1716239642458577</v>
      </c>
      <c r="H2857" s="44">
        <v>6.5133023802601206</v>
      </c>
      <c r="I2857" s="45">
        <v>6.9789446884440123</v>
      </c>
    </row>
    <row r="2858" spans="1:9" x14ac:dyDescent="0.25">
      <c r="A2858" s="39">
        <v>2011</v>
      </c>
      <c r="B2858" s="40" t="s">
        <v>87</v>
      </c>
      <c r="C2858" s="41" t="s">
        <v>88</v>
      </c>
      <c r="D2858" s="42">
        <v>5.5094762158477533</v>
      </c>
      <c r="E2858" s="43">
        <v>5.1593655353797816</v>
      </c>
      <c r="F2858" s="44">
        <v>4.2735811503269447</v>
      </c>
      <c r="G2858" s="44">
        <v>6.1265300352637544</v>
      </c>
      <c r="H2858" s="44">
        <v>6.0879878370977067</v>
      </c>
      <c r="I2858" s="45">
        <v>5.8999165211705815</v>
      </c>
    </row>
    <row r="2859" spans="1:9" x14ac:dyDescent="0.25">
      <c r="A2859" s="39">
        <v>2011</v>
      </c>
      <c r="B2859" s="40" t="s">
        <v>269</v>
      </c>
      <c r="C2859" s="41" t="s">
        <v>270</v>
      </c>
      <c r="D2859" s="42">
        <v>4.6589398111023073</v>
      </c>
      <c r="E2859" s="43">
        <v>6.4977123870909876</v>
      </c>
      <c r="F2859" s="44">
        <v>3.1333273711456999</v>
      </c>
      <c r="G2859" s="44">
        <v>5.9421331810769686</v>
      </c>
      <c r="H2859" s="44">
        <v>2.771193279215066</v>
      </c>
      <c r="I2859" s="45">
        <v>4.950332836982815</v>
      </c>
    </row>
    <row r="2860" spans="1:9" x14ac:dyDescent="0.25">
      <c r="A2860" s="39">
        <v>2011</v>
      </c>
      <c r="B2860" s="40" t="s">
        <v>89</v>
      </c>
      <c r="C2860" s="41" t="s">
        <v>90</v>
      </c>
      <c r="D2860" s="42">
        <v>6.5842281963616571</v>
      </c>
      <c r="E2860" s="43">
        <v>6.882896149318614</v>
      </c>
      <c r="F2860" s="44">
        <v>6.2987570578174239</v>
      </c>
      <c r="G2860" s="44">
        <v>6.2602978633363993</v>
      </c>
      <c r="H2860" s="44">
        <v>6.1289652812207285</v>
      </c>
      <c r="I2860" s="45">
        <v>7.3502246301151208</v>
      </c>
    </row>
    <row r="2861" spans="1:9" x14ac:dyDescent="0.25">
      <c r="A2861" s="39">
        <v>2011</v>
      </c>
      <c r="B2861" s="40" t="s">
        <v>293</v>
      </c>
      <c r="C2861" s="41" t="s">
        <v>294</v>
      </c>
      <c r="D2861" s="42">
        <v>6.4749367044523094</v>
      </c>
      <c r="E2861" s="43">
        <v>7.6959510129872388</v>
      </c>
      <c r="F2861" s="44">
        <v>5.4196581030313746</v>
      </c>
      <c r="G2861" s="44">
        <v>6.3354184278903167</v>
      </c>
      <c r="H2861" s="44">
        <v>6.1434189577984011</v>
      </c>
      <c r="I2861" s="45">
        <v>6.7802370205542184</v>
      </c>
    </row>
    <row r="2862" spans="1:9" x14ac:dyDescent="0.25">
      <c r="A2862" s="39">
        <v>2011</v>
      </c>
      <c r="B2862" s="40" t="s">
        <v>434</v>
      </c>
      <c r="C2862" s="41" t="s">
        <v>435</v>
      </c>
      <c r="D2862" s="42">
        <v>7.749411909755791</v>
      </c>
      <c r="E2862" s="43">
        <v>4.5199810313028195</v>
      </c>
      <c r="F2862" s="44">
        <v>7.9231775053330846</v>
      </c>
      <c r="G2862" s="44">
        <v>9.5378895092239109</v>
      </c>
      <c r="H2862" s="44">
        <v>8.7823152240008238</v>
      </c>
      <c r="I2862" s="45">
        <v>7.9836962789183135</v>
      </c>
    </row>
    <row r="2863" spans="1:9" x14ac:dyDescent="0.25">
      <c r="A2863" s="39">
        <v>2011</v>
      </c>
      <c r="B2863" s="40" t="s">
        <v>447</v>
      </c>
      <c r="C2863" s="41" t="s">
        <v>448</v>
      </c>
      <c r="D2863" s="42">
        <v>8.2837551725665612</v>
      </c>
      <c r="E2863" s="43">
        <v>6.1461121258087683</v>
      </c>
      <c r="F2863" s="44">
        <v>8.1612409355995581</v>
      </c>
      <c r="G2863" s="44">
        <v>9.5621382541286621</v>
      </c>
      <c r="H2863" s="44">
        <v>8.8841286716482788</v>
      </c>
      <c r="I2863" s="45">
        <v>8.6651558756475406</v>
      </c>
    </row>
    <row r="2864" spans="1:9" x14ac:dyDescent="0.25">
      <c r="A2864" s="39">
        <v>2011</v>
      </c>
      <c r="B2864" s="40" t="s">
        <v>193</v>
      </c>
      <c r="C2864" s="41" t="s">
        <v>194</v>
      </c>
      <c r="D2864" s="42">
        <v>7.2607409952994457</v>
      </c>
      <c r="E2864" s="43">
        <v>7.921756379937996</v>
      </c>
      <c r="F2864" s="44">
        <v>4.638312932409316</v>
      </c>
      <c r="G2864" s="44">
        <v>8.4905734395766217</v>
      </c>
      <c r="H2864" s="44">
        <v>8.1613428909067824</v>
      </c>
      <c r="I2864" s="45">
        <v>7.0917193336665107</v>
      </c>
    </row>
    <row r="2865" spans="1:9" x14ac:dyDescent="0.25">
      <c r="A2865" s="39">
        <v>2011</v>
      </c>
      <c r="B2865" s="40" t="s">
        <v>91</v>
      </c>
      <c r="C2865" s="41" t="s">
        <v>92</v>
      </c>
      <c r="D2865" s="42">
        <v>5.6368892386737866</v>
      </c>
      <c r="E2865" s="43">
        <v>7.6421674041919276</v>
      </c>
      <c r="F2865" s="44">
        <v>3.8265331770475748</v>
      </c>
      <c r="G2865" s="44">
        <v>6.6669527643871689</v>
      </c>
      <c r="H2865" s="44">
        <v>4.5039927078067583</v>
      </c>
      <c r="I2865" s="45">
        <v>5.5448001399354991</v>
      </c>
    </row>
    <row r="2866" spans="1:9" x14ac:dyDescent="0.25">
      <c r="A2866" s="39">
        <v>2011</v>
      </c>
      <c r="B2866" s="40" t="s">
        <v>93</v>
      </c>
      <c r="C2866" s="41" t="s">
        <v>94</v>
      </c>
      <c r="D2866" s="42">
        <v>6.4931316821149512</v>
      </c>
      <c r="E2866" s="43">
        <v>7.828189105293065</v>
      </c>
      <c r="F2866" s="44">
        <v>3.7645120208661682</v>
      </c>
      <c r="G2866" s="44">
        <v>7.2029403001162908</v>
      </c>
      <c r="H2866" s="44">
        <v>6.2990123810664853</v>
      </c>
      <c r="I2866" s="45">
        <v>7.3710046032327456</v>
      </c>
    </row>
    <row r="2867" spans="1:9" x14ac:dyDescent="0.25">
      <c r="A2867" s="39">
        <v>2011</v>
      </c>
      <c r="B2867" s="40" t="s">
        <v>408</v>
      </c>
      <c r="C2867" s="41" t="s">
        <v>409</v>
      </c>
      <c r="D2867" s="42">
        <v>7.1014705006478565</v>
      </c>
      <c r="E2867" s="43">
        <v>6.8498038494721012</v>
      </c>
      <c r="F2867" s="44">
        <v>4.7616201461197383</v>
      </c>
      <c r="G2867" s="44">
        <v>8.1157185794314461</v>
      </c>
      <c r="H2867" s="44">
        <v>7.5098148041798209</v>
      </c>
      <c r="I2867" s="45">
        <v>8.2703951240361757</v>
      </c>
    </row>
    <row r="2868" spans="1:9" x14ac:dyDescent="0.25">
      <c r="A2868" s="39">
        <v>2011</v>
      </c>
      <c r="B2868" s="40" t="s">
        <v>380</v>
      </c>
      <c r="C2868" s="41" t="s">
        <v>381</v>
      </c>
      <c r="D2868" s="42">
        <v>7.6690315061420078</v>
      </c>
      <c r="E2868" s="43">
        <v>5.5380482004372213</v>
      </c>
      <c r="F2868" s="44">
        <v>8.3272425386605331</v>
      </c>
      <c r="G2868" s="44">
        <v>9.3704317283089935</v>
      </c>
      <c r="H2868" s="44">
        <v>7.5910959075766122</v>
      </c>
      <c r="I2868" s="45">
        <v>7.5183391557266814</v>
      </c>
    </row>
    <row r="2869" spans="1:9" x14ac:dyDescent="0.25">
      <c r="A2869" s="39">
        <v>2011</v>
      </c>
      <c r="B2869" s="40" t="s">
        <v>319</v>
      </c>
      <c r="C2869" s="41" t="s">
        <v>320</v>
      </c>
      <c r="D2869" s="42">
        <v>6.7625118675183487</v>
      </c>
      <c r="E2869" s="43">
        <v>4.4213213668541158</v>
      </c>
      <c r="F2869" s="44">
        <v>5.203834874642971</v>
      </c>
      <c r="G2869" s="44">
        <v>7.591083792694806</v>
      </c>
      <c r="H2869" s="44">
        <v>8.3860890474347869</v>
      </c>
      <c r="I2869" s="45">
        <v>8.21023025596506</v>
      </c>
    </row>
    <row r="2870" spans="1:9" x14ac:dyDescent="0.25">
      <c r="A2870" s="39">
        <v>2011</v>
      </c>
      <c r="B2870" s="40" t="s">
        <v>295</v>
      </c>
      <c r="C2870" s="41" t="s">
        <v>296</v>
      </c>
      <c r="D2870" s="42">
        <v>6.1075217093600518</v>
      </c>
      <c r="E2870" s="43">
        <v>8.1764024628932592</v>
      </c>
      <c r="F2870" s="44">
        <v>3.7440193838642495</v>
      </c>
      <c r="G2870" s="44">
        <v>6.2253366829786154</v>
      </c>
      <c r="H2870" s="44">
        <v>5.9961565433229742</v>
      </c>
      <c r="I2870" s="45">
        <v>6.3956934737411624</v>
      </c>
    </row>
    <row r="2871" spans="1:9" x14ac:dyDescent="0.25">
      <c r="A2871" s="39">
        <v>2011</v>
      </c>
      <c r="B2871" s="40" t="s">
        <v>195</v>
      </c>
      <c r="C2871" s="41" t="s">
        <v>196</v>
      </c>
      <c r="D2871" s="42">
        <v>7.4237644191372283</v>
      </c>
      <c r="E2871" s="43">
        <v>7.4204467209484717</v>
      </c>
      <c r="F2871" s="44">
        <v>5.4005440223295373</v>
      </c>
      <c r="G2871" s="44">
        <v>8.7394647852890532</v>
      </c>
      <c r="H2871" s="44">
        <v>8.3950543853303436</v>
      </c>
      <c r="I2871" s="45">
        <v>7.1633121817887329</v>
      </c>
    </row>
    <row r="2872" spans="1:9" x14ac:dyDescent="0.25">
      <c r="A2872" s="39">
        <v>2011</v>
      </c>
      <c r="B2872" s="40" t="s">
        <v>455</v>
      </c>
      <c r="C2872" s="41" t="s">
        <v>456</v>
      </c>
      <c r="D2872" s="42">
        <v>6.907897114606909</v>
      </c>
      <c r="E2872" s="43">
        <v>7.1139908733390618</v>
      </c>
      <c r="F2872" s="44">
        <v>5.4410503162805126</v>
      </c>
      <c r="G2872" s="44">
        <v>7.2538910449875029</v>
      </c>
      <c r="H2872" s="44">
        <v>7.1662259207511134</v>
      </c>
      <c r="I2872" s="45">
        <v>7.5643274176763571</v>
      </c>
    </row>
    <row r="2873" spans="1:9" x14ac:dyDescent="0.25">
      <c r="A2873" s="39">
        <v>2011</v>
      </c>
      <c r="B2873" s="40" t="s">
        <v>197</v>
      </c>
      <c r="C2873" s="41" t="s">
        <v>198</v>
      </c>
      <c r="D2873" s="42">
        <v>7.1962634922943378</v>
      </c>
      <c r="E2873" s="43">
        <v>9.0472387965032777</v>
      </c>
      <c r="F2873" s="44">
        <v>4.2641578686474384</v>
      </c>
      <c r="G2873" s="44">
        <v>8.8666082740645802</v>
      </c>
      <c r="H2873" s="44">
        <v>7.1648497269929177</v>
      </c>
      <c r="I2873" s="45">
        <v>6.6384627952634725</v>
      </c>
    </row>
    <row r="2874" spans="1:9" x14ac:dyDescent="0.25">
      <c r="A2874" s="39">
        <v>2011</v>
      </c>
      <c r="B2874" s="40" t="s">
        <v>199</v>
      </c>
      <c r="C2874" s="41" t="s">
        <v>200</v>
      </c>
      <c r="D2874" s="42">
        <v>7.826345705521474</v>
      </c>
      <c r="E2874" s="43">
        <v>7.9944346753400692</v>
      </c>
      <c r="F2874" s="44">
        <v>5.3325261180673644</v>
      </c>
      <c r="G2874" s="44">
        <v>9.4430111406662895</v>
      </c>
      <c r="H2874" s="44">
        <v>8.8002599127598664</v>
      </c>
      <c r="I2874" s="45">
        <v>7.5614966807737831</v>
      </c>
    </row>
    <row r="2875" spans="1:9" x14ac:dyDescent="0.25">
      <c r="A2875" s="39">
        <v>2011</v>
      </c>
      <c r="B2875" s="40" t="s">
        <v>271</v>
      </c>
      <c r="C2875" s="41" t="s">
        <v>272</v>
      </c>
      <c r="D2875" s="42">
        <v>7.2190676645534655</v>
      </c>
      <c r="E2875" s="43">
        <v>8.6263361184855079</v>
      </c>
      <c r="F2875" s="44">
        <v>4.542695564984145</v>
      </c>
      <c r="G2875" s="44">
        <v>9.2833071973857706</v>
      </c>
      <c r="H2875" s="44">
        <v>6.3561924425205385</v>
      </c>
      <c r="I2875" s="45">
        <v>7.2868069993913638</v>
      </c>
    </row>
    <row r="2876" spans="1:9" x14ac:dyDescent="0.25">
      <c r="A2876" s="39">
        <v>2011</v>
      </c>
      <c r="B2876" s="40" t="s">
        <v>344</v>
      </c>
      <c r="C2876" s="41" t="s">
        <v>345</v>
      </c>
      <c r="D2876" s="42">
        <v>7.2736922855754216</v>
      </c>
      <c r="E2876" s="43">
        <v>5.3581710218528915</v>
      </c>
      <c r="F2876" s="44">
        <v>6.5792035625904504</v>
      </c>
      <c r="G2876" s="44">
        <v>9.5295291349385423</v>
      </c>
      <c r="H2876" s="44">
        <v>7.2398970712934432</v>
      </c>
      <c r="I2876" s="45">
        <v>7.6616606372017877</v>
      </c>
    </row>
    <row r="2877" spans="1:9" x14ac:dyDescent="0.25">
      <c r="A2877" s="39">
        <v>2011</v>
      </c>
      <c r="B2877" s="40" t="s">
        <v>410</v>
      </c>
      <c r="C2877" s="41" t="s">
        <v>411</v>
      </c>
      <c r="D2877" s="42">
        <v>7.5044801431806976</v>
      </c>
      <c r="E2877" s="43">
        <v>5.6600447661002047</v>
      </c>
      <c r="F2877" s="44">
        <v>6.8636016462665612</v>
      </c>
      <c r="G2877" s="44">
        <v>9.6931615162046221</v>
      </c>
      <c r="H2877" s="44">
        <v>8.3598640136396938</v>
      </c>
      <c r="I2877" s="45">
        <v>6.9457287736924025</v>
      </c>
    </row>
    <row r="2878" spans="1:9" x14ac:dyDescent="0.25">
      <c r="A2878" s="39">
        <v>2011</v>
      </c>
      <c r="B2878" s="40" t="s">
        <v>321</v>
      </c>
      <c r="C2878" s="41" t="s">
        <v>322</v>
      </c>
      <c r="D2878" s="42">
        <v>6.9297366418763557</v>
      </c>
      <c r="E2878" s="43">
        <v>5.7372648822957668</v>
      </c>
      <c r="F2878" s="44">
        <v>5.5320721903417347</v>
      </c>
      <c r="G2878" s="44">
        <v>8.0817467387729707</v>
      </c>
      <c r="H2878" s="44">
        <v>8.0495471108097316</v>
      </c>
      <c r="I2878" s="45">
        <v>7.2480522871615776</v>
      </c>
    </row>
    <row r="2879" spans="1:9" x14ac:dyDescent="0.25">
      <c r="A2879" s="39">
        <v>2011</v>
      </c>
      <c r="B2879" s="40" t="s">
        <v>348</v>
      </c>
      <c r="C2879" s="41" t="s">
        <v>349</v>
      </c>
      <c r="D2879" s="42">
        <v>7.5131531502323865</v>
      </c>
      <c r="E2879" s="43">
        <v>6.9456394781695279</v>
      </c>
      <c r="F2879" s="44">
        <v>5.7361692744651451</v>
      </c>
      <c r="G2879" s="44">
        <v>9.345332873104411</v>
      </c>
      <c r="H2879" s="44">
        <v>8.2166465290121398</v>
      </c>
      <c r="I2879" s="45">
        <v>7.3219775964107114</v>
      </c>
    </row>
    <row r="2880" spans="1:9" x14ac:dyDescent="0.25">
      <c r="A2880" s="39">
        <v>2011</v>
      </c>
      <c r="B2880" s="40" t="s">
        <v>350</v>
      </c>
      <c r="C2880" s="41" t="s">
        <v>351</v>
      </c>
      <c r="D2880" s="42">
        <v>6.5065864369376412</v>
      </c>
      <c r="E2880" s="43">
        <v>6.3082626619188833</v>
      </c>
      <c r="F2880" s="44">
        <v>5.2414218269161461</v>
      </c>
      <c r="G2880" s="44">
        <v>8.5492924051348886</v>
      </c>
      <c r="H2880" s="44">
        <v>6.0405071296035509</v>
      </c>
      <c r="I2880" s="45">
        <v>6.3934481611147378</v>
      </c>
    </row>
    <row r="2881" spans="1:9" x14ac:dyDescent="0.25">
      <c r="A2881" s="39">
        <v>2011</v>
      </c>
      <c r="B2881" s="40" t="s">
        <v>97</v>
      </c>
      <c r="C2881" s="41" t="s">
        <v>98</v>
      </c>
      <c r="D2881" s="42">
        <v>7.0984300931414541</v>
      </c>
      <c r="E2881" s="43">
        <v>5.4989938538310046</v>
      </c>
      <c r="F2881" s="44">
        <v>6.0554766480276561</v>
      </c>
      <c r="G2881" s="44">
        <v>9.0257070502827581</v>
      </c>
      <c r="H2881" s="44">
        <v>6.7852950006326225</v>
      </c>
      <c r="I2881" s="45">
        <v>8.1266779129332303</v>
      </c>
    </row>
    <row r="2882" spans="1:9" x14ac:dyDescent="0.25">
      <c r="A2882" s="39">
        <v>2011</v>
      </c>
      <c r="B2882" s="40" t="s">
        <v>323</v>
      </c>
      <c r="C2882" s="41" t="s">
        <v>324</v>
      </c>
      <c r="D2882" s="42">
        <v>6.2822121152642909</v>
      </c>
      <c r="E2882" s="43">
        <v>4.3316676530966411</v>
      </c>
      <c r="F2882" s="44">
        <v>4.63256324237756</v>
      </c>
      <c r="G2882" s="44">
        <v>7.7606109794938902</v>
      </c>
      <c r="H2882" s="44">
        <v>7.373720101447514</v>
      </c>
      <c r="I2882" s="45">
        <v>7.3124985999058465</v>
      </c>
    </row>
    <row r="2883" spans="1:9" x14ac:dyDescent="0.25">
      <c r="A2883" s="39">
        <v>2011</v>
      </c>
      <c r="B2883" s="40" t="s">
        <v>103</v>
      </c>
      <c r="C2883" s="41" t="s">
        <v>104</v>
      </c>
      <c r="D2883" s="42">
        <v>5.7202460920806972</v>
      </c>
      <c r="E2883" s="43">
        <v>5.9446088298590229</v>
      </c>
      <c r="F2883" s="44">
        <v>3.7421982582672886</v>
      </c>
      <c r="G2883" s="44">
        <v>7.012503624482969</v>
      </c>
      <c r="H2883" s="44">
        <v>6.5365828019988426</v>
      </c>
      <c r="I2883" s="45">
        <v>5.3653369457953604</v>
      </c>
    </row>
    <row r="2884" spans="1:9" x14ac:dyDescent="0.25">
      <c r="A2884" s="39">
        <v>2011</v>
      </c>
      <c r="B2884" s="40" t="s">
        <v>414</v>
      </c>
      <c r="C2884" s="41" t="s">
        <v>415</v>
      </c>
      <c r="D2884" s="42">
        <v>6.7785015878924586</v>
      </c>
      <c r="E2884" s="43">
        <v>6.6479928036739064</v>
      </c>
      <c r="F2884" s="44">
        <v>5.3926409822293868</v>
      </c>
      <c r="G2884" s="44">
        <v>7.8658133768636826</v>
      </c>
      <c r="H2884" s="44">
        <v>7.0499107180364975</v>
      </c>
      <c r="I2884" s="45">
        <v>6.9361500586588249</v>
      </c>
    </row>
    <row r="2885" spans="1:9" x14ac:dyDescent="0.25">
      <c r="A2885" s="39">
        <v>2011</v>
      </c>
      <c r="B2885" s="40" t="s">
        <v>105</v>
      </c>
      <c r="C2885" s="41" t="s">
        <v>106</v>
      </c>
      <c r="D2885" s="42" t="s">
        <v>511</v>
      </c>
      <c r="E2885" s="43" t="s">
        <v>511</v>
      </c>
      <c r="F2885" s="44" t="s">
        <v>511</v>
      </c>
      <c r="G2885" s="44" t="s">
        <v>511</v>
      </c>
      <c r="H2885" s="44" t="s">
        <v>511</v>
      </c>
      <c r="I2885" s="45" t="s">
        <v>511</v>
      </c>
    </row>
    <row r="2886" spans="1:9" x14ac:dyDescent="0.25">
      <c r="A2886" s="39">
        <v>2011</v>
      </c>
      <c r="B2886" s="40" t="s">
        <v>107</v>
      </c>
      <c r="C2886" s="41" t="s">
        <v>108</v>
      </c>
      <c r="D2886" s="42">
        <v>6.0168680302192046</v>
      </c>
      <c r="E2886" s="43">
        <v>6.9770396368231058</v>
      </c>
      <c r="F2886" s="44">
        <v>4.1222590681258993</v>
      </c>
      <c r="G2886" s="44">
        <v>6.8614287287643609</v>
      </c>
      <c r="H2886" s="44">
        <v>6.1187125733454355</v>
      </c>
      <c r="I2886" s="45">
        <v>6.0049001440372223</v>
      </c>
    </row>
    <row r="2887" spans="1:9" x14ac:dyDescent="0.25">
      <c r="A2887" s="39">
        <v>2011</v>
      </c>
      <c r="B2887" s="40" t="s">
        <v>273</v>
      </c>
      <c r="C2887" s="41" t="s">
        <v>274</v>
      </c>
      <c r="D2887" s="42">
        <v>8.5400074778153332</v>
      </c>
      <c r="E2887" s="43">
        <v>7.8207460833044893</v>
      </c>
      <c r="F2887" s="44">
        <v>7.5565343271217289</v>
      </c>
      <c r="G2887" s="44">
        <v>8.882050905636051</v>
      </c>
      <c r="H2887" s="44">
        <v>9.4515865962650416</v>
      </c>
      <c r="I2887" s="45">
        <v>8.9891194767493499</v>
      </c>
    </row>
    <row r="2888" spans="1:9" x14ac:dyDescent="0.25">
      <c r="A2888" s="39">
        <v>2011</v>
      </c>
      <c r="B2888" s="40" t="s">
        <v>352</v>
      </c>
      <c r="C2888" s="41" t="s">
        <v>526</v>
      </c>
      <c r="D2888" s="42">
        <v>7.7032929455677532</v>
      </c>
      <c r="E2888" s="43">
        <v>6.8677306533183771</v>
      </c>
      <c r="F2888" s="44">
        <v>6.3138174398669751</v>
      </c>
      <c r="G2888" s="44">
        <v>9.5724706308556495</v>
      </c>
      <c r="H2888" s="44">
        <v>7.9528527196166783</v>
      </c>
      <c r="I2888" s="45">
        <v>7.8095932841810844</v>
      </c>
    </row>
    <row r="2889" spans="1:9" x14ac:dyDescent="0.25">
      <c r="A2889" s="39">
        <v>2011</v>
      </c>
      <c r="B2889" s="40" t="s">
        <v>416</v>
      </c>
      <c r="C2889" s="41" t="s">
        <v>417</v>
      </c>
      <c r="D2889" s="42">
        <v>7.1642491522692051</v>
      </c>
      <c r="E2889" s="43">
        <v>5.1671468858338727</v>
      </c>
      <c r="F2889" s="44">
        <v>6.2222111652137979</v>
      </c>
      <c r="G2889" s="44">
        <v>9.5393943137406279</v>
      </c>
      <c r="H2889" s="44">
        <v>7.7748553919777184</v>
      </c>
      <c r="I2889" s="45">
        <v>7.1176380045800078</v>
      </c>
    </row>
    <row r="2890" spans="1:9" x14ac:dyDescent="0.25">
      <c r="A2890" s="39">
        <v>2011</v>
      </c>
      <c r="B2890" s="40" t="s">
        <v>111</v>
      </c>
      <c r="C2890" s="41" t="s">
        <v>112</v>
      </c>
      <c r="D2890" s="42">
        <v>6.9127900341316302</v>
      </c>
      <c r="E2890" s="43">
        <v>6.0498512615556175</v>
      </c>
      <c r="F2890" s="44">
        <v>6.1658545504383966</v>
      </c>
      <c r="G2890" s="44">
        <v>8.2601213043372255</v>
      </c>
      <c r="H2890" s="44">
        <v>6.7502396596648451</v>
      </c>
      <c r="I2890" s="45">
        <v>7.3378833946620707</v>
      </c>
    </row>
    <row r="2891" spans="1:9" x14ac:dyDescent="0.25">
      <c r="A2891" s="39">
        <v>2011</v>
      </c>
      <c r="B2891" s="40" t="s">
        <v>418</v>
      </c>
      <c r="C2891" s="41" t="s">
        <v>419</v>
      </c>
      <c r="D2891" s="42">
        <v>7.7551491034710667</v>
      </c>
      <c r="E2891" s="43">
        <v>6.5410934953844349</v>
      </c>
      <c r="F2891" s="44">
        <v>6.9777054167988419</v>
      </c>
      <c r="G2891" s="44">
        <v>9.6809719838448611</v>
      </c>
      <c r="H2891" s="44">
        <v>8.1184086322871991</v>
      </c>
      <c r="I2891" s="45">
        <v>7.4575659890399919</v>
      </c>
    </row>
    <row r="2892" spans="1:9" x14ac:dyDescent="0.25">
      <c r="A2892" s="39">
        <v>2011</v>
      </c>
      <c r="B2892" s="40" t="s">
        <v>297</v>
      </c>
      <c r="C2892" s="41" t="s">
        <v>298</v>
      </c>
      <c r="D2892" s="42">
        <v>6.5550390923682356</v>
      </c>
      <c r="E2892" s="43">
        <v>7.9915367889582285</v>
      </c>
      <c r="F2892" s="44">
        <v>4.9144124408432752</v>
      </c>
      <c r="G2892" s="44">
        <v>6.4626880725698044</v>
      </c>
      <c r="H2892" s="44">
        <v>6.7340243037209575</v>
      </c>
      <c r="I2892" s="45">
        <v>6.6725338557489122</v>
      </c>
    </row>
    <row r="2893" spans="1:9" x14ac:dyDescent="0.25">
      <c r="A2893" s="39">
        <v>2011</v>
      </c>
      <c r="B2893" s="40" t="s">
        <v>13</v>
      </c>
      <c r="C2893" s="41" t="s">
        <v>14</v>
      </c>
      <c r="D2893" s="42" t="s">
        <v>511</v>
      </c>
      <c r="E2893" s="43" t="s">
        <v>511</v>
      </c>
      <c r="F2893" s="44" t="s">
        <v>511</v>
      </c>
      <c r="G2893" s="44" t="s">
        <v>511</v>
      </c>
      <c r="H2893" s="44" t="s">
        <v>511</v>
      </c>
      <c r="I2893" s="45" t="s">
        <v>511</v>
      </c>
    </row>
    <row r="2894" spans="1:9" x14ac:dyDescent="0.25">
      <c r="A2894" s="39">
        <v>2011</v>
      </c>
      <c r="B2894" s="40" t="s">
        <v>216</v>
      </c>
      <c r="C2894" s="41" t="s">
        <v>217</v>
      </c>
      <c r="D2894" s="42">
        <v>6.373212517040046</v>
      </c>
      <c r="E2894" s="43">
        <v>5.5720839496578041</v>
      </c>
      <c r="F2894" s="44">
        <v>4.4634615708714671</v>
      </c>
      <c r="G2894" s="44">
        <v>8.4534993030604362</v>
      </c>
      <c r="H2894" s="44">
        <v>6.2241685944553762</v>
      </c>
      <c r="I2894" s="45">
        <v>7.152849167155142</v>
      </c>
    </row>
    <row r="2895" spans="1:9" x14ac:dyDescent="0.25">
      <c r="A2895" s="39">
        <v>2011</v>
      </c>
      <c r="B2895" s="40" t="s">
        <v>385</v>
      </c>
      <c r="C2895" s="41" t="s">
        <v>386</v>
      </c>
      <c r="D2895" s="42">
        <v>7.7905412190346794</v>
      </c>
      <c r="E2895" s="43">
        <v>4.8683663903297001</v>
      </c>
      <c r="F2895" s="44">
        <v>7.9152665260562172</v>
      </c>
      <c r="G2895" s="44">
        <v>9.6303574745983411</v>
      </c>
      <c r="H2895" s="44">
        <v>8.2334272936842936</v>
      </c>
      <c r="I2895" s="45">
        <v>8.3052884105048417</v>
      </c>
    </row>
    <row r="2896" spans="1:9" x14ac:dyDescent="0.25">
      <c r="A2896" s="39">
        <v>2011</v>
      </c>
      <c r="B2896" s="40" t="s">
        <v>436</v>
      </c>
      <c r="C2896" s="41" t="s">
        <v>437</v>
      </c>
      <c r="D2896" s="42">
        <v>8.3334567457430087</v>
      </c>
      <c r="E2896" s="43">
        <v>7.8927778449291015</v>
      </c>
      <c r="F2896" s="44">
        <v>8.2438312440419459</v>
      </c>
      <c r="G2896" s="44">
        <v>9.3309331282694945</v>
      </c>
      <c r="H2896" s="44">
        <v>7.4471320456118733</v>
      </c>
      <c r="I2896" s="45">
        <v>8.7526094658626246</v>
      </c>
    </row>
    <row r="2897" spans="1:9" x14ac:dyDescent="0.25">
      <c r="A2897" s="39">
        <v>2011</v>
      </c>
      <c r="B2897" s="40" t="s">
        <v>327</v>
      </c>
      <c r="C2897" s="41" t="s">
        <v>328</v>
      </c>
      <c r="D2897" s="42">
        <v>5.9104383614974179</v>
      </c>
      <c r="E2897" s="43">
        <v>5.52441624022436</v>
      </c>
      <c r="F2897" s="44">
        <v>3.6039774665909441</v>
      </c>
      <c r="G2897" s="44">
        <v>8.6042364079284717</v>
      </c>
      <c r="H2897" s="44">
        <v>5.954497527235346</v>
      </c>
      <c r="I2897" s="45">
        <v>5.8650641655079667</v>
      </c>
    </row>
    <row r="2898" spans="1:9" x14ac:dyDescent="0.25">
      <c r="A2898" s="39">
        <v>2011</v>
      </c>
      <c r="B2898" s="40" t="s">
        <v>527</v>
      </c>
      <c r="C2898" s="41" t="s">
        <v>528</v>
      </c>
      <c r="D2898" s="42">
        <v>7.5047878983600471</v>
      </c>
      <c r="E2898" s="43">
        <v>7.1661778242175398</v>
      </c>
      <c r="F2898" s="44">
        <v>6.4927710629129862</v>
      </c>
      <c r="G2898" s="44">
        <v>9.5460668556019908</v>
      </c>
      <c r="H2898" s="44">
        <v>7.2985430312385038</v>
      </c>
      <c r="I2898" s="45">
        <v>7.0203807178292115</v>
      </c>
    </row>
    <row r="2899" spans="1:9" x14ac:dyDescent="0.25">
      <c r="A2899" s="39">
        <v>2011</v>
      </c>
      <c r="B2899" s="40" t="s">
        <v>243</v>
      </c>
      <c r="C2899" s="41" t="s">
        <v>244</v>
      </c>
      <c r="D2899" s="42">
        <v>6.1845622430807996</v>
      </c>
      <c r="E2899" s="43">
        <v>5.8764679604631143</v>
      </c>
      <c r="F2899" s="44">
        <v>5.0870938009919602</v>
      </c>
      <c r="G2899" s="44">
        <v>7.8773930652566122</v>
      </c>
      <c r="H2899" s="44">
        <v>5.7024345748653715</v>
      </c>
      <c r="I2899" s="45">
        <v>6.3794218138269407</v>
      </c>
    </row>
    <row r="2900" spans="1:9" x14ac:dyDescent="0.25">
      <c r="A2900" s="39">
        <v>2011</v>
      </c>
      <c r="B2900" s="40" t="s">
        <v>119</v>
      </c>
      <c r="C2900" s="41" t="s">
        <v>529</v>
      </c>
      <c r="D2900" s="42">
        <v>6.6693187804456731</v>
      </c>
      <c r="E2900" s="43">
        <v>7.1440737846385005</v>
      </c>
      <c r="F2900" s="44">
        <v>5.1974786438141987</v>
      </c>
      <c r="G2900" s="44">
        <v>7.4155181558597691</v>
      </c>
      <c r="H2900" s="44">
        <v>6.2215712656850615</v>
      </c>
      <c r="I2900" s="45">
        <v>7.3679520522308337</v>
      </c>
    </row>
    <row r="2901" spans="1:9" x14ac:dyDescent="0.25">
      <c r="A2901" s="39">
        <v>2011</v>
      </c>
      <c r="B2901" s="40" t="s">
        <v>275</v>
      </c>
      <c r="C2901" s="41" t="s">
        <v>276</v>
      </c>
      <c r="D2901" s="42">
        <v>6.5318979437134201</v>
      </c>
      <c r="E2901" s="43">
        <v>7.1918568161698122</v>
      </c>
      <c r="F2901" s="44">
        <v>4.9161145582764787</v>
      </c>
      <c r="G2901" s="44">
        <v>7.0386684895280833</v>
      </c>
      <c r="H2901" s="44">
        <v>6.4547981572950031</v>
      </c>
      <c r="I2901" s="45">
        <v>7.0580516972977287</v>
      </c>
    </row>
    <row r="2902" spans="1:9" x14ac:dyDescent="0.25">
      <c r="A2902" s="39">
        <v>2011</v>
      </c>
      <c r="B2902" s="40" t="s">
        <v>277</v>
      </c>
      <c r="C2902" s="41" t="s">
        <v>278</v>
      </c>
      <c r="D2902" s="42">
        <v>6.4914027885414169</v>
      </c>
      <c r="E2902" s="43">
        <v>4.7116914229670019</v>
      </c>
      <c r="F2902" s="44">
        <v>3.4127512143545582</v>
      </c>
      <c r="G2902" s="44">
        <v>8.8462967423737773</v>
      </c>
      <c r="H2902" s="44">
        <v>7.8548745204189885</v>
      </c>
      <c r="I2902" s="45">
        <v>7.6314000425927615</v>
      </c>
    </row>
    <row r="2903" spans="1:9" x14ac:dyDescent="0.25">
      <c r="A2903" s="39">
        <v>2011</v>
      </c>
      <c r="B2903" s="40" t="s">
        <v>115</v>
      </c>
      <c r="C2903" s="41" t="s">
        <v>116</v>
      </c>
      <c r="D2903" s="42">
        <v>5.4829834047521171</v>
      </c>
      <c r="E2903" s="43">
        <v>5.8130623974493822</v>
      </c>
      <c r="F2903" s="44">
        <v>3.7325466342788838</v>
      </c>
      <c r="G2903" s="44">
        <v>6.5782118733160022</v>
      </c>
      <c r="H2903" s="44">
        <v>6.1566399934615879</v>
      </c>
      <c r="I2903" s="45">
        <v>5.1344561252547258</v>
      </c>
    </row>
    <row r="2904" spans="1:9" x14ac:dyDescent="0.25">
      <c r="A2904" s="39">
        <v>2011</v>
      </c>
      <c r="B2904" s="40" t="s">
        <v>218</v>
      </c>
      <c r="C2904" s="41" t="s">
        <v>219</v>
      </c>
      <c r="D2904" s="42">
        <v>7.0284939152300989</v>
      </c>
      <c r="E2904" s="43">
        <v>6.6315543966787285</v>
      </c>
      <c r="F2904" s="44">
        <v>5.2537554390138261</v>
      </c>
      <c r="G2904" s="44">
        <v>8.2015485902545215</v>
      </c>
      <c r="H2904" s="44">
        <v>7.9660443054383752</v>
      </c>
      <c r="I2904" s="45">
        <v>7.0895668447650477</v>
      </c>
    </row>
    <row r="2905" spans="1:9" x14ac:dyDescent="0.25">
      <c r="A2905" s="39">
        <v>2011</v>
      </c>
      <c r="B2905" s="40" t="s">
        <v>15</v>
      </c>
      <c r="C2905" s="41" t="s">
        <v>16</v>
      </c>
      <c r="D2905" s="42">
        <v>6.5041481033687063</v>
      </c>
      <c r="E2905" s="43">
        <v>5.8164736012667557</v>
      </c>
      <c r="F2905" s="44">
        <v>5.9130461903421692</v>
      </c>
      <c r="G2905" s="44">
        <v>6.7968556323796161</v>
      </c>
      <c r="H2905" s="44">
        <v>6.5859454299694535</v>
      </c>
      <c r="I2905" s="45">
        <v>7.4084196628855397</v>
      </c>
    </row>
    <row r="2906" spans="1:9" x14ac:dyDescent="0.25">
      <c r="A2906" s="39">
        <v>2011</v>
      </c>
      <c r="B2906" s="40" t="s">
        <v>329</v>
      </c>
      <c r="C2906" s="41" t="s">
        <v>330</v>
      </c>
      <c r="D2906" s="42">
        <v>7.0792345831196144</v>
      </c>
      <c r="E2906" s="43">
        <v>7.4964282739397463</v>
      </c>
      <c r="F2906" s="44">
        <v>5.1878863097917565</v>
      </c>
      <c r="G2906" s="44">
        <v>8.9777432409903835</v>
      </c>
      <c r="H2906" s="44">
        <v>7.1286178884843538</v>
      </c>
      <c r="I2906" s="45">
        <v>6.605497202391831</v>
      </c>
    </row>
    <row r="2907" spans="1:9" x14ac:dyDescent="0.25">
      <c r="A2907" s="39">
        <v>2011</v>
      </c>
      <c r="B2907" s="40" t="s">
        <v>117</v>
      </c>
      <c r="C2907" s="41" t="s">
        <v>118</v>
      </c>
      <c r="D2907" s="42">
        <v>7.2282156935562174</v>
      </c>
      <c r="E2907" s="43">
        <v>8.0841594115959907</v>
      </c>
      <c r="F2907" s="44">
        <v>4.6843364328837858</v>
      </c>
      <c r="G2907" s="44">
        <v>8.0788737196427132</v>
      </c>
      <c r="H2907" s="44">
        <v>7.3738802062418909</v>
      </c>
      <c r="I2907" s="45">
        <v>7.9198286974167083</v>
      </c>
    </row>
    <row r="2908" spans="1:9" x14ac:dyDescent="0.25">
      <c r="A2908" s="39">
        <v>2011</v>
      </c>
      <c r="B2908" s="40" t="s">
        <v>354</v>
      </c>
      <c r="C2908" s="41" t="s">
        <v>355</v>
      </c>
      <c r="D2908" s="42">
        <v>6.1193933427132396</v>
      </c>
      <c r="E2908" s="43">
        <v>6.9478328575220161</v>
      </c>
      <c r="F2908" s="44">
        <v>4.9383915622111996</v>
      </c>
      <c r="G2908" s="44">
        <v>6.0415212609086311</v>
      </c>
      <c r="H2908" s="44">
        <v>6.2088183235733228</v>
      </c>
      <c r="I2908" s="45">
        <v>6.4604027093510261</v>
      </c>
    </row>
    <row r="2909" spans="1:9" x14ac:dyDescent="0.25">
      <c r="A2909" s="39">
        <v>2011</v>
      </c>
      <c r="B2909" s="40" t="s">
        <v>331</v>
      </c>
      <c r="C2909" s="41" t="s">
        <v>332</v>
      </c>
      <c r="D2909" s="42">
        <v>7.4913709890866595</v>
      </c>
      <c r="E2909" s="43">
        <v>6.4675602606324345</v>
      </c>
      <c r="F2909" s="44">
        <v>5.4844358361724019</v>
      </c>
      <c r="G2909" s="44">
        <v>8.622394629664214</v>
      </c>
      <c r="H2909" s="44">
        <v>8.3471884030869283</v>
      </c>
      <c r="I2909" s="45">
        <v>8.5352758158773181</v>
      </c>
    </row>
    <row r="2910" spans="1:9" x14ac:dyDescent="0.25">
      <c r="A2910" s="39">
        <v>2011</v>
      </c>
      <c r="B2910" s="40" t="s">
        <v>387</v>
      </c>
      <c r="C2910" s="41" t="s">
        <v>530</v>
      </c>
      <c r="D2910" s="42">
        <v>8.0373942185694887</v>
      </c>
      <c r="E2910" s="43">
        <v>6.1734235733766871</v>
      </c>
      <c r="F2910" s="44">
        <v>7.776511284208711</v>
      </c>
      <c r="G2910" s="44">
        <v>9.5569714559505865</v>
      </c>
      <c r="H2910" s="44">
        <v>8.8542250901870219</v>
      </c>
      <c r="I2910" s="45">
        <v>7.8258396891244395</v>
      </c>
    </row>
    <row r="2911" spans="1:9" x14ac:dyDescent="0.25">
      <c r="A2911" s="39">
        <v>2011</v>
      </c>
      <c r="B2911" s="40" t="s">
        <v>236</v>
      </c>
      <c r="C2911" s="41" t="s">
        <v>531</v>
      </c>
      <c r="D2911" s="42">
        <v>8.0698590190252784</v>
      </c>
      <c r="E2911" s="43">
        <v>7.3826053403071485</v>
      </c>
      <c r="F2911" s="44">
        <v>7.2008678442233025</v>
      </c>
      <c r="G2911" s="44">
        <v>9.3056301730201252</v>
      </c>
      <c r="H2911" s="44">
        <v>8.0078696801859302</v>
      </c>
      <c r="I2911" s="45">
        <v>8.4523220573898854</v>
      </c>
    </row>
    <row r="2912" spans="1:9" x14ac:dyDescent="0.25">
      <c r="A2912" s="39">
        <v>2011</v>
      </c>
      <c r="B2912" s="40" t="s">
        <v>224</v>
      </c>
      <c r="C2912" s="41" t="s">
        <v>225</v>
      </c>
      <c r="D2912" s="42">
        <v>7.4547507592486042</v>
      </c>
      <c r="E2912" s="43">
        <v>7.2005145097027112</v>
      </c>
      <c r="F2912" s="44">
        <v>5.7120084866118503</v>
      </c>
      <c r="G2912" s="44">
        <v>9.086062308778466</v>
      </c>
      <c r="H2912" s="44">
        <v>8.264366962130552</v>
      </c>
      <c r="I2912" s="45">
        <v>7.010801529019445</v>
      </c>
    </row>
    <row r="2913" spans="1:9" x14ac:dyDescent="0.25">
      <c r="A2913" s="39">
        <v>2011</v>
      </c>
      <c r="B2913" s="40" t="s">
        <v>226</v>
      </c>
      <c r="C2913" s="41" t="s">
        <v>532</v>
      </c>
      <c r="D2913" s="42">
        <v>3.7570584792433963</v>
      </c>
      <c r="E2913" s="43">
        <v>4.5103194830933067</v>
      </c>
      <c r="F2913" s="44">
        <v>3.2238869406058823</v>
      </c>
      <c r="G2913" s="44">
        <v>3.4634092450550416</v>
      </c>
      <c r="H2913" s="44">
        <v>3.1829051548634584</v>
      </c>
      <c r="I2913" s="45">
        <v>4.4047715725992891</v>
      </c>
    </row>
    <row r="2914" spans="1:9" x14ac:dyDescent="0.25">
      <c r="A2914" s="39">
        <v>2011</v>
      </c>
      <c r="B2914" s="40" t="s">
        <v>279</v>
      </c>
      <c r="C2914" s="41" t="s">
        <v>533</v>
      </c>
      <c r="D2914" s="42">
        <v>5.8995533823784481</v>
      </c>
      <c r="E2914" s="43">
        <v>5.8913095789989907</v>
      </c>
      <c r="F2914" s="44">
        <v>5.0736403034633</v>
      </c>
      <c r="G2914" s="44">
        <v>5.6897911522582696</v>
      </c>
      <c r="H2914" s="44">
        <v>6.2217622019287466</v>
      </c>
      <c r="I2914" s="45">
        <v>6.6212636752429317</v>
      </c>
    </row>
    <row r="2915" spans="1:9" x14ac:dyDescent="0.25">
      <c r="A2915" s="39">
        <v>2011</v>
      </c>
      <c r="B2915" s="40" t="s">
        <v>333</v>
      </c>
      <c r="C2915" s="41" t="s">
        <v>534</v>
      </c>
      <c r="D2915" s="42">
        <v>6.360955575255133</v>
      </c>
      <c r="E2915" s="43">
        <v>7.576277857878484</v>
      </c>
      <c r="F2915" s="44">
        <v>3.4176699328464584</v>
      </c>
      <c r="G2915" s="44">
        <v>7.7380661568820575</v>
      </c>
      <c r="H2915" s="44">
        <v>7.4555762710142126</v>
      </c>
      <c r="I2915" s="45">
        <v>5.6171876576544504</v>
      </c>
    </row>
    <row r="2916" spans="1:9" x14ac:dyDescent="0.25">
      <c r="A2916" s="39">
        <v>2011</v>
      </c>
      <c r="B2916" s="40" t="s">
        <v>121</v>
      </c>
      <c r="C2916" s="41" t="s">
        <v>122</v>
      </c>
      <c r="D2916" s="42">
        <v>7.3395466539002197</v>
      </c>
      <c r="E2916" s="43">
        <v>7.9263966850169911</v>
      </c>
      <c r="F2916" s="44">
        <v>5.7188554305128987</v>
      </c>
      <c r="G2916" s="44">
        <v>8.9490591384782974</v>
      </c>
      <c r="H2916" s="44">
        <v>7.2063415737803718</v>
      </c>
      <c r="I2916" s="45">
        <v>6.897080441712542</v>
      </c>
    </row>
    <row r="2917" spans="1:9" ht="15.75" thickBot="1" x14ac:dyDescent="0.3">
      <c r="A2917" s="46">
        <v>2011</v>
      </c>
      <c r="B2917" s="47" t="s">
        <v>123</v>
      </c>
      <c r="C2917" s="48" t="s">
        <v>124</v>
      </c>
      <c r="D2917" s="49">
        <v>4.80348775925283</v>
      </c>
      <c r="E2917" s="50">
        <v>6.4806372028832087</v>
      </c>
      <c r="F2917" s="51">
        <v>3.7363643199669556</v>
      </c>
      <c r="G2917" s="51">
        <v>4.1091979521127602</v>
      </c>
      <c r="H2917" s="51">
        <v>5.3873872283774542</v>
      </c>
      <c r="I2917" s="52">
        <v>4.30385209292377</v>
      </c>
    </row>
    <row r="2918" spans="1:9" x14ac:dyDescent="0.25">
      <c r="A2918" s="10">
        <v>2012</v>
      </c>
      <c r="B2918" s="11" t="s">
        <v>388</v>
      </c>
      <c r="C2918" s="12" t="s">
        <v>389</v>
      </c>
      <c r="D2918" s="13">
        <v>7.4729462584357904</v>
      </c>
      <c r="E2918" s="14">
        <v>8.1739561741238642</v>
      </c>
      <c r="F2918" s="15">
        <v>4.8955148111832809</v>
      </c>
      <c r="G2918" s="15">
        <v>9.7107404014248857</v>
      </c>
      <c r="H2918" s="15">
        <v>7.042903265435041</v>
      </c>
      <c r="I2918" s="16">
        <v>7.5416166400118785</v>
      </c>
    </row>
    <row r="2919" spans="1:9" x14ac:dyDescent="0.25">
      <c r="A2919" s="17">
        <v>2012</v>
      </c>
      <c r="B2919" s="18" t="s">
        <v>4</v>
      </c>
      <c r="C2919" s="19" t="s">
        <v>5</v>
      </c>
      <c r="D2919" s="20">
        <v>4.9527347142527551</v>
      </c>
      <c r="E2919" s="21">
        <v>3.3061912085814655</v>
      </c>
      <c r="F2919" s="22">
        <v>3.9391858143287251</v>
      </c>
      <c r="G2919" s="22">
        <v>6.9967658464029832</v>
      </c>
      <c r="H2919" s="22">
        <v>5.1337448989655803</v>
      </c>
      <c r="I2919" s="23">
        <v>5.3877858029850225</v>
      </c>
    </row>
    <row r="2920" spans="1:9" x14ac:dyDescent="0.25">
      <c r="A2920" s="17">
        <v>2012</v>
      </c>
      <c r="B2920" s="18" t="s">
        <v>19</v>
      </c>
      <c r="C2920" s="19" t="s">
        <v>20</v>
      </c>
      <c r="D2920" s="20">
        <v>5.4534601302020818</v>
      </c>
      <c r="E2920" s="21">
        <v>6.005449479499454</v>
      </c>
      <c r="F2920" s="22">
        <v>3.6380829601351881</v>
      </c>
      <c r="G2920" s="22">
        <v>6.5584388095362627</v>
      </c>
      <c r="H2920" s="22">
        <v>5.856795130200223</v>
      </c>
      <c r="I2920" s="23">
        <v>5.2085342716392846</v>
      </c>
    </row>
    <row r="2921" spans="1:9" x14ac:dyDescent="0.25">
      <c r="A2921" s="17">
        <v>2012</v>
      </c>
      <c r="B2921" s="18" t="s">
        <v>129</v>
      </c>
      <c r="C2921" s="19" t="s">
        <v>130</v>
      </c>
      <c r="D2921" s="20">
        <v>5.3306572302145367</v>
      </c>
      <c r="E2921" s="21">
        <v>6.107741326898962</v>
      </c>
      <c r="F2921" s="22">
        <v>4.6675074593682897</v>
      </c>
      <c r="G2921" s="22">
        <v>6.5753530309742692</v>
      </c>
      <c r="H2921" s="22">
        <v>3.3832134768120561</v>
      </c>
      <c r="I2921" s="23">
        <v>5.9194708570191059</v>
      </c>
    </row>
    <row r="2922" spans="1:9" x14ac:dyDescent="0.25">
      <c r="A2922" s="17">
        <v>2012</v>
      </c>
      <c r="B2922" s="18" t="s">
        <v>299</v>
      </c>
      <c r="C2922" s="19" t="s">
        <v>300</v>
      </c>
      <c r="D2922" s="20">
        <v>7.7768786739941165</v>
      </c>
      <c r="E2922" s="21">
        <v>8.5513074770880984</v>
      </c>
      <c r="F2922" s="22">
        <v>5.6649016165626787</v>
      </c>
      <c r="G2922" s="22">
        <v>9.3412532949441083</v>
      </c>
      <c r="H2922" s="22">
        <v>7.7039049979404481</v>
      </c>
      <c r="I2922" s="23">
        <v>7.6230259834352516</v>
      </c>
    </row>
    <row r="2923" spans="1:9" x14ac:dyDescent="0.25">
      <c r="A2923" s="17">
        <v>2012</v>
      </c>
      <c r="B2923" s="18" t="s">
        <v>438</v>
      </c>
      <c r="C2923" s="19" t="s">
        <v>439</v>
      </c>
      <c r="D2923" s="20">
        <v>8.0940404243383277</v>
      </c>
      <c r="E2923" s="21">
        <v>7.1771760248520691</v>
      </c>
      <c r="F2923" s="22">
        <v>7.7762829296254026</v>
      </c>
      <c r="G2923" s="22">
        <v>9.5149835103466049</v>
      </c>
      <c r="H2923" s="22">
        <v>7.7341783530896278</v>
      </c>
      <c r="I2923" s="23">
        <v>8.2675813037779378</v>
      </c>
    </row>
    <row r="2924" spans="1:9" x14ac:dyDescent="0.25">
      <c r="A2924" s="17">
        <v>2012</v>
      </c>
      <c r="B2924" s="18" t="s">
        <v>420</v>
      </c>
      <c r="C2924" s="19" t="s">
        <v>421</v>
      </c>
      <c r="D2924" s="20">
        <v>7.7778562035973637</v>
      </c>
      <c r="E2924" s="21">
        <v>5.7258328567480401</v>
      </c>
      <c r="F2924" s="22">
        <v>7.8717734545006151</v>
      </c>
      <c r="G2924" s="22">
        <v>9.5376779707608819</v>
      </c>
      <c r="H2924" s="22">
        <v>8.0842217184262175</v>
      </c>
      <c r="I2924" s="23">
        <v>7.6697750175510633</v>
      </c>
    </row>
    <row r="2925" spans="1:9" x14ac:dyDescent="0.25">
      <c r="A2925" s="17">
        <v>2012</v>
      </c>
      <c r="B2925" s="18" t="s">
        <v>301</v>
      </c>
      <c r="C2925" s="19" t="s">
        <v>302</v>
      </c>
      <c r="D2925" s="20">
        <v>6.1303140222525512</v>
      </c>
      <c r="E2925" s="21">
        <v>4.6991283507968182</v>
      </c>
      <c r="F2925" s="22">
        <v>5.4248873193005105</v>
      </c>
      <c r="G2925" s="22">
        <v>6.8608903352984294</v>
      </c>
      <c r="H2925" s="22">
        <v>6.7263309137544471</v>
      </c>
      <c r="I2925" s="23">
        <v>6.9403331921125533</v>
      </c>
    </row>
    <row r="2926" spans="1:9" x14ac:dyDescent="0.25">
      <c r="A2926" s="17">
        <v>2012</v>
      </c>
      <c r="B2926" s="18" t="s">
        <v>133</v>
      </c>
      <c r="C2926" s="19" t="s">
        <v>512</v>
      </c>
      <c r="D2926" s="20">
        <v>7.3362941818383263</v>
      </c>
      <c r="E2926" s="21">
        <v>8.9229164372368146</v>
      </c>
      <c r="F2926" s="22">
        <v>6.205181836175913</v>
      </c>
      <c r="G2926" s="22">
        <v>7.0803015368092161</v>
      </c>
      <c r="H2926" s="22">
        <v>5.9775534944244493</v>
      </c>
      <c r="I2926" s="23">
        <v>8.4955176045452383</v>
      </c>
    </row>
    <row r="2927" spans="1:9" x14ac:dyDescent="0.25">
      <c r="A2927" s="17">
        <v>2012</v>
      </c>
      <c r="B2927" s="18" t="s">
        <v>303</v>
      </c>
      <c r="C2927" s="19" t="s">
        <v>304</v>
      </c>
      <c r="D2927" s="20">
        <v>7.1386571768866078</v>
      </c>
      <c r="E2927" s="21">
        <v>6.3710777586856482</v>
      </c>
      <c r="F2927" s="22">
        <v>4.4500473256916893</v>
      </c>
      <c r="G2927" s="22">
        <v>8.6055674566524338</v>
      </c>
      <c r="H2927" s="22">
        <v>7.8962805468780912</v>
      </c>
      <c r="I2927" s="23">
        <v>8.3703127965251731</v>
      </c>
    </row>
    <row r="2928" spans="1:9" x14ac:dyDescent="0.25">
      <c r="A2928" s="17">
        <v>2012</v>
      </c>
      <c r="B2928" s="18" t="s">
        <v>283</v>
      </c>
      <c r="C2928" s="19" t="s">
        <v>284</v>
      </c>
      <c r="D2928" s="20">
        <v>6.1565763295940341</v>
      </c>
      <c r="E2928" s="21">
        <v>8.4739303521524292</v>
      </c>
      <c r="F2928" s="22">
        <v>3.0607090979245322</v>
      </c>
      <c r="G2928" s="22">
        <v>6.715699579943947</v>
      </c>
      <c r="H2928" s="22">
        <v>5.7224545365361665</v>
      </c>
      <c r="I2928" s="23">
        <v>6.8100880814130997</v>
      </c>
    </row>
    <row r="2929" spans="1:9" x14ac:dyDescent="0.25">
      <c r="A2929" s="17">
        <v>2012</v>
      </c>
      <c r="B2929" s="18" t="s">
        <v>135</v>
      </c>
      <c r="C2929" s="19" t="s">
        <v>136</v>
      </c>
      <c r="D2929" s="20">
        <v>6.3205038576888368</v>
      </c>
      <c r="E2929" s="21">
        <v>5.7826786187033541</v>
      </c>
      <c r="F2929" s="22">
        <v>5.6025030233293247</v>
      </c>
      <c r="G2929" s="22">
        <v>6.5268089053831204</v>
      </c>
      <c r="H2929" s="22">
        <v>6.8784387139081771</v>
      </c>
      <c r="I2929" s="23">
        <v>6.8120900271202096</v>
      </c>
    </row>
    <row r="2930" spans="1:9" x14ac:dyDescent="0.25">
      <c r="A2930" s="17">
        <v>2012</v>
      </c>
      <c r="B2930" s="18" t="s">
        <v>335</v>
      </c>
      <c r="C2930" s="19" t="s">
        <v>336</v>
      </c>
      <c r="D2930" s="20" t="s">
        <v>511</v>
      </c>
      <c r="E2930" s="21" t="s">
        <v>511</v>
      </c>
      <c r="F2930" s="22" t="s">
        <v>511</v>
      </c>
      <c r="G2930" s="22" t="s">
        <v>511</v>
      </c>
      <c r="H2930" s="22" t="s">
        <v>511</v>
      </c>
      <c r="I2930" s="23" t="s">
        <v>511</v>
      </c>
    </row>
    <row r="2931" spans="1:9" x14ac:dyDescent="0.25">
      <c r="A2931" s="17">
        <v>2012</v>
      </c>
      <c r="B2931" s="18" t="s">
        <v>422</v>
      </c>
      <c r="C2931" s="19" t="s">
        <v>423</v>
      </c>
      <c r="D2931" s="20">
        <v>7.5525668965119364</v>
      </c>
      <c r="E2931" s="21">
        <v>4.7730331355623408</v>
      </c>
      <c r="F2931" s="22">
        <v>7.060371522927575</v>
      </c>
      <c r="G2931" s="22">
        <v>9.6496821854885546</v>
      </c>
      <c r="H2931" s="22">
        <v>8.2613665977516888</v>
      </c>
      <c r="I2931" s="23">
        <v>8.0183810408295209</v>
      </c>
    </row>
    <row r="2932" spans="1:9" x14ac:dyDescent="0.25">
      <c r="A2932" s="17">
        <v>2012</v>
      </c>
      <c r="B2932" s="18" t="s">
        <v>137</v>
      </c>
      <c r="C2932" s="19" t="s">
        <v>138</v>
      </c>
      <c r="D2932" s="20">
        <v>6.7957530766778191</v>
      </c>
      <c r="E2932" s="21">
        <v>6.876900375091985</v>
      </c>
      <c r="F2932" s="22">
        <v>5.5300132474447112</v>
      </c>
      <c r="G2932" s="22">
        <v>6.9996292839736469</v>
      </c>
      <c r="H2932" s="22">
        <v>6.5725592687325269</v>
      </c>
      <c r="I2932" s="23">
        <v>7.9996632081462247</v>
      </c>
    </row>
    <row r="2933" spans="1:9" x14ac:dyDescent="0.25">
      <c r="A2933" s="17">
        <v>2012</v>
      </c>
      <c r="B2933" s="18" t="s">
        <v>21</v>
      </c>
      <c r="C2933" s="19" t="s">
        <v>22</v>
      </c>
      <c r="D2933" s="20">
        <v>5.8851901832908737</v>
      </c>
      <c r="E2933" s="21">
        <v>6.707575934359542</v>
      </c>
      <c r="F2933" s="22">
        <v>3.9754519722359327</v>
      </c>
      <c r="G2933" s="22">
        <v>6.8678516102891187</v>
      </c>
      <c r="H2933" s="22">
        <v>5.7015916570581311</v>
      </c>
      <c r="I2933" s="23">
        <v>6.1734797425116463</v>
      </c>
    </row>
    <row r="2934" spans="1:9" x14ac:dyDescent="0.25">
      <c r="A2934" s="17">
        <v>2012</v>
      </c>
      <c r="B2934" s="18" t="s">
        <v>285</v>
      </c>
      <c r="C2934" s="19" t="s">
        <v>286</v>
      </c>
      <c r="D2934" s="20" t="s">
        <v>511</v>
      </c>
      <c r="E2934" s="21" t="s">
        <v>511</v>
      </c>
      <c r="F2934" s="22" t="s">
        <v>511</v>
      </c>
      <c r="G2934" s="22" t="s">
        <v>511</v>
      </c>
      <c r="H2934" s="22" t="s">
        <v>511</v>
      </c>
      <c r="I2934" s="23" t="s">
        <v>511</v>
      </c>
    </row>
    <row r="2935" spans="1:9" x14ac:dyDescent="0.25">
      <c r="A2935" s="17">
        <v>2012</v>
      </c>
      <c r="B2935" s="18" t="s">
        <v>139</v>
      </c>
      <c r="C2935" s="19" t="s">
        <v>513</v>
      </c>
      <c r="D2935" s="20">
        <v>6.3782437378627561</v>
      </c>
      <c r="E2935" s="21">
        <v>6.0295527774860265</v>
      </c>
      <c r="F2935" s="22">
        <v>4.2355353880067685</v>
      </c>
      <c r="G2935" s="22">
        <v>8.7480410684859304</v>
      </c>
      <c r="H2935" s="22">
        <v>7.0069272053612002</v>
      </c>
      <c r="I2935" s="23">
        <v>5.8711622499738567</v>
      </c>
    </row>
    <row r="2936" spans="1:9" x14ac:dyDescent="0.25">
      <c r="A2936" s="17">
        <v>2012</v>
      </c>
      <c r="B2936" s="18" t="s">
        <v>392</v>
      </c>
      <c r="C2936" s="19" t="s">
        <v>393</v>
      </c>
      <c r="D2936" s="20">
        <v>6.9448021460123979</v>
      </c>
      <c r="E2936" s="21">
        <v>6.1090033985176593</v>
      </c>
      <c r="F2936" s="22">
        <v>5.7850061280084466</v>
      </c>
      <c r="G2936" s="22">
        <v>8.2821230105108228</v>
      </c>
      <c r="H2936" s="22">
        <v>7.1820471651392852</v>
      </c>
      <c r="I2936" s="23">
        <v>7.365831027885779</v>
      </c>
    </row>
    <row r="2937" spans="1:9" x14ac:dyDescent="0.25">
      <c r="A2937" s="17">
        <v>2012</v>
      </c>
      <c r="B2937" s="18" t="s">
        <v>23</v>
      </c>
      <c r="C2937" s="19" t="s">
        <v>24</v>
      </c>
      <c r="D2937" s="20">
        <v>7.3302004605855373</v>
      </c>
      <c r="E2937" s="21">
        <v>6.7726229037148187</v>
      </c>
      <c r="F2937" s="22">
        <v>6.1623701336811738</v>
      </c>
      <c r="G2937" s="22">
        <v>8.4507224448559786</v>
      </c>
      <c r="H2937" s="22">
        <v>7.1148229325161569</v>
      </c>
      <c r="I2937" s="23">
        <v>8.1504638881595568</v>
      </c>
    </row>
    <row r="2938" spans="1:9" x14ac:dyDescent="0.25">
      <c r="A2938" s="17">
        <v>2012</v>
      </c>
      <c r="B2938" s="18" t="s">
        <v>145</v>
      </c>
      <c r="C2938" s="19" t="s">
        <v>146</v>
      </c>
      <c r="D2938" s="20">
        <v>6.6261993013550695</v>
      </c>
      <c r="E2938" s="21">
        <v>7.2623908268301518</v>
      </c>
      <c r="F2938" s="22">
        <v>5.6223435149444327</v>
      </c>
      <c r="G2938" s="22">
        <v>8.1139040558589812</v>
      </c>
      <c r="H2938" s="22">
        <v>6.9380277277768236</v>
      </c>
      <c r="I2938" s="23">
        <v>5.1943303813649591</v>
      </c>
    </row>
    <row r="2939" spans="1:9" x14ac:dyDescent="0.25">
      <c r="A2939" s="17">
        <v>2012</v>
      </c>
      <c r="B2939" s="18" t="s">
        <v>259</v>
      </c>
      <c r="C2939" s="19" t="s">
        <v>260</v>
      </c>
      <c r="D2939" s="20">
        <v>6.9775623043113182</v>
      </c>
      <c r="E2939" s="21">
        <v>5</v>
      </c>
      <c r="F2939" s="22">
        <v>5.5245981081519799</v>
      </c>
      <c r="G2939" s="22">
        <v>8.1714523532322261</v>
      </c>
      <c r="H2939" s="22">
        <v>7.5747695184937109</v>
      </c>
      <c r="I2939" s="23">
        <v>8.616991541678674</v>
      </c>
    </row>
    <row r="2940" spans="1:9" x14ac:dyDescent="0.25">
      <c r="A2940" s="17">
        <v>2012</v>
      </c>
      <c r="B2940" s="18" t="s">
        <v>338</v>
      </c>
      <c r="C2940" s="19" t="s">
        <v>339</v>
      </c>
      <c r="D2940" s="20">
        <v>7.6472168824404063</v>
      </c>
      <c r="E2940" s="21">
        <v>7.2788574450344274</v>
      </c>
      <c r="F2940" s="22">
        <v>5.4379575704811716</v>
      </c>
      <c r="G2940" s="22">
        <v>9.4683404803689584</v>
      </c>
      <c r="H2940" s="22">
        <v>8.0058493550570233</v>
      </c>
      <c r="I2940" s="23">
        <v>8.0450795612604473</v>
      </c>
    </row>
    <row r="2941" spans="1:9" x14ac:dyDescent="0.25">
      <c r="A2941" s="17">
        <v>2012</v>
      </c>
      <c r="B2941" s="18" t="s">
        <v>27</v>
      </c>
      <c r="C2941" s="19" t="s">
        <v>28</v>
      </c>
      <c r="D2941" s="20">
        <v>5.7159384209708284</v>
      </c>
      <c r="E2941" s="21">
        <v>5.3700121106633176</v>
      </c>
      <c r="F2941" s="22">
        <v>4.1652527979569403</v>
      </c>
      <c r="G2941" s="22">
        <v>6.7024252515122642</v>
      </c>
      <c r="H2941" s="22">
        <v>5.6841884290277713</v>
      </c>
      <c r="I2941" s="23">
        <v>6.6578135156938503</v>
      </c>
    </row>
    <row r="2942" spans="1:9" x14ac:dyDescent="0.25">
      <c r="A2942" s="17">
        <v>2012</v>
      </c>
      <c r="B2942" s="18" t="s">
        <v>29</v>
      </c>
      <c r="C2942" s="19" t="s">
        <v>30</v>
      </c>
      <c r="D2942" s="20">
        <v>5.5068996909960166</v>
      </c>
      <c r="E2942" s="21">
        <v>4.9589147212677336</v>
      </c>
      <c r="F2942" s="22">
        <v>3.6110312348357905</v>
      </c>
      <c r="G2942" s="22">
        <v>7.0303795491610028</v>
      </c>
      <c r="H2942" s="22">
        <v>5.2750607050205405</v>
      </c>
      <c r="I2942" s="23">
        <v>6.6591122446950122</v>
      </c>
    </row>
    <row r="2943" spans="1:9" x14ac:dyDescent="0.25">
      <c r="A2943" s="17">
        <v>2012</v>
      </c>
      <c r="B2943" s="18" t="s">
        <v>31</v>
      </c>
      <c r="C2943" s="19" t="s">
        <v>32</v>
      </c>
      <c r="D2943" s="20">
        <v>6.7219326165755033</v>
      </c>
      <c r="E2943" s="21">
        <v>5.9660152840444791</v>
      </c>
      <c r="F2943" s="22">
        <v>6.2142811100233937</v>
      </c>
      <c r="G2943" s="22">
        <v>8.2966621824780447</v>
      </c>
      <c r="H2943" s="22">
        <v>6.2415037838108569</v>
      </c>
      <c r="I2943" s="23">
        <v>6.8912007225207406</v>
      </c>
    </row>
    <row r="2944" spans="1:9" x14ac:dyDescent="0.25">
      <c r="A2944" s="17">
        <v>2012</v>
      </c>
      <c r="B2944" s="18" t="s">
        <v>261</v>
      </c>
      <c r="C2944" s="19" t="s">
        <v>262</v>
      </c>
      <c r="D2944" s="20">
        <v>7.0118273352154317</v>
      </c>
      <c r="E2944" s="21">
        <v>7.5643311851765898</v>
      </c>
      <c r="F2944" s="22">
        <v>4.0912253916208305</v>
      </c>
      <c r="G2944" s="22">
        <v>9.2605203398038611</v>
      </c>
      <c r="H2944" s="22">
        <v>7.156897537003065</v>
      </c>
      <c r="I2944" s="23">
        <v>6.9861622224728173</v>
      </c>
    </row>
    <row r="2945" spans="1:9" x14ac:dyDescent="0.25">
      <c r="A2945" s="17">
        <v>2012</v>
      </c>
      <c r="B2945" s="18" t="s">
        <v>33</v>
      </c>
      <c r="C2945" s="19" t="s">
        <v>34</v>
      </c>
      <c r="D2945" s="20">
        <v>5.9833734706454198</v>
      </c>
      <c r="E2945" s="21">
        <v>6.9937041578160564</v>
      </c>
      <c r="F2945" s="22">
        <v>3.6652210705714947</v>
      </c>
      <c r="G2945" s="22">
        <v>6.9672945127546555</v>
      </c>
      <c r="H2945" s="22">
        <v>5.6478536300259039</v>
      </c>
      <c r="I2945" s="23">
        <v>6.6427939820589907</v>
      </c>
    </row>
    <row r="2946" spans="1:9" x14ac:dyDescent="0.25">
      <c r="A2946" s="17">
        <v>2012</v>
      </c>
      <c r="B2946" s="18" t="s">
        <v>230</v>
      </c>
      <c r="C2946" s="19" t="s">
        <v>231</v>
      </c>
      <c r="D2946" s="20">
        <v>8.1824011449035332</v>
      </c>
      <c r="E2946" s="21">
        <v>6.8783374462063023</v>
      </c>
      <c r="F2946" s="22">
        <v>7.8570944191896945</v>
      </c>
      <c r="G2946" s="22">
        <v>9.3815390830714431</v>
      </c>
      <c r="H2946" s="22">
        <v>7.9116502584119184</v>
      </c>
      <c r="I2946" s="23">
        <v>8.8833845176383122</v>
      </c>
    </row>
    <row r="2947" spans="1:9" x14ac:dyDescent="0.25">
      <c r="A2947" s="17">
        <v>2012</v>
      </c>
      <c r="B2947" s="18" t="s">
        <v>35</v>
      </c>
      <c r="C2947" s="19" t="s">
        <v>36</v>
      </c>
      <c r="D2947" s="20">
        <v>5.2677758796369973</v>
      </c>
      <c r="E2947" s="21">
        <v>6.6840866284961491</v>
      </c>
      <c r="F2947" s="22">
        <v>3.1463867316903062</v>
      </c>
      <c r="G2947" s="22">
        <v>6.6970548265522387</v>
      </c>
      <c r="H2947" s="22">
        <v>4.6140824931103506</v>
      </c>
      <c r="I2947" s="23">
        <v>5.1972687183359394</v>
      </c>
    </row>
    <row r="2948" spans="1:9" x14ac:dyDescent="0.25">
      <c r="A2948" s="17">
        <v>2012</v>
      </c>
      <c r="B2948" s="18" t="s">
        <v>37</v>
      </c>
      <c r="C2948" s="19" t="s">
        <v>38</v>
      </c>
      <c r="D2948" s="20">
        <v>5.0416255979169033</v>
      </c>
      <c r="E2948" s="21">
        <v>6.0949222484090901</v>
      </c>
      <c r="F2948" s="22">
        <v>3.5955388425906172</v>
      </c>
      <c r="G2948" s="22">
        <v>5.6046614955002081</v>
      </c>
      <c r="H2948" s="22">
        <v>4.7912301611133392</v>
      </c>
      <c r="I2948" s="23">
        <v>5.1217752419712621</v>
      </c>
    </row>
    <row r="2949" spans="1:9" x14ac:dyDescent="0.25">
      <c r="A2949" s="17">
        <v>2012</v>
      </c>
      <c r="B2949" s="18" t="s">
        <v>151</v>
      </c>
      <c r="C2949" s="19" t="s">
        <v>152</v>
      </c>
      <c r="D2949" s="20">
        <v>7.8592381404058029</v>
      </c>
      <c r="E2949" s="21">
        <v>8.0932918835283143</v>
      </c>
      <c r="F2949" s="22">
        <v>6.8571653442354767</v>
      </c>
      <c r="G2949" s="22">
        <v>8.8708887822503204</v>
      </c>
      <c r="H2949" s="22">
        <v>7.9782191951614738</v>
      </c>
      <c r="I2949" s="23">
        <v>7.4966254968534338</v>
      </c>
    </row>
    <row r="2950" spans="1:9" x14ac:dyDescent="0.25">
      <c r="A2950" s="17">
        <v>2012</v>
      </c>
      <c r="B2950" s="18" t="s">
        <v>249</v>
      </c>
      <c r="C2950" s="19" t="s">
        <v>250</v>
      </c>
      <c r="D2950" s="20">
        <v>6.1503165094082854</v>
      </c>
      <c r="E2950" s="21">
        <v>4.9564192207434719</v>
      </c>
      <c r="F2950" s="22">
        <v>5.2787067369868987</v>
      </c>
      <c r="G2950" s="22">
        <v>8.0317135359245011</v>
      </c>
      <c r="H2950" s="22">
        <v>6.2980903064078069</v>
      </c>
      <c r="I2950" s="23">
        <v>6.1866527469787487</v>
      </c>
    </row>
    <row r="2951" spans="1:9" x14ac:dyDescent="0.25">
      <c r="A2951" s="17">
        <v>2012</v>
      </c>
      <c r="B2951" s="18" t="s">
        <v>153</v>
      </c>
      <c r="C2951" s="19" t="s">
        <v>154</v>
      </c>
      <c r="D2951" s="20">
        <v>6.8480947829787109</v>
      </c>
      <c r="E2951" s="21">
        <v>6.525491581665082</v>
      </c>
      <c r="F2951" s="22">
        <v>4.8126557414167372</v>
      </c>
      <c r="G2951" s="22">
        <v>8.1327134212968311</v>
      </c>
      <c r="H2951" s="22">
        <v>7.2149372072402018</v>
      </c>
      <c r="I2951" s="23">
        <v>7.554675963274704</v>
      </c>
    </row>
    <row r="2952" spans="1:9" x14ac:dyDescent="0.25">
      <c r="A2952" s="17">
        <v>2012</v>
      </c>
      <c r="B2952" s="18" t="s">
        <v>45</v>
      </c>
      <c r="C2952" s="19" t="s">
        <v>514</v>
      </c>
      <c r="D2952" s="20">
        <v>5.6498653003446808</v>
      </c>
      <c r="E2952" s="21">
        <v>7.1605537633840388</v>
      </c>
      <c r="F2952" s="22">
        <v>2.9257552132977596</v>
      </c>
      <c r="G2952" s="22">
        <v>7.8152699212976744</v>
      </c>
      <c r="H2952" s="22">
        <v>5.2718134298114476</v>
      </c>
      <c r="I2952" s="23">
        <v>5.0759341739324828</v>
      </c>
    </row>
    <row r="2953" spans="1:9" x14ac:dyDescent="0.25">
      <c r="A2953" s="17">
        <v>2012</v>
      </c>
      <c r="B2953" s="18" t="s">
        <v>41</v>
      </c>
      <c r="C2953" s="19" t="s">
        <v>515</v>
      </c>
      <c r="D2953" s="20">
        <v>4.6224935624870529</v>
      </c>
      <c r="E2953" s="21">
        <v>4.0081500897972768</v>
      </c>
      <c r="F2953" s="22">
        <v>3.6369315049964039</v>
      </c>
      <c r="G2953" s="22">
        <v>4.7400102509067068</v>
      </c>
      <c r="H2953" s="22">
        <v>5.2508504836979712</v>
      </c>
      <c r="I2953" s="23">
        <v>5.4765254830369079</v>
      </c>
    </row>
    <row r="2954" spans="1:9" x14ac:dyDescent="0.25">
      <c r="A2954" s="17">
        <v>2012</v>
      </c>
      <c r="B2954" s="18" t="s">
        <v>155</v>
      </c>
      <c r="C2954" s="19" t="s">
        <v>156</v>
      </c>
      <c r="D2954" s="20">
        <v>7.69661683789157</v>
      </c>
      <c r="E2954" s="21">
        <v>7.57278634538463</v>
      </c>
      <c r="F2954" s="22">
        <v>6.3308784582741486</v>
      </c>
      <c r="G2954" s="22">
        <v>9.2899287648699005</v>
      </c>
      <c r="H2954" s="22">
        <v>8.3664817530532023</v>
      </c>
      <c r="I2954" s="23">
        <v>6.9230088678759687</v>
      </c>
    </row>
    <row r="2955" spans="1:9" x14ac:dyDescent="0.25">
      <c r="A2955" s="17">
        <v>2012</v>
      </c>
      <c r="B2955" s="18" t="s">
        <v>43</v>
      </c>
      <c r="C2955" s="19" t="s">
        <v>516</v>
      </c>
      <c r="D2955" s="20">
        <v>5.6091447203451326</v>
      </c>
      <c r="E2955" s="21">
        <v>5.6241164151924954</v>
      </c>
      <c r="F2955" s="22">
        <v>3.6860413958063565</v>
      </c>
      <c r="G2955" s="22">
        <v>6.6943537330837035</v>
      </c>
      <c r="H2955" s="22">
        <v>5.9318526450885596</v>
      </c>
      <c r="I2955" s="23">
        <v>6.1093594125545474</v>
      </c>
    </row>
    <row r="2956" spans="1:9" x14ac:dyDescent="0.25">
      <c r="A2956" s="17">
        <v>2012</v>
      </c>
      <c r="B2956" s="18" t="s">
        <v>394</v>
      </c>
      <c r="C2956" s="19" t="s">
        <v>395</v>
      </c>
      <c r="D2956" s="20">
        <v>7.1988610431431983</v>
      </c>
      <c r="E2956" s="21">
        <v>5.4783696843756644</v>
      </c>
      <c r="F2956" s="22">
        <v>5.8769738890418237</v>
      </c>
      <c r="G2956" s="22">
        <v>9.558369712782774</v>
      </c>
      <c r="H2956" s="22">
        <v>7.875004816943715</v>
      </c>
      <c r="I2956" s="23">
        <v>7.205587112572009</v>
      </c>
    </row>
    <row r="2957" spans="1:9" x14ac:dyDescent="0.25">
      <c r="A2957" s="17">
        <v>2012</v>
      </c>
      <c r="B2957" s="18" t="s">
        <v>305</v>
      </c>
      <c r="C2957" s="19" t="s">
        <v>306</v>
      </c>
      <c r="D2957" s="20">
        <v>7.5394918018782873</v>
      </c>
      <c r="E2957" s="21">
        <v>7.0842115103611834</v>
      </c>
      <c r="F2957" s="22">
        <v>6.1148745136725546</v>
      </c>
      <c r="G2957" s="22">
        <v>9.5185583887056016</v>
      </c>
      <c r="H2957" s="22">
        <v>7.7039574998655622</v>
      </c>
      <c r="I2957" s="23">
        <v>7.2758570967865337</v>
      </c>
    </row>
    <row r="2958" spans="1:9" x14ac:dyDescent="0.25">
      <c r="A2958" s="17">
        <v>2012</v>
      </c>
      <c r="B2958" s="18" t="s">
        <v>340</v>
      </c>
      <c r="C2958" s="19" t="s">
        <v>517</v>
      </c>
      <c r="D2958" s="20">
        <v>7.7772715791374605</v>
      </c>
      <c r="E2958" s="21">
        <v>6.7204690686212318</v>
      </c>
      <c r="F2958" s="22">
        <v>6.3473705487384686</v>
      </c>
      <c r="G2958" s="22">
        <v>9.4401512656664224</v>
      </c>
      <c r="H2958" s="22">
        <v>8.1529347066536424</v>
      </c>
      <c r="I2958" s="23">
        <v>8.2254323060075354</v>
      </c>
    </row>
    <row r="2959" spans="1:9" x14ac:dyDescent="0.25">
      <c r="A2959" s="17">
        <v>2012</v>
      </c>
      <c r="B2959" s="18" t="s">
        <v>358</v>
      </c>
      <c r="C2959" s="19" t="s">
        <v>359</v>
      </c>
      <c r="D2959" s="20">
        <v>7.892856058297598</v>
      </c>
      <c r="E2959" s="21">
        <v>4.872771116010421</v>
      </c>
      <c r="F2959" s="22">
        <v>8.1477876120291928</v>
      </c>
      <c r="G2959" s="22">
        <v>9.6085511342283052</v>
      </c>
      <c r="H2959" s="22">
        <v>8.4911134036691038</v>
      </c>
      <c r="I2959" s="23">
        <v>8.3440570255509652</v>
      </c>
    </row>
    <row r="2960" spans="1:9" x14ac:dyDescent="0.25">
      <c r="A2960" s="17">
        <v>2012</v>
      </c>
      <c r="B2960" s="18" t="s">
        <v>163</v>
      </c>
      <c r="C2960" s="19" t="s">
        <v>164</v>
      </c>
      <c r="D2960" s="20">
        <v>7.2262410714932042</v>
      </c>
      <c r="E2960" s="21">
        <v>8.2229078397115547</v>
      </c>
      <c r="F2960" s="22">
        <v>4.574866664758253</v>
      </c>
      <c r="G2960" s="22">
        <v>9.4188621529055911</v>
      </c>
      <c r="H2960" s="22">
        <v>7.8343033424322623</v>
      </c>
      <c r="I2960" s="23">
        <v>6.0802653576583623</v>
      </c>
    </row>
    <row r="2961" spans="1:9" x14ac:dyDescent="0.25">
      <c r="A2961" s="17">
        <v>2012</v>
      </c>
      <c r="B2961" s="18" t="s">
        <v>165</v>
      </c>
      <c r="C2961" s="19" t="s">
        <v>166</v>
      </c>
      <c r="D2961" s="20">
        <v>6.2189285362742597</v>
      </c>
      <c r="E2961" s="21">
        <v>6.6842928776866604</v>
      </c>
      <c r="F2961" s="22">
        <v>4.2936550593217149</v>
      </c>
      <c r="G2961" s="22">
        <v>6.5821585780299392</v>
      </c>
      <c r="H2961" s="22">
        <v>7.1751348178230456</v>
      </c>
      <c r="I2961" s="23">
        <v>6.3594013485099374</v>
      </c>
    </row>
    <row r="2962" spans="1:9" x14ac:dyDescent="0.25">
      <c r="A2962" s="17">
        <v>2012</v>
      </c>
      <c r="B2962" s="18" t="s">
        <v>7</v>
      </c>
      <c r="C2962" s="19" t="s">
        <v>518</v>
      </c>
      <c r="D2962" s="20">
        <v>6.0740721853539599</v>
      </c>
      <c r="E2962" s="21">
        <v>6.3468090142436511</v>
      </c>
      <c r="F2962" s="22">
        <v>3.7701609536521614</v>
      </c>
      <c r="G2962" s="22">
        <v>9.2192736813873459</v>
      </c>
      <c r="H2962" s="22">
        <v>6.2135799065617849</v>
      </c>
      <c r="I2962" s="23">
        <v>4.8205373709248525</v>
      </c>
    </row>
    <row r="2963" spans="1:9" x14ac:dyDescent="0.25">
      <c r="A2963" s="17">
        <v>2012</v>
      </c>
      <c r="B2963" s="18" t="s">
        <v>167</v>
      </c>
      <c r="C2963" s="19" t="s">
        <v>168</v>
      </c>
      <c r="D2963" s="20">
        <v>7.3419012523957292</v>
      </c>
      <c r="E2963" s="21">
        <v>8.7775830310477225</v>
      </c>
      <c r="F2963" s="22">
        <v>4.5935833594357449</v>
      </c>
      <c r="G2963" s="22">
        <v>9.3123997480974037</v>
      </c>
      <c r="H2963" s="22">
        <v>7.4232987062086231</v>
      </c>
      <c r="I2963" s="23">
        <v>6.6026414171891545</v>
      </c>
    </row>
    <row r="2964" spans="1:9" x14ac:dyDescent="0.25">
      <c r="A2964" s="17">
        <v>2012</v>
      </c>
      <c r="B2964" s="18" t="s">
        <v>360</v>
      </c>
      <c r="C2964" s="19" t="s">
        <v>361</v>
      </c>
      <c r="D2964" s="20">
        <v>7.8781711660047424</v>
      </c>
      <c r="E2964" s="21">
        <v>6.6646512272387879</v>
      </c>
      <c r="F2964" s="22">
        <v>7.1510775318246047</v>
      </c>
      <c r="G2964" s="22">
        <v>8.843038734460217</v>
      </c>
      <c r="H2964" s="22">
        <v>8.4393700601306314</v>
      </c>
      <c r="I2964" s="23">
        <v>8.2927182763694649</v>
      </c>
    </row>
    <row r="2965" spans="1:9" x14ac:dyDescent="0.25">
      <c r="A2965" s="17">
        <v>2012</v>
      </c>
      <c r="B2965" s="18" t="s">
        <v>53</v>
      </c>
      <c r="C2965" s="19" t="s">
        <v>54</v>
      </c>
      <c r="D2965" s="20">
        <v>6.334448126717577</v>
      </c>
      <c r="E2965" s="21">
        <v>5.9730921048198136</v>
      </c>
      <c r="F2965" s="22">
        <v>4.8039609731792954</v>
      </c>
      <c r="G2965" s="22">
        <v>7.648990026948125</v>
      </c>
      <c r="H2965" s="22">
        <v>5.8800961138518</v>
      </c>
      <c r="I2965" s="23">
        <v>7.3661014147888535</v>
      </c>
    </row>
    <row r="2966" spans="1:9" x14ac:dyDescent="0.25">
      <c r="A2966" s="17">
        <v>2012</v>
      </c>
      <c r="B2966" s="18" t="s">
        <v>55</v>
      </c>
      <c r="C2966" s="19" t="s">
        <v>56</v>
      </c>
      <c r="D2966" s="20">
        <v>5.2547122463987375</v>
      </c>
      <c r="E2966" s="21">
        <v>5.8853213082745679</v>
      </c>
      <c r="F2966" s="22">
        <v>4.6407536756024843</v>
      </c>
      <c r="G2966" s="22">
        <v>4.6736095220126757</v>
      </c>
      <c r="H2966" s="22">
        <v>4.9406708028038979</v>
      </c>
      <c r="I2966" s="23">
        <v>6.1332059233000642</v>
      </c>
    </row>
    <row r="2967" spans="1:9" x14ac:dyDescent="0.25">
      <c r="A2967" s="17">
        <v>2012</v>
      </c>
      <c r="B2967" s="18" t="s">
        <v>451</v>
      </c>
      <c r="C2967" s="19" t="s">
        <v>452</v>
      </c>
      <c r="D2967" s="20">
        <v>6.7369384254416875</v>
      </c>
      <c r="E2967" s="21">
        <v>6.4120892410814774</v>
      </c>
      <c r="F2967" s="22">
        <v>5.8394814259048919</v>
      </c>
      <c r="G2967" s="22">
        <v>6.4224088723953185</v>
      </c>
      <c r="H2967" s="22">
        <v>6.3735756415939173</v>
      </c>
      <c r="I2967" s="23">
        <v>8.6371369462328307</v>
      </c>
    </row>
    <row r="2968" spans="1:9" x14ac:dyDescent="0.25">
      <c r="A2968" s="17">
        <v>2012</v>
      </c>
      <c r="B2968" s="18" t="s">
        <v>364</v>
      </c>
      <c r="C2968" s="19" t="s">
        <v>365</v>
      </c>
      <c r="D2968" s="20">
        <v>7.9107186056187633</v>
      </c>
      <c r="E2968" s="21">
        <v>5.2062602137796308</v>
      </c>
      <c r="F2968" s="22">
        <v>8.320542898391734</v>
      </c>
      <c r="G2968" s="22">
        <v>9.4360729038413389</v>
      </c>
      <c r="H2968" s="22">
        <v>8.6078170707617812</v>
      </c>
      <c r="I2968" s="23">
        <v>7.9828999413193342</v>
      </c>
    </row>
    <row r="2969" spans="1:9" x14ac:dyDescent="0.25">
      <c r="A2969" s="17">
        <v>2012</v>
      </c>
      <c r="B2969" s="18" t="s">
        <v>424</v>
      </c>
      <c r="C2969" s="19" t="s">
        <v>425</v>
      </c>
      <c r="D2969" s="20">
        <v>7.4692313752757098</v>
      </c>
      <c r="E2969" s="21">
        <v>5.0963301636440193</v>
      </c>
      <c r="F2969" s="22">
        <v>6.9272215528208099</v>
      </c>
      <c r="G2969" s="22">
        <v>9.6575671950849351</v>
      </c>
      <c r="H2969" s="22">
        <v>8.2231010110402458</v>
      </c>
      <c r="I2969" s="23">
        <v>7.4419369537885389</v>
      </c>
    </row>
    <row r="2970" spans="1:9" x14ac:dyDescent="0.25">
      <c r="A2970" s="17">
        <v>2012</v>
      </c>
      <c r="B2970" s="18" t="s">
        <v>59</v>
      </c>
      <c r="C2970" s="19" t="s">
        <v>60</v>
      </c>
      <c r="D2970" s="20">
        <v>5.2884834282580471</v>
      </c>
      <c r="E2970" s="21">
        <v>4.9146364426230447</v>
      </c>
      <c r="F2970" s="22">
        <v>3.4923119359237424</v>
      </c>
      <c r="G2970" s="22">
        <v>5.4786212847570352</v>
      </c>
      <c r="H2970" s="22">
        <v>5.8384113239459952</v>
      </c>
      <c r="I2970" s="23">
        <v>6.7184361540404174</v>
      </c>
    </row>
    <row r="2971" spans="1:9" x14ac:dyDescent="0.25">
      <c r="A2971" s="17">
        <v>2012</v>
      </c>
      <c r="B2971" s="18" t="s">
        <v>61</v>
      </c>
      <c r="C2971" s="19" t="s">
        <v>519</v>
      </c>
      <c r="D2971" s="20">
        <v>6.8742784431671256</v>
      </c>
      <c r="E2971" s="21">
        <v>6.7765831275695874</v>
      </c>
      <c r="F2971" s="22">
        <v>4.7987317622471437</v>
      </c>
      <c r="G2971" s="22">
        <v>8.2099417646761541</v>
      </c>
      <c r="H2971" s="22">
        <v>7.7680734636289968</v>
      </c>
      <c r="I2971" s="23">
        <v>6.8180620977137458</v>
      </c>
    </row>
    <row r="2972" spans="1:9" x14ac:dyDescent="0.25">
      <c r="A2972" s="17">
        <v>2012</v>
      </c>
      <c r="B2972" s="18" t="s">
        <v>307</v>
      </c>
      <c r="C2972" s="19" t="s">
        <v>308</v>
      </c>
      <c r="D2972" s="20">
        <v>8.1253165476498292</v>
      </c>
      <c r="E2972" s="21">
        <v>7.6783552635686148</v>
      </c>
      <c r="F2972" s="22">
        <v>6.8965643661898461</v>
      </c>
      <c r="G2972" s="22">
        <v>9.1759543773981633</v>
      </c>
      <c r="H2972" s="22">
        <v>8.6552412534937382</v>
      </c>
      <c r="I2972" s="23">
        <v>8.2204674775987794</v>
      </c>
    </row>
    <row r="2973" spans="1:9" x14ac:dyDescent="0.25">
      <c r="A2973" s="17">
        <v>2012</v>
      </c>
      <c r="B2973" s="18" t="s">
        <v>426</v>
      </c>
      <c r="C2973" s="19" t="s">
        <v>427</v>
      </c>
      <c r="D2973" s="20">
        <v>7.8401486224606742</v>
      </c>
      <c r="E2973" s="21">
        <v>6.1272998544505528</v>
      </c>
      <c r="F2973" s="22">
        <v>7.7911085589752549</v>
      </c>
      <c r="G2973" s="22">
        <v>9.4868030005944188</v>
      </c>
      <c r="H2973" s="22">
        <v>8.07840430914937</v>
      </c>
      <c r="I2973" s="23">
        <v>7.7171273891337719</v>
      </c>
    </row>
    <row r="2974" spans="1:9" x14ac:dyDescent="0.25">
      <c r="A2974" s="17">
        <v>2012</v>
      </c>
      <c r="B2974" s="18" t="s">
        <v>63</v>
      </c>
      <c r="C2974" s="19" t="s">
        <v>64</v>
      </c>
      <c r="D2974" s="20">
        <v>6.6949677754638746</v>
      </c>
      <c r="E2974" s="21">
        <v>8.3650347529356939</v>
      </c>
      <c r="F2974" s="22">
        <v>5.4702128306961448</v>
      </c>
      <c r="G2974" s="22">
        <v>7.1885623679725015</v>
      </c>
      <c r="H2974" s="22">
        <v>6.1522835116405368</v>
      </c>
      <c r="I2974" s="23">
        <v>6.2987454140744932</v>
      </c>
    </row>
    <row r="2975" spans="1:9" x14ac:dyDescent="0.25">
      <c r="A2975" s="17">
        <v>2012</v>
      </c>
      <c r="B2975" s="18" t="s">
        <v>398</v>
      </c>
      <c r="C2975" s="19" t="s">
        <v>399</v>
      </c>
      <c r="D2975" s="20">
        <v>7.056992799065938</v>
      </c>
      <c r="E2975" s="21">
        <v>5.9693628456330377</v>
      </c>
      <c r="F2975" s="22">
        <v>5.5804117532226591</v>
      </c>
      <c r="G2975" s="22">
        <v>9.5738228868829083</v>
      </c>
      <c r="H2975" s="22">
        <v>8.0389655628027601</v>
      </c>
      <c r="I2975" s="23">
        <v>6.1224009467883258</v>
      </c>
    </row>
    <row r="2976" spans="1:9" x14ac:dyDescent="0.25">
      <c r="A2976" s="17">
        <v>2012</v>
      </c>
      <c r="B2976" s="18" t="s">
        <v>177</v>
      </c>
      <c r="C2976" s="19" t="s">
        <v>178</v>
      </c>
      <c r="D2976" s="20">
        <v>7.6243113749024003</v>
      </c>
      <c r="E2976" s="21">
        <v>8.6439241597616281</v>
      </c>
      <c r="F2976" s="22">
        <v>4.8449049001115592</v>
      </c>
      <c r="G2976" s="22">
        <v>9.3868598392590457</v>
      </c>
      <c r="H2976" s="22">
        <v>8.523851187968436</v>
      </c>
      <c r="I2976" s="23">
        <v>6.722016787411337</v>
      </c>
    </row>
    <row r="2977" spans="1:9" x14ac:dyDescent="0.25">
      <c r="A2977" s="17">
        <v>2012</v>
      </c>
      <c r="B2977" s="18" t="s">
        <v>65</v>
      </c>
      <c r="C2977" s="19" t="s">
        <v>66</v>
      </c>
      <c r="D2977" s="20" t="s">
        <v>511</v>
      </c>
      <c r="E2977" s="21" t="s">
        <v>511</v>
      </c>
      <c r="F2977" s="22" t="s">
        <v>511</v>
      </c>
      <c r="G2977" s="22" t="s">
        <v>511</v>
      </c>
      <c r="H2977" s="22" t="s">
        <v>511</v>
      </c>
      <c r="I2977" s="23" t="s">
        <v>511</v>
      </c>
    </row>
    <row r="2978" spans="1:9" x14ac:dyDescent="0.25">
      <c r="A2978" s="17">
        <v>2012</v>
      </c>
      <c r="B2978" s="18" t="s">
        <v>67</v>
      </c>
      <c r="C2978" s="19" t="s">
        <v>68</v>
      </c>
      <c r="D2978" s="20">
        <v>5.7595176835688031</v>
      </c>
      <c r="E2978" s="21">
        <v>7.8920073070314753</v>
      </c>
      <c r="F2978" s="22">
        <v>2.4839013928672089</v>
      </c>
      <c r="G2978" s="22">
        <v>6.5876960322766038</v>
      </c>
      <c r="H2978" s="22">
        <v>6.2392465261034573</v>
      </c>
      <c r="I2978" s="23">
        <v>5.5947371595652688</v>
      </c>
    </row>
    <row r="2979" spans="1:9" x14ac:dyDescent="0.25">
      <c r="A2979" s="17">
        <v>2012</v>
      </c>
      <c r="B2979" s="18" t="s">
        <v>179</v>
      </c>
      <c r="C2979" s="19" t="s">
        <v>180</v>
      </c>
      <c r="D2979" s="20">
        <v>6.4778649431348994</v>
      </c>
      <c r="E2979" s="21">
        <v>4.925540698702898</v>
      </c>
      <c r="F2979" s="22">
        <v>4.7555226171305076</v>
      </c>
      <c r="G2979" s="22">
        <v>7.9495508009231237</v>
      </c>
      <c r="H2979" s="22">
        <v>7.3977737947788453</v>
      </c>
      <c r="I2979" s="23">
        <v>7.3609368041391194</v>
      </c>
    </row>
    <row r="2980" spans="1:9" x14ac:dyDescent="0.25">
      <c r="A2980" s="17">
        <v>2012</v>
      </c>
      <c r="B2980" s="18" t="s">
        <v>181</v>
      </c>
      <c r="C2980" s="19" t="s">
        <v>182</v>
      </c>
      <c r="D2980" s="20">
        <v>6.1491623983762169</v>
      </c>
      <c r="E2980" s="21">
        <v>6.8680964687714976</v>
      </c>
      <c r="F2980" s="22">
        <v>2.7341750387555512</v>
      </c>
      <c r="G2980" s="22">
        <v>7.1202095625033364</v>
      </c>
      <c r="H2980" s="22">
        <v>7.5620538240843986</v>
      </c>
      <c r="I2980" s="23">
        <v>6.4612770977662981</v>
      </c>
    </row>
    <row r="2981" spans="1:9" x14ac:dyDescent="0.25">
      <c r="A2981" s="17">
        <v>2012</v>
      </c>
      <c r="B2981" s="18" t="s">
        <v>183</v>
      </c>
      <c r="C2981" s="19" t="s">
        <v>184</v>
      </c>
      <c r="D2981" s="20">
        <v>7.2179001295928131</v>
      </c>
      <c r="E2981" s="21">
        <v>8.8511708850317774</v>
      </c>
      <c r="F2981" s="22">
        <v>3.9657345474837671</v>
      </c>
      <c r="G2981" s="22">
        <v>9.3883404365465548</v>
      </c>
      <c r="H2981" s="22">
        <v>7.1990451966469813</v>
      </c>
      <c r="I2981" s="23">
        <v>6.6852095822549868</v>
      </c>
    </row>
    <row r="2982" spans="1:9" x14ac:dyDescent="0.25">
      <c r="A2982" s="17">
        <v>2012</v>
      </c>
      <c r="B2982" s="18" t="s">
        <v>251</v>
      </c>
      <c r="C2982" s="19" t="s">
        <v>520</v>
      </c>
      <c r="D2982" s="20">
        <v>8.8421555848953002</v>
      </c>
      <c r="E2982" s="21">
        <v>8.725993971715436</v>
      </c>
      <c r="F2982" s="22">
        <v>7.3900031986948491</v>
      </c>
      <c r="G2982" s="22">
        <v>9.187755857677935</v>
      </c>
      <c r="H2982" s="22">
        <v>9.4853222749139743</v>
      </c>
      <c r="I2982" s="23">
        <v>9.42170262147431</v>
      </c>
    </row>
    <row r="2983" spans="1:9" x14ac:dyDescent="0.25">
      <c r="A2983" s="17">
        <v>2012</v>
      </c>
      <c r="B2983" s="18" t="s">
        <v>342</v>
      </c>
      <c r="C2983" s="19" t="s">
        <v>343</v>
      </c>
      <c r="D2983" s="20">
        <v>7.5181976709555514</v>
      </c>
      <c r="E2983" s="21">
        <v>6.0188567538702191</v>
      </c>
      <c r="F2983" s="22">
        <v>6.2325264577974506</v>
      </c>
      <c r="G2983" s="22">
        <v>9.521716862200357</v>
      </c>
      <c r="H2983" s="22">
        <v>7.9264225807231998</v>
      </c>
      <c r="I2983" s="23">
        <v>7.8914657001865294</v>
      </c>
    </row>
    <row r="2984" spans="1:9" x14ac:dyDescent="0.25">
      <c r="A2984" s="17">
        <v>2012</v>
      </c>
      <c r="B2984" s="18" t="s">
        <v>368</v>
      </c>
      <c r="C2984" s="19" t="s">
        <v>369</v>
      </c>
      <c r="D2984" s="20">
        <v>7.0045594710112269</v>
      </c>
      <c r="E2984" s="21">
        <v>6.0110945911738911</v>
      </c>
      <c r="F2984" s="22">
        <v>7.8804741940429928</v>
      </c>
      <c r="G2984" s="22">
        <v>6.6996085255697713</v>
      </c>
      <c r="H2984" s="22">
        <v>6.6348053372764175</v>
      </c>
      <c r="I2984" s="23">
        <v>7.7968147069930609</v>
      </c>
    </row>
    <row r="2985" spans="1:9" x14ac:dyDescent="0.25">
      <c r="A2985" s="17">
        <v>2012</v>
      </c>
      <c r="B2985" s="18" t="s">
        <v>287</v>
      </c>
      <c r="C2985" s="19" t="s">
        <v>288</v>
      </c>
      <c r="D2985" s="20">
        <v>6.5082667731983888</v>
      </c>
      <c r="E2985" s="21">
        <v>7.7558004022429596</v>
      </c>
      <c r="F2985" s="22">
        <v>5.4676982232433042</v>
      </c>
      <c r="G2985" s="22">
        <v>6.7278168654492116</v>
      </c>
      <c r="H2985" s="22">
        <v>5.8339137875838665</v>
      </c>
      <c r="I2985" s="23">
        <v>6.7561045874726018</v>
      </c>
    </row>
    <row r="2986" spans="1:9" x14ac:dyDescent="0.25">
      <c r="A2986" s="17">
        <v>2012</v>
      </c>
      <c r="B2986" s="18" t="s">
        <v>263</v>
      </c>
      <c r="C2986" s="19" t="s">
        <v>264</v>
      </c>
      <c r="D2986" s="20">
        <v>6.8842370488966198</v>
      </c>
      <c r="E2986" s="21">
        <v>7.9398919453931116</v>
      </c>
      <c r="F2986" s="22">
        <v>4.5179403212253666</v>
      </c>
      <c r="G2986" s="22">
        <v>8.9072230275485644</v>
      </c>
      <c r="H2986" s="22">
        <v>6.6531021851825383</v>
      </c>
      <c r="I2986" s="23">
        <v>6.4030277651335163</v>
      </c>
    </row>
    <row r="2987" spans="1:9" x14ac:dyDescent="0.25">
      <c r="A2987" s="17">
        <v>2012</v>
      </c>
      <c r="B2987" s="18" t="s">
        <v>289</v>
      </c>
      <c r="C2987" s="19" t="s">
        <v>521</v>
      </c>
      <c r="D2987" s="20">
        <v>5.2559033805567719</v>
      </c>
      <c r="E2987" s="21">
        <v>6.7292180149071186</v>
      </c>
      <c r="F2987" s="22">
        <v>3.9629331029471122</v>
      </c>
      <c r="G2987" s="22">
        <v>8.5542789262573677</v>
      </c>
      <c r="H2987" s="22">
        <v>2.5834622511048821</v>
      </c>
      <c r="I2987" s="23">
        <v>4.4496246075673751</v>
      </c>
    </row>
    <row r="2988" spans="1:9" x14ac:dyDescent="0.25">
      <c r="A2988" s="17">
        <v>2012</v>
      </c>
      <c r="B2988" s="18" t="s">
        <v>309</v>
      </c>
      <c r="C2988" s="19" t="s">
        <v>310</v>
      </c>
      <c r="D2988" s="20" t="s">
        <v>511</v>
      </c>
      <c r="E2988" s="21" t="s">
        <v>511</v>
      </c>
      <c r="F2988" s="22" t="s">
        <v>511</v>
      </c>
      <c r="G2988" s="22" t="s">
        <v>511</v>
      </c>
      <c r="H2988" s="22" t="s">
        <v>511</v>
      </c>
      <c r="I2988" s="23" t="s">
        <v>511</v>
      </c>
    </row>
    <row r="2989" spans="1:9" x14ac:dyDescent="0.25">
      <c r="A2989" s="17">
        <v>2012</v>
      </c>
      <c r="B2989" s="18" t="s">
        <v>370</v>
      </c>
      <c r="C2989" s="19" t="s">
        <v>371</v>
      </c>
      <c r="D2989" s="20">
        <v>8.1029287699254091</v>
      </c>
      <c r="E2989" s="21">
        <v>6.1365113914711937</v>
      </c>
      <c r="F2989" s="22">
        <v>7.8194701374646494</v>
      </c>
      <c r="G2989" s="22">
        <v>9.672242368612487</v>
      </c>
      <c r="H2989" s="22">
        <v>8.7494186237988263</v>
      </c>
      <c r="I2989" s="23">
        <v>8.1370013282798954</v>
      </c>
    </row>
    <row r="2990" spans="1:9" x14ac:dyDescent="0.25">
      <c r="A2990" s="17">
        <v>2012</v>
      </c>
      <c r="B2990" s="18" t="s">
        <v>311</v>
      </c>
      <c r="C2990" s="19" t="s">
        <v>312</v>
      </c>
      <c r="D2990" s="20">
        <v>7.3568878026322322</v>
      </c>
      <c r="E2990" s="21">
        <v>6.4053366061331971</v>
      </c>
      <c r="F2990" s="22">
        <v>5.6662202432650712</v>
      </c>
      <c r="G2990" s="22">
        <v>9.3918688501656824</v>
      </c>
      <c r="H2990" s="22">
        <v>8.1296295892252122</v>
      </c>
      <c r="I2990" s="23">
        <v>7.191383724372006</v>
      </c>
    </row>
    <row r="2991" spans="1:9" x14ac:dyDescent="0.25">
      <c r="A2991" s="17">
        <v>2012</v>
      </c>
      <c r="B2991" s="18" t="s">
        <v>402</v>
      </c>
      <c r="C2991" s="19" t="s">
        <v>403</v>
      </c>
      <c r="D2991" s="20">
        <v>7.6145262364515229</v>
      </c>
      <c r="E2991" s="21">
        <v>6.250173006590094</v>
      </c>
      <c r="F2991" s="22">
        <v>6.3736323128082937</v>
      </c>
      <c r="G2991" s="22">
        <v>9.6621642402383969</v>
      </c>
      <c r="H2991" s="22">
        <v>8.1244117625144234</v>
      </c>
      <c r="I2991" s="23">
        <v>7.6622498601064093</v>
      </c>
    </row>
    <row r="2992" spans="1:9" x14ac:dyDescent="0.25">
      <c r="A2992" s="17">
        <v>2012</v>
      </c>
      <c r="B2992" s="18" t="s">
        <v>185</v>
      </c>
      <c r="C2992" s="19" t="s">
        <v>186</v>
      </c>
      <c r="D2992" s="20">
        <v>7.4422201547835822</v>
      </c>
      <c r="E2992" s="21">
        <v>8.2083332209619773</v>
      </c>
      <c r="F2992" s="22">
        <v>5.4110790766151293</v>
      </c>
      <c r="G2992" s="22">
        <v>8.6084049921334351</v>
      </c>
      <c r="H2992" s="22">
        <v>7.32888125901784</v>
      </c>
      <c r="I2992" s="23">
        <v>7.6544022251895312</v>
      </c>
    </row>
    <row r="2993" spans="1:9" x14ac:dyDescent="0.25">
      <c r="A2993" s="17">
        <v>2012</v>
      </c>
      <c r="B2993" s="18" t="s">
        <v>254</v>
      </c>
      <c r="C2993" s="19" t="s">
        <v>255</v>
      </c>
      <c r="D2993" s="20">
        <v>7.773137209749807</v>
      </c>
      <c r="E2993" s="21">
        <v>5.9724618273021175</v>
      </c>
      <c r="F2993" s="22">
        <v>7.3193094527561344</v>
      </c>
      <c r="G2993" s="22">
        <v>9.8418967617161979</v>
      </c>
      <c r="H2993" s="22">
        <v>7.6853361632042798</v>
      </c>
      <c r="I2993" s="23">
        <v>8.0466818437703029</v>
      </c>
    </row>
    <row r="2994" spans="1:9" x14ac:dyDescent="0.25">
      <c r="A2994" s="17">
        <v>2012</v>
      </c>
      <c r="B2994" s="18" t="s">
        <v>313</v>
      </c>
      <c r="C2994" s="19" t="s">
        <v>314</v>
      </c>
      <c r="D2994" s="20">
        <v>7.4699216556342352</v>
      </c>
      <c r="E2994" s="21">
        <v>7.7861522629966942</v>
      </c>
      <c r="F2994" s="22">
        <v>4.4722247537909547</v>
      </c>
      <c r="G2994" s="22">
        <v>9.2213990307175031</v>
      </c>
      <c r="H2994" s="22">
        <v>8.2418241250676925</v>
      </c>
      <c r="I2994" s="23">
        <v>7.6280081055983358</v>
      </c>
    </row>
    <row r="2995" spans="1:9" x14ac:dyDescent="0.25">
      <c r="A2995" s="17">
        <v>2012</v>
      </c>
      <c r="B2995" s="18" t="s">
        <v>238</v>
      </c>
      <c r="C2995" s="19" t="s">
        <v>239</v>
      </c>
      <c r="D2995" s="20">
        <v>6.9953058306836429</v>
      </c>
      <c r="E2995" s="21">
        <v>7.5539643184210492</v>
      </c>
      <c r="F2995" s="22">
        <v>5.6622847700413965</v>
      </c>
      <c r="G2995" s="22">
        <v>8.4614186766306201</v>
      </c>
      <c r="H2995" s="22">
        <v>5.428438157833626</v>
      </c>
      <c r="I2995" s="23">
        <v>7.8704232304915207</v>
      </c>
    </row>
    <row r="2996" spans="1:9" x14ac:dyDescent="0.25">
      <c r="A2996" s="17">
        <v>2012</v>
      </c>
      <c r="B2996" s="18" t="s">
        <v>69</v>
      </c>
      <c r="C2996" s="19" t="s">
        <v>70</v>
      </c>
      <c r="D2996" s="20">
        <v>7.1766733836696615</v>
      </c>
      <c r="E2996" s="21">
        <v>7.7829630249729806</v>
      </c>
      <c r="F2996" s="22">
        <v>4.9752581769548296</v>
      </c>
      <c r="G2996" s="22">
        <v>8.7792666827111177</v>
      </c>
      <c r="H2996" s="22">
        <v>6.7826992275477691</v>
      </c>
      <c r="I2996" s="23">
        <v>7.5631798061616102</v>
      </c>
    </row>
    <row r="2997" spans="1:9" x14ac:dyDescent="0.25">
      <c r="A2997" s="17">
        <v>2012</v>
      </c>
      <c r="B2997" s="18" t="s">
        <v>258</v>
      </c>
      <c r="C2997" s="19" t="s">
        <v>522</v>
      </c>
      <c r="D2997" s="20">
        <v>7.5832731657292154</v>
      </c>
      <c r="E2997" s="21">
        <v>6.9407059506491304</v>
      </c>
      <c r="F2997" s="22">
        <v>6.3334926871629156</v>
      </c>
      <c r="G2997" s="22">
        <v>9.5468478165205006</v>
      </c>
      <c r="H2997" s="22">
        <v>7.6902298080545943</v>
      </c>
      <c r="I2997" s="23">
        <v>7.405089566258936</v>
      </c>
    </row>
    <row r="2998" spans="1:9" x14ac:dyDescent="0.25">
      <c r="A2998" s="17">
        <v>2012</v>
      </c>
      <c r="B2998" s="18" t="s">
        <v>315</v>
      </c>
      <c r="C2998" s="19" t="s">
        <v>316</v>
      </c>
      <c r="D2998" s="20">
        <v>6.7177380016192929</v>
      </c>
      <c r="E2998" s="21">
        <v>5.3477356500013844</v>
      </c>
      <c r="F2998" s="22">
        <v>5.2900386951435054</v>
      </c>
      <c r="G2998" s="22">
        <v>7.8873537528941755</v>
      </c>
      <c r="H2998" s="22">
        <v>7.6206357322497844</v>
      </c>
      <c r="I2998" s="23">
        <v>7.4429261778076174</v>
      </c>
    </row>
    <row r="2999" spans="1:9" x14ac:dyDescent="0.25">
      <c r="A2999" s="17">
        <v>2012</v>
      </c>
      <c r="B2999" s="18" t="s">
        <v>241</v>
      </c>
      <c r="C2999" s="19" t="s">
        <v>523</v>
      </c>
      <c r="D2999" s="20">
        <v>6.723375782679204</v>
      </c>
      <c r="E2999" s="21">
        <v>7.6163543925121608</v>
      </c>
      <c r="F2999" s="22">
        <v>4.8388700560688269</v>
      </c>
      <c r="G2999" s="22">
        <v>8.3631520244714146</v>
      </c>
      <c r="H2999" s="22">
        <v>6.4096824251022344</v>
      </c>
      <c r="I2999" s="23">
        <v>6.3888200152413859</v>
      </c>
    </row>
    <row r="3000" spans="1:9" x14ac:dyDescent="0.25">
      <c r="A3000" s="17">
        <v>2012</v>
      </c>
      <c r="B3000" s="18" t="s">
        <v>265</v>
      </c>
      <c r="C3000" s="19" t="s">
        <v>524</v>
      </c>
      <c r="D3000" s="20" t="s">
        <v>511</v>
      </c>
      <c r="E3000" s="21" t="s">
        <v>511</v>
      </c>
      <c r="F3000" s="22" t="s">
        <v>511</v>
      </c>
      <c r="G3000" s="22" t="s">
        <v>511</v>
      </c>
      <c r="H3000" s="22" t="s">
        <v>511</v>
      </c>
      <c r="I3000" s="23" t="s">
        <v>511</v>
      </c>
    </row>
    <row r="3001" spans="1:9" x14ac:dyDescent="0.25">
      <c r="A3001" s="17">
        <v>2012</v>
      </c>
      <c r="B3001" s="18" t="s">
        <v>376</v>
      </c>
      <c r="C3001" s="19" t="s">
        <v>377</v>
      </c>
      <c r="D3001" s="20">
        <v>7.8793435619748564</v>
      </c>
      <c r="E3001" s="21">
        <v>7.353562371108735</v>
      </c>
      <c r="F3001" s="22">
        <v>6.6967233276933369</v>
      </c>
      <c r="G3001" s="22">
        <v>8.9619178930616634</v>
      </c>
      <c r="H3001" s="22">
        <v>8.3547854741812717</v>
      </c>
      <c r="I3001" s="23">
        <v>8.0297287438292759</v>
      </c>
    </row>
    <row r="3002" spans="1:9" x14ac:dyDescent="0.25">
      <c r="A3002" s="17">
        <v>2012</v>
      </c>
      <c r="B3002" s="18" t="s">
        <v>317</v>
      </c>
      <c r="C3002" s="19" t="s">
        <v>318</v>
      </c>
      <c r="D3002" s="20">
        <v>7.0423579712442246</v>
      </c>
      <c r="E3002" s="21">
        <v>8.097642657149148</v>
      </c>
      <c r="F3002" s="22">
        <v>3.9128236604518065</v>
      </c>
      <c r="G3002" s="22">
        <v>9.3704545202170699</v>
      </c>
      <c r="H3002" s="22">
        <v>7.2438300606309847</v>
      </c>
      <c r="I3002" s="23">
        <v>6.5870389577721147</v>
      </c>
    </row>
    <row r="3003" spans="1:9" x14ac:dyDescent="0.25">
      <c r="A3003" s="17">
        <v>2012</v>
      </c>
      <c r="B3003" s="18" t="s">
        <v>71</v>
      </c>
      <c r="C3003" s="19" t="s">
        <v>72</v>
      </c>
      <c r="D3003" s="20">
        <v>6.2703912871289047</v>
      </c>
      <c r="E3003" s="21">
        <v>5.4260082787619357</v>
      </c>
      <c r="F3003" s="22">
        <v>4.7175126680113193</v>
      </c>
      <c r="G3003" s="22">
        <v>7.9175101868115156</v>
      </c>
      <c r="H3003" s="22">
        <v>5.7171070387482334</v>
      </c>
      <c r="I3003" s="23">
        <v>7.5738182633115221</v>
      </c>
    </row>
    <row r="3004" spans="1:9" x14ac:dyDescent="0.25">
      <c r="A3004" s="17">
        <v>2012</v>
      </c>
      <c r="B3004" s="18" t="s">
        <v>73</v>
      </c>
      <c r="C3004" s="19" t="s">
        <v>74</v>
      </c>
      <c r="D3004" s="20" t="s">
        <v>511</v>
      </c>
      <c r="E3004" s="21" t="s">
        <v>511</v>
      </c>
      <c r="F3004" s="22" t="s">
        <v>511</v>
      </c>
      <c r="G3004" s="22" t="s">
        <v>511</v>
      </c>
      <c r="H3004" s="22" t="s">
        <v>511</v>
      </c>
      <c r="I3004" s="23" t="s">
        <v>511</v>
      </c>
    </row>
    <row r="3005" spans="1:9" x14ac:dyDescent="0.25">
      <c r="A3005" s="17">
        <v>2012</v>
      </c>
      <c r="B3005" s="18" t="s">
        <v>9</v>
      </c>
      <c r="C3005" s="19" t="s">
        <v>10</v>
      </c>
      <c r="D3005" s="20" t="s">
        <v>511</v>
      </c>
      <c r="E3005" s="21" t="s">
        <v>511</v>
      </c>
      <c r="F3005" s="22" t="s">
        <v>511</v>
      </c>
      <c r="G3005" s="22" t="s">
        <v>511</v>
      </c>
      <c r="H3005" s="22" t="s">
        <v>511</v>
      </c>
      <c r="I3005" s="23" t="s">
        <v>511</v>
      </c>
    </row>
    <row r="3006" spans="1:9" x14ac:dyDescent="0.25">
      <c r="A3006" s="17">
        <v>2012</v>
      </c>
      <c r="B3006" s="18" t="s">
        <v>378</v>
      </c>
      <c r="C3006" s="19" t="s">
        <v>379</v>
      </c>
      <c r="D3006" s="20">
        <v>7.6909440427791989</v>
      </c>
      <c r="E3006" s="21">
        <v>7.3163316150019684</v>
      </c>
      <c r="F3006" s="22">
        <v>6.7490366897429439</v>
      </c>
      <c r="G3006" s="22">
        <v>8.8783431695119397</v>
      </c>
      <c r="H3006" s="22">
        <v>7.7407765550406005</v>
      </c>
      <c r="I3006" s="23">
        <v>7.7702321845985418</v>
      </c>
    </row>
    <row r="3007" spans="1:9" x14ac:dyDescent="0.25">
      <c r="A3007" s="17">
        <v>2012</v>
      </c>
      <c r="B3007" s="18" t="s">
        <v>430</v>
      </c>
      <c r="C3007" s="19" t="s">
        <v>431</v>
      </c>
      <c r="D3007" s="20">
        <v>7.5175190016067948</v>
      </c>
      <c r="E3007" s="21">
        <v>5.0448125674952973</v>
      </c>
      <c r="F3007" s="22">
        <v>7.6715654920192833</v>
      </c>
      <c r="G3007" s="22">
        <v>9.2604682460922429</v>
      </c>
      <c r="H3007" s="22">
        <v>7.8528734291809767</v>
      </c>
      <c r="I3007" s="23">
        <v>7.7578752732461709</v>
      </c>
    </row>
    <row r="3008" spans="1:9" x14ac:dyDescent="0.25">
      <c r="A3008" s="17">
        <v>2012</v>
      </c>
      <c r="B3008" s="18" t="s">
        <v>75</v>
      </c>
      <c r="C3008" s="19" t="s">
        <v>76</v>
      </c>
      <c r="D3008" s="20">
        <v>6.3680983970678575</v>
      </c>
      <c r="E3008" s="21">
        <v>8.5650126018079327</v>
      </c>
      <c r="F3008" s="22">
        <v>3.1458821336060847</v>
      </c>
      <c r="G3008" s="22">
        <v>8.0400561593989064</v>
      </c>
      <c r="H3008" s="22">
        <v>6.1176683085475752</v>
      </c>
      <c r="I3008" s="23">
        <v>5.9718727819787896</v>
      </c>
    </row>
    <row r="3009" spans="1:9" x14ac:dyDescent="0.25">
      <c r="A3009" s="17">
        <v>2012</v>
      </c>
      <c r="B3009" s="18" t="s">
        <v>77</v>
      </c>
      <c r="C3009" s="19" t="s">
        <v>78</v>
      </c>
      <c r="D3009" s="20">
        <v>6.0914368795011891</v>
      </c>
      <c r="E3009" s="21">
        <v>6.1446144515367136</v>
      </c>
      <c r="F3009" s="22">
        <v>5.2601079757079132</v>
      </c>
      <c r="G3009" s="22">
        <v>6.5966430382334238</v>
      </c>
      <c r="H3009" s="22">
        <v>5.896231713069982</v>
      </c>
      <c r="I3009" s="23">
        <v>6.559587218957911</v>
      </c>
    </row>
    <row r="3010" spans="1:9" x14ac:dyDescent="0.25">
      <c r="A3010" s="17">
        <v>2012</v>
      </c>
      <c r="B3010" s="18" t="s">
        <v>267</v>
      </c>
      <c r="C3010" s="19" t="s">
        <v>268</v>
      </c>
      <c r="D3010" s="20">
        <v>6.6285042061696515</v>
      </c>
      <c r="E3010" s="21">
        <v>5.7128169465102969</v>
      </c>
      <c r="F3010" s="22">
        <v>5.3368066858767165</v>
      </c>
      <c r="G3010" s="22">
        <v>6.4991018358743666</v>
      </c>
      <c r="H3010" s="22">
        <v>7.1509914430685768</v>
      </c>
      <c r="I3010" s="23">
        <v>8.4428041195182963</v>
      </c>
    </row>
    <row r="3011" spans="1:9" x14ac:dyDescent="0.25">
      <c r="A3011" s="17">
        <v>2012</v>
      </c>
      <c r="B3011" s="18" t="s">
        <v>79</v>
      </c>
      <c r="C3011" s="19" t="s">
        <v>80</v>
      </c>
      <c r="D3011" s="20">
        <v>6.0611415074767478</v>
      </c>
      <c r="E3011" s="21">
        <v>7.4879066484843744</v>
      </c>
      <c r="F3011" s="22">
        <v>3.9375923942379085</v>
      </c>
      <c r="G3011" s="22">
        <v>6.3672943878364627</v>
      </c>
      <c r="H3011" s="22">
        <v>6.1140433112666308</v>
      </c>
      <c r="I3011" s="23">
        <v>6.3988707955583619</v>
      </c>
    </row>
    <row r="3012" spans="1:9" x14ac:dyDescent="0.25">
      <c r="A3012" s="17">
        <v>2012</v>
      </c>
      <c r="B3012" s="18" t="s">
        <v>404</v>
      </c>
      <c r="C3012" s="19" t="s">
        <v>405</v>
      </c>
      <c r="D3012" s="20">
        <v>7.8032938660400291</v>
      </c>
      <c r="E3012" s="21">
        <v>6.547062913415596</v>
      </c>
      <c r="F3012" s="22">
        <v>6.8557182453349084</v>
      </c>
      <c r="G3012" s="22">
        <v>9.4702246852945695</v>
      </c>
      <c r="H3012" s="22">
        <v>8.3739813906074563</v>
      </c>
      <c r="I3012" s="23">
        <v>7.7694820955476187</v>
      </c>
    </row>
    <row r="3013" spans="1:9" x14ac:dyDescent="0.25">
      <c r="A3013" s="17">
        <v>2012</v>
      </c>
      <c r="B3013" s="18" t="s">
        <v>81</v>
      </c>
      <c r="C3013" s="19" t="s">
        <v>82</v>
      </c>
      <c r="D3013" s="20">
        <v>5.9667848127461269</v>
      </c>
      <c r="E3013" s="21">
        <v>6.3111169396525915</v>
      </c>
      <c r="F3013" s="22">
        <v>3.9155943105289515</v>
      </c>
      <c r="G3013" s="22">
        <v>6.8502735357534581</v>
      </c>
      <c r="H3013" s="22">
        <v>6.0196067167584166</v>
      </c>
      <c r="I3013" s="23">
        <v>6.7373325610372161</v>
      </c>
    </row>
    <row r="3014" spans="1:9" x14ac:dyDescent="0.25">
      <c r="A3014" s="17">
        <v>2012</v>
      </c>
      <c r="B3014" s="18" t="s">
        <v>83</v>
      </c>
      <c r="C3014" s="19" t="s">
        <v>84</v>
      </c>
      <c r="D3014" s="20">
        <v>7.9668497976245742</v>
      </c>
      <c r="E3014" s="21">
        <v>8.098572428774613</v>
      </c>
      <c r="F3014" s="22">
        <v>5.5214972280009302</v>
      </c>
      <c r="G3014" s="22">
        <v>9.4342820233562321</v>
      </c>
      <c r="H3014" s="22">
        <v>8.4606517473068976</v>
      </c>
      <c r="I3014" s="23">
        <v>8.3192455606842017</v>
      </c>
    </row>
    <row r="3015" spans="1:9" x14ac:dyDescent="0.25">
      <c r="A3015" s="17">
        <v>2012</v>
      </c>
      <c r="B3015" s="18" t="s">
        <v>189</v>
      </c>
      <c r="C3015" s="19" t="s">
        <v>190</v>
      </c>
      <c r="D3015" s="20">
        <v>6.824083155478827</v>
      </c>
      <c r="E3015" s="21">
        <v>7.0081242210430901</v>
      </c>
      <c r="F3015" s="22">
        <v>4.8995183596076952</v>
      </c>
      <c r="G3015" s="22">
        <v>8.1020749989301777</v>
      </c>
      <c r="H3015" s="22">
        <v>7.074311958975537</v>
      </c>
      <c r="I3015" s="23">
        <v>7.036386238837637</v>
      </c>
    </row>
    <row r="3016" spans="1:9" x14ac:dyDescent="0.25">
      <c r="A3016" s="17">
        <v>2012</v>
      </c>
      <c r="B3016" s="18" t="s">
        <v>346</v>
      </c>
      <c r="C3016" s="19" t="s">
        <v>525</v>
      </c>
      <c r="D3016" s="20">
        <v>6.8187924824831416</v>
      </c>
      <c r="E3016" s="21">
        <v>7.416417402908543</v>
      </c>
      <c r="F3016" s="22">
        <v>5.4239188717578459</v>
      </c>
      <c r="G3016" s="22">
        <v>7.7405217794217416</v>
      </c>
      <c r="H3016" s="22">
        <v>6.5553372336191496</v>
      </c>
      <c r="I3016" s="23">
        <v>6.957767124708429</v>
      </c>
    </row>
    <row r="3017" spans="1:9" x14ac:dyDescent="0.25">
      <c r="A3017" s="17">
        <v>2012</v>
      </c>
      <c r="B3017" s="18" t="s">
        <v>256</v>
      </c>
      <c r="C3017" s="19" t="s">
        <v>257</v>
      </c>
      <c r="D3017" s="20">
        <v>7.0430776443360825</v>
      </c>
      <c r="E3017" s="21">
        <v>7.2608081076288666</v>
      </c>
      <c r="F3017" s="22">
        <v>5.7745902127288646</v>
      </c>
      <c r="G3017" s="22">
        <v>7.5958639244546706</v>
      </c>
      <c r="H3017" s="22">
        <v>7.1132825960921116</v>
      </c>
      <c r="I3017" s="23">
        <v>7.4708433807758974</v>
      </c>
    </row>
    <row r="3018" spans="1:9" x14ac:dyDescent="0.25">
      <c r="A3018" s="17">
        <v>2012</v>
      </c>
      <c r="B3018" s="18" t="s">
        <v>406</v>
      </c>
      <c r="C3018" s="19" t="s">
        <v>407</v>
      </c>
      <c r="D3018" s="20">
        <v>7.3367508234158807</v>
      </c>
      <c r="E3018" s="21">
        <v>7.3724465506963481</v>
      </c>
      <c r="F3018" s="22">
        <v>5.7946045800824058</v>
      </c>
      <c r="G3018" s="22">
        <v>8.0255219147059194</v>
      </c>
      <c r="H3018" s="22">
        <v>7.7252165055156601</v>
      </c>
      <c r="I3018" s="23">
        <v>7.7659645660790702</v>
      </c>
    </row>
    <row r="3019" spans="1:9" x14ac:dyDescent="0.25">
      <c r="A3019" s="17">
        <v>2012</v>
      </c>
      <c r="B3019" s="18" t="s">
        <v>11</v>
      </c>
      <c r="C3019" s="19" t="s">
        <v>12</v>
      </c>
      <c r="D3019" s="20">
        <v>6.45748683167177</v>
      </c>
      <c r="E3019" s="21">
        <v>6.4074218287601026</v>
      </c>
      <c r="F3019" s="22">
        <v>5.225357855420401</v>
      </c>
      <c r="G3019" s="22">
        <v>7.136424721439016</v>
      </c>
      <c r="H3019" s="22">
        <v>6.6691174559921338</v>
      </c>
      <c r="I3019" s="23">
        <v>6.8491122967471973</v>
      </c>
    </row>
    <row r="3020" spans="1:9" x14ac:dyDescent="0.25">
      <c r="A3020" s="17">
        <v>2012</v>
      </c>
      <c r="B3020" s="18" t="s">
        <v>87</v>
      </c>
      <c r="C3020" s="19" t="s">
        <v>88</v>
      </c>
      <c r="D3020" s="20">
        <v>5.7527081115709686</v>
      </c>
      <c r="E3020" s="21">
        <v>5.8446209470202239</v>
      </c>
      <c r="F3020" s="22">
        <v>4.2391336744703141</v>
      </c>
      <c r="G3020" s="22">
        <v>6.3530457620593062</v>
      </c>
      <c r="H3020" s="22">
        <v>6.222480346661329</v>
      </c>
      <c r="I3020" s="23">
        <v>6.1042598276436699</v>
      </c>
    </row>
    <row r="3021" spans="1:9" x14ac:dyDescent="0.25">
      <c r="A3021" s="17">
        <v>2012</v>
      </c>
      <c r="B3021" s="18" t="s">
        <v>269</v>
      </c>
      <c r="C3021" s="19" t="s">
        <v>270</v>
      </c>
      <c r="D3021" s="20">
        <v>5.3296482115771395</v>
      </c>
      <c r="E3021" s="21">
        <v>6.169215288539025</v>
      </c>
      <c r="F3021" s="22">
        <v>3.2770445901610814</v>
      </c>
      <c r="G3021" s="22">
        <v>6.4599731942864667</v>
      </c>
      <c r="H3021" s="22">
        <v>5.9207547662346283</v>
      </c>
      <c r="I3021" s="23">
        <v>4.821253218664495</v>
      </c>
    </row>
    <row r="3022" spans="1:9" x14ac:dyDescent="0.25">
      <c r="A3022" s="17">
        <v>2012</v>
      </c>
      <c r="B3022" s="18" t="s">
        <v>89</v>
      </c>
      <c r="C3022" s="19" t="s">
        <v>90</v>
      </c>
      <c r="D3022" s="20">
        <v>6.65504389984235</v>
      </c>
      <c r="E3022" s="21">
        <v>6.75662139816676</v>
      </c>
      <c r="F3022" s="22">
        <v>6.0847727750640264</v>
      </c>
      <c r="G3022" s="22">
        <v>6.6651316458022514</v>
      </c>
      <c r="H3022" s="22">
        <v>5.9630770291026236</v>
      </c>
      <c r="I3022" s="23">
        <v>7.8056166510760887</v>
      </c>
    </row>
    <row r="3023" spans="1:9" x14ac:dyDescent="0.25">
      <c r="A3023" s="17">
        <v>2012</v>
      </c>
      <c r="B3023" s="18" t="s">
        <v>293</v>
      </c>
      <c r="C3023" s="19" t="s">
        <v>294</v>
      </c>
      <c r="D3023" s="20">
        <v>6.4768508061169836</v>
      </c>
      <c r="E3023" s="21">
        <v>7.5350398425993435</v>
      </c>
      <c r="F3023" s="22">
        <v>5.481368632298496</v>
      </c>
      <c r="G3023" s="22">
        <v>6.4003299010497861</v>
      </c>
      <c r="H3023" s="22">
        <v>6.2044000856021988</v>
      </c>
      <c r="I3023" s="23">
        <v>6.7631155690350928</v>
      </c>
    </row>
    <row r="3024" spans="1:9" x14ac:dyDescent="0.25">
      <c r="A3024" s="17">
        <v>2012</v>
      </c>
      <c r="B3024" s="18" t="s">
        <v>434</v>
      </c>
      <c r="C3024" s="19" t="s">
        <v>435</v>
      </c>
      <c r="D3024" s="20">
        <v>7.7251708163005945</v>
      </c>
      <c r="E3024" s="21">
        <v>4.4938089033032877</v>
      </c>
      <c r="F3024" s="22">
        <v>7.8603755891146951</v>
      </c>
      <c r="G3024" s="22">
        <v>9.5249241711183892</v>
      </c>
      <c r="H3024" s="22">
        <v>8.695509456031342</v>
      </c>
      <c r="I3024" s="23">
        <v>8.0512359619352605</v>
      </c>
    </row>
    <row r="3025" spans="1:9" x14ac:dyDescent="0.25">
      <c r="A3025" s="17">
        <v>2012</v>
      </c>
      <c r="B3025" s="18" t="s">
        <v>447</v>
      </c>
      <c r="C3025" s="19" t="s">
        <v>448</v>
      </c>
      <c r="D3025" s="20">
        <v>8.4257924918179619</v>
      </c>
      <c r="E3025" s="21">
        <v>6.4209007633526793</v>
      </c>
      <c r="F3025" s="22">
        <v>8.1732265525853318</v>
      </c>
      <c r="G3025" s="22">
        <v>9.6232841558391709</v>
      </c>
      <c r="H3025" s="22">
        <v>8.7584163022008141</v>
      </c>
      <c r="I3025" s="23">
        <v>9.1531346851118105</v>
      </c>
    </row>
    <row r="3026" spans="1:9" x14ac:dyDescent="0.25">
      <c r="A3026" s="17">
        <v>2012</v>
      </c>
      <c r="B3026" s="18" t="s">
        <v>193</v>
      </c>
      <c r="C3026" s="19" t="s">
        <v>194</v>
      </c>
      <c r="D3026" s="20">
        <v>7.3089017702482835</v>
      </c>
      <c r="E3026" s="21">
        <v>8.0191364028894245</v>
      </c>
      <c r="F3026" s="22">
        <v>4.6762317309977295</v>
      </c>
      <c r="G3026" s="22">
        <v>8.4899909585505355</v>
      </c>
      <c r="H3026" s="22">
        <v>8.1760281168599782</v>
      </c>
      <c r="I3026" s="23">
        <v>7.1831216419437522</v>
      </c>
    </row>
    <row r="3027" spans="1:9" x14ac:dyDescent="0.25">
      <c r="A3027" s="17">
        <v>2012</v>
      </c>
      <c r="B3027" s="18" t="s">
        <v>91</v>
      </c>
      <c r="C3027" s="19" t="s">
        <v>92</v>
      </c>
      <c r="D3027" s="20">
        <v>5.5384348148550941</v>
      </c>
      <c r="E3027" s="21">
        <v>7.0847733900020717</v>
      </c>
      <c r="F3027" s="22">
        <v>3.8745400229740627</v>
      </c>
      <c r="G3027" s="22">
        <v>6.5823804792203493</v>
      </c>
      <c r="H3027" s="22">
        <v>4.5771362138137919</v>
      </c>
      <c r="I3027" s="23">
        <v>5.5733439682651964</v>
      </c>
    </row>
    <row r="3028" spans="1:9" x14ac:dyDescent="0.25">
      <c r="A3028" s="17">
        <v>2012</v>
      </c>
      <c r="B3028" s="18" t="s">
        <v>93</v>
      </c>
      <c r="C3028" s="19" t="s">
        <v>94</v>
      </c>
      <c r="D3028" s="20">
        <v>6.4201947541420363</v>
      </c>
      <c r="E3028" s="21">
        <v>7.7088286848370471</v>
      </c>
      <c r="F3028" s="22">
        <v>3.4905044099803466</v>
      </c>
      <c r="G3028" s="22">
        <v>7.4614074247293214</v>
      </c>
      <c r="H3028" s="22">
        <v>6.4065142554686574</v>
      </c>
      <c r="I3028" s="23">
        <v>7.0337189956948123</v>
      </c>
    </row>
    <row r="3029" spans="1:9" x14ac:dyDescent="0.25">
      <c r="A3029" s="17">
        <v>2012</v>
      </c>
      <c r="B3029" s="18" t="s">
        <v>408</v>
      </c>
      <c r="C3029" s="19" t="s">
        <v>409</v>
      </c>
      <c r="D3029" s="20">
        <v>7.0716912198264144</v>
      </c>
      <c r="E3029" s="21">
        <v>6.6870380940790897</v>
      </c>
      <c r="F3029" s="22">
        <v>4.6456452498043186</v>
      </c>
      <c r="G3029" s="22">
        <v>8.1839069245792455</v>
      </c>
      <c r="H3029" s="22">
        <v>7.5727264009371122</v>
      </c>
      <c r="I3029" s="23">
        <v>8.269139429732304</v>
      </c>
    </row>
    <row r="3030" spans="1:9" x14ac:dyDescent="0.25">
      <c r="A3030" s="17">
        <v>2012</v>
      </c>
      <c r="B3030" s="18" t="s">
        <v>380</v>
      </c>
      <c r="C3030" s="19" t="s">
        <v>381</v>
      </c>
      <c r="D3030" s="20">
        <v>7.723081015480572</v>
      </c>
      <c r="E3030" s="21">
        <v>5.622721695395879</v>
      </c>
      <c r="F3030" s="22">
        <v>8.365359970407038</v>
      </c>
      <c r="G3030" s="22">
        <v>9.4400840011631395</v>
      </c>
      <c r="H3030" s="22">
        <v>7.6560470224067982</v>
      </c>
      <c r="I3030" s="23">
        <v>7.5311923880300098</v>
      </c>
    </row>
    <row r="3031" spans="1:9" x14ac:dyDescent="0.25">
      <c r="A3031" s="17">
        <v>2012</v>
      </c>
      <c r="B3031" s="18" t="s">
        <v>319</v>
      </c>
      <c r="C3031" s="19" t="s">
        <v>320</v>
      </c>
      <c r="D3031" s="20">
        <v>6.8727330191144205</v>
      </c>
      <c r="E3031" s="21">
        <v>4.4074434466850523</v>
      </c>
      <c r="F3031" s="22">
        <v>5.2373032660005689</v>
      </c>
      <c r="G3031" s="22">
        <v>7.5554764922651891</v>
      </c>
      <c r="H3031" s="22">
        <v>8.5479394095875634</v>
      </c>
      <c r="I3031" s="23">
        <v>8.6155024810337277</v>
      </c>
    </row>
    <row r="3032" spans="1:9" x14ac:dyDescent="0.25">
      <c r="A3032" s="17">
        <v>2012</v>
      </c>
      <c r="B3032" s="18" t="s">
        <v>295</v>
      </c>
      <c r="C3032" s="19" t="s">
        <v>296</v>
      </c>
      <c r="D3032" s="20">
        <v>6.0167822012657926</v>
      </c>
      <c r="E3032" s="21">
        <v>7.9972496872673116</v>
      </c>
      <c r="F3032" s="22">
        <v>3.7179116155506797</v>
      </c>
      <c r="G3032" s="22">
        <v>6.0209270621010234</v>
      </c>
      <c r="H3032" s="22">
        <v>6.0606848002674178</v>
      </c>
      <c r="I3032" s="23">
        <v>6.2871378411425356</v>
      </c>
    </row>
    <row r="3033" spans="1:9" x14ac:dyDescent="0.25">
      <c r="A3033" s="17">
        <v>2012</v>
      </c>
      <c r="B3033" s="18" t="s">
        <v>195</v>
      </c>
      <c r="C3033" s="19" t="s">
        <v>196</v>
      </c>
      <c r="D3033" s="20">
        <v>7.4950131134305078</v>
      </c>
      <c r="E3033" s="21">
        <v>7.5432780524763476</v>
      </c>
      <c r="F3033" s="22">
        <v>5.5195741881027995</v>
      </c>
      <c r="G3033" s="22">
        <v>8.8807469930683176</v>
      </c>
      <c r="H3033" s="22">
        <v>8.3972181367186636</v>
      </c>
      <c r="I3033" s="23">
        <v>7.1342481967864115</v>
      </c>
    </row>
    <row r="3034" spans="1:9" x14ac:dyDescent="0.25">
      <c r="A3034" s="17">
        <v>2012</v>
      </c>
      <c r="B3034" s="18" t="s">
        <v>455</v>
      </c>
      <c r="C3034" s="19" t="s">
        <v>456</v>
      </c>
      <c r="D3034" s="20">
        <v>6.9224213234753877</v>
      </c>
      <c r="E3034" s="21">
        <v>6.9560494028794464</v>
      </c>
      <c r="F3034" s="22">
        <v>5.4185879349974702</v>
      </c>
      <c r="G3034" s="22">
        <v>7.5561307551705612</v>
      </c>
      <c r="H3034" s="22">
        <v>7.1658361445315419</v>
      </c>
      <c r="I3034" s="23">
        <v>7.5155023797979181</v>
      </c>
    </row>
    <row r="3035" spans="1:9" x14ac:dyDescent="0.25">
      <c r="A3035" s="17">
        <v>2012</v>
      </c>
      <c r="B3035" s="18" t="s">
        <v>197</v>
      </c>
      <c r="C3035" s="19" t="s">
        <v>198</v>
      </c>
      <c r="D3035" s="20">
        <v>7.1014642222341946</v>
      </c>
      <c r="E3035" s="21">
        <v>8.7231196649296425</v>
      </c>
      <c r="F3035" s="22">
        <v>4.1873709529841774</v>
      </c>
      <c r="G3035" s="22">
        <v>9.1096561565853396</v>
      </c>
      <c r="H3035" s="22">
        <v>6.9647270702056199</v>
      </c>
      <c r="I3035" s="23">
        <v>6.5224472664661919</v>
      </c>
    </row>
    <row r="3036" spans="1:9" x14ac:dyDescent="0.25">
      <c r="A3036" s="17">
        <v>2012</v>
      </c>
      <c r="B3036" s="18" t="s">
        <v>199</v>
      </c>
      <c r="C3036" s="19" t="s">
        <v>200</v>
      </c>
      <c r="D3036" s="20">
        <v>7.7433002447423736</v>
      </c>
      <c r="E3036" s="21">
        <v>7.8971998134500137</v>
      </c>
      <c r="F3036" s="22">
        <v>5.275735896116867</v>
      </c>
      <c r="G3036" s="22">
        <v>9.3178975592196576</v>
      </c>
      <c r="H3036" s="22">
        <v>8.7231308886806485</v>
      </c>
      <c r="I3036" s="23">
        <v>7.5025370662446802</v>
      </c>
    </row>
    <row r="3037" spans="1:9" x14ac:dyDescent="0.25">
      <c r="A3037" s="17">
        <v>2012</v>
      </c>
      <c r="B3037" s="18" t="s">
        <v>271</v>
      </c>
      <c r="C3037" s="19" t="s">
        <v>272</v>
      </c>
      <c r="D3037" s="20">
        <v>7.249387663310392</v>
      </c>
      <c r="E3037" s="21">
        <v>8.604457612314647</v>
      </c>
      <c r="F3037" s="22">
        <v>4.616380108993269</v>
      </c>
      <c r="G3037" s="22">
        <v>9.4198059401145109</v>
      </c>
      <c r="H3037" s="22">
        <v>6.3336162971684216</v>
      </c>
      <c r="I3037" s="23">
        <v>7.2726783579611132</v>
      </c>
    </row>
    <row r="3038" spans="1:9" x14ac:dyDescent="0.25">
      <c r="A3038" s="17">
        <v>2012</v>
      </c>
      <c r="B3038" s="18" t="s">
        <v>344</v>
      </c>
      <c r="C3038" s="19" t="s">
        <v>345</v>
      </c>
      <c r="D3038" s="20">
        <v>7.3573909134484952</v>
      </c>
      <c r="E3038" s="21">
        <v>5.609986722657113</v>
      </c>
      <c r="F3038" s="22">
        <v>6.5450382629522244</v>
      </c>
      <c r="G3038" s="22">
        <v>9.5527928235688346</v>
      </c>
      <c r="H3038" s="22">
        <v>7.2380521259442148</v>
      </c>
      <c r="I3038" s="23">
        <v>7.84108463212009</v>
      </c>
    </row>
    <row r="3039" spans="1:9" x14ac:dyDescent="0.25">
      <c r="A3039" s="17">
        <v>2012</v>
      </c>
      <c r="B3039" s="18" t="s">
        <v>410</v>
      </c>
      <c r="C3039" s="19" t="s">
        <v>411</v>
      </c>
      <c r="D3039" s="20">
        <v>7.573995413118662</v>
      </c>
      <c r="E3039" s="21">
        <v>6.0156992600352881</v>
      </c>
      <c r="F3039" s="22">
        <v>6.8669313597836146</v>
      </c>
      <c r="G3039" s="22">
        <v>9.7180535648522799</v>
      </c>
      <c r="H3039" s="22">
        <v>8.265731585222813</v>
      </c>
      <c r="I3039" s="23">
        <v>7.0035612956993161</v>
      </c>
    </row>
    <row r="3040" spans="1:9" x14ac:dyDescent="0.25">
      <c r="A3040" s="17">
        <v>2012</v>
      </c>
      <c r="B3040" s="18" t="s">
        <v>321</v>
      </c>
      <c r="C3040" s="19" t="s">
        <v>322</v>
      </c>
      <c r="D3040" s="20">
        <v>7.1060114260135041</v>
      </c>
      <c r="E3040" s="21">
        <v>5.8316139929030815</v>
      </c>
      <c r="F3040" s="22">
        <v>5.5944306498959326</v>
      </c>
      <c r="G3040" s="22">
        <v>7.9354317455861594</v>
      </c>
      <c r="H3040" s="22">
        <v>8.0642200385771972</v>
      </c>
      <c r="I3040" s="23">
        <v>8.104360703105149</v>
      </c>
    </row>
    <row r="3041" spans="1:9" x14ac:dyDescent="0.25">
      <c r="A3041" s="17">
        <v>2012</v>
      </c>
      <c r="B3041" s="18" t="s">
        <v>348</v>
      </c>
      <c r="C3041" s="19" t="s">
        <v>349</v>
      </c>
      <c r="D3041" s="20">
        <v>7.626692047532825</v>
      </c>
      <c r="E3041" s="21">
        <v>7.2275953767582424</v>
      </c>
      <c r="F3041" s="22">
        <v>5.7754519021356936</v>
      </c>
      <c r="G3041" s="22">
        <v>9.3794236267010156</v>
      </c>
      <c r="H3041" s="22">
        <v>8.1684507352761333</v>
      </c>
      <c r="I3041" s="23">
        <v>7.5825385967930403</v>
      </c>
    </row>
    <row r="3042" spans="1:9" x14ac:dyDescent="0.25">
      <c r="A3042" s="17">
        <v>2012</v>
      </c>
      <c r="B3042" s="18" t="s">
        <v>350</v>
      </c>
      <c r="C3042" s="19" t="s">
        <v>351</v>
      </c>
      <c r="D3042" s="20">
        <v>6.5967959039939474</v>
      </c>
      <c r="E3042" s="21">
        <v>6.1457201452967869</v>
      </c>
      <c r="F3042" s="22">
        <v>5.1777310879892333</v>
      </c>
      <c r="G3042" s="22">
        <v>8.6298071663334781</v>
      </c>
      <c r="H3042" s="22">
        <v>6.2461716535784184</v>
      </c>
      <c r="I3042" s="23">
        <v>6.7845494667718143</v>
      </c>
    </row>
    <row r="3043" spans="1:9" x14ac:dyDescent="0.25">
      <c r="A3043" s="17">
        <v>2012</v>
      </c>
      <c r="B3043" s="18" t="s">
        <v>97</v>
      </c>
      <c r="C3043" s="19" t="s">
        <v>98</v>
      </c>
      <c r="D3043" s="20">
        <v>7.2632305972737381</v>
      </c>
      <c r="E3043" s="21">
        <v>5.6434929329571375</v>
      </c>
      <c r="F3043" s="22">
        <v>6.2557364188967615</v>
      </c>
      <c r="G3043" s="22">
        <v>8.9012019524223582</v>
      </c>
      <c r="H3043" s="22">
        <v>7.0784251601907826</v>
      </c>
      <c r="I3043" s="23">
        <v>8.4372965219016489</v>
      </c>
    </row>
    <row r="3044" spans="1:9" x14ac:dyDescent="0.25">
      <c r="A3044" s="17">
        <v>2012</v>
      </c>
      <c r="B3044" s="18" t="s">
        <v>323</v>
      </c>
      <c r="C3044" s="19" t="s">
        <v>324</v>
      </c>
      <c r="D3044" s="20">
        <v>6.1338799519531957</v>
      </c>
      <c r="E3044" s="21">
        <v>4.2787426488088673</v>
      </c>
      <c r="F3044" s="22">
        <v>4.5892126524491124</v>
      </c>
      <c r="G3044" s="22">
        <v>7.703445489687649</v>
      </c>
      <c r="H3044" s="22">
        <v>6.6155541043130759</v>
      </c>
      <c r="I3044" s="23">
        <v>7.4824448645072712</v>
      </c>
    </row>
    <row r="3045" spans="1:9" x14ac:dyDescent="0.25">
      <c r="A3045" s="17">
        <v>2012</v>
      </c>
      <c r="B3045" s="18" t="s">
        <v>103</v>
      </c>
      <c r="C3045" s="19" t="s">
        <v>104</v>
      </c>
      <c r="D3045" s="20">
        <v>5.704708506844371</v>
      </c>
      <c r="E3045" s="21">
        <v>5.7644859638008885</v>
      </c>
      <c r="F3045" s="22">
        <v>3.8135739201205983</v>
      </c>
      <c r="G3045" s="22">
        <v>7.0272973278157167</v>
      </c>
      <c r="H3045" s="22">
        <v>6.6346922189777384</v>
      </c>
      <c r="I3045" s="23">
        <v>5.2834931035069177</v>
      </c>
    </row>
    <row r="3046" spans="1:9" x14ac:dyDescent="0.25">
      <c r="A3046" s="17">
        <v>2012</v>
      </c>
      <c r="B3046" s="18" t="s">
        <v>414</v>
      </c>
      <c r="C3046" s="19" t="s">
        <v>415</v>
      </c>
      <c r="D3046" s="20">
        <v>6.7401137433041498</v>
      </c>
      <c r="E3046" s="21">
        <v>6.7389180326492406</v>
      </c>
      <c r="F3046" s="22">
        <v>5.3802862002230869</v>
      </c>
      <c r="G3046" s="22">
        <v>7.8687810513630527</v>
      </c>
      <c r="H3046" s="22">
        <v>7.0833551475467091</v>
      </c>
      <c r="I3046" s="23">
        <v>6.6292282847386632</v>
      </c>
    </row>
    <row r="3047" spans="1:9" x14ac:dyDescent="0.25">
      <c r="A3047" s="17">
        <v>2012</v>
      </c>
      <c r="B3047" s="18" t="s">
        <v>105</v>
      </c>
      <c r="C3047" s="19" t="s">
        <v>106</v>
      </c>
      <c r="D3047" s="20" t="s">
        <v>511</v>
      </c>
      <c r="E3047" s="21" t="s">
        <v>511</v>
      </c>
      <c r="F3047" s="22" t="s">
        <v>511</v>
      </c>
      <c r="G3047" s="22" t="s">
        <v>511</v>
      </c>
      <c r="H3047" s="22" t="s">
        <v>511</v>
      </c>
      <c r="I3047" s="23" t="s">
        <v>511</v>
      </c>
    </row>
    <row r="3048" spans="1:9" x14ac:dyDescent="0.25">
      <c r="A3048" s="17">
        <v>2012</v>
      </c>
      <c r="B3048" s="18" t="s">
        <v>107</v>
      </c>
      <c r="C3048" s="19" t="s">
        <v>108</v>
      </c>
      <c r="D3048" s="20">
        <v>6.2384143896293711</v>
      </c>
      <c r="E3048" s="21">
        <v>7.2938447311919727</v>
      </c>
      <c r="F3048" s="22">
        <v>4.213232930821742</v>
      </c>
      <c r="G3048" s="22">
        <v>7.1369066482117312</v>
      </c>
      <c r="H3048" s="22">
        <v>6.3542339770391525</v>
      </c>
      <c r="I3048" s="23">
        <v>6.1938536608822545</v>
      </c>
    </row>
    <row r="3049" spans="1:9" x14ac:dyDescent="0.25">
      <c r="A3049" s="17">
        <v>2012</v>
      </c>
      <c r="B3049" s="18" t="s">
        <v>273</v>
      </c>
      <c r="C3049" s="19" t="s">
        <v>274</v>
      </c>
      <c r="D3049" s="20">
        <v>8.4379407105560826</v>
      </c>
      <c r="E3049" s="21">
        <v>7.6409829318286153</v>
      </c>
      <c r="F3049" s="22">
        <v>7.5488674354307221</v>
      </c>
      <c r="G3049" s="22">
        <v>9.032916545601033</v>
      </c>
      <c r="H3049" s="22">
        <v>8.9770858327165435</v>
      </c>
      <c r="I3049" s="23">
        <v>8.9898508072034957</v>
      </c>
    </row>
    <row r="3050" spans="1:9" x14ac:dyDescent="0.25">
      <c r="A3050" s="17">
        <v>2012</v>
      </c>
      <c r="B3050" s="18" t="s">
        <v>352</v>
      </c>
      <c r="C3050" s="19" t="s">
        <v>526</v>
      </c>
      <c r="D3050" s="20">
        <v>7.6313530756483576</v>
      </c>
      <c r="E3050" s="21">
        <v>6.8690535305681326</v>
      </c>
      <c r="F3050" s="22">
        <v>6.1967584257829049</v>
      </c>
      <c r="G3050" s="22">
        <v>9.574941143278215</v>
      </c>
      <c r="H3050" s="22">
        <v>7.8789773182878831</v>
      </c>
      <c r="I3050" s="23">
        <v>7.6370349603246517</v>
      </c>
    </row>
    <row r="3051" spans="1:9" x14ac:dyDescent="0.25">
      <c r="A3051" s="17">
        <v>2012</v>
      </c>
      <c r="B3051" s="18" t="s">
        <v>416</v>
      </c>
      <c r="C3051" s="19" t="s">
        <v>417</v>
      </c>
      <c r="D3051" s="20">
        <v>7.1699956487802439</v>
      </c>
      <c r="E3051" s="21">
        <v>5.227201630823858</v>
      </c>
      <c r="F3051" s="22">
        <v>6.2001243502157362</v>
      </c>
      <c r="G3051" s="22">
        <v>9.4977902227161373</v>
      </c>
      <c r="H3051" s="22">
        <v>7.6593011438463092</v>
      </c>
      <c r="I3051" s="23">
        <v>7.2655608962991813</v>
      </c>
    </row>
    <row r="3052" spans="1:9" x14ac:dyDescent="0.25">
      <c r="A3052" s="17">
        <v>2012</v>
      </c>
      <c r="B3052" s="18" t="s">
        <v>111</v>
      </c>
      <c r="C3052" s="19" t="s">
        <v>112</v>
      </c>
      <c r="D3052" s="20">
        <v>6.8663028860675963</v>
      </c>
      <c r="E3052" s="21">
        <v>5.9757413281470306</v>
      </c>
      <c r="F3052" s="22">
        <v>6.1963338737987801</v>
      </c>
      <c r="G3052" s="22">
        <v>8.1011140234053727</v>
      </c>
      <c r="H3052" s="22">
        <v>6.8069095073862691</v>
      </c>
      <c r="I3052" s="23">
        <v>7.2514156976005344</v>
      </c>
    </row>
    <row r="3053" spans="1:9" x14ac:dyDescent="0.25">
      <c r="A3053" s="17">
        <v>2012</v>
      </c>
      <c r="B3053" s="18" t="s">
        <v>418</v>
      </c>
      <c r="C3053" s="19" t="s">
        <v>419</v>
      </c>
      <c r="D3053" s="20">
        <v>7.6233211061549184</v>
      </c>
      <c r="E3053" s="21">
        <v>6.2871084528853007</v>
      </c>
      <c r="F3053" s="22">
        <v>6.9476083388031302</v>
      </c>
      <c r="G3053" s="22">
        <v>9.7448027614771302</v>
      </c>
      <c r="H3053" s="22">
        <v>8.0429263942528912</v>
      </c>
      <c r="I3053" s="23">
        <v>7.0941595833561388</v>
      </c>
    </row>
    <row r="3054" spans="1:9" x14ac:dyDescent="0.25">
      <c r="A3054" s="17">
        <v>2012</v>
      </c>
      <c r="B3054" s="18" t="s">
        <v>297</v>
      </c>
      <c r="C3054" s="19" t="s">
        <v>298</v>
      </c>
      <c r="D3054" s="20">
        <v>6.5912199110879586</v>
      </c>
      <c r="E3054" s="21">
        <v>8.2533156406773944</v>
      </c>
      <c r="F3054" s="22">
        <v>4.8419970142585989</v>
      </c>
      <c r="G3054" s="22">
        <v>6.4921895756657078</v>
      </c>
      <c r="H3054" s="22">
        <v>6.7028780384892617</v>
      </c>
      <c r="I3054" s="23">
        <v>6.6657192863488319</v>
      </c>
    </row>
    <row r="3055" spans="1:9" x14ac:dyDescent="0.25">
      <c r="A3055" s="17">
        <v>2012</v>
      </c>
      <c r="B3055" s="18" t="s">
        <v>13</v>
      </c>
      <c r="C3055" s="19" t="s">
        <v>14</v>
      </c>
      <c r="D3055" s="20" t="s">
        <v>511</v>
      </c>
      <c r="E3055" s="21" t="s">
        <v>511</v>
      </c>
      <c r="F3055" s="22" t="s">
        <v>511</v>
      </c>
      <c r="G3055" s="22" t="s">
        <v>511</v>
      </c>
      <c r="H3055" s="22" t="s">
        <v>511</v>
      </c>
      <c r="I3055" s="23" t="s">
        <v>511</v>
      </c>
    </row>
    <row r="3056" spans="1:9" x14ac:dyDescent="0.25">
      <c r="A3056" s="17">
        <v>2012</v>
      </c>
      <c r="B3056" s="18" t="s">
        <v>216</v>
      </c>
      <c r="C3056" s="19" t="s">
        <v>217</v>
      </c>
      <c r="D3056" s="20">
        <v>6.5406470871087663</v>
      </c>
      <c r="E3056" s="21">
        <v>5.3623039102933134</v>
      </c>
      <c r="F3056" s="22">
        <v>4.6644408128302555</v>
      </c>
      <c r="G3056" s="22">
        <v>9.1716341887884951</v>
      </c>
      <c r="H3056" s="22">
        <v>6.2562911079438353</v>
      </c>
      <c r="I3056" s="23">
        <v>7.248565415687934</v>
      </c>
    </row>
    <row r="3057" spans="1:9" x14ac:dyDescent="0.25">
      <c r="A3057" s="17">
        <v>2012</v>
      </c>
      <c r="B3057" s="18" t="s">
        <v>385</v>
      </c>
      <c r="C3057" s="19" t="s">
        <v>386</v>
      </c>
      <c r="D3057" s="20">
        <v>7.7717706241921052</v>
      </c>
      <c r="E3057" s="21">
        <v>4.7808404076177329</v>
      </c>
      <c r="F3057" s="22">
        <v>7.8844976288668915</v>
      </c>
      <c r="G3057" s="22">
        <v>9.719757191282465</v>
      </c>
      <c r="H3057" s="22">
        <v>8.1222984609607778</v>
      </c>
      <c r="I3057" s="23">
        <v>8.3514594322326605</v>
      </c>
    </row>
    <row r="3058" spans="1:9" x14ac:dyDescent="0.25">
      <c r="A3058" s="17">
        <v>2012</v>
      </c>
      <c r="B3058" s="18" t="s">
        <v>436</v>
      </c>
      <c r="C3058" s="19" t="s">
        <v>437</v>
      </c>
      <c r="D3058" s="20">
        <v>8.3404000717510964</v>
      </c>
      <c r="E3058" s="21">
        <v>7.8887591515842228</v>
      </c>
      <c r="F3058" s="22">
        <v>8.1683723447093843</v>
      </c>
      <c r="G3058" s="22">
        <v>9.4009625893797342</v>
      </c>
      <c r="H3058" s="22">
        <v>7.4651994096220422</v>
      </c>
      <c r="I3058" s="23">
        <v>8.7787068634601031</v>
      </c>
    </row>
    <row r="3059" spans="1:9" x14ac:dyDescent="0.25">
      <c r="A3059" s="17">
        <v>2012</v>
      </c>
      <c r="B3059" s="18" t="s">
        <v>327</v>
      </c>
      <c r="C3059" s="19" t="s">
        <v>328</v>
      </c>
      <c r="D3059" s="20">
        <v>4.9245502959101559</v>
      </c>
      <c r="E3059" s="21">
        <v>5.535044838047229</v>
      </c>
      <c r="F3059" s="22">
        <v>3.6146853814626252</v>
      </c>
      <c r="G3059" s="22">
        <v>6.4709704126697014</v>
      </c>
      <c r="H3059" s="22">
        <v>4.099038208051927</v>
      </c>
      <c r="I3059" s="23">
        <v>4.9030126393192948</v>
      </c>
    </row>
    <row r="3060" spans="1:9" x14ac:dyDescent="0.25">
      <c r="A3060" s="17">
        <v>2012</v>
      </c>
      <c r="B3060" s="18" t="s">
        <v>527</v>
      </c>
      <c r="C3060" s="19" t="s">
        <v>528</v>
      </c>
      <c r="D3060" s="20">
        <v>7.5253116953498873</v>
      </c>
      <c r="E3060" s="21">
        <v>7.1203418481422478</v>
      </c>
      <c r="F3060" s="22">
        <v>6.4596190810804757</v>
      </c>
      <c r="G3060" s="22">
        <v>9.4220716020467492</v>
      </c>
      <c r="H3060" s="22">
        <v>7.3500097446832529</v>
      </c>
      <c r="I3060" s="23">
        <v>7.2745162007967137</v>
      </c>
    </row>
    <row r="3061" spans="1:9" x14ac:dyDescent="0.25">
      <c r="A3061" s="17">
        <v>2012</v>
      </c>
      <c r="B3061" s="18" t="s">
        <v>243</v>
      </c>
      <c r="C3061" s="19" t="s">
        <v>244</v>
      </c>
      <c r="D3061" s="20">
        <v>6.3903916283566478</v>
      </c>
      <c r="E3061" s="21">
        <v>5.934699297487561</v>
      </c>
      <c r="F3061" s="22">
        <v>5.4983285000595945</v>
      </c>
      <c r="G3061" s="22">
        <v>8.7377634065604202</v>
      </c>
      <c r="H3061" s="22">
        <v>5.8628760661153718</v>
      </c>
      <c r="I3061" s="23">
        <v>5.9182908715602949</v>
      </c>
    </row>
    <row r="3062" spans="1:9" x14ac:dyDescent="0.25">
      <c r="A3062" s="17">
        <v>2012</v>
      </c>
      <c r="B3062" s="18" t="s">
        <v>119</v>
      </c>
      <c r="C3062" s="19" t="s">
        <v>529</v>
      </c>
      <c r="D3062" s="20">
        <v>6.6019474161886347</v>
      </c>
      <c r="E3062" s="21">
        <v>7.2622170182790384</v>
      </c>
      <c r="F3062" s="22">
        <v>5.1281534774044157</v>
      </c>
      <c r="G3062" s="22">
        <v>7.2936873477456459</v>
      </c>
      <c r="H3062" s="22">
        <v>6.1788491009304805</v>
      </c>
      <c r="I3062" s="23">
        <v>7.146830136583592</v>
      </c>
    </row>
    <row r="3063" spans="1:9" x14ac:dyDescent="0.25">
      <c r="A3063" s="17">
        <v>2012</v>
      </c>
      <c r="B3063" s="18" t="s">
        <v>275</v>
      </c>
      <c r="C3063" s="19" t="s">
        <v>276</v>
      </c>
      <c r="D3063" s="20">
        <v>6.5083731324797416</v>
      </c>
      <c r="E3063" s="21">
        <v>7.2345028822331967</v>
      </c>
      <c r="F3063" s="22">
        <v>4.8304173605400207</v>
      </c>
      <c r="G3063" s="22">
        <v>6.9431633507926112</v>
      </c>
      <c r="H3063" s="22">
        <v>6.4900214242856</v>
      </c>
      <c r="I3063" s="23">
        <v>7.0437606445472802</v>
      </c>
    </row>
    <row r="3064" spans="1:9" x14ac:dyDescent="0.25">
      <c r="A3064" s="17">
        <v>2012</v>
      </c>
      <c r="B3064" s="18" t="s">
        <v>277</v>
      </c>
      <c r="C3064" s="19" t="s">
        <v>278</v>
      </c>
      <c r="D3064" s="20">
        <v>6.4111985394980096</v>
      </c>
      <c r="E3064" s="21">
        <v>4.4727350999236766</v>
      </c>
      <c r="F3064" s="22">
        <v>3.3850749096249291</v>
      </c>
      <c r="G3064" s="22">
        <v>8.9763413507027057</v>
      </c>
      <c r="H3064" s="22">
        <v>7.6535920190395856</v>
      </c>
      <c r="I3064" s="23">
        <v>7.5682493181991513</v>
      </c>
    </row>
    <row r="3065" spans="1:9" x14ac:dyDescent="0.25">
      <c r="A3065" s="17">
        <v>2012</v>
      </c>
      <c r="B3065" s="18" t="s">
        <v>115</v>
      </c>
      <c r="C3065" s="19" t="s">
        <v>116</v>
      </c>
      <c r="D3065" s="20">
        <v>5.3839875577528051</v>
      </c>
      <c r="E3065" s="21">
        <v>6.1310362971159567</v>
      </c>
      <c r="F3065" s="22">
        <v>3.7467882498119036</v>
      </c>
      <c r="G3065" s="22">
        <v>6.7724205288992803</v>
      </c>
      <c r="H3065" s="22">
        <v>6.1765845484968054</v>
      </c>
      <c r="I3065" s="23">
        <v>4.0931081644400793</v>
      </c>
    </row>
    <row r="3066" spans="1:9" x14ac:dyDescent="0.25">
      <c r="A3066" s="17">
        <v>2012</v>
      </c>
      <c r="B3066" s="18" t="s">
        <v>218</v>
      </c>
      <c r="C3066" s="19" t="s">
        <v>219</v>
      </c>
      <c r="D3066" s="20">
        <v>6.9784779722402064</v>
      </c>
      <c r="E3066" s="21">
        <v>6.6937310217394952</v>
      </c>
      <c r="F3066" s="22">
        <v>5.276001840062901</v>
      </c>
      <c r="G3066" s="22">
        <v>7.6677179335306445</v>
      </c>
      <c r="H3066" s="22">
        <v>8.0024538231636395</v>
      </c>
      <c r="I3066" s="23">
        <v>7.2524852427043527</v>
      </c>
    </row>
    <row r="3067" spans="1:9" x14ac:dyDescent="0.25">
      <c r="A3067" s="17">
        <v>2012</v>
      </c>
      <c r="B3067" s="18" t="s">
        <v>15</v>
      </c>
      <c r="C3067" s="19" t="s">
        <v>16</v>
      </c>
      <c r="D3067" s="20">
        <v>6.2813961039323933</v>
      </c>
      <c r="E3067" s="21">
        <v>6.0206558755972059</v>
      </c>
      <c r="F3067" s="22">
        <v>5.0983417902195187</v>
      </c>
      <c r="G3067" s="22">
        <v>6.7871106516023882</v>
      </c>
      <c r="H3067" s="22">
        <v>6.6673150822689484</v>
      </c>
      <c r="I3067" s="23">
        <v>6.8335571199739071</v>
      </c>
    </row>
    <row r="3068" spans="1:9" x14ac:dyDescent="0.25">
      <c r="A3068" s="17">
        <v>2012</v>
      </c>
      <c r="B3068" s="18" t="s">
        <v>329</v>
      </c>
      <c r="C3068" s="19" t="s">
        <v>330</v>
      </c>
      <c r="D3068" s="20">
        <v>7.0310050182604886</v>
      </c>
      <c r="E3068" s="21">
        <v>7.3576427429023266</v>
      </c>
      <c r="F3068" s="22">
        <v>5.1611152467194827</v>
      </c>
      <c r="G3068" s="22">
        <v>8.8387188306706204</v>
      </c>
      <c r="H3068" s="22">
        <v>7.1459034969437747</v>
      </c>
      <c r="I3068" s="23">
        <v>6.651644774066237</v>
      </c>
    </row>
    <row r="3069" spans="1:9" x14ac:dyDescent="0.25">
      <c r="A3069" s="17">
        <v>2012</v>
      </c>
      <c r="B3069" s="18" t="s">
        <v>117</v>
      </c>
      <c r="C3069" s="19" t="s">
        <v>118</v>
      </c>
      <c r="D3069" s="20">
        <v>7.3088024537029899</v>
      </c>
      <c r="E3069" s="21">
        <v>8.3505449682814721</v>
      </c>
      <c r="F3069" s="22">
        <v>4.5732699903276099</v>
      </c>
      <c r="G3069" s="22">
        <v>8.0545673809058904</v>
      </c>
      <c r="H3069" s="22">
        <v>7.4390557192676621</v>
      </c>
      <c r="I3069" s="23">
        <v>8.1265742097323148</v>
      </c>
    </row>
    <row r="3070" spans="1:9" x14ac:dyDescent="0.25">
      <c r="A3070" s="17">
        <v>2012</v>
      </c>
      <c r="B3070" s="18" t="s">
        <v>354</v>
      </c>
      <c r="C3070" s="19" t="s">
        <v>355</v>
      </c>
      <c r="D3070" s="20">
        <v>6.2037679612927574</v>
      </c>
      <c r="E3070" s="21">
        <v>6.6376856643628885</v>
      </c>
      <c r="F3070" s="22">
        <v>4.9329860357325748</v>
      </c>
      <c r="G3070" s="22">
        <v>6.4188588227395753</v>
      </c>
      <c r="H3070" s="22">
        <v>6.3638165445591754</v>
      </c>
      <c r="I3070" s="23">
        <v>6.6654927390695731</v>
      </c>
    </row>
    <row r="3071" spans="1:9" x14ac:dyDescent="0.25">
      <c r="A3071" s="17">
        <v>2012</v>
      </c>
      <c r="B3071" s="18" t="s">
        <v>331</v>
      </c>
      <c r="C3071" s="19" t="s">
        <v>332</v>
      </c>
      <c r="D3071" s="20">
        <v>7.4865761071126684</v>
      </c>
      <c r="E3071" s="21">
        <v>6.2724814947498935</v>
      </c>
      <c r="F3071" s="22">
        <v>5.5857275608153047</v>
      </c>
      <c r="G3071" s="22">
        <v>8.6364573929523409</v>
      </c>
      <c r="H3071" s="22">
        <v>8.395477436628596</v>
      </c>
      <c r="I3071" s="23">
        <v>8.5427366504172095</v>
      </c>
    </row>
    <row r="3072" spans="1:9" x14ac:dyDescent="0.25">
      <c r="A3072" s="17">
        <v>2012</v>
      </c>
      <c r="B3072" s="18" t="s">
        <v>387</v>
      </c>
      <c r="C3072" s="19" t="s">
        <v>530</v>
      </c>
      <c r="D3072" s="20">
        <v>8.100649578834382</v>
      </c>
      <c r="E3072" s="21">
        <v>6.3677765473281642</v>
      </c>
      <c r="F3072" s="22">
        <v>7.6904163336604361</v>
      </c>
      <c r="G3072" s="22">
        <v>9.7561841659702839</v>
      </c>
      <c r="H3072" s="22">
        <v>8.7258324221148342</v>
      </c>
      <c r="I3072" s="23">
        <v>7.9630384250981932</v>
      </c>
    </row>
    <row r="3073" spans="1:9" x14ac:dyDescent="0.25">
      <c r="A3073" s="17">
        <v>2012</v>
      </c>
      <c r="B3073" s="18" t="s">
        <v>236</v>
      </c>
      <c r="C3073" s="19" t="s">
        <v>531</v>
      </c>
      <c r="D3073" s="20">
        <v>8.1492415072637723</v>
      </c>
      <c r="E3073" s="21">
        <v>7.5751528691138788</v>
      </c>
      <c r="F3073" s="22">
        <v>7.2529465811280742</v>
      </c>
      <c r="G3073" s="22">
        <v>9.3235422396217729</v>
      </c>
      <c r="H3073" s="22">
        <v>7.9947277871963296</v>
      </c>
      <c r="I3073" s="23">
        <v>8.5998380592588095</v>
      </c>
    </row>
    <row r="3074" spans="1:9" x14ac:dyDescent="0.25">
      <c r="A3074" s="17">
        <v>2012</v>
      </c>
      <c r="B3074" s="18" t="s">
        <v>224</v>
      </c>
      <c r="C3074" s="19" t="s">
        <v>225</v>
      </c>
      <c r="D3074" s="20">
        <v>7.4397446956970255</v>
      </c>
      <c r="E3074" s="21">
        <v>7.3142078850880257</v>
      </c>
      <c r="F3074" s="22">
        <v>5.605548615088698</v>
      </c>
      <c r="G3074" s="22">
        <v>9.1825376448369411</v>
      </c>
      <c r="H3074" s="22">
        <v>8.2032877460928812</v>
      </c>
      <c r="I3074" s="23">
        <v>6.8931415873785786</v>
      </c>
    </row>
    <row r="3075" spans="1:9" x14ac:dyDescent="0.25">
      <c r="A3075" s="17">
        <v>2012</v>
      </c>
      <c r="B3075" s="18" t="s">
        <v>226</v>
      </c>
      <c r="C3075" s="19" t="s">
        <v>532</v>
      </c>
      <c r="D3075" s="20">
        <v>3.6726063077011943</v>
      </c>
      <c r="E3075" s="21">
        <v>4.7220841889756588</v>
      </c>
      <c r="F3075" s="22">
        <v>3.0179486586778488</v>
      </c>
      <c r="G3075" s="22">
        <v>3.4752261484853024</v>
      </c>
      <c r="H3075" s="22">
        <v>3.0376697958674215</v>
      </c>
      <c r="I3075" s="23">
        <v>4.1101027464997397</v>
      </c>
    </row>
    <row r="3076" spans="1:9" x14ac:dyDescent="0.25">
      <c r="A3076" s="17">
        <v>2012</v>
      </c>
      <c r="B3076" s="18" t="s">
        <v>279</v>
      </c>
      <c r="C3076" s="19" t="s">
        <v>533</v>
      </c>
      <c r="D3076" s="20">
        <v>5.9168829948936201</v>
      </c>
      <c r="E3076" s="21">
        <v>5.8287535224235461</v>
      </c>
      <c r="F3076" s="22">
        <v>4.8639449350855202</v>
      </c>
      <c r="G3076" s="22">
        <v>5.9704705176661061</v>
      </c>
      <c r="H3076" s="22">
        <v>6.3526012991509688</v>
      </c>
      <c r="I3076" s="23">
        <v>6.568644700141955</v>
      </c>
    </row>
    <row r="3077" spans="1:9" x14ac:dyDescent="0.25">
      <c r="A3077" s="17">
        <v>2012</v>
      </c>
      <c r="B3077" s="18" t="s">
        <v>333</v>
      </c>
      <c r="C3077" s="19" t="s">
        <v>534</v>
      </c>
      <c r="D3077" s="20">
        <v>6.4861449373004048</v>
      </c>
      <c r="E3077" s="21">
        <v>7.7164786270135552</v>
      </c>
      <c r="F3077" s="22">
        <v>3.3078378004828859</v>
      </c>
      <c r="G3077" s="22">
        <v>7.7371419590530213</v>
      </c>
      <c r="H3077" s="22">
        <v>7.3575290330975465</v>
      </c>
      <c r="I3077" s="23">
        <v>6.3117372668550153</v>
      </c>
    </row>
    <row r="3078" spans="1:9" x14ac:dyDescent="0.25">
      <c r="A3078" s="17">
        <v>2012</v>
      </c>
      <c r="B3078" s="18" t="s">
        <v>121</v>
      </c>
      <c r="C3078" s="19" t="s">
        <v>122</v>
      </c>
      <c r="D3078" s="20">
        <v>7.2913084777571298</v>
      </c>
      <c r="E3078" s="21">
        <v>7.6307901829169023</v>
      </c>
      <c r="F3078" s="22">
        <v>5.5601392413709148</v>
      </c>
      <c r="G3078" s="22">
        <v>8.9705610648889333</v>
      </c>
      <c r="H3078" s="22">
        <v>7.3508800047930469</v>
      </c>
      <c r="I3078" s="23">
        <v>6.9441718948158497</v>
      </c>
    </row>
    <row r="3079" spans="1:9" x14ac:dyDescent="0.25">
      <c r="A3079" s="24">
        <v>2012</v>
      </c>
      <c r="B3079" s="25" t="s">
        <v>123</v>
      </c>
      <c r="C3079" s="26" t="s">
        <v>124</v>
      </c>
      <c r="D3079" s="27">
        <v>5.079363074021475</v>
      </c>
      <c r="E3079" s="28">
        <v>6.9574715266060991</v>
      </c>
      <c r="F3079" s="29">
        <v>3.7623041738083436</v>
      </c>
      <c r="G3079" s="29">
        <v>5.3787420148280241</v>
      </c>
      <c r="H3079" s="29">
        <v>5.1709730642277965</v>
      </c>
      <c r="I3079" s="30">
        <v>4.127324590637115</v>
      </c>
    </row>
    <row r="3080" spans="1:9" x14ac:dyDescent="0.25">
      <c r="A3080" s="32">
        <v>2013</v>
      </c>
      <c r="B3080" s="33" t="s">
        <v>388</v>
      </c>
      <c r="C3080" s="34" t="s">
        <v>389</v>
      </c>
      <c r="D3080" s="35">
        <v>7.5463684655244849</v>
      </c>
      <c r="E3080" s="36">
        <v>7.9307986461117821</v>
      </c>
      <c r="F3080" s="37">
        <v>5.0226251559975834</v>
      </c>
      <c r="G3080" s="37">
        <v>9.6909422250633099</v>
      </c>
      <c r="H3080" s="37">
        <v>7.6544975155007187</v>
      </c>
      <c r="I3080" s="38">
        <v>7.4329787849490287</v>
      </c>
    </row>
    <row r="3081" spans="1:9" x14ac:dyDescent="0.25">
      <c r="A3081" s="39">
        <v>2013</v>
      </c>
      <c r="B3081" s="40" t="s">
        <v>4</v>
      </c>
      <c r="C3081" s="41" t="s">
        <v>5</v>
      </c>
      <c r="D3081" s="42">
        <v>5.1643425079938412</v>
      </c>
      <c r="E3081" s="43">
        <v>4.1927468301584909</v>
      </c>
      <c r="F3081" s="44">
        <v>4.3197109347921705</v>
      </c>
      <c r="G3081" s="44">
        <v>7.1708567985135794</v>
      </c>
      <c r="H3081" s="44">
        <v>4.7177122740049926</v>
      </c>
      <c r="I3081" s="45">
        <v>5.4206857024999735</v>
      </c>
    </row>
    <row r="3082" spans="1:9" x14ac:dyDescent="0.25">
      <c r="A3082" s="39">
        <v>2013</v>
      </c>
      <c r="B3082" s="40" t="s">
        <v>19</v>
      </c>
      <c r="C3082" s="41" t="s">
        <v>20</v>
      </c>
      <c r="D3082" s="42">
        <v>5.1134480071505823</v>
      </c>
      <c r="E3082" s="43">
        <v>4.7370988957985292</v>
      </c>
      <c r="F3082" s="44">
        <v>3.4188798323624616</v>
      </c>
      <c r="G3082" s="44">
        <v>6.7277620053567864</v>
      </c>
      <c r="H3082" s="44">
        <v>5.7038644199248072</v>
      </c>
      <c r="I3082" s="45">
        <v>4.9796348823103278</v>
      </c>
    </row>
    <row r="3083" spans="1:9" x14ac:dyDescent="0.25">
      <c r="A3083" s="39">
        <v>2013</v>
      </c>
      <c r="B3083" s="40" t="s">
        <v>129</v>
      </c>
      <c r="C3083" s="41" t="s">
        <v>130</v>
      </c>
      <c r="D3083" s="42">
        <v>5.1357257270969487</v>
      </c>
      <c r="E3083" s="43">
        <v>5.924673573985439</v>
      </c>
      <c r="F3083" s="44">
        <v>4.2641889766832435</v>
      </c>
      <c r="G3083" s="44">
        <v>6.2476366630376639</v>
      </c>
      <c r="H3083" s="44">
        <v>3.5547012325142164</v>
      </c>
      <c r="I3083" s="45">
        <v>5.6874281892641827</v>
      </c>
    </row>
    <row r="3084" spans="1:9" x14ac:dyDescent="0.25">
      <c r="A3084" s="39">
        <v>2013</v>
      </c>
      <c r="B3084" s="40" t="s">
        <v>299</v>
      </c>
      <c r="C3084" s="41" t="s">
        <v>300</v>
      </c>
      <c r="D3084" s="42">
        <v>7.8470631402517155</v>
      </c>
      <c r="E3084" s="43">
        <v>8.3120917878847642</v>
      </c>
      <c r="F3084" s="44">
        <v>5.6724239495993274</v>
      </c>
      <c r="G3084" s="44">
        <v>9.1766102821823701</v>
      </c>
      <c r="H3084" s="44">
        <v>8.4902153337001103</v>
      </c>
      <c r="I3084" s="45">
        <v>7.5839743478920063</v>
      </c>
    </row>
    <row r="3085" spans="1:9" x14ac:dyDescent="0.25">
      <c r="A3085" s="39">
        <v>2013</v>
      </c>
      <c r="B3085" s="40" t="s">
        <v>438</v>
      </c>
      <c r="C3085" s="41" t="s">
        <v>439</v>
      </c>
      <c r="D3085" s="42">
        <v>8.0158520675181979</v>
      </c>
      <c r="E3085" s="43">
        <v>6.8725271583818097</v>
      </c>
      <c r="F3085" s="44">
        <v>7.8530268468440472</v>
      </c>
      <c r="G3085" s="44">
        <v>9.252385596275321</v>
      </c>
      <c r="H3085" s="44">
        <v>7.6714171293172058</v>
      </c>
      <c r="I3085" s="45">
        <v>8.4299036067726032</v>
      </c>
    </row>
    <row r="3086" spans="1:9" x14ac:dyDescent="0.25">
      <c r="A3086" s="39">
        <v>2013</v>
      </c>
      <c r="B3086" s="40" t="s">
        <v>420</v>
      </c>
      <c r="C3086" s="41" t="s">
        <v>421</v>
      </c>
      <c r="D3086" s="42">
        <v>7.7920126618226844</v>
      </c>
      <c r="E3086" s="43">
        <v>5.6275422234136006</v>
      </c>
      <c r="F3086" s="44">
        <v>7.8719837493781339</v>
      </c>
      <c r="G3086" s="44">
        <v>9.6280449267892436</v>
      </c>
      <c r="H3086" s="44">
        <v>8.1271584331341415</v>
      </c>
      <c r="I3086" s="45">
        <v>7.7053339763983049</v>
      </c>
    </row>
    <row r="3087" spans="1:9" x14ac:dyDescent="0.25">
      <c r="A3087" s="39">
        <v>2013</v>
      </c>
      <c r="B3087" s="40" t="s">
        <v>301</v>
      </c>
      <c r="C3087" s="41" t="s">
        <v>302</v>
      </c>
      <c r="D3087" s="42">
        <v>6.0655924015855263</v>
      </c>
      <c r="E3087" s="43">
        <v>4.9838001286674602</v>
      </c>
      <c r="F3087" s="44">
        <v>4.7218582473212161</v>
      </c>
      <c r="G3087" s="44">
        <v>6.7675430084079604</v>
      </c>
      <c r="H3087" s="44">
        <v>6.8825295384534577</v>
      </c>
      <c r="I3087" s="45">
        <v>6.9722310850775342</v>
      </c>
    </row>
    <row r="3088" spans="1:9" x14ac:dyDescent="0.25">
      <c r="A3088" s="39">
        <v>2013</v>
      </c>
      <c r="B3088" s="40" t="s">
        <v>133</v>
      </c>
      <c r="C3088" s="41" t="s">
        <v>512</v>
      </c>
      <c r="D3088" s="42">
        <v>7.4024250720026759</v>
      </c>
      <c r="E3088" s="43">
        <v>8.946323589148296</v>
      </c>
      <c r="F3088" s="44">
        <v>6.2065104020678046</v>
      </c>
      <c r="G3088" s="44">
        <v>7.1073967966954381</v>
      </c>
      <c r="H3088" s="44">
        <v>6.1576774243111725</v>
      </c>
      <c r="I3088" s="45">
        <v>8.5942171477906637</v>
      </c>
    </row>
    <row r="3089" spans="1:9" x14ac:dyDescent="0.25">
      <c r="A3089" s="39">
        <v>2013</v>
      </c>
      <c r="B3089" s="40" t="s">
        <v>303</v>
      </c>
      <c r="C3089" s="41" t="s">
        <v>304</v>
      </c>
      <c r="D3089" s="42">
        <v>7.182458764168965</v>
      </c>
      <c r="E3089" s="43">
        <v>6.5709656610280121</v>
      </c>
      <c r="F3089" s="44">
        <v>4.4556389787098691</v>
      </c>
      <c r="G3089" s="44">
        <v>8.7116481947426738</v>
      </c>
      <c r="H3089" s="44">
        <v>7.8917611996109853</v>
      </c>
      <c r="I3089" s="45">
        <v>8.2822797867532802</v>
      </c>
    </row>
    <row r="3090" spans="1:9" x14ac:dyDescent="0.25">
      <c r="A3090" s="39">
        <v>2013</v>
      </c>
      <c r="B3090" s="40" t="s">
        <v>283</v>
      </c>
      <c r="C3090" s="41" t="s">
        <v>284</v>
      </c>
      <c r="D3090" s="42">
        <v>6.311734301151974</v>
      </c>
      <c r="E3090" s="43">
        <v>8.5172214888281097</v>
      </c>
      <c r="F3090" s="44">
        <v>2.9738563428922382</v>
      </c>
      <c r="G3090" s="44">
        <v>6.7542240903328548</v>
      </c>
      <c r="H3090" s="44">
        <v>6.4184421805195822</v>
      </c>
      <c r="I3090" s="45">
        <v>6.8949274031870873</v>
      </c>
    </row>
    <row r="3091" spans="1:9" x14ac:dyDescent="0.25">
      <c r="A3091" s="39">
        <v>2013</v>
      </c>
      <c r="B3091" s="40" t="s">
        <v>135</v>
      </c>
      <c r="C3091" s="41" t="s">
        <v>136</v>
      </c>
      <c r="D3091" s="42">
        <v>6.704849640647379</v>
      </c>
      <c r="E3091" s="43">
        <v>5.9856282316476701</v>
      </c>
      <c r="F3091" s="44">
        <v>5.6473106019328076</v>
      </c>
      <c r="G3091" s="44">
        <v>6.9549553350048869</v>
      </c>
      <c r="H3091" s="44">
        <v>7.1729679197132867</v>
      </c>
      <c r="I3091" s="45">
        <v>7.7633861149382426</v>
      </c>
    </row>
    <row r="3092" spans="1:9" x14ac:dyDescent="0.25">
      <c r="A3092" s="39">
        <v>2013</v>
      </c>
      <c r="B3092" s="40" t="s">
        <v>335</v>
      </c>
      <c r="C3092" s="41" t="s">
        <v>336</v>
      </c>
      <c r="D3092" s="42" t="s">
        <v>511</v>
      </c>
      <c r="E3092" s="43" t="s">
        <v>511</v>
      </c>
      <c r="F3092" s="44" t="s">
        <v>511</v>
      </c>
      <c r="G3092" s="44" t="s">
        <v>511</v>
      </c>
      <c r="H3092" s="44" t="s">
        <v>511</v>
      </c>
      <c r="I3092" s="45" t="s">
        <v>511</v>
      </c>
    </row>
    <row r="3093" spans="1:9" x14ac:dyDescent="0.25">
      <c r="A3093" s="39">
        <v>2013</v>
      </c>
      <c r="B3093" s="40" t="s">
        <v>422</v>
      </c>
      <c r="C3093" s="41" t="s">
        <v>423</v>
      </c>
      <c r="D3093" s="42">
        <v>7.5778732853763131</v>
      </c>
      <c r="E3093" s="43">
        <v>4.8328617363516972</v>
      </c>
      <c r="F3093" s="44">
        <v>7.079020134118033</v>
      </c>
      <c r="G3093" s="44">
        <v>9.7822219185268384</v>
      </c>
      <c r="H3093" s="44">
        <v>8.3050827939449459</v>
      </c>
      <c r="I3093" s="45">
        <v>7.890179843940043</v>
      </c>
    </row>
    <row r="3094" spans="1:9" x14ac:dyDescent="0.25">
      <c r="A3094" s="39">
        <v>2013</v>
      </c>
      <c r="B3094" s="40" t="s">
        <v>137</v>
      </c>
      <c r="C3094" s="41" t="s">
        <v>138</v>
      </c>
      <c r="D3094" s="42">
        <v>6.8224409706894704</v>
      </c>
      <c r="E3094" s="43">
        <v>7.2051760704870116</v>
      </c>
      <c r="F3094" s="44">
        <v>5.5420118247504693</v>
      </c>
      <c r="G3094" s="44">
        <v>7.0370763450294298</v>
      </c>
      <c r="H3094" s="44">
        <v>6.6104670738287528</v>
      </c>
      <c r="I3094" s="45">
        <v>7.717473539351686</v>
      </c>
    </row>
    <row r="3095" spans="1:9" x14ac:dyDescent="0.25">
      <c r="A3095" s="39">
        <v>2013</v>
      </c>
      <c r="B3095" s="40" t="s">
        <v>21</v>
      </c>
      <c r="C3095" s="41" t="s">
        <v>22</v>
      </c>
      <c r="D3095" s="42">
        <v>6.1836267330903549</v>
      </c>
      <c r="E3095" s="43">
        <v>7.0203121431231263</v>
      </c>
      <c r="F3095" s="44">
        <v>4.2624952363247077</v>
      </c>
      <c r="G3095" s="44">
        <v>7.0713979766017303</v>
      </c>
      <c r="H3095" s="44">
        <v>6.3067251368327142</v>
      </c>
      <c r="I3095" s="45">
        <v>6.2572031725694925</v>
      </c>
    </row>
    <row r="3096" spans="1:9" x14ac:dyDescent="0.25">
      <c r="A3096" s="39">
        <v>2013</v>
      </c>
      <c r="B3096" s="40" t="s">
        <v>285</v>
      </c>
      <c r="C3096" s="41" t="s">
        <v>286</v>
      </c>
      <c r="D3096" s="42">
        <v>6.6605723829455856</v>
      </c>
      <c r="E3096" s="43">
        <v>6.9794583355677062</v>
      </c>
      <c r="F3096" s="44">
        <v>5.6207847261096795</v>
      </c>
      <c r="G3096" s="44">
        <v>6.8798040555229978</v>
      </c>
      <c r="H3096" s="44">
        <v>6.3607444868315657</v>
      </c>
      <c r="I3096" s="45">
        <v>7.4620703106959789</v>
      </c>
    </row>
    <row r="3097" spans="1:9" x14ac:dyDescent="0.25">
      <c r="A3097" s="39">
        <v>2013</v>
      </c>
      <c r="B3097" s="40" t="s">
        <v>139</v>
      </c>
      <c r="C3097" s="41" t="s">
        <v>513</v>
      </c>
      <c r="D3097" s="42">
        <v>6.3851225483665566</v>
      </c>
      <c r="E3097" s="43">
        <v>5.9712730353202845</v>
      </c>
      <c r="F3097" s="44">
        <v>4.2431021004028056</v>
      </c>
      <c r="G3097" s="44">
        <v>8.4330041582165975</v>
      </c>
      <c r="H3097" s="44">
        <v>7.4069585014412311</v>
      </c>
      <c r="I3097" s="45">
        <v>5.871274946451865</v>
      </c>
    </row>
    <row r="3098" spans="1:9" x14ac:dyDescent="0.25">
      <c r="A3098" s="39">
        <v>2013</v>
      </c>
      <c r="B3098" s="40" t="s">
        <v>392</v>
      </c>
      <c r="C3098" s="41" t="s">
        <v>393</v>
      </c>
      <c r="D3098" s="42">
        <v>6.885284349241549</v>
      </c>
      <c r="E3098" s="43">
        <v>6.0846737398617954</v>
      </c>
      <c r="F3098" s="44">
        <v>5.0644360438291418</v>
      </c>
      <c r="G3098" s="44">
        <v>8.6033175003392373</v>
      </c>
      <c r="H3098" s="44">
        <v>7.4210339789498949</v>
      </c>
      <c r="I3098" s="45">
        <v>7.2529604832276746</v>
      </c>
    </row>
    <row r="3099" spans="1:9" x14ac:dyDescent="0.25">
      <c r="A3099" s="39">
        <v>2013</v>
      </c>
      <c r="B3099" s="40" t="s">
        <v>23</v>
      </c>
      <c r="C3099" s="41" t="s">
        <v>24</v>
      </c>
      <c r="D3099" s="42">
        <v>7.3875086099736951</v>
      </c>
      <c r="E3099" s="43">
        <v>6.7235003879748927</v>
      </c>
      <c r="F3099" s="44">
        <v>6.1072796622675538</v>
      </c>
      <c r="G3099" s="44">
        <v>8.3890322037594878</v>
      </c>
      <c r="H3099" s="44">
        <v>7.5508977673618389</v>
      </c>
      <c r="I3099" s="45">
        <v>8.1668330285047031</v>
      </c>
    </row>
    <row r="3100" spans="1:9" x14ac:dyDescent="0.25">
      <c r="A3100" s="39">
        <v>2013</v>
      </c>
      <c r="B3100" s="40" t="s">
        <v>145</v>
      </c>
      <c r="C3100" s="41" t="s">
        <v>146</v>
      </c>
      <c r="D3100" s="42">
        <v>6.5021073138291596</v>
      </c>
      <c r="E3100" s="43">
        <v>6.9182500836505296</v>
      </c>
      <c r="F3100" s="44">
        <v>5.2424946476003198</v>
      </c>
      <c r="G3100" s="44">
        <v>8.1279100545083374</v>
      </c>
      <c r="H3100" s="44">
        <v>7.0614196475932314</v>
      </c>
      <c r="I3100" s="45">
        <v>5.1604621357933818</v>
      </c>
    </row>
    <row r="3101" spans="1:9" x14ac:dyDescent="0.25">
      <c r="A3101" s="39">
        <v>2013</v>
      </c>
      <c r="B3101" s="40" t="s">
        <v>259</v>
      </c>
      <c r="C3101" s="41" t="s">
        <v>260</v>
      </c>
      <c r="D3101" s="42">
        <v>6.8099765149610079</v>
      </c>
      <c r="E3101" s="43">
        <v>5</v>
      </c>
      <c r="F3101" s="44">
        <v>5.2101996870556029</v>
      </c>
      <c r="G3101" s="44">
        <v>8.1801766215723859</v>
      </c>
      <c r="H3101" s="44">
        <v>7.5346872511137235</v>
      </c>
      <c r="I3101" s="45">
        <v>8.1248190150633253</v>
      </c>
    </row>
    <row r="3102" spans="1:9" x14ac:dyDescent="0.25">
      <c r="A3102" s="39">
        <v>2013</v>
      </c>
      <c r="B3102" s="40" t="s">
        <v>338</v>
      </c>
      <c r="C3102" s="41" t="s">
        <v>339</v>
      </c>
      <c r="D3102" s="42">
        <v>7.5905874687807442</v>
      </c>
      <c r="E3102" s="43">
        <v>7.1484871274571038</v>
      </c>
      <c r="F3102" s="44">
        <v>5.2749870753757966</v>
      </c>
      <c r="G3102" s="44">
        <v>9.4279681738332783</v>
      </c>
      <c r="H3102" s="44">
        <v>8.207245337616385</v>
      </c>
      <c r="I3102" s="45">
        <v>7.8942496296211546</v>
      </c>
    </row>
    <row r="3103" spans="1:9" x14ac:dyDescent="0.25">
      <c r="A3103" s="39">
        <v>2013</v>
      </c>
      <c r="B3103" s="40" t="s">
        <v>27</v>
      </c>
      <c r="C3103" s="41" t="s">
        <v>28</v>
      </c>
      <c r="D3103" s="42">
        <v>5.9126557952176313</v>
      </c>
      <c r="E3103" s="43">
        <v>5.4477297437247758</v>
      </c>
      <c r="F3103" s="44">
        <v>4.0089413656457076</v>
      </c>
      <c r="G3103" s="44">
        <v>6.9922130152669855</v>
      </c>
      <c r="H3103" s="44">
        <v>6.2045461684185952</v>
      </c>
      <c r="I3103" s="45">
        <v>6.9098486830320942</v>
      </c>
    </row>
    <row r="3104" spans="1:9" x14ac:dyDescent="0.25">
      <c r="A3104" s="39">
        <v>2013</v>
      </c>
      <c r="B3104" s="40" t="s">
        <v>29</v>
      </c>
      <c r="C3104" s="41" t="s">
        <v>30</v>
      </c>
      <c r="D3104" s="42">
        <v>6.0307334356510829</v>
      </c>
      <c r="E3104" s="43">
        <v>5.7977311657577237</v>
      </c>
      <c r="F3104" s="44">
        <v>3.6390904698930595</v>
      </c>
      <c r="G3104" s="44">
        <v>7.9401112005035834</v>
      </c>
      <c r="H3104" s="44">
        <v>6.2342994671725371</v>
      </c>
      <c r="I3104" s="45">
        <v>6.5424348749285093</v>
      </c>
    </row>
    <row r="3105" spans="1:9" x14ac:dyDescent="0.25">
      <c r="A3105" s="39">
        <v>2013</v>
      </c>
      <c r="B3105" s="40" t="s">
        <v>31</v>
      </c>
      <c r="C3105" s="41" t="s">
        <v>32</v>
      </c>
      <c r="D3105" s="42">
        <v>6.7717904391212942</v>
      </c>
      <c r="E3105" s="43">
        <v>5.3299878322519358</v>
      </c>
      <c r="F3105" s="44">
        <v>6.2395589392859723</v>
      </c>
      <c r="G3105" s="44">
        <v>8.4927820181229574</v>
      </c>
      <c r="H3105" s="44">
        <v>6.9845671675076355</v>
      </c>
      <c r="I3105" s="45">
        <v>6.8120562384379655</v>
      </c>
    </row>
    <row r="3106" spans="1:9" x14ac:dyDescent="0.25">
      <c r="A3106" s="39">
        <v>2013</v>
      </c>
      <c r="B3106" s="40" t="s">
        <v>261</v>
      </c>
      <c r="C3106" s="41" t="s">
        <v>262</v>
      </c>
      <c r="D3106" s="42">
        <v>7.2284838557729145</v>
      </c>
      <c r="E3106" s="43">
        <v>8.0869162599166309</v>
      </c>
      <c r="F3106" s="44">
        <v>3.9125902142069431</v>
      </c>
      <c r="G3106" s="44">
        <v>9.4988141410589861</v>
      </c>
      <c r="H3106" s="44">
        <v>7.957052611715616</v>
      </c>
      <c r="I3106" s="45">
        <v>6.6870460519664006</v>
      </c>
    </row>
    <row r="3107" spans="1:9" x14ac:dyDescent="0.25">
      <c r="A3107" s="39">
        <v>2013</v>
      </c>
      <c r="B3107" s="40" t="s">
        <v>33</v>
      </c>
      <c r="C3107" s="41" t="s">
        <v>34</v>
      </c>
      <c r="D3107" s="42">
        <v>5.8642065258132998</v>
      </c>
      <c r="E3107" s="43">
        <v>7.0230496341158375</v>
      </c>
      <c r="F3107" s="44">
        <v>3.4184554065525234</v>
      </c>
      <c r="G3107" s="44">
        <v>6.9656018205173291</v>
      </c>
      <c r="H3107" s="44">
        <v>5.6288881916476523</v>
      </c>
      <c r="I3107" s="45">
        <v>6.2850375762331581</v>
      </c>
    </row>
    <row r="3108" spans="1:9" x14ac:dyDescent="0.25">
      <c r="A3108" s="39">
        <v>2013</v>
      </c>
      <c r="B3108" s="40" t="s">
        <v>230</v>
      </c>
      <c r="C3108" s="41" t="s">
        <v>231</v>
      </c>
      <c r="D3108" s="42">
        <v>8.2310512174085506</v>
      </c>
      <c r="E3108" s="43">
        <v>7.0152644742414356</v>
      </c>
      <c r="F3108" s="44">
        <v>7.8675659875281481</v>
      </c>
      <c r="G3108" s="44">
        <v>9.4721067825980292</v>
      </c>
      <c r="H3108" s="44">
        <v>7.9200466242972469</v>
      </c>
      <c r="I3108" s="45">
        <v>8.8802722183778879</v>
      </c>
    </row>
    <row r="3109" spans="1:9" x14ac:dyDescent="0.25">
      <c r="A3109" s="39">
        <v>2013</v>
      </c>
      <c r="B3109" s="40" t="s">
        <v>35</v>
      </c>
      <c r="C3109" s="41" t="s">
        <v>36</v>
      </c>
      <c r="D3109" s="42">
        <v>5.6556129115896834</v>
      </c>
      <c r="E3109" s="43">
        <v>8.211686402095264</v>
      </c>
      <c r="F3109" s="44">
        <v>3.0741347089930984</v>
      </c>
      <c r="G3109" s="44">
        <v>6.5020957609839698</v>
      </c>
      <c r="H3109" s="44">
        <v>5.1244480603215337</v>
      </c>
      <c r="I3109" s="45">
        <v>5.3656996255545559</v>
      </c>
    </row>
    <row r="3110" spans="1:9" x14ac:dyDescent="0.25">
      <c r="A3110" s="39">
        <v>2013</v>
      </c>
      <c r="B3110" s="40" t="s">
        <v>37</v>
      </c>
      <c r="C3110" s="41" t="s">
        <v>38</v>
      </c>
      <c r="D3110" s="42">
        <v>5.2527255624668889</v>
      </c>
      <c r="E3110" s="43">
        <v>6.221143482895072</v>
      </c>
      <c r="F3110" s="44">
        <v>3.5575677505022751</v>
      </c>
      <c r="G3110" s="44">
        <v>6.1510004777295677</v>
      </c>
      <c r="H3110" s="44">
        <v>4.9110901192827203</v>
      </c>
      <c r="I3110" s="45">
        <v>5.4228259819248104</v>
      </c>
    </row>
    <row r="3111" spans="1:9" x14ac:dyDescent="0.25">
      <c r="A3111" s="39">
        <v>2013</v>
      </c>
      <c r="B3111" s="40" t="s">
        <v>151</v>
      </c>
      <c r="C3111" s="41" t="s">
        <v>152</v>
      </c>
      <c r="D3111" s="42">
        <v>7.9592186206646662</v>
      </c>
      <c r="E3111" s="43">
        <v>8.2266667874228858</v>
      </c>
      <c r="F3111" s="44">
        <v>6.8508227548188358</v>
      </c>
      <c r="G3111" s="44">
        <v>9.0186672870488582</v>
      </c>
      <c r="H3111" s="44">
        <v>8.2668278446505266</v>
      </c>
      <c r="I3111" s="45">
        <v>7.433108429382222</v>
      </c>
    </row>
    <row r="3112" spans="1:9" x14ac:dyDescent="0.25">
      <c r="A3112" s="39">
        <v>2013</v>
      </c>
      <c r="B3112" s="40" t="s">
        <v>249</v>
      </c>
      <c r="C3112" s="41" t="s">
        <v>250</v>
      </c>
      <c r="D3112" s="42">
        <v>6.1936101066438454</v>
      </c>
      <c r="E3112" s="43">
        <v>5.0389701976896975</v>
      </c>
      <c r="F3112" s="44">
        <v>5.0017023296003655</v>
      </c>
      <c r="G3112" s="44">
        <v>8.2642361555814485</v>
      </c>
      <c r="H3112" s="44">
        <v>6.3608824453804331</v>
      </c>
      <c r="I3112" s="45">
        <v>6.3022594049672795</v>
      </c>
    </row>
    <row r="3113" spans="1:9" x14ac:dyDescent="0.25">
      <c r="A3113" s="39">
        <v>2013</v>
      </c>
      <c r="B3113" s="40" t="s">
        <v>153</v>
      </c>
      <c r="C3113" s="41" t="s">
        <v>154</v>
      </c>
      <c r="D3113" s="42">
        <v>6.7823623194116553</v>
      </c>
      <c r="E3113" s="43">
        <v>6.147589475371821</v>
      </c>
      <c r="F3113" s="44">
        <v>4.4947614471616015</v>
      </c>
      <c r="G3113" s="44">
        <v>8.1284143167634024</v>
      </c>
      <c r="H3113" s="44">
        <v>7.4184555175391225</v>
      </c>
      <c r="I3113" s="45">
        <v>7.7225908402223284</v>
      </c>
    </row>
    <row r="3114" spans="1:9" x14ac:dyDescent="0.25">
      <c r="A3114" s="39">
        <v>2013</v>
      </c>
      <c r="B3114" s="40" t="s">
        <v>45</v>
      </c>
      <c r="C3114" s="41" t="s">
        <v>514</v>
      </c>
      <c r="D3114" s="42">
        <v>5.5786695079987707</v>
      </c>
      <c r="E3114" s="43">
        <v>7.4469601092521529</v>
      </c>
      <c r="F3114" s="44">
        <v>2.6812284867549701</v>
      </c>
      <c r="G3114" s="44">
        <v>6.8144674196897084</v>
      </c>
      <c r="H3114" s="44">
        <v>5.4572920425727851</v>
      </c>
      <c r="I3114" s="45">
        <v>5.4933994817242393</v>
      </c>
    </row>
    <row r="3115" spans="1:9" x14ac:dyDescent="0.25">
      <c r="A3115" s="39">
        <v>2013</v>
      </c>
      <c r="B3115" s="40" t="s">
        <v>41</v>
      </c>
      <c r="C3115" s="41" t="s">
        <v>515</v>
      </c>
      <c r="D3115" s="42">
        <v>4.8395041398411633</v>
      </c>
      <c r="E3115" s="43">
        <v>4.7757113195846639</v>
      </c>
      <c r="F3115" s="44">
        <v>3.4785875841262595</v>
      </c>
      <c r="G3115" s="44">
        <v>4.9744190387135401</v>
      </c>
      <c r="H3115" s="44">
        <v>5.3730470652323428</v>
      </c>
      <c r="I3115" s="45">
        <v>5.5957556915490123</v>
      </c>
    </row>
    <row r="3116" spans="1:9" x14ac:dyDescent="0.25">
      <c r="A3116" s="39">
        <v>2013</v>
      </c>
      <c r="B3116" s="40" t="s">
        <v>155</v>
      </c>
      <c r="C3116" s="41" t="s">
        <v>156</v>
      </c>
      <c r="D3116" s="42">
        <v>7.62964819829112</v>
      </c>
      <c r="E3116" s="43">
        <v>7.5078558907346062</v>
      </c>
      <c r="F3116" s="44">
        <v>6.1694254330688585</v>
      </c>
      <c r="G3116" s="44">
        <v>9.315507300279414</v>
      </c>
      <c r="H3116" s="44">
        <v>8.3615523794200328</v>
      </c>
      <c r="I3116" s="45">
        <v>6.7938999879526909</v>
      </c>
    </row>
    <row r="3117" spans="1:9" x14ac:dyDescent="0.25">
      <c r="A3117" s="39">
        <v>2013</v>
      </c>
      <c r="B3117" s="40" t="s">
        <v>43</v>
      </c>
      <c r="C3117" s="41" t="s">
        <v>516</v>
      </c>
      <c r="D3117" s="42">
        <v>5.8776155126306939</v>
      </c>
      <c r="E3117" s="43">
        <v>6.0944234836708997</v>
      </c>
      <c r="F3117" s="44">
        <v>4.3427526833663759</v>
      </c>
      <c r="G3117" s="44">
        <v>6.8538659302801888</v>
      </c>
      <c r="H3117" s="44">
        <v>5.958968783522586</v>
      </c>
      <c r="I3117" s="45">
        <v>6.1380666823134176</v>
      </c>
    </row>
    <row r="3118" spans="1:9" x14ac:dyDescent="0.25">
      <c r="A3118" s="39">
        <v>2013</v>
      </c>
      <c r="B3118" s="40" t="s">
        <v>394</v>
      </c>
      <c r="C3118" s="41" t="s">
        <v>395</v>
      </c>
      <c r="D3118" s="42">
        <v>7.0916127500435895</v>
      </c>
      <c r="E3118" s="43">
        <v>5.2244934099768958</v>
      </c>
      <c r="F3118" s="44">
        <v>5.8492428360552493</v>
      </c>
      <c r="G3118" s="44">
        <v>9.2627491942921978</v>
      </c>
      <c r="H3118" s="44">
        <v>7.919846868225159</v>
      </c>
      <c r="I3118" s="45">
        <v>7.2017314416684437</v>
      </c>
    </row>
    <row r="3119" spans="1:9" x14ac:dyDescent="0.25">
      <c r="A3119" s="39">
        <v>2013</v>
      </c>
      <c r="B3119" s="40" t="s">
        <v>305</v>
      </c>
      <c r="C3119" s="41" t="s">
        <v>306</v>
      </c>
      <c r="D3119" s="42">
        <v>7.1378733307772793</v>
      </c>
      <c r="E3119" s="43">
        <v>7.299913125626686</v>
      </c>
      <c r="F3119" s="44">
        <v>6.0421404719695442</v>
      </c>
      <c r="G3119" s="44">
        <v>7.2859132077655815</v>
      </c>
      <c r="H3119" s="44">
        <v>7.7301606524322501</v>
      </c>
      <c r="I3119" s="45">
        <v>7.3312391960923335</v>
      </c>
    </row>
    <row r="3120" spans="1:9" x14ac:dyDescent="0.25">
      <c r="A3120" s="39">
        <v>2013</v>
      </c>
      <c r="B3120" s="40" t="s">
        <v>340</v>
      </c>
      <c r="C3120" s="41" t="s">
        <v>517</v>
      </c>
      <c r="D3120" s="42">
        <v>7.7139721428707571</v>
      </c>
      <c r="E3120" s="43">
        <v>6.6684830983990917</v>
      </c>
      <c r="F3120" s="44">
        <v>6.2083742598952067</v>
      </c>
      <c r="G3120" s="44">
        <v>9.4943429444803833</v>
      </c>
      <c r="H3120" s="44">
        <v>7.9566918631778698</v>
      </c>
      <c r="I3120" s="45">
        <v>8.2419685484012355</v>
      </c>
    </row>
    <row r="3121" spans="1:9" x14ac:dyDescent="0.25">
      <c r="A3121" s="39">
        <v>2013</v>
      </c>
      <c r="B3121" s="40" t="s">
        <v>358</v>
      </c>
      <c r="C3121" s="41" t="s">
        <v>359</v>
      </c>
      <c r="D3121" s="42">
        <v>7.9758049460245157</v>
      </c>
      <c r="E3121" s="43">
        <v>4.807627048896987</v>
      </c>
      <c r="F3121" s="44">
        <v>8.1895123505824561</v>
      </c>
      <c r="G3121" s="44">
        <v>9.7670307951830182</v>
      </c>
      <c r="H3121" s="44">
        <v>8.589060603979263</v>
      </c>
      <c r="I3121" s="45">
        <v>8.5257939314808535</v>
      </c>
    </row>
    <row r="3122" spans="1:9" x14ac:dyDescent="0.25">
      <c r="A3122" s="39">
        <v>2013</v>
      </c>
      <c r="B3122" s="40" t="s">
        <v>163</v>
      </c>
      <c r="C3122" s="41" t="s">
        <v>164</v>
      </c>
      <c r="D3122" s="42">
        <v>7.4795245552843825</v>
      </c>
      <c r="E3122" s="43">
        <v>8.5893803163199891</v>
      </c>
      <c r="F3122" s="44">
        <v>4.6884589105698176</v>
      </c>
      <c r="G3122" s="44">
        <v>9.4888003273427124</v>
      </c>
      <c r="H3122" s="44">
        <v>8.0822913308303637</v>
      </c>
      <c r="I3122" s="45">
        <v>6.5486918913590237</v>
      </c>
    </row>
    <row r="3123" spans="1:9" x14ac:dyDescent="0.25">
      <c r="A3123" s="39">
        <v>2013</v>
      </c>
      <c r="B3123" s="40" t="s">
        <v>165</v>
      </c>
      <c r="C3123" s="41" t="s">
        <v>166</v>
      </c>
      <c r="D3123" s="42">
        <v>6.1291879754672385</v>
      </c>
      <c r="E3123" s="43">
        <v>6.3879110604767471</v>
      </c>
      <c r="F3123" s="44">
        <v>3.9546182167641186</v>
      </c>
      <c r="G3123" s="44">
        <v>6.7962949003029394</v>
      </c>
      <c r="H3123" s="44">
        <v>7.0588637663948228</v>
      </c>
      <c r="I3123" s="45">
        <v>6.4482519333975672</v>
      </c>
    </row>
    <row r="3124" spans="1:9" x14ac:dyDescent="0.25">
      <c r="A3124" s="39">
        <v>2013</v>
      </c>
      <c r="B3124" s="40" t="s">
        <v>7</v>
      </c>
      <c r="C3124" s="41" t="s">
        <v>518</v>
      </c>
      <c r="D3124" s="42">
        <v>5.7397207151327887</v>
      </c>
      <c r="E3124" s="43">
        <v>5.3776444579562632</v>
      </c>
      <c r="F3124" s="44">
        <v>3.3620826364119107</v>
      </c>
      <c r="G3124" s="44">
        <v>8.9193872334584068</v>
      </c>
      <c r="H3124" s="44">
        <v>6.3553731102559139</v>
      </c>
      <c r="I3124" s="45">
        <v>4.6841161375814471</v>
      </c>
    </row>
    <row r="3125" spans="1:9" x14ac:dyDescent="0.25">
      <c r="A3125" s="39">
        <v>2013</v>
      </c>
      <c r="B3125" s="40" t="s">
        <v>167</v>
      </c>
      <c r="C3125" s="41" t="s">
        <v>168</v>
      </c>
      <c r="D3125" s="42">
        <v>7.3547117008426142</v>
      </c>
      <c r="E3125" s="43">
        <v>8.5798473409934051</v>
      </c>
      <c r="F3125" s="44">
        <v>4.8252468667773591</v>
      </c>
      <c r="G3125" s="44">
        <v>9.522214767439209</v>
      </c>
      <c r="H3125" s="44">
        <v>7.7854518718444385</v>
      </c>
      <c r="I3125" s="45">
        <v>6.0607976571586626</v>
      </c>
    </row>
    <row r="3126" spans="1:9" x14ac:dyDescent="0.25">
      <c r="A3126" s="39">
        <v>2013</v>
      </c>
      <c r="B3126" s="40" t="s">
        <v>360</v>
      </c>
      <c r="C3126" s="41" t="s">
        <v>361</v>
      </c>
      <c r="D3126" s="42">
        <v>7.8702699102415483</v>
      </c>
      <c r="E3126" s="43">
        <v>6.6084073049449872</v>
      </c>
      <c r="F3126" s="44">
        <v>7.1551039623388695</v>
      </c>
      <c r="G3126" s="44">
        <v>8.759581005648343</v>
      </c>
      <c r="H3126" s="44">
        <v>8.456619381963062</v>
      </c>
      <c r="I3126" s="45">
        <v>8.3716378963124765</v>
      </c>
    </row>
    <row r="3127" spans="1:9" x14ac:dyDescent="0.25">
      <c r="A3127" s="39">
        <v>2013</v>
      </c>
      <c r="B3127" s="40" t="s">
        <v>53</v>
      </c>
      <c r="C3127" s="41" t="s">
        <v>54</v>
      </c>
      <c r="D3127" s="42">
        <v>6.4772947106713676</v>
      </c>
      <c r="E3127" s="43">
        <v>5.5611437805688873</v>
      </c>
      <c r="F3127" s="44">
        <v>4.8899682293672075</v>
      </c>
      <c r="G3127" s="44">
        <v>7.8842692056153894</v>
      </c>
      <c r="H3127" s="44">
        <v>6.3142530920620823</v>
      </c>
      <c r="I3127" s="45">
        <v>7.7368392457432718</v>
      </c>
    </row>
    <row r="3128" spans="1:9" x14ac:dyDescent="0.25">
      <c r="A3128" s="39">
        <v>2013</v>
      </c>
      <c r="B3128" s="40" t="s">
        <v>55</v>
      </c>
      <c r="C3128" s="41" t="s">
        <v>56</v>
      </c>
      <c r="D3128" s="42">
        <v>5.3347607436350346</v>
      </c>
      <c r="E3128" s="43">
        <v>6.2017903347112258</v>
      </c>
      <c r="F3128" s="44">
        <v>4.2219427661995503</v>
      </c>
      <c r="G3128" s="44">
        <v>5.1594019426342088</v>
      </c>
      <c r="H3128" s="44">
        <v>4.9976101788785439</v>
      </c>
      <c r="I3128" s="45">
        <v>6.0930584957516407</v>
      </c>
    </row>
    <row r="3129" spans="1:9" x14ac:dyDescent="0.25">
      <c r="A3129" s="39">
        <v>2013</v>
      </c>
      <c r="B3129" s="40" t="s">
        <v>451</v>
      </c>
      <c r="C3129" s="41" t="s">
        <v>452</v>
      </c>
      <c r="D3129" s="42">
        <v>6.514495481930493</v>
      </c>
      <c r="E3129" s="43">
        <v>6.6827700727884318</v>
      </c>
      <c r="F3129" s="44">
        <v>5.7924596901157335</v>
      </c>
      <c r="G3129" s="44">
        <v>5.7941465805041892</v>
      </c>
      <c r="H3129" s="44">
        <v>6.2891613732670351</v>
      </c>
      <c r="I3129" s="45">
        <v>8.0139396929770719</v>
      </c>
    </row>
    <row r="3130" spans="1:9" x14ac:dyDescent="0.25">
      <c r="A3130" s="39">
        <v>2013</v>
      </c>
      <c r="B3130" s="40" t="s">
        <v>364</v>
      </c>
      <c r="C3130" s="41" t="s">
        <v>365</v>
      </c>
      <c r="D3130" s="42">
        <v>7.7583009986785116</v>
      </c>
      <c r="E3130" s="43">
        <v>4.9387730095554359</v>
      </c>
      <c r="F3130" s="44">
        <v>8.2620226038515145</v>
      </c>
      <c r="G3130" s="44">
        <v>9.5497102679420962</v>
      </c>
      <c r="H3130" s="44">
        <v>8.2735833990655685</v>
      </c>
      <c r="I3130" s="45">
        <v>7.767415712977944</v>
      </c>
    </row>
    <row r="3131" spans="1:9" x14ac:dyDescent="0.25">
      <c r="A3131" s="39">
        <v>2013</v>
      </c>
      <c r="B3131" s="40" t="s">
        <v>424</v>
      </c>
      <c r="C3131" s="41" t="s">
        <v>425</v>
      </c>
      <c r="D3131" s="42">
        <v>7.4501880306631616</v>
      </c>
      <c r="E3131" s="43">
        <v>5.1257943169062674</v>
      </c>
      <c r="F3131" s="44">
        <v>6.8576097556830824</v>
      </c>
      <c r="G3131" s="44">
        <v>9.7501560872788762</v>
      </c>
      <c r="H3131" s="44">
        <v>8.2668181014349162</v>
      </c>
      <c r="I3131" s="45">
        <v>7.2505618920126702</v>
      </c>
    </row>
    <row r="3132" spans="1:9" x14ac:dyDescent="0.25">
      <c r="A3132" s="39">
        <v>2013</v>
      </c>
      <c r="B3132" s="40" t="s">
        <v>59</v>
      </c>
      <c r="C3132" s="41" t="s">
        <v>60</v>
      </c>
      <c r="D3132" s="42">
        <v>5.3201203541805189</v>
      </c>
      <c r="E3132" s="43">
        <v>4.7881816542843545</v>
      </c>
      <c r="F3132" s="44">
        <v>3.4720630641621857</v>
      </c>
      <c r="G3132" s="44">
        <v>5.4327524946496037</v>
      </c>
      <c r="H3132" s="44">
        <v>5.9606347688876999</v>
      </c>
      <c r="I3132" s="45">
        <v>6.9469697889187501</v>
      </c>
    </row>
    <row r="3133" spans="1:9" x14ac:dyDescent="0.25">
      <c r="A3133" s="39">
        <v>2013</v>
      </c>
      <c r="B3133" s="40" t="s">
        <v>61</v>
      </c>
      <c r="C3133" s="41" t="s">
        <v>519</v>
      </c>
      <c r="D3133" s="42">
        <v>7.2106409974083387</v>
      </c>
      <c r="E3133" s="43">
        <v>7.3791320834172938</v>
      </c>
      <c r="F3133" s="44">
        <v>4.7815680666173241</v>
      </c>
      <c r="G3133" s="44">
        <v>9.2306567676338762</v>
      </c>
      <c r="H3133" s="44">
        <v>8.0828044154428067</v>
      </c>
      <c r="I3133" s="45">
        <v>6.5790436539303903</v>
      </c>
    </row>
    <row r="3134" spans="1:9" x14ac:dyDescent="0.25">
      <c r="A3134" s="39">
        <v>2013</v>
      </c>
      <c r="B3134" s="40" t="s">
        <v>307</v>
      </c>
      <c r="C3134" s="41" t="s">
        <v>308</v>
      </c>
      <c r="D3134" s="42">
        <v>8.1898686554498887</v>
      </c>
      <c r="E3134" s="43">
        <v>7.9249875478469693</v>
      </c>
      <c r="F3134" s="44">
        <v>7.0572480639942583</v>
      </c>
      <c r="G3134" s="44">
        <v>8.9272959647674135</v>
      </c>
      <c r="H3134" s="44">
        <v>8.9866710595278327</v>
      </c>
      <c r="I3134" s="45">
        <v>8.0531406411129609</v>
      </c>
    </row>
    <row r="3135" spans="1:9" x14ac:dyDescent="0.25">
      <c r="A3135" s="39">
        <v>2013</v>
      </c>
      <c r="B3135" s="40" t="s">
        <v>426</v>
      </c>
      <c r="C3135" s="41" t="s">
        <v>427</v>
      </c>
      <c r="D3135" s="42">
        <v>7.9141659969507545</v>
      </c>
      <c r="E3135" s="43">
        <v>6.4624553734145049</v>
      </c>
      <c r="F3135" s="44">
        <v>7.6874082110070816</v>
      </c>
      <c r="G3135" s="44">
        <v>9.592554354799276</v>
      </c>
      <c r="H3135" s="44">
        <v>8.1032258044517054</v>
      </c>
      <c r="I3135" s="45">
        <v>7.7251862410812064</v>
      </c>
    </row>
    <row r="3136" spans="1:9" x14ac:dyDescent="0.25">
      <c r="A3136" s="39">
        <v>2013</v>
      </c>
      <c r="B3136" s="40" t="s">
        <v>63</v>
      </c>
      <c r="C3136" s="41" t="s">
        <v>64</v>
      </c>
      <c r="D3136" s="42">
        <v>6.6948393063170055</v>
      </c>
      <c r="E3136" s="43">
        <v>8.2826417848543414</v>
      </c>
      <c r="F3136" s="44">
        <v>5.3258622850011514</v>
      </c>
      <c r="G3136" s="44">
        <v>7.0641861487045103</v>
      </c>
      <c r="H3136" s="44">
        <v>6.2053403464221528</v>
      </c>
      <c r="I3136" s="45">
        <v>6.5961659666028725</v>
      </c>
    </row>
    <row r="3137" spans="1:9" x14ac:dyDescent="0.25">
      <c r="A3137" s="39">
        <v>2013</v>
      </c>
      <c r="B3137" s="40" t="s">
        <v>398</v>
      </c>
      <c r="C3137" s="41" t="s">
        <v>399</v>
      </c>
      <c r="D3137" s="42">
        <v>7.011061070605149</v>
      </c>
      <c r="E3137" s="43">
        <v>4.3865386136047935</v>
      </c>
      <c r="F3137" s="44">
        <v>5.9417613674844123</v>
      </c>
      <c r="G3137" s="44">
        <v>9.541746174946196</v>
      </c>
      <c r="H3137" s="44">
        <v>8.1964778947436052</v>
      </c>
      <c r="I3137" s="45">
        <v>6.9887813022467355</v>
      </c>
    </row>
    <row r="3138" spans="1:9" x14ac:dyDescent="0.25">
      <c r="A3138" s="39">
        <v>2013</v>
      </c>
      <c r="B3138" s="40" t="s">
        <v>177</v>
      </c>
      <c r="C3138" s="41" t="s">
        <v>178</v>
      </c>
      <c r="D3138" s="42">
        <v>7.808643405710586</v>
      </c>
      <c r="E3138" s="43">
        <v>9.4385567871507785</v>
      </c>
      <c r="F3138" s="44">
        <v>4.7668583517350891</v>
      </c>
      <c r="G3138" s="44">
        <v>9.4834891737769169</v>
      </c>
      <c r="H3138" s="44">
        <v>8.5952292160509671</v>
      </c>
      <c r="I3138" s="45">
        <v>6.7590834998391793</v>
      </c>
    </row>
    <row r="3139" spans="1:9" x14ac:dyDescent="0.25">
      <c r="A3139" s="39">
        <v>2013</v>
      </c>
      <c r="B3139" s="40" t="s">
        <v>65</v>
      </c>
      <c r="C3139" s="41" t="s">
        <v>66</v>
      </c>
      <c r="D3139" s="42">
        <v>5.1456684451197052</v>
      </c>
      <c r="E3139" s="43">
        <v>3.9990117648508119</v>
      </c>
      <c r="F3139" s="44">
        <v>3.2693231955403053</v>
      </c>
      <c r="G3139" s="44">
        <v>6.8545912135607594</v>
      </c>
      <c r="H3139" s="44">
        <v>4.8474092491678986</v>
      </c>
      <c r="I3139" s="45">
        <v>6.7580068024787527</v>
      </c>
    </row>
    <row r="3140" spans="1:9" x14ac:dyDescent="0.25">
      <c r="A3140" s="39">
        <v>2013</v>
      </c>
      <c r="B3140" s="40" t="s">
        <v>67</v>
      </c>
      <c r="C3140" s="41" t="s">
        <v>68</v>
      </c>
      <c r="D3140" s="42">
        <v>5.3997623328920117</v>
      </c>
      <c r="E3140" s="43">
        <v>5.6496437893564435</v>
      </c>
      <c r="F3140" s="44">
        <v>2.6157262503520653</v>
      </c>
      <c r="G3140" s="44">
        <v>6.5906886536511653</v>
      </c>
      <c r="H3140" s="44">
        <v>6.2638748351713911</v>
      </c>
      <c r="I3140" s="45">
        <v>5.8788781359289963</v>
      </c>
    </row>
    <row r="3141" spans="1:9" x14ac:dyDescent="0.25">
      <c r="A3141" s="39">
        <v>2013</v>
      </c>
      <c r="B3141" s="40" t="s">
        <v>179</v>
      </c>
      <c r="C3141" s="41" t="s">
        <v>180</v>
      </c>
      <c r="D3141" s="42">
        <v>6.3191312033449432</v>
      </c>
      <c r="E3141" s="43">
        <v>4.6674949822122684</v>
      </c>
      <c r="F3141" s="44">
        <v>4.7344491019593855</v>
      </c>
      <c r="G3141" s="44">
        <v>7.9168700786286008</v>
      </c>
      <c r="H3141" s="44">
        <v>7.4845161561316047</v>
      </c>
      <c r="I3141" s="45">
        <v>6.7923256977928537</v>
      </c>
    </row>
    <row r="3142" spans="1:9" x14ac:dyDescent="0.25">
      <c r="A3142" s="39">
        <v>2013</v>
      </c>
      <c r="B3142" s="40" t="s">
        <v>181</v>
      </c>
      <c r="C3142" s="41" t="s">
        <v>182</v>
      </c>
      <c r="D3142" s="42">
        <v>6.6307912696555658</v>
      </c>
      <c r="E3142" s="43">
        <v>7.1658853176700017</v>
      </c>
      <c r="F3142" s="44">
        <v>2.764876787097776</v>
      </c>
      <c r="G3142" s="44">
        <v>7.7890712078499851</v>
      </c>
      <c r="H3142" s="44">
        <v>8.4255592328713114</v>
      </c>
      <c r="I3142" s="45">
        <v>7.0085638027887533</v>
      </c>
    </row>
    <row r="3143" spans="1:9" x14ac:dyDescent="0.25">
      <c r="A3143" s="39">
        <v>2013</v>
      </c>
      <c r="B3143" s="40" t="s">
        <v>183</v>
      </c>
      <c r="C3143" s="41" t="s">
        <v>184</v>
      </c>
      <c r="D3143" s="42">
        <v>7.2586085200762849</v>
      </c>
      <c r="E3143" s="43">
        <v>8.7548357512275174</v>
      </c>
      <c r="F3143" s="44">
        <v>4.2110766686747363</v>
      </c>
      <c r="G3143" s="44">
        <v>9.3759990447650381</v>
      </c>
      <c r="H3143" s="44">
        <v>7.3048291602660917</v>
      </c>
      <c r="I3143" s="45">
        <v>6.6463019754480426</v>
      </c>
    </row>
    <row r="3144" spans="1:9" x14ac:dyDescent="0.25">
      <c r="A3144" s="39">
        <v>2013</v>
      </c>
      <c r="B3144" s="40" t="s">
        <v>251</v>
      </c>
      <c r="C3144" s="41" t="s">
        <v>520</v>
      </c>
      <c r="D3144" s="42">
        <v>8.81291310178087</v>
      </c>
      <c r="E3144" s="43">
        <v>8.5815182234682599</v>
      </c>
      <c r="F3144" s="44">
        <v>7.3728820924956837</v>
      </c>
      <c r="G3144" s="44">
        <v>9.3876473463936989</v>
      </c>
      <c r="H3144" s="44">
        <v>9.3514096186150724</v>
      </c>
      <c r="I3144" s="45">
        <v>9.3711082279316358</v>
      </c>
    </row>
    <row r="3145" spans="1:9" x14ac:dyDescent="0.25">
      <c r="A3145" s="39">
        <v>2013</v>
      </c>
      <c r="B3145" s="40" t="s">
        <v>342</v>
      </c>
      <c r="C3145" s="41" t="s">
        <v>343</v>
      </c>
      <c r="D3145" s="42">
        <v>7.4647485147035582</v>
      </c>
      <c r="E3145" s="43">
        <v>5.6515015089416023</v>
      </c>
      <c r="F3145" s="44">
        <v>6.4215309641216738</v>
      </c>
      <c r="G3145" s="44">
        <v>9.4877269298112772</v>
      </c>
      <c r="H3145" s="44">
        <v>8.0681131225294216</v>
      </c>
      <c r="I3145" s="45">
        <v>7.6948700481138141</v>
      </c>
    </row>
    <row r="3146" spans="1:9" x14ac:dyDescent="0.25">
      <c r="A3146" s="39">
        <v>2013</v>
      </c>
      <c r="B3146" s="40" t="s">
        <v>368</v>
      </c>
      <c r="C3146" s="41" t="s">
        <v>369</v>
      </c>
      <c r="D3146" s="42">
        <v>7.0555681496911564</v>
      </c>
      <c r="E3146" s="43">
        <v>6.0071149841091387</v>
      </c>
      <c r="F3146" s="44">
        <v>7.8379010972232033</v>
      </c>
      <c r="G3146" s="44">
        <v>6.8875791737441503</v>
      </c>
      <c r="H3146" s="44">
        <v>6.5929857524806401</v>
      </c>
      <c r="I3146" s="45">
        <v>7.9522597408986471</v>
      </c>
    </row>
    <row r="3147" spans="1:9" x14ac:dyDescent="0.25">
      <c r="A3147" s="39">
        <v>2013</v>
      </c>
      <c r="B3147" s="40" t="s">
        <v>287</v>
      </c>
      <c r="C3147" s="41" t="s">
        <v>288</v>
      </c>
      <c r="D3147" s="42">
        <v>6.3443919880118926</v>
      </c>
      <c r="E3147" s="43">
        <v>7.7716306681387035</v>
      </c>
      <c r="F3147" s="44">
        <v>4.9345858077954032</v>
      </c>
      <c r="G3147" s="44">
        <v>6.7208385184150767</v>
      </c>
      <c r="H3147" s="44">
        <v>5.7813261148606712</v>
      </c>
      <c r="I3147" s="45">
        <v>6.5135788308496068</v>
      </c>
    </row>
    <row r="3148" spans="1:9" x14ac:dyDescent="0.25">
      <c r="A3148" s="39">
        <v>2013</v>
      </c>
      <c r="B3148" s="40" t="s">
        <v>263</v>
      </c>
      <c r="C3148" s="41" t="s">
        <v>264</v>
      </c>
      <c r="D3148" s="42">
        <v>7.0863008200959019</v>
      </c>
      <c r="E3148" s="43">
        <v>8.0828394182314529</v>
      </c>
      <c r="F3148" s="44">
        <v>4.6888748169459564</v>
      </c>
      <c r="G3148" s="44">
        <v>9.1382591775818156</v>
      </c>
      <c r="H3148" s="44">
        <v>7.2101797727091244</v>
      </c>
      <c r="I3148" s="45">
        <v>6.3113509150111584</v>
      </c>
    </row>
    <row r="3149" spans="1:9" x14ac:dyDescent="0.25">
      <c r="A3149" s="39">
        <v>2013</v>
      </c>
      <c r="B3149" s="40" t="s">
        <v>289</v>
      </c>
      <c r="C3149" s="41" t="s">
        <v>521</v>
      </c>
      <c r="D3149" s="42">
        <v>5.4179161675085421</v>
      </c>
      <c r="E3149" s="43">
        <v>6.5427959063996557</v>
      </c>
      <c r="F3149" s="44">
        <v>3.9916239532952615</v>
      </c>
      <c r="G3149" s="44">
        <v>8.0451614888301108</v>
      </c>
      <c r="H3149" s="44">
        <v>4.1455841497141748</v>
      </c>
      <c r="I3149" s="45">
        <v>4.3644153393035099</v>
      </c>
    </row>
    <row r="3150" spans="1:9" x14ac:dyDescent="0.25">
      <c r="A3150" s="39">
        <v>2013</v>
      </c>
      <c r="B3150" s="40" t="s">
        <v>309</v>
      </c>
      <c r="C3150" s="41" t="s">
        <v>310</v>
      </c>
      <c r="D3150" s="42" t="s">
        <v>511</v>
      </c>
      <c r="E3150" s="43" t="s">
        <v>511</v>
      </c>
      <c r="F3150" s="44" t="s">
        <v>511</v>
      </c>
      <c r="G3150" s="44" t="s">
        <v>511</v>
      </c>
      <c r="H3150" s="44" t="s">
        <v>511</v>
      </c>
      <c r="I3150" s="45" t="s">
        <v>511</v>
      </c>
    </row>
    <row r="3151" spans="1:9" x14ac:dyDescent="0.25">
      <c r="A3151" s="39">
        <v>2013</v>
      </c>
      <c r="B3151" s="40" t="s">
        <v>370</v>
      </c>
      <c r="C3151" s="41" t="s">
        <v>371</v>
      </c>
      <c r="D3151" s="42">
        <v>8.1354100872882178</v>
      </c>
      <c r="E3151" s="43">
        <v>6.2268330913343295</v>
      </c>
      <c r="F3151" s="44">
        <v>7.799054440220738</v>
      </c>
      <c r="G3151" s="44">
        <v>9.7129242795158071</v>
      </c>
      <c r="H3151" s="44">
        <v>8.778035502218648</v>
      </c>
      <c r="I3151" s="45">
        <v>8.1602031231515628</v>
      </c>
    </row>
    <row r="3152" spans="1:9" x14ac:dyDescent="0.25">
      <c r="A3152" s="39">
        <v>2013</v>
      </c>
      <c r="B3152" s="40" t="s">
        <v>311</v>
      </c>
      <c r="C3152" s="41" t="s">
        <v>312</v>
      </c>
      <c r="D3152" s="42">
        <v>7.4633709301612425</v>
      </c>
      <c r="E3152" s="43">
        <v>6.3922391801764746</v>
      </c>
      <c r="F3152" s="44">
        <v>5.5417987261040711</v>
      </c>
      <c r="G3152" s="44">
        <v>9.5858902054268995</v>
      </c>
      <c r="H3152" s="44">
        <v>8.4265909676438557</v>
      </c>
      <c r="I3152" s="45">
        <v>7.3703355714549161</v>
      </c>
    </row>
    <row r="3153" spans="1:9" x14ac:dyDescent="0.25">
      <c r="A3153" s="39">
        <v>2013</v>
      </c>
      <c r="B3153" s="40" t="s">
        <v>402</v>
      </c>
      <c r="C3153" s="41" t="s">
        <v>403</v>
      </c>
      <c r="D3153" s="42">
        <v>7.6214500480573477</v>
      </c>
      <c r="E3153" s="43">
        <v>6.1677784049772351</v>
      </c>
      <c r="F3153" s="44">
        <v>6.3274166672152328</v>
      </c>
      <c r="G3153" s="44">
        <v>9.8324777631383995</v>
      </c>
      <c r="H3153" s="44">
        <v>8.237934636495126</v>
      </c>
      <c r="I3153" s="45">
        <v>7.5416427684607461</v>
      </c>
    </row>
    <row r="3154" spans="1:9" x14ac:dyDescent="0.25">
      <c r="A3154" s="39">
        <v>2013</v>
      </c>
      <c r="B3154" s="40" t="s">
        <v>185</v>
      </c>
      <c r="C3154" s="41" t="s">
        <v>186</v>
      </c>
      <c r="D3154" s="42">
        <v>7.6339237998176728</v>
      </c>
      <c r="E3154" s="43">
        <v>8.3068196182960605</v>
      </c>
      <c r="F3154" s="44">
        <v>5.4674572034225415</v>
      </c>
      <c r="G3154" s="44">
        <v>8.7577596548046053</v>
      </c>
      <c r="H3154" s="44">
        <v>7.5305774202611611</v>
      </c>
      <c r="I3154" s="45">
        <v>8.1070051023039955</v>
      </c>
    </row>
    <row r="3155" spans="1:9" x14ac:dyDescent="0.25">
      <c r="A3155" s="39">
        <v>2013</v>
      </c>
      <c r="B3155" s="40" t="s">
        <v>254</v>
      </c>
      <c r="C3155" s="41" t="s">
        <v>255</v>
      </c>
      <c r="D3155" s="42">
        <v>7.8062981731851435</v>
      </c>
      <c r="E3155" s="43">
        <v>5.8978026912075787</v>
      </c>
      <c r="F3155" s="44">
        <v>7.3020282558754435</v>
      </c>
      <c r="G3155" s="44">
        <v>9.76589611674191</v>
      </c>
      <c r="H3155" s="44">
        <v>8.0471587269332367</v>
      </c>
      <c r="I3155" s="45">
        <v>8.0186050751675477</v>
      </c>
    </row>
    <row r="3156" spans="1:9" x14ac:dyDescent="0.25">
      <c r="A3156" s="39">
        <v>2013</v>
      </c>
      <c r="B3156" s="40" t="s">
        <v>313</v>
      </c>
      <c r="C3156" s="41" t="s">
        <v>314</v>
      </c>
      <c r="D3156" s="42">
        <v>7.6052901450753669</v>
      </c>
      <c r="E3156" s="43">
        <v>7.9763087922694726</v>
      </c>
      <c r="F3156" s="44">
        <v>4.5479323339823399</v>
      </c>
      <c r="G3156" s="44">
        <v>9.3769666508462421</v>
      </c>
      <c r="H3156" s="44">
        <v>8.2313938856353097</v>
      </c>
      <c r="I3156" s="45">
        <v>7.8938490626434712</v>
      </c>
    </row>
    <row r="3157" spans="1:9" x14ac:dyDescent="0.25">
      <c r="A3157" s="39">
        <v>2013</v>
      </c>
      <c r="B3157" s="40" t="s">
        <v>238</v>
      </c>
      <c r="C3157" s="41" t="s">
        <v>239</v>
      </c>
      <c r="D3157" s="42">
        <v>7.0086281382050588</v>
      </c>
      <c r="E3157" s="43">
        <v>7.6763623650466313</v>
      </c>
      <c r="F3157" s="44">
        <v>5.128344215172751</v>
      </c>
      <c r="G3157" s="44">
        <v>8.9744062818288768</v>
      </c>
      <c r="H3157" s="44">
        <v>5.3880628766254608</v>
      </c>
      <c r="I3157" s="45">
        <v>7.8759649523515733</v>
      </c>
    </row>
    <row r="3158" spans="1:9" x14ac:dyDescent="0.25">
      <c r="A3158" s="39">
        <v>2013</v>
      </c>
      <c r="B3158" s="40" t="s">
        <v>69</v>
      </c>
      <c r="C3158" s="41" t="s">
        <v>70</v>
      </c>
      <c r="D3158" s="42">
        <v>7.1452589915116391</v>
      </c>
      <c r="E3158" s="43">
        <v>7.5495229483899351</v>
      </c>
      <c r="F3158" s="44">
        <v>5.1121473976699168</v>
      </c>
      <c r="G3158" s="44">
        <v>8.8888391715613935</v>
      </c>
      <c r="H3158" s="44">
        <v>6.8425962097049711</v>
      </c>
      <c r="I3158" s="45">
        <v>7.3331892302319774</v>
      </c>
    </row>
    <row r="3159" spans="1:9" x14ac:dyDescent="0.25">
      <c r="A3159" s="39">
        <v>2013</v>
      </c>
      <c r="B3159" s="40" t="s">
        <v>258</v>
      </c>
      <c r="C3159" s="41" t="s">
        <v>522</v>
      </c>
      <c r="D3159" s="42">
        <v>7.5260571256929527</v>
      </c>
      <c r="E3159" s="43">
        <v>6.9387752525675186</v>
      </c>
      <c r="F3159" s="44">
        <v>6.1130984148388396</v>
      </c>
      <c r="G3159" s="44">
        <v>9.6077730326146664</v>
      </c>
      <c r="H3159" s="44">
        <v>7.6191957906445227</v>
      </c>
      <c r="I3159" s="45">
        <v>7.351443137799218</v>
      </c>
    </row>
    <row r="3160" spans="1:9" x14ac:dyDescent="0.25">
      <c r="A3160" s="39">
        <v>2013</v>
      </c>
      <c r="B3160" s="40" t="s">
        <v>315</v>
      </c>
      <c r="C3160" s="41" t="s">
        <v>316</v>
      </c>
      <c r="D3160" s="42">
        <v>6.692073533046961</v>
      </c>
      <c r="E3160" s="43">
        <v>5.49135207005809</v>
      </c>
      <c r="F3160" s="44">
        <v>4.8187262129968822</v>
      </c>
      <c r="G3160" s="44">
        <v>7.7972452853555616</v>
      </c>
      <c r="H3160" s="44">
        <v>7.7260231452875807</v>
      </c>
      <c r="I3160" s="45">
        <v>7.6270209515366894</v>
      </c>
    </row>
    <row r="3161" spans="1:9" x14ac:dyDescent="0.25">
      <c r="A3161" s="39">
        <v>2013</v>
      </c>
      <c r="B3161" s="40" t="s">
        <v>241</v>
      </c>
      <c r="C3161" s="41" t="s">
        <v>523</v>
      </c>
      <c r="D3161" s="42">
        <v>6.7774484614725683</v>
      </c>
      <c r="E3161" s="43">
        <v>7.5840456034575947</v>
      </c>
      <c r="F3161" s="44">
        <v>4.6201442493521183</v>
      </c>
      <c r="G3161" s="44">
        <v>8.2918477007642863</v>
      </c>
      <c r="H3161" s="44">
        <v>6.6402308292135332</v>
      </c>
      <c r="I3161" s="45">
        <v>6.750973924575308</v>
      </c>
    </row>
    <row r="3162" spans="1:9" x14ac:dyDescent="0.25">
      <c r="A3162" s="39">
        <v>2013</v>
      </c>
      <c r="B3162" s="40" t="s">
        <v>265</v>
      </c>
      <c r="C3162" s="41" t="s">
        <v>524</v>
      </c>
      <c r="D3162" s="42" t="s">
        <v>511</v>
      </c>
      <c r="E3162" s="43" t="s">
        <v>511</v>
      </c>
      <c r="F3162" s="44" t="s">
        <v>511</v>
      </c>
      <c r="G3162" s="44" t="s">
        <v>511</v>
      </c>
      <c r="H3162" s="44" t="s">
        <v>511</v>
      </c>
      <c r="I3162" s="45" t="s">
        <v>511</v>
      </c>
    </row>
    <row r="3163" spans="1:9" x14ac:dyDescent="0.25">
      <c r="A3163" s="39">
        <v>2013</v>
      </c>
      <c r="B3163" s="40" t="s">
        <v>376</v>
      </c>
      <c r="C3163" s="41" t="s">
        <v>377</v>
      </c>
      <c r="D3163" s="42">
        <v>7.9666077738261434</v>
      </c>
      <c r="E3163" s="43">
        <v>7.3626536142956649</v>
      </c>
      <c r="F3163" s="44">
        <v>6.7705428360995654</v>
      </c>
      <c r="G3163" s="44">
        <v>9.175671911605745</v>
      </c>
      <c r="H3163" s="44">
        <v>8.4664075351215153</v>
      </c>
      <c r="I3163" s="45">
        <v>8.0577629720082289</v>
      </c>
    </row>
    <row r="3164" spans="1:9" x14ac:dyDescent="0.25">
      <c r="A3164" s="39">
        <v>2013</v>
      </c>
      <c r="B3164" s="40" t="s">
        <v>317</v>
      </c>
      <c r="C3164" s="41" t="s">
        <v>318</v>
      </c>
      <c r="D3164" s="42">
        <v>7.1192415819440402</v>
      </c>
      <c r="E3164" s="43">
        <v>8.2305499169577896</v>
      </c>
      <c r="F3164" s="44">
        <v>3.8277736026350135</v>
      </c>
      <c r="G3164" s="44">
        <v>9.6033359964173322</v>
      </c>
      <c r="H3164" s="44">
        <v>7.3513510147414181</v>
      </c>
      <c r="I3164" s="45">
        <v>6.583197378968646</v>
      </c>
    </row>
    <row r="3165" spans="1:9" x14ac:dyDescent="0.25">
      <c r="A3165" s="39">
        <v>2013</v>
      </c>
      <c r="B3165" s="40" t="s">
        <v>71</v>
      </c>
      <c r="C3165" s="41" t="s">
        <v>72</v>
      </c>
      <c r="D3165" s="42">
        <v>6.5401442055720409</v>
      </c>
      <c r="E3165" s="43">
        <v>5.7672293413891484</v>
      </c>
      <c r="F3165" s="44">
        <v>4.863701477306658</v>
      </c>
      <c r="G3165" s="44">
        <v>8.1607057363802227</v>
      </c>
      <c r="H3165" s="44">
        <v>6.2237870570267804</v>
      </c>
      <c r="I3165" s="45">
        <v>7.6852974157573941</v>
      </c>
    </row>
    <row r="3166" spans="1:9" x14ac:dyDescent="0.25">
      <c r="A3166" s="39">
        <v>2013</v>
      </c>
      <c r="B3166" s="40" t="s">
        <v>73</v>
      </c>
      <c r="C3166" s="41" t="s">
        <v>74</v>
      </c>
      <c r="D3166" s="42" t="s">
        <v>511</v>
      </c>
      <c r="E3166" s="43" t="s">
        <v>511</v>
      </c>
      <c r="F3166" s="44" t="s">
        <v>511</v>
      </c>
      <c r="G3166" s="44" t="s">
        <v>511</v>
      </c>
      <c r="H3166" s="44" t="s">
        <v>511</v>
      </c>
      <c r="I3166" s="45" t="s">
        <v>511</v>
      </c>
    </row>
    <row r="3167" spans="1:9" x14ac:dyDescent="0.25">
      <c r="A3167" s="39">
        <v>2013</v>
      </c>
      <c r="B3167" s="40" t="s">
        <v>9</v>
      </c>
      <c r="C3167" s="41" t="s">
        <v>10</v>
      </c>
      <c r="D3167" s="42">
        <v>5.0941236258248175</v>
      </c>
      <c r="E3167" s="43">
        <v>3.6809439988610544</v>
      </c>
      <c r="F3167" s="44">
        <v>4.0838737251875088</v>
      </c>
      <c r="G3167" s="44">
        <v>5.8120272805400539</v>
      </c>
      <c r="H3167" s="44">
        <v>5.385553740192357</v>
      </c>
      <c r="I3167" s="45">
        <v>6.5082193843431133</v>
      </c>
    </row>
    <row r="3168" spans="1:9" x14ac:dyDescent="0.25">
      <c r="A3168" s="39">
        <v>2013</v>
      </c>
      <c r="B3168" s="40" t="s">
        <v>378</v>
      </c>
      <c r="C3168" s="41" t="s">
        <v>379</v>
      </c>
      <c r="D3168" s="42">
        <v>7.9355429015032772</v>
      </c>
      <c r="E3168" s="43">
        <v>7.5546714054046475</v>
      </c>
      <c r="F3168" s="44">
        <v>6.7437366388573663</v>
      </c>
      <c r="G3168" s="44">
        <v>9.1449001105824532</v>
      </c>
      <c r="H3168" s="44">
        <v>7.8565103528896216</v>
      </c>
      <c r="I3168" s="45">
        <v>8.377895999782293</v>
      </c>
    </row>
    <row r="3169" spans="1:9" x14ac:dyDescent="0.25">
      <c r="A3169" s="39">
        <v>2013</v>
      </c>
      <c r="B3169" s="40" t="s">
        <v>430</v>
      </c>
      <c r="C3169" s="41" t="s">
        <v>431</v>
      </c>
      <c r="D3169" s="42">
        <v>7.6734042833440785</v>
      </c>
      <c r="E3169" s="43">
        <v>5.5415104554621042</v>
      </c>
      <c r="F3169" s="44">
        <v>7.7342643732340175</v>
      </c>
      <c r="G3169" s="44">
        <v>9.2049799395560168</v>
      </c>
      <c r="H3169" s="44">
        <v>8.0497213932298308</v>
      </c>
      <c r="I3169" s="45">
        <v>7.8365452552384172</v>
      </c>
    </row>
    <row r="3170" spans="1:9" x14ac:dyDescent="0.25">
      <c r="A3170" s="39">
        <v>2013</v>
      </c>
      <c r="B3170" s="40" t="s">
        <v>75</v>
      </c>
      <c r="C3170" s="41" t="s">
        <v>76</v>
      </c>
      <c r="D3170" s="42">
        <v>6.6350038505875117</v>
      </c>
      <c r="E3170" s="43">
        <v>8.7442628911973141</v>
      </c>
      <c r="F3170" s="44">
        <v>2.985557453289152</v>
      </c>
      <c r="G3170" s="44">
        <v>8.0580373963759016</v>
      </c>
      <c r="H3170" s="44">
        <v>7.1561000259493435</v>
      </c>
      <c r="I3170" s="45">
        <v>6.2310614861258458</v>
      </c>
    </row>
    <row r="3171" spans="1:9" x14ac:dyDescent="0.25">
      <c r="A3171" s="39">
        <v>2013</v>
      </c>
      <c r="B3171" s="40" t="s">
        <v>77</v>
      </c>
      <c r="C3171" s="41" t="s">
        <v>78</v>
      </c>
      <c r="D3171" s="42">
        <v>5.9831747240012501</v>
      </c>
      <c r="E3171" s="43">
        <v>6.1094668853377154</v>
      </c>
      <c r="F3171" s="44">
        <v>5.3634581067876086</v>
      </c>
      <c r="G3171" s="44">
        <v>5.748879147240995</v>
      </c>
      <c r="H3171" s="44">
        <v>6.0071439202768886</v>
      </c>
      <c r="I3171" s="45">
        <v>6.6869255603630409</v>
      </c>
    </row>
    <row r="3172" spans="1:9" x14ac:dyDescent="0.25">
      <c r="A3172" s="39">
        <v>2013</v>
      </c>
      <c r="B3172" s="40" t="s">
        <v>267</v>
      </c>
      <c r="C3172" s="41" t="s">
        <v>268</v>
      </c>
      <c r="D3172" s="42">
        <v>7.2381524090452771</v>
      </c>
      <c r="E3172" s="43">
        <v>5.8186095230569599</v>
      </c>
      <c r="F3172" s="44">
        <v>5.4221927682582924</v>
      </c>
      <c r="G3172" s="44">
        <v>9.1045301530149896</v>
      </c>
      <c r="H3172" s="44">
        <v>7.2651646175006217</v>
      </c>
      <c r="I3172" s="45">
        <v>8.5802649833955211</v>
      </c>
    </row>
    <row r="3173" spans="1:9" x14ac:dyDescent="0.25">
      <c r="A3173" s="39">
        <v>2013</v>
      </c>
      <c r="B3173" s="40" t="s">
        <v>79</v>
      </c>
      <c r="C3173" s="41" t="s">
        <v>80</v>
      </c>
      <c r="D3173" s="42">
        <v>5.9346906634472862</v>
      </c>
      <c r="E3173" s="43">
        <v>6.3024838184782839</v>
      </c>
      <c r="F3173" s="44">
        <v>3.6495658356017948</v>
      </c>
      <c r="G3173" s="44">
        <v>6.8566380407701226</v>
      </c>
      <c r="H3173" s="44">
        <v>6.6058897946897854</v>
      </c>
      <c r="I3173" s="45">
        <v>6.2588758276964462</v>
      </c>
    </row>
    <row r="3174" spans="1:9" x14ac:dyDescent="0.25">
      <c r="A3174" s="39">
        <v>2013</v>
      </c>
      <c r="B3174" s="40" t="s">
        <v>404</v>
      </c>
      <c r="C3174" s="41" t="s">
        <v>405</v>
      </c>
      <c r="D3174" s="42">
        <v>7.8697164023720445</v>
      </c>
      <c r="E3174" s="43">
        <v>6.6727379339179222</v>
      </c>
      <c r="F3174" s="44">
        <v>6.8028371938682817</v>
      </c>
      <c r="G3174" s="44">
        <v>9.5248827715876541</v>
      </c>
      <c r="H3174" s="44">
        <v>8.4171841216186909</v>
      </c>
      <c r="I3174" s="45">
        <v>7.9309399908676781</v>
      </c>
    </row>
    <row r="3175" spans="1:9" x14ac:dyDescent="0.25">
      <c r="A3175" s="39">
        <v>2013</v>
      </c>
      <c r="B3175" s="40" t="s">
        <v>81</v>
      </c>
      <c r="C3175" s="41" t="s">
        <v>82</v>
      </c>
      <c r="D3175" s="42">
        <v>5.8020540580275624</v>
      </c>
      <c r="E3175" s="43">
        <v>6.065123842856746</v>
      </c>
      <c r="F3175" s="44">
        <v>3.581852268479599</v>
      </c>
      <c r="G3175" s="44">
        <v>6.891532490578923</v>
      </c>
      <c r="H3175" s="44">
        <v>6.0196415602511353</v>
      </c>
      <c r="I3175" s="45">
        <v>6.4521201279714075</v>
      </c>
    </row>
    <row r="3176" spans="1:9" x14ac:dyDescent="0.25">
      <c r="A3176" s="39">
        <v>2013</v>
      </c>
      <c r="B3176" s="40" t="s">
        <v>83</v>
      </c>
      <c r="C3176" s="41" t="s">
        <v>84</v>
      </c>
      <c r="D3176" s="42">
        <v>7.8787738465766948</v>
      </c>
      <c r="E3176" s="43">
        <v>7.8123581918113416</v>
      </c>
      <c r="F3176" s="44">
        <v>5.4484391240340697</v>
      </c>
      <c r="G3176" s="44">
        <v>9.6719002389330129</v>
      </c>
      <c r="H3176" s="44">
        <v>8.5031114510461805</v>
      </c>
      <c r="I3176" s="45">
        <v>7.9580602270588727</v>
      </c>
    </row>
    <row r="3177" spans="1:9" x14ac:dyDescent="0.25">
      <c r="A3177" s="39">
        <v>2013</v>
      </c>
      <c r="B3177" s="40" t="s">
        <v>189</v>
      </c>
      <c r="C3177" s="41" t="s">
        <v>190</v>
      </c>
      <c r="D3177" s="42">
        <v>6.9106885944277519</v>
      </c>
      <c r="E3177" s="43">
        <v>7.0622173759187081</v>
      </c>
      <c r="F3177" s="44">
        <v>4.8695423626457002</v>
      </c>
      <c r="G3177" s="44">
        <v>8.0678560269277853</v>
      </c>
      <c r="H3177" s="44">
        <v>7.4380127068292889</v>
      </c>
      <c r="I3177" s="45">
        <v>7.115814499817275</v>
      </c>
    </row>
    <row r="3178" spans="1:9" x14ac:dyDescent="0.25">
      <c r="A3178" s="39">
        <v>2013</v>
      </c>
      <c r="B3178" s="40" t="s">
        <v>346</v>
      </c>
      <c r="C3178" s="41" t="s">
        <v>525</v>
      </c>
      <c r="D3178" s="42">
        <v>6.7549822492125076</v>
      </c>
      <c r="E3178" s="43">
        <v>7.2612439690348065</v>
      </c>
      <c r="F3178" s="44">
        <v>4.7531107682365876</v>
      </c>
      <c r="G3178" s="44">
        <v>7.6392877137121813</v>
      </c>
      <c r="H3178" s="44">
        <v>6.8480051861830491</v>
      </c>
      <c r="I3178" s="45">
        <v>7.2732636088959142</v>
      </c>
    </row>
    <row r="3179" spans="1:9" x14ac:dyDescent="0.25">
      <c r="A3179" s="39">
        <v>2013</v>
      </c>
      <c r="B3179" s="40" t="s">
        <v>256</v>
      </c>
      <c r="C3179" s="41" t="s">
        <v>257</v>
      </c>
      <c r="D3179" s="42">
        <v>7.1749434247947574</v>
      </c>
      <c r="E3179" s="43">
        <v>7.5847644893953383</v>
      </c>
      <c r="F3179" s="44">
        <v>5.6436744450893475</v>
      </c>
      <c r="G3179" s="44">
        <v>7.9396085037722992</v>
      </c>
      <c r="H3179" s="44">
        <v>7.3932791889926355</v>
      </c>
      <c r="I3179" s="45">
        <v>7.3133904967241703</v>
      </c>
    </row>
    <row r="3180" spans="1:9" x14ac:dyDescent="0.25">
      <c r="A3180" s="39">
        <v>2013</v>
      </c>
      <c r="B3180" s="40" t="s">
        <v>406</v>
      </c>
      <c r="C3180" s="41" t="s">
        <v>407</v>
      </c>
      <c r="D3180" s="42">
        <v>7.4856229415099147</v>
      </c>
      <c r="E3180" s="43">
        <v>7.2489244304147649</v>
      </c>
      <c r="F3180" s="44">
        <v>5.3360101119445025</v>
      </c>
      <c r="G3180" s="44">
        <v>9.7593978851950034</v>
      </c>
      <c r="H3180" s="44">
        <v>8.1108296006737728</v>
      </c>
      <c r="I3180" s="45">
        <v>6.9729526793215308</v>
      </c>
    </row>
    <row r="3181" spans="1:9" x14ac:dyDescent="0.25">
      <c r="A3181" s="39">
        <v>2013</v>
      </c>
      <c r="B3181" s="40" t="s">
        <v>11</v>
      </c>
      <c r="C3181" s="41" t="s">
        <v>12</v>
      </c>
      <c r="D3181" s="42">
        <v>6.4839704363633954</v>
      </c>
      <c r="E3181" s="43">
        <v>6.4424916738109772</v>
      </c>
      <c r="F3181" s="44">
        <v>5.1089144829841802</v>
      </c>
      <c r="G3181" s="44">
        <v>7.2596419874107134</v>
      </c>
      <c r="H3181" s="44">
        <v>6.6895118442370558</v>
      </c>
      <c r="I3181" s="45">
        <v>6.9192921933740479</v>
      </c>
    </row>
    <row r="3182" spans="1:9" x14ac:dyDescent="0.25">
      <c r="A3182" s="39">
        <v>2013</v>
      </c>
      <c r="B3182" s="40" t="s">
        <v>87</v>
      </c>
      <c r="C3182" s="41" t="s">
        <v>88</v>
      </c>
      <c r="D3182" s="42">
        <v>5.6812374314406755</v>
      </c>
      <c r="E3182" s="43">
        <v>5.9280818641826887</v>
      </c>
      <c r="F3182" s="44">
        <v>4.1394771594559767</v>
      </c>
      <c r="G3182" s="44">
        <v>6.4433474835078286</v>
      </c>
      <c r="H3182" s="44">
        <v>6.272053585822178</v>
      </c>
      <c r="I3182" s="45">
        <v>5.6232270642347038</v>
      </c>
    </row>
    <row r="3183" spans="1:9" x14ac:dyDescent="0.25">
      <c r="A3183" s="39">
        <v>2013</v>
      </c>
      <c r="B3183" s="40" t="s">
        <v>269</v>
      </c>
      <c r="C3183" s="41" t="s">
        <v>270</v>
      </c>
      <c r="D3183" s="42">
        <v>5.5934694985172921</v>
      </c>
      <c r="E3183" s="43">
        <v>6.4321034679147813</v>
      </c>
      <c r="F3183" s="44">
        <v>3.277884591035948</v>
      </c>
      <c r="G3183" s="44">
        <v>6.4801920577072654</v>
      </c>
      <c r="H3183" s="44">
        <v>6.1041029082131164</v>
      </c>
      <c r="I3183" s="45">
        <v>5.6730644677153501</v>
      </c>
    </row>
    <row r="3184" spans="1:9" x14ac:dyDescent="0.25">
      <c r="A3184" s="39">
        <v>2013</v>
      </c>
      <c r="B3184" s="40" t="s">
        <v>89</v>
      </c>
      <c r="C3184" s="41" t="s">
        <v>90</v>
      </c>
      <c r="D3184" s="42">
        <v>6.6347315001920055</v>
      </c>
      <c r="E3184" s="43">
        <v>6.4509735408691942</v>
      </c>
      <c r="F3184" s="44">
        <v>6.0863630146920853</v>
      </c>
      <c r="G3184" s="44">
        <v>6.6121056071168045</v>
      </c>
      <c r="H3184" s="44">
        <v>6.1351845225661554</v>
      </c>
      <c r="I3184" s="45">
        <v>7.8890308157157838</v>
      </c>
    </row>
    <row r="3185" spans="1:9" x14ac:dyDescent="0.25">
      <c r="A3185" s="39">
        <v>2013</v>
      </c>
      <c r="B3185" s="40" t="s">
        <v>293</v>
      </c>
      <c r="C3185" s="41" t="s">
        <v>294</v>
      </c>
      <c r="D3185" s="42">
        <v>6.6020210242832746</v>
      </c>
      <c r="E3185" s="43">
        <v>7.8774267613275457</v>
      </c>
      <c r="F3185" s="44">
        <v>5.6205473115760167</v>
      </c>
      <c r="G3185" s="44">
        <v>6.4165570810269443</v>
      </c>
      <c r="H3185" s="44">
        <v>6.2583525901048436</v>
      </c>
      <c r="I3185" s="45">
        <v>6.8372213773810202</v>
      </c>
    </row>
    <row r="3186" spans="1:9" x14ac:dyDescent="0.25">
      <c r="A3186" s="39">
        <v>2013</v>
      </c>
      <c r="B3186" s="40" t="s">
        <v>434</v>
      </c>
      <c r="C3186" s="41" t="s">
        <v>435</v>
      </c>
      <c r="D3186" s="42">
        <v>7.7061605714536228</v>
      </c>
      <c r="E3186" s="43">
        <v>4.5235095053581738</v>
      </c>
      <c r="F3186" s="44">
        <v>7.8259258094189734</v>
      </c>
      <c r="G3186" s="44">
        <v>9.6614050535876892</v>
      </c>
      <c r="H3186" s="44">
        <v>8.7567621208374042</v>
      </c>
      <c r="I3186" s="45">
        <v>7.7632003680658777</v>
      </c>
    </row>
    <row r="3187" spans="1:9" x14ac:dyDescent="0.25">
      <c r="A3187" s="39">
        <v>2013</v>
      </c>
      <c r="B3187" s="40" t="s">
        <v>447</v>
      </c>
      <c r="C3187" s="41" t="s">
        <v>448</v>
      </c>
      <c r="D3187" s="42">
        <v>8.4358760875298184</v>
      </c>
      <c r="E3187" s="43">
        <v>6.5101672224905682</v>
      </c>
      <c r="F3187" s="44">
        <v>8.1920099938322188</v>
      </c>
      <c r="G3187" s="44">
        <v>9.4934620791280082</v>
      </c>
      <c r="H3187" s="44">
        <v>8.86936833537575</v>
      </c>
      <c r="I3187" s="45">
        <v>9.1143728068225496</v>
      </c>
    </row>
    <row r="3188" spans="1:9" x14ac:dyDescent="0.25">
      <c r="A3188" s="39">
        <v>2013</v>
      </c>
      <c r="B3188" s="40" t="s">
        <v>193</v>
      </c>
      <c r="C3188" s="41" t="s">
        <v>194</v>
      </c>
      <c r="D3188" s="42">
        <v>7.3416004794720404</v>
      </c>
      <c r="E3188" s="43">
        <v>8.1307330875733008</v>
      </c>
      <c r="F3188" s="44">
        <v>4.4496823863705695</v>
      </c>
      <c r="G3188" s="44">
        <v>8.5698008247707271</v>
      </c>
      <c r="H3188" s="44">
        <v>8.2168990912666615</v>
      </c>
      <c r="I3188" s="45">
        <v>7.3408870073789485</v>
      </c>
    </row>
    <row r="3189" spans="1:9" x14ac:dyDescent="0.25">
      <c r="A3189" s="39">
        <v>2013</v>
      </c>
      <c r="B3189" s="40" t="s">
        <v>91</v>
      </c>
      <c r="C3189" s="41" t="s">
        <v>92</v>
      </c>
      <c r="D3189" s="42">
        <v>5.6164595989998674</v>
      </c>
      <c r="E3189" s="43">
        <v>6.7020318994984152</v>
      </c>
      <c r="F3189" s="44">
        <v>3.6241841361386871</v>
      </c>
      <c r="G3189" s="44">
        <v>6.7180602279285502</v>
      </c>
      <c r="H3189" s="44">
        <v>5.2634733274359498</v>
      </c>
      <c r="I3189" s="45">
        <v>5.7745484039977342</v>
      </c>
    </row>
    <row r="3190" spans="1:9" x14ac:dyDescent="0.25">
      <c r="A3190" s="39">
        <v>2013</v>
      </c>
      <c r="B3190" s="40" t="s">
        <v>93</v>
      </c>
      <c r="C3190" s="41" t="s">
        <v>94</v>
      </c>
      <c r="D3190" s="42">
        <v>6.6496068431664836</v>
      </c>
      <c r="E3190" s="43">
        <v>8.1976464745471063</v>
      </c>
      <c r="F3190" s="44">
        <v>3.4117144062425298</v>
      </c>
      <c r="G3190" s="44">
        <v>7.6265714231540276</v>
      </c>
      <c r="H3190" s="44">
        <v>6.7179765764366204</v>
      </c>
      <c r="I3190" s="45">
        <v>7.2941253354521356</v>
      </c>
    </row>
    <row r="3191" spans="1:9" x14ac:dyDescent="0.25">
      <c r="A3191" s="39">
        <v>2013</v>
      </c>
      <c r="B3191" s="40" t="s">
        <v>408</v>
      </c>
      <c r="C3191" s="41" t="s">
        <v>409</v>
      </c>
      <c r="D3191" s="42">
        <v>7.1147213536730005</v>
      </c>
      <c r="E3191" s="43">
        <v>6.912454672474726</v>
      </c>
      <c r="F3191" s="44">
        <v>4.468244531569435</v>
      </c>
      <c r="G3191" s="44">
        <v>8.3034490780317114</v>
      </c>
      <c r="H3191" s="44">
        <v>7.6537141871152885</v>
      </c>
      <c r="I3191" s="45">
        <v>8.2357442991738434</v>
      </c>
    </row>
    <row r="3192" spans="1:9" x14ac:dyDescent="0.25">
      <c r="A3192" s="39">
        <v>2013</v>
      </c>
      <c r="B3192" s="40" t="s">
        <v>380</v>
      </c>
      <c r="C3192" s="41" t="s">
        <v>381</v>
      </c>
      <c r="D3192" s="42">
        <v>7.72879238286811</v>
      </c>
      <c r="E3192" s="43">
        <v>5.5240331039430322</v>
      </c>
      <c r="F3192" s="44">
        <v>8.3527758963459</v>
      </c>
      <c r="G3192" s="44">
        <v>9.4217065313612771</v>
      </c>
      <c r="H3192" s="44">
        <v>7.7613541615626565</v>
      </c>
      <c r="I3192" s="45">
        <v>7.5840922211276807</v>
      </c>
    </row>
    <row r="3193" spans="1:9" x14ac:dyDescent="0.25">
      <c r="A3193" s="39">
        <v>2013</v>
      </c>
      <c r="B3193" s="40" t="s">
        <v>319</v>
      </c>
      <c r="C3193" s="41" t="s">
        <v>320</v>
      </c>
      <c r="D3193" s="42">
        <v>6.8555140544640754</v>
      </c>
      <c r="E3193" s="43">
        <v>4.344283041528552</v>
      </c>
      <c r="F3193" s="44">
        <v>5.1475507882581901</v>
      </c>
      <c r="G3193" s="44">
        <v>7.9545787153823326</v>
      </c>
      <c r="H3193" s="44">
        <v>8.444921515747092</v>
      </c>
      <c r="I3193" s="45">
        <v>8.3862362114042099</v>
      </c>
    </row>
    <row r="3194" spans="1:9" x14ac:dyDescent="0.25">
      <c r="A3194" s="39">
        <v>2013</v>
      </c>
      <c r="B3194" s="40" t="s">
        <v>295</v>
      </c>
      <c r="C3194" s="41" t="s">
        <v>296</v>
      </c>
      <c r="D3194" s="42">
        <v>5.9548564516548597</v>
      </c>
      <c r="E3194" s="43">
        <v>7.7779611476751711</v>
      </c>
      <c r="F3194" s="44">
        <v>3.577058389654451</v>
      </c>
      <c r="G3194" s="44">
        <v>6.0306350233451376</v>
      </c>
      <c r="H3194" s="44">
        <v>6.1015388184588781</v>
      </c>
      <c r="I3194" s="45">
        <v>6.2870888791406614</v>
      </c>
    </row>
    <row r="3195" spans="1:9" x14ac:dyDescent="0.25">
      <c r="A3195" s="39">
        <v>2013</v>
      </c>
      <c r="B3195" s="40" t="s">
        <v>195</v>
      </c>
      <c r="C3195" s="41" t="s">
        <v>196</v>
      </c>
      <c r="D3195" s="42">
        <v>7.6117125276038688</v>
      </c>
      <c r="E3195" s="43">
        <v>7.5231169419461796</v>
      </c>
      <c r="F3195" s="44">
        <v>5.4850449262446084</v>
      </c>
      <c r="G3195" s="44">
        <v>9.0327440833262624</v>
      </c>
      <c r="H3195" s="44">
        <v>8.7928860771412101</v>
      </c>
      <c r="I3195" s="45">
        <v>7.2247706093610846</v>
      </c>
    </row>
    <row r="3196" spans="1:9" x14ac:dyDescent="0.25">
      <c r="A3196" s="39">
        <v>2013</v>
      </c>
      <c r="B3196" s="40" t="s">
        <v>455</v>
      </c>
      <c r="C3196" s="41" t="s">
        <v>456</v>
      </c>
      <c r="D3196" s="42">
        <v>6.7800057046164097</v>
      </c>
      <c r="E3196" s="43">
        <v>5.9245631071727436</v>
      </c>
      <c r="F3196" s="44">
        <v>5.2717165110656543</v>
      </c>
      <c r="G3196" s="44">
        <v>7.6121986985829766</v>
      </c>
      <c r="H3196" s="44">
        <v>7.6216000858066808</v>
      </c>
      <c r="I3196" s="45">
        <v>7.4699501204539951</v>
      </c>
    </row>
    <row r="3197" spans="1:9" x14ac:dyDescent="0.25">
      <c r="A3197" s="39">
        <v>2013</v>
      </c>
      <c r="B3197" s="40" t="s">
        <v>197</v>
      </c>
      <c r="C3197" s="41" t="s">
        <v>198</v>
      </c>
      <c r="D3197" s="42">
        <v>7.0845813098986934</v>
      </c>
      <c r="E3197" s="43">
        <v>8.3448676549074818</v>
      </c>
      <c r="F3197" s="44">
        <v>4.2150144653402783</v>
      </c>
      <c r="G3197" s="44">
        <v>9.2218822861206871</v>
      </c>
      <c r="H3197" s="44">
        <v>7.2418541895252568</v>
      </c>
      <c r="I3197" s="45">
        <v>6.3992879535997682</v>
      </c>
    </row>
    <row r="3198" spans="1:9" x14ac:dyDescent="0.25">
      <c r="A3198" s="39">
        <v>2013</v>
      </c>
      <c r="B3198" s="40" t="s">
        <v>199</v>
      </c>
      <c r="C3198" s="41" t="s">
        <v>200</v>
      </c>
      <c r="D3198" s="42">
        <v>7.7064816856024674</v>
      </c>
      <c r="E3198" s="43">
        <v>7.7168715950772109</v>
      </c>
      <c r="F3198" s="44">
        <v>5.2059035113604448</v>
      </c>
      <c r="G3198" s="44">
        <v>9.2874746814545333</v>
      </c>
      <c r="H3198" s="44">
        <v>8.7334170843083303</v>
      </c>
      <c r="I3198" s="45">
        <v>7.5887415558118221</v>
      </c>
    </row>
    <row r="3199" spans="1:9" x14ac:dyDescent="0.25">
      <c r="A3199" s="39">
        <v>2013</v>
      </c>
      <c r="B3199" s="40" t="s">
        <v>271</v>
      </c>
      <c r="C3199" s="41" t="s">
        <v>272</v>
      </c>
      <c r="D3199" s="42">
        <v>7.5025657495597384</v>
      </c>
      <c r="E3199" s="43">
        <v>8.4775605942216679</v>
      </c>
      <c r="F3199" s="44">
        <v>4.8220707828421245</v>
      </c>
      <c r="G3199" s="44">
        <v>9.4313613246475576</v>
      </c>
      <c r="H3199" s="44">
        <v>7.1879862676479567</v>
      </c>
      <c r="I3199" s="45">
        <v>7.5938497784393872</v>
      </c>
    </row>
    <row r="3200" spans="1:9" x14ac:dyDescent="0.25">
      <c r="A3200" s="39">
        <v>2013</v>
      </c>
      <c r="B3200" s="40" t="s">
        <v>344</v>
      </c>
      <c r="C3200" s="41" t="s">
        <v>345</v>
      </c>
      <c r="D3200" s="42">
        <v>7.2690168716488133</v>
      </c>
      <c r="E3200" s="43">
        <v>5.4867942051346077</v>
      </c>
      <c r="F3200" s="44">
        <v>6.2064210789363505</v>
      </c>
      <c r="G3200" s="44">
        <v>9.5898237199352252</v>
      </c>
      <c r="H3200" s="44">
        <v>7.4845679103269456</v>
      </c>
      <c r="I3200" s="45">
        <v>7.5774774439109391</v>
      </c>
    </row>
    <row r="3201" spans="1:9" x14ac:dyDescent="0.25">
      <c r="A3201" s="39">
        <v>2013</v>
      </c>
      <c r="B3201" s="40" t="s">
        <v>410</v>
      </c>
      <c r="C3201" s="41" t="s">
        <v>411</v>
      </c>
      <c r="D3201" s="42">
        <v>7.6856524221899294</v>
      </c>
      <c r="E3201" s="43">
        <v>5.8406653942746498</v>
      </c>
      <c r="F3201" s="44">
        <v>6.9349426727795036</v>
      </c>
      <c r="G3201" s="44">
        <v>9.8645297041717157</v>
      </c>
      <c r="H3201" s="44">
        <v>8.3133723256436873</v>
      </c>
      <c r="I3201" s="45">
        <v>7.4747520140800887</v>
      </c>
    </row>
    <row r="3202" spans="1:9" x14ac:dyDescent="0.25">
      <c r="A3202" s="39">
        <v>2013</v>
      </c>
      <c r="B3202" s="40" t="s">
        <v>321</v>
      </c>
      <c r="C3202" s="41" t="s">
        <v>322</v>
      </c>
      <c r="D3202" s="42">
        <v>7.1441770312248423</v>
      </c>
      <c r="E3202" s="43">
        <v>5.8641139929030821</v>
      </c>
      <c r="F3202" s="44">
        <v>5.5782895406474484</v>
      </c>
      <c r="G3202" s="44">
        <v>8.1518891874145964</v>
      </c>
      <c r="H3202" s="44">
        <v>7.9380382966202507</v>
      </c>
      <c r="I3202" s="45">
        <v>8.1885541385388354</v>
      </c>
    </row>
    <row r="3203" spans="1:9" x14ac:dyDescent="0.25">
      <c r="A3203" s="39">
        <v>2013</v>
      </c>
      <c r="B3203" s="40" t="s">
        <v>348</v>
      </c>
      <c r="C3203" s="41" t="s">
        <v>349</v>
      </c>
      <c r="D3203" s="42">
        <v>7.7831344176720307</v>
      </c>
      <c r="E3203" s="43">
        <v>7.1808193781474525</v>
      </c>
      <c r="F3203" s="44">
        <v>6.0273873342800348</v>
      </c>
      <c r="G3203" s="44">
        <v>9.6090162662016567</v>
      </c>
      <c r="H3203" s="44">
        <v>8.3963562047153513</v>
      </c>
      <c r="I3203" s="45">
        <v>7.7020929050156619</v>
      </c>
    </row>
    <row r="3204" spans="1:9" x14ac:dyDescent="0.25">
      <c r="A3204" s="39">
        <v>2013</v>
      </c>
      <c r="B3204" s="40" t="s">
        <v>350</v>
      </c>
      <c r="C3204" s="41" t="s">
        <v>351</v>
      </c>
      <c r="D3204" s="42">
        <v>6.5545640161636642</v>
      </c>
      <c r="E3204" s="43">
        <v>6.0691622865507346</v>
      </c>
      <c r="F3204" s="44">
        <v>4.7470621391506036</v>
      </c>
      <c r="G3204" s="44">
        <v>8.6186357064548229</v>
      </c>
      <c r="H3204" s="44">
        <v>6.6073955338599966</v>
      </c>
      <c r="I3204" s="45">
        <v>6.7305644148021671</v>
      </c>
    </row>
    <row r="3205" spans="1:9" x14ac:dyDescent="0.25">
      <c r="A3205" s="39">
        <v>2013</v>
      </c>
      <c r="B3205" s="40" t="s">
        <v>97</v>
      </c>
      <c r="C3205" s="41" t="s">
        <v>98</v>
      </c>
      <c r="D3205" s="42">
        <v>7.2419840390259935</v>
      </c>
      <c r="E3205" s="43">
        <v>5.5383306216891111</v>
      </c>
      <c r="F3205" s="44">
        <v>6.3421890057027159</v>
      </c>
      <c r="G3205" s="44">
        <v>8.9709936163661226</v>
      </c>
      <c r="H3205" s="44">
        <v>7.2288226965321307</v>
      </c>
      <c r="I3205" s="45">
        <v>8.1295842548398909</v>
      </c>
    </row>
    <row r="3206" spans="1:9" x14ac:dyDescent="0.25">
      <c r="A3206" s="39">
        <v>2013</v>
      </c>
      <c r="B3206" s="40" t="s">
        <v>323</v>
      </c>
      <c r="C3206" s="41" t="s">
        <v>324</v>
      </c>
      <c r="D3206" s="42">
        <v>6.2336571400534817</v>
      </c>
      <c r="E3206" s="43">
        <v>4.3106123712084505</v>
      </c>
      <c r="F3206" s="44">
        <v>4.6081458799555071</v>
      </c>
      <c r="G3206" s="44">
        <v>7.8727218337553246</v>
      </c>
      <c r="H3206" s="44">
        <v>7.0770340054143537</v>
      </c>
      <c r="I3206" s="45">
        <v>7.2997716099337699</v>
      </c>
    </row>
    <row r="3207" spans="1:9" x14ac:dyDescent="0.25">
      <c r="A3207" s="39">
        <v>2013</v>
      </c>
      <c r="B3207" s="40" t="s">
        <v>103</v>
      </c>
      <c r="C3207" s="41" t="s">
        <v>104</v>
      </c>
      <c r="D3207" s="42">
        <v>5.9736986417942068</v>
      </c>
      <c r="E3207" s="43">
        <v>7.0252796127816479</v>
      </c>
      <c r="F3207" s="44">
        <v>3.7608330327517381</v>
      </c>
      <c r="G3207" s="44">
        <v>7.106772575699428</v>
      </c>
      <c r="H3207" s="44">
        <v>6.6352731503054034</v>
      </c>
      <c r="I3207" s="45">
        <v>5.3403348374328177</v>
      </c>
    </row>
    <row r="3208" spans="1:9" x14ac:dyDescent="0.25">
      <c r="A3208" s="39">
        <v>2013</v>
      </c>
      <c r="B3208" s="40" t="s">
        <v>414</v>
      </c>
      <c r="C3208" s="41" t="s">
        <v>415</v>
      </c>
      <c r="D3208" s="42">
        <v>6.7656723519974831</v>
      </c>
      <c r="E3208" s="43">
        <v>6.8194629742304</v>
      </c>
      <c r="F3208" s="44">
        <v>5.1993122273201697</v>
      </c>
      <c r="G3208" s="44">
        <v>7.7573487258401723</v>
      </c>
      <c r="H3208" s="44">
        <v>7.3493892334110615</v>
      </c>
      <c r="I3208" s="45">
        <v>6.7028485991856144</v>
      </c>
    </row>
    <row r="3209" spans="1:9" x14ac:dyDescent="0.25">
      <c r="A3209" s="39">
        <v>2013</v>
      </c>
      <c r="B3209" s="40" t="s">
        <v>105</v>
      </c>
      <c r="C3209" s="41" t="s">
        <v>106</v>
      </c>
      <c r="D3209" s="42">
        <v>7.2871072218328461</v>
      </c>
      <c r="E3209" s="43">
        <v>6.8624085523150011</v>
      </c>
      <c r="F3209" s="44">
        <v>5.1564964417006838</v>
      </c>
      <c r="G3209" s="44">
        <v>8.2568673707193732</v>
      </c>
      <c r="H3209" s="44">
        <v>8.8182837632811388</v>
      </c>
      <c r="I3209" s="45">
        <v>7.34147998114803</v>
      </c>
    </row>
    <row r="3210" spans="1:9" x14ac:dyDescent="0.25">
      <c r="A3210" s="39">
        <v>2013</v>
      </c>
      <c r="B3210" s="40" t="s">
        <v>107</v>
      </c>
      <c r="C3210" s="41" t="s">
        <v>108</v>
      </c>
      <c r="D3210" s="42">
        <v>6.0030389051216968</v>
      </c>
      <c r="E3210" s="43">
        <v>6.9527851614645559</v>
      </c>
      <c r="F3210" s="44">
        <v>4.2777661572111869</v>
      </c>
      <c r="G3210" s="44">
        <v>7.3100637891651701</v>
      </c>
      <c r="H3210" s="44">
        <v>6.3258992368330462</v>
      </c>
      <c r="I3210" s="45">
        <v>5.1486801809345231</v>
      </c>
    </row>
    <row r="3211" spans="1:9" x14ac:dyDescent="0.25">
      <c r="A3211" s="39">
        <v>2013</v>
      </c>
      <c r="B3211" s="40" t="s">
        <v>273</v>
      </c>
      <c r="C3211" s="41" t="s">
        <v>274</v>
      </c>
      <c r="D3211" s="42">
        <v>8.4608099993764085</v>
      </c>
      <c r="E3211" s="43">
        <v>7.633966566842604</v>
      </c>
      <c r="F3211" s="44">
        <v>7.5446418426960236</v>
      </c>
      <c r="G3211" s="44">
        <v>9.232657172498012</v>
      </c>
      <c r="H3211" s="44">
        <v>8.941083082394897</v>
      </c>
      <c r="I3211" s="45">
        <v>8.9517013324505044</v>
      </c>
    </row>
    <row r="3212" spans="1:9" x14ac:dyDescent="0.25">
      <c r="A3212" s="39">
        <v>2013</v>
      </c>
      <c r="B3212" s="40" t="s">
        <v>352</v>
      </c>
      <c r="C3212" s="41" t="s">
        <v>526</v>
      </c>
      <c r="D3212" s="42">
        <v>7.6445238164699942</v>
      </c>
      <c r="E3212" s="43">
        <v>6.681572910743478</v>
      </c>
      <c r="F3212" s="44">
        <v>6.1637917692655986</v>
      </c>
      <c r="G3212" s="44">
        <v>9.7889958894017894</v>
      </c>
      <c r="H3212" s="44">
        <v>8.0040876427773551</v>
      </c>
      <c r="I3212" s="45">
        <v>7.5841708701617501</v>
      </c>
    </row>
    <row r="3213" spans="1:9" x14ac:dyDescent="0.25">
      <c r="A3213" s="39">
        <v>2013</v>
      </c>
      <c r="B3213" s="40" t="s">
        <v>416</v>
      </c>
      <c r="C3213" s="41" t="s">
        <v>417</v>
      </c>
      <c r="D3213" s="42">
        <v>7.0887261365896608</v>
      </c>
      <c r="E3213" s="43">
        <v>5.2163756343494523</v>
      </c>
      <c r="F3213" s="44">
        <v>6.2417602411102679</v>
      </c>
      <c r="G3213" s="44">
        <v>9.6596914675866561</v>
      </c>
      <c r="H3213" s="44">
        <v>7.7836974132969878</v>
      </c>
      <c r="I3213" s="45">
        <v>6.5421059266049335</v>
      </c>
    </row>
    <row r="3214" spans="1:9" x14ac:dyDescent="0.25">
      <c r="A3214" s="39">
        <v>2013</v>
      </c>
      <c r="B3214" s="40" t="s">
        <v>111</v>
      </c>
      <c r="C3214" s="41" t="s">
        <v>112</v>
      </c>
      <c r="D3214" s="42">
        <v>6.9164740690922013</v>
      </c>
      <c r="E3214" s="43">
        <v>6.053425126043491</v>
      </c>
      <c r="F3214" s="44">
        <v>6.1987495121753771</v>
      </c>
      <c r="G3214" s="44">
        <v>8.1716779131754542</v>
      </c>
      <c r="H3214" s="44">
        <v>6.8551952887841461</v>
      </c>
      <c r="I3214" s="45">
        <v>7.3033225052825399</v>
      </c>
    </row>
    <row r="3215" spans="1:9" x14ac:dyDescent="0.25">
      <c r="A3215" s="39">
        <v>2013</v>
      </c>
      <c r="B3215" s="40" t="s">
        <v>418</v>
      </c>
      <c r="C3215" s="41" t="s">
        <v>419</v>
      </c>
      <c r="D3215" s="42">
        <v>7.6109687363552512</v>
      </c>
      <c r="E3215" s="43">
        <v>6.0604235461874163</v>
      </c>
      <c r="F3215" s="44">
        <v>6.8108251862606242</v>
      </c>
      <c r="G3215" s="44">
        <v>9.8632170650295592</v>
      </c>
      <c r="H3215" s="44">
        <v>8.1039236952861256</v>
      </c>
      <c r="I3215" s="45">
        <v>7.2164541890125307</v>
      </c>
    </row>
    <row r="3216" spans="1:9" x14ac:dyDescent="0.25">
      <c r="A3216" s="39">
        <v>2013</v>
      </c>
      <c r="B3216" s="40" t="s">
        <v>297</v>
      </c>
      <c r="C3216" s="41" t="s">
        <v>298</v>
      </c>
      <c r="D3216" s="42">
        <v>6.734277988929577</v>
      </c>
      <c r="E3216" s="43">
        <v>8.2817585572850927</v>
      </c>
      <c r="F3216" s="44">
        <v>4.4983422569221467</v>
      </c>
      <c r="G3216" s="44">
        <v>8.203848856683571</v>
      </c>
      <c r="H3216" s="44">
        <v>5.8699400326532718</v>
      </c>
      <c r="I3216" s="45">
        <v>6.8175002411038008</v>
      </c>
    </row>
    <row r="3217" spans="1:9" x14ac:dyDescent="0.25">
      <c r="A3217" s="39">
        <v>2013</v>
      </c>
      <c r="B3217" s="40" t="s">
        <v>13</v>
      </c>
      <c r="C3217" s="41" t="s">
        <v>14</v>
      </c>
      <c r="D3217" s="42" t="s">
        <v>511</v>
      </c>
      <c r="E3217" s="43" t="s">
        <v>511</v>
      </c>
      <c r="F3217" s="44" t="s">
        <v>511</v>
      </c>
      <c r="G3217" s="44" t="s">
        <v>511</v>
      </c>
      <c r="H3217" s="44" t="s">
        <v>511</v>
      </c>
      <c r="I3217" s="45" t="s">
        <v>511</v>
      </c>
    </row>
    <row r="3218" spans="1:9" x14ac:dyDescent="0.25">
      <c r="A3218" s="39">
        <v>2013</v>
      </c>
      <c r="B3218" s="40" t="s">
        <v>216</v>
      </c>
      <c r="C3218" s="41" t="s">
        <v>217</v>
      </c>
      <c r="D3218" s="42">
        <v>6.6307498093504389</v>
      </c>
      <c r="E3218" s="43">
        <v>5.2226254828462499</v>
      </c>
      <c r="F3218" s="44">
        <v>4.5388945576726476</v>
      </c>
      <c r="G3218" s="44">
        <v>9.3692236199370971</v>
      </c>
      <c r="H3218" s="44">
        <v>6.6903231663237817</v>
      </c>
      <c r="I3218" s="45">
        <v>7.3326822199724182</v>
      </c>
    </row>
    <row r="3219" spans="1:9" x14ac:dyDescent="0.25">
      <c r="A3219" s="39">
        <v>2013</v>
      </c>
      <c r="B3219" s="40" t="s">
        <v>385</v>
      </c>
      <c r="C3219" s="41" t="s">
        <v>386</v>
      </c>
      <c r="D3219" s="42">
        <v>7.754848972738051</v>
      </c>
      <c r="E3219" s="43">
        <v>4.6665806895377573</v>
      </c>
      <c r="F3219" s="44">
        <v>7.798665876744006</v>
      </c>
      <c r="G3219" s="44">
        <v>9.8048010527291751</v>
      </c>
      <c r="H3219" s="44">
        <v>8.1687079470477055</v>
      </c>
      <c r="I3219" s="45">
        <v>8.3354892976316108</v>
      </c>
    </row>
    <row r="3220" spans="1:9" x14ac:dyDescent="0.25">
      <c r="A3220" s="39">
        <v>2013</v>
      </c>
      <c r="B3220" s="40" t="s">
        <v>436</v>
      </c>
      <c r="C3220" s="41" t="s">
        <v>437</v>
      </c>
      <c r="D3220" s="42">
        <v>8.3347433291205348</v>
      </c>
      <c r="E3220" s="43">
        <v>7.6897614878198937</v>
      </c>
      <c r="F3220" s="44">
        <v>8.1598052470173918</v>
      </c>
      <c r="G3220" s="44">
        <v>9.7027942974911934</v>
      </c>
      <c r="H3220" s="44">
        <v>7.5389368003839774</v>
      </c>
      <c r="I3220" s="45">
        <v>8.5824188128902197</v>
      </c>
    </row>
    <row r="3221" spans="1:9" x14ac:dyDescent="0.25">
      <c r="A3221" s="39">
        <v>2013</v>
      </c>
      <c r="B3221" s="40" t="s">
        <v>327</v>
      </c>
      <c r="C3221" s="41" t="s">
        <v>328</v>
      </c>
      <c r="D3221" s="42">
        <v>4.6007446823560345</v>
      </c>
      <c r="E3221" s="43">
        <v>6.6750967604477527</v>
      </c>
      <c r="F3221" s="44">
        <v>2.2759181522445719</v>
      </c>
      <c r="G3221" s="44">
        <v>4.8695766203126309</v>
      </c>
      <c r="H3221" s="44">
        <v>4.1969796953690501</v>
      </c>
      <c r="I3221" s="45">
        <v>4.9861521834061708</v>
      </c>
    </row>
    <row r="3222" spans="1:9" x14ac:dyDescent="0.25">
      <c r="A3222" s="39">
        <v>2013</v>
      </c>
      <c r="B3222" s="40" t="s">
        <v>527</v>
      </c>
      <c r="C3222" s="41" t="s">
        <v>528</v>
      </c>
      <c r="D3222" s="42">
        <v>7.6203887494371614</v>
      </c>
      <c r="E3222" s="43">
        <v>7.4366967258854135</v>
      </c>
      <c r="F3222" s="44">
        <v>6.1502128180189999</v>
      </c>
      <c r="G3222" s="44">
        <v>9.6408504123938403</v>
      </c>
      <c r="H3222" s="44">
        <v>7.6406473960005314</v>
      </c>
      <c r="I3222" s="45">
        <v>7.2335363948870226</v>
      </c>
    </row>
    <row r="3223" spans="1:9" x14ac:dyDescent="0.25">
      <c r="A3223" s="39">
        <v>2013</v>
      </c>
      <c r="B3223" s="40" t="s">
        <v>243</v>
      </c>
      <c r="C3223" s="41" t="s">
        <v>244</v>
      </c>
      <c r="D3223" s="42">
        <v>6.0672023743082324</v>
      </c>
      <c r="E3223" s="43">
        <v>5.7333726963184981</v>
      </c>
      <c r="F3223" s="44">
        <v>4.5676460791963684</v>
      </c>
      <c r="G3223" s="44">
        <v>8.0139746529488534</v>
      </c>
      <c r="H3223" s="44">
        <v>5.7395110259418614</v>
      </c>
      <c r="I3223" s="45">
        <v>6.2815074171355789</v>
      </c>
    </row>
    <row r="3224" spans="1:9" x14ac:dyDescent="0.25">
      <c r="A3224" s="39">
        <v>2013</v>
      </c>
      <c r="B3224" s="40" t="s">
        <v>119</v>
      </c>
      <c r="C3224" s="41" t="s">
        <v>529</v>
      </c>
      <c r="D3224" s="42">
        <v>6.8126212566766764</v>
      </c>
      <c r="E3224" s="43">
        <v>7.4505226014888493</v>
      </c>
      <c r="F3224" s="44">
        <v>5.1907908349982002</v>
      </c>
      <c r="G3224" s="44">
        <v>7.7422708127623592</v>
      </c>
      <c r="H3224" s="44">
        <v>6.721727025799213</v>
      </c>
      <c r="I3224" s="45">
        <v>6.9577950083347604</v>
      </c>
    </row>
    <row r="3225" spans="1:9" x14ac:dyDescent="0.25">
      <c r="A3225" s="39">
        <v>2013</v>
      </c>
      <c r="B3225" s="40" t="s">
        <v>275</v>
      </c>
      <c r="C3225" s="41" t="s">
        <v>276</v>
      </c>
      <c r="D3225" s="42">
        <v>6.5294005810191305</v>
      </c>
      <c r="E3225" s="43">
        <v>7.1892781769965923</v>
      </c>
      <c r="F3225" s="44">
        <v>4.5997572903581148</v>
      </c>
      <c r="G3225" s="44">
        <v>7.0525287919870854</v>
      </c>
      <c r="H3225" s="44">
        <v>6.7475858844536365</v>
      </c>
      <c r="I3225" s="45">
        <v>7.057852761300226</v>
      </c>
    </row>
    <row r="3226" spans="1:9" x14ac:dyDescent="0.25">
      <c r="A3226" s="39">
        <v>2013</v>
      </c>
      <c r="B3226" s="40" t="s">
        <v>277</v>
      </c>
      <c r="C3226" s="41" t="s">
        <v>278</v>
      </c>
      <c r="D3226" s="42">
        <v>6.4483933645748648</v>
      </c>
      <c r="E3226" s="43">
        <v>4.7450918071580874</v>
      </c>
      <c r="F3226" s="44">
        <v>3.3143363034890254</v>
      </c>
      <c r="G3226" s="44">
        <v>8.6801994612243192</v>
      </c>
      <c r="H3226" s="44">
        <v>7.9498520372847787</v>
      </c>
      <c r="I3226" s="45">
        <v>7.5524872137181189</v>
      </c>
    </row>
    <row r="3227" spans="1:9" x14ac:dyDescent="0.25">
      <c r="A3227" s="39">
        <v>2013</v>
      </c>
      <c r="B3227" s="40" t="s">
        <v>115</v>
      </c>
      <c r="C3227" s="41" t="s">
        <v>116</v>
      </c>
      <c r="D3227" s="42">
        <v>5.900184030830351</v>
      </c>
      <c r="E3227" s="43">
        <v>6.6717606033801573</v>
      </c>
      <c r="F3227" s="44">
        <v>3.946201565283924</v>
      </c>
      <c r="G3227" s="44">
        <v>7.034511965100835</v>
      </c>
      <c r="H3227" s="44">
        <v>6.2784221713344914</v>
      </c>
      <c r="I3227" s="45">
        <v>5.5700238490523439</v>
      </c>
    </row>
    <row r="3228" spans="1:9" x14ac:dyDescent="0.25">
      <c r="A3228" s="39">
        <v>2013</v>
      </c>
      <c r="B3228" s="40" t="s">
        <v>218</v>
      </c>
      <c r="C3228" s="41" t="s">
        <v>219</v>
      </c>
      <c r="D3228" s="42">
        <v>7.209051633223325</v>
      </c>
      <c r="E3228" s="43">
        <v>6.8314328272758784</v>
      </c>
      <c r="F3228" s="44">
        <v>5.2161338603987284</v>
      </c>
      <c r="G3228" s="44">
        <v>8.1724984921930321</v>
      </c>
      <c r="H3228" s="44">
        <v>8.4459426380625775</v>
      </c>
      <c r="I3228" s="45">
        <v>7.3792503481864138</v>
      </c>
    </row>
    <row r="3229" spans="1:9" x14ac:dyDescent="0.25">
      <c r="A3229" s="39">
        <v>2013</v>
      </c>
      <c r="B3229" s="40" t="s">
        <v>15</v>
      </c>
      <c r="C3229" s="41" t="s">
        <v>16</v>
      </c>
      <c r="D3229" s="42">
        <v>6.3446298936797687</v>
      </c>
      <c r="E3229" s="43">
        <v>6.2449031897225167</v>
      </c>
      <c r="F3229" s="44">
        <v>5.1354200497263403</v>
      </c>
      <c r="G3229" s="44">
        <v>6.8685572438922442</v>
      </c>
      <c r="H3229" s="44">
        <v>6.7811893426738665</v>
      </c>
      <c r="I3229" s="45">
        <v>6.6930796423838794</v>
      </c>
    </row>
    <row r="3230" spans="1:9" x14ac:dyDescent="0.25">
      <c r="A3230" s="39">
        <v>2013</v>
      </c>
      <c r="B3230" s="40" t="s">
        <v>329</v>
      </c>
      <c r="C3230" s="41" t="s">
        <v>330</v>
      </c>
      <c r="D3230" s="42">
        <v>6.9188444259236261</v>
      </c>
      <c r="E3230" s="43">
        <v>7.1766849676214886</v>
      </c>
      <c r="F3230" s="44">
        <v>4.9357846972096713</v>
      </c>
      <c r="G3230" s="44">
        <v>9.0233192381362883</v>
      </c>
      <c r="H3230" s="44">
        <v>6.9658461808286045</v>
      </c>
      <c r="I3230" s="45">
        <v>6.4925870458220745</v>
      </c>
    </row>
    <row r="3231" spans="1:9" x14ac:dyDescent="0.25">
      <c r="A3231" s="39">
        <v>2013</v>
      </c>
      <c r="B3231" s="40" t="s">
        <v>117</v>
      </c>
      <c r="C3231" s="41" t="s">
        <v>118</v>
      </c>
      <c r="D3231" s="42">
        <v>7.4205241989017452</v>
      </c>
      <c r="E3231" s="43">
        <v>7.9006666388868654</v>
      </c>
      <c r="F3231" s="44">
        <v>4.6510652765744629</v>
      </c>
      <c r="G3231" s="44">
        <v>8.5072839867728547</v>
      </c>
      <c r="H3231" s="44">
        <v>8.0779881910964804</v>
      </c>
      <c r="I3231" s="45">
        <v>7.9656169011780626</v>
      </c>
    </row>
    <row r="3232" spans="1:9" x14ac:dyDescent="0.25">
      <c r="A3232" s="39">
        <v>2013</v>
      </c>
      <c r="B3232" s="40" t="s">
        <v>354</v>
      </c>
      <c r="C3232" s="41" t="s">
        <v>355</v>
      </c>
      <c r="D3232" s="42">
        <v>6.1325214402871771</v>
      </c>
      <c r="E3232" s="43">
        <v>6.7872066260354229</v>
      </c>
      <c r="F3232" s="44">
        <v>4.5561867043290016</v>
      </c>
      <c r="G3232" s="44">
        <v>6.5841913181686049</v>
      </c>
      <c r="H3232" s="44">
        <v>6.5753073760383138</v>
      </c>
      <c r="I3232" s="45">
        <v>6.1597151768645455</v>
      </c>
    </row>
    <row r="3233" spans="1:9" x14ac:dyDescent="0.25">
      <c r="A3233" s="39">
        <v>2013</v>
      </c>
      <c r="B3233" s="40" t="s">
        <v>331</v>
      </c>
      <c r="C3233" s="41" t="s">
        <v>332</v>
      </c>
      <c r="D3233" s="42">
        <v>7.3976358737067613</v>
      </c>
      <c r="E3233" s="43">
        <v>5.7652814302381072</v>
      </c>
      <c r="F3233" s="44">
        <v>5.471522883570664</v>
      </c>
      <c r="G3233" s="44">
        <v>8.6118392553092775</v>
      </c>
      <c r="H3233" s="44">
        <v>8.5458982646038972</v>
      </c>
      <c r="I3233" s="45">
        <v>8.5936375348118634</v>
      </c>
    </row>
    <row r="3234" spans="1:9" x14ac:dyDescent="0.25">
      <c r="A3234" s="39">
        <v>2013</v>
      </c>
      <c r="B3234" s="40" t="s">
        <v>387</v>
      </c>
      <c r="C3234" s="41" t="s">
        <v>530</v>
      </c>
      <c r="D3234" s="42">
        <v>8.0140006941286241</v>
      </c>
      <c r="E3234" s="43">
        <v>6.399052269628446</v>
      </c>
      <c r="F3234" s="44">
        <v>7.6711186112527496</v>
      </c>
      <c r="G3234" s="44">
        <v>9.7245090642563632</v>
      </c>
      <c r="H3234" s="44">
        <v>8.4373901887848657</v>
      </c>
      <c r="I3234" s="45">
        <v>7.8379333367206954</v>
      </c>
    </row>
    <row r="3235" spans="1:9" x14ac:dyDescent="0.25">
      <c r="A3235" s="39">
        <v>2013</v>
      </c>
      <c r="B3235" s="40" t="s">
        <v>236</v>
      </c>
      <c r="C3235" s="41" t="s">
        <v>531</v>
      </c>
      <c r="D3235" s="42">
        <v>8.0702144912199962</v>
      </c>
      <c r="E3235" s="43">
        <v>7.1956809377062978</v>
      </c>
      <c r="F3235" s="44">
        <v>7.294923232009074</v>
      </c>
      <c r="G3235" s="44">
        <v>9.4202973828726488</v>
      </c>
      <c r="H3235" s="44">
        <v>7.6693422055259504</v>
      </c>
      <c r="I3235" s="45">
        <v>8.7708286979860048</v>
      </c>
    </row>
    <row r="3236" spans="1:9" x14ac:dyDescent="0.25">
      <c r="A3236" s="39">
        <v>2013</v>
      </c>
      <c r="B3236" s="40" t="s">
        <v>224</v>
      </c>
      <c r="C3236" s="41" t="s">
        <v>225</v>
      </c>
      <c r="D3236" s="42">
        <v>7.3437911407284675</v>
      </c>
      <c r="E3236" s="43">
        <v>7.0863350163064469</v>
      </c>
      <c r="F3236" s="44">
        <v>5.6268680393164203</v>
      </c>
      <c r="G3236" s="44">
        <v>8.9558413967677719</v>
      </c>
      <c r="H3236" s="44">
        <v>8.2980620862771595</v>
      </c>
      <c r="I3236" s="45">
        <v>6.7518491649745442</v>
      </c>
    </row>
    <row r="3237" spans="1:9" x14ac:dyDescent="0.25">
      <c r="A3237" s="39">
        <v>2013</v>
      </c>
      <c r="B3237" s="40" t="s">
        <v>226</v>
      </c>
      <c r="C3237" s="41" t="s">
        <v>532</v>
      </c>
      <c r="D3237" s="42">
        <v>3.1559175652100095</v>
      </c>
      <c r="E3237" s="43">
        <v>4.4029307887835936</v>
      </c>
      <c r="F3237" s="44">
        <v>2.9102255034758642</v>
      </c>
      <c r="G3237" s="44">
        <v>2.0997609963150579</v>
      </c>
      <c r="H3237" s="44">
        <v>3.1355344743962075</v>
      </c>
      <c r="I3237" s="45">
        <v>3.2311360630793238</v>
      </c>
    </row>
    <row r="3238" spans="1:9" x14ac:dyDescent="0.25">
      <c r="A3238" s="39">
        <v>2013</v>
      </c>
      <c r="B3238" s="40" t="s">
        <v>279</v>
      </c>
      <c r="C3238" s="41" t="s">
        <v>533</v>
      </c>
      <c r="D3238" s="42">
        <v>6.0180328920739354</v>
      </c>
      <c r="E3238" s="43">
        <v>6.1514196211497829</v>
      </c>
      <c r="F3238" s="44">
        <v>4.6185449547566622</v>
      </c>
      <c r="G3238" s="44">
        <v>6.2413344411081884</v>
      </c>
      <c r="H3238" s="44">
        <v>6.4298200804079562</v>
      </c>
      <c r="I3238" s="45">
        <v>6.6490453629470858</v>
      </c>
    </row>
    <row r="3239" spans="1:9" x14ac:dyDescent="0.25">
      <c r="A3239" s="39">
        <v>2013</v>
      </c>
      <c r="B3239" s="40" t="s">
        <v>333</v>
      </c>
      <c r="C3239" s="41" t="s">
        <v>534</v>
      </c>
      <c r="D3239" s="42">
        <v>6.4701274438626939</v>
      </c>
      <c r="E3239" s="43">
        <v>7.7520255475625035</v>
      </c>
      <c r="F3239" s="44">
        <v>3.4195625541034618</v>
      </c>
      <c r="G3239" s="44">
        <v>8.0946865724846546</v>
      </c>
      <c r="H3239" s="44">
        <v>7.4474272597799418</v>
      </c>
      <c r="I3239" s="45">
        <v>5.6369352853829042</v>
      </c>
    </row>
    <row r="3240" spans="1:9" x14ac:dyDescent="0.25">
      <c r="A3240" s="39">
        <v>2013</v>
      </c>
      <c r="B3240" s="40" t="s">
        <v>121</v>
      </c>
      <c r="C3240" s="41" t="s">
        <v>122</v>
      </c>
      <c r="D3240" s="42">
        <v>7.2078920605475716</v>
      </c>
      <c r="E3240" s="43">
        <v>7.5214779514830683</v>
      </c>
      <c r="F3240" s="44">
        <v>5.2970952863905101</v>
      </c>
      <c r="G3240" s="44">
        <v>8.7692600240444776</v>
      </c>
      <c r="H3240" s="44">
        <v>7.8283853417295246</v>
      </c>
      <c r="I3240" s="45">
        <v>6.6232416990902765</v>
      </c>
    </row>
    <row r="3241" spans="1:9" ht="15.75" thickBot="1" x14ac:dyDescent="0.3">
      <c r="A3241" s="46">
        <v>2013</v>
      </c>
      <c r="B3241" s="47" t="s">
        <v>123</v>
      </c>
      <c r="C3241" s="48" t="s">
        <v>124</v>
      </c>
      <c r="D3241" s="49">
        <v>5.4585990897800389</v>
      </c>
      <c r="E3241" s="50">
        <v>6.5113572054352691</v>
      </c>
      <c r="F3241" s="51">
        <v>3.5424422471135637</v>
      </c>
      <c r="G3241" s="51">
        <v>6.8955295699513925</v>
      </c>
      <c r="H3241" s="51">
        <v>5.4623418636454542</v>
      </c>
      <c r="I3241" s="52">
        <v>4.881324562754517</v>
      </c>
    </row>
    <row r="3242" spans="1:9" x14ac:dyDescent="0.25">
      <c r="A3242" s="10">
        <v>2014</v>
      </c>
      <c r="B3242" s="11" t="s">
        <v>388</v>
      </c>
      <c r="C3242" s="12" t="s">
        <v>389</v>
      </c>
      <c r="D3242" s="13">
        <v>7.6508466610050032</v>
      </c>
      <c r="E3242" s="14">
        <v>7.702724577594604</v>
      </c>
      <c r="F3242" s="15">
        <v>5.0603790859368933</v>
      </c>
      <c r="G3242" s="15">
        <v>9.6293195053618419</v>
      </c>
      <c r="H3242" s="15">
        <v>8.0796645656396002</v>
      </c>
      <c r="I3242" s="16">
        <v>7.7821455704920792</v>
      </c>
    </row>
    <row r="3243" spans="1:9" x14ac:dyDescent="0.25">
      <c r="A3243" s="17">
        <v>2014</v>
      </c>
      <c r="B3243" s="18" t="s">
        <v>4</v>
      </c>
      <c r="C3243" s="19" t="s">
        <v>5</v>
      </c>
      <c r="D3243" s="20">
        <v>5.0822315252727739</v>
      </c>
      <c r="E3243" s="21">
        <v>3.8235781489991192</v>
      </c>
      <c r="F3243" s="22">
        <v>4.2724999107881505</v>
      </c>
      <c r="G3243" s="22">
        <v>7.3461663238148294</v>
      </c>
      <c r="H3243" s="22">
        <v>4.4785334970713278</v>
      </c>
      <c r="I3243" s="23">
        <v>5.4903797456904435</v>
      </c>
    </row>
    <row r="3244" spans="1:9" x14ac:dyDescent="0.25">
      <c r="A3244" s="17">
        <v>2014</v>
      </c>
      <c r="B3244" s="18" t="s">
        <v>19</v>
      </c>
      <c r="C3244" s="19" t="s">
        <v>20</v>
      </c>
      <c r="D3244" s="20">
        <v>5.0198485864545361</v>
      </c>
      <c r="E3244" s="21">
        <v>5.253892270207607</v>
      </c>
      <c r="F3244" s="22">
        <v>3.4329210645070645</v>
      </c>
      <c r="G3244" s="22">
        <v>6.78973718400733</v>
      </c>
      <c r="H3244" s="22">
        <v>4.834318787587832</v>
      </c>
      <c r="I3244" s="23">
        <v>4.7883736259628487</v>
      </c>
    </row>
    <row r="3245" spans="1:9" x14ac:dyDescent="0.25">
      <c r="A3245" s="17">
        <v>2014</v>
      </c>
      <c r="B3245" s="18" t="s">
        <v>129</v>
      </c>
      <c r="C3245" s="19" t="s">
        <v>130</v>
      </c>
      <c r="D3245" s="20">
        <v>4.6883227168172992</v>
      </c>
      <c r="E3245" s="21">
        <v>5.6810789283539407</v>
      </c>
      <c r="F3245" s="22">
        <v>4.2868296565549624</v>
      </c>
      <c r="G3245" s="22">
        <v>4.7770954776478858</v>
      </c>
      <c r="H3245" s="22">
        <v>3.1429906564351322</v>
      </c>
      <c r="I3245" s="23">
        <v>5.5536188650945784</v>
      </c>
    </row>
    <row r="3246" spans="1:9" x14ac:dyDescent="0.25">
      <c r="A3246" s="17">
        <v>2014</v>
      </c>
      <c r="B3246" s="18" t="s">
        <v>299</v>
      </c>
      <c r="C3246" s="19" t="s">
        <v>300</v>
      </c>
      <c r="D3246" s="20">
        <v>7.8712139866214228</v>
      </c>
      <c r="E3246" s="21">
        <v>8.0802115786527136</v>
      </c>
      <c r="F3246" s="22">
        <v>5.6505525243175487</v>
      </c>
      <c r="G3246" s="22">
        <v>9.3582723143793185</v>
      </c>
      <c r="H3246" s="22">
        <v>8.7332064591884286</v>
      </c>
      <c r="I3246" s="23">
        <v>7.533827056569101</v>
      </c>
    </row>
    <row r="3247" spans="1:9" x14ac:dyDescent="0.25">
      <c r="A3247" s="17">
        <v>2014</v>
      </c>
      <c r="B3247" s="18" t="s">
        <v>438</v>
      </c>
      <c r="C3247" s="19" t="s">
        <v>439</v>
      </c>
      <c r="D3247" s="20">
        <v>8.1106209584103084</v>
      </c>
      <c r="E3247" s="21">
        <v>6.7417945593291178</v>
      </c>
      <c r="F3247" s="22">
        <v>7.9423179021514283</v>
      </c>
      <c r="G3247" s="22">
        <v>9.2648151851063663</v>
      </c>
      <c r="H3247" s="22">
        <v>7.8319922927068042</v>
      </c>
      <c r="I3247" s="23">
        <v>8.7721848527578263</v>
      </c>
    </row>
    <row r="3248" spans="1:9" x14ac:dyDescent="0.25">
      <c r="A3248" s="17">
        <v>2014</v>
      </c>
      <c r="B3248" s="18" t="s">
        <v>420</v>
      </c>
      <c r="C3248" s="19" t="s">
        <v>421</v>
      </c>
      <c r="D3248" s="20">
        <v>7.8358980734931194</v>
      </c>
      <c r="E3248" s="21">
        <v>5.6194268882155045</v>
      </c>
      <c r="F3248" s="22">
        <v>7.9029161095023337</v>
      </c>
      <c r="G3248" s="22">
        <v>9.6120992768540567</v>
      </c>
      <c r="H3248" s="22">
        <v>8.543939486911043</v>
      </c>
      <c r="I3248" s="23">
        <v>7.5011086059826573</v>
      </c>
    </row>
    <row r="3249" spans="1:9" x14ac:dyDescent="0.25">
      <c r="A3249" s="17">
        <v>2014</v>
      </c>
      <c r="B3249" s="18" t="s">
        <v>301</v>
      </c>
      <c r="C3249" s="19" t="s">
        <v>302</v>
      </c>
      <c r="D3249" s="20">
        <v>6.2104168765312089</v>
      </c>
      <c r="E3249" s="21">
        <v>4.9668173264584023</v>
      </c>
      <c r="F3249" s="22">
        <v>4.7315565274447167</v>
      </c>
      <c r="G3249" s="22">
        <v>7.4457607895455284</v>
      </c>
      <c r="H3249" s="22">
        <v>6.9022439857167495</v>
      </c>
      <c r="I3249" s="23">
        <v>7.0057057534906484</v>
      </c>
    </row>
    <row r="3250" spans="1:9" x14ac:dyDescent="0.25">
      <c r="A3250" s="17">
        <v>2014</v>
      </c>
      <c r="B3250" s="18" t="s">
        <v>133</v>
      </c>
      <c r="C3250" s="19" t="s">
        <v>512</v>
      </c>
      <c r="D3250" s="20">
        <v>7.3920704970744868</v>
      </c>
      <c r="E3250" s="21">
        <v>9.0154401172845358</v>
      </c>
      <c r="F3250" s="22">
        <v>6.2043270063605567</v>
      </c>
      <c r="G3250" s="22">
        <v>6.8729049143243079</v>
      </c>
      <c r="H3250" s="22">
        <v>6.3043726083999365</v>
      </c>
      <c r="I3250" s="23">
        <v>8.5633078390030946</v>
      </c>
    </row>
    <row r="3251" spans="1:9" x14ac:dyDescent="0.25">
      <c r="A3251" s="17">
        <v>2014</v>
      </c>
      <c r="B3251" s="18" t="s">
        <v>303</v>
      </c>
      <c r="C3251" s="19" t="s">
        <v>304</v>
      </c>
      <c r="D3251" s="20">
        <v>7.2191797264509887</v>
      </c>
      <c r="E3251" s="21">
        <v>6.6807368939153253</v>
      </c>
      <c r="F3251" s="22">
        <v>4.5035589342744293</v>
      </c>
      <c r="G3251" s="22">
        <v>9.1194778675999011</v>
      </c>
      <c r="H3251" s="22">
        <v>7.7387681252200773</v>
      </c>
      <c r="I3251" s="23">
        <v>8.0533568112452123</v>
      </c>
    </row>
    <row r="3252" spans="1:9" x14ac:dyDescent="0.25">
      <c r="A3252" s="17">
        <v>2014</v>
      </c>
      <c r="B3252" s="18" t="s">
        <v>283</v>
      </c>
      <c r="C3252" s="19" t="s">
        <v>284</v>
      </c>
      <c r="D3252" s="20">
        <v>6.19953189561486</v>
      </c>
      <c r="E3252" s="21">
        <v>8.5486710857616259</v>
      </c>
      <c r="F3252" s="22">
        <v>2.9911756364070876</v>
      </c>
      <c r="G3252" s="22">
        <v>6.916141901331649</v>
      </c>
      <c r="H3252" s="22">
        <v>5.6466162715082708</v>
      </c>
      <c r="I3252" s="23">
        <v>6.8950545830656695</v>
      </c>
    </row>
    <row r="3253" spans="1:9" x14ac:dyDescent="0.25">
      <c r="A3253" s="17">
        <v>2014</v>
      </c>
      <c r="B3253" s="18" t="s">
        <v>135</v>
      </c>
      <c r="C3253" s="19" t="s">
        <v>136</v>
      </c>
      <c r="D3253" s="20">
        <v>6.4640017687478322</v>
      </c>
      <c r="E3253" s="21">
        <v>6.1179811728241402</v>
      </c>
      <c r="F3253" s="22">
        <v>5.7807742947822769</v>
      </c>
      <c r="G3253" s="22">
        <v>7.0747414268225199</v>
      </c>
      <c r="H3253" s="22">
        <v>6.693945154768179</v>
      </c>
      <c r="I3253" s="23">
        <v>6.6525667945420421</v>
      </c>
    </row>
    <row r="3254" spans="1:9" x14ac:dyDescent="0.25">
      <c r="A3254" s="17">
        <v>2014</v>
      </c>
      <c r="B3254" s="18" t="s">
        <v>335</v>
      </c>
      <c r="C3254" s="19" t="s">
        <v>336</v>
      </c>
      <c r="D3254" s="20" t="s">
        <v>511</v>
      </c>
      <c r="E3254" s="21" t="s">
        <v>511</v>
      </c>
      <c r="F3254" s="22" t="s">
        <v>511</v>
      </c>
      <c r="G3254" s="22" t="s">
        <v>511</v>
      </c>
      <c r="H3254" s="22" t="s">
        <v>511</v>
      </c>
      <c r="I3254" s="23" t="s">
        <v>511</v>
      </c>
    </row>
    <row r="3255" spans="1:9" x14ac:dyDescent="0.25">
      <c r="A3255" s="17">
        <v>2014</v>
      </c>
      <c r="B3255" s="18" t="s">
        <v>422</v>
      </c>
      <c r="C3255" s="19" t="s">
        <v>423</v>
      </c>
      <c r="D3255" s="20">
        <v>7.8039297991728587</v>
      </c>
      <c r="E3255" s="21">
        <v>4.8095879058564153</v>
      </c>
      <c r="F3255" s="22">
        <v>7.7882773244696422</v>
      </c>
      <c r="G3255" s="22">
        <v>9.7304220812321756</v>
      </c>
      <c r="H3255" s="22">
        <v>8.6140404704867493</v>
      </c>
      <c r="I3255" s="23">
        <v>8.0773212138193102</v>
      </c>
    </row>
    <row r="3256" spans="1:9" x14ac:dyDescent="0.25">
      <c r="A3256" s="17">
        <v>2014</v>
      </c>
      <c r="B3256" s="18" t="s">
        <v>137</v>
      </c>
      <c r="C3256" s="19" t="s">
        <v>138</v>
      </c>
      <c r="D3256" s="20">
        <v>6.7129417842868921</v>
      </c>
      <c r="E3256" s="21">
        <v>7.2900165129647618</v>
      </c>
      <c r="F3256" s="22">
        <v>5.1719538097666913</v>
      </c>
      <c r="G3256" s="22">
        <v>6.843507983518367</v>
      </c>
      <c r="H3256" s="22">
        <v>6.7688566682957481</v>
      </c>
      <c r="I3256" s="23">
        <v>7.4903739468888872</v>
      </c>
    </row>
    <row r="3257" spans="1:9" x14ac:dyDescent="0.25">
      <c r="A3257" s="17">
        <v>2014</v>
      </c>
      <c r="B3257" s="18" t="s">
        <v>21</v>
      </c>
      <c r="C3257" s="19" t="s">
        <v>22</v>
      </c>
      <c r="D3257" s="20">
        <v>6.1080849223879063</v>
      </c>
      <c r="E3257" s="21">
        <v>7.2548322805195413</v>
      </c>
      <c r="F3257" s="22">
        <v>4.1497150052754286</v>
      </c>
      <c r="G3257" s="22">
        <v>6.9059131683018764</v>
      </c>
      <c r="H3257" s="22">
        <v>5.9186592976695183</v>
      </c>
      <c r="I3257" s="23">
        <v>6.3113048601731707</v>
      </c>
    </row>
    <row r="3258" spans="1:9" x14ac:dyDescent="0.25">
      <c r="A3258" s="17">
        <v>2014</v>
      </c>
      <c r="B3258" s="18" t="s">
        <v>285</v>
      </c>
      <c r="C3258" s="19" t="s">
        <v>286</v>
      </c>
      <c r="D3258" s="20">
        <v>6.6810966913465624</v>
      </c>
      <c r="E3258" s="21">
        <v>7.1926990111278046</v>
      </c>
      <c r="F3258" s="22">
        <v>5.3571257499137594</v>
      </c>
      <c r="G3258" s="22">
        <v>6.8621346296508827</v>
      </c>
      <c r="H3258" s="22">
        <v>6.4302968905387674</v>
      </c>
      <c r="I3258" s="23">
        <v>7.5632271755015958</v>
      </c>
    </row>
    <row r="3259" spans="1:9" x14ac:dyDescent="0.25">
      <c r="A3259" s="17">
        <v>2014</v>
      </c>
      <c r="B3259" s="18" t="s">
        <v>139</v>
      </c>
      <c r="C3259" s="19" t="s">
        <v>513</v>
      </c>
      <c r="D3259" s="20">
        <v>6.2373163688745645</v>
      </c>
      <c r="E3259" s="21">
        <v>5.9571553882614605</v>
      </c>
      <c r="F3259" s="22">
        <v>4.1429337425760648</v>
      </c>
      <c r="G3259" s="22">
        <v>8.7253626940741782</v>
      </c>
      <c r="H3259" s="22">
        <v>6.7169037019863795</v>
      </c>
      <c r="I3259" s="23">
        <v>5.6442263174747396</v>
      </c>
    </row>
    <row r="3260" spans="1:9" x14ac:dyDescent="0.25">
      <c r="A3260" s="17">
        <v>2014</v>
      </c>
      <c r="B3260" s="18" t="s">
        <v>392</v>
      </c>
      <c r="C3260" s="19" t="s">
        <v>393</v>
      </c>
      <c r="D3260" s="20">
        <v>6.9617793872936726</v>
      </c>
      <c r="E3260" s="21">
        <v>5.9859682670715326</v>
      </c>
      <c r="F3260" s="22">
        <v>5.4227314953811989</v>
      </c>
      <c r="G3260" s="22">
        <v>8.5316515599919462</v>
      </c>
      <c r="H3260" s="22">
        <v>7.6990516256508474</v>
      </c>
      <c r="I3260" s="23">
        <v>7.169493988372845</v>
      </c>
    </row>
    <row r="3261" spans="1:9" x14ac:dyDescent="0.25">
      <c r="A3261" s="17">
        <v>2014</v>
      </c>
      <c r="B3261" s="18" t="s">
        <v>23</v>
      </c>
      <c r="C3261" s="19" t="s">
        <v>24</v>
      </c>
      <c r="D3261" s="20">
        <v>7.4295943985382227</v>
      </c>
      <c r="E3261" s="21">
        <v>6.0273284684161439</v>
      </c>
      <c r="F3261" s="22">
        <v>6.1299341042103039</v>
      </c>
      <c r="G3261" s="22">
        <v>8.8734275757607524</v>
      </c>
      <c r="H3261" s="22">
        <v>8.0616392429953194</v>
      </c>
      <c r="I3261" s="23">
        <v>8.0556426013085893</v>
      </c>
    </row>
    <row r="3262" spans="1:9" x14ac:dyDescent="0.25">
      <c r="A3262" s="17">
        <v>2014</v>
      </c>
      <c r="B3262" s="18" t="s">
        <v>145</v>
      </c>
      <c r="C3262" s="19" t="s">
        <v>146</v>
      </c>
      <c r="D3262" s="20">
        <v>6.3975025068303619</v>
      </c>
      <c r="E3262" s="21">
        <v>6.8337307813756656</v>
      </c>
      <c r="F3262" s="22">
        <v>5.1739690834291272</v>
      </c>
      <c r="G3262" s="22">
        <v>8.2272303236723925</v>
      </c>
      <c r="H3262" s="22">
        <v>6.7491430055487598</v>
      </c>
      <c r="I3262" s="23">
        <v>5.0034393401258619</v>
      </c>
    </row>
    <row r="3263" spans="1:9" x14ac:dyDescent="0.25">
      <c r="A3263" s="17">
        <v>2014</v>
      </c>
      <c r="B3263" s="18" t="s">
        <v>259</v>
      </c>
      <c r="C3263" s="19" t="s">
        <v>260</v>
      </c>
      <c r="D3263" s="20">
        <v>6.9441949919233021</v>
      </c>
      <c r="E3263" s="21">
        <v>5</v>
      </c>
      <c r="F3263" s="22">
        <v>5.1383668155282578</v>
      </c>
      <c r="G3263" s="22">
        <v>8.9857951800763161</v>
      </c>
      <c r="H3263" s="22">
        <v>7.1627232077092877</v>
      </c>
      <c r="I3263" s="23">
        <v>8.4340897563026491</v>
      </c>
    </row>
    <row r="3264" spans="1:9" x14ac:dyDescent="0.25">
      <c r="A3264" s="17">
        <v>2014</v>
      </c>
      <c r="B3264" s="18" t="s">
        <v>338</v>
      </c>
      <c r="C3264" s="19" t="s">
        <v>339</v>
      </c>
      <c r="D3264" s="20">
        <v>7.5810594309047135</v>
      </c>
      <c r="E3264" s="21">
        <v>7.00824557728843</v>
      </c>
      <c r="F3264" s="22">
        <v>5.3231810847053715</v>
      </c>
      <c r="G3264" s="22">
        <v>9.2405575188067175</v>
      </c>
      <c r="H3264" s="22">
        <v>8.5578839628403394</v>
      </c>
      <c r="I3264" s="23">
        <v>7.7754290108827107</v>
      </c>
    </row>
    <row r="3265" spans="1:9" x14ac:dyDescent="0.25">
      <c r="A3265" s="17">
        <v>2014</v>
      </c>
      <c r="B3265" s="18" t="s">
        <v>27</v>
      </c>
      <c r="C3265" s="19" t="s">
        <v>28</v>
      </c>
      <c r="D3265" s="20">
        <v>5.9353270706183352</v>
      </c>
      <c r="E3265" s="21">
        <v>5.7046461904797328</v>
      </c>
      <c r="F3265" s="22">
        <v>4.0081121952593799</v>
      </c>
      <c r="G3265" s="22">
        <v>6.9571581342411717</v>
      </c>
      <c r="H3265" s="22">
        <v>6.1214897907734898</v>
      </c>
      <c r="I3265" s="23">
        <v>6.8852290423379054</v>
      </c>
    </row>
    <row r="3266" spans="1:9" x14ac:dyDescent="0.25">
      <c r="A3266" s="17">
        <v>2014</v>
      </c>
      <c r="B3266" s="18" t="s">
        <v>29</v>
      </c>
      <c r="C3266" s="19" t="s">
        <v>30</v>
      </c>
      <c r="D3266" s="20">
        <v>6.0535995126917168</v>
      </c>
      <c r="E3266" s="21">
        <v>6.1353766634146467</v>
      </c>
      <c r="F3266" s="22">
        <v>3.6465158501164368</v>
      </c>
      <c r="G3266" s="22">
        <v>8.0404655822172284</v>
      </c>
      <c r="H3266" s="22">
        <v>5.8523130007486595</v>
      </c>
      <c r="I3266" s="23">
        <v>6.593326466961611</v>
      </c>
    </row>
    <row r="3267" spans="1:9" x14ac:dyDescent="0.25">
      <c r="A3267" s="17">
        <v>2014</v>
      </c>
      <c r="B3267" s="18" t="s">
        <v>31</v>
      </c>
      <c r="C3267" s="19" t="s">
        <v>32</v>
      </c>
      <c r="D3267" s="20">
        <v>7.0554951391951972</v>
      </c>
      <c r="E3267" s="21">
        <v>6.9907187259162971</v>
      </c>
      <c r="F3267" s="22">
        <v>6.3302324333097433</v>
      </c>
      <c r="G3267" s="22">
        <v>8.5073350466083149</v>
      </c>
      <c r="H3267" s="22">
        <v>6.7129516048877012</v>
      </c>
      <c r="I3267" s="23">
        <v>6.7362378852539253</v>
      </c>
    </row>
    <row r="3268" spans="1:9" x14ac:dyDescent="0.25">
      <c r="A3268" s="17">
        <v>2014</v>
      </c>
      <c r="B3268" s="18" t="s">
        <v>261</v>
      </c>
      <c r="C3268" s="19" t="s">
        <v>262</v>
      </c>
      <c r="D3268" s="20">
        <v>7.2048856818047993</v>
      </c>
      <c r="E3268" s="21">
        <v>8.3099606699496658</v>
      </c>
      <c r="F3268" s="22">
        <v>3.9376995916918678</v>
      </c>
      <c r="G3268" s="22">
        <v>9.2601425462809619</v>
      </c>
      <c r="H3268" s="22">
        <v>7.5544119328893604</v>
      </c>
      <c r="I3268" s="23">
        <v>6.9622136682121427</v>
      </c>
    </row>
    <row r="3269" spans="1:9" x14ac:dyDescent="0.25">
      <c r="A3269" s="17">
        <v>2014</v>
      </c>
      <c r="B3269" s="18" t="s">
        <v>33</v>
      </c>
      <c r="C3269" s="19" t="s">
        <v>34</v>
      </c>
      <c r="D3269" s="20">
        <v>5.8445798821613835</v>
      </c>
      <c r="E3269" s="21">
        <v>7.1540249636538462</v>
      </c>
      <c r="F3269" s="22">
        <v>3.4618210831797773</v>
      </c>
      <c r="G3269" s="22">
        <v>7.1609229426660406</v>
      </c>
      <c r="H3269" s="22">
        <v>5.1658955216382942</v>
      </c>
      <c r="I3269" s="23">
        <v>6.2802348996689581</v>
      </c>
    </row>
    <row r="3270" spans="1:9" x14ac:dyDescent="0.25">
      <c r="A3270" s="17">
        <v>2014</v>
      </c>
      <c r="B3270" s="18" t="s">
        <v>230</v>
      </c>
      <c r="C3270" s="19" t="s">
        <v>231</v>
      </c>
      <c r="D3270" s="20">
        <v>8.3278861888514868</v>
      </c>
      <c r="E3270" s="21">
        <v>7.1441558072828233</v>
      </c>
      <c r="F3270" s="22">
        <v>7.9393899795763874</v>
      </c>
      <c r="G3270" s="22">
        <v>9.6041244983682521</v>
      </c>
      <c r="H3270" s="22">
        <v>8.2255110157927298</v>
      </c>
      <c r="I3270" s="23">
        <v>8.7262496432372476</v>
      </c>
    </row>
    <row r="3271" spans="1:9" x14ac:dyDescent="0.25">
      <c r="A3271" s="17">
        <v>2014</v>
      </c>
      <c r="B3271" s="18" t="s">
        <v>35</v>
      </c>
      <c r="C3271" s="19" t="s">
        <v>36</v>
      </c>
      <c r="D3271" s="20">
        <v>4.8880048885280001</v>
      </c>
      <c r="E3271" s="21">
        <v>5.4887452256246752</v>
      </c>
      <c r="F3271" s="22">
        <v>3.1522664960348261</v>
      </c>
      <c r="G3271" s="22">
        <v>5.3792534345908605</v>
      </c>
      <c r="H3271" s="22">
        <v>5.237327562128109</v>
      </c>
      <c r="I3271" s="23">
        <v>5.1824317242615345</v>
      </c>
    </row>
    <row r="3272" spans="1:9" x14ac:dyDescent="0.25">
      <c r="A3272" s="17">
        <v>2014</v>
      </c>
      <c r="B3272" s="18" t="s">
        <v>37</v>
      </c>
      <c r="C3272" s="19" t="s">
        <v>38</v>
      </c>
      <c r="D3272" s="20">
        <v>5.2483801195529676</v>
      </c>
      <c r="E3272" s="21">
        <v>6.577461643312505</v>
      </c>
      <c r="F3272" s="22">
        <v>3.7263818203205865</v>
      </c>
      <c r="G3272" s="22">
        <v>6.4378661510024511</v>
      </c>
      <c r="H3272" s="22">
        <v>5.0737497630580313</v>
      </c>
      <c r="I3272" s="23">
        <v>4.4264412200712648</v>
      </c>
    </row>
    <row r="3273" spans="1:9" x14ac:dyDescent="0.25">
      <c r="A3273" s="17">
        <v>2014</v>
      </c>
      <c r="B3273" s="18" t="s">
        <v>151</v>
      </c>
      <c r="C3273" s="19" t="s">
        <v>152</v>
      </c>
      <c r="D3273" s="20">
        <v>7.9399665951590404</v>
      </c>
      <c r="E3273" s="21">
        <v>8.1595627356737275</v>
      </c>
      <c r="F3273" s="22">
        <v>6.8653354464960712</v>
      </c>
      <c r="G3273" s="22">
        <v>8.9310465219338457</v>
      </c>
      <c r="H3273" s="22">
        <v>8.4331041874748909</v>
      </c>
      <c r="I3273" s="23">
        <v>7.3107840842166683</v>
      </c>
    </row>
    <row r="3274" spans="1:9" x14ac:dyDescent="0.25">
      <c r="A3274" s="17">
        <v>2014</v>
      </c>
      <c r="B3274" s="18" t="s">
        <v>249</v>
      </c>
      <c r="C3274" s="19" t="s">
        <v>250</v>
      </c>
      <c r="D3274" s="20">
        <v>6.1958731264179701</v>
      </c>
      <c r="E3274" s="21">
        <v>5.1234743832342122</v>
      </c>
      <c r="F3274" s="22">
        <v>5.0005922353243371</v>
      </c>
      <c r="G3274" s="22">
        <v>8.1945269475321876</v>
      </c>
      <c r="H3274" s="22">
        <v>6.3790161381821298</v>
      </c>
      <c r="I3274" s="23">
        <v>6.281755927816981</v>
      </c>
    </row>
    <row r="3275" spans="1:9" x14ac:dyDescent="0.25">
      <c r="A3275" s="17">
        <v>2014</v>
      </c>
      <c r="B3275" s="18" t="s">
        <v>153</v>
      </c>
      <c r="C3275" s="19" t="s">
        <v>154</v>
      </c>
      <c r="D3275" s="20">
        <v>6.629061678479772</v>
      </c>
      <c r="E3275" s="21">
        <v>6.0710901421375025</v>
      </c>
      <c r="F3275" s="22">
        <v>4.5140084426903178</v>
      </c>
      <c r="G3275" s="22">
        <v>8.1477361963073314</v>
      </c>
      <c r="H3275" s="22">
        <v>6.7570593789634534</v>
      </c>
      <c r="I3275" s="23">
        <v>7.6554142323002532</v>
      </c>
    </row>
    <row r="3276" spans="1:9" x14ac:dyDescent="0.25">
      <c r="A3276" s="17">
        <v>2014</v>
      </c>
      <c r="B3276" s="18" t="s">
        <v>45</v>
      </c>
      <c r="C3276" s="19" t="s">
        <v>514</v>
      </c>
      <c r="D3276" s="20">
        <v>5.433686950046158</v>
      </c>
      <c r="E3276" s="21">
        <v>6.8531439843377031</v>
      </c>
      <c r="F3276" s="22">
        <v>2.6164063295926838</v>
      </c>
      <c r="G3276" s="22">
        <v>7.5611875181902448</v>
      </c>
      <c r="H3276" s="22">
        <v>4.5753273505359253</v>
      </c>
      <c r="I3276" s="23">
        <v>5.5623695675742342</v>
      </c>
    </row>
    <row r="3277" spans="1:9" x14ac:dyDescent="0.25">
      <c r="A3277" s="17">
        <v>2014</v>
      </c>
      <c r="B3277" s="18" t="s">
        <v>41</v>
      </c>
      <c r="C3277" s="19" t="s">
        <v>515</v>
      </c>
      <c r="D3277" s="20">
        <v>4.8674616634255656</v>
      </c>
      <c r="E3277" s="21">
        <v>4.6804172019376047</v>
      </c>
      <c r="F3277" s="22">
        <v>3.5956074199097929</v>
      </c>
      <c r="G3277" s="22">
        <v>5.9241569510170455</v>
      </c>
      <c r="H3277" s="22">
        <v>4.7194954422250062</v>
      </c>
      <c r="I3277" s="23">
        <v>5.4176313020383775</v>
      </c>
    </row>
    <row r="3278" spans="1:9" x14ac:dyDescent="0.25">
      <c r="A3278" s="17">
        <v>2014</v>
      </c>
      <c r="B3278" s="18" t="s">
        <v>155</v>
      </c>
      <c r="C3278" s="19" t="s">
        <v>156</v>
      </c>
      <c r="D3278" s="20">
        <v>7.5881372407219514</v>
      </c>
      <c r="E3278" s="21">
        <v>7.5308056304573672</v>
      </c>
      <c r="F3278" s="22">
        <v>6.1643379029448919</v>
      </c>
      <c r="G3278" s="22">
        <v>9.4118048171304967</v>
      </c>
      <c r="H3278" s="22">
        <v>8.0534568141594942</v>
      </c>
      <c r="I3278" s="23">
        <v>6.7802810389175105</v>
      </c>
    </row>
    <row r="3279" spans="1:9" x14ac:dyDescent="0.25">
      <c r="A3279" s="17">
        <v>2014</v>
      </c>
      <c r="B3279" s="18" t="s">
        <v>43</v>
      </c>
      <c r="C3279" s="19" t="s">
        <v>516</v>
      </c>
      <c r="D3279" s="20">
        <v>5.8844238986811144</v>
      </c>
      <c r="E3279" s="21">
        <v>6.1610984441929544</v>
      </c>
      <c r="F3279" s="22">
        <v>4.5964296711944455</v>
      </c>
      <c r="G3279" s="22">
        <v>7.0124486615641466</v>
      </c>
      <c r="H3279" s="22">
        <v>5.3259011935429061</v>
      </c>
      <c r="I3279" s="23">
        <v>6.3262415229111211</v>
      </c>
    </row>
    <row r="3280" spans="1:9" x14ac:dyDescent="0.25">
      <c r="A3280" s="17">
        <v>2014</v>
      </c>
      <c r="B3280" s="18" t="s">
        <v>394</v>
      </c>
      <c r="C3280" s="19" t="s">
        <v>395</v>
      </c>
      <c r="D3280" s="20">
        <v>7.166560516896423</v>
      </c>
      <c r="E3280" s="21">
        <v>5.1444035350934278</v>
      </c>
      <c r="F3280" s="22">
        <v>5.8494782468360125</v>
      </c>
      <c r="G3280" s="22">
        <v>9.3003671472375196</v>
      </c>
      <c r="H3280" s="22">
        <v>8.210824719328949</v>
      </c>
      <c r="I3280" s="23">
        <v>7.327728935986209</v>
      </c>
    </row>
    <row r="3281" spans="1:9" x14ac:dyDescent="0.25">
      <c r="A3281" s="17">
        <v>2014</v>
      </c>
      <c r="B3281" s="18" t="s">
        <v>305</v>
      </c>
      <c r="C3281" s="19" t="s">
        <v>306</v>
      </c>
      <c r="D3281" s="20">
        <v>7.4133890076473623</v>
      </c>
      <c r="E3281" s="21">
        <v>7.339890609534625</v>
      </c>
      <c r="F3281" s="22">
        <v>6.0537061578801543</v>
      </c>
      <c r="G3281" s="22">
        <v>7.2306823082272835</v>
      </c>
      <c r="H3281" s="22">
        <v>8.64048918727722</v>
      </c>
      <c r="I3281" s="23">
        <v>7.8021767753175304</v>
      </c>
    </row>
    <row r="3282" spans="1:9" x14ac:dyDescent="0.25">
      <c r="A3282" s="17">
        <v>2014</v>
      </c>
      <c r="B3282" s="18" t="s">
        <v>340</v>
      </c>
      <c r="C3282" s="19" t="s">
        <v>517</v>
      </c>
      <c r="D3282" s="20">
        <v>7.840841069805558</v>
      </c>
      <c r="E3282" s="21">
        <v>6.5072779320974465</v>
      </c>
      <c r="F3282" s="22">
        <v>6.3006805762953721</v>
      </c>
      <c r="G3282" s="22">
        <v>9.5604540120769048</v>
      </c>
      <c r="H3282" s="22">
        <v>8.6126737454117865</v>
      </c>
      <c r="I3282" s="23">
        <v>8.2231190831462726</v>
      </c>
    </row>
    <row r="3283" spans="1:9" x14ac:dyDescent="0.25">
      <c r="A3283" s="17">
        <v>2014</v>
      </c>
      <c r="B3283" s="18" t="s">
        <v>358</v>
      </c>
      <c r="C3283" s="19" t="s">
        <v>359</v>
      </c>
      <c r="D3283" s="20">
        <v>8.0205434301724807</v>
      </c>
      <c r="E3283" s="21">
        <v>4.7860310915530917</v>
      </c>
      <c r="F3283" s="22">
        <v>8.1930293514353689</v>
      </c>
      <c r="G3283" s="22">
        <v>9.7102561049063141</v>
      </c>
      <c r="H3283" s="22">
        <v>8.8299877109859004</v>
      </c>
      <c r="I3283" s="23">
        <v>8.583412891981725</v>
      </c>
    </row>
    <row r="3284" spans="1:9" x14ac:dyDescent="0.25">
      <c r="A3284" s="17">
        <v>2014</v>
      </c>
      <c r="B3284" s="18" t="s">
        <v>163</v>
      </c>
      <c r="C3284" s="19" t="s">
        <v>164</v>
      </c>
      <c r="D3284" s="20">
        <v>7.5173279143353451</v>
      </c>
      <c r="E3284" s="21">
        <v>8.6086192529169949</v>
      </c>
      <c r="F3284" s="22">
        <v>4.6980432666939116</v>
      </c>
      <c r="G3284" s="22">
        <v>9.526790342320723</v>
      </c>
      <c r="H3284" s="22">
        <v>8.0368787949182927</v>
      </c>
      <c r="I3284" s="23">
        <v>6.7163079148268041</v>
      </c>
    </row>
    <row r="3285" spans="1:9" x14ac:dyDescent="0.25">
      <c r="A3285" s="17">
        <v>2014</v>
      </c>
      <c r="B3285" s="18" t="s">
        <v>165</v>
      </c>
      <c r="C3285" s="19" t="s">
        <v>166</v>
      </c>
      <c r="D3285" s="20">
        <v>5.9750303327758445</v>
      </c>
      <c r="E3285" s="21">
        <v>6.560401278216224</v>
      </c>
      <c r="F3285" s="22">
        <v>4.1437666251617813</v>
      </c>
      <c r="G3285" s="22">
        <v>6.8641201525640252</v>
      </c>
      <c r="H3285" s="22">
        <v>6.3160588884393283</v>
      </c>
      <c r="I3285" s="23">
        <v>5.990804719497862</v>
      </c>
    </row>
    <row r="3286" spans="1:9" x14ac:dyDescent="0.25">
      <c r="A3286" s="17">
        <v>2014</v>
      </c>
      <c r="B3286" s="18" t="s">
        <v>7</v>
      </c>
      <c r="C3286" s="19" t="s">
        <v>518</v>
      </c>
      <c r="D3286" s="20">
        <v>5.5031591886211286</v>
      </c>
      <c r="E3286" s="21">
        <v>5.0488113056085933</v>
      </c>
      <c r="F3286" s="22">
        <v>3.4390755262677213</v>
      </c>
      <c r="G3286" s="22">
        <v>8.8312104739546236</v>
      </c>
      <c r="H3286" s="22">
        <v>5.4887436150661717</v>
      </c>
      <c r="I3286" s="23">
        <v>4.7079550222085382</v>
      </c>
    </row>
    <row r="3287" spans="1:9" x14ac:dyDescent="0.25">
      <c r="A3287" s="17">
        <v>2014</v>
      </c>
      <c r="B3287" s="18" t="s">
        <v>167</v>
      </c>
      <c r="C3287" s="19" t="s">
        <v>168</v>
      </c>
      <c r="D3287" s="20">
        <v>7.5096550888838394</v>
      </c>
      <c r="E3287" s="21">
        <v>8.6309812042692773</v>
      </c>
      <c r="F3287" s="22">
        <v>4.766268243761516</v>
      </c>
      <c r="G3287" s="22">
        <v>9.7064068018377085</v>
      </c>
      <c r="H3287" s="22">
        <v>7.9880238895943743</v>
      </c>
      <c r="I3287" s="23">
        <v>6.4565953049563234</v>
      </c>
    </row>
    <row r="3288" spans="1:9" x14ac:dyDescent="0.25">
      <c r="A3288" s="17">
        <v>2014</v>
      </c>
      <c r="B3288" s="18" t="s">
        <v>360</v>
      </c>
      <c r="C3288" s="19" t="s">
        <v>361</v>
      </c>
      <c r="D3288" s="20">
        <v>7.9670397362605296</v>
      </c>
      <c r="E3288" s="21">
        <v>6.5178340574313776</v>
      </c>
      <c r="F3288" s="22">
        <v>7.1748013173754108</v>
      </c>
      <c r="G3288" s="22">
        <v>9.1293391225742422</v>
      </c>
      <c r="H3288" s="22">
        <v>8.7581692046254265</v>
      </c>
      <c r="I3288" s="23">
        <v>8.2550549792961956</v>
      </c>
    </row>
    <row r="3289" spans="1:9" x14ac:dyDescent="0.25">
      <c r="A3289" s="17">
        <v>2014</v>
      </c>
      <c r="B3289" s="18" t="s">
        <v>53</v>
      </c>
      <c r="C3289" s="19" t="s">
        <v>54</v>
      </c>
      <c r="D3289" s="20">
        <v>6.455712845410571</v>
      </c>
      <c r="E3289" s="21">
        <v>5.1947737492171777</v>
      </c>
      <c r="F3289" s="22">
        <v>4.8625186698284955</v>
      </c>
      <c r="G3289" s="22">
        <v>7.9992562047041522</v>
      </c>
      <c r="H3289" s="22">
        <v>6.6333056759763656</v>
      </c>
      <c r="I3289" s="23">
        <v>7.5887099273266623</v>
      </c>
    </row>
    <row r="3290" spans="1:9" x14ac:dyDescent="0.25">
      <c r="A3290" s="17">
        <v>2014</v>
      </c>
      <c r="B3290" s="18" t="s">
        <v>55</v>
      </c>
      <c r="C3290" s="19" t="s">
        <v>56</v>
      </c>
      <c r="D3290" s="20">
        <v>5.294676349354793</v>
      </c>
      <c r="E3290" s="21">
        <v>5.680128833230552</v>
      </c>
      <c r="F3290" s="22">
        <v>4.1458038687420586</v>
      </c>
      <c r="G3290" s="22">
        <v>5.4675398212843547</v>
      </c>
      <c r="H3290" s="22">
        <v>4.8852275039003477</v>
      </c>
      <c r="I3290" s="23">
        <v>6.2946817196166549</v>
      </c>
    </row>
    <row r="3291" spans="1:9" x14ac:dyDescent="0.25">
      <c r="A3291" s="17">
        <v>2014</v>
      </c>
      <c r="B3291" s="18" t="s">
        <v>451</v>
      </c>
      <c r="C3291" s="19" t="s">
        <v>452</v>
      </c>
      <c r="D3291" s="20">
        <v>6.5981172292920647</v>
      </c>
      <c r="E3291" s="21">
        <v>6.1380801153409132</v>
      </c>
      <c r="F3291" s="22">
        <v>5.8750173995253334</v>
      </c>
      <c r="G3291" s="22">
        <v>6.0759108650121005</v>
      </c>
      <c r="H3291" s="22">
        <v>6.2718041338955697</v>
      </c>
      <c r="I3291" s="23">
        <v>8.6297736326864083</v>
      </c>
    </row>
    <row r="3292" spans="1:9" x14ac:dyDescent="0.25">
      <c r="A3292" s="17">
        <v>2014</v>
      </c>
      <c r="B3292" s="18" t="s">
        <v>364</v>
      </c>
      <c r="C3292" s="19" t="s">
        <v>365</v>
      </c>
      <c r="D3292" s="20">
        <v>7.8176822239225476</v>
      </c>
      <c r="E3292" s="21">
        <v>4.9534671700523045</v>
      </c>
      <c r="F3292" s="22">
        <v>8.2385090207460792</v>
      </c>
      <c r="G3292" s="22">
        <v>9.5403628474100284</v>
      </c>
      <c r="H3292" s="22">
        <v>8.5002432436774864</v>
      </c>
      <c r="I3292" s="23">
        <v>7.855828837726837</v>
      </c>
    </row>
    <row r="3293" spans="1:9" x14ac:dyDescent="0.25">
      <c r="A3293" s="17">
        <v>2014</v>
      </c>
      <c r="B3293" s="18" t="s">
        <v>424</v>
      </c>
      <c r="C3293" s="19" t="s">
        <v>425</v>
      </c>
      <c r="D3293" s="20">
        <v>7.5698632487580948</v>
      </c>
      <c r="E3293" s="21">
        <v>5.1282530754163691</v>
      </c>
      <c r="F3293" s="22">
        <v>6.8912123295058159</v>
      </c>
      <c r="G3293" s="22">
        <v>9.7401975231933289</v>
      </c>
      <c r="H3293" s="22">
        <v>8.6730442131818748</v>
      </c>
      <c r="I3293" s="23">
        <v>7.4166091024930871</v>
      </c>
    </row>
    <row r="3294" spans="1:9" x14ac:dyDescent="0.25">
      <c r="A3294" s="17">
        <v>2014</v>
      </c>
      <c r="B3294" s="18" t="s">
        <v>59</v>
      </c>
      <c r="C3294" s="19" t="s">
        <v>60</v>
      </c>
      <c r="D3294" s="20">
        <v>5.5392028977524062</v>
      </c>
      <c r="E3294" s="21">
        <v>5.7282573782291397</v>
      </c>
      <c r="F3294" s="22">
        <v>3.6702573571890027</v>
      </c>
      <c r="G3294" s="22">
        <v>5.9754161802660715</v>
      </c>
      <c r="H3294" s="22">
        <v>5.4603093445252995</v>
      </c>
      <c r="I3294" s="23">
        <v>6.8617742285525196</v>
      </c>
    </row>
    <row r="3295" spans="1:9" x14ac:dyDescent="0.25">
      <c r="A3295" s="17">
        <v>2014</v>
      </c>
      <c r="B3295" s="18" t="s">
        <v>61</v>
      </c>
      <c r="C3295" s="19" t="s">
        <v>519</v>
      </c>
      <c r="D3295" s="20">
        <v>7.1750862103879571</v>
      </c>
      <c r="E3295" s="21">
        <v>7.4188183040018085</v>
      </c>
      <c r="F3295" s="22">
        <v>4.7711338368852205</v>
      </c>
      <c r="G3295" s="22">
        <v>9.2215390069098522</v>
      </c>
      <c r="H3295" s="22">
        <v>7.8121057235720883</v>
      </c>
      <c r="I3295" s="23">
        <v>6.6518341805708188</v>
      </c>
    </row>
    <row r="3296" spans="1:9" x14ac:dyDescent="0.25">
      <c r="A3296" s="17">
        <v>2014</v>
      </c>
      <c r="B3296" s="18" t="s">
        <v>307</v>
      </c>
      <c r="C3296" s="19" t="s">
        <v>308</v>
      </c>
      <c r="D3296" s="20">
        <v>8.2694423441672669</v>
      </c>
      <c r="E3296" s="21">
        <v>8.0756967272609099</v>
      </c>
      <c r="F3296" s="22">
        <v>7.1602859615393459</v>
      </c>
      <c r="G3296" s="22">
        <v>9.1106250138516884</v>
      </c>
      <c r="H3296" s="22">
        <v>8.8899706624987722</v>
      </c>
      <c r="I3296" s="23">
        <v>8.1106333556856125</v>
      </c>
    </row>
    <row r="3297" spans="1:9" x14ac:dyDescent="0.25">
      <c r="A3297" s="17">
        <v>2014</v>
      </c>
      <c r="B3297" s="18" t="s">
        <v>426</v>
      </c>
      <c r="C3297" s="19" t="s">
        <v>427</v>
      </c>
      <c r="D3297" s="20">
        <v>7.9327561425656015</v>
      </c>
      <c r="E3297" s="21">
        <v>6.4416928771381823</v>
      </c>
      <c r="F3297" s="22">
        <v>7.7011114507948832</v>
      </c>
      <c r="G3297" s="22">
        <v>9.6075605509484561</v>
      </c>
      <c r="H3297" s="22">
        <v>8.3445109474813393</v>
      </c>
      <c r="I3297" s="23">
        <v>7.5689048864651483</v>
      </c>
    </row>
    <row r="3298" spans="1:9" x14ac:dyDescent="0.25">
      <c r="A3298" s="17">
        <v>2014</v>
      </c>
      <c r="B3298" s="18" t="s">
        <v>63</v>
      </c>
      <c r="C3298" s="19" t="s">
        <v>64</v>
      </c>
      <c r="D3298" s="20">
        <v>6.3060508222235727</v>
      </c>
      <c r="E3298" s="21">
        <v>8.2922363003859338</v>
      </c>
      <c r="F3298" s="22">
        <v>5.2966482969903765</v>
      </c>
      <c r="G3298" s="22">
        <v>5.5956863188995944</v>
      </c>
      <c r="H3298" s="22">
        <v>5.7907045920089573</v>
      </c>
      <c r="I3298" s="23">
        <v>6.5549786028329988</v>
      </c>
    </row>
    <row r="3299" spans="1:9" x14ac:dyDescent="0.25">
      <c r="A3299" s="17">
        <v>2014</v>
      </c>
      <c r="B3299" s="18" t="s">
        <v>398</v>
      </c>
      <c r="C3299" s="19" t="s">
        <v>399</v>
      </c>
      <c r="D3299" s="20">
        <v>7.0921668581531154</v>
      </c>
      <c r="E3299" s="21">
        <v>4.4603835444202371</v>
      </c>
      <c r="F3299" s="22">
        <v>6.0274414287939679</v>
      </c>
      <c r="G3299" s="22">
        <v>9.7045667804704188</v>
      </c>
      <c r="H3299" s="22">
        <v>8.3786741649569567</v>
      </c>
      <c r="I3299" s="23">
        <v>6.8897683721239948</v>
      </c>
    </row>
    <row r="3300" spans="1:9" x14ac:dyDescent="0.25">
      <c r="A3300" s="17">
        <v>2014</v>
      </c>
      <c r="B3300" s="18" t="s">
        <v>177</v>
      </c>
      <c r="C3300" s="19" t="s">
        <v>178</v>
      </c>
      <c r="D3300" s="20">
        <v>7.8011721620190073</v>
      </c>
      <c r="E3300" s="21">
        <v>9.4138509047978367</v>
      </c>
      <c r="F3300" s="22">
        <v>4.821515231269295</v>
      </c>
      <c r="G3300" s="22">
        <v>9.5880377281206108</v>
      </c>
      <c r="H3300" s="22">
        <v>8.4388763865271503</v>
      </c>
      <c r="I3300" s="23">
        <v>6.7435805593801419</v>
      </c>
    </row>
    <row r="3301" spans="1:9" x14ac:dyDescent="0.25">
      <c r="A3301" s="17">
        <v>2014</v>
      </c>
      <c r="B3301" s="18" t="s">
        <v>65</v>
      </c>
      <c r="C3301" s="19" t="s">
        <v>66</v>
      </c>
      <c r="D3301" s="20">
        <v>5.1135689742314225</v>
      </c>
      <c r="E3301" s="21">
        <v>3.8058758005241571</v>
      </c>
      <c r="F3301" s="22">
        <v>3.2442549063312356</v>
      </c>
      <c r="G3301" s="22">
        <v>7.5169225896266418</v>
      </c>
      <c r="H3301" s="22">
        <v>4.3586456104861995</v>
      </c>
      <c r="I3301" s="23">
        <v>6.6421459641888765</v>
      </c>
    </row>
    <row r="3302" spans="1:9" x14ac:dyDescent="0.25">
      <c r="A3302" s="17">
        <v>2014</v>
      </c>
      <c r="B3302" s="18" t="s">
        <v>67</v>
      </c>
      <c r="C3302" s="19" t="s">
        <v>68</v>
      </c>
      <c r="D3302" s="20">
        <v>5.2045033975843333</v>
      </c>
      <c r="E3302" s="21">
        <v>5.1525849658270317</v>
      </c>
      <c r="F3302" s="22">
        <v>2.9479790476468333</v>
      </c>
      <c r="G3302" s="22">
        <v>6.3361237930183618</v>
      </c>
      <c r="H3302" s="22">
        <v>5.9687389503860526</v>
      </c>
      <c r="I3302" s="23">
        <v>5.6170902310433872</v>
      </c>
    </row>
    <row r="3303" spans="1:9" x14ac:dyDescent="0.25">
      <c r="A3303" s="17">
        <v>2014</v>
      </c>
      <c r="B3303" s="18" t="s">
        <v>179</v>
      </c>
      <c r="C3303" s="19" t="s">
        <v>180</v>
      </c>
      <c r="D3303" s="20">
        <v>6.4945656167015597</v>
      </c>
      <c r="E3303" s="21">
        <v>6.0742491100195153</v>
      </c>
      <c r="F3303" s="22">
        <v>4.7116566196032066</v>
      </c>
      <c r="G3303" s="22">
        <v>8.0321095471552244</v>
      </c>
      <c r="H3303" s="22">
        <v>6.8472445691138146</v>
      </c>
      <c r="I3303" s="23">
        <v>6.807568237616036</v>
      </c>
    </row>
    <row r="3304" spans="1:9" x14ac:dyDescent="0.25">
      <c r="A3304" s="17">
        <v>2014</v>
      </c>
      <c r="B3304" s="18" t="s">
        <v>181</v>
      </c>
      <c r="C3304" s="19" t="s">
        <v>182</v>
      </c>
      <c r="D3304" s="20">
        <v>6.8671133289941624</v>
      </c>
      <c r="E3304" s="21">
        <v>7.7877347560138279</v>
      </c>
      <c r="F3304" s="22">
        <v>2.8292130343807829</v>
      </c>
      <c r="G3304" s="22">
        <v>8.1621689611662518</v>
      </c>
      <c r="H3304" s="22">
        <v>8.5291151505116112</v>
      </c>
      <c r="I3304" s="23">
        <v>7.0273347428983355</v>
      </c>
    </row>
    <row r="3305" spans="1:9" x14ac:dyDescent="0.25">
      <c r="A3305" s="17">
        <v>2014</v>
      </c>
      <c r="B3305" s="18" t="s">
        <v>183</v>
      </c>
      <c r="C3305" s="19" t="s">
        <v>184</v>
      </c>
      <c r="D3305" s="20">
        <v>7.2926065290641757</v>
      </c>
      <c r="E3305" s="21">
        <v>9.1787954938014487</v>
      </c>
      <c r="F3305" s="22">
        <v>4.3246550139535804</v>
      </c>
      <c r="G3305" s="22">
        <v>9.2128020749979189</v>
      </c>
      <c r="H3305" s="22">
        <v>6.9465350171532014</v>
      </c>
      <c r="I3305" s="23">
        <v>6.8002450454147301</v>
      </c>
    </row>
    <row r="3306" spans="1:9" x14ac:dyDescent="0.25">
      <c r="A3306" s="17">
        <v>2014</v>
      </c>
      <c r="B3306" s="18" t="s">
        <v>251</v>
      </c>
      <c r="C3306" s="19" t="s">
        <v>520</v>
      </c>
      <c r="D3306" s="20">
        <v>8.8510596103142873</v>
      </c>
      <c r="E3306" s="21">
        <v>8.4799551563254028</v>
      </c>
      <c r="F3306" s="22">
        <v>7.4206945092236971</v>
      </c>
      <c r="G3306" s="22">
        <v>9.3823797637984221</v>
      </c>
      <c r="H3306" s="22">
        <v>9.5498961845718391</v>
      </c>
      <c r="I3306" s="23">
        <v>9.4223724376520792</v>
      </c>
    </row>
    <row r="3307" spans="1:9" x14ac:dyDescent="0.25">
      <c r="A3307" s="17">
        <v>2014</v>
      </c>
      <c r="B3307" s="18" t="s">
        <v>342</v>
      </c>
      <c r="C3307" s="19" t="s">
        <v>343</v>
      </c>
      <c r="D3307" s="20">
        <v>7.4987774425160989</v>
      </c>
      <c r="E3307" s="21">
        <v>5.5360224808851557</v>
      </c>
      <c r="F3307" s="22">
        <v>6.3614605900870318</v>
      </c>
      <c r="G3307" s="22">
        <v>9.4897682615378898</v>
      </c>
      <c r="H3307" s="22">
        <v>8.5683337151917733</v>
      </c>
      <c r="I3307" s="23">
        <v>7.5383021648786483</v>
      </c>
    </row>
    <row r="3308" spans="1:9" x14ac:dyDescent="0.25">
      <c r="A3308" s="17">
        <v>2014</v>
      </c>
      <c r="B3308" s="18" t="s">
        <v>368</v>
      </c>
      <c r="C3308" s="19" t="s">
        <v>369</v>
      </c>
      <c r="D3308" s="20">
        <v>7.2517923773108874</v>
      </c>
      <c r="E3308" s="21">
        <v>6.0593674673795972</v>
      </c>
      <c r="F3308" s="22">
        <v>7.9015362702023619</v>
      </c>
      <c r="G3308" s="22">
        <v>7.2058764877276431</v>
      </c>
      <c r="H3308" s="22">
        <v>6.8961086854421243</v>
      </c>
      <c r="I3308" s="23">
        <v>8.196072975802716</v>
      </c>
    </row>
    <row r="3309" spans="1:9" x14ac:dyDescent="0.25">
      <c r="A3309" s="17">
        <v>2014</v>
      </c>
      <c r="B3309" s="18" t="s">
        <v>287</v>
      </c>
      <c r="C3309" s="19" t="s">
        <v>288</v>
      </c>
      <c r="D3309" s="20">
        <v>6.1671609499064299</v>
      </c>
      <c r="E3309" s="21">
        <v>7.6541085165669518</v>
      </c>
      <c r="F3309" s="22">
        <v>4.8920418110929829</v>
      </c>
      <c r="G3309" s="22">
        <v>6.8969480683087374</v>
      </c>
      <c r="H3309" s="22">
        <v>5.1321554060199661</v>
      </c>
      <c r="I3309" s="23">
        <v>6.2605509475435097</v>
      </c>
    </row>
    <row r="3310" spans="1:9" x14ac:dyDescent="0.25">
      <c r="A3310" s="17">
        <v>2014</v>
      </c>
      <c r="B3310" s="18" t="s">
        <v>263</v>
      </c>
      <c r="C3310" s="19" t="s">
        <v>264</v>
      </c>
      <c r="D3310" s="20">
        <v>7.0786080560084077</v>
      </c>
      <c r="E3310" s="21">
        <v>8.0815592192434345</v>
      </c>
      <c r="F3310" s="22">
        <v>4.6840148279307758</v>
      </c>
      <c r="G3310" s="22">
        <v>9.2642074193849613</v>
      </c>
      <c r="H3310" s="22">
        <v>7.0172785004414369</v>
      </c>
      <c r="I3310" s="23">
        <v>6.345980313041431</v>
      </c>
    </row>
    <row r="3311" spans="1:9" x14ac:dyDescent="0.25">
      <c r="A3311" s="17">
        <v>2014</v>
      </c>
      <c r="B3311" s="18" t="s">
        <v>289</v>
      </c>
      <c r="C3311" s="19" t="s">
        <v>521</v>
      </c>
      <c r="D3311" s="20">
        <v>5.1409997058542185</v>
      </c>
      <c r="E3311" s="21">
        <v>6.2864260391081093</v>
      </c>
      <c r="F3311" s="22">
        <v>4.1749135344014325</v>
      </c>
      <c r="G3311" s="22">
        <v>7.0621730430844947</v>
      </c>
      <c r="H3311" s="22">
        <v>3.0026601851179877</v>
      </c>
      <c r="I3311" s="23">
        <v>5.1788257275590652</v>
      </c>
    </row>
    <row r="3312" spans="1:9" x14ac:dyDescent="0.25">
      <c r="A3312" s="17">
        <v>2014</v>
      </c>
      <c r="B3312" s="18" t="s">
        <v>309</v>
      </c>
      <c r="C3312" s="19" t="s">
        <v>310</v>
      </c>
      <c r="D3312" s="20" t="s">
        <v>511</v>
      </c>
      <c r="E3312" s="21" t="s">
        <v>511</v>
      </c>
      <c r="F3312" s="22" t="s">
        <v>511</v>
      </c>
      <c r="G3312" s="22" t="s">
        <v>511</v>
      </c>
      <c r="H3312" s="22" t="s">
        <v>511</v>
      </c>
      <c r="I3312" s="23" t="s">
        <v>511</v>
      </c>
    </row>
    <row r="3313" spans="1:9" x14ac:dyDescent="0.25">
      <c r="A3313" s="17">
        <v>2014</v>
      </c>
      <c r="B3313" s="18" t="s">
        <v>370</v>
      </c>
      <c r="C3313" s="19" t="s">
        <v>371</v>
      </c>
      <c r="D3313" s="20">
        <v>8.198536810363688</v>
      </c>
      <c r="E3313" s="21">
        <v>6.3615572648477476</v>
      </c>
      <c r="F3313" s="22">
        <v>7.8058926158272293</v>
      </c>
      <c r="G3313" s="22">
        <v>9.6295572399105698</v>
      </c>
      <c r="H3313" s="22">
        <v>8.9328858144482197</v>
      </c>
      <c r="I3313" s="23">
        <v>8.2627911167846761</v>
      </c>
    </row>
    <row r="3314" spans="1:9" x14ac:dyDescent="0.25">
      <c r="A3314" s="17">
        <v>2014</v>
      </c>
      <c r="B3314" s="18" t="s">
        <v>311</v>
      </c>
      <c r="C3314" s="19" t="s">
        <v>312</v>
      </c>
      <c r="D3314" s="20">
        <v>7.5041708054569485</v>
      </c>
      <c r="E3314" s="21">
        <v>6.3618999300348964</v>
      </c>
      <c r="F3314" s="22">
        <v>5.5445043243514194</v>
      </c>
      <c r="G3314" s="22">
        <v>9.5247302625123531</v>
      </c>
      <c r="H3314" s="22">
        <v>8.5566141924788433</v>
      </c>
      <c r="I3314" s="23">
        <v>7.533105317907232</v>
      </c>
    </row>
    <row r="3315" spans="1:9" x14ac:dyDescent="0.25">
      <c r="A3315" s="17">
        <v>2014</v>
      </c>
      <c r="B3315" s="18" t="s">
        <v>402</v>
      </c>
      <c r="C3315" s="19" t="s">
        <v>403</v>
      </c>
      <c r="D3315" s="20">
        <v>7.6808902644810404</v>
      </c>
      <c r="E3315" s="21">
        <v>6.0006462920566852</v>
      </c>
      <c r="F3315" s="22">
        <v>6.3393439730321104</v>
      </c>
      <c r="G3315" s="22">
        <v>9.794770967685464</v>
      </c>
      <c r="H3315" s="22">
        <v>8.6982529387465277</v>
      </c>
      <c r="I3315" s="23">
        <v>7.5714371508844112</v>
      </c>
    </row>
    <row r="3316" spans="1:9" x14ac:dyDescent="0.25">
      <c r="A3316" s="17">
        <v>2014</v>
      </c>
      <c r="B3316" s="18" t="s">
        <v>185</v>
      </c>
      <c r="C3316" s="19" t="s">
        <v>186</v>
      </c>
      <c r="D3316" s="20">
        <v>7.5074237339127645</v>
      </c>
      <c r="E3316" s="21">
        <v>8.1390464310593131</v>
      </c>
      <c r="F3316" s="22">
        <v>5.5266329228166464</v>
      </c>
      <c r="G3316" s="22">
        <v>8.690291615540179</v>
      </c>
      <c r="H3316" s="22">
        <v>7.0764764091079</v>
      </c>
      <c r="I3316" s="23">
        <v>8.1046712910397876</v>
      </c>
    </row>
    <row r="3317" spans="1:9" x14ac:dyDescent="0.25">
      <c r="A3317" s="17">
        <v>2014</v>
      </c>
      <c r="B3317" s="18" t="s">
        <v>254</v>
      </c>
      <c r="C3317" s="19" t="s">
        <v>255</v>
      </c>
      <c r="D3317" s="20">
        <v>7.7801149765196271</v>
      </c>
      <c r="E3317" s="21">
        <v>5.9824995913059933</v>
      </c>
      <c r="F3317" s="22">
        <v>7.3536136312853158</v>
      </c>
      <c r="G3317" s="22">
        <v>9.533523675098321</v>
      </c>
      <c r="H3317" s="22">
        <v>8.1722248096532226</v>
      </c>
      <c r="I3317" s="23">
        <v>7.8587131752552795</v>
      </c>
    </row>
    <row r="3318" spans="1:9" x14ac:dyDescent="0.25">
      <c r="A3318" s="17">
        <v>2014</v>
      </c>
      <c r="B3318" s="18" t="s">
        <v>313</v>
      </c>
      <c r="C3318" s="19" t="s">
        <v>314</v>
      </c>
      <c r="D3318" s="20">
        <v>7.4874003264003504</v>
      </c>
      <c r="E3318" s="21">
        <v>7.8183590172533783</v>
      </c>
      <c r="F3318" s="22">
        <v>4.4896090260499451</v>
      </c>
      <c r="G3318" s="22">
        <v>9.4900649343358356</v>
      </c>
      <c r="H3318" s="22">
        <v>8.1282818056011408</v>
      </c>
      <c r="I3318" s="23">
        <v>7.5106868487614529</v>
      </c>
    </row>
    <row r="3319" spans="1:9" x14ac:dyDescent="0.25">
      <c r="A3319" s="17">
        <v>2014</v>
      </c>
      <c r="B3319" s="18" t="s">
        <v>238</v>
      </c>
      <c r="C3319" s="19" t="s">
        <v>239</v>
      </c>
      <c r="D3319" s="20">
        <v>7.0476563279835531</v>
      </c>
      <c r="E3319" s="21">
        <v>7.3172696617448718</v>
      </c>
      <c r="F3319" s="22">
        <v>5.2040618975571391</v>
      </c>
      <c r="G3319" s="22">
        <v>8.9822728459452819</v>
      </c>
      <c r="H3319" s="22">
        <v>5.806293354609501</v>
      </c>
      <c r="I3319" s="23">
        <v>7.9283838800609701</v>
      </c>
    </row>
    <row r="3320" spans="1:9" x14ac:dyDescent="0.25">
      <c r="A3320" s="17">
        <v>2014</v>
      </c>
      <c r="B3320" s="18" t="s">
        <v>69</v>
      </c>
      <c r="C3320" s="19" t="s">
        <v>70</v>
      </c>
      <c r="D3320" s="20">
        <v>7.1981620163695368</v>
      </c>
      <c r="E3320" s="21">
        <v>7.8743985582909399</v>
      </c>
      <c r="F3320" s="22">
        <v>5.1593048529267662</v>
      </c>
      <c r="G3320" s="22">
        <v>8.985856671475533</v>
      </c>
      <c r="H3320" s="22">
        <v>6.6606171442490574</v>
      </c>
      <c r="I3320" s="23">
        <v>7.3106328549053892</v>
      </c>
    </row>
    <row r="3321" spans="1:9" x14ac:dyDescent="0.25">
      <c r="A3321" s="17">
        <v>2014</v>
      </c>
      <c r="B3321" s="18" t="s">
        <v>258</v>
      </c>
      <c r="C3321" s="19" t="s">
        <v>522</v>
      </c>
      <c r="D3321" s="20">
        <v>7.5840840764778203</v>
      </c>
      <c r="E3321" s="21">
        <v>6.8935907584140335</v>
      </c>
      <c r="F3321" s="22">
        <v>6.2260563229474206</v>
      </c>
      <c r="G3321" s="22">
        <v>9.5607518380745198</v>
      </c>
      <c r="H3321" s="22">
        <v>7.7835140113288137</v>
      </c>
      <c r="I3321" s="23">
        <v>7.4565074516243186</v>
      </c>
    </row>
    <row r="3322" spans="1:9" x14ac:dyDescent="0.25">
      <c r="A3322" s="17">
        <v>2014</v>
      </c>
      <c r="B3322" s="18" t="s">
        <v>315</v>
      </c>
      <c r="C3322" s="19" t="s">
        <v>316</v>
      </c>
      <c r="D3322" s="20">
        <v>6.6019504440446415</v>
      </c>
      <c r="E3322" s="21">
        <v>5.2832056189598369</v>
      </c>
      <c r="F3322" s="22">
        <v>4.7893877801503919</v>
      </c>
      <c r="G3322" s="22">
        <v>8.3032231628825475</v>
      </c>
      <c r="H3322" s="22">
        <v>7.141084355679908</v>
      </c>
      <c r="I3322" s="23">
        <v>7.4928513025505161</v>
      </c>
    </row>
    <row r="3323" spans="1:9" x14ac:dyDescent="0.25">
      <c r="A3323" s="17">
        <v>2014</v>
      </c>
      <c r="B3323" s="18" t="s">
        <v>241</v>
      </c>
      <c r="C3323" s="19" t="s">
        <v>523</v>
      </c>
      <c r="D3323" s="20">
        <v>7.0482282586766329</v>
      </c>
      <c r="E3323" s="21">
        <v>7.7046189287638587</v>
      </c>
      <c r="F3323" s="22">
        <v>4.5115285149261215</v>
      </c>
      <c r="G3323" s="22">
        <v>8.6755494455336759</v>
      </c>
      <c r="H3323" s="22">
        <v>7.3034215588147191</v>
      </c>
      <c r="I3323" s="23">
        <v>7.0460228453447904</v>
      </c>
    </row>
    <row r="3324" spans="1:9" x14ac:dyDescent="0.25">
      <c r="A3324" s="17">
        <v>2014</v>
      </c>
      <c r="B3324" s="18" t="s">
        <v>265</v>
      </c>
      <c r="C3324" s="19" t="s">
        <v>524</v>
      </c>
      <c r="D3324" s="20">
        <v>6.4357170827378143</v>
      </c>
      <c r="E3324" s="21">
        <v>6.5729405206123319</v>
      </c>
      <c r="F3324" s="22">
        <v>5.7559950361131209</v>
      </c>
      <c r="G3324" s="22">
        <v>7.1645685355302202</v>
      </c>
      <c r="H3324" s="22">
        <v>6.4935689014398914</v>
      </c>
      <c r="I3324" s="23">
        <v>6.1915124199935088</v>
      </c>
    </row>
    <row r="3325" spans="1:9" x14ac:dyDescent="0.25">
      <c r="A3325" s="17">
        <v>2014</v>
      </c>
      <c r="B3325" s="18" t="s">
        <v>376</v>
      </c>
      <c r="C3325" s="19" t="s">
        <v>377</v>
      </c>
      <c r="D3325" s="20">
        <v>8.1104634672264204</v>
      </c>
      <c r="E3325" s="21">
        <v>7.3594179442440222</v>
      </c>
      <c r="F3325" s="22">
        <v>6.8235249605662673</v>
      </c>
      <c r="G3325" s="22">
        <v>9.2887267079780926</v>
      </c>
      <c r="H3325" s="22">
        <v>8.7817863696297138</v>
      </c>
      <c r="I3325" s="23">
        <v>8.2988613537140044</v>
      </c>
    </row>
    <row r="3326" spans="1:9" x14ac:dyDescent="0.25">
      <c r="A3326" s="17">
        <v>2014</v>
      </c>
      <c r="B3326" s="18" t="s">
        <v>317</v>
      </c>
      <c r="C3326" s="19" t="s">
        <v>318</v>
      </c>
      <c r="D3326" s="20">
        <v>7.0804338092215335</v>
      </c>
      <c r="E3326" s="21">
        <v>8.3017153380805517</v>
      </c>
      <c r="F3326" s="22">
        <v>3.927729557723552</v>
      </c>
      <c r="G3326" s="22">
        <v>9.7137783918164793</v>
      </c>
      <c r="H3326" s="22">
        <v>6.9420164724912112</v>
      </c>
      <c r="I3326" s="23">
        <v>6.5169292859958707</v>
      </c>
    </row>
    <row r="3327" spans="1:9" x14ac:dyDescent="0.25">
      <c r="A3327" s="17">
        <v>2014</v>
      </c>
      <c r="B3327" s="18" t="s">
        <v>71</v>
      </c>
      <c r="C3327" s="19" t="s">
        <v>72</v>
      </c>
      <c r="D3327" s="20">
        <v>6.5685047184302476</v>
      </c>
      <c r="E3327" s="21">
        <v>5.7146370648779641</v>
      </c>
      <c r="F3327" s="22">
        <v>4.9769775416059732</v>
      </c>
      <c r="G3327" s="22">
        <v>7.7280460777419195</v>
      </c>
      <c r="H3327" s="22">
        <v>6.7392287925551102</v>
      </c>
      <c r="I3327" s="23">
        <v>7.6836341153702676</v>
      </c>
    </row>
    <row r="3328" spans="1:9" x14ac:dyDescent="0.25">
      <c r="A3328" s="17">
        <v>2014</v>
      </c>
      <c r="B3328" s="18" t="s">
        <v>73</v>
      </c>
      <c r="C3328" s="19" t="s">
        <v>74</v>
      </c>
      <c r="D3328" s="20">
        <v>7.0630194358392826</v>
      </c>
      <c r="E3328" s="21">
        <v>8.1501332700663376</v>
      </c>
      <c r="F3328" s="22">
        <v>4.4775938993599098</v>
      </c>
      <c r="G3328" s="22">
        <v>9.1397524816525415</v>
      </c>
      <c r="H3328" s="22">
        <v>5.9603401713262167</v>
      </c>
      <c r="I3328" s="23">
        <v>7.5872773567914109</v>
      </c>
    </row>
    <row r="3329" spans="1:9" x14ac:dyDescent="0.25">
      <c r="A3329" s="17">
        <v>2014</v>
      </c>
      <c r="B3329" s="18" t="s">
        <v>9</v>
      </c>
      <c r="C3329" s="19" t="s">
        <v>10</v>
      </c>
      <c r="D3329" s="20">
        <v>5.1070589405514122</v>
      </c>
      <c r="E3329" s="21">
        <v>4.9079253318147389</v>
      </c>
      <c r="F3329" s="22">
        <v>4.0672428674711201</v>
      </c>
      <c r="G3329" s="22">
        <v>5.9864885259775393</v>
      </c>
      <c r="H3329" s="22">
        <v>4.3292905648174864</v>
      </c>
      <c r="I3329" s="23">
        <v>6.2443474126761727</v>
      </c>
    </row>
    <row r="3330" spans="1:9" x14ac:dyDescent="0.25">
      <c r="A3330" s="17">
        <v>2014</v>
      </c>
      <c r="B3330" s="18" t="s">
        <v>378</v>
      </c>
      <c r="C3330" s="19" t="s">
        <v>379</v>
      </c>
      <c r="D3330" s="20">
        <v>8.1242906170749691</v>
      </c>
      <c r="E3330" s="21">
        <v>7.6362068629105604</v>
      </c>
      <c r="F3330" s="22">
        <v>6.7906439991506096</v>
      </c>
      <c r="G3330" s="22">
        <v>9.4096192748002352</v>
      </c>
      <c r="H3330" s="22">
        <v>8.1662983142591905</v>
      </c>
      <c r="I3330" s="23">
        <v>8.6186846342542509</v>
      </c>
    </row>
    <row r="3331" spans="1:9" x14ac:dyDescent="0.25">
      <c r="A3331" s="17">
        <v>2014</v>
      </c>
      <c r="B3331" s="18" t="s">
        <v>430</v>
      </c>
      <c r="C3331" s="19" t="s">
        <v>431</v>
      </c>
      <c r="D3331" s="20">
        <v>7.8273885031940251</v>
      </c>
      <c r="E3331" s="21">
        <v>5.6546670201121731</v>
      </c>
      <c r="F3331" s="22">
        <v>7.7837292128019842</v>
      </c>
      <c r="G3331" s="22">
        <v>9.4857497589021769</v>
      </c>
      <c r="H3331" s="22">
        <v>8.3393944128246531</v>
      </c>
      <c r="I3331" s="23">
        <v>7.8734021113291375</v>
      </c>
    </row>
    <row r="3332" spans="1:9" x14ac:dyDescent="0.25">
      <c r="A3332" s="17">
        <v>2014</v>
      </c>
      <c r="B3332" s="18" t="s">
        <v>75</v>
      </c>
      <c r="C3332" s="19" t="s">
        <v>76</v>
      </c>
      <c r="D3332" s="20">
        <v>6.4287614543300462</v>
      </c>
      <c r="E3332" s="21">
        <v>8.1424296405567045</v>
      </c>
      <c r="F3332" s="22">
        <v>3.0522847769327783</v>
      </c>
      <c r="G3332" s="22">
        <v>8.0415398702402712</v>
      </c>
      <c r="H3332" s="22">
        <v>6.9683490007096891</v>
      </c>
      <c r="I3332" s="23">
        <v>5.9392039832107919</v>
      </c>
    </row>
    <row r="3333" spans="1:9" x14ac:dyDescent="0.25">
      <c r="A3333" s="17">
        <v>2014</v>
      </c>
      <c r="B3333" s="18" t="s">
        <v>77</v>
      </c>
      <c r="C3333" s="19" t="s">
        <v>78</v>
      </c>
      <c r="D3333" s="20">
        <v>5.9456350905632762</v>
      </c>
      <c r="E3333" s="21">
        <v>6.5774857520647529</v>
      </c>
      <c r="F3333" s="22">
        <v>5.3181146939463657</v>
      </c>
      <c r="G3333" s="22">
        <v>5.7970799698737201</v>
      </c>
      <c r="H3333" s="22">
        <v>5.6213157612451585</v>
      </c>
      <c r="I3333" s="23">
        <v>6.4141792756863794</v>
      </c>
    </row>
    <row r="3334" spans="1:9" x14ac:dyDescent="0.25">
      <c r="A3334" s="17">
        <v>2014</v>
      </c>
      <c r="B3334" s="18" t="s">
        <v>267</v>
      </c>
      <c r="C3334" s="19" t="s">
        <v>268</v>
      </c>
      <c r="D3334" s="20">
        <v>7.3556580123822259</v>
      </c>
      <c r="E3334" s="21">
        <v>6.0934199263840094</v>
      </c>
      <c r="F3334" s="22">
        <v>5.4743211487902474</v>
      </c>
      <c r="G3334" s="22">
        <v>9.3477761555391865</v>
      </c>
      <c r="H3334" s="22">
        <v>7.3289943874728358</v>
      </c>
      <c r="I3334" s="23">
        <v>8.5337784437248505</v>
      </c>
    </row>
    <row r="3335" spans="1:9" x14ac:dyDescent="0.25">
      <c r="A3335" s="17">
        <v>2014</v>
      </c>
      <c r="B3335" s="18" t="s">
        <v>79</v>
      </c>
      <c r="C3335" s="19" t="s">
        <v>80</v>
      </c>
      <c r="D3335" s="20">
        <v>5.7657943412152068</v>
      </c>
      <c r="E3335" s="21">
        <v>5.3925691290973194</v>
      </c>
      <c r="F3335" s="22">
        <v>3.7402857515217138</v>
      </c>
      <c r="G3335" s="22">
        <v>6.9344410798262892</v>
      </c>
      <c r="H3335" s="22">
        <v>6.7013578190842047</v>
      </c>
      <c r="I3335" s="23">
        <v>6.0603179265465101</v>
      </c>
    </row>
    <row r="3336" spans="1:9" x14ac:dyDescent="0.25">
      <c r="A3336" s="17">
        <v>2014</v>
      </c>
      <c r="B3336" s="18" t="s">
        <v>404</v>
      </c>
      <c r="C3336" s="19" t="s">
        <v>405</v>
      </c>
      <c r="D3336" s="20">
        <v>7.942304472337324</v>
      </c>
      <c r="E3336" s="21">
        <v>6.4294990836155188</v>
      </c>
      <c r="F3336" s="22">
        <v>6.7738479657273469</v>
      </c>
      <c r="G3336" s="22">
        <v>9.6276409543233736</v>
      </c>
      <c r="H3336" s="22">
        <v>8.751162225434733</v>
      </c>
      <c r="I3336" s="23">
        <v>8.1293721325856438</v>
      </c>
    </row>
    <row r="3337" spans="1:9" x14ac:dyDescent="0.25">
      <c r="A3337" s="17">
        <v>2014</v>
      </c>
      <c r="B3337" s="18" t="s">
        <v>81</v>
      </c>
      <c r="C3337" s="19" t="s">
        <v>82</v>
      </c>
      <c r="D3337" s="20">
        <v>5.8526240849335363</v>
      </c>
      <c r="E3337" s="21">
        <v>5.7294101427423474</v>
      </c>
      <c r="F3337" s="22">
        <v>3.5849285659720511</v>
      </c>
      <c r="G3337" s="22">
        <v>7.0013776143742898</v>
      </c>
      <c r="H3337" s="22">
        <v>6.2524504448184226</v>
      </c>
      <c r="I3337" s="23">
        <v>6.6949536567605703</v>
      </c>
    </row>
    <row r="3338" spans="1:9" x14ac:dyDescent="0.25">
      <c r="A3338" s="17">
        <v>2014</v>
      </c>
      <c r="B3338" s="18" t="s">
        <v>83</v>
      </c>
      <c r="C3338" s="19" t="s">
        <v>84</v>
      </c>
      <c r="D3338" s="20">
        <v>7.8222058144768765</v>
      </c>
      <c r="E3338" s="21">
        <v>7.6753770828703267</v>
      </c>
      <c r="F3338" s="22">
        <v>5.4475837791020494</v>
      </c>
      <c r="G3338" s="22">
        <v>9.5806307669111916</v>
      </c>
      <c r="H3338" s="22">
        <v>8.4976891254229461</v>
      </c>
      <c r="I3338" s="23">
        <v>7.9097483180778694</v>
      </c>
    </row>
    <row r="3339" spans="1:9" x14ac:dyDescent="0.25">
      <c r="A3339" s="17">
        <v>2014</v>
      </c>
      <c r="B3339" s="18" t="s">
        <v>189</v>
      </c>
      <c r="C3339" s="19" t="s">
        <v>190</v>
      </c>
      <c r="D3339" s="20">
        <v>7.0029711750888151</v>
      </c>
      <c r="E3339" s="21">
        <v>7.703007229721516</v>
      </c>
      <c r="F3339" s="22">
        <v>4.8382550580765029</v>
      </c>
      <c r="G3339" s="22">
        <v>8.062198454706289</v>
      </c>
      <c r="H3339" s="22">
        <v>7.5684493534884441</v>
      </c>
      <c r="I3339" s="23">
        <v>6.8429457794513233</v>
      </c>
    </row>
    <row r="3340" spans="1:9" x14ac:dyDescent="0.25">
      <c r="A3340" s="17">
        <v>2014</v>
      </c>
      <c r="B3340" s="18" t="s">
        <v>346</v>
      </c>
      <c r="C3340" s="19" t="s">
        <v>525</v>
      </c>
      <c r="D3340" s="20">
        <v>6.863086807677246</v>
      </c>
      <c r="E3340" s="21">
        <v>7.2927592772598526</v>
      </c>
      <c r="F3340" s="22">
        <v>4.7370094686713937</v>
      </c>
      <c r="G3340" s="22">
        <v>7.8342004806969365</v>
      </c>
      <c r="H3340" s="22">
        <v>7.1963143628834931</v>
      </c>
      <c r="I3340" s="23">
        <v>7.2551504488745531</v>
      </c>
    </row>
    <row r="3341" spans="1:9" x14ac:dyDescent="0.25">
      <c r="A3341" s="17">
        <v>2014</v>
      </c>
      <c r="B3341" s="18" t="s">
        <v>256</v>
      </c>
      <c r="C3341" s="19" t="s">
        <v>257</v>
      </c>
      <c r="D3341" s="20">
        <v>7.2189669606831925</v>
      </c>
      <c r="E3341" s="21">
        <v>7.1663105387358232</v>
      </c>
      <c r="F3341" s="22">
        <v>5.6885298120478982</v>
      </c>
      <c r="G3341" s="22">
        <v>8.5301146180276781</v>
      </c>
      <c r="H3341" s="22">
        <v>7.4673806998431891</v>
      </c>
      <c r="I3341" s="23">
        <v>7.2424991347613705</v>
      </c>
    </row>
    <row r="3342" spans="1:9" x14ac:dyDescent="0.25">
      <c r="A3342" s="17">
        <v>2014</v>
      </c>
      <c r="B3342" s="18" t="s">
        <v>406</v>
      </c>
      <c r="C3342" s="19" t="s">
        <v>407</v>
      </c>
      <c r="D3342" s="20">
        <v>7.338888783626297</v>
      </c>
      <c r="E3342" s="21">
        <v>6.6622335601324032</v>
      </c>
      <c r="F3342" s="22">
        <v>5.335868221463361</v>
      </c>
      <c r="G3342" s="22">
        <v>8.579086685109548</v>
      </c>
      <c r="H3342" s="22">
        <v>8.422489058490676</v>
      </c>
      <c r="I3342" s="23">
        <v>7.6947663929354917</v>
      </c>
    </row>
    <row r="3343" spans="1:9" x14ac:dyDescent="0.25">
      <c r="A3343" s="17">
        <v>2014</v>
      </c>
      <c r="B3343" s="18" t="s">
        <v>11</v>
      </c>
      <c r="C3343" s="19" t="s">
        <v>12</v>
      </c>
      <c r="D3343" s="20">
        <v>6.4041845502256418</v>
      </c>
      <c r="E3343" s="21">
        <v>6.4123900782588139</v>
      </c>
      <c r="F3343" s="22">
        <v>5.1351495772213314</v>
      </c>
      <c r="G3343" s="22">
        <v>7.3511493203525893</v>
      </c>
      <c r="H3343" s="22">
        <v>6.2357692203179944</v>
      </c>
      <c r="I3343" s="23">
        <v>6.8864645549774819</v>
      </c>
    </row>
    <row r="3344" spans="1:9" x14ac:dyDescent="0.25">
      <c r="A3344" s="17">
        <v>2014</v>
      </c>
      <c r="B3344" s="18" t="s">
        <v>87</v>
      </c>
      <c r="C3344" s="19" t="s">
        <v>88</v>
      </c>
      <c r="D3344" s="20">
        <v>5.6029944791940434</v>
      </c>
      <c r="E3344" s="21">
        <v>5.5365045080762716</v>
      </c>
      <c r="F3344" s="22">
        <v>4.2289727263193342</v>
      </c>
      <c r="G3344" s="22">
        <v>6.4975230056968059</v>
      </c>
      <c r="H3344" s="22">
        <v>6.1016209522109479</v>
      </c>
      <c r="I3344" s="23">
        <v>5.6503512036668608</v>
      </c>
    </row>
    <row r="3345" spans="1:9" x14ac:dyDescent="0.25">
      <c r="A3345" s="17">
        <v>2014</v>
      </c>
      <c r="B3345" s="18" t="s">
        <v>269</v>
      </c>
      <c r="C3345" s="19" t="s">
        <v>270</v>
      </c>
      <c r="D3345" s="20">
        <v>5.7120189464661308</v>
      </c>
      <c r="E3345" s="21">
        <v>7.0123530786035229</v>
      </c>
      <c r="F3345" s="22">
        <v>3.4734373257349302</v>
      </c>
      <c r="G3345" s="22">
        <v>6.6148282443794466</v>
      </c>
      <c r="H3345" s="22">
        <v>5.519205580229066</v>
      </c>
      <c r="I3345" s="23">
        <v>5.9402705033836893</v>
      </c>
    </row>
    <row r="3346" spans="1:9" x14ac:dyDescent="0.25">
      <c r="A3346" s="17">
        <v>2014</v>
      </c>
      <c r="B3346" s="18" t="s">
        <v>89</v>
      </c>
      <c r="C3346" s="19" t="s">
        <v>90</v>
      </c>
      <c r="D3346" s="20">
        <v>6.6338626696673062</v>
      </c>
      <c r="E3346" s="21">
        <v>6.4411173169378007</v>
      </c>
      <c r="F3346" s="22">
        <v>6.1044893730052081</v>
      </c>
      <c r="G3346" s="22">
        <v>6.7334803430663186</v>
      </c>
      <c r="H3346" s="22">
        <v>5.8976723371645434</v>
      </c>
      <c r="I3346" s="23">
        <v>7.9925539781626576</v>
      </c>
    </row>
    <row r="3347" spans="1:9" x14ac:dyDescent="0.25">
      <c r="A3347" s="17">
        <v>2014</v>
      </c>
      <c r="B3347" s="18" t="s">
        <v>293</v>
      </c>
      <c r="C3347" s="19" t="s">
        <v>294</v>
      </c>
      <c r="D3347" s="20">
        <v>6.6568782472990105</v>
      </c>
      <c r="E3347" s="21">
        <v>7.801117099476798</v>
      </c>
      <c r="F3347" s="22">
        <v>5.6837531749914874</v>
      </c>
      <c r="G3347" s="22">
        <v>6.4251902792737319</v>
      </c>
      <c r="H3347" s="22">
        <v>6.5010493556927784</v>
      </c>
      <c r="I3347" s="23">
        <v>6.8732813270602557</v>
      </c>
    </row>
    <row r="3348" spans="1:9" x14ac:dyDescent="0.25">
      <c r="A3348" s="17">
        <v>2014</v>
      </c>
      <c r="B3348" s="18" t="s">
        <v>434</v>
      </c>
      <c r="C3348" s="19" t="s">
        <v>435</v>
      </c>
      <c r="D3348" s="20">
        <v>7.81830497185158</v>
      </c>
      <c r="E3348" s="21">
        <v>4.5547333483396315</v>
      </c>
      <c r="F3348" s="22">
        <v>7.8752754788383745</v>
      </c>
      <c r="G3348" s="22">
        <v>9.7997598143152249</v>
      </c>
      <c r="H3348" s="22">
        <v>8.9547929364135808</v>
      </c>
      <c r="I3348" s="23">
        <v>7.9069632813510866</v>
      </c>
    </row>
    <row r="3349" spans="1:9" x14ac:dyDescent="0.25">
      <c r="A3349" s="17">
        <v>2014</v>
      </c>
      <c r="B3349" s="18" t="s">
        <v>447</v>
      </c>
      <c r="C3349" s="19" t="s">
        <v>448</v>
      </c>
      <c r="D3349" s="20">
        <v>8.4577771272019771</v>
      </c>
      <c r="E3349" s="21">
        <v>6.5730554908148209</v>
      </c>
      <c r="F3349" s="22">
        <v>8.1979938266673997</v>
      </c>
      <c r="G3349" s="22">
        <v>9.454369003089667</v>
      </c>
      <c r="H3349" s="22">
        <v>9.0247404314940987</v>
      </c>
      <c r="I3349" s="23">
        <v>9.0387268839438999</v>
      </c>
    </row>
    <row r="3350" spans="1:9" x14ac:dyDescent="0.25">
      <c r="A3350" s="17">
        <v>2014</v>
      </c>
      <c r="B3350" s="18" t="s">
        <v>193</v>
      </c>
      <c r="C3350" s="19" t="s">
        <v>194</v>
      </c>
      <c r="D3350" s="20">
        <v>7.2914413544891499</v>
      </c>
      <c r="E3350" s="21">
        <v>8.0318076497483926</v>
      </c>
      <c r="F3350" s="22">
        <v>4.2983101202972982</v>
      </c>
      <c r="G3350" s="22">
        <v>8.8825182096951778</v>
      </c>
      <c r="H3350" s="22">
        <v>7.9465248111368574</v>
      </c>
      <c r="I3350" s="23">
        <v>7.2980459815680243</v>
      </c>
    </row>
    <row r="3351" spans="1:9" x14ac:dyDescent="0.25">
      <c r="A3351" s="17">
        <v>2014</v>
      </c>
      <c r="B3351" s="18" t="s">
        <v>91</v>
      </c>
      <c r="C3351" s="19" t="s">
        <v>92</v>
      </c>
      <c r="D3351" s="20">
        <v>5.6826897919981203</v>
      </c>
      <c r="E3351" s="21">
        <v>6.6399599109864909</v>
      </c>
      <c r="F3351" s="22">
        <v>3.6236646264566965</v>
      </c>
      <c r="G3351" s="22">
        <v>6.7866829097808061</v>
      </c>
      <c r="H3351" s="22">
        <v>5.2643741626708653</v>
      </c>
      <c r="I3351" s="23">
        <v>6.098767350095744</v>
      </c>
    </row>
    <row r="3352" spans="1:9" x14ac:dyDescent="0.25">
      <c r="A3352" s="17">
        <v>2014</v>
      </c>
      <c r="B3352" s="18" t="s">
        <v>93</v>
      </c>
      <c r="C3352" s="19" t="s">
        <v>94</v>
      </c>
      <c r="D3352" s="20">
        <v>6.652069549477206</v>
      </c>
      <c r="E3352" s="21">
        <v>8.3855428805825412</v>
      </c>
      <c r="F3352" s="22">
        <v>3.6578301476770001</v>
      </c>
      <c r="G3352" s="22">
        <v>7.949167210495002</v>
      </c>
      <c r="H3352" s="22">
        <v>5.7614810543672874</v>
      </c>
      <c r="I3352" s="23">
        <v>7.5063264542642001</v>
      </c>
    </row>
    <row r="3353" spans="1:9" x14ac:dyDescent="0.25">
      <c r="A3353" s="17">
        <v>2014</v>
      </c>
      <c r="B3353" s="18" t="s">
        <v>408</v>
      </c>
      <c r="C3353" s="19" t="s">
        <v>409</v>
      </c>
      <c r="D3353" s="20">
        <v>7.1355188910747556</v>
      </c>
      <c r="E3353" s="21">
        <v>6.8200113273261493</v>
      </c>
      <c r="F3353" s="22">
        <v>4.4278618935975373</v>
      </c>
      <c r="G3353" s="22">
        <v>8.3160205563993408</v>
      </c>
      <c r="H3353" s="22">
        <v>7.8482318479427304</v>
      </c>
      <c r="I3353" s="23">
        <v>8.2654688301080164</v>
      </c>
    </row>
    <row r="3354" spans="1:9" x14ac:dyDescent="0.25">
      <c r="A3354" s="17">
        <v>2014</v>
      </c>
      <c r="B3354" s="18" t="s">
        <v>380</v>
      </c>
      <c r="C3354" s="19" t="s">
        <v>381</v>
      </c>
      <c r="D3354" s="20">
        <v>7.734725726830094</v>
      </c>
      <c r="E3354" s="21">
        <v>5.5730692443401946</v>
      </c>
      <c r="F3354" s="22">
        <v>8.3939590460075717</v>
      </c>
      <c r="G3354" s="22">
        <v>9.6298511125675752</v>
      </c>
      <c r="H3354" s="22">
        <v>7.4340614308779891</v>
      </c>
      <c r="I3354" s="23">
        <v>7.6426878003571384</v>
      </c>
    </row>
    <row r="3355" spans="1:9" x14ac:dyDescent="0.25">
      <c r="A3355" s="17">
        <v>2014</v>
      </c>
      <c r="B3355" s="18" t="s">
        <v>319</v>
      </c>
      <c r="C3355" s="19" t="s">
        <v>320</v>
      </c>
      <c r="D3355" s="20">
        <v>6.9497157202683182</v>
      </c>
      <c r="E3355" s="21">
        <v>4.344283041528552</v>
      </c>
      <c r="F3355" s="22">
        <v>5.0826864410248556</v>
      </c>
      <c r="G3355" s="22">
        <v>8.7767573911349537</v>
      </c>
      <c r="H3355" s="22">
        <v>8.3421209308745823</v>
      </c>
      <c r="I3355" s="23">
        <v>8.2027307967786509</v>
      </c>
    </row>
    <row r="3356" spans="1:9" x14ac:dyDescent="0.25">
      <c r="A3356" s="17">
        <v>2014</v>
      </c>
      <c r="B3356" s="18" t="s">
        <v>295</v>
      </c>
      <c r="C3356" s="19" t="s">
        <v>296</v>
      </c>
      <c r="D3356" s="20">
        <v>5.7698689743923506</v>
      </c>
      <c r="E3356" s="21">
        <v>7.5225107070321826</v>
      </c>
      <c r="F3356" s="22">
        <v>3.5538124344428952</v>
      </c>
      <c r="G3356" s="22">
        <v>6.2136828644000381</v>
      </c>
      <c r="H3356" s="22">
        <v>5.4568725858031053</v>
      </c>
      <c r="I3356" s="23">
        <v>6.1024662802835321</v>
      </c>
    </row>
    <row r="3357" spans="1:9" x14ac:dyDescent="0.25">
      <c r="A3357" s="17">
        <v>2014</v>
      </c>
      <c r="B3357" s="18" t="s">
        <v>195</v>
      </c>
      <c r="C3357" s="19" t="s">
        <v>196</v>
      </c>
      <c r="D3357" s="20">
        <v>7.7200110704485159</v>
      </c>
      <c r="E3357" s="21">
        <v>8.0287106885112287</v>
      </c>
      <c r="F3357" s="22">
        <v>5.4863340285689954</v>
      </c>
      <c r="G3357" s="22">
        <v>9.2443592499146625</v>
      </c>
      <c r="H3357" s="22">
        <v>8.8352742004288132</v>
      </c>
      <c r="I3357" s="23">
        <v>7.0053771848188733</v>
      </c>
    </row>
    <row r="3358" spans="1:9" x14ac:dyDescent="0.25">
      <c r="A3358" s="17">
        <v>2014</v>
      </c>
      <c r="B3358" s="18" t="s">
        <v>455</v>
      </c>
      <c r="C3358" s="19" t="s">
        <v>456</v>
      </c>
      <c r="D3358" s="20">
        <v>6.3680569487564052</v>
      </c>
      <c r="E3358" s="21">
        <v>5.009663684151433</v>
      </c>
      <c r="F3358" s="22">
        <v>4.3596655285442605</v>
      </c>
      <c r="G3358" s="22">
        <v>7.8043625546688924</v>
      </c>
      <c r="H3358" s="22">
        <v>7.3169125284441048</v>
      </c>
      <c r="I3358" s="23">
        <v>7.3496804479733386</v>
      </c>
    </row>
    <row r="3359" spans="1:9" x14ac:dyDescent="0.25">
      <c r="A3359" s="17">
        <v>2014</v>
      </c>
      <c r="B3359" s="18" t="s">
        <v>197</v>
      </c>
      <c r="C3359" s="19" t="s">
        <v>198</v>
      </c>
      <c r="D3359" s="20">
        <v>7.0166409889910826</v>
      </c>
      <c r="E3359" s="21">
        <v>8.3324129574414822</v>
      </c>
      <c r="F3359" s="22">
        <v>4.2761669335736885</v>
      </c>
      <c r="G3359" s="22">
        <v>9.243059520075235</v>
      </c>
      <c r="H3359" s="22">
        <v>6.9379774533181431</v>
      </c>
      <c r="I3359" s="23">
        <v>6.2935880805468614</v>
      </c>
    </row>
    <row r="3360" spans="1:9" x14ac:dyDescent="0.25">
      <c r="A3360" s="17">
        <v>2014</v>
      </c>
      <c r="B3360" s="18" t="s">
        <v>199</v>
      </c>
      <c r="C3360" s="19" t="s">
        <v>200</v>
      </c>
      <c r="D3360" s="20">
        <v>7.7336698377905533</v>
      </c>
      <c r="E3360" s="21">
        <v>7.8157779888208738</v>
      </c>
      <c r="F3360" s="22">
        <v>5.2548816458094754</v>
      </c>
      <c r="G3360" s="22">
        <v>9.3824113587057472</v>
      </c>
      <c r="H3360" s="22">
        <v>8.5902168595842472</v>
      </c>
      <c r="I3360" s="23">
        <v>7.6250613360324229</v>
      </c>
    </row>
    <row r="3361" spans="1:9" x14ac:dyDescent="0.25">
      <c r="A3361" s="17">
        <v>2014</v>
      </c>
      <c r="B3361" s="18" t="s">
        <v>271</v>
      </c>
      <c r="C3361" s="19" t="s">
        <v>272</v>
      </c>
      <c r="D3361" s="20">
        <v>7.432023391023618</v>
      </c>
      <c r="E3361" s="21">
        <v>8.495632400600897</v>
      </c>
      <c r="F3361" s="22">
        <v>4.8057909222184474</v>
      </c>
      <c r="G3361" s="22">
        <v>9.3656982245665645</v>
      </c>
      <c r="H3361" s="22">
        <v>6.9678023986827551</v>
      </c>
      <c r="I3361" s="23">
        <v>7.5251930090494241</v>
      </c>
    </row>
    <row r="3362" spans="1:9" x14ac:dyDescent="0.25">
      <c r="A3362" s="17">
        <v>2014</v>
      </c>
      <c r="B3362" s="18" t="s">
        <v>344</v>
      </c>
      <c r="C3362" s="19" t="s">
        <v>345</v>
      </c>
      <c r="D3362" s="20">
        <v>7.4654924002172036</v>
      </c>
      <c r="E3362" s="21">
        <v>5.6650692049481055</v>
      </c>
      <c r="F3362" s="22">
        <v>6.2427552064541487</v>
      </c>
      <c r="G3362" s="22">
        <v>9.7087627655316737</v>
      </c>
      <c r="H3362" s="22">
        <v>7.8625803612610223</v>
      </c>
      <c r="I3362" s="23">
        <v>7.8482944628910687</v>
      </c>
    </row>
    <row r="3363" spans="1:9" x14ac:dyDescent="0.25">
      <c r="A3363" s="17">
        <v>2014</v>
      </c>
      <c r="B3363" s="18" t="s">
        <v>410</v>
      </c>
      <c r="C3363" s="19" t="s">
        <v>411</v>
      </c>
      <c r="D3363" s="20">
        <v>7.674189266101858</v>
      </c>
      <c r="E3363" s="21">
        <v>5.9338826715228095</v>
      </c>
      <c r="F3363" s="22">
        <v>6.9309719395005018</v>
      </c>
      <c r="G3363" s="22">
        <v>9.8159013569479256</v>
      </c>
      <c r="H3363" s="22">
        <v>8.6537295062252788</v>
      </c>
      <c r="I3363" s="23">
        <v>7.0364608563127726</v>
      </c>
    </row>
    <row r="3364" spans="1:9" x14ac:dyDescent="0.25">
      <c r="A3364" s="17">
        <v>2014</v>
      </c>
      <c r="B3364" s="18" t="s">
        <v>321</v>
      </c>
      <c r="C3364" s="19" t="s">
        <v>322</v>
      </c>
      <c r="D3364" s="20">
        <v>7.2767138673818064</v>
      </c>
      <c r="E3364" s="21">
        <v>5.8641139929030821</v>
      </c>
      <c r="F3364" s="22">
        <v>5.5793868162294373</v>
      </c>
      <c r="G3364" s="22">
        <v>9.1189958796708872</v>
      </c>
      <c r="H3364" s="22">
        <v>8.135579486768636</v>
      </c>
      <c r="I3364" s="23">
        <v>7.6854931613369901</v>
      </c>
    </row>
    <row r="3365" spans="1:9" x14ac:dyDescent="0.25">
      <c r="A3365" s="17">
        <v>2014</v>
      </c>
      <c r="B3365" s="18" t="s">
        <v>348</v>
      </c>
      <c r="C3365" s="19" t="s">
        <v>349</v>
      </c>
      <c r="D3365" s="20">
        <v>7.865778481696367</v>
      </c>
      <c r="E3365" s="21">
        <v>7.2239237988999747</v>
      </c>
      <c r="F3365" s="22">
        <v>6.0797966725375474</v>
      </c>
      <c r="G3365" s="22">
        <v>9.5246118971143368</v>
      </c>
      <c r="H3365" s="22">
        <v>8.8280367521328262</v>
      </c>
      <c r="I3365" s="23">
        <v>7.6725232877971488</v>
      </c>
    </row>
    <row r="3366" spans="1:9" x14ac:dyDescent="0.25">
      <c r="A3366" s="17">
        <v>2014</v>
      </c>
      <c r="B3366" s="18" t="s">
        <v>350</v>
      </c>
      <c r="C3366" s="19" t="s">
        <v>351</v>
      </c>
      <c r="D3366" s="20">
        <v>6.5191518924589458</v>
      </c>
      <c r="E3366" s="21">
        <v>5.9733496789937401</v>
      </c>
      <c r="F3366" s="22">
        <v>4.7416864416221651</v>
      </c>
      <c r="G3366" s="22">
        <v>8.9517676043494507</v>
      </c>
      <c r="H3366" s="22">
        <v>6.3341268987518422</v>
      </c>
      <c r="I3366" s="23">
        <v>6.5948288385775315</v>
      </c>
    </row>
    <row r="3367" spans="1:9" x14ac:dyDescent="0.25">
      <c r="A3367" s="17">
        <v>2014</v>
      </c>
      <c r="B3367" s="18" t="s">
        <v>97</v>
      </c>
      <c r="C3367" s="19" t="s">
        <v>98</v>
      </c>
      <c r="D3367" s="20">
        <v>7.2491838140372646</v>
      </c>
      <c r="E3367" s="21">
        <v>5.5773874054130088</v>
      </c>
      <c r="F3367" s="22">
        <v>6.4306677311830382</v>
      </c>
      <c r="G3367" s="22">
        <v>9.4839519921004385</v>
      </c>
      <c r="H3367" s="22">
        <v>6.7294663787987981</v>
      </c>
      <c r="I3367" s="23">
        <v>8.0244455626910405</v>
      </c>
    </row>
    <row r="3368" spans="1:9" x14ac:dyDescent="0.25">
      <c r="A3368" s="17">
        <v>2014</v>
      </c>
      <c r="B3368" s="18" t="s">
        <v>323</v>
      </c>
      <c r="C3368" s="19" t="s">
        <v>324</v>
      </c>
      <c r="D3368" s="20">
        <v>6.1862198030380977</v>
      </c>
      <c r="E3368" s="21">
        <v>4.2321515915451551</v>
      </c>
      <c r="F3368" s="22">
        <v>4.6584234617011608</v>
      </c>
      <c r="G3368" s="22">
        <v>8.4794793330125824</v>
      </c>
      <c r="H3368" s="22">
        <v>6.4177896715117377</v>
      </c>
      <c r="I3368" s="23">
        <v>7.1432549574198516</v>
      </c>
    </row>
    <row r="3369" spans="1:9" x14ac:dyDescent="0.25">
      <c r="A3369" s="17">
        <v>2014</v>
      </c>
      <c r="B3369" s="18" t="s">
        <v>103</v>
      </c>
      <c r="C3369" s="19" t="s">
        <v>104</v>
      </c>
      <c r="D3369" s="20">
        <v>5.9919473737360907</v>
      </c>
      <c r="E3369" s="21">
        <v>7.0679286116126008</v>
      </c>
      <c r="F3369" s="22">
        <v>3.9893571912702117</v>
      </c>
      <c r="G3369" s="22">
        <v>7.1490409849663727</v>
      </c>
      <c r="H3369" s="22">
        <v>6.5107610078916522</v>
      </c>
      <c r="I3369" s="23">
        <v>5.242649072939618</v>
      </c>
    </row>
    <row r="3370" spans="1:9" x14ac:dyDescent="0.25">
      <c r="A3370" s="17">
        <v>2014</v>
      </c>
      <c r="B3370" s="18" t="s">
        <v>414</v>
      </c>
      <c r="C3370" s="19" t="s">
        <v>415</v>
      </c>
      <c r="D3370" s="20">
        <v>6.7967159902771872</v>
      </c>
      <c r="E3370" s="21">
        <v>6.8871100330539292</v>
      </c>
      <c r="F3370" s="22">
        <v>5.2156112275225146</v>
      </c>
      <c r="G3370" s="22">
        <v>7.7260818296229044</v>
      </c>
      <c r="H3370" s="22">
        <v>7.5598622162108216</v>
      </c>
      <c r="I3370" s="23">
        <v>6.5949146449757663</v>
      </c>
    </row>
    <row r="3371" spans="1:9" x14ac:dyDescent="0.25">
      <c r="A3371" s="17">
        <v>2014</v>
      </c>
      <c r="B3371" s="18" t="s">
        <v>105</v>
      </c>
      <c r="C3371" s="19" t="s">
        <v>106</v>
      </c>
      <c r="D3371" s="20">
        <v>7.4802279797358127</v>
      </c>
      <c r="E3371" s="21">
        <v>7.1564530368371297</v>
      </c>
      <c r="F3371" s="22">
        <v>5.1605300699507453</v>
      </c>
      <c r="G3371" s="22">
        <v>9.1031623539572433</v>
      </c>
      <c r="H3371" s="22">
        <v>8.5470454390025399</v>
      </c>
      <c r="I3371" s="23">
        <v>7.4339489989314025</v>
      </c>
    </row>
    <row r="3372" spans="1:9" x14ac:dyDescent="0.25">
      <c r="A3372" s="17">
        <v>2014</v>
      </c>
      <c r="B3372" s="18" t="s">
        <v>107</v>
      </c>
      <c r="C3372" s="19" t="s">
        <v>108</v>
      </c>
      <c r="D3372" s="20">
        <v>5.9253630061624767</v>
      </c>
      <c r="E3372" s="21">
        <v>7.1660226324993888</v>
      </c>
      <c r="F3372" s="22">
        <v>4.2602314951682754</v>
      </c>
      <c r="G3372" s="22">
        <v>7.2696290749043015</v>
      </c>
      <c r="H3372" s="22">
        <v>5.6693463156709445</v>
      </c>
      <c r="I3372" s="23">
        <v>5.2615855125694724</v>
      </c>
    </row>
    <row r="3373" spans="1:9" x14ac:dyDescent="0.25">
      <c r="A3373" s="17">
        <v>2014</v>
      </c>
      <c r="B3373" s="18" t="s">
        <v>273</v>
      </c>
      <c r="C3373" s="19" t="s">
        <v>274</v>
      </c>
      <c r="D3373" s="20">
        <v>8.6379152554665701</v>
      </c>
      <c r="E3373" s="21">
        <v>7.5765214764373399</v>
      </c>
      <c r="F3373" s="22">
        <v>7.5721598394053382</v>
      </c>
      <c r="G3373" s="22">
        <v>9.4494036543965656</v>
      </c>
      <c r="H3373" s="22">
        <v>9.5586546753273094</v>
      </c>
      <c r="I3373" s="23">
        <v>9.0328366317662958</v>
      </c>
    </row>
    <row r="3374" spans="1:9" x14ac:dyDescent="0.25">
      <c r="A3374" s="17">
        <v>2014</v>
      </c>
      <c r="B3374" s="18" t="s">
        <v>352</v>
      </c>
      <c r="C3374" s="19" t="s">
        <v>526</v>
      </c>
      <c r="D3374" s="20">
        <v>7.694877543061355</v>
      </c>
      <c r="E3374" s="21">
        <v>6.2889755392892948</v>
      </c>
      <c r="F3374" s="22">
        <v>6.0531499887225735</v>
      </c>
      <c r="G3374" s="22">
        <v>9.8063861147173732</v>
      </c>
      <c r="H3374" s="22">
        <v>8.5744415781778187</v>
      </c>
      <c r="I3374" s="23">
        <v>7.7514344943997138</v>
      </c>
    </row>
    <row r="3375" spans="1:9" x14ac:dyDescent="0.25">
      <c r="A3375" s="17">
        <v>2014</v>
      </c>
      <c r="B3375" s="18" t="s">
        <v>416</v>
      </c>
      <c r="C3375" s="19" t="s">
        <v>417</v>
      </c>
      <c r="D3375" s="20">
        <v>7.3114087232485687</v>
      </c>
      <c r="E3375" s="21">
        <v>5.0528333169856277</v>
      </c>
      <c r="F3375" s="22">
        <v>6.456876683562486</v>
      </c>
      <c r="G3375" s="22">
        <v>9.7687590403785851</v>
      </c>
      <c r="H3375" s="22">
        <v>8.2171284587922688</v>
      </c>
      <c r="I3375" s="23">
        <v>7.061446116523876</v>
      </c>
    </row>
    <row r="3376" spans="1:9" x14ac:dyDescent="0.25">
      <c r="A3376" s="17">
        <v>2014</v>
      </c>
      <c r="B3376" s="18" t="s">
        <v>111</v>
      </c>
      <c r="C3376" s="19" t="s">
        <v>112</v>
      </c>
      <c r="D3376" s="20">
        <v>6.8073759155707165</v>
      </c>
      <c r="E3376" s="21">
        <v>6.0567545563190679</v>
      </c>
      <c r="F3376" s="22">
        <v>6.1458165092753623</v>
      </c>
      <c r="G3376" s="22">
        <v>8.0366417732473359</v>
      </c>
      <c r="H3376" s="22">
        <v>6.4697280267779123</v>
      </c>
      <c r="I3376" s="23">
        <v>7.3279387122339026</v>
      </c>
    </row>
    <row r="3377" spans="1:9" x14ac:dyDescent="0.25">
      <c r="A3377" s="17">
        <v>2014</v>
      </c>
      <c r="B3377" s="18" t="s">
        <v>418</v>
      </c>
      <c r="C3377" s="19" t="s">
        <v>419</v>
      </c>
      <c r="D3377" s="20">
        <v>7.6906883012890122</v>
      </c>
      <c r="E3377" s="21">
        <v>6.0558785747058526</v>
      </c>
      <c r="F3377" s="22">
        <v>6.7895175300890553</v>
      </c>
      <c r="G3377" s="22">
        <v>9.8360304085050831</v>
      </c>
      <c r="H3377" s="22">
        <v>8.4084945185358855</v>
      </c>
      <c r="I3377" s="23">
        <v>7.3635204746091816</v>
      </c>
    </row>
    <row r="3378" spans="1:9" x14ac:dyDescent="0.25">
      <c r="A3378" s="17">
        <v>2014</v>
      </c>
      <c r="B3378" s="18" t="s">
        <v>297</v>
      </c>
      <c r="C3378" s="19" t="s">
        <v>298</v>
      </c>
      <c r="D3378" s="20">
        <v>6.6207491380284393</v>
      </c>
      <c r="E3378" s="21">
        <v>8.1166053508663776</v>
      </c>
      <c r="F3378" s="22">
        <v>4.5713028108410843</v>
      </c>
      <c r="G3378" s="22">
        <v>8.2222411269477647</v>
      </c>
      <c r="H3378" s="22">
        <v>5.3385420230008034</v>
      </c>
      <c r="I3378" s="23">
        <v>6.8550543784861686</v>
      </c>
    </row>
    <row r="3379" spans="1:9" x14ac:dyDescent="0.25">
      <c r="A3379" s="17">
        <v>2014</v>
      </c>
      <c r="B3379" s="18" t="s">
        <v>13</v>
      </c>
      <c r="C3379" s="19" t="s">
        <v>14</v>
      </c>
      <c r="D3379" s="20" t="s">
        <v>511</v>
      </c>
      <c r="E3379" s="21" t="s">
        <v>511</v>
      </c>
      <c r="F3379" s="22" t="s">
        <v>511</v>
      </c>
      <c r="G3379" s="22" t="s">
        <v>511</v>
      </c>
      <c r="H3379" s="22" t="s">
        <v>511</v>
      </c>
      <c r="I3379" s="23" t="s">
        <v>511</v>
      </c>
    </row>
    <row r="3380" spans="1:9" x14ac:dyDescent="0.25">
      <c r="A3380" s="17">
        <v>2014</v>
      </c>
      <c r="B3380" s="18" t="s">
        <v>216</v>
      </c>
      <c r="C3380" s="19" t="s">
        <v>217</v>
      </c>
      <c r="D3380" s="20">
        <v>6.5741910004792716</v>
      </c>
      <c r="E3380" s="21">
        <v>5.2226254828462499</v>
      </c>
      <c r="F3380" s="22">
        <v>4.9620563066134276</v>
      </c>
      <c r="G3380" s="22">
        <v>9.1682922781962155</v>
      </c>
      <c r="H3380" s="22">
        <v>6.5153357379218093</v>
      </c>
      <c r="I3380" s="23">
        <v>7.0026451968186558</v>
      </c>
    </row>
    <row r="3381" spans="1:9" x14ac:dyDescent="0.25">
      <c r="A3381" s="17">
        <v>2014</v>
      </c>
      <c r="B3381" s="18" t="s">
        <v>385</v>
      </c>
      <c r="C3381" s="19" t="s">
        <v>386</v>
      </c>
      <c r="D3381" s="20">
        <v>7.8525297569164163</v>
      </c>
      <c r="E3381" s="21">
        <v>4.7323094081119361</v>
      </c>
      <c r="F3381" s="22">
        <v>7.8575684528288701</v>
      </c>
      <c r="G3381" s="22">
        <v>9.7827637304281545</v>
      </c>
      <c r="H3381" s="22">
        <v>8.6255924605862369</v>
      </c>
      <c r="I3381" s="23">
        <v>8.2644147326268875</v>
      </c>
    </row>
    <row r="3382" spans="1:9" x14ac:dyDescent="0.25">
      <c r="A3382" s="17">
        <v>2014</v>
      </c>
      <c r="B3382" s="18" t="s">
        <v>436</v>
      </c>
      <c r="C3382" s="19" t="s">
        <v>437</v>
      </c>
      <c r="D3382" s="20">
        <v>8.3951938126426811</v>
      </c>
      <c r="E3382" s="21">
        <v>7.7269637024330793</v>
      </c>
      <c r="F3382" s="22">
        <v>8.2063868475539081</v>
      </c>
      <c r="G3382" s="22">
        <v>9.7567050188344808</v>
      </c>
      <c r="H3382" s="22">
        <v>7.6924158554421638</v>
      </c>
      <c r="I3382" s="23">
        <v>8.5934976389497759</v>
      </c>
    </row>
    <row r="3383" spans="1:9" x14ac:dyDescent="0.25">
      <c r="A3383" s="17">
        <v>2014</v>
      </c>
      <c r="B3383" s="18" t="s">
        <v>327</v>
      </c>
      <c r="C3383" s="19" t="s">
        <v>328</v>
      </c>
      <c r="D3383" s="20">
        <v>4.8666115888582153</v>
      </c>
      <c r="E3383" s="21">
        <v>6.6789461589324182</v>
      </c>
      <c r="F3383" s="22">
        <v>3.3135552537614572</v>
      </c>
      <c r="G3383" s="22">
        <v>5.1195766203126309</v>
      </c>
      <c r="H3383" s="22">
        <v>4.1268450147169018</v>
      </c>
      <c r="I3383" s="23">
        <v>5.0941348965676676</v>
      </c>
    </row>
    <row r="3384" spans="1:9" x14ac:dyDescent="0.25">
      <c r="A3384" s="17">
        <v>2014</v>
      </c>
      <c r="B3384" s="18" t="s">
        <v>527</v>
      </c>
      <c r="C3384" s="19" t="s">
        <v>528</v>
      </c>
      <c r="D3384" s="20">
        <v>7.6170672017993395</v>
      </c>
      <c r="E3384" s="21">
        <v>7.4497197874786822</v>
      </c>
      <c r="F3384" s="22">
        <v>6.1500382514211553</v>
      </c>
      <c r="G3384" s="22">
        <v>9.6372965756095059</v>
      </c>
      <c r="H3384" s="22">
        <v>7.4364521694530801</v>
      </c>
      <c r="I3384" s="23">
        <v>7.4118292250342721</v>
      </c>
    </row>
    <row r="3385" spans="1:9" x14ac:dyDescent="0.25">
      <c r="A3385" s="17">
        <v>2014</v>
      </c>
      <c r="B3385" s="18" t="s">
        <v>243</v>
      </c>
      <c r="C3385" s="19" t="s">
        <v>244</v>
      </c>
      <c r="D3385" s="20">
        <v>6.1424752175619206</v>
      </c>
      <c r="E3385" s="21">
        <v>5.6304315198479093</v>
      </c>
      <c r="F3385" s="22">
        <v>4.6632352995092186</v>
      </c>
      <c r="G3385" s="22">
        <v>7.8722839612220046</v>
      </c>
      <c r="H3385" s="22">
        <v>6.0118111506778016</v>
      </c>
      <c r="I3385" s="23">
        <v>6.5346141565526716</v>
      </c>
    </row>
    <row r="3386" spans="1:9" x14ac:dyDescent="0.25">
      <c r="A3386" s="17">
        <v>2014</v>
      </c>
      <c r="B3386" s="18" t="s">
        <v>119</v>
      </c>
      <c r="C3386" s="19" t="s">
        <v>529</v>
      </c>
      <c r="D3386" s="20">
        <v>6.7537319299144798</v>
      </c>
      <c r="E3386" s="21">
        <v>7.5312998239115769</v>
      </c>
      <c r="F3386" s="22">
        <v>5.2173674637947345</v>
      </c>
      <c r="G3386" s="22">
        <v>7.9173693812921986</v>
      </c>
      <c r="H3386" s="22">
        <v>6.0553690479663445</v>
      </c>
      <c r="I3386" s="23">
        <v>7.0472539326075472</v>
      </c>
    </row>
    <row r="3387" spans="1:9" x14ac:dyDescent="0.25">
      <c r="A3387" s="17">
        <v>2014</v>
      </c>
      <c r="B3387" s="18" t="s">
        <v>275</v>
      </c>
      <c r="C3387" s="19" t="s">
        <v>276</v>
      </c>
      <c r="D3387" s="20">
        <v>6.4969917924114995</v>
      </c>
      <c r="E3387" s="21">
        <v>7.2565224751629342</v>
      </c>
      <c r="F3387" s="22">
        <v>4.5444369639133955</v>
      </c>
      <c r="G3387" s="22">
        <v>7.1292166741162202</v>
      </c>
      <c r="H3387" s="22">
        <v>6.6870666151223324</v>
      </c>
      <c r="I3387" s="23">
        <v>6.8677162337426152</v>
      </c>
    </row>
    <row r="3388" spans="1:9" x14ac:dyDescent="0.25">
      <c r="A3388" s="17">
        <v>2014</v>
      </c>
      <c r="B3388" s="18" t="s">
        <v>277</v>
      </c>
      <c r="C3388" s="19" t="s">
        <v>278</v>
      </c>
      <c r="D3388" s="20">
        <v>6.3960012797009549</v>
      </c>
      <c r="E3388" s="21">
        <v>4.741890253578636</v>
      </c>
      <c r="F3388" s="22">
        <v>3.2696321377580024</v>
      </c>
      <c r="G3388" s="22">
        <v>8.7941190934316644</v>
      </c>
      <c r="H3388" s="22">
        <v>7.5816050944849591</v>
      </c>
      <c r="I3388" s="23">
        <v>7.5927598192515111</v>
      </c>
    </row>
    <row r="3389" spans="1:9" x14ac:dyDescent="0.25">
      <c r="A3389" s="17">
        <v>2014</v>
      </c>
      <c r="B3389" s="18" t="s">
        <v>115</v>
      </c>
      <c r="C3389" s="19" t="s">
        <v>116</v>
      </c>
      <c r="D3389" s="20">
        <v>5.8325643224408106</v>
      </c>
      <c r="E3389" s="21">
        <v>6.9584345845279971</v>
      </c>
      <c r="F3389" s="22">
        <v>4.0502168113443808</v>
      </c>
      <c r="G3389" s="22">
        <v>7.0995934065337529</v>
      </c>
      <c r="H3389" s="22">
        <v>5.6910938798508814</v>
      </c>
      <c r="I3389" s="23">
        <v>5.3634829299470406</v>
      </c>
    </row>
    <row r="3390" spans="1:9" x14ac:dyDescent="0.25">
      <c r="A3390" s="17">
        <v>2014</v>
      </c>
      <c r="B3390" s="18" t="s">
        <v>218</v>
      </c>
      <c r="C3390" s="19" t="s">
        <v>219</v>
      </c>
      <c r="D3390" s="20">
        <v>7.193963840509376</v>
      </c>
      <c r="E3390" s="21">
        <v>6.6365798860994083</v>
      </c>
      <c r="F3390" s="22">
        <v>5.1735207031590003</v>
      </c>
      <c r="G3390" s="22">
        <v>8.5922558953084831</v>
      </c>
      <c r="H3390" s="22">
        <v>8.1628477016550232</v>
      </c>
      <c r="I3390" s="23">
        <v>7.4046150163249669</v>
      </c>
    </row>
    <row r="3391" spans="1:9" x14ac:dyDescent="0.25">
      <c r="A3391" s="17">
        <v>2014</v>
      </c>
      <c r="B3391" s="18" t="s">
        <v>15</v>
      </c>
      <c r="C3391" s="19" t="s">
        <v>16</v>
      </c>
      <c r="D3391" s="20">
        <v>6.4079714431018377</v>
      </c>
      <c r="E3391" s="21">
        <v>6.14089723013028</v>
      </c>
      <c r="F3391" s="22">
        <v>5.2078963296510059</v>
      </c>
      <c r="G3391" s="22">
        <v>6.969173600924659</v>
      </c>
      <c r="H3391" s="22">
        <v>6.8361605189802672</v>
      </c>
      <c r="I3391" s="23">
        <v>6.8857295358229713</v>
      </c>
    </row>
    <row r="3392" spans="1:9" x14ac:dyDescent="0.25">
      <c r="A3392" s="17">
        <v>2014</v>
      </c>
      <c r="B3392" s="18" t="s">
        <v>329</v>
      </c>
      <c r="C3392" s="19" t="s">
        <v>330</v>
      </c>
      <c r="D3392" s="20">
        <v>6.947838316295579</v>
      </c>
      <c r="E3392" s="21">
        <v>7.1832494210409221</v>
      </c>
      <c r="F3392" s="22">
        <v>4.796384081136174</v>
      </c>
      <c r="G3392" s="22">
        <v>9.0334121102383769</v>
      </c>
      <c r="H3392" s="22">
        <v>7.1716062395807985</v>
      </c>
      <c r="I3392" s="23">
        <v>6.5545397294816281</v>
      </c>
    </row>
    <row r="3393" spans="1:9" x14ac:dyDescent="0.25">
      <c r="A3393" s="17">
        <v>2014</v>
      </c>
      <c r="B3393" s="18" t="s">
        <v>117</v>
      </c>
      <c r="C3393" s="19" t="s">
        <v>118</v>
      </c>
      <c r="D3393" s="20">
        <v>7.4053343497051118</v>
      </c>
      <c r="E3393" s="21">
        <v>7.8526987407083144</v>
      </c>
      <c r="F3393" s="22">
        <v>4.7287782498104622</v>
      </c>
      <c r="G3393" s="22">
        <v>8.7080581575140581</v>
      </c>
      <c r="H3393" s="22">
        <v>7.6223343970746544</v>
      </c>
      <c r="I3393" s="23">
        <v>8.1148022034180691</v>
      </c>
    </row>
    <row r="3394" spans="1:9" x14ac:dyDescent="0.25">
      <c r="A3394" s="17">
        <v>2014</v>
      </c>
      <c r="B3394" s="18" t="s">
        <v>354</v>
      </c>
      <c r="C3394" s="19" t="s">
        <v>355</v>
      </c>
      <c r="D3394" s="20">
        <v>5.9589565078997104</v>
      </c>
      <c r="E3394" s="21">
        <v>6.9825408069057628</v>
      </c>
      <c r="F3394" s="22">
        <v>4.5352237846586174</v>
      </c>
      <c r="G3394" s="22">
        <v>5.9262050824942598</v>
      </c>
      <c r="H3394" s="22">
        <v>5.775167140579839</v>
      </c>
      <c r="I3394" s="23">
        <v>6.5756457248600748</v>
      </c>
    </row>
    <row r="3395" spans="1:9" x14ac:dyDescent="0.25">
      <c r="A3395" s="17">
        <v>2014</v>
      </c>
      <c r="B3395" s="18" t="s">
        <v>331</v>
      </c>
      <c r="C3395" s="19" t="s">
        <v>332</v>
      </c>
      <c r="D3395" s="20">
        <v>7.2933784673189646</v>
      </c>
      <c r="E3395" s="21">
        <v>5.763776852324983</v>
      </c>
      <c r="F3395" s="22">
        <v>5.485478905393629</v>
      </c>
      <c r="G3395" s="22">
        <v>8.7368704713419945</v>
      </c>
      <c r="H3395" s="22">
        <v>8.435878574722242</v>
      </c>
      <c r="I3395" s="23">
        <v>8.0448875328119733</v>
      </c>
    </row>
    <row r="3396" spans="1:9" x14ac:dyDescent="0.25">
      <c r="A3396" s="17">
        <v>2014</v>
      </c>
      <c r="B3396" s="18" t="s">
        <v>387</v>
      </c>
      <c r="C3396" s="19" t="s">
        <v>530</v>
      </c>
      <c r="D3396" s="20">
        <v>8.0696065119858957</v>
      </c>
      <c r="E3396" s="21">
        <v>6.418382119049383</v>
      </c>
      <c r="F3396" s="22">
        <v>7.681438199041482</v>
      </c>
      <c r="G3396" s="22">
        <v>9.7517569084119913</v>
      </c>
      <c r="H3396" s="22">
        <v>8.631031387504887</v>
      </c>
      <c r="I3396" s="23">
        <v>7.8654239459217363</v>
      </c>
    </row>
    <row r="3397" spans="1:9" x14ac:dyDescent="0.25">
      <c r="A3397" s="17">
        <v>2014</v>
      </c>
      <c r="B3397" s="18" t="s">
        <v>236</v>
      </c>
      <c r="C3397" s="19" t="s">
        <v>531</v>
      </c>
      <c r="D3397" s="20">
        <v>8.1614208768759706</v>
      </c>
      <c r="E3397" s="21">
        <v>7.4203420555035624</v>
      </c>
      <c r="F3397" s="22">
        <v>7.3341558845285348</v>
      </c>
      <c r="G3397" s="22">
        <v>9.3896494010547045</v>
      </c>
      <c r="H3397" s="22">
        <v>7.8361130476563572</v>
      </c>
      <c r="I3397" s="23">
        <v>8.8268439956366986</v>
      </c>
    </row>
    <row r="3398" spans="1:9" x14ac:dyDescent="0.25">
      <c r="A3398" s="17">
        <v>2014</v>
      </c>
      <c r="B3398" s="18" t="s">
        <v>224</v>
      </c>
      <c r="C3398" s="19" t="s">
        <v>225</v>
      </c>
      <c r="D3398" s="20">
        <v>7.2330491518030913</v>
      </c>
      <c r="E3398" s="21">
        <v>7.0134787473753404</v>
      </c>
      <c r="F3398" s="22">
        <v>5.6862774289919953</v>
      </c>
      <c r="G3398" s="22">
        <v>9.0529553781984831</v>
      </c>
      <c r="H3398" s="22">
        <v>7.7515232058790193</v>
      </c>
      <c r="I3398" s="23">
        <v>6.6610109985706201</v>
      </c>
    </row>
    <row r="3399" spans="1:9" x14ac:dyDescent="0.25">
      <c r="A3399" s="17">
        <v>2014</v>
      </c>
      <c r="B3399" s="18" t="s">
        <v>226</v>
      </c>
      <c r="C3399" s="19" t="s">
        <v>532</v>
      </c>
      <c r="D3399" s="20">
        <v>3.0906832417254457</v>
      </c>
      <c r="E3399" s="21">
        <v>4.5875706301215882</v>
      </c>
      <c r="F3399" s="22">
        <v>2.873331702797846</v>
      </c>
      <c r="G3399" s="22">
        <v>1.9361069722937567</v>
      </c>
      <c r="H3399" s="22">
        <v>2.9509273366377569</v>
      </c>
      <c r="I3399" s="23">
        <v>3.1054795667762822</v>
      </c>
    </row>
    <row r="3400" spans="1:9" x14ac:dyDescent="0.25">
      <c r="A3400" s="17">
        <v>2014</v>
      </c>
      <c r="B3400" s="18" t="s">
        <v>279</v>
      </c>
      <c r="C3400" s="19" t="s">
        <v>533</v>
      </c>
      <c r="D3400" s="20">
        <v>6.0261635145474681</v>
      </c>
      <c r="E3400" s="21">
        <v>6.4102578976062556</v>
      </c>
      <c r="F3400" s="22">
        <v>4.7055077079794412</v>
      </c>
      <c r="G3400" s="22">
        <v>6.1995926609156857</v>
      </c>
      <c r="H3400" s="22">
        <v>6.0665858740911327</v>
      </c>
      <c r="I3400" s="23">
        <v>6.7488734321448263</v>
      </c>
    </row>
    <row r="3401" spans="1:9" x14ac:dyDescent="0.25">
      <c r="A3401" s="17">
        <v>2014</v>
      </c>
      <c r="B3401" s="18" t="s">
        <v>333</v>
      </c>
      <c r="C3401" s="19" t="s">
        <v>534</v>
      </c>
      <c r="D3401" s="20">
        <v>6.6636639598964162</v>
      </c>
      <c r="E3401" s="21">
        <v>7.772131035625498</v>
      </c>
      <c r="F3401" s="22">
        <v>4.0131208558547016</v>
      </c>
      <c r="G3401" s="22">
        <v>8.7439415061082286</v>
      </c>
      <c r="H3401" s="22">
        <v>7.5618535217897342</v>
      </c>
      <c r="I3401" s="23">
        <v>5.2272728801039197</v>
      </c>
    </row>
    <row r="3402" spans="1:9" x14ac:dyDescent="0.25">
      <c r="A3402" s="17">
        <v>2014</v>
      </c>
      <c r="B3402" s="18" t="s">
        <v>121</v>
      </c>
      <c r="C3402" s="19" t="s">
        <v>122</v>
      </c>
      <c r="D3402" s="20">
        <v>7.252274197845634</v>
      </c>
      <c r="E3402" s="21">
        <v>7.4759954281148877</v>
      </c>
      <c r="F3402" s="22">
        <v>5.3422023962787977</v>
      </c>
      <c r="G3402" s="22">
        <v>8.983161360289543</v>
      </c>
      <c r="H3402" s="22">
        <v>7.711426428801234</v>
      </c>
      <c r="I3402" s="23">
        <v>6.7485853757437093</v>
      </c>
    </row>
    <row r="3403" spans="1:9" x14ac:dyDescent="0.25">
      <c r="A3403" s="24">
        <v>2014</v>
      </c>
      <c r="B3403" s="25" t="s">
        <v>123</v>
      </c>
      <c r="C3403" s="26" t="s">
        <v>124</v>
      </c>
      <c r="D3403" s="27">
        <v>5.7960816301351343</v>
      </c>
      <c r="E3403" s="28">
        <v>6.5840000124713427</v>
      </c>
      <c r="F3403" s="29">
        <v>3.6026335025134264</v>
      </c>
      <c r="G3403" s="29">
        <v>7.9667980240134879</v>
      </c>
      <c r="H3403" s="29">
        <v>5.7839203582906897</v>
      </c>
      <c r="I3403" s="30">
        <v>5.043056253386724</v>
      </c>
    </row>
    <row r="3404" spans="1:9" x14ac:dyDescent="0.25">
      <c r="A3404" s="32">
        <v>2015</v>
      </c>
      <c r="B3404" s="33" t="s">
        <v>388</v>
      </c>
      <c r="C3404" s="34" t="s">
        <v>389</v>
      </c>
      <c r="D3404" s="35">
        <v>7.6993173171280107</v>
      </c>
      <c r="E3404" s="36">
        <v>7.8261729227526917</v>
      </c>
      <c r="F3404" s="37">
        <v>5.3976673870344927</v>
      </c>
      <c r="G3404" s="37">
        <v>9.5856252369489798</v>
      </c>
      <c r="H3404" s="37">
        <v>7.9933821483769441</v>
      </c>
      <c r="I3404" s="38">
        <v>7.693738890526947</v>
      </c>
    </row>
    <row r="3405" spans="1:9" x14ac:dyDescent="0.25">
      <c r="A3405" s="39">
        <v>2015</v>
      </c>
      <c r="B3405" s="40" t="s">
        <v>4</v>
      </c>
      <c r="C3405" s="41" t="s">
        <v>5</v>
      </c>
      <c r="D3405" s="42">
        <v>4.9370671648581954</v>
      </c>
      <c r="E3405" s="43">
        <v>3.5981077168575313</v>
      </c>
      <c r="F3405" s="44">
        <v>4.4142098072412574</v>
      </c>
      <c r="G3405" s="44">
        <v>7.4421284706726452</v>
      </c>
      <c r="H3405" s="44">
        <v>3.8662606152369907</v>
      </c>
      <c r="I3405" s="45">
        <v>5.3646292142825551</v>
      </c>
    </row>
    <row r="3406" spans="1:9" x14ac:dyDescent="0.25">
      <c r="A3406" s="39">
        <v>2015</v>
      </c>
      <c r="B3406" s="40" t="s">
        <v>19</v>
      </c>
      <c r="C3406" s="41" t="s">
        <v>20</v>
      </c>
      <c r="D3406" s="42">
        <v>5.6350781715699156</v>
      </c>
      <c r="E3406" s="43">
        <v>7.2975949678531036</v>
      </c>
      <c r="F3406" s="44">
        <v>3.3030214735498791</v>
      </c>
      <c r="G3406" s="44">
        <v>6.8854647604512156</v>
      </c>
      <c r="H3406" s="44">
        <v>4.904532462801507</v>
      </c>
      <c r="I3406" s="45">
        <v>5.7847771931938761</v>
      </c>
    </row>
    <row r="3407" spans="1:9" x14ac:dyDescent="0.25">
      <c r="A3407" s="39">
        <v>2015</v>
      </c>
      <c r="B3407" s="40" t="s">
        <v>129</v>
      </c>
      <c r="C3407" s="41" t="s">
        <v>130</v>
      </c>
      <c r="D3407" s="42">
        <v>5.17362578399133</v>
      </c>
      <c r="E3407" s="43">
        <v>6.0147232953191976</v>
      </c>
      <c r="F3407" s="44">
        <v>4.2875092977699376</v>
      </c>
      <c r="G3407" s="44">
        <v>6.4553307314504123</v>
      </c>
      <c r="H3407" s="44">
        <v>3.3788760363416959</v>
      </c>
      <c r="I3407" s="45">
        <v>5.7316895590754093</v>
      </c>
    </row>
    <row r="3408" spans="1:9" x14ac:dyDescent="0.25">
      <c r="A3408" s="39">
        <v>2015</v>
      </c>
      <c r="B3408" s="40" t="s">
        <v>299</v>
      </c>
      <c r="C3408" s="41" t="s">
        <v>300</v>
      </c>
      <c r="D3408" s="42">
        <v>7.8049264107090668</v>
      </c>
      <c r="E3408" s="43">
        <v>7.9251432476735797</v>
      </c>
      <c r="F3408" s="44">
        <v>5.6334953814737343</v>
      </c>
      <c r="G3408" s="44">
        <v>9.4812254775000575</v>
      </c>
      <c r="H3408" s="44">
        <v>8.6110433659413452</v>
      </c>
      <c r="I3408" s="45">
        <v>7.3737245809566163</v>
      </c>
    </row>
    <row r="3409" spans="1:9" x14ac:dyDescent="0.25">
      <c r="A3409" s="39">
        <v>2015</v>
      </c>
      <c r="B3409" s="40" t="s">
        <v>438</v>
      </c>
      <c r="C3409" s="41" t="s">
        <v>439</v>
      </c>
      <c r="D3409" s="42">
        <v>8.0954836059621105</v>
      </c>
      <c r="E3409" s="43">
        <v>6.7689360981036817</v>
      </c>
      <c r="F3409" s="44">
        <v>7.9389965847445145</v>
      </c>
      <c r="G3409" s="44">
        <v>9.360138509872673</v>
      </c>
      <c r="H3409" s="44">
        <v>7.7842762649463202</v>
      </c>
      <c r="I3409" s="45">
        <v>8.6250705721433576</v>
      </c>
    </row>
    <row r="3410" spans="1:9" x14ac:dyDescent="0.25">
      <c r="A3410" s="39">
        <v>2015</v>
      </c>
      <c r="B3410" s="40" t="s">
        <v>420</v>
      </c>
      <c r="C3410" s="41" t="s">
        <v>421</v>
      </c>
      <c r="D3410" s="42">
        <v>7.8062856480741036</v>
      </c>
      <c r="E3410" s="43">
        <v>5.58276296210627</v>
      </c>
      <c r="F3410" s="44">
        <v>7.8988925998074997</v>
      </c>
      <c r="G3410" s="44">
        <v>9.6166004035533454</v>
      </c>
      <c r="H3410" s="44">
        <v>8.3705028943420761</v>
      </c>
      <c r="I3410" s="45">
        <v>7.562669380561327</v>
      </c>
    </row>
    <row r="3411" spans="1:9" x14ac:dyDescent="0.25">
      <c r="A3411" s="39">
        <v>2015</v>
      </c>
      <c r="B3411" s="40" t="s">
        <v>301</v>
      </c>
      <c r="C3411" s="41" t="s">
        <v>302</v>
      </c>
      <c r="D3411" s="42">
        <v>6.2421307351252597</v>
      </c>
      <c r="E3411" s="43">
        <v>5.2571354148866103</v>
      </c>
      <c r="F3411" s="44">
        <v>4.7501651620034062</v>
      </c>
      <c r="G3411" s="44">
        <v>7.3078120651006202</v>
      </c>
      <c r="H3411" s="44">
        <v>7.0320900078976933</v>
      </c>
      <c r="I3411" s="45">
        <v>6.8634510257379668</v>
      </c>
    </row>
    <row r="3412" spans="1:9" x14ac:dyDescent="0.25">
      <c r="A3412" s="39">
        <v>2015</v>
      </c>
      <c r="B3412" s="40" t="s">
        <v>133</v>
      </c>
      <c r="C3412" s="41" t="s">
        <v>512</v>
      </c>
      <c r="D3412" s="42">
        <v>7.444366293094002</v>
      </c>
      <c r="E3412" s="43">
        <v>9.0380670406962516</v>
      </c>
      <c r="F3412" s="44">
        <v>6.828872715196737</v>
      </c>
      <c r="G3412" s="44">
        <v>6.7793055715998953</v>
      </c>
      <c r="H3412" s="44">
        <v>6.2564837195110474</v>
      </c>
      <c r="I3412" s="45">
        <v>8.3191024184660787</v>
      </c>
    </row>
    <row r="3413" spans="1:9" x14ac:dyDescent="0.25">
      <c r="A3413" s="39">
        <v>2015</v>
      </c>
      <c r="B3413" s="40" t="s">
        <v>303</v>
      </c>
      <c r="C3413" s="41" t="s">
        <v>304</v>
      </c>
      <c r="D3413" s="42">
        <v>7.2250831919794773</v>
      </c>
      <c r="E3413" s="43">
        <v>6.5491923825481679</v>
      </c>
      <c r="F3413" s="44">
        <v>4.7769374970132334</v>
      </c>
      <c r="G3413" s="44">
        <v>9.1820609694027659</v>
      </c>
      <c r="H3413" s="44">
        <v>7.6373174306883014</v>
      </c>
      <c r="I3413" s="45">
        <v>7.9799076802449198</v>
      </c>
    </row>
    <row r="3414" spans="1:9" x14ac:dyDescent="0.25">
      <c r="A3414" s="39">
        <v>2015</v>
      </c>
      <c r="B3414" s="40" t="s">
        <v>283</v>
      </c>
      <c r="C3414" s="41" t="s">
        <v>284</v>
      </c>
      <c r="D3414" s="42">
        <v>6.1757483126849158</v>
      </c>
      <c r="E3414" s="43">
        <v>8.4348952367183561</v>
      </c>
      <c r="F3414" s="44">
        <v>3.1322756247069199</v>
      </c>
      <c r="G3414" s="44">
        <v>6.8766724896014555</v>
      </c>
      <c r="H3414" s="44">
        <v>5.6684207623371279</v>
      </c>
      <c r="I3414" s="45">
        <v>6.766477450060723</v>
      </c>
    </row>
    <row r="3415" spans="1:9" x14ac:dyDescent="0.25">
      <c r="A3415" s="39">
        <v>2015</v>
      </c>
      <c r="B3415" s="40" t="s">
        <v>135</v>
      </c>
      <c r="C3415" s="41" t="s">
        <v>136</v>
      </c>
      <c r="D3415" s="42">
        <v>6.3553088962375188</v>
      </c>
      <c r="E3415" s="43">
        <v>5.9080533129698765</v>
      </c>
      <c r="F3415" s="44">
        <v>5.7922880089494537</v>
      </c>
      <c r="G3415" s="44">
        <v>6.7282087393094123</v>
      </c>
      <c r="H3415" s="44">
        <v>6.6167065612695444</v>
      </c>
      <c r="I3415" s="45">
        <v>6.7312878586893063</v>
      </c>
    </row>
    <row r="3416" spans="1:9" x14ac:dyDescent="0.25">
      <c r="A3416" s="39">
        <v>2015</v>
      </c>
      <c r="B3416" s="40" t="s">
        <v>335</v>
      </c>
      <c r="C3416" s="41" t="s">
        <v>336</v>
      </c>
      <c r="D3416" s="42" t="s">
        <v>511</v>
      </c>
      <c r="E3416" s="43" t="s">
        <v>511</v>
      </c>
      <c r="F3416" s="44" t="s">
        <v>511</v>
      </c>
      <c r="G3416" s="44" t="s">
        <v>511</v>
      </c>
      <c r="H3416" s="44" t="s">
        <v>511</v>
      </c>
      <c r="I3416" s="45" t="s">
        <v>511</v>
      </c>
    </row>
    <row r="3417" spans="1:9" x14ac:dyDescent="0.25">
      <c r="A3417" s="39">
        <v>2015</v>
      </c>
      <c r="B3417" s="40" t="s">
        <v>422</v>
      </c>
      <c r="C3417" s="41" t="s">
        <v>423</v>
      </c>
      <c r="D3417" s="42">
        <v>7.6271318181223391</v>
      </c>
      <c r="E3417" s="43">
        <v>4.7710498901234075</v>
      </c>
      <c r="F3417" s="44">
        <v>7.1897992474635934</v>
      </c>
      <c r="G3417" s="44">
        <v>9.6642416827448763</v>
      </c>
      <c r="H3417" s="44">
        <v>8.4618184470888522</v>
      </c>
      <c r="I3417" s="45">
        <v>8.0487498231909687</v>
      </c>
    </row>
    <row r="3418" spans="1:9" x14ac:dyDescent="0.25">
      <c r="A3418" s="39">
        <v>2015</v>
      </c>
      <c r="B3418" s="40" t="s">
        <v>137</v>
      </c>
      <c r="C3418" s="41" t="s">
        <v>138</v>
      </c>
      <c r="D3418" s="42">
        <v>6.7375103428363516</v>
      </c>
      <c r="E3418" s="43">
        <v>7.6030983914738304</v>
      </c>
      <c r="F3418" s="44">
        <v>4.9645936524298495</v>
      </c>
      <c r="G3418" s="44">
        <v>6.8954772143500005</v>
      </c>
      <c r="H3418" s="44">
        <v>6.4690859084445185</v>
      </c>
      <c r="I3418" s="45">
        <v>7.7552965474835576</v>
      </c>
    </row>
    <row r="3419" spans="1:9" x14ac:dyDescent="0.25">
      <c r="A3419" s="39">
        <v>2015</v>
      </c>
      <c r="B3419" s="40" t="s">
        <v>21</v>
      </c>
      <c r="C3419" s="41" t="s">
        <v>22</v>
      </c>
      <c r="D3419" s="42">
        <v>5.7465715970614912</v>
      </c>
      <c r="E3419" s="43">
        <v>6.4521253088353223</v>
      </c>
      <c r="F3419" s="44">
        <v>3.6639322151849898</v>
      </c>
      <c r="G3419" s="44">
        <v>6.9349905739815405</v>
      </c>
      <c r="H3419" s="44">
        <v>5.6542893438369468</v>
      </c>
      <c r="I3419" s="45">
        <v>6.0275205434686585</v>
      </c>
    </row>
    <row r="3420" spans="1:9" x14ac:dyDescent="0.25">
      <c r="A3420" s="39">
        <v>2015</v>
      </c>
      <c r="B3420" s="40" t="s">
        <v>285</v>
      </c>
      <c r="C3420" s="41" t="s">
        <v>286</v>
      </c>
      <c r="D3420" s="42">
        <v>6.8828726633780395</v>
      </c>
      <c r="E3420" s="43">
        <v>7.3020027759831079</v>
      </c>
      <c r="F3420" s="44">
        <v>6.1575607969008619</v>
      </c>
      <c r="G3420" s="44">
        <v>7.0287186214995359</v>
      </c>
      <c r="H3420" s="44">
        <v>6.1024939697189442</v>
      </c>
      <c r="I3420" s="45">
        <v>7.8235871527877459</v>
      </c>
    </row>
    <row r="3421" spans="1:9" x14ac:dyDescent="0.25">
      <c r="A3421" s="39">
        <v>2015</v>
      </c>
      <c r="B3421" s="40" t="s">
        <v>139</v>
      </c>
      <c r="C3421" s="41" t="s">
        <v>513</v>
      </c>
      <c r="D3421" s="42">
        <v>6.0988322634147547</v>
      </c>
      <c r="E3421" s="43">
        <v>5.8914119554159106</v>
      </c>
      <c r="F3421" s="44">
        <v>3.8695194990236419</v>
      </c>
      <c r="G3421" s="44">
        <v>8.727218030637772</v>
      </c>
      <c r="H3421" s="44">
        <v>6.8847353730315497</v>
      </c>
      <c r="I3421" s="45">
        <v>5.1212764589649016</v>
      </c>
    </row>
    <row r="3422" spans="1:9" x14ac:dyDescent="0.25">
      <c r="A3422" s="39">
        <v>2015</v>
      </c>
      <c r="B3422" s="40" t="s">
        <v>392</v>
      </c>
      <c r="C3422" s="41" t="s">
        <v>393</v>
      </c>
      <c r="D3422" s="42">
        <v>6.9144244550466514</v>
      </c>
      <c r="E3422" s="43">
        <v>6.4408899262360695</v>
      </c>
      <c r="F3422" s="44">
        <v>4.6779465652051488</v>
      </c>
      <c r="G3422" s="44">
        <v>8.4625802842863784</v>
      </c>
      <c r="H3422" s="44">
        <v>7.6128982073711224</v>
      </c>
      <c r="I3422" s="45">
        <v>7.3778072921345306</v>
      </c>
    </row>
    <row r="3423" spans="1:9" x14ac:dyDescent="0.25">
      <c r="A3423" s="39">
        <v>2015</v>
      </c>
      <c r="B3423" s="40" t="s">
        <v>23</v>
      </c>
      <c r="C3423" s="41" t="s">
        <v>24</v>
      </c>
      <c r="D3423" s="42">
        <v>7.4725879153763914</v>
      </c>
      <c r="E3423" s="43">
        <v>5.960598463649867</v>
      </c>
      <c r="F3423" s="44">
        <v>6.2592627257713538</v>
      </c>
      <c r="G3423" s="44">
        <v>9.0848828421054044</v>
      </c>
      <c r="H3423" s="44">
        <v>7.9499254865384774</v>
      </c>
      <c r="I3423" s="45">
        <v>8.1082700588168564</v>
      </c>
    </row>
    <row r="3424" spans="1:9" x14ac:dyDescent="0.25">
      <c r="A3424" s="39">
        <v>2015</v>
      </c>
      <c r="B3424" s="40" t="s">
        <v>145</v>
      </c>
      <c r="C3424" s="41" t="s">
        <v>146</v>
      </c>
      <c r="D3424" s="42">
        <v>6.2034602522125866</v>
      </c>
      <c r="E3424" s="43">
        <v>6.7331314123085999</v>
      </c>
      <c r="F3424" s="44">
        <v>5.1707808678752958</v>
      </c>
      <c r="G3424" s="44">
        <v>7.9658076861397511</v>
      </c>
      <c r="H3424" s="44">
        <v>6.6137820640891345</v>
      </c>
      <c r="I3424" s="45">
        <v>4.5337992306501542</v>
      </c>
    </row>
    <row r="3425" spans="1:9" x14ac:dyDescent="0.25">
      <c r="A3425" s="39">
        <v>2015</v>
      </c>
      <c r="B3425" s="40" t="s">
        <v>259</v>
      </c>
      <c r="C3425" s="41" t="s">
        <v>260</v>
      </c>
      <c r="D3425" s="42">
        <v>6.8321161861193271</v>
      </c>
      <c r="E3425" s="43">
        <v>5</v>
      </c>
      <c r="F3425" s="44">
        <v>5.3690943543462568</v>
      </c>
      <c r="G3425" s="44">
        <v>8.5051263038821503</v>
      </c>
      <c r="H3425" s="44">
        <v>7.0145876712417845</v>
      </c>
      <c r="I3425" s="45">
        <v>8.2717726011264503</v>
      </c>
    </row>
    <row r="3426" spans="1:9" x14ac:dyDescent="0.25">
      <c r="A3426" s="39">
        <v>2015</v>
      </c>
      <c r="B3426" s="40" t="s">
        <v>338</v>
      </c>
      <c r="C3426" s="41" t="s">
        <v>339</v>
      </c>
      <c r="D3426" s="42">
        <v>7.5242403067001131</v>
      </c>
      <c r="E3426" s="43">
        <v>6.6721421845865931</v>
      </c>
      <c r="F3426" s="44">
        <v>5.3447264938919847</v>
      </c>
      <c r="G3426" s="44">
        <v>9.355065491644055</v>
      </c>
      <c r="H3426" s="44">
        <v>8.541866153422772</v>
      </c>
      <c r="I3426" s="45">
        <v>7.7074012099551688</v>
      </c>
    </row>
    <row r="3427" spans="1:9" x14ac:dyDescent="0.25">
      <c r="A3427" s="39">
        <v>2015</v>
      </c>
      <c r="B3427" s="40" t="s">
        <v>27</v>
      </c>
      <c r="C3427" s="41" t="s">
        <v>28</v>
      </c>
      <c r="D3427" s="42">
        <v>5.9531952916495792</v>
      </c>
      <c r="E3427" s="43">
        <v>5.7469705543282608</v>
      </c>
      <c r="F3427" s="44">
        <v>3.8898558425084366</v>
      </c>
      <c r="G3427" s="44">
        <v>6.9590417310323671</v>
      </c>
      <c r="H3427" s="44">
        <v>6.2779151626708751</v>
      </c>
      <c r="I3427" s="45">
        <v>6.8921931677079558</v>
      </c>
    </row>
    <row r="3428" spans="1:9" x14ac:dyDescent="0.25">
      <c r="A3428" s="39">
        <v>2015</v>
      </c>
      <c r="B3428" s="40" t="s">
        <v>29</v>
      </c>
      <c r="C3428" s="41" t="s">
        <v>30</v>
      </c>
      <c r="D3428" s="42">
        <v>6.0944821966887677</v>
      </c>
      <c r="E3428" s="43">
        <v>6.6468117165534721</v>
      </c>
      <c r="F3428" s="44">
        <v>3.6176464637882391</v>
      </c>
      <c r="G3428" s="44">
        <v>7.7782244173518897</v>
      </c>
      <c r="H3428" s="44">
        <v>5.8210654601210727</v>
      </c>
      <c r="I3428" s="45">
        <v>6.6086629256291642</v>
      </c>
    </row>
    <row r="3429" spans="1:9" x14ac:dyDescent="0.25">
      <c r="A3429" s="39">
        <v>2015</v>
      </c>
      <c r="B3429" s="40" t="s">
        <v>31</v>
      </c>
      <c r="C3429" s="41" t="s">
        <v>32</v>
      </c>
      <c r="D3429" s="42">
        <v>7.181393044710104</v>
      </c>
      <c r="E3429" s="43">
        <v>7.6270368934320718</v>
      </c>
      <c r="F3429" s="44">
        <v>6.2786075153946106</v>
      </c>
      <c r="G3429" s="44">
        <v>8.3581688473968772</v>
      </c>
      <c r="H3429" s="44">
        <v>6.7233944288007041</v>
      </c>
      <c r="I3429" s="45">
        <v>6.9197575385262633</v>
      </c>
    </row>
    <row r="3430" spans="1:9" x14ac:dyDescent="0.25">
      <c r="A3430" s="39">
        <v>2015</v>
      </c>
      <c r="B3430" s="40" t="s">
        <v>261</v>
      </c>
      <c r="C3430" s="41" t="s">
        <v>262</v>
      </c>
      <c r="D3430" s="42">
        <v>7.1948664281948256</v>
      </c>
      <c r="E3430" s="43">
        <v>8.2058251724441362</v>
      </c>
      <c r="F3430" s="44">
        <v>3.9045369278716704</v>
      </c>
      <c r="G3430" s="44">
        <v>9.2954131111104559</v>
      </c>
      <c r="H3430" s="44">
        <v>7.4521908226544662</v>
      </c>
      <c r="I3430" s="45">
        <v>7.1163661068933974</v>
      </c>
    </row>
    <row r="3431" spans="1:9" x14ac:dyDescent="0.25">
      <c r="A3431" s="39">
        <v>2015</v>
      </c>
      <c r="B3431" s="40" t="s">
        <v>33</v>
      </c>
      <c r="C3431" s="41" t="s">
        <v>34</v>
      </c>
      <c r="D3431" s="42">
        <v>5.7067023572469742</v>
      </c>
      <c r="E3431" s="43">
        <v>7.2202775432231707</v>
      </c>
      <c r="F3431" s="44">
        <v>3.1155264386898427</v>
      </c>
      <c r="G3431" s="44">
        <v>7.0963593755302288</v>
      </c>
      <c r="H3431" s="44">
        <v>4.9243511217847882</v>
      </c>
      <c r="I3431" s="45">
        <v>6.1769973070068396</v>
      </c>
    </row>
    <row r="3432" spans="1:9" x14ac:dyDescent="0.25">
      <c r="A3432" s="39">
        <v>2015</v>
      </c>
      <c r="B3432" s="40" t="s">
        <v>230</v>
      </c>
      <c r="C3432" s="41" t="s">
        <v>231</v>
      </c>
      <c r="D3432" s="42">
        <v>8.1896275571795698</v>
      </c>
      <c r="E3432" s="43">
        <v>6.6876570474504264</v>
      </c>
      <c r="F3432" s="44">
        <v>7.8580414656478519</v>
      </c>
      <c r="G3432" s="44">
        <v>9.5825106747245243</v>
      </c>
      <c r="H3432" s="44">
        <v>8.1263035466193312</v>
      </c>
      <c r="I3432" s="45">
        <v>8.6936250514557099</v>
      </c>
    </row>
    <row r="3433" spans="1:9" x14ac:dyDescent="0.25">
      <c r="A3433" s="39">
        <v>2015</v>
      </c>
      <c r="B3433" s="40" t="s">
        <v>35</v>
      </c>
      <c r="C3433" s="41" t="s">
        <v>36</v>
      </c>
      <c r="D3433" s="42">
        <v>4.7818796862759649</v>
      </c>
      <c r="E3433" s="43">
        <v>5.5293334609187941</v>
      </c>
      <c r="F3433" s="44">
        <v>3.202273185371074</v>
      </c>
      <c r="G3433" s="44">
        <v>4.8422520035115033</v>
      </c>
      <c r="H3433" s="44">
        <v>5.1785923995770728</v>
      </c>
      <c r="I3433" s="45">
        <v>5.156947382001376</v>
      </c>
    </row>
    <row r="3434" spans="1:9" x14ac:dyDescent="0.25">
      <c r="A3434" s="39">
        <v>2015</v>
      </c>
      <c r="B3434" s="40" t="s">
        <v>37</v>
      </c>
      <c r="C3434" s="41" t="s">
        <v>38</v>
      </c>
      <c r="D3434" s="42">
        <v>5.334995418906276</v>
      </c>
      <c r="E3434" s="43">
        <v>7.3299450661006418</v>
      </c>
      <c r="F3434" s="44">
        <v>2.9808949897614028</v>
      </c>
      <c r="G3434" s="44">
        <v>6.3524559172194675</v>
      </c>
      <c r="H3434" s="44">
        <v>4.9907348258194952</v>
      </c>
      <c r="I3434" s="45">
        <v>5.0209462956303765</v>
      </c>
    </row>
    <row r="3435" spans="1:9" x14ac:dyDescent="0.25">
      <c r="A3435" s="39">
        <v>2015</v>
      </c>
      <c r="B3435" s="40" t="s">
        <v>151</v>
      </c>
      <c r="C3435" s="41" t="s">
        <v>152</v>
      </c>
      <c r="D3435" s="42">
        <v>7.9233578876573647</v>
      </c>
      <c r="E3435" s="43">
        <v>8.1278372506486871</v>
      </c>
      <c r="F3435" s="44">
        <v>6.784476718644938</v>
      </c>
      <c r="G3435" s="44">
        <v>9.3101705789716558</v>
      </c>
      <c r="H3435" s="44">
        <v>8.179205535248057</v>
      </c>
      <c r="I3435" s="45">
        <v>7.2150993547734847</v>
      </c>
    </row>
    <row r="3436" spans="1:9" x14ac:dyDescent="0.25">
      <c r="A3436" s="39">
        <v>2015</v>
      </c>
      <c r="B3436" s="40" t="s">
        <v>249</v>
      </c>
      <c r="C3436" s="41" t="s">
        <v>250</v>
      </c>
      <c r="D3436" s="42">
        <v>6.2198869144501439</v>
      </c>
      <c r="E3436" s="43">
        <v>5.1991139295569138</v>
      </c>
      <c r="F3436" s="44">
        <v>5.0735501301224488</v>
      </c>
      <c r="G3436" s="44">
        <v>8.2811631467508313</v>
      </c>
      <c r="H3436" s="44">
        <v>6.2917872748438421</v>
      </c>
      <c r="I3436" s="45">
        <v>6.2538200909766841</v>
      </c>
    </row>
    <row r="3437" spans="1:9" x14ac:dyDescent="0.25">
      <c r="A3437" s="39">
        <v>2015</v>
      </c>
      <c r="B3437" s="40" t="s">
        <v>153</v>
      </c>
      <c r="C3437" s="41" t="s">
        <v>154</v>
      </c>
      <c r="D3437" s="42">
        <v>6.6214235796173373</v>
      </c>
      <c r="E3437" s="43">
        <v>6.301612869279543</v>
      </c>
      <c r="F3437" s="44">
        <v>4.4934583884706436</v>
      </c>
      <c r="G3437" s="44">
        <v>8.0261375328032845</v>
      </c>
      <c r="H3437" s="44">
        <v>6.7654864105587338</v>
      </c>
      <c r="I3437" s="45">
        <v>7.5204226969744807</v>
      </c>
    </row>
    <row r="3438" spans="1:9" x14ac:dyDescent="0.25">
      <c r="A3438" s="39">
        <v>2015</v>
      </c>
      <c r="B3438" s="40" t="s">
        <v>45</v>
      </c>
      <c r="C3438" s="41" t="s">
        <v>514</v>
      </c>
      <c r="D3438" s="42">
        <v>5.599831797065411</v>
      </c>
      <c r="E3438" s="43">
        <v>6.8598279807475206</v>
      </c>
      <c r="F3438" s="44">
        <v>2.493909391503462</v>
      </c>
      <c r="G3438" s="44">
        <v>7.9856250246208491</v>
      </c>
      <c r="H3438" s="44">
        <v>4.9766431389639143</v>
      </c>
      <c r="I3438" s="45">
        <v>5.6831534494913063</v>
      </c>
    </row>
    <row r="3439" spans="1:9" x14ac:dyDescent="0.25">
      <c r="A3439" s="39">
        <v>2015</v>
      </c>
      <c r="B3439" s="40" t="s">
        <v>41</v>
      </c>
      <c r="C3439" s="41" t="s">
        <v>515</v>
      </c>
      <c r="D3439" s="42">
        <v>4.8257314804885398</v>
      </c>
      <c r="E3439" s="43">
        <v>4.8968877901728991</v>
      </c>
      <c r="F3439" s="44">
        <v>3.2436164274063963</v>
      </c>
      <c r="G3439" s="44">
        <v>5.7745335279951906</v>
      </c>
      <c r="H3439" s="44">
        <v>4.7893621088916731</v>
      </c>
      <c r="I3439" s="45">
        <v>5.4242575479765378</v>
      </c>
    </row>
    <row r="3440" spans="1:9" x14ac:dyDescent="0.25">
      <c r="A3440" s="39">
        <v>2015</v>
      </c>
      <c r="B3440" s="40" t="s">
        <v>155</v>
      </c>
      <c r="C3440" s="41" t="s">
        <v>156</v>
      </c>
      <c r="D3440" s="42">
        <v>7.69909350558558</v>
      </c>
      <c r="E3440" s="43">
        <v>7.646748018047151</v>
      </c>
      <c r="F3440" s="44">
        <v>6.1395503321191809</v>
      </c>
      <c r="G3440" s="44">
        <v>9.7533609403936552</v>
      </c>
      <c r="H3440" s="44">
        <v>8.243772859577474</v>
      </c>
      <c r="I3440" s="45">
        <v>6.7120353777904347</v>
      </c>
    </row>
    <row r="3441" spans="1:9" x14ac:dyDescent="0.25">
      <c r="A3441" s="39">
        <v>2015</v>
      </c>
      <c r="B3441" s="40" t="s">
        <v>43</v>
      </c>
      <c r="C3441" s="41" t="s">
        <v>516</v>
      </c>
      <c r="D3441" s="42">
        <v>5.8903472524832683</v>
      </c>
      <c r="E3441" s="43">
        <v>6.1644475188657042</v>
      </c>
      <c r="F3441" s="44">
        <v>4.588444783799031</v>
      </c>
      <c r="G3441" s="44">
        <v>7.0023062581164588</v>
      </c>
      <c r="H3441" s="44">
        <v>5.3216350901883365</v>
      </c>
      <c r="I3441" s="45">
        <v>6.3749026114468066</v>
      </c>
    </row>
    <row r="3442" spans="1:9" x14ac:dyDescent="0.25">
      <c r="A3442" s="39">
        <v>2015</v>
      </c>
      <c r="B3442" s="40" t="s">
        <v>394</v>
      </c>
      <c r="C3442" s="41" t="s">
        <v>395</v>
      </c>
      <c r="D3442" s="42">
        <v>7.254152797004056</v>
      </c>
      <c r="E3442" s="43">
        <v>5.4681925621158127</v>
      </c>
      <c r="F3442" s="44">
        <v>5.9260810984282326</v>
      </c>
      <c r="G3442" s="44">
        <v>9.2817264410415117</v>
      </c>
      <c r="H3442" s="44">
        <v>8.2769431288562103</v>
      </c>
      <c r="I3442" s="45">
        <v>7.3178207545785163</v>
      </c>
    </row>
    <row r="3443" spans="1:9" x14ac:dyDescent="0.25">
      <c r="A3443" s="39">
        <v>2015</v>
      </c>
      <c r="B3443" s="40" t="s">
        <v>305</v>
      </c>
      <c r="C3443" s="41" t="s">
        <v>306</v>
      </c>
      <c r="D3443" s="42">
        <v>7.8204654307563972</v>
      </c>
      <c r="E3443" s="43">
        <v>7.4228036223647305</v>
      </c>
      <c r="F3443" s="44">
        <v>5.8661759562391644</v>
      </c>
      <c r="G3443" s="44">
        <v>9.6862539542395751</v>
      </c>
      <c r="H3443" s="44">
        <v>8.4822482323440056</v>
      </c>
      <c r="I3443" s="45">
        <v>7.6448453885945105</v>
      </c>
    </row>
    <row r="3444" spans="1:9" x14ac:dyDescent="0.25">
      <c r="A3444" s="39">
        <v>2015</v>
      </c>
      <c r="B3444" s="40" t="s">
        <v>340</v>
      </c>
      <c r="C3444" s="41" t="s">
        <v>517</v>
      </c>
      <c r="D3444" s="42">
        <v>7.8609064179113091</v>
      </c>
      <c r="E3444" s="43">
        <v>6.4569948514056481</v>
      </c>
      <c r="F3444" s="44">
        <v>6.4520379214156112</v>
      </c>
      <c r="G3444" s="44">
        <v>9.5754508857505751</v>
      </c>
      <c r="H3444" s="44">
        <v>8.3974211861055839</v>
      </c>
      <c r="I3444" s="45">
        <v>8.4226272448791288</v>
      </c>
    </row>
    <row r="3445" spans="1:9" x14ac:dyDescent="0.25">
      <c r="A3445" s="39">
        <v>2015</v>
      </c>
      <c r="B3445" s="40" t="s">
        <v>358</v>
      </c>
      <c r="C3445" s="41" t="s">
        <v>359</v>
      </c>
      <c r="D3445" s="42">
        <v>7.9620357563858644</v>
      </c>
      <c r="E3445" s="43">
        <v>4.916720592715369</v>
      </c>
      <c r="F3445" s="44">
        <v>8.1768675875839598</v>
      </c>
      <c r="G3445" s="44">
        <v>9.6093807910260516</v>
      </c>
      <c r="H3445" s="44">
        <v>8.6340191005918321</v>
      </c>
      <c r="I3445" s="45">
        <v>8.4731907100121102</v>
      </c>
    </row>
    <row r="3446" spans="1:9" x14ac:dyDescent="0.25">
      <c r="A3446" s="39">
        <v>2015</v>
      </c>
      <c r="B3446" s="40" t="s">
        <v>163</v>
      </c>
      <c r="C3446" s="41" t="s">
        <v>164</v>
      </c>
      <c r="D3446" s="42">
        <v>7.5093472118233766</v>
      </c>
      <c r="E3446" s="43">
        <v>8.6821481182576701</v>
      </c>
      <c r="F3446" s="44">
        <v>4.5811183611090005</v>
      </c>
      <c r="G3446" s="44">
        <v>9.50828923817906</v>
      </c>
      <c r="H3446" s="44">
        <v>8.0769483260475496</v>
      </c>
      <c r="I3446" s="45">
        <v>6.6982320155236037</v>
      </c>
    </row>
    <row r="3447" spans="1:9" x14ac:dyDescent="0.25">
      <c r="A3447" s="39">
        <v>2015</v>
      </c>
      <c r="B3447" s="40" t="s">
        <v>165</v>
      </c>
      <c r="C3447" s="41" t="s">
        <v>166</v>
      </c>
      <c r="D3447" s="42">
        <v>6.4214001522303814</v>
      </c>
      <c r="E3447" s="43">
        <v>6.8478165974727023</v>
      </c>
      <c r="F3447" s="44">
        <v>4.1586853883898023</v>
      </c>
      <c r="G3447" s="44">
        <v>8.0982915775637334</v>
      </c>
      <c r="H3447" s="44">
        <v>6.8025341677436808</v>
      </c>
      <c r="I3447" s="45">
        <v>6.1996730299819944</v>
      </c>
    </row>
    <row r="3448" spans="1:9" x14ac:dyDescent="0.25">
      <c r="A3448" s="39">
        <v>2015</v>
      </c>
      <c r="B3448" s="40" t="s">
        <v>7</v>
      </c>
      <c r="C3448" s="41" t="s">
        <v>518</v>
      </c>
      <c r="D3448" s="42">
        <v>5.2377027985205604</v>
      </c>
      <c r="E3448" s="43">
        <v>5.0194107816495883</v>
      </c>
      <c r="F3448" s="44">
        <v>3.4007493045238042</v>
      </c>
      <c r="G3448" s="44">
        <v>7.5299273221826288</v>
      </c>
      <c r="H3448" s="44">
        <v>5.3769458301081565</v>
      </c>
      <c r="I3448" s="45">
        <v>4.8614807541386256</v>
      </c>
    </row>
    <row r="3449" spans="1:9" x14ac:dyDescent="0.25">
      <c r="A3449" s="39">
        <v>2015</v>
      </c>
      <c r="B3449" s="40" t="s">
        <v>167</v>
      </c>
      <c r="C3449" s="41" t="s">
        <v>168</v>
      </c>
      <c r="D3449" s="42">
        <v>7.3483080947609647</v>
      </c>
      <c r="E3449" s="43">
        <v>8.5422125217646308</v>
      </c>
      <c r="F3449" s="44">
        <v>4.4115735081936025</v>
      </c>
      <c r="G3449" s="44">
        <v>9.584824396966253</v>
      </c>
      <c r="H3449" s="44">
        <v>7.8063823295800239</v>
      </c>
      <c r="I3449" s="45">
        <v>6.3965477173003151</v>
      </c>
    </row>
    <row r="3450" spans="1:9" x14ac:dyDescent="0.25">
      <c r="A3450" s="39">
        <v>2015</v>
      </c>
      <c r="B3450" s="40" t="s">
        <v>360</v>
      </c>
      <c r="C3450" s="41" t="s">
        <v>361</v>
      </c>
      <c r="D3450" s="42">
        <v>8.0857328258450352</v>
      </c>
      <c r="E3450" s="43">
        <v>6.392885048705681</v>
      </c>
      <c r="F3450" s="44">
        <v>7.4631826658244451</v>
      </c>
      <c r="G3450" s="44">
        <v>9.4893310621256575</v>
      </c>
      <c r="H3450" s="44">
        <v>8.7165667646729137</v>
      </c>
      <c r="I3450" s="45">
        <v>8.3666985878964795</v>
      </c>
    </row>
    <row r="3451" spans="1:9" x14ac:dyDescent="0.25">
      <c r="A3451" s="39">
        <v>2015</v>
      </c>
      <c r="B3451" s="40" t="s">
        <v>53</v>
      </c>
      <c r="C3451" s="41" t="s">
        <v>54</v>
      </c>
      <c r="D3451" s="42">
        <v>6.194248810551076</v>
      </c>
      <c r="E3451" s="43">
        <v>5.0189346724420529</v>
      </c>
      <c r="F3451" s="44">
        <v>3.815368712905741</v>
      </c>
      <c r="G3451" s="44">
        <v>7.9390413696893898</v>
      </c>
      <c r="H3451" s="44">
        <v>6.6307723426430325</v>
      </c>
      <c r="I3451" s="45">
        <v>7.5671269550751594</v>
      </c>
    </row>
    <row r="3452" spans="1:9" x14ac:dyDescent="0.25">
      <c r="A3452" s="39">
        <v>2015</v>
      </c>
      <c r="B3452" s="40" t="s">
        <v>55</v>
      </c>
      <c r="C3452" s="41" t="s">
        <v>56</v>
      </c>
      <c r="D3452" s="42">
        <v>5.2852753772799002</v>
      </c>
      <c r="E3452" s="43">
        <v>5.7330527708195786</v>
      </c>
      <c r="F3452" s="44">
        <v>4.195510710739379</v>
      </c>
      <c r="G3452" s="44">
        <v>5.4910647397542389</v>
      </c>
      <c r="H3452" s="44">
        <v>4.9456733406817177</v>
      </c>
      <c r="I3452" s="45">
        <v>6.0610753244045874</v>
      </c>
    </row>
    <row r="3453" spans="1:9" x14ac:dyDescent="0.25">
      <c r="A3453" s="39">
        <v>2015</v>
      </c>
      <c r="B3453" s="40" t="s">
        <v>451</v>
      </c>
      <c r="C3453" s="41" t="s">
        <v>452</v>
      </c>
      <c r="D3453" s="42">
        <v>6.4674947490735688</v>
      </c>
      <c r="E3453" s="43">
        <v>6.0077461516627029</v>
      </c>
      <c r="F3453" s="44">
        <v>5.0012846654556764</v>
      </c>
      <c r="G3453" s="44">
        <v>6.337609864400843</v>
      </c>
      <c r="H3453" s="44">
        <v>6.293748578340014</v>
      </c>
      <c r="I3453" s="45">
        <v>8.697084485508606</v>
      </c>
    </row>
    <row r="3454" spans="1:9" x14ac:dyDescent="0.25">
      <c r="A3454" s="39">
        <v>2015</v>
      </c>
      <c r="B3454" s="40" t="s">
        <v>364</v>
      </c>
      <c r="C3454" s="41" t="s">
        <v>365</v>
      </c>
      <c r="D3454" s="42">
        <v>7.7472478389067394</v>
      </c>
      <c r="E3454" s="43">
        <v>4.7636398054199534</v>
      </c>
      <c r="F3454" s="44">
        <v>8.2335713879659487</v>
      </c>
      <c r="G3454" s="44">
        <v>9.6042563933568541</v>
      </c>
      <c r="H3454" s="44">
        <v>8.3836135216682006</v>
      </c>
      <c r="I3454" s="45">
        <v>7.7511580861227332</v>
      </c>
    </row>
    <row r="3455" spans="1:9" x14ac:dyDescent="0.25">
      <c r="A3455" s="39">
        <v>2015</v>
      </c>
      <c r="B3455" s="40" t="s">
        <v>424</v>
      </c>
      <c r="C3455" s="41" t="s">
        <v>425</v>
      </c>
      <c r="D3455" s="42">
        <v>7.5443139133508907</v>
      </c>
      <c r="E3455" s="43">
        <v>5.1641498208066405</v>
      </c>
      <c r="F3455" s="44">
        <v>6.9112447053450827</v>
      </c>
      <c r="G3455" s="44">
        <v>9.7658077506590644</v>
      </c>
      <c r="H3455" s="44">
        <v>8.4391458705126805</v>
      </c>
      <c r="I3455" s="45">
        <v>7.4412214194309891</v>
      </c>
    </row>
    <row r="3456" spans="1:9" x14ac:dyDescent="0.25">
      <c r="A3456" s="39">
        <v>2015</v>
      </c>
      <c r="B3456" s="40" t="s">
        <v>59</v>
      </c>
      <c r="C3456" s="41" t="s">
        <v>60</v>
      </c>
      <c r="D3456" s="42">
        <v>5.6629178181305786</v>
      </c>
      <c r="E3456" s="43">
        <v>5.9483813170459339</v>
      </c>
      <c r="F3456" s="44">
        <v>3.8004043139602124</v>
      </c>
      <c r="G3456" s="44">
        <v>6.4316580094003424</v>
      </c>
      <c r="H3456" s="44">
        <v>5.2766318391166953</v>
      </c>
      <c r="I3456" s="45">
        <v>6.8575136111297086</v>
      </c>
    </row>
    <row r="3457" spans="1:9" x14ac:dyDescent="0.25">
      <c r="A3457" s="39">
        <v>2015</v>
      </c>
      <c r="B3457" s="40" t="s">
        <v>61</v>
      </c>
      <c r="C3457" s="41" t="s">
        <v>519</v>
      </c>
      <c r="D3457" s="42">
        <v>7.1657545196192469</v>
      </c>
      <c r="E3457" s="43">
        <v>7.5005296315074457</v>
      </c>
      <c r="F3457" s="44">
        <v>4.8409887950357726</v>
      </c>
      <c r="G3457" s="44">
        <v>9.1873282126249851</v>
      </c>
      <c r="H3457" s="44">
        <v>7.6790652277579543</v>
      </c>
      <c r="I3457" s="45">
        <v>6.6208607311700831</v>
      </c>
    </row>
    <row r="3458" spans="1:9" x14ac:dyDescent="0.25">
      <c r="A3458" s="39">
        <v>2015</v>
      </c>
      <c r="B3458" s="40" t="s">
        <v>307</v>
      </c>
      <c r="C3458" s="41" t="s">
        <v>308</v>
      </c>
      <c r="D3458" s="42">
        <v>8.1370687816533707</v>
      </c>
      <c r="E3458" s="43">
        <v>8.0284110723478772</v>
      </c>
      <c r="F3458" s="44">
        <v>6.4999158368245391</v>
      </c>
      <c r="G3458" s="44">
        <v>8.9958788444509992</v>
      </c>
      <c r="H3458" s="44">
        <v>8.9727486868037687</v>
      </c>
      <c r="I3458" s="45">
        <v>8.1883894678396647</v>
      </c>
    </row>
    <row r="3459" spans="1:9" x14ac:dyDescent="0.25">
      <c r="A3459" s="39">
        <v>2015</v>
      </c>
      <c r="B3459" s="40" t="s">
        <v>426</v>
      </c>
      <c r="C3459" s="41" t="s">
        <v>427</v>
      </c>
      <c r="D3459" s="42">
        <v>7.9660882583451293</v>
      </c>
      <c r="E3459" s="43">
        <v>6.3776380990332742</v>
      </c>
      <c r="F3459" s="44">
        <v>7.5577795932956775</v>
      </c>
      <c r="G3459" s="44">
        <v>9.6497035854833868</v>
      </c>
      <c r="H3459" s="44">
        <v>8.2141776581975918</v>
      </c>
      <c r="I3459" s="45">
        <v>8.0311423557157173</v>
      </c>
    </row>
    <row r="3460" spans="1:9" x14ac:dyDescent="0.25">
      <c r="A3460" s="39">
        <v>2015</v>
      </c>
      <c r="B3460" s="40" t="s">
        <v>63</v>
      </c>
      <c r="C3460" s="41" t="s">
        <v>64</v>
      </c>
      <c r="D3460" s="42">
        <v>6.4510794735580959</v>
      </c>
      <c r="E3460" s="43">
        <v>8.3463539474447579</v>
      </c>
      <c r="F3460" s="44">
        <v>5.5237500737360303</v>
      </c>
      <c r="G3460" s="44">
        <v>5.6171224536418602</v>
      </c>
      <c r="H3460" s="44">
        <v>5.9852317106699067</v>
      </c>
      <c r="I3460" s="45">
        <v>6.7829391822979224</v>
      </c>
    </row>
    <row r="3461" spans="1:9" x14ac:dyDescent="0.25">
      <c r="A3461" s="39">
        <v>2015</v>
      </c>
      <c r="B3461" s="40" t="s">
        <v>398</v>
      </c>
      <c r="C3461" s="41" t="s">
        <v>399</v>
      </c>
      <c r="D3461" s="42">
        <v>6.6267783595383349</v>
      </c>
      <c r="E3461" s="43">
        <v>4.0828119973794754</v>
      </c>
      <c r="F3461" s="44">
        <v>6.0715013227501142</v>
      </c>
      <c r="G3461" s="44">
        <v>8.3458155905762759</v>
      </c>
      <c r="H3461" s="44">
        <v>7.8411753761726706</v>
      </c>
      <c r="I3461" s="45">
        <v>6.7925875108131422</v>
      </c>
    </row>
    <row r="3462" spans="1:9" x14ac:dyDescent="0.25">
      <c r="A3462" s="39">
        <v>2015</v>
      </c>
      <c r="B3462" s="40" t="s">
        <v>177</v>
      </c>
      <c r="C3462" s="41" t="s">
        <v>178</v>
      </c>
      <c r="D3462" s="42">
        <v>7.8263772382869448</v>
      </c>
      <c r="E3462" s="43">
        <v>9.4390914268605091</v>
      </c>
      <c r="F3462" s="44">
        <v>4.8689009248998341</v>
      </c>
      <c r="G3462" s="44">
        <v>9.6296301573003724</v>
      </c>
      <c r="H3462" s="44">
        <v>8.496857107796643</v>
      </c>
      <c r="I3462" s="45">
        <v>6.697406574577367</v>
      </c>
    </row>
    <row r="3463" spans="1:9" x14ac:dyDescent="0.25">
      <c r="A3463" s="39">
        <v>2015</v>
      </c>
      <c r="B3463" s="40" t="s">
        <v>65</v>
      </c>
      <c r="C3463" s="41" t="s">
        <v>66</v>
      </c>
      <c r="D3463" s="42">
        <v>5.2322351543519536</v>
      </c>
      <c r="E3463" s="43">
        <v>3.7448463887594512</v>
      </c>
      <c r="F3463" s="44">
        <v>3.2615003690762667</v>
      </c>
      <c r="G3463" s="44">
        <v>7.7808366121393222</v>
      </c>
      <c r="H3463" s="44">
        <v>4.6079363431159504</v>
      </c>
      <c r="I3463" s="45">
        <v>6.7660560586687781</v>
      </c>
    </row>
    <row r="3464" spans="1:9" x14ac:dyDescent="0.25">
      <c r="A3464" s="39">
        <v>2015</v>
      </c>
      <c r="B3464" s="40" t="s">
        <v>67</v>
      </c>
      <c r="C3464" s="41" t="s">
        <v>68</v>
      </c>
      <c r="D3464" s="42">
        <v>5.1810512734651466</v>
      </c>
      <c r="E3464" s="43">
        <v>5.3099379070035031</v>
      </c>
      <c r="F3464" s="44">
        <v>3.1200117428805672</v>
      </c>
      <c r="G3464" s="44">
        <v>6.3988236293931653</v>
      </c>
      <c r="H3464" s="44">
        <v>6.1000989643977874</v>
      </c>
      <c r="I3464" s="45">
        <v>4.9763841236507114</v>
      </c>
    </row>
    <row r="3465" spans="1:9" x14ac:dyDescent="0.25">
      <c r="A3465" s="39">
        <v>2015</v>
      </c>
      <c r="B3465" s="40" t="s">
        <v>179</v>
      </c>
      <c r="C3465" s="41" t="s">
        <v>180</v>
      </c>
      <c r="D3465" s="42">
        <v>6.7945837333830807</v>
      </c>
      <c r="E3465" s="43">
        <v>7.179841041677701</v>
      </c>
      <c r="F3465" s="44">
        <v>4.7560943430731122</v>
      </c>
      <c r="G3465" s="44">
        <v>8.25907603923865</v>
      </c>
      <c r="H3465" s="44">
        <v>6.7741001246693706</v>
      </c>
      <c r="I3465" s="45">
        <v>7.00380711825657</v>
      </c>
    </row>
    <row r="3466" spans="1:9" x14ac:dyDescent="0.25">
      <c r="A3466" s="39">
        <v>2015</v>
      </c>
      <c r="B3466" s="40" t="s">
        <v>181</v>
      </c>
      <c r="C3466" s="41" t="s">
        <v>182</v>
      </c>
      <c r="D3466" s="42">
        <v>6.7810953151660529</v>
      </c>
      <c r="E3466" s="43">
        <v>7.9555142333928428</v>
      </c>
      <c r="F3466" s="44">
        <v>2.8478612723653773</v>
      </c>
      <c r="G3466" s="44">
        <v>7.7622473026043695</v>
      </c>
      <c r="H3466" s="44">
        <v>8.3028827198055275</v>
      </c>
      <c r="I3466" s="45">
        <v>7.0369710476621492</v>
      </c>
    </row>
    <row r="3467" spans="1:9" x14ac:dyDescent="0.25">
      <c r="A3467" s="39">
        <v>2015</v>
      </c>
      <c r="B3467" s="40" t="s">
        <v>183</v>
      </c>
      <c r="C3467" s="41" t="s">
        <v>184</v>
      </c>
      <c r="D3467" s="42">
        <v>7.3668242415142284</v>
      </c>
      <c r="E3467" s="43">
        <v>9.1946778467426249</v>
      </c>
      <c r="F3467" s="44">
        <v>4.2454156223396664</v>
      </c>
      <c r="G3467" s="44">
        <v>9.3578451847385455</v>
      </c>
      <c r="H3467" s="44">
        <v>6.9917416452346268</v>
      </c>
      <c r="I3467" s="45">
        <v>7.0444409085156794</v>
      </c>
    </row>
    <row r="3468" spans="1:9" x14ac:dyDescent="0.25">
      <c r="A3468" s="39">
        <v>2015</v>
      </c>
      <c r="B3468" s="40" t="s">
        <v>251</v>
      </c>
      <c r="C3468" s="41" t="s">
        <v>520</v>
      </c>
      <c r="D3468" s="42">
        <v>8.8406826822862445</v>
      </c>
      <c r="E3468" s="43">
        <v>8.3926748331773382</v>
      </c>
      <c r="F3468" s="44">
        <v>7.556176760118209</v>
      </c>
      <c r="G3468" s="44">
        <v>9.5084487927561909</v>
      </c>
      <c r="H3468" s="44">
        <v>9.340416902815571</v>
      </c>
      <c r="I3468" s="45">
        <v>9.4056961225639117</v>
      </c>
    </row>
    <row r="3469" spans="1:9" x14ac:dyDescent="0.25">
      <c r="A3469" s="39">
        <v>2015</v>
      </c>
      <c r="B3469" s="40" t="s">
        <v>342</v>
      </c>
      <c r="C3469" s="41" t="s">
        <v>343</v>
      </c>
      <c r="D3469" s="42">
        <v>7.3893315950428278</v>
      </c>
      <c r="E3469" s="43">
        <v>5.2051826007202422</v>
      </c>
      <c r="F3469" s="44">
        <v>6.2879009568520914</v>
      </c>
      <c r="G3469" s="44">
        <v>9.4916772434116403</v>
      </c>
      <c r="H3469" s="44">
        <v>8.2191424703080393</v>
      </c>
      <c r="I3469" s="45">
        <v>7.7427547039221238</v>
      </c>
    </row>
    <row r="3470" spans="1:9" x14ac:dyDescent="0.25">
      <c r="A3470" s="39">
        <v>2015</v>
      </c>
      <c r="B3470" s="40" t="s">
        <v>368</v>
      </c>
      <c r="C3470" s="41" t="s">
        <v>369</v>
      </c>
      <c r="D3470" s="42">
        <v>7.2998162642202713</v>
      </c>
      <c r="E3470" s="43">
        <v>6.1509951742327633</v>
      </c>
      <c r="F3470" s="44">
        <v>8.0678319962685858</v>
      </c>
      <c r="G3470" s="44">
        <v>7.1704661999979926</v>
      </c>
      <c r="H3470" s="44">
        <v>6.944900922476771</v>
      </c>
      <c r="I3470" s="45">
        <v>8.164887028125241</v>
      </c>
    </row>
    <row r="3471" spans="1:9" x14ac:dyDescent="0.25">
      <c r="A3471" s="39">
        <v>2015</v>
      </c>
      <c r="B3471" s="40" t="s">
        <v>287</v>
      </c>
      <c r="C3471" s="41" t="s">
        <v>288</v>
      </c>
      <c r="D3471" s="42">
        <v>6.4655708096699414</v>
      </c>
      <c r="E3471" s="43">
        <v>7.4838002471198051</v>
      </c>
      <c r="F3471" s="44">
        <v>5.101253148993977</v>
      </c>
      <c r="G3471" s="44">
        <v>8.0999490425981975</v>
      </c>
      <c r="H3471" s="44">
        <v>5.1786940415761356</v>
      </c>
      <c r="I3471" s="45">
        <v>6.4641575680615873</v>
      </c>
    </row>
    <row r="3472" spans="1:9" x14ac:dyDescent="0.25">
      <c r="A3472" s="39">
        <v>2015</v>
      </c>
      <c r="B3472" s="40" t="s">
        <v>263</v>
      </c>
      <c r="C3472" s="41" t="s">
        <v>264</v>
      </c>
      <c r="D3472" s="42">
        <v>7.124068347367472</v>
      </c>
      <c r="E3472" s="43">
        <v>8.2408230683161321</v>
      </c>
      <c r="F3472" s="44">
        <v>4.7204925192368705</v>
      </c>
      <c r="G3472" s="44">
        <v>9.3616325497507091</v>
      </c>
      <c r="H3472" s="44">
        <v>6.8594062929224897</v>
      </c>
      <c r="I3472" s="45">
        <v>6.4379873066111557</v>
      </c>
    </row>
    <row r="3473" spans="1:9" x14ac:dyDescent="0.25">
      <c r="A3473" s="39">
        <v>2015</v>
      </c>
      <c r="B3473" s="40" t="s">
        <v>289</v>
      </c>
      <c r="C3473" s="41" t="s">
        <v>521</v>
      </c>
      <c r="D3473" s="42">
        <v>5.3964414774979286</v>
      </c>
      <c r="E3473" s="43">
        <v>6.1215403162574189</v>
      </c>
      <c r="F3473" s="44">
        <v>4.2753162438417167</v>
      </c>
      <c r="G3473" s="44">
        <v>6.8847017722592057</v>
      </c>
      <c r="H3473" s="44">
        <v>4.5217565924110366</v>
      </c>
      <c r="I3473" s="45">
        <v>5.1788924627202677</v>
      </c>
    </row>
    <row r="3474" spans="1:9" x14ac:dyDescent="0.25">
      <c r="A3474" s="39">
        <v>2015</v>
      </c>
      <c r="B3474" s="40" t="s">
        <v>309</v>
      </c>
      <c r="C3474" s="41" t="s">
        <v>310</v>
      </c>
      <c r="D3474" s="42" t="s">
        <v>511</v>
      </c>
      <c r="E3474" s="43" t="s">
        <v>511</v>
      </c>
      <c r="F3474" s="44" t="s">
        <v>511</v>
      </c>
      <c r="G3474" s="44" t="s">
        <v>511</v>
      </c>
      <c r="H3474" s="44" t="s">
        <v>511</v>
      </c>
      <c r="I3474" s="45" t="s">
        <v>511</v>
      </c>
    </row>
    <row r="3475" spans="1:9" x14ac:dyDescent="0.25">
      <c r="A3475" s="39">
        <v>2015</v>
      </c>
      <c r="B3475" s="40" t="s">
        <v>370</v>
      </c>
      <c r="C3475" s="41" t="s">
        <v>371</v>
      </c>
      <c r="D3475" s="42">
        <v>8.3212882968938171</v>
      </c>
      <c r="E3475" s="43">
        <v>6.6940222588611222</v>
      </c>
      <c r="F3475" s="44">
        <v>7.8137685002996191</v>
      </c>
      <c r="G3475" s="44">
        <v>9.5302628388733766</v>
      </c>
      <c r="H3475" s="44">
        <v>8.8605445717393856</v>
      </c>
      <c r="I3475" s="45">
        <v>8.707843314695582</v>
      </c>
    </row>
    <row r="3476" spans="1:9" x14ac:dyDescent="0.25">
      <c r="A3476" s="39">
        <v>2015</v>
      </c>
      <c r="B3476" s="40" t="s">
        <v>311</v>
      </c>
      <c r="C3476" s="41" t="s">
        <v>312</v>
      </c>
      <c r="D3476" s="42">
        <v>7.5195296221983483</v>
      </c>
      <c r="E3476" s="43">
        <v>6.3059971028179929</v>
      </c>
      <c r="F3476" s="44">
        <v>5.8277384814394724</v>
      </c>
      <c r="G3476" s="44">
        <v>9.6274127071890767</v>
      </c>
      <c r="H3476" s="44">
        <v>8.3858820995664445</v>
      </c>
      <c r="I3476" s="45">
        <v>7.4506177199787578</v>
      </c>
    </row>
    <row r="3477" spans="1:9" x14ac:dyDescent="0.25">
      <c r="A3477" s="39">
        <v>2015</v>
      </c>
      <c r="B3477" s="40" t="s">
        <v>402</v>
      </c>
      <c r="C3477" s="41" t="s">
        <v>403</v>
      </c>
      <c r="D3477" s="42">
        <v>7.7148744907627362</v>
      </c>
      <c r="E3477" s="43">
        <v>6.2419079134848996</v>
      </c>
      <c r="F3477" s="44">
        <v>6.2429863397476737</v>
      </c>
      <c r="G3477" s="44">
        <v>9.7409159605150837</v>
      </c>
      <c r="H3477" s="44">
        <v>8.6640591983468251</v>
      </c>
      <c r="I3477" s="45">
        <v>7.6845030417191955</v>
      </c>
    </row>
    <row r="3478" spans="1:9" x14ac:dyDescent="0.25">
      <c r="A3478" s="39">
        <v>2015</v>
      </c>
      <c r="B3478" s="40" t="s">
        <v>185</v>
      </c>
      <c r="C3478" s="41" t="s">
        <v>186</v>
      </c>
      <c r="D3478" s="42">
        <v>7.6681601750696258</v>
      </c>
      <c r="E3478" s="43">
        <v>8.1660726584289787</v>
      </c>
      <c r="F3478" s="44">
        <v>5.7010804949958933</v>
      </c>
      <c r="G3478" s="44">
        <v>8.9509703699816754</v>
      </c>
      <c r="H3478" s="44">
        <v>7.3789231715869361</v>
      </c>
      <c r="I3478" s="45">
        <v>8.1437541803546463</v>
      </c>
    </row>
    <row r="3479" spans="1:9" x14ac:dyDescent="0.25">
      <c r="A3479" s="39">
        <v>2015</v>
      </c>
      <c r="B3479" s="40" t="s">
        <v>254</v>
      </c>
      <c r="C3479" s="41" t="s">
        <v>255</v>
      </c>
      <c r="D3479" s="42">
        <v>7.8450767093093194</v>
      </c>
      <c r="E3479" s="43">
        <v>5.6772689119893895</v>
      </c>
      <c r="F3479" s="44">
        <v>7.3354179712816574</v>
      </c>
      <c r="G3479" s="44">
        <v>9.628885834238643</v>
      </c>
      <c r="H3479" s="44">
        <v>8.3205675287296437</v>
      </c>
      <c r="I3479" s="45">
        <v>8.2632433003072663</v>
      </c>
    </row>
    <row r="3480" spans="1:9" x14ac:dyDescent="0.25">
      <c r="A3480" s="39">
        <v>2015</v>
      </c>
      <c r="B3480" s="40" t="s">
        <v>313</v>
      </c>
      <c r="C3480" s="41" t="s">
        <v>314</v>
      </c>
      <c r="D3480" s="42">
        <v>7.5420550615021611</v>
      </c>
      <c r="E3480" s="43">
        <v>7.616487057915255</v>
      </c>
      <c r="F3480" s="44">
        <v>4.5332774397256985</v>
      </c>
      <c r="G3480" s="44">
        <v>9.65820743434222</v>
      </c>
      <c r="H3480" s="44">
        <v>7.9810051327955307</v>
      </c>
      <c r="I3480" s="45">
        <v>7.9212982427320995</v>
      </c>
    </row>
    <row r="3481" spans="1:9" x14ac:dyDescent="0.25">
      <c r="A3481" s="39">
        <v>2015</v>
      </c>
      <c r="B3481" s="40" t="s">
        <v>238</v>
      </c>
      <c r="C3481" s="41" t="s">
        <v>239</v>
      </c>
      <c r="D3481" s="42">
        <v>7.1314244059766283</v>
      </c>
      <c r="E3481" s="43">
        <v>7.6443353610601665</v>
      </c>
      <c r="F3481" s="44">
        <v>5.2062329262812224</v>
      </c>
      <c r="G3481" s="44">
        <v>8.9484090242136354</v>
      </c>
      <c r="H3481" s="44">
        <v>6.0858957394754167</v>
      </c>
      <c r="I3481" s="45">
        <v>7.7722489788527023</v>
      </c>
    </row>
    <row r="3482" spans="1:9" x14ac:dyDescent="0.25">
      <c r="A3482" s="39">
        <v>2015</v>
      </c>
      <c r="B3482" s="40" t="s">
        <v>69</v>
      </c>
      <c r="C3482" s="41" t="s">
        <v>70</v>
      </c>
      <c r="D3482" s="42">
        <v>7.1209528260930313</v>
      </c>
      <c r="E3482" s="43">
        <v>7.5164159311209344</v>
      </c>
      <c r="F3482" s="44">
        <v>4.9294293893794796</v>
      </c>
      <c r="G3482" s="44">
        <v>9.0996852765243457</v>
      </c>
      <c r="H3482" s="44">
        <v>6.7157070237087817</v>
      </c>
      <c r="I3482" s="45">
        <v>7.3435265097316185</v>
      </c>
    </row>
    <row r="3483" spans="1:9" x14ac:dyDescent="0.25">
      <c r="A3483" s="39">
        <v>2015</v>
      </c>
      <c r="B3483" s="40" t="s">
        <v>258</v>
      </c>
      <c r="C3483" s="41" t="s">
        <v>522</v>
      </c>
      <c r="D3483" s="42">
        <v>7.6333884144501116</v>
      </c>
      <c r="E3483" s="43">
        <v>6.9698292581278682</v>
      </c>
      <c r="F3483" s="44">
        <v>6.4144599779334976</v>
      </c>
      <c r="G3483" s="44">
        <v>9.6624416583756041</v>
      </c>
      <c r="H3483" s="44">
        <v>7.6928616492394113</v>
      </c>
      <c r="I3483" s="45">
        <v>7.4273495285741733</v>
      </c>
    </row>
    <row r="3484" spans="1:9" x14ac:dyDescent="0.25">
      <c r="A3484" s="39">
        <v>2015</v>
      </c>
      <c r="B3484" s="40" t="s">
        <v>315</v>
      </c>
      <c r="C3484" s="41" t="s">
        <v>316</v>
      </c>
      <c r="D3484" s="42">
        <v>6.4319077507732745</v>
      </c>
      <c r="E3484" s="43">
        <v>5.3376598864467057</v>
      </c>
      <c r="F3484" s="44">
        <v>4.785904510757816</v>
      </c>
      <c r="G3484" s="44">
        <v>7.5807000575014758</v>
      </c>
      <c r="H3484" s="44">
        <v>7.0537581282108874</v>
      </c>
      <c r="I3484" s="45">
        <v>7.4015161709494821</v>
      </c>
    </row>
    <row r="3485" spans="1:9" x14ac:dyDescent="0.25">
      <c r="A3485" s="39">
        <v>2015</v>
      </c>
      <c r="B3485" s="40" t="s">
        <v>241</v>
      </c>
      <c r="C3485" s="41" t="s">
        <v>523</v>
      </c>
      <c r="D3485" s="42">
        <v>6.8786003431180074</v>
      </c>
      <c r="E3485" s="43">
        <v>7.177701043718427</v>
      </c>
      <c r="F3485" s="44">
        <v>4.4913416372575687</v>
      </c>
      <c r="G3485" s="44">
        <v>8.6355849477642295</v>
      </c>
      <c r="H3485" s="44">
        <v>7.2732225477326615</v>
      </c>
      <c r="I3485" s="45">
        <v>6.815151539117152</v>
      </c>
    </row>
    <row r="3486" spans="1:9" x14ac:dyDescent="0.25">
      <c r="A3486" s="39">
        <v>2015</v>
      </c>
      <c r="B3486" s="40" t="s">
        <v>265</v>
      </c>
      <c r="C3486" s="41" t="s">
        <v>524</v>
      </c>
      <c r="D3486" s="42">
        <v>6.3928979705684998</v>
      </c>
      <c r="E3486" s="43">
        <v>6.8288803992130553</v>
      </c>
      <c r="F3486" s="44">
        <v>5.1374437523839118</v>
      </c>
      <c r="G3486" s="44">
        <v>7.3453206094629895</v>
      </c>
      <c r="H3486" s="44">
        <v>6.4695505731772762</v>
      </c>
      <c r="I3486" s="45">
        <v>6.1832945186052664</v>
      </c>
    </row>
    <row r="3487" spans="1:9" x14ac:dyDescent="0.25">
      <c r="A3487" s="39">
        <v>2015</v>
      </c>
      <c r="B3487" s="40" t="s">
        <v>376</v>
      </c>
      <c r="C3487" s="41" t="s">
        <v>377</v>
      </c>
      <c r="D3487" s="42">
        <v>8.1157568932706834</v>
      </c>
      <c r="E3487" s="43">
        <v>7.2976411605134599</v>
      </c>
      <c r="F3487" s="44">
        <v>6.6613671670541512</v>
      </c>
      <c r="G3487" s="44">
        <v>9.4707227851134164</v>
      </c>
      <c r="H3487" s="44">
        <v>8.6195246135124712</v>
      </c>
      <c r="I3487" s="45">
        <v>8.5295287401599253</v>
      </c>
    </row>
    <row r="3488" spans="1:9" x14ac:dyDescent="0.25">
      <c r="A3488" s="39">
        <v>2015</v>
      </c>
      <c r="B3488" s="40" t="s">
        <v>317</v>
      </c>
      <c r="C3488" s="41" t="s">
        <v>318</v>
      </c>
      <c r="D3488" s="42">
        <v>7.0557276426511466</v>
      </c>
      <c r="E3488" s="43">
        <v>8.504767501136536</v>
      </c>
      <c r="F3488" s="44">
        <v>4.019551242784674</v>
      </c>
      <c r="G3488" s="44">
        <v>9.5691629121780881</v>
      </c>
      <c r="H3488" s="44">
        <v>6.805544249712141</v>
      </c>
      <c r="I3488" s="45">
        <v>6.3796123074442894</v>
      </c>
    </row>
    <row r="3489" spans="1:9" x14ac:dyDescent="0.25">
      <c r="A3489" s="39">
        <v>2015</v>
      </c>
      <c r="B3489" s="40" t="s">
        <v>71</v>
      </c>
      <c r="C3489" s="41" t="s">
        <v>72</v>
      </c>
      <c r="D3489" s="42">
        <v>6.7082082047738876</v>
      </c>
      <c r="E3489" s="43">
        <v>5.9149241776955792</v>
      </c>
      <c r="F3489" s="44">
        <v>5.4116803232062871</v>
      </c>
      <c r="G3489" s="44">
        <v>7.9096141732243455</v>
      </c>
      <c r="H3489" s="44">
        <v>6.7380532575321821</v>
      </c>
      <c r="I3489" s="45">
        <v>7.5667690922110502</v>
      </c>
    </row>
    <row r="3490" spans="1:9" x14ac:dyDescent="0.25">
      <c r="A3490" s="39">
        <v>2015</v>
      </c>
      <c r="B3490" s="40" t="s">
        <v>73</v>
      </c>
      <c r="C3490" s="41" t="s">
        <v>74</v>
      </c>
      <c r="D3490" s="42">
        <v>6.6971230124046928</v>
      </c>
      <c r="E3490" s="43">
        <v>7.1371831938949697</v>
      </c>
      <c r="F3490" s="44">
        <v>4.4003214462892482</v>
      </c>
      <c r="G3490" s="44">
        <v>9.1188560484365127</v>
      </c>
      <c r="H3490" s="44">
        <v>6.5280665780186622</v>
      </c>
      <c r="I3490" s="45">
        <v>6.3011877953840703</v>
      </c>
    </row>
    <row r="3491" spans="1:9" x14ac:dyDescent="0.25">
      <c r="A3491" s="39">
        <v>2015</v>
      </c>
      <c r="B3491" s="40" t="s">
        <v>9</v>
      </c>
      <c r="C3491" s="41" t="s">
        <v>10</v>
      </c>
      <c r="D3491" s="42">
        <v>5.09739418877394</v>
      </c>
      <c r="E3491" s="43">
        <v>4.5597139460108709</v>
      </c>
      <c r="F3491" s="44">
        <v>3.3704426656195912</v>
      </c>
      <c r="G3491" s="44">
        <v>7.0017255625069605</v>
      </c>
      <c r="H3491" s="44">
        <v>4.3912742270342822</v>
      </c>
      <c r="I3491" s="45">
        <v>6.1638145426979962</v>
      </c>
    </row>
    <row r="3492" spans="1:9" x14ac:dyDescent="0.25">
      <c r="A3492" s="39">
        <v>2015</v>
      </c>
      <c r="B3492" s="40" t="s">
        <v>378</v>
      </c>
      <c r="C3492" s="41" t="s">
        <v>379</v>
      </c>
      <c r="D3492" s="42">
        <v>8.0667273682764424</v>
      </c>
      <c r="E3492" s="43">
        <v>7.5443709947270445</v>
      </c>
      <c r="F3492" s="44">
        <v>6.8479194041500273</v>
      </c>
      <c r="G3492" s="44">
        <v>9.4090661457407734</v>
      </c>
      <c r="H3492" s="44">
        <v>8.3434309219934679</v>
      </c>
      <c r="I3492" s="45">
        <v>8.1888493747708981</v>
      </c>
    </row>
    <row r="3493" spans="1:9" x14ac:dyDescent="0.25">
      <c r="A3493" s="39">
        <v>2015</v>
      </c>
      <c r="B3493" s="40" t="s">
        <v>430</v>
      </c>
      <c r="C3493" s="41" t="s">
        <v>431</v>
      </c>
      <c r="D3493" s="42">
        <v>7.7330194714582934</v>
      </c>
      <c r="E3493" s="43">
        <v>5.2972659671091256</v>
      </c>
      <c r="F3493" s="44">
        <v>7.8069976273421506</v>
      </c>
      <c r="G3493" s="44">
        <v>9.4562623243286907</v>
      </c>
      <c r="H3493" s="44">
        <v>8.0918346552076095</v>
      </c>
      <c r="I3493" s="45">
        <v>8.0127367833038914</v>
      </c>
    </row>
    <row r="3494" spans="1:9" x14ac:dyDescent="0.25">
      <c r="A3494" s="39">
        <v>2015</v>
      </c>
      <c r="B3494" s="40" t="s">
        <v>75</v>
      </c>
      <c r="C3494" s="41" t="s">
        <v>76</v>
      </c>
      <c r="D3494" s="42">
        <v>6.4009105516339577</v>
      </c>
      <c r="E3494" s="43">
        <v>8.3059249319869846</v>
      </c>
      <c r="F3494" s="44">
        <v>3.0883676329100433</v>
      </c>
      <c r="G3494" s="44">
        <v>8.0480985680754209</v>
      </c>
      <c r="H3494" s="44">
        <v>6.7621637437479514</v>
      </c>
      <c r="I3494" s="45">
        <v>5.7999978814493849</v>
      </c>
    </row>
    <row r="3495" spans="1:9" x14ac:dyDescent="0.25">
      <c r="A3495" s="39">
        <v>2015</v>
      </c>
      <c r="B3495" s="40" t="s">
        <v>77</v>
      </c>
      <c r="C3495" s="41" t="s">
        <v>78</v>
      </c>
      <c r="D3495" s="42">
        <v>5.7895293762083559</v>
      </c>
      <c r="E3495" s="43">
        <v>6.2601692097092787</v>
      </c>
      <c r="F3495" s="44">
        <v>4.9329574654375978</v>
      </c>
      <c r="G3495" s="44">
        <v>6.2150687646295575</v>
      </c>
      <c r="H3495" s="44">
        <v>5.6185209150854716</v>
      </c>
      <c r="I3495" s="45">
        <v>5.9209305261798741</v>
      </c>
    </row>
    <row r="3496" spans="1:9" x14ac:dyDescent="0.25">
      <c r="A3496" s="39">
        <v>2015</v>
      </c>
      <c r="B3496" s="40" t="s">
        <v>267</v>
      </c>
      <c r="C3496" s="41" t="s">
        <v>268</v>
      </c>
      <c r="D3496" s="42">
        <v>7.442378993818723</v>
      </c>
      <c r="E3496" s="43">
        <v>6.2937705211086499</v>
      </c>
      <c r="F3496" s="44">
        <v>5.5380644283112579</v>
      </c>
      <c r="G3496" s="44">
        <v>9.5132035745996824</v>
      </c>
      <c r="H3496" s="44">
        <v>7.2864165021463121</v>
      </c>
      <c r="I3496" s="45">
        <v>8.5804399429277094</v>
      </c>
    </row>
    <row r="3497" spans="1:9" x14ac:dyDescent="0.25">
      <c r="A3497" s="39">
        <v>2015</v>
      </c>
      <c r="B3497" s="40" t="s">
        <v>79</v>
      </c>
      <c r="C3497" s="41" t="s">
        <v>80</v>
      </c>
      <c r="D3497" s="42">
        <v>5.8429024681106023</v>
      </c>
      <c r="E3497" s="43">
        <v>5.6508352137929849</v>
      </c>
      <c r="F3497" s="44">
        <v>3.6632140666606832</v>
      </c>
      <c r="G3497" s="44">
        <v>6.990485785384112</v>
      </c>
      <c r="H3497" s="44">
        <v>6.6368794406987712</v>
      </c>
      <c r="I3497" s="45">
        <v>6.273097834016462</v>
      </c>
    </row>
    <row r="3498" spans="1:9" x14ac:dyDescent="0.25">
      <c r="A3498" s="39">
        <v>2015</v>
      </c>
      <c r="B3498" s="40" t="s">
        <v>404</v>
      </c>
      <c r="C3498" s="41" t="s">
        <v>405</v>
      </c>
      <c r="D3498" s="42">
        <v>7.9489136465403192</v>
      </c>
      <c r="E3498" s="43">
        <v>6.7422448626941236</v>
      </c>
      <c r="F3498" s="44">
        <v>6.4506308129297159</v>
      </c>
      <c r="G3498" s="44">
        <v>9.6536750922166981</v>
      </c>
      <c r="H3498" s="44">
        <v>8.6416230696409073</v>
      </c>
      <c r="I3498" s="45">
        <v>8.2563943952201519</v>
      </c>
    </row>
    <row r="3499" spans="1:9" x14ac:dyDescent="0.25">
      <c r="A3499" s="39">
        <v>2015</v>
      </c>
      <c r="B3499" s="40" t="s">
        <v>81</v>
      </c>
      <c r="C3499" s="41" t="s">
        <v>82</v>
      </c>
      <c r="D3499" s="42">
        <v>5.8351969063539526</v>
      </c>
      <c r="E3499" s="43">
        <v>5.5640257139866351</v>
      </c>
      <c r="F3499" s="44">
        <v>3.5290820046203821</v>
      </c>
      <c r="G3499" s="44">
        <v>7.7363840480430905</v>
      </c>
      <c r="H3499" s="44">
        <v>5.8203466134191757</v>
      </c>
      <c r="I3499" s="45">
        <v>6.5261461517004804</v>
      </c>
    </row>
    <row r="3500" spans="1:9" x14ac:dyDescent="0.25">
      <c r="A3500" s="39">
        <v>2015</v>
      </c>
      <c r="B3500" s="40" t="s">
        <v>83</v>
      </c>
      <c r="C3500" s="41" t="s">
        <v>84</v>
      </c>
      <c r="D3500" s="42">
        <v>7.9924866245381221</v>
      </c>
      <c r="E3500" s="43">
        <v>7.9818318264933747</v>
      </c>
      <c r="F3500" s="44">
        <v>5.922052162107442</v>
      </c>
      <c r="G3500" s="44">
        <v>9.5901118112631671</v>
      </c>
      <c r="H3500" s="44">
        <v>8.4157412614062377</v>
      </c>
      <c r="I3500" s="45">
        <v>8.0526960614203915</v>
      </c>
    </row>
    <row r="3501" spans="1:9" x14ac:dyDescent="0.25">
      <c r="A3501" s="39">
        <v>2015</v>
      </c>
      <c r="B3501" s="40" t="s">
        <v>189</v>
      </c>
      <c r="C3501" s="41" t="s">
        <v>190</v>
      </c>
      <c r="D3501" s="42">
        <v>7.0707448846608871</v>
      </c>
      <c r="E3501" s="43">
        <v>7.8985710736567167</v>
      </c>
      <c r="F3501" s="44">
        <v>4.7271710336053907</v>
      </c>
      <c r="G3501" s="44">
        <v>8.1502287989598869</v>
      </c>
      <c r="H3501" s="44">
        <v>7.5482402956142023</v>
      </c>
      <c r="I3501" s="45">
        <v>7.0295132214682363</v>
      </c>
    </row>
    <row r="3502" spans="1:9" x14ac:dyDescent="0.25">
      <c r="A3502" s="39">
        <v>2015</v>
      </c>
      <c r="B3502" s="40" t="s">
        <v>346</v>
      </c>
      <c r="C3502" s="41" t="s">
        <v>525</v>
      </c>
      <c r="D3502" s="42">
        <v>6.7875858596011174</v>
      </c>
      <c r="E3502" s="43">
        <v>7.2094930028082489</v>
      </c>
      <c r="F3502" s="44">
        <v>4.622371248248891</v>
      </c>
      <c r="G3502" s="44">
        <v>7.7937122789205482</v>
      </c>
      <c r="H3502" s="44">
        <v>7.1891960261267807</v>
      </c>
      <c r="I3502" s="45">
        <v>7.1231567419011137</v>
      </c>
    </row>
    <row r="3503" spans="1:9" x14ac:dyDescent="0.25">
      <c r="A3503" s="39">
        <v>2015</v>
      </c>
      <c r="B3503" s="40" t="s">
        <v>256</v>
      </c>
      <c r="C3503" s="41" t="s">
        <v>257</v>
      </c>
      <c r="D3503" s="42">
        <v>7.2805489112213291</v>
      </c>
      <c r="E3503" s="43">
        <v>7.1168090000404636</v>
      </c>
      <c r="F3503" s="44">
        <v>5.71997723776109</v>
      </c>
      <c r="G3503" s="44">
        <v>9.0416618573045024</v>
      </c>
      <c r="H3503" s="44">
        <v>7.1988772930226554</v>
      </c>
      <c r="I3503" s="45">
        <v>7.3254191679779312</v>
      </c>
    </row>
    <row r="3504" spans="1:9" x14ac:dyDescent="0.25">
      <c r="A3504" s="39">
        <v>2015</v>
      </c>
      <c r="B3504" s="40" t="s">
        <v>406</v>
      </c>
      <c r="C3504" s="41" t="s">
        <v>407</v>
      </c>
      <c r="D3504" s="42">
        <v>6.9876167998475394</v>
      </c>
      <c r="E3504" s="43">
        <v>5.7489640725394331</v>
      </c>
      <c r="F3504" s="44">
        <v>5.0209725151952505</v>
      </c>
      <c r="G3504" s="44">
        <v>8.4010945804021908</v>
      </c>
      <c r="H3504" s="44">
        <v>8.3269485671850809</v>
      </c>
      <c r="I3504" s="45">
        <v>7.4401042639157451</v>
      </c>
    </row>
    <row r="3505" spans="1:9" x14ac:dyDescent="0.25">
      <c r="A3505" s="39">
        <v>2015</v>
      </c>
      <c r="B3505" s="40" t="s">
        <v>11</v>
      </c>
      <c r="C3505" s="41" t="s">
        <v>12</v>
      </c>
      <c r="D3505" s="42">
        <v>6.4793898358237456</v>
      </c>
      <c r="E3505" s="43">
        <v>6.3235849957511858</v>
      </c>
      <c r="F3505" s="44">
        <v>5.3694967334495027</v>
      </c>
      <c r="G3505" s="44">
        <v>7.2931968194069707</v>
      </c>
      <c r="H3505" s="44">
        <v>6.4435174657135574</v>
      </c>
      <c r="I3505" s="45">
        <v>6.9671531647975096</v>
      </c>
    </row>
    <row r="3506" spans="1:9" x14ac:dyDescent="0.25">
      <c r="A3506" s="39">
        <v>2015</v>
      </c>
      <c r="B3506" s="40" t="s">
        <v>87</v>
      </c>
      <c r="C3506" s="41" t="s">
        <v>88</v>
      </c>
      <c r="D3506" s="42">
        <v>5.4914751460250537</v>
      </c>
      <c r="E3506" s="43">
        <v>5.4611205793481616</v>
      </c>
      <c r="F3506" s="44">
        <v>4.203963792090887</v>
      </c>
      <c r="G3506" s="44">
        <v>6.39073828784786</v>
      </c>
      <c r="H3506" s="44">
        <v>6.0630265267817718</v>
      </c>
      <c r="I3506" s="45">
        <v>5.3385265440565846</v>
      </c>
    </row>
    <row r="3507" spans="1:9" x14ac:dyDescent="0.25">
      <c r="A3507" s="39">
        <v>2015</v>
      </c>
      <c r="B3507" s="40" t="s">
        <v>269</v>
      </c>
      <c r="C3507" s="41" t="s">
        <v>270</v>
      </c>
      <c r="D3507" s="42">
        <v>5.5436244969038055</v>
      </c>
      <c r="E3507" s="43">
        <v>6.682965239951324</v>
      </c>
      <c r="F3507" s="44">
        <v>3.5631030155305301</v>
      </c>
      <c r="G3507" s="44">
        <v>6.2992057048913015</v>
      </c>
      <c r="H3507" s="44">
        <v>5.4006519970600984</v>
      </c>
      <c r="I3507" s="45">
        <v>5.7721965270857751</v>
      </c>
    </row>
    <row r="3508" spans="1:9" x14ac:dyDescent="0.25">
      <c r="A3508" s="39">
        <v>2015</v>
      </c>
      <c r="B3508" s="40" t="s">
        <v>89</v>
      </c>
      <c r="C3508" s="41" t="s">
        <v>90</v>
      </c>
      <c r="D3508" s="42">
        <v>6.6307643292562606</v>
      </c>
      <c r="E3508" s="43">
        <v>6.1447170396494881</v>
      </c>
      <c r="F3508" s="44">
        <v>6.3492678022525624</v>
      </c>
      <c r="G3508" s="44">
        <v>6.6395478178102936</v>
      </c>
      <c r="H3508" s="44">
        <v>5.9901450238448746</v>
      </c>
      <c r="I3508" s="45">
        <v>8.0301439627240807</v>
      </c>
    </row>
    <row r="3509" spans="1:9" x14ac:dyDescent="0.25">
      <c r="A3509" s="39">
        <v>2015</v>
      </c>
      <c r="B3509" s="40" t="s">
        <v>293</v>
      </c>
      <c r="C3509" s="41" t="s">
        <v>294</v>
      </c>
      <c r="D3509" s="42">
        <v>6.4919639228241648</v>
      </c>
      <c r="E3509" s="43">
        <v>7.9274335792200858</v>
      </c>
      <c r="F3509" s="44">
        <v>4.7592857976101319</v>
      </c>
      <c r="G3509" s="44">
        <v>6.4024226937896698</v>
      </c>
      <c r="H3509" s="44">
        <v>6.5554229274858349</v>
      </c>
      <c r="I3509" s="45">
        <v>6.8152546160150989</v>
      </c>
    </row>
    <row r="3510" spans="1:9" x14ac:dyDescent="0.25">
      <c r="A3510" s="39">
        <v>2015</v>
      </c>
      <c r="B3510" s="40" t="s">
        <v>434</v>
      </c>
      <c r="C3510" s="41" t="s">
        <v>435</v>
      </c>
      <c r="D3510" s="42">
        <v>7.8536082779537724</v>
      </c>
      <c r="E3510" s="43">
        <v>4.8180815583085339</v>
      </c>
      <c r="F3510" s="44">
        <v>7.9587430546254252</v>
      </c>
      <c r="G3510" s="44">
        <v>9.7502082157098453</v>
      </c>
      <c r="H3510" s="44">
        <v>8.8243630629502707</v>
      </c>
      <c r="I3510" s="45">
        <v>7.9166454981747849</v>
      </c>
    </row>
    <row r="3511" spans="1:9" x14ac:dyDescent="0.25">
      <c r="A3511" s="39">
        <v>2015</v>
      </c>
      <c r="B3511" s="40" t="s">
        <v>447</v>
      </c>
      <c r="C3511" s="41" t="s">
        <v>448</v>
      </c>
      <c r="D3511" s="42">
        <v>8.4973940699776982</v>
      </c>
      <c r="E3511" s="43">
        <v>6.5673587919462078</v>
      </c>
      <c r="F3511" s="44">
        <v>8.378625023848965</v>
      </c>
      <c r="G3511" s="44">
        <v>9.5079115486396297</v>
      </c>
      <c r="H3511" s="44">
        <v>8.8281040197765677</v>
      </c>
      <c r="I3511" s="45">
        <v>9.2049709656771128</v>
      </c>
    </row>
    <row r="3512" spans="1:9" x14ac:dyDescent="0.25">
      <c r="A3512" s="39">
        <v>2015</v>
      </c>
      <c r="B3512" s="40" t="s">
        <v>193</v>
      </c>
      <c r="C3512" s="41" t="s">
        <v>194</v>
      </c>
      <c r="D3512" s="42">
        <v>7.1717632444305881</v>
      </c>
      <c r="E3512" s="43">
        <v>7.1113196512382872</v>
      </c>
      <c r="F3512" s="44">
        <v>4.4421209165740665</v>
      </c>
      <c r="G3512" s="44">
        <v>8.8976857520448966</v>
      </c>
      <c r="H3512" s="44">
        <v>8.1462872442446006</v>
      </c>
      <c r="I3512" s="45">
        <v>7.2614026580510833</v>
      </c>
    </row>
    <row r="3513" spans="1:9" x14ac:dyDescent="0.25">
      <c r="A3513" s="39">
        <v>2015</v>
      </c>
      <c r="B3513" s="40" t="s">
        <v>91</v>
      </c>
      <c r="C3513" s="41" t="s">
        <v>92</v>
      </c>
      <c r="D3513" s="42">
        <v>5.7107329875231025</v>
      </c>
      <c r="E3513" s="43">
        <v>6.528045197992137</v>
      </c>
      <c r="F3513" s="44">
        <v>3.6718949596532338</v>
      </c>
      <c r="G3513" s="44">
        <v>6.780420884357139</v>
      </c>
      <c r="H3513" s="44">
        <v>5.503679685353311</v>
      </c>
      <c r="I3513" s="45">
        <v>6.0696242102596889</v>
      </c>
    </row>
    <row r="3514" spans="1:9" x14ac:dyDescent="0.25">
      <c r="A3514" s="39">
        <v>2015</v>
      </c>
      <c r="B3514" s="40" t="s">
        <v>93</v>
      </c>
      <c r="C3514" s="41" t="s">
        <v>94</v>
      </c>
      <c r="D3514" s="42">
        <v>6.6259058150380081</v>
      </c>
      <c r="E3514" s="43">
        <v>8.4718863062483223</v>
      </c>
      <c r="F3514" s="44">
        <v>3.7561221746625955</v>
      </c>
      <c r="G3514" s="44">
        <v>7.9393134831121017</v>
      </c>
      <c r="H3514" s="44">
        <v>5.6298796178731276</v>
      </c>
      <c r="I3514" s="45">
        <v>7.3323274932938967</v>
      </c>
    </row>
    <row r="3515" spans="1:9" x14ac:dyDescent="0.25">
      <c r="A3515" s="39">
        <v>2015</v>
      </c>
      <c r="B3515" s="40" t="s">
        <v>408</v>
      </c>
      <c r="C3515" s="41" t="s">
        <v>409</v>
      </c>
      <c r="D3515" s="42">
        <v>7.237179093960199</v>
      </c>
      <c r="E3515" s="43">
        <v>6.9045291101443116</v>
      </c>
      <c r="F3515" s="44">
        <v>4.9820449457549989</v>
      </c>
      <c r="G3515" s="44">
        <v>8.3144530629220696</v>
      </c>
      <c r="H3515" s="44">
        <v>7.8195985414903983</v>
      </c>
      <c r="I3515" s="45">
        <v>8.1652698094892191</v>
      </c>
    </row>
    <row r="3516" spans="1:9" x14ac:dyDescent="0.25">
      <c r="A3516" s="39">
        <v>2015</v>
      </c>
      <c r="B3516" s="40" t="s">
        <v>380</v>
      </c>
      <c r="C3516" s="41" t="s">
        <v>381</v>
      </c>
      <c r="D3516" s="42">
        <v>7.312590311853131</v>
      </c>
      <c r="E3516" s="43">
        <v>5.2610154418563866</v>
      </c>
      <c r="F3516" s="44">
        <v>8.4811378127018155</v>
      </c>
      <c r="G3516" s="44">
        <v>7.0142302280946556</v>
      </c>
      <c r="H3516" s="44">
        <v>7.9023567973832529</v>
      </c>
      <c r="I3516" s="45">
        <v>7.9042112792295427</v>
      </c>
    </row>
    <row r="3517" spans="1:9" x14ac:dyDescent="0.25">
      <c r="A3517" s="39">
        <v>2015</v>
      </c>
      <c r="B3517" s="40" t="s">
        <v>319</v>
      </c>
      <c r="C3517" s="41" t="s">
        <v>320</v>
      </c>
      <c r="D3517" s="42">
        <v>6.5797819848676991</v>
      </c>
      <c r="E3517" s="43">
        <v>4.344283041528552</v>
      </c>
      <c r="F3517" s="44">
        <v>5.4856096702922601</v>
      </c>
      <c r="G3517" s="44">
        <v>8.3423043794364968</v>
      </c>
      <c r="H3517" s="44">
        <v>8.0455403017645466</v>
      </c>
      <c r="I3517" s="45">
        <v>6.6811725313166397</v>
      </c>
    </row>
    <row r="3518" spans="1:9" x14ac:dyDescent="0.25">
      <c r="A3518" s="39">
        <v>2015</v>
      </c>
      <c r="B3518" s="40" t="s">
        <v>295</v>
      </c>
      <c r="C3518" s="41" t="s">
        <v>296</v>
      </c>
      <c r="D3518" s="42">
        <v>5.843478500843637</v>
      </c>
      <c r="E3518" s="43">
        <v>7.6471951652616443</v>
      </c>
      <c r="F3518" s="44">
        <v>3.4852152962568939</v>
      </c>
      <c r="G3518" s="44">
        <v>6.3825148731178514</v>
      </c>
      <c r="H3518" s="44">
        <v>5.5209444862400936</v>
      </c>
      <c r="I3518" s="45">
        <v>6.1815226833417016</v>
      </c>
    </row>
    <row r="3519" spans="1:9" x14ac:dyDescent="0.25">
      <c r="A3519" s="39">
        <v>2015</v>
      </c>
      <c r="B3519" s="40" t="s">
        <v>195</v>
      </c>
      <c r="C3519" s="41" t="s">
        <v>196</v>
      </c>
      <c r="D3519" s="42">
        <v>7.8622257128936521</v>
      </c>
      <c r="E3519" s="43">
        <v>8.1568828688666368</v>
      </c>
      <c r="F3519" s="44">
        <v>5.682334400140399</v>
      </c>
      <c r="G3519" s="44">
        <v>9.3533535959603409</v>
      </c>
      <c r="H3519" s="44">
        <v>8.9318033232400396</v>
      </c>
      <c r="I3519" s="45">
        <v>7.1867543762608426</v>
      </c>
    </row>
    <row r="3520" spans="1:9" x14ac:dyDescent="0.25">
      <c r="A3520" s="39">
        <v>2015</v>
      </c>
      <c r="B3520" s="40" t="s">
        <v>455</v>
      </c>
      <c r="C3520" s="41" t="s">
        <v>456</v>
      </c>
      <c r="D3520" s="42">
        <v>6.2596199452849435</v>
      </c>
      <c r="E3520" s="43">
        <v>5.5932412670099811</v>
      </c>
      <c r="F3520" s="44">
        <v>4.3960614029756906</v>
      </c>
      <c r="G3520" s="44">
        <v>6.5015513224210464</v>
      </c>
      <c r="H3520" s="44">
        <v>7.6000567468314717</v>
      </c>
      <c r="I3520" s="45">
        <v>7.2071889871865267</v>
      </c>
    </row>
    <row r="3521" spans="1:9" x14ac:dyDescent="0.25">
      <c r="A3521" s="39">
        <v>2015</v>
      </c>
      <c r="B3521" s="40" t="s">
        <v>197</v>
      </c>
      <c r="C3521" s="41" t="s">
        <v>198</v>
      </c>
      <c r="D3521" s="42">
        <v>7.0436743390903471</v>
      </c>
      <c r="E3521" s="43">
        <v>8.3553250037766471</v>
      </c>
      <c r="F3521" s="44">
        <v>4.3391746334545287</v>
      </c>
      <c r="G3521" s="44">
        <v>9.1965897688318972</v>
      </c>
      <c r="H3521" s="44">
        <v>7.1628085667374268</v>
      </c>
      <c r="I3521" s="45">
        <v>6.1644737226512403</v>
      </c>
    </row>
    <row r="3522" spans="1:9" x14ac:dyDescent="0.25">
      <c r="A3522" s="39">
        <v>2015</v>
      </c>
      <c r="B3522" s="40" t="s">
        <v>199</v>
      </c>
      <c r="C3522" s="41" t="s">
        <v>200</v>
      </c>
      <c r="D3522" s="42">
        <v>7.7553945828847217</v>
      </c>
      <c r="E3522" s="43">
        <v>7.6971255745132954</v>
      </c>
      <c r="F3522" s="44">
        <v>5.3246282251423169</v>
      </c>
      <c r="G3522" s="44">
        <v>9.5646131479337839</v>
      </c>
      <c r="H3522" s="44">
        <v>8.4910626778356431</v>
      </c>
      <c r="I3522" s="45">
        <v>7.6995432889985693</v>
      </c>
    </row>
    <row r="3523" spans="1:9" x14ac:dyDescent="0.25">
      <c r="A3523" s="39">
        <v>2015</v>
      </c>
      <c r="B3523" s="40" t="s">
        <v>271</v>
      </c>
      <c r="C3523" s="41" t="s">
        <v>272</v>
      </c>
      <c r="D3523" s="42">
        <v>7.4866144731987649</v>
      </c>
      <c r="E3523" s="43">
        <v>8.6338225030146916</v>
      </c>
      <c r="F3523" s="44">
        <v>4.7625979622871712</v>
      </c>
      <c r="G3523" s="44">
        <v>9.4441420542904133</v>
      </c>
      <c r="H3523" s="44">
        <v>7.049653124774431</v>
      </c>
      <c r="I3523" s="45">
        <v>7.5428567216271203</v>
      </c>
    </row>
    <row r="3524" spans="1:9" x14ac:dyDescent="0.25">
      <c r="A3524" s="39">
        <v>2015</v>
      </c>
      <c r="B3524" s="40" t="s">
        <v>344</v>
      </c>
      <c r="C3524" s="41" t="s">
        <v>345</v>
      </c>
      <c r="D3524" s="42">
        <v>7.4496766238528611</v>
      </c>
      <c r="E3524" s="43">
        <v>5.6448864420690397</v>
      </c>
      <c r="F3524" s="44">
        <v>6.1392123038440882</v>
      </c>
      <c r="G3524" s="44">
        <v>9.6208056821587444</v>
      </c>
      <c r="H3524" s="44">
        <v>7.9976360717431314</v>
      </c>
      <c r="I3524" s="45">
        <v>7.8458426194493027</v>
      </c>
    </row>
    <row r="3525" spans="1:9" x14ac:dyDescent="0.25">
      <c r="A3525" s="39">
        <v>2015</v>
      </c>
      <c r="B3525" s="40" t="s">
        <v>410</v>
      </c>
      <c r="C3525" s="41" t="s">
        <v>411</v>
      </c>
      <c r="D3525" s="42">
        <v>7.6389743583258438</v>
      </c>
      <c r="E3525" s="43">
        <v>6.0231240848504317</v>
      </c>
      <c r="F3525" s="44">
        <v>6.9697541487034869</v>
      </c>
      <c r="G3525" s="44">
        <v>9.6770476439963033</v>
      </c>
      <c r="H3525" s="44">
        <v>8.6219102144378148</v>
      </c>
      <c r="I3525" s="45">
        <v>6.9030356996411859</v>
      </c>
    </row>
    <row r="3526" spans="1:9" x14ac:dyDescent="0.25">
      <c r="A3526" s="39">
        <v>2015</v>
      </c>
      <c r="B3526" s="40" t="s">
        <v>321</v>
      </c>
      <c r="C3526" s="41" t="s">
        <v>322</v>
      </c>
      <c r="D3526" s="42">
        <v>7.0334580242549096</v>
      </c>
      <c r="E3526" s="43">
        <v>5.7023642744487866</v>
      </c>
      <c r="F3526" s="44">
        <v>5.5196635432693588</v>
      </c>
      <c r="G3526" s="44">
        <v>8.3706812520306872</v>
      </c>
      <c r="H3526" s="44">
        <v>7.9051849413387254</v>
      </c>
      <c r="I3526" s="45">
        <v>7.6693961101869874</v>
      </c>
    </row>
    <row r="3527" spans="1:9" x14ac:dyDescent="0.25">
      <c r="A3527" s="39">
        <v>2015</v>
      </c>
      <c r="B3527" s="40" t="s">
        <v>348</v>
      </c>
      <c r="C3527" s="41" t="s">
        <v>349</v>
      </c>
      <c r="D3527" s="42">
        <v>7.8558525800544912</v>
      </c>
      <c r="E3527" s="43">
        <v>7.1243342910476155</v>
      </c>
      <c r="F3527" s="44">
        <v>6.1587262205301805</v>
      </c>
      <c r="G3527" s="44">
        <v>9.4903895546589876</v>
      </c>
      <c r="H3527" s="44">
        <v>8.7957050036857343</v>
      </c>
      <c r="I3527" s="45">
        <v>7.7101078303499433</v>
      </c>
    </row>
    <row r="3528" spans="1:9" x14ac:dyDescent="0.25">
      <c r="A3528" s="39">
        <v>2015</v>
      </c>
      <c r="B3528" s="40" t="s">
        <v>350</v>
      </c>
      <c r="C3528" s="41" t="s">
        <v>351</v>
      </c>
      <c r="D3528" s="42">
        <v>6.5370152992200516</v>
      </c>
      <c r="E3528" s="43">
        <v>6.1360298349232805</v>
      </c>
      <c r="F3528" s="44">
        <v>4.6993736106329873</v>
      </c>
      <c r="G3528" s="44">
        <v>8.5165318984920404</v>
      </c>
      <c r="H3528" s="44">
        <v>6.86528656486459</v>
      </c>
      <c r="I3528" s="45">
        <v>6.4678545871873636</v>
      </c>
    </row>
    <row r="3529" spans="1:9" x14ac:dyDescent="0.25">
      <c r="A3529" s="39">
        <v>2015</v>
      </c>
      <c r="B3529" s="40" t="s">
        <v>97</v>
      </c>
      <c r="C3529" s="41" t="s">
        <v>98</v>
      </c>
      <c r="D3529" s="42">
        <v>7.2886874344128625</v>
      </c>
      <c r="E3529" s="43">
        <v>5.7250375336916672</v>
      </c>
      <c r="F3529" s="44">
        <v>6.1963587984796451</v>
      </c>
      <c r="G3529" s="44">
        <v>9.386881727841736</v>
      </c>
      <c r="H3529" s="44">
        <v>7.0396647536165089</v>
      </c>
      <c r="I3529" s="45">
        <v>8.0954943584347543</v>
      </c>
    </row>
    <row r="3530" spans="1:9" x14ac:dyDescent="0.25">
      <c r="A3530" s="39">
        <v>2015</v>
      </c>
      <c r="B3530" s="40" t="s">
        <v>323</v>
      </c>
      <c r="C3530" s="41" t="s">
        <v>324</v>
      </c>
      <c r="D3530" s="42">
        <v>5.9253759755774098</v>
      </c>
      <c r="E3530" s="43">
        <v>4.3025869664697289</v>
      </c>
      <c r="F3530" s="44">
        <v>4.7343895887942589</v>
      </c>
      <c r="G3530" s="44">
        <v>8.3316023304708864</v>
      </c>
      <c r="H3530" s="44">
        <v>6.2848687698727446</v>
      </c>
      <c r="I3530" s="45">
        <v>5.9734322222794303</v>
      </c>
    </row>
    <row r="3531" spans="1:9" x14ac:dyDescent="0.25">
      <c r="A3531" s="39">
        <v>2015</v>
      </c>
      <c r="B3531" s="40" t="s">
        <v>103</v>
      </c>
      <c r="C3531" s="41" t="s">
        <v>104</v>
      </c>
      <c r="D3531" s="42">
        <v>5.9777448562831319</v>
      </c>
      <c r="E3531" s="43">
        <v>6.9775448672818126</v>
      </c>
      <c r="F3531" s="44">
        <v>4.1663879377860047</v>
      </c>
      <c r="G3531" s="44">
        <v>7.0640815176106857</v>
      </c>
      <c r="H3531" s="44">
        <v>6.2771448610863549</v>
      </c>
      <c r="I3531" s="45">
        <v>5.4035650976508025</v>
      </c>
    </row>
    <row r="3532" spans="1:9" x14ac:dyDescent="0.25">
      <c r="A3532" s="39">
        <v>2015</v>
      </c>
      <c r="B3532" s="40" t="s">
        <v>414</v>
      </c>
      <c r="C3532" s="41" t="s">
        <v>415</v>
      </c>
      <c r="D3532" s="42">
        <v>6.9090368999743941</v>
      </c>
      <c r="E3532" s="43">
        <v>6.8391102108780029</v>
      </c>
      <c r="F3532" s="44">
        <v>5.2474289641230731</v>
      </c>
      <c r="G3532" s="44">
        <v>7.8456667992418243</v>
      </c>
      <c r="H3532" s="44">
        <v>7.4892442489959645</v>
      </c>
      <c r="I3532" s="45">
        <v>7.1237342766331109</v>
      </c>
    </row>
    <row r="3533" spans="1:9" x14ac:dyDescent="0.25">
      <c r="A3533" s="39">
        <v>2015</v>
      </c>
      <c r="B3533" s="40" t="s">
        <v>105</v>
      </c>
      <c r="C3533" s="41" t="s">
        <v>106</v>
      </c>
      <c r="D3533" s="42">
        <v>7.4333209875978143</v>
      </c>
      <c r="E3533" s="43">
        <v>6.8724655735229963</v>
      </c>
      <c r="F3533" s="44">
        <v>5.4168698967259274</v>
      </c>
      <c r="G3533" s="44">
        <v>9.3263008076997167</v>
      </c>
      <c r="H3533" s="44">
        <v>8.0553046382212052</v>
      </c>
      <c r="I3533" s="45">
        <v>7.4956640218192279</v>
      </c>
    </row>
    <row r="3534" spans="1:9" x14ac:dyDescent="0.25">
      <c r="A3534" s="39">
        <v>2015</v>
      </c>
      <c r="B3534" s="40" t="s">
        <v>107</v>
      </c>
      <c r="C3534" s="41" t="s">
        <v>108</v>
      </c>
      <c r="D3534" s="42">
        <v>5.6681035979150494</v>
      </c>
      <c r="E3534" s="43">
        <v>7.0449055972411712</v>
      </c>
      <c r="F3534" s="44">
        <v>4.1081726624135149</v>
      </c>
      <c r="G3534" s="44">
        <v>7.0687713306186604</v>
      </c>
      <c r="H3534" s="44">
        <v>5.2944391171149965</v>
      </c>
      <c r="I3534" s="45">
        <v>4.8242292821869031</v>
      </c>
    </row>
    <row r="3535" spans="1:9" x14ac:dyDescent="0.25">
      <c r="A3535" s="39">
        <v>2015</v>
      </c>
      <c r="B3535" s="40" t="s">
        <v>273</v>
      </c>
      <c r="C3535" s="41" t="s">
        <v>274</v>
      </c>
      <c r="D3535" s="42">
        <v>8.640127985217104</v>
      </c>
      <c r="E3535" s="43">
        <v>7.4440137763503387</v>
      </c>
      <c r="F3535" s="44">
        <v>7.6774361370035615</v>
      </c>
      <c r="G3535" s="44">
        <v>9.8388534695770282</v>
      </c>
      <c r="H3535" s="44">
        <v>9.3758188845872432</v>
      </c>
      <c r="I3535" s="45">
        <v>8.8645176585673511</v>
      </c>
    </row>
    <row r="3536" spans="1:9" x14ac:dyDescent="0.25">
      <c r="A3536" s="39">
        <v>2015</v>
      </c>
      <c r="B3536" s="40" t="s">
        <v>352</v>
      </c>
      <c r="C3536" s="41" t="s">
        <v>526</v>
      </c>
      <c r="D3536" s="42">
        <v>7.5345363609431519</v>
      </c>
      <c r="E3536" s="43">
        <v>5.9400672006762401</v>
      </c>
      <c r="F3536" s="44">
        <v>6.0812712107385103</v>
      </c>
      <c r="G3536" s="44">
        <v>9.7350950783084826</v>
      </c>
      <c r="H3536" s="44">
        <v>8.2719779950290295</v>
      </c>
      <c r="I3536" s="45">
        <v>7.6442703199634972</v>
      </c>
    </row>
    <row r="3537" spans="1:9" x14ac:dyDescent="0.25">
      <c r="A3537" s="39">
        <v>2015</v>
      </c>
      <c r="B3537" s="40" t="s">
        <v>416</v>
      </c>
      <c r="C3537" s="41" t="s">
        <v>417</v>
      </c>
      <c r="D3537" s="42">
        <v>7.3253108404424934</v>
      </c>
      <c r="E3537" s="43">
        <v>5.1544507705204223</v>
      </c>
      <c r="F3537" s="44">
        <v>6.5164310873568807</v>
      </c>
      <c r="G3537" s="44">
        <v>9.7676545129176837</v>
      </c>
      <c r="H3537" s="44">
        <v>8.0752855649201685</v>
      </c>
      <c r="I3537" s="45">
        <v>7.1127322664973169</v>
      </c>
    </row>
    <row r="3538" spans="1:9" x14ac:dyDescent="0.25">
      <c r="A3538" s="39">
        <v>2015</v>
      </c>
      <c r="B3538" s="40" t="s">
        <v>111</v>
      </c>
      <c r="C3538" s="41" t="s">
        <v>112</v>
      </c>
      <c r="D3538" s="42">
        <v>6.7729540820345111</v>
      </c>
      <c r="E3538" s="43">
        <v>5.6656457691739295</v>
      </c>
      <c r="F3538" s="44">
        <v>6.086471600967414</v>
      </c>
      <c r="G3538" s="44">
        <v>8.1012935751508248</v>
      </c>
      <c r="H3538" s="44">
        <v>6.466777152190966</v>
      </c>
      <c r="I3538" s="45">
        <v>7.5445823126894247</v>
      </c>
    </row>
    <row r="3539" spans="1:9" x14ac:dyDescent="0.25">
      <c r="A3539" s="39">
        <v>2015</v>
      </c>
      <c r="B3539" s="40" t="s">
        <v>418</v>
      </c>
      <c r="C3539" s="41" t="s">
        <v>419</v>
      </c>
      <c r="D3539" s="42">
        <v>7.7657863075439106</v>
      </c>
      <c r="E3539" s="43">
        <v>6.2203343084269402</v>
      </c>
      <c r="F3539" s="44">
        <v>6.9205924746091512</v>
      </c>
      <c r="G3539" s="44">
        <v>9.7626754455313183</v>
      </c>
      <c r="H3539" s="44">
        <v>8.2985988409917297</v>
      </c>
      <c r="I3539" s="45">
        <v>7.6267304681604138</v>
      </c>
    </row>
    <row r="3540" spans="1:9" x14ac:dyDescent="0.25">
      <c r="A3540" s="39">
        <v>2015</v>
      </c>
      <c r="B3540" s="40" t="s">
        <v>297</v>
      </c>
      <c r="C3540" s="41" t="s">
        <v>298</v>
      </c>
      <c r="D3540" s="42">
        <v>6.7165924274728326</v>
      </c>
      <c r="E3540" s="43">
        <v>7.9877808480697254</v>
      </c>
      <c r="F3540" s="44">
        <v>5.0634664985597393</v>
      </c>
      <c r="G3540" s="44">
        <v>8.127745262738884</v>
      </c>
      <c r="H3540" s="44">
        <v>5.5293523644648852</v>
      </c>
      <c r="I3540" s="45">
        <v>6.8746171635309308</v>
      </c>
    </row>
    <row r="3541" spans="1:9" x14ac:dyDescent="0.25">
      <c r="A3541" s="39">
        <v>2015</v>
      </c>
      <c r="B3541" s="40" t="s">
        <v>13</v>
      </c>
      <c r="C3541" s="41" t="s">
        <v>14</v>
      </c>
      <c r="D3541" s="42" t="s">
        <v>511</v>
      </c>
      <c r="E3541" s="43" t="s">
        <v>511</v>
      </c>
      <c r="F3541" s="44" t="s">
        <v>511</v>
      </c>
      <c r="G3541" s="44" t="s">
        <v>511</v>
      </c>
      <c r="H3541" s="44" t="s">
        <v>511</v>
      </c>
      <c r="I3541" s="45" t="s">
        <v>511</v>
      </c>
    </row>
    <row r="3542" spans="1:9" x14ac:dyDescent="0.25">
      <c r="A3542" s="39">
        <v>2015</v>
      </c>
      <c r="B3542" s="40" t="s">
        <v>216</v>
      </c>
      <c r="C3542" s="41" t="s">
        <v>217</v>
      </c>
      <c r="D3542" s="42">
        <v>6.6122149758728552</v>
      </c>
      <c r="E3542" s="43">
        <v>5.5690960710815443</v>
      </c>
      <c r="F3542" s="44">
        <v>4.9756890136953036</v>
      </c>
      <c r="G3542" s="44">
        <v>8.8624537422628755</v>
      </c>
      <c r="H3542" s="44">
        <v>6.6102511066773406</v>
      </c>
      <c r="I3542" s="45">
        <v>7.0435849456472139</v>
      </c>
    </row>
    <row r="3543" spans="1:9" x14ac:dyDescent="0.25">
      <c r="A3543" s="39">
        <v>2015</v>
      </c>
      <c r="B3543" s="40" t="s">
        <v>385</v>
      </c>
      <c r="C3543" s="41" t="s">
        <v>386</v>
      </c>
      <c r="D3543" s="42">
        <v>7.8696769449035715</v>
      </c>
      <c r="E3543" s="43">
        <v>4.8940648617170668</v>
      </c>
      <c r="F3543" s="44">
        <v>7.9579881921892532</v>
      </c>
      <c r="G3543" s="44">
        <v>9.7126104529305355</v>
      </c>
      <c r="H3543" s="44">
        <v>8.449389834254335</v>
      </c>
      <c r="I3543" s="45">
        <v>8.3343313834266635</v>
      </c>
    </row>
    <row r="3544" spans="1:9" x14ac:dyDescent="0.25">
      <c r="A3544" s="39">
        <v>2015</v>
      </c>
      <c r="B3544" s="40" t="s">
        <v>436</v>
      </c>
      <c r="C3544" s="41" t="s">
        <v>437</v>
      </c>
      <c r="D3544" s="42">
        <v>8.428935223086313</v>
      </c>
      <c r="E3544" s="43">
        <v>7.6850135959510393</v>
      </c>
      <c r="F3544" s="44">
        <v>8.3098274539372881</v>
      </c>
      <c r="G3544" s="44">
        <v>9.8052078869409627</v>
      </c>
      <c r="H3544" s="44">
        <v>7.7482019216400682</v>
      </c>
      <c r="I3544" s="45">
        <v>8.5964252569622044</v>
      </c>
    </row>
    <row r="3545" spans="1:9" x14ac:dyDescent="0.25">
      <c r="A3545" s="39">
        <v>2015</v>
      </c>
      <c r="B3545" s="40" t="s">
        <v>327</v>
      </c>
      <c r="C3545" s="41" t="s">
        <v>328</v>
      </c>
      <c r="D3545" s="42">
        <v>4.8280631498739055</v>
      </c>
      <c r="E3545" s="43">
        <v>6.6774255606162098</v>
      </c>
      <c r="F3545" s="44">
        <v>3.0147654505351382</v>
      </c>
      <c r="G3545" s="44">
        <v>4.8695766203126309</v>
      </c>
      <c r="H3545" s="44">
        <v>4.5315742318128951</v>
      </c>
      <c r="I3545" s="45">
        <v>5.0469738860926512</v>
      </c>
    </row>
    <row r="3546" spans="1:9" x14ac:dyDescent="0.25">
      <c r="A3546" s="39">
        <v>2015</v>
      </c>
      <c r="B3546" s="40" t="s">
        <v>527</v>
      </c>
      <c r="C3546" s="41" t="s">
        <v>528</v>
      </c>
      <c r="D3546" s="42">
        <v>7.7040636252099741</v>
      </c>
      <c r="E3546" s="43">
        <v>7.243913379958812</v>
      </c>
      <c r="F3546" s="44">
        <v>6.7392916348550305</v>
      </c>
      <c r="G3546" s="44">
        <v>9.6346726037694257</v>
      </c>
      <c r="H3546" s="44">
        <v>7.4903496213887735</v>
      </c>
      <c r="I3546" s="45">
        <v>7.4120908860778298</v>
      </c>
    </row>
    <row r="3547" spans="1:9" x14ac:dyDescent="0.25">
      <c r="A3547" s="39">
        <v>2015</v>
      </c>
      <c r="B3547" s="40" t="s">
        <v>243</v>
      </c>
      <c r="C3547" s="41" t="s">
        <v>244</v>
      </c>
      <c r="D3547" s="42">
        <v>6.0298635977949875</v>
      </c>
      <c r="E3547" s="43">
        <v>5.5398432845537915</v>
      </c>
      <c r="F3547" s="44">
        <v>4.5115016135712391</v>
      </c>
      <c r="G3547" s="44">
        <v>7.8434156478902395</v>
      </c>
      <c r="H3547" s="44">
        <v>5.9833999841360459</v>
      </c>
      <c r="I3547" s="45">
        <v>6.2711574588236187</v>
      </c>
    </row>
    <row r="3548" spans="1:9" x14ac:dyDescent="0.25">
      <c r="A3548" s="39">
        <v>2015</v>
      </c>
      <c r="B3548" s="40" t="s">
        <v>119</v>
      </c>
      <c r="C3548" s="41" t="s">
        <v>529</v>
      </c>
      <c r="D3548" s="42">
        <v>6.8712253445463007</v>
      </c>
      <c r="E3548" s="43">
        <v>7.5611748915009915</v>
      </c>
      <c r="F3548" s="44">
        <v>5.5769160984076303</v>
      </c>
      <c r="G3548" s="44">
        <v>8.0589403403303592</v>
      </c>
      <c r="H3548" s="44">
        <v>5.9948200064963633</v>
      </c>
      <c r="I3548" s="45">
        <v>7.1642753859961585</v>
      </c>
    </row>
    <row r="3549" spans="1:9" x14ac:dyDescent="0.25">
      <c r="A3549" s="39">
        <v>2015</v>
      </c>
      <c r="B3549" s="40" t="s">
        <v>275</v>
      </c>
      <c r="C3549" s="41" t="s">
        <v>276</v>
      </c>
      <c r="D3549" s="42">
        <v>6.7195585622527645</v>
      </c>
      <c r="E3549" s="43">
        <v>6.7940894850840792</v>
      </c>
      <c r="F3549" s="44">
        <v>4.7715391447854953</v>
      </c>
      <c r="G3549" s="44">
        <v>8.4542089084141541</v>
      </c>
      <c r="H3549" s="44">
        <v>6.6849665796575843</v>
      </c>
      <c r="I3549" s="45">
        <v>6.8929886933225104</v>
      </c>
    </row>
    <row r="3550" spans="1:9" x14ac:dyDescent="0.25">
      <c r="A3550" s="39">
        <v>2015</v>
      </c>
      <c r="B3550" s="40" t="s">
        <v>277</v>
      </c>
      <c r="C3550" s="41" t="s">
        <v>278</v>
      </c>
      <c r="D3550" s="42">
        <v>6.3566071750496826</v>
      </c>
      <c r="E3550" s="43">
        <v>4.6178039392168895</v>
      </c>
      <c r="F3550" s="44">
        <v>3.2271309621588986</v>
      </c>
      <c r="G3550" s="44">
        <v>8.8499150376595779</v>
      </c>
      <c r="H3550" s="44">
        <v>7.5613727911757325</v>
      </c>
      <c r="I3550" s="45">
        <v>7.5268131450373161</v>
      </c>
    </row>
    <row r="3551" spans="1:9" x14ac:dyDescent="0.25">
      <c r="A3551" s="39">
        <v>2015</v>
      </c>
      <c r="B3551" s="40" t="s">
        <v>115</v>
      </c>
      <c r="C3551" s="41" t="s">
        <v>116</v>
      </c>
      <c r="D3551" s="42">
        <v>5.851238620247722</v>
      </c>
      <c r="E3551" s="43">
        <v>6.8873650440343752</v>
      </c>
      <c r="F3551" s="44">
        <v>4.0771733177797866</v>
      </c>
      <c r="G3551" s="44">
        <v>7.0093466553232471</v>
      </c>
      <c r="H3551" s="44">
        <v>5.4627249693605675</v>
      </c>
      <c r="I3551" s="45">
        <v>5.8195831147406336</v>
      </c>
    </row>
    <row r="3552" spans="1:9" x14ac:dyDescent="0.25">
      <c r="A3552" s="39">
        <v>2015</v>
      </c>
      <c r="B3552" s="40" t="s">
        <v>218</v>
      </c>
      <c r="C3552" s="41" t="s">
        <v>219</v>
      </c>
      <c r="D3552" s="42">
        <v>6.9141690988645053</v>
      </c>
      <c r="E3552" s="43">
        <v>6.6009058823100304</v>
      </c>
      <c r="F3552" s="44">
        <v>5.0922127769486298</v>
      </c>
      <c r="G3552" s="44">
        <v>8.2549709149838879</v>
      </c>
      <c r="H3552" s="44">
        <v>8.1365695597910488</v>
      </c>
      <c r="I3552" s="45">
        <v>6.4861863602889329</v>
      </c>
    </row>
    <row r="3553" spans="1:9" x14ac:dyDescent="0.25">
      <c r="A3553" s="39">
        <v>2015</v>
      </c>
      <c r="B3553" s="40" t="s">
        <v>15</v>
      </c>
      <c r="C3553" s="41" t="s">
        <v>16</v>
      </c>
      <c r="D3553" s="42">
        <v>6.2919265960576727</v>
      </c>
      <c r="E3553" s="43">
        <v>6.0821977054924599</v>
      </c>
      <c r="F3553" s="44">
        <v>5.338791224906835</v>
      </c>
      <c r="G3553" s="44">
        <v>7.0583115607641833</v>
      </c>
      <c r="H3553" s="44">
        <v>6.5037433098881481</v>
      </c>
      <c r="I3553" s="45">
        <v>6.4765891792367354</v>
      </c>
    </row>
    <row r="3554" spans="1:9" x14ac:dyDescent="0.25">
      <c r="A3554" s="39">
        <v>2015</v>
      </c>
      <c r="B3554" s="40" t="s">
        <v>329</v>
      </c>
      <c r="C3554" s="41" t="s">
        <v>330</v>
      </c>
      <c r="D3554" s="42">
        <v>6.9396863773040636</v>
      </c>
      <c r="E3554" s="43">
        <v>7.2393725634174091</v>
      </c>
      <c r="F3554" s="44">
        <v>4.8246292063945964</v>
      </c>
      <c r="G3554" s="44">
        <v>9.0776671304878889</v>
      </c>
      <c r="H3554" s="44">
        <v>7.117205727246299</v>
      </c>
      <c r="I3554" s="45">
        <v>6.4395572589741237</v>
      </c>
    </row>
    <row r="3555" spans="1:9" x14ac:dyDescent="0.25">
      <c r="A3555" s="39">
        <v>2015</v>
      </c>
      <c r="B3555" s="40" t="s">
        <v>117</v>
      </c>
      <c r="C3555" s="41" t="s">
        <v>118</v>
      </c>
      <c r="D3555" s="42">
        <v>7.4126328719708185</v>
      </c>
      <c r="E3555" s="43">
        <v>7.8472117444914549</v>
      </c>
      <c r="F3555" s="44">
        <v>4.8979938556503457</v>
      </c>
      <c r="G3555" s="44">
        <v>8.5991909342760326</v>
      </c>
      <c r="H3555" s="44">
        <v>7.6850466280358258</v>
      </c>
      <c r="I3555" s="45">
        <v>8.0337211974004301</v>
      </c>
    </row>
    <row r="3556" spans="1:9" x14ac:dyDescent="0.25">
      <c r="A3556" s="39">
        <v>2015</v>
      </c>
      <c r="B3556" s="40" t="s">
        <v>354</v>
      </c>
      <c r="C3556" s="41" t="s">
        <v>355</v>
      </c>
      <c r="D3556" s="42">
        <v>5.3588035821288305</v>
      </c>
      <c r="E3556" s="43">
        <v>6.84783299676368</v>
      </c>
      <c r="F3556" s="44">
        <v>4.5688600306078806</v>
      </c>
      <c r="G3556" s="44">
        <v>3.2531579880398604</v>
      </c>
      <c r="H3556" s="44">
        <v>6.1998344679023365</v>
      </c>
      <c r="I3556" s="45">
        <v>5.9243324273303939</v>
      </c>
    </row>
    <row r="3557" spans="1:9" x14ac:dyDescent="0.25">
      <c r="A3557" s="39">
        <v>2015</v>
      </c>
      <c r="B3557" s="40" t="s">
        <v>331</v>
      </c>
      <c r="C3557" s="41" t="s">
        <v>332</v>
      </c>
      <c r="D3557" s="42">
        <v>7.1440752085414942</v>
      </c>
      <c r="E3557" s="43">
        <v>5.6272095934117417</v>
      </c>
      <c r="F3557" s="44">
        <v>5.3569550624944036</v>
      </c>
      <c r="G3557" s="44">
        <v>8.4172192679215794</v>
      </c>
      <c r="H3557" s="44">
        <v>8.4153875858377312</v>
      </c>
      <c r="I3557" s="45">
        <v>7.9036045330420208</v>
      </c>
    </row>
    <row r="3558" spans="1:9" x14ac:dyDescent="0.25">
      <c r="A3558" s="39">
        <v>2015</v>
      </c>
      <c r="B3558" s="40" t="s">
        <v>387</v>
      </c>
      <c r="C3558" s="41" t="s">
        <v>530</v>
      </c>
      <c r="D3558" s="42">
        <v>8.1649499145934854</v>
      </c>
      <c r="E3558" s="43">
        <v>6.4918583608064937</v>
      </c>
      <c r="F3558" s="44">
        <v>7.7697764648231313</v>
      </c>
      <c r="G3558" s="44">
        <v>9.8419265577140749</v>
      </c>
      <c r="H3558" s="44">
        <v>8.5464515532569489</v>
      </c>
      <c r="I3558" s="45">
        <v>8.1747366363667808</v>
      </c>
    </row>
    <row r="3559" spans="1:9" x14ac:dyDescent="0.25">
      <c r="A3559" s="39">
        <v>2015</v>
      </c>
      <c r="B3559" s="40" t="s">
        <v>236</v>
      </c>
      <c r="C3559" s="41" t="s">
        <v>531</v>
      </c>
      <c r="D3559" s="42">
        <v>8.265124220913636</v>
      </c>
      <c r="E3559" s="43">
        <v>7.4183311741834714</v>
      </c>
      <c r="F3559" s="44">
        <v>7.4204974593877102</v>
      </c>
      <c r="G3559" s="44">
        <v>9.7610512923727875</v>
      </c>
      <c r="H3559" s="44">
        <v>7.8106901544502589</v>
      </c>
      <c r="I3559" s="45">
        <v>8.9150510241739465</v>
      </c>
    </row>
    <row r="3560" spans="1:9" x14ac:dyDescent="0.25">
      <c r="A3560" s="39">
        <v>2015</v>
      </c>
      <c r="B3560" s="40" t="s">
        <v>224</v>
      </c>
      <c r="C3560" s="41" t="s">
        <v>225</v>
      </c>
      <c r="D3560" s="42">
        <v>7.2555449782845258</v>
      </c>
      <c r="E3560" s="43">
        <v>6.7477198557072287</v>
      </c>
      <c r="F3560" s="44">
        <v>5.7621069039857105</v>
      </c>
      <c r="G3560" s="44">
        <v>9.0788821036920844</v>
      </c>
      <c r="H3560" s="44">
        <v>8.0629119103983786</v>
      </c>
      <c r="I3560" s="45">
        <v>6.6261041176392306</v>
      </c>
    </row>
    <row r="3561" spans="1:9" x14ac:dyDescent="0.25">
      <c r="A3561" s="39">
        <v>2015</v>
      </c>
      <c r="B3561" s="40" t="s">
        <v>226</v>
      </c>
      <c r="C3561" s="41" t="s">
        <v>532</v>
      </c>
      <c r="D3561" s="42">
        <v>2.8371157587750608</v>
      </c>
      <c r="E3561" s="43">
        <v>4.9457807590929628</v>
      </c>
      <c r="F3561" s="44">
        <v>2.8708290119896382</v>
      </c>
      <c r="G3561" s="44">
        <v>0.69210106499028046</v>
      </c>
      <c r="H3561" s="44">
        <v>3.0565463003661697</v>
      </c>
      <c r="I3561" s="45">
        <v>2.6203216574362531</v>
      </c>
    </row>
    <row r="3562" spans="1:9" x14ac:dyDescent="0.25">
      <c r="A3562" s="39">
        <v>2015</v>
      </c>
      <c r="B3562" s="40" t="s">
        <v>279</v>
      </c>
      <c r="C3562" s="41" t="s">
        <v>533</v>
      </c>
      <c r="D3562" s="42">
        <v>6.0403936996528413</v>
      </c>
      <c r="E3562" s="43">
        <v>6.6424694598067866</v>
      </c>
      <c r="F3562" s="44">
        <v>4.6996333536244439</v>
      </c>
      <c r="G3562" s="44">
        <v>6.1774324248080958</v>
      </c>
      <c r="H3562" s="44">
        <v>5.917622759217279</v>
      </c>
      <c r="I3562" s="45">
        <v>6.7648105008075996</v>
      </c>
    </row>
    <row r="3563" spans="1:9" x14ac:dyDescent="0.25">
      <c r="A3563" s="39">
        <v>2015</v>
      </c>
      <c r="B3563" s="40" t="s">
        <v>333</v>
      </c>
      <c r="C3563" s="41" t="s">
        <v>534</v>
      </c>
      <c r="D3563" s="42">
        <v>6.2875424028306774</v>
      </c>
      <c r="E3563" s="43">
        <v>7.4673697857534327</v>
      </c>
      <c r="F3563" s="44">
        <v>3.1991370681878819</v>
      </c>
      <c r="G3563" s="44">
        <v>8.0671987830692196</v>
      </c>
      <c r="H3563" s="44">
        <v>7.3757362279809966</v>
      </c>
      <c r="I3563" s="45">
        <v>5.3282701491618552</v>
      </c>
    </row>
    <row r="3564" spans="1:9" x14ac:dyDescent="0.25">
      <c r="A3564" s="39">
        <v>2015</v>
      </c>
      <c r="B3564" s="40" t="s">
        <v>121</v>
      </c>
      <c r="C3564" s="41" t="s">
        <v>122</v>
      </c>
      <c r="D3564" s="42">
        <v>7.0414419606215644</v>
      </c>
      <c r="E3564" s="43">
        <v>7.4322734076393742</v>
      </c>
      <c r="F3564" s="44">
        <v>5.3286572217816808</v>
      </c>
      <c r="G3564" s="44">
        <v>8.7159353518123162</v>
      </c>
      <c r="H3564" s="44">
        <v>7.2283299278712896</v>
      </c>
      <c r="I3564" s="45">
        <v>6.5020138940031629</v>
      </c>
    </row>
    <row r="3565" spans="1:9" ht="15.75" thickBot="1" x14ac:dyDescent="0.3">
      <c r="A3565" s="46">
        <v>2015</v>
      </c>
      <c r="B3565" s="47" t="s">
        <v>123</v>
      </c>
      <c r="C3565" s="48" t="s">
        <v>124</v>
      </c>
      <c r="D3565" s="49">
        <v>6.2358566138837173</v>
      </c>
      <c r="E3565" s="50">
        <v>6.7772929119316627</v>
      </c>
      <c r="F3565" s="51">
        <v>3.7761053562888032</v>
      </c>
      <c r="G3565" s="51">
        <v>8.1801775444824685</v>
      </c>
      <c r="H3565" s="51">
        <v>5.8840116637009885</v>
      </c>
      <c r="I3565" s="52">
        <v>6.5616955930146661</v>
      </c>
    </row>
    <row r="3566" spans="1:9" x14ac:dyDescent="0.25">
      <c r="A3566" s="10">
        <v>2016</v>
      </c>
      <c r="B3566" s="11" t="s">
        <v>388</v>
      </c>
      <c r="C3566" s="12" t="s">
        <v>389</v>
      </c>
      <c r="D3566" s="13">
        <v>7.6895798300200386</v>
      </c>
      <c r="E3566" s="14">
        <v>7.8318566605280093</v>
      </c>
      <c r="F3566" s="15">
        <v>5.4533026912366598</v>
      </c>
      <c r="G3566" s="15">
        <v>9.5537572595826177</v>
      </c>
      <c r="H3566" s="15">
        <v>8.0364256206930111</v>
      </c>
      <c r="I3566" s="16">
        <v>7.5725569180598944</v>
      </c>
    </row>
    <row r="3567" spans="1:9" x14ac:dyDescent="0.25">
      <c r="A3567" s="17">
        <v>2016</v>
      </c>
      <c r="B3567" s="18" t="s">
        <v>4</v>
      </c>
      <c r="C3567" s="19" t="s">
        <v>5</v>
      </c>
      <c r="D3567" s="20">
        <v>5.2564365076317445</v>
      </c>
      <c r="E3567" s="21">
        <v>4.5199770339686633</v>
      </c>
      <c r="F3567" s="22">
        <v>4.473067288650884</v>
      </c>
      <c r="G3567" s="22">
        <v>7.8777249496674271</v>
      </c>
      <c r="H3567" s="22">
        <v>3.9597272733016204</v>
      </c>
      <c r="I3567" s="23">
        <v>5.4516859925701269</v>
      </c>
    </row>
    <row r="3568" spans="1:9" x14ac:dyDescent="0.25">
      <c r="A3568" s="17">
        <v>2016</v>
      </c>
      <c r="B3568" s="18" t="s">
        <v>19</v>
      </c>
      <c r="C3568" s="19" t="s">
        <v>20</v>
      </c>
      <c r="D3568" s="20">
        <v>5.3929943803678224</v>
      </c>
      <c r="E3568" s="21">
        <v>7.6225968422339063</v>
      </c>
      <c r="F3568" s="22">
        <v>3.3001267250128508</v>
      </c>
      <c r="G3568" s="22">
        <v>5.5966244312316968</v>
      </c>
      <c r="H3568" s="22">
        <v>5.0469552109934854</v>
      </c>
      <c r="I3568" s="23">
        <v>5.3986686923671732</v>
      </c>
    </row>
    <row r="3569" spans="1:9" x14ac:dyDescent="0.25">
      <c r="A3569" s="17">
        <v>2016</v>
      </c>
      <c r="B3569" s="18" t="s">
        <v>129</v>
      </c>
      <c r="C3569" s="19" t="s">
        <v>130</v>
      </c>
      <c r="D3569" s="20">
        <v>5.5461098676741383</v>
      </c>
      <c r="E3569" s="21">
        <v>5.9332557471230771</v>
      </c>
      <c r="F3569" s="22">
        <v>4.4379304420296268</v>
      </c>
      <c r="G3569" s="22">
        <v>5.6355425045150902</v>
      </c>
      <c r="H3569" s="22">
        <v>6.174137627050154</v>
      </c>
      <c r="I3569" s="23">
        <v>5.5496830176527423</v>
      </c>
    </row>
    <row r="3570" spans="1:9" x14ac:dyDescent="0.25">
      <c r="A3570" s="17">
        <v>2016</v>
      </c>
      <c r="B3570" s="18" t="s">
        <v>299</v>
      </c>
      <c r="C3570" s="19" t="s">
        <v>300</v>
      </c>
      <c r="D3570" s="20">
        <v>7.7298837872389567</v>
      </c>
      <c r="E3570" s="21">
        <v>7.6441511399058584</v>
      </c>
      <c r="F3570" s="22">
        <v>5.6794407420672925</v>
      </c>
      <c r="G3570" s="22">
        <v>9.521939950536435</v>
      </c>
      <c r="H3570" s="22">
        <v>8.4272157644196835</v>
      </c>
      <c r="I3570" s="23">
        <v>7.3766713392655126</v>
      </c>
    </row>
    <row r="3571" spans="1:9" x14ac:dyDescent="0.25">
      <c r="A3571" s="17">
        <v>2016</v>
      </c>
      <c r="B3571" s="18" t="s">
        <v>438</v>
      </c>
      <c r="C3571" s="19" t="s">
        <v>439</v>
      </c>
      <c r="D3571" s="20">
        <v>8.1640042523300185</v>
      </c>
      <c r="E3571" s="21">
        <v>6.9690935771807547</v>
      </c>
      <c r="F3571" s="22">
        <v>7.9042057567414385</v>
      </c>
      <c r="G3571" s="22">
        <v>9.5388582084605531</v>
      </c>
      <c r="H3571" s="22">
        <v>7.7889433445199439</v>
      </c>
      <c r="I3571" s="23">
        <v>8.6189203747473986</v>
      </c>
    </row>
    <row r="3572" spans="1:9" x14ac:dyDescent="0.25">
      <c r="A3572" s="17">
        <v>2016</v>
      </c>
      <c r="B3572" s="18" t="s">
        <v>420</v>
      </c>
      <c r="C3572" s="19" t="s">
        <v>421</v>
      </c>
      <c r="D3572" s="20">
        <v>7.7564683908599843</v>
      </c>
      <c r="E3572" s="21">
        <v>5.6053426661419667</v>
      </c>
      <c r="F3572" s="22">
        <v>7.830788836960048</v>
      </c>
      <c r="G3572" s="22">
        <v>9.4328297767193874</v>
      </c>
      <c r="H3572" s="22">
        <v>8.3650959361558357</v>
      </c>
      <c r="I3572" s="23">
        <v>7.5482847383226845</v>
      </c>
    </row>
    <row r="3573" spans="1:9" x14ac:dyDescent="0.25">
      <c r="A3573" s="17">
        <v>2016</v>
      </c>
      <c r="B3573" s="18" t="s">
        <v>301</v>
      </c>
      <c r="C3573" s="19" t="s">
        <v>302</v>
      </c>
      <c r="D3573" s="20">
        <v>6.34154576129629</v>
      </c>
      <c r="E3573" s="21">
        <v>5.4214504802343253</v>
      </c>
      <c r="F3573" s="22">
        <v>4.9663757513493456</v>
      </c>
      <c r="G3573" s="22">
        <v>7.51348698308212</v>
      </c>
      <c r="H3573" s="22">
        <v>7.0940656441071468</v>
      </c>
      <c r="I3573" s="23">
        <v>6.7123499477085105</v>
      </c>
    </row>
    <row r="3574" spans="1:9" x14ac:dyDescent="0.25">
      <c r="A3574" s="17">
        <v>2016</v>
      </c>
      <c r="B3574" s="18" t="s">
        <v>133</v>
      </c>
      <c r="C3574" s="19" t="s">
        <v>512</v>
      </c>
      <c r="D3574" s="20">
        <v>7.3885072525669671</v>
      </c>
      <c r="E3574" s="21">
        <v>8.9315575412726389</v>
      </c>
      <c r="F3574" s="22">
        <v>6.6195892850706111</v>
      </c>
      <c r="G3574" s="22">
        <v>6.689325520736686</v>
      </c>
      <c r="H3574" s="22">
        <v>6.2860726083999356</v>
      </c>
      <c r="I3574" s="23">
        <v>8.4159913073549664</v>
      </c>
    </row>
    <row r="3575" spans="1:9" x14ac:dyDescent="0.25">
      <c r="A3575" s="17">
        <v>2016</v>
      </c>
      <c r="B3575" s="18" t="s">
        <v>303</v>
      </c>
      <c r="C3575" s="19" t="s">
        <v>304</v>
      </c>
      <c r="D3575" s="20">
        <v>7.1276472010191352</v>
      </c>
      <c r="E3575" s="21">
        <v>6.6958591476833478</v>
      </c>
      <c r="F3575" s="22">
        <v>4.7787133926904302</v>
      </c>
      <c r="G3575" s="22">
        <v>9.3867566519651291</v>
      </c>
      <c r="H3575" s="22">
        <v>7.6153841458549065</v>
      </c>
      <c r="I3575" s="23">
        <v>7.1615226669018659</v>
      </c>
    </row>
    <row r="3576" spans="1:9" x14ac:dyDescent="0.25">
      <c r="A3576" s="17">
        <v>2016</v>
      </c>
      <c r="B3576" s="18" t="s">
        <v>283</v>
      </c>
      <c r="C3576" s="19" t="s">
        <v>284</v>
      </c>
      <c r="D3576" s="20">
        <v>6.1276105576080822</v>
      </c>
      <c r="E3576" s="21">
        <v>8.242079207506217</v>
      </c>
      <c r="F3576" s="22">
        <v>3.2042951295909723</v>
      </c>
      <c r="G3576" s="22">
        <v>6.8283461637947891</v>
      </c>
      <c r="H3576" s="22">
        <v>5.6613834209008234</v>
      </c>
      <c r="I3576" s="23">
        <v>6.7019488662476094</v>
      </c>
    </row>
    <row r="3577" spans="1:9" x14ac:dyDescent="0.25">
      <c r="A3577" s="17">
        <v>2016</v>
      </c>
      <c r="B3577" s="18" t="s">
        <v>135</v>
      </c>
      <c r="C3577" s="19" t="s">
        <v>136</v>
      </c>
      <c r="D3577" s="20">
        <v>6.3030013018141613</v>
      </c>
      <c r="E3577" s="21">
        <v>5.9282023895555254</v>
      </c>
      <c r="F3577" s="22">
        <v>5.76158194567103</v>
      </c>
      <c r="G3577" s="22">
        <v>6.4699290963947806</v>
      </c>
      <c r="H3577" s="22">
        <v>6.6289287834917667</v>
      </c>
      <c r="I3577" s="23">
        <v>6.7263642939577073</v>
      </c>
    </row>
    <row r="3578" spans="1:9" x14ac:dyDescent="0.25">
      <c r="A3578" s="17">
        <v>2016</v>
      </c>
      <c r="B3578" s="18" t="s">
        <v>335</v>
      </c>
      <c r="C3578" s="19" t="s">
        <v>336</v>
      </c>
      <c r="D3578" s="20">
        <v>5.8980814074644856</v>
      </c>
      <c r="E3578" s="21">
        <v>5.9744630848262776</v>
      </c>
      <c r="F3578" s="22">
        <v>4.9670792431941866</v>
      </c>
      <c r="G3578" s="22">
        <v>5.3327978788484529</v>
      </c>
      <c r="H3578" s="22">
        <v>7.2080434580576513</v>
      </c>
      <c r="I3578" s="23">
        <v>6.0080233723958569</v>
      </c>
    </row>
    <row r="3579" spans="1:9" x14ac:dyDescent="0.25">
      <c r="A3579" s="17">
        <v>2016</v>
      </c>
      <c r="B3579" s="18" t="s">
        <v>422</v>
      </c>
      <c r="C3579" s="19" t="s">
        <v>423</v>
      </c>
      <c r="D3579" s="20">
        <v>7.5366999121309659</v>
      </c>
      <c r="E3579" s="21">
        <v>4.7816659048683992</v>
      </c>
      <c r="F3579" s="22">
        <v>7.0678717779617442</v>
      </c>
      <c r="G3579" s="22">
        <v>9.3773658455657465</v>
      </c>
      <c r="H3579" s="22">
        <v>8.3800203965083995</v>
      </c>
      <c r="I3579" s="23">
        <v>8.076575635750542</v>
      </c>
    </row>
    <row r="3580" spans="1:9" x14ac:dyDescent="0.25">
      <c r="A3580" s="17">
        <v>2016</v>
      </c>
      <c r="B3580" s="18" t="s">
        <v>137</v>
      </c>
      <c r="C3580" s="19" t="s">
        <v>138</v>
      </c>
      <c r="D3580" s="20">
        <v>6.775808378852294</v>
      </c>
      <c r="E3580" s="21">
        <v>7.5289323887529704</v>
      </c>
      <c r="F3580" s="22">
        <v>4.9375846549343541</v>
      </c>
      <c r="G3580" s="22">
        <v>7.2045244954484655</v>
      </c>
      <c r="H3580" s="22">
        <v>6.5522081306667408</v>
      </c>
      <c r="I3580" s="23">
        <v>7.6557922244589358</v>
      </c>
    </row>
    <row r="3581" spans="1:9" x14ac:dyDescent="0.25">
      <c r="A3581" s="17">
        <v>2016</v>
      </c>
      <c r="B3581" s="18" t="s">
        <v>21</v>
      </c>
      <c r="C3581" s="19" t="s">
        <v>22</v>
      </c>
      <c r="D3581" s="20">
        <v>6.0575644355449185</v>
      </c>
      <c r="E3581" s="21">
        <v>6.9961253981617073</v>
      </c>
      <c r="F3581" s="22">
        <v>4.0133407163833317</v>
      </c>
      <c r="G3581" s="22">
        <v>7.0138850643052066</v>
      </c>
      <c r="H3581" s="22">
        <v>5.7298775601842724</v>
      </c>
      <c r="I3581" s="23">
        <v>6.5345934386900746</v>
      </c>
    </row>
    <row r="3582" spans="1:9" x14ac:dyDescent="0.25">
      <c r="A3582" s="17">
        <v>2016</v>
      </c>
      <c r="B3582" s="18" t="s">
        <v>285</v>
      </c>
      <c r="C3582" s="19" t="s">
        <v>286</v>
      </c>
      <c r="D3582" s="20">
        <v>6.8147371527091494</v>
      </c>
      <c r="E3582" s="21">
        <v>7.0305954956753514</v>
      </c>
      <c r="F3582" s="22">
        <v>6.2747366163952476</v>
      </c>
      <c r="G3582" s="22">
        <v>6.7209112196378342</v>
      </c>
      <c r="H3582" s="22">
        <v>6.1421277831613041</v>
      </c>
      <c r="I3582" s="23">
        <v>7.905314648676014</v>
      </c>
    </row>
    <row r="3583" spans="1:9" x14ac:dyDescent="0.25">
      <c r="A3583" s="17">
        <v>2016</v>
      </c>
      <c r="B3583" s="18" t="s">
        <v>139</v>
      </c>
      <c r="C3583" s="19" t="s">
        <v>513</v>
      </c>
      <c r="D3583" s="20">
        <v>6.2743028703215797</v>
      </c>
      <c r="E3583" s="21">
        <v>5.8830309820156295</v>
      </c>
      <c r="F3583" s="22">
        <v>3.9317998970370942</v>
      </c>
      <c r="G3583" s="22">
        <v>9.3863002209609085</v>
      </c>
      <c r="H3583" s="22">
        <v>7.0244073485427965</v>
      </c>
      <c r="I3583" s="23">
        <v>5.1459759030514727</v>
      </c>
    </row>
    <row r="3584" spans="1:9" x14ac:dyDescent="0.25">
      <c r="A3584" s="17">
        <v>2016</v>
      </c>
      <c r="B3584" s="18" t="s">
        <v>392</v>
      </c>
      <c r="C3584" s="19" t="s">
        <v>393</v>
      </c>
      <c r="D3584" s="20">
        <v>6.8813610014624853</v>
      </c>
      <c r="E3584" s="21">
        <v>6.4610488027199295</v>
      </c>
      <c r="F3584" s="22">
        <v>4.5656677862409776</v>
      </c>
      <c r="G3584" s="22">
        <v>8.3159056771009503</v>
      </c>
      <c r="H3584" s="22">
        <v>7.5346719393542214</v>
      </c>
      <c r="I3584" s="23">
        <v>7.5295108018963495</v>
      </c>
    </row>
    <row r="3585" spans="1:9" x14ac:dyDescent="0.25">
      <c r="A3585" s="17">
        <v>2016</v>
      </c>
      <c r="B3585" s="18" t="s">
        <v>23</v>
      </c>
      <c r="C3585" s="19" t="s">
        <v>24</v>
      </c>
      <c r="D3585" s="20">
        <v>7.4973946242464535</v>
      </c>
      <c r="E3585" s="21">
        <v>6.2263447542713166</v>
      </c>
      <c r="F3585" s="22">
        <v>6.1004906735130007</v>
      </c>
      <c r="G3585" s="22">
        <v>9.0567832234881536</v>
      </c>
      <c r="H3585" s="22">
        <v>8.0873302570356334</v>
      </c>
      <c r="I3585" s="23">
        <v>8.0160242129241635</v>
      </c>
    </row>
    <row r="3586" spans="1:9" x14ac:dyDescent="0.25">
      <c r="A3586" s="17">
        <v>2016</v>
      </c>
      <c r="B3586" s="18" t="s">
        <v>145</v>
      </c>
      <c r="C3586" s="19" t="s">
        <v>146</v>
      </c>
      <c r="D3586" s="20">
        <v>6.4454000163270901</v>
      </c>
      <c r="E3586" s="21">
        <v>6.8513645397879106</v>
      </c>
      <c r="F3586" s="22">
        <v>5.1499292841538198</v>
      </c>
      <c r="G3586" s="22">
        <v>9.2220603206324139</v>
      </c>
      <c r="H3586" s="22">
        <v>6.7251601972032136</v>
      </c>
      <c r="I3586" s="23">
        <v>4.2784857398580911</v>
      </c>
    </row>
    <row r="3587" spans="1:9" x14ac:dyDescent="0.25">
      <c r="A3587" s="17">
        <v>2016</v>
      </c>
      <c r="B3587" s="18" t="s">
        <v>259</v>
      </c>
      <c r="C3587" s="19" t="s">
        <v>260</v>
      </c>
      <c r="D3587" s="20">
        <v>6.9757072660498096</v>
      </c>
      <c r="E3587" s="21">
        <v>5</v>
      </c>
      <c r="F3587" s="22">
        <v>5.459065247748554</v>
      </c>
      <c r="G3587" s="22">
        <v>8.7974589454570626</v>
      </c>
      <c r="H3587" s="22">
        <v>7.0634699856225263</v>
      </c>
      <c r="I3587" s="23">
        <v>8.558542151420907</v>
      </c>
    </row>
    <row r="3588" spans="1:9" x14ac:dyDescent="0.25">
      <c r="A3588" s="17">
        <v>2016</v>
      </c>
      <c r="B3588" s="18" t="s">
        <v>338</v>
      </c>
      <c r="C3588" s="19" t="s">
        <v>339</v>
      </c>
      <c r="D3588" s="20">
        <v>7.5979186205618436</v>
      </c>
      <c r="E3588" s="21">
        <v>6.9179671403363345</v>
      </c>
      <c r="F3588" s="22">
        <v>5.3740519128741102</v>
      </c>
      <c r="G3588" s="22">
        <v>9.4393486670633617</v>
      </c>
      <c r="H3588" s="22">
        <v>8.513896293715133</v>
      </c>
      <c r="I3588" s="23">
        <v>7.7443290888202752</v>
      </c>
    </row>
    <row r="3589" spans="1:9" x14ac:dyDescent="0.25">
      <c r="A3589" s="17">
        <v>2016</v>
      </c>
      <c r="B3589" s="18" t="s">
        <v>27</v>
      </c>
      <c r="C3589" s="19" t="s">
        <v>28</v>
      </c>
      <c r="D3589" s="20">
        <v>6.071741215251576</v>
      </c>
      <c r="E3589" s="21">
        <v>5.8273755724898155</v>
      </c>
      <c r="F3589" s="22">
        <v>3.8934566491662204</v>
      </c>
      <c r="G3589" s="22">
        <v>7.121433785150705</v>
      </c>
      <c r="H3589" s="22">
        <v>6.2779151626708751</v>
      </c>
      <c r="I3589" s="23">
        <v>7.2385249067802633</v>
      </c>
    </row>
    <row r="3590" spans="1:9" x14ac:dyDescent="0.25">
      <c r="A3590" s="17">
        <v>2016</v>
      </c>
      <c r="B3590" s="18" t="s">
        <v>29</v>
      </c>
      <c r="C3590" s="19" t="s">
        <v>30</v>
      </c>
      <c r="D3590" s="20">
        <v>6.2112118734827915</v>
      </c>
      <c r="E3590" s="21">
        <v>6.627501041046405</v>
      </c>
      <c r="F3590" s="22">
        <v>3.7026450127514474</v>
      </c>
      <c r="G3590" s="22">
        <v>8.8354707024620094</v>
      </c>
      <c r="H3590" s="22">
        <v>5.7868399149627319</v>
      </c>
      <c r="I3590" s="23">
        <v>6.1036026961913672</v>
      </c>
    </row>
    <row r="3591" spans="1:9" x14ac:dyDescent="0.25">
      <c r="A3591" s="17">
        <v>2016</v>
      </c>
      <c r="B3591" s="18" t="s">
        <v>31</v>
      </c>
      <c r="C3591" s="19" t="s">
        <v>32</v>
      </c>
      <c r="D3591" s="20">
        <v>7.210310329492323</v>
      </c>
      <c r="E3591" s="21">
        <v>7.6717980902569547</v>
      </c>
      <c r="F3591" s="22">
        <v>6.2537452517791801</v>
      </c>
      <c r="G3591" s="22">
        <v>8.1257843622970203</v>
      </c>
      <c r="H3591" s="22">
        <v>6.8523304401889433</v>
      </c>
      <c r="I3591" s="23">
        <v>7.1478935029395174</v>
      </c>
    </row>
    <row r="3592" spans="1:9" x14ac:dyDescent="0.25">
      <c r="A3592" s="17">
        <v>2016</v>
      </c>
      <c r="B3592" s="18" t="s">
        <v>261</v>
      </c>
      <c r="C3592" s="19" t="s">
        <v>262</v>
      </c>
      <c r="D3592" s="20">
        <v>7.2227421938959822</v>
      </c>
      <c r="E3592" s="21">
        <v>8.3542131401036137</v>
      </c>
      <c r="F3592" s="22">
        <v>3.8173591111147802</v>
      </c>
      <c r="G3592" s="22">
        <v>9.3085341008710891</v>
      </c>
      <c r="H3592" s="22">
        <v>7.6760348870150832</v>
      </c>
      <c r="I3592" s="23">
        <v>6.9575697303753463</v>
      </c>
    </row>
    <row r="3593" spans="1:9" x14ac:dyDescent="0.25">
      <c r="A3593" s="17">
        <v>2016</v>
      </c>
      <c r="B3593" s="18" t="s">
        <v>33</v>
      </c>
      <c r="C3593" s="19" t="s">
        <v>34</v>
      </c>
      <c r="D3593" s="20">
        <v>5.7841908700597369</v>
      </c>
      <c r="E3593" s="21">
        <v>7.1904623664214444</v>
      </c>
      <c r="F3593" s="22">
        <v>3.0895564570055392</v>
      </c>
      <c r="G3593" s="22">
        <v>7.2220242037276003</v>
      </c>
      <c r="H3593" s="22">
        <v>4.9999936319223846</v>
      </c>
      <c r="I3593" s="23">
        <v>6.4189176912217105</v>
      </c>
    </row>
    <row r="3594" spans="1:9" x14ac:dyDescent="0.25">
      <c r="A3594" s="17">
        <v>2016</v>
      </c>
      <c r="B3594" s="18" t="s">
        <v>230</v>
      </c>
      <c r="C3594" s="19" t="s">
        <v>231</v>
      </c>
      <c r="D3594" s="20">
        <v>8.2419762601809392</v>
      </c>
      <c r="E3594" s="21">
        <v>6.8554726952997829</v>
      </c>
      <c r="F3594" s="22">
        <v>7.9031418116855425</v>
      </c>
      <c r="G3594" s="22">
        <v>9.5797119927880541</v>
      </c>
      <c r="H3594" s="22">
        <v>8.1777535185600332</v>
      </c>
      <c r="I3594" s="23">
        <v>8.6938012825712843</v>
      </c>
    </row>
    <row r="3595" spans="1:9" x14ac:dyDescent="0.25">
      <c r="A3595" s="17">
        <v>2016</v>
      </c>
      <c r="B3595" s="18" t="s">
        <v>35</v>
      </c>
      <c r="C3595" s="19" t="s">
        <v>36</v>
      </c>
      <c r="D3595" s="20">
        <v>5.2242234610385605</v>
      </c>
      <c r="E3595" s="21">
        <v>5.962274637389382</v>
      </c>
      <c r="F3595" s="22">
        <v>3.2195156906384375</v>
      </c>
      <c r="G3595" s="22">
        <v>6.5336331817872928</v>
      </c>
      <c r="H3595" s="22">
        <v>5.0974812884659624</v>
      </c>
      <c r="I3595" s="23">
        <v>5.3082125069117252</v>
      </c>
    </row>
    <row r="3596" spans="1:9" x14ac:dyDescent="0.25">
      <c r="A3596" s="17">
        <v>2016</v>
      </c>
      <c r="B3596" s="18" t="s">
        <v>37</v>
      </c>
      <c r="C3596" s="19" t="s">
        <v>38</v>
      </c>
      <c r="D3596" s="20">
        <v>5.4361605176382524</v>
      </c>
      <c r="E3596" s="21">
        <v>7.5516984292655254</v>
      </c>
      <c r="F3596" s="22">
        <v>2.9093110477639184</v>
      </c>
      <c r="G3596" s="22">
        <v>6.7260545508000256</v>
      </c>
      <c r="H3596" s="22">
        <v>4.9707487435543349</v>
      </c>
      <c r="I3596" s="23">
        <v>5.0229898168074554</v>
      </c>
    </row>
    <row r="3597" spans="1:9" x14ac:dyDescent="0.25">
      <c r="A3597" s="17">
        <v>2016</v>
      </c>
      <c r="B3597" s="18" t="s">
        <v>151</v>
      </c>
      <c r="C3597" s="19" t="s">
        <v>152</v>
      </c>
      <c r="D3597" s="20">
        <v>7.9167091342076672</v>
      </c>
      <c r="E3597" s="21">
        <v>8.0684462256501224</v>
      </c>
      <c r="F3597" s="22">
        <v>6.76001569725846</v>
      </c>
      <c r="G3597" s="22">
        <v>9.3314134209852124</v>
      </c>
      <c r="H3597" s="22">
        <v>8.2202979416546018</v>
      </c>
      <c r="I3597" s="23">
        <v>7.2033723854899412</v>
      </c>
    </row>
    <row r="3598" spans="1:9" x14ac:dyDescent="0.25">
      <c r="A3598" s="17">
        <v>2016</v>
      </c>
      <c r="B3598" s="18" t="s">
        <v>249</v>
      </c>
      <c r="C3598" s="19" t="s">
        <v>250</v>
      </c>
      <c r="D3598" s="20">
        <v>6.2514868004707651</v>
      </c>
      <c r="E3598" s="21">
        <v>5.0822115716984868</v>
      </c>
      <c r="F3598" s="22">
        <v>5.0161568983623113</v>
      </c>
      <c r="G3598" s="22">
        <v>8.5424267941483727</v>
      </c>
      <c r="H3598" s="22">
        <v>6.3572911559762142</v>
      </c>
      <c r="I3598" s="23">
        <v>6.2593475821684423</v>
      </c>
    </row>
    <row r="3599" spans="1:9" x14ac:dyDescent="0.25">
      <c r="A3599" s="17">
        <v>2016</v>
      </c>
      <c r="B3599" s="18" t="s">
        <v>153</v>
      </c>
      <c r="C3599" s="19" t="s">
        <v>154</v>
      </c>
      <c r="D3599" s="20">
        <v>6.6776384269043776</v>
      </c>
      <c r="E3599" s="21">
        <v>6.8046530721269276</v>
      </c>
      <c r="F3599" s="22">
        <v>4.4919295773535932</v>
      </c>
      <c r="G3599" s="22">
        <v>7.9739650744474098</v>
      </c>
      <c r="H3599" s="22">
        <v>6.6979593462618752</v>
      </c>
      <c r="I3599" s="23">
        <v>7.4196850643320813</v>
      </c>
    </row>
    <row r="3600" spans="1:9" x14ac:dyDescent="0.25">
      <c r="A3600" s="17">
        <v>2016</v>
      </c>
      <c r="B3600" s="18" t="s">
        <v>45</v>
      </c>
      <c r="C3600" s="19" t="s">
        <v>514</v>
      </c>
      <c r="D3600" s="20">
        <v>5.7578990293834389</v>
      </c>
      <c r="E3600" s="21">
        <v>7.4651954033697994</v>
      </c>
      <c r="F3600" s="22">
        <v>2.5001022916288007</v>
      </c>
      <c r="G3600" s="22">
        <v>8.1114135857809071</v>
      </c>
      <c r="H3600" s="22">
        <v>5.0796364882442591</v>
      </c>
      <c r="I3600" s="23">
        <v>5.6331473778934305</v>
      </c>
    </row>
    <row r="3601" spans="1:9" x14ac:dyDescent="0.25">
      <c r="A3601" s="17">
        <v>2016</v>
      </c>
      <c r="B3601" s="18" t="s">
        <v>41</v>
      </c>
      <c r="C3601" s="19" t="s">
        <v>515</v>
      </c>
      <c r="D3601" s="20">
        <v>4.8670514762173775</v>
      </c>
      <c r="E3601" s="21">
        <v>5.1627701431140753</v>
      </c>
      <c r="F3601" s="22">
        <v>3.2194100819296434</v>
      </c>
      <c r="G3601" s="22">
        <v>5.6244355881004351</v>
      </c>
      <c r="H3601" s="22">
        <v>4.8926954422250066</v>
      </c>
      <c r="I3601" s="23">
        <v>5.4359461257177246</v>
      </c>
    </row>
    <row r="3602" spans="1:9" x14ac:dyDescent="0.25">
      <c r="A3602" s="17">
        <v>2016</v>
      </c>
      <c r="B3602" s="18" t="s">
        <v>155</v>
      </c>
      <c r="C3602" s="19" t="s">
        <v>156</v>
      </c>
      <c r="D3602" s="20">
        <v>7.6906154890155234</v>
      </c>
      <c r="E3602" s="21">
        <v>7.4994438423984118</v>
      </c>
      <c r="F3602" s="22">
        <v>6.2142765356888692</v>
      </c>
      <c r="G3602" s="22">
        <v>9.773737528554765</v>
      </c>
      <c r="H3602" s="22">
        <v>8.2530209403669055</v>
      </c>
      <c r="I3602" s="23">
        <v>6.7125985980686638</v>
      </c>
    </row>
    <row r="3603" spans="1:9" x14ac:dyDescent="0.25">
      <c r="A3603" s="17">
        <v>2016</v>
      </c>
      <c r="B3603" s="18" t="s">
        <v>43</v>
      </c>
      <c r="C3603" s="19" t="s">
        <v>516</v>
      </c>
      <c r="D3603" s="20">
        <v>5.9482858036832811</v>
      </c>
      <c r="E3603" s="21">
        <v>5.9075180124992492</v>
      </c>
      <c r="F3603" s="22">
        <v>4.5982303748674607</v>
      </c>
      <c r="G3603" s="22">
        <v>7.1013565654249318</v>
      </c>
      <c r="H3603" s="22">
        <v>5.2771906457438913</v>
      </c>
      <c r="I3603" s="23">
        <v>6.8571334198808742</v>
      </c>
    </row>
    <row r="3604" spans="1:9" x14ac:dyDescent="0.25">
      <c r="A3604" s="17">
        <v>2016</v>
      </c>
      <c r="B3604" s="18" t="s">
        <v>394</v>
      </c>
      <c r="C3604" s="19" t="s">
        <v>395</v>
      </c>
      <c r="D3604" s="20">
        <v>7.2030128647447658</v>
      </c>
      <c r="E3604" s="21">
        <v>5.5600286201323801</v>
      </c>
      <c r="F3604" s="22">
        <v>5.8184486258633035</v>
      </c>
      <c r="G3604" s="22">
        <v>9.1363236539135624</v>
      </c>
      <c r="H3604" s="22">
        <v>8.2466268927474076</v>
      </c>
      <c r="I3604" s="23">
        <v>7.2536365310671753</v>
      </c>
    </row>
    <row r="3605" spans="1:9" x14ac:dyDescent="0.25">
      <c r="A3605" s="17">
        <v>2016</v>
      </c>
      <c r="B3605" s="18" t="s">
        <v>305</v>
      </c>
      <c r="C3605" s="19" t="s">
        <v>306</v>
      </c>
      <c r="D3605" s="20">
        <v>7.8250597775889279</v>
      </c>
      <c r="E3605" s="21">
        <v>7.4815728187947057</v>
      </c>
      <c r="F3605" s="22">
        <v>5.9345455936735529</v>
      </c>
      <c r="G3605" s="22">
        <v>9.489785988044968</v>
      </c>
      <c r="H3605" s="22">
        <v>8.4895503498117524</v>
      </c>
      <c r="I3605" s="23">
        <v>7.7298441376196587</v>
      </c>
    </row>
    <row r="3606" spans="1:9" x14ac:dyDescent="0.25">
      <c r="A3606" s="17">
        <v>2016</v>
      </c>
      <c r="B3606" s="18" t="s">
        <v>340</v>
      </c>
      <c r="C3606" s="19" t="s">
        <v>517</v>
      </c>
      <c r="D3606" s="20">
        <v>7.8673961366438458</v>
      </c>
      <c r="E3606" s="21">
        <v>6.7328528659560849</v>
      </c>
      <c r="F3606" s="22">
        <v>6.4920779524749568</v>
      </c>
      <c r="G3606" s="22">
        <v>9.3867170320325641</v>
      </c>
      <c r="H3606" s="22">
        <v>8.4057499794891672</v>
      </c>
      <c r="I3606" s="23">
        <v>8.3195828532664589</v>
      </c>
    </row>
    <row r="3607" spans="1:9" x14ac:dyDescent="0.25">
      <c r="A3607" s="17">
        <v>2016</v>
      </c>
      <c r="B3607" s="18" t="s">
        <v>358</v>
      </c>
      <c r="C3607" s="19" t="s">
        <v>359</v>
      </c>
      <c r="D3607" s="20">
        <v>8.0106587840759431</v>
      </c>
      <c r="E3607" s="21">
        <v>4.9959979320539087</v>
      </c>
      <c r="F3607" s="22">
        <v>8.0727135273437369</v>
      </c>
      <c r="G3607" s="22">
        <v>9.8636012322550997</v>
      </c>
      <c r="H3607" s="22">
        <v>8.6739177029186543</v>
      </c>
      <c r="I3607" s="23">
        <v>8.4470635258083107</v>
      </c>
    </row>
    <row r="3608" spans="1:9" x14ac:dyDescent="0.25">
      <c r="A3608" s="17">
        <v>2016</v>
      </c>
      <c r="B3608" s="18" t="s">
        <v>163</v>
      </c>
      <c r="C3608" s="19" t="s">
        <v>164</v>
      </c>
      <c r="D3608" s="20">
        <v>7.4760053891603322</v>
      </c>
      <c r="E3608" s="21">
        <v>8.6973182252939303</v>
      </c>
      <c r="F3608" s="22">
        <v>4.5028437534246182</v>
      </c>
      <c r="G3608" s="22">
        <v>9.4747003297282468</v>
      </c>
      <c r="H3608" s="22">
        <v>7.9836128722853807</v>
      </c>
      <c r="I3608" s="23">
        <v>6.7215517650694876</v>
      </c>
    </row>
    <row r="3609" spans="1:9" x14ac:dyDescent="0.25">
      <c r="A3609" s="17">
        <v>2016</v>
      </c>
      <c r="B3609" s="18" t="s">
        <v>165</v>
      </c>
      <c r="C3609" s="19" t="s">
        <v>166</v>
      </c>
      <c r="D3609" s="20">
        <v>6.2900492713280833</v>
      </c>
      <c r="E3609" s="21">
        <v>6.6624424043139188</v>
      </c>
      <c r="F3609" s="22">
        <v>4.143190831686848</v>
      </c>
      <c r="G3609" s="22">
        <v>7.6562852623427027</v>
      </c>
      <c r="H3609" s="22">
        <v>6.7970808601806283</v>
      </c>
      <c r="I3609" s="23">
        <v>6.1912469981163198</v>
      </c>
    </row>
    <row r="3610" spans="1:9" x14ac:dyDescent="0.25">
      <c r="A3610" s="17">
        <v>2016</v>
      </c>
      <c r="B3610" s="18" t="s">
        <v>7</v>
      </c>
      <c r="C3610" s="19" t="s">
        <v>518</v>
      </c>
      <c r="D3610" s="20">
        <v>5.1164760722774112</v>
      </c>
      <c r="E3610" s="21">
        <v>4.9316649809226547</v>
      </c>
      <c r="F3610" s="22">
        <v>3.6227822217998638</v>
      </c>
      <c r="G3610" s="22">
        <v>6.8996660784029542</v>
      </c>
      <c r="H3610" s="22">
        <v>5.3969919968137345</v>
      </c>
      <c r="I3610" s="23">
        <v>4.731275083447847</v>
      </c>
    </row>
    <row r="3611" spans="1:9" x14ac:dyDescent="0.25">
      <c r="A3611" s="17">
        <v>2016</v>
      </c>
      <c r="B3611" s="18" t="s">
        <v>167</v>
      </c>
      <c r="C3611" s="19" t="s">
        <v>168</v>
      </c>
      <c r="D3611" s="20">
        <v>7.3755739501864426</v>
      </c>
      <c r="E3611" s="21">
        <v>8.5284961875043788</v>
      </c>
      <c r="F3611" s="22">
        <v>4.3758684577173241</v>
      </c>
      <c r="G3611" s="22">
        <v>9.8083785991424008</v>
      </c>
      <c r="H3611" s="22">
        <v>7.8152095000076089</v>
      </c>
      <c r="I3611" s="23">
        <v>6.3499170065604984</v>
      </c>
    </row>
    <row r="3612" spans="1:9" x14ac:dyDescent="0.25">
      <c r="A3612" s="17">
        <v>2016</v>
      </c>
      <c r="B3612" s="18" t="s">
        <v>360</v>
      </c>
      <c r="C3612" s="19" t="s">
        <v>361</v>
      </c>
      <c r="D3612" s="20">
        <v>8.0274796800474313</v>
      </c>
      <c r="E3612" s="21">
        <v>6.4439216191017703</v>
      </c>
      <c r="F3612" s="22">
        <v>7.3743957634108845</v>
      </c>
      <c r="G3612" s="22">
        <v>9.3266653072994217</v>
      </c>
      <c r="H3612" s="22">
        <v>8.6163604318380376</v>
      </c>
      <c r="I3612" s="23">
        <v>8.3760552785870441</v>
      </c>
    </row>
    <row r="3613" spans="1:9" x14ac:dyDescent="0.25">
      <c r="A3613" s="17">
        <v>2016</v>
      </c>
      <c r="B3613" s="18" t="s">
        <v>53</v>
      </c>
      <c r="C3613" s="19" t="s">
        <v>54</v>
      </c>
      <c r="D3613" s="20">
        <v>6.2051588904510417</v>
      </c>
      <c r="E3613" s="21">
        <v>4.8354741819788378</v>
      </c>
      <c r="F3613" s="22">
        <v>3.9659522434733505</v>
      </c>
      <c r="G3613" s="22">
        <v>7.7304530442899795</v>
      </c>
      <c r="H3613" s="22">
        <v>6.8732292413065341</v>
      </c>
      <c r="I3613" s="23">
        <v>7.620685741206505</v>
      </c>
    </row>
    <row r="3614" spans="1:9" x14ac:dyDescent="0.25">
      <c r="A3614" s="17">
        <v>2016</v>
      </c>
      <c r="B3614" s="18" t="s">
        <v>55</v>
      </c>
      <c r="C3614" s="19" t="s">
        <v>56</v>
      </c>
      <c r="D3614" s="20">
        <v>5.4931170448368096</v>
      </c>
      <c r="E3614" s="21">
        <v>5.8763600037765578</v>
      </c>
      <c r="F3614" s="22">
        <v>4.2018599660489144</v>
      </c>
      <c r="G3614" s="22">
        <v>5.7329835707937402</v>
      </c>
      <c r="H3614" s="22">
        <v>4.9995692377847654</v>
      </c>
      <c r="I3614" s="23">
        <v>6.6548124457800695</v>
      </c>
    </row>
    <row r="3615" spans="1:9" x14ac:dyDescent="0.25">
      <c r="A3615" s="17">
        <v>2016</v>
      </c>
      <c r="B3615" s="18" t="s">
        <v>451</v>
      </c>
      <c r="C3615" s="19" t="s">
        <v>452</v>
      </c>
      <c r="D3615" s="20">
        <v>6.4362802196534785</v>
      </c>
      <c r="E3615" s="21">
        <v>5.7627738239847206</v>
      </c>
      <c r="F3615" s="22">
        <v>5.0188627081341348</v>
      </c>
      <c r="G3615" s="22">
        <v>6.4405612496320614</v>
      </c>
      <c r="H3615" s="22">
        <v>6.2429152450066807</v>
      </c>
      <c r="I3615" s="23">
        <v>8.7162880715097941</v>
      </c>
    </row>
    <row r="3616" spans="1:9" x14ac:dyDescent="0.25">
      <c r="A3616" s="17">
        <v>2016</v>
      </c>
      <c r="B3616" s="18" t="s">
        <v>364</v>
      </c>
      <c r="C3616" s="19" t="s">
        <v>365</v>
      </c>
      <c r="D3616" s="20">
        <v>7.7123579396898521</v>
      </c>
      <c r="E3616" s="21">
        <v>4.8125503111400478</v>
      </c>
      <c r="F3616" s="22">
        <v>8.1665468994642261</v>
      </c>
      <c r="G3616" s="22">
        <v>9.3605511199529161</v>
      </c>
      <c r="H3616" s="22">
        <v>8.427545745086384</v>
      </c>
      <c r="I3616" s="23">
        <v>7.7945956228056845</v>
      </c>
    </row>
    <row r="3617" spans="1:9" x14ac:dyDescent="0.25">
      <c r="A3617" s="17">
        <v>2016</v>
      </c>
      <c r="B3617" s="18" t="s">
        <v>424</v>
      </c>
      <c r="C3617" s="19" t="s">
        <v>425</v>
      </c>
      <c r="D3617" s="20">
        <v>7.4573557584197987</v>
      </c>
      <c r="E3617" s="21">
        <v>5.1703404323085591</v>
      </c>
      <c r="F3617" s="22">
        <v>6.8204733409601559</v>
      </c>
      <c r="G3617" s="22">
        <v>9.4801123028548275</v>
      </c>
      <c r="H3617" s="22">
        <v>8.4127922299218607</v>
      </c>
      <c r="I3617" s="23">
        <v>7.4030604860535929</v>
      </c>
    </row>
    <row r="3618" spans="1:9" x14ac:dyDescent="0.25">
      <c r="A3618" s="17">
        <v>2016</v>
      </c>
      <c r="B3618" s="18" t="s">
        <v>59</v>
      </c>
      <c r="C3618" s="19" t="s">
        <v>60</v>
      </c>
      <c r="D3618" s="20">
        <v>5.7521049959956692</v>
      </c>
      <c r="E3618" s="21">
        <v>6.0178300800828506</v>
      </c>
      <c r="F3618" s="22">
        <v>3.7989015517962845</v>
      </c>
      <c r="G3618" s="22">
        <v>6.5898129951190612</v>
      </c>
      <c r="H3618" s="22">
        <v>5.3255207280055847</v>
      </c>
      <c r="I3618" s="23">
        <v>7.0284596249745634</v>
      </c>
    </row>
    <row r="3619" spans="1:9" x14ac:dyDescent="0.25">
      <c r="A3619" s="17">
        <v>2016</v>
      </c>
      <c r="B3619" s="18" t="s">
        <v>61</v>
      </c>
      <c r="C3619" s="19" t="s">
        <v>519</v>
      </c>
      <c r="D3619" s="20">
        <v>7.2389588199366726</v>
      </c>
      <c r="E3619" s="21">
        <v>7.3745826240749803</v>
      </c>
      <c r="F3619" s="22">
        <v>4.9975770986551931</v>
      </c>
      <c r="G3619" s="22">
        <v>9.2503864950912167</v>
      </c>
      <c r="H3619" s="22">
        <v>7.7255629987890337</v>
      </c>
      <c r="I3619" s="23">
        <v>6.8466848830729425</v>
      </c>
    </row>
    <row r="3620" spans="1:9" x14ac:dyDescent="0.25">
      <c r="A3620" s="17">
        <v>2016</v>
      </c>
      <c r="B3620" s="18" t="s">
        <v>307</v>
      </c>
      <c r="C3620" s="19" t="s">
        <v>308</v>
      </c>
      <c r="D3620" s="20">
        <v>8.1175394790565889</v>
      </c>
      <c r="E3620" s="21">
        <v>8.0483942161782842</v>
      </c>
      <c r="F3620" s="22">
        <v>6.4624683921060653</v>
      </c>
      <c r="G3620" s="22">
        <v>8.9430677459408656</v>
      </c>
      <c r="H3620" s="22">
        <v>8.861726035296666</v>
      </c>
      <c r="I3620" s="23">
        <v>8.2720410057610696</v>
      </c>
    </row>
    <row r="3621" spans="1:9" x14ac:dyDescent="0.25">
      <c r="A3621" s="17">
        <v>2016</v>
      </c>
      <c r="B3621" s="18" t="s">
        <v>426</v>
      </c>
      <c r="C3621" s="19" t="s">
        <v>427</v>
      </c>
      <c r="D3621" s="20">
        <v>7.9619408322887271</v>
      </c>
      <c r="E3621" s="21">
        <v>6.357871453758615</v>
      </c>
      <c r="F3621" s="22">
        <v>7.5207921569199137</v>
      </c>
      <c r="G3621" s="22">
        <v>9.4796731155340659</v>
      </c>
      <c r="H3621" s="22">
        <v>8.3036302456470334</v>
      </c>
      <c r="I3621" s="23">
        <v>8.1477371895840047</v>
      </c>
    </row>
    <row r="3622" spans="1:9" x14ac:dyDescent="0.25">
      <c r="A3622" s="17">
        <v>2016</v>
      </c>
      <c r="B3622" s="18" t="s">
        <v>63</v>
      </c>
      <c r="C3622" s="19" t="s">
        <v>64</v>
      </c>
      <c r="D3622" s="20">
        <v>6.5960324510086226</v>
      </c>
      <c r="E3622" s="21">
        <v>8.7251349067195516</v>
      </c>
      <c r="F3622" s="22">
        <v>5.3672357731233342</v>
      </c>
      <c r="G3622" s="22">
        <v>5.7228444921177726</v>
      </c>
      <c r="H3622" s="22">
        <v>6.0211255666895536</v>
      </c>
      <c r="I3622" s="23">
        <v>7.1438215163928982</v>
      </c>
    </row>
    <row r="3623" spans="1:9" x14ac:dyDescent="0.25">
      <c r="A3623" s="17">
        <v>2016</v>
      </c>
      <c r="B3623" s="18" t="s">
        <v>398</v>
      </c>
      <c r="C3623" s="19" t="s">
        <v>399</v>
      </c>
      <c r="D3623" s="20">
        <v>6.6887619641808538</v>
      </c>
      <c r="E3623" s="21">
        <v>4.7565516033293989</v>
      </c>
      <c r="F3623" s="22">
        <v>5.9297618567699608</v>
      </c>
      <c r="G3623" s="22">
        <v>8.0373899261855435</v>
      </c>
      <c r="H3623" s="22">
        <v>7.8846244354104265</v>
      </c>
      <c r="I3623" s="23">
        <v>6.835481999208942</v>
      </c>
    </row>
    <row r="3624" spans="1:9" x14ac:dyDescent="0.25">
      <c r="A3624" s="17">
        <v>2016</v>
      </c>
      <c r="B3624" s="18" t="s">
        <v>177</v>
      </c>
      <c r="C3624" s="19" t="s">
        <v>178</v>
      </c>
      <c r="D3624" s="20">
        <v>7.7948527726019936</v>
      </c>
      <c r="E3624" s="21">
        <v>9.466626288216494</v>
      </c>
      <c r="F3624" s="22">
        <v>4.8625705259924992</v>
      </c>
      <c r="G3624" s="22">
        <v>9.5574837115013</v>
      </c>
      <c r="H3624" s="22">
        <v>8.4826535247359942</v>
      </c>
      <c r="I3624" s="23">
        <v>6.6049298125636824</v>
      </c>
    </row>
    <row r="3625" spans="1:9" x14ac:dyDescent="0.25">
      <c r="A3625" s="17">
        <v>2016</v>
      </c>
      <c r="B3625" s="18" t="s">
        <v>65</v>
      </c>
      <c r="C3625" s="19" t="s">
        <v>66</v>
      </c>
      <c r="D3625" s="20">
        <v>5.779884876050188</v>
      </c>
      <c r="E3625" s="21">
        <v>6.3466181386736746</v>
      </c>
      <c r="F3625" s="22">
        <v>3.2463334015752157</v>
      </c>
      <c r="G3625" s="22">
        <v>7.8095296106507703</v>
      </c>
      <c r="H3625" s="22">
        <v>4.5442036778555215</v>
      </c>
      <c r="I3625" s="23">
        <v>6.952739551495756</v>
      </c>
    </row>
    <row r="3626" spans="1:9" x14ac:dyDescent="0.25">
      <c r="A3626" s="17">
        <v>2016</v>
      </c>
      <c r="B3626" s="18" t="s">
        <v>67</v>
      </c>
      <c r="C3626" s="19" t="s">
        <v>68</v>
      </c>
      <c r="D3626" s="20">
        <v>4.9988443294681808</v>
      </c>
      <c r="E3626" s="21">
        <v>4.9285370608470878</v>
      </c>
      <c r="F3626" s="22">
        <v>3.0959262228915123</v>
      </c>
      <c r="G3626" s="22">
        <v>6.023988402498385</v>
      </c>
      <c r="H3626" s="22">
        <v>5.776580236397999</v>
      </c>
      <c r="I3626" s="23">
        <v>5.1691897247059204</v>
      </c>
    </row>
    <row r="3627" spans="1:9" x14ac:dyDescent="0.25">
      <c r="A3627" s="17">
        <v>2016</v>
      </c>
      <c r="B3627" s="18" t="s">
        <v>179</v>
      </c>
      <c r="C3627" s="19" t="s">
        <v>180</v>
      </c>
      <c r="D3627" s="20">
        <v>6.5709722906781831</v>
      </c>
      <c r="E3627" s="21">
        <v>6.2311458864851836</v>
      </c>
      <c r="F3627" s="22">
        <v>4.8413276344340019</v>
      </c>
      <c r="G3627" s="22">
        <v>8.3295734651305544</v>
      </c>
      <c r="H3627" s="22">
        <v>6.7741001246693706</v>
      </c>
      <c r="I3627" s="23">
        <v>6.6787143426718059</v>
      </c>
    </row>
    <row r="3628" spans="1:9" x14ac:dyDescent="0.25">
      <c r="A3628" s="17">
        <v>2016</v>
      </c>
      <c r="B3628" s="18" t="s">
        <v>181</v>
      </c>
      <c r="C3628" s="19" t="s">
        <v>182</v>
      </c>
      <c r="D3628" s="20">
        <v>6.7318142937577976</v>
      </c>
      <c r="E3628" s="21">
        <v>8.4192122814096031</v>
      </c>
      <c r="F3628" s="22">
        <v>2.873832350354228</v>
      </c>
      <c r="G3628" s="22">
        <v>7.2161294459068541</v>
      </c>
      <c r="H3628" s="22">
        <v>7.987550511435014</v>
      </c>
      <c r="I3628" s="23">
        <v>7.1623468796832848</v>
      </c>
    </row>
    <row r="3629" spans="1:9" x14ac:dyDescent="0.25">
      <c r="A3629" s="17">
        <v>2016</v>
      </c>
      <c r="B3629" s="18" t="s">
        <v>183</v>
      </c>
      <c r="C3629" s="19" t="s">
        <v>184</v>
      </c>
      <c r="D3629" s="20">
        <v>7.2479842329868092</v>
      </c>
      <c r="E3629" s="21">
        <v>9.1929131408602718</v>
      </c>
      <c r="F3629" s="22">
        <v>3.9405768270988184</v>
      </c>
      <c r="G3629" s="22">
        <v>9.2936517002253449</v>
      </c>
      <c r="H3629" s="22">
        <v>6.8533242061374047</v>
      </c>
      <c r="I3629" s="23">
        <v>6.9594552906122091</v>
      </c>
    </row>
    <row r="3630" spans="1:9" x14ac:dyDescent="0.25">
      <c r="A3630" s="17">
        <v>2016</v>
      </c>
      <c r="B3630" s="18" t="s">
        <v>251</v>
      </c>
      <c r="C3630" s="19" t="s">
        <v>520</v>
      </c>
      <c r="D3630" s="20">
        <v>8.8602329724981157</v>
      </c>
      <c r="E3630" s="21">
        <v>8.3154397870021342</v>
      </c>
      <c r="F3630" s="22">
        <v>7.49353759359209</v>
      </c>
      <c r="G3630" s="22">
        <v>9.6153415483805453</v>
      </c>
      <c r="H3630" s="22">
        <v>9.4520120045455762</v>
      </c>
      <c r="I3630" s="23">
        <v>9.4248339289702301</v>
      </c>
    </row>
    <row r="3631" spans="1:9" x14ac:dyDescent="0.25">
      <c r="A3631" s="17">
        <v>2016</v>
      </c>
      <c r="B3631" s="18" t="s">
        <v>342</v>
      </c>
      <c r="C3631" s="19" t="s">
        <v>343</v>
      </c>
      <c r="D3631" s="20">
        <v>7.5861590698952099</v>
      </c>
      <c r="E3631" s="21">
        <v>6.0762009235532064</v>
      </c>
      <c r="F3631" s="22">
        <v>6.2257737199255505</v>
      </c>
      <c r="G3631" s="22">
        <v>9.7105331151554601</v>
      </c>
      <c r="H3631" s="22">
        <v>8.2648439573417321</v>
      </c>
      <c r="I3631" s="23">
        <v>7.6534436335000988</v>
      </c>
    </row>
    <row r="3632" spans="1:9" x14ac:dyDescent="0.25">
      <c r="A3632" s="17">
        <v>2016</v>
      </c>
      <c r="B3632" s="18" t="s">
        <v>368</v>
      </c>
      <c r="C3632" s="19" t="s">
        <v>369</v>
      </c>
      <c r="D3632" s="20">
        <v>7.7514633846462768</v>
      </c>
      <c r="E3632" s="21">
        <v>6.1908023839733968</v>
      </c>
      <c r="F3632" s="22">
        <v>8.0494311717048266</v>
      </c>
      <c r="G3632" s="22">
        <v>9.5552968492957326</v>
      </c>
      <c r="H3632" s="22">
        <v>7.1654096932284954</v>
      </c>
      <c r="I3632" s="23">
        <v>7.7963768250289363</v>
      </c>
    </row>
    <row r="3633" spans="1:9" x14ac:dyDescent="0.25">
      <c r="A3633" s="17">
        <v>2016</v>
      </c>
      <c r="B3633" s="18" t="s">
        <v>287</v>
      </c>
      <c r="C3633" s="19" t="s">
        <v>288</v>
      </c>
      <c r="D3633" s="20">
        <v>6.4578346706524901</v>
      </c>
      <c r="E3633" s="21">
        <v>7.5892185421240059</v>
      </c>
      <c r="F3633" s="22">
        <v>5.1147196362830281</v>
      </c>
      <c r="G3633" s="22">
        <v>7.8907384161858278</v>
      </c>
      <c r="H3633" s="22">
        <v>5.2010603188279951</v>
      </c>
      <c r="I3633" s="23">
        <v>6.4934364398415889</v>
      </c>
    </row>
    <row r="3634" spans="1:9" x14ac:dyDescent="0.25">
      <c r="A3634" s="17">
        <v>2016</v>
      </c>
      <c r="B3634" s="18" t="s">
        <v>263</v>
      </c>
      <c r="C3634" s="19" t="s">
        <v>264</v>
      </c>
      <c r="D3634" s="20">
        <v>7.2816380018982159</v>
      </c>
      <c r="E3634" s="21">
        <v>8.3688911275523488</v>
      </c>
      <c r="F3634" s="22">
        <v>4.9845286812575598</v>
      </c>
      <c r="G3634" s="22">
        <v>9.6833536167655829</v>
      </c>
      <c r="H3634" s="22">
        <v>6.8650331088651262</v>
      </c>
      <c r="I3634" s="23">
        <v>6.506383475050459</v>
      </c>
    </row>
    <row r="3635" spans="1:9" x14ac:dyDescent="0.25">
      <c r="A3635" s="17">
        <v>2016</v>
      </c>
      <c r="B3635" s="18" t="s">
        <v>289</v>
      </c>
      <c r="C3635" s="19" t="s">
        <v>521</v>
      </c>
      <c r="D3635" s="20">
        <v>5.5090543920966155</v>
      </c>
      <c r="E3635" s="21">
        <v>5.7613051738160053</v>
      </c>
      <c r="F3635" s="22">
        <v>4.3317602219862161</v>
      </c>
      <c r="G3635" s="22">
        <v>7.1660631383863818</v>
      </c>
      <c r="H3635" s="22">
        <v>4.5140362791888329</v>
      </c>
      <c r="I3635" s="23">
        <v>5.7721071471056424</v>
      </c>
    </row>
    <row r="3636" spans="1:9" x14ac:dyDescent="0.25">
      <c r="A3636" s="17">
        <v>2016</v>
      </c>
      <c r="B3636" s="18" t="s">
        <v>309</v>
      </c>
      <c r="C3636" s="19" t="s">
        <v>310</v>
      </c>
      <c r="D3636" s="20">
        <v>5.6306737873166526</v>
      </c>
      <c r="E3636" s="21">
        <v>5.0364267513332468</v>
      </c>
      <c r="F3636" s="22">
        <v>3.158707211927803</v>
      </c>
      <c r="G3636" s="22">
        <v>8.3702934377774181</v>
      </c>
      <c r="H3636" s="22">
        <v>5.2395579056851922</v>
      </c>
      <c r="I3636" s="23">
        <v>6.348383629859601</v>
      </c>
    </row>
    <row r="3637" spans="1:9" x14ac:dyDescent="0.25">
      <c r="A3637" s="17">
        <v>2016</v>
      </c>
      <c r="B3637" s="18" t="s">
        <v>370</v>
      </c>
      <c r="C3637" s="19" t="s">
        <v>371</v>
      </c>
      <c r="D3637" s="20">
        <v>8.1974586741494235</v>
      </c>
      <c r="E3637" s="21">
        <v>6.7318410833871525</v>
      </c>
      <c r="F3637" s="22">
        <v>7.6436730314751333</v>
      </c>
      <c r="G3637" s="22">
        <v>9.2507029170109529</v>
      </c>
      <c r="H3637" s="22">
        <v>8.7654390926781467</v>
      </c>
      <c r="I3637" s="23">
        <v>8.5956372461957304</v>
      </c>
    </row>
    <row r="3638" spans="1:9" x14ac:dyDescent="0.25">
      <c r="A3638" s="17">
        <v>2016</v>
      </c>
      <c r="B3638" s="18" t="s">
        <v>311</v>
      </c>
      <c r="C3638" s="19" t="s">
        <v>312</v>
      </c>
      <c r="D3638" s="20">
        <v>7.5580240226012751</v>
      </c>
      <c r="E3638" s="21">
        <v>6.3318009827847774</v>
      </c>
      <c r="F3638" s="22">
        <v>5.8394398321755938</v>
      </c>
      <c r="G3638" s="22">
        <v>9.6966351778533202</v>
      </c>
      <c r="H3638" s="22">
        <v>8.461989789870362</v>
      </c>
      <c r="I3638" s="23">
        <v>7.4602543303223205</v>
      </c>
    </row>
    <row r="3639" spans="1:9" x14ac:dyDescent="0.25">
      <c r="A3639" s="17">
        <v>2016</v>
      </c>
      <c r="B3639" s="18" t="s">
        <v>402</v>
      </c>
      <c r="C3639" s="19" t="s">
        <v>403</v>
      </c>
      <c r="D3639" s="20">
        <v>7.660020598529198</v>
      </c>
      <c r="E3639" s="21">
        <v>6.2324370190448262</v>
      </c>
      <c r="F3639" s="22">
        <v>6.2657595572308722</v>
      </c>
      <c r="G3639" s="22">
        <v>9.4387036244225353</v>
      </c>
      <c r="H3639" s="22">
        <v>8.663486492710323</v>
      </c>
      <c r="I3639" s="23">
        <v>7.6997162992374326</v>
      </c>
    </row>
    <row r="3640" spans="1:9" x14ac:dyDescent="0.25">
      <c r="A3640" s="17">
        <v>2016</v>
      </c>
      <c r="B3640" s="18" t="s">
        <v>185</v>
      </c>
      <c r="C3640" s="19" t="s">
        <v>186</v>
      </c>
      <c r="D3640" s="20">
        <v>7.5958311519506836</v>
      </c>
      <c r="E3640" s="21">
        <v>8.1384255996054513</v>
      </c>
      <c r="F3640" s="22">
        <v>5.5560677898742785</v>
      </c>
      <c r="G3640" s="22">
        <v>8.7583916375265964</v>
      </c>
      <c r="H3640" s="22">
        <v>7.3494521499985614</v>
      </c>
      <c r="I3640" s="23">
        <v>8.1768185827485329</v>
      </c>
    </row>
    <row r="3641" spans="1:9" x14ac:dyDescent="0.25">
      <c r="A3641" s="17">
        <v>2016</v>
      </c>
      <c r="B3641" s="18" t="s">
        <v>254</v>
      </c>
      <c r="C3641" s="19" t="s">
        <v>255</v>
      </c>
      <c r="D3641" s="20">
        <v>7.84338737695865</v>
      </c>
      <c r="E3641" s="21">
        <v>5.7718997222461006</v>
      </c>
      <c r="F3641" s="22">
        <v>7.2702340828240883</v>
      </c>
      <c r="G3641" s="22">
        <v>9.5246587930314544</v>
      </c>
      <c r="H3641" s="22">
        <v>8.3674178577473928</v>
      </c>
      <c r="I3641" s="23">
        <v>8.2827264289442155</v>
      </c>
    </row>
    <row r="3642" spans="1:9" x14ac:dyDescent="0.25">
      <c r="A3642" s="17">
        <v>2016</v>
      </c>
      <c r="B3642" s="18" t="s">
        <v>313</v>
      </c>
      <c r="C3642" s="19" t="s">
        <v>314</v>
      </c>
      <c r="D3642" s="20">
        <v>7.4943553449655713</v>
      </c>
      <c r="E3642" s="21">
        <v>7.5360025701076436</v>
      </c>
      <c r="F3642" s="22">
        <v>4.5421491278406672</v>
      </c>
      <c r="G3642" s="22">
        <v>9.5834383300652526</v>
      </c>
      <c r="H3642" s="22">
        <v>7.9545017969709981</v>
      </c>
      <c r="I3642" s="23">
        <v>7.8556848998432907</v>
      </c>
    </row>
    <row r="3643" spans="1:9" x14ac:dyDescent="0.25">
      <c r="A3643" s="17">
        <v>2016</v>
      </c>
      <c r="B3643" s="18" t="s">
        <v>238</v>
      </c>
      <c r="C3643" s="19" t="s">
        <v>239</v>
      </c>
      <c r="D3643" s="20">
        <v>7.0188469868823606</v>
      </c>
      <c r="E3643" s="21">
        <v>7.6806576637041761</v>
      </c>
      <c r="F3643" s="22">
        <v>5.0996497862560126</v>
      </c>
      <c r="G3643" s="22">
        <v>8.5513464977828164</v>
      </c>
      <c r="H3643" s="22">
        <v>6.2386300424455516</v>
      </c>
      <c r="I3643" s="23">
        <v>7.5239509442232411</v>
      </c>
    </row>
    <row r="3644" spans="1:9" x14ac:dyDescent="0.25">
      <c r="A3644" s="17">
        <v>2016</v>
      </c>
      <c r="B3644" s="18" t="s">
        <v>69</v>
      </c>
      <c r="C3644" s="19" t="s">
        <v>70</v>
      </c>
      <c r="D3644" s="20">
        <v>6.9559990095372957</v>
      </c>
      <c r="E3644" s="21">
        <v>6.418158262141854</v>
      </c>
      <c r="F3644" s="22">
        <v>4.9855487520035382</v>
      </c>
      <c r="G3644" s="22">
        <v>9.2191191698587822</v>
      </c>
      <c r="H3644" s="22">
        <v>6.7612728119352274</v>
      </c>
      <c r="I3644" s="23">
        <v>7.3958960517470729</v>
      </c>
    </row>
    <row r="3645" spans="1:9" x14ac:dyDescent="0.25">
      <c r="A3645" s="17">
        <v>2016</v>
      </c>
      <c r="B3645" s="18" t="s">
        <v>258</v>
      </c>
      <c r="C3645" s="19" t="s">
        <v>522</v>
      </c>
      <c r="D3645" s="20">
        <v>7.6754457287602635</v>
      </c>
      <c r="E3645" s="21">
        <v>6.9538147073010208</v>
      </c>
      <c r="F3645" s="22">
        <v>6.4133647754452401</v>
      </c>
      <c r="G3645" s="22">
        <v>9.6091324990207632</v>
      </c>
      <c r="H3645" s="22">
        <v>7.9479291274459527</v>
      </c>
      <c r="I3645" s="23">
        <v>7.452987534588341</v>
      </c>
    </row>
    <row r="3646" spans="1:9" x14ac:dyDescent="0.25">
      <c r="A3646" s="17">
        <v>2016</v>
      </c>
      <c r="B3646" s="18" t="s">
        <v>315</v>
      </c>
      <c r="C3646" s="19" t="s">
        <v>316</v>
      </c>
      <c r="D3646" s="20">
        <v>6.6383430393901603</v>
      </c>
      <c r="E3646" s="21">
        <v>5.4454395930713559</v>
      </c>
      <c r="F3646" s="22">
        <v>4.7907927011697744</v>
      </c>
      <c r="G3646" s="22">
        <v>8.3422657244569098</v>
      </c>
      <c r="H3646" s="22">
        <v>7.1620207225611452</v>
      </c>
      <c r="I3646" s="23">
        <v>7.4511964556916181</v>
      </c>
    </row>
    <row r="3647" spans="1:9" x14ac:dyDescent="0.25">
      <c r="A3647" s="17">
        <v>2016</v>
      </c>
      <c r="B3647" s="18" t="s">
        <v>241</v>
      </c>
      <c r="C3647" s="19" t="s">
        <v>523</v>
      </c>
      <c r="D3647" s="20">
        <v>7.0577473949863672</v>
      </c>
      <c r="E3647" s="21">
        <v>7.2494600070310966</v>
      </c>
      <c r="F3647" s="22">
        <v>4.5398400585743506</v>
      </c>
      <c r="G3647" s="22">
        <v>9.3594754898077603</v>
      </c>
      <c r="H3647" s="22">
        <v>7.3925169738549501</v>
      </c>
      <c r="I3647" s="23">
        <v>6.7474444456636808</v>
      </c>
    </row>
    <row r="3648" spans="1:9" x14ac:dyDescent="0.25">
      <c r="A3648" s="17">
        <v>2016</v>
      </c>
      <c r="B3648" s="18" t="s">
        <v>265</v>
      </c>
      <c r="C3648" s="19" t="s">
        <v>524</v>
      </c>
      <c r="D3648" s="20">
        <v>6.4314283212672452</v>
      </c>
      <c r="E3648" s="21">
        <v>6.7489479056910042</v>
      </c>
      <c r="F3648" s="22">
        <v>5.1006784308458526</v>
      </c>
      <c r="G3648" s="22">
        <v>7.3358987625821168</v>
      </c>
      <c r="H3648" s="22">
        <v>6.5312050238443771</v>
      </c>
      <c r="I3648" s="23">
        <v>6.4404114833728734</v>
      </c>
    </row>
    <row r="3649" spans="1:9" x14ac:dyDescent="0.25">
      <c r="A3649" s="17">
        <v>2016</v>
      </c>
      <c r="B3649" s="18" t="s">
        <v>376</v>
      </c>
      <c r="C3649" s="19" t="s">
        <v>377</v>
      </c>
      <c r="D3649" s="20">
        <v>8.0234509119346651</v>
      </c>
      <c r="E3649" s="21">
        <v>7.3836719799651238</v>
      </c>
      <c r="F3649" s="22">
        <v>6.5914233571515766</v>
      </c>
      <c r="G3649" s="22">
        <v>9.3233499082588374</v>
      </c>
      <c r="H3649" s="22">
        <v>8.6355223983292113</v>
      </c>
      <c r="I3649" s="23">
        <v>8.1832869159685782</v>
      </c>
    </row>
    <row r="3650" spans="1:9" x14ac:dyDescent="0.25">
      <c r="A3650" s="17">
        <v>2016</v>
      </c>
      <c r="B3650" s="18" t="s">
        <v>317</v>
      </c>
      <c r="C3650" s="19" t="s">
        <v>318</v>
      </c>
      <c r="D3650" s="20">
        <v>7.070849757951839</v>
      </c>
      <c r="E3650" s="21">
        <v>8.4505390426119682</v>
      </c>
      <c r="F3650" s="22">
        <v>4.0138774700962134</v>
      </c>
      <c r="G3650" s="22">
        <v>9.6267984550432235</v>
      </c>
      <c r="H3650" s="22">
        <v>6.7696260532454176</v>
      </c>
      <c r="I3650" s="23">
        <v>6.4934077687623715</v>
      </c>
    </row>
    <row r="3651" spans="1:9" x14ac:dyDescent="0.25">
      <c r="A3651" s="17">
        <v>2016</v>
      </c>
      <c r="B3651" s="18" t="s">
        <v>71</v>
      </c>
      <c r="C3651" s="19" t="s">
        <v>72</v>
      </c>
      <c r="D3651" s="20">
        <v>6.5904395483547047</v>
      </c>
      <c r="E3651" s="21">
        <v>5.6007873859410129</v>
      </c>
      <c r="F3651" s="22">
        <v>5.2437737265787661</v>
      </c>
      <c r="G3651" s="22">
        <v>7.8389774545634872</v>
      </c>
      <c r="H3651" s="22">
        <v>6.7828452021330436</v>
      </c>
      <c r="I3651" s="23">
        <v>7.485813972557211</v>
      </c>
    </row>
    <row r="3652" spans="1:9" x14ac:dyDescent="0.25">
      <c r="A3652" s="17">
        <v>2016</v>
      </c>
      <c r="B3652" s="18" t="s">
        <v>73</v>
      </c>
      <c r="C3652" s="19" t="s">
        <v>74</v>
      </c>
      <c r="D3652" s="20">
        <v>6.6713833919758141</v>
      </c>
      <c r="E3652" s="21">
        <v>7.4073829052895492</v>
      </c>
      <c r="F3652" s="22">
        <v>4.2678876847401552</v>
      </c>
      <c r="G3652" s="22">
        <v>9.2930668336617437</v>
      </c>
      <c r="H3652" s="22">
        <v>6.3039361690130358</v>
      </c>
      <c r="I3652" s="23">
        <v>6.0846433671745892</v>
      </c>
    </row>
    <row r="3653" spans="1:9" x14ac:dyDescent="0.25">
      <c r="A3653" s="17">
        <v>2016</v>
      </c>
      <c r="B3653" s="18" t="s">
        <v>9</v>
      </c>
      <c r="C3653" s="19" t="s">
        <v>10</v>
      </c>
      <c r="D3653" s="20">
        <v>5.0219738511273189</v>
      </c>
      <c r="E3653" s="21">
        <v>4.5597139460108709</v>
      </c>
      <c r="F3653" s="22">
        <v>3.3573719687990304</v>
      </c>
      <c r="G3653" s="22">
        <v>6.4192470966808237</v>
      </c>
      <c r="H3653" s="22">
        <v>4.3912742270342822</v>
      </c>
      <c r="I3653" s="23">
        <v>6.3822620171115858</v>
      </c>
    </row>
    <row r="3654" spans="1:9" x14ac:dyDescent="0.25">
      <c r="A3654" s="17">
        <v>2016</v>
      </c>
      <c r="B3654" s="18" t="s">
        <v>378</v>
      </c>
      <c r="C3654" s="19" t="s">
        <v>379</v>
      </c>
      <c r="D3654" s="20">
        <v>8.0884368927611678</v>
      </c>
      <c r="E3654" s="21">
        <v>7.6865691419937763</v>
      </c>
      <c r="F3654" s="22">
        <v>6.8150494832894095</v>
      </c>
      <c r="G3654" s="22">
        <v>9.3403373767165512</v>
      </c>
      <c r="H3654" s="22">
        <v>8.387655507781032</v>
      </c>
      <c r="I3654" s="23">
        <v>8.2125729540250685</v>
      </c>
    </row>
    <row r="3655" spans="1:9" x14ac:dyDescent="0.25">
      <c r="A3655" s="17">
        <v>2016</v>
      </c>
      <c r="B3655" s="18" t="s">
        <v>430</v>
      </c>
      <c r="C3655" s="19" t="s">
        <v>431</v>
      </c>
      <c r="D3655" s="20">
        <v>7.7130996849337219</v>
      </c>
      <c r="E3655" s="21">
        <v>5.3704706906649289</v>
      </c>
      <c r="F3655" s="22">
        <v>7.7871752454192009</v>
      </c>
      <c r="G3655" s="22">
        <v>9.3105000882125513</v>
      </c>
      <c r="H3655" s="22">
        <v>8.1030749481007369</v>
      </c>
      <c r="I3655" s="23">
        <v>7.9942774522711959</v>
      </c>
    </row>
    <row r="3656" spans="1:9" x14ac:dyDescent="0.25">
      <c r="A3656" s="17">
        <v>2016</v>
      </c>
      <c r="B3656" s="18" t="s">
        <v>75</v>
      </c>
      <c r="C3656" s="19" t="s">
        <v>76</v>
      </c>
      <c r="D3656" s="20">
        <v>6.2496516842021137</v>
      </c>
      <c r="E3656" s="21">
        <v>7.898895295982828</v>
      </c>
      <c r="F3656" s="22">
        <v>3.0625548014649437</v>
      </c>
      <c r="G3656" s="22">
        <v>7.8955282815077652</v>
      </c>
      <c r="H3656" s="22">
        <v>6.6227153814157118</v>
      </c>
      <c r="I3656" s="23">
        <v>5.7685646606393162</v>
      </c>
    </row>
    <row r="3657" spans="1:9" x14ac:dyDescent="0.25">
      <c r="A3657" s="17">
        <v>2016</v>
      </c>
      <c r="B3657" s="18" t="s">
        <v>77</v>
      </c>
      <c r="C3657" s="19" t="s">
        <v>78</v>
      </c>
      <c r="D3657" s="20">
        <v>5.9809493231956008</v>
      </c>
      <c r="E3657" s="21">
        <v>6.5445193421782024</v>
      </c>
      <c r="F3657" s="22">
        <v>4.9165154078921791</v>
      </c>
      <c r="G3657" s="22">
        <v>6.6043785191857722</v>
      </c>
      <c r="H3657" s="22">
        <v>5.7137810901764237</v>
      </c>
      <c r="I3657" s="23">
        <v>6.1255522565454248</v>
      </c>
    </row>
    <row r="3658" spans="1:9" x14ac:dyDescent="0.25">
      <c r="A3658" s="17">
        <v>2016</v>
      </c>
      <c r="B3658" s="18" t="s">
        <v>267</v>
      </c>
      <c r="C3658" s="19" t="s">
        <v>268</v>
      </c>
      <c r="D3658" s="20">
        <v>7.5224437220601432</v>
      </c>
      <c r="E3658" s="21">
        <v>6.4594032709010492</v>
      </c>
      <c r="F3658" s="22">
        <v>5.5616681687086436</v>
      </c>
      <c r="G3658" s="22">
        <v>9.7161966721004021</v>
      </c>
      <c r="H3658" s="22">
        <v>7.3266325882679517</v>
      </c>
      <c r="I3658" s="23">
        <v>8.5483179103226714</v>
      </c>
    </row>
    <row r="3659" spans="1:9" x14ac:dyDescent="0.25">
      <c r="A3659" s="17">
        <v>2016</v>
      </c>
      <c r="B3659" s="18" t="s">
        <v>79</v>
      </c>
      <c r="C3659" s="19" t="s">
        <v>80</v>
      </c>
      <c r="D3659" s="20">
        <v>5.8545431435427648</v>
      </c>
      <c r="E3659" s="21">
        <v>5.4828893155270517</v>
      </c>
      <c r="F3659" s="22">
        <v>3.5993481973187023</v>
      </c>
      <c r="G3659" s="22">
        <v>7.2042188999437027</v>
      </c>
      <c r="H3659" s="22">
        <v>6.6456323824111649</v>
      </c>
      <c r="I3659" s="23">
        <v>6.3406269225132048</v>
      </c>
    </row>
    <row r="3660" spans="1:9" x14ac:dyDescent="0.25">
      <c r="A3660" s="17">
        <v>2016</v>
      </c>
      <c r="B3660" s="18" t="s">
        <v>404</v>
      </c>
      <c r="C3660" s="19" t="s">
        <v>405</v>
      </c>
      <c r="D3660" s="20">
        <v>7.9977949651395379</v>
      </c>
      <c r="E3660" s="21">
        <v>7.0083707324891815</v>
      </c>
      <c r="F3660" s="22">
        <v>6.5033084886085275</v>
      </c>
      <c r="G3660" s="22">
        <v>9.4812133335308388</v>
      </c>
      <c r="H3660" s="22">
        <v>8.6639178781852273</v>
      </c>
      <c r="I3660" s="23">
        <v>8.3321643928839126</v>
      </c>
    </row>
    <row r="3661" spans="1:9" x14ac:dyDescent="0.25">
      <c r="A3661" s="17">
        <v>2016</v>
      </c>
      <c r="B3661" s="18" t="s">
        <v>81</v>
      </c>
      <c r="C3661" s="19" t="s">
        <v>82</v>
      </c>
      <c r="D3661" s="20">
        <v>6.1704493590741993</v>
      </c>
      <c r="E3661" s="21">
        <v>6.1685545663226442</v>
      </c>
      <c r="F3661" s="22">
        <v>3.9039511287024684</v>
      </c>
      <c r="G3661" s="22">
        <v>8.1189544507353943</v>
      </c>
      <c r="H3661" s="22">
        <v>5.7829748454620962</v>
      </c>
      <c r="I3661" s="23">
        <v>6.8778118041483891</v>
      </c>
    </row>
    <row r="3662" spans="1:9" x14ac:dyDescent="0.25">
      <c r="A3662" s="17">
        <v>2016</v>
      </c>
      <c r="B3662" s="18" t="s">
        <v>83</v>
      </c>
      <c r="C3662" s="19" t="s">
        <v>84</v>
      </c>
      <c r="D3662" s="20">
        <v>7.9783771693019272</v>
      </c>
      <c r="E3662" s="21">
        <v>7.8788845768631317</v>
      </c>
      <c r="F3662" s="22">
        <v>6.3080472848596969</v>
      </c>
      <c r="G3662" s="22">
        <v>9.5876324005508717</v>
      </c>
      <c r="H3662" s="22">
        <v>8.4653374644787185</v>
      </c>
      <c r="I3662" s="23">
        <v>7.6519841197572172</v>
      </c>
    </row>
    <row r="3663" spans="1:9" x14ac:dyDescent="0.25">
      <c r="A3663" s="17">
        <v>2016</v>
      </c>
      <c r="B3663" s="18" t="s">
        <v>189</v>
      </c>
      <c r="C3663" s="19" t="s">
        <v>190</v>
      </c>
      <c r="D3663" s="20">
        <v>6.9804578454419017</v>
      </c>
      <c r="E3663" s="21">
        <v>7.9710075109051832</v>
      </c>
      <c r="F3663" s="22">
        <v>4.6469385250585882</v>
      </c>
      <c r="G3663" s="22">
        <v>8.1065946194619549</v>
      </c>
      <c r="H3663" s="22">
        <v>7.2569632556707484</v>
      </c>
      <c r="I3663" s="23">
        <v>6.9207853161130295</v>
      </c>
    </row>
    <row r="3664" spans="1:9" x14ac:dyDescent="0.25">
      <c r="A3664" s="17">
        <v>2016</v>
      </c>
      <c r="B3664" s="18" t="s">
        <v>346</v>
      </c>
      <c r="C3664" s="19" t="s">
        <v>525</v>
      </c>
      <c r="D3664" s="20">
        <v>6.8235505667038776</v>
      </c>
      <c r="E3664" s="21">
        <v>7.2113742436768504</v>
      </c>
      <c r="F3664" s="22">
        <v>4.6680452122305223</v>
      </c>
      <c r="G3664" s="22">
        <v>7.9833713199935721</v>
      </c>
      <c r="H3664" s="22">
        <v>7.192899191457891</v>
      </c>
      <c r="I3664" s="23">
        <v>7.0620628661605522</v>
      </c>
    </row>
    <row r="3665" spans="1:9" x14ac:dyDescent="0.25">
      <c r="A3665" s="17">
        <v>2016</v>
      </c>
      <c r="B3665" s="18" t="s">
        <v>256</v>
      </c>
      <c r="C3665" s="19" t="s">
        <v>257</v>
      </c>
      <c r="D3665" s="20">
        <v>7.1010482717542658</v>
      </c>
      <c r="E3665" s="21">
        <v>5.8218260791987264</v>
      </c>
      <c r="F3665" s="22">
        <v>5.7285522662129758</v>
      </c>
      <c r="G3665" s="22">
        <v>9.3877872402196161</v>
      </c>
      <c r="H3665" s="22">
        <v>7.1248332039009874</v>
      </c>
      <c r="I3665" s="23">
        <v>7.4422425692390277</v>
      </c>
    </row>
    <row r="3666" spans="1:9" x14ac:dyDescent="0.25">
      <c r="A3666" s="17">
        <v>2016</v>
      </c>
      <c r="B3666" s="18" t="s">
        <v>406</v>
      </c>
      <c r="C3666" s="19" t="s">
        <v>407</v>
      </c>
      <c r="D3666" s="20">
        <v>6.8558529332509837</v>
      </c>
      <c r="E3666" s="21">
        <v>5.7114640725394334</v>
      </c>
      <c r="F3666" s="22">
        <v>5.0860595525541488</v>
      </c>
      <c r="G3666" s="22">
        <v>8.1370199133014172</v>
      </c>
      <c r="H3666" s="22">
        <v>8.3206423287399112</v>
      </c>
      <c r="I3666" s="23">
        <v>7.024078799120006</v>
      </c>
    </row>
    <row r="3667" spans="1:9" x14ac:dyDescent="0.25">
      <c r="A3667" s="17">
        <v>2016</v>
      </c>
      <c r="B3667" s="18" t="s">
        <v>11</v>
      </c>
      <c r="C3667" s="19" t="s">
        <v>12</v>
      </c>
      <c r="D3667" s="20">
        <v>6.5032370003896336</v>
      </c>
      <c r="E3667" s="21">
        <v>6.3520312037845228</v>
      </c>
      <c r="F3667" s="22">
        <v>5.2328268840697447</v>
      </c>
      <c r="G3667" s="22">
        <v>7.2166711331564644</v>
      </c>
      <c r="H3667" s="22">
        <v>6.5054576188169939</v>
      </c>
      <c r="I3667" s="23">
        <v>7.2091981621204413</v>
      </c>
    </row>
    <row r="3668" spans="1:9" x14ac:dyDescent="0.25">
      <c r="A3668" s="17">
        <v>2016</v>
      </c>
      <c r="B3668" s="18" t="s">
        <v>87</v>
      </c>
      <c r="C3668" s="19" t="s">
        <v>88</v>
      </c>
      <c r="D3668" s="20">
        <v>5.5466643921584939</v>
      </c>
      <c r="E3668" s="21">
        <v>5.0488255636893999</v>
      </c>
      <c r="F3668" s="22">
        <v>4.2090359814972569</v>
      </c>
      <c r="G3668" s="22">
        <v>7.2144239443524523</v>
      </c>
      <c r="H3668" s="22">
        <v>6.0740037361952472</v>
      </c>
      <c r="I3668" s="23">
        <v>5.1870327350581116</v>
      </c>
    </row>
    <row r="3669" spans="1:9" x14ac:dyDescent="0.25">
      <c r="A3669" s="17">
        <v>2016</v>
      </c>
      <c r="B3669" s="18" t="s">
        <v>269</v>
      </c>
      <c r="C3669" s="19" t="s">
        <v>270</v>
      </c>
      <c r="D3669" s="20">
        <v>5.7033571552377209</v>
      </c>
      <c r="E3669" s="21">
        <v>6.9822262374796846</v>
      </c>
      <c r="F3669" s="22">
        <v>3.6692581420867127</v>
      </c>
      <c r="G3669" s="22">
        <v>6.4805745072103589</v>
      </c>
      <c r="H3669" s="22">
        <v>5.3893502219121689</v>
      </c>
      <c r="I3669" s="23">
        <v>5.995376667499678</v>
      </c>
    </row>
    <row r="3670" spans="1:9" x14ac:dyDescent="0.25">
      <c r="A3670" s="17">
        <v>2016</v>
      </c>
      <c r="B3670" s="18" t="s">
        <v>89</v>
      </c>
      <c r="C3670" s="19" t="s">
        <v>90</v>
      </c>
      <c r="D3670" s="20">
        <v>6.4309881046225685</v>
      </c>
      <c r="E3670" s="21">
        <v>5.5837505898907391</v>
      </c>
      <c r="F3670" s="22">
        <v>6.3381159993478562</v>
      </c>
      <c r="G3670" s="22">
        <v>6.1412859044535324</v>
      </c>
      <c r="H3670" s="22">
        <v>6.1243473445681733</v>
      </c>
      <c r="I3670" s="23">
        <v>7.9674406848525372</v>
      </c>
    </row>
    <row r="3671" spans="1:9" x14ac:dyDescent="0.25">
      <c r="A3671" s="17">
        <v>2016</v>
      </c>
      <c r="B3671" s="18" t="s">
        <v>293</v>
      </c>
      <c r="C3671" s="19" t="s">
        <v>294</v>
      </c>
      <c r="D3671" s="20">
        <v>6.4810432997014669</v>
      </c>
      <c r="E3671" s="21">
        <v>7.5480846214332642</v>
      </c>
      <c r="F3671" s="22">
        <v>4.8193681855524932</v>
      </c>
      <c r="G3671" s="22">
        <v>6.4355623401696311</v>
      </c>
      <c r="H3671" s="22">
        <v>6.4461336799123226</v>
      </c>
      <c r="I3671" s="23">
        <v>7.1560676714396285</v>
      </c>
    </row>
    <row r="3672" spans="1:9" x14ac:dyDescent="0.25">
      <c r="A3672" s="17">
        <v>2016</v>
      </c>
      <c r="B3672" s="18" t="s">
        <v>434</v>
      </c>
      <c r="C3672" s="19" t="s">
        <v>435</v>
      </c>
      <c r="D3672" s="20">
        <v>7.8234004368298171</v>
      </c>
      <c r="E3672" s="21">
        <v>4.8042039447738096</v>
      </c>
      <c r="F3672" s="22">
        <v>7.9473913288590978</v>
      </c>
      <c r="G3672" s="22">
        <v>9.5035560892769162</v>
      </c>
      <c r="H3672" s="22">
        <v>8.871398726748783</v>
      </c>
      <c r="I3672" s="23">
        <v>7.9904520944904762</v>
      </c>
    </row>
    <row r="3673" spans="1:9" x14ac:dyDescent="0.25">
      <c r="A3673" s="17">
        <v>2016</v>
      </c>
      <c r="B3673" s="18" t="s">
        <v>447</v>
      </c>
      <c r="C3673" s="19" t="s">
        <v>448</v>
      </c>
      <c r="D3673" s="20">
        <v>8.5331914839998273</v>
      </c>
      <c r="E3673" s="21">
        <v>6.6555084976869452</v>
      </c>
      <c r="F3673" s="22">
        <v>8.3522383240372893</v>
      </c>
      <c r="G3673" s="22">
        <v>9.5274098997907117</v>
      </c>
      <c r="H3673" s="22">
        <v>8.8934861295637866</v>
      </c>
      <c r="I3673" s="23">
        <v>9.2373145689204037</v>
      </c>
    </row>
    <row r="3674" spans="1:9" x14ac:dyDescent="0.25">
      <c r="A3674" s="17">
        <v>2016</v>
      </c>
      <c r="B3674" s="18" t="s">
        <v>193</v>
      </c>
      <c r="C3674" s="19" t="s">
        <v>194</v>
      </c>
      <c r="D3674" s="20">
        <v>7.1743324710314891</v>
      </c>
      <c r="E3674" s="21">
        <v>7.022707982202375</v>
      </c>
      <c r="F3674" s="22">
        <v>4.5286001602942276</v>
      </c>
      <c r="G3674" s="22">
        <v>9.1007824900506371</v>
      </c>
      <c r="H3674" s="22">
        <v>8.128975641547644</v>
      </c>
      <c r="I3674" s="23">
        <v>7.090596081062567</v>
      </c>
    </row>
    <row r="3675" spans="1:9" x14ac:dyDescent="0.25">
      <c r="A3675" s="17">
        <v>2016</v>
      </c>
      <c r="B3675" s="18" t="s">
        <v>91</v>
      </c>
      <c r="C3675" s="19" t="s">
        <v>92</v>
      </c>
      <c r="D3675" s="20">
        <v>5.9046035779894384</v>
      </c>
      <c r="E3675" s="21">
        <v>6.6969303667451214</v>
      </c>
      <c r="F3675" s="22">
        <v>3.8404589302451471</v>
      </c>
      <c r="G3675" s="22">
        <v>7.0168079137065451</v>
      </c>
      <c r="H3675" s="22">
        <v>5.503679685353311</v>
      </c>
      <c r="I3675" s="23">
        <v>6.4651409938970659</v>
      </c>
    </row>
    <row r="3676" spans="1:9" x14ac:dyDescent="0.25">
      <c r="A3676" s="17">
        <v>2016</v>
      </c>
      <c r="B3676" s="18" t="s">
        <v>93</v>
      </c>
      <c r="C3676" s="19" t="s">
        <v>94</v>
      </c>
      <c r="D3676" s="20">
        <v>6.8735617610883732</v>
      </c>
      <c r="E3676" s="21">
        <v>8.4850129226899149</v>
      </c>
      <c r="F3676" s="22">
        <v>3.8731969082365918</v>
      </c>
      <c r="G3676" s="22">
        <v>8.7108794195453463</v>
      </c>
      <c r="H3676" s="22">
        <v>5.6111449476846369</v>
      </c>
      <c r="I3676" s="23">
        <v>7.6875746072853808</v>
      </c>
    </row>
    <row r="3677" spans="1:9" x14ac:dyDescent="0.25">
      <c r="A3677" s="17">
        <v>2016</v>
      </c>
      <c r="B3677" s="18" t="s">
        <v>408</v>
      </c>
      <c r="C3677" s="19" t="s">
        <v>409</v>
      </c>
      <c r="D3677" s="20">
        <v>7.2056921404251497</v>
      </c>
      <c r="E3677" s="21">
        <v>6.9156151164125435</v>
      </c>
      <c r="F3677" s="22">
        <v>4.9866585980684857</v>
      </c>
      <c r="G3677" s="22">
        <v>8.131423715151481</v>
      </c>
      <c r="H3677" s="22">
        <v>7.8249429859348423</v>
      </c>
      <c r="I3677" s="23">
        <v>8.1698202865583927</v>
      </c>
    </row>
    <row r="3678" spans="1:9" x14ac:dyDescent="0.25">
      <c r="A3678" s="17">
        <v>2016</v>
      </c>
      <c r="B3678" s="18" t="s">
        <v>380</v>
      </c>
      <c r="C3678" s="19" t="s">
        <v>381</v>
      </c>
      <c r="D3678" s="20">
        <v>7.7504795752251523</v>
      </c>
      <c r="E3678" s="21">
        <v>5.1631543233458697</v>
      </c>
      <c r="F3678" s="22">
        <v>8.3855819323473035</v>
      </c>
      <c r="G3678" s="22">
        <v>9.4767844125842515</v>
      </c>
      <c r="H3678" s="22">
        <v>7.8664023360682336</v>
      </c>
      <c r="I3678" s="23">
        <v>7.8604748717801067</v>
      </c>
    </row>
    <row r="3679" spans="1:9" x14ac:dyDescent="0.25">
      <c r="A3679" s="17">
        <v>2016</v>
      </c>
      <c r="B3679" s="18" t="s">
        <v>319</v>
      </c>
      <c r="C3679" s="19" t="s">
        <v>320</v>
      </c>
      <c r="D3679" s="20">
        <v>6.7075153294120593</v>
      </c>
      <c r="E3679" s="21">
        <v>4.344283041528552</v>
      </c>
      <c r="F3679" s="22">
        <v>5.4104256047580419</v>
      </c>
      <c r="G3679" s="22">
        <v>8.8316874266457077</v>
      </c>
      <c r="H3679" s="22">
        <v>8.1033427245628129</v>
      </c>
      <c r="I3679" s="23">
        <v>6.8478378495651784</v>
      </c>
    </row>
    <row r="3680" spans="1:9" x14ac:dyDescent="0.25">
      <c r="A3680" s="17">
        <v>2016</v>
      </c>
      <c r="B3680" s="18" t="s">
        <v>295</v>
      </c>
      <c r="C3680" s="19" t="s">
        <v>296</v>
      </c>
      <c r="D3680" s="20">
        <v>5.8953924307487897</v>
      </c>
      <c r="E3680" s="21">
        <v>7.6111139080024683</v>
      </c>
      <c r="F3680" s="22">
        <v>3.5431453296319657</v>
      </c>
      <c r="G3680" s="22">
        <v>6.5932660000066274</v>
      </c>
      <c r="H3680" s="22">
        <v>5.553174367394563</v>
      </c>
      <c r="I3680" s="23">
        <v>6.1762625487083218</v>
      </c>
    </row>
    <row r="3681" spans="1:9" x14ac:dyDescent="0.25">
      <c r="A3681" s="17">
        <v>2016</v>
      </c>
      <c r="B3681" s="18" t="s">
        <v>195</v>
      </c>
      <c r="C3681" s="19" t="s">
        <v>196</v>
      </c>
      <c r="D3681" s="20">
        <v>7.8371036743584828</v>
      </c>
      <c r="E3681" s="21">
        <v>7.823225440235956</v>
      </c>
      <c r="F3681" s="22">
        <v>5.5890065172835381</v>
      </c>
      <c r="G3681" s="22">
        <v>9.6968051813613307</v>
      </c>
      <c r="H3681" s="22">
        <v>8.9381555685310445</v>
      </c>
      <c r="I3681" s="23">
        <v>7.1383256643805426</v>
      </c>
    </row>
    <row r="3682" spans="1:9" x14ac:dyDescent="0.25">
      <c r="A3682" s="17">
        <v>2016</v>
      </c>
      <c r="B3682" s="18" t="s">
        <v>455</v>
      </c>
      <c r="C3682" s="19" t="s">
        <v>456</v>
      </c>
      <c r="D3682" s="20">
        <v>6.2228699231421363</v>
      </c>
      <c r="E3682" s="21">
        <v>5.9187486527133606</v>
      </c>
      <c r="F3682" s="22">
        <v>4.406511821053682</v>
      </c>
      <c r="G3682" s="22">
        <v>6.35824506279757</v>
      </c>
      <c r="H3682" s="22">
        <v>7.2479175375437377</v>
      </c>
      <c r="I3682" s="23">
        <v>7.1829265416023347</v>
      </c>
    </row>
    <row r="3683" spans="1:9" x14ac:dyDescent="0.25">
      <c r="A3683" s="17">
        <v>2016</v>
      </c>
      <c r="B3683" s="18" t="s">
        <v>197</v>
      </c>
      <c r="C3683" s="19" t="s">
        <v>198</v>
      </c>
      <c r="D3683" s="20">
        <v>7.1091941997974413</v>
      </c>
      <c r="E3683" s="21">
        <v>8.4181230598467227</v>
      </c>
      <c r="F3683" s="22">
        <v>4.2977546776993654</v>
      </c>
      <c r="G3683" s="22">
        <v>9.2554604593049792</v>
      </c>
      <c r="H3683" s="22">
        <v>7.146152910259099</v>
      </c>
      <c r="I3683" s="23">
        <v>6.4284798918770454</v>
      </c>
    </row>
    <row r="3684" spans="1:9" x14ac:dyDescent="0.25">
      <c r="A3684" s="17">
        <v>2016</v>
      </c>
      <c r="B3684" s="18" t="s">
        <v>199</v>
      </c>
      <c r="C3684" s="19" t="s">
        <v>200</v>
      </c>
      <c r="D3684" s="20">
        <v>7.7190235407107606</v>
      </c>
      <c r="E3684" s="21">
        <v>7.6092160150113983</v>
      </c>
      <c r="F3684" s="22">
        <v>5.2982025028313569</v>
      </c>
      <c r="G3684" s="22">
        <v>9.7021362696323141</v>
      </c>
      <c r="H3684" s="22">
        <v>8.5178135517025027</v>
      </c>
      <c r="I3684" s="23">
        <v>7.4677493643762327</v>
      </c>
    </row>
    <row r="3685" spans="1:9" x14ac:dyDescent="0.25">
      <c r="A3685" s="17">
        <v>2016</v>
      </c>
      <c r="B3685" s="18" t="s">
        <v>271</v>
      </c>
      <c r="C3685" s="19" t="s">
        <v>272</v>
      </c>
      <c r="D3685" s="20">
        <v>7.3984385240143551</v>
      </c>
      <c r="E3685" s="21">
        <v>8.2976442511529491</v>
      </c>
      <c r="F3685" s="22">
        <v>4.7377874509986322</v>
      </c>
      <c r="G3685" s="22">
        <v>9.4226377378106356</v>
      </c>
      <c r="H3685" s="22">
        <v>7.0519127807448294</v>
      </c>
      <c r="I3685" s="23">
        <v>7.4822103993647309</v>
      </c>
    </row>
    <row r="3686" spans="1:9" x14ac:dyDescent="0.25">
      <c r="A3686" s="17">
        <v>2016</v>
      </c>
      <c r="B3686" s="18" t="s">
        <v>344</v>
      </c>
      <c r="C3686" s="19" t="s">
        <v>345</v>
      </c>
      <c r="D3686" s="20">
        <v>7.332463706687534</v>
      </c>
      <c r="E3686" s="21">
        <v>5.7338442873831239</v>
      </c>
      <c r="F3686" s="22">
        <v>5.9075093095560529</v>
      </c>
      <c r="G3686" s="22">
        <v>9.6479302493379357</v>
      </c>
      <c r="H3686" s="22">
        <v>7.9748745053409813</v>
      </c>
      <c r="I3686" s="23">
        <v>7.3981601818195806</v>
      </c>
    </row>
    <row r="3687" spans="1:9" x14ac:dyDescent="0.25">
      <c r="A3687" s="17">
        <v>2016</v>
      </c>
      <c r="B3687" s="18" t="s">
        <v>410</v>
      </c>
      <c r="C3687" s="19" t="s">
        <v>411</v>
      </c>
      <c r="D3687" s="20">
        <v>7.5740189956456163</v>
      </c>
      <c r="E3687" s="21">
        <v>5.8661872632755792</v>
      </c>
      <c r="F3687" s="22">
        <v>7.0083425696023181</v>
      </c>
      <c r="G3687" s="22">
        <v>9.350852751826686</v>
      </c>
      <c r="H3687" s="22">
        <v>8.6190005049859622</v>
      </c>
      <c r="I3687" s="23">
        <v>7.0257118885375327</v>
      </c>
    </row>
    <row r="3688" spans="1:9" x14ac:dyDescent="0.25">
      <c r="A3688" s="17">
        <v>2016</v>
      </c>
      <c r="B3688" s="18" t="s">
        <v>321</v>
      </c>
      <c r="C3688" s="19" t="s">
        <v>322</v>
      </c>
      <c r="D3688" s="20">
        <v>7.0919372389703854</v>
      </c>
      <c r="E3688" s="21">
        <v>5.6576138337724178</v>
      </c>
      <c r="F3688" s="22">
        <v>5.4885000410298028</v>
      </c>
      <c r="G3688" s="22">
        <v>8.6797866733959825</v>
      </c>
      <c r="H3688" s="22">
        <v>7.9950972980238033</v>
      </c>
      <c r="I3688" s="23">
        <v>7.6386883486299126</v>
      </c>
    </row>
    <row r="3689" spans="1:9" x14ac:dyDescent="0.25">
      <c r="A3689" s="17">
        <v>2016</v>
      </c>
      <c r="B3689" s="18" t="s">
        <v>348</v>
      </c>
      <c r="C3689" s="19" t="s">
        <v>349</v>
      </c>
      <c r="D3689" s="20">
        <v>7.8856870145380071</v>
      </c>
      <c r="E3689" s="21">
        <v>7.2440479135120199</v>
      </c>
      <c r="F3689" s="22">
        <v>6.3144232920601917</v>
      </c>
      <c r="G3689" s="22">
        <v>9.4350767974235783</v>
      </c>
      <c r="H3689" s="22">
        <v>8.7529536682071161</v>
      </c>
      <c r="I3689" s="23">
        <v>7.6819334014871332</v>
      </c>
    </row>
    <row r="3690" spans="1:9" x14ac:dyDescent="0.25">
      <c r="A3690" s="17">
        <v>2016</v>
      </c>
      <c r="B3690" s="18" t="s">
        <v>350</v>
      </c>
      <c r="C3690" s="19" t="s">
        <v>351</v>
      </c>
      <c r="D3690" s="20">
        <v>6.6982494423416723</v>
      </c>
      <c r="E3690" s="21">
        <v>6.1251636410801593</v>
      </c>
      <c r="F3690" s="22">
        <v>4.7519912691482915</v>
      </c>
      <c r="G3690" s="22">
        <v>9.1035704166348079</v>
      </c>
      <c r="H3690" s="22">
        <v>7.0377248622980169</v>
      </c>
      <c r="I3690" s="23">
        <v>6.4727970225470877</v>
      </c>
    </row>
    <row r="3691" spans="1:9" x14ac:dyDescent="0.25">
      <c r="A3691" s="17">
        <v>2016</v>
      </c>
      <c r="B3691" s="18" t="s">
        <v>97</v>
      </c>
      <c r="C3691" s="19" t="s">
        <v>98</v>
      </c>
      <c r="D3691" s="20">
        <v>7.2347734440355804</v>
      </c>
      <c r="E3691" s="21">
        <v>5.7753164749172345</v>
      </c>
      <c r="F3691" s="22">
        <v>6.1053896663201899</v>
      </c>
      <c r="G3691" s="22">
        <v>9.3351920312191936</v>
      </c>
      <c r="H3691" s="22">
        <v>7.0880224100989295</v>
      </c>
      <c r="I3691" s="23">
        <v>7.8699466376223528</v>
      </c>
    </row>
    <row r="3692" spans="1:9" x14ac:dyDescent="0.25">
      <c r="A3692" s="17">
        <v>2016</v>
      </c>
      <c r="B3692" s="18" t="s">
        <v>323</v>
      </c>
      <c r="C3692" s="19" t="s">
        <v>324</v>
      </c>
      <c r="D3692" s="20">
        <v>6.2876806289208593</v>
      </c>
      <c r="E3692" s="21">
        <v>4.7958700779744339</v>
      </c>
      <c r="F3692" s="22">
        <v>4.7216478957557699</v>
      </c>
      <c r="G3692" s="22">
        <v>9.022407043419836</v>
      </c>
      <c r="H3692" s="22">
        <v>6.2020329469475017</v>
      </c>
      <c r="I3692" s="23">
        <v>6.696445180506756</v>
      </c>
    </row>
    <row r="3693" spans="1:9" x14ac:dyDescent="0.25">
      <c r="A3693" s="17">
        <v>2016</v>
      </c>
      <c r="B3693" s="18" t="s">
        <v>103</v>
      </c>
      <c r="C3693" s="19" t="s">
        <v>104</v>
      </c>
      <c r="D3693" s="20">
        <v>6.0913277928670677</v>
      </c>
      <c r="E3693" s="21">
        <v>6.900729203362431</v>
      </c>
      <c r="F3693" s="22">
        <v>4.2826838052540035</v>
      </c>
      <c r="G3693" s="22">
        <v>7.1988896738112667</v>
      </c>
      <c r="H3693" s="22">
        <v>6.317318499177853</v>
      </c>
      <c r="I3693" s="23">
        <v>5.7570177827297897</v>
      </c>
    </row>
    <row r="3694" spans="1:9" x14ac:dyDescent="0.25">
      <c r="A3694" s="17">
        <v>2016</v>
      </c>
      <c r="B3694" s="18" t="s">
        <v>414</v>
      </c>
      <c r="C3694" s="19" t="s">
        <v>415</v>
      </c>
      <c r="D3694" s="20">
        <v>6.9724028030899676</v>
      </c>
      <c r="E3694" s="21">
        <v>6.7170801284000756</v>
      </c>
      <c r="F3694" s="22">
        <v>5.2948973222332993</v>
      </c>
      <c r="G3694" s="22">
        <v>8.1473234999235196</v>
      </c>
      <c r="H3694" s="22">
        <v>7.4870615392782076</v>
      </c>
      <c r="I3694" s="23">
        <v>7.2156515256147378</v>
      </c>
    </row>
    <row r="3695" spans="1:9" x14ac:dyDescent="0.25">
      <c r="A3695" s="17">
        <v>2016</v>
      </c>
      <c r="B3695" s="18" t="s">
        <v>105</v>
      </c>
      <c r="C3695" s="19" t="s">
        <v>106</v>
      </c>
      <c r="D3695" s="20">
        <v>7.441272801000606</v>
      </c>
      <c r="E3695" s="21">
        <v>6.9990915121705228</v>
      </c>
      <c r="F3695" s="22">
        <v>5.5424268912371097</v>
      </c>
      <c r="G3695" s="22">
        <v>9.0018381145458424</v>
      </c>
      <c r="H3695" s="22">
        <v>8.0980629274400027</v>
      </c>
      <c r="I3695" s="23">
        <v>7.5649445596095477</v>
      </c>
    </row>
    <row r="3696" spans="1:9" x14ac:dyDescent="0.25">
      <c r="A3696" s="17">
        <v>2016</v>
      </c>
      <c r="B3696" s="18" t="s">
        <v>107</v>
      </c>
      <c r="C3696" s="19" t="s">
        <v>108</v>
      </c>
      <c r="D3696" s="20">
        <v>5.6817889855393506</v>
      </c>
      <c r="E3696" s="21">
        <v>6.7617465309517346</v>
      </c>
      <c r="F3696" s="22">
        <v>4.1169780795487378</v>
      </c>
      <c r="G3696" s="22">
        <v>6.9435244152420568</v>
      </c>
      <c r="H3696" s="22">
        <v>5.7271413100641233</v>
      </c>
      <c r="I3696" s="23">
        <v>4.859554591890098</v>
      </c>
    </row>
    <row r="3697" spans="1:9" x14ac:dyDescent="0.25">
      <c r="A3697" s="17">
        <v>2016</v>
      </c>
      <c r="B3697" s="18" t="s">
        <v>273</v>
      </c>
      <c r="C3697" s="19" t="s">
        <v>274</v>
      </c>
      <c r="D3697" s="20">
        <v>8.648584618588762</v>
      </c>
      <c r="E3697" s="21">
        <v>7.3936610608460711</v>
      </c>
      <c r="F3697" s="22">
        <v>7.635338513649466</v>
      </c>
      <c r="G3697" s="22">
        <v>9.7774013194276375</v>
      </c>
      <c r="H3697" s="22">
        <v>9.413592481707866</v>
      </c>
      <c r="I3697" s="23">
        <v>9.0229297173127723</v>
      </c>
    </row>
    <row r="3698" spans="1:9" x14ac:dyDescent="0.25">
      <c r="A3698" s="17">
        <v>2016</v>
      </c>
      <c r="B3698" s="18" t="s">
        <v>352</v>
      </c>
      <c r="C3698" s="19" t="s">
        <v>526</v>
      </c>
      <c r="D3698" s="20">
        <v>7.6242860961111507</v>
      </c>
      <c r="E3698" s="21">
        <v>6.5552800048432829</v>
      </c>
      <c r="F3698" s="22">
        <v>6.0527552346652076</v>
      </c>
      <c r="G3698" s="22">
        <v>9.4687519545667129</v>
      </c>
      <c r="H3698" s="22">
        <v>8.2496023121660471</v>
      </c>
      <c r="I3698" s="23">
        <v>7.7950409743145022</v>
      </c>
    </row>
    <row r="3699" spans="1:9" x14ac:dyDescent="0.25">
      <c r="A3699" s="17">
        <v>2016</v>
      </c>
      <c r="B3699" s="18" t="s">
        <v>416</v>
      </c>
      <c r="C3699" s="19" t="s">
        <v>417</v>
      </c>
      <c r="D3699" s="20">
        <v>7.3090159226886229</v>
      </c>
      <c r="E3699" s="21">
        <v>5.4216138951390045</v>
      </c>
      <c r="F3699" s="22">
        <v>6.453562000105431</v>
      </c>
      <c r="G3699" s="22">
        <v>9.5183508072031575</v>
      </c>
      <c r="H3699" s="22">
        <v>8.051809850068544</v>
      </c>
      <c r="I3699" s="23">
        <v>7.0997430609269783</v>
      </c>
    </row>
    <row r="3700" spans="1:9" x14ac:dyDescent="0.25">
      <c r="A3700" s="17">
        <v>2016</v>
      </c>
      <c r="B3700" s="18" t="s">
        <v>111</v>
      </c>
      <c r="C3700" s="19" t="s">
        <v>112</v>
      </c>
      <c r="D3700" s="20">
        <v>6.6678735756470617</v>
      </c>
      <c r="E3700" s="21">
        <v>5.6604931769431728</v>
      </c>
      <c r="F3700" s="22">
        <v>5.8016545832529882</v>
      </c>
      <c r="G3700" s="22">
        <v>8.0819384401084555</v>
      </c>
      <c r="H3700" s="22">
        <v>6.4224552391499001</v>
      </c>
      <c r="I3700" s="23">
        <v>7.3728264387807876</v>
      </c>
    </row>
    <row r="3701" spans="1:9" x14ac:dyDescent="0.25">
      <c r="A3701" s="17">
        <v>2016</v>
      </c>
      <c r="B3701" s="18" t="s">
        <v>418</v>
      </c>
      <c r="C3701" s="19" t="s">
        <v>419</v>
      </c>
      <c r="D3701" s="20">
        <v>7.7867440840503237</v>
      </c>
      <c r="E3701" s="21">
        <v>6.4639466513356441</v>
      </c>
      <c r="F3701" s="22">
        <v>6.9388794263302138</v>
      </c>
      <c r="G3701" s="22">
        <v>9.4889779176273805</v>
      </c>
      <c r="H3701" s="22">
        <v>8.3199090588641678</v>
      </c>
      <c r="I3701" s="23">
        <v>7.722007366094207</v>
      </c>
    </row>
    <row r="3702" spans="1:9" x14ac:dyDescent="0.25">
      <c r="A3702" s="17">
        <v>2016</v>
      </c>
      <c r="B3702" s="18" t="s">
        <v>297</v>
      </c>
      <c r="C3702" s="19" t="s">
        <v>298</v>
      </c>
      <c r="D3702" s="20">
        <v>6.6968111113034254</v>
      </c>
      <c r="E3702" s="21">
        <v>8.1100058327492643</v>
      </c>
      <c r="F3702" s="22">
        <v>5.0781164094958386</v>
      </c>
      <c r="G3702" s="22">
        <v>7.7447478216860199</v>
      </c>
      <c r="H3702" s="22">
        <v>5.579147609172332</v>
      </c>
      <c r="I3702" s="23">
        <v>6.9720378834136705</v>
      </c>
    </row>
    <row r="3703" spans="1:9" x14ac:dyDescent="0.25">
      <c r="A3703" s="17">
        <v>2016</v>
      </c>
      <c r="B3703" s="18" t="s">
        <v>13</v>
      </c>
      <c r="C3703" s="19" t="s">
        <v>14</v>
      </c>
      <c r="D3703" s="20">
        <v>4.9503604016703902</v>
      </c>
      <c r="E3703" s="21">
        <v>7.9506564889602647</v>
      </c>
      <c r="F3703" s="22">
        <v>2.7585964368997278</v>
      </c>
      <c r="G3703" s="22">
        <v>5.5308355940475815</v>
      </c>
      <c r="H3703" s="22">
        <v>2.834353601334143</v>
      </c>
      <c r="I3703" s="23">
        <v>5.6773598871102342</v>
      </c>
    </row>
    <row r="3704" spans="1:9" x14ac:dyDescent="0.25">
      <c r="A3704" s="17">
        <v>2016</v>
      </c>
      <c r="B3704" s="18" t="s">
        <v>216</v>
      </c>
      <c r="C3704" s="19" t="s">
        <v>217</v>
      </c>
      <c r="D3704" s="20">
        <v>5.7490117466114601</v>
      </c>
      <c r="E3704" s="21">
        <v>5.6958780312224393</v>
      </c>
      <c r="F3704" s="22">
        <v>5.0684498439331467</v>
      </c>
      <c r="G3704" s="22">
        <v>5.9950259049237093</v>
      </c>
      <c r="H3704" s="22">
        <v>5.9705119703542797</v>
      </c>
      <c r="I3704" s="23">
        <v>6.0151929826237263</v>
      </c>
    </row>
    <row r="3705" spans="1:9" x14ac:dyDescent="0.25">
      <c r="A3705" s="17">
        <v>2016</v>
      </c>
      <c r="B3705" s="18" t="s">
        <v>385</v>
      </c>
      <c r="C3705" s="19" t="s">
        <v>386</v>
      </c>
      <c r="D3705" s="20">
        <v>7.7257251226543104</v>
      </c>
      <c r="E3705" s="21">
        <v>4.8262665313004369</v>
      </c>
      <c r="F3705" s="22">
        <v>7.7111673575027675</v>
      </c>
      <c r="G3705" s="22">
        <v>9.3425611896753082</v>
      </c>
      <c r="H3705" s="22">
        <v>8.3982957845303456</v>
      </c>
      <c r="I3705" s="23">
        <v>8.3503347502626948</v>
      </c>
    </row>
    <row r="3706" spans="1:9" x14ac:dyDescent="0.25">
      <c r="A3706" s="17">
        <v>2016</v>
      </c>
      <c r="B3706" s="18" t="s">
        <v>436</v>
      </c>
      <c r="C3706" s="19" t="s">
        <v>437</v>
      </c>
      <c r="D3706" s="20">
        <v>8.4570231839700032</v>
      </c>
      <c r="E3706" s="21">
        <v>7.6742875180539416</v>
      </c>
      <c r="F3706" s="22">
        <v>8.2804785811614003</v>
      </c>
      <c r="G3706" s="22">
        <v>9.9221868355338962</v>
      </c>
      <c r="H3706" s="22">
        <v>7.8243150262754968</v>
      </c>
      <c r="I3706" s="23">
        <v>8.5838479588252827</v>
      </c>
    </row>
    <row r="3707" spans="1:9" x14ac:dyDescent="0.25">
      <c r="A3707" s="17">
        <v>2016</v>
      </c>
      <c r="B3707" s="18" t="s">
        <v>327</v>
      </c>
      <c r="C3707" s="19" t="s">
        <v>328</v>
      </c>
      <c r="D3707" s="20">
        <v>4.8827997455348697</v>
      </c>
      <c r="E3707" s="21">
        <v>6.6635077460361289</v>
      </c>
      <c r="F3707" s="22">
        <v>3.000561185156768</v>
      </c>
      <c r="G3707" s="22">
        <v>5.1195766203126309</v>
      </c>
      <c r="H3707" s="22">
        <v>4.5315742318128951</v>
      </c>
      <c r="I3707" s="23">
        <v>5.0987789443559199</v>
      </c>
    </row>
    <row r="3708" spans="1:9" x14ac:dyDescent="0.25">
      <c r="A3708" s="17">
        <v>2016</v>
      </c>
      <c r="B3708" s="18" t="s">
        <v>527</v>
      </c>
      <c r="C3708" s="19" t="s">
        <v>528</v>
      </c>
      <c r="D3708" s="20">
        <v>7.8255508984148703</v>
      </c>
      <c r="E3708" s="21">
        <v>7.2246319222468314</v>
      </c>
      <c r="F3708" s="22">
        <v>6.7882092392461129</v>
      </c>
      <c r="G3708" s="22">
        <v>9.6864903398210824</v>
      </c>
      <c r="H3708" s="22">
        <v>7.6269706253297489</v>
      </c>
      <c r="I3708" s="23">
        <v>7.8014523654305785</v>
      </c>
    </row>
    <row r="3709" spans="1:9" x14ac:dyDescent="0.25">
      <c r="A3709" s="17">
        <v>2016</v>
      </c>
      <c r="B3709" s="18" t="s">
        <v>243</v>
      </c>
      <c r="C3709" s="19" t="s">
        <v>244</v>
      </c>
      <c r="D3709" s="20">
        <v>6.0238275438368749</v>
      </c>
      <c r="E3709" s="21">
        <v>5.4450060962984708</v>
      </c>
      <c r="F3709" s="22">
        <v>4.5362373328960777</v>
      </c>
      <c r="G3709" s="22">
        <v>7.5812742734429346</v>
      </c>
      <c r="H3709" s="22">
        <v>5.9852490422155524</v>
      </c>
      <c r="I3709" s="23">
        <v>6.5713709743313338</v>
      </c>
    </row>
    <row r="3710" spans="1:9" x14ac:dyDescent="0.25">
      <c r="A3710" s="17">
        <v>2016</v>
      </c>
      <c r="B3710" s="18" t="s">
        <v>119</v>
      </c>
      <c r="C3710" s="19" t="s">
        <v>529</v>
      </c>
      <c r="D3710" s="20">
        <v>6.7367939635423024</v>
      </c>
      <c r="E3710" s="21">
        <v>6.9541910429032923</v>
      </c>
      <c r="F3710" s="22">
        <v>5.5714223268784808</v>
      </c>
      <c r="G3710" s="22">
        <v>8.217391776767041</v>
      </c>
      <c r="H3710" s="22">
        <v>5.8920780433761157</v>
      </c>
      <c r="I3710" s="23">
        <v>7.0488866277865823</v>
      </c>
    </row>
    <row r="3711" spans="1:9" x14ac:dyDescent="0.25">
      <c r="A3711" s="17">
        <v>2016</v>
      </c>
      <c r="B3711" s="18" t="s">
        <v>275</v>
      </c>
      <c r="C3711" s="19" t="s">
        <v>276</v>
      </c>
      <c r="D3711" s="20">
        <v>6.7251825416002191</v>
      </c>
      <c r="E3711" s="21">
        <v>6.6861759821012283</v>
      </c>
      <c r="F3711" s="22">
        <v>4.6606680206797249</v>
      </c>
      <c r="G3711" s="22">
        <v>8.6370975479928163</v>
      </c>
      <c r="H3711" s="22">
        <v>6.7088147029613365</v>
      </c>
      <c r="I3711" s="23">
        <v>6.9331564542659896</v>
      </c>
    </row>
    <row r="3712" spans="1:9" x14ac:dyDescent="0.25">
      <c r="A3712" s="17">
        <v>2016</v>
      </c>
      <c r="B3712" s="18" t="s">
        <v>277</v>
      </c>
      <c r="C3712" s="19" t="s">
        <v>278</v>
      </c>
      <c r="D3712" s="20">
        <v>6.4749433008549264</v>
      </c>
      <c r="E3712" s="21">
        <v>4.7598526051475201</v>
      </c>
      <c r="F3712" s="22">
        <v>3.7613856475187153</v>
      </c>
      <c r="G3712" s="22">
        <v>8.6691367914694872</v>
      </c>
      <c r="H3712" s="22">
        <v>7.6184098282127701</v>
      </c>
      <c r="I3712" s="23">
        <v>7.5659316319261398</v>
      </c>
    </row>
    <row r="3713" spans="1:9" x14ac:dyDescent="0.25">
      <c r="A3713" s="17">
        <v>2016</v>
      </c>
      <c r="B3713" s="18" t="s">
        <v>115</v>
      </c>
      <c r="C3713" s="19" t="s">
        <v>116</v>
      </c>
      <c r="D3713" s="20">
        <v>5.8721431683150751</v>
      </c>
      <c r="E3713" s="21">
        <v>6.592526769905116</v>
      </c>
      <c r="F3713" s="22">
        <v>4.1849213240877425</v>
      </c>
      <c r="G3713" s="22">
        <v>7.0279289274528418</v>
      </c>
      <c r="H3713" s="22">
        <v>5.4721694138050117</v>
      </c>
      <c r="I3713" s="23">
        <v>6.0831694063246644</v>
      </c>
    </row>
    <row r="3714" spans="1:9" x14ac:dyDescent="0.25">
      <c r="A3714" s="17">
        <v>2016</v>
      </c>
      <c r="B3714" s="18" t="s">
        <v>218</v>
      </c>
      <c r="C3714" s="19" t="s">
        <v>219</v>
      </c>
      <c r="D3714" s="20">
        <v>7.2270222977580882</v>
      </c>
      <c r="E3714" s="21">
        <v>6.8723326873164314</v>
      </c>
      <c r="F3714" s="22">
        <v>5.1539031778911122</v>
      </c>
      <c r="G3714" s="22">
        <v>9.0512748033511912</v>
      </c>
      <c r="H3714" s="22">
        <v>8.1710802893633563</v>
      </c>
      <c r="I3714" s="23">
        <v>6.8865205308683501</v>
      </c>
    </row>
    <row r="3715" spans="1:9" x14ac:dyDescent="0.25">
      <c r="A3715" s="17">
        <v>2016</v>
      </c>
      <c r="B3715" s="18" t="s">
        <v>15</v>
      </c>
      <c r="C3715" s="19" t="s">
        <v>16</v>
      </c>
      <c r="D3715" s="20">
        <v>6.1989742993633339</v>
      </c>
      <c r="E3715" s="21">
        <v>5.478437700814963</v>
      </c>
      <c r="F3715" s="22">
        <v>5.3481744575881685</v>
      </c>
      <c r="G3715" s="22">
        <v>6.9980576932208018</v>
      </c>
      <c r="H3715" s="22">
        <v>6.5965085792934692</v>
      </c>
      <c r="I3715" s="23">
        <v>6.5736930658992643</v>
      </c>
    </row>
    <row r="3716" spans="1:9" x14ac:dyDescent="0.25">
      <c r="A3716" s="17">
        <v>2016</v>
      </c>
      <c r="B3716" s="18" t="s">
        <v>329</v>
      </c>
      <c r="C3716" s="19" t="s">
        <v>330</v>
      </c>
      <c r="D3716" s="20">
        <v>6.9112219487682029</v>
      </c>
      <c r="E3716" s="21">
        <v>7.136938169874222</v>
      </c>
      <c r="F3716" s="22">
        <v>4.7893512549465482</v>
      </c>
      <c r="G3716" s="22">
        <v>9.012961525460554</v>
      </c>
      <c r="H3716" s="22">
        <v>7.1019279131389244</v>
      </c>
      <c r="I3716" s="23">
        <v>6.5149308804207635</v>
      </c>
    </row>
    <row r="3717" spans="1:9" x14ac:dyDescent="0.25">
      <c r="A3717" s="17">
        <v>2016</v>
      </c>
      <c r="B3717" s="18" t="s">
        <v>117</v>
      </c>
      <c r="C3717" s="19" t="s">
        <v>118</v>
      </c>
      <c r="D3717" s="20">
        <v>7.4030766158964152</v>
      </c>
      <c r="E3717" s="21">
        <v>7.964719426832934</v>
      </c>
      <c r="F3717" s="22">
        <v>4.8480472320141645</v>
      </c>
      <c r="G3717" s="22">
        <v>8.6472571013988162</v>
      </c>
      <c r="H3717" s="22">
        <v>7.7244131805171676</v>
      </c>
      <c r="I3717" s="23">
        <v>7.8309461387189918</v>
      </c>
    </row>
    <row r="3718" spans="1:9" x14ac:dyDescent="0.25">
      <c r="A3718" s="17">
        <v>2016</v>
      </c>
      <c r="B3718" s="18" t="s">
        <v>354</v>
      </c>
      <c r="C3718" s="19" t="s">
        <v>355</v>
      </c>
      <c r="D3718" s="20">
        <v>5.8363064728918141</v>
      </c>
      <c r="E3718" s="21">
        <v>6.85752556532226</v>
      </c>
      <c r="F3718" s="22">
        <v>4.6468460875015412</v>
      </c>
      <c r="G3718" s="22">
        <v>4.8809773211254619</v>
      </c>
      <c r="H3718" s="22">
        <v>6.2430314421136792</v>
      </c>
      <c r="I3718" s="23">
        <v>6.5531519483961285</v>
      </c>
    </row>
    <row r="3719" spans="1:9" x14ac:dyDescent="0.25">
      <c r="A3719" s="17">
        <v>2016</v>
      </c>
      <c r="B3719" s="18" t="s">
        <v>331</v>
      </c>
      <c r="C3719" s="19" t="s">
        <v>332</v>
      </c>
      <c r="D3719" s="20">
        <v>7.2700452305051586</v>
      </c>
      <c r="E3719" s="21">
        <v>5.6786135269443427</v>
      </c>
      <c r="F3719" s="22">
        <v>5.4422180377627329</v>
      </c>
      <c r="G3719" s="22">
        <v>9.103967523877877</v>
      </c>
      <c r="H3719" s="22">
        <v>8.4311256226620692</v>
      </c>
      <c r="I3719" s="23">
        <v>7.6943014412787702</v>
      </c>
    </row>
    <row r="3720" spans="1:9" x14ac:dyDescent="0.25">
      <c r="A3720" s="17">
        <v>2016</v>
      </c>
      <c r="B3720" s="18" t="s">
        <v>387</v>
      </c>
      <c r="C3720" s="19" t="s">
        <v>530</v>
      </c>
      <c r="D3720" s="20">
        <v>8.1546784756121742</v>
      </c>
      <c r="E3720" s="21">
        <v>6.5194370380842086</v>
      </c>
      <c r="F3720" s="22">
        <v>7.7489746711138139</v>
      </c>
      <c r="G3720" s="22">
        <v>9.7625726973721889</v>
      </c>
      <c r="H3720" s="22">
        <v>8.5812734364237286</v>
      </c>
      <c r="I3720" s="23">
        <v>8.1611345350669282</v>
      </c>
    </row>
    <row r="3721" spans="1:9" x14ac:dyDescent="0.25">
      <c r="A3721" s="17">
        <v>2016</v>
      </c>
      <c r="B3721" s="18" t="s">
        <v>236</v>
      </c>
      <c r="C3721" s="19" t="s">
        <v>531</v>
      </c>
      <c r="D3721" s="20">
        <v>8.3222801713257955</v>
      </c>
      <c r="E3721" s="21">
        <v>7.4338652205140621</v>
      </c>
      <c r="F3721" s="22">
        <v>7.4600915136305277</v>
      </c>
      <c r="G3721" s="22">
        <v>9.8478742496153568</v>
      </c>
      <c r="H3721" s="22">
        <v>7.8892881755035349</v>
      </c>
      <c r="I3721" s="23">
        <v>8.9802816973654913</v>
      </c>
    </row>
    <row r="3722" spans="1:9" x14ac:dyDescent="0.25">
      <c r="A3722" s="17">
        <v>2016</v>
      </c>
      <c r="B3722" s="18" t="s">
        <v>224</v>
      </c>
      <c r="C3722" s="19" t="s">
        <v>225</v>
      </c>
      <c r="D3722" s="20">
        <v>7.2570948180947301</v>
      </c>
      <c r="E3722" s="21">
        <v>6.5513897558308285</v>
      </c>
      <c r="F3722" s="22">
        <v>5.6948958546902917</v>
      </c>
      <c r="G3722" s="22">
        <v>8.9718458424597358</v>
      </c>
      <c r="H3722" s="22">
        <v>8.0452822873674226</v>
      </c>
      <c r="I3722" s="23">
        <v>7.0220603501253729</v>
      </c>
    </row>
    <row r="3723" spans="1:9" x14ac:dyDescent="0.25">
      <c r="A3723" s="17">
        <v>2016</v>
      </c>
      <c r="B3723" s="18" t="s">
        <v>226</v>
      </c>
      <c r="C3723" s="19" t="s">
        <v>532</v>
      </c>
      <c r="D3723" s="20">
        <v>2.7580616696161906</v>
      </c>
      <c r="E3723" s="21">
        <v>4.7681588654157059</v>
      </c>
      <c r="F3723" s="22">
        <v>2.7673990280797058</v>
      </c>
      <c r="G3723" s="22">
        <v>0.69210106499028046</v>
      </c>
      <c r="H3723" s="22">
        <v>3.0211522376153215</v>
      </c>
      <c r="I3723" s="23">
        <v>2.5414971519799372</v>
      </c>
    </row>
    <row r="3724" spans="1:9" x14ac:dyDescent="0.25">
      <c r="A3724" s="17">
        <v>2016</v>
      </c>
      <c r="B3724" s="18" t="s">
        <v>279</v>
      </c>
      <c r="C3724" s="19" t="s">
        <v>533</v>
      </c>
      <c r="D3724" s="20">
        <v>6.1583070854467028</v>
      </c>
      <c r="E3724" s="21">
        <v>6.4972037362157238</v>
      </c>
      <c r="F3724" s="22">
        <v>4.748787187554341</v>
      </c>
      <c r="G3724" s="22">
        <v>6.5191840692191665</v>
      </c>
      <c r="H3724" s="22">
        <v>6.1919626991235885</v>
      </c>
      <c r="I3724" s="23">
        <v>6.834397735120695</v>
      </c>
    </row>
    <row r="3725" spans="1:9" x14ac:dyDescent="0.25">
      <c r="A3725" s="17">
        <v>2016</v>
      </c>
      <c r="B3725" s="18" t="s">
        <v>333</v>
      </c>
      <c r="C3725" s="19" t="s">
        <v>534</v>
      </c>
      <c r="D3725" s="20">
        <v>6.4001120122785933</v>
      </c>
      <c r="E3725" s="21">
        <v>7.3735662788942733</v>
      </c>
      <c r="F3725" s="22">
        <v>3.1927486398881819</v>
      </c>
      <c r="G3725" s="22">
        <v>9.044078042538672</v>
      </c>
      <c r="H3725" s="22">
        <v>7.3036069091594582</v>
      </c>
      <c r="I3725" s="23">
        <v>5.086560190912385</v>
      </c>
    </row>
    <row r="3726" spans="1:9" x14ac:dyDescent="0.25">
      <c r="A3726" s="17">
        <v>2016</v>
      </c>
      <c r="B3726" s="18" t="s">
        <v>121</v>
      </c>
      <c r="C3726" s="19" t="s">
        <v>122</v>
      </c>
      <c r="D3726" s="20">
        <v>6.940519031656291</v>
      </c>
      <c r="E3726" s="21">
        <v>7.3901112782616822</v>
      </c>
      <c r="F3726" s="22">
        <v>5.2539082701258231</v>
      </c>
      <c r="G3726" s="22">
        <v>8.2629009078705593</v>
      </c>
      <c r="H3726" s="22">
        <v>7.3739220398235901</v>
      </c>
      <c r="I3726" s="23">
        <v>6.4217526621998031</v>
      </c>
    </row>
    <row r="3727" spans="1:9" x14ac:dyDescent="0.25">
      <c r="A3727" s="24">
        <v>2016</v>
      </c>
      <c r="B3727" s="25" t="s">
        <v>123</v>
      </c>
      <c r="C3727" s="26" t="s">
        <v>124</v>
      </c>
      <c r="D3727" s="27">
        <v>5.7160486026058157</v>
      </c>
      <c r="E3727" s="28">
        <v>5.1441560942631837</v>
      </c>
      <c r="F3727" s="29">
        <v>3.7448911615696781</v>
      </c>
      <c r="G3727" s="29">
        <v>7.3786480009755806</v>
      </c>
      <c r="H3727" s="29">
        <v>5.7895748013328792</v>
      </c>
      <c r="I3727" s="30">
        <v>6.5229729548877549</v>
      </c>
    </row>
    <row r="3728" spans="1:9" x14ac:dyDescent="0.25">
      <c r="A3728" s="32">
        <v>2017</v>
      </c>
      <c r="B3728" s="33" t="s">
        <v>388</v>
      </c>
      <c r="C3728" s="34" t="s">
        <v>389</v>
      </c>
      <c r="D3728" s="35">
        <v>7.6976560846413946</v>
      </c>
      <c r="E3728" s="36">
        <v>7.3917524784434523</v>
      </c>
      <c r="F3728" s="37">
        <v>5.4306026307154092</v>
      </c>
      <c r="G3728" s="37">
        <v>9.6229453880092848</v>
      </c>
      <c r="H3728" s="37">
        <v>8.1653890726775185</v>
      </c>
      <c r="I3728" s="38">
        <v>7.8775908533613039</v>
      </c>
    </row>
    <row r="3729" spans="1:9" x14ac:dyDescent="0.25">
      <c r="A3729" s="39">
        <v>2017</v>
      </c>
      <c r="B3729" s="40" t="s">
        <v>4</v>
      </c>
      <c r="C3729" s="41" t="s">
        <v>5</v>
      </c>
      <c r="D3729" s="42">
        <v>4.9807422958895966</v>
      </c>
      <c r="E3729" s="43">
        <v>4.498396473288123</v>
      </c>
      <c r="F3729" s="44">
        <v>4.4809249375403564</v>
      </c>
      <c r="G3729" s="44">
        <v>7.8888766568340696</v>
      </c>
      <c r="H3729" s="44">
        <v>2.6076535740965663</v>
      </c>
      <c r="I3729" s="45">
        <v>5.4278598376888718</v>
      </c>
    </row>
    <row r="3730" spans="1:9" x14ac:dyDescent="0.25">
      <c r="A3730" s="39">
        <v>2017</v>
      </c>
      <c r="B3730" s="40" t="s">
        <v>19</v>
      </c>
      <c r="C3730" s="41" t="s">
        <v>20</v>
      </c>
      <c r="D3730" s="42">
        <v>4.8630791236964104</v>
      </c>
      <c r="E3730" s="43">
        <v>6.9718585561393311</v>
      </c>
      <c r="F3730" s="44">
        <v>3.3070186548282723</v>
      </c>
      <c r="G3730" s="44">
        <v>5.5729711030738631</v>
      </c>
      <c r="H3730" s="44">
        <v>2.9637868699875565</v>
      </c>
      <c r="I3730" s="45">
        <v>5.4997604344530302</v>
      </c>
    </row>
    <row r="3731" spans="1:9" x14ac:dyDescent="0.25">
      <c r="A3731" s="39">
        <v>2017</v>
      </c>
      <c r="B3731" s="40" t="s">
        <v>129</v>
      </c>
      <c r="C3731" s="41" t="s">
        <v>130</v>
      </c>
      <c r="D3731" s="42">
        <v>5.9752814093227107</v>
      </c>
      <c r="E3731" s="43">
        <v>6.0644303496719996</v>
      </c>
      <c r="F3731" s="44">
        <v>4.5004968103498495</v>
      </c>
      <c r="G3731" s="44">
        <v>6.6375903157397556</v>
      </c>
      <c r="H3731" s="44">
        <v>6.7348733107602685</v>
      </c>
      <c r="I3731" s="45">
        <v>5.9390162600916838</v>
      </c>
    </row>
    <row r="3732" spans="1:9" x14ac:dyDescent="0.25">
      <c r="A3732" s="39">
        <v>2017</v>
      </c>
      <c r="B3732" s="40" t="s">
        <v>299</v>
      </c>
      <c r="C3732" s="41" t="s">
        <v>300</v>
      </c>
      <c r="D3732" s="42">
        <v>7.8462084106006014</v>
      </c>
      <c r="E3732" s="43">
        <v>7.8822826478194887</v>
      </c>
      <c r="F3732" s="44">
        <v>5.7322538702277051</v>
      </c>
      <c r="G3732" s="44">
        <v>9.6119499876002052</v>
      </c>
      <c r="H3732" s="44">
        <v>8.4734754802548657</v>
      </c>
      <c r="I3732" s="45">
        <v>7.5310800671007385</v>
      </c>
    </row>
    <row r="3733" spans="1:9" x14ac:dyDescent="0.25">
      <c r="A3733" s="39">
        <v>2017</v>
      </c>
      <c r="B3733" s="40" t="s">
        <v>438</v>
      </c>
      <c r="C3733" s="41" t="s">
        <v>439</v>
      </c>
      <c r="D3733" s="42">
        <v>8.1757533913737586</v>
      </c>
      <c r="E3733" s="43">
        <v>6.9598631741111845</v>
      </c>
      <c r="F3733" s="44">
        <v>7.9129824669876303</v>
      </c>
      <c r="G3733" s="44">
        <v>9.5589023434550153</v>
      </c>
      <c r="H3733" s="44">
        <v>7.824300705631055</v>
      </c>
      <c r="I3733" s="45">
        <v>8.6227182666839131</v>
      </c>
    </row>
    <row r="3734" spans="1:9" x14ac:dyDescent="0.25">
      <c r="A3734" s="39">
        <v>2017</v>
      </c>
      <c r="B3734" s="40" t="s">
        <v>420</v>
      </c>
      <c r="C3734" s="41" t="s">
        <v>421</v>
      </c>
      <c r="D3734" s="42">
        <v>7.7498727569436614</v>
      </c>
      <c r="E3734" s="43">
        <v>5.6609718277997985</v>
      </c>
      <c r="F3734" s="44">
        <v>7.8840276796960058</v>
      </c>
      <c r="G3734" s="44">
        <v>9.2258247006885181</v>
      </c>
      <c r="H3734" s="44">
        <v>8.3516204037600019</v>
      </c>
      <c r="I3734" s="45">
        <v>7.6269191727739836</v>
      </c>
    </row>
    <row r="3735" spans="1:9" x14ac:dyDescent="0.25">
      <c r="A3735" s="39">
        <v>2017</v>
      </c>
      <c r="B3735" s="40" t="s">
        <v>301</v>
      </c>
      <c r="C3735" s="41" t="s">
        <v>302</v>
      </c>
      <c r="D3735" s="42">
        <v>6.2277950909155741</v>
      </c>
      <c r="E3735" s="43">
        <v>5.2059925594136462</v>
      </c>
      <c r="F3735" s="44">
        <v>4.8376806462850501</v>
      </c>
      <c r="G3735" s="44">
        <v>6.8702709672248972</v>
      </c>
      <c r="H3735" s="44">
        <v>7.1588680838739318</v>
      </c>
      <c r="I3735" s="45">
        <v>7.0661631977803454</v>
      </c>
    </row>
    <row r="3736" spans="1:9" x14ac:dyDescent="0.25">
      <c r="A3736" s="39">
        <v>2017</v>
      </c>
      <c r="B3736" s="40" t="s">
        <v>133</v>
      </c>
      <c r="C3736" s="41" t="s">
        <v>512</v>
      </c>
      <c r="D3736" s="42">
        <v>7.312642417338111</v>
      </c>
      <c r="E3736" s="43">
        <v>8.8468604744350046</v>
      </c>
      <c r="F3736" s="44">
        <v>6.5958479501709997</v>
      </c>
      <c r="G3736" s="44">
        <v>6.5633281366332525</v>
      </c>
      <c r="H3736" s="44">
        <v>6.0868915821540277</v>
      </c>
      <c r="I3736" s="45">
        <v>8.4702839432972734</v>
      </c>
    </row>
    <row r="3737" spans="1:9" x14ac:dyDescent="0.25">
      <c r="A3737" s="39">
        <v>2017</v>
      </c>
      <c r="B3737" s="40" t="s">
        <v>303</v>
      </c>
      <c r="C3737" s="41" t="s">
        <v>304</v>
      </c>
      <c r="D3737" s="42">
        <v>7.1834847963398403</v>
      </c>
      <c r="E3737" s="43">
        <v>6.643506206506876</v>
      </c>
      <c r="F3737" s="44">
        <v>4.7349872754038111</v>
      </c>
      <c r="G3737" s="44">
        <v>9.3530182063929317</v>
      </c>
      <c r="H3737" s="44">
        <v>7.6286188598588529</v>
      </c>
      <c r="I3737" s="45">
        <v>7.5572934335367243</v>
      </c>
    </row>
    <row r="3738" spans="1:9" x14ac:dyDescent="0.25">
      <c r="A3738" s="39">
        <v>2017</v>
      </c>
      <c r="B3738" s="40" t="s">
        <v>283</v>
      </c>
      <c r="C3738" s="41" t="s">
        <v>284</v>
      </c>
      <c r="D3738" s="42">
        <v>6.0726358972151759</v>
      </c>
      <c r="E3738" s="43">
        <v>8.2193990319886598</v>
      </c>
      <c r="F3738" s="44">
        <v>3.0592601811241145</v>
      </c>
      <c r="G3738" s="44">
        <v>6.8250680606439431</v>
      </c>
      <c r="H3738" s="44">
        <v>5.6343677123394329</v>
      </c>
      <c r="I3738" s="45">
        <v>6.6250844999797289</v>
      </c>
    </row>
    <row r="3739" spans="1:9" x14ac:dyDescent="0.25">
      <c r="A3739" s="39">
        <v>2017</v>
      </c>
      <c r="B3739" s="40" t="s">
        <v>135</v>
      </c>
      <c r="C3739" s="41" t="s">
        <v>136</v>
      </c>
      <c r="D3739" s="42">
        <v>6.3343425564101592</v>
      </c>
      <c r="E3739" s="43">
        <v>5.6651015514505128</v>
      </c>
      <c r="F3739" s="44">
        <v>5.8256044508234268</v>
      </c>
      <c r="G3739" s="44">
        <v>6.3818291909185945</v>
      </c>
      <c r="H3739" s="44">
        <v>6.5352079460029113</v>
      </c>
      <c r="I3739" s="45">
        <v>7.2639696428553515</v>
      </c>
    </row>
    <row r="3740" spans="1:9" x14ac:dyDescent="0.25">
      <c r="A3740" s="39">
        <v>2017</v>
      </c>
      <c r="B3740" s="40" t="s">
        <v>335</v>
      </c>
      <c r="C3740" s="41" t="s">
        <v>336</v>
      </c>
      <c r="D3740" s="42">
        <v>6.3840627010120485</v>
      </c>
      <c r="E3740" s="43">
        <v>6.04706955191722</v>
      </c>
      <c r="F3740" s="44">
        <v>4.7911551699050881</v>
      </c>
      <c r="G3740" s="44">
        <v>7.1204712515899971</v>
      </c>
      <c r="H3740" s="44">
        <v>6.8095478137186296</v>
      </c>
      <c r="I3740" s="45">
        <v>7.1520697179293071</v>
      </c>
    </row>
    <row r="3741" spans="1:9" x14ac:dyDescent="0.25">
      <c r="A3741" s="39">
        <v>2017</v>
      </c>
      <c r="B3741" s="40" t="s">
        <v>422</v>
      </c>
      <c r="C3741" s="41" t="s">
        <v>423</v>
      </c>
      <c r="D3741" s="42">
        <v>7.534496420173042</v>
      </c>
      <c r="E3741" s="43">
        <v>4.8631226591441763</v>
      </c>
      <c r="F3741" s="44">
        <v>7.0767423614069216</v>
      </c>
      <c r="G3741" s="44">
        <v>9.2094046076307396</v>
      </c>
      <c r="H3741" s="44">
        <v>8.3380238926542312</v>
      </c>
      <c r="I3741" s="45">
        <v>8.1851885800291395</v>
      </c>
    </row>
    <row r="3742" spans="1:9" x14ac:dyDescent="0.25">
      <c r="A3742" s="39">
        <v>2017</v>
      </c>
      <c r="B3742" s="40" t="s">
        <v>137</v>
      </c>
      <c r="C3742" s="41" t="s">
        <v>138</v>
      </c>
      <c r="D3742" s="42">
        <v>6.5773263082525704</v>
      </c>
      <c r="E3742" s="43">
        <v>6.9233335038630752</v>
      </c>
      <c r="F3742" s="44">
        <v>4.7341987428902739</v>
      </c>
      <c r="G3742" s="44">
        <v>7.321801848749196</v>
      </c>
      <c r="H3742" s="44">
        <v>6.0458297876350704</v>
      </c>
      <c r="I3742" s="45">
        <v>7.8614676581252327</v>
      </c>
    </row>
    <row r="3743" spans="1:9" x14ac:dyDescent="0.25">
      <c r="A3743" s="39">
        <v>2017</v>
      </c>
      <c r="B3743" s="40" t="s">
        <v>21</v>
      </c>
      <c r="C3743" s="41" t="s">
        <v>22</v>
      </c>
      <c r="D3743" s="42">
        <v>6.2538944489896409</v>
      </c>
      <c r="E3743" s="43">
        <v>7.1431517163206042</v>
      </c>
      <c r="F3743" s="44">
        <v>4.4254227178549241</v>
      </c>
      <c r="G3743" s="44">
        <v>7.2412671635768877</v>
      </c>
      <c r="H3743" s="44">
        <v>5.7874368219551053</v>
      </c>
      <c r="I3743" s="45">
        <v>6.6721938252406829</v>
      </c>
    </row>
    <row r="3744" spans="1:9" x14ac:dyDescent="0.25">
      <c r="A3744" s="39">
        <v>2017</v>
      </c>
      <c r="B3744" s="40" t="s">
        <v>285</v>
      </c>
      <c r="C3744" s="41" t="s">
        <v>286</v>
      </c>
      <c r="D3744" s="42">
        <v>6.6379717068656845</v>
      </c>
      <c r="E3744" s="43">
        <v>6.9540775054013171</v>
      </c>
      <c r="F3744" s="44">
        <v>5.5527021043342613</v>
      </c>
      <c r="G3744" s="44">
        <v>6.901134093448551</v>
      </c>
      <c r="H3744" s="44">
        <v>6.0893196983300388</v>
      </c>
      <c r="I3744" s="45">
        <v>7.6926251328142561</v>
      </c>
    </row>
    <row r="3745" spans="1:9" x14ac:dyDescent="0.25">
      <c r="A3745" s="39">
        <v>2017</v>
      </c>
      <c r="B3745" s="40" t="s">
        <v>139</v>
      </c>
      <c r="C3745" s="41" t="s">
        <v>513</v>
      </c>
      <c r="D3745" s="42">
        <v>6.2703362272741225</v>
      </c>
      <c r="E3745" s="43">
        <v>5.8939481759550647</v>
      </c>
      <c r="F3745" s="44">
        <v>3.9140054895755791</v>
      </c>
      <c r="G3745" s="44">
        <v>9.3391869010986479</v>
      </c>
      <c r="H3745" s="44">
        <v>7.0702284442073964</v>
      </c>
      <c r="I3745" s="45">
        <v>5.1343121255339286</v>
      </c>
    </row>
    <row r="3746" spans="1:9" x14ac:dyDescent="0.25">
      <c r="A3746" s="39">
        <v>2017</v>
      </c>
      <c r="B3746" s="40" t="s">
        <v>392</v>
      </c>
      <c r="C3746" s="41" t="s">
        <v>393</v>
      </c>
      <c r="D3746" s="42">
        <v>6.89221014853395</v>
      </c>
      <c r="E3746" s="43">
        <v>6.3735985925064398</v>
      </c>
      <c r="F3746" s="44">
        <v>4.6521578015913523</v>
      </c>
      <c r="G3746" s="44">
        <v>8.277627494636981</v>
      </c>
      <c r="H3746" s="44">
        <v>7.5865755586250545</v>
      </c>
      <c r="I3746" s="45">
        <v>7.5710912953099259</v>
      </c>
    </row>
    <row r="3747" spans="1:9" x14ac:dyDescent="0.25">
      <c r="A3747" s="39">
        <v>2017</v>
      </c>
      <c r="B3747" s="40" t="s">
        <v>23</v>
      </c>
      <c r="C3747" s="41" t="s">
        <v>24</v>
      </c>
      <c r="D3747" s="42">
        <v>7.5544420361458791</v>
      </c>
      <c r="E3747" s="43">
        <v>6.5054837287427985</v>
      </c>
      <c r="F3747" s="44">
        <v>6.0277795878676379</v>
      </c>
      <c r="G3747" s="44">
        <v>9.3997080643722093</v>
      </c>
      <c r="H3747" s="44">
        <v>7.7407884538411889</v>
      </c>
      <c r="I3747" s="45">
        <v>8.0984503459055599</v>
      </c>
    </row>
    <row r="3748" spans="1:9" x14ac:dyDescent="0.25">
      <c r="A3748" s="39">
        <v>2017</v>
      </c>
      <c r="B3748" s="40" t="s">
        <v>145</v>
      </c>
      <c r="C3748" s="41" t="s">
        <v>146</v>
      </c>
      <c r="D3748" s="42">
        <v>6.5438158759465939</v>
      </c>
      <c r="E3748" s="43">
        <v>6.854428326236305</v>
      </c>
      <c r="F3748" s="44">
        <v>5.1074487257965808</v>
      </c>
      <c r="G3748" s="44">
        <v>9.3588760222304863</v>
      </c>
      <c r="H3748" s="44">
        <v>6.8384554019728965</v>
      </c>
      <c r="I3748" s="45">
        <v>4.559870903496698</v>
      </c>
    </row>
    <row r="3749" spans="1:9" x14ac:dyDescent="0.25">
      <c r="A3749" s="39">
        <v>2017</v>
      </c>
      <c r="B3749" s="40" t="s">
        <v>259</v>
      </c>
      <c r="C3749" s="41" t="s">
        <v>260</v>
      </c>
      <c r="D3749" s="42">
        <v>6.6937626565174924</v>
      </c>
      <c r="E3749" s="43">
        <v>3.3333333333333335</v>
      </c>
      <c r="F3749" s="44">
        <v>5.4303935329485942</v>
      </c>
      <c r="G3749" s="44">
        <v>8.8860976719749623</v>
      </c>
      <c r="H3749" s="44">
        <v>7.1693595138516928</v>
      </c>
      <c r="I3749" s="45">
        <v>8.6496292304788795</v>
      </c>
    </row>
    <row r="3750" spans="1:9" x14ac:dyDescent="0.25">
      <c r="A3750" s="39">
        <v>2017</v>
      </c>
      <c r="B3750" s="40" t="s">
        <v>338</v>
      </c>
      <c r="C3750" s="41" t="s">
        <v>339</v>
      </c>
      <c r="D3750" s="42">
        <v>7.7560887756344314</v>
      </c>
      <c r="E3750" s="43">
        <v>7.0810395135003912</v>
      </c>
      <c r="F3750" s="44">
        <v>5.8745900230925221</v>
      </c>
      <c r="G3750" s="44">
        <v>9.4785474025298591</v>
      </c>
      <c r="H3750" s="44">
        <v>8.5033221664234659</v>
      </c>
      <c r="I3750" s="45">
        <v>7.8429447726259198</v>
      </c>
    </row>
    <row r="3751" spans="1:9" x14ac:dyDescent="0.25">
      <c r="A3751" s="39">
        <v>2017</v>
      </c>
      <c r="B3751" s="40" t="s">
        <v>27</v>
      </c>
      <c r="C3751" s="41" t="s">
        <v>28</v>
      </c>
      <c r="D3751" s="42">
        <v>5.9790584895067829</v>
      </c>
      <c r="E3751" s="43">
        <v>5.5977243473371656</v>
      </c>
      <c r="F3751" s="44">
        <v>4.2346915826538511</v>
      </c>
      <c r="G3751" s="44">
        <v>6.7901969800580417</v>
      </c>
      <c r="H3751" s="44">
        <v>6.2290441099291485</v>
      </c>
      <c r="I3751" s="45">
        <v>7.0436354275557109</v>
      </c>
    </row>
    <row r="3752" spans="1:9" x14ac:dyDescent="0.25">
      <c r="A3752" s="39">
        <v>2017</v>
      </c>
      <c r="B3752" s="40" t="s">
        <v>29</v>
      </c>
      <c r="C3752" s="41" t="s">
        <v>30</v>
      </c>
      <c r="D3752" s="42">
        <v>6.0201415837428929</v>
      </c>
      <c r="E3752" s="43">
        <v>6.371392095921232</v>
      </c>
      <c r="F3752" s="44">
        <v>3.8658600271241621</v>
      </c>
      <c r="G3752" s="44">
        <v>8.1365721281967751</v>
      </c>
      <c r="H3752" s="44">
        <v>5.5547954705182869</v>
      </c>
      <c r="I3752" s="45">
        <v>6.1720881969540082</v>
      </c>
    </row>
    <row r="3753" spans="1:9" x14ac:dyDescent="0.25">
      <c r="A3753" s="39">
        <v>2017</v>
      </c>
      <c r="B3753" s="40" t="s">
        <v>31</v>
      </c>
      <c r="C3753" s="41" t="s">
        <v>32</v>
      </c>
      <c r="D3753" s="42">
        <v>7.3402425332020682</v>
      </c>
      <c r="E3753" s="43">
        <v>7.7523821237774104</v>
      </c>
      <c r="F3753" s="44">
        <v>6.2311003099987818</v>
      </c>
      <c r="G3753" s="44">
        <v>8.393235843189812</v>
      </c>
      <c r="H3753" s="44">
        <v>7.1033474489685373</v>
      </c>
      <c r="I3753" s="45">
        <v>7.2211469400757986</v>
      </c>
    </row>
    <row r="3754" spans="1:9" x14ac:dyDescent="0.25">
      <c r="A3754" s="39">
        <v>2017</v>
      </c>
      <c r="B3754" s="40" t="s">
        <v>261</v>
      </c>
      <c r="C3754" s="41" t="s">
        <v>262</v>
      </c>
      <c r="D3754" s="42">
        <v>7.2416015694401921</v>
      </c>
      <c r="E3754" s="43">
        <v>8.4069297923055011</v>
      </c>
      <c r="F3754" s="44">
        <v>3.7948233296792044</v>
      </c>
      <c r="G3754" s="44">
        <v>9.3645843109583176</v>
      </c>
      <c r="H3754" s="44">
        <v>7.6992558228484178</v>
      </c>
      <c r="I3754" s="45">
        <v>6.9424145914095208</v>
      </c>
    </row>
    <row r="3755" spans="1:9" x14ac:dyDescent="0.25">
      <c r="A3755" s="39">
        <v>2017</v>
      </c>
      <c r="B3755" s="40" t="s">
        <v>33</v>
      </c>
      <c r="C3755" s="41" t="s">
        <v>34</v>
      </c>
      <c r="D3755" s="42">
        <v>5.8327110769176933</v>
      </c>
      <c r="E3755" s="43">
        <v>7.3285514165743937</v>
      </c>
      <c r="F3755" s="44">
        <v>3.0708445518030398</v>
      </c>
      <c r="G3755" s="44">
        <v>7.2375152332092689</v>
      </c>
      <c r="H3755" s="44">
        <v>5.0668341063427906</v>
      </c>
      <c r="I3755" s="45">
        <v>6.4598100766589708</v>
      </c>
    </row>
    <row r="3756" spans="1:9" x14ac:dyDescent="0.25">
      <c r="A3756" s="39">
        <v>2017</v>
      </c>
      <c r="B3756" s="40" t="s">
        <v>230</v>
      </c>
      <c r="C3756" s="41" t="s">
        <v>231</v>
      </c>
      <c r="D3756" s="42">
        <v>8.2552042921203448</v>
      </c>
      <c r="E3756" s="43">
        <v>6.7960935230189659</v>
      </c>
      <c r="F3756" s="44">
        <v>7.9426990475362675</v>
      </c>
      <c r="G3756" s="44">
        <v>9.5886328935129619</v>
      </c>
      <c r="H3756" s="44">
        <v>8.1609053798447544</v>
      </c>
      <c r="I3756" s="45">
        <v>8.7876906166887796</v>
      </c>
    </row>
    <row r="3757" spans="1:9" x14ac:dyDescent="0.25">
      <c r="A3757" s="39">
        <v>2017</v>
      </c>
      <c r="B3757" s="40" t="s">
        <v>35</v>
      </c>
      <c r="C3757" s="41" t="s">
        <v>36</v>
      </c>
      <c r="D3757" s="42">
        <v>5.1475319216065127</v>
      </c>
      <c r="E3757" s="43">
        <v>5.3160540508209042</v>
      </c>
      <c r="F3757" s="44">
        <v>3.2917330785670473</v>
      </c>
      <c r="G3757" s="44">
        <v>6.5314785127855419</v>
      </c>
      <c r="H3757" s="44">
        <v>5.1702824265102771</v>
      </c>
      <c r="I3757" s="45">
        <v>5.4281115393487918</v>
      </c>
    </row>
    <row r="3758" spans="1:9" x14ac:dyDescent="0.25">
      <c r="A3758" s="39">
        <v>2017</v>
      </c>
      <c r="B3758" s="40" t="s">
        <v>37</v>
      </c>
      <c r="C3758" s="41" t="s">
        <v>38</v>
      </c>
      <c r="D3758" s="42">
        <v>5.5421191795707756</v>
      </c>
      <c r="E3758" s="43">
        <v>7.6908352298499612</v>
      </c>
      <c r="F3758" s="44">
        <v>3.0836555040566824</v>
      </c>
      <c r="G3758" s="44">
        <v>6.9236636158517175</v>
      </c>
      <c r="H3758" s="44">
        <v>5.0197764448043358</v>
      </c>
      <c r="I3758" s="45">
        <v>4.9926651032911806</v>
      </c>
    </row>
    <row r="3759" spans="1:9" x14ac:dyDescent="0.25">
      <c r="A3759" s="39">
        <v>2017</v>
      </c>
      <c r="B3759" s="40" t="s">
        <v>151</v>
      </c>
      <c r="C3759" s="41" t="s">
        <v>152</v>
      </c>
      <c r="D3759" s="42">
        <v>7.9185655005929405</v>
      </c>
      <c r="E3759" s="43">
        <v>8.1730563293254157</v>
      </c>
      <c r="F3759" s="44">
        <v>6.7348912326339372</v>
      </c>
      <c r="G3759" s="44">
        <v>9.462420594628945</v>
      </c>
      <c r="H3759" s="44">
        <v>8.2054995819323793</v>
      </c>
      <c r="I3759" s="45">
        <v>7.0169597644440245</v>
      </c>
    </row>
    <row r="3760" spans="1:9" x14ac:dyDescent="0.25">
      <c r="A3760" s="39">
        <v>2017</v>
      </c>
      <c r="B3760" s="40" t="s">
        <v>249</v>
      </c>
      <c r="C3760" s="41" t="s">
        <v>250</v>
      </c>
      <c r="D3760" s="42">
        <v>6.2563443244184089</v>
      </c>
      <c r="E3760" s="43">
        <v>4.9478936291865345</v>
      </c>
      <c r="F3760" s="44">
        <v>4.9425721147237196</v>
      </c>
      <c r="G3760" s="44">
        <v>8.4969251016003753</v>
      </c>
      <c r="H3760" s="44">
        <v>6.4593370418226055</v>
      </c>
      <c r="I3760" s="45">
        <v>6.4349937347588053</v>
      </c>
    </row>
    <row r="3761" spans="1:9" x14ac:dyDescent="0.25">
      <c r="A3761" s="39">
        <v>2017</v>
      </c>
      <c r="B3761" s="40" t="s">
        <v>153</v>
      </c>
      <c r="C3761" s="41" t="s">
        <v>154</v>
      </c>
      <c r="D3761" s="42">
        <v>6.6839891971412992</v>
      </c>
      <c r="E3761" s="43">
        <v>6.56026087735105</v>
      </c>
      <c r="F3761" s="44">
        <v>4.6143231326254481</v>
      </c>
      <c r="G3761" s="44">
        <v>8.2092572887589377</v>
      </c>
      <c r="H3761" s="44">
        <v>6.564376660314629</v>
      </c>
      <c r="I3761" s="45">
        <v>7.471728026656435</v>
      </c>
    </row>
    <row r="3762" spans="1:9" x14ac:dyDescent="0.25">
      <c r="A3762" s="39">
        <v>2017</v>
      </c>
      <c r="B3762" s="40" t="s">
        <v>45</v>
      </c>
      <c r="C3762" s="41" t="s">
        <v>514</v>
      </c>
      <c r="D3762" s="42">
        <v>4.9933945643557669</v>
      </c>
      <c r="E3762" s="43">
        <v>7.4982080280459842</v>
      </c>
      <c r="F3762" s="44">
        <v>2.9657990544873813</v>
      </c>
      <c r="G3762" s="44">
        <v>4.481282158157275</v>
      </c>
      <c r="H3762" s="44">
        <v>5.1269620545984251</v>
      </c>
      <c r="I3762" s="45">
        <v>4.8947215264897679</v>
      </c>
    </row>
    <row r="3763" spans="1:9" x14ac:dyDescent="0.25">
      <c r="A3763" s="39">
        <v>2017</v>
      </c>
      <c r="B3763" s="40" t="s">
        <v>41</v>
      </c>
      <c r="C3763" s="41" t="s">
        <v>515</v>
      </c>
      <c r="D3763" s="42">
        <v>5.0673741928407576</v>
      </c>
      <c r="E3763" s="43">
        <v>5.6054325306154364</v>
      </c>
      <c r="F3763" s="44">
        <v>3.1991200174499612</v>
      </c>
      <c r="G3763" s="44">
        <v>5.723717306612305</v>
      </c>
      <c r="H3763" s="44">
        <v>5.3958639525857146</v>
      </c>
      <c r="I3763" s="45">
        <v>5.4127371569403735</v>
      </c>
    </row>
    <row r="3764" spans="1:9" x14ac:dyDescent="0.25">
      <c r="A3764" s="39">
        <v>2017</v>
      </c>
      <c r="B3764" s="40" t="s">
        <v>155</v>
      </c>
      <c r="C3764" s="41" t="s">
        <v>156</v>
      </c>
      <c r="D3764" s="42">
        <v>7.6477707194476938</v>
      </c>
      <c r="E3764" s="43">
        <v>7.3309405862694108</v>
      </c>
      <c r="F3764" s="44">
        <v>6.1838413590688921</v>
      </c>
      <c r="G3764" s="44">
        <v>9.7561666093869093</v>
      </c>
      <c r="H3764" s="44">
        <v>8.2147404203224426</v>
      </c>
      <c r="I3764" s="45">
        <v>6.7531646221908153</v>
      </c>
    </row>
    <row r="3765" spans="1:9" x14ac:dyDescent="0.25">
      <c r="A3765" s="39">
        <v>2017</v>
      </c>
      <c r="B3765" s="40" t="s">
        <v>43</v>
      </c>
      <c r="C3765" s="41" t="s">
        <v>516</v>
      </c>
      <c r="D3765" s="42">
        <v>5.9571162195094152</v>
      </c>
      <c r="E3765" s="43">
        <v>5.8107878359930165</v>
      </c>
      <c r="F3765" s="44">
        <v>4.3420103716660856</v>
      </c>
      <c r="G3765" s="44">
        <v>7.2229133498088611</v>
      </c>
      <c r="H3765" s="44">
        <v>5.5069200610776283</v>
      </c>
      <c r="I3765" s="45">
        <v>6.9029494790014816</v>
      </c>
    </row>
    <row r="3766" spans="1:9" x14ac:dyDescent="0.25">
      <c r="A3766" s="39">
        <v>2017</v>
      </c>
      <c r="B3766" s="40" t="s">
        <v>394</v>
      </c>
      <c r="C3766" s="41" t="s">
        <v>395</v>
      </c>
      <c r="D3766" s="42">
        <v>7.4149791278067152</v>
      </c>
      <c r="E3766" s="43">
        <v>5.997037658836919</v>
      </c>
      <c r="F3766" s="44">
        <v>5.9882631320804789</v>
      </c>
      <c r="G3766" s="44">
        <v>9.3744064412735302</v>
      </c>
      <c r="H3766" s="44">
        <v>8.2421085973307413</v>
      </c>
      <c r="I3766" s="45">
        <v>7.4730798095119075</v>
      </c>
    </row>
    <row r="3767" spans="1:9" x14ac:dyDescent="0.25">
      <c r="A3767" s="39">
        <v>2017</v>
      </c>
      <c r="B3767" s="40" t="s">
        <v>305</v>
      </c>
      <c r="C3767" s="41" t="s">
        <v>306</v>
      </c>
      <c r="D3767" s="42">
        <v>7.8152381180730641</v>
      </c>
      <c r="E3767" s="43">
        <v>7.3818242103458669</v>
      </c>
      <c r="F3767" s="44">
        <v>6.074704975818416</v>
      </c>
      <c r="G3767" s="44">
        <v>9.1624337237046518</v>
      </c>
      <c r="H3767" s="44">
        <v>8.5307512012065327</v>
      </c>
      <c r="I3767" s="45">
        <v>7.9264764792898541</v>
      </c>
    </row>
    <row r="3768" spans="1:9" x14ac:dyDescent="0.25">
      <c r="A3768" s="39">
        <v>2017</v>
      </c>
      <c r="B3768" s="40" t="s">
        <v>340</v>
      </c>
      <c r="C3768" s="41" t="s">
        <v>517</v>
      </c>
      <c r="D3768" s="42">
        <v>7.7706736531905234</v>
      </c>
      <c r="E3768" s="43">
        <v>6.6600450864600464</v>
      </c>
      <c r="F3768" s="44">
        <v>6.5435237626506559</v>
      </c>
      <c r="G3768" s="44">
        <v>8.8729782046656709</v>
      </c>
      <c r="H3768" s="44">
        <v>8.3924518702183342</v>
      </c>
      <c r="I3768" s="45">
        <v>8.3843693419579104</v>
      </c>
    </row>
    <row r="3769" spans="1:9" x14ac:dyDescent="0.25">
      <c r="A3769" s="39">
        <v>2017</v>
      </c>
      <c r="B3769" s="40" t="s">
        <v>358</v>
      </c>
      <c r="C3769" s="41" t="s">
        <v>359</v>
      </c>
      <c r="D3769" s="42">
        <v>8.0510819882754863</v>
      </c>
      <c r="E3769" s="43">
        <v>5.1258687244612435</v>
      </c>
      <c r="F3769" s="44">
        <v>8.0798944477188606</v>
      </c>
      <c r="G3769" s="44">
        <v>9.870181026705044</v>
      </c>
      <c r="H3769" s="44">
        <v>8.6795069644811562</v>
      </c>
      <c r="I3769" s="45">
        <v>8.4999587780111288</v>
      </c>
    </row>
    <row r="3770" spans="1:9" x14ac:dyDescent="0.25">
      <c r="A3770" s="39">
        <v>2017</v>
      </c>
      <c r="B3770" s="40" t="s">
        <v>163</v>
      </c>
      <c r="C3770" s="41" t="s">
        <v>164</v>
      </c>
      <c r="D3770" s="42">
        <v>7.4588889275905101</v>
      </c>
      <c r="E3770" s="43">
        <v>8.5104283964777654</v>
      </c>
      <c r="F3770" s="44">
        <v>4.5656398843421808</v>
      </c>
      <c r="G3770" s="44">
        <v>9.4807867797536787</v>
      </c>
      <c r="H3770" s="44">
        <v>8.0256173036801606</v>
      </c>
      <c r="I3770" s="45">
        <v>6.7119722736987697</v>
      </c>
    </row>
    <row r="3771" spans="1:9" x14ac:dyDescent="0.25">
      <c r="A3771" s="39">
        <v>2017</v>
      </c>
      <c r="B3771" s="40" t="s">
        <v>165</v>
      </c>
      <c r="C3771" s="41" t="s">
        <v>166</v>
      </c>
      <c r="D3771" s="42">
        <v>6.3694386122070767</v>
      </c>
      <c r="E3771" s="43">
        <v>6.5663471043010073</v>
      </c>
      <c r="F3771" s="44">
        <v>4.4038592078478738</v>
      </c>
      <c r="G3771" s="44">
        <v>7.9041560971678724</v>
      </c>
      <c r="H3771" s="44">
        <v>6.8175302278889616</v>
      </c>
      <c r="I3771" s="45">
        <v>6.1553004238296687</v>
      </c>
    </row>
    <row r="3772" spans="1:9" x14ac:dyDescent="0.25">
      <c r="A3772" s="39">
        <v>2017</v>
      </c>
      <c r="B3772" s="40" t="s">
        <v>7</v>
      </c>
      <c r="C3772" s="41" t="s">
        <v>518</v>
      </c>
      <c r="D3772" s="42">
        <v>4.9103798659726925</v>
      </c>
      <c r="E3772" s="43">
        <v>4.8629350279508659</v>
      </c>
      <c r="F3772" s="44">
        <v>3.6987686504871773</v>
      </c>
      <c r="G3772" s="44">
        <v>5.5818032101975872</v>
      </c>
      <c r="H3772" s="44">
        <v>5.7959411537494354</v>
      </c>
      <c r="I3772" s="45">
        <v>4.6124512874783967</v>
      </c>
    </row>
    <row r="3773" spans="1:9" x14ac:dyDescent="0.25">
      <c r="A3773" s="39">
        <v>2017</v>
      </c>
      <c r="B3773" s="40" t="s">
        <v>167</v>
      </c>
      <c r="C3773" s="41" t="s">
        <v>168</v>
      </c>
      <c r="D3773" s="42">
        <v>7.4445147637146807</v>
      </c>
      <c r="E3773" s="43">
        <v>8.763576411161548</v>
      </c>
      <c r="F3773" s="44">
        <v>4.3940252619605644</v>
      </c>
      <c r="G3773" s="44">
        <v>9.8802947592003871</v>
      </c>
      <c r="H3773" s="44">
        <v>7.7758237179690122</v>
      </c>
      <c r="I3773" s="45">
        <v>6.4088536682818935</v>
      </c>
    </row>
    <row r="3774" spans="1:9" x14ac:dyDescent="0.25">
      <c r="A3774" s="39">
        <v>2017</v>
      </c>
      <c r="B3774" s="40" t="s">
        <v>360</v>
      </c>
      <c r="C3774" s="41" t="s">
        <v>361</v>
      </c>
      <c r="D3774" s="42">
        <v>7.9286803647302451</v>
      </c>
      <c r="E3774" s="43">
        <v>6.3473572460385936</v>
      </c>
      <c r="F3774" s="44">
        <v>7.356586476279273</v>
      </c>
      <c r="G3774" s="44">
        <v>9.0777985765123894</v>
      </c>
      <c r="H3774" s="44">
        <v>8.5982076237130372</v>
      </c>
      <c r="I3774" s="45">
        <v>8.263451901107933</v>
      </c>
    </row>
    <row r="3775" spans="1:9" x14ac:dyDescent="0.25">
      <c r="A3775" s="39">
        <v>2017</v>
      </c>
      <c r="B3775" s="40" t="s">
        <v>53</v>
      </c>
      <c r="C3775" s="41" t="s">
        <v>54</v>
      </c>
      <c r="D3775" s="42">
        <v>6.3086877267714536</v>
      </c>
      <c r="E3775" s="43">
        <v>5.0387359739224733</v>
      </c>
      <c r="F3775" s="44">
        <v>4.3915134397384676</v>
      </c>
      <c r="G3775" s="44">
        <v>7.7717808381235338</v>
      </c>
      <c r="H3775" s="44">
        <v>6.6991484391190337</v>
      </c>
      <c r="I3775" s="45">
        <v>7.6422599429537614</v>
      </c>
    </row>
    <row r="3776" spans="1:9" x14ac:dyDescent="0.25">
      <c r="A3776" s="39">
        <v>2017</v>
      </c>
      <c r="B3776" s="40" t="s">
        <v>55</v>
      </c>
      <c r="C3776" s="41" t="s">
        <v>56</v>
      </c>
      <c r="D3776" s="42">
        <v>5.647974922810036</v>
      </c>
      <c r="E3776" s="43">
        <v>5.7800852294802247</v>
      </c>
      <c r="F3776" s="44">
        <v>4.254877789072852</v>
      </c>
      <c r="G3776" s="44">
        <v>6.359687004981442</v>
      </c>
      <c r="H3776" s="44">
        <v>5.1321497769037654</v>
      </c>
      <c r="I3776" s="45">
        <v>6.7130748136118976</v>
      </c>
    </row>
    <row r="3777" spans="1:9" x14ac:dyDescent="0.25">
      <c r="A3777" s="39">
        <v>2017</v>
      </c>
      <c r="B3777" s="40" t="s">
        <v>451</v>
      </c>
      <c r="C3777" s="41" t="s">
        <v>452</v>
      </c>
      <c r="D3777" s="42">
        <v>6.5383399808010996</v>
      </c>
      <c r="E3777" s="43">
        <v>6.0728061495452543</v>
      </c>
      <c r="F3777" s="44">
        <v>4.9233986938761083</v>
      </c>
      <c r="G3777" s="44">
        <v>6.9060882705412681</v>
      </c>
      <c r="H3777" s="44">
        <v>5.9288110629578954</v>
      </c>
      <c r="I3777" s="45">
        <v>8.8605957270849718</v>
      </c>
    </row>
    <row r="3778" spans="1:9" x14ac:dyDescent="0.25">
      <c r="A3778" s="39">
        <v>2017</v>
      </c>
      <c r="B3778" s="40" t="s">
        <v>364</v>
      </c>
      <c r="C3778" s="41" t="s">
        <v>365</v>
      </c>
      <c r="D3778" s="42">
        <v>7.7267037823582214</v>
      </c>
      <c r="E3778" s="43">
        <v>4.9059743091332324</v>
      </c>
      <c r="F3778" s="44">
        <v>8.155079143147498</v>
      </c>
      <c r="G3778" s="44">
        <v>9.2132653650858618</v>
      </c>
      <c r="H3778" s="44">
        <v>8.4143228369613841</v>
      </c>
      <c r="I3778" s="45">
        <v>7.9448772574631334</v>
      </c>
    </row>
    <row r="3779" spans="1:9" x14ac:dyDescent="0.25">
      <c r="A3779" s="39">
        <v>2017</v>
      </c>
      <c r="B3779" s="40" t="s">
        <v>424</v>
      </c>
      <c r="C3779" s="41" t="s">
        <v>425</v>
      </c>
      <c r="D3779" s="42">
        <v>7.4397181766288032</v>
      </c>
      <c r="E3779" s="43">
        <v>5.2055334595145597</v>
      </c>
      <c r="F3779" s="44">
        <v>6.8262123708129279</v>
      </c>
      <c r="G3779" s="44">
        <v>9.2813019585292089</v>
      </c>
      <c r="H3779" s="44">
        <v>8.3980676325260273</v>
      </c>
      <c r="I3779" s="45">
        <v>7.4874754617612931</v>
      </c>
    </row>
    <row r="3780" spans="1:9" x14ac:dyDescent="0.25">
      <c r="A3780" s="39">
        <v>2017</v>
      </c>
      <c r="B3780" s="40" t="s">
        <v>59</v>
      </c>
      <c r="C3780" s="41" t="s">
        <v>60</v>
      </c>
      <c r="D3780" s="42">
        <v>5.8519559949600986</v>
      </c>
      <c r="E3780" s="43">
        <v>6.2194556070360765</v>
      </c>
      <c r="F3780" s="44">
        <v>3.9210820053749318</v>
      </c>
      <c r="G3780" s="44">
        <v>6.2077428267843775</v>
      </c>
      <c r="H3780" s="44">
        <v>5.7562514696965605</v>
      </c>
      <c r="I3780" s="45">
        <v>7.1552480659085438</v>
      </c>
    </row>
    <row r="3781" spans="1:9" x14ac:dyDescent="0.25">
      <c r="A3781" s="39">
        <v>2017</v>
      </c>
      <c r="B3781" s="40" t="s">
        <v>61</v>
      </c>
      <c r="C3781" s="41" t="s">
        <v>519</v>
      </c>
      <c r="D3781" s="42">
        <v>7.1485005017455112</v>
      </c>
      <c r="E3781" s="43">
        <v>6.4290883886773695</v>
      </c>
      <c r="F3781" s="44">
        <v>5.2558732641098924</v>
      </c>
      <c r="G3781" s="44">
        <v>9.4629871070991083</v>
      </c>
      <c r="H3781" s="44">
        <v>7.4414837970659882</v>
      </c>
      <c r="I3781" s="45">
        <v>7.1530699517751941</v>
      </c>
    </row>
    <row r="3782" spans="1:9" x14ac:dyDescent="0.25">
      <c r="A3782" s="39">
        <v>2017</v>
      </c>
      <c r="B3782" s="40" t="s">
        <v>307</v>
      </c>
      <c r="C3782" s="41" t="s">
        <v>308</v>
      </c>
      <c r="D3782" s="42">
        <v>8.1435224824135837</v>
      </c>
      <c r="E3782" s="43">
        <v>7.9602629159341971</v>
      </c>
      <c r="F3782" s="44">
        <v>6.4330335642106666</v>
      </c>
      <c r="G3782" s="44">
        <v>8.9663778804385981</v>
      </c>
      <c r="H3782" s="44">
        <v>9.0376577515553329</v>
      </c>
      <c r="I3782" s="45">
        <v>8.3202802999291148</v>
      </c>
    </row>
    <row r="3783" spans="1:9" x14ac:dyDescent="0.25">
      <c r="A3783" s="39">
        <v>2017</v>
      </c>
      <c r="B3783" s="40" t="s">
        <v>426</v>
      </c>
      <c r="C3783" s="41" t="s">
        <v>427</v>
      </c>
      <c r="D3783" s="42">
        <v>7.8660519212303344</v>
      </c>
      <c r="E3783" s="43">
        <v>6.1342522167112268</v>
      </c>
      <c r="F3783" s="44">
        <v>7.482774368214872</v>
      </c>
      <c r="G3783" s="44">
        <v>9.263704289504842</v>
      </c>
      <c r="H3783" s="44">
        <v>8.2922486245011999</v>
      </c>
      <c r="I3783" s="45">
        <v>8.1572801072195347</v>
      </c>
    </row>
    <row r="3784" spans="1:9" x14ac:dyDescent="0.25">
      <c r="A3784" s="39">
        <v>2017</v>
      </c>
      <c r="B3784" s="40" t="s">
        <v>63</v>
      </c>
      <c r="C3784" s="41" t="s">
        <v>64</v>
      </c>
      <c r="D3784" s="42">
        <v>6.6673489825201795</v>
      </c>
      <c r="E3784" s="43">
        <v>8.805012650782519</v>
      </c>
      <c r="F3784" s="44">
        <v>5.2837974951360183</v>
      </c>
      <c r="G3784" s="44">
        <v>5.9488628023646752</v>
      </c>
      <c r="H3784" s="44">
        <v>6.1190972052875159</v>
      </c>
      <c r="I3784" s="45">
        <v>7.1799747590301699</v>
      </c>
    </row>
    <row r="3785" spans="1:9" x14ac:dyDescent="0.25">
      <c r="A3785" s="39">
        <v>2017</v>
      </c>
      <c r="B3785" s="40" t="s">
        <v>398</v>
      </c>
      <c r="C3785" s="41" t="s">
        <v>399</v>
      </c>
      <c r="D3785" s="42">
        <v>6.8339861566791686</v>
      </c>
      <c r="E3785" s="43">
        <v>5.236413898746763</v>
      </c>
      <c r="F3785" s="44">
        <v>5.8878062327997451</v>
      </c>
      <c r="G3785" s="44">
        <v>7.7846062165484957</v>
      </c>
      <c r="H3785" s="44">
        <v>7.8808777221812596</v>
      </c>
      <c r="I3785" s="45">
        <v>7.3802267131195771</v>
      </c>
    </row>
    <row r="3786" spans="1:9" x14ac:dyDescent="0.25">
      <c r="A3786" s="39">
        <v>2017</v>
      </c>
      <c r="B3786" s="40" t="s">
        <v>177</v>
      </c>
      <c r="C3786" s="41" t="s">
        <v>178</v>
      </c>
      <c r="D3786" s="42">
        <v>7.7191276244150728</v>
      </c>
      <c r="E3786" s="43">
        <v>9.4414781188446248</v>
      </c>
      <c r="F3786" s="44">
        <v>4.8286475513523071</v>
      </c>
      <c r="G3786" s="44">
        <v>9.4370695239411564</v>
      </c>
      <c r="H3786" s="44">
        <v>8.3257127180239223</v>
      </c>
      <c r="I3786" s="45">
        <v>6.5627302099133553</v>
      </c>
    </row>
    <row r="3787" spans="1:9" x14ac:dyDescent="0.25">
      <c r="A3787" s="39">
        <v>2017</v>
      </c>
      <c r="B3787" s="40" t="s">
        <v>65</v>
      </c>
      <c r="C3787" s="41" t="s">
        <v>66</v>
      </c>
      <c r="D3787" s="42">
        <v>5.4624240686874188</v>
      </c>
      <c r="E3787" s="43">
        <v>3.996937596732427</v>
      </c>
      <c r="F3787" s="44">
        <v>3.2546028213138709</v>
      </c>
      <c r="G3787" s="44">
        <v>7.7088818124799428</v>
      </c>
      <c r="H3787" s="44">
        <v>5.3973875173260746</v>
      </c>
      <c r="I3787" s="45">
        <v>6.9543105955847793</v>
      </c>
    </row>
    <row r="3788" spans="1:9" x14ac:dyDescent="0.25">
      <c r="A3788" s="39">
        <v>2017</v>
      </c>
      <c r="B3788" s="40" t="s">
        <v>67</v>
      </c>
      <c r="C3788" s="41" t="s">
        <v>68</v>
      </c>
      <c r="D3788" s="42">
        <v>5.3185441132487892</v>
      </c>
      <c r="E3788" s="43">
        <v>5.9989109187149019</v>
      </c>
      <c r="F3788" s="44">
        <v>3.0036582760233239</v>
      </c>
      <c r="G3788" s="44">
        <v>6.2655756780821541</v>
      </c>
      <c r="H3788" s="44">
        <v>5.7630663751074422</v>
      </c>
      <c r="I3788" s="45">
        <v>5.5615093183161255</v>
      </c>
    </row>
    <row r="3789" spans="1:9" x14ac:dyDescent="0.25">
      <c r="A3789" s="39">
        <v>2017</v>
      </c>
      <c r="B3789" s="40" t="s">
        <v>179</v>
      </c>
      <c r="C3789" s="41" t="s">
        <v>180</v>
      </c>
      <c r="D3789" s="42">
        <v>6.6384930995366727</v>
      </c>
      <c r="E3789" s="43">
        <v>5.7969215248415136</v>
      </c>
      <c r="F3789" s="44">
        <v>5.1952449795553628</v>
      </c>
      <c r="G3789" s="44">
        <v>8.3547102218646003</v>
      </c>
      <c r="H3789" s="44">
        <v>6.7641400595845926</v>
      </c>
      <c r="I3789" s="45">
        <v>7.081448711837294</v>
      </c>
    </row>
    <row r="3790" spans="1:9" x14ac:dyDescent="0.25">
      <c r="A3790" s="39">
        <v>2017</v>
      </c>
      <c r="B3790" s="40" t="s">
        <v>181</v>
      </c>
      <c r="C3790" s="41" t="s">
        <v>182</v>
      </c>
      <c r="D3790" s="42">
        <v>6.6210966345003541</v>
      </c>
      <c r="E3790" s="43">
        <v>8.3405763696541602</v>
      </c>
      <c r="F3790" s="44">
        <v>2.7999570973081171</v>
      </c>
      <c r="G3790" s="44">
        <v>7.0457665888957877</v>
      </c>
      <c r="H3790" s="44">
        <v>7.957929436851682</v>
      </c>
      <c r="I3790" s="45">
        <v>6.9612536797920201</v>
      </c>
    </row>
    <row r="3791" spans="1:9" x14ac:dyDescent="0.25">
      <c r="A3791" s="39">
        <v>2017</v>
      </c>
      <c r="B3791" s="40" t="s">
        <v>183</v>
      </c>
      <c r="C3791" s="41" t="s">
        <v>184</v>
      </c>
      <c r="D3791" s="42">
        <v>7.2376329879169505</v>
      </c>
      <c r="E3791" s="43">
        <v>9.0534200138556908</v>
      </c>
      <c r="F3791" s="44">
        <v>4.1488521235755149</v>
      </c>
      <c r="G3791" s="44">
        <v>9.0817673802248677</v>
      </c>
      <c r="H3791" s="44">
        <v>6.8585492298526818</v>
      </c>
      <c r="I3791" s="45">
        <v>7.0455761920759947</v>
      </c>
    </row>
    <row r="3792" spans="1:9" x14ac:dyDescent="0.25">
      <c r="A3792" s="39">
        <v>2017</v>
      </c>
      <c r="B3792" s="40" t="s">
        <v>251</v>
      </c>
      <c r="C3792" s="41" t="s">
        <v>520</v>
      </c>
      <c r="D3792" s="42">
        <v>8.8965133284895579</v>
      </c>
      <c r="E3792" s="43">
        <v>8.3638973037754365</v>
      </c>
      <c r="F3792" s="44">
        <v>7.4981818592865341</v>
      </c>
      <c r="G3792" s="44">
        <v>9.7358691883277189</v>
      </c>
      <c r="H3792" s="44">
        <v>9.4627066862958209</v>
      </c>
      <c r="I3792" s="45">
        <v>9.421911604762288</v>
      </c>
    </row>
    <row r="3793" spans="1:9" x14ac:dyDescent="0.25">
      <c r="A3793" s="39">
        <v>2017</v>
      </c>
      <c r="B3793" s="40" t="s">
        <v>342</v>
      </c>
      <c r="C3793" s="41" t="s">
        <v>343</v>
      </c>
      <c r="D3793" s="42">
        <v>7.528216256959757</v>
      </c>
      <c r="E3793" s="43">
        <v>5.8682659448735306</v>
      </c>
      <c r="F3793" s="44">
        <v>6.2475304536685705</v>
      </c>
      <c r="G3793" s="44">
        <v>9.7181428859837808</v>
      </c>
      <c r="H3793" s="44">
        <v>8.2798036154667329</v>
      </c>
      <c r="I3793" s="45">
        <v>7.5273383848061686</v>
      </c>
    </row>
    <row r="3794" spans="1:9" x14ac:dyDescent="0.25">
      <c r="A3794" s="39">
        <v>2017</v>
      </c>
      <c r="B3794" s="40" t="s">
        <v>368</v>
      </c>
      <c r="C3794" s="41" t="s">
        <v>369</v>
      </c>
      <c r="D3794" s="42">
        <v>7.7558453505606249</v>
      </c>
      <c r="E3794" s="43">
        <v>6.2010872794131995</v>
      </c>
      <c r="F3794" s="44">
        <v>8.0400617370855798</v>
      </c>
      <c r="G3794" s="44">
        <v>9.238153724038888</v>
      </c>
      <c r="H3794" s="44">
        <v>7.4964875292442219</v>
      </c>
      <c r="I3794" s="45">
        <v>7.8034364830212404</v>
      </c>
    </row>
    <row r="3795" spans="1:9" x14ac:dyDescent="0.25">
      <c r="A3795" s="39">
        <v>2017</v>
      </c>
      <c r="B3795" s="40" t="s">
        <v>287</v>
      </c>
      <c r="C3795" s="41" t="s">
        <v>288</v>
      </c>
      <c r="D3795" s="42">
        <v>6.6812837092779063</v>
      </c>
      <c r="E3795" s="43">
        <v>7.5604845791068742</v>
      </c>
      <c r="F3795" s="44">
        <v>5.0563493127749002</v>
      </c>
      <c r="G3795" s="44">
        <v>8.4113254924334342</v>
      </c>
      <c r="H3795" s="44">
        <v>5.7079481971811665</v>
      </c>
      <c r="I3795" s="45">
        <v>6.6703109648931509</v>
      </c>
    </row>
    <row r="3796" spans="1:9" x14ac:dyDescent="0.25">
      <c r="A3796" s="39">
        <v>2017</v>
      </c>
      <c r="B3796" s="40" t="s">
        <v>263</v>
      </c>
      <c r="C3796" s="41" t="s">
        <v>264</v>
      </c>
      <c r="D3796" s="42">
        <v>7.2702519424898595</v>
      </c>
      <c r="E3796" s="43">
        <v>8.3109802818036798</v>
      </c>
      <c r="F3796" s="44">
        <v>5.00090705935163</v>
      </c>
      <c r="G3796" s="44">
        <v>9.6782812511059166</v>
      </c>
      <c r="H3796" s="44">
        <v>6.8144648214880466</v>
      </c>
      <c r="I3796" s="45">
        <v>6.5466262987000237</v>
      </c>
    </row>
    <row r="3797" spans="1:9" x14ac:dyDescent="0.25">
      <c r="A3797" s="39">
        <v>2017</v>
      </c>
      <c r="B3797" s="40" t="s">
        <v>289</v>
      </c>
      <c r="C3797" s="41" t="s">
        <v>521</v>
      </c>
      <c r="D3797" s="42">
        <v>5.4941071644651558</v>
      </c>
      <c r="E3797" s="43">
        <v>5.690210298919415</v>
      </c>
      <c r="F3797" s="44">
        <v>4.3777206983184831</v>
      </c>
      <c r="G3797" s="44">
        <v>7.1277026866829019</v>
      </c>
      <c r="H3797" s="44">
        <v>4.6140653137974033</v>
      </c>
      <c r="I3797" s="45">
        <v>5.6608368246075758</v>
      </c>
    </row>
    <row r="3798" spans="1:9" x14ac:dyDescent="0.25">
      <c r="A3798" s="39">
        <v>2017</v>
      </c>
      <c r="B3798" s="40" t="s">
        <v>309</v>
      </c>
      <c r="C3798" s="41" t="s">
        <v>310</v>
      </c>
      <c r="D3798" s="42">
        <v>5.5700763454031934</v>
      </c>
      <c r="E3798" s="43">
        <v>4.9588196710071104</v>
      </c>
      <c r="F3798" s="44">
        <v>3.2904585815639034</v>
      </c>
      <c r="G3798" s="44">
        <v>7.9503802866627602</v>
      </c>
      <c r="H3798" s="44">
        <v>5.5014535075156701</v>
      </c>
      <c r="I3798" s="45">
        <v>6.1492696802665252</v>
      </c>
    </row>
    <row r="3799" spans="1:9" x14ac:dyDescent="0.25">
      <c r="A3799" s="39">
        <v>2017</v>
      </c>
      <c r="B3799" s="40" t="s">
        <v>370</v>
      </c>
      <c r="C3799" s="41" t="s">
        <v>371</v>
      </c>
      <c r="D3799" s="42">
        <v>8.1384234973790548</v>
      </c>
      <c r="E3799" s="43">
        <v>6.7403214486268723</v>
      </c>
      <c r="F3799" s="44">
        <v>7.4348514892785715</v>
      </c>
      <c r="G3799" s="44">
        <v>9.273549246501009</v>
      </c>
      <c r="H3799" s="44">
        <v>8.7305510884073136</v>
      </c>
      <c r="I3799" s="45">
        <v>8.5128442140815039</v>
      </c>
    </row>
    <row r="3800" spans="1:9" x14ac:dyDescent="0.25">
      <c r="A3800" s="39">
        <v>2017</v>
      </c>
      <c r="B3800" s="40" t="s">
        <v>311</v>
      </c>
      <c r="C3800" s="41" t="s">
        <v>312</v>
      </c>
      <c r="D3800" s="42">
        <v>7.6177012658567191</v>
      </c>
      <c r="E3800" s="43">
        <v>6.4660975723180671</v>
      </c>
      <c r="F3800" s="44">
        <v>5.9130619269614462</v>
      </c>
      <c r="G3800" s="44">
        <v>9.8056836843468229</v>
      </c>
      <c r="H3800" s="44">
        <v>8.4766175573009193</v>
      </c>
      <c r="I3800" s="45">
        <v>7.4270455883563455</v>
      </c>
    </row>
    <row r="3801" spans="1:9" x14ac:dyDescent="0.25">
      <c r="A3801" s="39">
        <v>2017</v>
      </c>
      <c r="B3801" s="40" t="s">
        <v>402</v>
      </c>
      <c r="C3801" s="41" t="s">
        <v>403</v>
      </c>
      <c r="D3801" s="42">
        <v>7.5973350093942074</v>
      </c>
      <c r="E3801" s="43">
        <v>6.0911466819342497</v>
      </c>
      <c r="F3801" s="44">
        <v>6.2926938909276524</v>
      </c>
      <c r="G3801" s="44">
        <v>9.202667440056409</v>
      </c>
      <c r="H3801" s="44">
        <v>8.6549792061478215</v>
      </c>
      <c r="I3801" s="45">
        <v>7.7451878279049042</v>
      </c>
    </row>
    <row r="3802" spans="1:9" x14ac:dyDescent="0.25">
      <c r="A3802" s="39">
        <v>2017</v>
      </c>
      <c r="B3802" s="40" t="s">
        <v>185</v>
      </c>
      <c r="C3802" s="41" t="s">
        <v>186</v>
      </c>
      <c r="D3802" s="42">
        <v>7.53769975854153</v>
      </c>
      <c r="E3802" s="43">
        <v>8.0617302588361373</v>
      </c>
      <c r="F3802" s="44">
        <v>5.5591971178430901</v>
      </c>
      <c r="G3802" s="44">
        <v>8.8200198506532157</v>
      </c>
      <c r="H3802" s="44">
        <v>7.1019279356714913</v>
      </c>
      <c r="I3802" s="45">
        <v>8.1456236297037119</v>
      </c>
    </row>
    <row r="3803" spans="1:9" x14ac:dyDescent="0.25">
      <c r="A3803" s="39">
        <v>2017</v>
      </c>
      <c r="B3803" s="40" t="s">
        <v>254</v>
      </c>
      <c r="C3803" s="41" t="s">
        <v>255</v>
      </c>
      <c r="D3803" s="42">
        <v>7.8597309449202344</v>
      </c>
      <c r="E3803" s="43">
        <v>5.8073711597913711</v>
      </c>
      <c r="F3803" s="44">
        <v>7.2468623885373438</v>
      </c>
      <c r="G3803" s="44">
        <v>9.4914029298211755</v>
      </c>
      <c r="H3803" s="44">
        <v>8.4167238799332065</v>
      </c>
      <c r="I3803" s="45">
        <v>8.3362943665180769</v>
      </c>
    </row>
    <row r="3804" spans="1:9" x14ac:dyDescent="0.25">
      <c r="A3804" s="39">
        <v>2017</v>
      </c>
      <c r="B3804" s="40" t="s">
        <v>313</v>
      </c>
      <c r="C3804" s="41" t="s">
        <v>314</v>
      </c>
      <c r="D3804" s="42">
        <v>7.5357909613272556</v>
      </c>
      <c r="E3804" s="43">
        <v>7.6161042292261616</v>
      </c>
      <c r="F3804" s="44">
        <v>4.6904214376459725</v>
      </c>
      <c r="G3804" s="44">
        <v>9.591084049925751</v>
      </c>
      <c r="H3804" s="44">
        <v>7.9120778848492748</v>
      </c>
      <c r="I3804" s="45">
        <v>7.8692672049891179</v>
      </c>
    </row>
    <row r="3805" spans="1:9" x14ac:dyDescent="0.25">
      <c r="A3805" s="39">
        <v>2017</v>
      </c>
      <c r="B3805" s="40" t="s">
        <v>238</v>
      </c>
      <c r="C3805" s="41" t="s">
        <v>239</v>
      </c>
      <c r="D3805" s="42">
        <v>7.0908232115514833</v>
      </c>
      <c r="E3805" s="43">
        <v>7.6940047817668811</v>
      </c>
      <c r="F3805" s="44">
        <v>4.9454978151739981</v>
      </c>
      <c r="G3805" s="44">
        <v>8.7964773673000156</v>
      </c>
      <c r="H3805" s="44">
        <v>6.3328804516802233</v>
      </c>
      <c r="I3805" s="45">
        <v>7.6852556418363029</v>
      </c>
    </row>
    <row r="3806" spans="1:9" x14ac:dyDescent="0.25">
      <c r="A3806" s="39">
        <v>2017</v>
      </c>
      <c r="B3806" s="40" t="s">
        <v>69</v>
      </c>
      <c r="C3806" s="41" t="s">
        <v>70</v>
      </c>
      <c r="D3806" s="42">
        <v>6.8594927828929428</v>
      </c>
      <c r="E3806" s="43">
        <v>6.3279927001626559</v>
      </c>
      <c r="F3806" s="44">
        <v>5.2128745955551068</v>
      </c>
      <c r="G3806" s="44">
        <v>9.2482959707050583</v>
      </c>
      <c r="H3806" s="44">
        <v>6.7764371112567137</v>
      </c>
      <c r="I3806" s="45">
        <v>6.7318635367851769</v>
      </c>
    </row>
    <row r="3807" spans="1:9" x14ac:dyDescent="0.25">
      <c r="A3807" s="39">
        <v>2017</v>
      </c>
      <c r="B3807" s="40" t="s">
        <v>258</v>
      </c>
      <c r="C3807" s="41" t="s">
        <v>522</v>
      </c>
      <c r="D3807" s="42">
        <v>7.7217605545530246</v>
      </c>
      <c r="E3807" s="43">
        <v>7.0323002901890277</v>
      </c>
      <c r="F3807" s="44">
        <v>6.5136854236692381</v>
      </c>
      <c r="G3807" s="44">
        <v>9.5668422543047988</v>
      </c>
      <c r="H3807" s="44">
        <v>7.9719242927237293</v>
      </c>
      <c r="I3807" s="45">
        <v>7.5240505118783263</v>
      </c>
    </row>
    <row r="3808" spans="1:9" x14ac:dyDescent="0.25">
      <c r="A3808" s="39">
        <v>2017</v>
      </c>
      <c r="B3808" s="40" t="s">
        <v>315</v>
      </c>
      <c r="C3808" s="41" t="s">
        <v>316</v>
      </c>
      <c r="D3808" s="42">
        <v>6.5613860257205587</v>
      </c>
      <c r="E3808" s="43">
        <v>5.7147294075976669</v>
      </c>
      <c r="F3808" s="44">
        <v>4.8632220858294684</v>
      </c>
      <c r="G3808" s="44">
        <v>8.3902922215537448</v>
      </c>
      <c r="H3808" s="44">
        <v>7.079413615333582</v>
      </c>
      <c r="I3808" s="45">
        <v>6.7592727982883334</v>
      </c>
    </row>
    <row r="3809" spans="1:9" x14ac:dyDescent="0.25">
      <c r="A3809" s="39">
        <v>2017</v>
      </c>
      <c r="B3809" s="40" t="s">
        <v>241</v>
      </c>
      <c r="C3809" s="41" t="s">
        <v>523</v>
      </c>
      <c r="D3809" s="42">
        <v>7.0520407393250677</v>
      </c>
      <c r="E3809" s="43">
        <v>7.3115734527862344</v>
      </c>
      <c r="F3809" s="44">
        <v>4.4496367545619515</v>
      </c>
      <c r="G3809" s="44">
        <v>9.2615429445815973</v>
      </c>
      <c r="H3809" s="44">
        <v>7.4356975816711168</v>
      </c>
      <c r="I3809" s="45">
        <v>6.8017529630244411</v>
      </c>
    </row>
    <row r="3810" spans="1:9" x14ac:dyDescent="0.25">
      <c r="A3810" s="39">
        <v>2017</v>
      </c>
      <c r="B3810" s="40" t="s">
        <v>265</v>
      </c>
      <c r="C3810" s="41" t="s">
        <v>524</v>
      </c>
      <c r="D3810" s="42">
        <v>6.5168362871250478</v>
      </c>
      <c r="E3810" s="43">
        <v>6.7795728035795406</v>
      </c>
      <c r="F3810" s="44">
        <v>4.7662011938512787</v>
      </c>
      <c r="G3810" s="44">
        <v>7.3769535052482018</v>
      </c>
      <c r="H3810" s="44">
        <v>7.2592840999321897</v>
      </c>
      <c r="I3810" s="45">
        <v>6.4021698330140246</v>
      </c>
    </row>
    <row r="3811" spans="1:9" x14ac:dyDescent="0.25">
      <c r="A3811" s="39">
        <v>2017</v>
      </c>
      <c r="B3811" s="40" t="s">
        <v>376</v>
      </c>
      <c r="C3811" s="41" t="s">
        <v>377</v>
      </c>
      <c r="D3811" s="42">
        <v>7.968618589430136</v>
      </c>
      <c r="E3811" s="43">
        <v>7.2355237879552821</v>
      </c>
      <c r="F3811" s="44">
        <v>6.6483874842483477</v>
      </c>
      <c r="G3811" s="44">
        <v>9.0850853062056078</v>
      </c>
      <c r="H3811" s="44">
        <v>8.6464053967667098</v>
      </c>
      <c r="I3811" s="45">
        <v>8.2276909719747344</v>
      </c>
    </row>
    <row r="3812" spans="1:9" x14ac:dyDescent="0.25">
      <c r="A3812" s="39">
        <v>2017</v>
      </c>
      <c r="B3812" s="40" t="s">
        <v>317</v>
      </c>
      <c r="C3812" s="41" t="s">
        <v>318</v>
      </c>
      <c r="D3812" s="42">
        <v>6.9497548500183495</v>
      </c>
      <c r="E3812" s="43">
        <v>8.3344339077751179</v>
      </c>
      <c r="F3812" s="44">
        <v>3.8849886277453067</v>
      </c>
      <c r="G3812" s="44">
        <v>9.3827620013270163</v>
      </c>
      <c r="H3812" s="44">
        <v>6.7049269157801401</v>
      </c>
      <c r="I3812" s="45">
        <v>6.4416627974641658</v>
      </c>
    </row>
    <row r="3813" spans="1:9" x14ac:dyDescent="0.25">
      <c r="A3813" s="39">
        <v>2017</v>
      </c>
      <c r="B3813" s="40" t="s">
        <v>71</v>
      </c>
      <c r="C3813" s="41" t="s">
        <v>72</v>
      </c>
      <c r="D3813" s="42">
        <v>6.6721130425476129</v>
      </c>
      <c r="E3813" s="43">
        <v>6.1485823004296138</v>
      </c>
      <c r="F3813" s="44">
        <v>5.2358747236411149</v>
      </c>
      <c r="G3813" s="44">
        <v>7.8408857578575812</v>
      </c>
      <c r="H3813" s="44">
        <v>6.6280353578066498</v>
      </c>
      <c r="I3813" s="45">
        <v>7.5071870730031032</v>
      </c>
    </row>
    <row r="3814" spans="1:9" x14ac:dyDescent="0.25">
      <c r="A3814" s="39">
        <v>2017</v>
      </c>
      <c r="B3814" s="40" t="s">
        <v>73</v>
      </c>
      <c r="C3814" s="41" t="s">
        <v>74</v>
      </c>
      <c r="D3814" s="42">
        <v>6.5076199642576951</v>
      </c>
      <c r="E3814" s="43">
        <v>6.6395615046566991</v>
      </c>
      <c r="F3814" s="44">
        <v>4.3625228949664407</v>
      </c>
      <c r="G3814" s="44">
        <v>8.9383241011349561</v>
      </c>
      <c r="H3814" s="44">
        <v>6.3181186720338687</v>
      </c>
      <c r="I3814" s="45">
        <v>6.2795726484965115</v>
      </c>
    </row>
    <row r="3815" spans="1:9" x14ac:dyDescent="0.25">
      <c r="A3815" s="39">
        <v>2017</v>
      </c>
      <c r="B3815" s="40" t="s">
        <v>9</v>
      </c>
      <c r="C3815" s="41" t="s">
        <v>10</v>
      </c>
      <c r="D3815" s="42">
        <v>4.6021830773283829</v>
      </c>
      <c r="E3815" s="43">
        <v>4.8723130369597802</v>
      </c>
      <c r="F3815" s="44">
        <v>3.7883467552560952</v>
      </c>
      <c r="G3815" s="44">
        <v>6.3742244741279981</v>
      </c>
      <c r="H3815" s="44">
        <v>1.9750177480265216</v>
      </c>
      <c r="I3815" s="45">
        <v>6.0010133722715215</v>
      </c>
    </row>
    <row r="3816" spans="1:9" x14ac:dyDescent="0.25">
      <c r="A3816" s="39">
        <v>2017</v>
      </c>
      <c r="B3816" s="40" t="s">
        <v>378</v>
      </c>
      <c r="C3816" s="41" t="s">
        <v>379</v>
      </c>
      <c r="D3816" s="42">
        <v>8.0488526643482459</v>
      </c>
      <c r="E3816" s="43">
        <v>7.6975433761635985</v>
      </c>
      <c r="F3816" s="44">
        <v>6.8616885170648665</v>
      </c>
      <c r="G3816" s="44">
        <v>9.0223214606308684</v>
      </c>
      <c r="H3816" s="44">
        <v>8.4434156761307655</v>
      </c>
      <c r="I3816" s="45">
        <v>8.2192942917511278</v>
      </c>
    </row>
    <row r="3817" spans="1:9" x14ac:dyDescent="0.25">
      <c r="A3817" s="39">
        <v>2017</v>
      </c>
      <c r="B3817" s="40" t="s">
        <v>430</v>
      </c>
      <c r="C3817" s="41" t="s">
        <v>431</v>
      </c>
      <c r="D3817" s="42">
        <v>7.7329684864010684</v>
      </c>
      <c r="E3817" s="43">
        <v>5.6192024958256148</v>
      </c>
      <c r="F3817" s="44">
        <v>7.7718795716518407</v>
      </c>
      <c r="G3817" s="44">
        <v>9.1673561926171523</v>
      </c>
      <c r="H3817" s="44">
        <v>8.0991760940382385</v>
      </c>
      <c r="I3817" s="45">
        <v>8.0072280778724991</v>
      </c>
    </row>
    <row r="3818" spans="1:9" x14ac:dyDescent="0.25">
      <c r="A3818" s="39">
        <v>2017</v>
      </c>
      <c r="B3818" s="40" t="s">
        <v>75</v>
      </c>
      <c r="C3818" s="41" t="s">
        <v>76</v>
      </c>
      <c r="D3818" s="42">
        <v>6.1382143282287824</v>
      </c>
      <c r="E3818" s="43">
        <v>7.632625309533398</v>
      </c>
      <c r="F3818" s="44">
        <v>3.2080738000016176</v>
      </c>
      <c r="G3818" s="44">
        <v>7.629908771176459</v>
      </c>
      <c r="H3818" s="44">
        <v>6.3601530281918173</v>
      </c>
      <c r="I3818" s="45">
        <v>5.8603107322406212</v>
      </c>
    </row>
    <row r="3819" spans="1:9" x14ac:dyDescent="0.25">
      <c r="A3819" s="39">
        <v>2017</v>
      </c>
      <c r="B3819" s="40" t="s">
        <v>77</v>
      </c>
      <c r="C3819" s="41" t="s">
        <v>78</v>
      </c>
      <c r="D3819" s="42">
        <v>6.056420477128019</v>
      </c>
      <c r="E3819" s="43">
        <v>5.9456140973485052</v>
      </c>
      <c r="F3819" s="44">
        <v>4.9704456943650603</v>
      </c>
      <c r="G3819" s="44">
        <v>6.9627016181845773</v>
      </c>
      <c r="H3819" s="44">
        <v>6.2560061306207624</v>
      </c>
      <c r="I3819" s="45">
        <v>6.1473348451211898</v>
      </c>
    </row>
    <row r="3820" spans="1:9" x14ac:dyDescent="0.25">
      <c r="A3820" s="39">
        <v>2017</v>
      </c>
      <c r="B3820" s="40" t="s">
        <v>267</v>
      </c>
      <c r="C3820" s="41" t="s">
        <v>268</v>
      </c>
      <c r="D3820" s="42">
        <v>7.5579632468729923</v>
      </c>
      <c r="E3820" s="43">
        <v>6.6824500491277234</v>
      </c>
      <c r="F3820" s="44">
        <v>5.3451038830428583</v>
      </c>
      <c r="G3820" s="44">
        <v>9.6049505680407634</v>
      </c>
      <c r="H3820" s="44">
        <v>7.57703306652542</v>
      </c>
      <c r="I3820" s="45">
        <v>8.5802786676281944</v>
      </c>
    </row>
    <row r="3821" spans="1:9" x14ac:dyDescent="0.25">
      <c r="A3821" s="39">
        <v>2017</v>
      </c>
      <c r="B3821" s="40" t="s">
        <v>79</v>
      </c>
      <c r="C3821" s="41" t="s">
        <v>80</v>
      </c>
      <c r="D3821" s="42">
        <v>5.8453560009939141</v>
      </c>
      <c r="E3821" s="43">
        <v>5.3795012229110011</v>
      </c>
      <c r="F3821" s="44">
        <v>3.6167961347411115</v>
      </c>
      <c r="G3821" s="44">
        <v>7.2437616851691127</v>
      </c>
      <c r="H3821" s="44">
        <v>6.6410707794597759</v>
      </c>
      <c r="I3821" s="45">
        <v>6.3456501826885656</v>
      </c>
    </row>
    <row r="3822" spans="1:9" x14ac:dyDescent="0.25">
      <c r="A3822" s="39">
        <v>2017</v>
      </c>
      <c r="B3822" s="40" t="s">
        <v>404</v>
      </c>
      <c r="C3822" s="41" t="s">
        <v>405</v>
      </c>
      <c r="D3822" s="42">
        <v>7.9777888329228031</v>
      </c>
      <c r="E3822" s="43">
        <v>7.0439553614361277</v>
      </c>
      <c r="F3822" s="44">
        <v>6.3197572723641793</v>
      </c>
      <c r="G3822" s="44">
        <v>9.3550776111917582</v>
      </c>
      <c r="H3822" s="44">
        <v>8.6619532444352281</v>
      </c>
      <c r="I3822" s="45">
        <v>8.5082006751867212</v>
      </c>
    </row>
    <row r="3823" spans="1:9" x14ac:dyDescent="0.25">
      <c r="A3823" s="39">
        <v>2017</v>
      </c>
      <c r="B3823" s="40" t="s">
        <v>81</v>
      </c>
      <c r="C3823" s="41" t="s">
        <v>82</v>
      </c>
      <c r="D3823" s="42">
        <v>6.2134422806400265</v>
      </c>
      <c r="E3823" s="43">
        <v>6.2969742412827134</v>
      </c>
      <c r="F3823" s="44">
        <v>3.965953445976576</v>
      </c>
      <c r="G3823" s="44">
        <v>8.0429238224446493</v>
      </c>
      <c r="H3823" s="44">
        <v>5.867833133795429</v>
      </c>
      <c r="I3823" s="45">
        <v>6.8935267597007659</v>
      </c>
    </row>
    <row r="3824" spans="1:9" x14ac:dyDescent="0.25">
      <c r="A3824" s="39">
        <v>2017</v>
      </c>
      <c r="B3824" s="40" t="s">
        <v>83</v>
      </c>
      <c r="C3824" s="41" t="s">
        <v>84</v>
      </c>
      <c r="D3824" s="42">
        <v>7.9947926753471181</v>
      </c>
      <c r="E3824" s="43">
        <v>8.1484144839817656</v>
      </c>
      <c r="F3824" s="44">
        <v>6.3951936448353477</v>
      </c>
      <c r="G3824" s="44">
        <v>9.2953917231566709</v>
      </c>
      <c r="H3824" s="44">
        <v>8.5158704761696402</v>
      </c>
      <c r="I3824" s="45">
        <v>7.6190930485921706</v>
      </c>
    </row>
    <row r="3825" spans="1:9" x14ac:dyDescent="0.25">
      <c r="A3825" s="39">
        <v>2017</v>
      </c>
      <c r="B3825" s="40" t="s">
        <v>189</v>
      </c>
      <c r="C3825" s="41" t="s">
        <v>190</v>
      </c>
      <c r="D3825" s="42">
        <v>7.1589026885329305</v>
      </c>
      <c r="E3825" s="43">
        <v>8.3799026761722804</v>
      </c>
      <c r="F3825" s="44">
        <v>4.7185121128402994</v>
      </c>
      <c r="G3825" s="44">
        <v>7.9137275439873438</v>
      </c>
      <c r="H3825" s="44">
        <v>7.638710459906525</v>
      </c>
      <c r="I3825" s="45">
        <v>7.143660649758206</v>
      </c>
    </row>
    <row r="3826" spans="1:9" x14ac:dyDescent="0.25">
      <c r="A3826" s="39">
        <v>2017</v>
      </c>
      <c r="B3826" s="40" t="s">
        <v>346</v>
      </c>
      <c r="C3826" s="41" t="s">
        <v>525</v>
      </c>
      <c r="D3826" s="42">
        <v>6.8530258241821018</v>
      </c>
      <c r="E3826" s="43">
        <v>7.1923944308386227</v>
      </c>
      <c r="F3826" s="44">
        <v>4.6512915635737349</v>
      </c>
      <c r="G3826" s="44">
        <v>8.1296478581290916</v>
      </c>
      <c r="H3826" s="44">
        <v>7.2071975090273366</v>
      </c>
      <c r="I3826" s="45">
        <v>7.0845977593417215</v>
      </c>
    </row>
    <row r="3827" spans="1:9" x14ac:dyDescent="0.25">
      <c r="A3827" s="39">
        <v>2017</v>
      </c>
      <c r="B3827" s="40" t="s">
        <v>256</v>
      </c>
      <c r="C3827" s="41" t="s">
        <v>257</v>
      </c>
      <c r="D3827" s="42">
        <v>7.5041357730909031</v>
      </c>
      <c r="E3827" s="43">
        <v>7.4041799746747561</v>
      </c>
      <c r="F3827" s="44">
        <v>6.0103092271452105</v>
      </c>
      <c r="G3827" s="44">
        <v>9.2426370987642148</v>
      </c>
      <c r="H3827" s="44">
        <v>7.0418006407624318</v>
      </c>
      <c r="I3827" s="45">
        <v>7.821751924107903</v>
      </c>
    </row>
    <row r="3828" spans="1:9" x14ac:dyDescent="0.25">
      <c r="A3828" s="39">
        <v>2017</v>
      </c>
      <c r="B3828" s="40" t="s">
        <v>406</v>
      </c>
      <c r="C3828" s="41" t="s">
        <v>407</v>
      </c>
      <c r="D3828" s="42">
        <v>6.8571439906895453</v>
      </c>
      <c r="E3828" s="43">
        <v>5.7523706164111497</v>
      </c>
      <c r="F3828" s="44">
        <v>5.034076993099676</v>
      </c>
      <c r="G3828" s="44">
        <v>8.058446995209815</v>
      </c>
      <c r="H3828" s="44">
        <v>8.3321924786357435</v>
      </c>
      <c r="I3828" s="45">
        <v>7.1086328700913404</v>
      </c>
    </row>
    <row r="3829" spans="1:9" x14ac:dyDescent="0.25">
      <c r="A3829" s="39">
        <v>2017</v>
      </c>
      <c r="B3829" s="40" t="s">
        <v>11</v>
      </c>
      <c r="C3829" s="41" t="s">
        <v>12</v>
      </c>
      <c r="D3829" s="42">
        <v>6.6090949016311935</v>
      </c>
      <c r="E3829" s="43">
        <v>6.3843197548775281</v>
      </c>
      <c r="F3829" s="44">
        <v>5.4353716075017449</v>
      </c>
      <c r="G3829" s="44">
        <v>7.2937251739960871</v>
      </c>
      <c r="H3829" s="44">
        <v>6.6593625769407501</v>
      </c>
      <c r="I3829" s="45">
        <v>7.2726953948398601</v>
      </c>
    </row>
    <row r="3830" spans="1:9" x14ac:dyDescent="0.25">
      <c r="A3830" s="39">
        <v>2017</v>
      </c>
      <c r="B3830" s="40" t="s">
        <v>87</v>
      </c>
      <c r="C3830" s="41" t="s">
        <v>88</v>
      </c>
      <c r="D3830" s="42">
        <v>5.6439310906140463</v>
      </c>
      <c r="E3830" s="43">
        <v>5.5118247025300597</v>
      </c>
      <c r="F3830" s="44">
        <v>4.4555742985097044</v>
      </c>
      <c r="G3830" s="44">
        <v>6.9446382000421174</v>
      </c>
      <c r="H3830" s="44">
        <v>6.1935275020684104</v>
      </c>
      <c r="I3830" s="45">
        <v>5.1140907499199431</v>
      </c>
    </row>
    <row r="3831" spans="1:9" x14ac:dyDescent="0.25">
      <c r="A3831" s="39">
        <v>2017</v>
      </c>
      <c r="B3831" s="40" t="s">
        <v>269</v>
      </c>
      <c r="C3831" s="41" t="s">
        <v>270</v>
      </c>
      <c r="D3831" s="42">
        <v>5.7388239985377423</v>
      </c>
      <c r="E3831" s="43">
        <v>7.2244109995386223</v>
      </c>
      <c r="F3831" s="44">
        <v>3.7267944296667102</v>
      </c>
      <c r="G3831" s="44">
        <v>6.7653149427586143</v>
      </c>
      <c r="H3831" s="44">
        <v>4.8938849441157135</v>
      </c>
      <c r="I3831" s="45">
        <v>6.0837146766090555</v>
      </c>
    </row>
    <row r="3832" spans="1:9" x14ac:dyDescent="0.25">
      <c r="A3832" s="39">
        <v>2017</v>
      </c>
      <c r="B3832" s="40" t="s">
        <v>89</v>
      </c>
      <c r="C3832" s="41" t="s">
        <v>90</v>
      </c>
      <c r="D3832" s="42">
        <v>6.4042721521261567</v>
      </c>
      <c r="E3832" s="43">
        <v>5.6107705031304578</v>
      </c>
      <c r="F3832" s="44">
        <v>6.2500766990984991</v>
      </c>
      <c r="G3832" s="44">
        <v>6.4526467508150471</v>
      </c>
      <c r="H3832" s="44">
        <v>5.8476310927626169</v>
      </c>
      <c r="I3832" s="45">
        <v>7.8602357148241673</v>
      </c>
    </row>
    <row r="3833" spans="1:9" x14ac:dyDescent="0.25">
      <c r="A3833" s="39">
        <v>2017</v>
      </c>
      <c r="B3833" s="40" t="s">
        <v>293</v>
      </c>
      <c r="C3833" s="41" t="s">
        <v>294</v>
      </c>
      <c r="D3833" s="42">
        <v>6.5916398724931016</v>
      </c>
      <c r="E3833" s="43">
        <v>7.5237194324128538</v>
      </c>
      <c r="F3833" s="44">
        <v>4.6949283439445066</v>
      </c>
      <c r="G3833" s="44">
        <v>6.9556598240376193</v>
      </c>
      <c r="H3833" s="44">
        <v>6.4393614910928783</v>
      </c>
      <c r="I3833" s="45">
        <v>7.3445302709776499</v>
      </c>
    </row>
    <row r="3834" spans="1:9" x14ac:dyDescent="0.25">
      <c r="A3834" s="39">
        <v>2017</v>
      </c>
      <c r="B3834" s="40" t="s">
        <v>434</v>
      </c>
      <c r="C3834" s="41" t="s">
        <v>435</v>
      </c>
      <c r="D3834" s="42">
        <v>7.7157452511107225</v>
      </c>
      <c r="E3834" s="43">
        <v>4.6709824526364461</v>
      </c>
      <c r="F3834" s="44">
        <v>7.9278761651036458</v>
      </c>
      <c r="G3834" s="44">
        <v>9.2251707943974068</v>
      </c>
      <c r="H3834" s="44">
        <v>8.6349761929772679</v>
      </c>
      <c r="I3834" s="45">
        <v>8.1197206504388433</v>
      </c>
    </row>
    <row r="3835" spans="1:9" x14ac:dyDescent="0.25">
      <c r="A3835" s="39">
        <v>2017</v>
      </c>
      <c r="B3835" s="40" t="s">
        <v>447</v>
      </c>
      <c r="C3835" s="41" t="s">
        <v>448</v>
      </c>
      <c r="D3835" s="42">
        <v>8.4777432697219233</v>
      </c>
      <c r="E3835" s="43">
        <v>6.4425875616835429</v>
      </c>
      <c r="F3835" s="44">
        <v>8.2839997679545991</v>
      </c>
      <c r="G3835" s="44">
        <v>9.5785844897529202</v>
      </c>
      <c r="H3835" s="44">
        <v>8.8731320652235119</v>
      </c>
      <c r="I3835" s="45">
        <v>9.2104124639950378</v>
      </c>
    </row>
    <row r="3836" spans="1:9" x14ac:dyDescent="0.25">
      <c r="A3836" s="39">
        <v>2017</v>
      </c>
      <c r="B3836" s="40" t="s">
        <v>193</v>
      </c>
      <c r="C3836" s="41" t="s">
        <v>194</v>
      </c>
      <c r="D3836" s="42">
        <v>7.1152586388738515</v>
      </c>
      <c r="E3836" s="43">
        <v>6.7637093963031152</v>
      </c>
      <c r="F3836" s="44">
        <v>4.4842276780876649</v>
      </c>
      <c r="G3836" s="44">
        <v>9.1848366929467975</v>
      </c>
      <c r="H3836" s="44">
        <v>8.114829677558598</v>
      </c>
      <c r="I3836" s="45">
        <v>7.0286897494730773</v>
      </c>
    </row>
    <row r="3837" spans="1:9" x14ac:dyDescent="0.25">
      <c r="A3837" s="39">
        <v>2017</v>
      </c>
      <c r="B3837" s="40" t="s">
        <v>91</v>
      </c>
      <c r="C3837" s="41" t="s">
        <v>92</v>
      </c>
      <c r="D3837" s="42">
        <v>5.93762765401355</v>
      </c>
      <c r="E3837" s="43">
        <v>6.539386230243271</v>
      </c>
      <c r="F3837" s="44">
        <v>3.8161530978207554</v>
      </c>
      <c r="G3837" s="44">
        <v>7.1833156367277855</v>
      </c>
      <c r="H3837" s="44">
        <v>5.7593865275698217</v>
      </c>
      <c r="I3837" s="45">
        <v>6.3898967777061175</v>
      </c>
    </row>
    <row r="3838" spans="1:9" x14ac:dyDescent="0.25">
      <c r="A3838" s="39">
        <v>2017</v>
      </c>
      <c r="B3838" s="40" t="s">
        <v>93</v>
      </c>
      <c r="C3838" s="41" t="s">
        <v>94</v>
      </c>
      <c r="D3838" s="42">
        <v>6.8331680610068259</v>
      </c>
      <c r="E3838" s="43">
        <v>8.2425093592767773</v>
      </c>
      <c r="F3838" s="44">
        <v>3.6252502970744707</v>
      </c>
      <c r="G3838" s="44">
        <v>8.6410604725603637</v>
      </c>
      <c r="H3838" s="44">
        <v>5.7823734014122863</v>
      </c>
      <c r="I3838" s="45">
        <v>7.8746467747102349</v>
      </c>
    </row>
    <row r="3839" spans="1:9" x14ac:dyDescent="0.25">
      <c r="A3839" s="39">
        <v>2017</v>
      </c>
      <c r="B3839" s="40" t="s">
        <v>408</v>
      </c>
      <c r="C3839" s="41" t="s">
        <v>409</v>
      </c>
      <c r="D3839" s="42">
        <v>7.1528834445987099</v>
      </c>
      <c r="E3839" s="43">
        <v>7.0922602230859919</v>
      </c>
      <c r="F3839" s="44">
        <v>4.6812536963761842</v>
      </c>
      <c r="G3839" s="44">
        <v>8.1715179811238308</v>
      </c>
      <c r="H3839" s="44">
        <v>7.7552023248966062</v>
      </c>
      <c r="I3839" s="45">
        <v>8.0641829975109385</v>
      </c>
    </row>
    <row r="3840" spans="1:9" x14ac:dyDescent="0.25">
      <c r="A3840" s="39">
        <v>2017</v>
      </c>
      <c r="B3840" s="40" t="s">
        <v>380</v>
      </c>
      <c r="C3840" s="41" t="s">
        <v>381</v>
      </c>
      <c r="D3840" s="42">
        <v>7.721854816809623</v>
      </c>
      <c r="E3840" s="43">
        <v>5.2405967410991021</v>
      </c>
      <c r="F3840" s="44">
        <v>8.2520774537616095</v>
      </c>
      <c r="G3840" s="44">
        <v>9.5521638140095817</v>
      </c>
      <c r="H3840" s="44">
        <v>7.8458836545404553</v>
      </c>
      <c r="I3840" s="45">
        <v>7.7185524206373701</v>
      </c>
    </row>
    <row r="3841" spans="1:9" x14ac:dyDescent="0.25">
      <c r="A3841" s="39">
        <v>2017</v>
      </c>
      <c r="B3841" s="40" t="s">
        <v>319</v>
      </c>
      <c r="C3841" s="41" t="s">
        <v>320</v>
      </c>
      <c r="D3841" s="42">
        <v>6.7918617568235167</v>
      </c>
      <c r="E3841" s="43">
        <v>4.9303244108066213</v>
      </c>
      <c r="F3841" s="44">
        <v>5.5667002542026935</v>
      </c>
      <c r="G3841" s="44">
        <v>8.6216498620300506</v>
      </c>
      <c r="H3841" s="44">
        <v>8.0641491613336456</v>
      </c>
      <c r="I3841" s="45">
        <v>6.7764850957445715</v>
      </c>
    </row>
    <row r="3842" spans="1:9" x14ac:dyDescent="0.25">
      <c r="A3842" s="39">
        <v>2017</v>
      </c>
      <c r="B3842" s="40" t="s">
        <v>295</v>
      </c>
      <c r="C3842" s="41" t="s">
        <v>296</v>
      </c>
      <c r="D3842" s="42">
        <v>5.8833875053067306</v>
      </c>
      <c r="E3842" s="43">
        <v>7.3099262849148801</v>
      </c>
      <c r="F3842" s="44">
        <v>3.701564056218265</v>
      </c>
      <c r="G3842" s="44">
        <v>6.6165819527119591</v>
      </c>
      <c r="H3842" s="44">
        <v>5.5730965850400267</v>
      </c>
      <c r="I3842" s="45">
        <v>6.2157686476485239</v>
      </c>
    </row>
    <row r="3843" spans="1:9" x14ac:dyDescent="0.25">
      <c r="A3843" s="39">
        <v>2017</v>
      </c>
      <c r="B3843" s="40" t="s">
        <v>195</v>
      </c>
      <c r="C3843" s="41" t="s">
        <v>196</v>
      </c>
      <c r="D3843" s="42">
        <v>7.7758689982466906</v>
      </c>
      <c r="E3843" s="43">
        <v>7.8656152745122814</v>
      </c>
      <c r="F3843" s="44">
        <v>5.5333711888252886</v>
      </c>
      <c r="G3843" s="44">
        <v>9.5065348721228577</v>
      </c>
      <c r="H3843" s="44">
        <v>8.898315727107434</v>
      </c>
      <c r="I3843" s="45">
        <v>7.0755079286655871</v>
      </c>
    </row>
    <row r="3844" spans="1:9" x14ac:dyDescent="0.25">
      <c r="A3844" s="39">
        <v>2017</v>
      </c>
      <c r="B3844" s="40" t="s">
        <v>455</v>
      </c>
      <c r="C3844" s="41" t="s">
        <v>456</v>
      </c>
      <c r="D3844" s="42">
        <v>6.3711185496428389</v>
      </c>
      <c r="E3844" s="43">
        <v>5.7581909959631208</v>
      </c>
      <c r="F3844" s="44">
        <v>4.4772843520748662</v>
      </c>
      <c r="G3844" s="44">
        <v>6.5371893172981288</v>
      </c>
      <c r="H3844" s="44">
        <v>7.345170520126409</v>
      </c>
      <c r="I3844" s="45">
        <v>7.7377575627516721</v>
      </c>
    </row>
    <row r="3845" spans="1:9" x14ac:dyDescent="0.25">
      <c r="A3845" s="39">
        <v>2017</v>
      </c>
      <c r="B3845" s="40" t="s">
        <v>197</v>
      </c>
      <c r="C3845" s="41" t="s">
        <v>198</v>
      </c>
      <c r="D3845" s="42">
        <v>7.1726618298664819</v>
      </c>
      <c r="E3845" s="43">
        <v>8.4517965199168028</v>
      </c>
      <c r="F3845" s="44">
        <v>4.2896688951873507</v>
      </c>
      <c r="G3845" s="44">
        <v>9.4172845306536814</v>
      </c>
      <c r="H3845" s="44">
        <v>7.1759527185186736</v>
      </c>
      <c r="I3845" s="45">
        <v>6.5286064850559029</v>
      </c>
    </row>
    <row r="3846" spans="1:9" x14ac:dyDescent="0.25">
      <c r="A3846" s="39">
        <v>2017</v>
      </c>
      <c r="B3846" s="40" t="s">
        <v>199</v>
      </c>
      <c r="C3846" s="41" t="s">
        <v>200</v>
      </c>
      <c r="D3846" s="42">
        <v>7.7312405457522262</v>
      </c>
      <c r="E3846" s="43">
        <v>7.6706505153459421</v>
      </c>
      <c r="F3846" s="44">
        <v>5.2848108793819115</v>
      </c>
      <c r="G3846" s="44">
        <v>9.7453425247435703</v>
      </c>
      <c r="H3846" s="44">
        <v>8.5306185157997252</v>
      </c>
      <c r="I3846" s="45">
        <v>7.4247802934899809</v>
      </c>
    </row>
    <row r="3847" spans="1:9" x14ac:dyDescent="0.25">
      <c r="A3847" s="39">
        <v>2017</v>
      </c>
      <c r="B3847" s="40" t="s">
        <v>271</v>
      </c>
      <c r="C3847" s="41" t="s">
        <v>272</v>
      </c>
      <c r="D3847" s="42">
        <v>7.3924524080382241</v>
      </c>
      <c r="E3847" s="43">
        <v>8.3059997568429615</v>
      </c>
      <c r="F3847" s="44">
        <v>4.6328152459218428</v>
      </c>
      <c r="G3847" s="44">
        <v>9.4981122878302351</v>
      </c>
      <c r="H3847" s="44">
        <v>7.0869241898386486</v>
      </c>
      <c r="I3847" s="45">
        <v>7.4384105597574317</v>
      </c>
    </row>
    <row r="3848" spans="1:9" x14ac:dyDescent="0.25">
      <c r="A3848" s="39">
        <v>2017</v>
      </c>
      <c r="B3848" s="40" t="s">
        <v>344</v>
      </c>
      <c r="C3848" s="41" t="s">
        <v>345</v>
      </c>
      <c r="D3848" s="42">
        <v>7.308667934949284</v>
      </c>
      <c r="E3848" s="43">
        <v>5.3634273855481123</v>
      </c>
      <c r="F3848" s="44">
        <v>6.2625556432003311</v>
      </c>
      <c r="G3848" s="44">
        <v>9.674800448628174</v>
      </c>
      <c r="H3848" s="44">
        <v>7.9492956537784805</v>
      </c>
      <c r="I3848" s="45">
        <v>7.2932605435913231</v>
      </c>
    </row>
    <row r="3849" spans="1:9" x14ac:dyDescent="0.25">
      <c r="A3849" s="39">
        <v>2017</v>
      </c>
      <c r="B3849" s="40" t="s">
        <v>410</v>
      </c>
      <c r="C3849" s="41" t="s">
        <v>411</v>
      </c>
      <c r="D3849" s="42">
        <v>7.5803363205646619</v>
      </c>
      <c r="E3849" s="43">
        <v>6.2101771621570716</v>
      </c>
      <c r="F3849" s="44">
        <v>6.9237789937521548</v>
      </c>
      <c r="G3849" s="44">
        <v>9.1966491108714798</v>
      </c>
      <c r="H3849" s="44">
        <v>8.5891743257151294</v>
      </c>
      <c r="I3849" s="45">
        <v>6.9819020103274738</v>
      </c>
    </row>
    <row r="3850" spans="1:9" x14ac:dyDescent="0.25">
      <c r="A3850" s="39">
        <v>2017</v>
      </c>
      <c r="B3850" s="40" t="s">
        <v>321</v>
      </c>
      <c r="C3850" s="41" t="s">
        <v>322</v>
      </c>
      <c r="D3850" s="42">
        <v>6.9625866156769707</v>
      </c>
      <c r="E3850" s="43">
        <v>5.6103786787426984</v>
      </c>
      <c r="F3850" s="44">
        <v>5.4310792219115243</v>
      </c>
      <c r="G3850" s="44">
        <v>8.564003897972821</v>
      </c>
      <c r="H3850" s="44">
        <v>7.8871178471904706</v>
      </c>
      <c r="I3850" s="45">
        <v>7.3203534325673365</v>
      </c>
    </row>
    <row r="3851" spans="1:9" x14ac:dyDescent="0.25">
      <c r="A3851" s="39">
        <v>2017</v>
      </c>
      <c r="B3851" s="40" t="s">
        <v>348</v>
      </c>
      <c r="C3851" s="41" t="s">
        <v>349</v>
      </c>
      <c r="D3851" s="42">
        <v>7.8623173045872123</v>
      </c>
      <c r="E3851" s="43">
        <v>7.3647918140448967</v>
      </c>
      <c r="F3851" s="44">
        <v>6.2941017498537635</v>
      </c>
      <c r="G3851" s="44">
        <v>9.344544265193262</v>
      </c>
      <c r="H3851" s="44">
        <v>8.7395634697696174</v>
      </c>
      <c r="I3851" s="45">
        <v>7.5685852240745213</v>
      </c>
    </row>
    <row r="3852" spans="1:9" x14ac:dyDescent="0.25">
      <c r="A3852" s="39">
        <v>2017</v>
      </c>
      <c r="B3852" s="40" t="s">
        <v>350</v>
      </c>
      <c r="C3852" s="41" t="s">
        <v>351</v>
      </c>
      <c r="D3852" s="42">
        <v>6.7461078396969585</v>
      </c>
      <c r="E3852" s="43">
        <v>6.3333166389422599</v>
      </c>
      <c r="F3852" s="44">
        <v>4.663371955262452</v>
      </c>
      <c r="G3852" s="44">
        <v>9.1877074775605188</v>
      </c>
      <c r="H3852" s="44">
        <v>6.9829973115453443</v>
      </c>
      <c r="I3852" s="45">
        <v>6.5631458151742175</v>
      </c>
    </row>
    <row r="3853" spans="1:9" x14ac:dyDescent="0.25">
      <c r="A3853" s="39">
        <v>2017</v>
      </c>
      <c r="B3853" s="40" t="s">
        <v>97</v>
      </c>
      <c r="C3853" s="41" t="s">
        <v>98</v>
      </c>
      <c r="D3853" s="42">
        <v>7.1915971636776534</v>
      </c>
      <c r="E3853" s="43">
        <v>5.7332604881307594</v>
      </c>
      <c r="F3853" s="44">
        <v>5.944419931109123</v>
      </c>
      <c r="G3853" s="44">
        <v>9.2155720534635055</v>
      </c>
      <c r="H3853" s="44">
        <v>7.1841457620814406</v>
      </c>
      <c r="I3853" s="45">
        <v>7.8805875836034387</v>
      </c>
    </row>
    <row r="3854" spans="1:9" x14ac:dyDescent="0.25">
      <c r="A3854" s="39">
        <v>2017</v>
      </c>
      <c r="B3854" s="40" t="s">
        <v>323</v>
      </c>
      <c r="C3854" s="41" t="s">
        <v>324</v>
      </c>
      <c r="D3854" s="42">
        <v>6.2691107890837987</v>
      </c>
      <c r="E3854" s="43">
        <v>4.6419397107402318</v>
      </c>
      <c r="F3854" s="44">
        <v>4.5599992144108121</v>
      </c>
      <c r="G3854" s="44">
        <v>8.9603224650866906</v>
      </c>
      <c r="H3854" s="44">
        <v>6.5102326322951649</v>
      </c>
      <c r="I3854" s="45">
        <v>6.6730599228860923</v>
      </c>
    </row>
    <row r="3855" spans="1:9" x14ac:dyDescent="0.25">
      <c r="A3855" s="39">
        <v>2017</v>
      </c>
      <c r="B3855" s="40" t="s">
        <v>103</v>
      </c>
      <c r="C3855" s="41" t="s">
        <v>104</v>
      </c>
      <c r="D3855" s="42">
        <v>6.1113440978963833</v>
      </c>
      <c r="E3855" s="43">
        <v>6.7707071369994027</v>
      </c>
      <c r="F3855" s="44">
        <v>4.3036077405375712</v>
      </c>
      <c r="G3855" s="44">
        <v>7.3366892128542833</v>
      </c>
      <c r="H3855" s="44">
        <v>6.353990757754242</v>
      </c>
      <c r="I3855" s="45">
        <v>5.7917256413364138</v>
      </c>
    </row>
    <row r="3856" spans="1:9" x14ac:dyDescent="0.25">
      <c r="A3856" s="39">
        <v>2017</v>
      </c>
      <c r="B3856" s="40" t="s">
        <v>414</v>
      </c>
      <c r="C3856" s="41" t="s">
        <v>415</v>
      </c>
      <c r="D3856" s="42">
        <v>7.0053640506066843</v>
      </c>
      <c r="E3856" s="43">
        <v>6.6936753152623654</v>
      </c>
      <c r="F3856" s="44">
        <v>5.3312065986846822</v>
      </c>
      <c r="G3856" s="44">
        <v>8.2785922115025983</v>
      </c>
      <c r="H3856" s="44">
        <v>7.5064160863615408</v>
      </c>
      <c r="I3856" s="45">
        <v>7.2169300412222306</v>
      </c>
    </row>
    <row r="3857" spans="1:9" x14ac:dyDescent="0.25">
      <c r="A3857" s="39">
        <v>2017</v>
      </c>
      <c r="B3857" s="40" t="s">
        <v>105</v>
      </c>
      <c r="C3857" s="41" t="s">
        <v>106</v>
      </c>
      <c r="D3857" s="42">
        <v>7.3735036801454523</v>
      </c>
      <c r="E3857" s="43">
        <v>7.0089729538012548</v>
      </c>
      <c r="F3857" s="44">
        <v>5.5864614915708453</v>
      </c>
      <c r="G3857" s="44">
        <v>9.0707227853025731</v>
      </c>
      <c r="H3857" s="44">
        <v>7.6501882123307006</v>
      </c>
      <c r="I3857" s="45">
        <v>7.5511729577218896</v>
      </c>
    </row>
    <row r="3858" spans="1:9" x14ac:dyDescent="0.25">
      <c r="A3858" s="39">
        <v>2017</v>
      </c>
      <c r="B3858" s="40" t="s">
        <v>107</v>
      </c>
      <c r="C3858" s="41" t="s">
        <v>108</v>
      </c>
      <c r="D3858" s="42">
        <v>5.6139727511503237</v>
      </c>
      <c r="E3858" s="43">
        <v>6.9446359703299141</v>
      </c>
      <c r="F3858" s="44">
        <v>3.9834147756754956</v>
      </c>
      <c r="G3858" s="44">
        <v>6.5233968279732402</v>
      </c>
      <c r="H3858" s="44">
        <v>5.7029913949946787</v>
      </c>
      <c r="I3858" s="45">
        <v>4.9154247867782921</v>
      </c>
    </row>
    <row r="3859" spans="1:9" x14ac:dyDescent="0.25">
      <c r="A3859" s="39">
        <v>2017</v>
      </c>
      <c r="B3859" s="40" t="s">
        <v>273</v>
      </c>
      <c r="C3859" s="41" t="s">
        <v>274</v>
      </c>
      <c r="D3859" s="42">
        <v>8.7029204640124966</v>
      </c>
      <c r="E3859" s="43">
        <v>7.547639902865976</v>
      </c>
      <c r="F3859" s="44">
        <v>7.6723184719745943</v>
      </c>
      <c r="G3859" s="44">
        <v>9.8552891434657646</v>
      </c>
      <c r="H3859" s="44">
        <v>9.4159863533745316</v>
      </c>
      <c r="I3859" s="45">
        <v>9.0233684483816265</v>
      </c>
    </row>
    <row r="3860" spans="1:9" x14ac:dyDescent="0.25">
      <c r="A3860" s="39">
        <v>2017</v>
      </c>
      <c r="B3860" s="40" t="s">
        <v>352</v>
      </c>
      <c r="C3860" s="41" t="s">
        <v>526</v>
      </c>
      <c r="D3860" s="42">
        <v>7.6030018681618357</v>
      </c>
      <c r="E3860" s="43">
        <v>6.5318095084548533</v>
      </c>
      <c r="F3860" s="44">
        <v>6.1371790114791365</v>
      </c>
      <c r="G3860" s="44">
        <v>9.269746860308075</v>
      </c>
      <c r="H3860" s="44">
        <v>8.2646781496660466</v>
      </c>
      <c r="I3860" s="45">
        <v>7.811595810901065</v>
      </c>
    </row>
    <row r="3861" spans="1:9" x14ac:dyDescent="0.25">
      <c r="A3861" s="39">
        <v>2017</v>
      </c>
      <c r="B3861" s="40" t="s">
        <v>416</v>
      </c>
      <c r="C3861" s="41" t="s">
        <v>417</v>
      </c>
      <c r="D3861" s="42">
        <v>7.2983504264025996</v>
      </c>
      <c r="E3861" s="43">
        <v>5.5416856045691629</v>
      </c>
      <c r="F3861" s="44">
        <v>6.440036345777421</v>
      </c>
      <c r="G3861" s="44">
        <v>9.211179914231586</v>
      </c>
      <c r="H3861" s="44">
        <v>8.0627876199643769</v>
      </c>
      <c r="I3861" s="45">
        <v>7.2360626474704546</v>
      </c>
    </row>
    <row r="3862" spans="1:9" x14ac:dyDescent="0.25">
      <c r="A3862" s="39">
        <v>2017</v>
      </c>
      <c r="B3862" s="40" t="s">
        <v>111</v>
      </c>
      <c r="C3862" s="41" t="s">
        <v>112</v>
      </c>
      <c r="D3862" s="42">
        <v>6.6787944883168677</v>
      </c>
      <c r="E3862" s="43">
        <v>5.7307712946995562</v>
      </c>
      <c r="F3862" s="44">
        <v>5.6974738541693117</v>
      </c>
      <c r="G3862" s="44">
        <v>8.164374097583071</v>
      </c>
      <c r="H3862" s="44">
        <v>6.5034394287572574</v>
      </c>
      <c r="I3862" s="45">
        <v>7.2979137663751423</v>
      </c>
    </row>
    <row r="3863" spans="1:9" x14ac:dyDescent="0.25">
      <c r="A3863" s="39">
        <v>2017</v>
      </c>
      <c r="B3863" s="40" t="s">
        <v>418</v>
      </c>
      <c r="C3863" s="41" t="s">
        <v>419</v>
      </c>
      <c r="D3863" s="42">
        <v>7.6575258783279425</v>
      </c>
      <c r="E3863" s="43">
        <v>6.0890703532817145</v>
      </c>
      <c r="F3863" s="44">
        <v>6.914250639822999</v>
      </c>
      <c r="G3863" s="44">
        <v>9.203374566143971</v>
      </c>
      <c r="H3863" s="44">
        <v>8.323454675843335</v>
      </c>
      <c r="I3863" s="45">
        <v>7.7574791565476913</v>
      </c>
    </row>
    <row r="3864" spans="1:9" x14ac:dyDescent="0.25">
      <c r="A3864" s="39">
        <v>2017</v>
      </c>
      <c r="B3864" s="40" t="s">
        <v>297</v>
      </c>
      <c r="C3864" s="41" t="s">
        <v>298</v>
      </c>
      <c r="D3864" s="42">
        <v>6.6439637558940934</v>
      </c>
      <c r="E3864" s="43">
        <v>8.1240578780276884</v>
      </c>
      <c r="F3864" s="44">
        <v>5.044412525923013</v>
      </c>
      <c r="G3864" s="44">
        <v>7.5438878187968417</v>
      </c>
      <c r="H3864" s="44">
        <v>5.5152086391358335</v>
      </c>
      <c r="I3864" s="45">
        <v>6.9922519175870876</v>
      </c>
    </row>
    <row r="3865" spans="1:9" x14ac:dyDescent="0.25">
      <c r="A3865" s="39">
        <v>2017</v>
      </c>
      <c r="B3865" s="40" t="s">
        <v>13</v>
      </c>
      <c r="C3865" s="41" t="s">
        <v>14</v>
      </c>
      <c r="D3865" s="42">
        <v>4.4875097056776587</v>
      </c>
      <c r="E3865" s="43">
        <v>7.9995137485961312</v>
      </c>
      <c r="F3865" s="44">
        <v>2.8585457623393724</v>
      </c>
      <c r="G3865" s="44">
        <v>4.437281787544272</v>
      </c>
      <c r="H3865" s="44">
        <v>2.5286764115454874</v>
      </c>
      <c r="I3865" s="45">
        <v>4.6135308183630315</v>
      </c>
    </row>
    <row r="3866" spans="1:9" x14ac:dyDescent="0.25">
      <c r="A3866" s="39">
        <v>2017</v>
      </c>
      <c r="B3866" s="40" t="s">
        <v>216</v>
      </c>
      <c r="C3866" s="41" t="s">
        <v>217</v>
      </c>
      <c r="D3866" s="42">
        <v>6.3162828140506777</v>
      </c>
      <c r="E3866" s="43">
        <v>5.461562043344049</v>
      </c>
      <c r="F3866" s="44">
        <v>4.4619536371417841</v>
      </c>
      <c r="G3866" s="44">
        <v>7.1064704659527074</v>
      </c>
      <c r="H3866" s="44">
        <v>6.8090034897292799</v>
      </c>
      <c r="I3866" s="45">
        <v>7.7424244340855717</v>
      </c>
    </row>
    <row r="3867" spans="1:9" x14ac:dyDescent="0.25">
      <c r="A3867" s="39">
        <v>2017</v>
      </c>
      <c r="B3867" s="40" t="s">
        <v>385</v>
      </c>
      <c r="C3867" s="41" t="s">
        <v>386</v>
      </c>
      <c r="D3867" s="42">
        <v>7.6679198452796173</v>
      </c>
      <c r="E3867" s="43">
        <v>4.8396481964538731</v>
      </c>
      <c r="F3867" s="44">
        <v>7.6536815930737427</v>
      </c>
      <c r="G3867" s="44">
        <v>9.3013225233786034</v>
      </c>
      <c r="H3867" s="44">
        <v>8.379224965467845</v>
      </c>
      <c r="I3867" s="45">
        <v>8.1657219480240197</v>
      </c>
    </row>
    <row r="3868" spans="1:9" x14ac:dyDescent="0.25">
      <c r="A3868" s="39">
        <v>2017</v>
      </c>
      <c r="B3868" s="40" t="s">
        <v>436</v>
      </c>
      <c r="C3868" s="41" t="s">
        <v>437</v>
      </c>
      <c r="D3868" s="42">
        <v>8.4233329785161608</v>
      </c>
      <c r="E3868" s="43">
        <v>7.5952751891100885</v>
      </c>
      <c r="F3868" s="44">
        <v>8.2402913131741666</v>
      </c>
      <c r="G3868" s="44">
        <v>9.8909230666432499</v>
      </c>
      <c r="H3868" s="44">
        <v>7.8028031422129969</v>
      </c>
      <c r="I3868" s="45">
        <v>8.5873721814403012</v>
      </c>
    </row>
    <row r="3869" spans="1:9" x14ac:dyDescent="0.25">
      <c r="A3869" s="39">
        <v>2017</v>
      </c>
      <c r="B3869" s="40" t="s">
        <v>327</v>
      </c>
      <c r="C3869" s="41" t="s">
        <v>328</v>
      </c>
      <c r="D3869" s="42">
        <v>5.0472524562003471</v>
      </c>
      <c r="E3869" s="43">
        <v>6.6547560653899973</v>
      </c>
      <c r="F3869" s="44">
        <v>2.9735445977971824</v>
      </c>
      <c r="G3869" s="44">
        <v>5.9275569369579015</v>
      </c>
      <c r="H3869" s="44">
        <v>4.5862128779892668</v>
      </c>
      <c r="I3869" s="45">
        <v>5.0941918028673863</v>
      </c>
    </row>
    <row r="3870" spans="1:9" x14ac:dyDescent="0.25">
      <c r="A3870" s="39">
        <v>2017</v>
      </c>
      <c r="B3870" s="40" t="s">
        <v>527</v>
      </c>
      <c r="C3870" s="41" t="s">
        <v>528</v>
      </c>
      <c r="D3870" s="42">
        <v>7.8381804837875366</v>
      </c>
      <c r="E3870" s="43">
        <v>7.2276626416217011</v>
      </c>
      <c r="F3870" s="44">
        <v>6.7891781468118886</v>
      </c>
      <c r="G3870" s="44">
        <v>9.7523170779440704</v>
      </c>
      <c r="H3870" s="44">
        <v>7.6234393643922473</v>
      </c>
      <c r="I3870" s="45">
        <v>7.7983051881677765</v>
      </c>
    </row>
    <row r="3871" spans="1:9" x14ac:dyDescent="0.25">
      <c r="A3871" s="39">
        <v>2017</v>
      </c>
      <c r="B3871" s="40" t="s">
        <v>243</v>
      </c>
      <c r="C3871" s="41" t="s">
        <v>244</v>
      </c>
      <c r="D3871" s="42">
        <v>5.8619936733553635</v>
      </c>
      <c r="E3871" s="43">
        <v>5.08768308026856</v>
      </c>
      <c r="F3871" s="44">
        <v>4.4552696664111684</v>
      </c>
      <c r="G3871" s="44">
        <v>7.5512861184508306</v>
      </c>
      <c r="H3871" s="44">
        <v>5.7028131312555379</v>
      </c>
      <c r="I3871" s="45">
        <v>6.5129163703907231</v>
      </c>
    </row>
    <row r="3872" spans="1:9" x14ac:dyDescent="0.25">
      <c r="A3872" s="39">
        <v>2017</v>
      </c>
      <c r="B3872" s="40" t="s">
        <v>119</v>
      </c>
      <c r="C3872" s="41" t="s">
        <v>529</v>
      </c>
      <c r="D3872" s="42">
        <v>6.7755427594858348</v>
      </c>
      <c r="E3872" s="43">
        <v>7.0038553488637065</v>
      </c>
      <c r="F3872" s="44">
        <v>5.5993854257076325</v>
      </c>
      <c r="G3872" s="44">
        <v>8.2365297142283271</v>
      </c>
      <c r="H3872" s="44">
        <v>5.9604251008534348</v>
      </c>
      <c r="I3872" s="45">
        <v>7.0775182077760705</v>
      </c>
    </row>
    <row r="3873" spans="1:9" x14ac:dyDescent="0.25">
      <c r="A3873" s="39">
        <v>2017</v>
      </c>
      <c r="B3873" s="40" t="s">
        <v>275</v>
      </c>
      <c r="C3873" s="41" t="s">
        <v>276</v>
      </c>
      <c r="D3873" s="42">
        <v>6.7543835048135961</v>
      </c>
      <c r="E3873" s="43">
        <v>6.9621502033245237</v>
      </c>
      <c r="F3873" s="44">
        <v>4.5590233024653228</v>
      </c>
      <c r="G3873" s="44">
        <v>8.5750792676667729</v>
      </c>
      <c r="H3873" s="44">
        <v>6.8394479572269375</v>
      </c>
      <c r="I3873" s="45">
        <v>6.8362167933844225</v>
      </c>
    </row>
    <row r="3874" spans="1:9" x14ac:dyDescent="0.25">
      <c r="A3874" s="39">
        <v>2017</v>
      </c>
      <c r="B3874" s="40" t="s">
        <v>277</v>
      </c>
      <c r="C3874" s="41" t="s">
        <v>278</v>
      </c>
      <c r="D3874" s="42">
        <v>6.3647578349961353</v>
      </c>
      <c r="E3874" s="43">
        <v>4.4504142392787482</v>
      </c>
      <c r="F3874" s="44">
        <v>3.2322415015477017</v>
      </c>
      <c r="G3874" s="44">
        <v>8.6205510136261161</v>
      </c>
      <c r="H3874" s="44">
        <v>8.1671209492122987</v>
      </c>
      <c r="I3874" s="45">
        <v>7.3534614713158151</v>
      </c>
    </row>
    <row r="3875" spans="1:9" x14ac:dyDescent="0.25">
      <c r="A3875" s="39">
        <v>2017</v>
      </c>
      <c r="B3875" s="40" t="s">
        <v>115</v>
      </c>
      <c r="C3875" s="41" t="s">
        <v>116</v>
      </c>
      <c r="D3875" s="42">
        <v>6.1905332557968062</v>
      </c>
      <c r="E3875" s="43">
        <v>6.891314443515836</v>
      </c>
      <c r="F3875" s="44">
        <v>4.8291330125613454</v>
      </c>
      <c r="G3875" s="44">
        <v>7.1738762035122603</v>
      </c>
      <c r="H3875" s="44">
        <v>5.6465114427546377</v>
      </c>
      <c r="I3875" s="45">
        <v>6.4118311766399501</v>
      </c>
    </row>
    <row r="3876" spans="1:9" x14ac:dyDescent="0.25">
      <c r="A3876" s="39">
        <v>2017</v>
      </c>
      <c r="B3876" s="40" t="s">
        <v>218</v>
      </c>
      <c r="C3876" s="41" t="s">
        <v>219</v>
      </c>
      <c r="D3876" s="42">
        <v>7.1803323057047113</v>
      </c>
      <c r="E3876" s="43">
        <v>6.7546144665186425</v>
      </c>
      <c r="F3876" s="44">
        <v>5.1925968078368943</v>
      </c>
      <c r="G3876" s="44">
        <v>9.1112349433754698</v>
      </c>
      <c r="H3876" s="44">
        <v>7.9983292897904752</v>
      </c>
      <c r="I3876" s="45">
        <v>6.8448860210020745</v>
      </c>
    </row>
    <row r="3877" spans="1:9" x14ac:dyDescent="0.25">
      <c r="A3877" s="39">
        <v>2017</v>
      </c>
      <c r="B3877" s="40" t="s">
        <v>15</v>
      </c>
      <c r="C3877" s="41" t="s">
        <v>16</v>
      </c>
      <c r="D3877" s="42">
        <v>6.1149602766484321</v>
      </c>
      <c r="E3877" s="43">
        <v>5.3997571085649927</v>
      </c>
      <c r="F3877" s="44">
        <v>5.366850986087405</v>
      </c>
      <c r="G3877" s="44">
        <v>6.7493586239080283</v>
      </c>
      <c r="H3877" s="44">
        <v>6.4487385383952178</v>
      </c>
      <c r="I3877" s="45">
        <v>6.6100961262865141</v>
      </c>
    </row>
    <row r="3878" spans="1:9" x14ac:dyDescent="0.25">
      <c r="A3878" s="39">
        <v>2017</v>
      </c>
      <c r="B3878" s="40" t="s">
        <v>329</v>
      </c>
      <c r="C3878" s="41" t="s">
        <v>330</v>
      </c>
      <c r="D3878" s="42">
        <v>6.7330767520156956</v>
      </c>
      <c r="E3878" s="43">
        <v>7.2011992986962312</v>
      </c>
      <c r="F3878" s="44">
        <v>4.5464879568561418</v>
      </c>
      <c r="G3878" s="44">
        <v>8.8861103471095664</v>
      </c>
      <c r="H3878" s="44">
        <v>7.1591600331549072</v>
      </c>
      <c r="I3878" s="45">
        <v>5.8724261242616267</v>
      </c>
    </row>
    <row r="3879" spans="1:9" x14ac:dyDescent="0.25">
      <c r="A3879" s="39">
        <v>2017</v>
      </c>
      <c r="B3879" s="40" t="s">
        <v>117</v>
      </c>
      <c r="C3879" s="41" t="s">
        <v>118</v>
      </c>
      <c r="D3879" s="42">
        <v>7.5554997672151618</v>
      </c>
      <c r="E3879" s="43">
        <v>7.7222939422734669</v>
      </c>
      <c r="F3879" s="44">
        <v>4.8394482631405733</v>
      </c>
      <c r="G3879" s="44">
        <v>9.416223168254211</v>
      </c>
      <c r="H3879" s="44">
        <v>7.8900324756347473</v>
      </c>
      <c r="I3879" s="45">
        <v>7.9095009867728079</v>
      </c>
    </row>
    <row r="3880" spans="1:9" x14ac:dyDescent="0.25">
      <c r="A3880" s="39">
        <v>2017</v>
      </c>
      <c r="B3880" s="40" t="s">
        <v>354</v>
      </c>
      <c r="C3880" s="41" t="s">
        <v>355</v>
      </c>
      <c r="D3880" s="42">
        <v>5.8616073864641303</v>
      </c>
      <c r="E3880" s="43">
        <v>6.821421766464451</v>
      </c>
      <c r="F3880" s="44">
        <v>4.5355745827073584</v>
      </c>
      <c r="G3880" s="44">
        <v>5.0163578553823616</v>
      </c>
      <c r="H3880" s="44">
        <v>6.4623508309220856</v>
      </c>
      <c r="I3880" s="45">
        <v>6.4723318968443975</v>
      </c>
    </row>
    <row r="3881" spans="1:9" x14ac:dyDescent="0.25">
      <c r="A3881" s="39">
        <v>2017</v>
      </c>
      <c r="B3881" s="40" t="s">
        <v>331</v>
      </c>
      <c r="C3881" s="41" t="s">
        <v>332</v>
      </c>
      <c r="D3881" s="42">
        <v>7.0972640625304688</v>
      </c>
      <c r="E3881" s="43">
        <v>5.374448973402016</v>
      </c>
      <c r="F3881" s="44">
        <v>5.1591560205463658</v>
      </c>
      <c r="G3881" s="44">
        <v>9.1618032445236715</v>
      </c>
      <c r="H3881" s="44">
        <v>8.245093624643907</v>
      </c>
      <c r="I3881" s="45">
        <v>7.5458184495363811</v>
      </c>
    </row>
    <row r="3882" spans="1:9" x14ac:dyDescent="0.25">
      <c r="A3882" s="39">
        <v>2017</v>
      </c>
      <c r="B3882" s="40" t="s">
        <v>387</v>
      </c>
      <c r="C3882" s="41" t="s">
        <v>530</v>
      </c>
      <c r="D3882" s="42">
        <v>8.1615608385762872</v>
      </c>
      <c r="E3882" s="43">
        <v>6.5607095684046213</v>
      </c>
      <c r="F3882" s="44">
        <v>7.6951608600767498</v>
      </c>
      <c r="G3882" s="44">
        <v>9.4727438315512558</v>
      </c>
      <c r="H3882" s="44">
        <v>8.5673633365278956</v>
      </c>
      <c r="I3882" s="45">
        <v>8.5118265963209119</v>
      </c>
    </row>
    <row r="3883" spans="1:9" x14ac:dyDescent="0.25">
      <c r="A3883" s="39">
        <v>2017</v>
      </c>
      <c r="B3883" s="40" t="s">
        <v>236</v>
      </c>
      <c r="C3883" s="41" t="s">
        <v>531</v>
      </c>
      <c r="D3883" s="42">
        <v>8.3355872159681041</v>
      </c>
      <c r="E3883" s="43">
        <v>7.4896584533250321</v>
      </c>
      <c r="F3883" s="44">
        <v>7.4736541849514113</v>
      </c>
      <c r="G3883" s="44">
        <v>9.7994695638519271</v>
      </c>
      <c r="H3883" s="44">
        <v>7.9122063063272554</v>
      </c>
      <c r="I3883" s="45">
        <v>9.0029475713848921</v>
      </c>
    </row>
    <row r="3884" spans="1:9" x14ac:dyDescent="0.25">
      <c r="A3884" s="39">
        <v>2017</v>
      </c>
      <c r="B3884" s="40" t="s">
        <v>224</v>
      </c>
      <c r="C3884" s="41" t="s">
        <v>225</v>
      </c>
      <c r="D3884" s="42">
        <v>7.2308131637059203</v>
      </c>
      <c r="E3884" s="43">
        <v>6.4199802458940471</v>
      </c>
      <c r="F3884" s="44">
        <v>5.4718424368656811</v>
      </c>
      <c r="G3884" s="44">
        <v>9.1572797482490635</v>
      </c>
      <c r="H3884" s="44">
        <v>8.101523589234402</v>
      </c>
      <c r="I3884" s="45">
        <v>7.0034397982864043</v>
      </c>
    </row>
    <row r="3885" spans="1:9" x14ac:dyDescent="0.25">
      <c r="A3885" s="39">
        <v>2017</v>
      </c>
      <c r="B3885" s="40" t="s">
        <v>226</v>
      </c>
      <c r="C3885" s="41" t="s">
        <v>532</v>
      </c>
      <c r="D3885" s="42">
        <v>2.7157912192064804</v>
      </c>
      <c r="E3885" s="43">
        <v>4.7326662987169907</v>
      </c>
      <c r="F3885" s="44">
        <v>2.7688283755924754</v>
      </c>
      <c r="G3885" s="44">
        <v>0.69210106499028046</v>
      </c>
      <c r="H3885" s="44">
        <v>2.92407318059609</v>
      </c>
      <c r="I3885" s="45">
        <v>2.4612871761365636</v>
      </c>
    </row>
    <row r="3886" spans="1:9" x14ac:dyDescent="0.25">
      <c r="A3886" s="39">
        <v>2017</v>
      </c>
      <c r="B3886" s="40" t="s">
        <v>279</v>
      </c>
      <c r="C3886" s="41" t="s">
        <v>533</v>
      </c>
      <c r="D3886" s="42">
        <v>6.1571305120234161</v>
      </c>
      <c r="E3886" s="43">
        <v>6.3327885269536486</v>
      </c>
      <c r="F3886" s="44">
        <v>4.7577587486543083</v>
      </c>
      <c r="G3886" s="44">
        <v>6.7033674687367171</v>
      </c>
      <c r="H3886" s="44">
        <v>6.1849158157902551</v>
      </c>
      <c r="I3886" s="45">
        <v>6.8068219999821471</v>
      </c>
    </row>
    <row r="3887" spans="1:9" x14ac:dyDescent="0.25">
      <c r="A3887" s="39">
        <v>2017</v>
      </c>
      <c r="B3887" s="40" t="s">
        <v>333</v>
      </c>
      <c r="C3887" s="41" t="s">
        <v>534</v>
      </c>
      <c r="D3887" s="42">
        <v>6.1080061873782512</v>
      </c>
      <c r="E3887" s="43">
        <v>7.885428293920306</v>
      </c>
      <c r="F3887" s="44">
        <v>3.2488684363412941</v>
      </c>
      <c r="G3887" s="44">
        <v>7.9629655966640449</v>
      </c>
      <c r="H3887" s="44">
        <v>6.5485981496802923</v>
      </c>
      <c r="I3887" s="45">
        <v>4.8941704602853209</v>
      </c>
    </row>
    <row r="3888" spans="1:9" x14ac:dyDescent="0.25">
      <c r="A3888" s="39">
        <v>2017</v>
      </c>
      <c r="B3888" s="40" t="s">
        <v>121</v>
      </c>
      <c r="C3888" s="41" t="s">
        <v>122</v>
      </c>
      <c r="D3888" s="42">
        <v>7.2023730919275604</v>
      </c>
      <c r="E3888" s="43">
        <v>7.8111222267429685</v>
      </c>
      <c r="F3888" s="44">
        <v>5.2142331266513917</v>
      </c>
      <c r="G3888" s="44">
        <v>9.0774169820723785</v>
      </c>
      <c r="H3888" s="44">
        <v>7.3541241182958128</v>
      </c>
      <c r="I3888" s="45">
        <v>6.5549690058752503</v>
      </c>
    </row>
    <row r="3889" spans="1:9" ht="15.75" thickBot="1" x14ac:dyDescent="0.3">
      <c r="A3889" s="46">
        <v>2017</v>
      </c>
      <c r="B3889" s="47" t="s">
        <v>123</v>
      </c>
      <c r="C3889" s="48" t="s">
        <v>124</v>
      </c>
      <c r="D3889" s="49">
        <v>5.1571683585081614</v>
      </c>
      <c r="E3889" s="50">
        <v>4.2916764479173679</v>
      </c>
      <c r="F3889" s="51">
        <v>4.1073228186677442</v>
      </c>
      <c r="G3889" s="51">
        <v>6.7194034390903852</v>
      </c>
      <c r="H3889" s="51">
        <v>3.9724438811002889</v>
      </c>
      <c r="I3889" s="52">
        <v>6.6949952057650215</v>
      </c>
    </row>
    <row r="3890" spans="1:9" x14ac:dyDescent="0.25">
      <c r="A3890" s="10">
        <v>2018</v>
      </c>
      <c r="B3890" s="11" t="s">
        <v>388</v>
      </c>
      <c r="C3890" s="12" t="s">
        <v>389</v>
      </c>
      <c r="D3890" s="13">
        <v>7.8013287211620383</v>
      </c>
      <c r="E3890" s="14">
        <v>8.0855436127524225</v>
      </c>
      <c r="F3890" s="15">
        <v>5.173413870677412</v>
      </c>
      <c r="G3890" s="15">
        <v>9.8224905202020931</v>
      </c>
      <c r="H3890" s="15">
        <v>8.203462094234677</v>
      </c>
      <c r="I3890" s="16">
        <v>7.7217335079435889</v>
      </c>
    </row>
    <row r="3891" spans="1:9" x14ac:dyDescent="0.25">
      <c r="A3891" s="17">
        <v>2018</v>
      </c>
      <c r="B3891" s="18" t="s">
        <v>4</v>
      </c>
      <c r="C3891" s="19" t="s">
        <v>5</v>
      </c>
      <c r="D3891" s="20">
        <v>4.967743834942933</v>
      </c>
      <c r="E3891" s="21">
        <v>4.2417067325521653</v>
      </c>
      <c r="F3891" s="22">
        <v>4.5336356869790597</v>
      </c>
      <c r="G3891" s="22">
        <v>7.9216341156450447</v>
      </c>
      <c r="H3891" s="22">
        <v>2.5780384004211476</v>
      </c>
      <c r="I3891" s="23">
        <v>5.56370423911725</v>
      </c>
    </row>
    <row r="3892" spans="1:9" x14ac:dyDescent="0.25">
      <c r="A3892" s="17">
        <v>2018</v>
      </c>
      <c r="B3892" s="18" t="s">
        <v>19</v>
      </c>
      <c r="C3892" s="19" t="s">
        <v>20</v>
      </c>
      <c r="D3892" s="20">
        <v>4.7497225787455521</v>
      </c>
      <c r="E3892" s="21">
        <v>7.3050680189522739</v>
      </c>
      <c r="F3892" s="22">
        <v>3.4332764952051913</v>
      </c>
      <c r="G3892" s="22">
        <v>4.704103887351172</v>
      </c>
      <c r="H3892" s="22">
        <v>2.9199644975516592</v>
      </c>
      <c r="I3892" s="23">
        <v>5.3861999946674652</v>
      </c>
    </row>
    <row r="3893" spans="1:9" x14ac:dyDescent="0.25">
      <c r="A3893" s="17">
        <v>2018</v>
      </c>
      <c r="B3893" s="18" t="s">
        <v>129</v>
      </c>
      <c r="C3893" s="19" t="s">
        <v>130</v>
      </c>
      <c r="D3893" s="20">
        <v>5.7822739286338649</v>
      </c>
      <c r="E3893" s="21">
        <v>6.048118153767339</v>
      </c>
      <c r="F3893" s="22">
        <v>4.6348902104521263</v>
      </c>
      <c r="G3893" s="22">
        <v>5.0650752013428866</v>
      </c>
      <c r="H3893" s="22">
        <v>7.4058851600069078</v>
      </c>
      <c r="I3893" s="23">
        <v>5.7574009176000693</v>
      </c>
    </row>
    <row r="3894" spans="1:9" x14ac:dyDescent="0.25">
      <c r="A3894" s="17">
        <v>2018</v>
      </c>
      <c r="B3894" s="18" t="s">
        <v>299</v>
      </c>
      <c r="C3894" s="19" t="s">
        <v>300</v>
      </c>
      <c r="D3894" s="20">
        <v>7.921872400893994</v>
      </c>
      <c r="E3894" s="21">
        <v>7.8470835758198607</v>
      </c>
      <c r="F3894" s="22">
        <v>5.9821071866727644</v>
      </c>
      <c r="G3894" s="22">
        <v>9.5558725540213949</v>
      </c>
      <c r="H3894" s="22">
        <v>8.4619773126219098</v>
      </c>
      <c r="I3894" s="23">
        <v>7.7623213753340394</v>
      </c>
    </row>
    <row r="3895" spans="1:9" x14ac:dyDescent="0.25">
      <c r="A3895" s="17">
        <v>2018</v>
      </c>
      <c r="B3895" s="18" t="s">
        <v>438</v>
      </c>
      <c r="C3895" s="19" t="s">
        <v>439</v>
      </c>
      <c r="D3895" s="20">
        <v>8.2305085687602464</v>
      </c>
      <c r="E3895" s="21">
        <v>6.8985916044778977</v>
      </c>
      <c r="F3895" s="22">
        <v>7.9311293329186796</v>
      </c>
      <c r="G3895" s="22">
        <v>9.6558458521185297</v>
      </c>
      <c r="H3895" s="22">
        <v>7.9406947947353439</v>
      </c>
      <c r="I3895" s="23">
        <v>8.7262812595507881</v>
      </c>
    </row>
    <row r="3896" spans="1:9" x14ac:dyDescent="0.25">
      <c r="A3896" s="17">
        <v>2018</v>
      </c>
      <c r="B3896" s="18" t="s">
        <v>420</v>
      </c>
      <c r="C3896" s="19" t="s">
        <v>421</v>
      </c>
      <c r="D3896" s="20">
        <v>7.8034149402479001</v>
      </c>
      <c r="E3896" s="21">
        <v>5.6615202014515971</v>
      </c>
      <c r="F3896" s="22">
        <v>7.9531069144732705</v>
      </c>
      <c r="G3896" s="22">
        <v>9.35560414374552</v>
      </c>
      <c r="H3896" s="22">
        <v>8.3806776059175867</v>
      </c>
      <c r="I3896" s="23">
        <v>7.6661658356515261</v>
      </c>
    </row>
    <row r="3897" spans="1:9" x14ac:dyDescent="0.25">
      <c r="A3897" s="17">
        <v>2018</v>
      </c>
      <c r="B3897" s="18" t="s">
        <v>301</v>
      </c>
      <c r="C3897" s="19" t="s">
        <v>302</v>
      </c>
      <c r="D3897" s="20">
        <v>6.3678295633403534</v>
      </c>
      <c r="E3897" s="21">
        <v>5.2249589055124606</v>
      </c>
      <c r="F3897" s="22">
        <v>4.7204717341395748</v>
      </c>
      <c r="G3897" s="22">
        <v>7.3168359034136579</v>
      </c>
      <c r="H3897" s="22">
        <v>7.2417297006395653</v>
      </c>
      <c r="I3897" s="23">
        <v>7.3351515729965096</v>
      </c>
    </row>
    <row r="3898" spans="1:9" x14ac:dyDescent="0.25">
      <c r="A3898" s="17">
        <v>2018</v>
      </c>
      <c r="B3898" s="18" t="s">
        <v>133</v>
      </c>
      <c r="C3898" s="19" t="s">
        <v>512</v>
      </c>
      <c r="D3898" s="20">
        <v>7.6177026349765526</v>
      </c>
      <c r="E3898" s="21">
        <v>9.0963876422503613</v>
      </c>
      <c r="F3898" s="22">
        <v>6.1740774303353518</v>
      </c>
      <c r="G3898" s="22">
        <v>8.1073490557147796</v>
      </c>
      <c r="H3898" s="22">
        <v>6.2539026932651396</v>
      </c>
      <c r="I3898" s="23">
        <v>8.4567963533171291</v>
      </c>
    </row>
    <row r="3899" spans="1:9" x14ac:dyDescent="0.25">
      <c r="A3899" s="17">
        <v>2018</v>
      </c>
      <c r="B3899" s="18" t="s">
        <v>303</v>
      </c>
      <c r="C3899" s="19" t="s">
        <v>304</v>
      </c>
      <c r="D3899" s="20">
        <v>7.1575727337711523</v>
      </c>
      <c r="E3899" s="21">
        <v>6.6246571565956085</v>
      </c>
      <c r="F3899" s="22">
        <v>4.7219741468260512</v>
      </c>
      <c r="G3899" s="22">
        <v>9.1759147971636352</v>
      </c>
      <c r="H3899" s="22">
        <v>7.5760660669034525</v>
      </c>
      <c r="I3899" s="23">
        <v>7.6892515013670151</v>
      </c>
    </row>
    <row r="3900" spans="1:9" x14ac:dyDescent="0.25">
      <c r="A3900" s="17">
        <v>2018</v>
      </c>
      <c r="B3900" s="18" t="s">
        <v>283</v>
      </c>
      <c r="C3900" s="19" t="s">
        <v>284</v>
      </c>
      <c r="D3900" s="20">
        <v>6.0437377672407191</v>
      </c>
      <c r="E3900" s="21">
        <v>8.0812436206249121</v>
      </c>
      <c r="F3900" s="22">
        <v>3.0409129600543481</v>
      </c>
      <c r="G3900" s="22">
        <v>6.9275705637194598</v>
      </c>
      <c r="H3900" s="22">
        <v>5.561122557964433</v>
      </c>
      <c r="I3900" s="23">
        <v>6.6078391338404439</v>
      </c>
    </row>
    <row r="3901" spans="1:9" x14ac:dyDescent="0.25">
      <c r="A3901" s="17">
        <v>2018</v>
      </c>
      <c r="B3901" s="18" t="s">
        <v>135</v>
      </c>
      <c r="C3901" s="19" t="s">
        <v>136</v>
      </c>
      <c r="D3901" s="20">
        <v>6.2234705833384698</v>
      </c>
      <c r="E3901" s="21">
        <v>5.4938970024635072</v>
      </c>
      <c r="F3901" s="22">
        <v>5.6954674261838338</v>
      </c>
      <c r="G3901" s="22">
        <v>6.4694116376158615</v>
      </c>
      <c r="H3901" s="22">
        <v>6.8037097428063023</v>
      </c>
      <c r="I3901" s="23">
        <v>6.6548671076228443</v>
      </c>
    </row>
    <row r="3902" spans="1:9" x14ac:dyDescent="0.25">
      <c r="A3902" s="17">
        <v>2018</v>
      </c>
      <c r="B3902" s="18" t="s">
        <v>335</v>
      </c>
      <c r="C3902" s="19" t="s">
        <v>336</v>
      </c>
      <c r="D3902" s="20">
        <v>6.3512414097991998</v>
      </c>
      <c r="E3902" s="21">
        <v>5.9593039910242025</v>
      </c>
      <c r="F3902" s="22">
        <v>4.7187170297001746</v>
      </c>
      <c r="G3902" s="22">
        <v>7.2689235304217235</v>
      </c>
      <c r="H3902" s="22">
        <v>6.7494669248158061</v>
      </c>
      <c r="I3902" s="23">
        <v>7.0597955730340942</v>
      </c>
    </row>
    <row r="3903" spans="1:9" x14ac:dyDescent="0.25">
      <c r="A3903" s="17">
        <v>2018</v>
      </c>
      <c r="B3903" s="18" t="s">
        <v>422</v>
      </c>
      <c r="C3903" s="19" t="s">
        <v>423</v>
      </c>
      <c r="D3903" s="20">
        <v>7.5635263465634832</v>
      </c>
      <c r="E3903" s="21">
        <v>4.9000342204025857</v>
      </c>
      <c r="F3903" s="22">
        <v>7.117549202412631</v>
      </c>
      <c r="G3903" s="22">
        <v>9.3274826436875315</v>
      </c>
      <c r="H3903" s="22">
        <v>8.2814313896034832</v>
      </c>
      <c r="I3903" s="23">
        <v>8.1911342767111837</v>
      </c>
    </row>
    <row r="3904" spans="1:9" x14ac:dyDescent="0.25">
      <c r="A3904" s="17">
        <v>2018</v>
      </c>
      <c r="B3904" s="18" t="s">
        <v>137</v>
      </c>
      <c r="C3904" s="19" t="s">
        <v>138</v>
      </c>
      <c r="D3904" s="20">
        <v>6.6032319761216538</v>
      </c>
      <c r="E3904" s="21">
        <v>7.2948525116372762</v>
      </c>
      <c r="F3904" s="22">
        <v>4.7517825154715245</v>
      </c>
      <c r="G3904" s="22">
        <v>7.0729375138933621</v>
      </c>
      <c r="H3904" s="22">
        <v>6.0618138113037094</v>
      </c>
      <c r="I3904" s="23">
        <v>7.834773528302402</v>
      </c>
    </row>
    <row r="3905" spans="1:9" x14ac:dyDescent="0.25">
      <c r="A3905" s="17">
        <v>2018</v>
      </c>
      <c r="B3905" s="18" t="s">
        <v>21</v>
      </c>
      <c r="C3905" s="19" t="s">
        <v>22</v>
      </c>
      <c r="D3905" s="20">
        <v>6.1999114097303503</v>
      </c>
      <c r="E3905" s="21">
        <v>6.6248843954929342</v>
      </c>
      <c r="F3905" s="22">
        <v>4.6801951419084293</v>
      </c>
      <c r="G3905" s="22">
        <v>7.0601017864459434</v>
      </c>
      <c r="H3905" s="22">
        <v>5.8380911968287492</v>
      </c>
      <c r="I3905" s="23">
        <v>6.7962845279756969</v>
      </c>
    </row>
    <row r="3906" spans="1:9" x14ac:dyDescent="0.25">
      <c r="A3906" s="17">
        <v>2018</v>
      </c>
      <c r="B3906" s="18" t="s">
        <v>285</v>
      </c>
      <c r="C3906" s="19" t="s">
        <v>286</v>
      </c>
      <c r="D3906" s="20">
        <v>6.6315596432688126</v>
      </c>
      <c r="E3906" s="21">
        <v>6.6631550765123562</v>
      </c>
      <c r="F3906" s="22">
        <v>5.6590915054230742</v>
      </c>
      <c r="G3906" s="22">
        <v>7.0682566750106188</v>
      </c>
      <c r="H3906" s="22">
        <v>6.0893196983300388</v>
      </c>
      <c r="I3906" s="23">
        <v>7.6779752610679681</v>
      </c>
    </row>
    <row r="3907" spans="1:9" x14ac:dyDescent="0.25">
      <c r="A3907" s="17">
        <v>2018</v>
      </c>
      <c r="B3907" s="18" t="s">
        <v>139</v>
      </c>
      <c r="C3907" s="19" t="s">
        <v>513</v>
      </c>
      <c r="D3907" s="20">
        <v>6.2963938039223004</v>
      </c>
      <c r="E3907" s="21">
        <v>5.9696318640807826</v>
      </c>
      <c r="F3907" s="22">
        <v>3.8895930381620238</v>
      </c>
      <c r="G3907" s="22">
        <v>9.3565549464952475</v>
      </c>
      <c r="H3907" s="22">
        <v>7.0167874298323962</v>
      </c>
      <c r="I3907" s="23">
        <v>5.2494017410410514</v>
      </c>
    </row>
    <row r="3908" spans="1:9" x14ac:dyDescent="0.25">
      <c r="A3908" s="17">
        <v>2018</v>
      </c>
      <c r="B3908" s="18" t="s">
        <v>392</v>
      </c>
      <c r="C3908" s="19" t="s">
        <v>393</v>
      </c>
      <c r="D3908" s="20">
        <v>6.8995490746496033</v>
      </c>
      <c r="E3908" s="21">
        <v>6.4483222105158999</v>
      </c>
      <c r="F3908" s="22">
        <v>4.5709788125246567</v>
      </c>
      <c r="G3908" s="22">
        <v>8.300455199221668</v>
      </c>
      <c r="H3908" s="22">
        <v>7.6949296016314239</v>
      </c>
      <c r="I3908" s="23">
        <v>7.4830595493543628</v>
      </c>
    </row>
    <row r="3909" spans="1:9" x14ac:dyDescent="0.25">
      <c r="A3909" s="17">
        <v>2018</v>
      </c>
      <c r="B3909" s="18" t="s">
        <v>23</v>
      </c>
      <c r="C3909" s="19" t="s">
        <v>24</v>
      </c>
      <c r="D3909" s="20">
        <v>7.6034808629771522</v>
      </c>
      <c r="E3909" s="21">
        <v>6.6551336695786265</v>
      </c>
      <c r="F3909" s="22">
        <v>6.0702360727704772</v>
      </c>
      <c r="G3909" s="22">
        <v>9.3505975264609198</v>
      </c>
      <c r="H3909" s="22">
        <v>7.89360566327084</v>
      </c>
      <c r="I3909" s="23">
        <v>8.0478313828048957</v>
      </c>
    </row>
    <row r="3910" spans="1:9" x14ac:dyDescent="0.25">
      <c r="A3910" s="17">
        <v>2018</v>
      </c>
      <c r="B3910" s="18" t="s">
        <v>145</v>
      </c>
      <c r="C3910" s="19" t="s">
        <v>146</v>
      </c>
      <c r="D3910" s="20">
        <v>6.5602695370224327</v>
      </c>
      <c r="E3910" s="21">
        <v>6.8613283937151781</v>
      </c>
      <c r="F3910" s="22">
        <v>5.0196103559826648</v>
      </c>
      <c r="G3910" s="22">
        <v>9.3080512780230489</v>
      </c>
      <c r="H3910" s="22">
        <v>6.8406378756187296</v>
      </c>
      <c r="I3910" s="23">
        <v>4.7717197817725463</v>
      </c>
    </row>
    <row r="3911" spans="1:9" x14ac:dyDescent="0.25">
      <c r="A3911" s="17">
        <v>2018</v>
      </c>
      <c r="B3911" s="18" t="s">
        <v>259</v>
      </c>
      <c r="C3911" s="19" t="s">
        <v>260</v>
      </c>
      <c r="D3911" s="20">
        <v>6.5972306461055936</v>
      </c>
      <c r="E3911" s="21">
        <v>3.3333333333333335</v>
      </c>
      <c r="F3911" s="22">
        <v>5.3980157430053515</v>
      </c>
      <c r="G3911" s="22">
        <v>8.5641604278547998</v>
      </c>
      <c r="H3911" s="22">
        <v>7.1437993533308601</v>
      </c>
      <c r="I3911" s="23">
        <v>8.5468443730036263</v>
      </c>
    </row>
    <row r="3912" spans="1:9" x14ac:dyDescent="0.25">
      <c r="A3912" s="17">
        <v>2018</v>
      </c>
      <c r="B3912" s="18" t="s">
        <v>338</v>
      </c>
      <c r="C3912" s="19" t="s">
        <v>339</v>
      </c>
      <c r="D3912" s="20">
        <v>7.7396064258120969</v>
      </c>
      <c r="E3912" s="21">
        <v>6.8730432529646093</v>
      </c>
      <c r="F3912" s="22">
        <v>5.9161376455365566</v>
      </c>
      <c r="G3912" s="22">
        <v>9.5616902807895237</v>
      </c>
      <c r="H3912" s="22">
        <v>8.4733728448327863</v>
      </c>
      <c r="I3912" s="23">
        <v>7.8737881049370158</v>
      </c>
    </row>
    <row r="3913" spans="1:9" x14ac:dyDescent="0.25">
      <c r="A3913" s="17">
        <v>2018</v>
      </c>
      <c r="B3913" s="18" t="s">
        <v>27</v>
      </c>
      <c r="C3913" s="19" t="s">
        <v>28</v>
      </c>
      <c r="D3913" s="20">
        <v>5.8527354026631535</v>
      </c>
      <c r="E3913" s="21">
        <v>5.1880480650832599</v>
      </c>
      <c r="F3913" s="22">
        <v>4.139017729898109</v>
      </c>
      <c r="G3913" s="22">
        <v>6.5395759304757428</v>
      </c>
      <c r="H3913" s="22">
        <v>6.2739770832001032</v>
      </c>
      <c r="I3913" s="23">
        <v>7.1230582046585518</v>
      </c>
    </row>
    <row r="3914" spans="1:9" x14ac:dyDescent="0.25">
      <c r="A3914" s="17">
        <v>2018</v>
      </c>
      <c r="B3914" s="18" t="s">
        <v>29</v>
      </c>
      <c r="C3914" s="19" t="s">
        <v>30</v>
      </c>
      <c r="D3914" s="20">
        <v>5.9430802770123758</v>
      </c>
      <c r="E3914" s="21">
        <v>6.8357693523577039</v>
      </c>
      <c r="F3914" s="22">
        <v>4.3428208798576104</v>
      </c>
      <c r="G3914" s="22">
        <v>8.8118067390584152</v>
      </c>
      <c r="H3914" s="22">
        <v>3.3929476717391607</v>
      </c>
      <c r="I3914" s="23">
        <v>6.3320567420489864</v>
      </c>
    </row>
    <row r="3915" spans="1:9" x14ac:dyDescent="0.25">
      <c r="A3915" s="17">
        <v>2018</v>
      </c>
      <c r="B3915" s="18" t="s">
        <v>31</v>
      </c>
      <c r="C3915" s="19" t="s">
        <v>32</v>
      </c>
      <c r="D3915" s="20">
        <v>7.41</v>
      </c>
      <c r="E3915" s="21">
        <v>7.4702677352139775</v>
      </c>
      <c r="F3915" s="22">
        <v>6.2486744642806764</v>
      </c>
      <c r="G3915" s="22">
        <v>8.443652855910603</v>
      </c>
      <c r="H3915" s="22">
        <v>7.6502760700291441</v>
      </c>
      <c r="I3915" s="23">
        <v>7.2618547879757331</v>
      </c>
    </row>
    <row r="3916" spans="1:9" x14ac:dyDescent="0.25">
      <c r="A3916" s="17">
        <v>2018</v>
      </c>
      <c r="B3916" s="18" t="s">
        <v>261</v>
      </c>
      <c r="C3916" s="19" t="s">
        <v>262</v>
      </c>
      <c r="D3916" s="20">
        <v>7.2822875003286187</v>
      </c>
      <c r="E3916" s="21">
        <v>8.419106375230033</v>
      </c>
      <c r="F3916" s="22">
        <v>3.8494756657273093</v>
      </c>
      <c r="G3916" s="22">
        <v>9.4552478393355628</v>
      </c>
      <c r="H3916" s="22">
        <v>7.7358291050336572</v>
      </c>
      <c r="I3916" s="23">
        <v>6.95177851631653</v>
      </c>
    </row>
    <row r="3917" spans="1:9" x14ac:dyDescent="0.25">
      <c r="A3917" s="17">
        <v>2018</v>
      </c>
      <c r="B3917" s="18" t="s">
        <v>33</v>
      </c>
      <c r="C3917" s="19" t="s">
        <v>34</v>
      </c>
      <c r="D3917" s="20">
        <v>5.8743760805097534</v>
      </c>
      <c r="E3917" s="21">
        <v>7.4441032440419574</v>
      </c>
      <c r="F3917" s="22">
        <v>3.0659497482210383</v>
      </c>
      <c r="G3917" s="22">
        <v>7.2664859721953539</v>
      </c>
      <c r="H3917" s="22">
        <v>5.1213009049191793</v>
      </c>
      <c r="I3917" s="23">
        <v>6.4740405331712374</v>
      </c>
    </row>
    <row r="3918" spans="1:9" x14ac:dyDescent="0.25">
      <c r="A3918" s="17">
        <v>2018</v>
      </c>
      <c r="B3918" s="18" t="s">
        <v>230</v>
      </c>
      <c r="C3918" s="19" t="s">
        <v>231</v>
      </c>
      <c r="D3918" s="20">
        <v>8.17</v>
      </c>
      <c r="E3918" s="21">
        <v>6.6949962398875487</v>
      </c>
      <c r="F3918" s="22">
        <v>7.7352741429577154</v>
      </c>
      <c r="G3918" s="22">
        <v>9.5917440915978176</v>
      </c>
      <c r="H3918" s="22">
        <v>8.0933328456380238</v>
      </c>
      <c r="I3918" s="23">
        <v>8.7529083356127284</v>
      </c>
    </row>
    <row r="3919" spans="1:9" x14ac:dyDescent="0.25">
      <c r="A3919" s="17">
        <v>2018</v>
      </c>
      <c r="B3919" s="18" t="s">
        <v>35</v>
      </c>
      <c r="C3919" s="19" t="s">
        <v>36</v>
      </c>
      <c r="D3919" s="20">
        <v>5.2724585690680819</v>
      </c>
      <c r="E3919" s="21">
        <v>5.9465132855788898</v>
      </c>
      <c r="F3919" s="22">
        <v>3.3935329687870506</v>
      </c>
      <c r="G3919" s="22">
        <v>6.4821577887636579</v>
      </c>
      <c r="H3919" s="22">
        <v>5.1530758267879904</v>
      </c>
      <c r="I3919" s="23">
        <v>5.3870129754228211</v>
      </c>
    </row>
    <row r="3920" spans="1:9" x14ac:dyDescent="0.25">
      <c r="A3920" s="17">
        <v>2018</v>
      </c>
      <c r="B3920" s="18" t="s">
        <v>37</v>
      </c>
      <c r="C3920" s="19" t="s">
        <v>38</v>
      </c>
      <c r="D3920" s="20">
        <v>5.7063686673965384</v>
      </c>
      <c r="E3920" s="21">
        <v>8.9410812609622603</v>
      </c>
      <c r="F3920" s="22">
        <v>3.2346263246565803</v>
      </c>
      <c r="G3920" s="22">
        <v>6.373850086719667</v>
      </c>
      <c r="H3920" s="22">
        <v>5.0508557966793362</v>
      </c>
      <c r="I3920" s="23">
        <v>4.9314298679648489</v>
      </c>
    </row>
    <row r="3921" spans="1:9" x14ac:dyDescent="0.25">
      <c r="A3921" s="17">
        <v>2018</v>
      </c>
      <c r="B3921" s="18" t="s">
        <v>151</v>
      </c>
      <c r="C3921" s="19" t="s">
        <v>152</v>
      </c>
      <c r="D3921" s="20">
        <v>7.957565339512179</v>
      </c>
      <c r="E3921" s="21">
        <v>8.2111022617145668</v>
      </c>
      <c r="F3921" s="22">
        <v>6.7269309884470969</v>
      </c>
      <c r="G3921" s="22">
        <v>9.6028441123348767</v>
      </c>
      <c r="H3921" s="22">
        <v>8.1235133394964816</v>
      </c>
      <c r="I3921" s="23">
        <v>7.1234359955678732</v>
      </c>
    </row>
    <row r="3922" spans="1:9" x14ac:dyDescent="0.25">
      <c r="A3922" s="17">
        <v>2018</v>
      </c>
      <c r="B3922" s="18" t="s">
        <v>249</v>
      </c>
      <c r="C3922" s="19" t="s">
        <v>250</v>
      </c>
      <c r="D3922" s="20">
        <v>6.2122908580328504</v>
      </c>
      <c r="E3922" s="21">
        <v>4.8499765961356616</v>
      </c>
      <c r="F3922" s="22">
        <v>4.9294679526114784</v>
      </c>
      <c r="G3922" s="22">
        <v>8.3235517101654928</v>
      </c>
      <c r="H3922" s="22">
        <v>6.5216568521650009</v>
      </c>
      <c r="I3922" s="23">
        <v>6.4368011790866184</v>
      </c>
    </row>
    <row r="3923" spans="1:9" x14ac:dyDescent="0.25">
      <c r="A3923" s="17">
        <v>2018</v>
      </c>
      <c r="B3923" s="18" t="s">
        <v>153</v>
      </c>
      <c r="C3923" s="19" t="s">
        <v>154</v>
      </c>
      <c r="D3923" s="20">
        <v>6.7060707259882779</v>
      </c>
      <c r="E3923" s="21">
        <v>6.6416300592296853</v>
      </c>
      <c r="F3923" s="22">
        <v>4.5730803612421917</v>
      </c>
      <c r="G3923" s="22">
        <v>8.2848119595529006</v>
      </c>
      <c r="H3923" s="22">
        <v>6.6168382769101299</v>
      </c>
      <c r="I3923" s="23">
        <v>7.413992973006482</v>
      </c>
    </row>
    <row r="3924" spans="1:9" x14ac:dyDescent="0.25">
      <c r="A3924" s="17">
        <v>2018</v>
      </c>
      <c r="B3924" s="18" t="s">
        <v>45</v>
      </c>
      <c r="C3924" s="19" t="s">
        <v>514</v>
      </c>
      <c r="D3924" s="20">
        <v>5.1528978858911323</v>
      </c>
      <c r="E3924" s="21">
        <v>7.5731999999999999</v>
      </c>
      <c r="F3924" s="22">
        <v>2.889554918629782</v>
      </c>
      <c r="G3924" s="22">
        <v>4.7826606634096329</v>
      </c>
      <c r="H3924" s="22">
        <v>5.2119325734525921</v>
      </c>
      <c r="I3924" s="23">
        <v>5.3071412739636559</v>
      </c>
    </row>
    <row r="3925" spans="1:9" x14ac:dyDescent="0.25">
      <c r="A3925" s="17">
        <v>2018</v>
      </c>
      <c r="B3925" s="18" t="s">
        <v>41</v>
      </c>
      <c r="C3925" s="19" t="s">
        <v>515</v>
      </c>
      <c r="D3925" s="20">
        <v>5.0342222031812032</v>
      </c>
      <c r="E3925" s="21">
        <v>6.703522960083637</v>
      </c>
      <c r="F3925" s="22">
        <v>3.2720163129825797</v>
      </c>
      <c r="G3925" s="22">
        <v>4.9025797928744002</v>
      </c>
      <c r="H3925" s="22">
        <v>5.3958639525857146</v>
      </c>
      <c r="I3925" s="23">
        <v>4.8971279973796866</v>
      </c>
    </row>
    <row r="3926" spans="1:9" x14ac:dyDescent="0.25">
      <c r="A3926" s="17">
        <v>2018</v>
      </c>
      <c r="B3926" s="18" t="s">
        <v>155</v>
      </c>
      <c r="C3926" s="19" t="s">
        <v>156</v>
      </c>
      <c r="D3926" s="20">
        <v>7.6231310501807048</v>
      </c>
      <c r="E3926" s="21">
        <v>7.3959894762338694</v>
      </c>
      <c r="F3926" s="22">
        <v>6.1603299420966273</v>
      </c>
      <c r="G3926" s="22">
        <v>9.7106259492262303</v>
      </c>
      <c r="H3926" s="22">
        <v>8.0436561806233158</v>
      </c>
      <c r="I3926" s="23">
        <v>6.805053702723483</v>
      </c>
    </row>
    <row r="3927" spans="1:9" x14ac:dyDescent="0.25">
      <c r="A3927" s="17">
        <v>2018</v>
      </c>
      <c r="B3927" s="18" t="s">
        <v>43</v>
      </c>
      <c r="C3927" s="19" t="s">
        <v>516</v>
      </c>
      <c r="D3927" s="20">
        <v>6.0891569863168993</v>
      </c>
      <c r="E3927" s="21">
        <v>6.2009667903483123</v>
      </c>
      <c r="F3927" s="22">
        <v>4.5887445610760373</v>
      </c>
      <c r="G3927" s="22">
        <v>7.3181910461999751</v>
      </c>
      <c r="H3927" s="22">
        <v>5.4128893871340873</v>
      </c>
      <c r="I3927" s="23">
        <v>6.9249931468260826</v>
      </c>
    </row>
    <row r="3928" spans="1:9" x14ac:dyDescent="0.25">
      <c r="A3928" s="17">
        <v>2018</v>
      </c>
      <c r="B3928" s="18" t="s">
        <v>394</v>
      </c>
      <c r="C3928" s="19" t="s">
        <v>395</v>
      </c>
      <c r="D3928" s="20">
        <v>7.361948053715798</v>
      </c>
      <c r="E3928" s="21">
        <v>5.7864250271830358</v>
      </c>
      <c r="F3928" s="22">
        <v>5.9795556256107112</v>
      </c>
      <c r="G3928" s="22">
        <v>9.3676637234646556</v>
      </c>
      <c r="H3928" s="22">
        <v>8.2195259883206973</v>
      </c>
      <c r="I3928" s="23">
        <v>7.4565699039998918</v>
      </c>
    </row>
    <row r="3929" spans="1:9" x14ac:dyDescent="0.25">
      <c r="A3929" s="17">
        <v>2018</v>
      </c>
      <c r="B3929" s="18" t="s">
        <v>305</v>
      </c>
      <c r="C3929" s="19" t="s">
        <v>306</v>
      </c>
      <c r="D3929" s="20">
        <v>7.8430958967954965</v>
      </c>
      <c r="E3929" s="21">
        <v>7.3571017791312716</v>
      </c>
      <c r="F3929" s="22">
        <v>6.218891664766323</v>
      </c>
      <c r="G3929" s="22">
        <v>9.2230167198358046</v>
      </c>
      <c r="H3929" s="22">
        <v>8.4841348377762227</v>
      </c>
      <c r="I3929" s="23">
        <v>7.9323344824678585</v>
      </c>
    </row>
    <row r="3930" spans="1:9" x14ac:dyDescent="0.25">
      <c r="A3930" s="17">
        <v>2018</v>
      </c>
      <c r="B3930" s="18" t="s">
        <v>340</v>
      </c>
      <c r="C3930" s="19" t="s">
        <v>517</v>
      </c>
      <c r="D3930" s="20">
        <v>7.8059992780025507</v>
      </c>
      <c r="E3930" s="21">
        <v>6.6399307934266885</v>
      </c>
      <c r="F3930" s="22">
        <v>6.6245326903616357</v>
      </c>
      <c r="G3930" s="22">
        <v>9.0249783862295736</v>
      </c>
      <c r="H3930" s="22">
        <v>8.33001965175092</v>
      </c>
      <c r="I3930" s="23">
        <v>8.4105348682439409</v>
      </c>
    </row>
    <row r="3931" spans="1:9" x14ac:dyDescent="0.25">
      <c r="A3931" s="17">
        <v>2018</v>
      </c>
      <c r="B3931" s="18" t="s">
        <v>358</v>
      </c>
      <c r="C3931" s="19" t="s">
        <v>359</v>
      </c>
      <c r="D3931" s="20">
        <v>8.0993123694374525</v>
      </c>
      <c r="E3931" s="21">
        <v>5.475021131851034</v>
      </c>
      <c r="F3931" s="22">
        <v>8.1640206491352245</v>
      </c>
      <c r="G3931" s="22">
        <v>9.6805670598395519</v>
      </c>
      <c r="H3931" s="22">
        <v>8.6705002268470714</v>
      </c>
      <c r="I3931" s="23">
        <v>8.5064527795143814</v>
      </c>
    </row>
    <row r="3932" spans="1:9" x14ac:dyDescent="0.25">
      <c r="A3932" s="17">
        <v>2018</v>
      </c>
      <c r="B3932" s="18" t="s">
        <v>163</v>
      </c>
      <c r="C3932" s="19" t="s">
        <v>164</v>
      </c>
      <c r="D3932" s="20">
        <v>7.5787595933423972</v>
      </c>
      <c r="E3932" s="21">
        <v>8.7749733611155634</v>
      </c>
      <c r="F3932" s="22">
        <v>4.803611447594311</v>
      </c>
      <c r="G3932" s="22">
        <v>9.5695975270199067</v>
      </c>
      <c r="H3932" s="22">
        <v>8.1444109280288632</v>
      </c>
      <c r="I3932" s="23">
        <v>6.6012047029533427</v>
      </c>
    </row>
    <row r="3933" spans="1:9" x14ac:dyDescent="0.25">
      <c r="A3933" s="17">
        <v>2018</v>
      </c>
      <c r="B3933" s="18" t="s">
        <v>165</v>
      </c>
      <c r="C3933" s="19" t="s">
        <v>166</v>
      </c>
      <c r="D3933" s="20">
        <v>6.4607571209146029</v>
      </c>
      <c r="E3933" s="21">
        <v>6.5603737854647406</v>
      </c>
      <c r="F3933" s="22">
        <v>4.5455382284359667</v>
      </c>
      <c r="G3933" s="22">
        <v>8.1352463120760454</v>
      </c>
      <c r="H3933" s="22">
        <v>6.8978615312222944</v>
      </c>
      <c r="I3933" s="23">
        <v>6.1647657473739699</v>
      </c>
    </row>
    <row r="3934" spans="1:9" x14ac:dyDescent="0.25">
      <c r="A3934" s="17">
        <v>2018</v>
      </c>
      <c r="B3934" s="18" t="s">
        <v>7</v>
      </c>
      <c r="C3934" s="19" t="s">
        <v>518</v>
      </c>
      <c r="D3934" s="20">
        <v>5.3770344316436489</v>
      </c>
      <c r="E3934" s="21">
        <v>4.9230692128522637</v>
      </c>
      <c r="F3934" s="22">
        <v>3.7586100720624263</v>
      </c>
      <c r="G3934" s="22">
        <v>7.559286452916627</v>
      </c>
      <c r="H3934" s="22">
        <v>5.8419824139577683</v>
      </c>
      <c r="I3934" s="23">
        <v>4.8022240064291557</v>
      </c>
    </row>
    <row r="3935" spans="1:9" x14ac:dyDescent="0.25">
      <c r="A3935" s="17">
        <v>2018</v>
      </c>
      <c r="B3935" s="18" t="s">
        <v>167</v>
      </c>
      <c r="C3935" s="19" t="s">
        <v>168</v>
      </c>
      <c r="D3935" s="20">
        <v>7.4119361395380041</v>
      </c>
      <c r="E3935" s="21">
        <v>8.7583089597691934</v>
      </c>
      <c r="F3935" s="22">
        <v>4.3350614968218304</v>
      </c>
      <c r="G3935" s="22">
        <v>9.8617592031386945</v>
      </c>
      <c r="H3935" s="22">
        <v>7.6432975752139916</v>
      </c>
      <c r="I3935" s="23">
        <v>6.4612534627463036</v>
      </c>
    </row>
    <row r="3936" spans="1:9" x14ac:dyDescent="0.25">
      <c r="A3936" s="17">
        <v>2018</v>
      </c>
      <c r="B3936" s="18" t="s">
        <v>360</v>
      </c>
      <c r="C3936" s="19" t="s">
        <v>361</v>
      </c>
      <c r="D3936" s="20">
        <v>7.9552495566011485</v>
      </c>
      <c r="E3936" s="21">
        <v>6.350018991230189</v>
      </c>
      <c r="F3936" s="22">
        <v>7.4272135734143241</v>
      </c>
      <c r="G3936" s="22">
        <v>9.2558341562125772</v>
      </c>
      <c r="H3936" s="22">
        <v>8.5767423728497896</v>
      </c>
      <c r="I3936" s="23">
        <v>8.1664386892988574</v>
      </c>
    </row>
    <row r="3937" spans="1:9" x14ac:dyDescent="0.25">
      <c r="A3937" s="17">
        <v>2018</v>
      </c>
      <c r="B3937" s="18" t="s">
        <v>53</v>
      </c>
      <c r="C3937" s="19" t="s">
        <v>54</v>
      </c>
      <c r="D3937" s="20">
        <v>6.2679431360586735</v>
      </c>
      <c r="E3937" s="21">
        <v>5.561762885755849</v>
      </c>
      <c r="F3937" s="22">
        <v>4.5680110781079515</v>
      </c>
      <c r="G3937" s="22">
        <v>7.6320691014530881</v>
      </c>
      <c r="H3937" s="22">
        <v>6.0273406804355858</v>
      </c>
      <c r="I3937" s="23">
        <v>7.5505319345408912</v>
      </c>
    </row>
    <row r="3938" spans="1:9" x14ac:dyDescent="0.25">
      <c r="A3938" s="17">
        <v>2018</v>
      </c>
      <c r="B3938" s="18" t="s">
        <v>55</v>
      </c>
      <c r="C3938" s="19" t="s">
        <v>56</v>
      </c>
      <c r="D3938" s="20">
        <v>5.6099438860024664</v>
      </c>
      <c r="E3938" s="21">
        <v>5.7863717079202255</v>
      </c>
      <c r="F3938" s="22">
        <v>4.2057208372678332</v>
      </c>
      <c r="G3938" s="22">
        <v>6.2574347999314792</v>
      </c>
      <c r="H3938" s="22">
        <v>4.9142541484918878</v>
      </c>
      <c r="I3938" s="23">
        <v>6.8859379364009028</v>
      </c>
    </row>
    <row r="3939" spans="1:9" x14ac:dyDescent="0.25">
      <c r="A3939" s="17">
        <v>2018</v>
      </c>
      <c r="B3939" s="18" t="s">
        <v>451</v>
      </c>
      <c r="C3939" s="19" t="s">
        <v>452</v>
      </c>
      <c r="D3939" s="20">
        <v>6.5024442062800007</v>
      </c>
      <c r="E3939" s="21">
        <v>5.6716426702762952</v>
      </c>
      <c r="F3939" s="22">
        <v>4.9604461974714198</v>
      </c>
      <c r="G3939" s="22">
        <v>7.0104904400159551</v>
      </c>
      <c r="H3939" s="22">
        <v>5.941673494822985</v>
      </c>
      <c r="I3939" s="23">
        <v>8.9279682288133468</v>
      </c>
    </row>
    <row r="3940" spans="1:9" x14ac:dyDescent="0.25">
      <c r="A3940" s="17">
        <v>2018</v>
      </c>
      <c r="B3940" s="18" t="s">
        <v>364</v>
      </c>
      <c r="C3940" s="19" t="s">
        <v>365</v>
      </c>
      <c r="D3940" s="20">
        <v>7.7600122988698867</v>
      </c>
      <c r="E3940" s="21">
        <v>4.8915822288365121</v>
      </c>
      <c r="F3940" s="22">
        <v>8.1200074527674069</v>
      </c>
      <c r="G3940" s="22">
        <v>9.3614477884575749</v>
      </c>
      <c r="H3940" s="22">
        <v>8.3980134778271793</v>
      </c>
      <c r="I3940" s="23">
        <v>8.0290105464607588</v>
      </c>
    </row>
    <row r="3941" spans="1:9" x14ac:dyDescent="0.25">
      <c r="A3941" s="17">
        <v>2018</v>
      </c>
      <c r="B3941" s="18" t="s">
        <v>424</v>
      </c>
      <c r="C3941" s="19" t="s">
        <v>425</v>
      </c>
      <c r="D3941" s="20">
        <v>7.4034205561370712</v>
      </c>
      <c r="E3941" s="21">
        <v>4.9523892290431153</v>
      </c>
      <c r="F3941" s="22">
        <v>6.6761359849437429</v>
      </c>
      <c r="G3941" s="22">
        <v>9.3562916108155036</v>
      </c>
      <c r="H3941" s="22">
        <v>8.4552395346836118</v>
      </c>
      <c r="I3941" s="23">
        <v>7.577046421199384</v>
      </c>
    </row>
    <row r="3942" spans="1:9" x14ac:dyDescent="0.25">
      <c r="A3942" s="17">
        <v>2018</v>
      </c>
      <c r="B3942" s="18" t="s">
        <v>59</v>
      </c>
      <c r="C3942" s="19" t="s">
        <v>60</v>
      </c>
      <c r="D3942" s="20">
        <v>5.8636025310831696</v>
      </c>
      <c r="E3942" s="21">
        <v>7.0529082224715491</v>
      </c>
      <c r="F3942" s="22">
        <v>3.5013582523455944</v>
      </c>
      <c r="G3942" s="22">
        <v>6.2619225519051023</v>
      </c>
      <c r="H3942" s="22">
        <v>5.4290079037937833</v>
      </c>
      <c r="I3942" s="23">
        <v>7.0728157248998196</v>
      </c>
    </row>
    <row r="3943" spans="1:9" x14ac:dyDescent="0.25">
      <c r="A3943" s="17">
        <v>2018</v>
      </c>
      <c r="B3943" s="18" t="s">
        <v>61</v>
      </c>
      <c r="C3943" s="19" t="s">
        <v>519</v>
      </c>
      <c r="D3943" s="20">
        <v>7.1387426333795885</v>
      </c>
      <c r="E3943" s="21">
        <v>6.874396127608513</v>
      </c>
      <c r="F3943" s="22">
        <v>5.0525907501958072</v>
      </c>
      <c r="G3943" s="22">
        <v>9.4534412344191594</v>
      </c>
      <c r="H3943" s="22">
        <v>7.2051670924482067</v>
      </c>
      <c r="I3943" s="23">
        <v>7.1081179622262569</v>
      </c>
    </row>
    <row r="3944" spans="1:9" x14ac:dyDescent="0.25">
      <c r="A3944" s="17">
        <v>2018</v>
      </c>
      <c r="B3944" s="18" t="s">
        <v>307</v>
      </c>
      <c r="C3944" s="19" t="s">
        <v>308</v>
      </c>
      <c r="D3944" s="20">
        <v>8.1830168620708967</v>
      </c>
      <c r="E3944" s="21">
        <v>7.8598402982021183</v>
      </c>
      <c r="F3944" s="22">
        <v>6.4676838613125298</v>
      </c>
      <c r="G3944" s="22">
        <v>9.2997526826036463</v>
      </c>
      <c r="H3944" s="22">
        <v>9.0223596693748984</v>
      </c>
      <c r="I3944" s="23">
        <v>8.2654477988612935</v>
      </c>
    </row>
    <row r="3945" spans="1:9" x14ac:dyDescent="0.25">
      <c r="A3945" s="17">
        <v>2018</v>
      </c>
      <c r="B3945" s="18" t="s">
        <v>426</v>
      </c>
      <c r="C3945" s="19" t="s">
        <v>427</v>
      </c>
      <c r="D3945" s="20">
        <v>7.8513357265446633</v>
      </c>
      <c r="E3945" s="21">
        <v>6.1303020996954647</v>
      </c>
      <c r="F3945" s="22">
        <v>7.381640769586876</v>
      </c>
      <c r="G3945" s="22">
        <v>9.3863660327967775</v>
      </c>
      <c r="H3945" s="22">
        <v>8.2314341658878298</v>
      </c>
      <c r="I3945" s="23">
        <v>8.126935564756371</v>
      </c>
    </row>
    <row r="3946" spans="1:9" x14ac:dyDescent="0.25">
      <c r="A3946" s="17">
        <v>2018</v>
      </c>
      <c r="B3946" s="18" t="s">
        <v>63</v>
      </c>
      <c r="C3946" s="19" t="s">
        <v>64</v>
      </c>
      <c r="D3946" s="20">
        <v>6.6529367218119591</v>
      </c>
      <c r="E3946" s="21">
        <v>8.6021557300849487</v>
      </c>
      <c r="F3946" s="22">
        <v>5.1103391545086163</v>
      </c>
      <c r="G3946" s="22">
        <v>6.2983778223111697</v>
      </c>
      <c r="H3946" s="22">
        <v>6.1260943822138314</v>
      </c>
      <c r="I3946" s="23">
        <v>7.1277165199412247</v>
      </c>
    </row>
    <row r="3947" spans="1:9" x14ac:dyDescent="0.25">
      <c r="A3947" s="17">
        <v>2018</v>
      </c>
      <c r="B3947" s="18" t="s">
        <v>398</v>
      </c>
      <c r="C3947" s="19" t="s">
        <v>399</v>
      </c>
      <c r="D3947" s="20">
        <v>6.7146858834433774</v>
      </c>
      <c r="E3947" s="21">
        <v>4.9506039577918939</v>
      </c>
      <c r="F3947" s="22">
        <v>5.7067980812053776</v>
      </c>
      <c r="G3947" s="22">
        <v>7.928850476845966</v>
      </c>
      <c r="H3947" s="22">
        <v>7.822044858322573</v>
      </c>
      <c r="I3947" s="23">
        <v>7.1651320430510745</v>
      </c>
    </row>
    <row r="3948" spans="1:9" x14ac:dyDescent="0.25">
      <c r="A3948" s="17">
        <v>2018</v>
      </c>
      <c r="B3948" s="18" t="s">
        <v>177</v>
      </c>
      <c r="C3948" s="19" t="s">
        <v>178</v>
      </c>
      <c r="D3948" s="20">
        <v>7.6993704763313575</v>
      </c>
      <c r="E3948" s="21">
        <v>9.5050222150985739</v>
      </c>
      <c r="F3948" s="22">
        <v>4.7290079078338039</v>
      </c>
      <c r="G3948" s="22">
        <v>9.4923974978481951</v>
      </c>
      <c r="H3948" s="22">
        <v>8.2888586506975326</v>
      </c>
      <c r="I3948" s="23">
        <v>6.4815661101786857</v>
      </c>
    </row>
    <row r="3949" spans="1:9" x14ac:dyDescent="0.25">
      <c r="A3949" s="17">
        <v>2018</v>
      </c>
      <c r="B3949" s="18" t="s">
        <v>65</v>
      </c>
      <c r="C3949" s="19" t="s">
        <v>66</v>
      </c>
      <c r="D3949" s="20">
        <v>5.567474205049999</v>
      </c>
      <c r="E3949" s="21">
        <v>4.5431355357708201</v>
      </c>
      <c r="F3949" s="22">
        <v>3.6968825668379601</v>
      </c>
      <c r="G3949" s="22">
        <v>7.3879562827145904</v>
      </c>
      <c r="H3949" s="22">
        <v>5.3403210205312517</v>
      </c>
      <c r="I3949" s="23">
        <v>6.8690756193953746</v>
      </c>
    </row>
    <row r="3950" spans="1:9" x14ac:dyDescent="0.25">
      <c r="A3950" s="17">
        <v>2018</v>
      </c>
      <c r="B3950" s="18" t="s">
        <v>67</v>
      </c>
      <c r="C3950" s="19" t="s">
        <v>68</v>
      </c>
      <c r="D3950" s="20">
        <v>5.4647490985796363</v>
      </c>
      <c r="E3950" s="21">
        <v>6.0606906876101947</v>
      </c>
      <c r="F3950" s="22">
        <v>3.0320152662684281</v>
      </c>
      <c r="G3950" s="22">
        <v>6.7699532584526896</v>
      </c>
      <c r="H3950" s="22">
        <v>5.7630663751074422</v>
      </c>
      <c r="I3950" s="23">
        <v>5.698019905459426</v>
      </c>
    </row>
    <row r="3951" spans="1:9" x14ac:dyDescent="0.25">
      <c r="A3951" s="17">
        <v>2018</v>
      </c>
      <c r="B3951" s="18" t="s">
        <v>179</v>
      </c>
      <c r="C3951" s="19" t="s">
        <v>180</v>
      </c>
      <c r="D3951" s="20">
        <v>6.6798079557305616</v>
      </c>
      <c r="E3951" s="21">
        <v>6.1028674673385463</v>
      </c>
      <c r="F3951" s="22">
        <v>5.216783845574354</v>
      </c>
      <c r="G3951" s="22">
        <v>8.3334211786511609</v>
      </c>
      <c r="H3951" s="22">
        <v>6.7103968971914298</v>
      </c>
      <c r="I3951" s="23">
        <v>7.0355703898973125</v>
      </c>
    </row>
    <row r="3952" spans="1:9" x14ac:dyDescent="0.25">
      <c r="A3952" s="17">
        <v>2018</v>
      </c>
      <c r="B3952" s="18" t="s">
        <v>181</v>
      </c>
      <c r="C3952" s="19" t="s">
        <v>182</v>
      </c>
      <c r="D3952" s="20">
        <v>6.5806388202141779</v>
      </c>
      <c r="E3952" s="21">
        <v>8.4375798826269666</v>
      </c>
      <c r="F3952" s="22">
        <v>2.5677319660634335</v>
      </c>
      <c r="G3952" s="22">
        <v>7.0323794533109041</v>
      </c>
      <c r="H3952" s="22">
        <v>7.8042066875350642</v>
      </c>
      <c r="I3952" s="23">
        <v>7.0612961115345181</v>
      </c>
    </row>
    <row r="3953" spans="1:9" x14ac:dyDescent="0.25">
      <c r="A3953" s="17">
        <v>2018</v>
      </c>
      <c r="B3953" s="18" t="s">
        <v>183</v>
      </c>
      <c r="C3953" s="19" t="s">
        <v>184</v>
      </c>
      <c r="D3953" s="20">
        <v>7.2777213451958485</v>
      </c>
      <c r="E3953" s="21">
        <v>8.9787155842629485</v>
      </c>
      <c r="F3953" s="22">
        <v>4.2156564996558554</v>
      </c>
      <c r="G3953" s="22">
        <v>9.3972425975450484</v>
      </c>
      <c r="H3953" s="22">
        <v>6.8255853588408488</v>
      </c>
      <c r="I3953" s="23">
        <v>6.9714066856745411</v>
      </c>
    </row>
    <row r="3954" spans="1:9" x14ac:dyDescent="0.25">
      <c r="A3954" s="17">
        <v>2018</v>
      </c>
      <c r="B3954" s="18" t="s">
        <v>251</v>
      </c>
      <c r="C3954" s="19" t="s">
        <v>520</v>
      </c>
      <c r="D3954" s="20">
        <v>8.9433571627830393</v>
      </c>
      <c r="E3954" s="21">
        <v>8.4768774771900155</v>
      </c>
      <c r="F3954" s="22">
        <v>7.4873232743877001</v>
      </c>
      <c r="G3954" s="22">
        <v>9.7919252343986933</v>
      </c>
      <c r="H3954" s="22">
        <v>9.491208853868601</v>
      </c>
      <c r="I3954" s="23">
        <v>9.4694509740701847</v>
      </c>
    </row>
    <row r="3955" spans="1:9" x14ac:dyDescent="0.25">
      <c r="A3955" s="17">
        <v>2018</v>
      </c>
      <c r="B3955" s="18" t="s">
        <v>342</v>
      </c>
      <c r="C3955" s="19" t="s">
        <v>343</v>
      </c>
      <c r="D3955" s="20">
        <v>7.4423680515868824</v>
      </c>
      <c r="E3955" s="21">
        <v>5.7426528167453075</v>
      </c>
      <c r="F3955" s="22">
        <v>6.2729820759057153</v>
      </c>
      <c r="G3955" s="22">
        <v>9.4848569306014596</v>
      </c>
      <c r="H3955" s="22">
        <v>8.2885158395380998</v>
      </c>
      <c r="I3955" s="23">
        <v>7.4228325951438299</v>
      </c>
    </row>
    <row r="3956" spans="1:9" x14ac:dyDescent="0.25">
      <c r="A3956" s="17">
        <v>2018</v>
      </c>
      <c r="B3956" s="18" t="s">
        <v>368</v>
      </c>
      <c r="C3956" s="19" t="s">
        <v>369</v>
      </c>
      <c r="D3956" s="20">
        <v>7.7054166764795422</v>
      </c>
      <c r="E3956" s="21">
        <v>5.9718377945183523</v>
      </c>
      <c r="F3956" s="22">
        <v>8.0832667925434425</v>
      </c>
      <c r="G3956" s="22">
        <v>9.3662668202098764</v>
      </c>
      <c r="H3956" s="22">
        <v>7.3630195430182424</v>
      </c>
      <c r="I3956" s="23">
        <v>7.7426924321077992</v>
      </c>
    </row>
    <row r="3957" spans="1:9" x14ac:dyDescent="0.25">
      <c r="A3957" s="17">
        <v>2018</v>
      </c>
      <c r="B3957" s="18" t="s">
        <v>287</v>
      </c>
      <c r="C3957" s="19" t="s">
        <v>288</v>
      </c>
      <c r="D3957" s="20">
        <v>6.5613674418980708</v>
      </c>
      <c r="E3957" s="21">
        <v>7.1561774615466955</v>
      </c>
      <c r="F3957" s="22">
        <v>5.0690018779922736</v>
      </c>
      <c r="G3957" s="22">
        <v>8.3403301147740461</v>
      </c>
      <c r="H3957" s="22">
        <v>5.7135499450352247</v>
      </c>
      <c r="I3957" s="23">
        <v>6.5277778101421156</v>
      </c>
    </row>
    <row r="3958" spans="1:9" x14ac:dyDescent="0.25">
      <c r="A3958" s="17">
        <v>2018</v>
      </c>
      <c r="B3958" s="18" t="s">
        <v>263</v>
      </c>
      <c r="C3958" s="19" t="s">
        <v>264</v>
      </c>
      <c r="D3958" s="20">
        <v>7.3873930845690907</v>
      </c>
      <c r="E3958" s="21">
        <v>8.6897014906234968</v>
      </c>
      <c r="F3958" s="22">
        <v>5.1087692264521056</v>
      </c>
      <c r="G3958" s="22">
        <v>9.7029350364031632</v>
      </c>
      <c r="H3958" s="22">
        <v>6.8773543499445209</v>
      </c>
      <c r="I3958" s="23">
        <v>6.5582053194221652</v>
      </c>
    </row>
    <row r="3959" spans="1:9" x14ac:dyDescent="0.25">
      <c r="A3959" s="17">
        <v>2018</v>
      </c>
      <c r="B3959" s="18" t="s">
        <v>289</v>
      </c>
      <c r="C3959" s="19" t="s">
        <v>521</v>
      </c>
      <c r="D3959" s="20">
        <v>4.798143863515465</v>
      </c>
      <c r="E3959" s="21">
        <v>5.8693714101283074</v>
      </c>
      <c r="F3959" s="22">
        <v>4.2051208298202098</v>
      </c>
      <c r="G3959" s="22">
        <v>6.1724194779613804</v>
      </c>
      <c r="H3959" s="22">
        <v>2.2888643051959838</v>
      </c>
      <c r="I3959" s="23">
        <v>5.4549432944714438</v>
      </c>
    </row>
    <row r="3960" spans="1:9" x14ac:dyDescent="0.25">
      <c r="A3960" s="17">
        <v>2018</v>
      </c>
      <c r="B3960" s="18" t="s">
        <v>309</v>
      </c>
      <c r="C3960" s="19" t="s">
        <v>310</v>
      </c>
      <c r="D3960" s="20">
        <v>5.6109236443781123</v>
      </c>
      <c r="E3960" s="21">
        <v>5.022071406347683</v>
      </c>
      <c r="F3960" s="22">
        <v>3.322973259642712</v>
      </c>
      <c r="G3960" s="22">
        <v>7.8370481115083699</v>
      </c>
      <c r="H3960" s="22">
        <v>5.8013767748542548</v>
      </c>
      <c r="I3960" s="23">
        <v>6.0711486695375401</v>
      </c>
    </row>
    <row r="3961" spans="1:9" x14ac:dyDescent="0.25">
      <c r="A3961" s="17">
        <v>2018</v>
      </c>
      <c r="B3961" s="18" t="s">
        <v>370</v>
      </c>
      <c r="C3961" s="19" t="s">
        <v>371</v>
      </c>
      <c r="D3961" s="20">
        <v>8.1260012357010414</v>
      </c>
      <c r="E3961" s="21">
        <v>6.5235093444462251</v>
      </c>
      <c r="F3961" s="22">
        <v>7.3976915199350746</v>
      </c>
      <c r="G3961" s="22">
        <v>9.4421875716833128</v>
      </c>
      <c r="H3961" s="22">
        <v>8.7183982460661316</v>
      </c>
      <c r="I3961" s="23">
        <v>8.5482194963744629</v>
      </c>
    </row>
    <row r="3962" spans="1:9" x14ac:dyDescent="0.25">
      <c r="A3962" s="17">
        <v>2018</v>
      </c>
      <c r="B3962" s="18" t="s">
        <v>311</v>
      </c>
      <c r="C3962" s="19" t="s">
        <v>312</v>
      </c>
      <c r="D3962" s="20">
        <v>7.6203678769911587</v>
      </c>
      <c r="E3962" s="21">
        <v>6.5675619810867119</v>
      </c>
      <c r="F3962" s="22">
        <v>5.8707312237053806</v>
      </c>
      <c r="G3962" s="22">
        <v>9.8133801280499959</v>
      </c>
      <c r="H3962" s="22">
        <v>8.4507130963016515</v>
      </c>
      <c r="I3962" s="23">
        <v>7.3994529558120545</v>
      </c>
    </row>
    <row r="3963" spans="1:9" x14ac:dyDescent="0.25">
      <c r="A3963" s="17">
        <v>2018</v>
      </c>
      <c r="B3963" s="18" t="s">
        <v>402</v>
      </c>
      <c r="C3963" s="19" t="s">
        <v>403</v>
      </c>
      <c r="D3963" s="20">
        <v>7.5127131508325196</v>
      </c>
      <c r="E3963" s="21">
        <v>5.5367275524923869</v>
      </c>
      <c r="F3963" s="22">
        <v>6.3479085386508798</v>
      </c>
      <c r="G3963" s="22">
        <v>9.3466092152247029</v>
      </c>
      <c r="H3963" s="22">
        <v>8.5852641941387411</v>
      </c>
      <c r="I3963" s="23">
        <v>7.7470562536558853</v>
      </c>
    </row>
    <row r="3964" spans="1:9" x14ac:dyDescent="0.25">
      <c r="A3964" s="17">
        <v>2018</v>
      </c>
      <c r="B3964" s="18" t="s">
        <v>185</v>
      </c>
      <c r="C3964" s="19" t="s">
        <v>186</v>
      </c>
      <c r="D3964" s="20">
        <v>7.6934393139501625</v>
      </c>
      <c r="E3964" s="21">
        <v>8.4523553948652896</v>
      </c>
      <c r="F3964" s="22">
        <v>5.6663500527686814</v>
      </c>
      <c r="G3964" s="22">
        <v>9.1437669945781277</v>
      </c>
      <c r="H3964" s="22">
        <v>7.0563023196479531</v>
      </c>
      <c r="I3964" s="23">
        <v>8.1484218078907542</v>
      </c>
    </row>
    <row r="3965" spans="1:9" x14ac:dyDescent="0.25">
      <c r="A3965" s="17">
        <v>2018</v>
      </c>
      <c r="B3965" s="18" t="s">
        <v>254</v>
      </c>
      <c r="C3965" s="19" t="s">
        <v>255</v>
      </c>
      <c r="D3965" s="20">
        <v>7.881021422360055</v>
      </c>
      <c r="E3965" s="21">
        <v>5.8528040970489084</v>
      </c>
      <c r="F3965" s="22">
        <v>7.3374806216722241</v>
      </c>
      <c r="G3965" s="22">
        <v>9.5110305203165595</v>
      </c>
      <c r="H3965" s="22">
        <v>8.3013701474533352</v>
      </c>
      <c r="I3965" s="23">
        <v>8.4024217253092548</v>
      </c>
    </row>
    <row r="3966" spans="1:9" x14ac:dyDescent="0.25">
      <c r="A3966" s="17">
        <v>2018</v>
      </c>
      <c r="B3966" s="18" t="s">
        <v>313</v>
      </c>
      <c r="C3966" s="19" t="s">
        <v>314</v>
      </c>
      <c r="D3966" s="20">
        <v>7.6161560753362512</v>
      </c>
      <c r="E3966" s="21">
        <v>7.8657296580871829</v>
      </c>
      <c r="F3966" s="22">
        <v>4.658821752888362</v>
      </c>
      <c r="G3966" s="22">
        <v>9.593103723850021</v>
      </c>
      <c r="H3966" s="22">
        <v>8.0107979982719826</v>
      </c>
      <c r="I3966" s="23">
        <v>7.9523272435837038</v>
      </c>
    </row>
    <row r="3967" spans="1:9" x14ac:dyDescent="0.25">
      <c r="A3967" s="17">
        <v>2018</v>
      </c>
      <c r="B3967" s="18" t="s">
        <v>238</v>
      </c>
      <c r="C3967" s="19" t="s">
        <v>239</v>
      </c>
      <c r="D3967" s="20">
        <v>7.1209836814048924</v>
      </c>
      <c r="E3967" s="21">
        <v>7.6677237374556295</v>
      </c>
      <c r="F3967" s="22">
        <v>4.9969138889709663</v>
      </c>
      <c r="G3967" s="22">
        <v>8.7943426868610288</v>
      </c>
      <c r="H3967" s="22">
        <v>6.1864649234502354</v>
      </c>
      <c r="I3967" s="23">
        <v>7.9594731702866035</v>
      </c>
    </row>
    <row r="3968" spans="1:9" x14ac:dyDescent="0.25">
      <c r="A3968" s="17">
        <v>2018</v>
      </c>
      <c r="B3968" s="18" t="s">
        <v>69</v>
      </c>
      <c r="C3968" s="19" t="s">
        <v>70</v>
      </c>
      <c r="D3968" s="20">
        <v>6.8383105404499931</v>
      </c>
      <c r="E3968" s="21">
        <v>6.3793654096346417</v>
      </c>
      <c r="F3968" s="22">
        <v>5.0362613928342759</v>
      </c>
      <c r="G3968" s="22">
        <v>9.2718351867477935</v>
      </c>
      <c r="H3968" s="22">
        <v>6.687006064104839</v>
      </c>
      <c r="I3968" s="23">
        <v>6.817084648928418</v>
      </c>
    </row>
    <row r="3969" spans="1:9" x14ac:dyDescent="0.25">
      <c r="A3969" s="17">
        <v>2018</v>
      </c>
      <c r="B3969" s="18" t="s">
        <v>258</v>
      </c>
      <c r="C3969" s="19" t="s">
        <v>522</v>
      </c>
      <c r="D3969" s="20">
        <v>7.6893184006413735</v>
      </c>
      <c r="E3969" s="21">
        <v>6.8083327520839818</v>
      </c>
      <c r="F3969" s="22">
        <v>6.550311002418332</v>
      </c>
      <c r="G3969" s="22">
        <v>9.6144828070625739</v>
      </c>
      <c r="H3969" s="22">
        <v>7.9842534859402985</v>
      </c>
      <c r="I3969" s="23">
        <v>7.4892119557016796</v>
      </c>
    </row>
    <row r="3970" spans="1:9" x14ac:dyDescent="0.25">
      <c r="A3970" s="17">
        <v>2018</v>
      </c>
      <c r="B3970" s="18" t="s">
        <v>315</v>
      </c>
      <c r="C3970" s="19" t="s">
        <v>316</v>
      </c>
      <c r="D3970" s="20">
        <v>6.602455144758939</v>
      </c>
      <c r="E3970" s="21">
        <v>5.686957878947605</v>
      </c>
      <c r="F3970" s="22">
        <v>4.9183913552200309</v>
      </c>
      <c r="G3970" s="22">
        <v>8.1569804251922786</v>
      </c>
      <c r="H3970" s="22">
        <v>7.2816568962009134</v>
      </c>
      <c r="I3970" s="23">
        <v>6.968289168233869</v>
      </c>
    </row>
    <row r="3971" spans="1:9" x14ac:dyDescent="0.25">
      <c r="A3971" s="17">
        <v>2018</v>
      </c>
      <c r="B3971" s="18" t="s">
        <v>241</v>
      </c>
      <c r="C3971" s="19" t="s">
        <v>523</v>
      </c>
      <c r="D3971" s="20">
        <v>6.9869323719722845</v>
      </c>
      <c r="E3971" s="21">
        <v>7.1237122936368014</v>
      </c>
      <c r="F3971" s="22">
        <v>4.3460896135070675</v>
      </c>
      <c r="G3971" s="22">
        <v>9.2388340382487986</v>
      </c>
      <c r="H3971" s="22">
        <v>7.2115317147921543</v>
      </c>
      <c r="I3971" s="23">
        <v>7.014494199676605</v>
      </c>
    </row>
    <row r="3972" spans="1:9" x14ac:dyDescent="0.25">
      <c r="A3972" s="17">
        <v>2018</v>
      </c>
      <c r="B3972" s="18" t="s">
        <v>265</v>
      </c>
      <c r="C3972" s="19" t="s">
        <v>524</v>
      </c>
      <c r="D3972" s="20">
        <v>6.6166093845974343</v>
      </c>
      <c r="E3972" s="21">
        <v>7.1055958946044182</v>
      </c>
      <c r="F3972" s="22">
        <v>4.7508189853618372</v>
      </c>
      <c r="G3972" s="22">
        <v>7.5161672786677292</v>
      </c>
      <c r="H3972" s="22">
        <v>7.2767114437493738</v>
      </c>
      <c r="I3972" s="23">
        <v>6.4337533206038158</v>
      </c>
    </row>
    <row r="3973" spans="1:9" x14ac:dyDescent="0.25">
      <c r="A3973" s="17">
        <v>2018</v>
      </c>
      <c r="B3973" s="18" t="s">
        <v>376</v>
      </c>
      <c r="C3973" s="19" t="s">
        <v>377</v>
      </c>
      <c r="D3973" s="20">
        <v>7.8868645044155112</v>
      </c>
      <c r="E3973" s="21">
        <v>6.550864978855846</v>
      </c>
      <c r="F3973" s="22">
        <v>6.8094214270038229</v>
      </c>
      <c r="G3973" s="22">
        <v>9.2731521113546886</v>
      </c>
      <c r="H3973" s="22">
        <v>8.6078457231533392</v>
      </c>
      <c r="I3973" s="23">
        <v>8.1930382817098621</v>
      </c>
    </row>
    <row r="3974" spans="1:9" x14ac:dyDescent="0.25">
      <c r="A3974" s="17">
        <v>2018</v>
      </c>
      <c r="B3974" s="18" t="s">
        <v>317</v>
      </c>
      <c r="C3974" s="19" t="s">
        <v>318</v>
      </c>
      <c r="D3974" s="20">
        <v>6.8750346682998469</v>
      </c>
      <c r="E3974" s="21">
        <v>8.2856811027408241</v>
      </c>
      <c r="F3974" s="22">
        <v>3.8918310846118449</v>
      </c>
      <c r="G3974" s="22">
        <v>8.986643977997625</v>
      </c>
      <c r="H3974" s="22">
        <v>6.7369134398426409</v>
      </c>
      <c r="I3974" s="23">
        <v>6.4741037363062972</v>
      </c>
    </row>
    <row r="3975" spans="1:9" x14ac:dyDescent="0.25">
      <c r="A3975" s="17">
        <v>2018</v>
      </c>
      <c r="B3975" s="18" t="s">
        <v>71</v>
      </c>
      <c r="C3975" s="19" t="s">
        <v>72</v>
      </c>
      <c r="D3975" s="20">
        <v>6.6494009435767465</v>
      </c>
      <c r="E3975" s="21">
        <v>6.1858632916486229</v>
      </c>
      <c r="F3975" s="22">
        <v>4.9172319660828991</v>
      </c>
      <c r="G3975" s="22">
        <v>8.0030658371051793</v>
      </c>
      <c r="H3975" s="22">
        <v>6.6017828728738346</v>
      </c>
      <c r="I3975" s="23">
        <v>7.5390607501732019</v>
      </c>
    </row>
    <row r="3976" spans="1:9" x14ac:dyDescent="0.25">
      <c r="A3976" s="17">
        <v>2018</v>
      </c>
      <c r="B3976" s="18" t="s">
        <v>73</v>
      </c>
      <c r="C3976" s="19" t="s">
        <v>74</v>
      </c>
      <c r="D3976" s="20">
        <v>6.2826892679044626</v>
      </c>
      <c r="E3976" s="21">
        <v>6.4590554054388436</v>
      </c>
      <c r="F3976" s="22">
        <v>4.293822386766136</v>
      </c>
      <c r="G3976" s="22">
        <v>8.0835152677304247</v>
      </c>
      <c r="H3976" s="22">
        <v>6.3709520053672026</v>
      </c>
      <c r="I3976" s="23">
        <v>6.2061012742197077</v>
      </c>
    </row>
    <row r="3977" spans="1:9" x14ac:dyDescent="0.25">
      <c r="A3977" s="17">
        <v>2018</v>
      </c>
      <c r="B3977" s="18" t="s">
        <v>9</v>
      </c>
      <c r="C3977" s="19" t="s">
        <v>10</v>
      </c>
      <c r="D3977" s="20">
        <v>4.722451959901564</v>
      </c>
      <c r="E3977" s="21">
        <v>4.7133333333333338</v>
      </c>
      <c r="F3977" s="22">
        <v>3.7727099109887101</v>
      </c>
      <c r="G3977" s="22">
        <v>7.1679358225362222</v>
      </c>
      <c r="H3977" s="22">
        <v>1.9752642963499929</v>
      </c>
      <c r="I3977" s="23">
        <v>5.983016436299561</v>
      </c>
    </row>
    <row r="3978" spans="1:9" x14ac:dyDescent="0.25">
      <c r="A3978" s="17">
        <v>2018</v>
      </c>
      <c r="B3978" s="18" t="s">
        <v>378</v>
      </c>
      <c r="C3978" s="19" t="s">
        <v>379</v>
      </c>
      <c r="D3978" s="20">
        <v>8.0988161873694366</v>
      </c>
      <c r="E3978" s="21">
        <v>7.5437375353456186</v>
      </c>
      <c r="F3978" s="22">
        <v>6.9976361344702074</v>
      </c>
      <c r="G3978" s="22">
        <v>9.2538827698496213</v>
      </c>
      <c r="H3978" s="22">
        <v>8.4761240480966098</v>
      </c>
      <c r="I3978" s="23">
        <v>8.2227004490851243</v>
      </c>
    </row>
    <row r="3979" spans="1:9" x14ac:dyDescent="0.25">
      <c r="A3979" s="17">
        <v>2018</v>
      </c>
      <c r="B3979" s="18" t="s">
        <v>430</v>
      </c>
      <c r="C3979" s="19" t="s">
        <v>431</v>
      </c>
      <c r="D3979" s="20">
        <v>7.7490837203094687</v>
      </c>
      <c r="E3979" s="21">
        <v>5.5488577477643686</v>
      </c>
      <c r="F3979" s="22">
        <v>7.7735014029423883</v>
      </c>
      <c r="G3979" s="22">
        <v>9.3041774224478448</v>
      </c>
      <c r="H3979" s="22">
        <v>8.1549948218208215</v>
      </c>
      <c r="I3979" s="23">
        <v>7.9638872065719184</v>
      </c>
    </row>
    <row r="3980" spans="1:9" x14ac:dyDescent="0.25">
      <c r="A3980" s="17">
        <v>2018</v>
      </c>
      <c r="B3980" s="18" t="s">
        <v>75</v>
      </c>
      <c r="C3980" s="19" t="s">
        <v>76</v>
      </c>
      <c r="D3980" s="20">
        <v>6.1978323999258809</v>
      </c>
      <c r="E3980" s="21">
        <v>7.5140080196586654</v>
      </c>
      <c r="F3980" s="22">
        <v>2.9202591226402888</v>
      </c>
      <c r="G3980" s="22">
        <v>7.6543876454808615</v>
      </c>
      <c r="H3980" s="22">
        <v>6.7060202174572021</v>
      </c>
      <c r="I3980" s="23">
        <v>6.1944869943923839</v>
      </c>
    </row>
    <row r="3981" spans="1:9" x14ac:dyDescent="0.25">
      <c r="A3981" s="17">
        <v>2018</v>
      </c>
      <c r="B3981" s="18" t="s">
        <v>77</v>
      </c>
      <c r="C3981" s="19" t="s">
        <v>78</v>
      </c>
      <c r="D3981" s="20">
        <v>5.7897633793436452</v>
      </c>
      <c r="E3981" s="21">
        <v>5.8998020195544161</v>
      </c>
      <c r="F3981" s="22">
        <v>5.3273375580061719</v>
      </c>
      <c r="G3981" s="22">
        <v>6.8625553572443359</v>
      </c>
      <c r="H3981" s="22">
        <v>4.620566175626819</v>
      </c>
      <c r="I3981" s="23">
        <v>6.238555786286482</v>
      </c>
    </row>
    <row r="3982" spans="1:9" x14ac:dyDescent="0.25">
      <c r="A3982" s="17">
        <v>2018</v>
      </c>
      <c r="B3982" s="18" t="s">
        <v>267</v>
      </c>
      <c r="C3982" s="19" t="s">
        <v>268</v>
      </c>
      <c r="D3982" s="20">
        <v>7.581882412664366</v>
      </c>
      <c r="E3982" s="21">
        <v>6.5487537140314203</v>
      </c>
      <c r="F3982" s="22">
        <v>5.4837751767214407</v>
      </c>
      <c r="G3982" s="22">
        <v>9.709546989129505</v>
      </c>
      <c r="H3982" s="22">
        <v>7.6263088242112929</v>
      </c>
      <c r="I3982" s="23">
        <v>8.5410273592281722</v>
      </c>
    </row>
    <row r="3983" spans="1:9" x14ac:dyDescent="0.25">
      <c r="A3983" s="17">
        <v>2018</v>
      </c>
      <c r="B3983" s="18" t="s">
        <v>79</v>
      </c>
      <c r="C3983" s="19" t="s">
        <v>80</v>
      </c>
      <c r="D3983" s="20">
        <v>5.9272654323946208</v>
      </c>
      <c r="E3983" s="21">
        <v>5.7064083980351965</v>
      </c>
      <c r="F3983" s="22">
        <v>3.5282624051918487</v>
      </c>
      <c r="G3983" s="22">
        <v>7.3391823033322909</v>
      </c>
      <c r="H3983" s="22">
        <v>6.6728779595277503</v>
      </c>
      <c r="I3983" s="23">
        <v>6.3895960958860174</v>
      </c>
    </row>
    <row r="3984" spans="1:9" x14ac:dyDescent="0.25">
      <c r="A3984" s="17">
        <v>2018</v>
      </c>
      <c r="B3984" s="18" t="s">
        <v>404</v>
      </c>
      <c r="C3984" s="19" t="s">
        <v>405</v>
      </c>
      <c r="D3984" s="20">
        <v>7.9420099325507794</v>
      </c>
      <c r="E3984" s="21">
        <v>6.9436979644173746</v>
      </c>
      <c r="F3984" s="22">
        <v>6.1427565140774689</v>
      </c>
      <c r="G3984" s="22">
        <v>9.5121823048858758</v>
      </c>
      <c r="H3984" s="22">
        <v>8.6448848722022014</v>
      </c>
      <c r="I3984" s="23">
        <v>8.4665280071709752</v>
      </c>
    </row>
    <row r="3985" spans="1:9" x14ac:dyDescent="0.25">
      <c r="A3985" s="17">
        <v>2018</v>
      </c>
      <c r="B3985" s="18" t="s">
        <v>81</v>
      </c>
      <c r="C3985" s="19" t="s">
        <v>82</v>
      </c>
      <c r="D3985" s="20">
        <v>6.2169632619020838</v>
      </c>
      <c r="E3985" s="21">
        <v>6.1624645320262061</v>
      </c>
      <c r="F3985" s="22">
        <v>3.9634356200501224</v>
      </c>
      <c r="G3985" s="22">
        <v>8.0240105398744781</v>
      </c>
      <c r="H3985" s="22">
        <v>5.954112422216336</v>
      </c>
      <c r="I3985" s="23">
        <v>6.9807931953432742</v>
      </c>
    </row>
    <row r="3986" spans="1:9" x14ac:dyDescent="0.25">
      <c r="A3986" s="17">
        <v>2018</v>
      </c>
      <c r="B3986" s="18" t="s">
        <v>83</v>
      </c>
      <c r="C3986" s="19" t="s">
        <v>84</v>
      </c>
      <c r="D3986" s="20">
        <v>8.2056616824684578</v>
      </c>
      <c r="E3986" s="21">
        <v>8.1467893234257414</v>
      </c>
      <c r="F3986" s="22">
        <v>6.4644907933862692</v>
      </c>
      <c r="G3986" s="22">
        <v>9.5189835396365687</v>
      </c>
      <c r="H3986" s="22">
        <v>8.5330462210358888</v>
      </c>
      <c r="I3986" s="23">
        <v>8.3649985348578237</v>
      </c>
    </row>
    <row r="3987" spans="1:9" x14ac:dyDescent="0.25">
      <c r="A3987" s="17">
        <v>2018</v>
      </c>
      <c r="B3987" s="18" t="s">
        <v>189</v>
      </c>
      <c r="C3987" s="19" t="s">
        <v>190</v>
      </c>
      <c r="D3987" s="20">
        <v>7.2091456036610877</v>
      </c>
      <c r="E3987" s="21">
        <v>8.3838477961211719</v>
      </c>
      <c r="F3987" s="22">
        <v>4.7337844093427286</v>
      </c>
      <c r="G3987" s="22">
        <v>8.1289957626126519</v>
      </c>
      <c r="H3987" s="22">
        <v>7.6588683512570341</v>
      </c>
      <c r="I3987" s="23">
        <v>7.1402316989718555</v>
      </c>
    </row>
    <row r="3988" spans="1:9" x14ac:dyDescent="0.25">
      <c r="A3988" s="17">
        <v>2018</v>
      </c>
      <c r="B3988" s="18" t="s">
        <v>346</v>
      </c>
      <c r="C3988" s="19" t="s">
        <v>525</v>
      </c>
      <c r="D3988" s="20">
        <v>6.9865400053262317</v>
      </c>
      <c r="E3988" s="21">
        <v>7.2880175028049363</v>
      </c>
      <c r="F3988" s="22">
        <v>4.6996458398595529</v>
      </c>
      <c r="G3988" s="22">
        <v>8.2110822032423343</v>
      </c>
      <c r="H3988" s="22">
        <v>7.2759478568745584</v>
      </c>
      <c r="I3988" s="23">
        <v>7.4580066238497773</v>
      </c>
    </row>
    <row r="3989" spans="1:9" x14ac:dyDescent="0.25">
      <c r="A3989" s="17">
        <v>2018</v>
      </c>
      <c r="B3989" s="18" t="s">
        <v>256</v>
      </c>
      <c r="C3989" s="19" t="s">
        <v>257</v>
      </c>
      <c r="D3989" s="20">
        <v>7.4259031543568907</v>
      </c>
      <c r="E3989" s="21">
        <v>7.432740322865385</v>
      </c>
      <c r="F3989" s="22">
        <v>5.970754403495385</v>
      </c>
      <c r="G3989" s="22">
        <v>8.9186561379219089</v>
      </c>
      <c r="H3989" s="22">
        <v>7.0972321114053072</v>
      </c>
      <c r="I3989" s="23">
        <v>7.7101327960964694</v>
      </c>
    </row>
    <row r="3990" spans="1:9" x14ac:dyDescent="0.25">
      <c r="A3990" s="17">
        <v>2018</v>
      </c>
      <c r="B3990" s="18" t="s">
        <v>406</v>
      </c>
      <c r="C3990" s="19" t="s">
        <v>407</v>
      </c>
      <c r="D3990" s="20">
        <v>6.9364586983980967</v>
      </c>
      <c r="E3990" s="21">
        <v>5.7203395247675957</v>
      </c>
      <c r="F3990" s="22">
        <v>5.2234846319048938</v>
      </c>
      <c r="G3990" s="22">
        <v>8.2637262127566284</v>
      </c>
      <c r="H3990" s="22">
        <v>8.3359336377968631</v>
      </c>
      <c r="I3990" s="23">
        <v>7.1388094847645034</v>
      </c>
    </row>
    <row r="3991" spans="1:9" x14ac:dyDescent="0.25">
      <c r="A3991" s="17">
        <v>2018</v>
      </c>
      <c r="B3991" s="18" t="s">
        <v>11</v>
      </c>
      <c r="C3991" s="19" t="s">
        <v>12</v>
      </c>
      <c r="D3991" s="20">
        <v>6.7008510030454733</v>
      </c>
      <c r="E3991" s="21">
        <v>6.3728692349661902</v>
      </c>
      <c r="F3991" s="22">
        <v>5.6018045069445845</v>
      </c>
      <c r="G3991" s="22">
        <v>7.2159606743923694</v>
      </c>
      <c r="H3991" s="22">
        <v>6.8815274412624632</v>
      </c>
      <c r="I3991" s="23">
        <v>7.4320931576617575</v>
      </c>
    </row>
    <row r="3992" spans="1:9" x14ac:dyDescent="0.25">
      <c r="A3992" s="17">
        <v>2018</v>
      </c>
      <c r="B3992" s="18" t="s">
        <v>87</v>
      </c>
      <c r="C3992" s="19" t="s">
        <v>88</v>
      </c>
      <c r="D3992" s="20">
        <v>5.9402505700883621</v>
      </c>
      <c r="E3992" s="21">
        <v>5.4845349851872216</v>
      </c>
      <c r="F3992" s="22">
        <v>4.3608560667669183</v>
      </c>
      <c r="G3992" s="22">
        <v>7.4681424694128715</v>
      </c>
      <c r="H3992" s="22">
        <v>6.1546622846725771</v>
      </c>
      <c r="I3992" s="23">
        <v>6.2330570444022237</v>
      </c>
    </row>
    <row r="3993" spans="1:9" x14ac:dyDescent="0.25">
      <c r="A3993" s="17">
        <v>2018</v>
      </c>
      <c r="B3993" s="18" t="s">
        <v>269</v>
      </c>
      <c r="C3993" s="19" t="s">
        <v>270</v>
      </c>
      <c r="D3993" s="20">
        <v>5.8118072169229471</v>
      </c>
      <c r="E3993" s="21">
        <v>7.499323096892951</v>
      </c>
      <c r="F3993" s="22">
        <v>3.7151269718319582</v>
      </c>
      <c r="G3993" s="22">
        <v>6.734908175905657</v>
      </c>
      <c r="H3993" s="22">
        <v>4.8938849441157135</v>
      </c>
      <c r="I3993" s="23">
        <v>6.2157928958684581</v>
      </c>
    </row>
    <row r="3994" spans="1:9" x14ac:dyDescent="0.25">
      <c r="A3994" s="17">
        <v>2018</v>
      </c>
      <c r="B3994" s="18" t="s">
        <v>89</v>
      </c>
      <c r="C3994" s="19" t="s">
        <v>90</v>
      </c>
      <c r="D3994" s="20">
        <v>6.5168047226283807</v>
      </c>
      <c r="E3994" s="21">
        <v>5.561746797787503</v>
      </c>
      <c r="F3994" s="22">
        <v>6.1750317251391653</v>
      </c>
      <c r="G3994" s="22">
        <v>6.7258622537293551</v>
      </c>
      <c r="H3994" s="22">
        <v>5.908094129275602</v>
      </c>
      <c r="I3994" s="23">
        <v>8.2132887072102729</v>
      </c>
    </row>
    <row r="3995" spans="1:9" x14ac:dyDescent="0.25">
      <c r="A3995" s="17">
        <v>2018</v>
      </c>
      <c r="B3995" s="18" t="s">
        <v>293</v>
      </c>
      <c r="C3995" s="19" t="s">
        <v>294</v>
      </c>
      <c r="D3995" s="20">
        <v>6.4793164816259861</v>
      </c>
      <c r="E3995" s="21">
        <v>6.9205116485909937</v>
      </c>
      <c r="F3995" s="22">
        <v>4.641046555289309</v>
      </c>
      <c r="G3995" s="22">
        <v>6.8918690972185637</v>
      </c>
      <c r="H3995" s="22">
        <v>6.5868193061556548</v>
      </c>
      <c r="I3995" s="23">
        <v>7.3563358008754074</v>
      </c>
    </row>
    <row r="3996" spans="1:9" x14ac:dyDescent="0.25">
      <c r="A3996" s="17">
        <v>2018</v>
      </c>
      <c r="B3996" s="18" t="s">
        <v>434</v>
      </c>
      <c r="C3996" s="19" t="s">
        <v>435</v>
      </c>
      <c r="D3996" s="20">
        <v>7.8173703488860991</v>
      </c>
      <c r="E3996" s="21">
        <v>5.2291364105239371</v>
      </c>
      <c r="F3996" s="22">
        <v>7.9411691761932115</v>
      </c>
      <c r="G3996" s="22">
        <v>9.3085149442036723</v>
      </c>
      <c r="H3996" s="22">
        <v>8.6181582169056856</v>
      </c>
      <c r="I3996" s="23">
        <v>7.9898729966039896</v>
      </c>
    </row>
    <row r="3997" spans="1:9" x14ac:dyDescent="0.25">
      <c r="A3997" s="17">
        <v>2018</v>
      </c>
      <c r="B3997" s="18" t="s">
        <v>447</v>
      </c>
      <c r="C3997" s="19" t="s">
        <v>448</v>
      </c>
      <c r="D3997" s="20">
        <v>8.5314197298495671</v>
      </c>
      <c r="E3997" s="21">
        <v>6.6203436613421207</v>
      </c>
      <c r="F3997" s="22">
        <v>8.2460944072893323</v>
      </c>
      <c r="G3997" s="22">
        <v>9.7896761456918089</v>
      </c>
      <c r="H3997" s="22">
        <v>8.8639913583832346</v>
      </c>
      <c r="I3997" s="23">
        <v>9.1369930765413354</v>
      </c>
    </row>
    <row r="3998" spans="1:9" x14ac:dyDescent="0.25">
      <c r="A3998" s="17">
        <v>2018</v>
      </c>
      <c r="B3998" s="18" t="s">
        <v>193</v>
      </c>
      <c r="C3998" s="19" t="s">
        <v>194</v>
      </c>
      <c r="D3998" s="20">
        <v>7.0500784181182041</v>
      </c>
      <c r="E3998" s="21">
        <v>6.6157657373587826</v>
      </c>
      <c r="F3998" s="22">
        <v>4.2647809325432053</v>
      </c>
      <c r="G3998" s="22">
        <v>9.4162840362829563</v>
      </c>
      <c r="H3998" s="22">
        <v>8.1355126059613756</v>
      </c>
      <c r="I3998" s="23">
        <v>6.8180487784447017</v>
      </c>
    </row>
    <row r="3999" spans="1:9" x14ac:dyDescent="0.25">
      <c r="A3999" s="17">
        <v>2018</v>
      </c>
      <c r="B3999" s="18" t="s">
        <v>91</v>
      </c>
      <c r="C3999" s="19" t="s">
        <v>92</v>
      </c>
      <c r="D3999" s="20">
        <v>5.8451548122460668</v>
      </c>
      <c r="E3999" s="21">
        <v>6.3249609652667225</v>
      </c>
      <c r="F3999" s="22">
        <v>3.871455762043833</v>
      </c>
      <c r="G3999" s="22">
        <v>6.937124271370779</v>
      </c>
      <c r="H3999" s="22">
        <v>5.7602075276573954</v>
      </c>
      <c r="I3999" s="23">
        <v>6.3320255348916072</v>
      </c>
    </row>
    <row r="4000" spans="1:9" x14ac:dyDescent="0.25">
      <c r="A4000" s="17">
        <v>2018</v>
      </c>
      <c r="B4000" s="18" t="s">
        <v>93</v>
      </c>
      <c r="C4000" s="19" t="s">
        <v>94</v>
      </c>
      <c r="D4000" s="20">
        <v>6.9297446915892182</v>
      </c>
      <c r="E4000" s="21">
        <v>8.1841174741409901</v>
      </c>
      <c r="F4000" s="22">
        <v>3.5835222658979835</v>
      </c>
      <c r="G4000" s="22">
        <v>8.9676149023200225</v>
      </c>
      <c r="H4000" s="22">
        <v>6.0347221806118547</v>
      </c>
      <c r="I4000" s="23">
        <v>7.8787466349752391</v>
      </c>
    </row>
    <row r="4001" spans="1:9" x14ac:dyDescent="0.25">
      <c r="A4001" s="17">
        <v>2018</v>
      </c>
      <c r="B4001" s="18" t="s">
        <v>408</v>
      </c>
      <c r="C4001" s="19" t="s">
        <v>409</v>
      </c>
      <c r="D4001" s="20">
        <v>7.1488804063016982</v>
      </c>
      <c r="E4001" s="21">
        <v>7.1989304916461112</v>
      </c>
      <c r="F4001" s="22">
        <v>4.5574069282440268</v>
      </c>
      <c r="G4001" s="22">
        <v>8.1383783912196339</v>
      </c>
      <c r="H4001" s="22">
        <v>7.7274599992910709</v>
      </c>
      <c r="I4001" s="23">
        <v>8.1222262211076544</v>
      </c>
    </row>
    <row r="4002" spans="1:9" x14ac:dyDescent="0.25">
      <c r="A4002" s="17">
        <v>2018</v>
      </c>
      <c r="B4002" s="18" t="s">
        <v>380</v>
      </c>
      <c r="C4002" s="19" t="s">
        <v>381</v>
      </c>
      <c r="D4002" s="20">
        <v>7.6006368206615793</v>
      </c>
      <c r="E4002" s="21">
        <v>5.1751384137428831</v>
      </c>
      <c r="F4002" s="22">
        <v>8.1404267554495071</v>
      </c>
      <c r="G4002" s="22">
        <v>9.1378110524289013</v>
      </c>
      <c r="H4002" s="22">
        <v>7.8203649730126781</v>
      </c>
      <c r="I4002" s="23">
        <v>7.7294429086739269</v>
      </c>
    </row>
    <row r="4003" spans="1:9" x14ac:dyDescent="0.25">
      <c r="A4003" s="17">
        <v>2018</v>
      </c>
      <c r="B4003" s="18" t="s">
        <v>319</v>
      </c>
      <c r="C4003" s="19" t="s">
        <v>320</v>
      </c>
      <c r="D4003" s="20">
        <v>6.7860696203333264</v>
      </c>
      <c r="E4003" s="21">
        <v>4.9691900309169128</v>
      </c>
      <c r="F4003" s="22">
        <v>5.5718657508509271</v>
      </c>
      <c r="G4003" s="22">
        <v>8.4053904528235606</v>
      </c>
      <c r="H4003" s="22">
        <v>8.1742969794217366</v>
      </c>
      <c r="I4003" s="23">
        <v>6.8096048876534931</v>
      </c>
    </row>
    <row r="4004" spans="1:9" x14ac:dyDescent="0.25">
      <c r="A4004" s="17">
        <v>2018</v>
      </c>
      <c r="B4004" s="18" t="s">
        <v>295</v>
      </c>
      <c r="C4004" s="19" t="s">
        <v>296</v>
      </c>
      <c r="D4004" s="20">
        <v>6.071134006022282</v>
      </c>
      <c r="E4004" s="21">
        <v>7.7387555370006904</v>
      </c>
      <c r="F4004" s="22">
        <v>3.832509338119932</v>
      </c>
      <c r="G4004" s="22">
        <v>6.5772743206501447</v>
      </c>
      <c r="H4004" s="22">
        <v>5.6944390627761843</v>
      </c>
      <c r="I4004" s="23">
        <v>6.5126917715644623</v>
      </c>
    </row>
    <row r="4005" spans="1:9" x14ac:dyDescent="0.25">
      <c r="A4005" s="17">
        <v>2018</v>
      </c>
      <c r="B4005" s="18" t="s">
        <v>195</v>
      </c>
      <c r="C4005" s="19" t="s">
        <v>196</v>
      </c>
      <c r="D4005" s="20">
        <v>7.8001390035833795</v>
      </c>
      <c r="E4005" s="21">
        <v>7.7529780057442093</v>
      </c>
      <c r="F4005" s="22">
        <v>5.4354393572837161</v>
      </c>
      <c r="G4005" s="22">
        <v>9.8690664969867683</v>
      </c>
      <c r="H4005" s="22">
        <v>8.9223214876282668</v>
      </c>
      <c r="I4005" s="23">
        <v>7.0208896702739354</v>
      </c>
    </row>
    <row r="4006" spans="1:9" x14ac:dyDescent="0.25">
      <c r="A4006" s="17">
        <v>2018</v>
      </c>
      <c r="B4006" s="18" t="s">
        <v>455</v>
      </c>
      <c r="C4006" s="19" t="s">
        <v>456</v>
      </c>
      <c r="D4006" s="20">
        <v>6.3859384284593181</v>
      </c>
      <c r="E4006" s="21">
        <v>5.7843154017444434</v>
      </c>
      <c r="F4006" s="22">
        <v>4.452009260645398</v>
      </c>
      <c r="G4006" s="22">
        <v>6.4712157907609784</v>
      </c>
      <c r="H4006" s="22">
        <v>7.4763666288127002</v>
      </c>
      <c r="I4006" s="23">
        <v>7.7457850603330725</v>
      </c>
    </row>
    <row r="4007" spans="1:9" x14ac:dyDescent="0.25">
      <c r="A4007" s="17">
        <v>2018</v>
      </c>
      <c r="B4007" s="18" t="s">
        <v>197</v>
      </c>
      <c r="C4007" s="19" t="s">
        <v>198</v>
      </c>
      <c r="D4007" s="20">
        <v>7.227214575638234</v>
      </c>
      <c r="E4007" s="21">
        <v>8.4771381307721505</v>
      </c>
      <c r="F4007" s="22">
        <v>4.3375991441837636</v>
      </c>
      <c r="G4007" s="22">
        <v>9.5305334448467995</v>
      </c>
      <c r="H4007" s="22">
        <v>7.2229472342478402</v>
      </c>
      <c r="I4007" s="23">
        <v>6.5678549241406223</v>
      </c>
    </row>
    <row r="4008" spans="1:9" x14ac:dyDescent="0.25">
      <c r="A4008" s="17">
        <v>2018</v>
      </c>
      <c r="B4008" s="18" t="s">
        <v>199</v>
      </c>
      <c r="C4008" s="19" t="s">
        <v>200</v>
      </c>
      <c r="D4008" s="20">
        <v>7.757704291025</v>
      </c>
      <c r="E4008" s="21">
        <v>7.6714142346093297</v>
      </c>
      <c r="F4008" s="22">
        <v>5.2431424848014023</v>
      </c>
      <c r="G4008" s="22">
        <v>9.8272670373763003</v>
      </c>
      <c r="H4008" s="22">
        <v>8.611014534502667</v>
      </c>
      <c r="I4008" s="23">
        <v>7.4356831638352974</v>
      </c>
    </row>
    <row r="4009" spans="1:9" x14ac:dyDescent="0.25">
      <c r="A4009" s="17">
        <v>2018</v>
      </c>
      <c r="B4009" s="18" t="s">
        <v>271</v>
      </c>
      <c r="C4009" s="19" t="s">
        <v>272</v>
      </c>
      <c r="D4009" s="20">
        <v>7.4332969799336963</v>
      </c>
      <c r="E4009" s="21">
        <v>8.6408878987017168</v>
      </c>
      <c r="F4009" s="22">
        <v>4.5684048669582156</v>
      </c>
      <c r="G4009" s="22">
        <v>9.4483341929995088</v>
      </c>
      <c r="H4009" s="22">
        <v>7.079315679657971</v>
      </c>
      <c r="I4009" s="23">
        <v>7.4295422613510729</v>
      </c>
    </row>
    <row r="4010" spans="1:9" x14ac:dyDescent="0.25">
      <c r="A4010" s="17">
        <v>2018</v>
      </c>
      <c r="B4010" s="18" t="s">
        <v>344</v>
      </c>
      <c r="C4010" s="19" t="s">
        <v>345</v>
      </c>
      <c r="D4010" s="20">
        <v>7.0445890424304434</v>
      </c>
      <c r="E4010" s="21">
        <v>5.6729219248530596</v>
      </c>
      <c r="F4010" s="22">
        <v>5.9933717393194499</v>
      </c>
      <c r="G4010" s="22">
        <v>8.3197746764029858</v>
      </c>
      <c r="H4010" s="22">
        <v>7.9143437594777319</v>
      </c>
      <c r="I4010" s="23">
        <v>7.322533112098994</v>
      </c>
    </row>
    <row r="4011" spans="1:9" x14ac:dyDescent="0.25">
      <c r="A4011" s="17">
        <v>2018</v>
      </c>
      <c r="B4011" s="18" t="s">
        <v>410</v>
      </c>
      <c r="C4011" s="19" t="s">
        <v>411</v>
      </c>
      <c r="D4011" s="20">
        <v>7.5956310472486752</v>
      </c>
      <c r="E4011" s="21">
        <v>6.1346970347812144</v>
      </c>
      <c r="F4011" s="22">
        <v>6.97030794596317</v>
      </c>
      <c r="G4011" s="22">
        <v>9.3501326704752632</v>
      </c>
      <c r="H4011" s="22">
        <v>8.5573445226643798</v>
      </c>
      <c r="I4011" s="23">
        <v>6.9656730623593459</v>
      </c>
    </row>
    <row r="4012" spans="1:9" x14ac:dyDescent="0.25">
      <c r="A4012" s="17">
        <v>2018</v>
      </c>
      <c r="B4012" s="18" t="s">
        <v>321</v>
      </c>
      <c r="C4012" s="19" t="s">
        <v>322</v>
      </c>
      <c r="D4012" s="20">
        <v>6.8784150701262163</v>
      </c>
      <c r="E4012" s="21">
        <v>5.6459119968470972</v>
      </c>
      <c r="F4012" s="22">
        <v>5.4949145497720329</v>
      </c>
      <c r="G4012" s="22">
        <v>8.2433092622482782</v>
      </c>
      <c r="H4012" s="22">
        <v>7.8857650682281415</v>
      </c>
      <c r="I4012" s="23">
        <v>7.1221744735355275</v>
      </c>
    </row>
    <row r="4013" spans="1:9" x14ac:dyDescent="0.25">
      <c r="A4013" s="17">
        <v>2018</v>
      </c>
      <c r="B4013" s="18" t="s">
        <v>348</v>
      </c>
      <c r="C4013" s="19" t="s">
        <v>349</v>
      </c>
      <c r="D4013" s="20">
        <v>7.830791472390997</v>
      </c>
      <c r="E4013" s="21">
        <v>7.2387678153550237</v>
      </c>
      <c r="F4013" s="22">
        <v>6.2440308018275257</v>
      </c>
      <c r="G4013" s="22">
        <v>9.3305238867771028</v>
      </c>
      <c r="H4013" s="22">
        <v>8.74135895288169</v>
      </c>
      <c r="I4013" s="23">
        <v>7.5992759051136423</v>
      </c>
    </row>
    <row r="4014" spans="1:9" x14ac:dyDescent="0.25">
      <c r="A4014" s="17">
        <v>2018</v>
      </c>
      <c r="B4014" s="18" t="s">
        <v>350</v>
      </c>
      <c r="C4014" s="19" t="s">
        <v>351</v>
      </c>
      <c r="D4014" s="20">
        <v>6.7360922666410685</v>
      </c>
      <c r="E4014" s="21">
        <v>6.4217799647379383</v>
      </c>
      <c r="F4014" s="22">
        <v>4.6754473755441559</v>
      </c>
      <c r="G4014" s="22">
        <v>9.0854451894388912</v>
      </c>
      <c r="H4014" s="22">
        <v>6.8646428345025825</v>
      </c>
      <c r="I4014" s="23">
        <v>6.6331459689817782</v>
      </c>
    </row>
    <row r="4015" spans="1:9" x14ac:dyDescent="0.25">
      <c r="A4015" s="17">
        <v>2018</v>
      </c>
      <c r="B4015" s="18" t="s">
        <v>97</v>
      </c>
      <c r="C4015" s="19" t="s">
        <v>98</v>
      </c>
      <c r="D4015" s="20">
        <v>7.3897392324137146</v>
      </c>
      <c r="E4015" s="21">
        <v>6.1642627090506927</v>
      </c>
      <c r="F4015" s="22">
        <v>6.0862471664816491</v>
      </c>
      <c r="G4015" s="22">
        <v>9.4531300964241574</v>
      </c>
      <c r="H4015" s="22">
        <v>7.2460803232737119</v>
      </c>
      <c r="I4015" s="23">
        <v>7.9989758668383573</v>
      </c>
    </row>
    <row r="4016" spans="1:9" x14ac:dyDescent="0.25">
      <c r="A4016" s="17">
        <v>2018</v>
      </c>
      <c r="B4016" s="18" t="s">
        <v>323</v>
      </c>
      <c r="C4016" s="19" t="s">
        <v>324</v>
      </c>
      <c r="D4016" s="20">
        <v>6.3146005294825462</v>
      </c>
      <c r="E4016" s="21">
        <v>4.5719801989652158</v>
      </c>
      <c r="F4016" s="22">
        <v>4.6770135250598033</v>
      </c>
      <c r="G4016" s="22">
        <v>8.6543855015718272</v>
      </c>
      <c r="H4016" s="22">
        <v>6.9426537895408451</v>
      </c>
      <c r="I4016" s="23">
        <v>6.7269696322750407</v>
      </c>
    </row>
    <row r="4017" spans="1:9" x14ac:dyDescent="0.25">
      <c r="A4017" s="17">
        <v>2018</v>
      </c>
      <c r="B4017" s="18" t="s">
        <v>103</v>
      </c>
      <c r="C4017" s="19" t="s">
        <v>104</v>
      </c>
      <c r="D4017" s="20">
        <v>6.2738822170178086</v>
      </c>
      <c r="E4017" s="21">
        <v>7.4616755499695717</v>
      </c>
      <c r="F4017" s="22">
        <v>4.3498094774444693</v>
      </c>
      <c r="G4017" s="22">
        <v>7.3039066558593309</v>
      </c>
      <c r="H4017" s="22">
        <v>6.397657644192976</v>
      </c>
      <c r="I4017" s="23">
        <v>5.8563617576226967</v>
      </c>
    </row>
    <row r="4018" spans="1:9" x14ac:dyDescent="0.25">
      <c r="A4018" s="17">
        <v>2018</v>
      </c>
      <c r="B4018" s="18" t="s">
        <v>414</v>
      </c>
      <c r="C4018" s="19" t="s">
        <v>415</v>
      </c>
      <c r="D4018" s="20">
        <v>7.0487750250686911</v>
      </c>
      <c r="E4018" s="21">
        <v>6.4770756910656484</v>
      </c>
      <c r="F4018" s="22">
        <v>5.4352753883330518</v>
      </c>
      <c r="G4018" s="22">
        <v>8.4696664874476681</v>
      </c>
      <c r="H4018" s="22">
        <v>7.5882515298308215</v>
      </c>
      <c r="I4018" s="23">
        <v>7.2736060286662712</v>
      </c>
    </row>
    <row r="4019" spans="1:9" x14ac:dyDescent="0.25">
      <c r="A4019" s="17">
        <v>2018</v>
      </c>
      <c r="B4019" s="18" t="s">
        <v>105</v>
      </c>
      <c r="C4019" s="19" t="s">
        <v>106</v>
      </c>
      <c r="D4019" s="20">
        <v>7.4939519494797295</v>
      </c>
      <c r="E4019" s="21">
        <v>6.7087838322998241</v>
      </c>
      <c r="F4019" s="22">
        <v>5.5392113013995763</v>
      </c>
      <c r="G4019" s="22">
        <v>9.2606938990468102</v>
      </c>
      <c r="H4019" s="22">
        <v>8.2670034352323274</v>
      </c>
      <c r="I4019" s="23">
        <v>7.6940672794201106</v>
      </c>
    </row>
    <row r="4020" spans="1:9" x14ac:dyDescent="0.25">
      <c r="A4020" s="17">
        <v>2018</v>
      </c>
      <c r="B4020" s="18" t="s">
        <v>107</v>
      </c>
      <c r="C4020" s="19" t="s">
        <v>108</v>
      </c>
      <c r="D4020" s="20">
        <v>5.8655148451947587</v>
      </c>
      <c r="E4020" s="21">
        <v>7.7695883270653239</v>
      </c>
      <c r="F4020" s="22">
        <v>3.9725543273500397</v>
      </c>
      <c r="G4020" s="22">
        <v>6.8176578030040833</v>
      </c>
      <c r="H4020" s="22">
        <v>5.7399662451224893</v>
      </c>
      <c r="I4020" s="23">
        <v>5.0278075234318562</v>
      </c>
    </row>
    <row r="4021" spans="1:9" x14ac:dyDescent="0.25">
      <c r="A4021" s="17">
        <v>2018</v>
      </c>
      <c r="B4021" s="18" t="s">
        <v>273</v>
      </c>
      <c r="C4021" s="19" t="s">
        <v>274</v>
      </c>
      <c r="D4021" s="20">
        <v>8.6529085546334148</v>
      </c>
      <c r="E4021" s="21">
        <v>7.2730117411575819</v>
      </c>
      <c r="F4021" s="22">
        <v>7.7025819280255901</v>
      </c>
      <c r="G4021" s="22">
        <v>9.8433535052034991</v>
      </c>
      <c r="H4021" s="22">
        <v>9.4396869979578639</v>
      </c>
      <c r="I4021" s="23">
        <v>9.0059086008225382</v>
      </c>
    </row>
    <row r="4022" spans="1:9" x14ac:dyDescent="0.25">
      <c r="A4022" s="17">
        <v>2018</v>
      </c>
      <c r="B4022" s="18" t="s">
        <v>352</v>
      </c>
      <c r="C4022" s="19" t="s">
        <v>526</v>
      </c>
      <c r="D4022" s="20">
        <v>7.6259813865498796</v>
      </c>
      <c r="E4022" s="21">
        <v>6.5531587754447829</v>
      </c>
      <c r="F4022" s="22">
        <v>6.1433805662939465</v>
      </c>
      <c r="G4022" s="22">
        <v>9.3189777814749934</v>
      </c>
      <c r="H4022" s="22">
        <v>8.258813967552797</v>
      </c>
      <c r="I4022" s="23">
        <v>7.8555758419828798</v>
      </c>
    </row>
    <row r="4023" spans="1:9" x14ac:dyDescent="0.25">
      <c r="A4023" s="17">
        <v>2018</v>
      </c>
      <c r="B4023" s="18" t="s">
        <v>416</v>
      </c>
      <c r="C4023" s="19" t="s">
        <v>417</v>
      </c>
      <c r="D4023" s="20">
        <v>7.3287573003803486</v>
      </c>
      <c r="E4023" s="21">
        <v>5.3880163308100855</v>
      </c>
      <c r="F4023" s="22">
        <v>6.5432677602204308</v>
      </c>
      <c r="G4023" s="22">
        <v>9.3363990967672521</v>
      </c>
      <c r="H4023" s="22">
        <v>8.1092747437886281</v>
      </c>
      <c r="I4023" s="23">
        <v>7.2668285703153437</v>
      </c>
    </row>
    <row r="4024" spans="1:9" x14ac:dyDescent="0.25">
      <c r="A4024" s="17">
        <v>2018</v>
      </c>
      <c r="B4024" s="18" t="s">
        <v>111</v>
      </c>
      <c r="C4024" s="19" t="s">
        <v>112</v>
      </c>
      <c r="D4024" s="20">
        <v>6.7344330936459471</v>
      </c>
      <c r="E4024" s="21">
        <v>6.1100267533716481</v>
      </c>
      <c r="F4024" s="22">
        <v>5.6787425480572358</v>
      </c>
      <c r="G4024" s="22">
        <v>8.2038857378683616</v>
      </c>
      <c r="H4024" s="22">
        <v>6.4424872541442131</v>
      </c>
      <c r="I4024" s="23">
        <v>7.2370231747882761</v>
      </c>
    </row>
    <row r="4025" spans="1:9" x14ac:dyDescent="0.25">
      <c r="A4025" s="17">
        <v>2018</v>
      </c>
      <c r="B4025" s="18" t="s">
        <v>418</v>
      </c>
      <c r="C4025" s="19" t="s">
        <v>419</v>
      </c>
      <c r="D4025" s="20">
        <v>7.7279960901785403</v>
      </c>
      <c r="E4025" s="21">
        <v>6.0980725757332905</v>
      </c>
      <c r="F4025" s="22">
        <v>7.0598482564196638</v>
      </c>
      <c r="G4025" s="22">
        <v>9.3369139332691695</v>
      </c>
      <c r="H4025" s="22">
        <v>8.3375168232092527</v>
      </c>
      <c r="I4025" s="23">
        <v>7.8076288622613221</v>
      </c>
    </row>
    <row r="4026" spans="1:9" x14ac:dyDescent="0.25">
      <c r="A4026" s="17">
        <v>2018</v>
      </c>
      <c r="B4026" s="18" t="s">
        <v>297</v>
      </c>
      <c r="C4026" s="19" t="s">
        <v>298</v>
      </c>
      <c r="D4026" s="20">
        <v>6.8785434580902969</v>
      </c>
      <c r="E4026" s="21">
        <v>8.7640837963353935</v>
      </c>
      <c r="F4026" s="22">
        <v>5.085820959475412</v>
      </c>
      <c r="G4026" s="22">
        <v>8.077822660752382</v>
      </c>
      <c r="H4026" s="22">
        <v>5.4449889907001099</v>
      </c>
      <c r="I4026" s="23">
        <v>7.0200008831881888</v>
      </c>
    </row>
    <row r="4027" spans="1:9" x14ac:dyDescent="0.25">
      <c r="A4027" s="17">
        <v>2018</v>
      </c>
      <c r="B4027" s="18" t="s">
        <v>13</v>
      </c>
      <c r="C4027" s="19" t="s">
        <v>14</v>
      </c>
      <c r="D4027" s="20">
        <v>4.2135448527300241</v>
      </c>
      <c r="E4027" s="21">
        <v>8.486276646898542</v>
      </c>
      <c r="F4027" s="22">
        <v>2.8488320568958083</v>
      </c>
      <c r="G4027" s="22">
        <v>2.5101834322649226</v>
      </c>
      <c r="H4027" s="22">
        <v>2.6757352350748995</v>
      </c>
      <c r="I4027" s="23">
        <v>4.5466968925159446</v>
      </c>
    </row>
    <row r="4028" spans="1:9" x14ac:dyDescent="0.25">
      <c r="A4028" s="17">
        <v>2018</v>
      </c>
      <c r="B4028" s="18" t="s">
        <v>216</v>
      </c>
      <c r="C4028" s="19" t="s">
        <v>217</v>
      </c>
      <c r="D4028" s="20">
        <v>6.3660981176016085</v>
      </c>
      <c r="E4028" s="21">
        <v>5.5250020209445863</v>
      </c>
      <c r="F4028" s="22">
        <v>4.4749749199331461</v>
      </c>
      <c r="G4028" s="22">
        <v>7.5552117117679298</v>
      </c>
      <c r="H4028" s="22">
        <v>6.8090034897292799</v>
      </c>
      <c r="I4028" s="23">
        <v>7.466298445633103</v>
      </c>
    </row>
    <row r="4029" spans="1:9" x14ac:dyDescent="0.25">
      <c r="A4029" s="17">
        <v>2018</v>
      </c>
      <c r="B4029" s="18" t="s">
        <v>385</v>
      </c>
      <c r="C4029" s="19" t="s">
        <v>386</v>
      </c>
      <c r="D4029" s="20">
        <v>7.57504282304855</v>
      </c>
      <c r="E4029" s="21">
        <v>4.7501967473745603</v>
      </c>
      <c r="F4029" s="22">
        <v>7.54392920397291</v>
      </c>
      <c r="G4029" s="22">
        <v>9.3692532727702957</v>
      </c>
      <c r="H4029" s="22">
        <v>8.3845901039961905</v>
      </c>
      <c r="I4029" s="23">
        <v>7.8272447871287936</v>
      </c>
    </row>
    <row r="4030" spans="1:9" x14ac:dyDescent="0.25">
      <c r="A4030" s="17">
        <v>2018</v>
      </c>
      <c r="B4030" s="18" t="s">
        <v>436</v>
      </c>
      <c r="C4030" s="19" t="s">
        <v>437</v>
      </c>
      <c r="D4030" s="20">
        <v>8.4265005332905734</v>
      </c>
      <c r="E4030" s="21">
        <v>7.7047382593364322</v>
      </c>
      <c r="F4030" s="22">
        <v>8.2077907445129483</v>
      </c>
      <c r="G4030" s="22">
        <v>9.8349649292366017</v>
      </c>
      <c r="H4030" s="22">
        <v>7.8011253167316923</v>
      </c>
      <c r="I4030" s="23">
        <v>8.5838834166351869</v>
      </c>
    </row>
    <row r="4031" spans="1:9" x14ac:dyDescent="0.25">
      <c r="A4031" s="17">
        <v>2018</v>
      </c>
      <c r="B4031" s="18" t="s">
        <v>327</v>
      </c>
      <c r="C4031" s="19" t="s">
        <v>328</v>
      </c>
      <c r="D4031" s="20">
        <v>5.4482449849410512</v>
      </c>
      <c r="E4031" s="21">
        <v>6.6222996721904739</v>
      </c>
      <c r="F4031" s="22">
        <v>2.9625414972084707</v>
      </c>
      <c r="G4031" s="22">
        <v>8.0895484222572378</v>
      </c>
      <c r="H4031" s="22">
        <v>4.5607846546932036</v>
      </c>
      <c r="I4031" s="23">
        <v>5.0060506783558685</v>
      </c>
    </row>
    <row r="4032" spans="1:9" x14ac:dyDescent="0.25">
      <c r="A4032" s="17">
        <v>2018</v>
      </c>
      <c r="B4032" s="18" t="s">
        <v>527</v>
      </c>
      <c r="C4032" s="19" t="s">
        <v>528</v>
      </c>
      <c r="D4032" s="20">
        <v>7.9445853393724963</v>
      </c>
      <c r="E4032" s="21">
        <v>7.4616417742414871</v>
      </c>
      <c r="F4032" s="22">
        <v>6.8553363163478549</v>
      </c>
      <c r="G4032" s="22">
        <v>9.7162420688450553</v>
      </c>
      <c r="H4032" s="22">
        <v>7.6081681133343828</v>
      </c>
      <c r="I4032" s="23">
        <v>8.0815384240937025</v>
      </c>
    </row>
    <row r="4033" spans="1:9" x14ac:dyDescent="0.25">
      <c r="A4033" s="17">
        <v>2018</v>
      </c>
      <c r="B4033" s="18" t="s">
        <v>243</v>
      </c>
      <c r="C4033" s="19" t="s">
        <v>244</v>
      </c>
      <c r="D4033" s="20">
        <v>6.0505247411101397</v>
      </c>
      <c r="E4033" s="21">
        <v>5.2739340945815592</v>
      </c>
      <c r="F4033" s="22">
        <v>4.4656704446525541</v>
      </c>
      <c r="G4033" s="22">
        <v>7.6511810474760527</v>
      </c>
      <c r="H4033" s="22">
        <v>6.2541179086828782</v>
      </c>
      <c r="I4033" s="23">
        <v>6.6077202101576553</v>
      </c>
    </row>
    <row r="4034" spans="1:9" x14ac:dyDescent="0.25">
      <c r="A4034" s="17">
        <v>2018</v>
      </c>
      <c r="B4034" s="18" t="s">
        <v>119</v>
      </c>
      <c r="C4034" s="19" t="s">
        <v>529</v>
      </c>
      <c r="D4034" s="20">
        <v>6.7297394926974077</v>
      </c>
      <c r="E4034" s="21">
        <v>7.071630240093782</v>
      </c>
      <c r="F4034" s="22">
        <v>5.3575785114325418</v>
      </c>
      <c r="G4034" s="22">
        <v>8.2464134901587443</v>
      </c>
      <c r="H4034" s="22">
        <v>5.9776728792909353</v>
      </c>
      <c r="I4034" s="23">
        <v>6.9954023425110377</v>
      </c>
    </row>
    <row r="4035" spans="1:9" x14ac:dyDescent="0.25">
      <c r="A4035" s="17">
        <v>2018</v>
      </c>
      <c r="B4035" s="18" t="s">
        <v>275</v>
      </c>
      <c r="C4035" s="19" t="s">
        <v>276</v>
      </c>
      <c r="D4035" s="20">
        <v>6.7496598821097651</v>
      </c>
      <c r="E4035" s="21">
        <v>6.9970263953637559</v>
      </c>
      <c r="F4035" s="22">
        <v>4.5221731450264802</v>
      </c>
      <c r="G4035" s="22">
        <v>8.5693119323149833</v>
      </c>
      <c r="H4035" s="22">
        <v>6.8238433327097123</v>
      </c>
      <c r="I4035" s="23">
        <v>6.8359446051338884</v>
      </c>
    </row>
    <row r="4036" spans="1:9" x14ac:dyDescent="0.25">
      <c r="A4036" s="17">
        <v>2018</v>
      </c>
      <c r="B4036" s="18" t="s">
        <v>277</v>
      </c>
      <c r="C4036" s="19" t="s">
        <v>278</v>
      </c>
      <c r="D4036" s="20">
        <v>6.2874790147071096</v>
      </c>
      <c r="E4036" s="21">
        <v>4.4548893732970019</v>
      </c>
      <c r="F4036" s="22">
        <v>3.2710885341996998</v>
      </c>
      <c r="G4036" s="22">
        <v>8.4360051134904239</v>
      </c>
      <c r="H4036" s="22">
        <v>8.1671209492122987</v>
      </c>
      <c r="I4036" s="23">
        <v>7.1082911033361222</v>
      </c>
    </row>
    <row r="4037" spans="1:9" x14ac:dyDescent="0.25">
      <c r="A4037" s="17">
        <v>2018</v>
      </c>
      <c r="B4037" s="18" t="s">
        <v>115</v>
      </c>
      <c r="C4037" s="19" t="s">
        <v>116</v>
      </c>
      <c r="D4037" s="20">
        <v>6.2544057454487421</v>
      </c>
      <c r="E4037" s="21">
        <v>6.9316663218516386</v>
      </c>
      <c r="F4037" s="22">
        <v>5.1388808481233061</v>
      </c>
      <c r="G4037" s="22">
        <v>7.1318831597036176</v>
      </c>
      <c r="H4037" s="22">
        <v>5.6287336649768589</v>
      </c>
      <c r="I4037" s="23">
        <v>6.4408647325882873</v>
      </c>
    </row>
    <row r="4038" spans="1:9" x14ac:dyDescent="0.25">
      <c r="A4038" s="17">
        <v>2018</v>
      </c>
      <c r="B4038" s="18" t="s">
        <v>218</v>
      </c>
      <c r="C4038" s="19" t="s">
        <v>219</v>
      </c>
      <c r="D4038" s="20">
        <v>7.2592946155848761</v>
      </c>
      <c r="E4038" s="21">
        <v>7.1551726360319208</v>
      </c>
      <c r="F4038" s="22">
        <v>5.2080674643302496</v>
      </c>
      <c r="G4038" s="22">
        <v>9.168856368461519</v>
      </c>
      <c r="H4038" s="22">
        <v>7.9355430484363083</v>
      </c>
      <c r="I4038" s="23">
        <v>6.8288335606643829</v>
      </c>
    </row>
    <row r="4039" spans="1:9" x14ac:dyDescent="0.25">
      <c r="A4039" s="17">
        <v>2018</v>
      </c>
      <c r="B4039" s="18" t="s">
        <v>15</v>
      </c>
      <c r="C4039" s="19" t="s">
        <v>16</v>
      </c>
      <c r="D4039" s="20">
        <v>6.073909501517309</v>
      </c>
      <c r="E4039" s="21">
        <v>5.2134970734511787</v>
      </c>
      <c r="F4039" s="22">
        <v>5.3187510085671992</v>
      </c>
      <c r="G4039" s="22">
        <v>6.568460681723149</v>
      </c>
      <c r="H4039" s="22">
        <v>6.6327802024619391</v>
      </c>
      <c r="I4039" s="23">
        <v>6.636058541383079</v>
      </c>
    </row>
    <row r="4040" spans="1:9" x14ac:dyDescent="0.25">
      <c r="A4040" s="17">
        <v>2018</v>
      </c>
      <c r="B4040" s="18" t="s">
        <v>329</v>
      </c>
      <c r="C4040" s="19" t="s">
        <v>330</v>
      </c>
      <c r="D4040" s="20">
        <v>6.6248876583037681</v>
      </c>
      <c r="E4040" s="21">
        <v>6.874564064753967</v>
      </c>
      <c r="F4040" s="22">
        <v>4.6088839865278652</v>
      </c>
      <c r="G4040" s="22">
        <v>8.5018909221825183</v>
      </c>
      <c r="H4040" s="22">
        <v>7.1684051667454511</v>
      </c>
      <c r="I4040" s="23">
        <v>5.9706941513090399</v>
      </c>
    </row>
    <row r="4041" spans="1:9" x14ac:dyDescent="0.25">
      <c r="A4041" s="17">
        <v>2018</v>
      </c>
      <c r="B4041" s="18" t="s">
        <v>117</v>
      </c>
      <c r="C4041" s="19" t="s">
        <v>118</v>
      </c>
      <c r="D4041" s="20">
        <v>7.5477151175477504</v>
      </c>
      <c r="E4041" s="21">
        <v>7.8858117647058821</v>
      </c>
      <c r="F4041" s="22">
        <v>4.7376271448566047</v>
      </c>
      <c r="G4041" s="22">
        <v>9.4985165180064079</v>
      </c>
      <c r="H4041" s="22">
        <v>7.8203729484472468</v>
      </c>
      <c r="I4041" s="23">
        <v>7.796247211722612</v>
      </c>
    </row>
    <row r="4042" spans="1:9" x14ac:dyDescent="0.25">
      <c r="A4042" s="17">
        <v>2018</v>
      </c>
      <c r="B4042" s="18" t="s">
        <v>354</v>
      </c>
      <c r="C4042" s="19" t="s">
        <v>355</v>
      </c>
      <c r="D4042" s="20">
        <v>6.0646151394810746</v>
      </c>
      <c r="E4042" s="21">
        <v>6.7173767372013575</v>
      </c>
      <c r="F4042" s="22">
        <v>4.5718931948719321</v>
      </c>
      <c r="G4042" s="22">
        <v>5.648337829003264</v>
      </c>
      <c r="H4042" s="22">
        <v>6.7775040209860276</v>
      </c>
      <c r="I4042" s="23">
        <v>6.6079639153427943</v>
      </c>
    </row>
    <row r="4043" spans="1:9" x14ac:dyDescent="0.25">
      <c r="A4043" s="17">
        <v>2018</v>
      </c>
      <c r="B4043" s="18" t="s">
        <v>331</v>
      </c>
      <c r="C4043" s="19" t="s">
        <v>332</v>
      </c>
      <c r="D4043" s="20">
        <v>7.0519762888707778</v>
      </c>
      <c r="E4043" s="21">
        <v>5.2792143612758462</v>
      </c>
      <c r="F4043" s="22">
        <v>5.2469812981088149</v>
      </c>
      <c r="G4043" s="22">
        <v>8.9794829657187787</v>
      </c>
      <c r="H4043" s="22">
        <v>8.2684510373734401</v>
      </c>
      <c r="I4043" s="23">
        <v>7.4857517818770063</v>
      </c>
    </row>
    <row r="4044" spans="1:9" x14ac:dyDescent="0.25">
      <c r="A4044" s="17">
        <v>2018</v>
      </c>
      <c r="B4044" s="18" t="s">
        <v>387</v>
      </c>
      <c r="C4044" s="19" t="s">
        <v>530</v>
      </c>
      <c r="D4044" s="20">
        <v>8.0802016935318228</v>
      </c>
      <c r="E4044" s="21">
        <v>6.613950208578677</v>
      </c>
      <c r="F4044" s="22">
        <v>7.3669836431517872</v>
      </c>
      <c r="G4044" s="22">
        <v>9.4589252732610927</v>
      </c>
      <c r="H4044" s="22">
        <v>8.4951107212626518</v>
      </c>
      <c r="I4044" s="23">
        <v>8.466038621404909</v>
      </c>
    </row>
    <row r="4045" spans="1:9" x14ac:dyDescent="0.25">
      <c r="A4045" s="17">
        <v>2018</v>
      </c>
      <c r="B4045" s="18" t="s">
        <v>236</v>
      </c>
      <c r="C4045" s="19" t="s">
        <v>531</v>
      </c>
      <c r="D4045" s="20">
        <v>8.2227382291375246</v>
      </c>
      <c r="E4045" s="21">
        <v>7.49883620617004</v>
      </c>
      <c r="F4045" s="22">
        <v>7.3318640607724559</v>
      </c>
      <c r="G4045" s="22">
        <v>9.6931713101758934</v>
      </c>
      <c r="H4045" s="22">
        <v>7.7741879176509707</v>
      </c>
      <c r="I4045" s="23">
        <v>8.8156316509182613</v>
      </c>
    </row>
    <row r="4046" spans="1:9" x14ac:dyDescent="0.25">
      <c r="A4046" s="17">
        <v>2018</v>
      </c>
      <c r="B4046" s="18" t="s">
        <v>224</v>
      </c>
      <c r="C4046" s="19" t="s">
        <v>225</v>
      </c>
      <c r="D4046" s="20">
        <v>7.2488119993937774</v>
      </c>
      <c r="E4046" s="21">
        <v>6.4260260668640985</v>
      </c>
      <c r="F4046" s="22">
        <v>5.5247449013174128</v>
      </c>
      <c r="G4046" s="22">
        <v>9.0962871379442944</v>
      </c>
      <c r="H4046" s="22">
        <v>8.138284419473143</v>
      </c>
      <c r="I4046" s="23">
        <v>7.0587174713699348</v>
      </c>
    </row>
    <row r="4047" spans="1:9" x14ac:dyDescent="0.25">
      <c r="A4047" s="17">
        <v>2018</v>
      </c>
      <c r="B4047" s="18" t="s">
        <v>226</v>
      </c>
      <c r="C4047" s="19" t="s">
        <v>532</v>
      </c>
      <c r="D4047" s="20">
        <v>3.3409259766909138</v>
      </c>
      <c r="E4047" s="21">
        <v>4.3147143715677627</v>
      </c>
      <c r="F4047" s="22">
        <v>2.7594329369979351</v>
      </c>
      <c r="G4047" s="22">
        <v>0.69210106499028046</v>
      </c>
      <c r="H4047" s="22">
        <v>6.4205073471076153</v>
      </c>
      <c r="I4047" s="23">
        <v>2.5178741627909758</v>
      </c>
    </row>
    <row r="4048" spans="1:9" x14ac:dyDescent="0.25">
      <c r="A4048" s="17">
        <v>2018</v>
      </c>
      <c r="B4048" s="18" t="s">
        <v>279</v>
      </c>
      <c r="C4048" s="19" t="s">
        <v>533</v>
      </c>
      <c r="D4048" s="20">
        <v>6.2043638217147441</v>
      </c>
      <c r="E4048" s="21">
        <v>6.3475759742706535</v>
      </c>
      <c r="F4048" s="22">
        <v>4.6892986986125091</v>
      </c>
      <c r="G4048" s="22">
        <v>6.8789567830040612</v>
      </c>
      <c r="H4048" s="22">
        <v>6.1865323289152556</v>
      </c>
      <c r="I4048" s="23">
        <v>6.9194553237712428</v>
      </c>
    </row>
    <row r="4049" spans="1:9" x14ac:dyDescent="0.25">
      <c r="A4049" s="17">
        <v>2018</v>
      </c>
      <c r="B4049" s="18" t="s">
        <v>333</v>
      </c>
      <c r="C4049" s="19" t="s">
        <v>534</v>
      </c>
      <c r="D4049" s="20">
        <v>5.5073029790903654</v>
      </c>
      <c r="E4049" s="21">
        <v>7.6141613138371858</v>
      </c>
      <c r="F4049" s="22">
        <v>3.3584035885510581</v>
      </c>
      <c r="G4049" s="22">
        <v>6.9056942907087642</v>
      </c>
      <c r="H4049" s="22">
        <v>5.3498823814511258</v>
      </c>
      <c r="I4049" s="23">
        <v>4.3083733209036934</v>
      </c>
    </row>
    <row r="4050" spans="1:9" x14ac:dyDescent="0.25">
      <c r="A4050" s="17">
        <v>2018</v>
      </c>
      <c r="B4050" s="18" t="s">
        <v>121</v>
      </c>
      <c r="C4050" s="19" t="s">
        <v>122</v>
      </c>
      <c r="D4050" s="20">
        <v>7.1931606463519113</v>
      </c>
      <c r="E4050" s="21">
        <v>7.5036757701226566</v>
      </c>
      <c r="F4050" s="22">
        <v>5.0314214211388819</v>
      </c>
      <c r="G4050" s="22">
        <v>9.2257781254841014</v>
      </c>
      <c r="H4050" s="22">
        <v>7.7083132876708129</v>
      </c>
      <c r="I4050" s="23">
        <v>6.4966146273431074</v>
      </c>
    </row>
    <row r="4051" spans="1:9" x14ac:dyDescent="0.25">
      <c r="A4051" s="24">
        <v>2018</v>
      </c>
      <c r="B4051" s="25" t="s">
        <v>123</v>
      </c>
      <c r="C4051" s="26" t="s">
        <v>124</v>
      </c>
      <c r="D4051" s="27">
        <v>5.1237942194258235</v>
      </c>
      <c r="E4051" s="28">
        <v>4.5105548325052096</v>
      </c>
      <c r="F4051" s="29">
        <v>4.0743807597592419</v>
      </c>
      <c r="G4051" s="29">
        <v>5.0330152261742178</v>
      </c>
      <c r="H4051" s="29">
        <v>5.7256858708169158</v>
      </c>
      <c r="I4051" s="30">
        <v>6.2753344078735358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81D2A-394A-446F-959D-AA5653461D99}">
  <sheetPr>
    <tabColor rgb="FF7030A0"/>
  </sheetPr>
  <dimension ref="A1:BK537"/>
  <sheetViews>
    <sheetView workbookViewId="0">
      <pane xSplit="2" ySplit="3" topLeftCell="AR293" activePane="bottomRight" state="frozen"/>
      <selection pane="topRight" activeCell="C1" sqref="C1"/>
      <selection pane="bottomLeft" activeCell="A4" sqref="A4"/>
      <selection pane="bottomRight" activeCell="BK281" sqref="BK281"/>
    </sheetView>
  </sheetViews>
  <sheetFormatPr defaultRowHeight="15" x14ac:dyDescent="0.25"/>
  <cols>
    <col min="1" max="1" width="26.85546875" customWidth="1"/>
    <col min="2" max="2" width="13.140625" bestFit="1" customWidth="1"/>
  </cols>
  <sheetData>
    <row r="1" spans="1:63" ht="18.75" x14ac:dyDescent="0.3">
      <c r="A1" s="67" t="s">
        <v>536</v>
      </c>
    </row>
    <row r="2" spans="1:63" ht="18.75" x14ac:dyDescent="0.3">
      <c r="A2" s="68" t="s">
        <v>537</v>
      </c>
      <c r="B2">
        <v>1</v>
      </c>
      <c r="C2">
        <v>2</v>
      </c>
      <c r="D2" s="58">
        <v>3</v>
      </c>
      <c r="E2" s="58">
        <v>4</v>
      </c>
      <c r="F2" s="58">
        <v>5</v>
      </c>
      <c r="G2" s="58">
        <v>6</v>
      </c>
      <c r="H2" s="58">
        <v>7</v>
      </c>
      <c r="I2" s="58">
        <v>8</v>
      </c>
      <c r="J2" s="58">
        <v>9</v>
      </c>
      <c r="K2" s="58">
        <v>10</v>
      </c>
      <c r="L2" s="58">
        <v>11</v>
      </c>
      <c r="M2" s="58">
        <v>12</v>
      </c>
      <c r="N2" s="58">
        <v>13</v>
      </c>
      <c r="O2" s="58">
        <v>14</v>
      </c>
      <c r="P2" s="58">
        <v>15</v>
      </c>
      <c r="Q2" s="58">
        <v>16</v>
      </c>
      <c r="R2" s="58">
        <v>17</v>
      </c>
      <c r="S2" s="58">
        <v>18</v>
      </c>
      <c r="T2" s="58">
        <v>19</v>
      </c>
      <c r="U2" s="58">
        <v>20</v>
      </c>
      <c r="V2" s="58">
        <v>21</v>
      </c>
      <c r="W2" s="58">
        <v>22</v>
      </c>
      <c r="X2" s="58">
        <v>23</v>
      </c>
      <c r="Y2" s="58">
        <v>24</v>
      </c>
      <c r="Z2" s="58">
        <v>25</v>
      </c>
      <c r="AA2" s="58">
        <v>26</v>
      </c>
      <c r="AB2" s="58">
        <v>27</v>
      </c>
      <c r="AC2" s="58">
        <v>28</v>
      </c>
      <c r="AD2" s="58">
        <v>29</v>
      </c>
      <c r="AE2" s="58">
        <v>30</v>
      </c>
      <c r="AF2" s="58">
        <v>31</v>
      </c>
      <c r="AG2" s="58">
        <v>32</v>
      </c>
      <c r="AH2" s="58">
        <v>33</v>
      </c>
      <c r="AI2" s="58">
        <v>34</v>
      </c>
      <c r="AJ2" s="58">
        <v>35</v>
      </c>
      <c r="AK2" s="58">
        <v>36</v>
      </c>
      <c r="AL2" s="58">
        <v>37</v>
      </c>
      <c r="AM2" s="58">
        <v>38</v>
      </c>
      <c r="AN2" s="58">
        <v>39</v>
      </c>
      <c r="AO2" s="58">
        <v>40</v>
      </c>
      <c r="AP2" s="58">
        <v>41</v>
      </c>
      <c r="AQ2" s="58">
        <v>42</v>
      </c>
      <c r="AR2" s="58">
        <v>43</v>
      </c>
      <c r="AS2" s="58">
        <v>44</v>
      </c>
      <c r="AT2" s="58">
        <v>45</v>
      </c>
      <c r="AU2" s="58">
        <v>46</v>
      </c>
      <c r="AV2" s="58">
        <v>47</v>
      </c>
      <c r="AW2" s="58">
        <v>48</v>
      </c>
      <c r="AX2" s="58">
        <v>49</v>
      </c>
      <c r="AY2" s="58">
        <v>50</v>
      </c>
      <c r="AZ2" s="58">
        <v>51</v>
      </c>
      <c r="BA2" s="58">
        <v>52</v>
      </c>
      <c r="BB2" s="58">
        <v>53</v>
      </c>
      <c r="BC2" s="58">
        <v>54</v>
      </c>
      <c r="BD2" s="58">
        <v>55</v>
      </c>
      <c r="BE2" s="58">
        <v>56</v>
      </c>
      <c r="BF2" s="58">
        <v>57</v>
      </c>
      <c r="BG2" s="58">
        <v>58</v>
      </c>
      <c r="BH2" s="58">
        <v>59</v>
      </c>
      <c r="BI2" s="58">
        <v>60</v>
      </c>
      <c r="BJ2" s="58">
        <v>61</v>
      </c>
      <c r="BK2" s="58">
        <v>62</v>
      </c>
    </row>
    <row r="3" spans="1:63" x14ac:dyDescent="0.25">
      <c r="A3" s="59" t="s">
        <v>2</v>
      </c>
      <c r="B3" s="60" t="s">
        <v>1</v>
      </c>
      <c r="C3" s="59">
        <v>1960</v>
      </c>
      <c r="D3" s="59">
        <v>1961</v>
      </c>
      <c r="E3" s="59">
        <v>1962</v>
      </c>
      <c r="F3" s="59">
        <v>1963</v>
      </c>
      <c r="G3" s="59">
        <v>1964</v>
      </c>
      <c r="H3" s="59">
        <v>1965</v>
      </c>
      <c r="I3" s="59">
        <v>1966</v>
      </c>
      <c r="J3" s="59">
        <v>1967</v>
      </c>
      <c r="K3" s="59">
        <v>1968</v>
      </c>
      <c r="L3" s="59">
        <v>1969</v>
      </c>
      <c r="M3" s="59">
        <v>1970</v>
      </c>
      <c r="N3" s="59">
        <v>1971</v>
      </c>
      <c r="O3" s="59">
        <v>1972</v>
      </c>
      <c r="P3" s="59">
        <v>1973</v>
      </c>
      <c r="Q3" s="59">
        <v>1974</v>
      </c>
      <c r="R3" s="59">
        <v>1975</v>
      </c>
      <c r="S3" s="59">
        <v>1976</v>
      </c>
      <c r="T3" s="59">
        <v>1977</v>
      </c>
      <c r="U3" s="59">
        <v>1978</v>
      </c>
      <c r="V3" s="59">
        <v>1979</v>
      </c>
      <c r="W3" s="59">
        <v>1980</v>
      </c>
      <c r="X3" s="59">
        <v>1981</v>
      </c>
      <c r="Y3" s="59">
        <v>1982</v>
      </c>
      <c r="Z3" s="59">
        <v>1983</v>
      </c>
      <c r="AA3" s="59">
        <v>1984</v>
      </c>
      <c r="AB3" s="59">
        <v>1985</v>
      </c>
      <c r="AC3" s="59">
        <v>1986</v>
      </c>
      <c r="AD3" s="59">
        <v>1987</v>
      </c>
      <c r="AE3" s="59">
        <v>1988</v>
      </c>
      <c r="AF3" s="59">
        <v>1989</v>
      </c>
      <c r="AG3" s="59">
        <v>1990</v>
      </c>
      <c r="AH3" s="59">
        <v>1991</v>
      </c>
      <c r="AI3" s="59">
        <v>1992</v>
      </c>
      <c r="AJ3" s="59">
        <v>1993</v>
      </c>
      <c r="AK3" s="59">
        <v>1994</v>
      </c>
      <c r="AL3" s="59">
        <v>1995</v>
      </c>
      <c r="AM3" s="59">
        <v>1996</v>
      </c>
      <c r="AN3" s="59">
        <v>1997</v>
      </c>
      <c r="AO3" s="59">
        <v>1998</v>
      </c>
      <c r="AP3" s="59">
        <v>1999</v>
      </c>
      <c r="AQ3" s="59">
        <v>2000</v>
      </c>
      <c r="AR3" s="59">
        <v>2001</v>
      </c>
      <c r="AS3" s="59">
        <v>2002</v>
      </c>
      <c r="AT3" s="59">
        <v>2003</v>
      </c>
      <c r="AU3" s="59">
        <v>2004</v>
      </c>
      <c r="AV3" s="59">
        <v>2005</v>
      </c>
      <c r="AW3" s="59">
        <v>2006</v>
      </c>
      <c r="AX3" s="59">
        <v>2007</v>
      </c>
      <c r="AY3" s="59">
        <v>2008</v>
      </c>
      <c r="AZ3" s="59">
        <v>2009</v>
      </c>
      <c r="BA3" s="59">
        <v>2010</v>
      </c>
      <c r="BB3" s="59">
        <v>2011</v>
      </c>
      <c r="BC3" s="59">
        <v>2012</v>
      </c>
      <c r="BD3" s="59">
        <v>2013</v>
      </c>
      <c r="BE3" s="59">
        <v>2014</v>
      </c>
      <c r="BF3" s="59">
        <v>2015</v>
      </c>
      <c r="BG3" s="59">
        <v>2016</v>
      </c>
      <c r="BH3" s="59">
        <v>2017</v>
      </c>
      <c r="BI3" s="59">
        <v>2018</v>
      </c>
      <c r="BJ3" s="59">
        <v>2019</v>
      </c>
      <c r="BK3" s="59">
        <v>2020</v>
      </c>
    </row>
    <row r="4" spans="1:63" x14ac:dyDescent="0.25">
      <c r="A4" s="61" t="s">
        <v>282</v>
      </c>
      <c r="B4" s="62" t="s">
        <v>281</v>
      </c>
      <c r="C4" s="77" t="e">
        <v>#N/A</v>
      </c>
      <c r="D4" s="77" t="e">
        <v>#N/A</v>
      </c>
      <c r="E4" s="77" t="e">
        <v>#N/A</v>
      </c>
      <c r="F4" s="77" t="e">
        <v>#N/A</v>
      </c>
      <c r="G4" s="77" t="e">
        <v>#N/A</v>
      </c>
      <c r="H4" s="77" t="e">
        <v>#N/A</v>
      </c>
      <c r="I4" s="77" t="e">
        <v>#N/A</v>
      </c>
      <c r="J4" s="77" t="e">
        <v>#N/A</v>
      </c>
      <c r="K4" s="77" t="e">
        <v>#N/A</v>
      </c>
      <c r="L4" s="77" t="e">
        <v>#N/A</v>
      </c>
      <c r="M4" s="77" t="e">
        <v>#N/A</v>
      </c>
      <c r="N4" s="77" t="e">
        <v>#N/A</v>
      </c>
      <c r="O4" s="77" t="e">
        <v>#N/A</v>
      </c>
      <c r="P4" s="77" t="e">
        <v>#N/A</v>
      </c>
      <c r="Q4" s="77" t="e">
        <v>#N/A</v>
      </c>
      <c r="R4" s="77" t="e">
        <v>#N/A</v>
      </c>
      <c r="S4" s="77" t="e">
        <v>#N/A</v>
      </c>
      <c r="T4" s="77" t="e">
        <v>#N/A</v>
      </c>
      <c r="U4" s="77" t="e">
        <v>#N/A</v>
      </c>
      <c r="V4" s="77" t="e">
        <v>#N/A</v>
      </c>
      <c r="W4" s="77" t="e">
        <v>#N/A</v>
      </c>
      <c r="X4" s="77" t="e">
        <v>#N/A</v>
      </c>
      <c r="Y4" s="77" t="e">
        <v>#N/A</v>
      </c>
      <c r="Z4" s="77" t="e">
        <v>#N/A</v>
      </c>
      <c r="AA4" s="77" t="e">
        <v>#N/A</v>
      </c>
      <c r="AB4" s="77" t="e">
        <v>#N/A</v>
      </c>
      <c r="AC4" s="77" t="e">
        <v>#N/A</v>
      </c>
      <c r="AD4" s="77" t="e">
        <v>#N/A</v>
      </c>
      <c r="AE4" s="77" t="e">
        <v>#N/A</v>
      </c>
      <c r="AF4" s="77" t="e">
        <v>#N/A</v>
      </c>
      <c r="AG4" s="73" t="e">
        <v>#N/A</v>
      </c>
      <c r="AH4" s="73" t="e">
        <v>#N/A</v>
      </c>
      <c r="AI4" s="73" t="e">
        <v>#N/A</v>
      </c>
      <c r="AJ4" s="73" t="e">
        <v>#N/A</v>
      </c>
      <c r="AK4" s="73" t="e">
        <v>#N/A</v>
      </c>
      <c r="AL4" s="73" t="e">
        <v>#N/A</v>
      </c>
      <c r="AM4" s="73" t="e">
        <v>#N/A</v>
      </c>
      <c r="AN4" s="73" t="e">
        <v>#N/A</v>
      </c>
      <c r="AO4" s="73" t="e">
        <v>#N/A</v>
      </c>
      <c r="AP4" s="73" t="e">
        <v>#N/A</v>
      </c>
      <c r="AQ4" s="73" t="e">
        <v>#N/A</v>
      </c>
      <c r="AR4" s="73" t="e">
        <v>#N/A</v>
      </c>
      <c r="AS4" s="73">
        <v>1189.7848781837413</v>
      </c>
      <c r="AT4" s="73">
        <v>1235.8100631447458</v>
      </c>
      <c r="AU4" s="73">
        <v>1200.2782557754454</v>
      </c>
      <c r="AV4" s="73">
        <v>1286.7935084763849</v>
      </c>
      <c r="AW4" s="73">
        <v>1315.7895653900791</v>
      </c>
      <c r="AX4" s="73">
        <v>1460.8260746531969</v>
      </c>
      <c r="AY4" s="73">
        <v>1484.1147288661336</v>
      </c>
      <c r="AZ4" s="73">
        <v>1758.9040430428859</v>
      </c>
      <c r="BA4" s="73">
        <v>1957.0293379825318</v>
      </c>
      <c r="BB4" s="73">
        <v>1904.559799197199</v>
      </c>
      <c r="BC4" s="73">
        <v>2075.4917474680065</v>
      </c>
      <c r="BD4" s="73">
        <v>2116.4654544419586</v>
      </c>
      <c r="BE4" s="73">
        <v>2102.3852337563035</v>
      </c>
      <c r="BF4" s="73">
        <v>2068.2659040105195</v>
      </c>
      <c r="BG4" s="73">
        <v>2057.0621637986919</v>
      </c>
      <c r="BH4" s="73">
        <v>2058.3838315796042</v>
      </c>
      <c r="BI4" s="73">
        <v>2033.7790021718038</v>
      </c>
      <c r="BJ4" s="73">
        <v>2065.0363978116343</v>
      </c>
      <c r="BK4" s="73"/>
    </row>
    <row r="5" spans="1:63" x14ac:dyDescent="0.25">
      <c r="A5" s="61" t="s">
        <v>389</v>
      </c>
      <c r="B5" s="62" t="s">
        <v>388</v>
      </c>
      <c r="C5" s="77" t="e">
        <v>#N/A</v>
      </c>
      <c r="D5" s="77" t="e">
        <v>#N/A</v>
      </c>
      <c r="E5" s="77" t="e">
        <v>#N/A</v>
      </c>
      <c r="F5" s="77" t="e">
        <v>#N/A</v>
      </c>
      <c r="G5" s="77" t="e">
        <v>#N/A</v>
      </c>
      <c r="H5" s="77" t="e">
        <v>#N/A</v>
      </c>
      <c r="I5" s="77" t="e">
        <v>#N/A</v>
      </c>
      <c r="J5" s="77" t="e">
        <v>#N/A</v>
      </c>
      <c r="K5" s="77" t="e">
        <v>#N/A</v>
      </c>
      <c r="L5" s="77" t="e">
        <v>#N/A</v>
      </c>
      <c r="M5" s="77" t="e">
        <v>#N/A</v>
      </c>
      <c r="N5" s="77" t="e">
        <v>#N/A</v>
      </c>
      <c r="O5" s="77" t="e">
        <v>#N/A</v>
      </c>
      <c r="P5" s="77" t="e">
        <v>#N/A</v>
      </c>
      <c r="Q5" s="77" t="e">
        <v>#N/A</v>
      </c>
      <c r="R5" s="77" t="e">
        <v>#N/A</v>
      </c>
      <c r="S5" s="77" t="e">
        <v>#N/A</v>
      </c>
      <c r="T5" s="77" t="e">
        <v>#N/A</v>
      </c>
      <c r="U5" s="77" t="e">
        <v>#N/A</v>
      </c>
      <c r="V5" s="77" t="e">
        <v>#N/A</v>
      </c>
      <c r="W5" s="77" t="e">
        <v>#N/A</v>
      </c>
      <c r="X5" s="77" t="e">
        <v>#N/A</v>
      </c>
      <c r="Y5" s="77" t="e">
        <v>#N/A</v>
      </c>
      <c r="Z5" s="77" t="e">
        <v>#N/A</v>
      </c>
      <c r="AA5" s="77" t="e">
        <v>#N/A</v>
      </c>
      <c r="AB5" s="77" t="e">
        <v>#N/A</v>
      </c>
      <c r="AC5" s="77" t="e">
        <v>#N/A</v>
      </c>
      <c r="AD5" s="77" t="e">
        <v>#N/A</v>
      </c>
      <c r="AE5" s="77" t="e">
        <v>#N/A</v>
      </c>
      <c r="AF5" s="77" t="e">
        <v>#N/A</v>
      </c>
      <c r="AG5" s="73">
        <v>4842.7346348994915</v>
      </c>
      <c r="AH5" s="73">
        <v>3507.7466544788585</v>
      </c>
      <c r="AI5" s="73">
        <v>3275.4443358380081</v>
      </c>
      <c r="AJ5" s="73">
        <v>3610.520632794643</v>
      </c>
      <c r="AK5" s="73">
        <v>3934.3757279759516</v>
      </c>
      <c r="AL5" s="73">
        <v>4486.1520917482003</v>
      </c>
      <c r="AM5" s="73">
        <v>4924.9058363025351</v>
      </c>
      <c r="AN5" s="73">
        <v>4414.6311725380838</v>
      </c>
      <c r="AO5" s="73">
        <v>4834.7783570801002</v>
      </c>
      <c r="AP5" s="73">
        <v>5492.6542123310364</v>
      </c>
      <c r="AQ5" s="73">
        <v>5911.9560968797932</v>
      </c>
      <c r="AR5" s="73">
        <v>6462.4256575991212</v>
      </c>
      <c r="AS5" s="73">
        <v>6776.1067670481307</v>
      </c>
      <c r="AT5" s="73">
        <v>7177.6337928545499</v>
      </c>
      <c r="AU5" s="73">
        <v>7604.8380021482626</v>
      </c>
      <c r="AV5" s="73">
        <v>8066.5574454687558</v>
      </c>
      <c r="AW5" s="73">
        <v>8596.5570188250731</v>
      </c>
      <c r="AX5" s="73">
        <v>9179.7411363537103</v>
      </c>
      <c r="AY5" s="73">
        <v>9944.2332828413892</v>
      </c>
      <c r="AZ5" s="73">
        <v>10346.864199491785</v>
      </c>
      <c r="BA5" s="73">
        <v>10783.816180315016</v>
      </c>
      <c r="BB5" s="73">
        <v>11088.087800726469</v>
      </c>
      <c r="BC5" s="73">
        <v>11263.851342436363</v>
      </c>
      <c r="BD5" s="73">
        <v>11397.576225604071</v>
      </c>
      <c r="BE5" s="73">
        <v>11623.866679070776</v>
      </c>
      <c r="BF5" s="73">
        <v>11916.422314679321</v>
      </c>
      <c r="BG5" s="73">
        <v>12331.127754014851</v>
      </c>
      <c r="BH5" s="73">
        <v>12811.759435727612</v>
      </c>
      <c r="BI5" s="73">
        <v>13366.30306466748</v>
      </c>
      <c r="BJ5" s="73">
        <v>13724.058789995936</v>
      </c>
      <c r="BK5" s="73"/>
    </row>
    <row r="6" spans="1:63" x14ac:dyDescent="0.25">
      <c r="A6" s="61" t="s">
        <v>5</v>
      </c>
      <c r="B6" s="62" t="s">
        <v>4</v>
      </c>
      <c r="C6" s="77" t="e">
        <v>#N/A</v>
      </c>
      <c r="D6" s="77" t="e">
        <v>#N/A</v>
      </c>
      <c r="E6" s="77" t="e">
        <v>#N/A</v>
      </c>
      <c r="F6" s="77" t="e">
        <v>#N/A</v>
      </c>
      <c r="G6" s="77" t="e">
        <v>#N/A</v>
      </c>
      <c r="H6" s="77" t="e">
        <v>#N/A</v>
      </c>
      <c r="I6" s="77" t="e">
        <v>#N/A</v>
      </c>
      <c r="J6" s="77" t="e">
        <v>#N/A</v>
      </c>
      <c r="K6" s="77" t="e">
        <v>#N/A</v>
      </c>
      <c r="L6" s="77" t="e">
        <v>#N/A</v>
      </c>
      <c r="M6" s="77" t="e">
        <v>#N/A</v>
      </c>
      <c r="N6" s="77" t="e">
        <v>#N/A</v>
      </c>
      <c r="O6" s="77" t="e">
        <v>#N/A</v>
      </c>
      <c r="P6" s="77" t="e">
        <v>#N/A</v>
      </c>
      <c r="Q6" s="77" t="e">
        <v>#N/A</v>
      </c>
      <c r="R6" s="77" t="e">
        <v>#N/A</v>
      </c>
      <c r="S6" s="77" t="e">
        <v>#N/A</v>
      </c>
      <c r="T6" s="77" t="e">
        <v>#N/A</v>
      </c>
      <c r="U6" s="77" t="e">
        <v>#N/A</v>
      </c>
      <c r="V6" s="77" t="e">
        <v>#N/A</v>
      </c>
      <c r="W6" s="77" t="e">
        <v>#N/A</v>
      </c>
      <c r="X6" s="77" t="e">
        <v>#N/A</v>
      </c>
      <c r="Y6" s="77" t="e">
        <v>#N/A</v>
      </c>
      <c r="Z6" s="77" t="e">
        <v>#N/A</v>
      </c>
      <c r="AA6" s="77" t="e">
        <v>#N/A</v>
      </c>
      <c r="AB6" s="77" t="e">
        <v>#N/A</v>
      </c>
      <c r="AC6" s="77" t="e">
        <v>#N/A</v>
      </c>
      <c r="AD6" s="77" t="e">
        <v>#N/A</v>
      </c>
      <c r="AE6" s="77" t="e">
        <v>#N/A</v>
      </c>
      <c r="AF6" s="77" t="e">
        <v>#N/A</v>
      </c>
      <c r="AG6" s="73">
        <v>8746.3529008985115</v>
      </c>
      <c r="AH6" s="73">
        <v>8431.3850282409549</v>
      </c>
      <c r="AI6" s="73">
        <v>8383.7702477912062</v>
      </c>
      <c r="AJ6" s="73">
        <v>8027.3766878016168</v>
      </c>
      <c r="AK6" s="73">
        <v>7792.0851820593907</v>
      </c>
      <c r="AL6" s="73">
        <v>7935.1798413045626</v>
      </c>
      <c r="AM6" s="73">
        <v>8116.9627205381885</v>
      </c>
      <c r="AN6" s="73">
        <v>8074.7599528076726</v>
      </c>
      <c r="AO6" s="73">
        <v>8360.1503386165987</v>
      </c>
      <c r="AP6" s="73">
        <v>8506.3456787156447</v>
      </c>
      <c r="AQ6" s="73">
        <v>8710.4559911002489</v>
      </c>
      <c r="AR6" s="73">
        <v>8855.0199042207532</v>
      </c>
      <c r="AS6" s="73">
        <v>9232.4278126688569</v>
      </c>
      <c r="AT6" s="73">
        <v>9771.6854618987127</v>
      </c>
      <c r="AU6" s="73">
        <v>10058.435938756969</v>
      </c>
      <c r="AV6" s="73">
        <v>10504.857200070803</v>
      </c>
      <c r="AW6" s="73">
        <v>10527.423642972108</v>
      </c>
      <c r="AX6" s="73">
        <v>10717.785718389801</v>
      </c>
      <c r="AY6" s="73">
        <v>10796.901320335044</v>
      </c>
      <c r="AZ6" s="73">
        <v>10782.36139780906</v>
      </c>
      <c r="BA6" s="73">
        <v>10970.705148883615</v>
      </c>
      <c r="BB6" s="73">
        <v>11078.240515725027</v>
      </c>
      <c r="BC6" s="73">
        <v>11233.53492619695</v>
      </c>
      <c r="BD6" s="73">
        <v>11319.097949101542</v>
      </c>
      <c r="BE6" s="73">
        <v>11512.705405216348</v>
      </c>
      <c r="BF6" s="73">
        <v>11696.963756928179</v>
      </c>
      <c r="BG6" s="73">
        <v>11826.164666289586</v>
      </c>
      <c r="BH6" s="73">
        <v>11737.409352754939</v>
      </c>
      <c r="BI6" s="73">
        <v>11642.19448525366</v>
      </c>
      <c r="BJ6" s="73">
        <v>11510.557088250287</v>
      </c>
      <c r="BK6" s="73"/>
    </row>
    <row r="7" spans="1:63" x14ac:dyDescent="0.25">
      <c r="A7" s="61" t="s">
        <v>478</v>
      </c>
      <c r="B7" s="62" t="s">
        <v>477</v>
      </c>
      <c r="C7" s="77" t="e">
        <v>#N/A</v>
      </c>
      <c r="D7" s="77" t="e">
        <v>#N/A</v>
      </c>
      <c r="E7" s="77" t="e">
        <v>#N/A</v>
      </c>
      <c r="F7" s="77" t="e">
        <v>#N/A</v>
      </c>
      <c r="G7" s="77" t="e">
        <v>#N/A</v>
      </c>
      <c r="H7" s="77" t="e">
        <v>#N/A</v>
      </c>
      <c r="I7" s="77" t="e">
        <v>#N/A</v>
      </c>
      <c r="J7" s="77" t="e">
        <v>#N/A</v>
      </c>
      <c r="K7" s="77" t="e">
        <v>#N/A</v>
      </c>
      <c r="L7" s="77" t="e">
        <v>#N/A</v>
      </c>
      <c r="M7" s="77" t="e">
        <v>#N/A</v>
      </c>
      <c r="N7" s="77" t="e">
        <v>#N/A</v>
      </c>
      <c r="O7" s="77" t="e">
        <v>#N/A</v>
      </c>
      <c r="P7" s="77" t="e">
        <v>#N/A</v>
      </c>
      <c r="Q7" s="77" t="e">
        <v>#N/A</v>
      </c>
      <c r="R7" s="77" t="e">
        <v>#N/A</v>
      </c>
      <c r="S7" s="77" t="e">
        <v>#N/A</v>
      </c>
      <c r="T7" s="77" t="e">
        <v>#N/A</v>
      </c>
      <c r="U7" s="77" t="e">
        <v>#N/A</v>
      </c>
      <c r="V7" s="77" t="e">
        <v>#N/A</v>
      </c>
      <c r="W7" s="77" t="e">
        <v>#N/A</v>
      </c>
      <c r="X7" s="77" t="e">
        <v>#N/A</v>
      </c>
      <c r="Y7" s="77" t="e">
        <v>#N/A</v>
      </c>
      <c r="Z7" s="77" t="e">
        <v>#N/A</v>
      </c>
      <c r="AA7" s="77" t="e">
        <v>#N/A</v>
      </c>
      <c r="AB7" s="77" t="e">
        <v>#N/A</v>
      </c>
      <c r="AC7" s="77" t="e">
        <v>#N/A</v>
      </c>
      <c r="AD7" s="77" t="e">
        <v>#N/A</v>
      </c>
      <c r="AE7" s="77" t="e">
        <v>#N/A</v>
      </c>
      <c r="AF7" s="77" t="e">
        <v>#N/A</v>
      </c>
      <c r="AG7" s="73" t="e">
        <v>#N/A</v>
      </c>
      <c r="AH7" s="73" t="e">
        <v>#N/A</v>
      </c>
      <c r="AI7" s="73" t="e">
        <v>#N/A</v>
      </c>
      <c r="AJ7" s="73" t="e">
        <v>#N/A</v>
      </c>
      <c r="AK7" s="73" t="e">
        <v>#N/A</v>
      </c>
      <c r="AL7" s="73" t="e">
        <v>#N/A</v>
      </c>
      <c r="AM7" s="73" t="e">
        <v>#N/A</v>
      </c>
      <c r="AN7" s="73" t="e">
        <v>#N/A</v>
      </c>
      <c r="AO7" s="73" t="e">
        <v>#N/A</v>
      </c>
      <c r="AP7" s="73" t="e">
        <v>#N/A</v>
      </c>
      <c r="AQ7" s="73" t="e">
        <v>#N/A</v>
      </c>
      <c r="AR7" s="73" t="e">
        <v>#N/A</v>
      </c>
      <c r="AS7" s="73" t="e">
        <v>#N/A</v>
      </c>
      <c r="AT7" s="73" t="e">
        <v>#N/A</v>
      </c>
      <c r="AU7" s="73" t="e">
        <v>#N/A</v>
      </c>
      <c r="AV7" s="73" t="e">
        <v>#N/A</v>
      </c>
      <c r="AW7" s="73" t="e">
        <v>#N/A</v>
      </c>
      <c r="AX7" s="73" t="e">
        <v>#N/A</v>
      </c>
      <c r="AY7" s="73" t="e">
        <v>#N/A</v>
      </c>
      <c r="AZ7" s="73" t="e">
        <v>#N/A</v>
      </c>
      <c r="BA7" s="73" t="e">
        <v>#N/A</v>
      </c>
      <c r="BB7" s="73" t="e">
        <v>#N/A</v>
      </c>
      <c r="BC7" s="73" t="e">
        <v>#N/A</v>
      </c>
      <c r="BD7" s="73" t="e">
        <v>#N/A</v>
      </c>
      <c r="BE7" s="73" t="e">
        <v>#N/A</v>
      </c>
      <c r="BF7" s="73" t="e">
        <v>#N/A</v>
      </c>
      <c r="BG7" s="73" t="e">
        <v>#N/A</v>
      </c>
      <c r="BH7" s="73" t="e">
        <v>#N/A</v>
      </c>
      <c r="BI7" s="73" t="e">
        <v>#N/A</v>
      </c>
      <c r="BJ7" s="73" t="e">
        <v>#N/A</v>
      </c>
      <c r="BK7" s="73"/>
    </row>
    <row r="8" spans="1:63" x14ac:dyDescent="0.25">
      <c r="A8" s="61" t="s">
        <v>391</v>
      </c>
      <c r="B8" s="62" t="s">
        <v>390</v>
      </c>
      <c r="C8" s="77" t="e">
        <v>#N/A</v>
      </c>
      <c r="D8" s="77" t="e">
        <v>#N/A</v>
      </c>
      <c r="E8" s="77" t="e">
        <v>#N/A</v>
      </c>
      <c r="F8" s="77" t="e">
        <v>#N/A</v>
      </c>
      <c r="G8" s="77" t="e">
        <v>#N/A</v>
      </c>
      <c r="H8" s="77" t="e">
        <v>#N/A</v>
      </c>
      <c r="I8" s="77" t="e">
        <v>#N/A</v>
      </c>
      <c r="J8" s="77" t="e">
        <v>#N/A</v>
      </c>
      <c r="K8" s="77" t="e">
        <v>#N/A</v>
      </c>
      <c r="L8" s="77" t="e">
        <v>#N/A</v>
      </c>
      <c r="M8" s="77" t="e">
        <v>#N/A</v>
      </c>
      <c r="N8" s="77" t="e">
        <v>#N/A</v>
      </c>
      <c r="O8" s="77" t="e">
        <v>#N/A</v>
      </c>
      <c r="P8" s="77" t="e">
        <v>#N/A</v>
      </c>
      <c r="Q8" s="77" t="e">
        <v>#N/A</v>
      </c>
      <c r="R8" s="77" t="e">
        <v>#N/A</v>
      </c>
      <c r="S8" s="77" t="e">
        <v>#N/A</v>
      </c>
      <c r="T8" s="77" t="e">
        <v>#N/A</v>
      </c>
      <c r="U8" s="77" t="e">
        <v>#N/A</v>
      </c>
      <c r="V8" s="77" t="e">
        <v>#N/A</v>
      </c>
      <c r="W8" s="77" t="e">
        <v>#N/A</v>
      </c>
      <c r="X8" s="77" t="e">
        <v>#N/A</v>
      </c>
      <c r="Y8" s="77" t="e">
        <v>#N/A</v>
      </c>
      <c r="Z8" s="77" t="e">
        <v>#N/A</v>
      </c>
      <c r="AA8" s="77" t="e">
        <v>#N/A</v>
      </c>
      <c r="AB8" s="77" t="e">
        <v>#N/A</v>
      </c>
      <c r="AC8" s="77" t="e">
        <v>#N/A</v>
      </c>
      <c r="AD8" s="77" t="e">
        <v>#N/A</v>
      </c>
      <c r="AE8" s="77" t="e">
        <v>#N/A</v>
      </c>
      <c r="AF8" s="77" t="e">
        <v>#N/A</v>
      </c>
      <c r="AG8" s="73" t="e">
        <v>#N/A</v>
      </c>
      <c r="AH8" s="73" t="e">
        <v>#N/A</v>
      </c>
      <c r="AI8" s="73" t="e">
        <v>#N/A</v>
      </c>
      <c r="AJ8" s="73" t="e">
        <v>#N/A</v>
      </c>
      <c r="AK8" s="73" t="e">
        <v>#N/A</v>
      </c>
      <c r="AL8" s="73" t="e">
        <v>#N/A</v>
      </c>
      <c r="AM8" s="73" t="e">
        <v>#N/A</v>
      </c>
      <c r="AN8" s="73" t="e">
        <v>#N/A</v>
      </c>
      <c r="AO8" s="73" t="e">
        <v>#N/A</v>
      </c>
      <c r="AP8" s="73" t="e">
        <v>#N/A</v>
      </c>
      <c r="AQ8" s="73" t="e">
        <v>#N/A</v>
      </c>
      <c r="AR8" s="73" t="e">
        <v>#N/A</v>
      </c>
      <c r="AS8" s="73" t="e">
        <v>#N/A</v>
      </c>
      <c r="AT8" s="73" t="e">
        <v>#N/A</v>
      </c>
      <c r="AU8" s="73" t="e">
        <v>#N/A</v>
      </c>
      <c r="AV8" s="73" t="e">
        <v>#N/A</v>
      </c>
      <c r="AW8" s="73" t="e">
        <v>#N/A</v>
      </c>
      <c r="AX8" s="73" t="e">
        <v>#N/A</v>
      </c>
      <c r="AY8" s="73" t="e">
        <v>#N/A</v>
      </c>
      <c r="AZ8" s="73" t="e">
        <v>#N/A</v>
      </c>
      <c r="BA8" s="73" t="e">
        <v>#N/A</v>
      </c>
      <c r="BB8" s="73" t="e">
        <v>#N/A</v>
      </c>
      <c r="BC8" s="73" t="e">
        <v>#N/A</v>
      </c>
      <c r="BD8" s="73" t="e">
        <v>#N/A</v>
      </c>
      <c r="BE8" s="73" t="e">
        <v>#N/A</v>
      </c>
      <c r="BF8" s="73" t="e">
        <v>#N/A</v>
      </c>
      <c r="BG8" s="73" t="e">
        <v>#N/A</v>
      </c>
      <c r="BH8" s="73" t="e">
        <v>#N/A</v>
      </c>
      <c r="BI8" s="73" t="e">
        <v>#N/A</v>
      </c>
      <c r="BJ8" s="73" t="e">
        <v>#N/A</v>
      </c>
      <c r="BK8" s="73"/>
    </row>
    <row r="9" spans="1:63" x14ac:dyDescent="0.25">
      <c r="A9" s="61" t="s">
        <v>20</v>
      </c>
      <c r="B9" s="62" t="s">
        <v>19</v>
      </c>
      <c r="C9" s="77" t="e">
        <v>#N/A</v>
      </c>
      <c r="D9" s="77" t="e">
        <v>#N/A</v>
      </c>
      <c r="E9" s="77" t="e">
        <v>#N/A</v>
      </c>
      <c r="F9" s="77" t="e">
        <v>#N/A</v>
      </c>
      <c r="G9" s="77" t="e">
        <v>#N/A</v>
      </c>
      <c r="H9" s="77" t="e">
        <v>#N/A</v>
      </c>
      <c r="I9" s="77" t="e">
        <v>#N/A</v>
      </c>
      <c r="J9" s="77" t="e">
        <v>#N/A</v>
      </c>
      <c r="K9" s="77" t="e">
        <v>#N/A</v>
      </c>
      <c r="L9" s="77" t="e">
        <v>#N/A</v>
      </c>
      <c r="M9" s="77" t="e">
        <v>#N/A</v>
      </c>
      <c r="N9" s="77" t="e">
        <v>#N/A</v>
      </c>
      <c r="O9" s="77" t="e">
        <v>#N/A</v>
      </c>
      <c r="P9" s="77" t="e">
        <v>#N/A</v>
      </c>
      <c r="Q9" s="77" t="e">
        <v>#N/A</v>
      </c>
      <c r="R9" s="77" t="e">
        <v>#N/A</v>
      </c>
      <c r="S9" s="77" t="e">
        <v>#N/A</v>
      </c>
      <c r="T9" s="77" t="e">
        <v>#N/A</v>
      </c>
      <c r="U9" s="77" t="e">
        <v>#N/A</v>
      </c>
      <c r="V9" s="77" t="e">
        <v>#N/A</v>
      </c>
      <c r="W9" s="77" t="e">
        <v>#N/A</v>
      </c>
      <c r="X9" s="77" t="e">
        <v>#N/A</v>
      </c>
      <c r="Y9" s="77" t="e">
        <v>#N/A</v>
      </c>
      <c r="Z9" s="77" t="e">
        <v>#N/A</v>
      </c>
      <c r="AA9" s="77" t="e">
        <v>#N/A</v>
      </c>
      <c r="AB9" s="77" t="e">
        <v>#N/A</v>
      </c>
      <c r="AC9" s="77" t="e">
        <v>#N/A</v>
      </c>
      <c r="AD9" s="77" t="e">
        <v>#N/A</v>
      </c>
      <c r="AE9" s="77" t="e">
        <v>#N/A</v>
      </c>
      <c r="AF9" s="77" t="e">
        <v>#N/A</v>
      </c>
      <c r="AG9" s="73">
        <v>5783.4290641967018</v>
      </c>
      <c r="AH9" s="73">
        <v>5649.7821296456104</v>
      </c>
      <c r="AI9" s="73">
        <v>5148.2528236167809</v>
      </c>
      <c r="AJ9" s="73">
        <v>3788.508106900108</v>
      </c>
      <c r="AK9" s="73">
        <v>3717.3668807429108</v>
      </c>
      <c r="AL9" s="73">
        <v>4139.6404727029558</v>
      </c>
      <c r="AM9" s="73">
        <v>4551.6513292183527</v>
      </c>
      <c r="AN9" s="73">
        <v>4728.1575598373984</v>
      </c>
      <c r="AO9" s="73">
        <v>4792.6838506873446</v>
      </c>
      <c r="AP9" s="73">
        <v>4740.6698332874903</v>
      </c>
      <c r="AQ9" s="73">
        <v>4727.967467428477</v>
      </c>
      <c r="AR9" s="73">
        <v>4766.8367358995292</v>
      </c>
      <c r="AS9" s="73">
        <v>5240.8397320778295</v>
      </c>
      <c r="AT9" s="73">
        <v>5218.2071362123979</v>
      </c>
      <c r="AU9" s="73">
        <v>5593.2415369532164</v>
      </c>
      <c r="AV9" s="73">
        <v>6210.2228269484931</v>
      </c>
      <c r="AW9" s="73">
        <v>6681.1023539590851</v>
      </c>
      <c r="AX9" s="73">
        <v>7341.8641454617582</v>
      </c>
      <c r="AY9" s="73">
        <v>7864.3753035991331</v>
      </c>
      <c r="AZ9" s="73">
        <v>7643.4937489928261</v>
      </c>
      <c r="BA9" s="73">
        <v>7692.4346155854473</v>
      </c>
      <c r="BB9" s="73">
        <v>7675.4457676309521</v>
      </c>
      <c r="BC9" s="73">
        <v>8036.6904815730704</v>
      </c>
      <c r="BD9" s="73">
        <v>8140.5278507239</v>
      </c>
      <c r="BE9" s="73">
        <v>8239.8288370420796</v>
      </c>
      <c r="BF9" s="73">
        <v>8036.4106100416493</v>
      </c>
      <c r="BG9" s="73">
        <v>7568.9976433374404</v>
      </c>
      <c r="BH9" s="73">
        <v>7310.9017380353644</v>
      </c>
      <c r="BI9" s="73">
        <v>6933.5055601912109</v>
      </c>
      <c r="BJ9" s="73">
        <v>6670.3322967348631</v>
      </c>
      <c r="BK9" s="73"/>
    </row>
    <row r="10" spans="1:63" x14ac:dyDescent="0.25">
      <c r="A10" s="61" t="s">
        <v>128</v>
      </c>
      <c r="B10" s="62" t="s">
        <v>127</v>
      </c>
      <c r="C10" s="77" t="e">
        <v>#N/A</v>
      </c>
      <c r="D10" s="77" t="e">
        <v>#N/A</v>
      </c>
      <c r="E10" s="77" t="e">
        <v>#N/A</v>
      </c>
      <c r="F10" s="77" t="e">
        <v>#N/A</v>
      </c>
      <c r="G10" s="77" t="e">
        <v>#N/A</v>
      </c>
      <c r="H10" s="77" t="e">
        <v>#N/A</v>
      </c>
      <c r="I10" s="77" t="e">
        <v>#N/A</v>
      </c>
      <c r="J10" s="77" t="e">
        <v>#N/A</v>
      </c>
      <c r="K10" s="77" t="e">
        <v>#N/A</v>
      </c>
      <c r="L10" s="77" t="e">
        <v>#N/A</v>
      </c>
      <c r="M10" s="77" t="e">
        <v>#N/A</v>
      </c>
      <c r="N10" s="77" t="e">
        <v>#N/A</v>
      </c>
      <c r="O10" s="77" t="e">
        <v>#N/A</v>
      </c>
      <c r="P10" s="77" t="e">
        <v>#N/A</v>
      </c>
      <c r="Q10" s="77" t="e">
        <v>#N/A</v>
      </c>
      <c r="R10" s="77" t="e">
        <v>#N/A</v>
      </c>
      <c r="S10" s="77" t="e">
        <v>#N/A</v>
      </c>
      <c r="T10" s="77" t="e">
        <v>#N/A</v>
      </c>
      <c r="U10" s="77" t="e">
        <v>#N/A</v>
      </c>
      <c r="V10" s="77" t="e">
        <v>#N/A</v>
      </c>
      <c r="W10" s="77" t="e">
        <v>#N/A</v>
      </c>
      <c r="X10" s="77" t="e">
        <v>#N/A</v>
      </c>
      <c r="Y10" s="77" t="e">
        <v>#N/A</v>
      </c>
      <c r="Z10" s="77" t="e">
        <v>#N/A</v>
      </c>
      <c r="AA10" s="77" t="e">
        <v>#N/A</v>
      </c>
      <c r="AB10" s="77" t="e">
        <v>#N/A</v>
      </c>
      <c r="AC10" s="77" t="e">
        <v>#N/A</v>
      </c>
      <c r="AD10" s="77" t="e">
        <v>#N/A</v>
      </c>
      <c r="AE10" s="77" t="e">
        <v>#N/A</v>
      </c>
      <c r="AF10" s="77" t="e">
        <v>#N/A</v>
      </c>
      <c r="AG10" s="73">
        <v>15459.551675367524</v>
      </c>
      <c r="AH10" s="73">
        <v>15586.896171858803</v>
      </c>
      <c r="AI10" s="73">
        <v>15497.46474419735</v>
      </c>
      <c r="AJ10" s="73">
        <v>15991.764201329119</v>
      </c>
      <c r="AK10" s="73">
        <v>16697.248772464067</v>
      </c>
      <c r="AL10" s="73">
        <v>15628.396992189215</v>
      </c>
      <c r="AM10" s="73">
        <v>16303.723892146503</v>
      </c>
      <c r="AN10" s="73">
        <v>16828.640823071753</v>
      </c>
      <c r="AO10" s="73">
        <v>17258.964855725146</v>
      </c>
      <c r="AP10" s="73">
        <v>17551.305968229204</v>
      </c>
      <c r="AQ10" s="73">
        <v>18311.013714706911</v>
      </c>
      <c r="AR10" s="73">
        <v>17207.493562634925</v>
      </c>
      <c r="AS10" s="73">
        <v>17143.825835067335</v>
      </c>
      <c r="AT10" s="73">
        <v>17955.104941014295</v>
      </c>
      <c r="AU10" s="73">
        <v>18745.681534221123</v>
      </c>
      <c r="AV10" s="73">
        <v>19682.635896417345</v>
      </c>
      <c r="AW10" s="73">
        <v>21851.593927117563</v>
      </c>
      <c r="AX10" s="73">
        <v>23511.331655810936</v>
      </c>
      <c r="AY10" s="73">
        <v>23130.553123357615</v>
      </c>
      <c r="AZ10" s="73">
        <v>20046.839017266047</v>
      </c>
      <c r="BA10" s="73">
        <v>18205.985368933718</v>
      </c>
      <c r="BB10" s="73">
        <v>17604.417101628766</v>
      </c>
      <c r="BC10" s="73">
        <v>17965.502327123326</v>
      </c>
      <c r="BD10" s="73">
        <v>17641.542533327927</v>
      </c>
      <c r="BE10" s="73">
        <v>18104.241470000394</v>
      </c>
      <c r="BF10" s="73">
        <v>18595.084904265681</v>
      </c>
      <c r="BG10" s="73">
        <v>19417.964819498375</v>
      </c>
      <c r="BH10" s="73">
        <v>19840.076122932089</v>
      </c>
      <c r="BI10" s="73">
        <v>21115.798268730839</v>
      </c>
      <c r="BJ10" s="73">
        <v>21910.184985300468</v>
      </c>
      <c r="BK10" s="73"/>
    </row>
    <row r="11" spans="1:63" x14ac:dyDescent="0.25">
      <c r="A11" s="61" t="s">
        <v>130</v>
      </c>
      <c r="B11" s="62" t="s">
        <v>129</v>
      </c>
      <c r="C11" s="77" t="e">
        <v>#N/A</v>
      </c>
      <c r="D11" s="77" t="e">
        <v>#N/A</v>
      </c>
      <c r="E11" s="77" t="e">
        <v>#N/A</v>
      </c>
      <c r="F11" s="77" t="e">
        <v>#N/A</v>
      </c>
      <c r="G11" s="77" t="e">
        <v>#N/A</v>
      </c>
      <c r="H11" s="77" t="e">
        <v>#N/A</v>
      </c>
      <c r="I11" s="77" t="e">
        <v>#N/A</v>
      </c>
      <c r="J11" s="77" t="e">
        <v>#N/A</v>
      </c>
      <c r="K11" s="77" t="e">
        <v>#N/A</v>
      </c>
      <c r="L11" s="77" t="e">
        <v>#N/A</v>
      </c>
      <c r="M11" s="77" t="e">
        <v>#N/A</v>
      </c>
      <c r="N11" s="77" t="e">
        <v>#N/A</v>
      </c>
      <c r="O11" s="77" t="e">
        <v>#N/A</v>
      </c>
      <c r="P11" s="77" t="e">
        <v>#N/A</v>
      </c>
      <c r="Q11" s="77" t="e">
        <v>#N/A</v>
      </c>
      <c r="R11" s="77" t="e">
        <v>#N/A</v>
      </c>
      <c r="S11" s="77" t="e">
        <v>#N/A</v>
      </c>
      <c r="T11" s="77" t="e">
        <v>#N/A</v>
      </c>
      <c r="U11" s="77" t="e">
        <v>#N/A</v>
      </c>
      <c r="V11" s="77" t="e">
        <v>#N/A</v>
      </c>
      <c r="W11" s="77" t="e">
        <v>#N/A</v>
      </c>
      <c r="X11" s="77" t="e">
        <v>#N/A</v>
      </c>
      <c r="Y11" s="77" t="e">
        <v>#N/A</v>
      </c>
      <c r="Z11" s="77" t="e">
        <v>#N/A</v>
      </c>
      <c r="AA11" s="77" t="e">
        <v>#N/A</v>
      </c>
      <c r="AB11" s="77" t="e">
        <v>#N/A</v>
      </c>
      <c r="AC11" s="77" t="e">
        <v>#N/A</v>
      </c>
      <c r="AD11" s="77" t="e">
        <v>#N/A</v>
      </c>
      <c r="AE11" s="77" t="e">
        <v>#N/A</v>
      </c>
      <c r="AF11" s="77" t="e">
        <v>#N/A</v>
      </c>
      <c r="AG11" s="73">
        <v>14144.762370005241</v>
      </c>
      <c r="AH11" s="73">
        <v>15221.793067763076</v>
      </c>
      <c r="AI11" s="73">
        <v>16209.323077444911</v>
      </c>
      <c r="AJ11" s="73">
        <v>17312.030498578861</v>
      </c>
      <c r="AK11" s="73">
        <v>18092.019237161661</v>
      </c>
      <c r="AL11" s="73">
        <v>17362.520806440763</v>
      </c>
      <c r="AM11" s="73">
        <v>18104.698837767246</v>
      </c>
      <c r="AN11" s="73">
        <v>19347.541924446821</v>
      </c>
      <c r="AO11" s="73">
        <v>19866.240647053932</v>
      </c>
      <c r="AP11" s="73">
        <v>18981.168383725533</v>
      </c>
      <c r="AQ11" s="73">
        <v>18625.28810110857</v>
      </c>
      <c r="AR11" s="73">
        <v>17610.751607670241</v>
      </c>
      <c r="AS11" s="73">
        <v>15523.036305416941</v>
      </c>
      <c r="AT11" s="73">
        <v>16714.669256370595</v>
      </c>
      <c r="AU11" s="73">
        <v>18032.610491427127</v>
      </c>
      <c r="AV11" s="73">
        <v>19426.436648106937</v>
      </c>
      <c r="AW11" s="73">
        <v>20777.651653754652</v>
      </c>
      <c r="AX11" s="73">
        <v>22424.12225043185</v>
      </c>
      <c r="AY11" s="73">
        <v>23103.455946313621</v>
      </c>
      <c r="AZ11" s="73">
        <v>21519.892553982598</v>
      </c>
      <c r="BA11" s="73">
        <v>23521.270176328788</v>
      </c>
      <c r="BB11" s="73">
        <v>24647.629275245861</v>
      </c>
      <c r="BC11" s="73">
        <v>24118.867517155191</v>
      </c>
      <c r="BD11" s="73">
        <v>24424.136447787139</v>
      </c>
      <c r="BE11" s="73">
        <v>23550.099061171633</v>
      </c>
      <c r="BF11" s="73">
        <v>23933.886613349612</v>
      </c>
      <c r="BG11" s="73">
        <v>23189.527446348198</v>
      </c>
      <c r="BH11" s="73">
        <v>23597.117752857823</v>
      </c>
      <c r="BI11" s="73">
        <v>22759.398559761503</v>
      </c>
      <c r="BJ11" s="73">
        <v>22063.904372429028</v>
      </c>
      <c r="BK11" s="73"/>
    </row>
    <row r="12" spans="1:63" x14ac:dyDescent="0.25">
      <c r="A12" s="61" t="s">
        <v>300</v>
      </c>
      <c r="B12" s="62" t="s">
        <v>299</v>
      </c>
      <c r="C12" s="77" t="e">
        <v>#N/A</v>
      </c>
      <c r="D12" s="77" t="e">
        <v>#N/A</v>
      </c>
      <c r="E12" s="77" t="e">
        <v>#N/A</v>
      </c>
      <c r="F12" s="77" t="e">
        <v>#N/A</v>
      </c>
      <c r="G12" s="77" t="e">
        <v>#N/A</v>
      </c>
      <c r="H12" s="77" t="e">
        <v>#N/A</v>
      </c>
      <c r="I12" s="77" t="e">
        <v>#N/A</v>
      </c>
      <c r="J12" s="77" t="e">
        <v>#N/A</v>
      </c>
      <c r="K12" s="77" t="e">
        <v>#N/A</v>
      </c>
      <c r="L12" s="77" t="e">
        <v>#N/A</v>
      </c>
      <c r="M12" s="77" t="e">
        <v>#N/A</v>
      </c>
      <c r="N12" s="77" t="e">
        <v>#N/A</v>
      </c>
      <c r="O12" s="77" t="e">
        <v>#N/A</v>
      </c>
      <c r="P12" s="77" t="e">
        <v>#N/A</v>
      </c>
      <c r="Q12" s="77" t="e">
        <v>#N/A</v>
      </c>
      <c r="R12" s="77" t="e">
        <v>#N/A</v>
      </c>
      <c r="S12" s="77" t="e">
        <v>#N/A</v>
      </c>
      <c r="T12" s="77" t="e">
        <v>#N/A</v>
      </c>
      <c r="U12" s="77" t="e">
        <v>#N/A</v>
      </c>
      <c r="V12" s="77" t="e">
        <v>#N/A</v>
      </c>
      <c r="W12" s="77" t="e">
        <v>#N/A</v>
      </c>
      <c r="X12" s="77" t="e">
        <v>#N/A</v>
      </c>
      <c r="Y12" s="77" t="e">
        <v>#N/A</v>
      </c>
      <c r="Z12" s="77" t="e">
        <v>#N/A</v>
      </c>
      <c r="AA12" s="77" t="e">
        <v>#N/A</v>
      </c>
      <c r="AB12" s="77" t="e">
        <v>#N/A</v>
      </c>
      <c r="AC12" s="77" t="e">
        <v>#N/A</v>
      </c>
      <c r="AD12" s="77" t="e">
        <v>#N/A</v>
      </c>
      <c r="AE12" s="77" t="e">
        <v>#N/A</v>
      </c>
      <c r="AF12" s="77" t="e">
        <v>#N/A</v>
      </c>
      <c r="AG12" s="73">
        <v>5180.0509541539413</v>
      </c>
      <c r="AH12" s="73">
        <v>4616.9329997934128</v>
      </c>
      <c r="AI12" s="73">
        <v>2735.7889226872953</v>
      </c>
      <c r="AJ12" s="73">
        <v>2554.1744455695007</v>
      </c>
      <c r="AK12" s="73">
        <v>2757.22929079907</v>
      </c>
      <c r="AL12" s="73">
        <v>3008.2342556902613</v>
      </c>
      <c r="AM12" s="73">
        <v>3234.0614548329199</v>
      </c>
      <c r="AN12" s="73">
        <v>3378.9358029792625</v>
      </c>
      <c r="AO12" s="73">
        <v>3654.0576700802972</v>
      </c>
      <c r="AP12" s="73">
        <v>3798.671290884472</v>
      </c>
      <c r="AQ12" s="73">
        <v>4048.257817014407</v>
      </c>
      <c r="AR12" s="73">
        <v>4464.3843677613131</v>
      </c>
      <c r="AS12" s="73">
        <v>5081.5152081340748</v>
      </c>
      <c r="AT12" s="73">
        <v>5823.7276708432737</v>
      </c>
      <c r="AU12" s="73">
        <v>6472.1312142132501</v>
      </c>
      <c r="AV12" s="73">
        <v>7419.8537683652867</v>
      </c>
      <c r="AW12" s="73">
        <v>8464.4685582773272</v>
      </c>
      <c r="AX12" s="73">
        <v>9708.4054657203123</v>
      </c>
      <c r="AY12" s="73">
        <v>10467.519013493828</v>
      </c>
      <c r="AZ12" s="73">
        <v>9052.3898179864664</v>
      </c>
      <c r="BA12" s="73">
        <v>9286.1811901207275</v>
      </c>
      <c r="BB12" s="73">
        <v>9725.2714678145148</v>
      </c>
      <c r="BC12" s="73">
        <v>10397.690706685569</v>
      </c>
      <c r="BD12" s="73">
        <v>10691.309954961913</v>
      </c>
      <c r="BE12" s="73">
        <v>11019.838784894982</v>
      </c>
      <c r="BF12" s="73">
        <v>11321.355759230941</v>
      </c>
      <c r="BG12" s="73">
        <v>11303.071699445016</v>
      </c>
      <c r="BH12" s="73">
        <v>12115.057008938895</v>
      </c>
      <c r="BI12" s="73">
        <v>12714.958187516706</v>
      </c>
      <c r="BJ12" s="73">
        <v>13653.749532396494</v>
      </c>
      <c r="BK12" s="73"/>
    </row>
    <row r="13" spans="1:63" x14ac:dyDescent="0.25">
      <c r="A13" s="61" t="s">
        <v>132</v>
      </c>
      <c r="B13" s="62" t="s">
        <v>131</v>
      </c>
      <c r="C13" s="77" t="e">
        <v>#N/A</v>
      </c>
      <c r="D13" s="77" t="e">
        <v>#N/A</v>
      </c>
      <c r="E13" s="77" t="e">
        <v>#N/A</v>
      </c>
      <c r="F13" s="77" t="e">
        <v>#N/A</v>
      </c>
      <c r="G13" s="77" t="e">
        <v>#N/A</v>
      </c>
      <c r="H13" s="77" t="e">
        <v>#N/A</v>
      </c>
      <c r="I13" s="77" t="e">
        <v>#N/A</v>
      </c>
      <c r="J13" s="77" t="e">
        <v>#N/A</v>
      </c>
      <c r="K13" s="77" t="e">
        <v>#N/A</v>
      </c>
      <c r="L13" s="77" t="e">
        <v>#N/A</v>
      </c>
      <c r="M13" s="77" t="e">
        <v>#N/A</v>
      </c>
      <c r="N13" s="77" t="e">
        <v>#N/A</v>
      </c>
      <c r="O13" s="77" t="e">
        <v>#N/A</v>
      </c>
      <c r="P13" s="77" t="e">
        <v>#N/A</v>
      </c>
      <c r="Q13" s="77" t="e">
        <v>#N/A</v>
      </c>
      <c r="R13" s="77" t="e">
        <v>#N/A</v>
      </c>
      <c r="S13" s="77" t="e">
        <v>#N/A</v>
      </c>
      <c r="T13" s="77" t="e">
        <v>#N/A</v>
      </c>
      <c r="U13" s="77" t="e">
        <v>#N/A</v>
      </c>
      <c r="V13" s="77" t="e">
        <v>#N/A</v>
      </c>
      <c r="W13" s="77" t="e">
        <v>#N/A</v>
      </c>
      <c r="X13" s="77" t="e">
        <v>#N/A</v>
      </c>
      <c r="Y13" s="77" t="e">
        <v>#N/A</v>
      </c>
      <c r="Z13" s="77" t="e">
        <v>#N/A</v>
      </c>
      <c r="AA13" s="77" t="e">
        <v>#N/A</v>
      </c>
      <c r="AB13" s="77" t="e">
        <v>#N/A</v>
      </c>
      <c r="AC13" s="77" t="e">
        <v>#N/A</v>
      </c>
      <c r="AD13" s="77" t="e">
        <v>#N/A</v>
      </c>
      <c r="AE13" s="77" t="e">
        <v>#N/A</v>
      </c>
      <c r="AF13" s="77" t="e">
        <v>#N/A</v>
      </c>
      <c r="AG13" s="73">
        <v>36605.596143027171</v>
      </c>
      <c r="AH13" s="73">
        <v>38008.056685285534</v>
      </c>
      <c r="AI13" s="73">
        <v>38112.939714479282</v>
      </c>
      <c r="AJ13" s="73">
        <v>38490.055039694395</v>
      </c>
      <c r="AK13" s="73">
        <v>39369.333351894551</v>
      </c>
      <c r="AL13" s="73">
        <v>38550.646573856786</v>
      </c>
      <c r="AM13" s="73">
        <v>37659.381800122232</v>
      </c>
      <c r="AN13" s="73">
        <v>39251.237425455067</v>
      </c>
      <c r="AO13" s="73">
        <v>39195.547966957463</v>
      </c>
      <c r="AP13" s="73">
        <v>38910.4168183121</v>
      </c>
      <c r="AQ13" s="73">
        <v>41022.321554113463</v>
      </c>
      <c r="AR13" s="73">
        <v>38927.234309846295</v>
      </c>
      <c r="AS13" s="73">
        <v>36822.875345116954</v>
      </c>
      <c r="AT13" s="73">
        <v>36766.554512931718</v>
      </c>
      <c r="AU13" s="73">
        <v>38984.21838322073</v>
      </c>
      <c r="AV13" s="73">
        <v>38947.199575108847</v>
      </c>
      <c r="AW13" s="73">
        <v>39042.963944829724</v>
      </c>
      <c r="AX13" s="73">
        <v>39593.473460962166</v>
      </c>
      <c r="AY13" s="73">
        <v>39504.481506768097</v>
      </c>
      <c r="AZ13" s="73">
        <v>35314.912882959725</v>
      </c>
      <c r="BA13" s="73">
        <v>33941.953877819025</v>
      </c>
      <c r="BB13" s="73">
        <v>34981.895419013264</v>
      </c>
      <c r="BC13" s="73">
        <v>34329.774217679624</v>
      </c>
      <c r="BD13" s="73">
        <v>35563.31096026583</v>
      </c>
      <c r="BE13" s="73">
        <v>35458.608342514628</v>
      </c>
      <c r="BF13" s="73">
        <v>37276.080417362122</v>
      </c>
      <c r="BG13" s="73">
        <v>37866.173853424305</v>
      </c>
      <c r="BH13" s="73">
        <v>38442.413838232264</v>
      </c>
      <c r="BI13" s="73" t="e">
        <v>#N/A</v>
      </c>
      <c r="BJ13" s="73" t="e">
        <v>#N/A</v>
      </c>
      <c r="BK13" s="73"/>
    </row>
    <row r="14" spans="1:63" x14ac:dyDescent="0.25">
      <c r="A14" s="61" t="s">
        <v>439</v>
      </c>
      <c r="B14" s="62" t="s">
        <v>438</v>
      </c>
      <c r="C14" s="77" t="e">
        <v>#N/A</v>
      </c>
      <c r="D14" s="77" t="e">
        <v>#N/A</v>
      </c>
      <c r="E14" s="77" t="e">
        <v>#N/A</v>
      </c>
      <c r="F14" s="77" t="e">
        <v>#N/A</v>
      </c>
      <c r="G14" s="77" t="e">
        <v>#N/A</v>
      </c>
      <c r="H14" s="77" t="e">
        <v>#N/A</v>
      </c>
      <c r="I14" s="77" t="e">
        <v>#N/A</v>
      </c>
      <c r="J14" s="77" t="e">
        <v>#N/A</v>
      </c>
      <c r="K14" s="77" t="e">
        <v>#N/A</v>
      </c>
      <c r="L14" s="77" t="e">
        <v>#N/A</v>
      </c>
      <c r="M14" s="77" t="e">
        <v>#N/A</v>
      </c>
      <c r="N14" s="77" t="e">
        <v>#N/A</v>
      </c>
      <c r="O14" s="77" t="e">
        <v>#N/A</v>
      </c>
      <c r="P14" s="77" t="e">
        <v>#N/A</v>
      </c>
      <c r="Q14" s="77" t="e">
        <v>#N/A</v>
      </c>
      <c r="R14" s="77" t="e">
        <v>#N/A</v>
      </c>
      <c r="S14" s="77" t="e">
        <v>#N/A</v>
      </c>
      <c r="T14" s="77" t="e">
        <v>#N/A</v>
      </c>
      <c r="U14" s="77" t="e">
        <v>#N/A</v>
      </c>
      <c r="V14" s="77" t="e">
        <v>#N/A</v>
      </c>
      <c r="W14" s="77" t="e">
        <v>#N/A</v>
      </c>
      <c r="X14" s="77" t="e">
        <v>#N/A</v>
      </c>
      <c r="Y14" s="77" t="e">
        <v>#N/A</v>
      </c>
      <c r="Z14" s="77" t="e">
        <v>#N/A</v>
      </c>
      <c r="AA14" s="77" t="e">
        <v>#N/A</v>
      </c>
      <c r="AB14" s="77" t="e">
        <v>#N/A</v>
      </c>
      <c r="AC14" s="77" t="e">
        <v>#N/A</v>
      </c>
      <c r="AD14" s="77" t="e">
        <v>#N/A</v>
      </c>
      <c r="AE14" s="77" t="e">
        <v>#N/A</v>
      </c>
      <c r="AF14" s="77" t="e">
        <v>#N/A</v>
      </c>
      <c r="AG14" s="73">
        <v>31154.661704120546</v>
      </c>
      <c r="AH14" s="73">
        <v>30637.722178839846</v>
      </c>
      <c r="AI14" s="73">
        <v>30392.974155728047</v>
      </c>
      <c r="AJ14" s="73">
        <v>31309.962433946363</v>
      </c>
      <c r="AK14" s="73">
        <v>32214.5123749017</v>
      </c>
      <c r="AL14" s="73">
        <v>33049.164877680021</v>
      </c>
      <c r="AM14" s="73">
        <v>33882.907597972146</v>
      </c>
      <c r="AN14" s="73">
        <v>34834.989874641986</v>
      </c>
      <c r="AO14" s="73">
        <v>36051.571703341637</v>
      </c>
      <c r="AP14" s="73">
        <v>37450.358068763315</v>
      </c>
      <c r="AQ14" s="73">
        <v>38462.015363467246</v>
      </c>
      <c r="AR14" s="73">
        <v>38679.590652660401</v>
      </c>
      <c r="AS14" s="73">
        <v>39739.301626785738</v>
      </c>
      <c r="AT14" s="73">
        <v>40423.970155755036</v>
      </c>
      <c r="AU14" s="73">
        <v>41578.49851965277</v>
      </c>
      <c r="AV14" s="73">
        <v>42348.174528331147</v>
      </c>
      <c r="AW14" s="73">
        <v>42894.133148791123</v>
      </c>
      <c r="AX14" s="73">
        <v>44265.698668981946</v>
      </c>
      <c r="AY14" s="73">
        <v>44974.526320210527</v>
      </c>
      <c r="AZ14" s="73">
        <v>44910.450857752301</v>
      </c>
      <c r="BA14" s="73">
        <v>45131.434148345019</v>
      </c>
      <c r="BB14" s="73">
        <v>45604.797158974579</v>
      </c>
      <c r="BC14" s="73">
        <v>46571.474557966052</v>
      </c>
      <c r="BD14" s="73">
        <v>46960.05024041899</v>
      </c>
      <c r="BE14" s="73">
        <v>47436.748389529588</v>
      </c>
      <c r="BF14" s="73">
        <v>47784.17847606798</v>
      </c>
      <c r="BG14" s="73">
        <v>48347.03166290505</v>
      </c>
      <c r="BH14" s="73">
        <v>48633.133220721684</v>
      </c>
      <c r="BI14" s="73">
        <v>49304.25111338339</v>
      </c>
      <c r="BJ14" s="73">
        <v>49609.044033299717</v>
      </c>
      <c r="BK14" s="73"/>
    </row>
    <row r="15" spans="1:63" x14ac:dyDescent="0.25">
      <c r="A15" s="61" t="s">
        <v>421</v>
      </c>
      <c r="B15" s="62" t="s">
        <v>420</v>
      </c>
      <c r="C15" s="77" t="e">
        <v>#N/A</v>
      </c>
      <c r="D15" s="77" t="e">
        <v>#N/A</v>
      </c>
      <c r="E15" s="77" t="e">
        <v>#N/A</v>
      </c>
      <c r="F15" s="77" t="e">
        <v>#N/A</v>
      </c>
      <c r="G15" s="77" t="e">
        <v>#N/A</v>
      </c>
      <c r="H15" s="77" t="e">
        <v>#N/A</v>
      </c>
      <c r="I15" s="77" t="e">
        <v>#N/A</v>
      </c>
      <c r="J15" s="77" t="e">
        <v>#N/A</v>
      </c>
      <c r="K15" s="77" t="e">
        <v>#N/A</v>
      </c>
      <c r="L15" s="77" t="e">
        <v>#N/A</v>
      </c>
      <c r="M15" s="77" t="e">
        <v>#N/A</v>
      </c>
      <c r="N15" s="77" t="e">
        <v>#N/A</v>
      </c>
      <c r="O15" s="77" t="e">
        <v>#N/A</v>
      </c>
      <c r="P15" s="77" t="e">
        <v>#N/A</v>
      </c>
      <c r="Q15" s="77" t="e">
        <v>#N/A</v>
      </c>
      <c r="R15" s="77" t="e">
        <v>#N/A</v>
      </c>
      <c r="S15" s="77" t="e">
        <v>#N/A</v>
      </c>
      <c r="T15" s="77" t="e">
        <v>#N/A</v>
      </c>
      <c r="U15" s="77" t="e">
        <v>#N/A</v>
      </c>
      <c r="V15" s="77" t="e">
        <v>#N/A</v>
      </c>
      <c r="W15" s="77" t="e">
        <v>#N/A</v>
      </c>
      <c r="X15" s="77" t="e">
        <v>#N/A</v>
      </c>
      <c r="Y15" s="77" t="e">
        <v>#N/A</v>
      </c>
      <c r="Z15" s="77" t="e">
        <v>#N/A</v>
      </c>
      <c r="AA15" s="77" t="e">
        <v>#N/A</v>
      </c>
      <c r="AB15" s="77" t="e">
        <v>#N/A</v>
      </c>
      <c r="AC15" s="77" t="e">
        <v>#N/A</v>
      </c>
      <c r="AD15" s="77" t="e">
        <v>#N/A</v>
      </c>
      <c r="AE15" s="77" t="e">
        <v>#N/A</v>
      </c>
      <c r="AF15" s="77" t="e">
        <v>#N/A</v>
      </c>
      <c r="AG15" s="73">
        <v>37560.398965303262</v>
      </c>
      <c r="AH15" s="73">
        <v>38467.10190834794</v>
      </c>
      <c r="AI15" s="73">
        <v>38842.576305046154</v>
      </c>
      <c r="AJ15" s="73">
        <v>38726.532414410074</v>
      </c>
      <c r="AK15" s="73">
        <v>39504.456259696664</v>
      </c>
      <c r="AL15" s="73">
        <v>40496.378666497891</v>
      </c>
      <c r="AM15" s="73">
        <v>41391.92973080463</v>
      </c>
      <c r="AN15" s="73">
        <v>42210.652128759837</v>
      </c>
      <c r="AO15" s="73">
        <v>43674.445761677482</v>
      </c>
      <c r="AP15" s="73">
        <v>45139.742922611003</v>
      </c>
      <c r="AQ15" s="73">
        <v>46551.459786555199</v>
      </c>
      <c r="AR15" s="73">
        <v>46961.233246525153</v>
      </c>
      <c r="AS15" s="73">
        <v>47502.544267071549</v>
      </c>
      <c r="AT15" s="73">
        <v>47716.755340791948</v>
      </c>
      <c r="AU15" s="73">
        <v>48718.669382117863</v>
      </c>
      <c r="AV15" s="73">
        <v>49473.748987984298</v>
      </c>
      <c r="AW15" s="73">
        <v>50929.968151067238</v>
      </c>
      <c r="AX15" s="73">
        <v>52657.375580933869</v>
      </c>
      <c r="AY15" s="73">
        <v>53259.411104569241</v>
      </c>
      <c r="AZ15" s="73">
        <v>51120.332050180332</v>
      </c>
      <c r="BA15" s="73">
        <v>51934.462766424702</v>
      </c>
      <c r="BB15" s="73">
        <v>53272.527358892032</v>
      </c>
      <c r="BC15" s="73">
        <v>53391.032403354038</v>
      </c>
      <c r="BD15" s="73">
        <v>53090.815192745496</v>
      </c>
      <c r="BE15" s="73">
        <v>53025.847607899195</v>
      </c>
      <c r="BF15" s="73">
        <v>52966.702476990969</v>
      </c>
      <c r="BG15" s="73">
        <v>53439.413950878974</v>
      </c>
      <c r="BH15" s="73">
        <v>54342.947858884691</v>
      </c>
      <c r="BI15" s="73">
        <v>55474.203152440969</v>
      </c>
      <c r="BJ15" s="73">
        <v>56011.611221528561</v>
      </c>
      <c r="BK15" s="73"/>
    </row>
    <row r="16" spans="1:63" x14ac:dyDescent="0.25">
      <c r="A16" s="61" t="s">
        <v>302</v>
      </c>
      <c r="B16" s="62" t="s">
        <v>301</v>
      </c>
      <c r="C16" s="77" t="e">
        <v>#N/A</v>
      </c>
      <c r="D16" s="77" t="e">
        <v>#N/A</v>
      </c>
      <c r="E16" s="77" t="e">
        <v>#N/A</v>
      </c>
      <c r="F16" s="77" t="e">
        <v>#N/A</v>
      </c>
      <c r="G16" s="77" t="e">
        <v>#N/A</v>
      </c>
      <c r="H16" s="77" t="e">
        <v>#N/A</v>
      </c>
      <c r="I16" s="77" t="e">
        <v>#N/A</v>
      </c>
      <c r="J16" s="77" t="e">
        <v>#N/A</v>
      </c>
      <c r="K16" s="77" t="e">
        <v>#N/A</v>
      </c>
      <c r="L16" s="77" t="e">
        <v>#N/A</v>
      </c>
      <c r="M16" s="77" t="e">
        <v>#N/A</v>
      </c>
      <c r="N16" s="77" t="e">
        <v>#N/A</v>
      </c>
      <c r="O16" s="77" t="e">
        <v>#N/A</v>
      </c>
      <c r="P16" s="77" t="e">
        <v>#N/A</v>
      </c>
      <c r="Q16" s="77" t="e">
        <v>#N/A</v>
      </c>
      <c r="R16" s="77" t="e">
        <v>#N/A</v>
      </c>
      <c r="S16" s="77" t="e">
        <v>#N/A</v>
      </c>
      <c r="T16" s="77" t="e">
        <v>#N/A</v>
      </c>
      <c r="U16" s="77" t="e">
        <v>#N/A</v>
      </c>
      <c r="V16" s="77" t="e">
        <v>#N/A</v>
      </c>
      <c r="W16" s="77" t="e">
        <v>#N/A</v>
      </c>
      <c r="X16" s="77" t="e">
        <v>#N/A</v>
      </c>
      <c r="Y16" s="77" t="e">
        <v>#N/A</v>
      </c>
      <c r="Z16" s="77" t="e">
        <v>#N/A</v>
      </c>
      <c r="AA16" s="77" t="e">
        <v>#N/A</v>
      </c>
      <c r="AB16" s="77" t="e">
        <v>#N/A</v>
      </c>
      <c r="AC16" s="77" t="e">
        <v>#N/A</v>
      </c>
      <c r="AD16" s="77" t="e">
        <v>#N/A</v>
      </c>
      <c r="AE16" s="77" t="e">
        <v>#N/A</v>
      </c>
      <c r="AF16" s="77" t="e">
        <v>#N/A</v>
      </c>
      <c r="AG16" s="73">
        <v>7758.1540360723648</v>
      </c>
      <c r="AH16" s="73">
        <v>7585.1795171977519</v>
      </c>
      <c r="AI16" s="73">
        <v>5782.6502768167475</v>
      </c>
      <c r="AJ16" s="73">
        <v>4379.8140780333624</v>
      </c>
      <c r="AK16" s="73">
        <v>3469.770316478453</v>
      </c>
      <c r="AL16" s="73">
        <v>3025.2938768797312</v>
      </c>
      <c r="AM16" s="73">
        <v>3033.8303882789955</v>
      </c>
      <c r="AN16" s="73">
        <v>3178.977396071552</v>
      </c>
      <c r="AO16" s="73">
        <v>3463.8420096823279</v>
      </c>
      <c r="AP16" s="73">
        <v>3687.6610145927957</v>
      </c>
      <c r="AQ16" s="73">
        <v>4063.4716410446649</v>
      </c>
      <c r="AR16" s="73">
        <v>4431.2898732447275</v>
      </c>
      <c r="AS16" s="73">
        <v>4813.50418477741</v>
      </c>
      <c r="AT16" s="73">
        <v>5264.8405259664869</v>
      </c>
      <c r="AU16" s="73">
        <v>5701.9032635262893</v>
      </c>
      <c r="AV16" s="73">
        <v>7222.0360750378068</v>
      </c>
      <c r="AW16" s="73">
        <v>9605.09610840819</v>
      </c>
      <c r="AX16" s="73">
        <v>11914.99483259698</v>
      </c>
      <c r="AY16" s="73">
        <v>12903.151916744497</v>
      </c>
      <c r="AZ16" s="73">
        <v>13822.091109427938</v>
      </c>
      <c r="BA16" s="73">
        <v>14312.756115875116</v>
      </c>
      <c r="BB16" s="73">
        <v>13905.245763645193</v>
      </c>
      <c r="BC16" s="73">
        <v>14023.98071765778</v>
      </c>
      <c r="BD16" s="73">
        <v>14652.704245717894</v>
      </c>
      <c r="BE16" s="73">
        <v>14875.781641332653</v>
      </c>
      <c r="BF16" s="73">
        <v>14853.910552572917</v>
      </c>
      <c r="BG16" s="73">
        <v>14238.784136618819</v>
      </c>
      <c r="BH16" s="73">
        <v>14121.406935559069</v>
      </c>
      <c r="BI16" s="73">
        <v>14209.649405930892</v>
      </c>
      <c r="BJ16" s="73">
        <v>14402.463864316285</v>
      </c>
      <c r="BK16" s="73"/>
    </row>
    <row r="17" spans="1:63" x14ac:dyDescent="0.25">
      <c r="A17" s="61" t="s">
        <v>512</v>
      </c>
      <c r="B17" s="62" t="s">
        <v>133</v>
      </c>
      <c r="C17" s="77" t="e">
        <v>#N/A</v>
      </c>
      <c r="D17" s="77" t="e">
        <v>#N/A</v>
      </c>
      <c r="E17" s="77" t="e">
        <v>#N/A</v>
      </c>
      <c r="F17" s="77" t="e">
        <v>#N/A</v>
      </c>
      <c r="G17" s="77" t="e">
        <v>#N/A</v>
      </c>
      <c r="H17" s="77" t="e">
        <v>#N/A</v>
      </c>
      <c r="I17" s="77" t="e">
        <v>#N/A</v>
      </c>
      <c r="J17" s="77" t="e">
        <v>#N/A</v>
      </c>
      <c r="K17" s="77" t="e">
        <v>#N/A</v>
      </c>
      <c r="L17" s="77" t="e">
        <v>#N/A</v>
      </c>
      <c r="M17" s="77" t="e">
        <v>#N/A</v>
      </c>
      <c r="N17" s="77" t="e">
        <v>#N/A</v>
      </c>
      <c r="O17" s="77" t="e">
        <v>#N/A</v>
      </c>
      <c r="P17" s="77" t="e">
        <v>#N/A</v>
      </c>
      <c r="Q17" s="77" t="e">
        <v>#N/A</v>
      </c>
      <c r="R17" s="77" t="e">
        <v>#N/A</v>
      </c>
      <c r="S17" s="77" t="e">
        <v>#N/A</v>
      </c>
      <c r="T17" s="77" t="e">
        <v>#N/A</v>
      </c>
      <c r="U17" s="77" t="e">
        <v>#N/A</v>
      </c>
      <c r="V17" s="77" t="e">
        <v>#N/A</v>
      </c>
      <c r="W17" s="77" t="e">
        <v>#N/A</v>
      </c>
      <c r="X17" s="77" t="e">
        <v>#N/A</v>
      </c>
      <c r="Y17" s="77" t="e">
        <v>#N/A</v>
      </c>
      <c r="Z17" s="77" t="e">
        <v>#N/A</v>
      </c>
      <c r="AA17" s="77" t="e">
        <v>#N/A</v>
      </c>
      <c r="AB17" s="77" t="e">
        <v>#N/A</v>
      </c>
      <c r="AC17" s="77" t="e">
        <v>#N/A</v>
      </c>
      <c r="AD17" s="77" t="e">
        <v>#N/A</v>
      </c>
      <c r="AE17" s="77" t="e">
        <v>#N/A</v>
      </c>
      <c r="AF17" s="77" t="e">
        <v>#N/A</v>
      </c>
      <c r="AG17" s="73">
        <v>38099.848615503979</v>
      </c>
      <c r="AH17" s="73">
        <v>35837.327884317092</v>
      </c>
      <c r="AI17" s="73">
        <v>33815.827861493512</v>
      </c>
      <c r="AJ17" s="73">
        <v>33289.240363307057</v>
      </c>
      <c r="AK17" s="73">
        <v>33742.846369247811</v>
      </c>
      <c r="AL17" s="73">
        <v>34675.056267401364</v>
      </c>
      <c r="AM17" s="73">
        <v>35656.736330827189</v>
      </c>
      <c r="AN17" s="73">
        <v>35964.095415694552</v>
      </c>
      <c r="AO17" s="73">
        <v>37240.396106885943</v>
      </c>
      <c r="AP17" s="73">
        <v>39430.907973930356</v>
      </c>
      <c r="AQ17" s="73">
        <v>40517.363844258274</v>
      </c>
      <c r="AR17" s="73">
        <v>40953.483948856476</v>
      </c>
      <c r="AS17" s="73">
        <v>41371.833676652881</v>
      </c>
      <c r="AT17" s="73">
        <v>40135.227481904163</v>
      </c>
      <c r="AU17" s="73">
        <v>39757.543419233967</v>
      </c>
      <c r="AV17" s="73">
        <v>40352.608772338259</v>
      </c>
      <c r="AW17" s="73">
        <v>40596.678285976508</v>
      </c>
      <c r="AX17" s="73">
        <v>40408.147445530107</v>
      </c>
      <c r="AY17" s="73">
        <v>38746.670814708144</v>
      </c>
      <c r="AZ17" s="73">
        <v>36499.650038560183</v>
      </c>
      <c r="BA17" s="73">
        <v>36503.789969875172</v>
      </c>
      <c r="BB17" s="73">
        <v>36254.273042595174</v>
      </c>
      <c r="BC17" s="73">
        <v>36961.443558522602</v>
      </c>
      <c r="BD17" s="73">
        <v>35620.131475890674</v>
      </c>
      <c r="BE17" s="73">
        <v>35659.161425501916</v>
      </c>
      <c r="BF17" s="73">
        <v>35400.081853794836</v>
      </c>
      <c r="BG17" s="73">
        <v>35557.319808092521</v>
      </c>
      <c r="BH17" s="73">
        <v>36297.307022515291</v>
      </c>
      <c r="BI17" s="73">
        <v>37019.515067685286</v>
      </c>
      <c r="BJ17" s="73">
        <v>37100.743985238347</v>
      </c>
      <c r="BK17" s="73"/>
    </row>
    <row r="18" spans="1:63" x14ac:dyDescent="0.25">
      <c r="A18" s="61" t="s">
        <v>304</v>
      </c>
      <c r="B18" s="62" t="s">
        <v>303</v>
      </c>
      <c r="C18" s="77" t="e">
        <v>#N/A</v>
      </c>
      <c r="D18" s="77" t="e">
        <v>#N/A</v>
      </c>
      <c r="E18" s="77" t="e">
        <v>#N/A</v>
      </c>
      <c r="F18" s="77" t="e">
        <v>#N/A</v>
      </c>
      <c r="G18" s="77" t="e">
        <v>#N/A</v>
      </c>
      <c r="H18" s="77" t="e">
        <v>#N/A</v>
      </c>
      <c r="I18" s="77" t="e">
        <v>#N/A</v>
      </c>
      <c r="J18" s="77" t="e">
        <v>#N/A</v>
      </c>
      <c r="K18" s="77" t="e">
        <v>#N/A</v>
      </c>
      <c r="L18" s="77" t="e">
        <v>#N/A</v>
      </c>
      <c r="M18" s="77" t="e">
        <v>#N/A</v>
      </c>
      <c r="N18" s="77" t="e">
        <v>#N/A</v>
      </c>
      <c r="O18" s="77" t="e">
        <v>#N/A</v>
      </c>
      <c r="P18" s="77" t="e">
        <v>#N/A</v>
      </c>
      <c r="Q18" s="77" t="e">
        <v>#N/A</v>
      </c>
      <c r="R18" s="77" t="e">
        <v>#N/A</v>
      </c>
      <c r="S18" s="77" t="e">
        <v>#N/A</v>
      </c>
      <c r="T18" s="77" t="e">
        <v>#N/A</v>
      </c>
      <c r="U18" s="77" t="e">
        <v>#N/A</v>
      </c>
      <c r="V18" s="77" t="e">
        <v>#N/A</v>
      </c>
      <c r="W18" s="77" t="e">
        <v>#N/A</v>
      </c>
      <c r="X18" s="77" t="e">
        <v>#N/A</v>
      </c>
      <c r="Y18" s="77" t="e">
        <v>#N/A</v>
      </c>
      <c r="Z18" s="77" t="e">
        <v>#N/A</v>
      </c>
      <c r="AA18" s="77" t="e">
        <v>#N/A</v>
      </c>
      <c r="AB18" s="77" t="e">
        <v>#N/A</v>
      </c>
      <c r="AC18" s="77" t="e">
        <v>#N/A</v>
      </c>
      <c r="AD18" s="77" t="e">
        <v>#N/A</v>
      </c>
      <c r="AE18" s="77" t="e">
        <v>#N/A</v>
      </c>
      <c r="AF18" s="77" t="e">
        <v>#N/A</v>
      </c>
      <c r="AG18" s="73">
        <v>38600.721389698781</v>
      </c>
      <c r="AH18" s="73">
        <v>41770.806031352724</v>
      </c>
      <c r="AI18" s="73">
        <v>43429.939233059813</v>
      </c>
      <c r="AJ18" s="73">
        <v>47819.602306698478</v>
      </c>
      <c r="AK18" s="73">
        <v>46539.367483775481</v>
      </c>
      <c r="AL18" s="73">
        <v>47157.300417981918</v>
      </c>
      <c r="AM18" s="73">
        <v>47825.461011814346</v>
      </c>
      <c r="AN18" s="73">
        <v>47956.746126765844</v>
      </c>
      <c r="AO18" s="73">
        <v>48716.943892274023</v>
      </c>
      <c r="AP18" s="73">
        <v>48988.493215573144</v>
      </c>
      <c r="AQ18" s="73">
        <v>49406.216692178001</v>
      </c>
      <c r="AR18" s="73">
        <v>48246.121307704598</v>
      </c>
      <c r="AS18" s="73">
        <v>47311.359369043319</v>
      </c>
      <c r="AT18" s="73">
        <v>47476.983353775249</v>
      </c>
      <c r="AU18" s="73">
        <v>47661.508938238549</v>
      </c>
      <c r="AV18" s="73">
        <v>47492.774506353642</v>
      </c>
      <c r="AW18" s="73">
        <v>46910.435869260473</v>
      </c>
      <c r="AX18" s="73">
        <v>47000.54218743361</v>
      </c>
      <c r="AY18" s="73">
        <v>46408.998625671877</v>
      </c>
      <c r="AZ18" s="73">
        <v>44759.35695046679</v>
      </c>
      <c r="BA18" s="73">
        <v>44599.948742710767</v>
      </c>
      <c r="BB18" s="73">
        <v>44157.548735897166</v>
      </c>
      <c r="BC18" s="73">
        <v>45035.943910213755</v>
      </c>
      <c r="BD18" s="73">
        <v>46930.830728237343</v>
      </c>
      <c r="BE18" s="73">
        <v>48201.085018366168</v>
      </c>
      <c r="BF18" s="73">
        <v>48110.804332941516</v>
      </c>
      <c r="BG18" s="73">
        <v>47937.776305723957</v>
      </c>
      <c r="BH18" s="73">
        <v>47709.873813661783</v>
      </c>
      <c r="BI18" s="73">
        <v>46227.027120451734</v>
      </c>
      <c r="BJ18" s="73">
        <v>45010.711495441923</v>
      </c>
      <c r="BK18" s="73"/>
    </row>
    <row r="19" spans="1:63" x14ac:dyDescent="0.25">
      <c r="A19" s="61" t="s">
        <v>284</v>
      </c>
      <c r="B19" s="62" t="s">
        <v>283</v>
      </c>
      <c r="C19" s="77" t="e">
        <v>#N/A</v>
      </c>
      <c r="D19" s="77" t="e">
        <v>#N/A</v>
      </c>
      <c r="E19" s="77" t="e">
        <v>#N/A</v>
      </c>
      <c r="F19" s="77" t="e">
        <v>#N/A</v>
      </c>
      <c r="G19" s="77" t="e">
        <v>#N/A</v>
      </c>
      <c r="H19" s="77" t="e">
        <v>#N/A</v>
      </c>
      <c r="I19" s="77" t="e">
        <v>#N/A</v>
      </c>
      <c r="J19" s="77" t="e">
        <v>#N/A</v>
      </c>
      <c r="K19" s="77" t="e">
        <v>#N/A</v>
      </c>
      <c r="L19" s="77" t="e">
        <v>#N/A</v>
      </c>
      <c r="M19" s="77" t="e">
        <v>#N/A</v>
      </c>
      <c r="N19" s="77" t="e">
        <v>#N/A</v>
      </c>
      <c r="O19" s="77" t="e">
        <v>#N/A</v>
      </c>
      <c r="P19" s="77" t="e">
        <v>#N/A</v>
      </c>
      <c r="Q19" s="77" t="e">
        <v>#N/A</v>
      </c>
      <c r="R19" s="77" t="e">
        <v>#N/A</v>
      </c>
      <c r="S19" s="77" t="e">
        <v>#N/A</v>
      </c>
      <c r="T19" s="77" t="e">
        <v>#N/A</v>
      </c>
      <c r="U19" s="77" t="e">
        <v>#N/A</v>
      </c>
      <c r="V19" s="77" t="e">
        <v>#N/A</v>
      </c>
      <c r="W19" s="77" t="e">
        <v>#N/A</v>
      </c>
      <c r="X19" s="77" t="e">
        <v>#N/A</v>
      </c>
      <c r="Y19" s="77" t="e">
        <v>#N/A</v>
      </c>
      <c r="Z19" s="77" t="e">
        <v>#N/A</v>
      </c>
      <c r="AA19" s="77" t="e">
        <v>#N/A</v>
      </c>
      <c r="AB19" s="77" t="e">
        <v>#N/A</v>
      </c>
      <c r="AC19" s="77" t="e">
        <v>#N/A</v>
      </c>
      <c r="AD19" s="77" t="e">
        <v>#N/A</v>
      </c>
      <c r="AE19" s="77" t="e">
        <v>#N/A</v>
      </c>
      <c r="AF19" s="77" t="e">
        <v>#N/A</v>
      </c>
      <c r="AG19" s="73">
        <v>1517.7292857764855</v>
      </c>
      <c r="AH19" s="73">
        <v>1534.5251502397052</v>
      </c>
      <c r="AI19" s="73">
        <v>1582.3136581345941</v>
      </c>
      <c r="AJ19" s="73">
        <v>1621.3268755620568</v>
      </c>
      <c r="AK19" s="73">
        <v>1648.7340380605926</v>
      </c>
      <c r="AL19" s="73">
        <v>1696.5678691624123</v>
      </c>
      <c r="AM19" s="73">
        <v>1735.9219344014782</v>
      </c>
      <c r="AN19" s="73">
        <v>1775.9642209617718</v>
      </c>
      <c r="AO19" s="73">
        <v>1829.503850486356</v>
      </c>
      <c r="AP19" s="73">
        <v>1876.599103763572</v>
      </c>
      <c r="AQ19" s="73">
        <v>1937.7293135473408</v>
      </c>
      <c r="AR19" s="73">
        <v>1998.0664274211654</v>
      </c>
      <c r="AS19" s="73">
        <v>2037.2361714807282</v>
      </c>
      <c r="AT19" s="73">
        <v>2097.1686703267183</v>
      </c>
      <c r="AU19" s="73">
        <v>2171.688627883444</v>
      </c>
      <c r="AV19" s="73">
        <v>2279.5312737022377</v>
      </c>
      <c r="AW19" s="73">
        <v>2399.0820060173146</v>
      </c>
      <c r="AX19" s="73">
        <v>2537.1112864866186</v>
      </c>
      <c r="AY19" s="73">
        <v>2659.0491767823196</v>
      </c>
      <c r="AZ19" s="73">
        <v>2762.1804365811722</v>
      </c>
      <c r="BA19" s="73">
        <v>2883.4668525255343</v>
      </c>
      <c r="BB19" s="73">
        <v>3034.9379881294421</v>
      </c>
      <c r="BC19" s="73">
        <v>3195.737148173675</v>
      </c>
      <c r="BD19" s="73">
        <v>3348.9534737619852</v>
      </c>
      <c r="BE19" s="73">
        <v>3511.5822821606475</v>
      </c>
      <c r="BF19" s="73">
        <v>3700.1110810523801</v>
      </c>
      <c r="BG19" s="73">
        <v>3920.3011186204708</v>
      </c>
      <c r="BH19" s="73">
        <v>4161.0897133905173</v>
      </c>
      <c r="BI19" s="73">
        <v>4441.4244621624366</v>
      </c>
      <c r="BJ19" s="73">
        <v>4753.726946736665</v>
      </c>
      <c r="BK19" s="73"/>
    </row>
    <row r="20" spans="1:63" x14ac:dyDescent="0.25">
      <c r="A20" s="61" t="s">
        <v>136</v>
      </c>
      <c r="B20" s="62" t="s">
        <v>135</v>
      </c>
      <c r="C20" s="77" t="e">
        <v>#N/A</v>
      </c>
      <c r="D20" s="77" t="e">
        <v>#N/A</v>
      </c>
      <c r="E20" s="77" t="e">
        <v>#N/A</v>
      </c>
      <c r="F20" s="77" t="e">
        <v>#N/A</v>
      </c>
      <c r="G20" s="77" t="e">
        <v>#N/A</v>
      </c>
      <c r="H20" s="77" t="e">
        <v>#N/A</v>
      </c>
      <c r="I20" s="77" t="e">
        <v>#N/A</v>
      </c>
      <c r="J20" s="77" t="e">
        <v>#N/A</v>
      </c>
      <c r="K20" s="77" t="e">
        <v>#N/A</v>
      </c>
      <c r="L20" s="77" t="e">
        <v>#N/A</v>
      </c>
      <c r="M20" s="77" t="e">
        <v>#N/A</v>
      </c>
      <c r="N20" s="77" t="e">
        <v>#N/A</v>
      </c>
      <c r="O20" s="77" t="e">
        <v>#N/A</v>
      </c>
      <c r="P20" s="77" t="e">
        <v>#N/A</v>
      </c>
      <c r="Q20" s="77" t="e">
        <v>#N/A</v>
      </c>
      <c r="R20" s="77" t="e">
        <v>#N/A</v>
      </c>
      <c r="S20" s="77" t="e">
        <v>#N/A</v>
      </c>
      <c r="T20" s="77" t="e">
        <v>#N/A</v>
      </c>
      <c r="U20" s="77" t="e">
        <v>#N/A</v>
      </c>
      <c r="V20" s="77" t="e">
        <v>#N/A</v>
      </c>
      <c r="W20" s="77" t="e">
        <v>#N/A</v>
      </c>
      <c r="X20" s="77" t="e">
        <v>#N/A</v>
      </c>
      <c r="Y20" s="77" t="e">
        <v>#N/A</v>
      </c>
      <c r="Z20" s="77" t="e">
        <v>#N/A</v>
      </c>
      <c r="AA20" s="77" t="e">
        <v>#N/A</v>
      </c>
      <c r="AB20" s="77" t="e">
        <v>#N/A</v>
      </c>
      <c r="AC20" s="77" t="e">
        <v>#N/A</v>
      </c>
      <c r="AD20" s="77" t="e">
        <v>#N/A</v>
      </c>
      <c r="AE20" s="77" t="e">
        <v>#N/A</v>
      </c>
      <c r="AF20" s="77" t="e">
        <v>#N/A</v>
      </c>
      <c r="AG20" s="73">
        <v>13984.031738691483</v>
      </c>
      <c r="AH20" s="73">
        <v>13388.946948794959</v>
      </c>
      <c r="AI20" s="73">
        <v>12579.659574588146</v>
      </c>
      <c r="AJ20" s="73">
        <v>12631.950383843641</v>
      </c>
      <c r="AK20" s="73">
        <v>12836.381280778909</v>
      </c>
      <c r="AL20" s="73">
        <v>13042.615731993918</v>
      </c>
      <c r="AM20" s="73">
        <v>13505.696984580745</v>
      </c>
      <c r="AN20" s="73">
        <v>14085.855516696613</v>
      </c>
      <c r="AO20" s="73">
        <v>14548.710306937455</v>
      </c>
      <c r="AP20" s="73">
        <v>14537.21703214222</v>
      </c>
      <c r="AQ20" s="73">
        <v>15124.213424553882</v>
      </c>
      <c r="AR20" s="73">
        <v>14713.079571731076</v>
      </c>
      <c r="AS20" s="73">
        <v>14778.764144883617</v>
      </c>
      <c r="AT20" s="73">
        <v>15050.513185416356</v>
      </c>
      <c r="AU20" s="73">
        <v>15210.016588122453</v>
      </c>
      <c r="AV20" s="73">
        <v>15752.189110239848</v>
      </c>
      <c r="AW20" s="73">
        <v>16612.614824881621</v>
      </c>
      <c r="AX20" s="73">
        <v>16903.933607983145</v>
      </c>
      <c r="AY20" s="73">
        <v>16946.670961303436</v>
      </c>
      <c r="AZ20" s="73">
        <v>16019.885593050616</v>
      </c>
      <c r="BA20" s="73">
        <v>15596.61681133094</v>
      </c>
      <c r="BB20" s="73">
        <v>15444.746320760125</v>
      </c>
      <c r="BC20" s="73">
        <v>15335.739933082075</v>
      </c>
      <c r="BD20" s="73">
        <v>15088.335205112406</v>
      </c>
      <c r="BE20" s="73">
        <v>15041.554748058386</v>
      </c>
      <c r="BF20" s="73">
        <v>15382.9274290296</v>
      </c>
      <c r="BG20" s="73">
        <v>15738.188796876071</v>
      </c>
      <c r="BH20" s="73">
        <v>15788.820516221471</v>
      </c>
      <c r="BI20" s="73">
        <v>15674.84963476419</v>
      </c>
      <c r="BJ20" s="73">
        <v>15638.829897398775</v>
      </c>
      <c r="BK20" s="73"/>
    </row>
    <row r="21" spans="1:63" x14ac:dyDescent="0.25">
      <c r="A21" s="61" t="s">
        <v>336</v>
      </c>
      <c r="B21" s="62" t="s">
        <v>335</v>
      </c>
      <c r="C21" s="77" t="e">
        <v>#N/A</v>
      </c>
      <c r="D21" s="77" t="e">
        <v>#N/A</v>
      </c>
      <c r="E21" s="77" t="e">
        <v>#N/A</v>
      </c>
      <c r="F21" s="77" t="e">
        <v>#N/A</v>
      </c>
      <c r="G21" s="77" t="e">
        <v>#N/A</v>
      </c>
      <c r="H21" s="77" t="e">
        <v>#N/A</v>
      </c>
      <c r="I21" s="77" t="e">
        <v>#N/A</v>
      </c>
      <c r="J21" s="77" t="e">
        <v>#N/A</v>
      </c>
      <c r="K21" s="77" t="e">
        <v>#N/A</v>
      </c>
      <c r="L21" s="77" t="e">
        <v>#N/A</v>
      </c>
      <c r="M21" s="77" t="e">
        <v>#N/A</v>
      </c>
      <c r="N21" s="77" t="e">
        <v>#N/A</v>
      </c>
      <c r="O21" s="77" t="e">
        <v>#N/A</v>
      </c>
      <c r="P21" s="77" t="e">
        <v>#N/A</v>
      </c>
      <c r="Q21" s="77" t="e">
        <v>#N/A</v>
      </c>
      <c r="R21" s="77" t="e">
        <v>#N/A</v>
      </c>
      <c r="S21" s="77" t="e">
        <v>#N/A</v>
      </c>
      <c r="T21" s="77" t="e">
        <v>#N/A</v>
      </c>
      <c r="U21" s="77" t="e">
        <v>#N/A</v>
      </c>
      <c r="V21" s="77" t="e">
        <v>#N/A</v>
      </c>
      <c r="W21" s="77" t="e">
        <v>#N/A</v>
      </c>
      <c r="X21" s="77" t="e">
        <v>#N/A</v>
      </c>
      <c r="Y21" s="77" t="e">
        <v>#N/A</v>
      </c>
      <c r="Z21" s="77" t="e">
        <v>#N/A</v>
      </c>
      <c r="AA21" s="77" t="e">
        <v>#N/A</v>
      </c>
      <c r="AB21" s="77" t="e">
        <v>#N/A</v>
      </c>
      <c r="AC21" s="77" t="e">
        <v>#N/A</v>
      </c>
      <c r="AD21" s="77" t="e">
        <v>#N/A</v>
      </c>
      <c r="AE21" s="77" t="e">
        <v>#N/A</v>
      </c>
      <c r="AF21" s="77" t="e">
        <v>#N/A</v>
      </c>
      <c r="AG21" s="73">
        <v>8895.4765124838705</v>
      </c>
      <c r="AH21" s="73">
        <v>8784.4204511303269</v>
      </c>
      <c r="AI21" s="73">
        <v>7924.0148932244238</v>
      </c>
      <c r="AJ21" s="73">
        <v>7305.3425833129513</v>
      </c>
      <c r="AK21" s="73">
        <v>6458.1861423742221</v>
      </c>
      <c r="AL21" s="73">
        <v>5805.2669125875918</v>
      </c>
      <c r="AM21" s="73">
        <v>5987.7856894142924</v>
      </c>
      <c r="AN21" s="73">
        <v>6698.7445675351228</v>
      </c>
      <c r="AO21" s="73">
        <v>7296.0545906783218</v>
      </c>
      <c r="AP21" s="73">
        <v>7575.9183259516312</v>
      </c>
      <c r="AQ21" s="73">
        <v>8053.1736380832399</v>
      </c>
      <c r="AR21" s="73">
        <v>8477.0840114831481</v>
      </c>
      <c r="AS21" s="73">
        <v>8961.6411195933761</v>
      </c>
      <c r="AT21" s="73">
        <v>9660.1936884528568</v>
      </c>
      <c r="AU21" s="73">
        <v>10839.956272816455</v>
      </c>
      <c r="AV21" s="73">
        <v>11940.186596105836</v>
      </c>
      <c r="AW21" s="73">
        <v>13214.871580239958</v>
      </c>
      <c r="AX21" s="73">
        <v>14417.353530898859</v>
      </c>
      <c r="AY21" s="73">
        <v>15942.897679737323</v>
      </c>
      <c r="AZ21" s="73">
        <v>16010.439955622031</v>
      </c>
      <c r="BA21" s="73">
        <v>17288.404349343255</v>
      </c>
      <c r="BB21" s="73">
        <v>18251.780944765345</v>
      </c>
      <c r="BC21" s="73">
        <v>18576.728676082628</v>
      </c>
      <c r="BD21" s="73">
        <v>18760.16352401995</v>
      </c>
      <c r="BE21" s="73">
        <v>19066.886819091851</v>
      </c>
      <c r="BF21" s="73">
        <v>18307.519667840555</v>
      </c>
      <c r="BG21" s="73">
        <v>17822.60659454175</v>
      </c>
      <c r="BH21" s="73">
        <v>18280.198919064154</v>
      </c>
      <c r="BI21" s="73">
        <v>18885.235499966791</v>
      </c>
      <c r="BJ21" s="73">
        <v>19249.285475603112</v>
      </c>
      <c r="BK21" s="73"/>
    </row>
    <row r="22" spans="1:63" x14ac:dyDescent="0.25">
      <c r="A22" s="61" t="s">
        <v>423</v>
      </c>
      <c r="B22" s="62" t="s">
        <v>422</v>
      </c>
      <c r="C22" s="77" t="e">
        <v>#N/A</v>
      </c>
      <c r="D22" s="77" t="e">
        <v>#N/A</v>
      </c>
      <c r="E22" s="77" t="e">
        <v>#N/A</v>
      </c>
      <c r="F22" s="77" t="e">
        <v>#N/A</v>
      </c>
      <c r="G22" s="77" t="e">
        <v>#N/A</v>
      </c>
      <c r="H22" s="77" t="e">
        <v>#N/A</v>
      </c>
      <c r="I22" s="77" t="e">
        <v>#N/A</v>
      </c>
      <c r="J22" s="77" t="e">
        <v>#N/A</v>
      </c>
      <c r="K22" s="77" t="e">
        <v>#N/A</v>
      </c>
      <c r="L22" s="77" t="e">
        <v>#N/A</v>
      </c>
      <c r="M22" s="77" t="e">
        <v>#N/A</v>
      </c>
      <c r="N22" s="77" t="e">
        <v>#N/A</v>
      </c>
      <c r="O22" s="77" t="e">
        <v>#N/A</v>
      </c>
      <c r="P22" s="77" t="e">
        <v>#N/A</v>
      </c>
      <c r="Q22" s="77" t="e">
        <v>#N/A</v>
      </c>
      <c r="R22" s="77" t="e">
        <v>#N/A</v>
      </c>
      <c r="S22" s="77" t="e">
        <v>#N/A</v>
      </c>
      <c r="T22" s="77" t="e">
        <v>#N/A</v>
      </c>
      <c r="U22" s="77" t="e">
        <v>#N/A</v>
      </c>
      <c r="V22" s="77" t="e">
        <v>#N/A</v>
      </c>
      <c r="W22" s="77" t="e">
        <v>#N/A</v>
      </c>
      <c r="X22" s="77" t="e">
        <v>#N/A</v>
      </c>
      <c r="Y22" s="77" t="e">
        <v>#N/A</v>
      </c>
      <c r="Z22" s="77" t="e">
        <v>#N/A</v>
      </c>
      <c r="AA22" s="77" t="e">
        <v>#N/A</v>
      </c>
      <c r="AB22" s="77" t="e">
        <v>#N/A</v>
      </c>
      <c r="AC22" s="77" t="e">
        <v>#N/A</v>
      </c>
      <c r="AD22" s="77" t="e">
        <v>#N/A</v>
      </c>
      <c r="AE22" s="77" t="e">
        <v>#N/A</v>
      </c>
      <c r="AF22" s="77" t="e">
        <v>#N/A</v>
      </c>
      <c r="AG22" s="73">
        <v>35619.619692417677</v>
      </c>
      <c r="AH22" s="73">
        <v>36138.017566305214</v>
      </c>
      <c r="AI22" s="73">
        <v>36542.606473514585</v>
      </c>
      <c r="AJ22" s="73">
        <v>36050.01224432711</v>
      </c>
      <c r="AK22" s="73">
        <v>37098.822016806836</v>
      </c>
      <c r="AL22" s="73">
        <v>37904.070599684266</v>
      </c>
      <c r="AM22" s="73">
        <v>38329.986897700677</v>
      </c>
      <c r="AN22" s="73">
        <v>39687.937481791218</v>
      </c>
      <c r="AO22" s="73">
        <v>40380.22365890634</v>
      </c>
      <c r="AP22" s="73">
        <v>41715.075342694625</v>
      </c>
      <c r="AQ22" s="73">
        <v>43160.691493779457</v>
      </c>
      <c r="AR22" s="73">
        <v>43485.468320932618</v>
      </c>
      <c r="AS22" s="73">
        <v>44029.899690309947</v>
      </c>
      <c r="AT22" s="73">
        <v>44301.070939808691</v>
      </c>
      <c r="AU22" s="73">
        <v>45685.004906056325</v>
      </c>
      <c r="AV22" s="73">
        <v>46489.269130578759</v>
      </c>
      <c r="AW22" s="73">
        <v>47362.422773179562</v>
      </c>
      <c r="AX22" s="73">
        <v>48744.61851989654</v>
      </c>
      <c r="AY22" s="73">
        <v>48577.203802664706</v>
      </c>
      <c r="AZ22" s="73">
        <v>47214.165966131462</v>
      </c>
      <c r="BA22" s="73">
        <v>48124.815894585998</v>
      </c>
      <c r="BB22" s="73">
        <v>48307.706831636198</v>
      </c>
      <c r="BC22" s="73">
        <v>48363.938247991144</v>
      </c>
      <c r="BD22" s="73">
        <v>48357.579170658857</v>
      </c>
      <c r="BE22" s="73">
        <v>48903.340741752989</v>
      </c>
      <c r="BF22" s="73">
        <v>49613.365102511241</v>
      </c>
      <c r="BG22" s="73">
        <v>49988.079428851524</v>
      </c>
      <c r="BH22" s="73">
        <v>50596.642797335895</v>
      </c>
      <c r="BI22" s="73">
        <v>51279.654544410856</v>
      </c>
      <c r="BJ22" s="73">
        <v>51830.746465683122</v>
      </c>
      <c r="BK22" s="73"/>
    </row>
    <row r="23" spans="1:63" x14ac:dyDescent="0.25">
      <c r="A23" s="61" t="s">
        <v>138</v>
      </c>
      <c r="B23" s="62" t="s">
        <v>137</v>
      </c>
      <c r="C23" s="77" t="e">
        <v>#N/A</v>
      </c>
      <c r="D23" s="77" t="e">
        <v>#N/A</v>
      </c>
      <c r="E23" s="77" t="e">
        <v>#N/A</v>
      </c>
      <c r="F23" s="77" t="e">
        <v>#N/A</v>
      </c>
      <c r="G23" s="77" t="e">
        <v>#N/A</v>
      </c>
      <c r="H23" s="77" t="e">
        <v>#N/A</v>
      </c>
      <c r="I23" s="77" t="e">
        <v>#N/A</v>
      </c>
      <c r="J23" s="77" t="e">
        <v>#N/A</v>
      </c>
      <c r="K23" s="77" t="e">
        <v>#N/A</v>
      </c>
      <c r="L23" s="77" t="e">
        <v>#N/A</v>
      </c>
      <c r="M23" s="77" t="e">
        <v>#N/A</v>
      </c>
      <c r="N23" s="77" t="e">
        <v>#N/A</v>
      </c>
      <c r="O23" s="77" t="e">
        <v>#N/A</v>
      </c>
      <c r="P23" s="77" t="e">
        <v>#N/A</v>
      </c>
      <c r="Q23" s="77" t="e">
        <v>#N/A</v>
      </c>
      <c r="R23" s="77" t="e">
        <v>#N/A</v>
      </c>
      <c r="S23" s="77" t="e">
        <v>#N/A</v>
      </c>
      <c r="T23" s="77" t="e">
        <v>#N/A</v>
      </c>
      <c r="U23" s="77" t="e">
        <v>#N/A</v>
      </c>
      <c r="V23" s="77" t="e">
        <v>#N/A</v>
      </c>
      <c r="W23" s="77" t="e">
        <v>#N/A</v>
      </c>
      <c r="X23" s="77" t="e">
        <v>#N/A</v>
      </c>
      <c r="Y23" s="77" t="e">
        <v>#N/A</v>
      </c>
      <c r="Z23" s="77" t="e">
        <v>#N/A</v>
      </c>
      <c r="AA23" s="77" t="e">
        <v>#N/A</v>
      </c>
      <c r="AB23" s="77" t="e">
        <v>#N/A</v>
      </c>
      <c r="AC23" s="77" t="e">
        <v>#N/A</v>
      </c>
      <c r="AD23" s="77" t="e">
        <v>#N/A</v>
      </c>
      <c r="AE23" s="77" t="e">
        <v>#N/A</v>
      </c>
      <c r="AF23" s="77" t="e">
        <v>#N/A</v>
      </c>
      <c r="AG23" s="73">
        <v>4797.9145904472789</v>
      </c>
      <c r="AH23" s="73">
        <v>5247.8892722915771</v>
      </c>
      <c r="AI23" s="73">
        <v>5784.0362410779808</v>
      </c>
      <c r="AJ23" s="73">
        <v>6044.4403757530326</v>
      </c>
      <c r="AK23" s="73">
        <v>5930.5928691977597</v>
      </c>
      <c r="AL23" s="73">
        <v>5817.1385174734387</v>
      </c>
      <c r="AM23" s="73">
        <v>5714.5342615694108</v>
      </c>
      <c r="AN23" s="73">
        <v>5707.6490894315903</v>
      </c>
      <c r="AO23" s="73">
        <v>5697.45009654349</v>
      </c>
      <c r="AP23" s="73">
        <v>5971.1819561539123</v>
      </c>
      <c r="AQ23" s="73">
        <v>6521.3807066394011</v>
      </c>
      <c r="AR23" s="73">
        <v>6619.6680021132688</v>
      </c>
      <c r="AS23" s="73">
        <v>6739.4901331343999</v>
      </c>
      <c r="AT23" s="73">
        <v>7175.8286449609895</v>
      </c>
      <c r="AU23" s="73">
        <v>7326.8583200576441</v>
      </c>
      <c r="AV23" s="73">
        <v>7277.8320532257803</v>
      </c>
      <c r="AW23" s="73">
        <v>7431.408928565731</v>
      </c>
      <c r="AX23" s="73">
        <v>7277.0963637093819</v>
      </c>
      <c r="AY23" s="73">
        <v>7339.481096380302</v>
      </c>
      <c r="AZ23" s="73">
        <v>7172.5047954322208</v>
      </c>
      <c r="BA23" s="73">
        <v>7208.9012647463524</v>
      </c>
      <c r="BB23" s="73">
        <v>7174.5169921222005</v>
      </c>
      <c r="BC23" s="73">
        <v>7178.9153769462491</v>
      </c>
      <c r="BD23" s="73">
        <v>7110.1025777881732</v>
      </c>
      <c r="BE23" s="73">
        <v>7209.0375804820533</v>
      </c>
      <c r="BF23" s="73">
        <v>7259.0242047501752</v>
      </c>
      <c r="BG23" s="73">
        <v>7117.9438893841198</v>
      </c>
      <c r="BH23" s="73">
        <v>7108.8667002371922</v>
      </c>
      <c r="BI23" s="73">
        <v>7118.3319312550202</v>
      </c>
      <c r="BJ23" s="73">
        <v>7004.6581501406181</v>
      </c>
      <c r="BK23" s="73"/>
    </row>
    <row r="24" spans="1:63" x14ac:dyDescent="0.25">
      <c r="A24" s="61" t="s">
        <v>22</v>
      </c>
      <c r="B24" s="62" t="s">
        <v>21</v>
      </c>
      <c r="C24" s="77" t="e">
        <v>#N/A</v>
      </c>
      <c r="D24" s="77" t="e">
        <v>#N/A</v>
      </c>
      <c r="E24" s="77" t="e">
        <v>#N/A</v>
      </c>
      <c r="F24" s="77" t="e">
        <v>#N/A</v>
      </c>
      <c r="G24" s="77" t="e">
        <v>#N/A</v>
      </c>
      <c r="H24" s="77" t="e">
        <v>#N/A</v>
      </c>
      <c r="I24" s="77" t="e">
        <v>#N/A</v>
      </c>
      <c r="J24" s="77" t="e">
        <v>#N/A</v>
      </c>
      <c r="K24" s="77" t="e">
        <v>#N/A</v>
      </c>
      <c r="L24" s="77" t="e">
        <v>#N/A</v>
      </c>
      <c r="M24" s="77" t="e">
        <v>#N/A</v>
      </c>
      <c r="N24" s="77" t="e">
        <v>#N/A</v>
      </c>
      <c r="O24" s="77" t="e">
        <v>#N/A</v>
      </c>
      <c r="P24" s="77" t="e">
        <v>#N/A</v>
      </c>
      <c r="Q24" s="77" t="e">
        <v>#N/A</v>
      </c>
      <c r="R24" s="77" t="e">
        <v>#N/A</v>
      </c>
      <c r="S24" s="77" t="e">
        <v>#N/A</v>
      </c>
      <c r="T24" s="77" t="e">
        <v>#N/A</v>
      </c>
      <c r="U24" s="77" t="e">
        <v>#N/A</v>
      </c>
      <c r="V24" s="77" t="e">
        <v>#N/A</v>
      </c>
      <c r="W24" s="77" t="e">
        <v>#N/A</v>
      </c>
      <c r="X24" s="77" t="e">
        <v>#N/A</v>
      </c>
      <c r="Y24" s="77" t="e">
        <v>#N/A</v>
      </c>
      <c r="Z24" s="77" t="e">
        <v>#N/A</v>
      </c>
      <c r="AA24" s="77" t="e">
        <v>#N/A</v>
      </c>
      <c r="AB24" s="77" t="e">
        <v>#N/A</v>
      </c>
      <c r="AC24" s="77" t="e">
        <v>#N/A</v>
      </c>
      <c r="AD24" s="77" t="e">
        <v>#N/A</v>
      </c>
      <c r="AE24" s="77" t="e">
        <v>#N/A</v>
      </c>
      <c r="AF24" s="77" t="e">
        <v>#N/A</v>
      </c>
      <c r="AG24" s="73">
        <v>2175.2055178317687</v>
      </c>
      <c r="AH24" s="73">
        <v>2191.8393297074053</v>
      </c>
      <c r="AI24" s="73">
        <v>2179.5080470265125</v>
      </c>
      <c r="AJ24" s="73">
        <v>2227.3523933801675</v>
      </c>
      <c r="AK24" s="73">
        <v>2195.8201307467475</v>
      </c>
      <c r="AL24" s="73">
        <v>2253.1172364712684</v>
      </c>
      <c r="AM24" s="73">
        <v>2277.7666747735561</v>
      </c>
      <c r="AN24" s="73">
        <v>2336.5477319824995</v>
      </c>
      <c r="AO24" s="73">
        <v>2358.2837717180432</v>
      </c>
      <c r="AP24" s="73">
        <v>2411.993011279686</v>
      </c>
      <c r="AQ24" s="73">
        <v>2478.2164330368537</v>
      </c>
      <c r="AR24" s="73">
        <v>2532.6322624028189</v>
      </c>
      <c r="AS24" s="73">
        <v>2570.7894179630498</v>
      </c>
      <c r="AT24" s="73">
        <v>2579.6981503232055</v>
      </c>
      <c r="AU24" s="73">
        <v>2614.2121181747129</v>
      </c>
      <c r="AV24" s="73">
        <v>2581.6416046839936</v>
      </c>
      <c r="AW24" s="73">
        <v>2606.8161797840512</v>
      </c>
      <c r="AX24" s="73">
        <v>2685.129308660848</v>
      </c>
      <c r="AY24" s="73">
        <v>2738.1924956003982</v>
      </c>
      <c r="AZ24" s="73">
        <v>2724.0862893123158</v>
      </c>
      <c r="BA24" s="73">
        <v>2704.7040139729415</v>
      </c>
      <c r="BB24" s="73">
        <v>2707.8694142150871</v>
      </c>
      <c r="BC24" s="73">
        <v>2759.8499577677949</v>
      </c>
      <c r="BD24" s="73">
        <v>2876.9056341833466</v>
      </c>
      <c r="BE24" s="73">
        <v>2975.8539143609792</v>
      </c>
      <c r="BF24" s="73">
        <v>2945.9730062025433</v>
      </c>
      <c r="BG24" s="73">
        <v>2961.4417779277064</v>
      </c>
      <c r="BH24" s="73">
        <v>3044.5138869851594</v>
      </c>
      <c r="BI24" s="73">
        <v>3160.7770925266004</v>
      </c>
      <c r="BJ24" s="73">
        <v>3287.3095378149542</v>
      </c>
      <c r="BK24" s="73"/>
    </row>
    <row r="25" spans="1:63" x14ac:dyDescent="0.25">
      <c r="A25" s="61" t="s">
        <v>229</v>
      </c>
      <c r="B25" s="62" t="s">
        <v>228</v>
      </c>
      <c r="C25" s="77" t="e">
        <v>#N/A</v>
      </c>
      <c r="D25" s="77" t="e">
        <v>#N/A</v>
      </c>
      <c r="E25" s="77" t="e">
        <v>#N/A</v>
      </c>
      <c r="F25" s="77" t="e">
        <v>#N/A</v>
      </c>
      <c r="G25" s="77" t="e">
        <v>#N/A</v>
      </c>
      <c r="H25" s="77" t="e">
        <v>#N/A</v>
      </c>
      <c r="I25" s="77" t="e">
        <v>#N/A</v>
      </c>
      <c r="J25" s="77" t="e">
        <v>#N/A</v>
      </c>
      <c r="K25" s="77" t="e">
        <v>#N/A</v>
      </c>
      <c r="L25" s="77" t="e">
        <v>#N/A</v>
      </c>
      <c r="M25" s="77" t="e">
        <v>#N/A</v>
      </c>
      <c r="N25" s="77" t="e">
        <v>#N/A</v>
      </c>
      <c r="O25" s="77" t="e">
        <v>#N/A</v>
      </c>
      <c r="P25" s="77" t="e">
        <v>#N/A</v>
      </c>
      <c r="Q25" s="77" t="e">
        <v>#N/A</v>
      </c>
      <c r="R25" s="77" t="e">
        <v>#N/A</v>
      </c>
      <c r="S25" s="77" t="e">
        <v>#N/A</v>
      </c>
      <c r="T25" s="77" t="e">
        <v>#N/A</v>
      </c>
      <c r="U25" s="77" t="e">
        <v>#N/A</v>
      </c>
      <c r="V25" s="77" t="e">
        <v>#N/A</v>
      </c>
      <c r="W25" s="77" t="e">
        <v>#N/A</v>
      </c>
      <c r="X25" s="77" t="e">
        <v>#N/A</v>
      </c>
      <c r="Y25" s="77" t="e">
        <v>#N/A</v>
      </c>
      <c r="Z25" s="77" t="e">
        <v>#N/A</v>
      </c>
      <c r="AA25" s="77" t="e">
        <v>#N/A</v>
      </c>
      <c r="AB25" s="77" t="e">
        <v>#N/A</v>
      </c>
      <c r="AC25" s="77" t="e">
        <v>#N/A</v>
      </c>
      <c r="AD25" s="77" t="e">
        <v>#N/A</v>
      </c>
      <c r="AE25" s="77" t="e">
        <v>#N/A</v>
      </c>
      <c r="AF25" s="77" t="e">
        <v>#N/A</v>
      </c>
      <c r="AG25" s="73">
        <v>65961.406277819638</v>
      </c>
      <c r="AH25" s="73">
        <v>63958.896272099002</v>
      </c>
      <c r="AI25" s="73">
        <v>64385.406722726497</v>
      </c>
      <c r="AJ25" s="73">
        <v>65967.849364159061</v>
      </c>
      <c r="AK25" s="73">
        <v>65904.720352529475</v>
      </c>
      <c r="AL25" s="73">
        <v>68313.381337202838</v>
      </c>
      <c r="AM25" s="73">
        <v>69643.40734112708</v>
      </c>
      <c r="AN25" s="73">
        <v>72403.879773150635</v>
      </c>
      <c r="AO25" s="73">
        <v>74677.092587184175</v>
      </c>
      <c r="AP25" s="73">
        <v>76772.323771381853</v>
      </c>
      <c r="AQ25" s="73">
        <v>83181.526285173983</v>
      </c>
      <c r="AR25" s="73">
        <v>88231.784188106598</v>
      </c>
      <c r="AS25" s="73">
        <v>86364.154255040325</v>
      </c>
      <c r="AT25" s="73">
        <v>88727.311393739132</v>
      </c>
      <c r="AU25" s="73">
        <v>90195.811032917336</v>
      </c>
      <c r="AV25" s="73">
        <v>91114.077380684786</v>
      </c>
      <c r="AW25" s="73">
        <v>95615.360697056196</v>
      </c>
      <c r="AX25" s="73">
        <v>98257.992698202608</v>
      </c>
      <c r="AY25" s="73">
        <v>95855.800692617981</v>
      </c>
      <c r="AZ25" s="73">
        <v>89961.982744367066</v>
      </c>
      <c r="BA25" s="73">
        <v>88399.915949249349</v>
      </c>
      <c r="BB25" s="73">
        <v>85829.378260439145</v>
      </c>
      <c r="BC25" s="73">
        <v>80982.367755316009</v>
      </c>
      <c r="BD25" s="73">
        <v>80503.650291078782</v>
      </c>
      <c r="BE25" s="73">
        <v>77361.104881258856</v>
      </c>
      <c r="BF25" s="73">
        <v>77842.753903220946</v>
      </c>
      <c r="BG25" s="73">
        <v>78149.352535183978</v>
      </c>
      <c r="BH25" s="73">
        <v>81834.955873554281</v>
      </c>
      <c r="BI25" s="73">
        <v>81420.860787224679</v>
      </c>
      <c r="BJ25" s="73">
        <v>81658.61327610891</v>
      </c>
      <c r="BK25" s="73"/>
    </row>
    <row r="26" spans="1:63" x14ac:dyDescent="0.25">
      <c r="A26" s="61" t="s">
        <v>286</v>
      </c>
      <c r="B26" s="62" t="s">
        <v>285</v>
      </c>
      <c r="C26" s="77" t="e">
        <v>#N/A</v>
      </c>
      <c r="D26" s="77" t="e">
        <v>#N/A</v>
      </c>
      <c r="E26" s="77" t="e">
        <v>#N/A</v>
      </c>
      <c r="F26" s="77" t="e">
        <v>#N/A</v>
      </c>
      <c r="G26" s="77" t="e">
        <v>#N/A</v>
      </c>
      <c r="H26" s="77" t="e">
        <v>#N/A</v>
      </c>
      <c r="I26" s="77" t="e">
        <v>#N/A</v>
      </c>
      <c r="J26" s="77" t="e">
        <v>#N/A</v>
      </c>
      <c r="K26" s="77" t="e">
        <v>#N/A</v>
      </c>
      <c r="L26" s="77" t="e">
        <v>#N/A</v>
      </c>
      <c r="M26" s="77" t="e">
        <v>#N/A</v>
      </c>
      <c r="N26" s="77" t="e">
        <v>#N/A</v>
      </c>
      <c r="O26" s="77" t="e">
        <v>#N/A</v>
      </c>
      <c r="P26" s="77" t="e">
        <v>#N/A</v>
      </c>
      <c r="Q26" s="77" t="e">
        <v>#N/A</v>
      </c>
      <c r="R26" s="77" t="e">
        <v>#N/A</v>
      </c>
      <c r="S26" s="77" t="e">
        <v>#N/A</v>
      </c>
      <c r="T26" s="77" t="e">
        <v>#N/A</v>
      </c>
      <c r="U26" s="77" t="e">
        <v>#N/A</v>
      </c>
      <c r="V26" s="77" t="e">
        <v>#N/A</v>
      </c>
      <c r="W26" s="77" t="e">
        <v>#N/A</v>
      </c>
      <c r="X26" s="77" t="e">
        <v>#N/A</v>
      </c>
      <c r="Y26" s="77" t="e">
        <v>#N/A</v>
      </c>
      <c r="Z26" s="77" t="e">
        <v>#N/A</v>
      </c>
      <c r="AA26" s="77" t="e">
        <v>#N/A</v>
      </c>
      <c r="AB26" s="77" t="e">
        <v>#N/A</v>
      </c>
      <c r="AC26" s="77" t="e">
        <v>#N/A</v>
      </c>
      <c r="AD26" s="77" t="e">
        <v>#N/A</v>
      </c>
      <c r="AE26" s="77" t="e">
        <v>#N/A</v>
      </c>
      <c r="AF26" s="77" t="e">
        <v>#N/A</v>
      </c>
      <c r="AG26" s="73">
        <v>2784.1726301534882</v>
      </c>
      <c r="AH26" s="73">
        <v>2752.9631104998343</v>
      </c>
      <c r="AI26" s="73">
        <v>2880.2488730496702</v>
      </c>
      <c r="AJ26" s="73">
        <v>2948.0506874476641</v>
      </c>
      <c r="AK26" s="73">
        <v>3098.089569457853</v>
      </c>
      <c r="AL26" s="73">
        <v>3300.3561792728406</v>
      </c>
      <c r="AM26" s="73">
        <v>3439.9829340450883</v>
      </c>
      <c r="AN26" s="73">
        <v>3557.5368736267128</v>
      </c>
      <c r="AO26" s="73">
        <v>3683.3557573818503</v>
      </c>
      <c r="AP26" s="73">
        <v>3884.4886640693339</v>
      </c>
      <c r="AQ26" s="73">
        <v>4061.4509222339552</v>
      </c>
      <c r="AR26" s="73">
        <v>4308.5470172228179</v>
      </c>
      <c r="AS26" s="73">
        <v>4686.0640957849437</v>
      </c>
      <c r="AT26" s="73">
        <v>4957.5370250904307</v>
      </c>
      <c r="AU26" s="73">
        <v>5165.1249559898033</v>
      </c>
      <c r="AV26" s="73">
        <v>5456.7498059845111</v>
      </c>
      <c r="AW26" s="73">
        <v>5761.6975552517206</v>
      </c>
      <c r="AX26" s="73">
        <v>6743.0161070339618</v>
      </c>
      <c r="AY26" s="73">
        <v>6995.7584719877177</v>
      </c>
      <c r="AZ26" s="73">
        <v>7393.983256309747</v>
      </c>
      <c r="BA26" s="73">
        <v>8190.5642745182504</v>
      </c>
      <c r="BB26" s="73">
        <v>8744.9450293862337</v>
      </c>
      <c r="BC26" s="73">
        <v>9083.9915074689452</v>
      </c>
      <c r="BD26" s="73">
        <v>9163.5248448113853</v>
      </c>
      <c r="BE26" s="73">
        <v>9573.9890597536505</v>
      </c>
      <c r="BF26" s="73">
        <v>10086.197507169181</v>
      </c>
      <c r="BG26" s="73">
        <v>10775.146432418509</v>
      </c>
      <c r="BH26" s="73">
        <v>11142.399947727516</v>
      </c>
      <c r="BI26" s="73">
        <v>11348.472038346601</v>
      </c>
      <c r="BJ26" s="73">
        <v>11832.189264644516</v>
      </c>
      <c r="BK26" s="73"/>
    </row>
    <row r="27" spans="1:63" x14ac:dyDescent="0.25">
      <c r="A27" s="61" t="s">
        <v>513</v>
      </c>
      <c r="B27" s="62" t="s">
        <v>139</v>
      </c>
      <c r="C27" s="77" t="e">
        <v>#N/A</v>
      </c>
      <c r="D27" s="77" t="e">
        <v>#N/A</v>
      </c>
      <c r="E27" s="77" t="e">
        <v>#N/A</v>
      </c>
      <c r="F27" s="77" t="e">
        <v>#N/A</v>
      </c>
      <c r="G27" s="77" t="e">
        <v>#N/A</v>
      </c>
      <c r="H27" s="77" t="e">
        <v>#N/A</v>
      </c>
      <c r="I27" s="77" t="e">
        <v>#N/A</v>
      </c>
      <c r="J27" s="77" t="e">
        <v>#N/A</v>
      </c>
      <c r="K27" s="77" t="e">
        <v>#N/A</v>
      </c>
      <c r="L27" s="77" t="e">
        <v>#N/A</v>
      </c>
      <c r="M27" s="77" t="e">
        <v>#N/A</v>
      </c>
      <c r="N27" s="77" t="e">
        <v>#N/A</v>
      </c>
      <c r="O27" s="77" t="e">
        <v>#N/A</v>
      </c>
      <c r="P27" s="77" t="e">
        <v>#N/A</v>
      </c>
      <c r="Q27" s="77" t="e">
        <v>#N/A</v>
      </c>
      <c r="R27" s="77" t="e">
        <v>#N/A</v>
      </c>
      <c r="S27" s="77" t="e">
        <v>#N/A</v>
      </c>
      <c r="T27" s="77" t="e">
        <v>#N/A</v>
      </c>
      <c r="U27" s="77" t="e">
        <v>#N/A</v>
      </c>
      <c r="V27" s="77" t="e">
        <v>#N/A</v>
      </c>
      <c r="W27" s="77" t="e">
        <v>#N/A</v>
      </c>
      <c r="X27" s="77" t="e">
        <v>#N/A</v>
      </c>
      <c r="Y27" s="77" t="e">
        <v>#N/A</v>
      </c>
      <c r="Z27" s="77" t="e">
        <v>#N/A</v>
      </c>
      <c r="AA27" s="77" t="e">
        <v>#N/A</v>
      </c>
      <c r="AB27" s="77" t="e">
        <v>#N/A</v>
      </c>
      <c r="AC27" s="77" t="e">
        <v>#N/A</v>
      </c>
      <c r="AD27" s="77" t="e">
        <v>#N/A</v>
      </c>
      <c r="AE27" s="77" t="e">
        <v>#N/A</v>
      </c>
      <c r="AF27" s="77" t="e">
        <v>#N/A</v>
      </c>
      <c r="AG27" s="73">
        <v>4587.4273726380598</v>
      </c>
      <c r="AH27" s="73">
        <v>4728.0495270323117</v>
      </c>
      <c r="AI27" s="73">
        <v>4705.5851702551063</v>
      </c>
      <c r="AJ27" s="73">
        <v>4804.5445726884382</v>
      </c>
      <c r="AK27" s="73">
        <v>4925.1071003822781</v>
      </c>
      <c r="AL27" s="73">
        <v>5050.3111398881392</v>
      </c>
      <c r="AM27" s="73">
        <v>5164.250733288598</v>
      </c>
      <c r="AN27" s="73">
        <v>5312.0776646635768</v>
      </c>
      <c r="AO27" s="73">
        <v>5469.4697371879438</v>
      </c>
      <c r="AP27" s="73">
        <v>5386.1792144976771</v>
      </c>
      <c r="AQ27" s="73">
        <v>5415.5299153930318</v>
      </c>
      <c r="AR27" s="73">
        <v>5402.7651466812786</v>
      </c>
      <c r="AS27" s="73">
        <v>5434.0888151684785</v>
      </c>
      <c r="AT27" s="73">
        <v>5479.2650609233251</v>
      </c>
      <c r="AU27" s="73">
        <v>5605.2049677290033</v>
      </c>
      <c r="AV27" s="73">
        <v>5749.5285310894251</v>
      </c>
      <c r="AW27" s="73">
        <v>5920.7116623097236</v>
      </c>
      <c r="AX27" s="73">
        <v>6085.3858112227781</v>
      </c>
      <c r="AY27" s="73">
        <v>6351.2281663130243</v>
      </c>
      <c r="AZ27" s="73">
        <v>6455.974243555479</v>
      </c>
      <c r="BA27" s="73">
        <v>6612.8079608313037</v>
      </c>
      <c r="BB27" s="73">
        <v>6844.9817604608879</v>
      </c>
      <c r="BC27" s="73">
        <v>7081.3868109967379</v>
      </c>
      <c r="BD27" s="73">
        <v>7444.4900906241501</v>
      </c>
      <c r="BE27" s="73">
        <v>7730.6384014834375</v>
      </c>
      <c r="BF27" s="73">
        <v>7984.4134551855695</v>
      </c>
      <c r="BG27" s="73">
        <v>8202.5509248357848</v>
      </c>
      <c r="BH27" s="73">
        <v>8423.6968058406474</v>
      </c>
      <c r="BI27" s="73">
        <v>8655.5299600159087</v>
      </c>
      <c r="BJ27" s="73">
        <v>8724.4757016381845</v>
      </c>
      <c r="BK27" s="73"/>
    </row>
    <row r="28" spans="1:63" x14ac:dyDescent="0.25">
      <c r="A28" s="61" t="s">
        <v>393</v>
      </c>
      <c r="B28" s="62" t="s">
        <v>392</v>
      </c>
      <c r="C28" s="77" t="e">
        <v>#N/A</v>
      </c>
      <c r="D28" s="77" t="e">
        <v>#N/A</v>
      </c>
      <c r="E28" s="77" t="e">
        <v>#N/A</v>
      </c>
      <c r="F28" s="77" t="e">
        <v>#N/A</v>
      </c>
      <c r="G28" s="77" t="e">
        <v>#N/A</v>
      </c>
      <c r="H28" s="77" t="e">
        <v>#N/A</v>
      </c>
      <c r="I28" s="77" t="e">
        <v>#N/A</v>
      </c>
      <c r="J28" s="77" t="e">
        <v>#N/A</v>
      </c>
      <c r="K28" s="77" t="e">
        <v>#N/A</v>
      </c>
      <c r="L28" s="77" t="e">
        <v>#N/A</v>
      </c>
      <c r="M28" s="77" t="e">
        <v>#N/A</v>
      </c>
      <c r="N28" s="77" t="e">
        <v>#N/A</v>
      </c>
      <c r="O28" s="77" t="e">
        <v>#N/A</v>
      </c>
      <c r="P28" s="77" t="e">
        <v>#N/A</v>
      </c>
      <c r="Q28" s="77" t="e">
        <v>#N/A</v>
      </c>
      <c r="R28" s="77" t="e">
        <v>#N/A</v>
      </c>
      <c r="S28" s="77" t="e">
        <v>#N/A</v>
      </c>
      <c r="T28" s="77" t="e">
        <v>#N/A</v>
      </c>
      <c r="U28" s="77" t="e">
        <v>#N/A</v>
      </c>
      <c r="V28" s="77" t="e">
        <v>#N/A</v>
      </c>
      <c r="W28" s="77" t="e">
        <v>#N/A</v>
      </c>
      <c r="X28" s="77" t="e">
        <v>#N/A</v>
      </c>
      <c r="Y28" s="77" t="e">
        <v>#N/A</v>
      </c>
      <c r="Z28" s="77" t="e">
        <v>#N/A</v>
      </c>
      <c r="AA28" s="77" t="e">
        <v>#N/A</v>
      </c>
      <c r="AB28" s="77" t="e">
        <v>#N/A</v>
      </c>
      <c r="AC28" s="77" t="e">
        <v>#N/A</v>
      </c>
      <c r="AD28" s="77" t="e">
        <v>#N/A</v>
      </c>
      <c r="AE28" s="77" t="e">
        <v>#N/A</v>
      </c>
      <c r="AF28" s="77" t="e">
        <v>#N/A</v>
      </c>
      <c r="AG28" s="73" t="e">
        <v>#N/A</v>
      </c>
      <c r="AH28" s="73" t="e">
        <v>#N/A</v>
      </c>
      <c r="AI28" s="73" t="e">
        <v>#N/A</v>
      </c>
      <c r="AJ28" s="73" t="e">
        <v>#N/A</v>
      </c>
      <c r="AK28" s="73">
        <v>1658.7051635783205</v>
      </c>
      <c r="AL28" s="73">
        <v>2059.9562239659799</v>
      </c>
      <c r="AM28" s="73">
        <v>3959.2679792584022</v>
      </c>
      <c r="AN28" s="73">
        <v>5361.2260420556713</v>
      </c>
      <c r="AO28" s="73">
        <v>6200.4532541062781</v>
      </c>
      <c r="AP28" s="73">
        <v>6779.3272571680091</v>
      </c>
      <c r="AQ28" s="73">
        <v>7137.2764522661437</v>
      </c>
      <c r="AR28" s="73">
        <v>7442.7135012001136</v>
      </c>
      <c r="AS28" s="73">
        <v>7829.0991686221723</v>
      </c>
      <c r="AT28" s="73">
        <v>8136.2335269002888</v>
      </c>
      <c r="AU28" s="73">
        <v>8627.9062496458137</v>
      </c>
      <c r="AV28" s="73">
        <v>9380.8131810959731</v>
      </c>
      <c r="AW28" s="73">
        <v>9888.4465067143956</v>
      </c>
      <c r="AX28" s="73">
        <v>10475.161037578293</v>
      </c>
      <c r="AY28" s="73">
        <v>11070.254695095402</v>
      </c>
      <c r="AZ28" s="73">
        <v>10790.345600519004</v>
      </c>
      <c r="BA28" s="73">
        <v>10973.23938554031</v>
      </c>
      <c r="BB28" s="73">
        <v>11212.569314745091</v>
      </c>
      <c r="BC28" s="73">
        <v>11293.792268906447</v>
      </c>
      <c r="BD28" s="73">
        <v>11762.677735904377</v>
      </c>
      <c r="BE28" s="73">
        <v>12105.134344566164</v>
      </c>
      <c r="BF28" s="73">
        <v>12671.008011481354</v>
      </c>
      <c r="BG28" s="73">
        <v>13236.452062294173</v>
      </c>
      <c r="BH28" s="73">
        <v>13797.790217833972</v>
      </c>
      <c r="BI28" s="73">
        <v>14432.682664519043</v>
      </c>
      <c r="BJ28" s="73">
        <v>14922.148511951043</v>
      </c>
      <c r="BK28" s="73"/>
    </row>
    <row r="29" spans="1:63" x14ac:dyDescent="0.25">
      <c r="A29" s="61" t="s">
        <v>24</v>
      </c>
      <c r="B29" s="62" t="s">
        <v>23</v>
      </c>
      <c r="C29" s="77" t="e">
        <v>#N/A</v>
      </c>
      <c r="D29" s="77" t="e">
        <v>#N/A</v>
      </c>
      <c r="E29" s="77" t="e">
        <v>#N/A</v>
      </c>
      <c r="F29" s="77" t="e">
        <v>#N/A</v>
      </c>
      <c r="G29" s="77" t="e">
        <v>#N/A</v>
      </c>
      <c r="H29" s="77" t="e">
        <v>#N/A</v>
      </c>
      <c r="I29" s="77" t="e">
        <v>#N/A</v>
      </c>
      <c r="J29" s="77" t="e">
        <v>#N/A</v>
      </c>
      <c r="K29" s="77" t="e">
        <v>#N/A</v>
      </c>
      <c r="L29" s="77" t="e">
        <v>#N/A</v>
      </c>
      <c r="M29" s="77" t="e">
        <v>#N/A</v>
      </c>
      <c r="N29" s="77" t="e">
        <v>#N/A</v>
      </c>
      <c r="O29" s="77" t="e">
        <v>#N/A</v>
      </c>
      <c r="P29" s="77" t="e">
        <v>#N/A</v>
      </c>
      <c r="Q29" s="77" t="e">
        <v>#N/A</v>
      </c>
      <c r="R29" s="77" t="e">
        <v>#N/A</v>
      </c>
      <c r="S29" s="77" t="e">
        <v>#N/A</v>
      </c>
      <c r="T29" s="77" t="e">
        <v>#N/A</v>
      </c>
      <c r="U29" s="77" t="e">
        <v>#N/A</v>
      </c>
      <c r="V29" s="77" t="e">
        <v>#N/A</v>
      </c>
      <c r="W29" s="77" t="e">
        <v>#N/A</v>
      </c>
      <c r="X29" s="77" t="e">
        <v>#N/A</v>
      </c>
      <c r="Y29" s="77" t="e">
        <v>#N/A</v>
      </c>
      <c r="Z29" s="77" t="e">
        <v>#N/A</v>
      </c>
      <c r="AA29" s="77" t="e">
        <v>#N/A</v>
      </c>
      <c r="AB29" s="77" t="e">
        <v>#N/A</v>
      </c>
      <c r="AC29" s="77" t="e">
        <v>#N/A</v>
      </c>
      <c r="AD29" s="77" t="e">
        <v>#N/A</v>
      </c>
      <c r="AE29" s="77" t="e">
        <v>#N/A</v>
      </c>
      <c r="AF29" s="77" t="e">
        <v>#N/A</v>
      </c>
      <c r="AG29" s="73">
        <v>9074.2057000353489</v>
      </c>
      <c r="AH29" s="73">
        <v>9460.1379105246251</v>
      </c>
      <c r="AI29" s="73">
        <v>9470.2515334343516</v>
      </c>
      <c r="AJ29" s="73">
        <v>9406.4298693945038</v>
      </c>
      <c r="AK29" s="73">
        <v>9510.1294313733688</v>
      </c>
      <c r="AL29" s="73">
        <v>9935.4468218934835</v>
      </c>
      <c r="AM29" s="73">
        <v>10266.20738966363</v>
      </c>
      <c r="AN29" s="73">
        <v>10863.263753974015</v>
      </c>
      <c r="AO29" s="73">
        <v>10666.347197461877</v>
      </c>
      <c r="AP29" s="73">
        <v>11447.305143229196</v>
      </c>
      <c r="AQ29" s="73">
        <v>11439.901438671142</v>
      </c>
      <c r="AR29" s="73">
        <v>11253.916169449942</v>
      </c>
      <c r="AS29" s="73">
        <v>11727.149299599165</v>
      </c>
      <c r="AT29" s="73">
        <v>12059.13230714263</v>
      </c>
      <c r="AU29" s="73">
        <v>12167.056428337091</v>
      </c>
      <c r="AV29" s="73">
        <v>12484.223495592913</v>
      </c>
      <c r="AW29" s="73">
        <v>13256.995972186178</v>
      </c>
      <c r="AX29" s="73">
        <v>14051.533763164109</v>
      </c>
      <c r="AY29" s="73">
        <v>14615.97946219513</v>
      </c>
      <c r="AZ29" s="73">
        <v>13235.936006720747</v>
      </c>
      <c r="BA29" s="73">
        <v>14126.389379104594</v>
      </c>
      <c r="BB29" s="73">
        <v>14770.468355627589</v>
      </c>
      <c r="BC29" s="73">
        <v>15245.98099168561</v>
      </c>
      <c r="BD29" s="73">
        <v>16786.218543331684</v>
      </c>
      <c r="BE29" s="73">
        <v>17264.437133051579</v>
      </c>
      <c r="BF29" s="73">
        <v>16714.397821652623</v>
      </c>
      <c r="BG29" s="73">
        <v>17117.122215746087</v>
      </c>
      <c r="BH29" s="73">
        <v>17253.280629100565</v>
      </c>
      <c r="BI29" s="73">
        <v>17634.194617636407</v>
      </c>
      <c r="BJ29" s="73">
        <v>17766.538968346358</v>
      </c>
      <c r="BK29" s="73"/>
    </row>
    <row r="30" spans="1:63" x14ac:dyDescent="0.25">
      <c r="A30" s="61" t="s">
        <v>146</v>
      </c>
      <c r="B30" s="62" t="s">
        <v>145</v>
      </c>
      <c r="C30" s="77" t="e">
        <v>#N/A</v>
      </c>
      <c r="D30" s="77" t="e">
        <v>#N/A</v>
      </c>
      <c r="E30" s="77" t="e">
        <v>#N/A</v>
      </c>
      <c r="F30" s="77" t="e">
        <v>#N/A</v>
      </c>
      <c r="G30" s="77" t="e">
        <v>#N/A</v>
      </c>
      <c r="H30" s="77" t="e">
        <v>#N/A</v>
      </c>
      <c r="I30" s="77" t="e">
        <v>#N/A</v>
      </c>
      <c r="J30" s="77" t="e">
        <v>#N/A</v>
      </c>
      <c r="K30" s="77" t="e">
        <v>#N/A</v>
      </c>
      <c r="L30" s="77" t="e">
        <v>#N/A</v>
      </c>
      <c r="M30" s="77" t="e">
        <v>#N/A</v>
      </c>
      <c r="N30" s="77" t="e">
        <v>#N/A</v>
      </c>
      <c r="O30" s="77" t="e">
        <v>#N/A</v>
      </c>
      <c r="P30" s="77" t="e">
        <v>#N/A</v>
      </c>
      <c r="Q30" s="77" t="e">
        <v>#N/A</v>
      </c>
      <c r="R30" s="77" t="e">
        <v>#N/A</v>
      </c>
      <c r="S30" s="77" t="e">
        <v>#N/A</v>
      </c>
      <c r="T30" s="77" t="e">
        <v>#N/A</v>
      </c>
      <c r="U30" s="77" t="e">
        <v>#N/A</v>
      </c>
      <c r="V30" s="77" t="e">
        <v>#N/A</v>
      </c>
      <c r="W30" s="77" t="e">
        <v>#N/A</v>
      </c>
      <c r="X30" s="77" t="e">
        <v>#N/A</v>
      </c>
      <c r="Y30" s="77" t="e">
        <v>#N/A</v>
      </c>
      <c r="Z30" s="77" t="e">
        <v>#N/A</v>
      </c>
      <c r="AA30" s="77" t="e">
        <v>#N/A</v>
      </c>
      <c r="AB30" s="77" t="e">
        <v>#N/A</v>
      </c>
      <c r="AC30" s="77" t="e">
        <v>#N/A</v>
      </c>
      <c r="AD30" s="77" t="e">
        <v>#N/A</v>
      </c>
      <c r="AE30" s="77" t="e">
        <v>#N/A</v>
      </c>
      <c r="AF30" s="77" t="e">
        <v>#N/A</v>
      </c>
      <c r="AG30" s="73">
        <v>10517.670287363209</v>
      </c>
      <c r="AH30" s="73">
        <v>10490.486085354867</v>
      </c>
      <c r="AI30" s="73">
        <v>10264.746347658624</v>
      </c>
      <c r="AJ30" s="73">
        <v>10566.22884168875</v>
      </c>
      <c r="AK30" s="73">
        <v>10949.527765521218</v>
      </c>
      <c r="AL30" s="73">
        <v>11250.571360929713</v>
      </c>
      <c r="AM30" s="73">
        <v>11317.676108567344</v>
      </c>
      <c r="AN30" s="73">
        <v>11520.331639087897</v>
      </c>
      <c r="AO30" s="73">
        <v>11383.888682372763</v>
      </c>
      <c r="AP30" s="73">
        <v>11269.009350767932</v>
      </c>
      <c r="AQ30" s="73">
        <v>11597.143344866201</v>
      </c>
      <c r="AR30" s="73">
        <v>11598.693852595192</v>
      </c>
      <c r="AS30" s="73">
        <v>11796.970553440648</v>
      </c>
      <c r="AT30" s="73">
        <v>11782.467771666597</v>
      </c>
      <c r="AU30" s="73">
        <v>12312.334429076742</v>
      </c>
      <c r="AV30" s="73">
        <v>12561.820173232607</v>
      </c>
      <c r="AW30" s="73">
        <v>12917.916884966653</v>
      </c>
      <c r="AX30" s="73">
        <v>13560.545100063684</v>
      </c>
      <c r="AY30" s="73">
        <v>14110.345138136889</v>
      </c>
      <c r="AZ30" s="73">
        <v>13957.679120250872</v>
      </c>
      <c r="BA30" s="73">
        <v>14868.330140884118</v>
      </c>
      <c r="BB30" s="73">
        <v>15318.306306166614</v>
      </c>
      <c r="BC30" s="73">
        <v>15473.712021045631</v>
      </c>
      <c r="BD30" s="73">
        <v>15800.038965120326</v>
      </c>
      <c r="BE30" s="73">
        <v>15744.347111381618</v>
      </c>
      <c r="BF30" s="73">
        <v>15059.234367716588</v>
      </c>
      <c r="BG30" s="73">
        <v>14446.412805467884</v>
      </c>
      <c r="BH30" s="73">
        <v>14519.849130251789</v>
      </c>
      <c r="BI30" s="73">
        <v>14596.246162384175</v>
      </c>
      <c r="BJ30" s="73">
        <v>14651.61618093461</v>
      </c>
      <c r="BK30" s="73"/>
    </row>
    <row r="31" spans="1:63" x14ac:dyDescent="0.25">
      <c r="A31" s="61" t="s">
        <v>148</v>
      </c>
      <c r="B31" s="62" t="s">
        <v>147</v>
      </c>
      <c r="C31" s="77" t="e">
        <v>#N/A</v>
      </c>
      <c r="D31" s="77" t="e">
        <v>#N/A</v>
      </c>
      <c r="E31" s="77" t="e">
        <v>#N/A</v>
      </c>
      <c r="F31" s="77" t="e">
        <v>#N/A</v>
      </c>
      <c r="G31" s="77" t="e">
        <v>#N/A</v>
      </c>
      <c r="H31" s="77" t="e">
        <v>#N/A</v>
      </c>
      <c r="I31" s="77" t="e">
        <v>#N/A</v>
      </c>
      <c r="J31" s="77" t="e">
        <v>#N/A</v>
      </c>
      <c r="K31" s="77" t="e">
        <v>#N/A</v>
      </c>
      <c r="L31" s="77" t="e">
        <v>#N/A</v>
      </c>
      <c r="M31" s="77" t="e">
        <v>#N/A</v>
      </c>
      <c r="N31" s="77" t="e">
        <v>#N/A</v>
      </c>
      <c r="O31" s="77" t="e">
        <v>#N/A</v>
      </c>
      <c r="P31" s="77" t="e">
        <v>#N/A</v>
      </c>
      <c r="Q31" s="77" t="e">
        <v>#N/A</v>
      </c>
      <c r="R31" s="77" t="e">
        <v>#N/A</v>
      </c>
      <c r="S31" s="77" t="e">
        <v>#N/A</v>
      </c>
      <c r="T31" s="77" t="e">
        <v>#N/A</v>
      </c>
      <c r="U31" s="77" t="e">
        <v>#N/A</v>
      </c>
      <c r="V31" s="77" t="e">
        <v>#N/A</v>
      </c>
      <c r="W31" s="77" t="e">
        <v>#N/A</v>
      </c>
      <c r="X31" s="77" t="e">
        <v>#N/A</v>
      </c>
      <c r="Y31" s="77" t="e">
        <v>#N/A</v>
      </c>
      <c r="Z31" s="77" t="e">
        <v>#N/A</v>
      </c>
      <c r="AA31" s="77" t="e">
        <v>#N/A</v>
      </c>
      <c r="AB31" s="77" t="e">
        <v>#N/A</v>
      </c>
      <c r="AC31" s="77" t="e">
        <v>#N/A</v>
      </c>
      <c r="AD31" s="77" t="e">
        <v>#N/A</v>
      </c>
      <c r="AE31" s="77" t="e">
        <v>#N/A</v>
      </c>
      <c r="AF31" s="77" t="e">
        <v>#N/A</v>
      </c>
      <c r="AG31" s="73" t="e">
        <v>#N/A</v>
      </c>
      <c r="AH31" s="73" t="e">
        <v>#N/A</v>
      </c>
      <c r="AI31" s="73" t="e">
        <v>#N/A</v>
      </c>
      <c r="AJ31" s="73" t="e">
        <v>#N/A</v>
      </c>
      <c r="AK31" s="73" t="e">
        <v>#N/A</v>
      </c>
      <c r="AL31" s="73" t="e">
        <v>#N/A</v>
      </c>
      <c r="AM31" s="73" t="e">
        <v>#N/A</v>
      </c>
      <c r="AN31" s="73" t="e">
        <v>#N/A</v>
      </c>
      <c r="AO31" s="73" t="e">
        <v>#N/A</v>
      </c>
      <c r="AP31" s="73" t="e">
        <v>#N/A</v>
      </c>
      <c r="AQ31" s="73" t="e">
        <v>#N/A</v>
      </c>
      <c r="AR31" s="73" t="e">
        <v>#N/A</v>
      </c>
      <c r="AS31" s="73" t="e">
        <v>#N/A</v>
      </c>
      <c r="AT31" s="73" t="e">
        <v>#N/A</v>
      </c>
      <c r="AU31" s="73" t="e">
        <v>#N/A</v>
      </c>
      <c r="AV31" s="73" t="e">
        <v>#N/A</v>
      </c>
      <c r="AW31" s="73" t="e">
        <v>#N/A</v>
      </c>
      <c r="AX31" s="73" t="e">
        <v>#N/A</v>
      </c>
      <c r="AY31" s="73" t="e">
        <v>#N/A</v>
      </c>
      <c r="AZ31" s="73" t="e">
        <v>#N/A</v>
      </c>
      <c r="BA31" s="73" t="e">
        <v>#N/A</v>
      </c>
      <c r="BB31" s="73" t="e">
        <v>#N/A</v>
      </c>
      <c r="BC31" s="73" t="e">
        <v>#N/A</v>
      </c>
      <c r="BD31" s="73" t="e">
        <v>#N/A</v>
      </c>
      <c r="BE31" s="73" t="e">
        <v>#N/A</v>
      </c>
      <c r="BF31" s="73" t="e">
        <v>#N/A</v>
      </c>
      <c r="BG31" s="73" t="e">
        <v>#N/A</v>
      </c>
      <c r="BH31" s="73" t="e">
        <v>#N/A</v>
      </c>
      <c r="BI31" s="73" t="e">
        <v>#N/A</v>
      </c>
      <c r="BJ31" s="73" t="e">
        <v>#N/A</v>
      </c>
      <c r="BK31" s="73"/>
    </row>
    <row r="32" spans="1:63" x14ac:dyDescent="0.25">
      <c r="A32" s="61" t="s">
        <v>260</v>
      </c>
      <c r="B32" s="62" t="s">
        <v>259</v>
      </c>
      <c r="C32" s="77" t="e">
        <v>#N/A</v>
      </c>
      <c r="D32" s="77" t="e">
        <v>#N/A</v>
      </c>
      <c r="E32" s="77" t="e">
        <v>#N/A</v>
      </c>
      <c r="F32" s="77" t="e">
        <v>#N/A</v>
      </c>
      <c r="G32" s="77" t="e">
        <v>#N/A</v>
      </c>
      <c r="H32" s="77" t="e">
        <v>#N/A</v>
      </c>
      <c r="I32" s="77" t="e">
        <v>#N/A</v>
      </c>
      <c r="J32" s="77" t="e">
        <v>#N/A</v>
      </c>
      <c r="K32" s="77" t="e">
        <v>#N/A</v>
      </c>
      <c r="L32" s="77" t="e">
        <v>#N/A</v>
      </c>
      <c r="M32" s="77" t="e">
        <v>#N/A</v>
      </c>
      <c r="N32" s="77" t="e">
        <v>#N/A</v>
      </c>
      <c r="O32" s="77" t="e">
        <v>#N/A</v>
      </c>
      <c r="P32" s="77" t="e">
        <v>#N/A</v>
      </c>
      <c r="Q32" s="77" t="e">
        <v>#N/A</v>
      </c>
      <c r="R32" s="77" t="e">
        <v>#N/A</v>
      </c>
      <c r="S32" s="77" t="e">
        <v>#N/A</v>
      </c>
      <c r="T32" s="77" t="e">
        <v>#N/A</v>
      </c>
      <c r="U32" s="77" t="e">
        <v>#N/A</v>
      </c>
      <c r="V32" s="77" t="e">
        <v>#N/A</v>
      </c>
      <c r="W32" s="77" t="e">
        <v>#N/A</v>
      </c>
      <c r="X32" s="77" t="e">
        <v>#N/A</v>
      </c>
      <c r="Y32" s="77" t="e">
        <v>#N/A</v>
      </c>
      <c r="Z32" s="77" t="e">
        <v>#N/A</v>
      </c>
      <c r="AA32" s="77" t="e">
        <v>#N/A</v>
      </c>
      <c r="AB32" s="77" t="e">
        <v>#N/A</v>
      </c>
      <c r="AC32" s="77" t="e">
        <v>#N/A</v>
      </c>
      <c r="AD32" s="77" t="e">
        <v>#N/A</v>
      </c>
      <c r="AE32" s="77" t="e">
        <v>#N/A</v>
      </c>
      <c r="AF32" s="77" t="e">
        <v>#N/A</v>
      </c>
      <c r="AG32" s="73">
        <v>71230.862143268692</v>
      </c>
      <c r="AH32" s="73">
        <v>71404.841657807512</v>
      </c>
      <c r="AI32" s="73">
        <v>72704.666222752086</v>
      </c>
      <c r="AJ32" s="73">
        <v>70909.563396849626</v>
      </c>
      <c r="AK32" s="73">
        <v>71175.85013686851</v>
      </c>
      <c r="AL32" s="73">
        <v>72446.413957856814</v>
      </c>
      <c r="AM32" s="73">
        <v>72694.674832695659</v>
      </c>
      <c r="AN32" s="73">
        <v>69940.87396349886</v>
      </c>
      <c r="AO32" s="73">
        <v>67984.221113510546</v>
      </c>
      <c r="AP32" s="73">
        <v>68541.661380181147</v>
      </c>
      <c r="AQ32" s="73">
        <v>69023.087328769761</v>
      </c>
      <c r="AR32" s="73">
        <v>69484.517892971155</v>
      </c>
      <c r="AS32" s="73">
        <v>70770.578414833741</v>
      </c>
      <c r="AT32" s="73">
        <v>71483.58556331553</v>
      </c>
      <c r="AU32" s="73">
        <v>70616.816502691378</v>
      </c>
      <c r="AV32" s="73">
        <v>69787.439924666425</v>
      </c>
      <c r="AW32" s="73">
        <v>71843.329322692924</v>
      </c>
      <c r="AX32" s="73">
        <v>71052.089766662131</v>
      </c>
      <c r="AY32" s="73">
        <v>68855.617261541905</v>
      </c>
      <c r="AZ32" s="73">
        <v>66850.420500695502</v>
      </c>
      <c r="BA32" s="73">
        <v>67751.329783106543</v>
      </c>
      <c r="BB32" s="73">
        <v>69388.636944002661</v>
      </c>
      <c r="BC32" s="73">
        <v>69091.726801014345</v>
      </c>
      <c r="BD32" s="73">
        <v>66714.53788614065</v>
      </c>
      <c r="BE32" s="73">
        <v>64192.234008362066</v>
      </c>
      <c r="BF32" s="73">
        <v>63148.548867107143</v>
      </c>
      <c r="BG32" s="73">
        <v>60865.986945239572</v>
      </c>
      <c r="BH32" s="73">
        <v>60995.681114137857</v>
      </c>
      <c r="BI32" s="73">
        <v>60388.903087658546</v>
      </c>
      <c r="BJ32" s="73">
        <v>62099.587889492548</v>
      </c>
      <c r="BK32" s="73"/>
    </row>
    <row r="33" spans="1:63" x14ac:dyDescent="0.25">
      <c r="A33" s="61" t="s">
        <v>339</v>
      </c>
      <c r="B33" s="62" t="s">
        <v>338</v>
      </c>
      <c r="C33" s="77" t="e">
        <v>#N/A</v>
      </c>
      <c r="D33" s="77" t="e">
        <v>#N/A</v>
      </c>
      <c r="E33" s="77" t="e">
        <v>#N/A</v>
      </c>
      <c r="F33" s="77" t="e">
        <v>#N/A</v>
      </c>
      <c r="G33" s="77" t="e">
        <v>#N/A</v>
      </c>
      <c r="H33" s="77" t="e">
        <v>#N/A</v>
      </c>
      <c r="I33" s="77" t="e">
        <v>#N/A</v>
      </c>
      <c r="J33" s="77" t="e">
        <v>#N/A</v>
      </c>
      <c r="K33" s="77" t="e">
        <v>#N/A</v>
      </c>
      <c r="L33" s="77" t="e">
        <v>#N/A</v>
      </c>
      <c r="M33" s="77" t="e">
        <v>#N/A</v>
      </c>
      <c r="N33" s="77" t="e">
        <v>#N/A</v>
      </c>
      <c r="O33" s="77" t="e">
        <v>#N/A</v>
      </c>
      <c r="P33" s="77" t="e">
        <v>#N/A</v>
      </c>
      <c r="Q33" s="77" t="e">
        <v>#N/A</v>
      </c>
      <c r="R33" s="77" t="e">
        <v>#N/A</v>
      </c>
      <c r="S33" s="77" t="e">
        <v>#N/A</v>
      </c>
      <c r="T33" s="77" t="e">
        <v>#N/A</v>
      </c>
      <c r="U33" s="77" t="e">
        <v>#N/A</v>
      </c>
      <c r="V33" s="77" t="e">
        <v>#N/A</v>
      </c>
      <c r="W33" s="77" t="e">
        <v>#N/A</v>
      </c>
      <c r="X33" s="77" t="e">
        <v>#N/A</v>
      </c>
      <c r="Y33" s="77" t="e">
        <v>#N/A</v>
      </c>
      <c r="Z33" s="77" t="e">
        <v>#N/A</v>
      </c>
      <c r="AA33" s="77" t="e">
        <v>#N/A</v>
      </c>
      <c r="AB33" s="77" t="e">
        <v>#N/A</v>
      </c>
      <c r="AC33" s="77" t="e">
        <v>#N/A</v>
      </c>
      <c r="AD33" s="77" t="e">
        <v>#N/A</v>
      </c>
      <c r="AE33" s="77" t="e">
        <v>#N/A</v>
      </c>
      <c r="AF33" s="77" t="e">
        <v>#N/A</v>
      </c>
      <c r="AG33" s="73">
        <v>12109.314905287341</v>
      </c>
      <c r="AH33" s="73">
        <v>11196.990785560025</v>
      </c>
      <c r="AI33" s="73">
        <v>10494.79794484615</v>
      </c>
      <c r="AJ33" s="73">
        <v>10422.256488723557</v>
      </c>
      <c r="AK33" s="73">
        <v>10647.831507034249</v>
      </c>
      <c r="AL33" s="73">
        <v>11000.720623236639</v>
      </c>
      <c r="AM33" s="73">
        <v>11625.841957276214</v>
      </c>
      <c r="AN33" s="73">
        <v>10036.725436359788</v>
      </c>
      <c r="AO33" s="73">
        <v>10536.906388427949</v>
      </c>
      <c r="AP33" s="73">
        <v>9718.6784770504182</v>
      </c>
      <c r="AQ33" s="73">
        <v>10233.849915956356</v>
      </c>
      <c r="AR33" s="73">
        <v>10838.114310443008</v>
      </c>
      <c r="AS33" s="73">
        <v>11735.304188002883</v>
      </c>
      <c r="AT33" s="73">
        <v>12438.022494461484</v>
      </c>
      <c r="AU33" s="73">
        <v>13339.570055870503</v>
      </c>
      <c r="AV33" s="73">
        <v>14401.857204424618</v>
      </c>
      <c r="AW33" s="73">
        <v>15498.7638009691</v>
      </c>
      <c r="AX33" s="73">
        <v>16636.909927998764</v>
      </c>
      <c r="AY33" s="73">
        <v>17773.691063380287</v>
      </c>
      <c r="AZ33" s="73">
        <v>17284.86289832004</v>
      </c>
      <c r="BA33" s="73">
        <v>17496.358437297593</v>
      </c>
      <c r="BB33" s="73">
        <v>18023.522444588609</v>
      </c>
      <c r="BC33" s="73">
        <v>18192.864202263921</v>
      </c>
      <c r="BD33" s="73">
        <v>18354.564903525687</v>
      </c>
      <c r="BE33" s="73">
        <v>18807.228779193392</v>
      </c>
      <c r="BF33" s="73">
        <v>19682.799427881244</v>
      </c>
      <c r="BG33" s="73">
        <v>20578.597505427104</v>
      </c>
      <c r="BH33" s="73">
        <v>21455.564363283593</v>
      </c>
      <c r="BI33" s="73">
        <v>22279.361939370487</v>
      </c>
      <c r="BJ33" s="73">
        <v>23265.62327294199</v>
      </c>
      <c r="BK33" s="73"/>
    </row>
    <row r="34" spans="1:63" x14ac:dyDescent="0.25">
      <c r="A34" s="61" t="s">
        <v>28</v>
      </c>
      <c r="B34" s="62" t="s">
        <v>27</v>
      </c>
      <c r="C34" s="77" t="e">
        <v>#N/A</v>
      </c>
      <c r="D34" s="77" t="e">
        <v>#N/A</v>
      </c>
      <c r="E34" s="77" t="e">
        <v>#N/A</v>
      </c>
      <c r="F34" s="77" t="e">
        <v>#N/A</v>
      </c>
      <c r="G34" s="77" t="e">
        <v>#N/A</v>
      </c>
      <c r="H34" s="77" t="e">
        <v>#N/A</v>
      </c>
      <c r="I34" s="77" t="e">
        <v>#N/A</v>
      </c>
      <c r="J34" s="77" t="e">
        <v>#N/A</v>
      </c>
      <c r="K34" s="77" t="e">
        <v>#N/A</v>
      </c>
      <c r="L34" s="77" t="e">
        <v>#N/A</v>
      </c>
      <c r="M34" s="77" t="e">
        <v>#N/A</v>
      </c>
      <c r="N34" s="77" t="e">
        <v>#N/A</v>
      </c>
      <c r="O34" s="77" t="e">
        <v>#N/A</v>
      </c>
      <c r="P34" s="77" t="e">
        <v>#N/A</v>
      </c>
      <c r="Q34" s="77" t="e">
        <v>#N/A</v>
      </c>
      <c r="R34" s="77" t="e">
        <v>#N/A</v>
      </c>
      <c r="S34" s="77" t="e">
        <v>#N/A</v>
      </c>
      <c r="T34" s="77" t="e">
        <v>#N/A</v>
      </c>
      <c r="U34" s="77" t="e">
        <v>#N/A</v>
      </c>
      <c r="V34" s="77" t="e">
        <v>#N/A</v>
      </c>
      <c r="W34" s="77" t="e">
        <v>#N/A</v>
      </c>
      <c r="X34" s="77" t="e">
        <v>#N/A</v>
      </c>
      <c r="Y34" s="77" t="e">
        <v>#N/A</v>
      </c>
      <c r="Z34" s="77" t="e">
        <v>#N/A</v>
      </c>
      <c r="AA34" s="77" t="e">
        <v>#N/A</v>
      </c>
      <c r="AB34" s="77" t="e">
        <v>#N/A</v>
      </c>
      <c r="AC34" s="77" t="e">
        <v>#N/A</v>
      </c>
      <c r="AD34" s="77" t="e">
        <v>#N/A</v>
      </c>
      <c r="AE34" s="77" t="e">
        <v>#N/A</v>
      </c>
      <c r="AF34" s="77" t="e">
        <v>#N/A</v>
      </c>
      <c r="AG34" s="73">
        <v>1017.5399353413241</v>
      </c>
      <c r="AH34" s="73">
        <v>1080.5154499822197</v>
      </c>
      <c r="AI34" s="73">
        <v>1054.2532721995824</v>
      </c>
      <c r="AJ34" s="73">
        <v>1061.5865306148785</v>
      </c>
      <c r="AK34" s="73">
        <v>1046.6092544753064</v>
      </c>
      <c r="AL34" s="73">
        <v>1076.4688766067388</v>
      </c>
      <c r="AM34" s="73">
        <v>1162.4501896252696</v>
      </c>
      <c r="AN34" s="73">
        <v>1201.9516537125364</v>
      </c>
      <c r="AO34" s="73">
        <v>1254.1369102199212</v>
      </c>
      <c r="AP34" s="73">
        <v>1309.4020097918194</v>
      </c>
      <c r="AQ34" s="73">
        <v>1296.7489655522647</v>
      </c>
      <c r="AR34" s="73">
        <v>1343.5437675388625</v>
      </c>
      <c r="AS34" s="73">
        <v>1362.2798430083728</v>
      </c>
      <c r="AT34" s="73">
        <v>1426.617050252114</v>
      </c>
      <c r="AU34" s="73">
        <v>1447.5044333693791</v>
      </c>
      <c r="AV34" s="73">
        <v>1527.0227273951796</v>
      </c>
      <c r="AW34" s="73">
        <v>1574.7297804878383</v>
      </c>
      <c r="AX34" s="73">
        <v>1590.8311632946914</v>
      </c>
      <c r="AY34" s="73">
        <v>1632.9485885356114</v>
      </c>
      <c r="AZ34" s="73">
        <v>1631.1938284192283</v>
      </c>
      <c r="BA34" s="73">
        <v>1716.3576628805229</v>
      </c>
      <c r="BB34" s="73">
        <v>1775.779620266288</v>
      </c>
      <c r="BC34" s="73">
        <v>1834.5439719904316</v>
      </c>
      <c r="BD34" s="73">
        <v>1883.798305122782</v>
      </c>
      <c r="BE34" s="73">
        <v>1907.9505145153535</v>
      </c>
      <c r="BF34" s="73">
        <v>1925.3312249689359</v>
      </c>
      <c r="BG34" s="73">
        <v>1981.4268381523655</v>
      </c>
      <c r="BH34" s="73">
        <v>2044.3818740117104</v>
      </c>
      <c r="BI34" s="73">
        <v>2120.3228606746329</v>
      </c>
      <c r="BJ34" s="73">
        <v>2178.3234151006964</v>
      </c>
      <c r="BK34" s="73"/>
    </row>
    <row r="35" spans="1:63" x14ac:dyDescent="0.25">
      <c r="A35" s="61" t="s">
        <v>30</v>
      </c>
      <c r="B35" s="62" t="s">
        <v>29</v>
      </c>
      <c r="C35" s="77" t="e">
        <v>#N/A</v>
      </c>
      <c r="D35" s="77" t="e">
        <v>#N/A</v>
      </c>
      <c r="E35" s="77" t="e">
        <v>#N/A</v>
      </c>
      <c r="F35" s="77" t="e">
        <v>#N/A</v>
      </c>
      <c r="G35" s="77" t="e">
        <v>#N/A</v>
      </c>
      <c r="H35" s="77" t="e">
        <v>#N/A</v>
      </c>
      <c r="I35" s="77" t="e">
        <v>#N/A</v>
      </c>
      <c r="J35" s="77" t="e">
        <v>#N/A</v>
      </c>
      <c r="K35" s="77" t="e">
        <v>#N/A</v>
      </c>
      <c r="L35" s="77" t="e">
        <v>#N/A</v>
      </c>
      <c r="M35" s="77" t="e">
        <v>#N/A</v>
      </c>
      <c r="N35" s="77" t="e">
        <v>#N/A</v>
      </c>
      <c r="O35" s="77" t="e">
        <v>#N/A</v>
      </c>
      <c r="P35" s="77" t="e">
        <v>#N/A</v>
      </c>
      <c r="Q35" s="77" t="e">
        <v>#N/A</v>
      </c>
      <c r="R35" s="77" t="e">
        <v>#N/A</v>
      </c>
      <c r="S35" s="77" t="e">
        <v>#N/A</v>
      </c>
      <c r="T35" s="77" t="e">
        <v>#N/A</v>
      </c>
      <c r="U35" s="77" t="e">
        <v>#N/A</v>
      </c>
      <c r="V35" s="77" t="e">
        <v>#N/A</v>
      </c>
      <c r="W35" s="77" t="e">
        <v>#N/A</v>
      </c>
      <c r="X35" s="77" t="e">
        <v>#N/A</v>
      </c>
      <c r="Y35" s="77" t="e">
        <v>#N/A</v>
      </c>
      <c r="Z35" s="77" t="e">
        <v>#N/A</v>
      </c>
      <c r="AA35" s="77" t="e">
        <v>#N/A</v>
      </c>
      <c r="AB35" s="77" t="e">
        <v>#N/A</v>
      </c>
      <c r="AC35" s="77" t="e">
        <v>#N/A</v>
      </c>
      <c r="AD35" s="77" t="e">
        <v>#N/A</v>
      </c>
      <c r="AE35" s="77" t="e">
        <v>#N/A</v>
      </c>
      <c r="AF35" s="77" t="e">
        <v>#N/A</v>
      </c>
      <c r="AG35" s="73">
        <v>1184.8424404763821</v>
      </c>
      <c r="AH35" s="73">
        <v>1215.8865312491546</v>
      </c>
      <c r="AI35" s="73">
        <v>1202.1071394205703</v>
      </c>
      <c r="AJ35" s="73">
        <v>1105.2288762259961</v>
      </c>
      <c r="AK35" s="73">
        <v>1044.7155368381218</v>
      </c>
      <c r="AL35" s="73">
        <v>947.82236771136093</v>
      </c>
      <c r="AM35" s="73">
        <v>861.48273690343217</v>
      </c>
      <c r="AN35" s="73">
        <v>839.19684526792787</v>
      </c>
      <c r="AO35" s="73">
        <v>870.04408180346445</v>
      </c>
      <c r="AP35" s="73">
        <v>850.04801622698119</v>
      </c>
      <c r="AQ35" s="73">
        <v>828.00045996336553</v>
      </c>
      <c r="AR35" s="73">
        <v>826.02906777325768</v>
      </c>
      <c r="AS35" s="73">
        <v>839.77852666792705</v>
      </c>
      <c r="AT35" s="73">
        <v>804.88502919847133</v>
      </c>
      <c r="AU35" s="73">
        <v>817.46058535313477</v>
      </c>
      <c r="AV35" s="73">
        <v>798.70428472393405</v>
      </c>
      <c r="AW35" s="73">
        <v>815.05373583067933</v>
      </c>
      <c r="AX35" s="73">
        <v>815.9094394418604</v>
      </c>
      <c r="AY35" s="73">
        <v>827.79251824144637</v>
      </c>
      <c r="AZ35" s="73">
        <v>831.56413116860904</v>
      </c>
      <c r="BA35" s="73">
        <v>846.16952692726932</v>
      </c>
      <c r="BB35" s="73">
        <v>852.50262164932155</v>
      </c>
      <c r="BC35" s="73">
        <v>862.71608619147037</v>
      </c>
      <c r="BD35" s="73">
        <v>877.27416026108131</v>
      </c>
      <c r="BE35" s="73">
        <v>886.23577677555954</v>
      </c>
      <c r="BF35" s="73">
        <v>825.2059855758489</v>
      </c>
      <c r="BG35" s="73">
        <v>794.60457442336269</v>
      </c>
      <c r="BH35" s="73">
        <v>773.5718583942546</v>
      </c>
      <c r="BI35" s="73">
        <v>761.52419338444633</v>
      </c>
      <c r="BJ35" s="73">
        <v>751.6639571941181</v>
      </c>
      <c r="BK35" s="73"/>
    </row>
    <row r="36" spans="1:63" x14ac:dyDescent="0.25">
      <c r="A36" s="61" t="s">
        <v>32</v>
      </c>
      <c r="B36" s="62" t="s">
        <v>31</v>
      </c>
      <c r="C36" s="77" t="e">
        <v>#N/A</v>
      </c>
      <c r="D36" s="77" t="e">
        <v>#N/A</v>
      </c>
      <c r="E36" s="77" t="e">
        <v>#N/A</v>
      </c>
      <c r="F36" s="77" t="e">
        <v>#N/A</v>
      </c>
      <c r="G36" s="77" t="e">
        <v>#N/A</v>
      </c>
      <c r="H36" s="77" t="e">
        <v>#N/A</v>
      </c>
      <c r="I36" s="77" t="e">
        <v>#N/A</v>
      </c>
      <c r="J36" s="77" t="e">
        <v>#N/A</v>
      </c>
      <c r="K36" s="77" t="e">
        <v>#N/A</v>
      </c>
      <c r="L36" s="77" t="e">
        <v>#N/A</v>
      </c>
      <c r="M36" s="77" t="e">
        <v>#N/A</v>
      </c>
      <c r="N36" s="77" t="e">
        <v>#N/A</v>
      </c>
      <c r="O36" s="77" t="e">
        <v>#N/A</v>
      </c>
      <c r="P36" s="77" t="e">
        <v>#N/A</v>
      </c>
      <c r="Q36" s="77" t="e">
        <v>#N/A</v>
      </c>
      <c r="R36" s="77" t="e">
        <v>#N/A</v>
      </c>
      <c r="S36" s="77" t="e">
        <v>#N/A</v>
      </c>
      <c r="T36" s="77" t="e">
        <v>#N/A</v>
      </c>
      <c r="U36" s="77" t="e">
        <v>#N/A</v>
      </c>
      <c r="V36" s="77" t="e">
        <v>#N/A</v>
      </c>
      <c r="W36" s="77" t="e">
        <v>#N/A</v>
      </c>
      <c r="X36" s="77" t="e">
        <v>#N/A</v>
      </c>
      <c r="Y36" s="77" t="e">
        <v>#N/A</v>
      </c>
      <c r="Z36" s="77" t="e">
        <v>#N/A</v>
      </c>
      <c r="AA36" s="77" t="e">
        <v>#N/A</v>
      </c>
      <c r="AB36" s="77" t="e">
        <v>#N/A</v>
      </c>
      <c r="AC36" s="77" t="e">
        <v>#N/A</v>
      </c>
      <c r="AD36" s="77" t="e">
        <v>#N/A</v>
      </c>
      <c r="AE36" s="77" t="e">
        <v>#N/A</v>
      </c>
      <c r="AF36" s="77" t="e">
        <v>#N/A</v>
      </c>
      <c r="AG36" s="73">
        <v>1748.6340284535581</v>
      </c>
      <c r="AH36" s="73">
        <v>1730.7821042528187</v>
      </c>
      <c r="AI36" s="73">
        <v>1868.6698942018768</v>
      </c>
      <c r="AJ36" s="73">
        <v>1974.2621624800179</v>
      </c>
      <c r="AK36" s="73">
        <v>2288.2533619844048</v>
      </c>
      <c r="AL36" s="73">
        <v>2546.6275559818814</v>
      </c>
      <c r="AM36" s="73">
        <v>2769.2750786680608</v>
      </c>
      <c r="AN36" s="73">
        <v>3010.7535313179324</v>
      </c>
      <c r="AO36" s="73">
        <v>3319.8270273034777</v>
      </c>
      <c r="AP36" s="73">
        <v>3622.6882176935947</v>
      </c>
      <c r="AQ36" s="73">
        <v>4065.3844667642952</v>
      </c>
      <c r="AR36" s="73">
        <v>4084.3690257544554</v>
      </c>
      <c r="AS36" s="73">
        <v>4228.5512674716138</v>
      </c>
      <c r="AT36" s="73">
        <v>4336.8169759452703</v>
      </c>
      <c r="AU36" s="73">
        <v>4709.0578650904235</v>
      </c>
      <c r="AV36" s="73">
        <v>4964.8189038803675</v>
      </c>
      <c r="AW36" s="73">
        <v>5291.0588331208555</v>
      </c>
      <c r="AX36" s="73">
        <v>6018.1959166043762</v>
      </c>
      <c r="AY36" s="73">
        <v>6341.2572321514854</v>
      </c>
      <c r="AZ36" s="73">
        <v>6185.7100751337493</v>
      </c>
      <c r="BA36" s="73">
        <v>6200.2176797135762</v>
      </c>
      <c r="BB36" s="73">
        <v>6366.1540334469064</v>
      </c>
      <c r="BC36" s="73">
        <v>6353.7831578735231</v>
      </c>
      <c r="BD36" s="73">
        <v>6323.2776095165336</v>
      </c>
      <c r="BE36" s="73">
        <v>6281.8788149928987</v>
      </c>
      <c r="BF36" s="73">
        <v>6266.8459493436831</v>
      </c>
      <c r="BG36" s="73">
        <v>6482.6483163879366</v>
      </c>
      <c r="BH36" s="73">
        <v>6643.2046097426191</v>
      </c>
      <c r="BI36" s="73">
        <v>6864.1474267639751</v>
      </c>
      <c r="BJ36" s="73">
        <v>7171.839464743769</v>
      </c>
      <c r="BK36" s="73"/>
    </row>
    <row r="37" spans="1:63" x14ac:dyDescent="0.25">
      <c r="A37" s="61" t="s">
        <v>262</v>
      </c>
      <c r="B37" s="62" t="s">
        <v>261</v>
      </c>
      <c r="C37" s="77" t="e">
        <v>#N/A</v>
      </c>
      <c r="D37" s="77" t="e">
        <v>#N/A</v>
      </c>
      <c r="E37" s="77" t="e">
        <v>#N/A</v>
      </c>
      <c r="F37" s="77" t="e">
        <v>#N/A</v>
      </c>
      <c r="G37" s="77" t="e">
        <v>#N/A</v>
      </c>
      <c r="H37" s="77" t="e">
        <v>#N/A</v>
      </c>
      <c r="I37" s="77" t="e">
        <v>#N/A</v>
      </c>
      <c r="J37" s="77" t="e">
        <v>#N/A</v>
      </c>
      <c r="K37" s="77" t="e">
        <v>#N/A</v>
      </c>
      <c r="L37" s="77" t="e">
        <v>#N/A</v>
      </c>
      <c r="M37" s="77" t="e">
        <v>#N/A</v>
      </c>
      <c r="N37" s="77" t="e">
        <v>#N/A</v>
      </c>
      <c r="O37" s="77" t="e">
        <v>#N/A</v>
      </c>
      <c r="P37" s="77" t="e">
        <v>#N/A</v>
      </c>
      <c r="Q37" s="77" t="e">
        <v>#N/A</v>
      </c>
      <c r="R37" s="77" t="e">
        <v>#N/A</v>
      </c>
      <c r="S37" s="77" t="e">
        <v>#N/A</v>
      </c>
      <c r="T37" s="77" t="e">
        <v>#N/A</v>
      </c>
      <c r="U37" s="77" t="e">
        <v>#N/A</v>
      </c>
      <c r="V37" s="77" t="e">
        <v>#N/A</v>
      </c>
      <c r="W37" s="77" t="e">
        <v>#N/A</v>
      </c>
      <c r="X37" s="77" t="e">
        <v>#N/A</v>
      </c>
      <c r="Y37" s="77" t="e">
        <v>#N/A</v>
      </c>
      <c r="Z37" s="77" t="e">
        <v>#N/A</v>
      </c>
      <c r="AA37" s="77" t="e">
        <v>#N/A</v>
      </c>
      <c r="AB37" s="77" t="e">
        <v>#N/A</v>
      </c>
      <c r="AC37" s="77" t="e">
        <v>#N/A</v>
      </c>
      <c r="AD37" s="77" t="e">
        <v>#N/A</v>
      </c>
      <c r="AE37" s="77" t="e">
        <v>#N/A</v>
      </c>
      <c r="AF37" s="77" t="e">
        <v>#N/A</v>
      </c>
      <c r="AG37" s="73" t="e">
        <v>#N/A</v>
      </c>
      <c r="AH37" s="73" t="e">
        <v>#N/A</v>
      </c>
      <c r="AI37" s="73" t="e">
        <v>#N/A</v>
      </c>
      <c r="AJ37" s="73">
        <v>1763.816781866678</v>
      </c>
      <c r="AK37" s="73">
        <v>1111.1669978623916</v>
      </c>
      <c r="AL37" s="73">
        <v>1182.4483259486474</v>
      </c>
      <c r="AM37" s="73">
        <v>1214.926586218033</v>
      </c>
      <c r="AN37" s="73">
        <v>1228.2989795730168</v>
      </c>
      <c r="AO37" s="73">
        <v>1252.3398552657143</v>
      </c>
      <c r="AP37" s="73">
        <v>1377.4993475553938</v>
      </c>
      <c r="AQ37" s="73">
        <v>1491.3343991154732</v>
      </c>
      <c r="AR37" s="73">
        <v>1570.074250644089</v>
      </c>
      <c r="AS37" s="73">
        <v>1642.6069972854714</v>
      </c>
      <c r="AT37" s="73">
        <v>1752.0423664504608</v>
      </c>
      <c r="AU37" s="73">
        <v>1902.0975765367671</v>
      </c>
      <c r="AV37" s="73">
        <v>2120.5518770943818</v>
      </c>
      <c r="AW37" s="73">
        <v>2313.3423468413703</v>
      </c>
      <c r="AX37" s="73">
        <v>2511.89937070827</v>
      </c>
      <c r="AY37" s="73">
        <v>2640.6318186281906</v>
      </c>
      <c r="AZ37" s="73">
        <v>2603.5837778259606</v>
      </c>
      <c r="BA37" s="73">
        <v>2716.6984088451618</v>
      </c>
      <c r="BB37" s="73">
        <v>2862.9076520359804</v>
      </c>
      <c r="BC37" s="73">
        <v>3022.5967245867382</v>
      </c>
      <c r="BD37" s="73">
        <v>3191.8613197065392</v>
      </c>
      <c r="BE37" s="73">
        <v>3364.2787294339546</v>
      </c>
      <c r="BF37" s="73">
        <v>3543.7035529434552</v>
      </c>
      <c r="BG37" s="73">
        <v>3733.9554975109399</v>
      </c>
      <c r="BH37" s="73">
        <v>3928.3736882516946</v>
      </c>
      <c r="BI37" s="73">
        <v>4159.33742648102</v>
      </c>
      <c r="BJ37" s="73">
        <v>4388.8009086325137</v>
      </c>
      <c r="BK37" s="73"/>
    </row>
    <row r="38" spans="1:63" x14ac:dyDescent="0.25">
      <c r="A38" s="61" t="s">
        <v>34</v>
      </c>
      <c r="B38" s="62" t="s">
        <v>33</v>
      </c>
      <c r="C38" s="77" t="e">
        <v>#N/A</v>
      </c>
      <c r="D38" s="77" t="e">
        <v>#N/A</v>
      </c>
      <c r="E38" s="77" t="e">
        <v>#N/A</v>
      </c>
      <c r="F38" s="77" t="e">
        <v>#N/A</v>
      </c>
      <c r="G38" s="77" t="e">
        <v>#N/A</v>
      </c>
      <c r="H38" s="77" t="e">
        <v>#N/A</v>
      </c>
      <c r="I38" s="77" t="e">
        <v>#N/A</v>
      </c>
      <c r="J38" s="77" t="e">
        <v>#N/A</v>
      </c>
      <c r="K38" s="77" t="e">
        <v>#N/A</v>
      </c>
      <c r="L38" s="77" t="e">
        <v>#N/A</v>
      </c>
      <c r="M38" s="77" t="e">
        <v>#N/A</v>
      </c>
      <c r="N38" s="77" t="e">
        <v>#N/A</v>
      </c>
      <c r="O38" s="77" t="e">
        <v>#N/A</v>
      </c>
      <c r="P38" s="77" t="e">
        <v>#N/A</v>
      </c>
      <c r="Q38" s="77" t="e">
        <v>#N/A</v>
      </c>
      <c r="R38" s="77" t="e">
        <v>#N/A</v>
      </c>
      <c r="S38" s="77" t="e">
        <v>#N/A</v>
      </c>
      <c r="T38" s="77" t="e">
        <v>#N/A</v>
      </c>
      <c r="U38" s="77" t="e">
        <v>#N/A</v>
      </c>
      <c r="V38" s="77" t="e">
        <v>#N/A</v>
      </c>
      <c r="W38" s="77" t="e">
        <v>#N/A</v>
      </c>
      <c r="X38" s="77" t="e">
        <v>#N/A</v>
      </c>
      <c r="Y38" s="77" t="e">
        <v>#N/A</v>
      </c>
      <c r="Z38" s="77" t="e">
        <v>#N/A</v>
      </c>
      <c r="AA38" s="77" t="e">
        <v>#N/A</v>
      </c>
      <c r="AB38" s="77" t="e">
        <v>#N/A</v>
      </c>
      <c r="AC38" s="77" t="e">
        <v>#N/A</v>
      </c>
      <c r="AD38" s="77" t="e">
        <v>#N/A</v>
      </c>
      <c r="AE38" s="77" t="e">
        <v>#N/A</v>
      </c>
      <c r="AF38" s="77" t="e">
        <v>#N/A</v>
      </c>
      <c r="AG38" s="73">
        <v>3222.9444811003445</v>
      </c>
      <c r="AH38" s="73">
        <v>3008.8020966623244</v>
      </c>
      <c r="AI38" s="73">
        <v>2831.1883600124906</v>
      </c>
      <c r="AJ38" s="73">
        <v>2532.7405020983188</v>
      </c>
      <c r="AK38" s="73">
        <v>2514.8099117769675</v>
      </c>
      <c r="AL38" s="73">
        <v>2531.4675177076365</v>
      </c>
      <c r="AM38" s="73">
        <v>2571.7443633125322</v>
      </c>
      <c r="AN38" s="73">
        <v>2635.7889112395342</v>
      </c>
      <c r="AO38" s="73">
        <v>2683.4984216347248</v>
      </c>
      <c r="AP38" s="73">
        <v>2726.6689883006165</v>
      </c>
      <c r="AQ38" s="73">
        <v>2750.5109880520827</v>
      </c>
      <c r="AR38" s="73">
        <v>2795.8720013954071</v>
      </c>
      <c r="AS38" s="73">
        <v>2837.9612328015696</v>
      </c>
      <c r="AT38" s="73">
        <v>2889.2818730582412</v>
      </c>
      <c r="AU38" s="73">
        <v>3003.2509850198203</v>
      </c>
      <c r="AV38" s="73">
        <v>2982.0247447708971</v>
      </c>
      <c r="AW38" s="73">
        <v>3002.1352129931679</v>
      </c>
      <c r="AX38" s="73">
        <v>3064.1249677773312</v>
      </c>
      <c r="AY38" s="73">
        <v>3084.9865014608085</v>
      </c>
      <c r="AZ38" s="73">
        <v>3067.222963619241</v>
      </c>
      <c r="BA38" s="73">
        <v>3086.220715858612</v>
      </c>
      <c r="BB38" s="73">
        <v>3126.7868357321031</v>
      </c>
      <c r="BC38" s="73">
        <v>3180.7724832727131</v>
      </c>
      <c r="BD38" s="73">
        <v>3262.7635945137918</v>
      </c>
      <c r="BE38" s="73">
        <v>3362.6640674830041</v>
      </c>
      <c r="BF38" s="73">
        <v>3458.6939003992779</v>
      </c>
      <c r="BG38" s="73">
        <v>3524.4445144521496</v>
      </c>
      <c r="BH38" s="73">
        <v>3554.5251558947043</v>
      </c>
      <c r="BI38" s="73">
        <v>3603.5517048187567</v>
      </c>
      <c r="BJ38" s="73">
        <v>3642.2772582676344</v>
      </c>
      <c r="BK38" s="73"/>
    </row>
    <row r="39" spans="1:63" x14ac:dyDescent="0.25">
      <c r="A39" s="61" t="s">
        <v>231</v>
      </c>
      <c r="B39" s="62" t="s">
        <v>230</v>
      </c>
      <c r="C39" s="77" t="e">
        <v>#N/A</v>
      </c>
      <c r="D39" s="77" t="e">
        <v>#N/A</v>
      </c>
      <c r="E39" s="77" t="e">
        <v>#N/A</v>
      </c>
      <c r="F39" s="77" t="e">
        <v>#N/A</v>
      </c>
      <c r="G39" s="77" t="e">
        <v>#N/A</v>
      </c>
      <c r="H39" s="77" t="e">
        <v>#N/A</v>
      </c>
      <c r="I39" s="77" t="e">
        <v>#N/A</v>
      </c>
      <c r="J39" s="77" t="e">
        <v>#N/A</v>
      </c>
      <c r="K39" s="77" t="e">
        <v>#N/A</v>
      </c>
      <c r="L39" s="77" t="e">
        <v>#N/A</v>
      </c>
      <c r="M39" s="77" t="e">
        <v>#N/A</v>
      </c>
      <c r="N39" s="77" t="e">
        <v>#N/A</v>
      </c>
      <c r="O39" s="77" t="e">
        <v>#N/A</v>
      </c>
      <c r="P39" s="77" t="e">
        <v>#N/A</v>
      </c>
      <c r="Q39" s="77" t="e">
        <v>#N/A</v>
      </c>
      <c r="R39" s="77" t="e">
        <v>#N/A</v>
      </c>
      <c r="S39" s="77" t="e">
        <v>#N/A</v>
      </c>
      <c r="T39" s="77" t="e">
        <v>#N/A</v>
      </c>
      <c r="U39" s="77" t="e">
        <v>#N/A</v>
      </c>
      <c r="V39" s="77" t="e">
        <v>#N/A</v>
      </c>
      <c r="W39" s="77" t="e">
        <v>#N/A</v>
      </c>
      <c r="X39" s="77" t="e">
        <v>#N/A</v>
      </c>
      <c r="Y39" s="77" t="e">
        <v>#N/A</v>
      </c>
      <c r="Z39" s="77" t="e">
        <v>#N/A</v>
      </c>
      <c r="AA39" s="77" t="e">
        <v>#N/A</v>
      </c>
      <c r="AB39" s="77" t="e">
        <v>#N/A</v>
      </c>
      <c r="AC39" s="77" t="e">
        <v>#N/A</v>
      </c>
      <c r="AD39" s="77" t="e">
        <v>#N/A</v>
      </c>
      <c r="AE39" s="77" t="e">
        <v>#N/A</v>
      </c>
      <c r="AF39" s="77" t="e">
        <v>#N/A</v>
      </c>
      <c r="AG39" s="73">
        <v>34640.940185778512</v>
      </c>
      <c r="AH39" s="73">
        <v>33499.385525431637</v>
      </c>
      <c r="AI39" s="73">
        <v>33403.231758633905</v>
      </c>
      <c r="AJ39" s="73">
        <v>33917.261065487306</v>
      </c>
      <c r="AK39" s="73">
        <v>35055.601263596996</v>
      </c>
      <c r="AL39" s="73">
        <v>35629.394643892469</v>
      </c>
      <c r="AM39" s="73">
        <v>35829.798536498645</v>
      </c>
      <c r="AN39" s="73">
        <v>34111.352524874776</v>
      </c>
      <c r="AO39" s="73">
        <v>34775.485085538116</v>
      </c>
      <c r="AP39" s="73">
        <v>35863.537570843102</v>
      </c>
      <c r="AQ39" s="73">
        <v>37278.432512810177</v>
      </c>
      <c r="AR39" s="73">
        <v>37393.947109830828</v>
      </c>
      <c r="AS39" s="73">
        <v>38255.345526211073</v>
      </c>
      <c r="AT39" s="73">
        <v>39356.934913623503</v>
      </c>
      <c r="AU39" s="73">
        <v>40517.570243829818</v>
      </c>
      <c r="AV39" s="73">
        <v>42141.870158422978</v>
      </c>
      <c r="AW39" s="73">
        <v>43456.145742352186</v>
      </c>
      <c r="AX39" s="73">
        <v>45992.156616813852</v>
      </c>
      <c r="AY39" s="73">
        <v>45955.227288823269</v>
      </c>
      <c r="AZ39" s="73">
        <v>44103.038686652733</v>
      </c>
      <c r="BA39" s="73">
        <v>44962.883961288346</v>
      </c>
      <c r="BB39" s="73">
        <v>45926.127875307029</v>
      </c>
      <c r="BC39" s="73">
        <v>46230.731997559975</v>
      </c>
      <c r="BD39" s="73">
        <v>46810.286839871202</v>
      </c>
      <c r="BE39" s="73">
        <v>47672.076449458349</v>
      </c>
      <c r="BF39" s="73">
        <v>47629.512054076091</v>
      </c>
      <c r="BG39" s="73">
        <v>47564.810876379001</v>
      </c>
      <c r="BH39" s="73">
        <v>48487.76028308348</v>
      </c>
      <c r="BI39" s="73">
        <v>48770.33586173784</v>
      </c>
      <c r="BJ39" s="73">
        <v>48881.396751095221</v>
      </c>
      <c r="BK39" s="73"/>
    </row>
    <row r="40" spans="1:63" x14ac:dyDescent="0.25">
      <c r="A40" s="61" t="s">
        <v>150</v>
      </c>
      <c r="B40" s="62" t="s">
        <v>149</v>
      </c>
      <c r="C40" s="77" t="e">
        <v>#N/A</v>
      </c>
      <c r="D40" s="77" t="e">
        <v>#N/A</v>
      </c>
      <c r="E40" s="77" t="e">
        <v>#N/A</v>
      </c>
      <c r="F40" s="77" t="e">
        <v>#N/A</v>
      </c>
      <c r="G40" s="77" t="e">
        <v>#N/A</v>
      </c>
      <c r="H40" s="77" t="e">
        <v>#N/A</v>
      </c>
      <c r="I40" s="77" t="e">
        <v>#N/A</v>
      </c>
      <c r="J40" s="77" t="e">
        <v>#N/A</v>
      </c>
      <c r="K40" s="77" t="e">
        <v>#N/A</v>
      </c>
      <c r="L40" s="77" t="e">
        <v>#N/A</v>
      </c>
      <c r="M40" s="77" t="e">
        <v>#N/A</v>
      </c>
      <c r="N40" s="77" t="e">
        <v>#N/A</v>
      </c>
      <c r="O40" s="77" t="e">
        <v>#N/A</v>
      </c>
      <c r="P40" s="77" t="e">
        <v>#N/A</v>
      </c>
      <c r="Q40" s="77" t="e">
        <v>#N/A</v>
      </c>
      <c r="R40" s="77" t="e">
        <v>#N/A</v>
      </c>
      <c r="S40" s="77" t="e">
        <v>#N/A</v>
      </c>
      <c r="T40" s="77" t="e">
        <v>#N/A</v>
      </c>
      <c r="U40" s="77" t="e">
        <v>#N/A</v>
      </c>
      <c r="V40" s="77" t="e">
        <v>#N/A</v>
      </c>
      <c r="W40" s="77" t="e">
        <v>#N/A</v>
      </c>
      <c r="X40" s="77" t="e">
        <v>#N/A</v>
      </c>
      <c r="Y40" s="77" t="e">
        <v>#N/A</v>
      </c>
      <c r="Z40" s="77" t="e">
        <v>#N/A</v>
      </c>
      <c r="AA40" s="77" t="e">
        <v>#N/A</v>
      </c>
      <c r="AB40" s="77" t="e">
        <v>#N/A</v>
      </c>
      <c r="AC40" s="77" t="e">
        <v>#N/A</v>
      </c>
      <c r="AD40" s="77" t="e">
        <v>#N/A</v>
      </c>
      <c r="AE40" s="77" t="e">
        <v>#N/A</v>
      </c>
      <c r="AF40" s="77" t="e">
        <v>#N/A</v>
      </c>
      <c r="AG40" s="73" t="e">
        <v>#N/A</v>
      </c>
      <c r="AH40" s="73" t="e">
        <v>#N/A</v>
      </c>
      <c r="AI40" s="73" t="e">
        <v>#N/A</v>
      </c>
      <c r="AJ40" s="73" t="e">
        <v>#N/A</v>
      </c>
      <c r="AK40" s="73" t="e">
        <v>#N/A</v>
      </c>
      <c r="AL40" s="73" t="e">
        <v>#N/A</v>
      </c>
      <c r="AM40" s="73" t="e">
        <v>#N/A</v>
      </c>
      <c r="AN40" s="73" t="e">
        <v>#N/A</v>
      </c>
      <c r="AO40" s="73" t="e">
        <v>#N/A</v>
      </c>
      <c r="AP40" s="73" t="e">
        <v>#N/A</v>
      </c>
      <c r="AQ40" s="73" t="e">
        <v>#N/A</v>
      </c>
      <c r="AR40" s="73" t="e">
        <v>#N/A</v>
      </c>
      <c r="AS40" s="73" t="e">
        <v>#N/A</v>
      </c>
      <c r="AT40" s="73" t="e">
        <v>#N/A</v>
      </c>
      <c r="AU40" s="73" t="e">
        <v>#N/A</v>
      </c>
      <c r="AV40" s="73" t="e">
        <v>#N/A</v>
      </c>
      <c r="AW40" s="73">
        <v>80351.068311505354</v>
      </c>
      <c r="AX40" s="73">
        <v>80450.532877447171</v>
      </c>
      <c r="AY40" s="73">
        <v>77846.082955584323</v>
      </c>
      <c r="AZ40" s="73">
        <v>70300.334857405309</v>
      </c>
      <c r="BA40" s="73">
        <v>66762.065857682363</v>
      </c>
      <c r="BB40" s="73">
        <v>66135.176554224527</v>
      </c>
      <c r="BC40" s="73">
        <v>65722.105781466002</v>
      </c>
      <c r="BD40" s="73">
        <v>65481.14490192727</v>
      </c>
      <c r="BE40" s="73">
        <v>66207.447229988771</v>
      </c>
      <c r="BF40" s="73">
        <v>67116.934369802402</v>
      </c>
      <c r="BG40" s="73">
        <v>68355.719823448715</v>
      </c>
      <c r="BH40" s="73">
        <v>69572.496852816039</v>
      </c>
      <c r="BI40" s="73">
        <v>71549.339553398997</v>
      </c>
      <c r="BJ40" s="73" t="e">
        <v>#N/A</v>
      </c>
      <c r="BK40" s="73"/>
    </row>
    <row r="41" spans="1:63" x14ac:dyDescent="0.25">
      <c r="A41" s="61" t="s">
        <v>36</v>
      </c>
      <c r="B41" s="62" t="s">
        <v>35</v>
      </c>
      <c r="C41" s="77" t="e">
        <v>#N/A</v>
      </c>
      <c r="D41" s="77" t="e">
        <v>#N/A</v>
      </c>
      <c r="E41" s="77" t="e">
        <v>#N/A</v>
      </c>
      <c r="F41" s="77" t="e">
        <v>#N/A</v>
      </c>
      <c r="G41" s="77" t="e">
        <v>#N/A</v>
      </c>
      <c r="H41" s="77" t="e">
        <v>#N/A</v>
      </c>
      <c r="I41" s="77" t="e">
        <v>#N/A</v>
      </c>
      <c r="J41" s="77" t="e">
        <v>#N/A</v>
      </c>
      <c r="K41" s="77" t="e">
        <v>#N/A</v>
      </c>
      <c r="L41" s="77" t="e">
        <v>#N/A</v>
      </c>
      <c r="M41" s="77" t="e">
        <v>#N/A</v>
      </c>
      <c r="N41" s="77" t="e">
        <v>#N/A</v>
      </c>
      <c r="O41" s="77" t="e">
        <v>#N/A</v>
      </c>
      <c r="P41" s="77" t="e">
        <v>#N/A</v>
      </c>
      <c r="Q41" s="77" t="e">
        <v>#N/A</v>
      </c>
      <c r="R41" s="77" t="e">
        <v>#N/A</v>
      </c>
      <c r="S41" s="77" t="e">
        <v>#N/A</v>
      </c>
      <c r="T41" s="77" t="e">
        <v>#N/A</v>
      </c>
      <c r="U41" s="77" t="e">
        <v>#N/A</v>
      </c>
      <c r="V41" s="77" t="e">
        <v>#N/A</v>
      </c>
      <c r="W41" s="77" t="e">
        <v>#N/A</v>
      </c>
      <c r="X41" s="77" t="e">
        <v>#N/A</v>
      </c>
      <c r="Y41" s="77" t="e">
        <v>#N/A</v>
      </c>
      <c r="Z41" s="77" t="e">
        <v>#N/A</v>
      </c>
      <c r="AA41" s="77" t="e">
        <v>#N/A</v>
      </c>
      <c r="AB41" s="77" t="e">
        <v>#N/A</v>
      </c>
      <c r="AC41" s="77" t="e">
        <v>#N/A</v>
      </c>
      <c r="AD41" s="77" t="e">
        <v>#N/A</v>
      </c>
      <c r="AE41" s="77" t="e">
        <v>#N/A</v>
      </c>
      <c r="AF41" s="77" t="e">
        <v>#N/A</v>
      </c>
      <c r="AG41" s="73">
        <v>1201.677233661713</v>
      </c>
      <c r="AH41" s="73">
        <v>1165.2394495366862</v>
      </c>
      <c r="AI41" s="73">
        <v>1060.63824569914</v>
      </c>
      <c r="AJ41" s="73">
        <v>1033.8306191694255</v>
      </c>
      <c r="AK41" s="73">
        <v>1053.7466062528824</v>
      </c>
      <c r="AL41" s="73">
        <v>1098.8966069631567</v>
      </c>
      <c r="AM41" s="73">
        <v>1027.6506587880297</v>
      </c>
      <c r="AN41" s="73">
        <v>1055.2565063103455</v>
      </c>
      <c r="AO41" s="73">
        <v>1078.451653988616</v>
      </c>
      <c r="AP41" s="73">
        <v>1091.3623607580585</v>
      </c>
      <c r="AQ41" s="73">
        <v>1040.1021203699429</v>
      </c>
      <c r="AR41" s="73">
        <v>1062.7217352363184</v>
      </c>
      <c r="AS41" s="73">
        <v>1077.9544108614818</v>
      </c>
      <c r="AT41" s="73">
        <v>999.00097472664481</v>
      </c>
      <c r="AU41" s="73">
        <v>1037.8467664265738</v>
      </c>
      <c r="AV41" s="73">
        <v>1026.9133990988441</v>
      </c>
      <c r="AW41" s="73">
        <v>1055.0888709245796</v>
      </c>
      <c r="AX41" s="73">
        <v>1082.6851005964827</v>
      </c>
      <c r="AY41" s="73">
        <v>1085.4407639029585</v>
      </c>
      <c r="AZ41" s="73">
        <v>1161.1894754743439</v>
      </c>
      <c r="BA41" s="73">
        <v>1201.3513752423205</v>
      </c>
      <c r="BB41" s="73">
        <v>1242.7156447367925</v>
      </c>
      <c r="BC41" s="73">
        <v>1300.2876372969429</v>
      </c>
      <c r="BD41" s="73">
        <v>824.94383205232805</v>
      </c>
      <c r="BE41" s="73">
        <v>822.61045781690223</v>
      </c>
      <c r="BF41" s="73">
        <v>852.74942642647875</v>
      </c>
      <c r="BG41" s="73">
        <v>884.49441685304771</v>
      </c>
      <c r="BH41" s="73">
        <v>912.80205230034971</v>
      </c>
      <c r="BI41" s="73">
        <v>933.10955067510156</v>
      </c>
      <c r="BJ41" s="73">
        <v>944.86809348786574</v>
      </c>
      <c r="BK41" s="73"/>
    </row>
    <row r="42" spans="1:63" x14ac:dyDescent="0.25">
      <c r="A42" s="61" t="s">
        <v>38</v>
      </c>
      <c r="B42" s="62" t="s">
        <v>37</v>
      </c>
      <c r="C42" s="77" t="e">
        <v>#N/A</v>
      </c>
      <c r="D42" s="77" t="e">
        <v>#N/A</v>
      </c>
      <c r="E42" s="77" t="e">
        <v>#N/A</v>
      </c>
      <c r="F42" s="77" t="e">
        <v>#N/A</v>
      </c>
      <c r="G42" s="77" t="e">
        <v>#N/A</v>
      </c>
      <c r="H42" s="77" t="e">
        <v>#N/A</v>
      </c>
      <c r="I42" s="77" t="e">
        <v>#N/A</v>
      </c>
      <c r="J42" s="77" t="e">
        <v>#N/A</v>
      </c>
      <c r="K42" s="77" t="e">
        <v>#N/A</v>
      </c>
      <c r="L42" s="77" t="e">
        <v>#N/A</v>
      </c>
      <c r="M42" s="77" t="e">
        <v>#N/A</v>
      </c>
      <c r="N42" s="77" t="e">
        <v>#N/A</v>
      </c>
      <c r="O42" s="77" t="e">
        <v>#N/A</v>
      </c>
      <c r="P42" s="77" t="e">
        <v>#N/A</v>
      </c>
      <c r="Q42" s="77" t="e">
        <v>#N/A</v>
      </c>
      <c r="R42" s="77" t="e">
        <v>#N/A</v>
      </c>
      <c r="S42" s="77" t="e">
        <v>#N/A</v>
      </c>
      <c r="T42" s="77" t="e">
        <v>#N/A</v>
      </c>
      <c r="U42" s="77" t="e">
        <v>#N/A</v>
      </c>
      <c r="V42" s="77" t="e">
        <v>#N/A</v>
      </c>
      <c r="W42" s="77" t="e">
        <v>#N/A</v>
      </c>
      <c r="X42" s="77" t="e">
        <v>#N/A</v>
      </c>
      <c r="Y42" s="77" t="e">
        <v>#N/A</v>
      </c>
      <c r="Z42" s="77" t="e">
        <v>#N/A</v>
      </c>
      <c r="AA42" s="77" t="e">
        <v>#N/A</v>
      </c>
      <c r="AB42" s="77" t="e">
        <v>#N/A</v>
      </c>
      <c r="AC42" s="77" t="e">
        <v>#N/A</v>
      </c>
      <c r="AD42" s="77" t="e">
        <v>#N/A</v>
      </c>
      <c r="AE42" s="77" t="e">
        <v>#N/A</v>
      </c>
      <c r="AF42" s="77" t="e">
        <v>#N/A</v>
      </c>
      <c r="AG42" s="73">
        <v>1003.785204821146</v>
      </c>
      <c r="AH42" s="73">
        <v>1055.163078186614</v>
      </c>
      <c r="AI42" s="73">
        <v>1103.796154087669</v>
      </c>
      <c r="AJ42" s="73">
        <v>901.02606278928567</v>
      </c>
      <c r="AK42" s="73">
        <v>960.58638280024786</v>
      </c>
      <c r="AL42" s="73">
        <v>940.68430305430797</v>
      </c>
      <c r="AM42" s="73">
        <v>929.58024235207927</v>
      </c>
      <c r="AN42" s="73">
        <v>949.08095043611809</v>
      </c>
      <c r="AO42" s="73">
        <v>980.23508065504291</v>
      </c>
      <c r="AP42" s="73">
        <v>939.27245389534653</v>
      </c>
      <c r="AQ42" s="73">
        <v>897.34703736949018</v>
      </c>
      <c r="AR42" s="73">
        <v>964.73725849975756</v>
      </c>
      <c r="AS42" s="73">
        <v>1007.0619685276621</v>
      </c>
      <c r="AT42" s="73">
        <v>1111.6042366607508</v>
      </c>
      <c r="AU42" s="73">
        <v>1430.3674432226708</v>
      </c>
      <c r="AV42" s="73">
        <v>1618.1361352512122</v>
      </c>
      <c r="AW42" s="73">
        <v>1572.4818772200992</v>
      </c>
      <c r="AX42" s="73">
        <v>1569.7498475730977</v>
      </c>
      <c r="AY42" s="73">
        <v>1564.7918299136659</v>
      </c>
      <c r="AZ42" s="73">
        <v>1577.6688056258354</v>
      </c>
      <c r="BA42" s="73">
        <v>1732.6912941544465</v>
      </c>
      <c r="BB42" s="73">
        <v>1676.7690514320502</v>
      </c>
      <c r="BC42" s="73">
        <v>1765.1947080601972</v>
      </c>
      <c r="BD42" s="73">
        <v>1804.3237505043307</v>
      </c>
      <c r="BE42" s="73">
        <v>1866.2664883790812</v>
      </c>
      <c r="BF42" s="73">
        <v>1857.1073372302815</v>
      </c>
      <c r="BG42" s="73">
        <v>1687.0526423167648</v>
      </c>
      <c r="BH42" s="73">
        <v>1587.0310596395123</v>
      </c>
      <c r="BI42" s="73">
        <v>1576.3186703952213</v>
      </c>
      <c r="BJ42" s="73">
        <v>1579.6266949696401</v>
      </c>
      <c r="BK42" s="73"/>
    </row>
    <row r="43" spans="1:63" x14ac:dyDescent="0.25">
      <c r="A43" s="61" t="s">
        <v>538</v>
      </c>
      <c r="B43" s="62" t="s">
        <v>539</v>
      </c>
      <c r="C43" s="77" t="e">
        <v>#N/A</v>
      </c>
      <c r="D43" s="77" t="e">
        <v>#N/A</v>
      </c>
      <c r="E43" s="77" t="e">
        <v>#N/A</v>
      </c>
      <c r="F43" s="77" t="e">
        <v>#N/A</v>
      </c>
      <c r="G43" s="77" t="e">
        <v>#N/A</v>
      </c>
      <c r="H43" s="77" t="e">
        <v>#N/A</v>
      </c>
      <c r="I43" s="77" t="e">
        <v>#N/A</v>
      </c>
      <c r="J43" s="77" t="e">
        <v>#N/A</v>
      </c>
      <c r="K43" s="77" t="e">
        <v>#N/A</v>
      </c>
      <c r="L43" s="77" t="e">
        <v>#N/A</v>
      </c>
      <c r="M43" s="77" t="e">
        <v>#N/A</v>
      </c>
      <c r="N43" s="77" t="e">
        <v>#N/A</v>
      </c>
      <c r="O43" s="77" t="e">
        <v>#N/A</v>
      </c>
      <c r="P43" s="77" t="e">
        <v>#N/A</v>
      </c>
      <c r="Q43" s="77" t="e">
        <v>#N/A</v>
      </c>
      <c r="R43" s="77" t="e">
        <v>#N/A</v>
      </c>
      <c r="S43" s="77" t="e">
        <v>#N/A</v>
      </c>
      <c r="T43" s="77" t="e">
        <v>#N/A</v>
      </c>
      <c r="U43" s="77" t="e">
        <v>#N/A</v>
      </c>
      <c r="V43" s="77" t="e">
        <v>#N/A</v>
      </c>
      <c r="W43" s="77" t="e">
        <v>#N/A</v>
      </c>
      <c r="X43" s="77" t="e">
        <v>#N/A</v>
      </c>
      <c r="Y43" s="77" t="e">
        <v>#N/A</v>
      </c>
      <c r="Z43" s="77" t="e">
        <v>#N/A</v>
      </c>
      <c r="AA43" s="77" t="e">
        <v>#N/A</v>
      </c>
      <c r="AB43" s="77" t="e">
        <v>#N/A</v>
      </c>
      <c r="AC43" s="77" t="e">
        <v>#N/A</v>
      </c>
      <c r="AD43" s="77" t="e">
        <v>#N/A</v>
      </c>
      <c r="AE43" s="77" t="e">
        <v>#N/A</v>
      </c>
      <c r="AF43" s="77" t="e">
        <v>#N/A</v>
      </c>
      <c r="AG43" s="73" t="e">
        <v>#N/A</v>
      </c>
      <c r="AH43" s="73" t="e">
        <v>#N/A</v>
      </c>
      <c r="AI43" s="73" t="e">
        <v>#N/A</v>
      </c>
      <c r="AJ43" s="73" t="e">
        <v>#N/A</v>
      </c>
      <c r="AK43" s="73" t="e">
        <v>#N/A</v>
      </c>
      <c r="AL43" s="73" t="e">
        <v>#N/A</v>
      </c>
      <c r="AM43" s="73" t="e">
        <v>#N/A</v>
      </c>
      <c r="AN43" s="73" t="e">
        <v>#N/A</v>
      </c>
      <c r="AO43" s="73" t="e">
        <v>#N/A</v>
      </c>
      <c r="AP43" s="73" t="e">
        <v>#N/A</v>
      </c>
      <c r="AQ43" s="73" t="e">
        <v>#N/A</v>
      </c>
      <c r="AR43" s="73" t="e">
        <v>#N/A</v>
      </c>
      <c r="AS43" s="73" t="e">
        <v>#N/A</v>
      </c>
      <c r="AT43" s="73" t="e">
        <v>#N/A</v>
      </c>
      <c r="AU43" s="73" t="e">
        <v>#N/A</v>
      </c>
      <c r="AV43" s="73" t="e">
        <v>#N/A</v>
      </c>
      <c r="AW43" s="73" t="e">
        <v>#N/A</v>
      </c>
      <c r="AX43" s="73" t="e">
        <v>#N/A</v>
      </c>
      <c r="AY43" s="73" t="e">
        <v>#N/A</v>
      </c>
      <c r="AZ43" s="73" t="e">
        <v>#N/A</v>
      </c>
      <c r="BA43" s="73" t="e">
        <v>#N/A</v>
      </c>
      <c r="BB43" s="73" t="e">
        <v>#N/A</v>
      </c>
      <c r="BC43" s="73" t="e">
        <v>#N/A</v>
      </c>
      <c r="BD43" s="73" t="e">
        <v>#N/A</v>
      </c>
      <c r="BE43" s="73" t="e">
        <v>#N/A</v>
      </c>
      <c r="BF43" s="73" t="e">
        <v>#N/A</v>
      </c>
      <c r="BG43" s="73" t="e">
        <v>#N/A</v>
      </c>
      <c r="BH43" s="73" t="e">
        <v>#N/A</v>
      </c>
      <c r="BI43" s="73" t="e">
        <v>#N/A</v>
      </c>
      <c r="BJ43" s="73" t="e">
        <v>#N/A</v>
      </c>
      <c r="BK43" s="73"/>
    </row>
    <row r="44" spans="1:63" x14ac:dyDescent="0.25">
      <c r="A44" s="61" t="s">
        <v>152</v>
      </c>
      <c r="B44" s="62" t="s">
        <v>151</v>
      </c>
      <c r="C44" s="77" t="e">
        <v>#N/A</v>
      </c>
      <c r="D44" s="77" t="e">
        <v>#N/A</v>
      </c>
      <c r="E44" s="77" t="e">
        <v>#N/A</v>
      </c>
      <c r="F44" s="77" t="e">
        <v>#N/A</v>
      </c>
      <c r="G44" s="77" t="e">
        <v>#N/A</v>
      </c>
      <c r="H44" s="77" t="e">
        <v>#N/A</v>
      </c>
      <c r="I44" s="77" t="e">
        <v>#N/A</v>
      </c>
      <c r="J44" s="77" t="e">
        <v>#N/A</v>
      </c>
      <c r="K44" s="77" t="e">
        <v>#N/A</v>
      </c>
      <c r="L44" s="77" t="e">
        <v>#N/A</v>
      </c>
      <c r="M44" s="77" t="e">
        <v>#N/A</v>
      </c>
      <c r="N44" s="77" t="e">
        <v>#N/A</v>
      </c>
      <c r="O44" s="77" t="e">
        <v>#N/A</v>
      </c>
      <c r="P44" s="77" t="e">
        <v>#N/A</v>
      </c>
      <c r="Q44" s="77" t="e">
        <v>#N/A</v>
      </c>
      <c r="R44" s="77" t="e">
        <v>#N/A</v>
      </c>
      <c r="S44" s="77" t="e">
        <v>#N/A</v>
      </c>
      <c r="T44" s="77" t="e">
        <v>#N/A</v>
      </c>
      <c r="U44" s="77" t="e">
        <v>#N/A</v>
      </c>
      <c r="V44" s="77" t="e">
        <v>#N/A</v>
      </c>
      <c r="W44" s="77" t="e">
        <v>#N/A</v>
      </c>
      <c r="X44" s="77" t="e">
        <v>#N/A</v>
      </c>
      <c r="Y44" s="77" t="e">
        <v>#N/A</v>
      </c>
      <c r="Z44" s="77" t="e">
        <v>#N/A</v>
      </c>
      <c r="AA44" s="77" t="e">
        <v>#N/A</v>
      </c>
      <c r="AB44" s="77" t="e">
        <v>#N/A</v>
      </c>
      <c r="AC44" s="77" t="e">
        <v>#N/A</v>
      </c>
      <c r="AD44" s="77" t="e">
        <v>#N/A</v>
      </c>
      <c r="AE44" s="77" t="e">
        <v>#N/A</v>
      </c>
      <c r="AF44" s="77" t="e">
        <v>#N/A</v>
      </c>
      <c r="AG44" s="73">
        <v>9880.4408608616413</v>
      </c>
      <c r="AH44" s="73">
        <v>10477.406226708874</v>
      </c>
      <c r="AI44" s="73">
        <v>11456.747361102813</v>
      </c>
      <c r="AJ44" s="73">
        <v>12014.471420344295</v>
      </c>
      <c r="AK44" s="73">
        <v>12421.605962077207</v>
      </c>
      <c r="AL44" s="73">
        <v>13329.412667100496</v>
      </c>
      <c r="AM44" s="73">
        <v>14034.668759875576</v>
      </c>
      <c r="AN44" s="73">
        <v>14874.385987249354</v>
      </c>
      <c r="AO44" s="73">
        <v>15319.224097153761</v>
      </c>
      <c r="AP44" s="73">
        <v>15069.88847566091</v>
      </c>
      <c r="AQ44" s="73">
        <v>15686.893013712877</v>
      </c>
      <c r="AR44" s="73">
        <v>16023.563454772024</v>
      </c>
      <c r="AS44" s="73">
        <v>16344.133697403346</v>
      </c>
      <c r="AT44" s="73">
        <v>16835.410629626469</v>
      </c>
      <c r="AU44" s="73">
        <v>17862.848697072815</v>
      </c>
      <c r="AV44" s="73">
        <v>18692.88184285125</v>
      </c>
      <c r="AW44" s="73">
        <v>19664.996067442353</v>
      </c>
      <c r="AX44" s="73">
        <v>20410.366159213419</v>
      </c>
      <c r="AY44" s="73">
        <v>20905.561885705498</v>
      </c>
      <c r="AZ44" s="73">
        <v>20361.714794538741</v>
      </c>
      <c r="BA44" s="73">
        <v>21328.941819638781</v>
      </c>
      <c r="BB44" s="73">
        <v>22407.714462506006</v>
      </c>
      <c r="BC44" s="73">
        <v>23373.311616277821</v>
      </c>
      <c r="BD44" s="73">
        <v>24081.879609374995</v>
      </c>
      <c r="BE44" s="73">
        <v>24248.660204630745</v>
      </c>
      <c r="BF44" s="73">
        <v>24516.836890988718</v>
      </c>
      <c r="BG44" s="73">
        <v>24608.065027168072</v>
      </c>
      <c r="BH44" s="73">
        <v>24548.187699997216</v>
      </c>
      <c r="BI44" s="73">
        <v>25165.178177921429</v>
      </c>
      <c r="BJ44" s="73">
        <v>25131.464757515667</v>
      </c>
      <c r="BK44" s="73"/>
    </row>
    <row r="45" spans="1:63" x14ac:dyDescent="0.25">
      <c r="A45" s="61" t="s">
        <v>250</v>
      </c>
      <c r="B45" s="62" t="s">
        <v>249</v>
      </c>
      <c r="C45" s="77" t="e">
        <v>#N/A</v>
      </c>
      <c r="D45" s="77" t="e">
        <v>#N/A</v>
      </c>
      <c r="E45" s="77" t="e">
        <v>#N/A</v>
      </c>
      <c r="F45" s="77" t="e">
        <v>#N/A</v>
      </c>
      <c r="G45" s="77" t="e">
        <v>#N/A</v>
      </c>
      <c r="H45" s="77" t="e">
        <v>#N/A</v>
      </c>
      <c r="I45" s="77" t="e">
        <v>#N/A</v>
      </c>
      <c r="J45" s="77" t="e">
        <v>#N/A</v>
      </c>
      <c r="K45" s="77" t="e">
        <v>#N/A</v>
      </c>
      <c r="L45" s="77" t="e">
        <v>#N/A</v>
      </c>
      <c r="M45" s="77" t="e">
        <v>#N/A</v>
      </c>
      <c r="N45" s="77" t="e">
        <v>#N/A</v>
      </c>
      <c r="O45" s="77" t="e">
        <v>#N/A</v>
      </c>
      <c r="P45" s="77" t="e">
        <v>#N/A</v>
      </c>
      <c r="Q45" s="77" t="e">
        <v>#N/A</v>
      </c>
      <c r="R45" s="77" t="e">
        <v>#N/A</v>
      </c>
      <c r="S45" s="77" t="e">
        <v>#N/A</v>
      </c>
      <c r="T45" s="77" t="e">
        <v>#N/A</v>
      </c>
      <c r="U45" s="77" t="e">
        <v>#N/A</v>
      </c>
      <c r="V45" s="77" t="e">
        <v>#N/A</v>
      </c>
      <c r="W45" s="77" t="e">
        <v>#N/A</v>
      </c>
      <c r="X45" s="77" t="e">
        <v>#N/A</v>
      </c>
      <c r="Y45" s="77" t="e">
        <v>#N/A</v>
      </c>
      <c r="Z45" s="77" t="e">
        <v>#N/A</v>
      </c>
      <c r="AA45" s="77" t="e">
        <v>#N/A</v>
      </c>
      <c r="AB45" s="77" t="e">
        <v>#N/A</v>
      </c>
      <c r="AC45" s="77" t="e">
        <v>#N/A</v>
      </c>
      <c r="AD45" s="77" t="e">
        <v>#N/A</v>
      </c>
      <c r="AE45" s="77" t="e">
        <v>#N/A</v>
      </c>
      <c r="AF45" s="77" t="e">
        <v>#N/A</v>
      </c>
      <c r="AG45" s="73">
        <v>1423.8963479071274</v>
      </c>
      <c r="AH45" s="73">
        <v>1534.7052715585949</v>
      </c>
      <c r="AI45" s="73">
        <v>1731.6572154927808</v>
      </c>
      <c r="AJ45" s="73">
        <v>1949.5342682294086</v>
      </c>
      <c r="AK45" s="73">
        <v>2178.9240567705219</v>
      </c>
      <c r="AL45" s="73">
        <v>2391.4771155818958</v>
      </c>
      <c r="AM45" s="73">
        <v>2601.3634260793015</v>
      </c>
      <c r="AN45" s="73">
        <v>2812.7111346022011</v>
      </c>
      <c r="AO45" s="73">
        <v>3004.427341547284</v>
      </c>
      <c r="AP45" s="73">
        <v>3206.7300257058755</v>
      </c>
      <c r="AQ45" s="73">
        <v>3451.6792309344555</v>
      </c>
      <c r="AR45" s="73">
        <v>3712.3381323494127</v>
      </c>
      <c r="AS45" s="73">
        <v>4024.3556966433289</v>
      </c>
      <c r="AT45" s="73">
        <v>4400.8251834098528</v>
      </c>
      <c r="AU45" s="73">
        <v>4817.2118445185497</v>
      </c>
      <c r="AV45" s="73">
        <v>5334.6466393783912</v>
      </c>
      <c r="AW45" s="73">
        <v>5979.7817118213852</v>
      </c>
      <c r="AX45" s="73">
        <v>6795.1740123878408</v>
      </c>
      <c r="AY45" s="73">
        <v>7412.8743634862813</v>
      </c>
      <c r="AZ45" s="73">
        <v>8069.3546383862831</v>
      </c>
      <c r="BA45" s="73">
        <v>8884.5880312245208</v>
      </c>
      <c r="BB45" s="73">
        <v>9686.6152897426819</v>
      </c>
      <c r="BC45" s="73">
        <v>10397.561415492277</v>
      </c>
      <c r="BD45" s="73">
        <v>11149.867558777172</v>
      </c>
      <c r="BE45" s="73">
        <v>11917.338495985568</v>
      </c>
      <c r="BF45" s="73">
        <v>12691.821552697789</v>
      </c>
      <c r="BG45" s="73">
        <v>13487.822481672876</v>
      </c>
      <c r="BH45" s="73">
        <v>14344.42123944068</v>
      </c>
      <c r="BI45" s="73">
        <v>15242.985857590838</v>
      </c>
      <c r="BJ45" s="73">
        <v>16092.300767048557</v>
      </c>
      <c r="BK45" s="73"/>
    </row>
    <row r="46" spans="1:63" x14ac:dyDescent="0.25">
      <c r="A46" s="61" t="s">
        <v>154</v>
      </c>
      <c r="B46" s="62" t="s">
        <v>153</v>
      </c>
      <c r="C46" s="77" t="e">
        <v>#N/A</v>
      </c>
      <c r="D46" s="77" t="e">
        <v>#N/A</v>
      </c>
      <c r="E46" s="77" t="e">
        <v>#N/A</v>
      </c>
      <c r="F46" s="77" t="e">
        <v>#N/A</v>
      </c>
      <c r="G46" s="77" t="e">
        <v>#N/A</v>
      </c>
      <c r="H46" s="77" t="e">
        <v>#N/A</v>
      </c>
      <c r="I46" s="77" t="e">
        <v>#N/A</v>
      </c>
      <c r="J46" s="77" t="e">
        <v>#N/A</v>
      </c>
      <c r="K46" s="77" t="e">
        <v>#N/A</v>
      </c>
      <c r="L46" s="77" t="e">
        <v>#N/A</v>
      </c>
      <c r="M46" s="77" t="e">
        <v>#N/A</v>
      </c>
      <c r="N46" s="77" t="e">
        <v>#N/A</v>
      </c>
      <c r="O46" s="77" t="e">
        <v>#N/A</v>
      </c>
      <c r="P46" s="77" t="e">
        <v>#N/A</v>
      </c>
      <c r="Q46" s="77" t="e">
        <v>#N/A</v>
      </c>
      <c r="R46" s="77" t="e">
        <v>#N/A</v>
      </c>
      <c r="S46" s="77" t="e">
        <v>#N/A</v>
      </c>
      <c r="T46" s="77" t="e">
        <v>#N/A</v>
      </c>
      <c r="U46" s="77" t="e">
        <v>#N/A</v>
      </c>
      <c r="V46" s="77" t="e">
        <v>#N/A</v>
      </c>
      <c r="W46" s="77" t="e">
        <v>#N/A</v>
      </c>
      <c r="X46" s="77" t="e">
        <v>#N/A</v>
      </c>
      <c r="Y46" s="77" t="e">
        <v>#N/A</v>
      </c>
      <c r="Z46" s="77" t="e">
        <v>#N/A</v>
      </c>
      <c r="AA46" s="77" t="e">
        <v>#N/A</v>
      </c>
      <c r="AB46" s="77" t="e">
        <v>#N/A</v>
      </c>
      <c r="AC46" s="77" t="e">
        <v>#N/A</v>
      </c>
      <c r="AD46" s="77" t="e">
        <v>#N/A</v>
      </c>
      <c r="AE46" s="77" t="e">
        <v>#N/A</v>
      </c>
      <c r="AF46" s="77" t="e">
        <v>#N/A</v>
      </c>
      <c r="AG46" s="73">
        <v>8335.5154065032166</v>
      </c>
      <c r="AH46" s="73">
        <v>8337.2005025072704</v>
      </c>
      <c r="AI46" s="73">
        <v>8507.0469179319589</v>
      </c>
      <c r="AJ46" s="73">
        <v>8794.3444725324516</v>
      </c>
      <c r="AK46" s="73">
        <v>9131.9459929217501</v>
      </c>
      <c r="AL46" s="73">
        <v>9432.2900347323321</v>
      </c>
      <c r="AM46" s="73">
        <v>9456.1587123111603</v>
      </c>
      <c r="AN46" s="73">
        <v>9612.6792000800033</v>
      </c>
      <c r="AO46" s="73">
        <v>9506.0496297173704</v>
      </c>
      <c r="AP46" s="73">
        <v>8958.1031405859758</v>
      </c>
      <c r="AQ46" s="73">
        <v>9073.4268780792645</v>
      </c>
      <c r="AR46" s="73">
        <v>9082.2080950508753</v>
      </c>
      <c r="AS46" s="73">
        <v>9168.5509139522492</v>
      </c>
      <c r="AT46" s="73">
        <v>9388.0404904427123</v>
      </c>
      <c r="AU46" s="73">
        <v>9749.5556556871088</v>
      </c>
      <c r="AV46" s="73">
        <v>10083.314361397284</v>
      </c>
      <c r="AW46" s="73">
        <v>10622.812266708299</v>
      </c>
      <c r="AX46" s="73">
        <v>11199.485955141565</v>
      </c>
      <c r="AY46" s="73">
        <v>11431.963103235355</v>
      </c>
      <c r="AZ46" s="73">
        <v>11434.33103392299</v>
      </c>
      <c r="BA46" s="73">
        <v>11823.387935736497</v>
      </c>
      <c r="BB46" s="73">
        <v>12523.006680201021</v>
      </c>
      <c r="BC46" s="73">
        <v>12896.351681290247</v>
      </c>
      <c r="BD46" s="73">
        <v>13436.041030385048</v>
      </c>
      <c r="BE46" s="73">
        <v>13899.368828634904</v>
      </c>
      <c r="BF46" s="73">
        <v>14143.703570093783</v>
      </c>
      <c r="BG46" s="73">
        <v>14242.806893980644</v>
      </c>
      <c r="BH46" s="73">
        <v>14219.53281836568</v>
      </c>
      <c r="BI46" s="73">
        <v>14356.694065773376</v>
      </c>
      <c r="BJ46" s="73">
        <v>14624.971296534655</v>
      </c>
      <c r="BK46" s="73"/>
    </row>
    <row r="47" spans="1:63" x14ac:dyDescent="0.25">
      <c r="A47" s="61" t="s">
        <v>40</v>
      </c>
      <c r="B47" s="62" t="s">
        <v>39</v>
      </c>
      <c r="C47" s="77" t="e">
        <v>#N/A</v>
      </c>
      <c r="D47" s="77" t="e">
        <v>#N/A</v>
      </c>
      <c r="E47" s="77" t="e">
        <v>#N/A</v>
      </c>
      <c r="F47" s="77" t="e">
        <v>#N/A</v>
      </c>
      <c r="G47" s="77" t="e">
        <v>#N/A</v>
      </c>
      <c r="H47" s="77" t="e">
        <v>#N/A</v>
      </c>
      <c r="I47" s="77" t="e">
        <v>#N/A</v>
      </c>
      <c r="J47" s="77" t="e">
        <v>#N/A</v>
      </c>
      <c r="K47" s="77" t="e">
        <v>#N/A</v>
      </c>
      <c r="L47" s="77" t="e">
        <v>#N/A</v>
      </c>
      <c r="M47" s="77" t="e">
        <v>#N/A</v>
      </c>
      <c r="N47" s="77" t="e">
        <v>#N/A</v>
      </c>
      <c r="O47" s="77" t="e">
        <v>#N/A</v>
      </c>
      <c r="P47" s="77" t="e">
        <v>#N/A</v>
      </c>
      <c r="Q47" s="77" t="e">
        <v>#N/A</v>
      </c>
      <c r="R47" s="77" t="e">
        <v>#N/A</v>
      </c>
      <c r="S47" s="77" t="e">
        <v>#N/A</v>
      </c>
      <c r="T47" s="77" t="e">
        <v>#N/A</v>
      </c>
      <c r="U47" s="77" t="e">
        <v>#N/A</v>
      </c>
      <c r="V47" s="77" t="e">
        <v>#N/A</v>
      </c>
      <c r="W47" s="77" t="e">
        <v>#N/A</v>
      </c>
      <c r="X47" s="77" t="e">
        <v>#N/A</v>
      </c>
      <c r="Y47" s="77" t="e">
        <v>#N/A</v>
      </c>
      <c r="Z47" s="77" t="e">
        <v>#N/A</v>
      </c>
      <c r="AA47" s="77" t="e">
        <v>#N/A</v>
      </c>
      <c r="AB47" s="77" t="e">
        <v>#N/A</v>
      </c>
      <c r="AC47" s="77" t="e">
        <v>#N/A</v>
      </c>
      <c r="AD47" s="77" t="e">
        <v>#N/A</v>
      </c>
      <c r="AE47" s="77" t="e">
        <v>#N/A</v>
      </c>
      <c r="AF47" s="77" t="e">
        <v>#N/A</v>
      </c>
      <c r="AG47" s="73">
        <v>3061.3606652046474</v>
      </c>
      <c r="AH47" s="73">
        <v>2812.2891353937557</v>
      </c>
      <c r="AI47" s="73">
        <v>2964.2574641751135</v>
      </c>
      <c r="AJ47" s="73">
        <v>2966.1965455203695</v>
      </c>
      <c r="AK47" s="73">
        <v>2730.6457608555465</v>
      </c>
      <c r="AL47" s="73">
        <v>2751.1640827930132</v>
      </c>
      <c r="AM47" s="73">
        <v>2642.0829543740574</v>
      </c>
      <c r="AN47" s="73">
        <v>2675.5932770934191</v>
      </c>
      <c r="AO47" s="73">
        <v>2639.2823663896029</v>
      </c>
      <c r="AP47" s="73">
        <v>2621.591166781448</v>
      </c>
      <c r="AQ47" s="73">
        <v>2833.5962403597314</v>
      </c>
      <c r="AR47" s="73">
        <v>2829.1190971832148</v>
      </c>
      <c r="AS47" s="73">
        <v>2825.8059473449712</v>
      </c>
      <c r="AT47" s="73">
        <v>2817.3224252148802</v>
      </c>
      <c r="AU47" s="73">
        <v>2804.0132630765443</v>
      </c>
      <c r="AV47" s="73">
        <v>2815.6929132711193</v>
      </c>
      <c r="AW47" s="73">
        <v>2821.9474861779881</v>
      </c>
      <c r="AX47" s="73">
        <v>2777.1595497023909</v>
      </c>
      <c r="AY47" s="73">
        <v>2819.6501609211864</v>
      </c>
      <c r="AZ47" s="73">
        <v>2840.6286785991142</v>
      </c>
      <c r="BA47" s="73">
        <v>2878.2864034366394</v>
      </c>
      <c r="BB47" s="73">
        <v>2924.722770694776</v>
      </c>
      <c r="BC47" s="73">
        <v>2946.1778039864998</v>
      </c>
      <c r="BD47" s="73">
        <v>3005.5351762842452</v>
      </c>
      <c r="BE47" s="73">
        <v>2996.3793452042</v>
      </c>
      <c r="BF47" s="73">
        <v>2959.5399713732431</v>
      </c>
      <c r="BG47" s="73">
        <v>2987.9890529403938</v>
      </c>
      <c r="BH47" s="73">
        <v>3032.2546818169926</v>
      </c>
      <c r="BI47" s="73">
        <v>3066.8378467793327</v>
      </c>
      <c r="BJ47" s="73">
        <v>3059.5097045952607</v>
      </c>
      <c r="BK47" s="73"/>
    </row>
    <row r="48" spans="1:63" x14ac:dyDescent="0.25">
      <c r="A48" s="61" t="s">
        <v>514</v>
      </c>
      <c r="B48" s="62" t="s">
        <v>45</v>
      </c>
      <c r="C48" s="77" t="e">
        <v>#N/A</v>
      </c>
      <c r="D48" s="77" t="e">
        <v>#N/A</v>
      </c>
      <c r="E48" s="77" t="e">
        <v>#N/A</v>
      </c>
      <c r="F48" s="77" t="e">
        <v>#N/A</v>
      </c>
      <c r="G48" s="77" t="e">
        <v>#N/A</v>
      </c>
      <c r="H48" s="77" t="e">
        <v>#N/A</v>
      </c>
      <c r="I48" s="77" t="e">
        <v>#N/A</v>
      </c>
      <c r="J48" s="77" t="e">
        <v>#N/A</v>
      </c>
      <c r="K48" s="77" t="e">
        <v>#N/A</v>
      </c>
      <c r="L48" s="77" t="e">
        <v>#N/A</v>
      </c>
      <c r="M48" s="77" t="e">
        <v>#N/A</v>
      </c>
      <c r="N48" s="77" t="e">
        <v>#N/A</v>
      </c>
      <c r="O48" s="77" t="e">
        <v>#N/A</v>
      </c>
      <c r="P48" s="77" t="e">
        <v>#N/A</v>
      </c>
      <c r="Q48" s="77" t="e">
        <v>#N/A</v>
      </c>
      <c r="R48" s="77" t="e">
        <v>#N/A</v>
      </c>
      <c r="S48" s="77" t="e">
        <v>#N/A</v>
      </c>
      <c r="T48" s="77" t="e">
        <v>#N/A</v>
      </c>
      <c r="U48" s="77" t="e">
        <v>#N/A</v>
      </c>
      <c r="V48" s="77" t="e">
        <v>#N/A</v>
      </c>
      <c r="W48" s="77" t="e">
        <v>#N/A</v>
      </c>
      <c r="X48" s="77" t="e">
        <v>#N/A</v>
      </c>
      <c r="Y48" s="77" t="e">
        <v>#N/A</v>
      </c>
      <c r="Z48" s="77" t="e">
        <v>#N/A</v>
      </c>
      <c r="AA48" s="77" t="e">
        <v>#N/A</v>
      </c>
      <c r="AB48" s="77" t="e">
        <v>#N/A</v>
      </c>
      <c r="AC48" s="77" t="e">
        <v>#N/A</v>
      </c>
      <c r="AD48" s="77" t="e">
        <v>#N/A</v>
      </c>
      <c r="AE48" s="77" t="e">
        <v>#N/A</v>
      </c>
      <c r="AF48" s="77" t="e">
        <v>#N/A</v>
      </c>
      <c r="AG48" s="73">
        <v>1819.7233148732853</v>
      </c>
      <c r="AH48" s="73">
        <v>1606.3265151146452</v>
      </c>
      <c r="AI48" s="73">
        <v>1382.7620977860415</v>
      </c>
      <c r="AJ48" s="73">
        <v>1150.8362592302558</v>
      </c>
      <c r="AK48" s="73">
        <v>1066.4681189092107</v>
      </c>
      <c r="AL48" s="73">
        <v>1039.7529903285338</v>
      </c>
      <c r="AM48" s="73">
        <v>1000.6890806137811</v>
      </c>
      <c r="AN48" s="73">
        <v>921.42266426137758</v>
      </c>
      <c r="AO48" s="73">
        <v>885.78591456113975</v>
      </c>
      <c r="AP48" s="73">
        <v>828.20929175952415</v>
      </c>
      <c r="AQ48" s="73">
        <v>751.55782060360502</v>
      </c>
      <c r="AR48" s="73">
        <v>715.67776567040073</v>
      </c>
      <c r="AS48" s="73">
        <v>715.4544562440534</v>
      </c>
      <c r="AT48" s="73">
        <v>732.53667139894787</v>
      </c>
      <c r="AU48" s="73">
        <v>757.68594219232614</v>
      </c>
      <c r="AV48" s="73">
        <v>778.96791567573337</v>
      </c>
      <c r="AW48" s="73">
        <v>794.4295843943604</v>
      </c>
      <c r="AX48" s="73">
        <v>817.06965439624162</v>
      </c>
      <c r="AY48" s="73">
        <v>839.81558640006324</v>
      </c>
      <c r="AZ48" s="73">
        <v>835.61169614796813</v>
      </c>
      <c r="BA48" s="73">
        <v>865.68402681283919</v>
      </c>
      <c r="BB48" s="73">
        <v>894.82651771130679</v>
      </c>
      <c r="BC48" s="73">
        <v>926.78784302725091</v>
      </c>
      <c r="BD48" s="73">
        <v>972.45589344605685</v>
      </c>
      <c r="BE48" s="73">
        <v>1029.79078465813</v>
      </c>
      <c r="BF48" s="73">
        <v>1065.2424095590879</v>
      </c>
      <c r="BG48" s="73">
        <v>1055.5729548699139</v>
      </c>
      <c r="BH48" s="73">
        <v>1059.810775308599</v>
      </c>
      <c r="BI48" s="73">
        <v>1085.8937006262606</v>
      </c>
      <c r="BJ48" s="73">
        <v>1097.9488527659553</v>
      </c>
      <c r="BK48" s="73"/>
    </row>
    <row r="49" spans="1:63" x14ac:dyDescent="0.25">
      <c r="A49" s="61" t="s">
        <v>515</v>
      </c>
      <c r="B49" s="62" t="s">
        <v>41</v>
      </c>
      <c r="C49" s="77" t="e">
        <v>#N/A</v>
      </c>
      <c r="D49" s="77" t="e">
        <v>#N/A</v>
      </c>
      <c r="E49" s="77" t="e">
        <v>#N/A</v>
      </c>
      <c r="F49" s="77" t="e">
        <v>#N/A</v>
      </c>
      <c r="G49" s="77" t="e">
        <v>#N/A</v>
      </c>
      <c r="H49" s="77" t="e">
        <v>#N/A</v>
      </c>
      <c r="I49" s="77" t="e">
        <v>#N/A</v>
      </c>
      <c r="J49" s="77" t="e">
        <v>#N/A</v>
      </c>
      <c r="K49" s="77" t="e">
        <v>#N/A</v>
      </c>
      <c r="L49" s="77" t="e">
        <v>#N/A</v>
      </c>
      <c r="M49" s="77" t="e">
        <v>#N/A</v>
      </c>
      <c r="N49" s="77" t="e">
        <v>#N/A</v>
      </c>
      <c r="O49" s="77" t="e">
        <v>#N/A</v>
      </c>
      <c r="P49" s="77" t="e">
        <v>#N/A</v>
      </c>
      <c r="Q49" s="77" t="e">
        <v>#N/A</v>
      </c>
      <c r="R49" s="77" t="e">
        <v>#N/A</v>
      </c>
      <c r="S49" s="77" t="e">
        <v>#N/A</v>
      </c>
      <c r="T49" s="77" t="e">
        <v>#N/A</v>
      </c>
      <c r="U49" s="77" t="e">
        <v>#N/A</v>
      </c>
      <c r="V49" s="77" t="e">
        <v>#N/A</v>
      </c>
      <c r="W49" s="77" t="e">
        <v>#N/A</v>
      </c>
      <c r="X49" s="77" t="e">
        <v>#N/A</v>
      </c>
      <c r="Y49" s="77" t="e">
        <v>#N/A</v>
      </c>
      <c r="Z49" s="77" t="e">
        <v>#N/A</v>
      </c>
      <c r="AA49" s="77" t="e">
        <v>#N/A</v>
      </c>
      <c r="AB49" s="77" t="e">
        <v>#N/A</v>
      </c>
      <c r="AC49" s="77" t="e">
        <v>#N/A</v>
      </c>
      <c r="AD49" s="77" t="e">
        <v>#N/A</v>
      </c>
      <c r="AE49" s="77" t="e">
        <v>#N/A</v>
      </c>
      <c r="AF49" s="77" t="e">
        <v>#N/A</v>
      </c>
      <c r="AG49" s="73">
        <v>5115.2109030924312</v>
      </c>
      <c r="AH49" s="73">
        <v>5095.9616143648964</v>
      </c>
      <c r="AI49" s="73">
        <v>5087.0022668768597</v>
      </c>
      <c r="AJ49" s="73">
        <v>4899.5793769256625</v>
      </c>
      <c r="AK49" s="73">
        <v>4502.9594777820548</v>
      </c>
      <c r="AL49" s="73">
        <v>4552.379904473245</v>
      </c>
      <c r="AM49" s="73">
        <v>4614.3026635921788</v>
      </c>
      <c r="AN49" s="73">
        <v>4455.1817698273417</v>
      </c>
      <c r="AO49" s="73">
        <v>4489.5944717255816</v>
      </c>
      <c r="AP49" s="73">
        <v>4248.7403183446813</v>
      </c>
      <c r="AQ49" s="73">
        <v>4440.5851835624844</v>
      </c>
      <c r="AR49" s="73">
        <v>4479.777116983485</v>
      </c>
      <c r="AS49" s="73">
        <v>4554.1888952151867</v>
      </c>
      <c r="AT49" s="73">
        <v>4461.1342569107992</v>
      </c>
      <c r="AU49" s="73">
        <v>4480.0694728811068</v>
      </c>
      <c r="AV49" s="73">
        <v>4677.8780452455003</v>
      </c>
      <c r="AW49" s="73">
        <v>4886.4166757515804</v>
      </c>
      <c r="AX49" s="73">
        <v>4409.0331743660208</v>
      </c>
      <c r="AY49" s="73">
        <v>4528.9184489112276</v>
      </c>
      <c r="AZ49" s="73">
        <v>4892.6433866836524</v>
      </c>
      <c r="BA49" s="73">
        <v>5217.0272666422197</v>
      </c>
      <c r="BB49" s="73">
        <v>5185.1685097425243</v>
      </c>
      <c r="BC49" s="73">
        <v>5555.1363022235273</v>
      </c>
      <c r="BD49" s="73">
        <v>5381.2571891308917</v>
      </c>
      <c r="BE49" s="73">
        <v>5564.2482114589266</v>
      </c>
      <c r="BF49" s="73">
        <v>5252.1541634103969</v>
      </c>
      <c r="BG49" s="73">
        <v>4598.6569985966253</v>
      </c>
      <c r="BH49" s="73">
        <v>4274.2964144615862</v>
      </c>
      <c r="BI49" s="73">
        <v>3906.9399446487764</v>
      </c>
      <c r="BJ49" s="73">
        <v>3673.1178271565282</v>
      </c>
      <c r="BK49" s="73"/>
    </row>
    <row r="50" spans="1:63" x14ac:dyDescent="0.25">
      <c r="A50" s="61" t="s">
        <v>156</v>
      </c>
      <c r="B50" s="62" t="s">
        <v>155</v>
      </c>
      <c r="C50" s="77" t="e">
        <v>#N/A</v>
      </c>
      <c r="D50" s="77" t="e">
        <v>#N/A</v>
      </c>
      <c r="E50" s="77" t="e">
        <v>#N/A</v>
      </c>
      <c r="F50" s="77" t="e">
        <v>#N/A</v>
      </c>
      <c r="G50" s="77" t="e">
        <v>#N/A</v>
      </c>
      <c r="H50" s="77" t="e">
        <v>#N/A</v>
      </c>
      <c r="I50" s="77" t="e">
        <v>#N/A</v>
      </c>
      <c r="J50" s="77" t="e">
        <v>#N/A</v>
      </c>
      <c r="K50" s="77" t="e">
        <v>#N/A</v>
      </c>
      <c r="L50" s="77" t="e">
        <v>#N/A</v>
      </c>
      <c r="M50" s="77" t="e">
        <v>#N/A</v>
      </c>
      <c r="N50" s="77" t="e">
        <v>#N/A</v>
      </c>
      <c r="O50" s="77" t="e">
        <v>#N/A</v>
      </c>
      <c r="P50" s="77" t="e">
        <v>#N/A</v>
      </c>
      <c r="Q50" s="77" t="e">
        <v>#N/A</v>
      </c>
      <c r="R50" s="77" t="e">
        <v>#N/A</v>
      </c>
      <c r="S50" s="77" t="e">
        <v>#N/A</v>
      </c>
      <c r="T50" s="77" t="e">
        <v>#N/A</v>
      </c>
      <c r="U50" s="77" t="e">
        <v>#N/A</v>
      </c>
      <c r="V50" s="77" t="e">
        <v>#N/A</v>
      </c>
      <c r="W50" s="77" t="e">
        <v>#N/A</v>
      </c>
      <c r="X50" s="77" t="e">
        <v>#N/A</v>
      </c>
      <c r="Y50" s="77" t="e">
        <v>#N/A</v>
      </c>
      <c r="Z50" s="77" t="e">
        <v>#N/A</v>
      </c>
      <c r="AA50" s="77" t="e">
        <v>#N/A</v>
      </c>
      <c r="AB50" s="77" t="e">
        <v>#N/A</v>
      </c>
      <c r="AC50" s="77" t="e">
        <v>#N/A</v>
      </c>
      <c r="AD50" s="77" t="e">
        <v>#N/A</v>
      </c>
      <c r="AE50" s="77" t="e">
        <v>#N/A</v>
      </c>
      <c r="AF50" s="77" t="e">
        <v>#N/A</v>
      </c>
      <c r="AG50" s="73">
        <v>9867.8707814163936</v>
      </c>
      <c r="AH50" s="73">
        <v>9830.9630565717162</v>
      </c>
      <c r="AI50" s="73">
        <v>10459.275479592619</v>
      </c>
      <c r="AJ50" s="73">
        <v>10915.679762846254</v>
      </c>
      <c r="AK50" s="73">
        <v>11120.143239718156</v>
      </c>
      <c r="AL50" s="73">
        <v>11295.328019217683</v>
      </c>
      <c r="AM50" s="73">
        <v>11161.797709383818</v>
      </c>
      <c r="AN50" s="73">
        <v>11508.607435607961</v>
      </c>
      <c r="AO50" s="73">
        <v>12034.933356368552</v>
      </c>
      <c r="AP50" s="73">
        <v>12246.977848600462</v>
      </c>
      <c r="AQ50" s="73">
        <v>12469.495261639797</v>
      </c>
      <c r="AR50" s="73">
        <v>12675.369179316987</v>
      </c>
      <c r="AS50" s="73">
        <v>12879.182576894844</v>
      </c>
      <c r="AT50" s="73">
        <v>13223.692965575072</v>
      </c>
      <c r="AU50" s="73">
        <v>13597.621101630481</v>
      </c>
      <c r="AV50" s="73">
        <v>13925.078818519578</v>
      </c>
      <c r="AW50" s="73">
        <v>14727.059051568032</v>
      </c>
      <c r="AX50" s="73">
        <v>15715.787038688772</v>
      </c>
      <c r="AY50" s="73">
        <v>16230.94796079693</v>
      </c>
      <c r="AZ50" s="73">
        <v>15868.569558152241</v>
      </c>
      <c r="BA50" s="73">
        <v>16448.287478414546</v>
      </c>
      <c r="BB50" s="73">
        <v>16950.440233698031</v>
      </c>
      <c r="BC50" s="73">
        <v>17555.461846692149</v>
      </c>
      <c r="BD50" s="73">
        <v>17748.948896437647</v>
      </c>
      <c r="BE50" s="73">
        <v>18168.715241724978</v>
      </c>
      <c r="BF50" s="73">
        <v>18625.00493580375</v>
      </c>
      <c r="BG50" s="73">
        <v>19211.566759340509</v>
      </c>
      <c r="BH50" s="73">
        <v>19749.16743636817</v>
      </c>
      <c r="BI50" s="73">
        <v>20073.881447471049</v>
      </c>
      <c r="BJ50" s="73">
        <v>20296.82150273478</v>
      </c>
      <c r="BK50" s="73"/>
    </row>
    <row r="51" spans="1:63" x14ac:dyDescent="0.25">
      <c r="A51" s="61" t="s">
        <v>516</v>
      </c>
      <c r="B51" s="62" t="s">
        <v>43</v>
      </c>
      <c r="C51" s="77" t="e">
        <v>#N/A</v>
      </c>
      <c r="D51" s="77" t="e">
        <v>#N/A</v>
      </c>
      <c r="E51" s="77" t="e">
        <v>#N/A</v>
      </c>
      <c r="F51" s="77" t="e">
        <v>#N/A</v>
      </c>
      <c r="G51" s="77" t="e">
        <v>#N/A</v>
      </c>
      <c r="H51" s="77" t="e">
        <v>#N/A</v>
      </c>
      <c r="I51" s="77" t="e">
        <v>#N/A</v>
      </c>
      <c r="J51" s="77" t="e">
        <v>#N/A</v>
      </c>
      <c r="K51" s="77" t="e">
        <v>#N/A</v>
      </c>
      <c r="L51" s="77" t="e">
        <v>#N/A</v>
      </c>
      <c r="M51" s="77" t="e">
        <v>#N/A</v>
      </c>
      <c r="N51" s="77" t="e">
        <v>#N/A</v>
      </c>
      <c r="O51" s="77" t="e">
        <v>#N/A</v>
      </c>
      <c r="P51" s="77" t="e">
        <v>#N/A</v>
      </c>
      <c r="Q51" s="77" t="e">
        <v>#N/A</v>
      </c>
      <c r="R51" s="77" t="e">
        <v>#N/A</v>
      </c>
      <c r="S51" s="77" t="e">
        <v>#N/A</v>
      </c>
      <c r="T51" s="77" t="e">
        <v>#N/A</v>
      </c>
      <c r="U51" s="77" t="e">
        <v>#N/A</v>
      </c>
      <c r="V51" s="77" t="e">
        <v>#N/A</v>
      </c>
      <c r="W51" s="77" t="e">
        <v>#N/A</v>
      </c>
      <c r="X51" s="77" t="e">
        <v>#N/A</v>
      </c>
      <c r="Y51" s="77" t="e">
        <v>#N/A</v>
      </c>
      <c r="Z51" s="77" t="e">
        <v>#N/A</v>
      </c>
      <c r="AA51" s="77" t="e">
        <v>#N/A</v>
      </c>
      <c r="AB51" s="77" t="e">
        <v>#N/A</v>
      </c>
      <c r="AC51" s="77" t="e">
        <v>#N/A</v>
      </c>
      <c r="AD51" s="77" t="e">
        <v>#N/A</v>
      </c>
      <c r="AE51" s="77" t="e">
        <v>#N/A</v>
      </c>
      <c r="AF51" s="77" t="e">
        <v>#N/A</v>
      </c>
      <c r="AG51" s="73">
        <v>4499.8738537474419</v>
      </c>
      <c r="AH51" s="73">
        <v>4342.3908343915173</v>
      </c>
      <c r="AI51" s="73">
        <v>4179.6251336776359</v>
      </c>
      <c r="AJ51" s="73">
        <v>4027.2360335587482</v>
      </c>
      <c r="AK51" s="73">
        <v>3922.8186675091329</v>
      </c>
      <c r="AL51" s="73">
        <v>4064.9328610448511</v>
      </c>
      <c r="AM51" s="73">
        <v>4240.1631007675278</v>
      </c>
      <c r="AN51" s="73">
        <v>4263.5518644821914</v>
      </c>
      <c r="AO51" s="73">
        <v>4342.1238245750146</v>
      </c>
      <c r="AP51" s="73">
        <v>4290.3961283192029</v>
      </c>
      <c r="AQ51" s="73">
        <v>4093.8727915595446</v>
      </c>
      <c r="AR51" s="73">
        <v>4001.9565488291514</v>
      </c>
      <c r="AS51" s="73">
        <v>3848.7760861840147</v>
      </c>
      <c r="AT51" s="73">
        <v>3717.0531867691288</v>
      </c>
      <c r="AU51" s="73">
        <v>3685.1794974677341</v>
      </c>
      <c r="AV51" s="73">
        <v>3670.1807219212251</v>
      </c>
      <c r="AW51" s="73">
        <v>3646.2717990852643</v>
      </c>
      <c r="AX51" s="73">
        <v>3630.0501063664105</v>
      </c>
      <c r="AY51" s="73">
        <v>3639.8932956277467</v>
      </c>
      <c r="AZ51" s="73">
        <v>3673.2612502381417</v>
      </c>
      <c r="BA51" s="73">
        <v>3660.9027776869216</v>
      </c>
      <c r="BB51" s="73">
        <v>3417.777897437581</v>
      </c>
      <c r="BC51" s="73">
        <v>3692.647643249416</v>
      </c>
      <c r="BD51" s="73">
        <v>3922.5410618889209</v>
      </c>
      <c r="BE51" s="73">
        <v>4161.9382789243482</v>
      </c>
      <c r="BF51" s="73">
        <v>4417.1511655567101</v>
      </c>
      <c r="BG51" s="73">
        <v>4615.7115817946078</v>
      </c>
      <c r="BH51" s="73">
        <v>4830.7517012949056</v>
      </c>
      <c r="BI51" s="73">
        <v>5033.4782237277368</v>
      </c>
      <c r="BJ51" s="73">
        <v>5212.5560483849331</v>
      </c>
      <c r="BK51" s="73"/>
    </row>
    <row r="52" spans="1:63" x14ac:dyDescent="0.25">
      <c r="A52" s="61" t="s">
        <v>395</v>
      </c>
      <c r="B52" s="62" t="s">
        <v>394</v>
      </c>
      <c r="C52" s="77" t="e">
        <v>#N/A</v>
      </c>
      <c r="D52" s="77" t="e">
        <v>#N/A</v>
      </c>
      <c r="E52" s="77" t="e">
        <v>#N/A</v>
      </c>
      <c r="F52" s="77" t="e">
        <v>#N/A</v>
      </c>
      <c r="G52" s="77" t="e">
        <v>#N/A</v>
      </c>
      <c r="H52" s="77" t="e">
        <v>#N/A</v>
      </c>
      <c r="I52" s="77" t="e">
        <v>#N/A</v>
      </c>
      <c r="J52" s="77" t="e">
        <v>#N/A</v>
      </c>
      <c r="K52" s="77" t="e">
        <v>#N/A</v>
      </c>
      <c r="L52" s="77" t="e">
        <v>#N/A</v>
      </c>
      <c r="M52" s="77" t="e">
        <v>#N/A</v>
      </c>
      <c r="N52" s="77" t="e">
        <v>#N/A</v>
      </c>
      <c r="O52" s="77" t="e">
        <v>#N/A</v>
      </c>
      <c r="P52" s="77" t="e">
        <v>#N/A</v>
      </c>
      <c r="Q52" s="77" t="e">
        <v>#N/A</v>
      </c>
      <c r="R52" s="77" t="e">
        <v>#N/A</v>
      </c>
      <c r="S52" s="77" t="e">
        <v>#N/A</v>
      </c>
      <c r="T52" s="77" t="e">
        <v>#N/A</v>
      </c>
      <c r="U52" s="77" t="e">
        <v>#N/A</v>
      </c>
      <c r="V52" s="77" t="e">
        <v>#N/A</v>
      </c>
      <c r="W52" s="77" t="e">
        <v>#N/A</v>
      </c>
      <c r="X52" s="77" t="e">
        <v>#N/A</v>
      </c>
      <c r="Y52" s="77" t="e">
        <v>#N/A</v>
      </c>
      <c r="Z52" s="77" t="e">
        <v>#N/A</v>
      </c>
      <c r="AA52" s="77" t="e">
        <v>#N/A</v>
      </c>
      <c r="AB52" s="77" t="e">
        <v>#N/A</v>
      </c>
      <c r="AC52" s="77" t="e">
        <v>#N/A</v>
      </c>
      <c r="AD52" s="77" t="e">
        <v>#N/A</v>
      </c>
      <c r="AE52" s="77" t="e">
        <v>#N/A</v>
      </c>
      <c r="AF52" s="77" t="e">
        <v>#N/A</v>
      </c>
      <c r="AG52" s="73" t="e">
        <v>#N/A</v>
      </c>
      <c r="AH52" s="73" t="e">
        <v>#N/A</v>
      </c>
      <c r="AI52" s="73" t="e">
        <v>#N/A</v>
      </c>
      <c r="AJ52" s="73" t="e">
        <v>#N/A</v>
      </c>
      <c r="AK52" s="73" t="e">
        <v>#N/A</v>
      </c>
      <c r="AL52" s="73">
        <v>15050.5335397951</v>
      </c>
      <c r="AM52" s="73">
        <v>16159.438882118106</v>
      </c>
      <c r="AN52" s="73">
        <v>17245.790286382671</v>
      </c>
      <c r="AO52" s="73">
        <v>17651.690747185672</v>
      </c>
      <c r="AP52" s="73">
        <v>17560.044503400666</v>
      </c>
      <c r="AQ52" s="73">
        <v>18241.625684067203</v>
      </c>
      <c r="AR52" s="73">
        <v>19517.879669043185</v>
      </c>
      <c r="AS52" s="73">
        <v>20613.996164395128</v>
      </c>
      <c r="AT52" s="73">
        <v>21769.560795175628</v>
      </c>
      <c r="AU52" s="73">
        <v>22667.667797964034</v>
      </c>
      <c r="AV52" s="73">
        <v>23613.884377104427</v>
      </c>
      <c r="AW52" s="73">
        <v>24787.162144550406</v>
      </c>
      <c r="AX52" s="73">
        <v>26048.974375483394</v>
      </c>
      <c r="AY52" s="73">
        <v>26545.352692926459</v>
      </c>
      <c r="AZ52" s="73">
        <v>24627.145583269656</v>
      </c>
      <c r="BA52" s="73">
        <v>24358.100443206244</v>
      </c>
      <c r="BB52" s="73">
        <v>24393.859500333656</v>
      </c>
      <c r="BC52" s="73">
        <v>23883.302728171755</v>
      </c>
      <c r="BD52" s="73">
        <v>23842.834419338662</v>
      </c>
      <c r="BE52" s="73">
        <v>23858.410398891312</v>
      </c>
      <c r="BF52" s="73">
        <v>24640.850967054092</v>
      </c>
      <c r="BG52" s="73">
        <v>25681.552068339661</v>
      </c>
      <c r="BH52" s="73">
        <v>26885.658406311239</v>
      </c>
      <c r="BI52" s="73">
        <v>27888.573628824921</v>
      </c>
      <c r="BJ52" s="73">
        <v>28845.290467267307</v>
      </c>
      <c r="BK52" s="73"/>
    </row>
    <row r="53" spans="1:63" x14ac:dyDescent="0.25">
      <c r="A53" s="61" t="s">
        <v>158</v>
      </c>
      <c r="B53" s="62" t="s">
        <v>157</v>
      </c>
      <c r="C53" s="77" t="e">
        <v>#N/A</v>
      </c>
      <c r="D53" s="77" t="e">
        <v>#N/A</v>
      </c>
      <c r="E53" s="77" t="e">
        <v>#N/A</v>
      </c>
      <c r="F53" s="77" t="e">
        <v>#N/A</v>
      </c>
      <c r="G53" s="77" t="e">
        <v>#N/A</v>
      </c>
      <c r="H53" s="77" t="e">
        <v>#N/A</v>
      </c>
      <c r="I53" s="77" t="e">
        <v>#N/A</v>
      </c>
      <c r="J53" s="77" t="e">
        <v>#N/A</v>
      </c>
      <c r="K53" s="77" t="e">
        <v>#N/A</v>
      </c>
      <c r="L53" s="77" t="e">
        <v>#N/A</v>
      </c>
      <c r="M53" s="77" t="e">
        <v>#N/A</v>
      </c>
      <c r="N53" s="77" t="e">
        <v>#N/A</v>
      </c>
      <c r="O53" s="77" t="e">
        <v>#N/A</v>
      </c>
      <c r="P53" s="77" t="e">
        <v>#N/A</v>
      </c>
      <c r="Q53" s="77" t="e">
        <v>#N/A</v>
      </c>
      <c r="R53" s="77" t="e">
        <v>#N/A</v>
      </c>
      <c r="S53" s="77" t="e">
        <v>#N/A</v>
      </c>
      <c r="T53" s="77" t="e">
        <v>#N/A</v>
      </c>
      <c r="U53" s="77" t="e">
        <v>#N/A</v>
      </c>
      <c r="V53" s="77" t="e">
        <v>#N/A</v>
      </c>
      <c r="W53" s="77" t="e">
        <v>#N/A</v>
      </c>
      <c r="X53" s="77" t="e">
        <v>#N/A</v>
      </c>
      <c r="Y53" s="77" t="e">
        <v>#N/A</v>
      </c>
      <c r="Z53" s="77" t="e">
        <v>#N/A</v>
      </c>
      <c r="AA53" s="77" t="e">
        <v>#N/A</v>
      </c>
      <c r="AB53" s="77" t="e">
        <v>#N/A</v>
      </c>
      <c r="AC53" s="77" t="e">
        <v>#N/A</v>
      </c>
      <c r="AD53" s="77" t="e">
        <v>#N/A</v>
      </c>
      <c r="AE53" s="77" t="e">
        <v>#N/A</v>
      </c>
      <c r="AF53" s="77" t="e">
        <v>#N/A</v>
      </c>
      <c r="AG53" s="73" t="e">
        <v>#N/A</v>
      </c>
      <c r="AH53" s="73" t="e">
        <v>#N/A</v>
      </c>
      <c r="AI53" s="73" t="e">
        <v>#N/A</v>
      </c>
      <c r="AJ53" s="73" t="e">
        <v>#N/A</v>
      </c>
      <c r="AK53" s="73" t="e">
        <v>#N/A</v>
      </c>
      <c r="AL53" s="73" t="e">
        <v>#N/A</v>
      </c>
      <c r="AM53" s="73" t="e">
        <v>#N/A</v>
      </c>
      <c r="AN53" s="73" t="e">
        <v>#N/A</v>
      </c>
      <c r="AO53" s="73" t="e">
        <v>#N/A</v>
      </c>
      <c r="AP53" s="73" t="e">
        <v>#N/A</v>
      </c>
      <c r="AQ53" s="73" t="e">
        <v>#N/A</v>
      </c>
      <c r="AR53" s="73" t="e">
        <v>#N/A</v>
      </c>
      <c r="AS53" s="73" t="e">
        <v>#N/A</v>
      </c>
      <c r="AT53" s="73" t="e">
        <v>#N/A</v>
      </c>
      <c r="AU53" s="73" t="e">
        <v>#N/A</v>
      </c>
      <c r="AV53" s="73" t="e">
        <v>#N/A</v>
      </c>
      <c r="AW53" s="73" t="e">
        <v>#N/A</v>
      </c>
      <c r="AX53" s="73" t="e">
        <v>#N/A</v>
      </c>
      <c r="AY53" s="73" t="e">
        <v>#N/A</v>
      </c>
      <c r="AZ53" s="73" t="e">
        <v>#N/A</v>
      </c>
      <c r="BA53" s="73" t="e">
        <v>#N/A</v>
      </c>
      <c r="BB53" s="73" t="e">
        <v>#N/A</v>
      </c>
      <c r="BC53" s="73" t="e">
        <v>#N/A</v>
      </c>
      <c r="BD53" s="73" t="e">
        <v>#N/A</v>
      </c>
      <c r="BE53" s="73" t="e">
        <v>#N/A</v>
      </c>
      <c r="BF53" s="73" t="e">
        <v>#N/A</v>
      </c>
      <c r="BG53" s="73" t="e">
        <v>#N/A</v>
      </c>
      <c r="BH53" s="73" t="e">
        <v>#N/A</v>
      </c>
      <c r="BI53" s="73" t="e">
        <v>#N/A</v>
      </c>
      <c r="BJ53" s="73" t="e">
        <v>#N/A</v>
      </c>
      <c r="BK53" s="73"/>
    </row>
    <row r="54" spans="1:63" x14ac:dyDescent="0.25">
      <c r="A54" s="61" t="s">
        <v>540</v>
      </c>
      <c r="B54" s="62" t="s">
        <v>159</v>
      </c>
      <c r="C54" s="77" t="e">
        <v>#N/A</v>
      </c>
      <c r="D54" s="77" t="e">
        <v>#N/A</v>
      </c>
      <c r="E54" s="77" t="e">
        <v>#N/A</v>
      </c>
      <c r="F54" s="77" t="e">
        <v>#N/A</v>
      </c>
      <c r="G54" s="77" t="e">
        <v>#N/A</v>
      </c>
      <c r="H54" s="77" t="e">
        <v>#N/A</v>
      </c>
      <c r="I54" s="77" t="e">
        <v>#N/A</v>
      </c>
      <c r="J54" s="77" t="e">
        <v>#N/A</v>
      </c>
      <c r="K54" s="77" t="e">
        <v>#N/A</v>
      </c>
      <c r="L54" s="77" t="e">
        <v>#N/A</v>
      </c>
      <c r="M54" s="77" t="e">
        <v>#N/A</v>
      </c>
      <c r="N54" s="77" t="e">
        <v>#N/A</v>
      </c>
      <c r="O54" s="77" t="e">
        <v>#N/A</v>
      </c>
      <c r="P54" s="77" t="e">
        <v>#N/A</v>
      </c>
      <c r="Q54" s="77" t="e">
        <v>#N/A</v>
      </c>
      <c r="R54" s="77" t="e">
        <v>#N/A</v>
      </c>
      <c r="S54" s="77" t="e">
        <v>#N/A</v>
      </c>
      <c r="T54" s="77" t="e">
        <v>#N/A</v>
      </c>
      <c r="U54" s="77" t="e">
        <v>#N/A</v>
      </c>
      <c r="V54" s="77" t="e">
        <v>#N/A</v>
      </c>
      <c r="W54" s="77" t="e">
        <v>#N/A</v>
      </c>
      <c r="X54" s="77" t="e">
        <v>#N/A</v>
      </c>
      <c r="Y54" s="77" t="e">
        <v>#N/A</v>
      </c>
      <c r="Z54" s="77" t="e">
        <v>#N/A</v>
      </c>
      <c r="AA54" s="77" t="e">
        <v>#N/A</v>
      </c>
      <c r="AB54" s="77" t="e">
        <v>#N/A</v>
      </c>
      <c r="AC54" s="77" t="e">
        <v>#N/A</v>
      </c>
      <c r="AD54" s="77" t="e">
        <v>#N/A</v>
      </c>
      <c r="AE54" s="77" t="e">
        <v>#N/A</v>
      </c>
      <c r="AF54" s="77" t="e">
        <v>#N/A</v>
      </c>
      <c r="AG54" s="73" t="e">
        <v>#N/A</v>
      </c>
      <c r="AH54" s="73" t="e">
        <v>#N/A</v>
      </c>
      <c r="AI54" s="73" t="e">
        <v>#N/A</v>
      </c>
      <c r="AJ54" s="73" t="e">
        <v>#N/A</v>
      </c>
      <c r="AK54" s="73" t="e">
        <v>#N/A</v>
      </c>
      <c r="AL54" s="73" t="e">
        <v>#N/A</v>
      </c>
      <c r="AM54" s="73" t="e">
        <v>#N/A</v>
      </c>
      <c r="AN54" s="73" t="e">
        <v>#N/A</v>
      </c>
      <c r="AO54" s="73" t="e">
        <v>#N/A</v>
      </c>
      <c r="AP54" s="73" t="e">
        <v>#N/A</v>
      </c>
      <c r="AQ54" s="73">
        <v>29669.864606782066</v>
      </c>
      <c r="AR54" s="73">
        <v>30562.318346668573</v>
      </c>
      <c r="AS54" s="73">
        <v>30646.148725722309</v>
      </c>
      <c r="AT54" s="73">
        <v>30107.179957990502</v>
      </c>
      <c r="AU54" s="73">
        <v>29653.964713747609</v>
      </c>
      <c r="AV54" s="73">
        <v>29102.863842810799</v>
      </c>
      <c r="AW54" s="73">
        <v>28829.01689479866</v>
      </c>
      <c r="AX54" s="73">
        <v>28963.409964422452</v>
      </c>
      <c r="AY54" s="73">
        <v>29227.076576359377</v>
      </c>
      <c r="AZ54" s="73">
        <v>28883.103779296391</v>
      </c>
      <c r="BA54" s="73">
        <v>28543.360705969943</v>
      </c>
      <c r="BB54" s="73">
        <v>28313.048618709738</v>
      </c>
      <c r="BC54" s="73">
        <v>28040.036051495917</v>
      </c>
      <c r="BD54" s="73">
        <v>27503.789438004806</v>
      </c>
      <c r="BE54" s="73">
        <v>26826.59237879148</v>
      </c>
      <c r="BF54" s="73">
        <v>26548.70000442216</v>
      </c>
      <c r="BG54" s="73">
        <v>26009.528003397485</v>
      </c>
      <c r="BH54" s="73">
        <v>25475.489663612923</v>
      </c>
      <c r="BI54" s="73">
        <v>25054.895230025908</v>
      </c>
      <c r="BJ54" s="73">
        <v>24494.342614914662</v>
      </c>
      <c r="BK54" s="73"/>
    </row>
    <row r="55" spans="1:63" x14ac:dyDescent="0.25">
      <c r="A55" s="61" t="s">
        <v>306</v>
      </c>
      <c r="B55" s="62" t="s">
        <v>305</v>
      </c>
      <c r="C55" s="77" t="e">
        <v>#N/A</v>
      </c>
      <c r="D55" s="77" t="e">
        <v>#N/A</v>
      </c>
      <c r="E55" s="77" t="e">
        <v>#N/A</v>
      </c>
      <c r="F55" s="77" t="e">
        <v>#N/A</v>
      </c>
      <c r="G55" s="77" t="e">
        <v>#N/A</v>
      </c>
      <c r="H55" s="77" t="e">
        <v>#N/A</v>
      </c>
      <c r="I55" s="77" t="e">
        <v>#N/A</v>
      </c>
      <c r="J55" s="77" t="e">
        <v>#N/A</v>
      </c>
      <c r="K55" s="77" t="e">
        <v>#N/A</v>
      </c>
      <c r="L55" s="77" t="e">
        <v>#N/A</v>
      </c>
      <c r="M55" s="77" t="e">
        <v>#N/A</v>
      </c>
      <c r="N55" s="77" t="e">
        <v>#N/A</v>
      </c>
      <c r="O55" s="77" t="e">
        <v>#N/A</v>
      </c>
      <c r="P55" s="77" t="e">
        <v>#N/A</v>
      </c>
      <c r="Q55" s="77" t="e">
        <v>#N/A</v>
      </c>
      <c r="R55" s="77" t="e">
        <v>#N/A</v>
      </c>
      <c r="S55" s="77" t="e">
        <v>#N/A</v>
      </c>
      <c r="T55" s="77" t="e">
        <v>#N/A</v>
      </c>
      <c r="U55" s="77" t="e">
        <v>#N/A</v>
      </c>
      <c r="V55" s="77" t="e">
        <v>#N/A</v>
      </c>
      <c r="W55" s="77" t="e">
        <v>#N/A</v>
      </c>
      <c r="X55" s="77" t="e">
        <v>#N/A</v>
      </c>
      <c r="Y55" s="77" t="e">
        <v>#N/A</v>
      </c>
      <c r="Z55" s="77" t="e">
        <v>#N/A</v>
      </c>
      <c r="AA55" s="77" t="e">
        <v>#N/A</v>
      </c>
      <c r="AB55" s="77" t="e">
        <v>#N/A</v>
      </c>
      <c r="AC55" s="77" t="e">
        <v>#N/A</v>
      </c>
      <c r="AD55" s="77" t="e">
        <v>#N/A</v>
      </c>
      <c r="AE55" s="77" t="e">
        <v>#N/A</v>
      </c>
      <c r="AF55" s="77" t="e">
        <v>#N/A</v>
      </c>
      <c r="AG55" s="73">
        <v>25186.074538708501</v>
      </c>
      <c r="AH55" s="73">
        <v>24723.974799727399</v>
      </c>
      <c r="AI55" s="73">
        <v>26337.9151020846</v>
      </c>
      <c r="AJ55" s="73">
        <v>25889.478493303501</v>
      </c>
      <c r="AK55" s="73">
        <v>26855.725872213301</v>
      </c>
      <c r="AL55" s="73">
        <v>28578.6779981033</v>
      </c>
      <c r="AM55" s="73">
        <v>28477.960816787301</v>
      </c>
      <c r="AN55" s="73">
        <v>28818.635723970099</v>
      </c>
      <c r="AO55" s="73">
        <v>30207.054790923499</v>
      </c>
      <c r="AP55" s="73">
        <v>31363.860495984001</v>
      </c>
      <c r="AQ55" s="73">
        <v>32883.174911792601</v>
      </c>
      <c r="AR55" s="73">
        <v>33816.434081279302</v>
      </c>
      <c r="AS55" s="73">
        <v>34675.734058535301</v>
      </c>
      <c r="AT55" s="73">
        <v>35155.510903579903</v>
      </c>
      <c r="AU55" s="73">
        <v>36431.928938950499</v>
      </c>
      <c r="AV55" s="73">
        <v>37653.765432118998</v>
      </c>
      <c r="AW55" s="73">
        <v>38776.332118123297</v>
      </c>
      <c r="AX55" s="73">
        <v>39894.678966911102</v>
      </c>
      <c r="AY55" s="73">
        <v>40324.169278157497</v>
      </c>
      <c r="AZ55" s="73">
        <v>38464.961204622101</v>
      </c>
      <c r="BA55" s="73">
        <v>38226.993160712103</v>
      </c>
      <c r="BB55" s="73">
        <v>37413.590204530003</v>
      </c>
      <c r="BC55" s="73">
        <v>35577.770908207996</v>
      </c>
      <c r="BD55" s="73">
        <v>33323.706536691498</v>
      </c>
      <c r="BE55" s="73">
        <v>33064.5801699164</v>
      </c>
      <c r="BF55" s="73">
        <v>34375.563717670098</v>
      </c>
      <c r="BG55" s="73">
        <v>36526.8190572448</v>
      </c>
      <c r="BH55" s="73">
        <v>37766.901656904003</v>
      </c>
      <c r="BI55" s="73">
        <v>38822.491971301199</v>
      </c>
      <c r="BJ55" s="73">
        <v>39544.681847175401</v>
      </c>
      <c r="BK55" s="73"/>
    </row>
    <row r="56" spans="1:63" x14ac:dyDescent="0.25">
      <c r="A56" s="61" t="s">
        <v>517</v>
      </c>
      <c r="B56" s="62" t="s">
        <v>340</v>
      </c>
      <c r="C56" s="77" t="e">
        <v>#N/A</v>
      </c>
      <c r="D56" s="77" t="e">
        <v>#N/A</v>
      </c>
      <c r="E56" s="77" t="e">
        <v>#N/A</v>
      </c>
      <c r="F56" s="77" t="e">
        <v>#N/A</v>
      </c>
      <c r="G56" s="77" t="e">
        <v>#N/A</v>
      </c>
      <c r="H56" s="77" t="e">
        <v>#N/A</v>
      </c>
      <c r="I56" s="77" t="e">
        <v>#N/A</v>
      </c>
      <c r="J56" s="77" t="e">
        <v>#N/A</v>
      </c>
      <c r="K56" s="77" t="e">
        <v>#N/A</v>
      </c>
      <c r="L56" s="77" t="e">
        <v>#N/A</v>
      </c>
      <c r="M56" s="77" t="e">
        <v>#N/A</v>
      </c>
      <c r="N56" s="77" t="e">
        <v>#N/A</v>
      </c>
      <c r="O56" s="77" t="e">
        <v>#N/A</v>
      </c>
      <c r="P56" s="77" t="e">
        <v>#N/A</v>
      </c>
      <c r="Q56" s="77" t="e">
        <v>#N/A</v>
      </c>
      <c r="R56" s="77" t="e">
        <v>#N/A</v>
      </c>
      <c r="S56" s="77" t="e">
        <v>#N/A</v>
      </c>
      <c r="T56" s="77" t="e">
        <v>#N/A</v>
      </c>
      <c r="U56" s="77" t="e">
        <v>#N/A</v>
      </c>
      <c r="V56" s="77" t="e">
        <v>#N/A</v>
      </c>
      <c r="W56" s="77" t="e">
        <v>#N/A</v>
      </c>
      <c r="X56" s="77" t="e">
        <v>#N/A</v>
      </c>
      <c r="Y56" s="77" t="e">
        <v>#N/A</v>
      </c>
      <c r="Z56" s="77" t="e">
        <v>#N/A</v>
      </c>
      <c r="AA56" s="77" t="e">
        <v>#N/A</v>
      </c>
      <c r="AB56" s="77" t="e">
        <v>#N/A</v>
      </c>
      <c r="AC56" s="77" t="e">
        <v>#N/A</v>
      </c>
      <c r="AD56" s="77" t="e">
        <v>#N/A</v>
      </c>
      <c r="AE56" s="77" t="e">
        <v>#N/A</v>
      </c>
      <c r="AF56" s="77" t="e">
        <v>#N/A</v>
      </c>
      <c r="AG56" s="73">
        <v>23660.49335748038</v>
      </c>
      <c r="AH56" s="73">
        <v>20962.604184618223</v>
      </c>
      <c r="AI56" s="73">
        <v>20835.106763294996</v>
      </c>
      <c r="AJ56" s="73">
        <v>20826.344958822789</v>
      </c>
      <c r="AK56" s="73">
        <v>21424.507469051598</v>
      </c>
      <c r="AL56" s="73">
        <v>22831.269237150176</v>
      </c>
      <c r="AM56" s="73">
        <v>23832.838828975022</v>
      </c>
      <c r="AN56" s="73">
        <v>23734.869398132589</v>
      </c>
      <c r="AO56" s="73">
        <v>23672.656760460926</v>
      </c>
      <c r="AP56" s="73">
        <v>24024.856674051553</v>
      </c>
      <c r="AQ56" s="73">
        <v>25056.260940468877</v>
      </c>
      <c r="AR56" s="73">
        <v>25915.905559639679</v>
      </c>
      <c r="AS56" s="73">
        <v>26373.573796526689</v>
      </c>
      <c r="AT56" s="73">
        <v>27326.540415033</v>
      </c>
      <c r="AU56" s="73">
        <v>28633.395536473054</v>
      </c>
      <c r="AV56" s="73">
        <v>30481.469828548572</v>
      </c>
      <c r="AW56" s="73">
        <v>32456.121505347211</v>
      </c>
      <c r="AX56" s="73">
        <v>34064.674582914602</v>
      </c>
      <c r="AY56" s="73">
        <v>34690.865122607407</v>
      </c>
      <c r="AZ56" s="73">
        <v>32887.293317343348</v>
      </c>
      <c r="BA56" s="73">
        <v>33590.055470111824</v>
      </c>
      <c r="BB56" s="73">
        <v>34110.765080510188</v>
      </c>
      <c r="BC56" s="73">
        <v>33795.672192248516</v>
      </c>
      <c r="BD56" s="73">
        <v>33768.955734899639</v>
      </c>
      <c r="BE56" s="73">
        <v>34496.508047921379</v>
      </c>
      <c r="BF56" s="73">
        <v>36283.911031384072</v>
      </c>
      <c r="BG56" s="73">
        <v>37133.154931337602</v>
      </c>
      <c r="BH56" s="73">
        <v>38948.862993000272</v>
      </c>
      <c r="BI56" s="73">
        <v>40053.773671304734</v>
      </c>
      <c r="BJ56" s="73">
        <v>40828.0598371343</v>
      </c>
      <c r="BK56" s="73"/>
    </row>
    <row r="57" spans="1:63" x14ac:dyDescent="0.25">
      <c r="A57" s="61" t="s">
        <v>359</v>
      </c>
      <c r="B57" s="62" t="s">
        <v>358</v>
      </c>
      <c r="C57" s="77" t="e">
        <v>#N/A</v>
      </c>
      <c r="D57" s="77" t="e">
        <v>#N/A</v>
      </c>
      <c r="E57" s="77" t="e">
        <v>#N/A</v>
      </c>
      <c r="F57" s="77" t="e">
        <v>#N/A</v>
      </c>
      <c r="G57" s="77" t="e">
        <v>#N/A</v>
      </c>
      <c r="H57" s="77" t="e">
        <v>#N/A</v>
      </c>
      <c r="I57" s="77" t="e">
        <v>#N/A</v>
      </c>
      <c r="J57" s="77" t="e">
        <v>#N/A</v>
      </c>
      <c r="K57" s="77" t="e">
        <v>#N/A</v>
      </c>
      <c r="L57" s="77" t="e">
        <v>#N/A</v>
      </c>
      <c r="M57" s="77" t="e">
        <v>#N/A</v>
      </c>
      <c r="N57" s="77" t="e">
        <v>#N/A</v>
      </c>
      <c r="O57" s="77" t="e">
        <v>#N/A</v>
      </c>
      <c r="P57" s="77" t="e">
        <v>#N/A</v>
      </c>
      <c r="Q57" s="77" t="e">
        <v>#N/A</v>
      </c>
      <c r="R57" s="77" t="e">
        <v>#N/A</v>
      </c>
      <c r="S57" s="77" t="e">
        <v>#N/A</v>
      </c>
      <c r="T57" s="77" t="e">
        <v>#N/A</v>
      </c>
      <c r="U57" s="77" t="e">
        <v>#N/A</v>
      </c>
      <c r="V57" s="77" t="e">
        <v>#N/A</v>
      </c>
      <c r="W57" s="77" t="e">
        <v>#N/A</v>
      </c>
      <c r="X57" s="77" t="e">
        <v>#N/A</v>
      </c>
      <c r="Y57" s="77" t="e">
        <v>#N/A</v>
      </c>
      <c r="Z57" s="77" t="e">
        <v>#N/A</v>
      </c>
      <c r="AA57" s="77" t="e">
        <v>#N/A</v>
      </c>
      <c r="AB57" s="77" t="e">
        <v>#N/A</v>
      </c>
      <c r="AC57" s="77" t="e">
        <v>#N/A</v>
      </c>
      <c r="AD57" s="77" t="e">
        <v>#N/A</v>
      </c>
      <c r="AE57" s="77" t="e">
        <v>#N/A</v>
      </c>
      <c r="AF57" s="77" t="e">
        <v>#N/A</v>
      </c>
      <c r="AG57" s="73">
        <v>39152.604014793258</v>
      </c>
      <c r="AH57" s="73">
        <v>39595.357399437627</v>
      </c>
      <c r="AI57" s="73">
        <v>40236.968827116783</v>
      </c>
      <c r="AJ57" s="73">
        <v>40107.421910532568</v>
      </c>
      <c r="AK57" s="73">
        <v>42103.707543393066</v>
      </c>
      <c r="AL57" s="73">
        <v>43153.03642389211</v>
      </c>
      <c r="AM57" s="73">
        <v>44153.930409767519</v>
      </c>
      <c r="AN57" s="73">
        <v>45404.663106599241</v>
      </c>
      <c r="AO57" s="73">
        <v>46243.56599362845</v>
      </c>
      <c r="AP57" s="73">
        <v>47449.572418748794</v>
      </c>
      <c r="AQ57" s="73">
        <v>49063.182695187214</v>
      </c>
      <c r="AR57" s="73">
        <v>49290.116741525031</v>
      </c>
      <c r="AS57" s="73">
        <v>49362.02152198946</v>
      </c>
      <c r="AT57" s="73">
        <v>49419.951885816314</v>
      </c>
      <c r="AU57" s="73">
        <v>50607.628970660917</v>
      </c>
      <c r="AV57" s="73">
        <v>51647.671675448881</v>
      </c>
      <c r="AW57" s="73">
        <v>53492.55928526802</v>
      </c>
      <c r="AX57" s="73">
        <v>53740.086204129453</v>
      </c>
      <c r="AY57" s="73">
        <v>53151.717100656097</v>
      </c>
      <c r="AZ57" s="73">
        <v>50274.075696376647</v>
      </c>
      <c r="BA57" s="73">
        <v>50987.709479612815</v>
      </c>
      <c r="BB57" s="73">
        <v>51456.997137934814</v>
      </c>
      <c r="BC57" s="73">
        <v>51379.854820660796</v>
      </c>
      <c r="BD57" s="73">
        <v>51643.651546125235</v>
      </c>
      <c r="BE57" s="73">
        <v>52214.537753437435</v>
      </c>
      <c r="BF57" s="73">
        <v>53061.544366670052</v>
      </c>
      <c r="BG57" s="73">
        <v>54358.033625826465</v>
      </c>
      <c r="BH57" s="73">
        <v>55533.447345348584</v>
      </c>
      <c r="BI57" s="73">
        <v>56461.007918680094</v>
      </c>
      <c r="BJ57" s="73">
        <v>57862.278278162426</v>
      </c>
      <c r="BK57" s="73"/>
    </row>
    <row r="58" spans="1:63" x14ac:dyDescent="0.25">
      <c r="A58" s="61" t="s">
        <v>48</v>
      </c>
      <c r="B58" s="62" t="s">
        <v>47</v>
      </c>
      <c r="C58" s="77" t="e">
        <v>#N/A</v>
      </c>
      <c r="D58" s="77" t="e">
        <v>#N/A</v>
      </c>
      <c r="E58" s="77" t="e">
        <v>#N/A</v>
      </c>
      <c r="F58" s="77" t="e">
        <v>#N/A</v>
      </c>
      <c r="G58" s="77" t="e">
        <v>#N/A</v>
      </c>
      <c r="H58" s="77" t="e">
        <v>#N/A</v>
      </c>
      <c r="I58" s="77" t="e">
        <v>#N/A</v>
      </c>
      <c r="J58" s="77" t="e">
        <v>#N/A</v>
      </c>
      <c r="K58" s="77" t="e">
        <v>#N/A</v>
      </c>
      <c r="L58" s="77" t="e">
        <v>#N/A</v>
      </c>
      <c r="M58" s="77" t="e">
        <v>#N/A</v>
      </c>
      <c r="N58" s="77" t="e">
        <v>#N/A</v>
      </c>
      <c r="O58" s="77" t="e">
        <v>#N/A</v>
      </c>
      <c r="P58" s="77" t="e">
        <v>#N/A</v>
      </c>
      <c r="Q58" s="77" t="e">
        <v>#N/A</v>
      </c>
      <c r="R58" s="77" t="e">
        <v>#N/A</v>
      </c>
      <c r="S58" s="77" t="e">
        <v>#N/A</v>
      </c>
      <c r="T58" s="77" t="e">
        <v>#N/A</v>
      </c>
      <c r="U58" s="77" t="e">
        <v>#N/A</v>
      </c>
      <c r="V58" s="77" t="e">
        <v>#N/A</v>
      </c>
      <c r="W58" s="77" t="e">
        <v>#N/A</v>
      </c>
      <c r="X58" s="77" t="e">
        <v>#N/A</v>
      </c>
      <c r="Y58" s="77" t="e">
        <v>#N/A</v>
      </c>
      <c r="Z58" s="77" t="e">
        <v>#N/A</v>
      </c>
      <c r="AA58" s="77" t="e">
        <v>#N/A</v>
      </c>
      <c r="AB58" s="77" t="e">
        <v>#N/A</v>
      </c>
      <c r="AC58" s="77" t="e">
        <v>#N/A</v>
      </c>
      <c r="AD58" s="77" t="e">
        <v>#N/A</v>
      </c>
      <c r="AE58" s="77" t="e">
        <v>#N/A</v>
      </c>
      <c r="AF58" s="77" t="e">
        <v>#N/A</v>
      </c>
      <c r="AG58" s="73" t="e">
        <v>#N/A</v>
      </c>
      <c r="AH58" s="73" t="e">
        <v>#N/A</v>
      </c>
      <c r="AI58" s="73" t="e">
        <v>#N/A</v>
      </c>
      <c r="AJ58" s="73" t="e">
        <v>#N/A</v>
      </c>
      <c r="AK58" s="73" t="e">
        <v>#N/A</v>
      </c>
      <c r="AL58" s="73" t="e">
        <v>#N/A</v>
      </c>
      <c r="AM58" s="73" t="e">
        <v>#N/A</v>
      </c>
      <c r="AN58" s="73" t="e">
        <v>#N/A</v>
      </c>
      <c r="AO58" s="73" t="e">
        <v>#N/A</v>
      </c>
      <c r="AP58" s="73" t="e">
        <v>#N/A</v>
      </c>
      <c r="AQ58" s="73" t="e">
        <v>#N/A</v>
      </c>
      <c r="AR58" s="73" t="e">
        <v>#N/A</v>
      </c>
      <c r="AS58" s="73" t="e">
        <v>#N/A</v>
      </c>
      <c r="AT58" s="73" t="e">
        <v>#N/A</v>
      </c>
      <c r="AU58" s="73" t="e">
        <v>#N/A</v>
      </c>
      <c r="AV58" s="73" t="e">
        <v>#N/A</v>
      </c>
      <c r="AW58" s="73" t="e">
        <v>#N/A</v>
      </c>
      <c r="AX58" s="73" t="e">
        <v>#N/A</v>
      </c>
      <c r="AY58" s="73" t="e">
        <v>#N/A</v>
      </c>
      <c r="AZ58" s="73" t="e">
        <v>#N/A</v>
      </c>
      <c r="BA58" s="73" t="e">
        <v>#N/A</v>
      </c>
      <c r="BB58" s="73" t="e">
        <v>#N/A</v>
      </c>
      <c r="BC58" s="73" t="e">
        <v>#N/A</v>
      </c>
      <c r="BD58" s="73">
        <v>4028.4460516215495</v>
      </c>
      <c r="BE58" s="73">
        <v>4238.9962392594562</v>
      </c>
      <c r="BF58" s="73">
        <v>4488.8272139824112</v>
      </c>
      <c r="BG58" s="73">
        <v>4709.5492335024746</v>
      </c>
      <c r="BH58" s="73">
        <v>4885.2205625408324</v>
      </c>
      <c r="BI58" s="73">
        <v>5214.0884989912092</v>
      </c>
      <c r="BJ58" s="73">
        <v>5534.749116288408</v>
      </c>
      <c r="BK58" s="73"/>
    </row>
    <row r="59" spans="1:63" x14ac:dyDescent="0.25">
      <c r="A59" s="61" t="s">
        <v>162</v>
      </c>
      <c r="B59" s="62" t="s">
        <v>161</v>
      </c>
      <c r="C59" s="77" t="e">
        <v>#N/A</v>
      </c>
      <c r="D59" s="77" t="e">
        <v>#N/A</v>
      </c>
      <c r="E59" s="77" t="e">
        <v>#N/A</v>
      </c>
      <c r="F59" s="77" t="e">
        <v>#N/A</v>
      </c>
      <c r="G59" s="77" t="e">
        <v>#N/A</v>
      </c>
      <c r="H59" s="77" t="e">
        <v>#N/A</v>
      </c>
      <c r="I59" s="77" t="e">
        <v>#N/A</v>
      </c>
      <c r="J59" s="77" t="e">
        <v>#N/A</v>
      </c>
      <c r="K59" s="77" t="e">
        <v>#N/A</v>
      </c>
      <c r="L59" s="77" t="e">
        <v>#N/A</v>
      </c>
      <c r="M59" s="77" t="e">
        <v>#N/A</v>
      </c>
      <c r="N59" s="77" t="e">
        <v>#N/A</v>
      </c>
      <c r="O59" s="77" t="e">
        <v>#N/A</v>
      </c>
      <c r="P59" s="77" t="e">
        <v>#N/A</v>
      </c>
      <c r="Q59" s="77" t="e">
        <v>#N/A</v>
      </c>
      <c r="R59" s="77" t="e">
        <v>#N/A</v>
      </c>
      <c r="S59" s="77" t="e">
        <v>#N/A</v>
      </c>
      <c r="T59" s="77" t="e">
        <v>#N/A</v>
      </c>
      <c r="U59" s="77" t="e">
        <v>#N/A</v>
      </c>
      <c r="V59" s="77" t="e">
        <v>#N/A</v>
      </c>
      <c r="W59" s="77" t="e">
        <v>#N/A</v>
      </c>
      <c r="X59" s="77" t="e">
        <v>#N/A</v>
      </c>
      <c r="Y59" s="77" t="e">
        <v>#N/A</v>
      </c>
      <c r="Z59" s="77" t="e">
        <v>#N/A</v>
      </c>
      <c r="AA59" s="77" t="e">
        <v>#N/A</v>
      </c>
      <c r="AB59" s="77" t="e">
        <v>#N/A</v>
      </c>
      <c r="AC59" s="77" t="e">
        <v>#N/A</v>
      </c>
      <c r="AD59" s="77" t="e">
        <v>#N/A</v>
      </c>
      <c r="AE59" s="77" t="e">
        <v>#N/A</v>
      </c>
      <c r="AF59" s="77" t="e">
        <v>#N/A</v>
      </c>
      <c r="AG59" s="73">
        <v>7775.8179066284756</v>
      </c>
      <c r="AH59" s="73">
        <v>7885.5562441462744</v>
      </c>
      <c r="AI59" s="73">
        <v>8026.2432036031387</v>
      </c>
      <c r="AJ59" s="73">
        <v>8166.5565877175004</v>
      </c>
      <c r="AK59" s="73">
        <v>8144.9551238019494</v>
      </c>
      <c r="AL59" s="73">
        <v>8385.2693381082554</v>
      </c>
      <c r="AM59" s="73">
        <v>8665.3700075509223</v>
      </c>
      <c r="AN59" s="73">
        <v>8897.0018415515297</v>
      </c>
      <c r="AO59" s="73">
        <v>9287.2223540162231</v>
      </c>
      <c r="AP59" s="73">
        <v>9366.8825506253379</v>
      </c>
      <c r="AQ59" s="73">
        <v>9611.4832559666102</v>
      </c>
      <c r="AR59" s="73">
        <v>9603.9302543754093</v>
      </c>
      <c r="AS59" s="73">
        <v>9308.7280336869735</v>
      </c>
      <c r="AT59" s="73">
        <v>9863.0047695895173</v>
      </c>
      <c r="AU59" s="73">
        <v>10123.171191408806</v>
      </c>
      <c r="AV59" s="73">
        <v>10159.722106044219</v>
      </c>
      <c r="AW59" s="73">
        <v>10613.642900845916</v>
      </c>
      <c r="AX59" s="73">
        <v>11275.730863448351</v>
      </c>
      <c r="AY59" s="73">
        <v>12073.189361577972</v>
      </c>
      <c r="AZ59" s="73">
        <v>11927.920543759283</v>
      </c>
      <c r="BA59" s="73">
        <v>12003.596724068642</v>
      </c>
      <c r="BB59" s="73">
        <v>11970.344909924339</v>
      </c>
      <c r="BC59" s="73">
        <v>11835.401159333505</v>
      </c>
      <c r="BD59" s="73">
        <v>11708.639594988308</v>
      </c>
      <c r="BE59" s="73">
        <v>12217.562990117331</v>
      </c>
      <c r="BF59" s="73">
        <v>11872.407390769311</v>
      </c>
      <c r="BG59" s="73">
        <v>12154.751438987161</v>
      </c>
      <c r="BH59" s="73">
        <v>11304.359710751121</v>
      </c>
      <c r="BI59" s="73">
        <v>11537.18014788568</v>
      </c>
      <c r="BJ59" s="73">
        <v>11917.080195389832</v>
      </c>
      <c r="BK59" s="73"/>
    </row>
    <row r="60" spans="1:63" x14ac:dyDescent="0.25">
      <c r="A60" s="61" t="s">
        <v>164</v>
      </c>
      <c r="B60" s="62" t="s">
        <v>163</v>
      </c>
      <c r="C60" s="77" t="e">
        <v>#N/A</v>
      </c>
      <c r="D60" s="77" t="e">
        <v>#N/A</v>
      </c>
      <c r="E60" s="77" t="e">
        <v>#N/A</v>
      </c>
      <c r="F60" s="77" t="e">
        <v>#N/A</v>
      </c>
      <c r="G60" s="77" t="e">
        <v>#N/A</v>
      </c>
      <c r="H60" s="77" t="e">
        <v>#N/A</v>
      </c>
      <c r="I60" s="77" t="e">
        <v>#N/A</v>
      </c>
      <c r="J60" s="77" t="e">
        <v>#N/A</v>
      </c>
      <c r="K60" s="77" t="e">
        <v>#N/A</v>
      </c>
      <c r="L60" s="77" t="e">
        <v>#N/A</v>
      </c>
      <c r="M60" s="77" t="e">
        <v>#N/A</v>
      </c>
      <c r="N60" s="77" t="e">
        <v>#N/A</v>
      </c>
      <c r="O60" s="77" t="e">
        <v>#N/A</v>
      </c>
      <c r="P60" s="77" t="e">
        <v>#N/A</v>
      </c>
      <c r="Q60" s="77" t="e">
        <v>#N/A</v>
      </c>
      <c r="R60" s="77" t="e">
        <v>#N/A</v>
      </c>
      <c r="S60" s="77" t="e">
        <v>#N/A</v>
      </c>
      <c r="T60" s="77" t="e">
        <v>#N/A</v>
      </c>
      <c r="U60" s="77" t="e">
        <v>#N/A</v>
      </c>
      <c r="V60" s="77" t="e">
        <v>#N/A</v>
      </c>
      <c r="W60" s="77" t="e">
        <v>#N/A</v>
      </c>
      <c r="X60" s="77" t="e">
        <v>#N/A</v>
      </c>
      <c r="Y60" s="77" t="e">
        <v>#N/A</v>
      </c>
      <c r="Z60" s="77" t="e">
        <v>#N/A</v>
      </c>
      <c r="AA60" s="77" t="e">
        <v>#N/A</v>
      </c>
      <c r="AB60" s="77" t="e">
        <v>#N/A</v>
      </c>
      <c r="AC60" s="77" t="e">
        <v>#N/A</v>
      </c>
      <c r="AD60" s="77" t="e">
        <v>#N/A</v>
      </c>
      <c r="AE60" s="77" t="e">
        <v>#N/A</v>
      </c>
      <c r="AF60" s="77" t="e">
        <v>#N/A</v>
      </c>
      <c r="AG60" s="73">
        <v>6203.2052009196359</v>
      </c>
      <c r="AH60" s="73">
        <v>6143.8515381812122</v>
      </c>
      <c r="AI60" s="73">
        <v>6706.0234172610753</v>
      </c>
      <c r="AJ60" s="73">
        <v>7068.1116350270313</v>
      </c>
      <c r="AK60" s="73">
        <v>7122.3762454815424</v>
      </c>
      <c r="AL60" s="73">
        <v>7396.8344237564988</v>
      </c>
      <c r="AM60" s="73">
        <v>7707.3981035456964</v>
      </c>
      <c r="AN60" s="73">
        <v>8255.5648112377912</v>
      </c>
      <c r="AO60" s="73">
        <v>8670.4389023030726</v>
      </c>
      <c r="AP60" s="73">
        <v>9043.603203210052</v>
      </c>
      <c r="AQ60" s="73">
        <v>9322.1347944647587</v>
      </c>
      <c r="AR60" s="73">
        <v>9410.0302950933128</v>
      </c>
      <c r="AS60" s="73">
        <v>9690.5977652599904</v>
      </c>
      <c r="AT60" s="73">
        <v>9424.7952535104505</v>
      </c>
      <c r="AU60" s="73">
        <v>9533.3189438265199</v>
      </c>
      <c r="AV60" s="73">
        <v>10291.308879764176</v>
      </c>
      <c r="AW60" s="73">
        <v>11087.475948713938</v>
      </c>
      <c r="AX60" s="73">
        <v>11756.460327541297</v>
      </c>
      <c r="AY60" s="73">
        <v>11980.844530234466</v>
      </c>
      <c r="AZ60" s="73">
        <v>11944.3468825769</v>
      </c>
      <c r="BA60" s="73">
        <v>12782.451898583853</v>
      </c>
      <c r="BB60" s="73">
        <v>13024.340460776259</v>
      </c>
      <c r="BC60" s="73">
        <v>13219.700785278632</v>
      </c>
      <c r="BD60" s="73">
        <v>13702.323933207099</v>
      </c>
      <c r="BE60" s="73">
        <v>14499.636115837609</v>
      </c>
      <c r="BF60" s="73">
        <v>15328.352055257841</v>
      </c>
      <c r="BG60" s="73">
        <v>16166.603752249528</v>
      </c>
      <c r="BH60" s="73">
        <v>16735.332585946548</v>
      </c>
      <c r="BI60" s="73">
        <v>17711.765534171183</v>
      </c>
      <c r="BJ60" s="73">
        <v>18412.898273581544</v>
      </c>
      <c r="BK60" s="73"/>
    </row>
    <row r="61" spans="1:63" x14ac:dyDescent="0.25">
      <c r="A61" s="61" t="s">
        <v>166</v>
      </c>
      <c r="B61" s="62" t="s">
        <v>165</v>
      </c>
      <c r="C61" s="77" t="e">
        <v>#N/A</v>
      </c>
      <c r="D61" s="77" t="e">
        <v>#N/A</v>
      </c>
      <c r="E61" s="77" t="e">
        <v>#N/A</v>
      </c>
      <c r="F61" s="77" t="e">
        <v>#N/A</v>
      </c>
      <c r="G61" s="77" t="e">
        <v>#N/A</v>
      </c>
      <c r="H61" s="77" t="e">
        <v>#N/A</v>
      </c>
      <c r="I61" s="77" t="e">
        <v>#N/A</v>
      </c>
      <c r="J61" s="77" t="e">
        <v>#N/A</v>
      </c>
      <c r="K61" s="77" t="e">
        <v>#N/A</v>
      </c>
      <c r="L61" s="77" t="e">
        <v>#N/A</v>
      </c>
      <c r="M61" s="77" t="e">
        <v>#N/A</v>
      </c>
      <c r="N61" s="77" t="e">
        <v>#N/A</v>
      </c>
      <c r="O61" s="77" t="e">
        <v>#N/A</v>
      </c>
      <c r="P61" s="77" t="e">
        <v>#N/A</v>
      </c>
      <c r="Q61" s="77" t="e">
        <v>#N/A</v>
      </c>
      <c r="R61" s="77" t="e">
        <v>#N/A</v>
      </c>
      <c r="S61" s="77" t="e">
        <v>#N/A</v>
      </c>
      <c r="T61" s="77" t="e">
        <v>#N/A</v>
      </c>
      <c r="U61" s="77" t="e">
        <v>#N/A</v>
      </c>
      <c r="V61" s="77" t="e">
        <v>#N/A</v>
      </c>
      <c r="W61" s="77" t="e">
        <v>#N/A</v>
      </c>
      <c r="X61" s="77" t="e">
        <v>#N/A</v>
      </c>
      <c r="Y61" s="77" t="e">
        <v>#N/A</v>
      </c>
      <c r="Z61" s="77" t="e">
        <v>#N/A</v>
      </c>
      <c r="AA61" s="77" t="e">
        <v>#N/A</v>
      </c>
      <c r="AB61" s="77" t="e">
        <v>#N/A</v>
      </c>
      <c r="AC61" s="77" t="e">
        <v>#N/A</v>
      </c>
      <c r="AD61" s="77" t="e">
        <v>#N/A</v>
      </c>
      <c r="AE61" s="77" t="e">
        <v>#N/A</v>
      </c>
      <c r="AF61" s="77" t="e">
        <v>#N/A</v>
      </c>
      <c r="AG61" s="73">
        <v>8293.7382425774249</v>
      </c>
      <c r="AH61" s="73">
        <v>8450.1522298867403</v>
      </c>
      <c r="AI61" s="73">
        <v>8432.6202335861526</v>
      </c>
      <c r="AJ61" s="73">
        <v>8406.5530705677738</v>
      </c>
      <c r="AK61" s="73">
        <v>8571.7376813447681</v>
      </c>
      <c r="AL61" s="73">
        <v>8575.6756636647333</v>
      </c>
      <c r="AM61" s="73">
        <v>8539.3343404524749</v>
      </c>
      <c r="AN61" s="73">
        <v>8723.8326774079087</v>
      </c>
      <c r="AO61" s="73">
        <v>8826.3869987105554</v>
      </c>
      <c r="AP61" s="73">
        <v>8243.4070723158493</v>
      </c>
      <c r="AQ61" s="73">
        <v>8176.3444477557614</v>
      </c>
      <c r="AR61" s="73">
        <v>8350.8808020313736</v>
      </c>
      <c r="AS61" s="73">
        <v>8541.6723072684817</v>
      </c>
      <c r="AT61" s="73">
        <v>8625.7925111120803</v>
      </c>
      <c r="AU61" s="73">
        <v>9178.4194261619723</v>
      </c>
      <c r="AV61" s="73">
        <v>9503.6891904249278</v>
      </c>
      <c r="AW61" s="73">
        <v>9757.3716325609184</v>
      </c>
      <c r="AX61" s="73">
        <v>9805.6491552276984</v>
      </c>
      <c r="AY61" s="73">
        <v>10257.400339040807</v>
      </c>
      <c r="AZ61" s="73">
        <v>10148.857704778513</v>
      </c>
      <c r="BA61" s="73">
        <v>10340.96823055413</v>
      </c>
      <c r="BB61" s="73">
        <v>10984.285208134037</v>
      </c>
      <c r="BC61" s="73">
        <v>11431.373403135236</v>
      </c>
      <c r="BD61" s="73">
        <v>11818.586081690644</v>
      </c>
      <c r="BE61" s="73">
        <v>12078.469843500407</v>
      </c>
      <c r="BF61" s="73">
        <v>11896.376629029581</v>
      </c>
      <c r="BG61" s="73">
        <v>11551.616673652716</v>
      </c>
      <c r="BH61" s="73">
        <v>11617.908758329806</v>
      </c>
      <c r="BI61" s="73">
        <v>11561.749206632328</v>
      </c>
      <c r="BJ61" s="73">
        <v>11375.331184329112</v>
      </c>
      <c r="BK61" s="73"/>
    </row>
    <row r="62" spans="1:63" x14ac:dyDescent="0.25">
      <c r="A62" s="61" t="s">
        <v>518</v>
      </c>
      <c r="B62" s="62" t="s">
        <v>7</v>
      </c>
      <c r="C62" s="77" t="e">
        <v>#N/A</v>
      </c>
      <c r="D62" s="77" t="e">
        <v>#N/A</v>
      </c>
      <c r="E62" s="77" t="e">
        <v>#N/A</v>
      </c>
      <c r="F62" s="77" t="e">
        <v>#N/A</v>
      </c>
      <c r="G62" s="77" t="e">
        <v>#N/A</v>
      </c>
      <c r="H62" s="77" t="e">
        <v>#N/A</v>
      </c>
      <c r="I62" s="77" t="e">
        <v>#N/A</v>
      </c>
      <c r="J62" s="77" t="e">
        <v>#N/A</v>
      </c>
      <c r="K62" s="77" t="e">
        <v>#N/A</v>
      </c>
      <c r="L62" s="77" t="e">
        <v>#N/A</v>
      </c>
      <c r="M62" s="77" t="e">
        <v>#N/A</v>
      </c>
      <c r="N62" s="77" t="e">
        <v>#N/A</v>
      </c>
      <c r="O62" s="77" t="e">
        <v>#N/A</v>
      </c>
      <c r="P62" s="77" t="e">
        <v>#N/A</v>
      </c>
      <c r="Q62" s="77" t="e">
        <v>#N/A</v>
      </c>
      <c r="R62" s="77" t="e">
        <v>#N/A</v>
      </c>
      <c r="S62" s="77" t="e">
        <v>#N/A</v>
      </c>
      <c r="T62" s="77" t="e">
        <v>#N/A</v>
      </c>
      <c r="U62" s="77" t="e">
        <v>#N/A</v>
      </c>
      <c r="V62" s="77" t="e">
        <v>#N/A</v>
      </c>
      <c r="W62" s="77" t="e">
        <v>#N/A</v>
      </c>
      <c r="X62" s="77" t="e">
        <v>#N/A</v>
      </c>
      <c r="Y62" s="77" t="e">
        <v>#N/A</v>
      </c>
      <c r="Z62" s="77" t="e">
        <v>#N/A</v>
      </c>
      <c r="AA62" s="77" t="e">
        <v>#N/A</v>
      </c>
      <c r="AB62" s="77" t="e">
        <v>#N/A</v>
      </c>
      <c r="AC62" s="77" t="e">
        <v>#N/A</v>
      </c>
      <c r="AD62" s="77" t="e">
        <v>#N/A</v>
      </c>
      <c r="AE62" s="77" t="e">
        <v>#N/A</v>
      </c>
      <c r="AF62" s="77" t="e">
        <v>#N/A</v>
      </c>
      <c r="AG62" s="73">
        <v>6086.6870789612449</v>
      </c>
      <c r="AH62" s="73">
        <v>6016.9072834034532</v>
      </c>
      <c r="AI62" s="73">
        <v>6152.9287939189662</v>
      </c>
      <c r="AJ62" s="73">
        <v>6203.0679890194388</v>
      </c>
      <c r="AK62" s="73">
        <v>6321.2507075133572</v>
      </c>
      <c r="AL62" s="73">
        <v>6483.3146844280736</v>
      </c>
      <c r="AM62" s="73">
        <v>6671.0897073389078</v>
      </c>
      <c r="AN62" s="73">
        <v>6897.5211353396598</v>
      </c>
      <c r="AO62" s="73">
        <v>7138.2111230516584</v>
      </c>
      <c r="AP62" s="73">
        <v>7422.8352986380642</v>
      </c>
      <c r="AQ62" s="73">
        <v>7744.7152380931111</v>
      </c>
      <c r="AR62" s="73">
        <v>7867.5075519830061</v>
      </c>
      <c r="AS62" s="73">
        <v>7905.4126301517063</v>
      </c>
      <c r="AT62" s="73">
        <v>8007.6455790109367</v>
      </c>
      <c r="AU62" s="73">
        <v>8184.0658083049375</v>
      </c>
      <c r="AV62" s="73">
        <v>8397.0332223127407</v>
      </c>
      <c r="AW62" s="73">
        <v>8814.146852783133</v>
      </c>
      <c r="AX62" s="73">
        <v>9274.9768168512437</v>
      </c>
      <c r="AY62" s="73">
        <v>9763.5046945709291</v>
      </c>
      <c r="AZ62" s="73">
        <v>10031.031842809967</v>
      </c>
      <c r="BA62" s="73">
        <v>10340.074353515874</v>
      </c>
      <c r="BB62" s="73">
        <v>10302.442967053472</v>
      </c>
      <c r="BC62" s="73">
        <v>10301.107807863891</v>
      </c>
      <c r="BD62" s="73">
        <v>10290.193019173099</v>
      </c>
      <c r="BE62" s="73">
        <v>10353.668407217734</v>
      </c>
      <c r="BF62" s="73">
        <v>10570.445460790779</v>
      </c>
      <c r="BG62" s="73">
        <v>10795.808627433356</v>
      </c>
      <c r="BH62" s="73">
        <v>11014.486136551326</v>
      </c>
      <c r="BI62" s="73">
        <v>11366.336329055059</v>
      </c>
      <c r="BJ62" s="73">
        <v>11763.253636488469</v>
      </c>
      <c r="BK62" s="73"/>
    </row>
    <row r="63" spans="1:63" x14ac:dyDescent="0.25">
      <c r="A63" s="61" t="s">
        <v>168</v>
      </c>
      <c r="B63" s="62" t="s">
        <v>167</v>
      </c>
      <c r="C63" s="77" t="e">
        <v>#N/A</v>
      </c>
      <c r="D63" s="77" t="e">
        <v>#N/A</v>
      </c>
      <c r="E63" s="77" t="e">
        <v>#N/A</v>
      </c>
      <c r="F63" s="77" t="e">
        <v>#N/A</v>
      </c>
      <c r="G63" s="77" t="e">
        <v>#N/A</v>
      </c>
      <c r="H63" s="77" t="e">
        <v>#N/A</v>
      </c>
      <c r="I63" s="77" t="e">
        <v>#N/A</v>
      </c>
      <c r="J63" s="77" t="e">
        <v>#N/A</v>
      </c>
      <c r="K63" s="77" t="e">
        <v>#N/A</v>
      </c>
      <c r="L63" s="77" t="e">
        <v>#N/A</v>
      </c>
      <c r="M63" s="77" t="e">
        <v>#N/A</v>
      </c>
      <c r="N63" s="77" t="e">
        <v>#N/A</v>
      </c>
      <c r="O63" s="77" t="e">
        <v>#N/A</v>
      </c>
      <c r="P63" s="77" t="e">
        <v>#N/A</v>
      </c>
      <c r="Q63" s="77" t="e">
        <v>#N/A</v>
      </c>
      <c r="R63" s="77" t="e">
        <v>#N/A</v>
      </c>
      <c r="S63" s="77" t="e">
        <v>#N/A</v>
      </c>
      <c r="T63" s="77" t="e">
        <v>#N/A</v>
      </c>
      <c r="U63" s="77" t="e">
        <v>#N/A</v>
      </c>
      <c r="V63" s="77" t="e">
        <v>#N/A</v>
      </c>
      <c r="W63" s="77" t="e">
        <v>#N/A</v>
      </c>
      <c r="X63" s="77" t="e">
        <v>#N/A</v>
      </c>
      <c r="Y63" s="77" t="e">
        <v>#N/A</v>
      </c>
      <c r="Z63" s="77" t="e">
        <v>#N/A</v>
      </c>
      <c r="AA63" s="77" t="e">
        <v>#N/A</v>
      </c>
      <c r="AB63" s="77" t="e">
        <v>#N/A</v>
      </c>
      <c r="AC63" s="77" t="e">
        <v>#N/A</v>
      </c>
      <c r="AD63" s="77" t="e">
        <v>#N/A</v>
      </c>
      <c r="AE63" s="77" t="e">
        <v>#N/A</v>
      </c>
      <c r="AF63" s="77" t="e">
        <v>#N/A</v>
      </c>
      <c r="AG63" s="73">
        <v>5264.6647252257353</v>
      </c>
      <c r="AH63" s="73">
        <v>5271.2033172657511</v>
      </c>
      <c r="AI63" s="73">
        <v>5563.9370921363707</v>
      </c>
      <c r="AJ63" s="73">
        <v>5808.1965781178569</v>
      </c>
      <c r="AK63" s="73">
        <v>6002.4842427749882</v>
      </c>
      <c r="AL63" s="73">
        <v>6212.2220607561567</v>
      </c>
      <c r="AM63" s="73">
        <v>6195.5023363716518</v>
      </c>
      <c r="AN63" s="73">
        <v>6327.0722147288343</v>
      </c>
      <c r="AO63" s="73">
        <v>6437.3316154399017</v>
      </c>
      <c r="AP63" s="73">
        <v>6523.4373846375929</v>
      </c>
      <c r="AQ63" s="73">
        <v>6548.6165982107532</v>
      </c>
      <c r="AR63" s="73">
        <v>6562.5225608489527</v>
      </c>
      <c r="AS63" s="73">
        <v>6626.9881345057984</v>
      </c>
      <c r="AT63" s="73">
        <v>6694.6516906143916</v>
      </c>
      <c r="AU63" s="73">
        <v>6720.9626493531441</v>
      </c>
      <c r="AV63" s="73">
        <v>6870.6224772254564</v>
      </c>
      <c r="AW63" s="73">
        <v>7136.8417603354001</v>
      </c>
      <c r="AX63" s="73">
        <v>7238.1831927142775</v>
      </c>
      <c r="AY63" s="73">
        <v>7392.8409957816448</v>
      </c>
      <c r="AZ63" s="73">
        <v>7208.1450297199917</v>
      </c>
      <c r="BA63" s="73">
        <v>7328.7132162619482</v>
      </c>
      <c r="BB63" s="73">
        <v>7575.6291506756997</v>
      </c>
      <c r="BC63" s="73">
        <v>7754.6807276206819</v>
      </c>
      <c r="BD63" s="73">
        <v>7892.4418577027918</v>
      </c>
      <c r="BE63" s="73">
        <v>7990.444614576033</v>
      </c>
      <c r="BF63" s="73">
        <v>8143.0169171769367</v>
      </c>
      <c r="BG63" s="73">
        <v>8309.6303363794086</v>
      </c>
      <c r="BH63" s="73">
        <v>8454.0581981484829</v>
      </c>
      <c r="BI63" s="73">
        <v>8615.5761510364246</v>
      </c>
      <c r="BJ63" s="73">
        <v>8775.9865197843683</v>
      </c>
      <c r="BK63" s="73"/>
    </row>
    <row r="64" spans="1:63" x14ac:dyDescent="0.25">
      <c r="A64" s="61" t="s">
        <v>50</v>
      </c>
      <c r="B64" s="62" t="s">
        <v>49</v>
      </c>
      <c r="C64" s="77" t="e">
        <v>#N/A</v>
      </c>
      <c r="D64" s="77" t="e">
        <v>#N/A</v>
      </c>
      <c r="E64" s="77" t="e">
        <v>#N/A</v>
      </c>
      <c r="F64" s="77" t="e">
        <v>#N/A</v>
      </c>
      <c r="G64" s="77" t="e">
        <v>#N/A</v>
      </c>
      <c r="H64" s="77" t="e">
        <v>#N/A</v>
      </c>
      <c r="I64" s="77" t="e">
        <v>#N/A</v>
      </c>
      <c r="J64" s="77" t="e">
        <v>#N/A</v>
      </c>
      <c r="K64" s="77" t="e">
        <v>#N/A</v>
      </c>
      <c r="L64" s="77" t="e">
        <v>#N/A</v>
      </c>
      <c r="M64" s="77" t="e">
        <v>#N/A</v>
      </c>
      <c r="N64" s="77" t="e">
        <v>#N/A</v>
      </c>
      <c r="O64" s="77" t="e">
        <v>#N/A</v>
      </c>
      <c r="P64" s="77" t="e">
        <v>#N/A</v>
      </c>
      <c r="Q64" s="77" t="e">
        <v>#N/A</v>
      </c>
      <c r="R64" s="77" t="e">
        <v>#N/A</v>
      </c>
      <c r="S64" s="77" t="e">
        <v>#N/A</v>
      </c>
      <c r="T64" s="77" t="e">
        <v>#N/A</v>
      </c>
      <c r="U64" s="77" t="e">
        <v>#N/A</v>
      </c>
      <c r="V64" s="77" t="e">
        <v>#N/A</v>
      </c>
      <c r="W64" s="77" t="e">
        <v>#N/A</v>
      </c>
      <c r="X64" s="77" t="e">
        <v>#N/A</v>
      </c>
      <c r="Y64" s="77" t="e">
        <v>#N/A</v>
      </c>
      <c r="Z64" s="77" t="e">
        <v>#N/A</v>
      </c>
      <c r="AA64" s="77" t="e">
        <v>#N/A</v>
      </c>
      <c r="AB64" s="77" t="e">
        <v>#N/A</v>
      </c>
      <c r="AC64" s="77" t="e">
        <v>#N/A</v>
      </c>
      <c r="AD64" s="77" t="e">
        <v>#N/A</v>
      </c>
      <c r="AE64" s="77" t="e">
        <v>#N/A</v>
      </c>
      <c r="AF64" s="77" t="e">
        <v>#N/A</v>
      </c>
      <c r="AG64" s="73">
        <v>1039.985049394614</v>
      </c>
      <c r="AH64" s="73">
        <v>996.85761710350278</v>
      </c>
      <c r="AI64" s="73">
        <v>1299.934195580031</v>
      </c>
      <c r="AJ64" s="73">
        <v>1395.4034684385388</v>
      </c>
      <c r="AK64" s="73">
        <v>1572.0656073238508</v>
      </c>
      <c r="AL64" s="73">
        <v>1781.2648779124925</v>
      </c>
      <c r="AM64" s="73">
        <v>2857.4524167295021</v>
      </c>
      <c r="AN64" s="73">
        <v>6868.4803690169438</v>
      </c>
      <c r="AO64" s="73">
        <v>8166.0525183118953</v>
      </c>
      <c r="AP64" s="73">
        <v>9851.190917471411</v>
      </c>
      <c r="AQ64" s="73">
        <v>11176.500521839163</v>
      </c>
      <c r="AR64" s="73">
        <v>17523.434190030686</v>
      </c>
      <c r="AS64" s="73">
        <v>20084.465030426712</v>
      </c>
      <c r="AT64" s="73">
        <v>21944.697411552916</v>
      </c>
      <c r="AU64" s="73">
        <v>29004.18672073089</v>
      </c>
      <c r="AV64" s="73">
        <v>32389.86172594349</v>
      </c>
      <c r="AW64" s="73">
        <v>33330.805597804057</v>
      </c>
      <c r="AX64" s="73">
        <v>36685.298706164518</v>
      </c>
      <c r="AY64" s="73">
        <v>41249.438661522567</v>
      </c>
      <c r="AZ64" s="73">
        <v>39913.732604103534</v>
      </c>
      <c r="BA64" s="73">
        <v>34732.255956186775</v>
      </c>
      <c r="BB64" s="73">
        <v>35378.023284067975</v>
      </c>
      <c r="BC64" s="73">
        <v>36671.357435635473</v>
      </c>
      <c r="BD64" s="73">
        <v>33678.706547482332</v>
      </c>
      <c r="BE64" s="73">
        <v>32436.466792943258</v>
      </c>
      <c r="BF64" s="73">
        <v>28313.602763071336</v>
      </c>
      <c r="BG64" s="73">
        <v>24827.072977645956</v>
      </c>
      <c r="BH64" s="73">
        <v>22551.083245578007</v>
      </c>
      <c r="BI64" s="73">
        <v>20359.845144192852</v>
      </c>
      <c r="BJ64" s="73">
        <v>18558.00385154134</v>
      </c>
      <c r="BK64" s="73"/>
    </row>
    <row r="65" spans="1:63" x14ac:dyDescent="0.25">
      <c r="A65" s="61" t="s">
        <v>52</v>
      </c>
      <c r="B65" s="62" t="s">
        <v>51</v>
      </c>
      <c r="C65" s="77" t="e">
        <v>#N/A</v>
      </c>
      <c r="D65" s="77" t="e">
        <v>#N/A</v>
      </c>
      <c r="E65" s="77" t="e">
        <v>#N/A</v>
      </c>
      <c r="F65" s="77" t="e">
        <v>#N/A</v>
      </c>
      <c r="G65" s="77" t="e">
        <v>#N/A</v>
      </c>
      <c r="H65" s="77" t="e">
        <v>#N/A</v>
      </c>
      <c r="I65" s="77" t="e">
        <v>#N/A</v>
      </c>
      <c r="J65" s="77" t="e">
        <v>#N/A</v>
      </c>
      <c r="K65" s="77" t="e">
        <v>#N/A</v>
      </c>
      <c r="L65" s="77" t="e">
        <v>#N/A</v>
      </c>
      <c r="M65" s="77" t="e">
        <v>#N/A</v>
      </c>
      <c r="N65" s="77" t="e">
        <v>#N/A</v>
      </c>
      <c r="O65" s="77" t="e">
        <v>#N/A</v>
      </c>
      <c r="P65" s="77" t="e">
        <v>#N/A</v>
      </c>
      <c r="Q65" s="77" t="e">
        <v>#N/A</v>
      </c>
      <c r="R65" s="77" t="e">
        <v>#N/A</v>
      </c>
      <c r="S65" s="77" t="e">
        <v>#N/A</v>
      </c>
      <c r="T65" s="77" t="e">
        <v>#N/A</v>
      </c>
      <c r="U65" s="77" t="e">
        <v>#N/A</v>
      </c>
      <c r="V65" s="77" t="e">
        <v>#N/A</v>
      </c>
      <c r="W65" s="77" t="e">
        <v>#N/A</v>
      </c>
      <c r="X65" s="77" t="e">
        <v>#N/A</v>
      </c>
      <c r="Y65" s="77" t="e">
        <v>#N/A</v>
      </c>
      <c r="Z65" s="77" t="e">
        <v>#N/A</v>
      </c>
      <c r="AA65" s="77" t="e">
        <v>#N/A</v>
      </c>
      <c r="AB65" s="77" t="e">
        <v>#N/A</v>
      </c>
      <c r="AC65" s="77" t="e">
        <v>#N/A</v>
      </c>
      <c r="AD65" s="77" t="e">
        <v>#N/A</v>
      </c>
      <c r="AE65" s="77" t="e">
        <v>#N/A</v>
      </c>
      <c r="AF65" s="77" t="e">
        <v>#N/A</v>
      </c>
      <c r="AG65" s="73" t="e">
        <v>#N/A</v>
      </c>
      <c r="AH65" s="73" t="e">
        <v>#N/A</v>
      </c>
      <c r="AI65" s="73" t="e">
        <v>#N/A</v>
      </c>
      <c r="AJ65" s="73" t="e">
        <v>#N/A</v>
      </c>
      <c r="AK65" s="73" t="e">
        <v>#N/A</v>
      </c>
      <c r="AL65" s="73" t="e">
        <v>#N/A</v>
      </c>
      <c r="AM65" s="73" t="e">
        <v>#N/A</v>
      </c>
      <c r="AN65" s="73" t="e">
        <v>#N/A</v>
      </c>
      <c r="AO65" s="73" t="e">
        <v>#N/A</v>
      </c>
      <c r="AP65" s="73" t="e">
        <v>#N/A</v>
      </c>
      <c r="AQ65" s="73" t="e">
        <v>#N/A</v>
      </c>
      <c r="AR65" s="73" t="e">
        <v>#N/A</v>
      </c>
      <c r="AS65" s="73" t="e">
        <v>#N/A</v>
      </c>
      <c r="AT65" s="73" t="e">
        <v>#N/A</v>
      </c>
      <c r="AU65" s="73" t="e">
        <v>#N/A</v>
      </c>
      <c r="AV65" s="73" t="e">
        <v>#N/A</v>
      </c>
      <c r="AW65" s="73" t="e">
        <v>#N/A</v>
      </c>
      <c r="AX65" s="73" t="e">
        <v>#N/A</v>
      </c>
      <c r="AY65" s="73" t="e">
        <v>#N/A</v>
      </c>
      <c r="AZ65" s="73" t="e">
        <v>#N/A</v>
      </c>
      <c r="BA65" s="73" t="e">
        <v>#N/A</v>
      </c>
      <c r="BB65" s="73" t="e">
        <v>#N/A</v>
      </c>
      <c r="BC65" s="73" t="e">
        <v>#N/A</v>
      </c>
      <c r="BD65" s="73" t="e">
        <v>#N/A</v>
      </c>
      <c r="BE65" s="73" t="e">
        <v>#N/A</v>
      </c>
      <c r="BF65" s="73" t="e">
        <v>#N/A</v>
      </c>
      <c r="BG65" s="73" t="e">
        <v>#N/A</v>
      </c>
      <c r="BH65" s="73" t="e">
        <v>#N/A</v>
      </c>
      <c r="BI65" s="73" t="e">
        <v>#N/A</v>
      </c>
      <c r="BJ65" s="73" t="e">
        <v>#N/A</v>
      </c>
      <c r="BK65" s="73"/>
    </row>
    <row r="66" spans="1:63" x14ac:dyDescent="0.25">
      <c r="A66" s="61" t="s">
        <v>361</v>
      </c>
      <c r="B66" s="62" t="s">
        <v>360</v>
      </c>
      <c r="C66" s="77" t="e">
        <v>#N/A</v>
      </c>
      <c r="D66" s="77" t="e">
        <v>#N/A</v>
      </c>
      <c r="E66" s="77" t="e">
        <v>#N/A</v>
      </c>
      <c r="F66" s="77" t="e">
        <v>#N/A</v>
      </c>
      <c r="G66" s="77" t="e">
        <v>#N/A</v>
      </c>
      <c r="H66" s="77" t="e">
        <v>#N/A</v>
      </c>
      <c r="I66" s="77" t="e">
        <v>#N/A</v>
      </c>
      <c r="J66" s="77" t="e">
        <v>#N/A</v>
      </c>
      <c r="K66" s="77" t="e">
        <v>#N/A</v>
      </c>
      <c r="L66" s="77" t="e">
        <v>#N/A</v>
      </c>
      <c r="M66" s="77" t="e">
        <v>#N/A</v>
      </c>
      <c r="N66" s="77" t="e">
        <v>#N/A</v>
      </c>
      <c r="O66" s="77" t="e">
        <v>#N/A</v>
      </c>
      <c r="P66" s="77" t="e">
        <v>#N/A</v>
      </c>
      <c r="Q66" s="77" t="e">
        <v>#N/A</v>
      </c>
      <c r="R66" s="77" t="e">
        <v>#N/A</v>
      </c>
      <c r="S66" s="77" t="e">
        <v>#N/A</v>
      </c>
      <c r="T66" s="77" t="e">
        <v>#N/A</v>
      </c>
      <c r="U66" s="77" t="e">
        <v>#N/A</v>
      </c>
      <c r="V66" s="77" t="e">
        <v>#N/A</v>
      </c>
      <c r="W66" s="77" t="e">
        <v>#N/A</v>
      </c>
      <c r="X66" s="77" t="e">
        <v>#N/A</v>
      </c>
      <c r="Y66" s="77" t="e">
        <v>#N/A</v>
      </c>
      <c r="Z66" s="77" t="e">
        <v>#N/A</v>
      </c>
      <c r="AA66" s="77" t="e">
        <v>#N/A</v>
      </c>
      <c r="AB66" s="77" t="e">
        <v>#N/A</v>
      </c>
      <c r="AC66" s="77" t="e">
        <v>#N/A</v>
      </c>
      <c r="AD66" s="77" t="e">
        <v>#N/A</v>
      </c>
      <c r="AE66" s="77" t="e">
        <v>#N/A</v>
      </c>
      <c r="AF66" s="77" t="e">
        <v>#N/A</v>
      </c>
      <c r="AG66" s="73" t="e">
        <v>#N/A</v>
      </c>
      <c r="AH66" s="73" t="e">
        <v>#N/A</v>
      </c>
      <c r="AI66" s="73" t="e">
        <v>#N/A</v>
      </c>
      <c r="AJ66" s="73">
        <v>11947.568641221869</v>
      </c>
      <c r="AK66" s="73">
        <v>12005.358566636347</v>
      </c>
      <c r="AL66" s="73">
        <v>12774.860838351018</v>
      </c>
      <c r="AM66" s="73">
        <v>13604.669589210105</v>
      </c>
      <c r="AN66" s="73">
        <v>15556.081134927779</v>
      </c>
      <c r="AO66" s="73">
        <v>16386.353296951802</v>
      </c>
      <c r="AP66" s="73">
        <v>16272.255813490836</v>
      </c>
      <c r="AQ66" s="73">
        <v>17830.35867552345</v>
      </c>
      <c r="AR66" s="73">
        <v>19017.290661198513</v>
      </c>
      <c r="AS66" s="73">
        <v>20439.986834956715</v>
      </c>
      <c r="AT66" s="73">
        <v>22125.044181937476</v>
      </c>
      <c r="AU66" s="73">
        <v>23763.988944182183</v>
      </c>
      <c r="AV66" s="73">
        <v>26168.585667552601</v>
      </c>
      <c r="AW66" s="73">
        <v>28881.648772549386</v>
      </c>
      <c r="AX66" s="73">
        <v>31211.08067086375</v>
      </c>
      <c r="AY66" s="73">
        <v>29702.301805245112</v>
      </c>
      <c r="AZ66" s="73">
        <v>25464.150442610844</v>
      </c>
      <c r="BA66" s="73">
        <v>26208.92314614213</v>
      </c>
      <c r="BB66" s="73">
        <v>28245.517149881322</v>
      </c>
      <c r="BC66" s="73">
        <v>29232.59556327837</v>
      </c>
      <c r="BD66" s="73">
        <v>29731.745078695345</v>
      </c>
      <c r="BE66" s="73">
        <v>30700.336925944674</v>
      </c>
      <c r="BF66" s="73">
        <v>31246.233940036745</v>
      </c>
      <c r="BG66" s="73">
        <v>32232.921636490704</v>
      </c>
      <c r="BH66" s="73">
        <v>33964.314152590196</v>
      </c>
      <c r="BI66" s="73">
        <v>35320.474643665832</v>
      </c>
      <c r="BJ66" s="73">
        <v>36947.706127486003</v>
      </c>
      <c r="BK66" s="73"/>
    </row>
    <row r="67" spans="1:63" x14ac:dyDescent="0.25">
      <c r="A67" s="61" t="s">
        <v>54</v>
      </c>
      <c r="B67" s="62" t="s">
        <v>53</v>
      </c>
      <c r="C67" s="77" t="e">
        <v>#N/A</v>
      </c>
      <c r="D67" s="77" t="e">
        <v>#N/A</v>
      </c>
      <c r="E67" s="77" t="e">
        <v>#N/A</v>
      </c>
      <c r="F67" s="77" t="e">
        <v>#N/A</v>
      </c>
      <c r="G67" s="77" t="e">
        <v>#N/A</v>
      </c>
      <c r="H67" s="77" t="e">
        <v>#N/A</v>
      </c>
      <c r="I67" s="77" t="e">
        <v>#N/A</v>
      </c>
      <c r="J67" s="77" t="e">
        <v>#N/A</v>
      </c>
      <c r="K67" s="77" t="e">
        <v>#N/A</v>
      </c>
      <c r="L67" s="77" t="e">
        <v>#N/A</v>
      </c>
      <c r="M67" s="77" t="e">
        <v>#N/A</v>
      </c>
      <c r="N67" s="77" t="e">
        <v>#N/A</v>
      </c>
      <c r="O67" s="77" t="e">
        <v>#N/A</v>
      </c>
      <c r="P67" s="77" t="e">
        <v>#N/A</v>
      </c>
      <c r="Q67" s="77" t="e">
        <v>#N/A</v>
      </c>
      <c r="R67" s="77" t="e">
        <v>#N/A</v>
      </c>
      <c r="S67" s="77" t="e">
        <v>#N/A</v>
      </c>
      <c r="T67" s="77" t="e">
        <v>#N/A</v>
      </c>
      <c r="U67" s="77" t="e">
        <v>#N/A</v>
      </c>
      <c r="V67" s="77" t="e">
        <v>#N/A</v>
      </c>
      <c r="W67" s="77" t="e">
        <v>#N/A</v>
      </c>
      <c r="X67" s="77" t="e">
        <v>#N/A</v>
      </c>
      <c r="Y67" s="77" t="e">
        <v>#N/A</v>
      </c>
      <c r="Z67" s="77" t="e">
        <v>#N/A</v>
      </c>
      <c r="AA67" s="77" t="e">
        <v>#N/A</v>
      </c>
      <c r="AB67" s="77" t="e">
        <v>#N/A</v>
      </c>
      <c r="AC67" s="77" t="e">
        <v>#N/A</v>
      </c>
      <c r="AD67" s="77" t="e">
        <v>#N/A</v>
      </c>
      <c r="AE67" s="77" t="e">
        <v>#N/A</v>
      </c>
      <c r="AF67" s="77" t="e">
        <v>#N/A</v>
      </c>
      <c r="AG67" s="73">
        <v>5097.8422050220752</v>
      </c>
      <c r="AH67" s="73">
        <v>5047.3724850530252</v>
      </c>
      <c r="AI67" s="73">
        <v>5079.6423377234532</v>
      </c>
      <c r="AJ67" s="73">
        <v>5115.2161441737908</v>
      </c>
      <c r="AK67" s="73">
        <v>5123.0898776309396</v>
      </c>
      <c r="AL67" s="73">
        <v>5258.9418135412152</v>
      </c>
      <c r="AM67" s="73">
        <v>5353.1777402481084</v>
      </c>
      <c r="AN67" s="73">
        <v>5416.6277582352614</v>
      </c>
      <c r="AO67" s="73">
        <v>5464.1432568359396</v>
      </c>
      <c r="AP67" s="73">
        <v>5545.0860049174271</v>
      </c>
      <c r="AQ67" s="73">
        <v>5579.1199125391495</v>
      </c>
      <c r="AR67" s="73">
        <v>5592.5005198590534</v>
      </c>
      <c r="AS67" s="73">
        <v>5806.2384458432198</v>
      </c>
      <c r="AT67" s="73">
        <v>6009.4601734958951</v>
      </c>
      <c r="AU67" s="73">
        <v>6206.0978452507343</v>
      </c>
      <c r="AV67" s="73">
        <v>6550.9847268721924</v>
      </c>
      <c r="AW67" s="73">
        <v>6906.5844397188139</v>
      </c>
      <c r="AX67" s="73">
        <v>7167.5362574706178</v>
      </c>
      <c r="AY67" s="73">
        <v>7176.2339737892662</v>
      </c>
      <c r="AZ67" s="73">
        <v>7236.7004817186289</v>
      </c>
      <c r="BA67" s="73">
        <v>7459.2559957923713</v>
      </c>
      <c r="BB67" s="73">
        <v>7575.6943866312231</v>
      </c>
      <c r="BC67" s="73">
        <v>7930.4466345494084</v>
      </c>
      <c r="BD67" s="73">
        <v>8179.5158697053994</v>
      </c>
      <c r="BE67" s="73">
        <v>8192.535434631267</v>
      </c>
      <c r="BF67" s="73">
        <v>8304.6133261565483</v>
      </c>
      <c r="BG67" s="73">
        <v>8321.1066099900454</v>
      </c>
      <c r="BH67" s="73">
        <v>8408.4542717526765</v>
      </c>
      <c r="BI67" s="73">
        <v>8521.2148248221183</v>
      </c>
      <c r="BJ67" s="73">
        <v>8621.8265952471556</v>
      </c>
      <c r="BK67" s="73"/>
    </row>
    <row r="68" spans="1:63" x14ac:dyDescent="0.25">
      <c r="A68" s="61" t="s">
        <v>56</v>
      </c>
      <c r="B68" s="62" t="s">
        <v>55</v>
      </c>
      <c r="C68" s="77" t="e">
        <v>#N/A</v>
      </c>
      <c r="D68" s="77" t="e">
        <v>#N/A</v>
      </c>
      <c r="E68" s="77" t="e">
        <v>#N/A</v>
      </c>
      <c r="F68" s="77" t="e">
        <v>#N/A</v>
      </c>
      <c r="G68" s="77" t="e">
        <v>#N/A</v>
      </c>
      <c r="H68" s="77" t="e">
        <v>#N/A</v>
      </c>
      <c r="I68" s="77" t="e">
        <v>#N/A</v>
      </c>
      <c r="J68" s="77" t="e">
        <v>#N/A</v>
      </c>
      <c r="K68" s="77" t="e">
        <v>#N/A</v>
      </c>
      <c r="L68" s="77" t="e">
        <v>#N/A</v>
      </c>
      <c r="M68" s="77" t="e">
        <v>#N/A</v>
      </c>
      <c r="N68" s="77" t="e">
        <v>#N/A</v>
      </c>
      <c r="O68" s="77" t="e">
        <v>#N/A</v>
      </c>
      <c r="P68" s="77" t="e">
        <v>#N/A</v>
      </c>
      <c r="Q68" s="77" t="e">
        <v>#N/A</v>
      </c>
      <c r="R68" s="77" t="e">
        <v>#N/A</v>
      </c>
      <c r="S68" s="77" t="e">
        <v>#N/A</v>
      </c>
      <c r="T68" s="77" t="e">
        <v>#N/A</v>
      </c>
      <c r="U68" s="77" t="e">
        <v>#N/A</v>
      </c>
      <c r="V68" s="77" t="e">
        <v>#N/A</v>
      </c>
      <c r="W68" s="77" t="e">
        <v>#N/A</v>
      </c>
      <c r="X68" s="77" t="e">
        <v>#N/A</v>
      </c>
      <c r="Y68" s="77" t="e">
        <v>#N/A</v>
      </c>
      <c r="Z68" s="77" t="e">
        <v>#N/A</v>
      </c>
      <c r="AA68" s="77" t="e">
        <v>#N/A</v>
      </c>
      <c r="AB68" s="77" t="e">
        <v>#N/A</v>
      </c>
      <c r="AC68" s="77" t="e">
        <v>#N/A</v>
      </c>
      <c r="AD68" s="77" t="e">
        <v>#N/A</v>
      </c>
      <c r="AE68" s="77" t="e">
        <v>#N/A</v>
      </c>
      <c r="AF68" s="77" t="e">
        <v>#N/A</v>
      </c>
      <c r="AG68" s="73">
        <v>767.01354932438812</v>
      </c>
      <c r="AH68" s="73">
        <v>687.54324834062766</v>
      </c>
      <c r="AI68" s="73">
        <v>605.77073825022171</v>
      </c>
      <c r="AJ68" s="73">
        <v>661.31232228265003</v>
      </c>
      <c r="AK68" s="73">
        <v>659.09134153323805</v>
      </c>
      <c r="AL68" s="73">
        <v>676.58663505168374</v>
      </c>
      <c r="AM68" s="73">
        <v>736.94780676485118</v>
      </c>
      <c r="AN68" s="73">
        <v>737.32955429123058</v>
      </c>
      <c r="AO68" s="73">
        <v>691.21637452203106</v>
      </c>
      <c r="AP68" s="73">
        <v>706.16428534439956</v>
      </c>
      <c r="AQ68" s="73">
        <v>727.76673969148999</v>
      </c>
      <c r="AR68" s="73">
        <v>765.8093686525342</v>
      </c>
      <c r="AS68" s="73">
        <v>755.43467845956741</v>
      </c>
      <c r="AT68" s="73">
        <v>718.33299404558909</v>
      </c>
      <c r="AU68" s="73">
        <v>793.09378550092595</v>
      </c>
      <c r="AV68" s="73">
        <v>862.35533058894873</v>
      </c>
      <c r="AW68" s="73">
        <v>929.69443158074205</v>
      </c>
      <c r="AX68" s="73">
        <v>1008.1352604278979</v>
      </c>
      <c r="AY68" s="73">
        <v>1086.6994885152533</v>
      </c>
      <c r="AZ68" s="73">
        <v>1150.2061788272376</v>
      </c>
      <c r="BA68" s="73">
        <v>1259.0225517789315</v>
      </c>
      <c r="BB68" s="73">
        <v>1360.9385375341546</v>
      </c>
      <c r="BC68" s="73">
        <v>1437.3767771944458</v>
      </c>
      <c r="BD68" s="73">
        <v>1545.1780856012956</v>
      </c>
      <c r="BE68" s="73">
        <v>1656.6346747625282</v>
      </c>
      <c r="BF68" s="73">
        <v>1779.0840231997129</v>
      </c>
      <c r="BG68" s="73">
        <v>1894.8966323745371</v>
      </c>
      <c r="BH68" s="73">
        <v>2021.5610459946729</v>
      </c>
      <c r="BI68" s="73">
        <v>2103.51298883042</v>
      </c>
      <c r="BJ68" s="73">
        <v>2221.4046050694633</v>
      </c>
      <c r="BK68" s="73"/>
    </row>
    <row r="69" spans="1:63" x14ac:dyDescent="0.25">
      <c r="A69" s="61" t="s">
        <v>363</v>
      </c>
      <c r="B69" s="62" t="s">
        <v>362</v>
      </c>
      <c r="C69" s="77" t="e">
        <v>#N/A</v>
      </c>
      <c r="D69" s="77" t="e">
        <v>#N/A</v>
      </c>
      <c r="E69" s="77" t="e">
        <v>#N/A</v>
      </c>
      <c r="F69" s="77" t="e">
        <v>#N/A</v>
      </c>
      <c r="G69" s="77" t="e">
        <v>#N/A</v>
      </c>
      <c r="H69" s="77" t="e">
        <v>#N/A</v>
      </c>
      <c r="I69" s="77" t="e">
        <v>#N/A</v>
      </c>
      <c r="J69" s="77" t="e">
        <v>#N/A</v>
      </c>
      <c r="K69" s="77" t="e">
        <v>#N/A</v>
      </c>
      <c r="L69" s="77" t="e">
        <v>#N/A</v>
      </c>
      <c r="M69" s="77" t="e">
        <v>#N/A</v>
      </c>
      <c r="N69" s="77" t="e">
        <v>#N/A</v>
      </c>
      <c r="O69" s="77" t="e">
        <v>#N/A</v>
      </c>
      <c r="P69" s="77" t="e">
        <v>#N/A</v>
      </c>
      <c r="Q69" s="77" t="e">
        <v>#N/A</v>
      </c>
      <c r="R69" s="77" t="e">
        <v>#N/A</v>
      </c>
      <c r="S69" s="77" t="e">
        <v>#N/A</v>
      </c>
      <c r="T69" s="77" t="e">
        <v>#N/A</v>
      </c>
      <c r="U69" s="77" t="e">
        <v>#N/A</v>
      </c>
      <c r="V69" s="77" t="e">
        <v>#N/A</v>
      </c>
      <c r="W69" s="77" t="e">
        <v>#N/A</v>
      </c>
      <c r="X69" s="77" t="e">
        <v>#N/A</v>
      </c>
      <c r="Y69" s="77" t="e">
        <v>#N/A</v>
      </c>
      <c r="Z69" s="77" t="e">
        <v>#N/A</v>
      </c>
      <c r="AA69" s="77" t="e">
        <v>#N/A</v>
      </c>
      <c r="AB69" s="77" t="e">
        <v>#N/A</v>
      </c>
      <c r="AC69" s="77" t="e">
        <v>#N/A</v>
      </c>
      <c r="AD69" s="77" t="e">
        <v>#N/A</v>
      </c>
      <c r="AE69" s="77" t="e">
        <v>#N/A</v>
      </c>
      <c r="AF69" s="77" t="e">
        <v>#N/A</v>
      </c>
      <c r="AG69" s="73" t="e">
        <v>#N/A</v>
      </c>
      <c r="AH69" s="73" t="e">
        <v>#N/A</v>
      </c>
      <c r="AI69" s="73" t="e">
        <v>#N/A</v>
      </c>
      <c r="AJ69" s="73" t="e">
        <v>#N/A</v>
      </c>
      <c r="AK69" s="73" t="e">
        <v>#N/A</v>
      </c>
      <c r="AL69" s="73" t="e">
        <v>#N/A</v>
      </c>
      <c r="AM69" s="73" t="e">
        <v>#N/A</v>
      </c>
      <c r="AN69" s="73" t="e">
        <v>#N/A</v>
      </c>
      <c r="AO69" s="73" t="e">
        <v>#N/A</v>
      </c>
      <c r="AP69" s="73" t="e">
        <v>#N/A</v>
      </c>
      <c r="AQ69" s="73" t="e">
        <v>#N/A</v>
      </c>
      <c r="AR69" s="73" t="e">
        <v>#N/A</v>
      </c>
      <c r="AS69" s="73" t="e">
        <v>#N/A</v>
      </c>
      <c r="AT69" s="73" t="e">
        <v>#N/A</v>
      </c>
      <c r="AU69" s="73" t="e">
        <v>#N/A</v>
      </c>
      <c r="AV69" s="73" t="e">
        <v>#N/A</v>
      </c>
      <c r="AW69" s="73" t="e">
        <v>#N/A</v>
      </c>
      <c r="AX69" s="73" t="e">
        <v>#N/A</v>
      </c>
      <c r="AY69" s="73" t="e">
        <v>#N/A</v>
      </c>
      <c r="AZ69" s="73" t="e">
        <v>#N/A</v>
      </c>
      <c r="BA69" s="73" t="e">
        <v>#N/A</v>
      </c>
      <c r="BB69" s="73" t="e">
        <v>#N/A</v>
      </c>
      <c r="BC69" s="73" t="e">
        <v>#N/A</v>
      </c>
      <c r="BD69" s="73" t="e">
        <v>#N/A</v>
      </c>
      <c r="BE69" s="73" t="e">
        <v>#N/A</v>
      </c>
      <c r="BF69" s="73" t="e">
        <v>#N/A</v>
      </c>
      <c r="BG69" s="73" t="e">
        <v>#N/A</v>
      </c>
      <c r="BH69" s="73" t="e">
        <v>#N/A</v>
      </c>
      <c r="BI69" s="73" t="e">
        <v>#N/A</v>
      </c>
      <c r="BJ69" s="73" t="e">
        <v>#N/A</v>
      </c>
      <c r="BK69" s="73"/>
    </row>
    <row r="70" spans="1:63" x14ac:dyDescent="0.25">
      <c r="A70" s="61" t="s">
        <v>452</v>
      </c>
      <c r="B70" s="62" t="s">
        <v>451</v>
      </c>
      <c r="C70" s="77" t="e">
        <v>#N/A</v>
      </c>
      <c r="D70" s="77" t="e">
        <v>#N/A</v>
      </c>
      <c r="E70" s="77" t="e">
        <v>#N/A</v>
      </c>
      <c r="F70" s="77" t="e">
        <v>#N/A</v>
      </c>
      <c r="G70" s="77" t="e">
        <v>#N/A</v>
      </c>
      <c r="H70" s="77" t="e">
        <v>#N/A</v>
      </c>
      <c r="I70" s="77" t="e">
        <v>#N/A</v>
      </c>
      <c r="J70" s="77" t="e">
        <v>#N/A</v>
      </c>
      <c r="K70" s="77" t="e">
        <v>#N/A</v>
      </c>
      <c r="L70" s="77" t="e">
        <v>#N/A</v>
      </c>
      <c r="M70" s="77" t="e">
        <v>#N/A</v>
      </c>
      <c r="N70" s="77" t="e">
        <v>#N/A</v>
      </c>
      <c r="O70" s="77" t="e">
        <v>#N/A</v>
      </c>
      <c r="P70" s="77" t="e">
        <v>#N/A</v>
      </c>
      <c r="Q70" s="77" t="e">
        <v>#N/A</v>
      </c>
      <c r="R70" s="77" t="e">
        <v>#N/A</v>
      </c>
      <c r="S70" s="77" t="e">
        <v>#N/A</v>
      </c>
      <c r="T70" s="77" t="e">
        <v>#N/A</v>
      </c>
      <c r="U70" s="77" t="e">
        <v>#N/A</v>
      </c>
      <c r="V70" s="77" t="e">
        <v>#N/A</v>
      </c>
      <c r="W70" s="77" t="e">
        <v>#N/A</v>
      </c>
      <c r="X70" s="77" t="e">
        <v>#N/A</v>
      </c>
      <c r="Y70" s="77" t="e">
        <v>#N/A</v>
      </c>
      <c r="Z70" s="77" t="e">
        <v>#N/A</v>
      </c>
      <c r="AA70" s="77" t="e">
        <v>#N/A</v>
      </c>
      <c r="AB70" s="77" t="e">
        <v>#N/A</v>
      </c>
      <c r="AC70" s="77" t="e">
        <v>#N/A</v>
      </c>
      <c r="AD70" s="77" t="e">
        <v>#N/A</v>
      </c>
      <c r="AE70" s="77" t="e">
        <v>#N/A</v>
      </c>
      <c r="AF70" s="77" t="e">
        <v>#N/A</v>
      </c>
      <c r="AG70" s="73">
        <v>8451.4660450478459</v>
      </c>
      <c r="AH70" s="73">
        <v>8146.9252448667239</v>
      </c>
      <c r="AI70" s="73">
        <v>8538.6010186023541</v>
      </c>
      <c r="AJ70" s="73">
        <v>8599.2612072117518</v>
      </c>
      <c r="AK70" s="73">
        <v>8912.1501175439989</v>
      </c>
      <c r="AL70" s="73">
        <v>9019.3155986752845</v>
      </c>
      <c r="AM70" s="73">
        <v>9344.258263788146</v>
      </c>
      <c r="AN70" s="73">
        <v>9042.4255878330896</v>
      </c>
      <c r="AO70" s="73">
        <v>9075.0235952996918</v>
      </c>
      <c r="AP70" s="73">
        <v>9798.3643910291685</v>
      </c>
      <c r="AQ70" s="73">
        <v>9575.9378703214461</v>
      </c>
      <c r="AR70" s="73">
        <v>9732.4273627472412</v>
      </c>
      <c r="AS70" s="73">
        <v>10027.454877588114</v>
      </c>
      <c r="AT70" s="73">
        <v>10117.565343648692</v>
      </c>
      <c r="AU70" s="73">
        <v>10630.557125338381</v>
      </c>
      <c r="AV70" s="73">
        <v>10656.18915885471</v>
      </c>
      <c r="AW70" s="73">
        <v>10771.444437080272</v>
      </c>
      <c r="AX70" s="73">
        <v>10573.553660614656</v>
      </c>
      <c r="AY70" s="73">
        <v>10566.863546762115</v>
      </c>
      <c r="AZ70" s="73">
        <v>10319.377158817591</v>
      </c>
      <c r="BA70" s="73">
        <v>10547.90585588931</v>
      </c>
      <c r="BB70" s="73">
        <v>10787.685543013813</v>
      </c>
      <c r="BC70" s="73">
        <v>10919.44667280947</v>
      </c>
      <c r="BD70" s="73">
        <v>11429.275987091714</v>
      </c>
      <c r="BE70" s="73">
        <v>12057.903619732711</v>
      </c>
      <c r="BF70" s="73">
        <v>12569.215455526537</v>
      </c>
      <c r="BG70" s="73">
        <v>12820.827468201644</v>
      </c>
      <c r="BH70" s="73">
        <v>13429.315918427426</v>
      </c>
      <c r="BI70" s="73">
        <v>13846.268532179651</v>
      </c>
      <c r="BJ70" s="73">
        <v>13684.391560284252</v>
      </c>
      <c r="BK70" s="73"/>
    </row>
    <row r="71" spans="1:63" x14ac:dyDescent="0.25">
      <c r="A71" s="61" t="s">
        <v>365</v>
      </c>
      <c r="B71" s="62" t="s">
        <v>364</v>
      </c>
      <c r="C71" s="77" t="e">
        <v>#N/A</v>
      </c>
      <c r="D71" s="77" t="e">
        <v>#N/A</v>
      </c>
      <c r="E71" s="77" t="e">
        <v>#N/A</v>
      </c>
      <c r="F71" s="77" t="e">
        <v>#N/A</v>
      </c>
      <c r="G71" s="77" t="e">
        <v>#N/A</v>
      </c>
      <c r="H71" s="77" t="e">
        <v>#N/A</v>
      </c>
      <c r="I71" s="77" t="e">
        <v>#N/A</v>
      </c>
      <c r="J71" s="77" t="e">
        <v>#N/A</v>
      </c>
      <c r="K71" s="77" t="e">
        <v>#N/A</v>
      </c>
      <c r="L71" s="77" t="e">
        <v>#N/A</v>
      </c>
      <c r="M71" s="77" t="e">
        <v>#N/A</v>
      </c>
      <c r="N71" s="77" t="e">
        <v>#N/A</v>
      </c>
      <c r="O71" s="77" t="e">
        <v>#N/A</v>
      </c>
      <c r="P71" s="77" t="e">
        <v>#N/A</v>
      </c>
      <c r="Q71" s="77" t="e">
        <v>#N/A</v>
      </c>
      <c r="R71" s="77" t="e">
        <v>#N/A</v>
      </c>
      <c r="S71" s="77" t="e">
        <v>#N/A</v>
      </c>
      <c r="T71" s="77" t="e">
        <v>#N/A</v>
      </c>
      <c r="U71" s="77" t="e">
        <v>#N/A</v>
      </c>
      <c r="V71" s="77" t="e">
        <v>#N/A</v>
      </c>
      <c r="W71" s="77" t="e">
        <v>#N/A</v>
      </c>
      <c r="X71" s="77" t="e">
        <v>#N/A</v>
      </c>
      <c r="Y71" s="77" t="e">
        <v>#N/A</v>
      </c>
      <c r="Z71" s="77" t="e">
        <v>#N/A</v>
      </c>
      <c r="AA71" s="77" t="e">
        <v>#N/A</v>
      </c>
      <c r="AB71" s="77" t="e">
        <v>#N/A</v>
      </c>
      <c r="AC71" s="77" t="e">
        <v>#N/A</v>
      </c>
      <c r="AD71" s="77" t="e">
        <v>#N/A</v>
      </c>
      <c r="AE71" s="77" t="e">
        <v>#N/A</v>
      </c>
      <c r="AF71" s="77" t="e">
        <v>#N/A</v>
      </c>
      <c r="AG71" s="73">
        <v>32965.985691855727</v>
      </c>
      <c r="AH71" s="73">
        <v>30856.508935282567</v>
      </c>
      <c r="AI71" s="73">
        <v>29672.688771154335</v>
      </c>
      <c r="AJ71" s="73">
        <v>29333.978570798005</v>
      </c>
      <c r="AK71" s="73">
        <v>30365.327603589096</v>
      </c>
      <c r="AL71" s="73">
        <v>31525.24555240478</v>
      </c>
      <c r="AM71" s="73">
        <v>32574.301483632244</v>
      </c>
      <c r="AN71" s="73">
        <v>34534.640132437664</v>
      </c>
      <c r="AO71" s="73">
        <v>36322.702717691056</v>
      </c>
      <c r="AP71" s="73">
        <v>37825.581689203289</v>
      </c>
      <c r="AQ71" s="73">
        <v>39926.413684046776</v>
      </c>
      <c r="AR71" s="73">
        <v>40875.326739332093</v>
      </c>
      <c r="AS71" s="73">
        <v>41472.486087178397</v>
      </c>
      <c r="AT71" s="73">
        <v>42202.749618189169</v>
      </c>
      <c r="AU71" s="73">
        <v>43760.279145750181</v>
      </c>
      <c r="AV71" s="73">
        <v>44823.080331048288</v>
      </c>
      <c r="AW71" s="73">
        <v>46449.683626840109</v>
      </c>
      <c r="AX71" s="73">
        <v>48703.567792217851</v>
      </c>
      <c r="AY71" s="73">
        <v>48857.415727866653</v>
      </c>
      <c r="AZ71" s="73">
        <v>44698.170008851921</v>
      </c>
      <c r="BA71" s="73">
        <v>45911.710455525565</v>
      </c>
      <c r="BB71" s="73">
        <v>46863.642168049664</v>
      </c>
      <c r="BC71" s="73">
        <v>45989.358195777218</v>
      </c>
      <c r="BD71" s="73">
        <v>45365.183446903669</v>
      </c>
      <c r="BE71" s="73">
        <v>45013.10045514263</v>
      </c>
      <c r="BF71" s="73">
        <v>45108.991601815556</v>
      </c>
      <c r="BG71" s="73">
        <v>46244.105197430094</v>
      </c>
      <c r="BH71" s="73">
        <v>47644.428378398574</v>
      </c>
      <c r="BI71" s="73">
        <v>48303.362204665566</v>
      </c>
      <c r="BJ71" s="73">
        <v>48802.88809721102</v>
      </c>
      <c r="BK71" s="73"/>
    </row>
    <row r="72" spans="1:63" x14ac:dyDescent="0.25">
      <c r="A72" s="61" t="s">
        <v>425</v>
      </c>
      <c r="B72" s="62" t="s">
        <v>424</v>
      </c>
      <c r="C72" s="77" t="e">
        <v>#N/A</v>
      </c>
      <c r="D72" s="77" t="e">
        <v>#N/A</v>
      </c>
      <c r="E72" s="77" t="e">
        <v>#N/A</v>
      </c>
      <c r="F72" s="77" t="e">
        <v>#N/A</v>
      </c>
      <c r="G72" s="77" t="e">
        <v>#N/A</v>
      </c>
      <c r="H72" s="77" t="e">
        <v>#N/A</v>
      </c>
      <c r="I72" s="77" t="e">
        <v>#N/A</v>
      </c>
      <c r="J72" s="77" t="e">
        <v>#N/A</v>
      </c>
      <c r="K72" s="77" t="e">
        <v>#N/A</v>
      </c>
      <c r="L72" s="77" t="e">
        <v>#N/A</v>
      </c>
      <c r="M72" s="77" t="e">
        <v>#N/A</v>
      </c>
      <c r="N72" s="77" t="e">
        <v>#N/A</v>
      </c>
      <c r="O72" s="77" t="e">
        <v>#N/A</v>
      </c>
      <c r="P72" s="77" t="e">
        <v>#N/A</v>
      </c>
      <c r="Q72" s="77" t="e">
        <v>#N/A</v>
      </c>
      <c r="R72" s="77" t="e">
        <v>#N/A</v>
      </c>
      <c r="S72" s="77" t="e">
        <v>#N/A</v>
      </c>
      <c r="T72" s="77" t="e">
        <v>#N/A</v>
      </c>
      <c r="U72" s="77" t="e">
        <v>#N/A</v>
      </c>
      <c r="V72" s="77" t="e">
        <v>#N/A</v>
      </c>
      <c r="W72" s="77" t="e">
        <v>#N/A</v>
      </c>
      <c r="X72" s="77" t="e">
        <v>#N/A</v>
      </c>
      <c r="Y72" s="77" t="e">
        <v>#N/A</v>
      </c>
      <c r="Z72" s="77" t="e">
        <v>#N/A</v>
      </c>
      <c r="AA72" s="77" t="e">
        <v>#N/A</v>
      </c>
      <c r="AB72" s="77" t="e">
        <v>#N/A</v>
      </c>
      <c r="AC72" s="77" t="e">
        <v>#N/A</v>
      </c>
      <c r="AD72" s="77" t="e">
        <v>#N/A</v>
      </c>
      <c r="AE72" s="77" t="e">
        <v>#N/A</v>
      </c>
      <c r="AF72" s="77" t="e">
        <v>#N/A</v>
      </c>
      <c r="AG72" s="73">
        <v>33839.769855823346</v>
      </c>
      <c r="AH72" s="73">
        <v>34005.502604693102</v>
      </c>
      <c r="AI72" s="73">
        <v>34377.999932488121</v>
      </c>
      <c r="AJ72" s="73">
        <v>34014.176469689119</v>
      </c>
      <c r="AK72" s="73">
        <v>34686.990630985063</v>
      </c>
      <c r="AL72" s="73">
        <v>35290.024093390195</v>
      </c>
      <c r="AM72" s="73">
        <v>35662.172650138004</v>
      </c>
      <c r="AN72" s="73">
        <v>36366.472485869832</v>
      </c>
      <c r="AO72" s="73">
        <v>37532.940438161255</v>
      </c>
      <c r="AP72" s="73">
        <v>38617.898484726153</v>
      </c>
      <c r="AQ72" s="73">
        <v>39859.19272083744</v>
      </c>
      <c r="AR72" s="73">
        <v>40355.117655785376</v>
      </c>
      <c r="AS72" s="73">
        <v>40517.63171323853</v>
      </c>
      <c r="AT72" s="73">
        <v>40562.636149558486</v>
      </c>
      <c r="AU72" s="73">
        <v>41404.466692017413</v>
      </c>
      <c r="AV72" s="73">
        <v>41777.008710136251</v>
      </c>
      <c r="AW72" s="73">
        <v>42502.894257093249</v>
      </c>
      <c r="AX72" s="73">
        <v>43264.968342255212</v>
      </c>
      <c r="AY72" s="73">
        <v>43133.542125033004</v>
      </c>
      <c r="AZ72" s="73">
        <v>41679.192453747179</v>
      </c>
      <c r="BA72" s="73">
        <v>42282.295724487412</v>
      </c>
      <c r="BB72" s="73">
        <v>43000.938349811506</v>
      </c>
      <c r="BC72" s="73">
        <v>42927.315205812432</v>
      </c>
      <c r="BD72" s="73">
        <v>42953.031126467024</v>
      </c>
      <c r="BE72" s="73">
        <v>43158.810773106808</v>
      </c>
      <c r="BF72" s="73">
        <v>43484.23871651099</v>
      </c>
      <c r="BG72" s="73">
        <v>43844.747695604594</v>
      </c>
      <c r="BH72" s="73">
        <v>44755.325275851057</v>
      </c>
      <c r="BI72" s="73">
        <v>45488.653218913612</v>
      </c>
      <c r="BJ72" s="73">
        <v>46112.957954464327</v>
      </c>
      <c r="BK72" s="73"/>
    </row>
    <row r="73" spans="1:63" x14ac:dyDescent="0.25">
      <c r="A73" s="61" t="s">
        <v>482</v>
      </c>
      <c r="B73" s="62" t="s">
        <v>481</v>
      </c>
      <c r="C73" s="77" t="e">
        <v>#N/A</v>
      </c>
      <c r="D73" s="77" t="e">
        <v>#N/A</v>
      </c>
      <c r="E73" s="77" t="e">
        <v>#N/A</v>
      </c>
      <c r="F73" s="77" t="e">
        <v>#N/A</v>
      </c>
      <c r="G73" s="77" t="e">
        <v>#N/A</v>
      </c>
      <c r="H73" s="77" t="e">
        <v>#N/A</v>
      </c>
      <c r="I73" s="77" t="e">
        <v>#N/A</v>
      </c>
      <c r="J73" s="77" t="e">
        <v>#N/A</v>
      </c>
      <c r="K73" s="77" t="e">
        <v>#N/A</v>
      </c>
      <c r="L73" s="77" t="e">
        <v>#N/A</v>
      </c>
      <c r="M73" s="77" t="e">
        <v>#N/A</v>
      </c>
      <c r="N73" s="77" t="e">
        <v>#N/A</v>
      </c>
      <c r="O73" s="77" t="e">
        <v>#N/A</v>
      </c>
      <c r="P73" s="77" t="e">
        <v>#N/A</v>
      </c>
      <c r="Q73" s="77" t="e">
        <v>#N/A</v>
      </c>
      <c r="R73" s="77" t="e">
        <v>#N/A</v>
      </c>
      <c r="S73" s="77" t="e">
        <v>#N/A</v>
      </c>
      <c r="T73" s="77" t="e">
        <v>#N/A</v>
      </c>
      <c r="U73" s="77" t="e">
        <v>#N/A</v>
      </c>
      <c r="V73" s="77" t="e">
        <v>#N/A</v>
      </c>
      <c r="W73" s="77" t="e">
        <v>#N/A</v>
      </c>
      <c r="X73" s="77" t="e">
        <v>#N/A</v>
      </c>
      <c r="Y73" s="77" t="e">
        <v>#N/A</v>
      </c>
      <c r="Z73" s="77" t="e">
        <v>#N/A</v>
      </c>
      <c r="AA73" s="77" t="e">
        <v>#N/A</v>
      </c>
      <c r="AB73" s="77" t="e">
        <v>#N/A</v>
      </c>
      <c r="AC73" s="77" t="e">
        <v>#N/A</v>
      </c>
      <c r="AD73" s="77" t="e">
        <v>#N/A</v>
      </c>
      <c r="AE73" s="77" t="e">
        <v>#N/A</v>
      </c>
      <c r="AF73" s="77" t="e">
        <v>#N/A</v>
      </c>
      <c r="AG73" s="73" t="e">
        <v>#N/A</v>
      </c>
      <c r="AH73" s="73" t="e">
        <v>#N/A</v>
      </c>
      <c r="AI73" s="73" t="e">
        <v>#N/A</v>
      </c>
      <c r="AJ73" s="73" t="e">
        <v>#N/A</v>
      </c>
      <c r="AK73" s="73" t="e">
        <v>#N/A</v>
      </c>
      <c r="AL73" s="73" t="e">
        <v>#N/A</v>
      </c>
      <c r="AM73" s="73" t="e">
        <v>#N/A</v>
      </c>
      <c r="AN73" s="73" t="e">
        <v>#N/A</v>
      </c>
      <c r="AO73" s="73" t="e">
        <v>#N/A</v>
      </c>
      <c r="AP73" s="73" t="e">
        <v>#N/A</v>
      </c>
      <c r="AQ73" s="73" t="e">
        <v>#N/A</v>
      </c>
      <c r="AR73" s="73" t="e">
        <v>#N/A</v>
      </c>
      <c r="AS73" s="73" t="e">
        <v>#N/A</v>
      </c>
      <c r="AT73" s="73" t="e">
        <v>#N/A</v>
      </c>
      <c r="AU73" s="73" t="e">
        <v>#N/A</v>
      </c>
      <c r="AV73" s="73" t="e">
        <v>#N/A</v>
      </c>
      <c r="AW73" s="73" t="e">
        <v>#N/A</v>
      </c>
      <c r="AX73" s="73" t="e">
        <v>#N/A</v>
      </c>
      <c r="AY73" s="73" t="e">
        <v>#N/A</v>
      </c>
      <c r="AZ73" s="73" t="e">
        <v>#N/A</v>
      </c>
      <c r="BA73" s="73" t="e">
        <v>#N/A</v>
      </c>
      <c r="BB73" s="73" t="e">
        <v>#N/A</v>
      </c>
      <c r="BC73" s="73" t="e">
        <v>#N/A</v>
      </c>
      <c r="BD73" s="73" t="e">
        <v>#N/A</v>
      </c>
      <c r="BE73" s="73" t="e">
        <v>#N/A</v>
      </c>
      <c r="BF73" s="73" t="e">
        <v>#N/A</v>
      </c>
      <c r="BG73" s="73" t="e">
        <v>#N/A</v>
      </c>
      <c r="BH73" s="73" t="e">
        <v>#N/A</v>
      </c>
      <c r="BI73" s="73" t="e">
        <v>#N/A</v>
      </c>
      <c r="BJ73" s="73" t="e">
        <v>#N/A</v>
      </c>
      <c r="BK73" s="73"/>
    </row>
    <row r="74" spans="1:63" x14ac:dyDescent="0.25">
      <c r="A74" s="61" t="s">
        <v>60</v>
      </c>
      <c r="B74" s="62" t="s">
        <v>59</v>
      </c>
      <c r="C74" s="77" t="e">
        <v>#N/A</v>
      </c>
      <c r="D74" s="77" t="e">
        <v>#N/A</v>
      </c>
      <c r="E74" s="77" t="e">
        <v>#N/A</v>
      </c>
      <c r="F74" s="77" t="e">
        <v>#N/A</v>
      </c>
      <c r="G74" s="77" t="e">
        <v>#N/A</v>
      </c>
      <c r="H74" s="77" t="e">
        <v>#N/A</v>
      </c>
      <c r="I74" s="77" t="e">
        <v>#N/A</v>
      </c>
      <c r="J74" s="77" t="e">
        <v>#N/A</v>
      </c>
      <c r="K74" s="77" t="e">
        <v>#N/A</v>
      </c>
      <c r="L74" s="77" t="e">
        <v>#N/A</v>
      </c>
      <c r="M74" s="77" t="e">
        <v>#N/A</v>
      </c>
      <c r="N74" s="77" t="e">
        <v>#N/A</v>
      </c>
      <c r="O74" s="77" t="e">
        <v>#N/A</v>
      </c>
      <c r="P74" s="77" t="e">
        <v>#N/A</v>
      </c>
      <c r="Q74" s="77" t="e">
        <v>#N/A</v>
      </c>
      <c r="R74" s="77" t="e">
        <v>#N/A</v>
      </c>
      <c r="S74" s="77" t="e">
        <v>#N/A</v>
      </c>
      <c r="T74" s="77" t="e">
        <v>#N/A</v>
      </c>
      <c r="U74" s="77" t="e">
        <v>#N/A</v>
      </c>
      <c r="V74" s="77" t="e">
        <v>#N/A</v>
      </c>
      <c r="W74" s="77" t="e">
        <v>#N/A</v>
      </c>
      <c r="X74" s="77" t="e">
        <v>#N/A</v>
      </c>
      <c r="Y74" s="77" t="e">
        <v>#N/A</v>
      </c>
      <c r="Z74" s="77" t="e">
        <v>#N/A</v>
      </c>
      <c r="AA74" s="77" t="e">
        <v>#N/A</v>
      </c>
      <c r="AB74" s="77" t="e">
        <v>#N/A</v>
      </c>
      <c r="AC74" s="77" t="e">
        <v>#N/A</v>
      </c>
      <c r="AD74" s="77" t="e">
        <v>#N/A</v>
      </c>
      <c r="AE74" s="77" t="e">
        <v>#N/A</v>
      </c>
      <c r="AF74" s="77" t="e">
        <v>#N/A</v>
      </c>
      <c r="AG74" s="73">
        <v>18179.265733138531</v>
      </c>
      <c r="AH74" s="73">
        <v>18770.642204639273</v>
      </c>
      <c r="AI74" s="73">
        <v>17704.420511150114</v>
      </c>
      <c r="AJ74" s="73">
        <v>17917.062601014852</v>
      </c>
      <c r="AK74" s="73">
        <v>18099.344359150728</v>
      </c>
      <c r="AL74" s="73">
        <v>18514.653303687104</v>
      </c>
      <c r="AM74" s="73">
        <v>18702.98179660286</v>
      </c>
      <c r="AN74" s="73">
        <v>19284.428797695382</v>
      </c>
      <c r="AO74" s="73">
        <v>19465.245277879141</v>
      </c>
      <c r="AP74" s="73">
        <v>17297.892562787096</v>
      </c>
      <c r="AQ74" s="73">
        <v>16567.232117827894</v>
      </c>
      <c r="AR74" s="73">
        <v>16522.263031819253</v>
      </c>
      <c r="AS74" s="73">
        <v>16093.342681044463</v>
      </c>
      <c r="AT74" s="73">
        <v>16060.602409333864</v>
      </c>
      <c r="AU74" s="73">
        <v>15767.097841374873</v>
      </c>
      <c r="AV74" s="73">
        <v>15761.159812485399</v>
      </c>
      <c r="AW74" s="73">
        <v>14894.61025084112</v>
      </c>
      <c r="AX74" s="73">
        <v>15334.619407052296</v>
      </c>
      <c r="AY74" s="73">
        <v>14378.474040867506</v>
      </c>
      <c r="AZ74" s="73">
        <v>13934.829923383519</v>
      </c>
      <c r="BA74" s="73">
        <v>14415.499165836907</v>
      </c>
      <c r="BB74" s="73">
        <v>14883.441249052283</v>
      </c>
      <c r="BC74" s="73">
        <v>15082.613459738712</v>
      </c>
      <c r="BD74" s="73">
        <v>15342.172866190251</v>
      </c>
      <c r="BE74" s="73">
        <v>15437.273224100123</v>
      </c>
      <c r="BF74" s="73">
        <v>15510.070804626072</v>
      </c>
      <c r="BG74" s="73">
        <v>15359.809244179018</v>
      </c>
      <c r="BH74" s="73">
        <v>15006.764091041076</v>
      </c>
      <c r="BI74" s="73">
        <v>14744.434326749117</v>
      </c>
      <c r="BJ74" s="73">
        <v>14950.070197230678</v>
      </c>
      <c r="BK74" s="73"/>
    </row>
    <row r="75" spans="1:63" x14ac:dyDescent="0.25">
      <c r="A75" s="61" t="s">
        <v>519</v>
      </c>
      <c r="B75" s="62" t="s">
        <v>61</v>
      </c>
      <c r="C75" s="77" t="e">
        <v>#N/A</v>
      </c>
      <c r="D75" s="77" t="e">
        <v>#N/A</v>
      </c>
      <c r="E75" s="77" t="e">
        <v>#N/A</v>
      </c>
      <c r="F75" s="77" t="e">
        <v>#N/A</v>
      </c>
      <c r="G75" s="77" t="e">
        <v>#N/A</v>
      </c>
      <c r="H75" s="77" t="e">
        <v>#N/A</v>
      </c>
      <c r="I75" s="77" t="e">
        <v>#N/A</v>
      </c>
      <c r="J75" s="77" t="e">
        <v>#N/A</v>
      </c>
      <c r="K75" s="77" t="e">
        <v>#N/A</v>
      </c>
      <c r="L75" s="77" t="e">
        <v>#N/A</v>
      </c>
      <c r="M75" s="77" t="e">
        <v>#N/A</v>
      </c>
      <c r="N75" s="77" t="e">
        <v>#N/A</v>
      </c>
      <c r="O75" s="77" t="e">
        <v>#N/A</v>
      </c>
      <c r="P75" s="77" t="e">
        <v>#N/A</v>
      </c>
      <c r="Q75" s="77" t="e">
        <v>#N/A</v>
      </c>
      <c r="R75" s="77" t="e">
        <v>#N/A</v>
      </c>
      <c r="S75" s="77" t="e">
        <v>#N/A</v>
      </c>
      <c r="T75" s="77" t="e">
        <v>#N/A</v>
      </c>
      <c r="U75" s="77" t="e">
        <v>#N/A</v>
      </c>
      <c r="V75" s="77" t="e">
        <v>#N/A</v>
      </c>
      <c r="W75" s="77" t="e">
        <v>#N/A</v>
      </c>
      <c r="X75" s="77" t="e">
        <v>#N/A</v>
      </c>
      <c r="Y75" s="77" t="e">
        <v>#N/A</v>
      </c>
      <c r="Z75" s="77" t="e">
        <v>#N/A</v>
      </c>
      <c r="AA75" s="77" t="e">
        <v>#N/A</v>
      </c>
      <c r="AB75" s="77" t="e">
        <v>#N/A</v>
      </c>
      <c r="AC75" s="77" t="e">
        <v>#N/A</v>
      </c>
      <c r="AD75" s="77" t="e">
        <v>#N/A</v>
      </c>
      <c r="AE75" s="77" t="e">
        <v>#N/A</v>
      </c>
      <c r="AF75" s="77" t="e">
        <v>#N/A</v>
      </c>
      <c r="AG75" s="73">
        <v>2265.2382192945834</v>
      </c>
      <c r="AH75" s="73">
        <v>2248.3760304500242</v>
      </c>
      <c r="AI75" s="73">
        <v>2245.6129911063836</v>
      </c>
      <c r="AJ75" s="73">
        <v>2240.4514071061303</v>
      </c>
      <c r="AK75" s="73">
        <v>2175.5183369257365</v>
      </c>
      <c r="AL75" s="73">
        <v>2127.8784983133569</v>
      </c>
      <c r="AM75" s="73">
        <v>2108.8284921586296</v>
      </c>
      <c r="AN75" s="73">
        <v>2145.0237575546316</v>
      </c>
      <c r="AO75" s="73">
        <v>2152.6802591358173</v>
      </c>
      <c r="AP75" s="73">
        <v>2220.4935619537714</v>
      </c>
      <c r="AQ75" s="73">
        <v>2270.4951105277523</v>
      </c>
      <c r="AR75" s="73">
        <v>2327.3475138744811</v>
      </c>
      <c r="AS75" s="73">
        <v>2180.8556105045159</v>
      </c>
      <c r="AT75" s="73">
        <v>2257.2778349819773</v>
      </c>
      <c r="AU75" s="73">
        <v>2341.1684895975</v>
      </c>
      <c r="AV75" s="73">
        <v>2216.1918043984228</v>
      </c>
      <c r="AW75" s="73">
        <v>2137.8171854025659</v>
      </c>
      <c r="AX75" s="73">
        <v>2137.8545252373538</v>
      </c>
      <c r="AY75" s="73">
        <v>2205.1183076617658</v>
      </c>
      <c r="AZ75" s="73">
        <v>2283.1835559079814</v>
      </c>
      <c r="BA75" s="73">
        <v>2346.7244048728226</v>
      </c>
      <c r="BB75" s="73">
        <v>2091.8231067484385</v>
      </c>
      <c r="BC75" s="73">
        <v>2135.7543279688771</v>
      </c>
      <c r="BD75" s="73">
        <v>2131.4327712030949</v>
      </c>
      <c r="BE75" s="73">
        <v>2038.797481085825</v>
      </c>
      <c r="BF75" s="73">
        <v>2058.6581462173881</v>
      </c>
      <c r="BG75" s="73">
        <v>2036.8724204885173</v>
      </c>
      <c r="BH75" s="73">
        <v>2072.6524500400951</v>
      </c>
      <c r="BI75" s="73">
        <v>2158.0680933373701</v>
      </c>
      <c r="BJ75" s="73">
        <v>2222.8701218288065</v>
      </c>
      <c r="BK75" s="73"/>
    </row>
    <row r="76" spans="1:63" x14ac:dyDescent="0.25">
      <c r="A76" s="61" t="s">
        <v>308</v>
      </c>
      <c r="B76" s="62" t="s">
        <v>307</v>
      </c>
      <c r="C76" s="77" t="e">
        <v>#N/A</v>
      </c>
      <c r="D76" s="77" t="e">
        <v>#N/A</v>
      </c>
      <c r="E76" s="77" t="e">
        <v>#N/A</v>
      </c>
      <c r="F76" s="77" t="e">
        <v>#N/A</v>
      </c>
      <c r="G76" s="77" t="e">
        <v>#N/A</v>
      </c>
      <c r="H76" s="77" t="e">
        <v>#N/A</v>
      </c>
      <c r="I76" s="77" t="e">
        <v>#N/A</v>
      </c>
      <c r="J76" s="77" t="e">
        <v>#N/A</v>
      </c>
      <c r="K76" s="77" t="e">
        <v>#N/A</v>
      </c>
      <c r="L76" s="77" t="e">
        <v>#N/A</v>
      </c>
      <c r="M76" s="77" t="e">
        <v>#N/A</v>
      </c>
      <c r="N76" s="77" t="e">
        <v>#N/A</v>
      </c>
      <c r="O76" s="77" t="e">
        <v>#N/A</v>
      </c>
      <c r="P76" s="77" t="e">
        <v>#N/A</v>
      </c>
      <c r="Q76" s="77" t="e">
        <v>#N/A</v>
      </c>
      <c r="R76" s="77" t="e">
        <v>#N/A</v>
      </c>
      <c r="S76" s="77" t="e">
        <v>#N/A</v>
      </c>
      <c r="T76" s="77" t="e">
        <v>#N/A</v>
      </c>
      <c r="U76" s="77" t="e">
        <v>#N/A</v>
      </c>
      <c r="V76" s="77" t="e">
        <v>#N/A</v>
      </c>
      <c r="W76" s="77" t="e">
        <v>#N/A</v>
      </c>
      <c r="X76" s="77" t="e">
        <v>#N/A</v>
      </c>
      <c r="Y76" s="77" t="e">
        <v>#N/A</v>
      </c>
      <c r="Z76" s="77" t="e">
        <v>#N/A</v>
      </c>
      <c r="AA76" s="77" t="e">
        <v>#N/A</v>
      </c>
      <c r="AB76" s="77" t="e">
        <v>#N/A</v>
      </c>
      <c r="AC76" s="77" t="e">
        <v>#N/A</v>
      </c>
      <c r="AD76" s="77" t="e">
        <v>#N/A</v>
      </c>
      <c r="AE76" s="77" t="e">
        <v>#N/A</v>
      </c>
      <c r="AF76" s="77" t="e">
        <v>#N/A</v>
      </c>
      <c r="AG76" s="73">
        <v>11135.462889287299</v>
      </c>
      <c r="AH76" s="73">
        <v>8724.2904992918466</v>
      </c>
      <c r="AI76" s="73">
        <v>4769.9965240078454</v>
      </c>
      <c r="AJ76" s="73">
        <v>3346.5680254259541</v>
      </c>
      <c r="AK76" s="73">
        <v>3045.0424841442223</v>
      </c>
      <c r="AL76" s="73">
        <v>3243.846213441805</v>
      </c>
      <c r="AM76" s="73">
        <v>3740.4854532895183</v>
      </c>
      <c r="AN76" s="73">
        <v>4268.695273272042</v>
      </c>
      <c r="AO76" s="73">
        <v>4511.4888032807066</v>
      </c>
      <c r="AP76" s="73">
        <v>4737.4055155819988</v>
      </c>
      <c r="AQ76" s="73">
        <v>4919.2318799561644</v>
      </c>
      <c r="AR76" s="73">
        <v>5236.2228063137054</v>
      </c>
      <c r="AS76" s="73">
        <v>5572.6220063758619</v>
      </c>
      <c r="AT76" s="73">
        <v>6230.8219088412579</v>
      </c>
      <c r="AU76" s="73">
        <v>6632.8142646950209</v>
      </c>
      <c r="AV76" s="73">
        <v>7315.1984804805679</v>
      </c>
      <c r="AW76" s="73">
        <v>8049.9060548145881</v>
      </c>
      <c r="AX76" s="73">
        <v>9109.8977408637656</v>
      </c>
      <c r="AY76" s="73">
        <v>9358.6145895777936</v>
      </c>
      <c r="AZ76" s="73">
        <v>9097.4212478097943</v>
      </c>
      <c r="BA76" s="73">
        <v>9736.7320937429213</v>
      </c>
      <c r="BB76" s="73">
        <v>10541.471903105627</v>
      </c>
      <c r="BC76" s="73">
        <v>11295.75409130532</v>
      </c>
      <c r="BD76" s="73">
        <v>11740.089116333696</v>
      </c>
      <c r="BE76" s="73">
        <v>12254.645654952879</v>
      </c>
      <c r="BF76" s="73">
        <v>12605.140069817804</v>
      </c>
      <c r="BG76" s="73">
        <v>12963.743958637368</v>
      </c>
      <c r="BH76" s="73">
        <v>13589.707391515927</v>
      </c>
      <c r="BI76" s="73">
        <v>14257.081663907637</v>
      </c>
      <c r="BJ76" s="73">
        <v>14993.120442399377</v>
      </c>
      <c r="BK76" s="73"/>
    </row>
    <row r="77" spans="1:63" x14ac:dyDescent="0.25">
      <c r="A77" s="61" t="s">
        <v>427</v>
      </c>
      <c r="B77" s="62" t="s">
        <v>426</v>
      </c>
      <c r="C77" s="77" t="e">
        <v>#N/A</v>
      </c>
      <c r="D77" s="77" t="e">
        <v>#N/A</v>
      </c>
      <c r="E77" s="77" t="e">
        <v>#N/A</v>
      </c>
      <c r="F77" s="77" t="e">
        <v>#N/A</v>
      </c>
      <c r="G77" s="77" t="e">
        <v>#N/A</v>
      </c>
      <c r="H77" s="77" t="e">
        <v>#N/A</v>
      </c>
      <c r="I77" s="77" t="e">
        <v>#N/A</v>
      </c>
      <c r="J77" s="77" t="e">
        <v>#N/A</v>
      </c>
      <c r="K77" s="77" t="e">
        <v>#N/A</v>
      </c>
      <c r="L77" s="77" t="e">
        <v>#N/A</v>
      </c>
      <c r="M77" s="77" t="e">
        <v>#N/A</v>
      </c>
      <c r="N77" s="77" t="e">
        <v>#N/A</v>
      </c>
      <c r="O77" s="77" t="e">
        <v>#N/A</v>
      </c>
      <c r="P77" s="77" t="e">
        <v>#N/A</v>
      </c>
      <c r="Q77" s="77" t="e">
        <v>#N/A</v>
      </c>
      <c r="R77" s="77" t="e">
        <v>#N/A</v>
      </c>
      <c r="S77" s="77" t="e">
        <v>#N/A</v>
      </c>
      <c r="T77" s="77" t="e">
        <v>#N/A</v>
      </c>
      <c r="U77" s="77" t="e">
        <v>#N/A</v>
      </c>
      <c r="V77" s="77" t="e">
        <v>#N/A</v>
      </c>
      <c r="W77" s="77" t="e">
        <v>#N/A</v>
      </c>
      <c r="X77" s="77" t="e">
        <v>#N/A</v>
      </c>
      <c r="Y77" s="77" t="e">
        <v>#N/A</v>
      </c>
      <c r="Z77" s="77" t="e">
        <v>#N/A</v>
      </c>
      <c r="AA77" s="77" t="e">
        <v>#N/A</v>
      </c>
      <c r="AB77" s="77" t="e">
        <v>#N/A</v>
      </c>
      <c r="AC77" s="77" t="e">
        <v>#N/A</v>
      </c>
      <c r="AD77" s="77" t="e">
        <v>#N/A</v>
      </c>
      <c r="AE77" s="77" t="e">
        <v>#N/A</v>
      </c>
      <c r="AF77" s="77" t="e">
        <v>#N/A</v>
      </c>
      <c r="AG77" s="73">
        <v>36762.442754370699</v>
      </c>
      <c r="AH77" s="73">
        <v>38359.851789783723</v>
      </c>
      <c r="AI77" s="73">
        <v>38801.391456767371</v>
      </c>
      <c r="AJ77" s="73">
        <v>38170.603333786414</v>
      </c>
      <c r="AK77" s="73">
        <v>38948.273727687323</v>
      </c>
      <c r="AL77" s="73">
        <v>39433.624476432611</v>
      </c>
      <c r="AM77" s="73">
        <v>39636.485743408433</v>
      </c>
      <c r="AN77" s="73">
        <v>40287.84569829383</v>
      </c>
      <c r="AO77" s="73">
        <v>41092.992380750802</v>
      </c>
      <c r="AP77" s="73">
        <v>41841.471662578304</v>
      </c>
      <c r="AQ77" s="73">
        <v>43001.828246420089</v>
      </c>
      <c r="AR77" s="73">
        <v>43651.395915239555</v>
      </c>
      <c r="AS77" s="73">
        <v>43491.794046527233</v>
      </c>
      <c r="AT77" s="73">
        <v>43163.397440336077</v>
      </c>
      <c r="AU77" s="73">
        <v>43680.087199551795</v>
      </c>
      <c r="AV77" s="73">
        <v>44024.686883695962</v>
      </c>
      <c r="AW77" s="73">
        <v>45756.44651501505</v>
      </c>
      <c r="AX77" s="73">
        <v>47181.414766639151</v>
      </c>
      <c r="AY77" s="73">
        <v>47724.958697529823</v>
      </c>
      <c r="AZ77" s="73">
        <v>45121.763996304275</v>
      </c>
      <c r="BA77" s="73">
        <v>47079.871124618512</v>
      </c>
      <c r="BB77" s="73">
        <v>49843.288065314366</v>
      </c>
      <c r="BC77" s="73">
        <v>49958.007871925787</v>
      </c>
      <c r="BD77" s="73">
        <v>50039.874340678114</v>
      </c>
      <c r="BE77" s="73">
        <v>50932.756778314106</v>
      </c>
      <c r="BF77" s="73">
        <v>51247.065546935562</v>
      </c>
      <c r="BG77" s="73">
        <v>51968.67654052929</v>
      </c>
      <c r="BH77" s="73">
        <v>53121.98767927158</v>
      </c>
      <c r="BI77" s="73">
        <v>53634.14457979388</v>
      </c>
      <c r="BJ77" s="73">
        <v>53810.565451508868</v>
      </c>
      <c r="BK77" s="73"/>
    </row>
    <row r="78" spans="1:63" x14ac:dyDescent="0.25">
      <c r="A78" s="61" t="s">
        <v>64</v>
      </c>
      <c r="B78" s="62" t="s">
        <v>63</v>
      </c>
      <c r="C78" s="77" t="e">
        <v>#N/A</v>
      </c>
      <c r="D78" s="77" t="e">
        <v>#N/A</v>
      </c>
      <c r="E78" s="77" t="e">
        <v>#N/A</v>
      </c>
      <c r="F78" s="77" t="e">
        <v>#N/A</v>
      </c>
      <c r="G78" s="77" t="e">
        <v>#N/A</v>
      </c>
      <c r="H78" s="77" t="e">
        <v>#N/A</v>
      </c>
      <c r="I78" s="77" t="e">
        <v>#N/A</v>
      </c>
      <c r="J78" s="77" t="e">
        <v>#N/A</v>
      </c>
      <c r="K78" s="77" t="e">
        <v>#N/A</v>
      </c>
      <c r="L78" s="77" t="e">
        <v>#N/A</v>
      </c>
      <c r="M78" s="77" t="e">
        <v>#N/A</v>
      </c>
      <c r="N78" s="77" t="e">
        <v>#N/A</v>
      </c>
      <c r="O78" s="77" t="e">
        <v>#N/A</v>
      </c>
      <c r="P78" s="77" t="e">
        <v>#N/A</v>
      </c>
      <c r="Q78" s="77" t="e">
        <v>#N/A</v>
      </c>
      <c r="R78" s="77" t="e">
        <v>#N/A</v>
      </c>
      <c r="S78" s="77" t="e">
        <v>#N/A</v>
      </c>
      <c r="T78" s="77" t="e">
        <v>#N/A</v>
      </c>
      <c r="U78" s="77" t="e">
        <v>#N/A</v>
      </c>
      <c r="V78" s="77" t="e">
        <v>#N/A</v>
      </c>
      <c r="W78" s="77" t="e">
        <v>#N/A</v>
      </c>
      <c r="X78" s="77" t="e">
        <v>#N/A</v>
      </c>
      <c r="Y78" s="77" t="e">
        <v>#N/A</v>
      </c>
      <c r="Z78" s="77" t="e">
        <v>#N/A</v>
      </c>
      <c r="AA78" s="77" t="e">
        <v>#N/A</v>
      </c>
      <c r="AB78" s="77" t="e">
        <v>#N/A</v>
      </c>
      <c r="AC78" s="77" t="e">
        <v>#N/A</v>
      </c>
      <c r="AD78" s="77" t="e">
        <v>#N/A</v>
      </c>
      <c r="AE78" s="77" t="e">
        <v>#N/A</v>
      </c>
      <c r="AF78" s="77" t="e">
        <v>#N/A</v>
      </c>
      <c r="AG78" s="73">
        <v>2344.1915835146042</v>
      </c>
      <c r="AH78" s="73">
        <v>2397.559128949878</v>
      </c>
      <c r="AI78" s="73">
        <v>2419.6132733573231</v>
      </c>
      <c r="AJ78" s="73">
        <v>2465.5452675932647</v>
      </c>
      <c r="AK78" s="73">
        <v>2476.9508666439874</v>
      </c>
      <c r="AL78" s="73">
        <v>2510.2459619119541</v>
      </c>
      <c r="AM78" s="73">
        <v>2558.3487332532354</v>
      </c>
      <c r="AN78" s="73">
        <v>2599.2474559368502</v>
      </c>
      <c r="AO78" s="73">
        <v>2654.9815325849536</v>
      </c>
      <c r="AP78" s="73">
        <v>2704.7313258667855</v>
      </c>
      <c r="AQ78" s="73">
        <v>2736.9375371126653</v>
      </c>
      <c r="AR78" s="73">
        <v>2777.5383752663774</v>
      </c>
      <c r="AS78" s="73">
        <v>2832.3594533829628</v>
      </c>
      <c r="AT78" s="73">
        <v>2907.2819699087436</v>
      </c>
      <c r="AU78" s="73">
        <v>2994.7495849454504</v>
      </c>
      <c r="AV78" s="73">
        <v>3092.5969134825723</v>
      </c>
      <c r="AW78" s="73">
        <v>3207.5315395290127</v>
      </c>
      <c r="AX78" s="73">
        <v>3261.7102396493419</v>
      </c>
      <c r="AY78" s="73">
        <v>3469.5172048527015</v>
      </c>
      <c r="AZ78" s="73">
        <v>3546.2299462917372</v>
      </c>
      <c r="BA78" s="73">
        <v>3732.3820633123632</v>
      </c>
      <c r="BB78" s="73">
        <v>4154.7177549554199</v>
      </c>
      <c r="BC78" s="73">
        <v>4434.4783170331457</v>
      </c>
      <c r="BD78" s="73">
        <v>4649.4393848246418</v>
      </c>
      <c r="BE78" s="73">
        <v>4675.7585661286275</v>
      </c>
      <c r="BF78" s="73">
        <v>4670.4316228955531</v>
      </c>
      <c r="BG78" s="73">
        <v>4724.1251163972693</v>
      </c>
      <c r="BH78" s="73">
        <v>4996.638706073044</v>
      </c>
      <c r="BI78" s="73">
        <v>5194.4390009744975</v>
      </c>
      <c r="BJ78" s="73">
        <v>5412.6281216961579</v>
      </c>
      <c r="BK78" s="73"/>
    </row>
    <row r="79" spans="1:63" x14ac:dyDescent="0.25">
      <c r="A79" s="61" t="s">
        <v>397</v>
      </c>
      <c r="B79" s="62" t="s">
        <v>396</v>
      </c>
      <c r="C79" s="77" t="e">
        <v>#N/A</v>
      </c>
      <c r="D79" s="77" t="e">
        <v>#N/A</v>
      </c>
      <c r="E79" s="77" t="e">
        <v>#N/A</v>
      </c>
      <c r="F79" s="77" t="e">
        <v>#N/A</v>
      </c>
      <c r="G79" s="77" t="e">
        <v>#N/A</v>
      </c>
      <c r="H79" s="77" t="e">
        <v>#N/A</v>
      </c>
      <c r="I79" s="77" t="e">
        <v>#N/A</v>
      </c>
      <c r="J79" s="77" t="e">
        <v>#N/A</v>
      </c>
      <c r="K79" s="77" t="e">
        <v>#N/A</v>
      </c>
      <c r="L79" s="77" t="e">
        <v>#N/A</v>
      </c>
      <c r="M79" s="77" t="e">
        <v>#N/A</v>
      </c>
      <c r="N79" s="77" t="e">
        <v>#N/A</v>
      </c>
      <c r="O79" s="77" t="e">
        <v>#N/A</v>
      </c>
      <c r="P79" s="77" t="e">
        <v>#N/A</v>
      </c>
      <c r="Q79" s="77" t="e">
        <v>#N/A</v>
      </c>
      <c r="R79" s="77" t="e">
        <v>#N/A</v>
      </c>
      <c r="S79" s="77" t="e">
        <v>#N/A</v>
      </c>
      <c r="T79" s="77" t="e">
        <v>#N/A</v>
      </c>
      <c r="U79" s="77" t="e">
        <v>#N/A</v>
      </c>
      <c r="V79" s="77" t="e">
        <v>#N/A</v>
      </c>
      <c r="W79" s="77" t="e">
        <v>#N/A</v>
      </c>
      <c r="X79" s="77" t="e">
        <v>#N/A</v>
      </c>
      <c r="Y79" s="77" t="e">
        <v>#N/A</v>
      </c>
      <c r="Z79" s="77" t="e">
        <v>#N/A</v>
      </c>
      <c r="AA79" s="77" t="e">
        <v>#N/A</v>
      </c>
      <c r="AB79" s="77" t="e">
        <v>#N/A</v>
      </c>
      <c r="AC79" s="77" t="e">
        <v>#N/A</v>
      </c>
      <c r="AD79" s="77" t="e">
        <v>#N/A</v>
      </c>
      <c r="AE79" s="77" t="e">
        <v>#N/A</v>
      </c>
      <c r="AF79" s="77" t="e">
        <v>#N/A</v>
      </c>
      <c r="AG79" s="73" t="e">
        <v>#N/A</v>
      </c>
      <c r="AH79" s="73" t="e">
        <v>#N/A</v>
      </c>
      <c r="AI79" s="73" t="e">
        <v>#N/A</v>
      </c>
      <c r="AJ79" s="73" t="e">
        <v>#N/A</v>
      </c>
      <c r="AK79" s="73" t="e">
        <v>#N/A</v>
      </c>
      <c r="AL79" s="73" t="e">
        <v>#N/A</v>
      </c>
      <c r="AM79" s="73" t="e">
        <v>#N/A</v>
      </c>
      <c r="AN79" s="73" t="e">
        <v>#N/A</v>
      </c>
      <c r="AO79" s="73" t="e">
        <v>#N/A</v>
      </c>
      <c r="AP79" s="73" t="e">
        <v>#N/A</v>
      </c>
      <c r="AQ79" s="73" t="e">
        <v>#N/A</v>
      </c>
      <c r="AR79" s="73" t="e">
        <v>#N/A</v>
      </c>
      <c r="AS79" s="73" t="e">
        <v>#N/A</v>
      </c>
      <c r="AT79" s="73" t="e">
        <v>#N/A</v>
      </c>
      <c r="AU79" s="73" t="e">
        <v>#N/A</v>
      </c>
      <c r="AV79" s="73" t="e">
        <v>#N/A</v>
      </c>
      <c r="AW79" s="73" t="e">
        <v>#N/A</v>
      </c>
      <c r="AX79" s="73" t="e">
        <v>#N/A</v>
      </c>
      <c r="AY79" s="73" t="e">
        <v>#N/A</v>
      </c>
      <c r="AZ79" s="73" t="e">
        <v>#N/A</v>
      </c>
      <c r="BA79" s="73" t="e">
        <v>#N/A</v>
      </c>
      <c r="BB79" s="73" t="e">
        <v>#N/A</v>
      </c>
      <c r="BC79" s="73" t="e">
        <v>#N/A</v>
      </c>
      <c r="BD79" s="73" t="e">
        <v>#N/A</v>
      </c>
      <c r="BE79" s="73" t="e">
        <v>#N/A</v>
      </c>
      <c r="BF79" s="73" t="e">
        <v>#N/A</v>
      </c>
      <c r="BG79" s="73" t="e">
        <v>#N/A</v>
      </c>
      <c r="BH79" s="73" t="e">
        <v>#N/A</v>
      </c>
      <c r="BI79" s="73" t="e">
        <v>#N/A</v>
      </c>
      <c r="BJ79" s="73" t="e">
        <v>#N/A</v>
      </c>
      <c r="BK79" s="73"/>
    </row>
    <row r="80" spans="1:63" x14ac:dyDescent="0.25">
      <c r="A80" s="61" t="s">
        <v>399</v>
      </c>
      <c r="B80" s="62" t="s">
        <v>398</v>
      </c>
      <c r="C80" s="77" t="e">
        <v>#N/A</v>
      </c>
      <c r="D80" s="77" t="e">
        <v>#N/A</v>
      </c>
      <c r="E80" s="77" t="e">
        <v>#N/A</v>
      </c>
      <c r="F80" s="77" t="e">
        <v>#N/A</v>
      </c>
      <c r="G80" s="77" t="e">
        <v>#N/A</v>
      </c>
      <c r="H80" s="77" t="e">
        <v>#N/A</v>
      </c>
      <c r="I80" s="77" t="e">
        <v>#N/A</v>
      </c>
      <c r="J80" s="77" t="e">
        <v>#N/A</v>
      </c>
      <c r="K80" s="77" t="e">
        <v>#N/A</v>
      </c>
      <c r="L80" s="77" t="e">
        <v>#N/A</v>
      </c>
      <c r="M80" s="77" t="e">
        <v>#N/A</v>
      </c>
      <c r="N80" s="77" t="e">
        <v>#N/A</v>
      </c>
      <c r="O80" s="77" t="e">
        <v>#N/A</v>
      </c>
      <c r="P80" s="77" t="e">
        <v>#N/A</v>
      </c>
      <c r="Q80" s="77" t="e">
        <v>#N/A</v>
      </c>
      <c r="R80" s="77" t="e">
        <v>#N/A</v>
      </c>
      <c r="S80" s="77" t="e">
        <v>#N/A</v>
      </c>
      <c r="T80" s="77" t="e">
        <v>#N/A</v>
      </c>
      <c r="U80" s="77" t="e">
        <v>#N/A</v>
      </c>
      <c r="V80" s="77" t="e">
        <v>#N/A</v>
      </c>
      <c r="W80" s="77" t="e">
        <v>#N/A</v>
      </c>
      <c r="X80" s="77" t="e">
        <v>#N/A</v>
      </c>
      <c r="Y80" s="77" t="e">
        <v>#N/A</v>
      </c>
      <c r="Z80" s="77" t="e">
        <v>#N/A</v>
      </c>
      <c r="AA80" s="77" t="e">
        <v>#N/A</v>
      </c>
      <c r="AB80" s="77" t="e">
        <v>#N/A</v>
      </c>
      <c r="AC80" s="77" t="e">
        <v>#N/A</v>
      </c>
      <c r="AD80" s="77" t="e">
        <v>#N/A</v>
      </c>
      <c r="AE80" s="77" t="e">
        <v>#N/A</v>
      </c>
      <c r="AF80" s="77" t="e">
        <v>#N/A</v>
      </c>
      <c r="AG80" s="73">
        <v>24581.023730638139</v>
      </c>
      <c r="AH80" s="73">
        <v>25040.648234364806</v>
      </c>
      <c r="AI80" s="73">
        <v>25024.046445756787</v>
      </c>
      <c r="AJ80" s="73">
        <v>24479.235272869515</v>
      </c>
      <c r="AK80" s="73">
        <v>24844.112662340845</v>
      </c>
      <c r="AL80" s="73">
        <v>25247.537651878665</v>
      </c>
      <c r="AM80" s="73">
        <v>25855.963812087328</v>
      </c>
      <c r="AN80" s="73">
        <v>26882.466711692585</v>
      </c>
      <c r="AO80" s="73">
        <v>27775.15265856792</v>
      </c>
      <c r="AP80" s="73">
        <v>28518.998846289338</v>
      </c>
      <c r="AQ80" s="73">
        <v>29515.898574993345</v>
      </c>
      <c r="AR80" s="73">
        <v>30576.007273827367</v>
      </c>
      <c r="AS80" s="73">
        <v>31659.199886611434</v>
      </c>
      <c r="AT80" s="73">
        <v>33413.866895301799</v>
      </c>
      <c r="AU80" s="73">
        <v>35018.193259031155</v>
      </c>
      <c r="AV80" s="73">
        <v>35124.847540488125</v>
      </c>
      <c r="AW80" s="73">
        <v>36998.969528763701</v>
      </c>
      <c r="AX80" s="73">
        <v>38113.002567592201</v>
      </c>
      <c r="AY80" s="73">
        <v>37884.557156058967</v>
      </c>
      <c r="AZ80" s="73">
        <v>36160.007601492849</v>
      </c>
      <c r="BA80" s="73">
        <v>34134.766048669117</v>
      </c>
      <c r="BB80" s="73">
        <v>31063.335148481681</v>
      </c>
      <c r="BC80" s="73">
        <v>28951.692811859546</v>
      </c>
      <c r="BD80" s="73">
        <v>28217.113604405127</v>
      </c>
      <c r="BE80" s="73">
        <v>28615.837732914115</v>
      </c>
      <c r="BF80" s="73">
        <v>28678.880872766356</v>
      </c>
      <c r="BG80" s="73">
        <v>28743.417229473409</v>
      </c>
      <c r="BH80" s="73">
        <v>29233.796633260652</v>
      </c>
      <c r="BI80" s="73">
        <v>29859.804850641813</v>
      </c>
      <c r="BJ80" s="73">
        <v>30463.041047500858</v>
      </c>
      <c r="BK80" s="73"/>
    </row>
    <row r="81" spans="1:63" x14ac:dyDescent="0.25">
      <c r="A81" s="61" t="s">
        <v>233</v>
      </c>
      <c r="B81" s="62" t="s">
        <v>232</v>
      </c>
      <c r="C81" s="77" t="e">
        <v>#N/A</v>
      </c>
      <c r="D81" s="77" t="e">
        <v>#N/A</v>
      </c>
      <c r="E81" s="77" t="e">
        <v>#N/A</v>
      </c>
      <c r="F81" s="77" t="e">
        <v>#N/A</v>
      </c>
      <c r="G81" s="77" t="e">
        <v>#N/A</v>
      </c>
      <c r="H81" s="77" t="e">
        <v>#N/A</v>
      </c>
      <c r="I81" s="77" t="e">
        <v>#N/A</v>
      </c>
      <c r="J81" s="77" t="e">
        <v>#N/A</v>
      </c>
      <c r="K81" s="77" t="e">
        <v>#N/A</v>
      </c>
      <c r="L81" s="77" t="e">
        <v>#N/A</v>
      </c>
      <c r="M81" s="77" t="e">
        <v>#N/A</v>
      </c>
      <c r="N81" s="77" t="e">
        <v>#N/A</v>
      </c>
      <c r="O81" s="77" t="e">
        <v>#N/A</v>
      </c>
      <c r="P81" s="77" t="e">
        <v>#N/A</v>
      </c>
      <c r="Q81" s="77" t="e">
        <v>#N/A</v>
      </c>
      <c r="R81" s="77" t="e">
        <v>#N/A</v>
      </c>
      <c r="S81" s="77" t="e">
        <v>#N/A</v>
      </c>
      <c r="T81" s="77" t="e">
        <v>#N/A</v>
      </c>
      <c r="U81" s="77" t="e">
        <v>#N/A</v>
      </c>
      <c r="V81" s="77" t="e">
        <v>#N/A</v>
      </c>
      <c r="W81" s="77" t="e">
        <v>#N/A</v>
      </c>
      <c r="X81" s="77" t="e">
        <v>#N/A</v>
      </c>
      <c r="Y81" s="77" t="e">
        <v>#N/A</v>
      </c>
      <c r="Z81" s="77" t="e">
        <v>#N/A</v>
      </c>
      <c r="AA81" s="77" t="e">
        <v>#N/A</v>
      </c>
      <c r="AB81" s="77" t="e">
        <v>#N/A</v>
      </c>
      <c r="AC81" s="77" t="e">
        <v>#N/A</v>
      </c>
      <c r="AD81" s="77" t="e">
        <v>#N/A</v>
      </c>
      <c r="AE81" s="77" t="e">
        <v>#N/A</v>
      </c>
      <c r="AF81" s="77" t="e">
        <v>#N/A</v>
      </c>
      <c r="AG81" s="73" t="e">
        <v>#N/A</v>
      </c>
      <c r="AH81" s="73" t="e">
        <v>#N/A</v>
      </c>
      <c r="AI81" s="73" t="e">
        <v>#N/A</v>
      </c>
      <c r="AJ81" s="73" t="e">
        <v>#N/A</v>
      </c>
      <c r="AK81" s="73" t="e">
        <v>#N/A</v>
      </c>
      <c r="AL81" s="73" t="e">
        <v>#N/A</v>
      </c>
      <c r="AM81" s="73" t="e">
        <v>#N/A</v>
      </c>
      <c r="AN81" s="73" t="e">
        <v>#N/A</v>
      </c>
      <c r="AO81" s="73" t="e">
        <v>#N/A</v>
      </c>
      <c r="AP81" s="73" t="e">
        <v>#N/A</v>
      </c>
      <c r="AQ81" s="73" t="e">
        <v>#N/A</v>
      </c>
      <c r="AR81" s="73" t="e">
        <v>#N/A</v>
      </c>
      <c r="AS81" s="73" t="e">
        <v>#N/A</v>
      </c>
      <c r="AT81" s="73" t="e">
        <v>#N/A</v>
      </c>
      <c r="AU81" s="73" t="e">
        <v>#N/A</v>
      </c>
      <c r="AV81" s="73" t="e">
        <v>#N/A</v>
      </c>
      <c r="AW81" s="73" t="e">
        <v>#N/A</v>
      </c>
      <c r="AX81" s="73" t="e">
        <v>#N/A</v>
      </c>
      <c r="AY81" s="73" t="e">
        <v>#N/A</v>
      </c>
      <c r="AZ81" s="73" t="e">
        <v>#N/A</v>
      </c>
      <c r="BA81" s="73" t="e">
        <v>#N/A</v>
      </c>
      <c r="BB81" s="73" t="e">
        <v>#N/A</v>
      </c>
      <c r="BC81" s="73" t="e">
        <v>#N/A</v>
      </c>
      <c r="BD81" s="73" t="e">
        <v>#N/A</v>
      </c>
      <c r="BE81" s="73" t="e">
        <v>#N/A</v>
      </c>
      <c r="BF81" s="73" t="e">
        <v>#N/A</v>
      </c>
      <c r="BG81" s="73" t="e">
        <v>#N/A</v>
      </c>
      <c r="BH81" s="73" t="e">
        <v>#N/A</v>
      </c>
      <c r="BI81" s="73" t="e">
        <v>#N/A</v>
      </c>
      <c r="BJ81" s="73" t="e">
        <v>#N/A</v>
      </c>
      <c r="BK81" s="73"/>
    </row>
    <row r="82" spans="1:63" x14ac:dyDescent="0.25">
      <c r="A82" s="61" t="s">
        <v>174</v>
      </c>
      <c r="B82" s="62" t="s">
        <v>173</v>
      </c>
      <c r="C82" s="77" t="e">
        <v>#N/A</v>
      </c>
      <c r="D82" s="77" t="e">
        <v>#N/A</v>
      </c>
      <c r="E82" s="77" t="e">
        <v>#N/A</v>
      </c>
      <c r="F82" s="77" t="e">
        <v>#N/A</v>
      </c>
      <c r="G82" s="77" t="e">
        <v>#N/A</v>
      </c>
      <c r="H82" s="77" t="e">
        <v>#N/A</v>
      </c>
      <c r="I82" s="77" t="e">
        <v>#N/A</v>
      </c>
      <c r="J82" s="77" t="e">
        <v>#N/A</v>
      </c>
      <c r="K82" s="77" t="e">
        <v>#N/A</v>
      </c>
      <c r="L82" s="77" t="e">
        <v>#N/A</v>
      </c>
      <c r="M82" s="77" t="e">
        <v>#N/A</v>
      </c>
      <c r="N82" s="77" t="e">
        <v>#N/A</v>
      </c>
      <c r="O82" s="77" t="e">
        <v>#N/A</v>
      </c>
      <c r="P82" s="77" t="e">
        <v>#N/A</v>
      </c>
      <c r="Q82" s="77" t="e">
        <v>#N/A</v>
      </c>
      <c r="R82" s="77" t="e">
        <v>#N/A</v>
      </c>
      <c r="S82" s="77" t="e">
        <v>#N/A</v>
      </c>
      <c r="T82" s="77" t="e">
        <v>#N/A</v>
      </c>
      <c r="U82" s="77" t="e">
        <v>#N/A</v>
      </c>
      <c r="V82" s="77" t="e">
        <v>#N/A</v>
      </c>
      <c r="W82" s="77" t="e">
        <v>#N/A</v>
      </c>
      <c r="X82" s="77" t="e">
        <v>#N/A</v>
      </c>
      <c r="Y82" s="77" t="e">
        <v>#N/A</v>
      </c>
      <c r="Z82" s="77" t="e">
        <v>#N/A</v>
      </c>
      <c r="AA82" s="77" t="e">
        <v>#N/A</v>
      </c>
      <c r="AB82" s="77" t="e">
        <v>#N/A</v>
      </c>
      <c r="AC82" s="77" t="e">
        <v>#N/A</v>
      </c>
      <c r="AD82" s="77" t="e">
        <v>#N/A</v>
      </c>
      <c r="AE82" s="77" t="e">
        <v>#N/A</v>
      </c>
      <c r="AF82" s="77" t="e">
        <v>#N/A</v>
      </c>
      <c r="AG82" s="73">
        <v>8813.6493483146714</v>
      </c>
      <c r="AH82" s="73">
        <v>8923.8163227381301</v>
      </c>
      <c r="AI82" s="73">
        <v>8783.6639515752595</v>
      </c>
      <c r="AJ82" s="73">
        <v>8518.2419645248938</v>
      </c>
      <c r="AK82" s="73">
        <v>8564.6759603556984</v>
      </c>
      <c r="AL82" s="73">
        <v>8665.4212535941588</v>
      </c>
      <c r="AM82" s="73">
        <v>8986.1259050574317</v>
      </c>
      <c r="AN82" s="73">
        <v>9384.2361980922724</v>
      </c>
      <c r="AO82" s="73">
        <v>10440.543910671076</v>
      </c>
      <c r="AP82" s="73">
        <v>11115.98879341374</v>
      </c>
      <c r="AQ82" s="73">
        <v>11613.867128081471</v>
      </c>
      <c r="AR82" s="73">
        <v>11332.967746953746</v>
      </c>
      <c r="AS82" s="73">
        <v>11678.96939270146</v>
      </c>
      <c r="AT82" s="73">
        <v>12738.660742335867</v>
      </c>
      <c r="AU82" s="73">
        <v>12614.703270846861</v>
      </c>
      <c r="AV82" s="73">
        <v>14246.584348306573</v>
      </c>
      <c r="AW82" s="73">
        <v>13641.932973062216</v>
      </c>
      <c r="AX82" s="73">
        <v>14441.919160531188</v>
      </c>
      <c r="AY82" s="73">
        <v>14541.989336030527</v>
      </c>
      <c r="AZ82" s="73">
        <v>13537.538976859551</v>
      </c>
      <c r="BA82" s="73">
        <v>13412.035815696125</v>
      </c>
      <c r="BB82" s="73">
        <v>13443.389234837081</v>
      </c>
      <c r="BC82" s="73">
        <v>13207.711742199552</v>
      </c>
      <c r="BD82" s="73">
        <v>13427.800231980647</v>
      </c>
      <c r="BE82" s="73">
        <v>14317.062790933063</v>
      </c>
      <c r="BF82" s="73">
        <v>15142.615205513139</v>
      </c>
      <c r="BG82" s="73">
        <v>15613.973340128587</v>
      </c>
      <c r="BH82" s="73">
        <v>16217.499849841117</v>
      </c>
      <c r="BI82" s="73">
        <v>16801.201476557133</v>
      </c>
      <c r="BJ82" s="73">
        <v>17038.89446282987</v>
      </c>
      <c r="BK82" s="73"/>
    </row>
    <row r="83" spans="1:63" x14ac:dyDescent="0.25">
      <c r="A83" s="61" t="s">
        <v>462</v>
      </c>
      <c r="B83" s="62" t="s">
        <v>461</v>
      </c>
      <c r="C83" s="77" t="e">
        <v>#N/A</v>
      </c>
      <c r="D83" s="77" t="e">
        <v>#N/A</v>
      </c>
      <c r="E83" s="77" t="e">
        <v>#N/A</v>
      </c>
      <c r="F83" s="77" t="e">
        <v>#N/A</v>
      </c>
      <c r="G83" s="77" t="e">
        <v>#N/A</v>
      </c>
      <c r="H83" s="77" t="e">
        <v>#N/A</v>
      </c>
      <c r="I83" s="77" t="e">
        <v>#N/A</v>
      </c>
      <c r="J83" s="77" t="e">
        <v>#N/A</v>
      </c>
      <c r="K83" s="77" t="e">
        <v>#N/A</v>
      </c>
      <c r="L83" s="77" t="e">
        <v>#N/A</v>
      </c>
      <c r="M83" s="77" t="e">
        <v>#N/A</v>
      </c>
      <c r="N83" s="77" t="e">
        <v>#N/A</v>
      </c>
      <c r="O83" s="77" t="e">
        <v>#N/A</v>
      </c>
      <c r="P83" s="77" t="e">
        <v>#N/A</v>
      </c>
      <c r="Q83" s="77" t="e">
        <v>#N/A</v>
      </c>
      <c r="R83" s="77" t="e">
        <v>#N/A</v>
      </c>
      <c r="S83" s="77" t="e">
        <v>#N/A</v>
      </c>
      <c r="T83" s="77" t="e">
        <v>#N/A</v>
      </c>
      <c r="U83" s="77" t="e">
        <v>#N/A</v>
      </c>
      <c r="V83" s="77" t="e">
        <v>#N/A</v>
      </c>
      <c r="W83" s="77" t="e">
        <v>#N/A</v>
      </c>
      <c r="X83" s="77" t="e">
        <v>#N/A</v>
      </c>
      <c r="Y83" s="77" t="e">
        <v>#N/A</v>
      </c>
      <c r="Z83" s="77" t="e">
        <v>#N/A</v>
      </c>
      <c r="AA83" s="77" t="e">
        <v>#N/A</v>
      </c>
      <c r="AB83" s="77" t="e">
        <v>#N/A</v>
      </c>
      <c r="AC83" s="77" t="e">
        <v>#N/A</v>
      </c>
      <c r="AD83" s="77" t="e">
        <v>#N/A</v>
      </c>
      <c r="AE83" s="77" t="e">
        <v>#N/A</v>
      </c>
      <c r="AF83" s="77" t="e">
        <v>#N/A</v>
      </c>
      <c r="AG83" s="73" t="e">
        <v>#N/A</v>
      </c>
      <c r="AH83" s="73" t="e">
        <v>#N/A</v>
      </c>
      <c r="AI83" s="73" t="e">
        <v>#N/A</v>
      </c>
      <c r="AJ83" s="73" t="e">
        <v>#N/A</v>
      </c>
      <c r="AK83" s="73" t="e">
        <v>#N/A</v>
      </c>
      <c r="AL83" s="73" t="e">
        <v>#N/A</v>
      </c>
      <c r="AM83" s="73" t="e">
        <v>#N/A</v>
      </c>
      <c r="AN83" s="73" t="e">
        <v>#N/A</v>
      </c>
      <c r="AO83" s="73" t="e">
        <v>#N/A</v>
      </c>
      <c r="AP83" s="73" t="e">
        <v>#N/A</v>
      </c>
      <c r="AQ83" s="73" t="e">
        <v>#N/A</v>
      </c>
      <c r="AR83" s="73" t="e">
        <v>#N/A</v>
      </c>
      <c r="AS83" s="73" t="e">
        <v>#N/A</v>
      </c>
      <c r="AT83" s="73" t="e">
        <v>#N/A</v>
      </c>
      <c r="AU83" s="73" t="e">
        <v>#N/A</v>
      </c>
      <c r="AV83" s="73" t="e">
        <v>#N/A</v>
      </c>
      <c r="AW83" s="73" t="e">
        <v>#N/A</v>
      </c>
      <c r="AX83" s="73" t="e">
        <v>#N/A</v>
      </c>
      <c r="AY83" s="73" t="e">
        <v>#N/A</v>
      </c>
      <c r="AZ83" s="73" t="e">
        <v>#N/A</v>
      </c>
      <c r="BA83" s="73" t="e">
        <v>#N/A</v>
      </c>
      <c r="BB83" s="73" t="e">
        <v>#N/A</v>
      </c>
      <c r="BC83" s="73" t="e">
        <v>#N/A</v>
      </c>
      <c r="BD83" s="73" t="e">
        <v>#N/A</v>
      </c>
      <c r="BE83" s="73" t="e">
        <v>#N/A</v>
      </c>
      <c r="BF83" s="73" t="e">
        <v>#N/A</v>
      </c>
      <c r="BG83" s="73" t="e">
        <v>#N/A</v>
      </c>
      <c r="BH83" s="73" t="e">
        <v>#N/A</v>
      </c>
      <c r="BI83" s="73" t="e">
        <v>#N/A</v>
      </c>
      <c r="BJ83" s="73" t="e">
        <v>#N/A</v>
      </c>
      <c r="BK83" s="73"/>
    </row>
    <row r="84" spans="1:63" x14ac:dyDescent="0.25">
      <c r="A84" s="61" t="s">
        <v>178</v>
      </c>
      <c r="B84" s="62" t="s">
        <v>177</v>
      </c>
      <c r="C84" s="77" t="e">
        <v>#N/A</v>
      </c>
      <c r="D84" s="77" t="e">
        <v>#N/A</v>
      </c>
      <c r="E84" s="77" t="e">
        <v>#N/A</v>
      </c>
      <c r="F84" s="77" t="e">
        <v>#N/A</v>
      </c>
      <c r="G84" s="77" t="e">
        <v>#N/A</v>
      </c>
      <c r="H84" s="77" t="e">
        <v>#N/A</v>
      </c>
      <c r="I84" s="77" t="e">
        <v>#N/A</v>
      </c>
      <c r="J84" s="77" t="e">
        <v>#N/A</v>
      </c>
      <c r="K84" s="77" t="e">
        <v>#N/A</v>
      </c>
      <c r="L84" s="77" t="e">
        <v>#N/A</v>
      </c>
      <c r="M84" s="77" t="e">
        <v>#N/A</v>
      </c>
      <c r="N84" s="77" t="e">
        <v>#N/A</v>
      </c>
      <c r="O84" s="77" t="e">
        <v>#N/A</v>
      </c>
      <c r="P84" s="77" t="e">
        <v>#N/A</v>
      </c>
      <c r="Q84" s="77" t="e">
        <v>#N/A</v>
      </c>
      <c r="R84" s="77" t="e">
        <v>#N/A</v>
      </c>
      <c r="S84" s="77" t="e">
        <v>#N/A</v>
      </c>
      <c r="T84" s="77" t="e">
        <v>#N/A</v>
      </c>
      <c r="U84" s="77" t="e">
        <v>#N/A</v>
      </c>
      <c r="V84" s="77" t="e">
        <v>#N/A</v>
      </c>
      <c r="W84" s="77" t="e">
        <v>#N/A</v>
      </c>
      <c r="X84" s="77" t="e">
        <v>#N/A</v>
      </c>
      <c r="Y84" s="77" t="e">
        <v>#N/A</v>
      </c>
      <c r="Z84" s="77" t="e">
        <v>#N/A</v>
      </c>
      <c r="AA84" s="77" t="e">
        <v>#N/A</v>
      </c>
      <c r="AB84" s="77" t="e">
        <v>#N/A</v>
      </c>
      <c r="AC84" s="77" t="e">
        <v>#N/A</v>
      </c>
      <c r="AD84" s="77" t="e">
        <v>#N/A</v>
      </c>
      <c r="AE84" s="77" t="e">
        <v>#N/A</v>
      </c>
      <c r="AF84" s="77" t="e">
        <v>#N/A</v>
      </c>
      <c r="AG84" s="73">
        <v>5560.3260847071006</v>
      </c>
      <c r="AH84" s="73">
        <v>5610.790906054629</v>
      </c>
      <c r="AI84" s="73">
        <v>5729.8786472348038</v>
      </c>
      <c r="AJ84" s="73">
        <v>5804.9321727804336</v>
      </c>
      <c r="AK84" s="73">
        <v>5890.5386196676855</v>
      </c>
      <c r="AL84" s="73">
        <v>6032.2349008146848</v>
      </c>
      <c r="AM84" s="73">
        <v>6063.2088759679291</v>
      </c>
      <c r="AN84" s="73">
        <v>6180.3447150907041</v>
      </c>
      <c r="AO84" s="73">
        <v>6337.4894028313129</v>
      </c>
      <c r="AP84" s="73">
        <v>6427.1872926913857</v>
      </c>
      <c r="AQ84" s="73">
        <v>6499.012984172804</v>
      </c>
      <c r="AR84" s="73">
        <v>6492.7370082639009</v>
      </c>
      <c r="AS84" s="73">
        <v>6590.5894619346345</v>
      </c>
      <c r="AT84" s="73">
        <v>6611.6173948754185</v>
      </c>
      <c r="AU84" s="73">
        <v>6676.5586871438381</v>
      </c>
      <c r="AV84" s="73">
        <v>6752.4942882307605</v>
      </c>
      <c r="AW84" s="73">
        <v>6973.0327200281863</v>
      </c>
      <c r="AX84" s="73">
        <v>7267.583566214832</v>
      </c>
      <c r="AY84" s="73">
        <v>7362.7491707554746</v>
      </c>
      <c r="AZ84" s="73">
        <v>7263.5551509394618</v>
      </c>
      <c r="BA84" s="73">
        <v>7336.0072592806846</v>
      </c>
      <c r="BB84" s="73">
        <v>7503.5595173555039</v>
      </c>
      <c r="BC84" s="73">
        <v>7590.2813959746927</v>
      </c>
      <c r="BD84" s="73">
        <v>7733.8410399094628</v>
      </c>
      <c r="BE84" s="73">
        <v>7939.0903873855514</v>
      </c>
      <c r="BF84" s="73">
        <v>8125.3648618497373</v>
      </c>
      <c r="BG84" s="73">
        <v>8205.7544745874584</v>
      </c>
      <c r="BH84" s="73">
        <v>8317.3641011583513</v>
      </c>
      <c r="BI84" s="73">
        <v>8448.4638090358203</v>
      </c>
      <c r="BJ84" s="73">
        <v>8637.4641653568942</v>
      </c>
      <c r="BK84" s="73"/>
    </row>
    <row r="85" spans="1:63" x14ac:dyDescent="0.25">
      <c r="A85" s="61" t="s">
        <v>66</v>
      </c>
      <c r="B85" s="62" t="s">
        <v>65</v>
      </c>
      <c r="C85" s="77" t="e">
        <v>#N/A</v>
      </c>
      <c r="D85" s="77" t="e">
        <v>#N/A</v>
      </c>
      <c r="E85" s="77" t="e">
        <v>#N/A</v>
      </c>
      <c r="F85" s="77" t="e">
        <v>#N/A</v>
      </c>
      <c r="G85" s="77" t="e">
        <v>#N/A</v>
      </c>
      <c r="H85" s="77" t="e">
        <v>#N/A</v>
      </c>
      <c r="I85" s="77" t="e">
        <v>#N/A</v>
      </c>
      <c r="J85" s="77" t="e">
        <v>#N/A</v>
      </c>
      <c r="K85" s="77" t="e">
        <v>#N/A</v>
      </c>
      <c r="L85" s="77" t="e">
        <v>#N/A</v>
      </c>
      <c r="M85" s="77" t="e">
        <v>#N/A</v>
      </c>
      <c r="N85" s="77" t="e">
        <v>#N/A</v>
      </c>
      <c r="O85" s="77" t="e">
        <v>#N/A</v>
      </c>
      <c r="P85" s="77" t="e">
        <v>#N/A</v>
      </c>
      <c r="Q85" s="77" t="e">
        <v>#N/A</v>
      </c>
      <c r="R85" s="77" t="e">
        <v>#N/A</v>
      </c>
      <c r="S85" s="77" t="e">
        <v>#N/A</v>
      </c>
      <c r="T85" s="77" t="e">
        <v>#N/A</v>
      </c>
      <c r="U85" s="77" t="e">
        <v>#N/A</v>
      </c>
      <c r="V85" s="77" t="e">
        <v>#N/A</v>
      </c>
      <c r="W85" s="77" t="e">
        <v>#N/A</v>
      </c>
      <c r="X85" s="77" t="e">
        <v>#N/A</v>
      </c>
      <c r="Y85" s="77" t="e">
        <v>#N/A</v>
      </c>
      <c r="Z85" s="77" t="e">
        <v>#N/A</v>
      </c>
      <c r="AA85" s="77" t="e">
        <v>#N/A</v>
      </c>
      <c r="AB85" s="77" t="e">
        <v>#N/A</v>
      </c>
      <c r="AC85" s="77" t="e">
        <v>#N/A</v>
      </c>
      <c r="AD85" s="77" t="e">
        <v>#N/A</v>
      </c>
      <c r="AE85" s="77" t="e">
        <v>#N/A</v>
      </c>
      <c r="AF85" s="77" t="e">
        <v>#N/A</v>
      </c>
      <c r="AG85" s="73">
        <v>1507.6660540920486</v>
      </c>
      <c r="AH85" s="73">
        <v>1503.8261474382018</v>
      </c>
      <c r="AI85" s="73">
        <v>1511.1382056250936</v>
      </c>
      <c r="AJ85" s="73">
        <v>1545.6761315150732</v>
      </c>
      <c r="AK85" s="73">
        <v>1565.2940279135994</v>
      </c>
      <c r="AL85" s="73">
        <v>1594.9577042309713</v>
      </c>
      <c r="AM85" s="73">
        <v>1622.7768479835893</v>
      </c>
      <c r="AN85" s="73">
        <v>1662.6894367229727</v>
      </c>
      <c r="AO85" s="73">
        <v>1679.7185292697297</v>
      </c>
      <c r="AP85" s="73">
        <v>1701.7591600257722</v>
      </c>
      <c r="AQ85" s="73">
        <v>1704.9864535357324</v>
      </c>
      <c r="AR85" s="73">
        <v>1730.3317954649763</v>
      </c>
      <c r="AS85" s="73">
        <v>1783.8810043159117</v>
      </c>
      <c r="AT85" s="73">
        <v>1771.6910754480703</v>
      </c>
      <c r="AU85" s="73">
        <v>1778.0790819546935</v>
      </c>
      <c r="AV85" s="73">
        <v>1794.4145141069016</v>
      </c>
      <c r="AW85" s="73">
        <v>1776.7218052995859</v>
      </c>
      <c r="AX85" s="73">
        <v>1856.0037379138935</v>
      </c>
      <c r="AY85" s="73">
        <v>1888.992831993967</v>
      </c>
      <c r="AZ85" s="73">
        <v>1825.5766367159747</v>
      </c>
      <c r="BA85" s="73">
        <v>1870.8304694563863</v>
      </c>
      <c r="BB85" s="73">
        <v>1932.536456907708</v>
      </c>
      <c r="BC85" s="73">
        <v>2002.3869862026065</v>
      </c>
      <c r="BD85" s="73">
        <v>2035.1730531417541</v>
      </c>
      <c r="BE85" s="73">
        <v>2061.7609730474264</v>
      </c>
      <c r="BF85" s="73">
        <v>2087.7840457362527</v>
      </c>
      <c r="BG85" s="73">
        <v>2253.4782443462459</v>
      </c>
      <c r="BH85" s="73">
        <v>2417.7991867269157</v>
      </c>
      <c r="BI85" s="73">
        <v>2495.9717619247554</v>
      </c>
      <c r="BJ85" s="73">
        <v>2562.0829207375932</v>
      </c>
      <c r="BK85" s="73"/>
    </row>
    <row r="86" spans="1:63" x14ac:dyDescent="0.25">
      <c r="A86" s="61" t="s">
        <v>68</v>
      </c>
      <c r="B86" s="62" t="s">
        <v>67</v>
      </c>
      <c r="C86" s="77" t="e">
        <v>#N/A</v>
      </c>
      <c r="D86" s="77" t="e">
        <v>#N/A</v>
      </c>
      <c r="E86" s="77" t="e">
        <v>#N/A</v>
      </c>
      <c r="F86" s="77" t="e">
        <v>#N/A</v>
      </c>
      <c r="G86" s="77" t="e">
        <v>#N/A</v>
      </c>
      <c r="H86" s="77" t="e">
        <v>#N/A</v>
      </c>
      <c r="I86" s="77" t="e">
        <v>#N/A</v>
      </c>
      <c r="J86" s="77" t="e">
        <v>#N/A</v>
      </c>
      <c r="K86" s="77" t="e">
        <v>#N/A</v>
      </c>
      <c r="L86" s="77" t="e">
        <v>#N/A</v>
      </c>
      <c r="M86" s="77" t="e">
        <v>#N/A</v>
      </c>
      <c r="N86" s="77" t="e">
        <v>#N/A</v>
      </c>
      <c r="O86" s="77" t="e">
        <v>#N/A</v>
      </c>
      <c r="P86" s="77" t="e">
        <v>#N/A</v>
      </c>
      <c r="Q86" s="77" t="e">
        <v>#N/A</v>
      </c>
      <c r="R86" s="77" t="e">
        <v>#N/A</v>
      </c>
      <c r="S86" s="77" t="e">
        <v>#N/A</v>
      </c>
      <c r="T86" s="77" t="e">
        <v>#N/A</v>
      </c>
      <c r="U86" s="77" t="e">
        <v>#N/A</v>
      </c>
      <c r="V86" s="77" t="e">
        <v>#N/A</v>
      </c>
      <c r="W86" s="77" t="e">
        <v>#N/A</v>
      </c>
      <c r="X86" s="77" t="e">
        <v>#N/A</v>
      </c>
      <c r="Y86" s="77" t="e">
        <v>#N/A</v>
      </c>
      <c r="Z86" s="77" t="e">
        <v>#N/A</v>
      </c>
      <c r="AA86" s="77" t="e">
        <v>#N/A</v>
      </c>
      <c r="AB86" s="77" t="e">
        <v>#N/A</v>
      </c>
      <c r="AC86" s="77" t="e">
        <v>#N/A</v>
      </c>
      <c r="AD86" s="77" t="e">
        <v>#N/A</v>
      </c>
      <c r="AE86" s="77" t="e">
        <v>#N/A</v>
      </c>
      <c r="AF86" s="77" t="e">
        <v>#N/A</v>
      </c>
      <c r="AG86" s="73">
        <v>1994.669655837843</v>
      </c>
      <c r="AH86" s="73">
        <v>2049.6139667592638</v>
      </c>
      <c r="AI86" s="73">
        <v>2025.799880450277</v>
      </c>
      <c r="AJ86" s="73">
        <v>2022.6048602333331</v>
      </c>
      <c r="AK86" s="73">
        <v>2042.457391227008</v>
      </c>
      <c r="AL86" s="73">
        <v>2088.2476303799713</v>
      </c>
      <c r="AM86" s="73">
        <v>2284.3732697385108</v>
      </c>
      <c r="AN86" s="73">
        <v>2386.2910094796189</v>
      </c>
      <c r="AO86" s="73">
        <v>1683.251675421159</v>
      </c>
      <c r="AP86" s="73">
        <v>1667.6343632148362</v>
      </c>
      <c r="AQ86" s="73">
        <v>1722.7632173994846</v>
      </c>
      <c r="AR86" s="73">
        <v>1723.4516446673069</v>
      </c>
      <c r="AS86" s="73">
        <v>1669.271586595248</v>
      </c>
      <c r="AT86" s="73">
        <v>1641.0186838205732</v>
      </c>
      <c r="AU86" s="73">
        <v>1647.578063244767</v>
      </c>
      <c r="AV86" s="73">
        <v>1677.7099366006373</v>
      </c>
      <c r="AW86" s="73">
        <v>1675.7713955795709</v>
      </c>
      <c r="AX86" s="73">
        <v>1688.816079379329</v>
      </c>
      <c r="AY86" s="73">
        <v>1700.2855153130081</v>
      </c>
      <c r="AZ86" s="73">
        <v>1713.7623835198281</v>
      </c>
      <c r="BA86" s="73">
        <v>1747.2420756181587</v>
      </c>
      <c r="BB86" s="73">
        <v>1839.7009811959274</v>
      </c>
      <c r="BC86" s="73">
        <v>1760.8861889910459</v>
      </c>
      <c r="BD86" s="73">
        <v>1770.478295694674</v>
      </c>
      <c r="BE86" s="73">
        <v>1740.8905652460689</v>
      </c>
      <c r="BF86" s="73">
        <v>1800.0685624295777</v>
      </c>
      <c r="BG86" s="73">
        <v>1864.2598974602929</v>
      </c>
      <c r="BH86" s="73">
        <v>1925.2377365995114</v>
      </c>
      <c r="BI86" s="73">
        <v>1949.1775702454829</v>
      </c>
      <c r="BJ86" s="73">
        <v>1989.3671409889157</v>
      </c>
      <c r="BK86" s="73"/>
    </row>
    <row r="87" spans="1:63" x14ac:dyDescent="0.25">
      <c r="A87" s="61" t="s">
        <v>180</v>
      </c>
      <c r="B87" s="62" t="s">
        <v>179</v>
      </c>
      <c r="C87" s="77" t="e">
        <v>#N/A</v>
      </c>
      <c r="D87" s="77" t="e">
        <v>#N/A</v>
      </c>
      <c r="E87" s="77" t="e">
        <v>#N/A</v>
      </c>
      <c r="F87" s="77" t="e">
        <v>#N/A</v>
      </c>
      <c r="G87" s="77" t="e">
        <v>#N/A</v>
      </c>
      <c r="H87" s="77" t="e">
        <v>#N/A</v>
      </c>
      <c r="I87" s="77" t="e">
        <v>#N/A</v>
      </c>
      <c r="J87" s="77" t="e">
        <v>#N/A</v>
      </c>
      <c r="K87" s="77" t="e">
        <v>#N/A</v>
      </c>
      <c r="L87" s="77" t="e">
        <v>#N/A</v>
      </c>
      <c r="M87" s="77" t="e">
        <v>#N/A</v>
      </c>
      <c r="N87" s="77" t="e">
        <v>#N/A</v>
      </c>
      <c r="O87" s="77" t="e">
        <v>#N/A</v>
      </c>
      <c r="P87" s="77" t="e">
        <v>#N/A</v>
      </c>
      <c r="Q87" s="77" t="e">
        <v>#N/A</v>
      </c>
      <c r="R87" s="77" t="e">
        <v>#N/A</v>
      </c>
      <c r="S87" s="77" t="e">
        <v>#N/A</v>
      </c>
      <c r="T87" s="77" t="e">
        <v>#N/A</v>
      </c>
      <c r="U87" s="77" t="e">
        <v>#N/A</v>
      </c>
      <c r="V87" s="77" t="e">
        <v>#N/A</v>
      </c>
      <c r="W87" s="77" t="e">
        <v>#N/A</v>
      </c>
      <c r="X87" s="77" t="e">
        <v>#N/A</v>
      </c>
      <c r="Y87" s="77" t="e">
        <v>#N/A</v>
      </c>
      <c r="Z87" s="77" t="e">
        <v>#N/A</v>
      </c>
      <c r="AA87" s="77" t="e">
        <v>#N/A</v>
      </c>
      <c r="AB87" s="77" t="e">
        <v>#N/A</v>
      </c>
      <c r="AC87" s="77" t="e">
        <v>#N/A</v>
      </c>
      <c r="AD87" s="77" t="e">
        <v>#N/A</v>
      </c>
      <c r="AE87" s="77" t="e">
        <v>#N/A</v>
      </c>
      <c r="AF87" s="77" t="e">
        <v>#N/A</v>
      </c>
      <c r="AG87" s="73">
        <v>4843.0727263998942</v>
      </c>
      <c r="AH87" s="73">
        <v>5128.421734133206</v>
      </c>
      <c r="AI87" s="73">
        <v>5495.8053940207492</v>
      </c>
      <c r="AJ87" s="73">
        <v>5901.4044017693614</v>
      </c>
      <c r="AK87" s="73">
        <v>6364.8312270587148</v>
      </c>
      <c r="AL87" s="73">
        <v>6664.0432529207228</v>
      </c>
      <c r="AM87" s="73">
        <v>7198.8926398979384</v>
      </c>
      <c r="AN87" s="73">
        <v>7672.32114677342</v>
      </c>
      <c r="AO87" s="73">
        <v>7585.4466395742575</v>
      </c>
      <c r="AP87" s="73">
        <v>7852.7422104932984</v>
      </c>
      <c r="AQ87" s="73">
        <v>7776.3397997068059</v>
      </c>
      <c r="AR87" s="73">
        <v>7969.7087464672877</v>
      </c>
      <c r="AS87" s="73">
        <v>8064.4885174707779</v>
      </c>
      <c r="AT87" s="73">
        <v>8009.6957448146222</v>
      </c>
      <c r="AU87" s="73">
        <v>8128.4358088740773</v>
      </c>
      <c r="AV87" s="73">
        <v>7965.3033187531837</v>
      </c>
      <c r="AW87" s="73">
        <v>8371.8726800548357</v>
      </c>
      <c r="AX87" s="73">
        <v>8972.3420453353647</v>
      </c>
      <c r="AY87" s="73">
        <v>9125.6288019354251</v>
      </c>
      <c r="AZ87" s="73">
        <v>9443.8083393281977</v>
      </c>
      <c r="BA87" s="73">
        <v>9812.0901514999568</v>
      </c>
      <c r="BB87" s="73">
        <v>10286.379127815273</v>
      </c>
      <c r="BC87" s="73">
        <v>10780.796014030764</v>
      </c>
      <c r="BD87" s="73">
        <v>11117.470813110151</v>
      </c>
      <c r="BE87" s="73">
        <v>11244.312669250776</v>
      </c>
      <c r="BF87" s="73">
        <v>11261.828381316682</v>
      </c>
      <c r="BG87" s="73">
        <v>11630.997959304381</v>
      </c>
      <c r="BH87" s="73">
        <v>12005.35864538701</v>
      </c>
      <c r="BI87" s="73">
        <v>12477.624763174348</v>
      </c>
      <c r="BJ87" s="73">
        <v>13082.353035019243</v>
      </c>
      <c r="BK87" s="73"/>
    </row>
    <row r="88" spans="1:63" x14ac:dyDescent="0.25">
      <c r="A88" s="61" t="s">
        <v>182</v>
      </c>
      <c r="B88" s="62" t="s">
        <v>181</v>
      </c>
      <c r="C88" s="77" t="e">
        <v>#N/A</v>
      </c>
      <c r="D88" s="77" t="e">
        <v>#N/A</v>
      </c>
      <c r="E88" s="77" t="e">
        <v>#N/A</v>
      </c>
      <c r="F88" s="77" t="e">
        <v>#N/A</v>
      </c>
      <c r="G88" s="77" t="e">
        <v>#N/A</v>
      </c>
      <c r="H88" s="77" t="e">
        <v>#N/A</v>
      </c>
      <c r="I88" s="77" t="e">
        <v>#N/A</v>
      </c>
      <c r="J88" s="77" t="e">
        <v>#N/A</v>
      </c>
      <c r="K88" s="77" t="e">
        <v>#N/A</v>
      </c>
      <c r="L88" s="77" t="e">
        <v>#N/A</v>
      </c>
      <c r="M88" s="77" t="e">
        <v>#N/A</v>
      </c>
      <c r="N88" s="77" t="e">
        <v>#N/A</v>
      </c>
      <c r="O88" s="77" t="e">
        <v>#N/A</v>
      </c>
      <c r="P88" s="77" t="e">
        <v>#N/A</v>
      </c>
      <c r="Q88" s="77" t="e">
        <v>#N/A</v>
      </c>
      <c r="R88" s="77" t="e">
        <v>#N/A</v>
      </c>
      <c r="S88" s="77" t="e">
        <v>#N/A</v>
      </c>
      <c r="T88" s="77" t="e">
        <v>#N/A</v>
      </c>
      <c r="U88" s="77" t="e">
        <v>#N/A</v>
      </c>
      <c r="V88" s="77" t="e">
        <v>#N/A</v>
      </c>
      <c r="W88" s="77" t="e">
        <v>#N/A</v>
      </c>
      <c r="X88" s="77" t="e">
        <v>#N/A</v>
      </c>
      <c r="Y88" s="77" t="e">
        <v>#N/A</v>
      </c>
      <c r="Z88" s="77" t="e">
        <v>#N/A</v>
      </c>
      <c r="AA88" s="77" t="e">
        <v>#N/A</v>
      </c>
      <c r="AB88" s="77" t="e">
        <v>#N/A</v>
      </c>
      <c r="AC88" s="77" t="e">
        <v>#N/A</v>
      </c>
      <c r="AD88" s="77" t="e">
        <v>#N/A</v>
      </c>
      <c r="AE88" s="77" t="e">
        <v>#N/A</v>
      </c>
      <c r="AF88" s="77" t="e">
        <v>#N/A</v>
      </c>
      <c r="AG88" s="73">
        <v>3229.6186381774487</v>
      </c>
      <c r="AH88" s="73">
        <v>3225.8670445261155</v>
      </c>
      <c r="AI88" s="73">
        <v>2995.7810295593845</v>
      </c>
      <c r="AJ88" s="73">
        <v>2779.6014399460123</v>
      </c>
      <c r="AK88" s="73">
        <v>2401.826183288108</v>
      </c>
      <c r="AL88" s="73">
        <v>2591.0918109257095</v>
      </c>
      <c r="AM88" s="73">
        <v>2649.5283587432268</v>
      </c>
      <c r="AN88" s="73">
        <v>2672.5923509587824</v>
      </c>
      <c r="AO88" s="73">
        <v>2682.8135354351866</v>
      </c>
      <c r="AP88" s="73">
        <v>2707.7023866699669</v>
      </c>
      <c r="AQ88" s="73">
        <v>2684.5506568733931</v>
      </c>
      <c r="AR88" s="73">
        <v>2630.5082032085311</v>
      </c>
      <c r="AS88" s="73">
        <v>2610.7532579283447</v>
      </c>
      <c r="AT88" s="73">
        <v>2654.2061992570248</v>
      </c>
      <c r="AU88" s="73">
        <v>2578.8879591192085</v>
      </c>
      <c r="AV88" s="73">
        <v>2629.1115473969626</v>
      </c>
      <c r="AW88" s="73">
        <v>2632.1839857427935</v>
      </c>
      <c r="AX88" s="73">
        <v>2734.7436585665923</v>
      </c>
      <c r="AY88" s="73">
        <v>2758.5770960187101</v>
      </c>
      <c r="AZ88" s="73">
        <v>2887.38667490237</v>
      </c>
      <c r="BA88" s="73">
        <v>2735.2825173573965</v>
      </c>
      <c r="BB88" s="73">
        <v>2860.2093864986741</v>
      </c>
      <c r="BC88" s="73">
        <v>2833.7755225752189</v>
      </c>
      <c r="BD88" s="73">
        <v>2879.1399909160186</v>
      </c>
      <c r="BE88" s="73">
        <v>2935.2196470118893</v>
      </c>
      <c r="BF88" s="73">
        <v>2941.8155306653175</v>
      </c>
      <c r="BG88" s="73">
        <v>2952.6187285811811</v>
      </c>
      <c r="BH88" s="73">
        <v>2980.9608558181721</v>
      </c>
      <c r="BI88" s="73">
        <v>2992.3122942539817</v>
      </c>
      <c r="BJ88" s="73">
        <v>2905.4390812876577</v>
      </c>
      <c r="BK88" s="73"/>
    </row>
    <row r="89" spans="1:63" x14ac:dyDescent="0.25">
      <c r="A89" s="61" t="s">
        <v>184</v>
      </c>
      <c r="B89" s="62" t="s">
        <v>183</v>
      </c>
      <c r="C89" s="77" t="e">
        <v>#N/A</v>
      </c>
      <c r="D89" s="77" t="e">
        <v>#N/A</v>
      </c>
      <c r="E89" s="77" t="e">
        <v>#N/A</v>
      </c>
      <c r="F89" s="77" t="e">
        <v>#N/A</v>
      </c>
      <c r="G89" s="77" t="e">
        <v>#N/A</v>
      </c>
      <c r="H89" s="77" t="e">
        <v>#N/A</v>
      </c>
      <c r="I89" s="77" t="e">
        <v>#N/A</v>
      </c>
      <c r="J89" s="77" t="e">
        <v>#N/A</v>
      </c>
      <c r="K89" s="77" t="e">
        <v>#N/A</v>
      </c>
      <c r="L89" s="77" t="e">
        <v>#N/A</v>
      </c>
      <c r="M89" s="77" t="e">
        <v>#N/A</v>
      </c>
      <c r="N89" s="77" t="e">
        <v>#N/A</v>
      </c>
      <c r="O89" s="77" t="e">
        <v>#N/A</v>
      </c>
      <c r="P89" s="77" t="e">
        <v>#N/A</v>
      </c>
      <c r="Q89" s="77" t="e">
        <v>#N/A</v>
      </c>
      <c r="R89" s="77" t="e">
        <v>#N/A</v>
      </c>
      <c r="S89" s="77" t="e">
        <v>#N/A</v>
      </c>
      <c r="T89" s="77" t="e">
        <v>#N/A</v>
      </c>
      <c r="U89" s="77" t="e">
        <v>#N/A</v>
      </c>
      <c r="V89" s="77" t="e">
        <v>#N/A</v>
      </c>
      <c r="W89" s="77" t="e">
        <v>#N/A</v>
      </c>
      <c r="X89" s="77" t="e">
        <v>#N/A</v>
      </c>
      <c r="Y89" s="77" t="e">
        <v>#N/A</v>
      </c>
      <c r="Z89" s="77" t="e">
        <v>#N/A</v>
      </c>
      <c r="AA89" s="77" t="e">
        <v>#N/A</v>
      </c>
      <c r="AB89" s="77" t="e">
        <v>#N/A</v>
      </c>
      <c r="AC89" s="77" t="e">
        <v>#N/A</v>
      </c>
      <c r="AD89" s="77" t="e">
        <v>#N/A</v>
      </c>
      <c r="AE89" s="77" t="e">
        <v>#N/A</v>
      </c>
      <c r="AF89" s="77" t="e">
        <v>#N/A</v>
      </c>
      <c r="AG89" s="73">
        <v>3990.028260026877</v>
      </c>
      <c r="AH89" s="73">
        <v>3749.1754128096527</v>
      </c>
      <c r="AI89" s="73">
        <v>3866.1150509521412</v>
      </c>
      <c r="AJ89" s="73">
        <v>4002.9635686736924</v>
      </c>
      <c r="AK89" s="73">
        <v>3899.7203760437374</v>
      </c>
      <c r="AL89" s="73">
        <v>4024.9893022734432</v>
      </c>
      <c r="AM89" s="73">
        <v>3984.5722181095593</v>
      </c>
      <c r="AN89" s="73">
        <v>4049.9779485124218</v>
      </c>
      <c r="AO89" s="73">
        <v>4077.5496505421752</v>
      </c>
      <c r="AP89" s="73">
        <v>3935.7244599876676</v>
      </c>
      <c r="AQ89" s="73">
        <v>4108.775602144693</v>
      </c>
      <c r="AR89" s="73">
        <v>4109.7696971108244</v>
      </c>
      <c r="AS89" s="73">
        <v>4154.926556395314</v>
      </c>
      <c r="AT89" s="73">
        <v>4235.6255212408369</v>
      </c>
      <c r="AU89" s="73">
        <v>4390.4733415223063</v>
      </c>
      <c r="AV89" s="73">
        <v>4546.238806506155</v>
      </c>
      <c r="AW89" s="73">
        <v>4733.5460092930134</v>
      </c>
      <c r="AX89" s="73">
        <v>4914.3250020503128</v>
      </c>
      <c r="AY89" s="73">
        <v>5011.6072994558317</v>
      </c>
      <c r="AZ89" s="73">
        <v>4787.8666881454938</v>
      </c>
      <c r="BA89" s="73">
        <v>4866.9721756203699</v>
      </c>
      <c r="BB89" s="73">
        <v>4956.4022673863556</v>
      </c>
      <c r="BC89" s="73">
        <v>5065.4575852393455</v>
      </c>
      <c r="BD89" s="73">
        <v>5113.4608940368353</v>
      </c>
      <c r="BE89" s="73">
        <v>5177.4094159780861</v>
      </c>
      <c r="BF89" s="73">
        <v>5283.4099563106311</v>
      </c>
      <c r="BG89" s="73">
        <v>5395.6139688210687</v>
      </c>
      <c r="BH89" s="73">
        <v>5561.9963118338965</v>
      </c>
      <c r="BI89" s="73">
        <v>5672.2533096289962</v>
      </c>
      <c r="BJ89" s="73">
        <v>5727.9735722786309</v>
      </c>
      <c r="BK89" s="73"/>
    </row>
    <row r="90" spans="1:63" x14ac:dyDescent="0.25">
      <c r="A90" s="61" t="s">
        <v>520</v>
      </c>
      <c r="B90" s="62" t="s">
        <v>251</v>
      </c>
      <c r="C90" s="77" t="e">
        <v>#N/A</v>
      </c>
      <c r="D90" s="77" t="e">
        <v>#N/A</v>
      </c>
      <c r="E90" s="77" t="e">
        <v>#N/A</v>
      </c>
      <c r="F90" s="77" t="e">
        <v>#N/A</v>
      </c>
      <c r="G90" s="77" t="e">
        <v>#N/A</v>
      </c>
      <c r="H90" s="77" t="e">
        <v>#N/A</v>
      </c>
      <c r="I90" s="77" t="e">
        <v>#N/A</v>
      </c>
      <c r="J90" s="77" t="e">
        <v>#N/A</v>
      </c>
      <c r="K90" s="77" t="e">
        <v>#N/A</v>
      </c>
      <c r="L90" s="77" t="e">
        <v>#N/A</v>
      </c>
      <c r="M90" s="77" t="e">
        <v>#N/A</v>
      </c>
      <c r="N90" s="77" t="e">
        <v>#N/A</v>
      </c>
      <c r="O90" s="77" t="e">
        <v>#N/A</v>
      </c>
      <c r="P90" s="77" t="e">
        <v>#N/A</v>
      </c>
      <c r="Q90" s="77" t="e">
        <v>#N/A</v>
      </c>
      <c r="R90" s="77" t="e">
        <v>#N/A</v>
      </c>
      <c r="S90" s="77" t="e">
        <v>#N/A</v>
      </c>
      <c r="T90" s="77" t="e">
        <v>#N/A</v>
      </c>
      <c r="U90" s="77" t="e">
        <v>#N/A</v>
      </c>
      <c r="V90" s="77" t="e">
        <v>#N/A</v>
      </c>
      <c r="W90" s="77" t="e">
        <v>#N/A</v>
      </c>
      <c r="X90" s="77" t="e">
        <v>#N/A</v>
      </c>
      <c r="Y90" s="77" t="e">
        <v>#N/A</v>
      </c>
      <c r="Z90" s="77" t="e">
        <v>#N/A</v>
      </c>
      <c r="AA90" s="77" t="e">
        <v>#N/A</v>
      </c>
      <c r="AB90" s="77" t="e">
        <v>#N/A</v>
      </c>
      <c r="AC90" s="77" t="e">
        <v>#N/A</v>
      </c>
      <c r="AD90" s="77" t="e">
        <v>#N/A</v>
      </c>
      <c r="AE90" s="77" t="e">
        <v>#N/A</v>
      </c>
      <c r="AF90" s="77" t="e">
        <v>#N/A</v>
      </c>
      <c r="AG90" s="73">
        <v>28798.323938975715</v>
      </c>
      <c r="AH90" s="73">
        <v>30189.014714615671</v>
      </c>
      <c r="AI90" s="73">
        <v>31803.110961325365</v>
      </c>
      <c r="AJ90" s="73">
        <v>33200.05895161353</v>
      </c>
      <c r="AK90" s="73">
        <v>34420.078657405815</v>
      </c>
      <c r="AL90" s="73">
        <v>34546.272729928678</v>
      </c>
      <c r="AM90" s="73">
        <v>34453.726351590354</v>
      </c>
      <c r="AN90" s="73">
        <v>35910.573444984453</v>
      </c>
      <c r="AO90" s="73">
        <v>33517.102773848688</v>
      </c>
      <c r="AP90" s="73">
        <v>34030.685535739154</v>
      </c>
      <c r="AQ90" s="73">
        <v>36317.067897503839</v>
      </c>
      <c r="AR90" s="73">
        <v>36252.587983706791</v>
      </c>
      <c r="AS90" s="73">
        <v>36690.35668685515</v>
      </c>
      <c r="AT90" s="73">
        <v>37886.435358686256</v>
      </c>
      <c r="AU90" s="73">
        <v>40862.603789497822</v>
      </c>
      <c r="AV90" s="73">
        <v>43690.341115698247</v>
      </c>
      <c r="AW90" s="73">
        <v>46463.552971895369</v>
      </c>
      <c r="AX90" s="73">
        <v>49043.936806575701</v>
      </c>
      <c r="AY90" s="73">
        <v>49788.791757480998</v>
      </c>
      <c r="AZ90" s="73">
        <v>48459.978107483657</v>
      </c>
      <c r="BA90" s="73">
        <v>51360.990257158177</v>
      </c>
      <c r="BB90" s="73">
        <v>53472.999062790113</v>
      </c>
      <c r="BC90" s="73">
        <v>53785.135981309817</v>
      </c>
      <c r="BD90" s="73">
        <v>55230.846079012663</v>
      </c>
      <c r="BE90" s="73">
        <v>56359.326451041728</v>
      </c>
      <c r="BF90" s="73">
        <v>57215.970404661755</v>
      </c>
      <c r="BG90" s="73">
        <v>58096.283387913856</v>
      </c>
      <c r="BH90" s="73">
        <v>59849.248176334222</v>
      </c>
      <c r="BI90" s="73">
        <v>61063.549368871405</v>
      </c>
      <c r="BJ90" s="73">
        <v>59847.554276208779</v>
      </c>
      <c r="BK90" s="73"/>
    </row>
    <row r="91" spans="1:63" x14ac:dyDescent="0.25">
      <c r="A91" s="61" t="s">
        <v>343</v>
      </c>
      <c r="B91" s="62" t="s">
        <v>342</v>
      </c>
      <c r="C91" s="77" t="e">
        <v>#N/A</v>
      </c>
      <c r="D91" s="77" t="e">
        <v>#N/A</v>
      </c>
      <c r="E91" s="77" t="e">
        <v>#N/A</v>
      </c>
      <c r="F91" s="77" t="e">
        <v>#N/A</v>
      </c>
      <c r="G91" s="77" t="e">
        <v>#N/A</v>
      </c>
      <c r="H91" s="77" t="e">
        <v>#N/A</v>
      </c>
      <c r="I91" s="77" t="e">
        <v>#N/A</v>
      </c>
      <c r="J91" s="77" t="e">
        <v>#N/A</v>
      </c>
      <c r="K91" s="77" t="e">
        <v>#N/A</v>
      </c>
      <c r="L91" s="77" t="e">
        <v>#N/A</v>
      </c>
      <c r="M91" s="77" t="e">
        <v>#N/A</v>
      </c>
      <c r="N91" s="77" t="e">
        <v>#N/A</v>
      </c>
      <c r="O91" s="77" t="e">
        <v>#N/A</v>
      </c>
      <c r="P91" s="77" t="e">
        <v>#N/A</v>
      </c>
      <c r="Q91" s="77" t="e">
        <v>#N/A</v>
      </c>
      <c r="R91" s="77" t="e">
        <v>#N/A</v>
      </c>
      <c r="S91" s="77" t="e">
        <v>#N/A</v>
      </c>
      <c r="T91" s="77" t="e">
        <v>#N/A</v>
      </c>
      <c r="U91" s="77" t="e">
        <v>#N/A</v>
      </c>
      <c r="V91" s="77" t="e">
        <v>#N/A</v>
      </c>
      <c r="W91" s="77" t="e">
        <v>#N/A</v>
      </c>
      <c r="X91" s="77" t="e">
        <v>#N/A</v>
      </c>
      <c r="Y91" s="77" t="e">
        <v>#N/A</v>
      </c>
      <c r="Z91" s="77" t="e">
        <v>#N/A</v>
      </c>
      <c r="AA91" s="77" t="e">
        <v>#N/A</v>
      </c>
      <c r="AB91" s="77" t="e">
        <v>#N/A</v>
      </c>
      <c r="AC91" s="77" t="e">
        <v>#N/A</v>
      </c>
      <c r="AD91" s="77" t="e">
        <v>#N/A</v>
      </c>
      <c r="AE91" s="77" t="e">
        <v>#N/A</v>
      </c>
      <c r="AF91" s="77" t="e">
        <v>#N/A</v>
      </c>
      <c r="AG91" s="73" t="e">
        <v>#N/A</v>
      </c>
      <c r="AH91" s="73">
        <v>16477.357246473104</v>
      </c>
      <c r="AI91" s="73">
        <v>15978.713603217986</v>
      </c>
      <c r="AJ91" s="73">
        <v>15904.785652679984</v>
      </c>
      <c r="AK91" s="73">
        <v>16395.95220286378</v>
      </c>
      <c r="AL91" s="73">
        <v>16663.356672426969</v>
      </c>
      <c r="AM91" s="73">
        <v>16705.760366454615</v>
      </c>
      <c r="AN91" s="73">
        <v>17265.592040270218</v>
      </c>
      <c r="AO91" s="73">
        <v>17980.738680339673</v>
      </c>
      <c r="AP91" s="73">
        <v>18585.503458567448</v>
      </c>
      <c r="AQ91" s="73">
        <v>19468.490371064207</v>
      </c>
      <c r="AR91" s="73">
        <v>20308.184063202734</v>
      </c>
      <c r="AS91" s="73">
        <v>21331.708570182796</v>
      </c>
      <c r="AT91" s="73">
        <v>22266.695290918371</v>
      </c>
      <c r="AU91" s="73">
        <v>23392.32789321267</v>
      </c>
      <c r="AV91" s="73">
        <v>24433.554955526201</v>
      </c>
      <c r="AW91" s="73">
        <v>25458.086385651361</v>
      </c>
      <c r="AX91" s="73">
        <v>25559.305644690037</v>
      </c>
      <c r="AY91" s="73">
        <v>25875.063942356745</v>
      </c>
      <c r="AZ91" s="73">
        <v>24178.976395186954</v>
      </c>
      <c r="BA91" s="73">
        <v>24505.631193101013</v>
      </c>
      <c r="BB91" s="73">
        <v>25051.216443808749</v>
      </c>
      <c r="BC91" s="73">
        <v>24833.271265436091</v>
      </c>
      <c r="BD91" s="73">
        <v>25365.10826626774</v>
      </c>
      <c r="BE91" s="73">
        <v>26509.099990190738</v>
      </c>
      <c r="BF91" s="73">
        <v>27587.135484684328</v>
      </c>
      <c r="BG91" s="73">
        <v>28260.776608870194</v>
      </c>
      <c r="BH91" s="73">
        <v>29559.214470563315</v>
      </c>
      <c r="BI91" s="73">
        <v>31196.504981707618</v>
      </c>
      <c r="BJ91" s="73">
        <v>32639.508296179672</v>
      </c>
      <c r="BK91" s="73"/>
    </row>
    <row r="92" spans="1:63" x14ac:dyDescent="0.25">
      <c r="A92" s="61" t="s">
        <v>369</v>
      </c>
      <c r="B92" s="62" t="s">
        <v>368</v>
      </c>
      <c r="C92" s="77" t="e">
        <v>#N/A</v>
      </c>
      <c r="D92" s="77" t="e">
        <v>#N/A</v>
      </c>
      <c r="E92" s="77" t="e">
        <v>#N/A</v>
      </c>
      <c r="F92" s="77" t="e">
        <v>#N/A</v>
      </c>
      <c r="G92" s="77" t="e">
        <v>#N/A</v>
      </c>
      <c r="H92" s="77" t="e">
        <v>#N/A</v>
      </c>
      <c r="I92" s="77" t="e">
        <v>#N/A</v>
      </c>
      <c r="J92" s="77" t="e">
        <v>#N/A</v>
      </c>
      <c r="K92" s="77" t="e">
        <v>#N/A</v>
      </c>
      <c r="L92" s="77" t="e">
        <v>#N/A</v>
      </c>
      <c r="M92" s="77" t="e">
        <v>#N/A</v>
      </c>
      <c r="N92" s="77" t="e">
        <v>#N/A</v>
      </c>
      <c r="O92" s="77" t="e">
        <v>#N/A</v>
      </c>
      <c r="P92" s="77" t="e">
        <v>#N/A</v>
      </c>
      <c r="Q92" s="77" t="e">
        <v>#N/A</v>
      </c>
      <c r="R92" s="77" t="e">
        <v>#N/A</v>
      </c>
      <c r="S92" s="77" t="e">
        <v>#N/A</v>
      </c>
      <c r="T92" s="77" t="e">
        <v>#N/A</v>
      </c>
      <c r="U92" s="77" t="e">
        <v>#N/A</v>
      </c>
      <c r="V92" s="77" t="e">
        <v>#N/A</v>
      </c>
      <c r="W92" s="77" t="e">
        <v>#N/A</v>
      </c>
      <c r="X92" s="77" t="e">
        <v>#N/A</v>
      </c>
      <c r="Y92" s="77" t="e">
        <v>#N/A</v>
      </c>
      <c r="Z92" s="77" t="e">
        <v>#N/A</v>
      </c>
      <c r="AA92" s="77" t="e">
        <v>#N/A</v>
      </c>
      <c r="AB92" s="77" t="e">
        <v>#N/A</v>
      </c>
      <c r="AC92" s="77" t="e">
        <v>#N/A</v>
      </c>
      <c r="AD92" s="77" t="e">
        <v>#N/A</v>
      </c>
      <c r="AE92" s="77" t="e">
        <v>#N/A</v>
      </c>
      <c r="AF92" s="77" t="e">
        <v>#N/A</v>
      </c>
      <c r="AG92" s="73">
        <v>34182.981632160816</v>
      </c>
      <c r="AH92" s="73">
        <v>33713.510291038234</v>
      </c>
      <c r="AI92" s="73">
        <v>32169.252379980415</v>
      </c>
      <c r="AJ92" s="73">
        <v>32262.061277433659</v>
      </c>
      <c r="AK92" s="73">
        <v>33137.853810507957</v>
      </c>
      <c r="AL92" s="73">
        <v>32997.002581993685</v>
      </c>
      <c r="AM92" s="73">
        <v>34320.209145939247</v>
      </c>
      <c r="AN92" s="73">
        <v>36001.085138767863</v>
      </c>
      <c r="AO92" s="73">
        <v>38144.890990734108</v>
      </c>
      <c r="AP92" s="73">
        <v>39210.086110748998</v>
      </c>
      <c r="AQ92" s="73">
        <v>40568.798851454485</v>
      </c>
      <c r="AR92" s="73">
        <v>41593.902542145814</v>
      </c>
      <c r="AS92" s="73">
        <v>41505.096811218289</v>
      </c>
      <c r="AT92" s="73">
        <v>42153.563739089368</v>
      </c>
      <c r="AU92" s="73">
        <v>45145.545657732437</v>
      </c>
      <c r="AV92" s="73">
        <v>47249.40110646945</v>
      </c>
      <c r="AW92" s="73">
        <v>48575.67256059996</v>
      </c>
      <c r="AX92" s="73">
        <v>51797.694072792721</v>
      </c>
      <c r="AY92" s="73">
        <v>51856.169521573662</v>
      </c>
      <c r="AZ92" s="73">
        <v>48177.084122629742</v>
      </c>
      <c r="BA92" s="73">
        <v>46588.773875686165</v>
      </c>
      <c r="BB92" s="73">
        <v>47320.627143897211</v>
      </c>
      <c r="BC92" s="73">
        <v>47679.729181388546</v>
      </c>
      <c r="BD92" s="73">
        <v>49183.313021823313</v>
      </c>
      <c r="BE92" s="73">
        <v>49652.149500390762</v>
      </c>
      <c r="BF92" s="73">
        <v>51471.021578782456</v>
      </c>
      <c r="BG92" s="73">
        <v>54125.480674308688</v>
      </c>
      <c r="BH92" s="73">
        <v>55274.189121964388</v>
      </c>
      <c r="BI92" s="73">
        <v>55866.189271974246</v>
      </c>
      <c r="BJ92" s="73">
        <v>55699.716390296955</v>
      </c>
      <c r="BK92" s="73"/>
    </row>
    <row r="93" spans="1:63" x14ac:dyDescent="0.25">
      <c r="A93" s="61" t="s">
        <v>288</v>
      </c>
      <c r="B93" s="62" t="s">
        <v>287</v>
      </c>
      <c r="C93" s="77" t="e">
        <v>#N/A</v>
      </c>
      <c r="D93" s="77" t="e">
        <v>#N/A</v>
      </c>
      <c r="E93" s="77" t="e">
        <v>#N/A</v>
      </c>
      <c r="F93" s="77" t="e">
        <v>#N/A</v>
      </c>
      <c r="G93" s="77" t="e">
        <v>#N/A</v>
      </c>
      <c r="H93" s="77" t="e">
        <v>#N/A</v>
      </c>
      <c r="I93" s="77" t="e">
        <v>#N/A</v>
      </c>
      <c r="J93" s="77" t="e">
        <v>#N/A</v>
      </c>
      <c r="K93" s="77" t="e">
        <v>#N/A</v>
      </c>
      <c r="L93" s="77" t="e">
        <v>#N/A</v>
      </c>
      <c r="M93" s="77" t="e">
        <v>#N/A</v>
      </c>
      <c r="N93" s="77" t="e">
        <v>#N/A</v>
      </c>
      <c r="O93" s="77" t="e">
        <v>#N/A</v>
      </c>
      <c r="P93" s="77" t="e">
        <v>#N/A</v>
      </c>
      <c r="Q93" s="77" t="e">
        <v>#N/A</v>
      </c>
      <c r="R93" s="77" t="e">
        <v>#N/A</v>
      </c>
      <c r="S93" s="77" t="e">
        <v>#N/A</v>
      </c>
      <c r="T93" s="77" t="e">
        <v>#N/A</v>
      </c>
      <c r="U93" s="77" t="e">
        <v>#N/A</v>
      </c>
      <c r="V93" s="77" t="e">
        <v>#N/A</v>
      </c>
      <c r="W93" s="77" t="e">
        <v>#N/A</v>
      </c>
      <c r="X93" s="77" t="e">
        <v>#N/A</v>
      </c>
      <c r="Y93" s="77" t="e">
        <v>#N/A</v>
      </c>
      <c r="Z93" s="77" t="e">
        <v>#N/A</v>
      </c>
      <c r="AA93" s="77" t="e">
        <v>#N/A</v>
      </c>
      <c r="AB93" s="77" t="e">
        <v>#N/A</v>
      </c>
      <c r="AC93" s="77" t="e">
        <v>#N/A</v>
      </c>
      <c r="AD93" s="77" t="e">
        <v>#N/A</v>
      </c>
      <c r="AE93" s="77" t="e">
        <v>#N/A</v>
      </c>
      <c r="AF93" s="77" t="e">
        <v>#N/A</v>
      </c>
      <c r="AG93" s="73">
        <v>1809.8022051155651</v>
      </c>
      <c r="AH93" s="73">
        <v>1792.0014506539126</v>
      </c>
      <c r="AI93" s="73">
        <v>1852.7578124825661</v>
      </c>
      <c r="AJ93" s="73">
        <v>1902.9069220267984</v>
      </c>
      <c r="AK93" s="73">
        <v>1990.5603036105454</v>
      </c>
      <c r="AL93" s="73">
        <v>2100.6359288901454</v>
      </c>
      <c r="AM93" s="73">
        <v>2216.8098572090034</v>
      </c>
      <c r="AN93" s="73">
        <v>2263.8730356534625</v>
      </c>
      <c r="AO93" s="73">
        <v>2360.0614733922894</v>
      </c>
      <c r="AP93" s="73">
        <v>2522.8612397031225</v>
      </c>
      <c r="AQ93" s="73">
        <v>2573.8505030082515</v>
      </c>
      <c r="AR93" s="73">
        <v>2651.7706772239212</v>
      </c>
      <c r="AS93" s="73">
        <v>2706.5264285276508</v>
      </c>
      <c r="AT93" s="73">
        <v>2871.4541779558072</v>
      </c>
      <c r="AU93" s="73">
        <v>3049.3020986679053</v>
      </c>
      <c r="AV93" s="73">
        <v>3239.3330355679564</v>
      </c>
      <c r="AW93" s="73">
        <v>3446.7567462265247</v>
      </c>
      <c r="AX93" s="73">
        <v>3655.2225936661421</v>
      </c>
      <c r="AY93" s="73">
        <v>3713.2528394413375</v>
      </c>
      <c r="AZ93" s="73">
        <v>3949.0848213514296</v>
      </c>
      <c r="BA93" s="73">
        <v>4227.1930733349736</v>
      </c>
      <c r="BB93" s="73">
        <v>4391.7970271510985</v>
      </c>
      <c r="BC93" s="73">
        <v>4574.7373248824279</v>
      </c>
      <c r="BD93" s="73">
        <v>4809.6481151420267</v>
      </c>
      <c r="BE93" s="73">
        <v>5107.2081533707724</v>
      </c>
      <c r="BF93" s="73">
        <v>5454.3471043939599</v>
      </c>
      <c r="BG93" s="73">
        <v>5840.67022941306</v>
      </c>
      <c r="BH93" s="73">
        <v>6185.9938925854276</v>
      </c>
      <c r="BI93" s="73">
        <v>6496.8075059829835</v>
      </c>
      <c r="BJ93" s="73">
        <v>6700.0622249088801</v>
      </c>
      <c r="BK93" s="73"/>
    </row>
    <row r="94" spans="1:63" x14ac:dyDescent="0.25">
      <c r="A94" s="61" t="s">
        <v>264</v>
      </c>
      <c r="B94" s="62" t="s">
        <v>263</v>
      </c>
      <c r="C94" s="77" t="e">
        <v>#N/A</v>
      </c>
      <c r="D94" s="77" t="e">
        <v>#N/A</v>
      </c>
      <c r="E94" s="77" t="e">
        <v>#N/A</v>
      </c>
      <c r="F94" s="77" t="e">
        <v>#N/A</v>
      </c>
      <c r="G94" s="77" t="e">
        <v>#N/A</v>
      </c>
      <c r="H94" s="77" t="e">
        <v>#N/A</v>
      </c>
      <c r="I94" s="77" t="e">
        <v>#N/A</v>
      </c>
      <c r="J94" s="77" t="e">
        <v>#N/A</v>
      </c>
      <c r="K94" s="77" t="e">
        <v>#N/A</v>
      </c>
      <c r="L94" s="77" t="e">
        <v>#N/A</v>
      </c>
      <c r="M94" s="77" t="e">
        <v>#N/A</v>
      </c>
      <c r="N94" s="77" t="e">
        <v>#N/A</v>
      </c>
      <c r="O94" s="77" t="e">
        <v>#N/A</v>
      </c>
      <c r="P94" s="77" t="e">
        <v>#N/A</v>
      </c>
      <c r="Q94" s="77" t="e">
        <v>#N/A</v>
      </c>
      <c r="R94" s="77" t="e">
        <v>#N/A</v>
      </c>
      <c r="S94" s="77" t="e">
        <v>#N/A</v>
      </c>
      <c r="T94" s="77" t="e">
        <v>#N/A</v>
      </c>
      <c r="U94" s="77" t="e">
        <v>#N/A</v>
      </c>
      <c r="V94" s="77" t="e">
        <v>#N/A</v>
      </c>
      <c r="W94" s="77" t="e">
        <v>#N/A</v>
      </c>
      <c r="X94" s="77" t="e">
        <v>#N/A</v>
      </c>
      <c r="Y94" s="77" t="e">
        <v>#N/A</v>
      </c>
      <c r="Z94" s="77" t="e">
        <v>#N/A</v>
      </c>
      <c r="AA94" s="77" t="e">
        <v>#N/A</v>
      </c>
      <c r="AB94" s="77" t="e">
        <v>#N/A</v>
      </c>
      <c r="AC94" s="77" t="e">
        <v>#N/A</v>
      </c>
      <c r="AD94" s="77" t="e">
        <v>#N/A</v>
      </c>
      <c r="AE94" s="77" t="e">
        <v>#N/A</v>
      </c>
      <c r="AF94" s="77" t="e">
        <v>#N/A</v>
      </c>
      <c r="AG94" s="73">
        <v>4532.5402514172083</v>
      </c>
      <c r="AH94" s="73">
        <v>4762.3879901503715</v>
      </c>
      <c r="AI94" s="73">
        <v>4986.7838284644231</v>
      </c>
      <c r="AJ94" s="73">
        <v>5224.1661773474934</v>
      </c>
      <c r="AK94" s="73">
        <v>5529.2320681014171</v>
      </c>
      <c r="AL94" s="73">
        <v>5892.071663782599</v>
      </c>
      <c r="AM94" s="73">
        <v>6258.4366272684274</v>
      </c>
      <c r="AN94" s="73">
        <v>6458.0725453611985</v>
      </c>
      <c r="AO94" s="73">
        <v>5531.3034162040467</v>
      </c>
      <c r="AP94" s="73">
        <v>5497.8147878176906</v>
      </c>
      <c r="AQ94" s="73">
        <v>5689.2601960401735</v>
      </c>
      <c r="AR94" s="73">
        <v>5816.4254666412317</v>
      </c>
      <c r="AS94" s="73">
        <v>5996.1898631271206</v>
      </c>
      <c r="AT94" s="73">
        <v>6198.6533803207412</v>
      </c>
      <c r="AU94" s="73">
        <v>6423.7204265012288</v>
      </c>
      <c r="AV94" s="73">
        <v>6699.2720316876366</v>
      </c>
      <c r="AW94" s="73">
        <v>6974.4456536936032</v>
      </c>
      <c r="AX94" s="73">
        <v>7319.4341967847395</v>
      </c>
      <c r="AY94" s="73">
        <v>7657.5944916051412</v>
      </c>
      <c r="AZ94" s="73">
        <v>7906.2616567558789</v>
      </c>
      <c r="BA94" s="73">
        <v>8286.7332465920954</v>
      </c>
      <c r="BB94" s="73">
        <v>8680.2056223053241</v>
      </c>
      <c r="BC94" s="73">
        <v>9080.040567168433</v>
      </c>
      <c r="BD94" s="73">
        <v>9456.9776792786906</v>
      </c>
      <c r="BE94" s="73">
        <v>9801.1306328465089</v>
      </c>
      <c r="BF94" s="73">
        <v>10149.603909306405</v>
      </c>
      <c r="BG94" s="73">
        <v>10531.197938701815</v>
      </c>
      <c r="BH94" s="73">
        <v>10935.841754291883</v>
      </c>
      <c r="BI94" s="73">
        <v>11371.531939307051</v>
      </c>
      <c r="BJ94" s="73">
        <v>11812.197643075118</v>
      </c>
      <c r="BK94" s="73"/>
    </row>
    <row r="95" spans="1:63" x14ac:dyDescent="0.25">
      <c r="A95" s="61" t="s">
        <v>521</v>
      </c>
      <c r="B95" s="62" t="s">
        <v>289</v>
      </c>
      <c r="C95" s="77" t="e">
        <v>#N/A</v>
      </c>
      <c r="D95" s="77" t="e">
        <v>#N/A</v>
      </c>
      <c r="E95" s="77" t="e">
        <v>#N/A</v>
      </c>
      <c r="F95" s="77" t="e">
        <v>#N/A</v>
      </c>
      <c r="G95" s="77" t="e">
        <v>#N/A</v>
      </c>
      <c r="H95" s="77" t="e">
        <v>#N/A</v>
      </c>
      <c r="I95" s="77" t="e">
        <v>#N/A</v>
      </c>
      <c r="J95" s="77" t="e">
        <v>#N/A</v>
      </c>
      <c r="K95" s="77" t="e">
        <v>#N/A</v>
      </c>
      <c r="L95" s="77" t="e">
        <v>#N/A</v>
      </c>
      <c r="M95" s="77" t="e">
        <v>#N/A</v>
      </c>
      <c r="N95" s="77" t="e">
        <v>#N/A</v>
      </c>
      <c r="O95" s="77" t="e">
        <v>#N/A</v>
      </c>
      <c r="P95" s="77" t="e">
        <v>#N/A</v>
      </c>
      <c r="Q95" s="77" t="e">
        <v>#N/A</v>
      </c>
      <c r="R95" s="77" t="e">
        <v>#N/A</v>
      </c>
      <c r="S95" s="77" t="e">
        <v>#N/A</v>
      </c>
      <c r="T95" s="77" t="e">
        <v>#N/A</v>
      </c>
      <c r="U95" s="77" t="e">
        <v>#N/A</v>
      </c>
      <c r="V95" s="77" t="e">
        <v>#N/A</v>
      </c>
      <c r="W95" s="77" t="e">
        <v>#N/A</v>
      </c>
      <c r="X95" s="77" t="e">
        <v>#N/A</v>
      </c>
      <c r="Y95" s="77" t="e">
        <v>#N/A</v>
      </c>
      <c r="Z95" s="77" t="e">
        <v>#N/A</v>
      </c>
      <c r="AA95" s="77" t="e">
        <v>#N/A</v>
      </c>
      <c r="AB95" s="77" t="e">
        <v>#N/A</v>
      </c>
      <c r="AC95" s="77" t="e">
        <v>#N/A</v>
      </c>
      <c r="AD95" s="77" t="e">
        <v>#N/A</v>
      </c>
      <c r="AE95" s="77" t="e">
        <v>#N/A</v>
      </c>
      <c r="AF95" s="77" t="e">
        <v>#N/A</v>
      </c>
      <c r="AG95" s="73">
        <v>8649.5761232521836</v>
      </c>
      <c r="AH95" s="73">
        <v>9499.4362678292455</v>
      </c>
      <c r="AI95" s="73">
        <v>9585.6882092612723</v>
      </c>
      <c r="AJ95" s="73">
        <v>9532.3893323045413</v>
      </c>
      <c r="AK95" s="73">
        <v>9253.9835961928329</v>
      </c>
      <c r="AL95" s="73">
        <v>9333.9626760496176</v>
      </c>
      <c r="AM95" s="73">
        <v>9682.5310319446307</v>
      </c>
      <c r="AN95" s="73">
        <v>9599.5481993527828</v>
      </c>
      <c r="AO95" s="73">
        <v>9680.5009964973851</v>
      </c>
      <c r="AP95" s="73">
        <v>9638.4046214452974</v>
      </c>
      <c r="AQ95" s="73">
        <v>10075.14382751045</v>
      </c>
      <c r="AR95" s="73">
        <v>10027.422676535994</v>
      </c>
      <c r="AS95" s="73">
        <v>10622.379955874983</v>
      </c>
      <c r="AT95" s="73">
        <v>11408.094260425414</v>
      </c>
      <c r="AU95" s="73">
        <v>11764.096501953254</v>
      </c>
      <c r="AV95" s="73">
        <v>11998.21451356366</v>
      </c>
      <c r="AW95" s="73">
        <v>12456.609175376336</v>
      </c>
      <c r="AX95" s="73">
        <v>13324.908022092261</v>
      </c>
      <c r="AY95" s="73">
        <v>13213.096355950624</v>
      </c>
      <c r="AZ95" s="73">
        <v>13199.017963162507</v>
      </c>
      <c r="BA95" s="73">
        <v>13805.703821948555</v>
      </c>
      <c r="BB95" s="73">
        <v>14005.313899693223</v>
      </c>
      <c r="BC95" s="73">
        <v>12807.397970465816</v>
      </c>
      <c r="BD95" s="73">
        <v>12625.090793688263</v>
      </c>
      <c r="BE95" s="73">
        <v>13038.557757132197</v>
      </c>
      <c r="BF95" s="73">
        <v>12698.1080651379</v>
      </c>
      <c r="BG95" s="73">
        <v>14205.207170441414</v>
      </c>
      <c r="BH95" s="73">
        <v>14535.862226476185</v>
      </c>
      <c r="BI95" s="73">
        <v>13471.848968969422</v>
      </c>
      <c r="BJ95" s="73">
        <v>12389.221585267</v>
      </c>
      <c r="BK95" s="73"/>
    </row>
    <row r="96" spans="1:63" x14ac:dyDescent="0.25">
      <c r="A96" s="61" t="s">
        <v>310</v>
      </c>
      <c r="B96" s="62" t="s">
        <v>309</v>
      </c>
      <c r="C96" s="77" t="e">
        <v>#N/A</v>
      </c>
      <c r="D96" s="77" t="e">
        <v>#N/A</v>
      </c>
      <c r="E96" s="77" t="e">
        <v>#N/A</v>
      </c>
      <c r="F96" s="77" t="e">
        <v>#N/A</v>
      </c>
      <c r="G96" s="77" t="e">
        <v>#N/A</v>
      </c>
      <c r="H96" s="77" t="e">
        <v>#N/A</v>
      </c>
      <c r="I96" s="77" t="e">
        <v>#N/A</v>
      </c>
      <c r="J96" s="77" t="e">
        <v>#N/A</v>
      </c>
      <c r="K96" s="77" t="e">
        <v>#N/A</v>
      </c>
      <c r="L96" s="77" t="e">
        <v>#N/A</v>
      </c>
      <c r="M96" s="77" t="e">
        <v>#N/A</v>
      </c>
      <c r="N96" s="77" t="e">
        <v>#N/A</v>
      </c>
      <c r="O96" s="77" t="e">
        <v>#N/A</v>
      </c>
      <c r="P96" s="77" t="e">
        <v>#N/A</v>
      </c>
      <c r="Q96" s="77" t="e">
        <v>#N/A</v>
      </c>
      <c r="R96" s="77" t="e">
        <v>#N/A</v>
      </c>
      <c r="S96" s="77" t="e">
        <v>#N/A</v>
      </c>
      <c r="T96" s="77" t="e">
        <v>#N/A</v>
      </c>
      <c r="U96" s="77" t="e">
        <v>#N/A</v>
      </c>
      <c r="V96" s="77" t="e">
        <v>#N/A</v>
      </c>
      <c r="W96" s="77" t="e">
        <v>#N/A</v>
      </c>
      <c r="X96" s="77" t="e">
        <v>#N/A</v>
      </c>
      <c r="Y96" s="77" t="e">
        <v>#N/A</v>
      </c>
      <c r="Z96" s="77" t="e">
        <v>#N/A</v>
      </c>
      <c r="AA96" s="77" t="e">
        <v>#N/A</v>
      </c>
      <c r="AB96" s="77" t="e">
        <v>#N/A</v>
      </c>
      <c r="AC96" s="77" t="e">
        <v>#N/A</v>
      </c>
      <c r="AD96" s="77" t="e">
        <v>#N/A</v>
      </c>
      <c r="AE96" s="77" t="e">
        <v>#N/A</v>
      </c>
      <c r="AF96" s="77" t="e">
        <v>#N/A</v>
      </c>
      <c r="AG96" s="73">
        <v>7961.5815978764831</v>
      </c>
      <c r="AH96" s="73">
        <v>2787.160812846615</v>
      </c>
      <c r="AI96" s="73">
        <v>3592.4843750743285</v>
      </c>
      <c r="AJ96" s="73">
        <v>4544.2479879659395</v>
      </c>
      <c r="AK96" s="73">
        <v>4578.2902257375863</v>
      </c>
      <c r="AL96" s="73">
        <v>4533.8101035030477</v>
      </c>
      <c r="AM96" s="73">
        <v>4879.9868105397254</v>
      </c>
      <c r="AN96" s="73">
        <v>5735.2293699780812</v>
      </c>
      <c r="AO96" s="73">
        <v>7498.373586059517</v>
      </c>
      <c r="AP96" s="73">
        <v>8550.832694077988</v>
      </c>
      <c r="AQ96" s="73">
        <v>8414.4362684308744</v>
      </c>
      <c r="AR96" s="73">
        <v>8355.7284740727628</v>
      </c>
      <c r="AS96" s="73">
        <v>7553.3496596180812</v>
      </c>
      <c r="AT96" s="73">
        <v>4912.7171410568253</v>
      </c>
      <c r="AU96" s="73">
        <v>7380.6942242586374</v>
      </c>
      <c r="AV96" s="73">
        <v>7531.3455759007957</v>
      </c>
      <c r="AW96" s="73">
        <v>8137.4556999678853</v>
      </c>
      <c r="AX96" s="73">
        <v>8112.6744062093239</v>
      </c>
      <c r="AY96" s="73">
        <v>8633.4236449664622</v>
      </c>
      <c r="AZ96" s="73">
        <v>8744.2195499236404</v>
      </c>
      <c r="BA96" s="73">
        <v>9063.568597179561</v>
      </c>
      <c r="BB96" s="73">
        <v>9435.5903557796864</v>
      </c>
      <c r="BC96" s="73">
        <v>10357.934226825506</v>
      </c>
      <c r="BD96" s="73">
        <v>10719.245192183209</v>
      </c>
      <c r="BE96" s="73">
        <v>10400.644783001577</v>
      </c>
      <c r="BF96" s="73">
        <v>10310.680021849012</v>
      </c>
      <c r="BG96" s="73">
        <v>11542.264264747335</v>
      </c>
      <c r="BH96" s="73">
        <v>10971.970012480177</v>
      </c>
      <c r="BI96" s="73">
        <v>10660.092563144059</v>
      </c>
      <c r="BJ96" s="73">
        <v>10881.172086253004</v>
      </c>
      <c r="BK96" s="73"/>
    </row>
    <row r="97" spans="1:63" x14ac:dyDescent="0.25">
      <c r="A97" s="61" t="s">
        <v>371</v>
      </c>
      <c r="B97" s="62" t="s">
        <v>370</v>
      </c>
      <c r="C97" s="77" t="e">
        <v>#N/A</v>
      </c>
      <c r="D97" s="77" t="e">
        <v>#N/A</v>
      </c>
      <c r="E97" s="77" t="e">
        <v>#N/A</v>
      </c>
      <c r="F97" s="77" t="e">
        <v>#N/A</v>
      </c>
      <c r="G97" s="77" t="e">
        <v>#N/A</v>
      </c>
      <c r="H97" s="77" t="e">
        <v>#N/A</v>
      </c>
      <c r="I97" s="77" t="e">
        <v>#N/A</v>
      </c>
      <c r="J97" s="77" t="e">
        <v>#N/A</v>
      </c>
      <c r="K97" s="77" t="e">
        <v>#N/A</v>
      </c>
      <c r="L97" s="77" t="e">
        <v>#N/A</v>
      </c>
      <c r="M97" s="77" t="e">
        <v>#N/A</v>
      </c>
      <c r="N97" s="77" t="e">
        <v>#N/A</v>
      </c>
      <c r="O97" s="77" t="e">
        <v>#N/A</v>
      </c>
      <c r="P97" s="77" t="e">
        <v>#N/A</v>
      </c>
      <c r="Q97" s="77" t="e">
        <v>#N/A</v>
      </c>
      <c r="R97" s="77" t="e">
        <v>#N/A</v>
      </c>
      <c r="S97" s="77" t="e">
        <v>#N/A</v>
      </c>
      <c r="T97" s="77" t="e">
        <v>#N/A</v>
      </c>
      <c r="U97" s="77" t="e">
        <v>#N/A</v>
      </c>
      <c r="V97" s="77" t="e">
        <v>#N/A</v>
      </c>
      <c r="W97" s="77" t="e">
        <v>#N/A</v>
      </c>
      <c r="X97" s="77" t="e">
        <v>#N/A</v>
      </c>
      <c r="Y97" s="77" t="e">
        <v>#N/A</v>
      </c>
      <c r="Z97" s="77" t="e">
        <v>#N/A</v>
      </c>
      <c r="AA97" s="77" t="e">
        <v>#N/A</v>
      </c>
      <c r="AB97" s="77" t="e">
        <v>#N/A</v>
      </c>
      <c r="AC97" s="77" t="e">
        <v>#N/A</v>
      </c>
      <c r="AD97" s="77" t="e">
        <v>#N/A</v>
      </c>
      <c r="AE97" s="77" t="e">
        <v>#N/A</v>
      </c>
      <c r="AF97" s="77" t="e">
        <v>#N/A</v>
      </c>
      <c r="AG97" s="73">
        <v>26448.289359812119</v>
      </c>
      <c r="AH97" s="73">
        <v>26804.098068966316</v>
      </c>
      <c r="AI97" s="73">
        <v>27511.888992394364</v>
      </c>
      <c r="AJ97" s="73">
        <v>28111.810532598043</v>
      </c>
      <c r="AK97" s="73">
        <v>29612.917115961176</v>
      </c>
      <c r="AL97" s="73">
        <v>32299.92510503489</v>
      </c>
      <c r="AM97" s="73">
        <v>34421.269616946287</v>
      </c>
      <c r="AN97" s="73">
        <v>37793.565899083253</v>
      </c>
      <c r="AO97" s="73">
        <v>40652.082658258769</v>
      </c>
      <c r="AP97" s="73">
        <v>44418.436837849011</v>
      </c>
      <c r="AQ97" s="73">
        <v>47970.345283718423</v>
      </c>
      <c r="AR97" s="73">
        <v>49704.71895086491</v>
      </c>
      <c r="AS97" s="73">
        <v>51767.397611525943</v>
      </c>
      <c r="AT97" s="73">
        <v>52469.062138441288</v>
      </c>
      <c r="AU97" s="73">
        <v>54981.218448305684</v>
      </c>
      <c r="AV97" s="73">
        <v>56862.732914214575</v>
      </c>
      <c r="AW97" s="73">
        <v>58156.944286621219</v>
      </c>
      <c r="AX97" s="73">
        <v>59507.916836078948</v>
      </c>
      <c r="AY97" s="73">
        <v>55694.629762698743</v>
      </c>
      <c r="AZ97" s="73">
        <v>52331.560391274157</v>
      </c>
      <c r="BA97" s="73">
        <v>52989.232700558554</v>
      </c>
      <c r="BB97" s="73">
        <v>52939.859292624766</v>
      </c>
      <c r="BC97" s="73">
        <v>52834.992358817704</v>
      </c>
      <c r="BD97" s="73">
        <v>53267.902821002339</v>
      </c>
      <c r="BE97" s="73">
        <v>57404.704479708453</v>
      </c>
      <c r="BF97" s="73">
        <v>71173.515647308159</v>
      </c>
      <c r="BG97" s="73">
        <v>72962.850698473543</v>
      </c>
      <c r="BH97" s="73">
        <v>78051.520995538041</v>
      </c>
      <c r="BI97" s="73">
        <v>83388.721147485354</v>
      </c>
      <c r="BJ97" s="73">
        <v>86826.335101853896</v>
      </c>
      <c r="BK97" s="73"/>
    </row>
    <row r="98" spans="1:63" x14ac:dyDescent="0.25">
      <c r="A98" s="61" t="s">
        <v>373</v>
      </c>
      <c r="B98" s="62" t="s">
        <v>372</v>
      </c>
      <c r="C98" s="77" t="e">
        <v>#N/A</v>
      </c>
      <c r="D98" s="77" t="e">
        <v>#N/A</v>
      </c>
      <c r="E98" s="77" t="e">
        <v>#N/A</v>
      </c>
      <c r="F98" s="77" t="e">
        <v>#N/A</v>
      </c>
      <c r="G98" s="77" t="e">
        <v>#N/A</v>
      </c>
      <c r="H98" s="77" t="e">
        <v>#N/A</v>
      </c>
      <c r="I98" s="77" t="e">
        <v>#N/A</v>
      </c>
      <c r="J98" s="77" t="e">
        <v>#N/A</v>
      </c>
      <c r="K98" s="77" t="e">
        <v>#N/A</v>
      </c>
      <c r="L98" s="77" t="e">
        <v>#N/A</v>
      </c>
      <c r="M98" s="77" t="e">
        <v>#N/A</v>
      </c>
      <c r="N98" s="77" t="e">
        <v>#N/A</v>
      </c>
      <c r="O98" s="77" t="e">
        <v>#N/A</v>
      </c>
      <c r="P98" s="77" t="e">
        <v>#N/A</v>
      </c>
      <c r="Q98" s="77" t="e">
        <v>#N/A</v>
      </c>
      <c r="R98" s="77" t="e">
        <v>#N/A</v>
      </c>
      <c r="S98" s="77" t="e">
        <v>#N/A</v>
      </c>
      <c r="T98" s="77" t="e">
        <v>#N/A</v>
      </c>
      <c r="U98" s="77" t="e">
        <v>#N/A</v>
      </c>
      <c r="V98" s="77" t="e">
        <v>#N/A</v>
      </c>
      <c r="W98" s="77" t="e">
        <v>#N/A</v>
      </c>
      <c r="X98" s="77" t="e">
        <v>#N/A</v>
      </c>
      <c r="Y98" s="77" t="e">
        <v>#N/A</v>
      </c>
      <c r="Z98" s="77" t="e">
        <v>#N/A</v>
      </c>
      <c r="AA98" s="77" t="e">
        <v>#N/A</v>
      </c>
      <c r="AB98" s="77" t="e">
        <v>#N/A</v>
      </c>
      <c r="AC98" s="77" t="e">
        <v>#N/A</v>
      </c>
      <c r="AD98" s="77" t="e">
        <v>#N/A</v>
      </c>
      <c r="AE98" s="77" t="e">
        <v>#N/A</v>
      </c>
      <c r="AF98" s="77" t="e">
        <v>#N/A</v>
      </c>
      <c r="AG98" s="73" t="e">
        <v>#N/A</v>
      </c>
      <c r="AH98" s="73" t="e">
        <v>#N/A</v>
      </c>
      <c r="AI98" s="73" t="e">
        <v>#N/A</v>
      </c>
      <c r="AJ98" s="73" t="e">
        <v>#N/A</v>
      </c>
      <c r="AK98" s="73" t="e">
        <v>#N/A</v>
      </c>
      <c r="AL98" s="73" t="e">
        <v>#N/A</v>
      </c>
      <c r="AM98" s="73" t="e">
        <v>#N/A</v>
      </c>
      <c r="AN98" s="73" t="e">
        <v>#N/A</v>
      </c>
      <c r="AO98" s="73" t="e">
        <v>#N/A</v>
      </c>
      <c r="AP98" s="73" t="e">
        <v>#N/A</v>
      </c>
      <c r="AQ98" s="73" t="e">
        <v>#N/A</v>
      </c>
      <c r="AR98" s="73" t="e">
        <v>#N/A</v>
      </c>
      <c r="AS98" s="73" t="e">
        <v>#N/A</v>
      </c>
      <c r="AT98" s="73" t="e">
        <v>#N/A</v>
      </c>
      <c r="AU98" s="73" t="e">
        <v>#N/A</v>
      </c>
      <c r="AV98" s="73" t="e">
        <v>#N/A</v>
      </c>
      <c r="AW98" s="73" t="e">
        <v>#N/A</v>
      </c>
      <c r="AX98" s="73" t="e">
        <v>#N/A</v>
      </c>
      <c r="AY98" s="73" t="e">
        <v>#N/A</v>
      </c>
      <c r="AZ98" s="73" t="e">
        <v>#N/A</v>
      </c>
      <c r="BA98" s="73" t="e">
        <v>#N/A</v>
      </c>
      <c r="BB98" s="73" t="e">
        <v>#N/A</v>
      </c>
      <c r="BC98" s="73" t="e">
        <v>#N/A</v>
      </c>
      <c r="BD98" s="73" t="e">
        <v>#N/A</v>
      </c>
      <c r="BE98" s="73" t="e">
        <v>#N/A</v>
      </c>
      <c r="BF98" s="73" t="e">
        <v>#N/A</v>
      </c>
      <c r="BG98" s="73" t="e">
        <v>#N/A</v>
      </c>
      <c r="BH98" s="73" t="e">
        <v>#N/A</v>
      </c>
      <c r="BI98" s="73" t="e">
        <v>#N/A</v>
      </c>
      <c r="BJ98" s="73" t="e">
        <v>#N/A</v>
      </c>
      <c r="BK98" s="73"/>
    </row>
    <row r="99" spans="1:63" x14ac:dyDescent="0.25">
      <c r="A99" s="61" t="s">
        <v>312</v>
      </c>
      <c r="B99" s="62" t="s">
        <v>311</v>
      </c>
      <c r="C99" s="77" t="e">
        <v>#N/A</v>
      </c>
      <c r="D99" s="77" t="e">
        <v>#N/A</v>
      </c>
      <c r="E99" s="77" t="e">
        <v>#N/A</v>
      </c>
      <c r="F99" s="77" t="e">
        <v>#N/A</v>
      </c>
      <c r="G99" s="77" t="e">
        <v>#N/A</v>
      </c>
      <c r="H99" s="77" t="e">
        <v>#N/A</v>
      </c>
      <c r="I99" s="77" t="e">
        <v>#N/A</v>
      </c>
      <c r="J99" s="77" t="e">
        <v>#N/A</v>
      </c>
      <c r="K99" s="77" t="e">
        <v>#N/A</v>
      </c>
      <c r="L99" s="77" t="e">
        <v>#N/A</v>
      </c>
      <c r="M99" s="77" t="e">
        <v>#N/A</v>
      </c>
      <c r="N99" s="77" t="e">
        <v>#N/A</v>
      </c>
      <c r="O99" s="77" t="e">
        <v>#N/A</v>
      </c>
      <c r="P99" s="77" t="e">
        <v>#N/A</v>
      </c>
      <c r="Q99" s="77" t="e">
        <v>#N/A</v>
      </c>
      <c r="R99" s="77" t="e">
        <v>#N/A</v>
      </c>
      <c r="S99" s="77" t="e">
        <v>#N/A</v>
      </c>
      <c r="T99" s="77" t="e">
        <v>#N/A</v>
      </c>
      <c r="U99" s="77" t="e">
        <v>#N/A</v>
      </c>
      <c r="V99" s="77" t="e">
        <v>#N/A</v>
      </c>
      <c r="W99" s="77" t="e">
        <v>#N/A</v>
      </c>
      <c r="X99" s="77" t="e">
        <v>#N/A</v>
      </c>
      <c r="Y99" s="77" t="e">
        <v>#N/A</v>
      </c>
      <c r="Z99" s="77" t="e">
        <v>#N/A</v>
      </c>
      <c r="AA99" s="77" t="e">
        <v>#N/A</v>
      </c>
      <c r="AB99" s="77" t="e">
        <v>#N/A</v>
      </c>
      <c r="AC99" s="77" t="e">
        <v>#N/A</v>
      </c>
      <c r="AD99" s="77" t="e">
        <v>#N/A</v>
      </c>
      <c r="AE99" s="77" t="e">
        <v>#N/A</v>
      </c>
      <c r="AF99" s="77" t="e">
        <v>#N/A</v>
      </c>
      <c r="AG99" s="73">
        <v>23618.608605041358</v>
      </c>
      <c r="AH99" s="73">
        <v>23957.625430776734</v>
      </c>
      <c r="AI99" s="73">
        <v>24939.715393852537</v>
      </c>
      <c r="AJ99" s="73">
        <v>25285.303849623557</v>
      </c>
      <c r="AK99" s="73">
        <v>26469.151279391859</v>
      </c>
      <c r="AL99" s="73">
        <v>28526.971153735973</v>
      </c>
      <c r="AM99" s="73">
        <v>29188.873596544599</v>
      </c>
      <c r="AN99" s="73">
        <v>29587.379579202036</v>
      </c>
      <c r="AO99" s="73">
        <v>30051.134406767349</v>
      </c>
      <c r="AP99" s="73">
        <v>30208.001774851731</v>
      </c>
      <c r="AQ99" s="73">
        <v>31613.593253056766</v>
      </c>
      <c r="AR99" s="73">
        <v>30913.826070937808</v>
      </c>
      <c r="AS99" s="73">
        <v>30292.929298562816</v>
      </c>
      <c r="AT99" s="73">
        <v>30039.612567392443</v>
      </c>
      <c r="AU99" s="73">
        <v>30748.68231714678</v>
      </c>
      <c r="AV99" s="73">
        <v>31393.140534676077</v>
      </c>
      <c r="AW99" s="73">
        <v>32559.288731109678</v>
      </c>
      <c r="AX99" s="73">
        <v>33832.820478223584</v>
      </c>
      <c r="AY99" s="73">
        <v>34233.004308519696</v>
      </c>
      <c r="AZ99" s="73">
        <v>33733.39575427532</v>
      </c>
      <c r="BA99" s="73">
        <v>34978.016099313987</v>
      </c>
      <c r="BB99" s="73">
        <v>35980.066654354174</v>
      </c>
      <c r="BC99" s="73">
        <v>36119.213628535406</v>
      </c>
      <c r="BD99" s="73">
        <v>36922.005564726744</v>
      </c>
      <c r="BE99" s="73">
        <v>37581.251653222404</v>
      </c>
      <c r="BF99" s="73">
        <v>37687.747484573563</v>
      </c>
      <c r="BG99" s="73">
        <v>38427.740946761907</v>
      </c>
      <c r="BH99" s="73">
        <v>39022.888023389009</v>
      </c>
      <c r="BI99" s="73">
        <v>39600.277510994958</v>
      </c>
      <c r="BJ99" s="73">
        <v>40200.287418944143</v>
      </c>
      <c r="BK99" s="73"/>
    </row>
    <row r="100" spans="1:63" x14ac:dyDescent="0.25">
      <c r="A100" s="61" t="s">
        <v>403</v>
      </c>
      <c r="B100" s="62" t="s">
        <v>402</v>
      </c>
      <c r="C100" s="77" t="e">
        <v>#N/A</v>
      </c>
      <c r="D100" s="77" t="e">
        <v>#N/A</v>
      </c>
      <c r="E100" s="77" t="e">
        <v>#N/A</v>
      </c>
      <c r="F100" s="77" t="e">
        <v>#N/A</v>
      </c>
      <c r="G100" s="77" t="e">
        <v>#N/A</v>
      </c>
      <c r="H100" s="77" t="e">
        <v>#N/A</v>
      </c>
      <c r="I100" s="77" t="e">
        <v>#N/A</v>
      </c>
      <c r="J100" s="77" t="e">
        <v>#N/A</v>
      </c>
      <c r="K100" s="77" t="e">
        <v>#N/A</v>
      </c>
      <c r="L100" s="77" t="e">
        <v>#N/A</v>
      </c>
      <c r="M100" s="77" t="e">
        <v>#N/A</v>
      </c>
      <c r="N100" s="77" t="e">
        <v>#N/A</v>
      </c>
      <c r="O100" s="77" t="e">
        <v>#N/A</v>
      </c>
      <c r="P100" s="77" t="e">
        <v>#N/A</v>
      </c>
      <c r="Q100" s="77" t="e">
        <v>#N/A</v>
      </c>
      <c r="R100" s="77" t="e">
        <v>#N/A</v>
      </c>
      <c r="S100" s="77" t="e">
        <v>#N/A</v>
      </c>
      <c r="T100" s="77" t="e">
        <v>#N/A</v>
      </c>
      <c r="U100" s="77" t="e">
        <v>#N/A</v>
      </c>
      <c r="V100" s="77" t="e">
        <v>#N/A</v>
      </c>
      <c r="W100" s="77" t="e">
        <v>#N/A</v>
      </c>
      <c r="X100" s="77" t="e">
        <v>#N/A</v>
      </c>
      <c r="Y100" s="77" t="e">
        <v>#N/A</v>
      </c>
      <c r="Z100" s="77" t="e">
        <v>#N/A</v>
      </c>
      <c r="AA100" s="77" t="e">
        <v>#N/A</v>
      </c>
      <c r="AB100" s="77" t="e">
        <v>#N/A</v>
      </c>
      <c r="AC100" s="77" t="e">
        <v>#N/A</v>
      </c>
      <c r="AD100" s="77" t="e">
        <v>#N/A</v>
      </c>
      <c r="AE100" s="77" t="e">
        <v>#N/A</v>
      </c>
      <c r="AF100" s="77" t="e">
        <v>#N/A</v>
      </c>
      <c r="AG100" s="73">
        <v>36702.507400175586</v>
      </c>
      <c r="AH100" s="73">
        <v>37241.364662500368</v>
      </c>
      <c r="AI100" s="73">
        <v>37526.561863219162</v>
      </c>
      <c r="AJ100" s="73">
        <v>37183.79360097515</v>
      </c>
      <c r="AK100" s="73">
        <v>37975.888526660769</v>
      </c>
      <c r="AL100" s="73">
        <v>39071.569755137833</v>
      </c>
      <c r="AM100" s="73">
        <v>39555.404088209034</v>
      </c>
      <c r="AN100" s="73">
        <v>40258.046992695396</v>
      </c>
      <c r="AO100" s="73">
        <v>40975.173396141698</v>
      </c>
      <c r="AP100" s="73">
        <v>41634.314266647976</v>
      </c>
      <c r="AQ100" s="73">
        <v>43191.415359609869</v>
      </c>
      <c r="AR100" s="73">
        <v>44009.514321635499</v>
      </c>
      <c r="AS100" s="73">
        <v>44055.6184747589</v>
      </c>
      <c r="AT100" s="73">
        <v>43921.024688066085</v>
      </c>
      <c r="AU100" s="73">
        <v>44258.916888916538</v>
      </c>
      <c r="AV100" s="73">
        <v>44402.163637134392</v>
      </c>
      <c r="AW100" s="73">
        <v>45061.605638202724</v>
      </c>
      <c r="AX100" s="73">
        <v>45501.371821094624</v>
      </c>
      <c r="AY100" s="73">
        <v>44766.096667799895</v>
      </c>
      <c r="AZ100" s="73">
        <v>42209.277303981129</v>
      </c>
      <c r="BA100" s="73">
        <v>42800.593545901858</v>
      </c>
      <c r="BB100" s="73">
        <v>43029.271741285353</v>
      </c>
      <c r="BC100" s="73">
        <v>41634.236882255733</v>
      </c>
      <c r="BD100" s="73">
        <v>40396.699243067822</v>
      </c>
      <c r="BE100" s="73">
        <v>40025.932730452725</v>
      </c>
      <c r="BF100" s="73">
        <v>40376.350726361947</v>
      </c>
      <c r="BG100" s="73">
        <v>40968.143040731775</v>
      </c>
      <c r="BH100" s="73">
        <v>41713.900017006148</v>
      </c>
      <c r="BI100" s="73">
        <v>42187.824116412383</v>
      </c>
      <c r="BJ100" s="73">
        <v>42416.416713668325</v>
      </c>
      <c r="BK100" s="73"/>
    </row>
    <row r="101" spans="1:63" x14ac:dyDescent="0.25">
      <c r="A101" s="61" t="s">
        <v>186</v>
      </c>
      <c r="B101" s="62" t="s">
        <v>185</v>
      </c>
      <c r="C101" s="77" t="e">
        <v>#N/A</v>
      </c>
      <c r="D101" s="77" t="e">
        <v>#N/A</v>
      </c>
      <c r="E101" s="77" t="e">
        <v>#N/A</v>
      </c>
      <c r="F101" s="77" t="e">
        <v>#N/A</v>
      </c>
      <c r="G101" s="77" t="e">
        <v>#N/A</v>
      </c>
      <c r="H101" s="77" t="e">
        <v>#N/A</v>
      </c>
      <c r="I101" s="77" t="e">
        <v>#N/A</v>
      </c>
      <c r="J101" s="77" t="e">
        <v>#N/A</v>
      </c>
      <c r="K101" s="77" t="e">
        <v>#N/A</v>
      </c>
      <c r="L101" s="77" t="e">
        <v>#N/A</v>
      </c>
      <c r="M101" s="77" t="e">
        <v>#N/A</v>
      </c>
      <c r="N101" s="77" t="e">
        <v>#N/A</v>
      </c>
      <c r="O101" s="77" t="e">
        <v>#N/A</v>
      </c>
      <c r="P101" s="77" t="e">
        <v>#N/A</v>
      </c>
      <c r="Q101" s="77" t="e">
        <v>#N/A</v>
      </c>
      <c r="R101" s="77" t="e">
        <v>#N/A</v>
      </c>
      <c r="S101" s="77" t="e">
        <v>#N/A</v>
      </c>
      <c r="T101" s="77" t="e">
        <v>#N/A</v>
      </c>
      <c r="U101" s="77" t="e">
        <v>#N/A</v>
      </c>
      <c r="V101" s="77" t="e">
        <v>#N/A</v>
      </c>
      <c r="W101" s="77" t="e">
        <v>#N/A</v>
      </c>
      <c r="X101" s="77" t="e">
        <v>#N/A</v>
      </c>
      <c r="Y101" s="77" t="e">
        <v>#N/A</v>
      </c>
      <c r="Z101" s="77" t="e">
        <v>#N/A</v>
      </c>
      <c r="AA101" s="77" t="e">
        <v>#N/A</v>
      </c>
      <c r="AB101" s="77" t="e">
        <v>#N/A</v>
      </c>
      <c r="AC101" s="77" t="e">
        <v>#N/A</v>
      </c>
      <c r="AD101" s="77" t="e">
        <v>#N/A</v>
      </c>
      <c r="AE101" s="77" t="e">
        <v>#N/A</v>
      </c>
      <c r="AF101" s="77" t="e">
        <v>#N/A</v>
      </c>
      <c r="AG101" s="73">
        <v>8591.4013933002498</v>
      </c>
      <c r="AH101" s="73">
        <v>8935.3373441482254</v>
      </c>
      <c r="AI101" s="73">
        <v>9029.6891900888277</v>
      </c>
      <c r="AJ101" s="73">
        <v>9786.4484517469464</v>
      </c>
      <c r="AK101" s="73">
        <v>9825.0999318735849</v>
      </c>
      <c r="AL101" s="73">
        <v>9958.0813187859112</v>
      </c>
      <c r="AM101" s="73">
        <v>9849.8555165183861</v>
      </c>
      <c r="AN101" s="73">
        <v>9642.2576186209135</v>
      </c>
      <c r="AO101" s="73">
        <v>9327.0675768127549</v>
      </c>
      <c r="AP101" s="73">
        <v>9339.5753996381372</v>
      </c>
      <c r="AQ101" s="73">
        <v>9343.4714039001628</v>
      </c>
      <c r="AR101" s="73">
        <v>9398.3258176398649</v>
      </c>
      <c r="AS101" s="73">
        <v>9521.4519526365511</v>
      </c>
      <c r="AT101" s="73">
        <v>9810.0935995060954</v>
      </c>
      <c r="AU101" s="73">
        <v>9883.1288857949912</v>
      </c>
      <c r="AV101" s="73">
        <v>9916.9195110990822</v>
      </c>
      <c r="AW101" s="73">
        <v>10151.060041192155</v>
      </c>
      <c r="AX101" s="73">
        <v>10245.01507405779</v>
      </c>
      <c r="AY101" s="73">
        <v>10111.99440008228</v>
      </c>
      <c r="AZ101" s="73">
        <v>9625.1681324637211</v>
      </c>
      <c r="BA101" s="73">
        <v>9434.7113130114085</v>
      </c>
      <c r="BB101" s="73">
        <v>9545.4285050629478</v>
      </c>
      <c r="BC101" s="73">
        <v>9432.7697408908953</v>
      </c>
      <c r="BD101" s="73">
        <v>9425.1079743976479</v>
      </c>
      <c r="BE101" s="73">
        <v>9436.0581104831381</v>
      </c>
      <c r="BF101" s="73">
        <v>9470.7971952799671</v>
      </c>
      <c r="BG101" s="73">
        <v>9550.810093735483</v>
      </c>
      <c r="BH101" s="73">
        <v>9598.3709574495606</v>
      </c>
      <c r="BI101" s="73">
        <v>9737.9816557167887</v>
      </c>
      <c r="BJ101" s="73">
        <v>9761.4985221052757</v>
      </c>
      <c r="BK101" s="73"/>
    </row>
    <row r="102" spans="1:63" x14ac:dyDescent="0.25">
      <c r="A102" s="61" t="s">
        <v>255</v>
      </c>
      <c r="B102" s="62" t="s">
        <v>254</v>
      </c>
      <c r="C102" s="77" t="e">
        <v>#N/A</v>
      </c>
      <c r="D102" s="77" t="e">
        <v>#N/A</v>
      </c>
      <c r="E102" s="77" t="e">
        <v>#N/A</v>
      </c>
      <c r="F102" s="77" t="e">
        <v>#N/A</v>
      </c>
      <c r="G102" s="77" t="e">
        <v>#N/A</v>
      </c>
      <c r="H102" s="77" t="e">
        <v>#N/A</v>
      </c>
      <c r="I102" s="77" t="e">
        <v>#N/A</v>
      </c>
      <c r="J102" s="77" t="e">
        <v>#N/A</v>
      </c>
      <c r="K102" s="77" t="e">
        <v>#N/A</v>
      </c>
      <c r="L102" s="77" t="e">
        <v>#N/A</v>
      </c>
      <c r="M102" s="77" t="e">
        <v>#N/A</v>
      </c>
      <c r="N102" s="77" t="e">
        <v>#N/A</v>
      </c>
      <c r="O102" s="77" t="e">
        <v>#N/A</v>
      </c>
      <c r="P102" s="77" t="e">
        <v>#N/A</v>
      </c>
      <c r="Q102" s="77" t="e">
        <v>#N/A</v>
      </c>
      <c r="R102" s="77" t="e">
        <v>#N/A</v>
      </c>
      <c r="S102" s="77" t="e">
        <v>#N/A</v>
      </c>
      <c r="T102" s="77" t="e">
        <v>#N/A</v>
      </c>
      <c r="U102" s="77" t="e">
        <v>#N/A</v>
      </c>
      <c r="V102" s="77" t="e">
        <v>#N/A</v>
      </c>
      <c r="W102" s="77" t="e">
        <v>#N/A</v>
      </c>
      <c r="X102" s="77" t="e">
        <v>#N/A</v>
      </c>
      <c r="Y102" s="77" t="e">
        <v>#N/A</v>
      </c>
      <c r="Z102" s="77" t="e">
        <v>#N/A</v>
      </c>
      <c r="AA102" s="77" t="e">
        <v>#N/A</v>
      </c>
      <c r="AB102" s="77" t="e">
        <v>#N/A</v>
      </c>
      <c r="AC102" s="77" t="e">
        <v>#N/A</v>
      </c>
      <c r="AD102" s="77" t="e">
        <v>#N/A</v>
      </c>
      <c r="AE102" s="77" t="e">
        <v>#N/A</v>
      </c>
      <c r="AF102" s="77" t="e">
        <v>#N/A</v>
      </c>
      <c r="AG102" s="73">
        <v>32253.006313410828</v>
      </c>
      <c r="AH102" s="73">
        <v>33251.892226786047</v>
      </c>
      <c r="AI102" s="73">
        <v>33450.751092081635</v>
      </c>
      <c r="AJ102" s="73">
        <v>33195.46895532764</v>
      </c>
      <c r="AK102" s="73">
        <v>33411.101002357776</v>
      </c>
      <c r="AL102" s="73">
        <v>34196.472153287228</v>
      </c>
      <c r="AM102" s="73">
        <v>35167.409761667324</v>
      </c>
      <c r="AN102" s="73">
        <v>35461.232346004741</v>
      </c>
      <c r="AO102" s="73">
        <v>34965.942290124942</v>
      </c>
      <c r="AP102" s="73">
        <v>34814.220015961851</v>
      </c>
      <c r="AQ102" s="73">
        <v>35722.123110261244</v>
      </c>
      <c r="AR102" s="73">
        <v>35780.955830646039</v>
      </c>
      <c r="AS102" s="73">
        <v>35739.972924343107</v>
      </c>
      <c r="AT102" s="73">
        <v>36208.595939555067</v>
      </c>
      <c r="AU102" s="73">
        <v>36994.427210676717</v>
      </c>
      <c r="AV102" s="73">
        <v>37605.990446709919</v>
      </c>
      <c r="AW102" s="73">
        <v>38115.834948094322</v>
      </c>
      <c r="AX102" s="73">
        <v>38701.843542639392</v>
      </c>
      <c r="AY102" s="73">
        <v>38260.091083542779</v>
      </c>
      <c r="AZ102" s="73">
        <v>36192.288424553764</v>
      </c>
      <c r="BA102" s="73">
        <v>37702.602587277208</v>
      </c>
      <c r="BB102" s="73">
        <v>37728.904981478678</v>
      </c>
      <c r="BC102" s="73">
        <v>38354.192761268387</v>
      </c>
      <c r="BD102" s="73">
        <v>39177.861229546892</v>
      </c>
      <c r="BE102" s="73">
        <v>39376.884504989888</v>
      </c>
      <c r="BF102" s="73">
        <v>39900.754923388449</v>
      </c>
      <c r="BG102" s="73">
        <v>40155.280712500542</v>
      </c>
      <c r="BH102" s="73">
        <v>41093.500634522228</v>
      </c>
      <c r="BI102" s="73">
        <v>41309.956090921354</v>
      </c>
      <c r="BJ102" s="73">
        <v>41667.179095693136</v>
      </c>
      <c r="BK102" s="73"/>
    </row>
    <row r="103" spans="1:63" x14ac:dyDescent="0.25">
      <c r="A103" s="61" t="s">
        <v>314</v>
      </c>
      <c r="B103" s="62" t="s">
        <v>313</v>
      </c>
      <c r="C103" s="77" t="e">
        <v>#N/A</v>
      </c>
      <c r="D103" s="77" t="e">
        <v>#N/A</v>
      </c>
      <c r="E103" s="77" t="e">
        <v>#N/A</v>
      </c>
      <c r="F103" s="77" t="e">
        <v>#N/A</v>
      </c>
      <c r="G103" s="77" t="e">
        <v>#N/A</v>
      </c>
      <c r="H103" s="77" t="e">
        <v>#N/A</v>
      </c>
      <c r="I103" s="77" t="e">
        <v>#N/A</v>
      </c>
      <c r="J103" s="77" t="e">
        <v>#N/A</v>
      </c>
      <c r="K103" s="77" t="e">
        <v>#N/A</v>
      </c>
      <c r="L103" s="77" t="e">
        <v>#N/A</v>
      </c>
      <c r="M103" s="77" t="e">
        <v>#N/A</v>
      </c>
      <c r="N103" s="77" t="e">
        <v>#N/A</v>
      </c>
      <c r="O103" s="77" t="e">
        <v>#N/A</v>
      </c>
      <c r="P103" s="77" t="e">
        <v>#N/A</v>
      </c>
      <c r="Q103" s="77" t="e">
        <v>#N/A</v>
      </c>
      <c r="R103" s="77" t="e">
        <v>#N/A</v>
      </c>
      <c r="S103" s="77" t="e">
        <v>#N/A</v>
      </c>
      <c r="T103" s="77" t="e">
        <v>#N/A</v>
      </c>
      <c r="U103" s="77" t="e">
        <v>#N/A</v>
      </c>
      <c r="V103" s="77" t="e">
        <v>#N/A</v>
      </c>
      <c r="W103" s="77" t="e">
        <v>#N/A</v>
      </c>
      <c r="X103" s="77" t="e">
        <v>#N/A</v>
      </c>
      <c r="Y103" s="77" t="e">
        <v>#N/A</v>
      </c>
      <c r="Z103" s="77" t="e">
        <v>#N/A</v>
      </c>
      <c r="AA103" s="77" t="e">
        <v>#N/A</v>
      </c>
      <c r="AB103" s="77" t="e">
        <v>#N/A</v>
      </c>
      <c r="AC103" s="77" t="e">
        <v>#N/A</v>
      </c>
      <c r="AD103" s="77" t="e">
        <v>#N/A</v>
      </c>
      <c r="AE103" s="77" t="e">
        <v>#N/A</v>
      </c>
      <c r="AF103" s="77" t="e">
        <v>#N/A</v>
      </c>
      <c r="AG103" s="73">
        <v>7924.1731578495619</v>
      </c>
      <c r="AH103" s="73">
        <v>7634.9630294764156</v>
      </c>
      <c r="AI103" s="73">
        <v>8253.8851887216679</v>
      </c>
      <c r="AJ103" s="73">
        <v>8164.6872462307247</v>
      </c>
      <c r="AK103" s="73">
        <v>8164.8267439570227</v>
      </c>
      <c r="AL103" s="73">
        <v>8333.8524834667642</v>
      </c>
      <c r="AM103" s="73">
        <v>8248.9074106426997</v>
      </c>
      <c r="AN103" s="73">
        <v>8318.4884411414187</v>
      </c>
      <c r="AO103" s="73">
        <v>8403.6464292070377</v>
      </c>
      <c r="AP103" s="73">
        <v>8536.9062052109439</v>
      </c>
      <c r="AQ103" s="73">
        <v>8741.7307978441695</v>
      </c>
      <c r="AR103" s="73">
        <v>9035.1307353665943</v>
      </c>
      <c r="AS103" s="73">
        <v>9377.6594510624382</v>
      </c>
      <c r="AT103" s="73">
        <v>9558.4690276924357</v>
      </c>
      <c r="AU103" s="73">
        <v>10105.455072058838</v>
      </c>
      <c r="AV103" s="73">
        <v>10577.298690768308</v>
      </c>
      <c r="AW103" s="73">
        <v>11002.235108337585</v>
      </c>
      <c r="AX103" s="73">
        <v>11399.983715637096</v>
      </c>
      <c r="AY103" s="73">
        <v>11662.887199388939</v>
      </c>
      <c r="AZ103" s="73">
        <v>11650.360945660488</v>
      </c>
      <c r="BA103" s="73">
        <v>11315.505773928846</v>
      </c>
      <c r="BB103" s="73">
        <v>11016.002732578085</v>
      </c>
      <c r="BC103" s="73">
        <v>10687.088513000492</v>
      </c>
      <c r="BD103" s="73">
        <v>10413.175761679075</v>
      </c>
      <c r="BE103" s="73">
        <v>10283.255376728324</v>
      </c>
      <c r="BF103" s="73">
        <v>10145.834491974456</v>
      </c>
      <c r="BG103" s="73">
        <v>10039.505759144124</v>
      </c>
      <c r="BH103" s="73">
        <v>10010.394955815598</v>
      </c>
      <c r="BI103" s="73">
        <v>10022.762315104903</v>
      </c>
      <c r="BJ103" s="73">
        <v>10071.382865765223</v>
      </c>
      <c r="BK103" s="73"/>
    </row>
    <row r="104" spans="1:63" x14ac:dyDescent="0.25">
      <c r="A104" s="61" t="s">
        <v>239</v>
      </c>
      <c r="B104" s="62" t="s">
        <v>238</v>
      </c>
      <c r="C104" s="77" t="e">
        <v>#N/A</v>
      </c>
      <c r="D104" s="77" t="e">
        <v>#N/A</v>
      </c>
      <c r="E104" s="77" t="e">
        <v>#N/A</v>
      </c>
      <c r="F104" s="77" t="e">
        <v>#N/A</v>
      </c>
      <c r="G104" s="77" t="e">
        <v>#N/A</v>
      </c>
      <c r="H104" s="77" t="e">
        <v>#N/A</v>
      </c>
      <c r="I104" s="77" t="e">
        <v>#N/A</v>
      </c>
      <c r="J104" s="77" t="e">
        <v>#N/A</v>
      </c>
      <c r="K104" s="77" t="e">
        <v>#N/A</v>
      </c>
      <c r="L104" s="77" t="e">
        <v>#N/A</v>
      </c>
      <c r="M104" s="77" t="e">
        <v>#N/A</v>
      </c>
      <c r="N104" s="77" t="e">
        <v>#N/A</v>
      </c>
      <c r="O104" s="77" t="e">
        <v>#N/A</v>
      </c>
      <c r="P104" s="77" t="e">
        <v>#N/A</v>
      </c>
      <c r="Q104" s="77" t="e">
        <v>#N/A</v>
      </c>
      <c r="R104" s="77" t="e">
        <v>#N/A</v>
      </c>
      <c r="S104" s="77" t="e">
        <v>#N/A</v>
      </c>
      <c r="T104" s="77" t="e">
        <v>#N/A</v>
      </c>
      <c r="U104" s="77" t="e">
        <v>#N/A</v>
      </c>
      <c r="V104" s="77" t="e">
        <v>#N/A</v>
      </c>
      <c r="W104" s="77" t="e">
        <v>#N/A</v>
      </c>
      <c r="X104" s="77" t="e">
        <v>#N/A</v>
      </c>
      <c r="Y104" s="77" t="e">
        <v>#N/A</v>
      </c>
      <c r="Z104" s="77" t="e">
        <v>#N/A</v>
      </c>
      <c r="AA104" s="77" t="e">
        <v>#N/A</v>
      </c>
      <c r="AB104" s="77" t="e">
        <v>#N/A</v>
      </c>
      <c r="AC104" s="77" t="e">
        <v>#N/A</v>
      </c>
      <c r="AD104" s="77" t="e">
        <v>#N/A</v>
      </c>
      <c r="AE104" s="77" t="e">
        <v>#N/A</v>
      </c>
      <c r="AF104" s="77" t="e">
        <v>#N/A</v>
      </c>
      <c r="AG104" s="73">
        <v>13475.639897665089</v>
      </c>
      <c r="AH104" s="73">
        <v>11917.714049810806</v>
      </c>
      <c r="AI104" s="73">
        <v>11294.736577763253</v>
      </c>
      <c r="AJ104" s="73">
        <v>10292.19831876752</v>
      </c>
      <c r="AK104" s="73">
        <v>9126.2558304366612</v>
      </c>
      <c r="AL104" s="73">
        <v>8552.4519965257059</v>
      </c>
      <c r="AM104" s="73">
        <v>8726.5384771196968</v>
      </c>
      <c r="AN104" s="73">
        <v>9016.0032472451512</v>
      </c>
      <c r="AO104" s="73">
        <v>8998.9012088366399</v>
      </c>
      <c r="AP104" s="73">
        <v>9330.5647886657207</v>
      </c>
      <c r="AQ104" s="73">
        <v>10275.761871298448</v>
      </c>
      <c r="AR104" s="73">
        <v>11682.841791515122</v>
      </c>
      <c r="AS104" s="73">
        <v>12827.231082880471</v>
      </c>
      <c r="AT104" s="73">
        <v>13973.077738521026</v>
      </c>
      <c r="AU104" s="73">
        <v>15208.440248665978</v>
      </c>
      <c r="AV104" s="73">
        <v>16536.015407237701</v>
      </c>
      <c r="AW104" s="73">
        <v>18112.778701195417</v>
      </c>
      <c r="AX104" s="73">
        <v>19500.478941561592</v>
      </c>
      <c r="AY104" s="73">
        <v>19770.216648154128</v>
      </c>
      <c r="AZ104" s="73">
        <v>19614.735320527849</v>
      </c>
      <c r="BA104" s="73">
        <v>20751.257239946244</v>
      </c>
      <c r="BB104" s="73">
        <v>21970.083923931925</v>
      </c>
      <c r="BC104" s="73">
        <v>22702.578840678605</v>
      </c>
      <c r="BD104" s="73">
        <v>23720.816071603393</v>
      </c>
      <c r="BE104" s="73">
        <v>24355.756118888734</v>
      </c>
      <c r="BF104" s="73">
        <v>24290.417633926503</v>
      </c>
      <c r="BG104" s="73">
        <v>24210.862961638202</v>
      </c>
      <c r="BH104" s="73">
        <v>24862.966124588893</v>
      </c>
      <c r="BI104" s="73">
        <v>25544.344756303515</v>
      </c>
      <c r="BJ104" s="73">
        <v>26351.804441856802</v>
      </c>
      <c r="BK104" s="73"/>
    </row>
    <row r="105" spans="1:63" x14ac:dyDescent="0.25">
      <c r="A105" s="61" t="s">
        <v>70</v>
      </c>
      <c r="B105" s="62" t="s">
        <v>69</v>
      </c>
      <c r="C105" s="77" t="e">
        <v>#N/A</v>
      </c>
      <c r="D105" s="77" t="e">
        <v>#N/A</v>
      </c>
      <c r="E105" s="77" t="e">
        <v>#N/A</v>
      </c>
      <c r="F105" s="77" t="e">
        <v>#N/A</v>
      </c>
      <c r="G105" s="77" t="e">
        <v>#N/A</v>
      </c>
      <c r="H105" s="77" t="e">
        <v>#N/A</v>
      </c>
      <c r="I105" s="77" t="e">
        <v>#N/A</v>
      </c>
      <c r="J105" s="77" t="e">
        <v>#N/A</v>
      </c>
      <c r="K105" s="77" t="e">
        <v>#N/A</v>
      </c>
      <c r="L105" s="77" t="e">
        <v>#N/A</v>
      </c>
      <c r="M105" s="77" t="e">
        <v>#N/A</v>
      </c>
      <c r="N105" s="77" t="e">
        <v>#N/A</v>
      </c>
      <c r="O105" s="77" t="e">
        <v>#N/A</v>
      </c>
      <c r="P105" s="77" t="e">
        <v>#N/A</v>
      </c>
      <c r="Q105" s="77" t="e">
        <v>#N/A</v>
      </c>
      <c r="R105" s="77" t="e">
        <v>#N/A</v>
      </c>
      <c r="S105" s="77" t="e">
        <v>#N/A</v>
      </c>
      <c r="T105" s="77" t="e">
        <v>#N/A</v>
      </c>
      <c r="U105" s="77" t="e">
        <v>#N/A</v>
      </c>
      <c r="V105" s="77" t="e">
        <v>#N/A</v>
      </c>
      <c r="W105" s="77" t="e">
        <v>#N/A</v>
      </c>
      <c r="X105" s="77" t="e">
        <v>#N/A</v>
      </c>
      <c r="Y105" s="77" t="e">
        <v>#N/A</v>
      </c>
      <c r="Z105" s="77" t="e">
        <v>#N/A</v>
      </c>
      <c r="AA105" s="77" t="e">
        <v>#N/A</v>
      </c>
      <c r="AB105" s="77" t="e">
        <v>#N/A</v>
      </c>
      <c r="AC105" s="77" t="e">
        <v>#N/A</v>
      </c>
      <c r="AD105" s="77" t="e">
        <v>#N/A</v>
      </c>
      <c r="AE105" s="77" t="e">
        <v>#N/A</v>
      </c>
      <c r="AF105" s="77" t="e">
        <v>#N/A</v>
      </c>
      <c r="AG105" s="73">
        <v>3209.9125101616332</v>
      </c>
      <c r="AH105" s="73">
        <v>3150.2371184752665</v>
      </c>
      <c r="AI105" s="73">
        <v>3025.797222871895</v>
      </c>
      <c r="AJ105" s="73">
        <v>2942.3630836336301</v>
      </c>
      <c r="AK105" s="73">
        <v>2928.5864538907144</v>
      </c>
      <c r="AL105" s="73">
        <v>2967.5784833841412</v>
      </c>
      <c r="AM105" s="73">
        <v>3001.8689042491274</v>
      </c>
      <c r="AN105" s="73">
        <v>2931.4098741289299</v>
      </c>
      <c r="AO105" s="73">
        <v>2944.2990559512368</v>
      </c>
      <c r="AP105" s="73">
        <v>2930.0145921696108</v>
      </c>
      <c r="AQ105" s="73">
        <v>2867.7467083494525</v>
      </c>
      <c r="AR105" s="73">
        <v>2896.0520702582148</v>
      </c>
      <c r="AS105" s="73">
        <v>2833.96910442738</v>
      </c>
      <c r="AT105" s="73">
        <v>2839.0947396806582</v>
      </c>
      <c r="AU105" s="73">
        <v>2903.9163397996463</v>
      </c>
      <c r="AV105" s="73">
        <v>2992.3409422067739</v>
      </c>
      <c r="AW105" s="73">
        <v>3099.3531599985536</v>
      </c>
      <c r="AX105" s="73">
        <v>3221.2531385498537</v>
      </c>
      <c r="AY105" s="73">
        <v>3140.6131499404796</v>
      </c>
      <c r="AZ105" s="73">
        <v>3156.4372969942065</v>
      </c>
      <c r="BA105" s="73">
        <v>3329.8543857719865</v>
      </c>
      <c r="BB105" s="73">
        <v>3439.3448135142539</v>
      </c>
      <c r="BC105" s="73">
        <v>3501.794383360183</v>
      </c>
      <c r="BD105" s="73">
        <v>3611.8279568075877</v>
      </c>
      <c r="BE105" s="73">
        <v>3709.1590757730664</v>
      </c>
      <c r="BF105" s="73">
        <v>3824.7595428314389</v>
      </c>
      <c r="BG105" s="73">
        <v>3952.7456413826221</v>
      </c>
      <c r="BH105" s="73">
        <v>4046.208425439273</v>
      </c>
      <c r="BI105" s="73">
        <v>4203.8022816194061</v>
      </c>
      <c r="BJ105" s="73">
        <v>4329.8713896863483</v>
      </c>
      <c r="BK105" s="73"/>
    </row>
    <row r="106" spans="1:63" x14ac:dyDescent="0.25">
      <c r="A106" s="61" t="s">
        <v>464</v>
      </c>
      <c r="B106" s="62" t="s">
        <v>463</v>
      </c>
      <c r="C106" s="77" t="e">
        <v>#N/A</v>
      </c>
      <c r="D106" s="77" t="e">
        <v>#N/A</v>
      </c>
      <c r="E106" s="77" t="e">
        <v>#N/A</v>
      </c>
      <c r="F106" s="77" t="e">
        <v>#N/A</v>
      </c>
      <c r="G106" s="77" t="e">
        <v>#N/A</v>
      </c>
      <c r="H106" s="77" t="e">
        <v>#N/A</v>
      </c>
      <c r="I106" s="77" t="e">
        <v>#N/A</v>
      </c>
      <c r="J106" s="77" t="e">
        <v>#N/A</v>
      </c>
      <c r="K106" s="77" t="e">
        <v>#N/A</v>
      </c>
      <c r="L106" s="77" t="e">
        <v>#N/A</v>
      </c>
      <c r="M106" s="77" t="e">
        <v>#N/A</v>
      </c>
      <c r="N106" s="77" t="e">
        <v>#N/A</v>
      </c>
      <c r="O106" s="77" t="e">
        <v>#N/A</v>
      </c>
      <c r="P106" s="77" t="e">
        <v>#N/A</v>
      </c>
      <c r="Q106" s="77" t="e">
        <v>#N/A</v>
      </c>
      <c r="R106" s="77" t="e">
        <v>#N/A</v>
      </c>
      <c r="S106" s="77" t="e">
        <v>#N/A</v>
      </c>
      <c r="T106" s="77" t="e">
        <v>#N/A</v>
      </c>
      <c r="U106" s="77" t="e">
        <v>#N/A</v>
      </c>
      <c r="V106" s="77" t="e">
        <v>#N/A</v>
      </c>
      <c r="W106" s="77" t="e">
        <v>#N/A</v>
      </c>
      <c r="X106" s="77" t="e">
        <v>#N/A</v>
      </c>
      <c r="Y106" s="77" t="e">
        <v>#N/A</v>
      </c>
      <c r="Z106" s="77" t="e">
        <v>#N/A</v>
      </c>
      <c r="AA106" s="77" t="e">
        <v>#N/A</v>
      </c>
      <c r="AB106" s="77" t="e">
        <v>#N/A</v>
      </c>
      <c r="AC106" s="77" t="e">
        <v>#N/A</v>
      </c>
      <c r="AD106" s="77" t="e">
        <v>#N/A</v>
      </c>
      <c r="AE106" s="77" t="e">
        <v>#N/A</v>
      </c>
      <c r="AF106" s="77" t="e">
        <v>#N/A</v>
      </c>
      <c r="AG106" s="73">
        <v>2135.6069149021246</v>
      </c>
      <c r="AH106" s="73">
        <v>2098.1645312776668</v>
      </c>
      <c r="AI106" s="73">
        <v>2086.165347401447</v>
      </c>
      <c r="AJ106" s="73">
        <v>2077.9034297733547</v>
      </c>
      <c r="AK106" s="73">
        <v>2087.428349269921</v>
      </c>
      <c r="AL106" s="73">
        <v>2059.1476337573799</v>
      </c>
      <c r="AM106" s="73">
        <v>2062.7317971221673</v>
      </c>
      <c r="AN106" s="73">
        <v>2063.5305278678075</v>
      </c>
      <c r="AO106" s="73">
        <v>2161.9341831055699</v>
      </c>
      <c r="AP106" s="73">
        <v>2092.3457164772735</v>
      </c>
      <c r="AQ106" s="73">
        <v>2185.6070262426465</v>
      </c>
      <c r="AR106" s="73">
        <v>2117.0181963327336</v>
      </c>
      <c r="AS106" s="73">
        <v>2160.5564097176034</v>
      </c>
      <c r="AT106" s="73">
        <v>2165.9464725861594</v>
      </c>
      <c r="AU106" s="73">
        <v>2091.4791622126081</v>
      </c>
      <c r="AV106" s="73">
        <v>2151.6280665009676</v>
      </c>
      <c r="AW106" s="73">
        <v>2104.5667038780175</v>
      </c>
      <c r="AX106" s="73">
        <v>2098.8070432775194</v>
      </c>
      <c r="AY106" s="73">
        <v>2008.429171169317</v>
      </c>
      <c r="AZ106" s="73">
        <v>1981.0439601990361</v>
      </c>
      <c r="BA106" s="73">
        <v>1924.6600930909397</v>
      </c>
      <c r="BB106" s="73">
        <v>1921.7239592360181</v>
      </c>
      <c r="BC106" s="73">
        <v>1981.2376900520785</v>
      </c>
      <c r="BD106" s="73">
        <v>2035.6534145076255</v>
      </c>
      <c r="BE106" s="73">
        <v>1993.7109127998426</v>
      </c>
      <c r="BF106" s="73">
        <v>2170.6265572447523</v>
      </c>
      <c r="BG106" s="73">
        <v>2249.7686747102734</v>
      </c>
      <c r="BH106" s="73">
        <v>2237.3364089011457</v>
      </c>
      <c r="BI106" s="73">
        <v>2255.7155787980123</v>
      </c>
      <c r="BJ106" s="73">
        <v>2271.9134381395702</v>
      </c>
      <c r="BK106" s="73"/>
    </row>
    <row r="107" spans="1:63" x14ac:dyDescent="0.25">
      <c r="A107" s="61" t="s">
        <v>541</v>
      </c>
      <c r="B107" s="62" t="s">
        <v>253</v>
      </c>
      <c r="C107" s="77" t="e">
        <v>#N/A</v>
      </c>
      <c r="D107" s="77" t="e">
        <v>#N/A</v>
      </c>
      <c r="E107" s="77" t="e">
        <v>#N/A</v>
      </c>
      <c r="F107" s="77" t="e">
        <v>#N/A</v>
      </c>
      <c r="G107" s="77" t="e">
        <v>#N/A</v>
      </c>
      <c r="H107" s="77" t="e">
        <v>#N/A</v>
      </c>
      <c r="I107" s="77" t="e">
        <v>#N/A</v>
      </c>
      <c r="J107" s="77" t="e">
        <v>#N/A</v>
      </c>
      <c r="K107" s="77" t="e">
        <v>#N/A</v>
      </c>
      <c r="L107" s="77" t="e">
        <v>#N/A</v>
      </c>
      <c r="M107" s="77" t="e">
        <v>#N/A</v>
      </c>
      <c r="N107" s="77" t="e">
        <v>#N/A</v>
      </c>
      <c r="O107" s="77" t="e">
        <v>#N/A</v>
      </c>
      <c r="P107" s="77" t="e">
        <v>#N/A</v>
      </c>
      <c r="Q107" s="77" t="e">
        <v>#N/A</v>
      </c>
      <c r="R107" s="77" t="e">
        <v>#N/A</v>
      </c>
      <c r="S107" s="77" t="e">
        <v>#N/A</v>
      </c>
      <c r="T107" s="77" t="e">
        <v>#N/A</v>
      </c>
      <c r="U107" s="77" t="e">
        <v>#N/A</v>
      </c>
      <c r="V107" s="77" t="e">
        <v>#N/A</v>
      </c>
      <c r="W107" s="77" t="e">
        <v>#N/A</v>
      </c>
      <c r="X107" s="77" t="e">
        <v>#N/A</v>
      </c>
      <c r="Y107" s="77" t="e">
        <v>#N/A</v>
      </c>
      <c r="Z107" s="77" t="e">
        <v>#N/A</v>
      </c>
      <c r="AA107" s="77" t="e">
        <v>#N/A</v>
      </c>
      <c r="AB107" s="77" t="e">
        <v>#N/A</v>
      </c>
      <c r="AC107" s="77" t="e">
        <v>#N/A</v>
      </c>
      <c r="AD107" s="77" t="e">
        <v>#N/A</v>
      </c>
      <c r="AE107" s="77" t="e">
        <v>#N/A</v>
      </c>
      <c r="AF107" s="77" t="e">
        <v>#N/A</v>
      </c>
      <c r="AG107" s="73" t="e">
        <v>#N/A</v>
      </c>
      <c r="AH107" s="73" t="e">
        <v>#N/A</v>
      </c>
      <c r="AI107" s="73" t="e">
        <v>#N/A</v>
      </c>
      <c r="AJ107" s="73" t="e">
        <v>#N/A</v>
      </c>
      <c r="AK107" s="73" t="e">
        <v>#N/A</v>
      </c>
      <c r="AL107" s="73" t="e">
        <v>#N/A</v>
      </c>
      <c r="AM107" s="73" t="e">
        <v>#N/A</v>
      </c>
      <c r="AN107" s="73" t="e">
        <v>#N/A</v>
      </c>
      <c r="AO107" s="73" t="e">
        <v>#N/A</v>
      </c>
      <c r="AP107" s="73" t="e">
        <v>#N/A</v>
      </c>
      <c r="AQ107" s="73" t="e">
        <v>#N/A</v>
      </c>
      <c r="AR107" s="73" t="e">
        <v>#N/A</v>
      </c>
      <c r="AS107" s="73" t="e">
        <v>#N/A</v>
      </c>
      <c r="AT107" s="73" t="e">
        <v>#N/A</v>
      </c>
      <c r="AU107" s="73" t="e">
        <v>#N/A</v>
      </c>
      <c r="AV107" s="73" t="e">
        <v>#N/A</v>
      </c>
      <c r="AW107" s="73" t="e">
        <v>#N/A</v>
      </c>
      <c r="AX107" s="73" t="e">
        <v>#N/A</v>
      </c>
      <c r="AY107" s="73" t="e">
        <v>#N/A</v>
      </c>
      <c r="AZ107" s="73" t="e">
        <v>#N/A</v>
      </c>
      <c r="BA107" s="73" t="e">
        <v>#N/A</v>
      </c>
      <c r="BB107" s="73" t="e">
        <v>#N/A</v>
      </c>
      <c r="BC107" s="73" t="e">
        <v>#N/A</v>
      </c>
      <c r="BD107" s="73" t="e">
        <v>#N/A</v>
      </c>
      <c r="BE107" s="73" t="e">
        <v>#N/A</v>
      </c>
      <c r="BF107" s="73" t="e">
        <v>#N/A</v>
      </c>
      <c r="BG107" s="73" t="e">
        <v>#N/A</v>
      </c>
      <c r="BH107" s="73" t="e">
        <v>#N/A</v>
      </c>
      <c r="BI107" s="73" t="e">
        <v>#N/A</v>
      </c>
      <c r="BJ107" s="73" t="e">
        <v>#N/A</v>
      </c>
      <c r="BK107" s="73"/>
    </row>
    <row r="108" spans="1:63" x14ac:dyDescent="0.25">
      <c r="A108" s="61" t="s">
        <v>522</v>
      </c>
      <c r="B108" s="62" t="s">
        <v>258</v>
      </c>
      <c r="C108" s="77" t="e">
        <v>#N/A</v>
      </c>
      <c r="D108" s="77" t="e">
        <v>#N/A</v>
      </c>
      <c r="E108" s="77" t="e">
        <v>#N/A</v>
      </c>
      <c r="F108" s="77" t="e">
        <v>#N/A</v>
      </c>
      <c r="G108" s="77" t="e">
        <v>#N/A</v>
      </c>
      <c r="H108" s="77" t="e">
        <v>#N/A</v>
      </c>
      <c r="I108" s="77" t="e">
        <v>#N/A</v>
      </c>
      <c r="J108" s="77" t="e">
        <v>#N/A</v>
      </c>
      <c r="K108" s="77" t="e">
        <v>#N/A</v>
      </c>
      <c r="L108" s="77" t="e">
        <v>#N/A</v>
      </c>
      <c r="M108" s="77" t="e">
        <v>#N/A</v>
      </c>
      <c r="N108" s="77" t="e">
        <v>#N/A</v>
      </c>
      <c r="O108" s="77" t="e">
        <v>#N/A</v>
      </c>
      <c r="P108" s="77" t="e">
        <v>#N/A</v>
      </c>
      <c r="Q108" s="77" t="e">
        <v>#N/A</v>
      </c>
      <c r="R108" s="77" t="e">
        <v>#N/A</v>
      </c>
      <c r="S108" s="77" t="e">
        <v>#N/A</v>
      </c>
      <c r="T108" s="77" t="e">
        <v>#N/A</v>
      </c>
      <c r="U108" s="77" t="e">
        <v>#N/A</v>
      </c>
      <c r="V108" s="77" t="e">
        <v>#N/A</v>
      </c>
      <c r="W108" s="77" t="e">
        <v>#N/A</v>
      </c>
      <c r="X108" s="77" t="e">
        <v>#N/A</v>
      </c>
      <c r="Y108" s="77" t="e">
        <v>#N/A</v>
      </c>
      <c r="Z108" s="77" t="e">
        <v>#N/A</v>
      </c>
      <c r="AA108" s="77" t="e">
        <v>#N/A</v>
      </c>
      <c r="AB108" s="77" t="e">
        <v>#N/A</v>
      </c>
      <c r="AC108" s="77" t="e">
        <v>#N/A</v>
      </c>
      <c r="AD108" s="77" t="e">
        <v>#N/A</v>
      </c>
      <c r="AE108" s="77" t="e">
        <v>#N/A</v>
      </c>
      <c r="AF108" s="77" t="e">
        <v>#N/A</v>
      </c>
      <c r="AG108" s="73">
        <v>12703.745198547325</v>
      </c>
      <c r="AH108" s="73">
        <v>13934.35685991902</v>
      </c>
      <c r="AI108" s="73">
        <v>14645.117984062106</v>
      </c>
      <c r="AJ108" s="73">
        <v>15494.137287913345</v>
      </c>
      <c r="AK108" s="73">
        <v>16760.746468491558</v>
      </c>
      <c r="AL108" s="73">
        <v>18188.284896620593</v>
      </c>
      <c r="AM108" s="73">
        <v>19437.388004205222</v>
      </c>
      <c r="AN108" s="73">
        <v>20444.172738970166</v>
      </c>
      <c r="AO108" s="73">
        <v>19255.994295081691</v>
      </c>
      <c r="AP108" s="73">
        <v>21312.043570307898</v>
      </c>
      <c r="AQ108" s="73">
        <v>23049.548342710706</v>
      </c>
      <c r="AR108" s="73">
        <v>23983.287021930977</v>
      </c>
      <c r="AS108" s="73">
        <v>25687.139622588056</v>
      </c>
      <c r="AT108" s="73">
        <v>26358.611682808034</v>
      </c>
      <c r="AU108" s="73">
        <v>27618.892333384571</v>
      </c>
      <c r="AV108" s="73">
        <v>28747.854645400101</v>
      </c>
      <c r="AW108" s="73">
        <v>30102.720237183974</v>
      </c>
      <c r="AX108" s="73">
        <v>31688.038199559618</v>
      </c>
      <c r="AY108" s="73">
        <v>32395.870468919595</v>
      </c>
      <c r="AZ108" s="73">
        <v>32485.046251228279</v>
      </c>
      <c r="BA108" s="73">
        <v>34523.164513868753</v>
      </c>
      <c r="BB108" s="73">
        <v>35521.371433448578</v>
      </c>
      <c r="BC108" s="73">
        <v>36184.057959871076</v>
      </c>
      <c r="BD108" s="73">
        <v>37159.634786389695</v>
      </c>
      <c r="BE108" s="73">
        <v>38109.516620211223</v>
      </c>
      <c r="BF108" s="73">
        <v>38974.004099683341</v>
      </c>
      <c r="BG108" s="73">
        <v>39963.610470399697</v>
      </c>
      <c r="BH108" s="73">
        <v>41110.64480383139</v>
      </c>
      <c r="BI108" s="73">
        <v>42105.279934327751</v>
      </c>
      <c r="BJ108" s="73">
        <v>42878.817297368725</v>
      </c>
      <c r="BK108" s="73"/>
    </row>
    <row r="109" spans="1:63" x14ac:dyDescent="0.25">
      <c r="A109" s="61" t="s">
        <v>542</v>
      </c>
      <c r="B109" s="62" t="s">
        <v>543</v>
      </c>
      <c r="C109" s="77" t="e">
        <v>#N/A</v>
      </c>
      <c r="D109" s="77" t="e">
        <v>#N/A</v>
      </c>
      <c r="E109" s="77" t="e">
        <v>#N/A</v>
      </c>
      <c r="F109" s="77" t="e">
        <v>#N/A</v>
      </c>
      <c r="G109" s="77" t="e">
        <v>#N/A</v>
      </c>
      <c r="H109" s="77" t="e">
        <v>#N/A</v>
      </c>
      <c r="I109" s="77" t="e">
        <v>#N/A</v>
      </c>
      <c r="J109" s="77" t="e">
        <v>#N/A</v>
      </c>
      <c r="K109" s="77" t="e">
        <v>#N/A</v>
      </c>
      <c r="L109" s="77" t="e">
        <v>#N/A</v>
      </c>
      <c r="M109" s="77" t="e">
        <v>#N/A</v>
      </c>
      <c r="N109" s="77" t="e">
        <v>#N/A</v>
      </c>
      <c r="O109" s="77" t="e">
        <v>#N/A</v>
      </c>
      <c r="P109" s="77" t="e">
        <v>#N/A</v>
      </c>
      <c r="Q109" s="77" t="e">
        <v>#N/A</v>
      </c>
      <c r="R109" s="77" t="e">
        <v>#N/A</v>
      </c>
      <c r="S109" s="77" t="e">
        <v>#N/A</v>
      </c>
      <c r="T109" s="77" t="e">
        <v>#N/A</v>
      </c>
      <c r="U109" s="77" t="e">
        <v>#N/A</v>
      </c>
      <c r="V109" s="77" t="e">
        <v>#N/A</v>
      </c>
      <c r="W109" s="77" t="e">
        <v>#N/A</v>
      </c>
      <c r="X109" s="77" t="e">
        <v>#N/A</v>
      </c>
      <c r="Y109" s="77" t="e">
        <v>#N/A</v>
      </c>
      <c r="Z109" s="77" t="e">
        <v>#N/A</v>
      </c>
      <c r="AA109" s="77" t="e">
        <v>#N/A</v>
      </c>
      <c r="AB109" s="77" t="e">
        <v>#N/A</v>
      </c>
      <c r="AC109" s="77" t="e">
        <v>#N/A</v>
      </c>
      <c r="AD109" s="77" t="e">
        <v>#N/A</v>
      </c>
      <c r="AE109" s="77" t="e">
        <v>#N/A</v>
      </c>
      <c r="AF109" s="77" t="e">
        <v>#N/A</v>
      </c>
      <c r="AG109" s="73" t="e">
        <v>#N/A</v>
      </c>
      <c r="AH109" s="73" t="e">
        <v>#N/A</v>
      </c>
      <c r="AI109" s="73" t="e">
        <v>#N/A</v>
      </c>
      <c r="AJ109" s="73" t="e">
        <v>#N/A</v>
      </c>
      <c r="AK109" s="73" t="e">
        <v>#N/A</v>
      </c>
      <c r="AL109" s="73" t="e">
        <v>#N/A</v>
      </c>
      <c r="AM109" s="73" t="e">
        <v>#N/A</v>
      </c>
      <c r="AN109" s="73" t="e">
        <v>#N/A</v>
      </c>
      <c r="AO109" s="73" t="e">
        <v>#N/A</v>
      </c>
      <c r="AP109" s="73" t="e">
        <v>#N/A</v>
      </c>
      <c r="AQ109" s="73">
        <v>4715.5030373380878</v>
      </c>
      <c r="AR109" s="73">
        <v>5983.3971373016275</v>
      </c>
      <c r="AS109" s="73">
        <v>5937.4219818000656</v>
      </c>
      <c r="AT109" s="73">
        <v>6288.2182164329051</v>
      </c>
      <c r="AU109" s="73">
        <v>6448.0985963106914</v>
      </c>
      <c r="AV109" s="73">
        <v>6832.4857761421545</v>
      </c>
      <c r="AW109" s="73">
        <v>7083.0347920362137</v>
      </c>
      <c r="AX109" s="73">
        <v>7538.3142985845252</v>
      </c>
      <c r="AY109" s="73">
        <v>7949.5604333143592</v>
      </c>
      <c r="AZ109" s="73">
        <v>8169.4951501924725</v>
      </c>
      <c r="BA109" s="73">
        <v>8372.3759992647229</v>
      </c>
      <c r="BB109" s="73">
        <v>8663.9415539171132</v>
      </c>
      <c r="BC109" s="73">
        <v>8828.0327553694751</v>
      </c>
      <c r="BD109" s="73">
        <v>9076.3735454269445</v>
      </c>
      <c r="BE109" s="73">
        <v>9214.3961216042298</v>
      </c>
      <c r="BF109" s="73">
        <v>9723.5619025295982</v>
      </c>
      <c r="BG109" s="73">
        <v>10179.969733492328</v>
      </c>
      <c r="BH109" s="73">
        <v>10530.48166477121</v>
      </c>
      <c r="BI109" s="73">
        <v>10895.285959632878</v>
      </c>
      <c r="BJ109" s="73">
        <v>11401.870686144708</v>
      </c>
      <c r="BK109" s="73"/>
    </row>
    <row r="110" spans="1:63" x14ac:dyDescent="0.25">
      <c r="A110" s="61" t="s">
        <v>316</v>
      </c>
      <c r="B110" s="62" t="s">
        <v>315</v>
      </c>
      <c r="C110" s="77" t="e">
        <v>#N/A</v>
      </c>
      <c r="D110" s="77" t="e">
        <v>#N/A</v>
      </c>
      <c r="E110" s="77" t="e">
        <v>#N/A</v>
      </c>
      <c r="F110" s="77" t="e">
        <v>#N/A</v>
      </c>
      <c r="G110" s="77" t="e">
        <v>#N/A</v>
      </c>
      <c r="H110" s="77" t="e">
        <v>#N/A</v>
      </c>
      <c r="I110" s="77" t="e">
        <v>#N/A</v>
      </c>
      <c r="J110" s="77" t="e">
        <v>#N/A</v>
      </c>
      <c r="K110" s="77" t="e">
        <v>#N/A</v>
      </c>
      <c r="L110" s="77" t="e">
        <v>#N/A</v>
      </c>
      <c r="M110" s="77" t="e">
        <v>#N/A</v>
      </c>
      <c r="N110" s="77" t="e">
        <v>#N/A</v>
      </c>
      <c r="O110" s="77" t="e">
        <v>#N/A</v>
      </c>
      <c r="P110" s="77" t="e">
        <v>#N/A</v>
      </c>
      <c r="Q110" s="77" t="e">
        <v>#N/A</v>
      </c>
      <c r="R110" s="77" t="e">
        <v>#N/A</v>
      </c>
      <c r="S110" s="77" t="e">
        <v>#N/A</v>
      </c>
      <c r="T110" s="77" t="e">
        <v>#N/A</v>
      </c>
      <c r="U110" s="77" t="e">
        <v>#N/A</v>
      </c>
      <c r="V110" s="77" t="e">
        <v>#N/A</v>
      </c>
      <c r="W110" s="77" t="e">
        <v>#N/A</v>
      </c>
      <c r="X110" s="77" t="e">
        <v>#N/A</v>
      </c>
      <c r="Y110" s="77" t="e">
        <v>#N/A</v>
      </c>
      <c r="Z110" s="77" t="e">
        <v>#N/A</v>
      </c>
      <c r="AA110" s="77" t="e">
        <v>#N/A</v>
      </c>
      <c r="AB110" s="77" t="e">
        <v>#N/A</v>
      </c>
      <c r="AC110" s="77" t="e">
        <v>#N/A</v>
      </c>
      <c r="AD110" s="77" t="e">
        <v>#N/A</v>
      </c>
      <c r="AE110" s="77" t="e">
        <v>#N/A</v>
      </c>
      <c r="AF110" s="77" t="e">
        <v>#N/A</v>
      </c>
      <c r="AG110" s="73" t="e">
        <v>#N/A</v>
      </c>
      <c r="AH110" s="73" t="e">
        <v>#N/A</v>
      </c>
      <c r="AI110" s="73" t="e">
        <v>#N/A</v>
      </c>
      <c r="AJ110" s="73" t="e">
        <v>#N/A</v>
      </c>
      <c r="AK110" s="73" t="e">
        <v>#N/A</v>
      </c>
      <c r="AL110" s="73">
        <v>63724.83041572514</v>
      </c>
      <c r="AM110" s="73">
        <v>63284.622078134387</v>
      </c>
      <c r="AN110" s="73">
        <v>61687.515314650642</v>
      </c>
      <c r="AO110" s="73">
        <v>59725.754459674623</v>
      </c>
      <c r="AP110" s="73">
        <v>55035.065247518367</v>
      </c>
      <c r="AQ110" s="73">
        <v>54984.854484984367</v>
      </c>
      <c r="AR110" s="73">
        <v>53578.495288643113</v>
      </c>
      <c r="AS110" s="73">
        <v>54322.725324939944</v>
      </c>
      <c r="AT110" s="73">
        <v>63008.515434926005</v>
      </c>
      <c r="AU110" s="73">
        <v>68233.930271465171</v>
      </c>
      <c r="AV110" s="73">
        <v>73155.517557699743</v>
      </c>
      <c r="AW110" s="73">
        <v>75224.318062052494</v>
      </c>
      <c r="AX110" s="73">
        <v>75581.010513649118</v>
      </c>
      <c r="AY110" s="73">
        <v>73022.863351058098</v>
      </c>
      <c r="AZ110" s="73">
        <v>63886.047379593496</v>
      </c>
      <c r="BA110" s="73">
        <v>58810.300196756274</v>
      </c>
      <c r="BB110" s="73">
        <v>60887.459366985277</v>
      </c>
      <c r="BC110" s="73">
        <v>61416.850779309403</v>
      </c>
      <c r="BD110" s="73">
        <v>58995.365272179901</v>
      </c>
      <c r="BE110" s="73">
        <v>56647.305898513529</v>
      </c>
      <c r="BF110" s="73">
        <v>54834.25118820744</v>
      </c>
      <c r="BG110" s="73">
        <v>54708.702677611123</v>
      </c>
      <c r="BH110" s="73">
        <v>50855.499959604043</v>
      </c>
      <c r="BI110" s="73">
        <v>50478.59410273908</v>
      </c>
      <c r="BJ110" s="73">
        <v>49853.576449819884</v>
      </c>
      <c r="BK110" s="73"/>
    </row>
    <row r="111" spans="1:63" x14ac:dyDescent="0.25">
      <c r="A111" s="61" t="s">
        <v>523</v>
      </c>
      <c r="B111" s="62" t="s">
        <v>241</v>
      </c>
      <c r="C111" s="77" t="e">
        <v>#N/A</v>
      </c>
      <c r="D111" s="77" t="e">
        <v>#N/A</v>
      </c>
      <c r="E111" s="77" t="e">
        <v>#N/A</v>
      </c>
      <c r="F111" s="77" t="e">
        <v>#N/A</v>
      </c>
      <c r="G111" s="77" t="e">
        <v>#N/A</v>
      </c>
      <c r="H111" s="77" t="e">
        <v>#N/A</v>
      </c>
      <c r="I111" s="77" t="e">
        <v>#N/A</v>
      </c>
      <c r="J111" s="77" t="e">
        <v>#N/A</v>
      </c>
      <c r="K111" s="77" t="e">
        <v>#N/A</v>
      </c>
      <c r="L111" s="77" t="e">
        <v>#N/A</v>
      </c>
      <c r="M111" s="77" t="e">
        <v>#N/A</v>
      </c>
      <c r="N111" s="77" t="e">
        <v>#N/A</v>
      </c>
      <c r="O111" s="77" t="e">
        <v>#N/A</v>
      </c>
      <c r="P111" s="77" t="e">
        <v>#N/A</v>
      </c>
      <c r="Q111" s="77" t="e">
        <v>#N/A</v>
      </c>
      <c r="R111" s="77" t="e">
        <v>#N/A</v>
      </c>
      <c r="S111" s="77" t="e">
        <v>#N/A</v>
      </c>
      <c r="T111" s="77" t="e">
        <v>#N/A</v>
      </c>
      <c r="U111" s="77" t="e">
        <v>#N/A</v>
      </c>
      <c r="V111" s="77" t="e">
        <v>#N/A</v>
      </c>
      <c r="W111" s="77" t="e">
        <v>#N/A</v>
      </c>
      <c r="X111" s="77" t="e">
        <v>#N/A</v>
      </c>
      <c r="Y111" s="77" t="e">
        <v>#N/A</v>
      </c>
      <c r="Z111" s="77" t="e">
        <v>#N/A</v>
      </c>
      <c r="AA111" s="77" t="e">
        <v>#N/A</v>
      </c>
      <c r="AB111" s="77" t="e">
        <v>#N/A</v>
      </c>
      <c r="AC111" s="77" t="e">
        <v>#N/A</v>
      </c>
      <c r="AD111" s="77" t="e">
        <v>#N/A</v>
      </c>
      <c r="AE111" s="77" t="e">
        <v>#N/A</v>
      </c>
      <c r="AF111" s="77" t="e">
        <v>#N/A</v>
      </c>
      <c r="AG111" s="73">
        <v>5158.3175689049576</v>
      </c>
      <c r="AH111" s="73">
        <v>4671.5228491956977</v>
      </c>
      <c r="AI111" s="73">
        <v>3978.9099127590903</v>
      </c>
      <c r="AJ111" s="73">
        <v>3362.8289996385606</v>
      </c>
      <c r="AK111" s="73">
        <v>2688.3517780271491</v>
      </c>
      <c r="AL111" s="73">
        <v>2517.2844501094132</v>
      </c>
      <c r="AM111" s="73">
        <v>2656.0177200901353</v>
      </c>
      <c r="AN111" s="73">
        <v>2877.0985692938825</v>
      </c>
      <c r="AO111" s="73">
        <v>2893.4175343893098</v>
      </c>
      <c r="AP111" s="73">
        <v>2954.9541225559933</v>
      </c>
      <c r="AQ111" s="73">
        <v>3078.9092513406258</v>
      </c>
      <c r="AR111" s="73">
        <v>3212.133546424473</v>
      </c>
      <c r="AS111" s="73">
        <v>3182.2328936371709</v>
      </c>
      <c r="AT111" s="73">
        <v>3370.430198527456</v>
      </c>
      <c r="AU111" s="73">
        <v>3563.8753623040243</v>
      </c>
      <c r="AV111" s="73">
        <v>3517.7205088308756</v>
      </c>
      <c r="AW111" s="73">
        <v>3588.0899177681008</v>
      </c>
      <c r="AX111" s="73">
        <v>3857.65390780708</v>
      </c>
      <c r="AY111" s="73">
        <v>4142.2114540385346</v>
      </c>
      <c r="AZ111" s="73">
        <v>4210.6263470708936</v>
      </c>
      <c r="BA111" s="73">
        <v>4141.0772051552831</v>
      </c>
      <c r="BB111" s="73">
        <v>4334.6607884607383</v>
      </c>
      <c r="BC111" s="73">
        <v>4259.3182029139543</v>
      </c>
      <c r="BD111" s="73">
        <v>4631.4032667059109</v>
      </c>
      <c r="BE111" s="73">
        <v>4722.0860025418888</v>
      </c>
      <c r="BF111" s="73">
        <v>4805.1410923954209</v>
      </c>
      <c r="BG111" s="73">
        <v>4912.3824829792729</v>
      </c>
      <c r="BH111" s="73">
        <v>5046.6915354909288</v>
      </c>
      <c r="BI111" s="73">
        <v>5133.1519140574819</v>
      </c>
      <c r="BJ111" s="73">
        <v>5253.6670340032488</v>
      </c>
      <c r="BK111" s="73"/>
    </row>
    <row r="112" spans="1:63" x14ac:dyDescent="0.25">
      <c r="A112" s="61" t="s">
        <v>524</v>
      </c>
      <c r="B112" s="62" t="s">
        <v>265</v>
      </c>
      <c r="C112" s="77" t="e">
        <v>#N/A</v>
      </c>
      <c r="D112" s="77" t="e">
        <v>#N/A</v>
      </c>
      <c r="E112" s="77" t="e">
        <v>#N/A</v>
      </c>
      <c r="F112" s="77" t="e">
        <v>#N/A</v>
      </c>
      <c r="G112" s="77" t="e">
        <v>#N/A</v>
      </c>
      <c r="H112" s="77" t="e">
        <v>#N/A</v>
      </c>
      <c r="I112" s="77" t="e">
        <v>#N/A</v>
      </c>
      <c r="J112" s="77" t="e">
        <v>#N/A</v>
      </c>
      <c r="K112" s="77" t="e">
        <v>#N/A</v>
      </c>
      <c r="L112" s="77" t="e">
        <v>#N/A</v>
      </c>
      <c r="M112" s="77" t="e">
        <v>#N/A</v>
      </c>
      <c r="N112" s="77" t="e">
        <v>#N/A</v>
      </c>
      <c r="O112" s="77" t="e">
        <v>#N/A</v>
      </c>
      <c r="P112" s="77" t="e">
        <v>#N/A</v>
      </c>
      <c r="Q112" s="77" t="e">
        <v>#N/A</v>
      </c>
      <c r="R112" s="77" t="e">
        <v>#N/A</v>
      </c>
      <c r="S112" s="77" t="e">
        <v>#N/A</v>
      </c>
      <c r="T112" s="77" t="e">
        <v>#N/A</v>
      </c>
      <c r="U112" s="77" t="e">
        <v>#N/A</v>
      </c>
      <c r="V112" s="77" t="e">
        <v>#N/A</v>
      </c>
      <c r="W112" s="77" t="e">
        <v>#N/A</v>
      </c>
      <c r="X112" s="77" t="e">
        <v>#N/A</v>
      </c>
      <c r="Y112" s="77" t="e">
        <v>#N/A</v>
      </c>
      <c r="Z112" s="77" t="e">
        <v>#N/A</v>
      </c>
      <c r="AA112" s="77" t="e">
        <v>#N/A</v>
      </c>
      <c r="AB112" s="77" t="e">
        <v>#N/A</v>
      </c>
      <c r="AC112" s="77" t="e">
        <v>#N/A</v>
      </c>
      <c r="AD112" s="77" t="e">
        <v>#N/A</v>
      </c>
      <c r="AE112" s="77" t="e">
        <v>#N/A</v>
      </c>
      <c r="AF112" s="77" t="e">
        <v>#N/A</v>
      </c>
      <c r="AG112" s="73">
        <v>1964.5725153176063</v>
      </c>
      <c r="AH112" s="73">
        <v>1992.4778826958427</v>
      </c>
      <c r="AI112" s="73">
        <v>2046.6532452984648</v>
      </c>
      <c r="AJ112" s="73">
        <v>2111.5501273082778</v>
      </c>
      <c r="AK112" s="73">
        <v>2227.9393547030072</v>
      </c>
      <c r="AL112" s="73">
        <v>2330.1547604616858</v>
      </c>
      <c r="AM112" s="73">
        <v>2438.9010880958422</v>
      </c>
      <c r="AN112" s="73">
        <v>2555.3480382514608</v>
      </c>
      <c r="AO112" s="73">
        <v>2608.0432950621298</v>
      </c>
      <c r="AP112" s="73">
        <v>2750.0888037679279</v>
      </c>
      <c r="AQ112" s="73">
        <v>2861.2723771256165</v>
      </c>
      <c r="AR112" s="73">
        <v>2977.7980864384667</v>
      </c>
      <c r="AS112" s="73">
        <v>3106.0091271271026</v>
      </c>
      <c r="AT112" s="73">
        <v>3245.1850088619171</v>
      </c>
      <c r="AU112" s="73">
        <v>3399.3444267609657</v>
      </c>
      <c r="AV112" s="73">
        <v>3584.3196681983031</v>
      </c>
      <c r="AW112" s="73">
        <v>3830.3962640802201</v>
      </c>
      <c r="AX112" s="73">
        <v>4052.8396833923925</v>
      </c>
      <c r="AY112" s="73">
        <v>4296.4907788755354</v>
      </c>
      <c r="AZ112" s="73">
        <v>4542.1798852844995</v>
      </c>
      <c r="BA112" s="73">
        <v>4850.1773952289923</v>
      </c>
      <c r="BB112" s="73">
        <v>5158.8331379325136</v>
      </c>
      <c r="BC112" s="73">
        <v>5489.0377276574209</v>
      </c>
      <c r="BD112" s="73">
        <v>5841.8800416898248</v>
      </c>
      <c r="BE112" s="73">
        <v>6193.3468556442222</v>
      </c>
      <c r="BF112" s="73">
        <v>6543.6668058458254</v>
      </c>
      <c r="BG112" s="73">
        <v>6896.1293884800534</v>
      </c>
      <c r="BH112" s="73">
        <v>7257.8079316527346</v>
      </c>
      <c r="BI112" s="73">
        <v>7592.8197975671073</v>
      </c>
      <c r="BJ112" s="73">
        <v>7826.3885949411379</v>
      </c>
      <c r="BK112" s="73"/>
    </row>
    <row r="113" spans="1:63" x14ac:dyDescent="0.25">
      <c r="A113" s="61" t="s">
        <v>377</v>
      </c>
      <c r="B113" s="62" t="s">
        <v>376</v>
      </c>
      <c r="C113" s="77" t="e">
        <v>#N/A</v>
      </c>
      <c r="D113" s="77" t="e">
        <v>#N/A</v>
      </c>
      <c r="E113" s="77" t="e">
        <v>#N/A</v>
      </c>
      <c r="F113" s="77" t="e">
        <v>#N/A</v>
      </c>
      <c r="G113" s="77" t="e">
        <v>#N/A</v>
      </c>
      <c r="H113" s="77" t="e">
        <v>#N/A</v>
      </c>
      <c r="I113" s="77" t="e">
        <v>#N/A</v>
      </c>
      <c r="J113" s="77" t="e">
        <v>#N/A</v>
      </c>
      <c r="K113" s="77" t="e">
        <v>#N/A</v>
      </c>
      <c r="L113" s="77" t="e">
        <v>#N/A</v>
      </c>
      <c r="M113" s="77" t="e">
        <v>#N/A</v>
      </c>
      <c r="N113" s="77" t="e">
        <v>#N/A</v>
      </c>
      <c r="O113" s="77" t="e">
        <v>#N/A</v>
      </c>
      <c r="P113" s="77" t="e">
        <v>#N/A</v>
      </c>
      <c r="Q113" s="77" t="e">
        <v>#N/A</v>
      </c>
      <c r="R113" s="77" t="e">
        <v>#N/A</v>
      </c>
      <c r="S113" s="77" t="e">
        <v>#N/A</v>
      </c>
      <c r="T113" s="77" t="e">
        <v>#N/A</v>
      </c>
      <c r="U113" s="77" t="e">
        <v>#N/A</v>
      </c>
      <c r="V113" s="77" t="e">
        <v>#N/A</v>
      </c>
      <c r="W113" s="77" t="e">
        <v>#N/A</v>
      </c>
      <c r="X113" s="77" t="e">
        <v>#N/A</v>
      </c>
      <c r="Y113" s="77" t="e">
        <v>#N/A</v>
      </c>
      <c r="Z113" s="77" t="e">
        <v>#N/A</v>
      </c>
      <c r="AA113" s="77" t="e">
        <v>#N/A</v>
      </c>
      <c r="AB113" s="77" t="e">
        <v>#N/A</v>
      </c>
      <c r="AC113" s="77" t="e">
        <v>#N/A</v>
      </c>
      <c r="AD113" s="77" t="e">
        <v>#N/A</v>
      </c>
      <c r="AE113" s="77" t="e">
        <v>#N/A</v>
      </c>
      <c r="AF113" s="77" t="e">
        <v>#N/A</v>
      </c>
      <c r="AG113" s="73" t="e">
        <v>#N/A</v>
      </c>
      <c r="AH113" s="73" t="e">
        <v>#N/A</v>
      </c>
      <c r="AI113" s="73" t="e">
        <v>#N/A</v>
      </c>
      <c r="AJ113" s="73" t="e">
        <v>#N/A</v>
      </c>
      <c r="AK113" s="73" t="e">
        <v>#N/A</v>
      </c>
      <c r="AL113" s="73">
        <v>9536.646920869829</v>
      </c>
      <c r="AM113" s="73">
        <v>9892.4853256705701</v>
      </c>
      <c r="AN113" s="73">
        <v>10877.19658893216</v>
      </c>
      <c r="AO113" s="73">
        <v>11676.479416658758</v>
      </c>
      <c r="AP113" s="73">
        <v>12094.58254215474</v>
      </c>
      <c r="AQ113" s="73">
        <v>12904.376486867593</v>
      </c>
      <c r="AR113" s="73">
        <v>13898.640870030606</v>
      </c>
      <c r="AS113" s="73">
        <v>15056.977596708824</v>
      </c>
      <c r="AT113" s="73">
        <v>16485.503307032253</v>
      </c>
      <c r="AU113" s="73">
        <v>18083.251996022842</v>
      </c>
      <c r="AV113" s="73">
        <v>20240.229101843237</v>
      </c>
      <c r="AW113" s="73">
        <v>22875.16469212317</v>
      </c>
      <c r="AX113" s="73">
        <v>25375.143075323631</v>
      </c>
      <c r="AY113" s="73">
        <v>24789.999626541343</v>
      </c>
      <c r="AZ113" s="73">
        <v>21608.853997928138</v>
      </c>
      <c r="BA113" s="73">
        <v>21091.021814202439</v>
      </c>
      <c r="BB113" s="73">
        <v>22867.973193182796</v>
      </c>
      <c r="BC113" s="73">
        <v>24137.802385187322</v>
      </c>
      <c r="BD113" s="73">
        <v>24961.346247027788</v>
      </c>
      <c r="BE113" s="73">
        <v>25468.057690337322</v>
      </c>
      <c r="BF113" s="73">
        <v>26706.262760183079</v>
      </c>
      <c r="BG113" s="73">
        <v>27590.983384111569</v>
      </c>
      <c r="BH113" s="73">
        <v>28741.47518886155</v>
      </c>
      <c r="BI113" s="73">
        <v>30131.979148117622</v>
      </c>
      <c r="BJ113" s="73">
        <v>30965.451863149607</v>
      </c>
      <c r="BK113" s="73"/>
    </row>
    <row r="114" spans="1:63" x14ac:dyDescent="0.25">
      <c r="A114" s="61" t="s">
        <v>318</v>
      </c>
      <c r="B114" s="62" t="s">
        <v>317</v>
      </c>
      <c r="C114" s="77" t="e">
        <v>#N/A</v>
      </c>
      <c r="D114" s="77" t="e">
        <v>#N/A</v>
      </c>
      <c r="E114" s="77" t="e">
        <v>#N/A</v>
      </c>
      <c r="F114" s="77" t="e">
        <v>#N/A</v>
      </c>
      <c r="G114" s="77" t="e">
        <v>#N/A</v>
      </c>
      <c r="H114" s="77" t="e">
        <v>#N/A</v>
      </c>
      <c r="I114" s="77" t="e">
        <v>#N/A</v>
      </c>
      <c r="J114" s="77" t="e">
        <v>#N/A</v>
      </c>
      <c r="K114" s="77" t="e">
        <v>#N/A</v>
      </c>
      <c r="L114" s="77" t="e">
        <v>#N/A</v>
      </c>
      <c r="M114" s="77" t="e">
        <v>#N/A</v>
      </c>
      <c r="N114" s="77" t="e">
        <v>#N/A</v>
      </c>
      <c r="O114" s="77" t="e">
        <v>#N/A</v>
      </c>
      <c r="P114" s="77" t="e">
        <v>#N/A</v>
      </c>
      <c r="Q114" s="77" t="e">
        <v>#N/A</v>
      </c>
      <c r="R114" s="77" t="e">
        <v>#N/A</v>
      </c>
      <c r="S114" s="77" t="e">
        <v>#N/A</v>
      </c>
      <c r="T114" s="77" t="e">
        <v>#N/A</v>
      </c>
      <c r="U114" s="77" t="e">
        <v>#N/A</v>
      </c>
      <c r="V114" s="77" t="e">
        <v>#N/A</v>
      </c>
      <c r="W114" s="77" t="e">
        <v>#N/A</v>
      </c>
      <c r="X114" s="77" t="e">
        <v>#N/A</v>
      </c>
      <c r="Y114" s="77" t="e">
        <v>#N/A</v>
      </c>
      <c r="Z114" s="77" t="e">
        <v>#N/A</v>
      </c>
      <c r="AA114" s="77" t="e">
        <v>#N/A</v>
      </c>
      <c r="AB114" s="77" t="e">
        <v>#N/A</v>
      </c>
      <c r="AC114" s="77" t="e">
        <v>#N/A</v>
      </c>
      <c r="AD114" s="77" t="e">
        <v>#N/A</v>
      </c>
      <c r="AE114" s="77" t="e">
        <v>#N/A</v>
      </c>
      <c r="AF114" s="77" t="e">
        <v>#N/A</v>
      </c>
      <c r="AG114" s="73">
        <v>7552.8269466067095</v>
      </c>
      <c r="AH114" s="73">
        <v>10829.071969781231</v>
      </c>
      <c r="AI114" s="73">
        <v>11976.193698010688</v>
      </c>
      <c r="AJ114" s="73">
        <v>12570.819306752874</v>
      </c>
      <c r="AK114" s="73">
        <v>12961.886159365973</v>
      </c>
      <c r="AL114" s="73">
        <v>13308.876156808188</v>
      </c>
      <c r="AM114" s="73">
        <v>14473.375216756878</v>
      </c>
      <c r="AN114" s="73">
        <v>14435.128126746218</v>
      </c>
      <c r="AO114" s="73">
        <v>14822.088761906587</v>
      </c>
      <c r="AP114" s="73">
        <v>14530.775505996802</v>
      </c>
      <c r="AQ114" s="73">
        <v>14361.66807507205</v>
      </c>
      <c r="AR114" s="73">
        <v>14359.246154696373</v>
      </c>
      <c r="AS114" s="73">
        <v>14171.829560564582</v>
      </c>
      <c r="AT114" s="73">
        <v>13941.876284718754</v>
      </c>
      <c r="AU114" s="73">
        <v>14283.959711569749</v>
      </c>
      <c r="AV114" s="73">
        <v>14263.708871375882</v>
      </c>
      <c r="AW114" s="73">
        <v>14299.124374600806</v>
      </c>
      <c r="AX114" s="73">
        <v>15605.573622199641</v>
      </c>
      <c r="AY114" s="73">
        <v>17030.161687264757</v>
      </c>
      <c r="AZ114" s="73">
        <v>18584.383635350841</v>
      </c>
      <c r="BA114" s="73">
        <v>19499.184612267793</v>
      </c>
      <c r="BB114" s="73">
        <v>18725.857432557765</v>
      </c>
      <c r="BC114" s="73">
        <v>18035.726405869631</v>
      </c>
      <c r="BD114" s="73">
        <v>17532.863717112043</v>
      </c>
      <c r="BE114" s="73">
        <v>16966.739879279452</v>
      </c>
      <c r="BF114" s="73">
        <v>16299.215248049843</v>
      </c>
      <c r="BG114" s="73">
        <v>16108.504081582947</v>
      </c>
      <c r="BH114" s="73">
        <v>16005.257042606117</v>
      </c>
      <c r="BI114" s="73">
        <v>15612.012178831596</v>
      </c>
      <c r="BJ114" s="73">
        <v>14551.585222077802</v>
      </c>
      <c r="BK114" s="73"/>
    </row>
    <row r="115" spans="1:63" x14ac:dyDescent="0.25">
      <c r="A115" s="61" t="s">
        <v>72</v>
      </c>
      <c r="B115" s="62" t="s">
        <v>71</v>
      </c>
      <c r="C115" s="77" t="e">
        <v>#N/A</v>
      </c>
      <c r="D115" s="77" t="e">
        <v>#N/A</v>
      </c>
      <c r="E115" s="77" t="e">
        <v>#N/A</v>
      </c>
      <c r="F115" s="77" t="e">
        <v>#N/A</v>
      </c>
      <c r="G115" s="77" t="e">
        <v>#N/A</v>
      </c>
      <c r="H115" s="77" t="e">
        <v>#N/A</v>
      </c>
      <c r="I115" s="77" t="e">
        <v>#N/A</v>
      </c>
      <c r="J115" s="77" t="e">
        <v>#N/A</v>
      </c>
      <c r="K115" s="77" t="e">
        <v>#N/A</v>
      </c>
      <c r="L115" s="77" t="e">
        <v>#N/A</v>
      </c>
      <c r="M115" s="77" t="e">
        <v>#N/A</v>
      </c>
      <c r="N115" s="77" t="e">
        <v>#N/A</v>
      </c>
      <c r="O115" s="77" t="e">
        <v>#N/A</v>
      </c>
      <c r="P115" s="77" t="e">
        <v>#N/A</v>
      </c>
      <c r="Q115" s="77" t="e">
        <v>#N/A</v>
      </c>
      <c r="R115" s="77" t="e">
        <v>#N/A</v>
      </c>
      <c r="S115" s="77" t="e">
        <v>#N/A</v>
      </c>
      <c r="T115" s="77" t="e">
        <v>#N/A</v>
      </c>
      <c r="U115" s="77" t="e">
        <v>#N/A</v>
      </c>
      <c r="V115" s="77" t="e">
        <v>#N/A</v>
      </c>
      <c r="W115" s="77" t="e">
        <v>#N/A</v>
      </c>
      <c r="X115" s="77" t="e">
        <v>#N/A</v>
      </c>
      <c r="Y115" s="77" t="e">
        <v>#N/A</v>
      </c>
      <c r="Z115" s="77" t="e">
        <v>#N/A</v>
      </c>
      <c r="AA115" s="77" t="e">
        <v>#N/A</v>
      </c>
      <c r="AB115" s="77" t="e">
        <v>#N/A</v>
      </c>
      <c r="AC115" s="77" t="e">
        <v>#N/A</v>
      </c>
      <c r="AD115" s="77" t="e">
        <v>#N/A</v>
      </c>
      <c r="AE115" s="77" t="e">
        <v>#N/A</v>
      </c>
      <c r="AF115" s="77" t="e">
        <v>#N/A</v>
      </c>
      <c r="AG115" s="73">
        <v>1284.2481765197026</v>
      </c>
      <c r="AH115" s="73">
        <v>1343.1353380061566</v>
      </c>
      <c r="AI115" s="73">
        <v>1404.5324093208499</v>
      </c>
      <c r="AJ115" s="73">
        <v>1421.9542494606196</v>
      </c>
      <c r="AK115" s="73">
        <v>1475.3384593228373</v>
      </c>
      <c r="AL115" s="73">
        <v>1493.9733332469559</v>
      </c>
      <c r="AM115" s="73">
        <v>1548.4806427951944</v>
      </c>
      <c r="AN115" s="73">
        <v>1578.2893861638961</v>
      </c>
      <c r="AO115" s="73">
        <v>1578.9133799421438</v>
      </c>
      <c r="AP115" s="73">
        <v>1568.9802836623317</v>
      </c>
      <c r="AQ115" s="73">
        <v>1619.3056597896609</v>
      </c>
      <c r="AR115" s="73">
        <v>1674.5599773591555</v>
      </c>
      <c r="AS115" s="73">
        <v>1691.5927745048896</v>
      </c>
      <c r="AT115" s="73">
        <v>1778.7866988059502</v>
      </c>
      <c r="AU115" s="73">
        <v>1820.0795505874594</v>
      </c>
      <c r="AV115" s="73">
        <v>1892.4357419562275</v>
      </c>
      <c r="AW115" s="73">
        <v>1978.6084151799496</v>
      </c>
      <c r="AX115" s="73">
        <v>2077.3834191658943</v>
      </c>
      <c r="AY115" s="73">
        <v>2217.1583863739666</v>
      </c>
      <c r="AZ115" s="73">
        <v>2261.5063065250961</v>
      </c>
      <c r="BA115" s="73">
        <v>2273.9325767561359</v>
      </c>
      <c r="BB115" s="73">
        <v>2385.8941885027639</v>
      </c>
      <c r="BC115" s="73">
        <v>2532.6302709453475</v>
      </c>
      <c r="BD115" s="73">
        <v>2621.070949435446</v>
      </c>
      <c r="BE115" s="73">
        <v>2676.9749855703008</v>
      </c>
      <c r="BF115" s="73">
        <v>2727.1206513360171</v>
      </c>
      <c r="BG115" s="73">
        <v>2842.6986089252682</v>
      </c>
      <c r="BH115" s="73">
        <v>2783.1156641541829</v>
      </c>
      <c r="BI115" s="73">
        <v>2748.5437464688143</v>
      </c>
      <c r="BJ115" s="73">
        <v>2704.4152612496541</v>
      </c>
      <c r="BK115" s="73"/>
    </row>
    <row r="116" spans="1:63" x14ac:dyDescent="0.25">
      <c r="A116" s="61" t="s">
        <v>74</v>
      </c>
      <c r="B116" s="62" t="s">
        <v>73</v>
      </c>
      <c r="C116" s="77" t="e">
        <v>#N/A</v>
      </c>
      <c r="D116" s="77" t="e">
        <v>#N/A</v>
      </c>
      <c r="E116" s="77" t="e">
        <v>#N/A</v>
      </c>
      <c r="F116" s="77" t="e">
        <v>#N/A</v>
      </c>
      <c r="G116" s="77" t="e">
        <v>#N/A</v>
      </c>
      <c r="H116" s="77" t="e">
        <v>#N/A</v>
      </c>
      <c r="I116" s="77" t="e">
        <v>#N/A</v>
      </c>
      <c r="J116" s="77" t="e">
        <v>#N/A</v>
      </c>
      <c r="K116" s="77" t="e">
        <v>#N/A</v>
      </c>
      <c r="L116" s="77" t="e">
        <v>#N/A</v>
      </c>
      <c r="M116" s="77" t="e">
        <v>#N/A</v>
      </c>
      <c r="N116" s="77" t="e">
        <v>#N/A</v>
      </c>
      <c r="O116" s="77" t="e">
        <v>#N/A</v>
      </c>
      <c r="P116" s="77" t="e">
        <v>#N/A</v>
      </c>
      <c r="Q116" s="77" t="e">
        <v>#N/A</v>
      </c>
      <c r="R116" s="77" t="e">
        <v>#N/A</v>
      </c>
      <c r="S116" s="77" t="e">
        <v>#N/A</v>
      </c>
      <c r="T116" s="77" t="e">
        <v>#N/A</v>
      </c>
      <c r="U116" s="77" t="e">
        <v>#N/A</v>
      </c>
      <c r="V116" s="77" t="e">
        <v>#N/A</v>
      </c>
      <c r="W116" s="77" t="e">
        <v>#N/A</v>
      </c>
      <c r="X116" s="77" t="e">
        <v>#N/A</v>
      </c>
      <c r="Y116" s="77" t="e">
        <v>#N/A</v>
      </c>
      <c r="Z116" s="77" t="e">
        <v>#N/A</v>
      </c>
      <c r="AA116" s="77" t="e">
        <v>#N/A</v>
      </c>
      <c r="AB116" s="77" t="e">
        <v>#N/A</v>
      </c>
      <c r="AC116" s="77" t="e">
        <v>#N/A</v>
      </c>
      <c r="AD116" s="77" t="e">
        <v>#N/A</v>
      </c>
      <c r="AE116" s="77" t="e">
        <v>#N/A</v>
      </c>
      <c r="AF116" s="77" t="e">
        <v>#N/A</v>
      </c>
      <c r="AG116" s="73" t="e">
        <v>#N/A</v>
      </c>
      <c r="AH116" s="73" t="e">
        <v>#N/A</v>
      </c>
      <c r="AI116" s="73" t="e">
        <v>#N/A</v>
      </c>
      <c r="AJ116" s="73" t="e">
        <v>#N/A</v>
      </c>
      <c r="AK116" s="73" t="e">
        <v>#N/A</v>
      </c>
      <c r="AL116" s="73" t="e">
        <v>#N/A</v>
      </c>
      <c r="AM116" s="73" t="e">
        <v>#N/A</v>
      </c>
      <c r="AN116" s="73" t="e">
        <v>#N/A</v>
      </c>
      <c r="AO116" s="73" t="e">
        <v>#N/A</v>
      </c>
      <c r="AP116" s="73" t="e">
        <v>#N/A</v>
      </c>
      <c r="AQ116" s="73">
        <v>1699.0154676226016</v>
      </c>
      <c r="AR116" s="73">
        <v>1686.1958609005135</v>
      </c>
      <c r="AS116" s="73">
        <v>1708.6924609957825</v>
      </c>
      <c r="AT116" s="73">
        <v>1173.3061949667324</v>
      </c>
      <c r="AU116" s="73">
        <v>1181.546158175762</v>
      </c>
      <c r="AV116" s="73">
        <v>1212.0696967364465</v>
      </c>
      <c r="AW116" s="73">
        <v>1265.8674844027669</v>
      </c>
      <c r="AX116" s="73">
        <v>1333.4222233994944</v>
      </c>
      <c r="AY116" s="73">
        <v>1370.9089534595807</v>
      </c>
      <c r="AZ116" s="73">
        <v>1387.3282529536841</v>
      </c>
      <c r="BA116" s="73">
        <v>1420.0466106780161</v>
      </c>
      <c r="BB116" s="73">
        <v>1488.2783860453594</v>
      </c>
      <c r="BC116" s="73">
        <v>1561.3061199041645</v>
      </c>
      <c r="BD116" s="73">
        <v>1652.1891603678923</v>
      </c>
      <c r="BE116" s="73">
        <v>1621.345780281684</v>
      </c>
      <c r="BF116" s="73">
        <v>1580.4788742678493</v>
      </c>
      <c r="BG116" s="73">
        <v>1516.3557142760835</v>
      </c>
      <c r="BH116" s="73">
        <v>1515.6432504542447</v>
      </c>
      <c r="BI116" s="73">
        <v>1497.0044765550501</v>
      </c>
      <c r="BJ116" s="73">
        <v>1427.8190899409017</v>
      </c>
      <c r="BK116" s="73"/>
    </row>
    <row r="117" spans="1:63" x14ac:dyDescent="0.25">
      <c r="A117" s="61" t="s">
        <v>10</v>
      </c>
      <c r="B117" s="62" t="s">
        <v>9</v>
      </c>
      <c r="C117" s="77" t="e">
        <v>#N/A</v>
      </c>
      <c r="D117" s="77" t="e">
        <v>#N/A</v>
      </c>
      <c r="E117" s="77" t="e">
        <v>#N/A</v>
      </c>
      <c r="F117" s="77" t="e">
        <v>#N/A</v>
      </c>
      <c r="G117" s="77" t="e">
        <v>#N/A</v>
      </c>
      <c r="H117" s="77" t="e">
        <v>#N/A</v>
      </c>
      <c r="I117" s="77" t="e">
        <v>#N/A</v>
      </c>
      <c r="J117" s="77" t="e">
        <v>#N/A</v>
      </c>
      <c r="K117" s="77" t="e">
        <v>#N/A</v>
      </c>
      <c r="L117" s="77" t="e">
        <v>#N/A</v>
      </c>
      <c r="M117" s="77" t="e">
        <v>#N/A</v>
      </c>
      <c r="N117" s="77" t="e">
        <v>#N/A</v>
      </c>
      <c r="O117" s="77" t="e">
        <v>#N/A</v>
      </c>
      <c r="P117" s="77" t="e">
        <v>#N/A</v>
      </c>
      <c r="Q117" s="77" t="e">
        <v>#N/A</v>
      </c>
      <c r="R117" s="77" t="e">
        <v>#N/A</v>
      </c>
      <c r="S117" s="77" t="e">
        <v>#N/A</v>
      </c>
      <c r="T117" s="77" t="e">
        <v>#N/A</v>
      </c>
      <c r="U117" s="77" t="e">
        <v>#N/A</v>
      </c>
      <c r="V117" s="77" t="e">
        <v>#N/A</v>
      </c>
      <c r="W117" s="77" t="e">
        <v>#N/A</v>
      </c>
      <c r="X117" s="77" t="e">
        <v>#N/A</v>
      </c>
      <c r="Y117" s="77" t="e">
        <v>#N/A</v>
      </c>
      <c r="Z117" s="77" t="e">
        <v>#N/A</v>
      </c>
      <c r="AA117" s="77" t="e">
        <v>#N/A</v>
      </c>
      <c r="AB117" s="77" t="e">
        <v>#N/A</v>
      </c>
      <c r="AC117" s="77" t="e">
        <v>#N/A</v>
      </c>
      <c r="AD117" s="77" t="e">
        <v>#N/A</v>
      </c>
      <c r="AE117" s="77" t="e">
        <v>#N/A</v>
      </c>
      <c r="AF117" s="77" t="e">
        <v>#N/A</v>
      </c>
      <c r="AG117" s="73" t="e">
        <v>#N/A</v>
      </c>
      <c r="AH117" s="73" t="e">
        <v>#N/A</v>
      </c>
      <c r="AI117" s="73" t="e">
        <v>#N/A</v>
      </c>
      <c r="AJ117" s="73" t="e">
        <v>#N/A</v>
      </c>
      <c r="AK117" s="73" t="e">
        <v>#N/A</v>
      </c>
      <c r="AL117" s="73" t="e">
        <v>#N/A</v>
      </c>
      <c r="AM117" s="73" t="e">
        <v>#N/A</v>
      </c>
      <c r="AN117" s="73" t="e">
        <v>#N/A</v>
      </c>
      <c r="AO117" s="73" t="e">
        <v>#N/A</v>
      </c>
      <c r="AP117" s="73">
        <v>16402.94531535836</v>
      </c>
      <c r="AQ117" s="73">
        <v>16746.280121810018</v>
      </c>
      <c r="AR117" s="73">
        <v>16193.090160953108</v>
      </c>
      <c r="AS117" s="73">
        <v>15783.121003612991</v>
      </c>
      <c r="AT117" s="73">
        <v>17553.546953574238</v>
      </c>
      <c r="AU117" s="73">
        <v>18048.970957568617</v>
      </c>
      <c r="AV117" s="73">
        <v>19883.486343749912</v>
      </c>
      <c r="AW117" s="73">
        <v>20858.543597415588</v>
      </c>
      <c r="AX117" s="73">
        <v>21857.128368130612</v>
      </c>
      <c r="AY117" s="73">
        <v>22129.16453039533</v>
      </c>
      <c r="AZ117" s="73">
        <v>21685.033484260261</v>
      </c>
      <c r="BA117" s="73">
        <v>22539.907306657849</v>
      </c>
      <c r="BB117" s="73">
        <v>8479.9466069899572</v>
      </c>
      <c r="BC117" s="73">
        <v>18806.786793555762</v>
      </c>
      <c r="BD117" s="73">
        <v>16160.087227038855</v>
      </c>
      <c r="BE117" s="73">
        <v>12201.208520462411</v>
      </c>
      <c r="BF117" s="73">
        <v>11022.429213508578</v>
      </c>
      <c r="BG117" s="73">
        <v>10592.424417079546</v>
      </c>
      <c r="BH117" s="73">
        <v>13237.99852731731</v>
      </c>
      <c r="BI117" s="73">
        <v>15017.989076811058</v>
      </c>
      <c r="BJ117" s="73">
        <v>15174.164754308937</v>
      </c>
      <c r="BK117" s="73"/>
    </row>
    <row r="118" spans="1:63" x14ac:dyDescent="0.25">
      <c r="A118" s="61" t="s">
        <v>429</v>
      </c>
      <c r="B118" s="62" t="s">
        <v>428</v>
      </c>
      <c r="C118" s="77" t="e">
        <v>#N/A</v>
      </c>
      <c r="D118" s="77" t="e">
        <v>#N/A</v>
      </c>
      <c r="E118" s="77" t="e">
        <v>#N/A</v>
      </c>
      <c r="F118" s="77" t="e">
        <v>#N/A</v>
      </c>
      <c r="G118" s="77" t="e">
        <v>#N/A</v>
      </c>
      <c r="H118" s="77" t="e">
        <v>#N/A</v>
      </c>
      <c r="I118" s="77" t="e">
        <v>#N/A</v>
      </c>
      <c r="J118" s="77" t="e">
        <v>#N/A</v>
      </c>
      <c r="K118" s="77" t="e">
        <v>#N/A</v>
      </c>
      <c r="L118" s="77" t="e">
        <v>#N/A</v>
      </c>
      <c r="M118" s="77" t="e">
        <v>#N/A</v>
      </c>
      <c r="N118" s="77" t="e">
        <v>#N/A</v>
      </c>
      <c r="O118" s="77" t="e">
        <v>#N/A</v>
      </c>
      <c r="P118" s="77" t="e">
        <v>#N/A</v>
      </c>
      <c r="Q118" s="77" t="e">
        <v>#N/A</v>
      </c>
      <c r="R118" s="77" t="e">
        <v>#N/A</v>
      </c>
      <c r="S118" s="77" t="e">
        <v>#N/A</v>
      </c>
      <c r="T118" s="77" t="e">
        <v>#N/A</v>
      </c>
      <c r="U118" s="77" t="e">
        <v>#N/A</v>
      </c>
      <c r="V118" s="77" t="e">
        <v>#N/A</v>
      </c>
      <c r="W118" s="77" t="e">
        <v>#N/A</v>
      </c>
      <c r="X118" s="77" t="e">
        <v>#N/A</v>
      </c>
      <c r="Y118" s="77" t="e">
        <v>#N/A</v>
      </c>
      <c r="Z118" s="77" t="e">
        <v>#N/A</v>
      </c>
      <c r="AA118" s="77" t="e">
        <v>#N/A</v>
      </c>
      <c r="AB118" s="77" t="e">
        <v>#N/A</v>
      </c>
      <c r="AC118" s="77" t="e">
        <v>#N/A</v>
      </c>
      <c r="AD118" s="77" t="e">
        <v>#N/A</v>
      </c>
      <c r="AE118" s="77" t="e">
        <v>#N/A</v>
      </c>
      <c r="AF118" s="77" t="e">
        <v>#N/A</v>
      </c>
      <c r="AG118" s="73" t="e">
        <v>#N/A</v>
      </c>
      <c r="AH118" s="73" t="e">
        <v>#N/A</v>
      </c>
      <c r="AI118" s="73" t="e">
        <v>#N/A</v>
      </c>
      <c r="AJ118" s="73" t="e">
        <v>#N/A</v>
      </c>
      <c r="AK118" s="73" t="e">
        <v>#N/A</v>
      </c>
      <c r="AL118" s="73" t="e">
        <v>#N/A</v>
      </c>
      <c r="AM118" s="73" t="e">
        <v>#N/A</v>
      </c>
      <c r="AN118" s="73" t="e">
        <v>#N/A</v>
      </c>
      <c r="AO118" s="73" t="e">
        <v>#N/A</v>
      </c>
      <c r="AP118" s="73" t="e">
        <v>#N/A</v>
      </c>
      <c r="AQ118" s="73" t="e">
        <v>#N/A</v>
      </c>
      <c r="AR118" s="73" t="e">
        <v>#N/A</v>
      </c>
      <c r="AS118" s="73" t="e">
        <v>#N/A</v>
      </c>
      <c r="AT118" s="73" t="e">
        <v>#N/A</v>
      </c>
      <c r="AU118" s="73" t="e">
        <v>#N/A</v>
      </c>
      <c r="AV118" s="73" t="e">
        <v>#N/A</v>
      </c>
      <c r="AW118" s="73" t="e">
        <v>#N/A</v>
      </c>
      <c r="AX118" s="73" t="e">
        <v>#N/A</v>
      </c>
      <c r="AY118" s="73" t="e">
        <v>#N/A</v>
      </c>
      <c r="AZ118" s="73" t="e">
        <v>#N/A</v>
      </c>
      <c r="BA118" s="73" t="e">
        <v>#N/A</v>
      </c>
      <c r="BB118" s="73" t="e">
        <v>#N/A</v>
      </c>
      <c r="BC118" s="73" t="e">
        <v>#N/A</v>
      </c>
      <c r="BD118" s="73" t="e">
        <v>#N/A</v>
      </c>
      <c r="BE118" s="73" t="e">
        <v>#N/A</v>
      </c>
      <c r="BF118" s="73" t="e">
        <v>#N/A</v>
      </c>
      <c r="BG118" s="73" t="e">
        <v>#N/A</v>
      </c>
      <c r="BH118" s="73" t="e">
        <v>#N/A</v>
      </c>
      <c r="BI118" s="73" t="e">
        <v>#N/A</v>
      </c>
      <c r="BJ118" s="73" t="e">
        <v>#N/A</v>
      </c>
      <c r="BK118" s="73"/>
    </row>
    <row r="119" spans="1:63" x14ac:dyDescent="0.25">
      <c r="A119" s="61" t="s">
        <v>379</v>
      </c>
      <c r="B119" s="62" t="s">
        <v>378</v>
      </c>
      <c r="C119" s="77" t="e">
        <v>#N/A</v>
      </c>
      <c r="D119" s="77" t="e">
        <v>#N/A</v>
      </c>
      <c r="E119" s="77" t="e">
        <v>#N/A</v>
      </c>
      <c r="F119" s="77" t="e">
        <v>#N/A</v>
      </c>
      <c r="G119" s="77" t="e">
        <v>#N/A</v>
      </c>
      <c r="H119" s="77" t="e">
        <v>#N/A</v>
      </c>
      <c r="I119" s="77" t="e">
        <v>#N/A</v>
      </c>
      <c r="J119" s="77" t="e">
        <v>#N/A</v>
      </c>
      <c r="K119" s="77" t="e">
        <v>#N/A</v>
      </c>
      <c r="L119" s="77" t="e">
        <v>#N/A</v>
      </c>
      <c r="M119" s="77" t="e">
        <v>#N/A</v>
      </c>
      <c r="N119" s="77" t="e">
        <v>#N/A</v>
      </c>
      <c r="O119" s="77" t="e">
        <v>#N/A</v>
      </c>
      <c r="P119" s="77" t="e">
        <v>#N/A</v>
      </c>
      <c r="Q119" s="77" t="e">
        <v>#N/A</v>
      </c>
      <c r="R119" s="77" t="e">
        <v>#N/A</v>
      </c>
      <c r="S119" s="77" t="e">
        <v>#N/A</v>
      </c>
      <c r="T119" s="77" t="e">
        <v>#N/A</v>
      </c>
      <c r="U119" s="77" t="e">
        <v>#N/A</v>
      </c>
      <c r="V119" s="77" t="e">
        <v>#N/A</v>
      </c>
      <c r="W119" s="77" t="e">
        <v>#N/A</v>
      </c>
      <c r="X119" s="77" t="e">
        <v>#N/A</v>
      </c>
      <c r="Y119" s="77" t="e">
        <v>#N/A</v>
      </c>
      <c r="Z119" s="77" t="e">
        <v>#N/A</v>
      </c>
      <c r="AA119" s="77" t="e">
        <v>#N/A</v>
      </c>
      <c r="AB119" s="77" t="e">
        <v>#N/A</v>
      </c>
      <c r="AC119" s="77" t="e">
        <v>#N/A</v>
      </c>
      <c r="AD119" s="77" t="e">
        <v>#N/A</v>
      </c>
      <c r="AE119" s="77" t="e">
        <v>#N/A</v>
      </c>
      <c r="AF119" s="77" t="e">
        <v>#N/A</v>
      </c>
      <c r="AG119" s="73" t="e">
        <v>#N/A</v>
      </c>
      <c r="AH119" s="73" t="e">
        <v>#N/A</v>
      </c>
      <c r="AI119" s="73" t="e">
        <v>#N/A</v>
      </c>
      <c r="AJ119" s="73" t="e">
        <v>#N/A</v>
      </c>
      <c r="AK119" s="73" t="e">
        <v>#N/A</v>
      </c>
      <c r="AL119" s="73">
        <v>10674.356332574702</v>
      </c>
      <c r="AM119" s="73">
        <v>11310.662955168415</v>
      </c>
      <c r="AN119" s="73">
        <v>12341.406823160591</v>
      </c>
      <c r="AO119" s="73">
        <v>13360.458883357773</v>
      </c>
      <c r="AP119" s="73">
        <v>13301.981863779351</v>
      </c>
      <c r="AQ119" s="73">
        <v>13890.923898092946</v>
      </c>
      <c r="AR119" s="73">
        <v>14919.896835726069</v>
      </c>
      <c r="AS119" s="73">
        <v>16055.573609667206</v>
      </c>
      <c r="AT119" s="73">
        <v>17896.781431647349</v>
      </c>
      <c r="AU119" s="73">
        <v>19287.898468430929</v>
      </c>
      <c r="AV119" s="73">
        <v>21120.450223754702</v>
      </c>
      <c r="AW119" s="73">
        <v>23051.412104177885</v>
      </c>
      <c r="AX119" s="73">
        <v>25917.912868314255</v>
      </c>
      <c r="AY119" s="73">
        <v>26870.458609128138</v>
      </c>
      <c r="AZ119" s="73">
        <v>23138.755591564222</v>
      </c>
      <c r="BA119" s="73">
        <v>24019.258265488876</v>
      </c>
      <c r="BB119" s="73">
        <v>26051.553903674805</v>
      </c>
      <c r="BC119" s="73">
        <v>27418.219062041069</v>
      </c>
      <c r="BD119" s="73">
        <v>28680.369542922759</v>
      </c>
      <c r="BE119" s="73">
        <v>29951.22185699383</v>
      </c>
      <c r="BF119" s="73">
        <v>30846.437811935048</v>
      </c>
      <c r="BG119" s="73">
        <v>32027.807415756979</v>
      </c>
      <c r="BH119" s="73">
        <v>33869.741531536769</v>
      </c>
      <c r="BI119" s="73">
        <v>35540.653772362617</v>
      </c>
      <c r="BJ119" s="73">
        <v>37181.002938128957</v>
      </c>
      <c r="BK119" s="73"/>
    </row>
    <row r="120" spans="1:63" x14ac:dyDescent="0.25">
      <c r="A120" s="61" t="s">
        <v>431</v>
      </c>
      <c r="B120" s="62" t="s">
        <v>430</v>
      </c>
      <c r="C120" s="77" t="e">
        <v>#N/A</v>
      </c>
      <c r="D120" s="77" t="e">
        <v>#N/A</v>
      </c>
      <c r="E120" s="77" t="e">
        <v>#N/A</v>
      </c>
      <c r="F120" s="77" t="e">
        <v>#N/A</v>
      </c>
      <c r="G120" s="77" t="e">
        <v>#N/A</v>
      </c>
      <c r="H120" s="77" t="e">
        <v>#N/A</v>
      </c>
      <c r="I120" s="77" t="e">
        <v>#N/A</v>
      </c>
      <c r="J120" s="77" t="e">
        <v>#N/A</v>
      </c>
      <c r="K120" s="77" t="e">
        <v>#N/A</v>
      </c>
      <c r="L120" s="77" t="e">
        <v>#N/A</v>
      </c>
      <c r="M120" s="77" t="e">
        <v>#N/A</v>
      </c>
      <c r="N120" s="77" t="e">
        <v>#N/A</v>
      </c>
      <c r="O120" s="77" t="e">
        <v>#N/A</v>
      </c>
      <c r="P120" s="77" t="e">
        <v>#N/A</v>
      </c>
      <c r="Q120" s="77" t="e">
        <v>#N/A</v>
      </c>
      <c r="R120" s="77" t="e">
        <v>#N/A</v>
      </c>
      <c r="S120" s="77" t="e">
        <v>#N/A</v>
      </c>
      <c r="T120" s="77" t="e">
        <v>#N/A</v>
      </c>
      <c r="U120" s="77" t="e">
        <v>#N/A</v>
      </c>
      <c r="V120" s="77" t="e">
        <v>#N/A</v>
      </c>
      <c r="W120" s="77" t="e">
        <v>#N/A</v>
      </c>
      <c r="X120" s="77" t="e">
        <v>#N/A</v>
      </c>
      <c r="Y120" s="77" t="e">
        <v>#N/A</v>
      </c>
      <c r="Z120" s="77" t="e">
        <v>#N/A</v>
      </c>
      <c r="AA120" s="77" t="e">
        <v>#N/A</v>
      </c>
      <c r="AB120" s="77" t="e">
        <v>#N/A</v>
      </c>
      <c r="AC120" s="77" t="e">
        <v>#N/A</v>
      </c>
      <c r="AD120" s="77" t="e">
        <v>#N/A</v>
      </c>
      <c r="AE120" s="77" t="e">
        <v>#N/A</v>
      </c>
      <c r="AF120" s="77" t="e">
        <v>#N/A</v>
      </c>
      <c r="AG120" s="73">
        <v>67857.540495476773</v>
      </c>
      <c r="AH120" s="73">
        <v>72742.202009084111</v>
      </c>
      <c r="AI120" s="73">
        <v>73088.513662800309</v>
      </c>
      <c r="AJ120" s="73">
        <v>75143.191254789184</v>
      </c>
      <c r="AK120" s="73">
        <v>76959.122296732676</v>
      </c>
      <c r="AL120" s="73">
        <v>76972.436619232685</v>
      </c>
      <c r="AM120" s="73">
        <v>76986.090309901556</v>
      </c>
      <c r="AN120" s="73">
        <v>80368.021374554985</v>
      </c>
      <c r="AO120" s="73">
        <v>84172.453778785872</v>
      </c>
      <c r="AP120" s="73">
        <v>90086.143049308128</v>
      </c>
      <c r="AQ120" s="73">
        <v>96207.228650971592</v>
      </c>
      <c r="AR120" s="73">
        <v>97475.829686960715</v>
      </c>
      <c r="AS120" s="73">
        <v>100144.20241786441</v>
      </c>
      <c r="AT120" s="73">
        <v>100546.54093885263</v>
      </c>
      <c r="AU120" s="73">
        <v>102708.21254711437</v>
      </c>
      <c r="AV120" s="73">
        <v>104357.5649874091</v>
      </c>
      <c r="AW120" s="73">
        <v>108024.83802642947</v>
      </c>
      <c r="AX120" s="73">
        <v>115256.01669906551</v>
      </c>
      <c r="AY120" s="73">
        <v>111765.45069812678</v>
      </c>
      <c r="AZ120" s="73">
        <v>104932.81195311483</v>
      </c>
      <c r="BA120" s="73">
        <v>108047.34686706435</v>
      </c>
      <c r="BB120" s="73">
        <v>108355.58258315623</v>
      </c>
      <c r="BC120" s="73">
        <v>105411.46457092607</v>
      </c>
      <c r="BD120" s="73">
        <v>106767.27500452004</v>
      </c>
      <c r="BE120" s="73">
        <v>108760.91603008121</v>
      </c>
      <c r="BF120" s="73">
        <v>110798.73617966654</v>
      </c>
      <c r="BG120" s="73">
        <v>113396.75375956058</v>
      </c>
      <c r="BH120" s="73">
        <v>112666.76944509496</v>
      </c>
      <c r="BI120" s="73">
        <v>113952.35789469228</v>
      </c>
      <c r="BJ120" s="73">
        <v>114304.04420951448</v>
      </c>
      <c r="BK120" s="73"/>
    </row>
    <row r="121" spans="1:63" x14ac:dyDescent="0.25">
      <c r="A121" s="61" t="s">
        <v>544</v>
      </c>
      <c r="B121" s="62" t="s">
        <v>252</v>
      </c>
      <c r="C121" s="77" t="e">
        <v>#N/A</v>
      </c>
      <c r="D121" s="77" t="e">
        <v>#N/A</v>
      </c>
      <c r="E121" s="77" t="e">
        <v>#N/A</v>
      </c>
      <c r="F121" s="77" t="e">
        <v>#N/A</v>
      </c>
      <c r="G121" s="77" t="e">
        <v>#N/A</v>
      </c>
      <c r="H121" s="77" t="e">
        <v>#N/A</v>
      </c>
      <c r="I121" s="77" t="e">
        <v>#N/A</v>
      </c>
      <c r="J121" s="77" t="e">
        <v>#N/A</v>
      </c>
      <c r="K121" s="77" t="e">
        <v>#N/A</v>
      </c>
      <c r="L121" s="77" t="e">
        <v>#N/A</v>
      </c>
      <c r="M121" s="77" t="e">
        <v>#N/A</v>
      </c>
      <c r="N121" s="77" t="e">
        <v>#N/A</v>
      </c>
      <c r="O121" s="77" t="e">
        <v>#N/A</v>
      </c>
      <c r="P121" s="77" t="e">
        <v>#N/A</v>
      </c>
      <c r="Q121" s="77" t="e">
        <v>#N/A</v>
      </c>
      <c r="R121" s="77" t="e">
        <v>#N/A</v>
      </c>
      <c r="S121" s="77" t="e">
        <v>#N/A</v>
      </c>
      <c r="T121" s="77" t="e">
        <v>#N/A</v>
      </c>
      <c r="U121" s="77" t="e">
        <v>#N/A</v>
      </c>
      <c r="V121" s="77" t="e">
        <v>#N/A</v>
      </c>
      <c r="W121" s="77" t="e">
        <v>#N/A</v>
      </c>
      <c r="X121" s="77" t="e">
        <v>#N/A</v>
      </c>
      <c r="Y121" s="77" t="e">
        <v>#N/A</v>
      </c>
      <c r="Z121" s="77" t="e">
        <v>#N/A</v>
      </c>
      <c r="AA121" s="77" t="e">
        <v>#N/A</v>
      </c>
      <c r="AB121" s="77" t="e">
        <v>#N/A</v>
      </c>
      <c r="AC121" s="77" t="e">
        <v>#N/A</v>
      </c>
      <c r="AD121" s="77" t="e">
        <v>#N/A</v>
      </c>
      <c r="AE121" s="77" t="e">
        <v>#N/A</v>
      </c>
      <c r="AF121" s="77" t="e">
        <v>#N/A</v>
      </c>
      <c r="AG121" s="73">
        <v>48452.817991220174</v>
      </c>
      <c r="AH121" s="73">
        <v>48831.199291470701</v>
      </c>
      <c r="AI121" s="73">
        <v>53998.995958025414</v>
      </c>
      <c r="AJ121" s="73">
        <v>55589.53339018111</v>
      </c>
      <c r="AK121" s="73">
        <v>56787.692436722609</v>
      </c>
      <c r="AL121" s="73">
        <v>57485.902171432608</v>
      </c>
      <c r="AM121" s="73">
        <v>56101.058281095058</v>
      </c>
      <c r="AN121" s="73">
        <v>54832.049960051554</v>
      </c>
      <c r="AO121" s="73">
        <v>51270.255529272392</v>
      </c>
      <c r="AP121" s="73">
        <v>49011.713248448614</v>
      </c>
      <c r="AQ121" s="73">
        <v>50689.730444676556</v>
      </c>
      <c r="AR121" s="73">
        <v>50944.532318500547</v>
      </c>
      <c r="AS121" s="73">
        <v>54156.778052229252</v>
      </c>
      <c r="AT121" s="73">
        <v>58976.977847763999</v>
      </c>
      <c r="AU121" s="73">
        <v>72944.409423767036</v>
      </c>
      <c r="AV121" s="73">
        <v>76985.083818959698</v>
      </c>
      <c r="AW121" s="73">
        <v>85302.156409309086</v>
      </c>
      <c r="AX121" s="73">
        <v>95553.449520374081</v>
      </c>
      <c r="AY121" s="73">
        <v>96739.327602337071</v>
      </c>
      <c r="AZ121" s="73">
        <v>95939.340822065249</v>
      </c>
      <c r="BA121" s="73">
        <v>117537.95965353187</v>
      </c>
      <c r="BB121" s="73">
        <v>139736.92530774514</v>
      </c>
      <c r="BC121" s="73">
        <v>149070.67739084107</v>
      </c>
      <c r="BD121" s="73">
        <v>161938.74926201481</v>
      </c>
      <c r="BE121" s="73">
        <v>156514.13384978374</v>
      </c>
      <c r="BF121" s="73">
        <v>120294.895761936</v>
      </c>
      <c r="BG121" s="73">
        <v>117335.58779976776</v>
      </c>
      <c r="BH121" s="73">
        <v>126918.2265217183</v>
      </c>
      <c r="BI121" s="73">
        <v>131908.15416319834</v>
      </c>
      <c r="BJ121" s="73">
        <v>123965.28643189222</v>
      </c>
      <c r="BK121" s="73"/>
    </row>
    <row r="122" spans="1:63" x14ac:dyDescent="0.25">
      <c r="A122" s="61" t="s">
        <v>76</v>
      </c>
      <c r="B122" s="62" t="s">
        <v>75</v>
      </c>
      <c r="C122" s="77" t="e">
        <v>#N/A</v>
      </c>
      <c r="D122" s="77" t="e">
        <v>#N/A</v>
      </c>
      <c r="E122" s="77" t="e">
        <v>#N/A</v>
      </c>
      <c r="F122" s="77" t="e">
        <v>#N/A</v>
      </c>
      <c r="G122" s="77" t="e">
        <v>#N/A</v>
      </c>
      <c r="H122" s="77" t="e">
        <v>#N/A</v>
      </c>
      <c r="I122" s="77" t="e">
        <v>#N/A</v>
      </c>
      <c r="J122" s="77" t="e">
        <v>#N/A</v>
      </c>
      <c r="K122" s="77" t="e">
        <v>#N/A</v>
      </c>
      <c r="L122" s="77" t="e">
        <v>#N/A</v>
      </c>
      <c r="M122" s="77" t="e">
        <v>#N/A</v>
      </c>
      <c r="N122" s="77" t="e">
        <v>#N/A</v>
      </c>
      <c r="O122" s="77" t="e">
        <v>#N/A</v>
      </c>
      <c r="P122" s="77" t="e">
        <v>#N/A</v>
      </c>
      <c r="Q122" s="77" t="e">
        <v>#N/A</v>
      </c>
      <c r="R122" s="77" t="e">
        <v>#N/A</v>
      </c>
      <c r="S122" s="77" t="e">
        <v>#N/A</v>
      </c>
      <c r="T122" s="77" t="e">
        <v>#N/A</v>
      </c>
      <c r="U122" s="77" t="e">
        <v>#N/A</v>
      </c>
      <c r="V122" s="77" t="e">
        <v>#N/A</v>
      </c>
      <c r="W122" s="77" t="e">
        <v>#N/A</v>
      </c>
      <c r="X122" s="77" t="e">
        <v>#N/A</v>
      </c>
      <c r="Y122" s="77" t="e">
        <v>#N/A</v>
      </c>
      <c r="Z122" s="77" t="e">
        <v>#N/A</v>
      </c>
      <c r="AA122" s="77" t="e">
        <v>#N/A</v>
      </c>
      <c r="AB122" s="77" t="e">
        <v>#N/A</v>
      </c>
      <c r="AC122" s="77" t="e">
        <v>#N/A</v>
      </c>
      <c r="AD122" s="77" t="e">
        <v>#N/A</v>
      </c>
      <c r="AE122" s="77" t="e">
        <v>#N/A</v>
      </c>
      <c r="AF122" s="77" t="e">
        <v>#N/A</v>
      </c>
      <c r="AG122" s="73">
        <v>1853.0516242955005</v>
      </c>
      <c r="AH122" s="73">
        <v>1686.1555081939341</v>
      </c>
      <c r="AI122" s="73">
        <v>1656.3444942484712</v>
      </c>
      <c r="AJ122" s="73">
        <v>1641.2118185803674</v>
      </c>
      <c r="AK122" s="73">
        <v>1591.419886349644</v>
      </c>
      <c r="AL122" s="73">
        <v>1569.0375680578334</v>
      </c>
      <c r="AM122" s="73">
        <v>1553.5759059269365</v>
      </c>
      <c r="AN122" s="73">
        <v>1560.9744971700425</v>
      </c>
      <c r="AO122" s="73">
        <v>1571.6291121738832</v>
      </c>
      <c r="AP122" s="73">
        <v>1594.4765739809457</v>
      </c>
      <c r="AQ122" s="73">
        <v>1614.3822821621116</v>
      </c>
      <c r="AR122" s="73">
        <v>1658.9357035629669</v>
      </c>
      <c r="AS122" s="73">
        <v>1409.3958397860829</v>
      </c>
      <c r="AT122" s="73">
        <v>1501.2741433804931</v>
      </c>
      <c r="AU122" s="73">
        <v>1533.6986571789209</v>
      </c>
      <c r="AV122" s="73">
        <v>1559.8745507256378</v>
      </c>
      <c r="AW122" s="73">
        <v>1596.7528797083266</v>
      </c>
      <c r="AX122" s="73">
        <v>1639.8819339042147</v>
      </c>
      <c r="AY122" s="73">
        <v>1700.6961765873041</v>
      </c>
      <c r="AZ122" s="73">
        <v>1587.5668808235605</v>
      </c>
      <c r="BA122" s="73">
        <v>1553.4047220389234</v>
      </c>
      <c r="BB122" s="73">
        <v>1534.9399176545796</v>
      </c>
      <c r="BC122" s="73">
        <v>1538.516396875902</v>
      </c>
      <c r="BD122" s="73">
        <v>1531.7788675091763</v>
      </c>
      <c r="BE122" s="73">
        <v>1540.7454774334401</v>
      </c>
      <c r="BF122" s="73">
        <v>1546.7665355761681</v>
      </c>
      <c r="BG122" s="73">
        <v>1565.8669241011605</v>
      </c>
      <c r="BH122" s="73">
        <v>1584.4226783367556</v>
      </c>
      <c r="BI122" s="73">
        <v>1613.1045139901762</v>
      </c>
      <c r="BJ122" s="73">
        <v>1647.0211603959276</v>
      </c>
      <c r="BK122" s="73"/>
    </row>
    <row r="123" spans="1:63" x14ac:dyDescent="0.25">
      <c r="A123" s="61" t="s">
        <v>78</v>
      </c>
      <c r="B123" s="62" t="s">
        <v>77</v>
      </c>
      <c r="C123" s="77" t="e">
        <v>#N/A</v>
      </c>
      <c r="D123" s="77" t="e">
        <v>#N/A</v>
      </c>
      <c r="E123" s="77" t="e">
        <v>#N/A</v>
      </c>
      <c r="F123" s="77" t="e">
        <v>#N/A</v>
      </c>
      <c r="G123" s="77" t="e">
        <v>#N/A</v>
      </c>
      <c r="H123" s="77" t="e">
        <v>#N/A</v>
      </c>
      <c r="I123" s="77" t="e">
        <v>#N/A</v>
      </c>
      <c r="J123" s="77" t="e">
        <v>#N/A</v>
      </c>
      <c r="K123" s="77" t="e">
        <v>#N/A</v>
      </c>
      <c r="L123" s="77" t="e">
        <v>#N/A</v>
      </c>
      <c r="M123" s="77" t="e">
        <v>#N/A</v>
      </c>
      <c r="N123" s="77" t="e">
        <v>#N/A</v>
      </c>
      <c r="O123" s="77" t="e">
        <v>#N/A</v>
      </c>
      <c r="P123" s="77" t="e">
        <v>#N/A</v>
      </c>
      <c r="Q123" s="77" t="e">
        <v>#N/A</v>
      </c>
      <c r="R123" s="77" t="e">
        <v>#N/A</v>
      </c>
      <c r="S123" s="77" t="e">
        <v>#N/A</v>
      </c>
      <c r="T123" s="77" t="e">
        <v>#N/A</v>
      </c>
      <c r="U123" s="77" t="e">
        <v>#N/A</v>
      </c>
      <c r="V123" s="77" t="e">
        <v>#N/A</v>
      </c>
      <c r="W123" s="77" t="e">
        <v>#N/A</v>
      </c>
      <c r="X123" s="77" t="e">
        <v>#N/A</v>
      </c>
      <c r="Y123" s="77" t="e">
        <v>#N/A</v>
      </c>
      <c r="Z123" s="77" t="e">
        <v>#N/A</v>
      </c>
      <c r="AA123" s="77" t="e">
        <v>#N/A</v>
      </c>
      <c r="AB123" s="77" t="e">
        <v>#N/A</v>
      </c>
      <c r="AC123" s="77" t="e">
        <v>#N/A</v>
      </c>
      <c r="AD123" s="77" t="e">
        <v>#N/A</v>
      </c>
      <c r="AE123" s="77" t="e">
        <v>#N/A</v>
      </c>
      <c r="AF123" s="77" t="e">
        <v>#N/A</v>
      </c>
      <c r="AG123" s="73">
        <v>671.43247041115342</v>
      </c>
      <c r="AH123" s="73">
        <v>715.15647003505865</v>
      </c>
      <c r="AI123" s="73">
        <v>656.85621951461599</v>
      </c>
      <c r="AJ123" s="73">
        <v>718.71028361781953</v>
      </c>
      <c r="AK123" s="73">
        <v>642.77246597041767</v>
      </c>
      <c r="AL123" s="73">
        <v>742.77628711248997</v>
      </c>
      <c r="AM123" s="73">
        <v>782.93659212701414</v>
      </c>
      <c r="AN123" s="73">
        <v>793.46145870012674</v>
      </c>
      <c r="AO123" s="73">
        <v>801.91405825888546</v>
      </c>
      <c r="AP123" s="73">
        <v>803.32127942297359</v>
      </c>
      <c r="AQ123" s="73">
        <v>794.43235442393666</v>
      </c>
      <c r="AR123" s="73">
        <v>736.20580817962104</v>
      </c>
      <c r="AS123" s="73">
        <v>730.71773117629925</v>
      </c>
      <c r="AT123" s="73">
        <v>753.96774896989291</v>
      </c>
      <c r="AU123" s="73">
        <v>775.34613172285106</v>
      </c>
      <c r="AV123" s="73">
        <v>780.13598827625219</v>
      </c>
      <c r="AW123" s="73">
        <v>794.90881044112245</v>
      </c>
      <c r="AX123" s="73">
        <v>847.18266573017434</v>
      </c>
      <c r="AY123" s="73">
        <v>886.25871520596752</v>
      </c>
      <c r="AZ123" s="73">
        <v>932.8676347890023</v>
      </c>
      <c r="BA123" s="73">
        <v>968.77961164539408</v>
      </c>
      <c r="BB123" s="73">
        <v>987.12042259393002</v>
      </c>
      <c r="BC123" s="73">
        <v>977.39171375694741</v>
      </c>
      <c r="BD123" s="73">
        <v>999.44132224378632</v>
      </c>
      <c r="BE123" s="73">
        <v>1027.2084964116882</v>
      </c>
      <c r="BF123" s="73">
        <v>1027.2296057831352</v>
      </c>
      <c r="BG123" s="73">
        <v>1024.6010723385609</v>
      </c>
      <c r="BH123" s="73">
        <v>1037.5458675362313</v>
      </c>
      <c r="BI123" s="73">
        <v>1042.5263678579927</v>
      </c>
      <c r="BJ123" s="73">
        <v>1059.7234901098814</v>
      </c>
      <c r="BK123" s="73"/>
    </row>
    <row r="124" spans="1:63" x14ac:dyDescent="0.25">
      <c r="A124" s="61" t="s">
        <v>268</v>
      </c>
      <c r="B124" s="62" t="s">
        <v>267</v>
      </c>
      <c r="C124" s="77" t="e">
        <v>#N/A</v>
      </c>
      <c r="D124" s="77" t="e">
        <v>#N/A</v>
      </c>
      <c r="E124" s="77" t="e">
        <v>#N/A</v>
      </c>
      <c r="F124" s="77" t="e">
        <v>#N/A</v>
      </c>
      <c r="G124" s="77" t="e">
        <v>#N/A</v>
      </c>
      <c r="H124" s="77" t="e">
        <v>#N/A</v>
      </c>
      <c r="I124" s="77" t="e">
        <v>#N/A</v>
      </c>
      <c r="J124" s="77" t="e">
        <v>#N/A</v>
      </c>
      <c r="K124" s="77" t="e">
        <v>#N/A</v>
      </c>
      <c r="L124" s="77" t="e">
        <v>#N/A</v>
      </c>
      <c r="M124" s="77" t="e">
        <v>#N/A</v>
      </c>
      <c r="N124" s="77" t="e">
        <v>#N/A</v>
      </c>
      <c r="O124" s="77" t="e">
        <v>#N/A</v>
      </c>
      <c r="P124" s="77" t="e">
        <v>#N/A</v>
      </c>
      <c r="Q124" s="77" t="e">
        <v>#N/A</v>
      </c>
      <c r="R124" s="77" t="e">
        <v>#N/A</v>
      </c>
      <c r="S124" s="77" t="e">
        <v>#N/A</v>
      </c>
      <c r="T124" s="77" t="e">
        <v>#N/A</v>
      </c>
      <c r="U124" s="77" t="e">
        <v>#N/A</v>
      </c>
      <c r="V124" s="77" t="e">
        <v>#N/A</v>
      </c>
      <c r="W124" s="77" t="e">
        <v>#N/A</v>
      </c>
      <c r="X124" s="77" t="e">
        <v>#N/A</v>
      </c>
      <c r="Y124" s="77" t="e">
        <v>#N/A</v>
      </c>
      <c r="Z124" s="77" t="e">
        <v>#N/A</v>
      </c>
      <c r="AA124" s="77" t="e">
        <v>#N/A</v>
      </c>
      <c r="AB124" s="77" t="e">
        <v>#N/A</v>
      </c>
      <c r="AC124" s="77" t="e">
        <v>#N/A</v>
      </c>
      <c r="AD124" s="77" t="e">
        <v>#N/A</v>
      </c>
      <c r="AE124" s="77" t="e">
        <v>#N/A</v>
      </c>
      <c r="AF124" s="77" t="e">
        <v>#N/A</v>
      </c>
      <c r="AG124" s="73">
        <v>10306.082086886136</v>
      </c>
      <c r="AH124" s="73">
        <v>10991.070469426286</v>
      </c>
      <c r="AI124" s="73">
        <v>11663.629532753939</v>
      </c>
      <c r="AJ124" s="73">
        <v>12500.506092610553</v>
      </c>
      <c r="AK124" s="73">
        <v>13315.427676973313</v>
      </c>
      <c r="AL124" s="73">
        <v>14260.094083970151</v>
      </c>
      <c r="AM124" s="73">
        <v>15290.918807390763</v>
      </c>
      <c r="AN124" s="73">
        <v>15995.717260139627</v>
      </c>
      <c r="AO124" s="73">
        <v>14448.736526412849</v>
      </c>
      <c r="AP124" s="73">
        <v>14965.614395890836</v>
      </c>
      <c r="AQ124" s="73">
        <v>15917.053735401549</v>
      </c>
      <c r="AR124" s="73">
        <v>15652.011814052303</v>
      </c>
      <c r="AS124" s="73">
        <v>16155.601621212656</v>
      </c>
      <c r="AT124" s="73">
        <v>16751.408497554716</v>
      </c>
      <c r="AU124" s="73">
        <v>17538.482217670327</v>
      </c>
      <c r="AV124" s="73">
        <v>18114.146928913156</v>
      </c>
      <c r="AW124" s="73">
        <v>18752.54078349339</v>
      </c>
      <c r="AX124" s="73">
        <v>19546.983722011799</v>
      </c>
      <c r="AY124" s="73">
        <v>20103.501923222826</v>
      </c>
      <c r="AZ124" s="73">
        <v>19442.983947643752</v>
      </c>
      <c r="BA124" s="73">
        <v>20536.367417242964</v>
      </c>
      <c r="BB124" s="73">
        <v>21289.26274035704</v>
      </c>
      <c r="BC124" s="73">
        <v>22132.239765849161</v>
      </c>
      <c r="BD124" s="73">
        <v>22855.989250344293</v>
      </c>
      <c r="BE124" s="73">
        <v>23906.266200872051</v>
      </c>
      <c r="BF124" s="73">
        <v>24787.826202310822</v>
      </c>
      <c r="BG124" s="73">
        <v>25541.643987713913</v>
      </c>
      <c r="BH124" s="73">
        <v>26661.187701089922</v>
      </c>
      <c r="BI124" s="73">
        <v>27557.654464534677</v>
      </c>
      <c r="BJ124" s="73">
        <v>28364.486974559386</v>
      </c>
      <c r="BK124" s="73"/>
    </row>
    <row r="125" spans="1:63" x14ac:dyDescent="0.25">
      <c r="A125" s="61" t="s">
        <v>292</v>
      </c>
      <c r="B125" s="62" t="s">
        <v>291</v>
      </c>
      <c r="C125" s="77" t="e">
        <v>#N/A</v>
      </c>
      <c r="D125" s="77" t="e">
        <v>#N/A</v>
      </c>
      <c r="E125" s="77" t="e">
        <v>#N/A</v>
      </c>
      <c r="F125" s="77" t="e">
        <v>#N/A</v>
      </c>
      <c r="G125" s="77" t="e">
        <v>#N/A</v>
      </c>
      <c r="H125" s="77" t="e">
        <v>#N/A</v>
      </c>
      <c r="I125" s="77" t="e">
        <v>#N/A</v>
      </c>
      <c r="J125" s="77" t="e">
        <v>#N/A</v>
      </c>
      <c r="K125" s="77" t="e">
        <v>#N/A</v>
      </c>
      <c r="L125" s="77" t="e">
        <v>#N/A</v>
      </c>
      <c r="M125" s="77" t="e">
        <v>#N/A</v>
      </c>
      <c r="N125" s="77" t="e">
        <v>#N/A</v>
      </c>
      <c r="O125" s="77" t="e">
        <v>#N/A</v>
      </c>
      <c r="P125" s="77" t="e">
        <v>#N/A</v>
      </c>
      <c r="Q125" s="77" t="e">
        <v>#N/A</v>
      </c>
      <c r="R125" s="77" t="e">
        <v>#N/A</v>
      </c>
      <c r="S125" s="77" t="e">
        <v>#N/A</v>
      </c>
      <c r="T125" s="77" t="e">
        <v>#N/A</v>
      </c>
      <c r="U125" s="77" t="e">
        <v>#N/A</v>
      </c>
      <c r="V125" s="77" t="e">
        <v>#N/A</v>
      </c>
      <c r="W125" s="77" t="e">
        <v>#N/A</v>
      </c>
      <c r="X125" s="77" t="e">
        <v>#N/A</v>
      </c>
      <c r="Y125" s="77" t="e">
        <v>#N/A</v>
      </c>
      <c r="Z125" s="77" t="e">
        <v>#N/A</v>
      </c>
      <c r="AA125" s="77" t="e">
        <v>#N/A</v>
      </c>
      <c r="AB125" s="77" t="e">
        <v>#N/A</v>
      </c>
      <c r="AC125" s="77" t="e">
        <v>#N/A</v>
      </c>
      <c r="AD125" s="77" t="e">
        <v>#N/A</v>
      </c>
      <c r="AE125" s="77" t="e">
        <v>#N/A</v>
      </c>
      <c r="AF125" s="77" t="e">
        <v>#N/A</v>
      </c>
      <c r="AG125" s="73" t="e">
        <v>#N/A</v>
      </c>
      <c r="AH125" s="73" t="e">
        <v>#N/A</v>
      </c>
      <c r="AI125" s="73" t="e">
        <v>#N/A</v>
      </c>
      <c r="AJ125" s="73" t="e">
        <v>#N/A</v>
      </c>
      <c r="AK125" s="73" t="e">
        <v>#N/A</v>
      </c>
      <c r="AL125" s="73">
        <v>10598.209008846967</v>
      </c>
      <c r="AM125" s="73">
        <v>11208.62274532439</v>
      </c>
      <c r="AN125" s="73">
        <v>11935.369439914433</v>
      </c>
      <c r="AO125" s="73">
        <v>12609.425006960331</v>
      </c>
      <c r="AP125" s="73">
        <v>13139.883969157981</v>
      </c>
      <c r="AQ125" s="73">
        <v>13358.491525777543</v>
      </c>
      <c r="AR125" s="73">
        <v>12522.078258561982</v>
      </c>
      <c r="AS125" s="73">
        <v>13072.438556202796</v>
      </c>
      <c r="AT125" s="73">
        <v>14452.473317980795</v>
      </c>
      <c r="AU125" s="73">
        <v>14901.982674283867</v>
      </c>
      <c r="AV125" s="73">
        <v>12607.566159980039</v>
      </c>
      <c r="AW125" s="73">
        <v>15517.06221573212</v>
      </c>
      <c r="AX125" s="73">
        <v>16330.945946487671</v>
      </c>
      <c r="AY125" s="73">
        <v>17448.780425205965</v>
      </c>
      <c r="AZ125" s="73">
        <v>15731.858084734413</v>
      </c>
      <c r="BA125" s="73">
        <v>16305.620535693155</v>
      </c>
      <c r="BB125" s="73">
        <v>17015.726022957464</v>
      </c>
      <c r="BC125" s="73">
        <v>16708.87693154403</v>
      </c>
      <c r="BD125" s="73">
        <v>17133.72697704552</v>
      </c>
      <c r="BE125" s="73">
        <v>17568.531041856295</v>
      </c>
      <c r="BF125" s="73">
        <v>17284.609889748688</v>
      </c>
      <c r="BG125" s="73">
        <v>17583.851691495838</v>
      </c>
      <c r="BH125" s="73">
        <v>18058.43555449152</v>
      </c>
      <c r="BI125" s="73">
        <v>18795.821915380639</v>
      </c>
      <c r="BJ125" s="73">
        <v>19531.18969174536</v>
      </c>
      <c r="BK125" s="73"/>
    </row>
    <row r="126" spans="1:63" x14ac:dyDescent="0.25">
      <c r="A126" s="61" t="s">
        <v>80</v>
      </c>
      <c r="B126" s="62" t="s">
        <v>79</v>
      </c>
      <c r="C126" s="77" t="e">
        <v>#N/A</v>
      </c>
      <c r="D126" s="77" t="e">
        <v>#N/A</v>
      </c>
      <c r="E126" s="77" t="e">
        <v>#N/A</v>
      </c>
      <c r="F126" s="77" t="e">
        <v>#N/A</v>
      </c>
      <c r="G126" s="77" t="e">
        <v>#N/A</v>
      </c>
      <c r="H126" s="77" t="e">
        <v>#N/A</v>
      </c>
      <c r="I126" s="77" t="e">
        <v>#N/A</v>
      </c>
      <c r="J126" s="77" t="e">
        <v>#N/A</v>
      </c>
      <c r="K126" s="77" t="e">
        <v>#N/A</v>
      </c>
      <c r="L126" s="77" t="e">
        <v>#N/A</v>
      </c>
      <c r="M126" s="77" t="e">
        <v>#N/A</v>
      </c>
      <c r="N126" s="77" t="e">
        <v>#N/A</v>
      </c>
      <c r="O126" s="77" t="e">
        <v>#N/A</v>
      </c>
      <c r="P126" s="77" t="e">
        <v>#N/A</v>
      </c>
      <c r="Q126" s="77" t="e">
        <v>#N/A</v>
      </c>
      <c r="R126" s="77" t="e">
        <v>#N/A</v>
      </c>
      <c r="S126" s="77" t="e">
        <v>#N/A</v>
      </c>
      <c r="T126" s="77" t="e">
        <v>#N/A</v>
      </c>
      <c r="U126" s="77" t="e">
        <v>#N/A</v>
      </c>
      <c r="V126" s="77" t="e">
        <v>#N/A</v>
      </c>
      <c r="W126" s="77" t="e">
        <v>#N/A</v>
      </c>
      <c r="X126" s="77" t="e">
        <v>#N/A</v>
      </c>
      <c r="Y126" s="77" t="e">
        <v>#N/A</v>
      </c>
      <c r="Z126" s="77" t="e">
        <v>#N/A</v>
      </c>
      <c r="AA126" s="77" t="e">
        <v>#N/A</v>
      </c>
      <c r="AB126" s="77" t="e">
        <v>#N/A</v>
      </c>
      <c r="AC126" s="77" t="e">
        <v>#N/A</v>
      </c>
      <c r="AD126" s="77" t="e">
        <v>#N/A</v>
      </c>
      <c r="AE126" s="77" t="e">
        <v>#N/A</v>
      </c>
      <c r="AF126" s="77" t="e">
        <v>#N/A</v>
      </c>
      <c r="AG126" s="73">
        <v>1414.886809442515</v>
      </c>
      <c r="AH126" s="73">
        <v>1547.0843068667009</v>
      </c>
      <c r="AI126" s="73">
        <v>1460.9480941240001</v>
      </c>
      <c r="AJ126" s="73">
        <v>1468.0067915099257</v>
      </c>
      <c r="AK126" s="73">
        <v>1483.070018038673</v>
      </c>
      <c r="AL126" s="73">
        <v>1457.5730600277861</v>
      </c>
      <c r="AM126" s="73">
        <v>1520.4575463945978</v>
      </c>
      <c r="AN126" s="73">
        <v>1553.333071221786</v>
      </c>
      <c r="AO126" s="73">
        <v>1628.0148098667094</v>
      </c>
      <c r="AP126" s="73">
        <v>1675.1705806195544</v>
      </c>
      <c r="AQ126" s="73">
        <v>1627.7327638107231</v>
      </c>
      <c r="AR126" s="73">
        <v>1823.8411735627369</v>
      </c>
      <c r="AS126" s="73">
        <v>1824.6016209850295</v>
      </c>
      <c r="AT126" s="73">
        <v>1930.2068855221369</v>
      </c>
      <c r="AU126" s="73">
        <v>1899.0832569049298</v>
      </c>
      <c r="AV126" s="73">
        <v>1958.8176580002232</v>
      </c>
      <c r="AW126" s="73">
        <v>1983.7055509544173</v>
      </c>
      <c r="AX126" s="73">
        <v>1985.6221184894086</v>
      </c>
      <c r="AY126" s="73">
        <v>2012.2814043068597</v>
      </c>
      <c r="AZ126" s="73">
        <v>2041.3299375691511</v>
      </c>
      <c r="BA126" s="73">
        <v>2082.9617962255452</v>
      </c>
      <c r="BB126" s="73">
        <v>2085.4211179881922</v>
      </c>
      <c r="BC126" s="73">
        <v>2007.8060502769515</v>
      </c>
      <c r="BD126" s="73">
        <v>1995.1580387222702</v>
      </c>
      <c r="BE126" s="73">
        <v>2075.3998235030667</v>
      </c>
      <c r="BF126" s="73">
        <v>2139.7355609356709</v>
      </c>
      <c r="BG126" s="73">
        <v>2198.5627063584625</v>
      </c>
      <c r="BH126" s="73">
        <v>2246.8016686968372</v>
      </c>
      <c r="BI126" s="73">
        <v>2283.710193707389</v>
      </c>
      <c r="BJ126" s="73">
        <v>2321.594445156471</v>
      </c>
      <c r="BK126" s="73"/>
    </row>
    <row r="127" spans="1:63" x14ac:dyDescent="0.25">
      <c r="A127" s="61" t="s">
        <v>405</v>
      </c>
      <c r="B127" s="62" t="s">
        <v>404</v>
      </c>
      <c r="C127" s="77" t="e">
        <v>#N/A</v>
      </c>
      <c r="D127" s="77" t="e">
        <v>#N/A</v>
      </c>
      <c r="E127" s="77" t="e">
        <v>#N/A</v>
      </c>
      <c r="F127" s="77" t="e">
        <v>#N/A</v>
      </c>
      <c r="G127" s="77" t="e">
        <v>#N/A</v>
      </c>
      <c r="H127" s="77" t="e">
        <v>#N/A</v>
      </c>
      <c r="I127" s="77" t="e">
        <v>#N/A</v>
      </c>
      <c r="J127" s="77" t="e">
        <v>#N/A</v>
      </c>
      <c r="K127" s="77" t="e">
        <v>#N/A</v>
      </c>
      <c r="L127" s="77" t="e">
        <v>#N/A</v>
      </c>
      <c r="M127" s="77" t="e">
        <v>#N/A</v>
      </c>
      <c r="N127" s="77" t="e">
        <v>#N/A</v>
      </c>
      <c r="O127" s="77" t="e">
        <v>#N/A</v>
      </c>
      <c r="P127" s="77" t="e">
        <v>#N/A</v>
      </c>
      <c r="Q127" s="77" t="e">
        <v>#N/A</v>
      </c>
      <c r="R127" s="77" t="e">
        <v>#N/A</v>
      </c>
      <c r="S127" s="77" t="e">
        <v>#N/A</v>
      </c>
      <c r="T127" s="77" t="e">
        <v>#N/A</v>
      </c>
      <c r="U127" s="77" t="e">
        <v>#N/A</v>
      </c>
      <c r="V127" s="77" t="e">
        <v>#N/A</v>
      </c>
      <c r="W127" s="77" t="e">
        <v>#N/A</v>
      </c>
      <c r="X127" s="77" t="e">
        <v>#N/A</v>
      </c>
      <c r="Y127" s="77" t="e">
        <v>#N/A</v>
      </c>
      <c r="Z127" s="77" t="e">
        <v>#N/A</v>
      </c>
      <c r="AA127" s="77" t="e">
        <v>#N/A</v>
      </c>
      <c r="AB127" s="77" t="e">
        <v>#N/A</v>
      </c>
      <c r="AC127" s="77" t="e">
        <v>#N/A</v>
      </c>
      <c r="AD127" s="77" t="e">
        <v>#N/A</v>
      </c>
      <c r="AE127" s="77" t="e">
        <v>#N/A</v>
      </c>
      <c r="AF127" s="77" t="e">
        <v>#N/A</v>
      </c>
      <c r="AG127" s="73">
        <v>18062.521915593075</v>
      </c>
      <c r="AH127" s="73">
        <v>18682.251811132406</v>
      </c>
      <c r="AI127" s="73">
        <v>19357.886205407973</v>
      </c>
      <c r="AJ127" s="73">
        <v>20024.269096689579</v>
      </c>
      <c r="AK127" s="73">
        <v>20958.920770096825</v>
      </c>
      <c r="AL127" s="73">
        <v>22133.398349641961</v>
      </c>
      <c r="AM127" s="73">
        <v>22819.144977151813</v>
      </c>
      <c r="AN127" s="73">
        <v>23837.656895300992</v>
      </c>
      <c r="AO127" s="73">
        <v>24897.137610710812</v>
      </c>
      <c r="AP127" s="73">
        <v>25918.161248703818</v>
      </c>
      <c r="AQ127" s="73">
        <v>27494.881925082631</v>
      </c>
      <c r="AR127" s="73">
        <v>26968.575108895177</v>
      </c>
      <c r="AS127" s="73">
        <v>27454.946797837765</v>
      </c>
      <c r="AT127" s="73">
        <v>28386.159579189287</v>
      </c>
      <c r="AU127" s="73">
        <v>28235.699177173701</v>
      </c>
      <c r="AV127" s="73">
        <v>29005.597594162253</v>
      </c>
      <c r="AW127" s="73">
        <v>29625.545828491555</v>
      </c>
      <c r="AX127" s="73">
        <v>30932.013183937255</v>
      </c>
      <c r="AY127" s="73">
        <v>31907.299649119857</v>
      </c>
      <c r="AZ127" s="73">
        <v>31308.581625644787</v>
      </c>
      <c r="BA127" s="73">
        <v>32882.307132631169</v>
      </c>
      <c r="BB127" s="73">
        <v>32896.206915890987</v>
      </c>
      <c r="BC127" s="73">
        <v>33944.17057012752</v>
      </c>
      <c r="BD127" s="73">
        <v>35302.889447633628</v>
      </c>
      <c r="BE127" s="73">
        <v>37246.552100660163</v>
      </c>
      <c r="BF127" s="73">
        <v>39862.531074639468</v>
      </c>
      <c r="BG127" s="73">
        <v>40476.628595982816</v>
      </c>
      <c r="BH127" s="73">
        <v>42539.736354240391</v>
      </c>
      <c r="BI127" s="73">
        <v>43207.267715902039</v>
      </c>
      <c r="BJ127" s="73">
        <v>43585.364860839945</v>
      </c>
      <c r="BK127" s="73"/>
    </row>
    <row r="128" spans="1:63" x14ac:dyDescent="0.25">
      <c r="A128" s="61" t="s">
        <v>466</v>
      </c>
      <c r="B128" s="62" t="s">
        <v>465</v>
      </c>
      <c r="C128" s="77" t="e">
        <v>#N/A</v>
      </c>
      <c r="D128" s="77" t="e">
        <v>#N/A</v>
      </c>
      <c r="E128" s="77" t="e">
        <v>#N/A</v>
      </c>
      <c r="F128" s="77" t="e">
        <v>#N/A</v>
      </c>
      <c r="G128" s="77" t="e">
        <v>#N/A</v>
      </c>
      <c r="H128" s="77" t="e">
        <v>#N/A</v>
      </c>
      <c r="I128" s="77" t="e">
        <v>#N/A</v>
      </c>
      <c r="J128" s="77" t="e">
        <v>#N/A</v>
      </c>
      <c r="K128" s="77" t="e">
        <v>#N/A</v>
      </c>
      <c r="L128" s="77" t="e">
        <v>#N/A</v>
      </c>
      <c r="M128" s="77" t="e">
        <v>#N/A</v>
      </c>
      <c r="N128" s="77" t="e">
        <v>#N/A</v>
      </c>
      <c r="O128" s="77" t="e">
        <v>#N/A</v>
      </c>
      <c r="P128" s="77" t="e">
        <v>#N/A</v>
      </c>
      <c r="Q128" s="77" t="e">
        <v>#N/A</v>
      </c>
      <c r="R128" s="77" t="e">
        <v>#N/A</v>
      </c>
      <c r="S128" s="77" t="e">
        <v>#N/A</v>
      </c>
      <c r="T128" s="77" t="e">
        <v>#N/A</v>
      </c>
      <c r="U128" s="77" t="e">
        <v>#N/A</v>
      </c>
      <c r="V128" s="77" t="e">
        <v>#N/A</v>
      </c>
      <c r="W128" s="77" t="e">
        <v>#N/A</v>
      </c>
      <c r="X128" s="77" t="e">
        <v>#N/A</v>
      </c>
      <c r="Y128" s="77" t="e">
        <v>#N/A</v>
      </c>
      <c r="Z128" s="77" t="e">
        <v>#N/A</v>
      </c>
      <c r="AA128" s="77" t="e">
        <v>#N/A</v>
      </c>
      <c r="AB128" s="77" t="e">
        <v>#N/A</v>
      </c>
      <c r="AC128" s="77" t="e">
        <v>#N/A</v>
      </c>
      <c r="AD128" s="77" t="e">
        <v>#N/A</v>
      </c>
      <c r="AE128" s="77" t="e">
        <v>#N/A</v>
      </c>
      <c r="AF128" s="77" t="e">
        <v>#N/A</v>
      </c>
      <c r="AG128" s="73">
        <v>3383.3778627027509</v>
      </c>
      <c r="AH128" s="73">
        <v>3307.0855691548804</v>
      </c>
      <c r="AI128" s="73">
        <v>3482.7288002786472</v>
      </c>
      <c r="AJ128" s="73">
        <v>3648.4939457430273</v>
      </c>
      <c r="AK128" s="73">
        <v>3833.4010678742675</v>
      </c>
      <c r="AL128" s="73">
        <v>4128.351512648781</v>
      </c>
      <c r="AM128" s="73">
        <v>3697.440367428525</v>
      </c>
      <c r="AN128" s="73">
        <v>3464.806917553452</v>
      </c>
      <c r="AO128" s="73">
        <v>3442.8323220988191</v>
      </c>
      <c r="AP128" s="73">
        <v>3395.1023124815188</v>
      </c>
      <c r="AQ128" s="73">
        <v>3418.7004931181473</v>
      </c>
      <c r="AR128" s="73">
        <v>3604.5500888393067</v>
      </c>
      <c r="AS128" s="73">
        <v>3671.7223513533045</v>
      </c>
      <c r="AT128" s="73">
        <v>3539.0036525748551</v>
      </c>
      <c r="AU128" s="73">
        <v>3505.7058631368964</v>
      </c>
      <c r="AV128" s="73">
        <v>3535.0582806698508</v>
      </c>
      <c r="AW128" s="73">
        <v>3526.197119063303</v>
      </c>
      <c r="AX128" s="73">
        <v>3605.4803695190117</v>
      </c>
      <c r="AY128" s="73">
        <v>3354.6373524825126</v>
      </c>
      <c r="AZ128" s="73">
        <v>3398.4738924237358</v>
      </c>
      <c r="BA128" s="73">
        <v>3647.7194513192931</v>
      </c>
      <c r="BB128" s="73">
        <v>3609.5711738281561</v>
      </c>
      <c r="BC128" s="73">
        <v>3512.4553124949398</v>
      </c>
      <c r="BD128" s="73">
        <v>3628.8951987501064</v>
      </c>
      <c r="BE128" s="73">
        <v>3579.6334206961124</v>
      </c>
      <c r="BF128" s="73">
        <v>3620.1345133873992</v>
      </c>
      <c r="BG128" s="73">
        <v>3648.6350902385243</v>
      </c>
      <c r="BH128" s="73">
        <v>3775.5249726963771</v>
      </c>
      <c r="BI128" s="73">
        <v>3888.6012738901763</v>
      </c>
      <c r="BJ128" s="73" t="e">
        <v>#N/A</v>
      </c>
      <c r="BK128" s="73"/>
    </row>
    <row r="129" spans="1:63" x14ac:dyDescent="0.25">
      <c r="A129" s="61" t="s">
        <v>82</v>
      </c>
      <c r="B129" s="62" t="s">
        <v>81</v>
      </c>
      <c r="C129" s="77" t="e">
        <v>#N/A</v>
      </c>
      <c r="D129" s="77" t="e">
        <v>#N/A</v>
      </c>
      <c r="E129" s="77" t="e">
        <v>#N/A</v>
      </c>
      <c r="F129" s="77" t="e">
        <v>#N/A</v>
      </c>
      <c r="G129" s="77" t="e">
        <v>#N/A</v>
      </c>
      <c r="H129" s="77" t="e">
        <v>#N/A</v>
      </c>
      <c r="I129" s="77" t="e">
        <v>#N/A</v>
      </c>
      <c r="J129" s="77" t="e">
        <v>#N/A</v>
      </c>
      <c r="K129" s="77" t="e">
        <v>#N/A</v>
      </c>
      <c r="L129" s="77" t="e">
        <v>#N/A</v>
      </c>
      <c r="M129" s="77" t="e">
        <v>#N/A</v>
      </c>
      <c r="N129" s="77" t="e">
        <v>#N/A</v>
      </c>
      <c r="O129" s="77" t="e">
        <v>#N/A</v>
      </c>
      <c r="P129" s="77" t="e">
        <v>#N/A</v>
      </c>
      <c r="Q129" s="77" t="e">
        <v>#N/A</v>
      </c>
      <c r="R129" s="77" t="e">
        <v>#N/A</v>
      </c>
      <c r="S129" s="77" t="e">
        <v>#N/A</v>
      </c>
      <c r="T129" s="77" t="e">
        <v>#N/A</v>
      </c>
      <c r="U129" s="77" t="e">
        <v>#N/A</v>
      </c>
      <c r="V129" s="77" t="e">
        <v>#N/A</v>
      </c>
      <c r="W129" s="77" t="e">
        <v>#N/A</v>
      </c>
      <c r="X129" s="77" t="e">
        <v>#N/A</v>
      </c>
      <c r="Y129" s="77" t="e">
        <v>#N/A</v>
      </c>
      <c r="Z129" s="77" t="e">
        <v>#N/A</v>
      </c>
      <c r="AA129" s="77" t="e">
        <v>#N/A</v>
      </c>
      <c r="AB129" s="77" t="e">
        <v>#N/A</v>
      </c>
      <c r="AC129" s="77" t="e">
        <v>#N/A</v>
      </c>
      <c r="AD129" s="77" t="e">
        <v>#N/A</v>
      </c>
      <c r="AE129" s="77" t="e">
        <v>#N/A</v>
      </c>
      <c r="AF129" s="77" t="e">
        <v>#N/A</v>
      </c>
      <c r="AG129" s="73">
        <v>4640.9346150071779</v>
      </c>
      <c r="AH129" s="73">
        <v>4602.7250481188921</v>
      </c>
      <c r="AI129" s="73">
        <v>4569.2076539963864</v>
      </c>
      <c r="AJ129" s="73">
        <v>4714.6142036839992</v>
      </c>
      <c r="AK129" s="73">
        <v>4454.8468083300777</v>
      </c>
      <c r="AL129" s="73">
        <v>4769.4184741671443</v>
      </c>
      <c r="AM129" s="73">
        <v>4920.8786889153025</v>
      </c>
      <c r="AN129" s="73">
        <v>4604.1415563703158</v>
      </c>
      <c r="AO129" s="73">
        <v>4613.2653590302016</v>
      </c>
      <c r="AP129" s="73">
        <v>4660.6687841528137</v>
      </c>
      <c r="AQ129" s="73">
        <v>4361.2101962973611</v>
      </c>
      <c r="AR129" s="73">
        <v>4210.7861463888603</v>
      </c>
      <c r="AS129" s="73">
        <v>4152.6348407592277</v>
      </c>
      <c r="AT129" s="73">
        <v>4317.4892283635763</v>
      </c>
      <c r="AU129" s="73">
        <v>4395.5219835413036</v>
      </c>
      <c r="AV129" s="73">
        <v>4638.0121147800064</v>
      </c>
      <c r="AW129" s="73">
        <v>5333.6149642334394</v>
      </c>
      <c r="AX129" s="73">
        <v>5080.6379367346681</v>
      </c>
      <c r="AY129" s="73">
        <v>4919.8389292025558</v>
      </c>
      <c r="AZ129" s="73">
        <v>4783.6357254182703</v>
      </c>
      <c r="BA129" s="73">
        <v>4767.3841881048174</v>
      </c>
      <c r="BB129" s="73">
        <v>4822.1663596690651</v>
      </c>
      <c r="BC129" s="73">
        <v>4891.0587028613127</v>
      </c>
      <c r="BD129" s="73">
        <v>4946.0386864835082</v>
      </c>
      <c r="BE129" s="73">
        <v>5008.6857071746672</v>
      </c>
      <c r="BF129" s="73">
        <v>5127.4360840362269</v>
      </c>
      <c r="BG129" s="73">
        <v>5045.8943002124624</v>
      </c>
      <c r="BH129" s="73">
        <v>5077.1954717193057</v>
      </c>
      <c r="BI129" s="73">
        <v>5042.423182441019</v>
      </c>
      <c r="BJ129" s="73">
        <v>5197.0745467225051</v>
      </c>
      <c r="BK129" s="73"/>
    </row>
    <row r="130" spans="1:63" x14ac:dyDescent="0.25">
      <c r="A130" s="61" t="s">
        <v>84</v>
      </c>
      <c r="B130" s="62" t="s">
        <v>83</v>
      </c>
      <c r="C130" s="77" t="e">
        <v>#N/A</v>
      </c>
      <c r="D130" s="77" t="e">
        <v>#N/A</v>
      </c>
      <c r="E130" s="77" t="e">
        <v>#N/A</v>
      </c>
      <c r="F130" s="77" t="e">
        <v>#N/A</v>
      </c>
      <c r="G130" s="77" t="e">
        <v>#N/A</v>
      </c>
      <c r="H130" s="77" t="e">
        <v>#N/A</v>
      </c>
      <c r="I130" s="77" t="e">
        <v>#N/A</v>
      </c>
      <c r="J130" s="77" t="e">
        <v>#N/A</v>
      </c>
      <c r="K130" s="77" t="e">
        <v>#N/A</v>
      </c>
      <c r="L130" s="77" t="e">
        <v>#N/A</v>
      </c>
      <c r="M130" s="77" t="e">
        <v>#N/A</v>
      </c>
      <c r="N130" s="77" t="e">
        <v>#N/A</v>
      </c>
      <c r="O130" s="77" t="e">
        <v>#N/A</v>
      </c>
      <c r="P130" s="77" t="e">
        <v>#N/A</v>
      </c>
      <c r="Q130" s="77" t="e">
        <v>#N/A</v>
      </c>
      <c r="R130" s="77" t="e">
        <v>#N/A</v>
      </c>
      <c r="S130" s="77" t="e">
        <v>#N/A</v>
      </c>
      <c r="T130" s="77" t="e">
        <v>#N/A</v>
      </c>
      <c r="U130" s="77" t="e">
        <v>#N/A</v>
      </c>
      <c r="V130" s="77" t="e">
        <v>#N/A</v>
      </c>
      <c r="W130" s="77" t="e">
        <v>#N/A</v>
      </c>
      <c r="X130" s="77" t="e">
        <v>#N/A</v>
      </c>
      <c r="Y130" s="77" t="e">
        <v>#N/A</v>
      </c>
      <c r="Z130" s="77" t="e">
        <v>#N/A</v>
      </c>
      <c r="AA130" s="77" t="e">
        <v>#N/A</v>
      </c>
      <c r="AB130" s="77" t="e">
        <v>#N/A</v>
      </c>
      <c r="AC130" s="77" t="e">
        <v>#N/A</v>
      </c>
      <c r="AD130" s="77" t="e">
        <v>#N/A</v>
      </c>
      <c r="AE130" s="77" t="e">
        <v>#N/A</v>
      </c>
      <c r="AF130" s="77" t="e">
        <v>#N/A</v>
      </c>
      <c r="AG130" s="73">
        <v>7989.5298959851325</v>
      </c>
      <c r="AH130" s="73">
        <v>8254.3162112634182</v>
      </c>
      <c r="AI130" s="73">
        <v>8676.9738856132626</v>
      </c>
      <c r="AJ130" s="73">
        <v>9010.4844811477124</v>
      </c>
      <c r="AK130" s="73">
        <v>9252.715908219503</v>
      </c>
      <c r="AL130" s="73">
        <v>9566.8249208342895</v>
      </c>
      <c r="AM130" s="73">
        <v>9998.6171143494194</v>
      </c>
      <c r="AN130" s="73">
        <v>10435.798365315379</v>
      </c>
      <c r="AO130" s="73">
        <v>10953.676884783341</v>
      </c>
      <c r="AP130" s="73">
        <v>11097.690202874117</v>
      </c>
      <c r="AQ130" s="73">
        <v>11890.588648367069</v>
      </c>
      <c r="AR130" s="73">
        <v>12191.927417531229</v>
      </c>
      <c r="AS130" s="73">
        <v>12303.10684759078</v>
      </c>
      <c r="AT130" s="73">
        <v>12938.152677775555</v>
      </c>
      <c r="AU130" s="73">
        <v>13413.993262686787</v>
      </c>
      <c r="AV130" s="73">
        <v>13571.835601158504</v>
      </c>
      <c r="AW130" s="73">
        <v>14165.954485536422</v>
      </c>
      <c r="AX130" s="73">
        <v>14909.170855286538</v>
      </c>
      <c r="AY130" s="73">
        <v>15655.604321135384</v>
      </c>
      <c r="AZ130" s="73">
        <v>16131.706975199395</v>
      </c>
      <c r="BA130" s="73">
        <v>16797.817236394305</v>
      </c>
      <c r="BB130" s="73">
        <v>17454.780078180895</v>
      </c>
      <c r="BC130" s="73">
        <v>18014.991149093672</v>
      </c>
      <c r="BD130" s="73">
        <v>18579.374155189565</v>
      </c>
      <c r="BE130" s="73">
        <v>19240.224708016132</v>
      </c>
      <c r="BF130" s="73">
        <v>19897.475396564434</v>
      </c>
      <c r="BG130" s="73">
        <v>20646.93300009731</v>
      </c>
      <c r="BH130" s="73">
        <v>21415.116109621118</v>
      </c>
      <c r="BI130" s="73">
        <v>22208.138117186816</v>
      </c>
      <c r="BJ130" s="73">
        <v>22870.286249530815</v>
      </c>
      <c r="BK130" s="73"/>
    </row>
    <row r="131" spans="1:63" x14ac:dyDescent="0.25">
      <c r="A131" s="61" t="s">
        <v>190</v>
      </c>
      <c r="B131" s="62" t="s">
        <v>189</v>
      </c>
      <c r="C131" s="77" t="e">
        <v>#N/A</v>
      </c>
      <c r="D131" s="77" t="e">
        <v>#N/A</v>
      </c>
      <c r="E131" s="77" t="e">
        <v>#N/A</v>
      </c>
      <c r="F131" s="77" t="e">
        <v>#N/A</v>
      </c>
      <c r="G131" s="77" t="e">
        <v>#N/A</v>
      </c>
      <c r="H131" s="77" t="e">
        <v>#N/A</v>
      </c>
      <c r="I131" s="77" t="e">
        <v>#N/A</v>
      </c>
      <c r="J131" s="77" t="e">
        <v>#N/A</v>
      </c>
      <c r="K131" s="77" t="e">
        <v>#N/A</v>
      </c>
      <c r="L131" s="77" t="e">
        <v>#N/A</v>
      </c>
      <c r="M131" s="77" t="e">
        <v>#N/A</v>
      </c>
      <c r="N131" s="77" t="e">
        <v>#N/A</v>
      </c>
      <c r="O131" s="77" t="e">
        <v>#N/A</v>
      </c>
      <c r="P131" s="77" t="e">
        <v>#N/A</v>
      </c>
      <c r="Q131" s="77" t="e">
        <v>#N/A</v>
      </c>
      <c r="R131" s="77" t="e">
        <v>#N/A</v>
      </c>
      <c r="S131" s="77" t="e">
        <v>#N/A</v>
      </c>
      <c r="T131" s="77" t="e">
        <v>#N/A</v>
      </c>
      <c r="U131" s="77" t="e">
        <v>#N/A</v>
      </c>
      <c r="V131" s="77" t="e">
        <v>#N/A</v>
      </c>
      <c r="W131" s="77" t="e">
        <v>#N/A</v>
      </c>
      <c r="X131" s="77" t="e">
        <v>#N/A</v>
      </c>
      <c r="Y131" s="77" t="e">
        <v>#N/A</v>
      </c>
      <c r="Z131" s="77" t="e">
        <v>#N/A</v>
      </c>
      <c r="AA131" s="77" t="e">
        <v>#N/A</v>
      </c>
      <c r="AB131" s="77" t="e">
        <v>#N/A</v>
      </c>
      <c r="AC131" s="77" t="e">
        <v>#N/A</v>
      </c>
      <c r="AD131" s="77" t="e">
        <v>#N/A</v>
      </c>
      <c r="AE131" s="77" t="e">
        <v>#N/A</v>
      </c>
      <c r="AF131" s="77" t="e">
        <v>#N/A</v>
      </c>
      <c r="AG131" s="73">
        <v>14998.03164847102</v>
      </c>
      <c r="AH131" s="73">
        <v>15343.287325558478</v>
      </c>
      <c r="AI131" s="73">
        <v>15601.532469605076</v>
      </c>
      <c r="AJ131" s="73">
        <v>15626.171261420715</v>
      </c>
      <c r="AK131" s="73">
        <v>16119.811338696782</v>
      </c>
      <c r="AL131" s="73">
        <v>14857.349262599897</v>
      </c>
      <c r="AM131" s="73">
        <v>15610.980107656991</v>
      </c>
      <c r="AN131" s="73">
        <v>16421.746278745857</v>
      </c>
      <c r="AO131" s="73">
        <v>17009.902269532795</v>
      </c>
      <c r="AP131" s="73">
        <v>17222.15814182541</v>
      </c>
      <c r="AQ131" s="73">
        <v>17814.770171479377</v>
      </c>
      <c r="AR131" s="73">
        <v>17495.36851350094</v>
      </c>
      <c r="AS131" s="73">
        <v>17249.920343672773</v>
      </c>
      <c r="AT131" s="73">
        <v>17262.385535499023</v>
      </c>
      <c r="AU131" s="73">
        <v>17693.053223751416</v>
      </c>
      <c r="AV131" s="73">
        <v>17846.897116488166</v>
      </c>
      <c r="AW131" s="73">
        <v>18379.526756877305</v>
      </c>
      <c r="AX131" s="73">
        <v>18523.359069020516</v>
      </c>
      <c r="AY131" s="73">
        <v>18457.113426415741</v>
      </c>
      <c r="AZ131" s="73">
        <v>17225.2548436832</v>
      </c>
      <c r="BA131" s="73">
        <v>17848.324942251129</v>
      </c>
      <c r="BB131" s="73">
        <v>18245.835848025614</v>
      </c>
      <c r="BC131" s="73">
        <v>18655.846258047975</v>
      </c>
      <c r="BD131" s="73">
        <v>18661.340295950802</v>
      </c>
      <c r="BE131" s="73">
        <v>18949.479836970433</v>
      </c>
      <c r="BF131" s="73">
        <v>19332.074268016488</v>
      </c>
      <c r="BG131" s="73">
        <v>19603.308869514909</v>
      </c>
      <c r="BH131" s="73">
        <v>19785.905008207959</v>
      </c>
      <c r="BI131" s="73">
        <v>19993.71738678023</v>
      </c>
      <c r="BJ131" s="73">
        <v>19765.916078993821</v>
      </c>
      <c r="BK131" s="73"/>
    </row>
    <row r="132" spans="1:63" x14ac:dyDescent="0.25">
      <c r="A132" s="61" t="s">
        <v>545</v>
      </c>
      <c r="B132" s="62" t="s">
        <v>467</v>
      </c>
      <c r="C132" s="77" t="e">
        <v>#N/A</v>
      </c>
      <c r="D132" s="77" t="e">
        <v>#N/A</v>
      </c>
      <c r="E132" s="77" t="e">
        <v>#N/A</v>
      </c>
      <c r="F132" s="77" t="e">
        <v>#N/A</v>
      </c>
      <c r="G132" s="77" t="e">
        <v>#N/A</v>
      </c>
      <c r="H132" s="77" t="e">
        <v>#N/A</v>
      </c>
      <c r="I132" s="77" t="e">
        <v>#N/A</v>
      </c>
      <c r="J132" s="77" t="e">
        <v>#N/A</v>
      </c>
      <c r="K132" s="77" t="e">
        <v>#N/A</v>
      </c>
      <c r="L132" s="77" t="e">
        <v>#N/A</v>
      </c>
      <c r="M132" s="77" t="e">
        <v>#N/A</v>
      </c>
      <c r="N132" s="77" t="e">
        <v>#N/A</v>
      </c>
      <c r="O132" s="77" t="e">
        <v>#N/A</v>
      </c>
      <c r="P132" s="77" t="e">
        <v>#N/A</v>
      </c>
      <c r="Q132" s="77" t="e">
        <v>#N/A</v>
      </c>
      <c r="R132" s="77" t="e">
        <v>#N/A</v>
      </c>
      <c r="S132" s="77" t="e">
        <v>#N/A</v>
      </c>
      <c r="T132" s="77" t="e">
        <v>#N/A</v>
      </c>
      <c r="U132" s="77" t="e">
        <v>#N/A</v>
      </c>
      <c r="V132" s="77" t="e">
        <v>#N/A</v>
      </c>
      <c r="W132" s="77" t="e">
        <v>#N/A</v>
      </c>
      <c r="X132" s="77" t="e">
        <v>#N/A</v>
      </c>
      <c r="Y132" s="77" t="e">
        <v>#N/A</v>
      </c>
      <c r="Z132" s="77" t="e">
        <v>#N/A</v>
      </c>
      <c r="AA132" s="77" t="e">
        <v>#N/A</v>
      </c>
      <c r="AB132" s="77" t="e">
        <v>#N/A</v>
      </c>
      <c r="AC132" s="77" t="e">
        <v>#N/A</v>
      </c>
      <c r="AD132" s="77" t="e">
        <v>#N/A</v>
      </c>
      <c r="AE132" s="77" t="e">
        <v>#N/A</v>
      </c>
      <c r="AF132" s="77" t="e">
        <v>#N/A</v>
      </c>
      <c r="AG132" s="73">
        <v>2997.928733772917</v>
      </c>
      <c r="AH132" s="73">
        <v>3140.0884040662859</v>
      </c>
      <c r="AI132" s="73">
        <v>3181.5803921711085</v>
      </c>
      <c r="AJ132" s="73">
        <v>3356.9470828213362</v>
      </c>
      <c r="AK132" s="73">
        <v>3272.3997708624702</v>
      </c>
      <c r="AL132" s="73">
        <v>3453.1225537930841</v>
      </c>
      <c r="AM132" s="73">
        <v>3318.7869892322278</v>
      </c>
      <c r="AN132" s="73">
        <v>3113.0678402159792</v>
      </c>
      <c r="AO132" s="73">
        <v>3209.8546408302941</v>
      </c>
      <c r="AP132" s="73">
        <v>3266.8634977273787</v>
      </c>
      <c r="AQ132" s="73">
        <v>3436.8658959253985</v>
      </c>
      <c r="AR132" s="73">
        <v>3518.8663283842689</v>
      </c>
      <c r="AS132" s="73">
        <v>3542.84162801101</v>
      </c>
      <c r="AT132" s="73">
        <v>3602.8816185694459</v>
      </c>
      <c r="AU132" s="73">
        <v>3500.9461916651367</v>
      </c>
      <c r="AV132" s="73">
        <v>3589.126823971962</v>
      </c>
      <c r="AW132" s="73">
        <v>3612.0155699951201</v>
      </c>
      <c r="AX132" s="73">
        <v>3577.1623101102191</v>
      </c>
      <c r="AY132" s="73">
        <v>3521.3843092224211</v>
      </c>
      <c r="AZ132" s="73">
        <v>3579.5124641846978</v>
      </c>
      <c r="BA132" s="73">
        <v>3662.6639918424457</v>
      </c>
      <c r="BB132" s="73">
        <v>3759.7589011000264</v>
      </c>
      <c r="BC132" s="73">
        <v>3652.289034108685</v>
      </c>
      <c r="BD132" s="73">
        <v>3470.7338611304544</v>
      </c>
      <c r="BE132" s="73">
        <v>3342.7394133289949</v>
      </c>
      <c r="BF132" s="73">
        <v>3450.7013315438326</v>
      </c>
      <c r="BG132" s="73">
        <v>3440.0642066188066</v>
      </c>
      <c r="BH132" s="73">
        <v>3492.9085618865811</v>
      </c>
      <c r="BI132" s="73">
        <v>3463.6017128116305</v>
      </c>
      <c r="BJ132" s="73" t="e">
        <v>#N/A</v>
      </c>
      <c r="BK132" s="73"/>
    </row>
    <row r="133" spans="1:63" x14ac:dyDescent="0.25">
      <c r="A133" s="61" t="s">
        <v>525</v>
      </c>
      <c r="B133" s="62" t="s">
        <v>346</v>
      </c>
      <c r="C133" s="77" t="e">
        <v>#N/A</v>
      </c>
      <c r="D133" s="77" t="e">
        <v>#N/A</v>
      </c>
      <c r="E133" s="77" t="e">
        <v>#N/A</v>
      </c>
      <c r="F133" s="77" t="e">
        <v>#N/A</v>
      </c>
      <c r="G133" s="77" t="e">
        <v>#N/A</v>
      </c>
      <c r="H133" s="77" t="e">
        <v>#N/A</v>
      </c>
      <c r="I133" s="77" t="e">
        <v>#N/A</v>
      </c>
      <c r="J133" s="77" t="e">
        <v>#N/A</v>
      </c>
      <c r="K133" s="77" t="e">
        <v>#N/A</v>
      </c>
      <c r="L133" s="77" t="e">
        <v>#N/A</v>
      </c>
      <c r="M133" s="77" t="e">
        <v>#N/A</v>
      </c>
      <c r="N133" s="77" t="e">
        <v>#N/A</v>
      </c>
      <c r="O133" s="77" t="e">
        <v>#N/A</v>
      </c>
      <c r="P133" s="77" t="e">
        <v>#N/A</v>
      </c>
      <c r="Q133" s="77" t="e">
        <v>#N/A</v>
      </c>
      <c r="R133" s="77" t="e">
        <v>#N/A</v>
      </c>
      <c r="S133" s="77" t="e">
        <v>#N/A</v>
      </c>
      <c r="T133" s="77" t="e">
        <v>#N/A</v>
      </c>
      <c r="U133" s="77" t="e">
        <v>#N/A</v>
      </c>
      <c r="V133" s="77" t="e">
        <v>#N/A</v>
      </c>
      <c r="W133" s="77" t="e">
        <v>#N/A</v>
      </c>
      <c r="X133" s="77" t="e">
        <v>#N/A</v>
      </c>
      <c r="Y133" s="77" t="e">
        <v>#N/A</v>
      </c>
      <c r="Z133" s="77" t="e">
        <v>#N/A</v>
      </c>
      <c r="AA133" s="77" t="e">
        <v>#N/A</v>
      </c>
      <c r="AB133" s="77" t="e">
        <v>#N/A</v>
      </c>
      <c r="AC133" s="77" t="e">
        <v>#N/A</v>
      </c>
      <c r="AD133" s="77" t="e">
        <v>#N/A</v>
      </c>
      <c r="AE133" s="77" t="e">
        <v>#N/A</v>
      </c>
      <c r="AF133" s="77" t="e">
        <v>#N/A</v>
      </c>
      <c r="AG133" s="73" t="e">
        <v>#N/A</v>
      </c>
      <c r="AH133" s="73" t="e">
        <v>#N/A</v>
      </c>
      <c r="AI133" s="73" t="e">
        <v>#N/A</v>
      </c>
      <c r="AJ133" s="73" t="e">
        <v>#N/A</v>
      </c>
      <c r="AK133" s="73" t="e">
        <v>#N/A</v>
      </c>
      <c r="AL133" s="73">
        <v>5696.1583587276382</v>
      </c>
      <c r="AM133" s="73">
        <v>5372.1385016289814</v>
      </c>
      <c r="AN133" s="73">
        <v>5480.8543327011666</v>
      </c>
      <c r="AO133" s="73">
        <v>5124.3548958134397</v>
      </c>
      <c r="AP133" s="73">
        <v>4959.5351279271754</v>
      </c>
      <c r="AQ133" s="73">
        <v>5074.3770641921847</v>
      </c>
      <c r="AR133" s="73">
        <v>5395.9673275662335</v>
      </c>
      <c r="AS133" s="73">
        <v>5830.3391258524034</v>
      </c>
      <c r="AT133" s="73">
        <v>6232.6670479033282</v>
      </c>
      <c r="AU133" s="73">
        <v>6710.4691206135558</v>
      </c>
      <c r="AV133" s="73">
        <v>7231.3284222152815</v>
      </c>
      <c r="AW133" s="73">
        <v>7599.5247827672611</v>
      </c>
      <c r="AX133" s="73">
        <v>7845.6694011105183</v>
      </c>
      <c r="AY133" s="73">
        <v>8473.7479217792006</v>
      </c>
      <c r="AZ133" s="73">
        <v>7975.384145394728</v>
      </c>
      <c r="BA133" s="73">
        <v>8550.1706390470044</v>
      </c>
      <c r="BB133" s="73">
        <v>9052.86654300804</v>
      </c>
      <c r="BC133" s="73">
        <v>9000.6589248727578</v>
      </c>
      <c r="BD133" s="73">
        <v>9817.2962967111216</v>
      </c>
      <c r="BE133" s="73">
        <v>10314.409650035881</v>
      </c>
      <c r="BF133" s="73">
        <v>10360.829591108348</v>
      </c>
      <c r="BG133" s="73">
        <v>10942.550873957485</v>
      </c>
      <c r="BH133" s="73">
        <v>11651.317454686237</v>
      </c>
      <c r="BI133" s="73">
        <v>12363.146835530575</v>
      </c>
      <c r="BJ133" s="73">
        <v>13022.004601529999</v>
      </c>
      <c r="BK133" s="73"/>
    </row>
    <row r="134" spans="1:63" x14ac:dyDescent="0.25">
      <c r="A134" s="61" t="s">
        <v>433</v>
      </c>
      <c r="B134" s="62" t="s">
        <v>432</v>
      </c>
      <c r="C134" s="77" t="e">
        <v>#N/A</v>
      </c>
      <c r="D134" s="77" t="e">
        <v>#N/A</v>
      </c>
      <c r="E134" s="77" t="e">
        <v>#N/A</v>
      </c>
      <c r="F134" s="77" t="e">
        <v>#N/A</v>
      </c>
      <c r="G134" s="77" t="e">
        <v>#N/A</v>
      </c>
      <c r="H134" s="77" t="e">
        <v>#N/A</v>
      </c>
      <c r="I134" s="77" t="e">
        <v>#N/A</v>
      </c>
      <c r="J134" s="77" t="e">
        <v>#N/A</v>
      </c>
      <c r="K134" s="77" t="e">
        <v>#N/A</v>
      </c>
      <c r="L134" s="77" t="e">
        <v>#N/A</v>
      </c>
      <c r="M134" s="77" t="e">
        <v>#N/A</v>
      </c>
      <c r="N134" s="77" t="e">
        <v>#N/A</v>
      </c>
      <c r="O134" s="77" t="e">
        <v>#N/A</v>
      </c>
      <c r="P134" s="77" t="e">
        <v>#N/A</v>
      </c>
      <c r="Q134" s="77" t="e">
        <v>#N/A</v>
      </c>
      <c r="R134" s="77" t="e">
        <v>#N/A</v>
      </c>
      <c r="S134" s="77" t="e">
        <v>#N/A</v>
      </c>
      <c r="T134" s="77" t="e">
        <v>#N/A</v>
      </c>
      <c r="U134" s="77" t="e">
        <v>#N/A</v>
      </c>
      <c r="V134" s="77" t="e">
        <v>#N/A</v>
      </c>
      <c r="W134" s="77" t="e">
        <v>#N/A</v>
      </c>
      <c r="X134" s="77" t="e">
        <v>#N/A</v>
      </c>
      <c r="Y134" s="77" t="e">
        <v>#N/A</v>
      </c>
      <c r="Z134" s="77" t="e">
        <v>#N/A</v>
      </c>
      <c r="AA134" s="77" t="e">
        <v>#N/A</v>
      </c>
      <c r="AB134" s="77" t="e">
        <v>#N/A</v>
      </c>
      <c r="AC134" s="77" t="e">
        <v>#N/A</v>
      </c>
      <c r="AD134" s="77" t="e">
        <v>#N/A</v>
      </c>
      <c r="AE134" s="77" t="e">
        <v>#N/A</v>
      </c>
      <c r="AF134" s="77" t="e">
        <v>#N/A</v>
      </c>
      <c r="AG134" s="73" t="e">
        <v>#N/A</v>
      </c>
      <c r="AH134" s="73" t="e">
        <v>#N/A</v>
      </c>
      <c r="AI134" s="73" t="e">
        <v>#N/A</v>
      </c>
      <c r="AJ134" s="73" t="e">
        <v>#N/A</v>
      </c>
      <c r="AK134" s="73" t="e">
        <v>#N/A</v>
      </c>
      <c r="AL134" s="73" t="e">
        <v>#N/A</v>
      </c>
      <c r="AM134" s="73" t="e">
        <v>#N/A</v>
      </c>
      <c r="AN134" s="73" t="e">
        <v>#N/A</v>
      </c>
      <c r="AO134" s="73" t="e">
        <v>#N/A</v>
      </c>
      <c r="AP134" s="73" t="e">
        <v>#N/A</v>
      </c>
      <c r="AQ134" s="73" t="e">
        <v>#N/A</v>
      </c>
      <c r="AR134" s="73" t="e">
        <v>#N/A</v>
      </c>
      <c r="AS134" s="73" t="e">
        <v>#N/A</v>
      </c>
      <c r="AT134" s="73" t="e">
        <v>#N/A</v>
      </c>
      <c r="AU134" s="73" t="e">
        <v>#N/A</v>
      </c>
      <c r="AV134" s="73" t="e">
        <v>#N/A</v>
      </c>
      <c r="AW134" s="73" t="e">
        <v>#N/A</v>
      </c>
      <c r="AX134" s="73" t="e">
        <v>#N/A</v>
      </c>
      <c r="AY134" s="73" t="e">
        <v>#N/A</v>
      </c>
      <c r="AZ134" s="73" t="e">
        <v>#N/A</v>
      </c>
      <c r="BA134" s="73" t="e">
        <v>#N/A</v>
      </c>
      <c r="BB134" s="73" t="e">
        <v>#N/A</v>
      </c>
      <c r="BC134" s="73" t="e">
        <v>#N/A</v>
      </c>
      <c r="BD134" s="73" t="e">
        <v>#N/A</v>
      </c>
      <c r="BE134" s="73" t="e">
        <v>#N/A</v>
      </c>
      <c r="BF134" s="73" t="e">
        <v>#N/A</v>
      </c>
      <c r="BG134" s="73" t="e">
        <v>#N/A</v>
      </c>
      <c r="BH134" s="73" t="e">
        <v>#N/A</v>
      </c>
      <c r="BI134" s="73" t="e">
        <v>#N/A</v>
      </c>
      <c r="BJ134" s="73" t="e">
        <v>#N/A</v>
      </c>
      <c r="BK134" s="73"/>
    </row>
    <row r="135" spans="1:63" x14ac:dyDescent="0.25">
      <c r="A135" s="61" t="s">
        <v>257</v>
      </c>
      <c r="B135" s="62" t="s">
        <v>256</v>
      </c>
      <c r="C135" s="77" t="e">
        <v>#N/A</v>
      </c>
      <c r="D135" s="77" t="e">
        <v>#N/A</v>
      </c>
      <c r="E135" s="77" t="e">
        <v>#N/A</v>
      </c>
      <c r="F135" s="77" t="e">
        <v>#N/A</v>
      </c>
      <c r="G135" s="77" t="e">
        <v>#N/A</v>
      </c>
      <c r="H135" s="77" t="e">
        <v>#N/A</v>
      </c>
      <c r="I135" s="77" t="e">
        <v>#N/A</v>
      </c>
      <c r="J135" s="77" t="e">
        <v>#N/A</v>
      </c>
      <c r="K135" s="77" t="e">
        <v>#N/A</v>
      </c>
      <c r="L135" s="77" t="e">
        <v>#N/A</v>
      </c>
      <c r="M135" s="77" t="e">
        <v>#N/A</v>
      </c>
      <c r="N135" s="77" t="e">
        <v>#N/A</v>
      </c>
      <c r="O135" s="77" t="e">
        <v>#N/A</v>
      </c>
      <c r="P135" s="77" t="e">
        <v>#N/A</v>
      </c>
      <c r="Q135" s="77" t="e">
        <v>#N/A</v>
      </c>
      <c r="R135" s="77" t="e">
        <v>#N/A</v>
      </c>
      <c r="S135" s="77" t="e">
        <v>#N/A</v>
      </c>
      <c r="T135" s="77" t="e">
        <v>#N/A</v>
      </c>
      <c r="U135" s="77" t="e">
        <v>#N/A</v>
      </c>
      <c r="V135" s="77" t="e">
        <v>#N/A</v>
      </c>
      <c r="W135" s="77" t="e">
        <v>#N/A</v>
      </c>
      <c r="X135" s="77" t="e">
        <v>#N/A</v>
      </c>
      <c r="Y135" s="77" t="e">
        <v>#N/A</v>
      </c>
      <c r="Z135" s="77" t="e">
        <v>#N/A</v>
      </c>
      <c r="AA135" s="77" t="e">
        <v>#N/A</v>
      </c>
      <c r="AB135" s="77" t="e">
        <v>#N/A</v>
      </c>
      <c r="AC135" s="77" t="e">
        <v>#N/A</v>
      </c>
      <c r="AD135" s="77" t="e">
        <v>#N/A</v>
      </c>
      <c r="AE135" s="77" t="e">
        <v>#N/A</v>
      </c>
      <c r="AF135" s="77" t="e">
        <v>#N/A</v>
      </c>
      <c r="AG135" s="73">
        <v>4983.7644404556049</v>
      </c>
      <c r="AH135" s="73">
        <v>4481.2086623823689</v>
      </c>
      <c r="AI135" s="73">
        <v>4020.0461685971932</v>
      </c>
      <c r="AJ135" s="73">
        <v>3858.7909448734899</v>
      </c>
      <c r="AK135" s="73">
        <v>3911.2663322432627</v>
      </c>
      <c r="AL135" s="73">
        <v>4128.9066252546227</v>
      </c>
      <c r="AM135" s="73">
        <v>4187.3938670071493</v>
      </c>
      <c r="AN135" s="73">
        <v>4314.8658038633912</v>
      </c>
      <c r="AO135" s="73">
        <v>4421.2545696316574</v>
      </c>
      <c r="AP135" s="73">
        <v>4517.5725601766408</v>
      </c>
      <c r="AQ135" s="73">
        <v>4528.9540573027798</v>
      </c>
      <c r="AR135" s="73">
        <v>4619.9581353568192</v>
      </c>
      <c r="AS135" s="73">
        <v>4791.7182766334136</v>
      </c>
      <c r="AT135" s="73">
        <v>5074.4184891456525</v>
      </c>
      <c r="AU135" s="73">
        <v>5551.4671462843799</v>
      </c>
      <c r="AV135" s="73">
        <v>5883.371700759235</v>
      </c>
      <c r="AW135" s="73">
        <v>6305.8182724406006</v>
      </c>
      <c r="AX135" s="73">
        <v>6858.3279263043114</v>
      </c>
      <c r="AY135" s="73">
        <v>7360.6874055900944</v>
      </c>
      <c r="AZ135" s="73">
        <v>7153.4321003866025</v>
      </c>
      <c r="BA135" s="73">
        <v>7479.7974024846917</v>
      </c>
      <c r="BB135" s="73">
        <v>8613.2980786108346</v>
      </c>
      <c r="BC135" s="73">
        <v>9488.3396067323156</v>
      </c>
      <c r="BD135" s="73">
        <v>10383.751278782425</v>
      </c>
      <c r="BE135" s="73">
        <v>10980.335199929499</v>
      </c>
      <c r="BF135" s="73">
        <v>11022.956476814852</v>
      </c>
      <c r="BG135" s="73">
        <v>10940.415068486665</v>
      </c>
      <c r="BH135" s="73">
        <v>11311.793821200672</v>
      </c>
      <c r="BI135" s="73">
        <v>11915.579298796947</v>
      </c>
      <c r="BJ135" s="73">
        <v>12316.787553597902</v>
      </c>
      <c r="BK135" s="73"/>
    </row>
    <row r="136" spans="1:63" x14ac:dyDescent="0.25">
      <c r="A136" s="61" t="s">
        <v>407</v>
      </c>
      <c r="B136" s="62" t="s">
        <v>406</v>
      </c>
      <c r="C136" s="77" t="e">
        <v>#N/A</v>
      </c>
      <c r="D136" s="77" t="e">
        <v>#N/A</v>
      </c>
      <c r="E136" s="77" t="e">
        <v>#N/A</v>
      </c>
      <c r="F136" s="77" t="e">
        <v>#N/A</v>
      </c>
      <c r="G136" s="77" t="e">
        <v>#N/A</v>
      </c>
      <c r="H136" s="77" t="e">
        <v>#N/A</v>
      </c>
      <c r="I136" s="77" t="e">
        <v>#N/A</v>
      </c>
      <c r="J136" s="77" t="e">
        <v>#N/A</v>
      </c>
      <c r="K136" s="77" t="e">
        <v>#N/A</v>
      </c>
      <c r="L136" s="77" t="e">
        <v>#N/A</v>
      </c>
      <c r="M136" s="77" t="e">
        <v>#N/A</v>
      </c>
      <c r="N136" s="77" t="e">
        <v>#N/A</v>
      </c>
      <c r="O136" s="77" t="e">
        <v>#N/A</v>
      </c>
      <c r="P136" s="77" t="e">
        <v>#N/A</v>
      </c>
      <c r="Q136" s="77" t="e">
        <v>#N/A</v>
      </c>
      <c r="R136" s="77" t="e">
        <v>#N/A</v>
      </c>
      <c r="S136" s="77" t="e">
        <v>#N/A</v>
      </c>
      <c r="T136" s="77" t="e">
        <v>#N/A</v>
      </c>
      <c r="U136" s="77" t="e">
        <v>#N/A</v>
      </c>
      <c r="V136" s="77" t="e">
        <v>#N/A</v>
      </c>
      <c r="W136" s="77" t="e">
        <v>#N/A</v>
      </c>
      <c r="X136" s="77" t="e">
        <v>#N/A</v>
      </c>
      <c r="Y136" s="77" t="e">
        <v>#N/A</v>
      </c>
      <c r="Z136" s="77" t="e">
        <v>#N/A</v>
      </c>
      <c r="AA136" s="77" t="e">
        <v>#N/A</v>
      </c>
      <c r="AB136" s="77" t="e">
        <v>#N/A</v>
      </c>
      <c r="AC136" s="77" t="e">
        <v>#N/A</v>
      </c>
      <c r="AD136" s="77" t="e">
        <v>#N/A</v>
      </c>
      <c r="AE136" s="77" t="e">
        <v>#N/A</v>
      </c>
      <c r="AF136" s="77" t="e">
        <v>#N/A</v>
      </c>
      <c r="AG136" s="73" t="e">
        <v>#N/A</v>
      </c>
      <c r="AH136" s="73" t="e">
        <v>#N/A</v>
      </c>
      <c r="AI136" s="73" t="e">
        <v>#N/A</v>
      </c>
      <c r="AJ136" s="73" t="e">
        <v>#N/A</v>
      </c>
      <c r="AK136" s="73" t="e">
        <v>#N/A</v>
      </c>
      <c r="AL136" s="73" t="e">
        <v>#N/A</v>
      </c>
      <c r="AM136" s="73" t="e">
        <v>#N/A</v>
      </c>
      <c r="AN136" s="73">
        <v>12619.422812034669</v>
      </c>
      <c r="AO136" s="73">
        <v>13278.251474983963</v>
      </c>
      <c r="AP136" s="73">
        <v>12063.069174145188</v>
      </c>
      <c r="AQ136" s="73">
        <v>12458.631601770334</v>
      </c>
      <c r="AR136" s="73">
        <v>12545.078482647983</v>
      </c>
      <c r="AS136" s="73">
        <v>12732.799313791242</v>
      </c>
      <c r="AT136" s="73">
        <v>12996.930276215737</v>
      </c>
      <c r="AU136" s="73">
        <v>13548.15045140483</v>
      </c>
      <c r="AV136" s="73">
        <v>14093.680530226808</v>
      </c>
      <c r="AW136" s="73">
        <v>15281.997024328119</v>
      </c>
      <c r="AX136" s="73">
        <v>16300.196209037404</v>
      </c>
      <c r="AY136" s="73">
        <v>17446.528092834727</v>
      </c>
      <c r="AZ136" s="73">
        <v>16400.263872151736</v>
      </c>
      <c r="BA136" s="73">
        <v>16817.864001269227</v>
      </c>
      <c r="BB136" s="73">
        <v>17342.588588236991</v>
      </c>
      <c r="BC136" s="73">
        <v>16856.021842543392</v>
      </c>
      <c r="BD136" s="73">
        <v>17437.211816440769</v>
      </c>
      <c r="BE136" s="73">
        <v>17731.030132245378</v>
      </c>
      <c r="BF136" s="73">
        <v>18321.897556700322</v>
      </c>
      <c r="BG136" s="73">
        <v>18857.902974677323</v>
      </c>
      <c r="BH136" s="73">
        <v>19745.11298115267</v>
      </c>
      <c r="BI136" s="73">
        <v>20752.62045172997</v>
      </c>
      <c r="BJ136" s="73">
        <v>21602.695682408812</v>
      </c>
      <c r="BK136" s="73"/>
    </row>
    <row r="137" spans="1:63" x14ac:dyDescent="0.25">
      <c r="A137" s="61" t="s">
        <v>12</v>
      </c>
      <c r="B137" s="62" t="s">
        <v>11</v>
      </c>
      <c r="C137" s="77" t="e">
        <v>#N/A</v>
      </c>
      <c r="D137" s="77" t="e">
        <v>#N/A</v>
      </c>
      <c r="E137" s="77" t="e">
        <v>#N/A</v>
      </c>
      <c r="F137" s="77" t="e">
        <v>#N/A</v>
      </c>
      <c r="G137" s="77" t="e">
        <v>#N/A</v>
      </c>
      <c r="H137" s="77" t="e">
        <v>#N/A</v>
      </c>
      <c r="I137" s="77" t="e">
        <v>#N/A</v>
      </c>
      <c r="J137" s="77" t="e">
        <v>#N/A</v>
      </c>
      <c r="K137" s="77" t="e">
        <v>#N/A</v>
      </c>
      <c r="L137" s="77" t="e">
        <v>#N/A</v>
      </c>
      <c r="M137" s="77" t="e">
        <v>#N/A</v>
      </c>
      <c r="N137" s="77" t="e">
        <v>#N/A</v>
      </c>
      <c r="O137" s="77" t="e">
        <v>#N/A</v>
      </c>
      <c r="P137" s="77" t="e">
        <v>#N/A</v>
      </c>
      <c r="Q137" s="77" t="e">
        <v>#N/A</v>
      </c>
      <c r="R137" s="77" t="e">
        <v>#N/A</v>
      </c>
      <c r="S137" s="77" t="e">
        <v>#N/A</v>
      </c>
      <c r="T137" s="77" t="e">
        <v>#N/A</v>
      </c>
      <c r="U137" s="77" t="e">
        <v>#N/A</v>
      </c>
      <c r="V137" s="77" t="e">
        <v>#N/A</v>
      </c>
      <c r="W137" s="77" t="e">
        <v>#N/A</v>
      </c>
      <c r="X137" s="77" t="e">
        <v>#N/A</v>
      </c>
      <c r="Y137" s="77" t="e">
        <v>#N/A</v>
      </c>
      <c r="Z137" s="77" t="e">
        <v>#N/A</v>
      </c>
      <c r="AA137" s="77" t="e">
        <v>#N/A</v>
      </c>
      <c r="AB137" s="77" t="e">
        <v>#N/A</v>
      </c>
      <c r="AC137" s="77" t="e">
        <v>#N/A</v>
      </c>
      <c r="AD137" s="77" t="e">
        <v>#N/A</v>
      </c>
      <c r="AE137" s="77" t="e">
        <v>#N/A</v>
      </c>
      <c r="AF137" s="77" t="e">
        <v>#N/A</v>
      </c>
      <c r="AG137" s="73">
        <v>3818.6086390085002</v>
      </c>
      <c r="AH137" s="73">
        <v>4020.25246779485</v>
      </c>
      <c r="AI137" s="73">
        <v>3866.38089361836</v>
      </c>
      <c r="AJ137" s="73">
        <v>3772.11369382254</v>
      </c>
      <c r="AK137" s="73">
        <v>4103.5335594418702</v>
      </c>
      <c r="AL137" s="73">
        <v>3822.1542781190901</v>
      </c>
      <c r="AM137" s="73">
        <v>4233.2822822287098</v>
      </c>
      <c r="AN137" s="73">
        <v>4110.7388950537697</v>
      </c>
      <c r="AO137" s="73">
        <v>4351.4549377062604</v>
      </c>
      <c r="AP137" s="73">
        <v>4343.6657667238396</v>
      </c>
      <c r="AQ137" s="73">
        <v>4372.64766268323</v>
      </c>
      <c r="AR137" s="73">
        <v>4636.1520234540403</v>
      </c>
      <c r="AS137" s="73">
        <v>4723.9460176948496</v>
      </c>
      <c r="AT137" s="73">
        <v>4946.4822676775202</v>
      </c>
      <c r="AU137" s="73">
        <v>5122.9909996467604</v>
      </c>
      <c r="AV137" s="73">
        <v>5229.7752068284499</v>
      </c>
      <c r="AW137" s="73">
        <v>5560.4032826807297</v>
      </c>
      <c r="AX137" s="73">
        <v>5689.6339291383802</v>
      </c>
      <c r="AY137" s="73">
        <v>5955.1745882298601</v>
      </c>
      <c r="AZ137" s="73">
        <v>6131.70757049651</v>
      </c>
      <c r="BA137" s="73">
        <v>6284.1201160883202</v>
      </c>
      <c r="BB137" s="73">
        <v>6525.1364613080204</v>
      </c>
      <c r="BC137" s="73">
        <v>6628.2670499732503</v>
      </c>
      <c r="BD137" s="73">
        <v>6831.1148066259702</v>
      </c>
      <c r="BE137" s="73">
        <v>6915.1029224573604</v>
      </c>
      <c r="BF137" s="73">
        <v>7129.68626960028</v>
      </c>
      <c r="BG137" s="73">
        <v>7109.24290612405</v>
      </c>
      <c r="BH137" s="73">
        <v>7314.1544871183496</v>
      </c>
      <c r="BI137" s="73">
        <v>7437.63753502891</v>
      </c>
      <c r="BJ137" s="73">
        <v>7514.7208811662604</v>
      </c>
      <c r="BK137" s="73"/>
    </row>
    <row r="138" spans="1:63" x14ac:dyDescent="0.25">
      <c r="A138" s="61" t="s">
        <v>88</v>
      </c>
      <c r="B138" s="62" t="s">
        <v>87</v>
      </c>
      <c r="C138" s="77" t="e">
        <v>#N/A</v>
      </c>
      <c r="D138" s="77" t="e">
        <v>#N/A</v>
      </c>
      <c r="E138" s="77" t="e">
        <v>#N/A</v>
      </c>
      <c r="F138" s="77" t="e">
        <v>#N/A</v>
      </c>
      <c r="G138" s="77" t="e">
        <v>#N/A</v>
      </c>
      <c r="H138" s="77" t="e">
        <v>#N/A</v>
      </c>
      <c r="I138" s="77" t="e">
        <v>#N/A</v>
      </c>
      <c r="J138" s="77" t="e">
        <v>#N/A</v>
      </c>
      <c r="K138" s="77" t="e">
        <v>#N/A</v>
      </c>
      <c r="L138" s="77" t="e">
        <v>#N/A</v>
      </c>
      <c r="M138" s="77" t="e">
        <v>#N/A</v>
      </c>
      <c r="N138" s="77" t="e">
        <v>#N/A</v>
      </c>
      <c r="O138" s="77" t="e">
        <v>#N/A</v>
      </c>
      <c r="P138" s="77" t="e">
        <v>#N/A</v>
      </c>
      <c r="Q138" s="77" t="e">
        <v>#N/A</v>
      </c>
      <c r="R138" s="77" t="e">
        <v>#N/A</v>
      </c>
      <c r="S138" s="77" t="e">
        <v>#N/A</v>
      </c>
      <c r="T138" s="77" t="e">
        <v>#N/A</v>
      </c>
      <c r="U138" s="77" t="e">
        <v>#N/A</v>
      </c>
      <c r="V138" s="77" t="e">
        <v>#N/A</v>
      </c>
      <c r="W138" s="77" t="e">
        <v>#N/A</v>
      </c>
      <c r="X138" s="77" t="e">
        <v>#N/A</v>
      </c>
      <c r="Y138" s="77" t="e">
        <v>#N/A</v>
      </c>
      <c r="Z138" s="77" t="e">
        <v>#N/A</v>
      </c>
      <c r="AA138" s="77" t="e">
        <v>#N/A</v>
      </c>
      <c r="AB138" s="77" t="e">
        <v>#N/A</v>
      </c>
      <c r="AC138" s="77" t="e">
        <v>#N/A</v>
      </c>
      <c r="AD138" s="77" t="e">
        <v>#N/A</v>
      </c>
      <c r="AE138" s="77" t="e">
        <v>#N/A</v>
      </c>
      <c r="AF138" s="77" t="e">
        <v>#N/A</v>
      </c>
      <c r="AG138" s="73">
        <v>471.32510252969365</v>
      </c>
      <c r="AH138" s="73">
        <v>481.89674703250546</v>
      </c>
      <c r="AI138" s="73">
        <v>436.72030778561555</v>
      </c>
      <c r="AJ138" s="73">
        <v>464.0184871153657</v>
      </c>
      <c r="AK138" s="73">
        <v>475.24978686090424</v>
      </c>
      <c r="AL138" s="73">
        <v>469.1892312453038</v>
      </c>
      <c r="AM138" s="73">
        <v>506.15191562968852</v>
      </c>
      <c r="AN138" s="73">
        <v>548.34752770798946</v>
      </c>
      <c r="AO138" s="73">
        <v>587.86361575421097</v>
      </c>
      <c r="AP138" s="73">
        <v>640.25207042012619</v>
      </c>
      <c r="AQ138" s="73">
        <v>630.70154241935495</v>
      </c>
      <c r="AR138" s="73">
        <v>687.14927489930483</v>
      </c>
      <c r="AS138" s="73">
        <v>729.28966594804206</v>
      </c>
      <c r="AT138" s="73">
        <v>756.59416487271824</v>
      </c>
      <c r="AU138" s="73">
        <v>792.72715477062741</v>
      </c>
      <c r="AV138" s="73">
        <v>821.34589435919997</v>
      </c>
      <c r="AW138" s="73">
        <v>875.91651484210911</v>
      </c>
      <c r="AX138" s="73">
        <v>917.79536749396118</v>
      </c>
      <c r="AY138" s="73">
        <v>958.28342409155948</v>
      </c>
      <c r="AZ138" s="73">
        <v>991.32318112177995</v>
      </c>
      <c r="BA138" s="73">
        <v>1027.2085709627936</v>
      </c>
      <c r="BB138" s="73">
        <v>1073.4787107944317</v>
      </c>
      <c r="BC138" s="73">
        <v>1120.1296072488415</v>
      </c>
      <c r="BD138" s="73">
        <v>1165.4094365046269</v>
      </c>
      <c r="BE138" s="73">
        <v>1217.0902101287684</v>
      </c>
      <c r="BF138" s="73">
        <v>1262.613081091202</v>
      </c>
      <c r="BG138" s="73">
        <v>1273.7830840073145</v>
      </c>
      <c r="BH138" s="73">
        <v>1283.6598698098624</v>
      </c>
      <c r="BI138" s="73">
        <v>1289.7380031204088</v>
      </c>
      <c r="BJ138" s="73">
        <v>1281.391835918266</v>
      </c>
      <c r="BK138" s="73"/>
    </row>
    <row r="139" spans="1:63" x14ac:dyDescent="0.25">
      <c r="A139" s="61" t="s">
        <v>270</v>
      </c>
      <c r="B139" s="62" t="s">
        <v>269</v>
      </c>
      <c r="C139" s="77" t="e">
        <v>#N/A</v>
      </c>
      <c r="D139" s="77" t="e">
        <v>#N/A</v>
      </c>
      <c r="E139" s="77" t="e">
        <v>#N/A</v>
      </c>
      <c r="F139" s="77" t="e">
        <v>#N/A</v>
      </c>
      <c r="G139" s="77" t="e">
        <v>#N/A</v>
      </c>
      <c r="H139" s="77" t="e">
        <v>#N/A</v>
      </c>
      <c r="I139" s="77" t="e">
        <v>#N/A</v>
      </c>
      <c r="J139" s="77" t="e">
        <v>#N/A</v>
      </c>
      <c r="K139" s="77" t="e">
        <v>#N/A</v>
      </c>
      <c r="L139" s="77" t="e">
        <v>#N/A</v>
      </c>
      <c r="M139" s="77" t="e">
        <v>#N/A</v>
      </c>
      <c r="N139" s="77" t="e">
        <v>#N/A</v>
      </c>
      <c r="O139" s="77" t="e">
        <v>#N/A</v>
      </c>
      <c r="P139" s="77" t="e">
        <v>#N/A</v>
      </c>
      <c r="Q139" s="77" t="e">
        <v>#N/A</v>
      </c>
      <c r="R139" s="77" t="e">
        <v>#N/A</v>
      </c>
      <c r="S139" s="77" t="e">
        <v>#N/A</v>
      </c>
      <c r="T139" s="77" t="e">
        <v>#N/A</v>
      </c>
      <c r="U139" s="77" t="e">
        <v>#N/A</v>
      </c>
      <c r="V139" s="77" t="e">
        <v>#N/A</v>
      </c>
      <c r="W139" s="77" t="e">
        <v>#N/A</v>
      </c>
      <c r="X139" s="77" t="e">
        <v>#N/A</v>
      </c>
      <c r="Y139" s="77" t="e">
        <v>#N/A</v>
      </c>
      <c r="Z139" s="77" t="e">
        <v>#N/A</v>
      </c>
      <c r="AA139" s="77" t="e">
        <v>#N/A</v>
      </c>
      <c r="AB139" s="77" t="e">
        <v>#N/A</v>
      </c>
      <c r="AC139" s="77" t="e">
        <v>#N/A</v>
      </c>
      <c r="AD139" s="77" t="e">
        <v>#N/A</v>
      </c>
      <c r="AE139" s="77" t="e">
        <v>#N/A</v>
      </c>
      <c r="AF139" s="77" t="e">
        <v>#N/A</v>
      </c>
      <c r="AG139" s="73">
        <v>619.64514447749957</v>
      </c>
      <c r="AH139" s="73">
        <v>607.45744014784464</v>
      </c>
      <c r="AI139" s="73">
        <v>658.10793509282405</v>
      </c>
      <c r="AJ139" s="73">
        <v>689.90845843684087</v>
      </c>
      <c r="AK139" s="73">
        <v>733.06600250607914</v>
      </c>
      <c r="AL139" s="73">
        <v>774.74626574431545</v>
      </c>
      <c r="AM139" s="73">
        <v>814.44628538075995</v>
      </c>
      <c r="AN139" s="73">
        <v>849.48656344612039</v>
      </c>
      <c r="AO139" s="73">
        <v>887.80474803509185</v>
      </c>
      <c r="AP139" s="73">
        <v>972.82189926947228</v>
      </c>
      <c r="AQ139" s="73">
        <v>1093.7881370042865</v>
      </c>
      <c r="AR139" s="73">
        <v>1204.8334073914307</v>
      </c>
      <c r="AS139" s="73">
        <v>1336.2227737946769</v>
      </c>
      <c r="AT139" s="73">
        <v>1507.0954587467165</v>
      </c>
      <c r="AU139" s="73">
        <v>1696.8817604074197</v>
      </c>
      <c r="AV139" s="73">
        <v>1911.9562437920379</v>
      </c>
      <c r="AW139" s="73">
        <v>2146.5678897143107</v>
      </c>
      <c r="AX139" s="73">
        <v>2388.448812611633</v>
      </c>
      <c r="AY139" s="73">
        <v>2617.1381740570182</v>
      </c>
      <c r="AZ139" s="73">
        <v>2874.7802267289444</v>
      </c>
      <c r="BA139" s="73">
        <v>3129.9208115861729</v>
      </c>
      <c r="BB139" s="73">
        <v>3279.6652955209011</v>
      </c>
      <c r="BC139" s="73">
        <v>3491.1850317443755</v>
      </c>
      <c r="BD139" s="73">
        <v>3753.3223051810123</v>
      </c>
      <c r="BE139" s="73">
        <v>4020.0373689673906</v>
      </c>
      <c r="BF139" s="73">
        <v>4268.5005147433931</v>
      </c>
      <c r="BG139" s="73">
        <v>4482.9245177719258</v>
      </c>
      <c r="BH139" s="73">
        <v>4739.9101175154301</v>
      </c>
      <c r="BI139" s="73">
        <v>5029.1808756883584</v>
      </c>
      <c r="BJ139" s="73">
        <v>5142.1541655776391</v>
      </c>
      <c r="BK139" s="73"/>
    </row>
    <row r="140" spans="1:63" x14ac:dyDescent="0.25">
      <c r="A140" s="61" t="s">
        <v>90</v>
      </c>
      <c r="B140" s="62" t="s">
        <v>89</v>
      </c>
      <c r="C140" s="77" t="e">
        <v>#N/A</v>
      </c>
      <c r="D140" s="77" t="e">
        <v>#N/A</v>
      </c>
      <c r="E140" s="77" t="e">
        <v>#N/A</v>
      </c>
      <c r="F140" s="77" t="e">
        <v>#N/A</v>
      </c>
      <c r="G140" s="77" t="e">
        <v>#N/A</v>
      </c>
      <c r="H140" s="77" t="e">
        <v>#N/A</v>
      </c>
      <c r="I140" s="77" t="e">
        <v>#N/A</v>
      </c>
      <c r="J140" s="77" t="e">
        <v>#N/A</v>
      </c>
      <c r="K140" s="77" t="e">
        <v>#N/A</v>
      </c>
      <c r="L140" s="77" t="e">
        <v>#N/A</v>
      </c>
      <c r="M140" s="77" t="e">
        <v>#N/A</v>
      </c>
      <c r="N140" s="77" t="e">
        <v>#N/A</v>
      </c>
      <c r="O140" s="77" t="e">
        <v>#N/A</v>
      </c>
      <c r="P140" s="77" t="e">
        <v>#N/A</v>
      </c>
      <c r="Q140" s="77" t="e">
        <v>#N/A</v>
      </c>
      <c r="R140" s="77" t="e">
        <v>#N/A</v>
      </c>
      <c r="S140" s="77" t="e">
        <v>#N/A</v>
      </c>
      <c r="T140" s="77" t="e">
        <v>#N/A</v>
      </c>
      <c r="U140" s="77" t="e">
        <v>#N/A</v>
      </c>
      <c r="V140" s="77" t="e">
        <v>#N/A</v>
      </c>
      <c r="W140" s="77" t="e">
        <v>#N/A</v>
      </c>
      <c r="X140" s="77" t="e">
        <v>#N/A</v>
      </c>
      <c r="Y140" s="77" t="e">
        <v>#N/A</v>
      </c>
      <c r="Z140" s="77" t="e">
        <v>#N/A</v>
      </c>
      <c r="AA140" s="77" t="e">
        <v>#N/A</v>
      </c>
      <c r="AB140" s="77" t="e">
        <v>#N/A</v>
      </c>
      <c r="AC140" s="77" t="e">
        <v>#N/A</v>
      </c>
      <c r="AD140" s="77" t="e">
        <v>#N/A</v>
      </c>
      <c r="AE140" s="77" t="e">
        <v>#N/A</v>
      </c>
      <c r="AF140" s="77" t="e">
        <v>#N/A</v>
      </c>
      <c r="AG140" s="73">
        <v>5851.9553662944963</v>
      </c>
      <c r="AH140" s="73">
        <v>6143.3761897086979</v>
      </c>
      <c r="AI140" s="73">
        <v>6408.9320591624873</v>
      </c>
      <c r="AJ140" s="73">
        <v>6152.987282120248</v>
      </c>
      <c r="AK140" s="73">
        <v>6115.030755464838</v>
      </c>
      <c r="AL140" s="73">
        <v>6212.7830666208529</v>
      </c>
      <c r="AM140" s="73">
        <v>6274.1776006167984</v>
      </c>
      <c r="AN140" s="73">
        <v>6405.5050559468918</v>
      </c>
      <c r="AO140" s="73">
        <v>6487.9401335906741</v>
      </c>
      <c r="AP140" s="73">
        <v>6584.0301667458298</v>
      </c>
      <c r="AQ140" s="73">
        <v>6697.3436046915922</v>
      </c>
      <c r="AR140" s="73">
        <v>6668.1040278194578</v>
      </c>
      <c r="AS140" s="73">
        <v>6882.3107399552619</v>
      </c>
      <c r="AT140" s="73">
        <v>7068.7579836958048</v>
      </c>
      <c r="AU140" s="73">
        <v>7816.9725184105819</v>
      </c>
      <c r="AV140" s="73">
        <v>7888.2608974112045</v>
      </c>
      <c r="AW140" s="73">
        <v>8304.8340358995974</v>
      </c>
      <c r="AX140" s="73">
        <v>8597.6325245203534</v>
      </c>
      <c r="AY140" s="73">
        <v>8666.1682706418378</v>
      </c>
      <c r="AZ140" s="73">
        <v>8534.5662858411379</v>
      </c>
      <c r="BA140" s="73">
        <v>8888.4131192552049</v>
      </c>
      <c r="BB140" s="73">
        <v>9177.1186319503704</v>
      </c>
      <c r="BC140" s="73">
        <v>9474.3374687131709</v>
      </c>
      <c r="BD140" s="73">
        <v>9832.7995261844881</v>
      </c>
      <c r="BE140" s="73">
        <v>10216.352169259229</v>
      </c>
      <c r="BF140" s="73">
        <v>10487.500023192968</v>
      </c>
      <c r="BG140" s="73">
        <v>10266.745254429921</v>
      </c>
      <c r="BH140" s="73">
        <v>10050.501278454049</v>
      </c>
      <c r="BI140" s="73">
        <v>9931.972911782781</v>
      </c>
      <c r="BJ140" s="73">
        <v>9637.180350710014</v>
      </c>
      <c r="BK140" s="73"/>
    </row>
    <row r="141" spans="1:63" x14ac:dyDescent="0.25">
      <c r="A141" s="61" t="s">
        <v>470</v>
      </c>
      <c r="B141" s="62" t="s">
        <v>469</v>
      </c>
      <c r="C141" s="77" t="e">
        <v>#N/A</v>
      </c>
      <c r="D141" s="77" t="e">
        <v>#N/A</v>
      </c>
      <c r="E141" s="77" t="e">
        <v>#N/A</v>
      </c>
      <c r="F141" s="77" t="e">
        <v>#N/A</v>
      </c>
      <c r="G141" s="77" t="e">
        <v>#N/A</v>
      </c>
      <c r="H141" s="77" t="e">
        <v>#N/A</v>
      </c>
      <c r="I141" s="77" t="e">
        <v>#N/A</v>
      </c>
      <c r="J141" s="77" t="e">
        <v>#N/A</v>
      </c>
      <c r="K141" s="77" t="e">
        <v>#N/A</v>
      </c>
      <c r="L141" s="77" t="e">
        <v>#N/A</v>
      </c>
      <c r="M141" s="77" t="e">
        <v>#N/A</v>
      </c>
      <c r="N141" s="77" t="e">
        <v>#N/A</v>
      </c>
      <c r="O141" s="77" t="e">
        <v>#N/A</v>
      </c>
      <c r="P141" s="77" t="e">
        <v>#N/A</v>
      </c>
      <c r="Q141" s="77" t="e">
        <v>#N/A</v>
      </c>
      <c r="R141" s="77" t="e">
        <v>#N/A</v>
      </c>
      <c r="S141" s="77" t="e">
        <v>#N/A</v>
      </c>
      <c r="T141" s="77" t="e">
        <v>#N/A</v>
      </c>
      <c r="U141" s="77" t="e">
        <v>#N/A</v>
      </c>
      <c r="V141" s="77" t="e">
        <v>#N/A</v>
      </c>
      <c r="W141" s="77" t="e">
        <v>#N/A</v>
      </c>
      <c r="X141" s="77" t="e">
        <v>#N/A</v>
      </c>
      <c r="Y141" s="77" t="e">
        <v>#N/A</v>
      </c>
      <c r="Z141" s="77" t="e">
        <v>#N/A</v>
      </c>
      <c r="AA141" s="77" t="e">
        <v>#N/A</v>
      </c>
      <c r="AB141" s="77" t="e">
        <v>#N/A</v>
      </c>
      <c r="AC141" s="77" t="e">
        <v>#N/A</v>
      </c>
      <c r="AD141" s="77" t="e">
        <v>#N/A</v>
      </c>
      <c r="AE141" s="77" t="e">
        <v>#N/A</v>
      </c>
      <c r="AF141" s="77" t="e">
        <v>#N/A</v>
      </c>
      <c r="AG141" s="73" t="e">
        <v>#N/A</v>
      </c>
      <c r="AH141" s="73" t="e">
        <v>#N/A</v>
      </c>
      <c r="AI141" s="73" t="e">
        <v>#N/A</v>
      </c>
      <c r="AJ141" s="73" t="e">
        <v>#N/A</v>
      </c>
      <c r="AK141" s="73" t="e">
        <v>#N/A</v>
      </c>
      <c r="AL141" s="73" t="e">
        <v>#N/A</v>
      </c>
      <c r="AM141" s="73" t="e">
        <v>#N/A</v>
      </c>
      <c r="AN141" s="73" t="e">
        <v>#N/A</v>
      </c>
      <c r="AO141" s="73" t="e">
        <v>#N/A</v>
      </c>
      <c r="AP141" s="73" t="e">
        <v>#N/A</v>
      </c>
      <c r="AQ141" s="73" t="e">
        <v>#N/A</v>
      </c>
      <c r="AR141" s="73" t="e">
        <v>#N/A</v>
      </c>
      <c r="AS141" s="73" t="e">
        <v>#N/A</v>
      </c>
      <c r="AT141" s="73" t="e">
        <v>#N/A</v>
      </c>
      <c r="AU141" s="73">
        <v>5582.1040745698592</v>
      </c>
      <c r="AV141" s="73">
        <v>5612.1428110864808</v>
      </c>
      <c r="AW141" s="73">
        <v>5964.9912097892111</v>
      </c>
      <c r="AX141" s="73">
        <v>4595.0190363887295</v>
      </c>
      <c r="AY141" s="73">
        <v>5588.3120560500201</v>
      </c>
      <c r="AZ141" s="73">
        <v>6066.8983943572975</v>
      </c>
      <c r="BA141" s="73">
        <v>6696.5298619042878</v>
      </c>
      <c r="BB141" s="73">
        <v>7328.0957934958396</v>
      </c>
      <c r="BC141" s="73">
        <v>7984.5808983103134</v>
      </c>
      <c r="BD141" s="73">
        <v>9906.4827677075937</v>
      </c>
      <c r="BE141" s="73">
        <v>11446.261036734468</v>
      </c>
      <c r="BF141" s="73">
        <v>11278.3519569972</v>
      </c>
      <c r="BG141" s="73">
        <v>11167.319278003411</v>
      </c>
      <c r="BH141" s="73">
        <v>10666.938614486056</v>
      </c>
      <c r="BI141" s="73">
        <v>11470.587945424002</v>
      </c>
      <c r="BJ141" s="73">
        <v>11582.731838380614</v>
      </c>
      <c r="BK141" s="73"/>
    </row>
    <row r="142" spans="1:63" x14ac:dyDescent="0.25">
      <c r="A142" s="61" t="s">
        <v>294</v>
      </c>
      <c r="B142" s="62" t="s">
        <v>293</v>
      </c>
      <c r="C142" s="77" t="e">
        <v>#N/A</v>
      </c>
      <c r="D142" s="77" t="e">
        <v>#N/A</v>
      </c>
      <c r="E142" s="77" t="e">
        <v>#N/A</v>
      </c>
      <c r="F142" s="77" t="e">
        <v>#N/A</v>
      </c>
      <c r="G142" s="77" t="e">
        <v>#N/A</v>
      </c>
      <c r="H142" s="77" t="e">
        <v>#N/A</v>
      </c>
      <c r="I142" s="77" t="e">
        <v>#N/A</v>
      </c>
      <c r="J142" s="77" t="e">
        <v>#N/A</v>
      </c>
      <c r="K142" s="77" t="e">
        <v>#N/A</v>
      </c>
      <c r="L142" s="77" t="e">
        <v>#N/A</v>
      </c>
      <c r="M142" s="77" t="e">
        <v>#N/A</v>
      </c>
      <c r="N142" s="77" t="e">
        <v>#N/A</v>
      </c>
      <c r="O142" s="77" t="e">
        <v>#N/A</v>
      </c>
      <c r="P142" s="77" t="e">
        <v>#N/A</v>
      </c>
      <c r="Q142" s="77" t="e">
        <v>#N/A</v>
      </c>
      <c r="R142" s="77" t="e">
        <v>#N/A</v>
      </c>
      <c r="S142" s="77" t="e">
        <v>#N/A</v>
      </c>
      <c r="T142" s="77" t="e">
        <v>#N/A</v>
      </c>
      <c r="U142" s="77" t="e">
        <v>#N/A</v>
      </c>
      <c r="V142" s="77" t="e">
        <v>#N/A</v>
      </c>
      <c r="W142" s="77" t="e">
        <v>#N/A</v>
      </c>
      <c r="X142" s="77" t="e">
        <v>#N/A</v>
      </c>
      <c r="Y142" s="77" t="e">
        <v>#N/A</v>
      </c>
      <c r="Z142" s="77" t="e">
        <v>#N/A</v>
      </c>
      <c r="AA142" s="77" t="e">
        <v>#N/A</v>
      </c>
      <c r="AB142" s="77" t="e">
        <v>#N/A</v>
      </c>
      <c r="AC142" s="77" t="e">
        <v>#N/A</v>
      </c>
      <c r="AD142" s="77" t="e">
        <v>#N/A</v>
      </c>
      <c r="AE142" s="77" t="e">
        <v>#N/A</v>
      </c>
      <c r="AF142" s="77" t="e">
        <v>#N/A</v>
      </c>
      <c r="AG142" s="73">
        <v>1409.0695584956679</v>
      </c>
      <c r="AH142" s="73">
        <v>1460.1812778725362</v>
      </c>
      <c r="AI142" s="73">
        <v>1479.5191709386161</v>
      </c>
      <c r="AJ142" s="73">
        <v>1495.1115758332339</v>
      </c>
      <c r="AK142" s="73">
        <v>1575.5860447509697</v>
      </c>
      <c r="AL142" s="73">
        <v>1589.7985954911985</v>
      </c>
      <c r="AM142" s="73">
        <v>1635.5237114023369</v>
      </c>
      <c r="AN142" s="73">
        <v>1680.4826516952278</v>
      </c>
      <c r="AO142" s="73">
        <v>1695.6518779365638</v>
      </c>
      <c r="AP142" s="73">
        <v>1736.428724452971</v>
      </c>
      <c r="AQ142" s="73">
        <v>1810.8778647698646</v>
      </c>
      <c r="AR142" s="73">
        <v>1866.1516425931386</v>
      </c>
      <c r="AS142" s="73">
        <v>1839.7907311612416</v>
      </c>
      <c r="AT142" s="73">
        <v>1885.2843810016966</v>
      </c>
      <c r="AU142" s="73">
        <v>1947.285710647438</v>
      </c>
      <c r="AV142" s="73">
        <v>1989.5851780228302</v>
      </c>
      <c r="AW142" s="73">
        <v>2031.1076963675951</v>
      </c>
      <c r="AX142" s="73">
        <v>2075.2513235865376</v>
      </c>
      <c r="AY142" s="73">
        <v>2178.4876223847741</v>
      </c>
      <c r="AZ142" s="73">
        <v>2258.8621013864672</v>
      </c>
      <c r="BA142" s="73">
        <v>2356.292316414158</v>
      </c>
      <c r="BB142" s="73">
        <v>2434.3770113956948</v>
      </c>
      <c r="BC142" s="73">
        <v>2555.6435284276431</v>
      </c>
      <c r="BD142" s="73">
        <v>2668.2766507310539</v>
      </c>
      <c r="BE142" s="73">
        <v>2829.2333939192681</v>
      </c>
      <c r="BF142" s="73">
        <v>2911.5483037331051</v>
      </c>
      <c r="BG142" s="73">
        <v>2902.249216968507</v>
      </c>
      <c r="BH142" s="73">
        <v>3099.3060819381376</v>
      </c>
      <c r="BI142" s="73">
        <v>3252.7433283222213</v>
      </c>
      <c r="BJ142" s="73">
        <v>3416.7912815864502</v>
      </c>
      <c r="BK142" s="73"/>
    </row>
    <row r="143" spans="1:63" x14ac:dyDescent="0.25">
      <c r="A143" s="61" t="s">
        <v>435</v>
      </c>
      <c r="B143" s="62" t="s">
        <v>434</v>
      </c>
      <c r="C143" s="77" t="e">
        <v>#N/A</v>
      </c>
      <c r="D143" s="77" t="e">
        <v>#N/A</v>
      </c>
      <c r="E143" s="77" t="e">
        <v>#N/A</v>
      </c>
      <c r="F143" s="77" t="e">
        <v>#N/A</v>
      </c>
      <c r="G143" s="77" t="e">
        <v>#N/A</v>
      </c>
      <c r="H143" s="77" t="e">
        <v>#N/A</v>
      </c>
      <c r="I143" s="77" t="e">
        <v>#N/A</v>
      </c>
      <c r="J143" s="77" t="e">
        <v>#N/A</v>
      </c>
      <c r="K143" s="77" t="e">
        <v>#N/A</v>
      </c>
      <c r="L143" s="77" t="e">
        <v>#N/A</v>
      </c>
      <c r="M143" s="77" t="e">
        <v>#N/A</v>
      </c>
      <c r="N143" s="77" t="e">
        <v>#N/A</v>
      </c>
      <c r="O143" s="77" t="e">
        <v>#N/A</v>
      </c>
      <c r="P143" s="77" t="e">
        <v>#N/A</v>
      </c>
      <c r="Q143" s="77" t="e">
        <v>#N/A</v>
      </c>
      <c r="R143" s="77" t="e">
        <v>#N/A</v>
      </c>
      <c r="S143" s="77" t="e">
        <v>#N/A</v>
      </c>
      <c r="T143" s="77" t="e">
        <v>#N/A</v>
      </c>
      <c r="U143" s="77" t="e">
        <v>#N/A</v>
      </c>
      <c r="V143" s="77" t="e">
        <v>#N/A</v>
      </c>
      <c r="W143" s="77" t="e">
        <v>#N/A</v>
      </c>
      <c r="X143" s="77" t="e">
        <v>#N/A</v>
      </c>
      <c r="Y143" s="77" t="e">
        <v>#N/A</v>
      </c>
      <c r="Z143" s="77" t="e">
        <v>#N/A</v>
      </c>
      <c r="AA143" s="77" t="e">
        <v>#N/A</v>
      </c>
      <c r="AB143" s="77" t="e">
        <v>#N/A</v>
      </c>
      <c r="AC143" s="77" t="e">
        <v>#N/A</v>
      </c>
      <c r="AD143" s="77" t="e">
        <v>#N/A</v>
      </c>
      <c r="AE143" s="77" t="e">
        <v>#N/A</v>
      </c>
      <c r="AF143" s="77" t="e">
        <v>#N/A</v>
      </c>
      <c r="AG143" s="73">
        <v>36577.86584692468</v>
      </c>
      <c r="AH143" s="73">
        <v>37175.933923986318</v>
      </c>
      <c r="AI143" s="73">
        <v>37525.393279066033</v>
      </c>
      <c r="AJ143" s="73">
        <v>37733.37763030357</v>
      </c>
      <c r="AK143" s="73">
        <v>38617.156828314757</v>
      </c>
      <c r="AL143" s="73">
        <v>39624.282014505101</v>
      </c>
      <c r="AM143" s="73">
        <v>40821.847999432219</v>
      </c>
      <c r="AN143" s="73">
        <v>42370.376542575425</v>
      </c>
      <c r="AO143" s="73">
        <v>44073.87873541312</v>
      </c>
      <c r="AP143" s="73">
        <v>45985.527889255005</v>
      </c>
      <c r="AQ143" s="73">
        <v>47573.655687160557</v>
      </c>
      <c r="AR143" s="73">
        <v>48314.595455157505</v>
      </c>
      <c r="AS143" s="73">
        <v>48111.496482181188</v>
      </c>
      <c r="AT143" s="73">
        <v>47959.565266753605</v>
      </c>
      <c r="AU143" s="73">
        <v>48741.875973916955</v>
      </c>
      <c r="AV143" s="73">
        <v>49625.419566218676</v>
      </c>
      <c r="AW143" s="73">
        <v>51260.552248998538</v>
      </c>
      <c r="AX143" s="73">
        <v>53078.948317997689</v>
      </c>
      <c r="AY143" s="73">
        <v>54020.227385042082</v>
      </c>
      <c r="AZ143" s="73">
        <v>51772.424928243519</v>
      </c>
      <c r="BA143" s="73">
        <v>52199.16424175835</v>
      </c>
      <c r="BB143" s="73">
        <v>52762.199186015168</v>
      </c>
      <c r="BC143" s="73">
        <v>52025.681445595306</v>
      </c>
      <c r="BD143" s="73">
        <v>51804.999589737941</v>
      </c>
      <c r="BE143" s="73">
        <v>52353.666990167789</v>
      </c>
      <c r="BF143" s="73">
        <v>53143.299645418767</v>
      </c>
      <c r="BG143" s="73">
        <v>54019.800348404722</v>
      </c>
      <c r="BH143" s="73">
        <v>55264.570360410318</v>
      </c>
      <c r="BI143" s="73">
        <v>56239.955356580351</v>
      </c>
      <c r="BJ143" s="73">
        <v>56809.9671740595</v>
      </c>
      <c r="BK143" s="73"/>
    </row>
    <row r="144" spans="1:63" x14ac:dyDescent="0.25">
      <c r="A144" s="61" t="s">
        <v>454</v>
      </c>
      <c r="B144" s="62" t="s">
        <v>453</v>
      </c>
      <c r="C144" s="77" t="e">
        <v>#N/A</v>
      </c>
      <c r="D144" s="77" t="e">
        <v>#N/A</v>
      </c>
      <c r="E144" s="77" t="e">
        <v>#N/A</v>
      </c>
      <c r="F144" s="77" t="e">
        <v>#N/A</v>
      </c>
      <c r="G144" s="77" t="e">
        <v>#N/A</v>
      </c>
      <c r="H144" s="77" t="e">
        <v>#N/A</v>
      </c>
      <c r="I144" s="77" t="e">
        <v>#N/A</v>
      </c>
      <c r="J144" s="77" t="e">
        <v>#N/A</v>
      </c>
      <c r="K144" s="77" t="e">
        <v>#N/A</v>
      </c>
      <c r="L144" s="77" t="e">
        <v>#N/A</v>
      </c>
      <c r="M144" s="77" t="e">
        <v>#N/A</v>
      </c>
      <c r="N144" s="77" t="e">
        <v>#N/A</v>
      </c>
      <c r="O144" s="77" t="e">
        <v>#N/A</v>
      </c>
      <c r="P144" s="77" t="e">
        <v>#N/A</v>
      </c>
      <c r="Q144" s="77" t="e">
        <v>#N/A</v>
      </c>
      <c r="R144" s="77" t="e">
        <v>#N/A</v>
      </c>
      <c r="S144" s="77" t="e">
        <v>#N/A</v>
      </c>
      <c r="T144" s="77" t="e">
        <v>#N/A</v>
      </c>
      <c r="U144" s="77" t="e">
        <v>#N/A</v>
      </c>
      <c r="V144" s="77" t="e">
        <v>#N/A</v>
      </c>
      <c r="W144" s="77" t="e">
        <v>#N/A</v>
      </c>
      <c r="X144" s="77" t="e">
        <v>#N/A</v>
      </c>
      <c r="Y144" s="77" t="e">
        <v>#N/A</v>
      </c>
      <c r="Z144" s="77" t="e">
        <v>#N/A</v>
      </c>
      <c r="AA144" s="77" t="e">
        <v>#N/A</v>
      </c>
      <c r="AB144" s="77" t="e">
        <v>#N/A</v>
      </c>
      <c r="AC144" s="77" t="e">
        <v>#N/A</v>
      </c>
      <c r="AD144" s="77" t="e">
        <v>#N/A</v>
      </c>
      <c r="AE144" s="77" t="e">
        <v>#N/A</v>
      </c>
      <c r="AF144" s="77" t="e">
        <v>#N/A</v>
      </c>
      <c r="AG144" s="73" t="e">
        <v>#N/A</v>
      </c>
      <c r="AH144" s="73" t="e">
        <v>#N/A</v>
      </c>
      <c r="AI144" s="73" t="e">
        <v>#N/A</v>
      </c>
      <c r="AJ144" s="73" t="e">
        <v>#N/A</v>
      </c>
      <c r="AK144" s="73" t="e">
        <v>#N/A</v>
      </c>
      <c r="AL144" s="73" t="e">
        <v>#N/A</v>
      </c>
      <c r="AM144" s="73" t="e">
        <v>#N/A</v>
      </c>
      <c r="AN144" s="73" t="e">
        <v>#N/A</v>
      </c>
      <c r="AO144" s="73" t="e">
        <v>#N/A</v>
      </c>
      <c r="AP144" s="73" t="e">
        <v>#N/A</v>
      </c>
      <c r="AQ144" s="73" t="e">
        <v>#N/A</v>
      </c>
      <c r="AR144" s="73" t="e">
        <v>#N/A</v>
      </c>
      <c r="AS144" s="73" t="e">
        <v>#N/A</v>
      </c>
      <c r="AT144" s="73" t="e">
        <v>#N/A</v>
      </c>
      <c r="AU144" s="73" t="e">
        <v>#N/A</v>
      </c>
      <c r="AV144" s="73" t="e">
        <v>#N/A</v>
      </c>
      <c r="AW144" s="73" t="e">
        <v>#N/A</v>
      </c>
      <c r="AX144" s="73" t="e">
        <v>#N/A</v>
      </c>
      <c r="AY144" s="73" t="e">
        <v>#N/A</v>
      </c>
      <c r="AZ144" s="73" t="e">
        <v>#N/A</v>
      </c>
      <c r="BA144" s="73" t="e">
        <v>#N/A</v>
      </c>
      <c r="BB144" s="73" t="e">
        <v>#N/A</v>
      </c>
      <c r="BC144" s="73" t="e">
        <v>#N/A</v>
      </c>
      <c r="BD144" s="73" t="e">
        <v>#N/A</v>
      </c>
      <c r="BE144" s="73" t="e">
        <v>#N/A</v>
      </c>
      <c r="BF144" s="73" t="e">
        <v>#N/A</v>
      </c>
      <c r="BG144" s="73" t="e">
        <v>#N/A</v>
      </c>
      <c r="BH144" s="73" t="e">
        <v>#N/A</v>
      </c>
      <c r="BI144" s="73" t="e">
        <v>#N/A</v>
      </c>
      <c r="BJ144" s="73" t="e">
        <v>#N/A</v>
      </c>
      <c r="BK144" s="73"/>
    </row>
    <row r="145" spans="1:63" x14ac:dyDescent="0.25">
      <c r="A145" s="61" t="s">
        <v>448</v>
      </c>
      <c r="B145" s="62" t="s">
        <v>447</v>
      </c>
      <c r="C145" s="77" t="e">
        <v>#N/A</v>
      </c>
      <c r="D145" s="77" t="e">
        <v>#N/A</v>
      </c>
      <c r="E145" s="77" t="e">
        <v>#N/A</v>
      </c>
      <c r="F145" s="77" t="e">
        <v>#N/A</v>
      </c>
      <c r="G145" s="77" t="e">
        <v>#N/A</v>
      </c>
      <c r="H145" s="77" t="e">
        <v>#N/A</v>
      </c>
      <c r="I145" s="77" t="e">
        <v>#N/A</v>
      </c>
      <c r="J145" s="77" t="e">
        <v>#N/A</v>
      </c>
      <c r="K145" s="77" t="e">
        <v>#N/A</v>
      </c>
      <c r="L145" s="77" t="e">
        <v>#N/A</v>
      </c>
      <c r="M145" s="77" t="e">
        <v>#N/A</v>
      </c>
      <c r="N145" s="77" t="e">
        <v>#N/A</v>
      </c>
      <c r="O145" s="77" t="e">
        <v>#N/A</v>
      </c>
      <c r="P145" s="77" t="e">
        <v>#N/A</v>
      </c>
      <c r="Q145" s="77" t="e">
        <v>#N/A</v>
      </c>
      <c r="R145" s="77" t="e">
        <v>#N/A</v>
      </c>
      <c r="S145" s="77" t="e">
        <v>#N/A</v>
      </c>
      <c r="T145" s="77" t="e">
        <v>#N/A</v>
      </c>
      <c r="U145" s="77" t="e">
        <v>#N/A</v>
      </c>
      <c r="V145" s="77" t="e">
        <v>#N/A</v>
      </c>
      <c r="W145" s="77" t="e">
        <v>#N/A</v>
      </c>
      <c r="X145" s="77" t="e">
        <v>#N/A</v>
      </c>
      <c r="Y145" s="77" t="e">
        <v>#N/A</v>
      </c>
      <c r="Z145" s="77" t="e">
        <v>#N/A</v>
      </c>
      <c r="AA145" s="77" t="e">
        <v>#N/A</v>
      </c>
      <c r="AB145" s="77" t="e">
        <v>#N/A</v>
      </c>
      <c r="AC145" s="77" t="e">
        <v>#N/A</v>
      </c>
      <c r="AD145" s="77" t="e">
        <v>#N/A</v>
      </c>
      <c r="AE145" s="77" t="e">
        <v>#N/A</v>
      </c>
      <c r="AF145" s="77" t="e">
        <v>#N/A</v>
      </c>
      <c r="AG145" s="73">
        <v>28135.652141543658</v>
      </c>
      <c r="AH145" s="73">
        <v>26512.645213733314</v>
      </c>
      <c r="AI145" s="73">
        <v>26525.07306846531</v>
      </c>
      <c r="AJ145" s="73">
        <v>27900.415301487901</v>
      </c>
      <c r="AK145" s="73">
        <v>28941.420945815669</v>
      </c>
      <c r="AL145" s="73">
        <v>29867.463064288379</v>
      </c>
      <c r="AM145" s="73">
        <v>30461.92033265482</v>
      </c>
      <c r="AN145" s="73">
        <v>30680.940268581897</v>
      </c>
      <c r="AO145" s="73">
        <v>30652.640952848127</v>
      </c>
      <c r="AP145" s="73">
        <v>32154.129923936802</v>
      </c>
      <c r="AQ145" s="73">
        <v>32894.384864731495</v>
      </c>
      <c r="AR145" s="73">
        <v>33833.939375411741</v>
      </c>
      <c r="AS145" s="73">
        <v>34805.56028845071</v>
      </c>
      <c r="AT145" s="73">
        <v>35678.053326258676</v>
      </c>
      <c r="AU145" s="73">
        <v>36567.60022380513</v>
      </c>
      <c r="AV145" s="73">
        <v>37357.720966355206</v>
      </c>
      <c r="AW145" s="73">
        <v>37955.602914597897</v>
      </c>
      <c r="AX145" s="73">
        <v>38757.855271871311</v>
      </c>
      <c r="AY145" s="73">
        <v>38034.454519548017</v>
      </c>
      <c r="AZ145" s="73">
        <v>37601.142828937285</v>
      </c>
      <c r="BA145" s="73">
        <v>37764.036113550254</v>
      </c>
      <c r="BB145" s="73">
        <v>38361.194193690491</v>
      </c>
      <c r="BC145" s="73">
        <v>39005.891835438691</v>
      </c>
      <c r="BD145" s="73">
        <v>39724.878021486889</v>
      </c>
      <c r="BE145" s="73">
        <v>40487.030849538933</v>
      </c>
      <c r="BF145" s="73">
        <v>41106.71839543066</v>
      </c>
      <c r="BG145" s="73">
        <v>41671.902563169766</v>
      </c>
      <c r="BH145" s="73">
        <v>42101.395869414919</v>
      </c>
      <c r="BI145" s="73">
        <v>42642.662934768727</v>
      </c>
      <c r="BJ145" s="73">
        <v>43148.446053517087</v>
      </c>
      <c r="BK145" s="73"/>
    </row>
    <row r="146" spans="1:63" x14ac:dyDescent="0.25">
      <c r="A146" s="61" t="s">
        <v>194</v>
      </c>
      <c r="B146" s="62" t="s">
        <v>193</v>
      </c>
      <c r="C146" s="77" t="e">
        <v>#N/A</v>
      </c>
      <c r="D146" s="77" t="e">
        <v>#N/A</v>
      </c>
      <c r="E146" s="77" t="e">
        <v>#N/A</v>
      </c>
      <c r="F146" s="77" t="e">
        <v>#N/A</v>
      </c>
      <c r="G146" s="77" t="e">
        <v>#N/A</v>
      </c>
      <c r="H146" s="77" t="e">
        <v>#N/A</v>
      </c>
      <c r="I146" s="77" t="e">
        <v>#N/A</v>
      </c>
      <c r="J146" s="77" t="e">
        <v>#N/A</v>
      </c>
      <c r="K146" s="77" t="e">
        <v>#N/A</v>
      </c>
      <c r="L146" s="77" t="e">
        <v>#N/A</v>
      </c>
      <c r="M146" s="77" t="e">
        <v>#N/A</v>
      </c>
      <c r="N146" s="77" t="e">
        <v>#N/A</v>
      </c>
      <c r="O146" s="77" t="e">
        <v>#N/A</v>
      </c>
      <c r="P146" s="77" t="e">
        <v>#N/A</v>
      </c>
      <c r="Q146" s="77" t="e">
        <v>#N/A</v>
      </c>
      <c r="R146" s="77" t="e">
        <v>#N/A</v>
      </c>
      <c r="S146" s="77" t="e">
        <v>#N/A</v>
      </c>
      <c r="T146" s="77" t="e">
        <v>#N/A</v>
      </c>
      <c r="U146" s="77" t="e">
        <v>#N/A</v>
      </c>
      <c r="V146" s="77" t="e">
        <v>#N/A</v>
      </c>
      <c r="W146" s="77" t="e">
        <v>#N/A</v>
      </c>
      <c r="X146" s="77" t="e">
        <v>#N/A</v>
      </c>
      <c r="Y146" s="77" t="e">
        <v>#N/A</v>
      </c>
      <c r="Z146" s="77" t="e">
        <v>#N/A</v>
      </c>
      <c r="AA146" s="77" t="e">
        <v>#N/A</v>
      </c>
      <c r="AB146" s="77" t="e">
        <v>#N/A</v>
      </c>
      <c r="AC146" s="77" t="e">
        <v>#N/A</v>
      </c>
      <c r="AD146" s="77" t="e">
        <v>#N/A</v>
      </c>
      <c r="AE146" s="77" t="e">
        <v>#N/A</v>
      </c>
      <c r="AF146" s="77" t="e">
        <v>#N/A</v>
      </c>
      <c r="AG146" s="73">
        <v>3454.2870333853862</v>
      </c>
      <c r="AH146" s="73">
        <v>3371.6982783133426</v>
      </c>
      <c r="AI146" s="73">
        <v>3309.5436343325705</v>
      </c>
      <c r="AJ146" s="73">
        <v>3224.1556901098129</v>
      </c>
      <c r="AK146" s="73">
        <v>3261.2393908182971</v>
      </c>
      <c r="AL146" s="73">
        <v>3384.859589069983</v>
      </c>
      <c r="AM146" s="73">
        <v>3531.7408041287913</v>
      </c>
      <c r="AN146" s="73">
        <v>3606.359441242198</v>
      </c>
      <c r="AO146" s="73">
        <v>3677.0093620010093</v>
      </c>
      <c r="AP146" s="73">
        <v>3872.3281453555896</v>
      </c>
      <c r="AQ146" s="73">
        <v>3968.9205192778927</v>
      </c>
      <c r="AR146" s="73">
        <v>4026.0242488992722</v>
      </c>
      <c r="AS146" s="73">
        <v>3998.8959314556173</v>
      </c>
      <c r="AT146" s="73">
        <v>4043.3084672230666</v>
      </c>
      <c r="AU146" s="73">
        <v>4200.3017744068293</v>
      </c>
      <c r="AV146" s="73">
        <v>4320.775122837008</v>
      </c>
      <c r="AW146" s="73">
        <v>4438.9150711878447</v>
      </c>
      <c r="AX146" s="73">
        <v>4600.5698319460362</v>
      </c>
      <c r="AY146" s="73">
        <v>4693.6566262379765</v>
      </c>
      <c r="AZ146" s="73">
        <v>4477.4070605165562</v>
      </c>
      <c r="BA146" s="73">
        <v>4611.8402879217365</v>
      </c>
      <c r="BB146" s="73">
        <v>4837.5598024493902</v>
      </c>
      <c r="BC146" s="73">
        <v>5083.3937201649524</v>
      </c>
      <c r="BD146" s="73">
        <v>5263.4860908669598</v>
      </c>
      <c r="BE146" s="73">
        <v>5443.3417400973567</v>
      </c>
      <c r="BF146" s="73">
        <v>5630.3974642237336</v>
      </c>
      <c r="BG146" s="73">
        <v>5811.910594881143</v>
      </c>
      <c r="BH146" s="73">
        <v>6004.0172960343507</v>
      </c>
      <c r="BI146" s="73">
        <v>5694.9244797363444</v>
      </c>
      <c r="BJ146" s="73">
        <v>5407.1206998808284</v>
      </c>
      <c r="BK146" s="73"/>
    </row>
    <row r="147" spans="1:63" x14ac:dyDescent="0.25">
      <c r="A147" s="61" t="s">
        <v>92</v>
      </c>
      <c r="B147" s="62" t="s">
        <v>91</v>
      </c>
      <c r="C147" s="77" t="e">
        <v>#N/A</v>
      </c>
      <c r="D147" s="77" t="e">
        <v>#N/A</v>
      </c>
      <c r="E147" s="77" t="e">
        <v>#N/A</v>
      </c>
      <c r="F147" s="77" t="e">
        <v>#N/A</v>
      </c>
      <c r="G147" s="77" t="e">
        <v>#N/A</v>
      </c>
      <c r="H147" s="77" t="e">
        <v>#N/A</v>
      </c>
      <c r="I147" s="77" t="e">
        <v>#N/A</v>
      </c>
      <c r="J147" s="77" t="e">
        <v>#N/A</v>
      </c>
      <c r="K147" s="77" t="e">
        <v>#N/A</v>
      </c>
      <c r="L147" s="77" t="e">
        <v>#N/A</v>
      </c>
      <c r="M147" s="77" t="e">
        <v>#N/A</v>
      </c>
      <c r="N147" s="77" t="e">
        <v>#N/A</v>
      </c>
      <c r="O147" s="77" t="e">
        <v>#N/A</v>
      </c>
      <c r="P147" s="77" t="e">
        <v>#N/A</v>
      </c>
      <c r="Q147" s="77" t="e">
        <v>#N/A</v>
      </c>
      <c r="R147" s="77" t="e">
        <v>#N/A</v>
      </c>
      <c r="S147" s="77" t="e">
        <v>#N/A</v>
      </c>
      <c r="T147" s="77" t="e">
        <v>#N/A</v>
      </c>
      <c r="U147" s="77" t="e">
        <v>#N/A</v>
      </c>
      <c r="V147" s="77" t="e">
        <v>#N/A</v>
      </c>
      <c r="W147" s="77" t="e">
        <v>#N/A</v>
      </c>
      <c r="X147" s="77" t="e">
        <v>#N/A</v>
      </c>
      <c r="Y147" s="77" t="e">
        <v>#N/A</v>
      </c>
      <c r="Z147" s="77" t="e">
        <v>#N/A</v>
      </c>
      <c r="AA147" s="77" t="e">
        <v>#N/A</v>
      </c>
      <c r="AB147" s="77" t="e">
        <v>#N/A</v>
      </c>
      <c r="AC147" s="77" t="e">
        <v>#N/A</v>
      </c>
      <c r="AD147" s="77" t="e">
        <v>#N/A</v>
      </c>
      <c r="AE147" s="77" t="e">
        <v>#N/A</v>
      </c>
      <c r="AF147" s="77" t="e">
        <v>#N/A</v>
      </c>
      <c r="AG147" s="73">
        <v>1124.9224659849608</v>
      </c>
      <c r="AH147" s="73">
        <v>1084.5575090231957</v>
      </c>
      <c r="AI147" s="73">
        <v>1070.3531919924319</v>
      </c>
      <c r="AJ147" s="73">
        <v>1038.2241247538004</v>
      </c>
      <c r="AK147" s="73">
        <v>1021.9530207669817</v>
      </c>
      <c r="AL147" s="73">
        <v>1011.541240822395</v>
      </c>
      <c r="AM147" s="73">
        <v>977.90389353853493</v>
      </c>
      <c r="AN147" s="73">
        <v>958.54372898996871</v>
      </c>
      <c r="AO147" s="73">
        <v>1017.3992985986949</v>
      </c>
      <c r="AP147" s="73">
        <v>979.48097606074793</v>
      </c>
      <c r="AQ147" s="73">
        <v>933.34670537193506</v>
      </c>
      <c r="AR147" s="73">
        <v>965.41712943655011</v>
      </c>
      <c r="AS147" s="73">
        <v>976.4548507397044</v>
      </c>
      <c r="AT147" s="73">
        <v>961.52359858706689</v>
      </c>
      <c r="AU147" s="73">
        <v>929.88391970355121</v>
      </c>
      <c r="AV147" s="73">
        <v>961.54038217906714</v>
      </c>
      <c r="AW147" s="73">
        <v>981.15804518319646</v>
      </c>
      <c r="AX147" s="73">
        <v>974.68251008035293</v>
      </c>
      <c r="AY147" s="73">
        <v>1011.1034298088372</v>
      </c>
      <c r="AZ147" s="73">
        <v>992.40997737366888</v>
      </c>
      <c r="BA147" s="73">
        <v>1036.9043053008188</v>
      </c>
      <c r="BB147" s="73">
        <v>1020.9973526426236</v>
      </c>
      <c r="BC147" s="73">
        <v>1085.5439261305764</v>
      </c>
      <c r="BD147" s="73">
        <v>1099.4341473814263</v>
      </c>
      <c r="BE147" s="73">
        <v>1127.615540570074</v>
      </c>
      <c r="BF147" s="73">
        <v>1132.3312049177757</v>
      </c>
      <c r="BG147" s="73">
        <v>1151.6551592960564</v>
      </c>
      <c r="BH147" s="73">
        <v>1163.6832586767498</v>
      </c>
      <c r="BI147" s="73">
        <v>1200.9662029260392</v>
      </c>
      <c r="BJ147" s="73">
        <v>1224.5104716782571</v>
      </c>
      <c r="BK147" s="73"/>
    </row>
    <row r="148" spans="1:63" x14ac:dyDescent="0.25">
      <c r="A148" s="61" t="s">
        <v>94</v>
      </c>
      <c r="B148" s="62" t="s">
        <v>93</v>
      </c>
      <c r="C148" s="77" t="e">
        <v>#N/A</v>
      </c>
      <c r="D148" s="77" t="e">
        <v>#N/A</v>
      </c>
      <c r="E148" s="77" t="e">
        <v>#N/A</v>
      </c>
      <c r="F148" s="77" t="e">
        <v>#N/A</v>
      </c>
      <c r="G148" s="77" t="e">
        <v>#N/A</v>
      </c>
      <c r="H148" s="77" t="e">
        <v>#N/A</v>
      </c>
      <c r="I148" s="77" t="e">
        <v>#N/A</v>
      </c>
      <c r="J148" s="77" t="e">
        <v>#N/A</v>
      </c>
      <c r="K148" s="77" t="e">
        <v>#N/A</v>
      </c>
      <c r="L148" s="77" t="e">
        <v>#N/A</v>
      </c>
      <c r="M148" s="77" t="e">
        <v>#N/A</v>
      </c>
      <c r="N148" s="77" t="e">
        <v>#N/A</v>
      </c>
      <c r="O148" s="77" t="e">
        <v>#N/A</v>
      </c>
      <c r="P148" s="77" t="e">
        <v>#N/A</v>
      </c>
      <c r="Q148" s="77" t="e">
        <v>#N/A</v>
      </c>
      <c r="R148" s="77" t="e">
        <v>#N/A</v>
      </c>
      <c r="S148" s="77" t="e">
        <v>#N/A</v>
      </c>
      <c r="T148" s="77" t="e">
        <v>#N/A</v>
      </c>
      <c r="U148" s="77" t="e">
        <v>#N/A</v>
      </c>
      <c r="V148" s="77" t="e">
        <v>#N/A</v>
      </c>
      <c r="W148" s="77" t="e">
        <v>#N/A</v>
      </c>
      <c r="X148" s="77" t="e">
        <v>#N/A</v>
      </c>
      <c r="Y148" s="77" t="e">
        <v>#N/A</v>
      </c>
      <c r="Z148" s="77" t="e">
        <v>#N/A</v>
      </c>
      <c r="AA148" s="77" t="e">
        <v>#N/A</v>
      </c>
      <c r="AB148" s="77" t="e">
        <v>#N/A</v>
      </c>
      <c r="AC148" s="77" t="e">
        <v>#N/A</v>
      </c>
      <c r="AD148" s="77" t="e">
        <v>#N/A</v>
      </c>
      <c r="AE148" s="77" t="e">
        <v>#N/A</v>
      </c>
      <c r="AF148" s="77" t="e">
        <v>#N/A</v>
      </c>
      <c r="AG148" s="73">
        <v>3259.6430373499456</v>
      </c>
      <c r="AH148" s="73">
        <v>3189.0890713602594</v>
      </c>
      <c r="AI148" s="73">
        <v>3253.6943561749945</v>
      </c>
      <c r="AJ148" s="73">
        <v>3108.6746577184645</v>
      </c>
      <c r="AK148" s="73">
        <v>2977.0901932857819</v>
      </c>
      <c r="AL148" s="73">
        <v>2901.7683346608455</v>
      </c>
      <c r="AM148" s="73">
        <v>2949.2000902296122</v>
      </c>
      <c r="AN148" s="73">
        <v>2961.1984170308961</v>
      </c>
      <c r="AO148" s="73">
        <v>2962.8922143538539</v>
      </c>
      <c r="AP148" s="73">
        <v>2906.7237725203508</v>
      </c>
      <c r="AQ148" s="73">
        <v>2977.0415475766395</v>
      </c>
      <c r="AR148" s="73">
        <v>3075.0031305288358</v>
      </c>
      <c r="AS148" s="73">
        <v>3458.0707471378746</v>
      </c>
      <c r="AT148" s="73">
        <v>3619.1402902198629</v>
      </c>
      <c r="AU148" s="73">
        <v>3854.0080069481128</v>
      </c>
      <c r="AV148" s="73">
        <v>3997.4396930427215</v>
      </c>
      <c r="AW148" s="73">
        <v>4130.4032193309322</v>
      </c>
      <c r="AX148" s="73">
        <v>4288.2701311209639</v>
      </c>
      <c r="AY148" s="73">
        <v>4458.6222651729022</v>
      </c>
      <c r="AZ148" s="73">
        <v>4690.3796313595694</v>
      </c>
      <c r="BA148" s="73">
        <v>4932.3349866709541</v>
      </c>
      <c r="BB148" s="73">
        <v>5056.8924266364784</v>
      </c>
      <c r="BC148" s="73">
        <v>5131.3737498743385</v>
      </c>
      <c r="BD148" s="73">
        <v>5329.1230678739885</v>
      </c>
      <c r="BE148" s="73">
        <v>5516.3865043961632</v>
      </c>
      <c r="BF148" s="73">
        <v>5514.7704553231188</v>
      </c>
      <c r="BG148" s="73">
        <v>5284.891949120698</v>
      </c>
      <c r="BH148" s="73">
        <v>5190.3543863570894</v>
      </c>
      <c r="BI148" s="73">
        <v>5155.0745461715651</v>
      </c>
      <c r="BJ148" s="73">
        <v>5135.4995709709319</v>
      </c>
      <c r="BK148" s="73"/>
    </row>
    <row r="149" spans="1:63" x14ac:dyDescent="0.25">
      <c r="A149" s="61" t="s">
        <v>409</v>
      </c>
      <c r="B149" s="62" t="s">
        <v>408</v>
      </c>
      <c r="C149" s="77" t="e">
        <v>#N/A</v>
      </c>
      <c r="D149" s="77" t="e">
        <v>#N/A</v>
      </c>
      <c r="E149" s="77" t="e">
        <v>#N/A</v>
      </c>
      <c r="F149" s="77" t="e">
        <v>#N/A</v>
      </c>
      <c r="G149" s="77" t="e">
        <v>#N/A</v>
      </c>
      <c r="H149" s="77" t="e">
        <v>#N/A</v>
      </c>
      <c r="I149" s="77" t="e">
        <v>#N/A</v>
      </c>
      <c r="J149" s="77" t="e">
        <v>#N/A</v>
      </c>
      <c r="K149" s="77" t="e">
        <v>#N/A</v>
      </c>
      <c r="L149" s="77" t="e">
        <v>#N/A</v>
      </c>
      <c r="M149" s="77" t="e">
        <v>#N/A</v>
      </c>
      <c r="N149" s="77" t="e">
        <v>#N/A</v>
      </c>
      <c r="O149" s="77" t="e">
        <v>#N/A</v>
      </c>
      <c r="P149" s="77" t="e">
        <v>#N/A</v>
      </c>
      <c r="Q149" s="77" t="e">
        <v>#N/A</v>
      </c>
      <c r="R149" s="77" t="e">
        <v>#N/A</v>
      </c>
      <c r="S149" s="77" t="e">
        <v>#N/A</v>
      </c>
      <c r="T149" s="77" t="e">
        <v>#N/A</v>
      </c>
      <c r="U149" s="77" t="e">
        <v>#N/A</v>
      </c>
      <c r="V149" s="77" t="e">
        <v>#N/A</v>
      </c>
      <c r="W149" s="77" t="e">
        <v>#N/A</v>
      </c>
      <c r="X149" s="77" t="e">
        <v>#N/A</v>
      </c>
      <c r="Y149" s="77" t="e">
        <v>#N/A</v>
      </c>
      <c r="Z149" s="77" t="e">
        <v>#N/A</v>
      </c>
      <c r="AA149" s="77" t="e">
        <v>#N/A</v>
      </c>
      <c r="AB149" s="77" t="e">
        <v>#N/A</v>
      </c>
      <c r="AC149" s="77" t="e">
        <v>#N/A</v>
      </c>
      <c r="AD149" s="77" t="e">
        <v>#N/A</v>
      </c>
      <c r="AE149" s="77" t="e">
        <v>#N/A</v>
      </c>
      <c r="AF149" s="77" t="e">
        <v>#N/A</v>
      </c>
      <c r="AG149" s="73">
        <v>11414.431458576952</v>
      </c>
      <c r="AH149" s="73">
        <v>10725.794903711521</v>
      </c>
      <c r="AI149" s="73">
        <v>10045.023039097507</v>
      </c>
      <c r="AJ149" s="73">
        <v>9316.4282265525853</v>
      </c>
      <c r="AK149" s="73">
        <v>9163.3681066243171</v>
      </c>
      <c r="AL149" s="73">
        <v>9054.1443242597088</v>
      </c>
      <c r="AM149" s="73">
        <v>9132.9355980086966</v>
      </c>
      <c r="AN149" s="73">
        <v>9217.3984735513295</v>
      </c>
      <c r="AO149" s="73">
        <v>9469.8258614838451</v>
      </c>
      <c r="AP149" s="73">
        <v>9820.5094414111099</v>
      </c>
      <c r="AQ149" s="73">
        <v>10214.65544921177</v>
      </c>
      <c r="AR149" s="73">
        <v>9862.4594874844952</v>
      </c>
      <c r="AS149" s="73">
        <v>9980.0392769609825</v>
      </c>
      <c r="AT149" s="73">
        <v>10179.508777535026</v>
      </c>
      <c r="AU149" s="73">
        <v>10636.54652960276</v>
      </c>
      <c r="AV149" s="73">
        <v>11121.590202467358</v>
      </c>
      <c r="AW149" s="73">
        <v>11676.711216406104</v>
      </c>
      <c r="AX149" s="73">
        <v>12418.787085705408</v>
      </c>
      <c r="AY149" s="73">
        <v>13086.387394308893</v>
      </c>
      <c r="AZ149" s="73">
        <v>13028.580100973175</v>
      </c>
      <c r="BA149" s="73">
        <v>13455.109418461014</v>
      </c>
      <c r="BB149" s="73">
        <v>13758.342935656694</v>
      </c>
      <c r="BC149" s="73">
        <v>13683.754468389323</v>
      </c>
      <c r="BD149" s="73">
        <v>14071.90296789173</v>
      </c>
      <c r="BE149" s="73">
        <v>14570.602334536996</v>
      </c>
      <c r="BF149" s="73">
        <v>15121.123066871336</v>
      </c>
      <c r="BG149" s="73">
        <v>15541.212806506555</v>
      </c>
      <c r="BH149" s="73">
        <v>15699.894210085464</v>
      </c>
      <c r="BI149" s="73">
        <v>16147.729976912595</v>
      </c>
      <c r="BJ149" s="73">
        <v>16660.450109189525</v>
      </c>
      <c r="BK149" s="73"/>
    </row>
    <row r="150" spans="1:63" x14ac:dyDescent="0.25">
      <c r="A150" s="61" t="s">
        <v>472</v>
      </c>
      <c r="B150" s="62" t="s">
        <v>471</v>
      </c>
      <c r="C150" s="77" t="e">
        <v>#N/A</v>
      </c>
      <c r="D150" s="77" t="e">
        <v>#N/A</v>
      </c>
      <c r="E150" s="77" t="e">
        <v>#N/A</v>
      </c>
      <c r="F150" s="77" t="e">
        <v>#N/A</v>
      </c>
      <c r="G150" s="77" t="e">
        <v>#N/A</v>
      </c>
      <c r="H150" s="77" t="e">
        <v>#N/A</v>
      </c>
      <c r="I150" s="77" t="e">
        <v>#N/A</v>
      </c>
      <c r="J150" s="77" t="e">
        <v>#N/A</v>
      </c>
      <c r="K150" s="77" t="e">
        <v>#N/A</v>
      </c>
      <c r="L150" s="77" t="e">
        <v>#N/A</v>
      </c>
      <c r="M150" s="77" t="e">
        <v>#N/A</v>
      </c>
      <c r="N150" s="77" t="e">
        <v>#N/A</v>
      </c>
      <c r="O150" s="77" t="e">
        <v>#N/A</v>
      </c>
      <c r="P150" s="77" t="e">
        <v>#N/A</v>
      </c>
      <c r="Q150" s="77" t="e">
        <v>#N/A</v>
      </c>
      <c r="R150" s="77" t="e">
        <v>#N/A</v>
      </c>
      <c r="S150" s="77" t="e">
        <v>#N/A</v>
      </c>
      <c r="T150" s="77" t="e">
        <v>#N/A</v>
      </c>
      <c r="U150" s="77" t="e">
        <v>#N/A</v>
      </c>
      <c r="V150" s="77" t="e">
        <v>#N/A</v>
      </c>
      <c r="W150" s="77" t="e">
        <v>#N/A</v>
      </c>
      <c r="X150" s="77" t="e">
        <v>#N/A</v>
      </c>
      <c r="Y150" s="77" t="e">
        <v>#N/A</v>
      </c>
      <c r="Z150" s="77" t="e">
        <v>#N/A</v>
      </c>
      <c r="AA150" s="77" t="e">
        <v>#N/A</v>
      </c>
      <c r="AB150" s="77" t="e">
        <v>#N/A</v>
      </c>
      <c r="AC150" s="77" t="e">
        <v>#N/A</v>
      </c>
      <c r="AD150" s="77" t="e">
        <v>#N/A</v>
      </c>
      <c r="AE150" s="77" t="e">
        <v>#N/A</v>
      </c>
      <c r="AF150" s="77" t="e">
        <v>#N/A</v>
      </c>
      <c r="AG150" s="73" t="e">
        <v>#N/A</v>
      </c>
      <c r="AH150" s="73" t="e">
        <v>#N/A</v>
      </c>
      <c r="AI150" s="73" t="e">
        <v>#N/A</v>
      </c>
      <c r="AJ150" s="73" t="e">
        <v>#N/A</v>
      </c>
      <c r="AK150" s="73" t="e">
        <v>#N/A</v>
      </c>
      <c r="AL150" s="73" t="e">
        <v>#N/A</v>
      </c>
      <c r="AM150" s="73" t="e">
        <v>#N/A</v>
      </c>
      <c r="AN150" s="73" t="e">
        <v>#N/A</v>
      </c>
      <c r="AO150" s="73" t="e">
        <v>#N/A</v>
      </c>
      <c r="AP150" s="73" t="e">
        <v>#N/A</v>
      </c>
      <c r="AQ150" s="73" t="e">
        <v>#N/A</v>
      </c>
      <c r="AR150" s="73" t="e">
        <v>#N/A</v>
      </c>
      <c r="AS150" s="73" t="e">
        <v>#N/A</v>
      </c>
      <c r="AT150" s="73" t="e">
        <v>#N/A</v>
      </c>
      <c r="AU150" s="73" t="e">
        <v>#N/A</v>
      </c>
      <c r="AV150" s="73" t="e">
        <v>#N/A</v>
      </c>
      <c r="AW150" s="73" t="e">
        <v>#N/A</v>
      </c>
      <c r="AX150" s="73" t="e">
        <v>#N/A</v>
      </c>
      <c r="AY150" s="73" t="e">
        <v>#N/A</v>
      </c>
      <c r="AZ150" s="73" t="e">
        <v>#N/A</v>
      </c>
      <c r="BA150" s="73" t="e">
        <v>#N/A</v>
      </c>
      <c r="BB150" s="73" t="e">
        <v>#N/A</v>
      </c>
      <c r="BC150" s="73" t="e">
        <v>#N/A</v>
      </c>
      <c r="BD150" s="73" t="e">
        <v>#N/A</v>
      </c>
      <c r="BE150" s="73" t="e">
        <v>#N/A</v>
      </c>
      <c r="BF150" s="73" t="e">
        <v>#N/A</v>
      </c>
      <c r="BG150" s="73" t="e">
        <v>#N/A</v>
      </c>
      <c r="BH150" s="73" t="e">
        <v>#N/A</v>
      </c>
      <c r="BI150" s="73" t="e">
        <v>#N/A</v>
      </c>
      <c r="BJ150" s="73" t="e">
        <v>#N/A</v>
      </c>
      <c r="BK150" s="73"/>
    </row>
    <row r="151" spans="1:63" x14ac:dyDescent="0.25">
      <c r="A151" s="61" t="s">
        <v>381</v>
      </c>
      <c r="B151" s="62" t="s">
        <v>380</v>
      </c>
      <c r="C151" s="77" t="e">
        <v>#N/A</v>
      </c>
      <c r="D151" s="77" t="e">
        <v>#N/A</v>
      </c>
      <c r="E151" s="77" t="e">
        <v>#N/A</v>
      </c>
      <c r="F151" s="77" t="e">
        <v>#N/A</v>
      </c>
      <c r="G151" s="77" t="e">
        <v>#N/A</v>
      </c>
      <c r="H151" s="77" t="e">
        <v>#N/A</v>
      </c>
      <c r="I151" s="77" t="e">
        <v>#N/A</v>
      </c>
      <c r="J151" s="77" t="e">
        <v>#N/A</v>
      </c>
      <c r="K151" s="77" t="e">
        <v>#N/A</v>
      </c>
      <c r="L151" s="77" t="e">
        <v>#N/A</v>
      </c>
      <c r="M151" s="77" t="e">
        <v>#N/A</v>
      </c>
      <c r="N151" s="77" t="e">
        <v>#N/A</v>
      </c>
      <c r="O151" s="77" t="e">
        <v>#N/A</v>
      </c>
      <c r="P151" s="77" t="e">
        <v>#N/A</v>
      </c>
      <c r="Q151" s="77" t="e">
        <v>#N/A</v>
      </c>
      <c r="R151" s="77" t="e">
        <v>#N/A</v>
      </c>
      <c r="S151" s="77" t="e">
        <v>#N/A</v>
      </c>
      <c r="T151" s="77" t="e">
        <v>#N/A</v>
      </c>
      <c r="U151" s="77" t="e">
        <v>#N/A</v>
      </c>
      <c r="V151" s="77" t="e">
        <v>#N/A</v>
      </c>
      <c r="W151" s="77" t="e">
        <v>#N/A</v>
      </c>
      <c r="X151" s="77" t="e">
        <v>#N/A</v>
      </c>
      <c r="Y151" s="77" t="e">
        <v>#N/A</v>
      </c>
      <c r="Z151" s="77" t="e">
        <v>#N/A</v>
      </c>
      <c r="AA151" s="77" t="e">
        <v>#N/A</v>
      </c>
      <c r="AB151" s="77" t="e">
        <v>#N/A</v>
      </c>
      <c r="AC151" s="77" t="e">
        <v>#N/A</v>
      </c>
      <c r="AD151" s="77" t="e">
        <v>#N/A</v>
      </c>
      <c r="AE151" s="77" t="e">
        <v>#N/A</v>
      </c>
      <c r="AF151" s="77" t="e">
        <v>#N/A</v>
      </c>
      <c r="AG151" s="73">
        <v>42271.166649141334</v>
      </c>
      <c r="AH151" s="73">
        <v>43367.971302663551</v>
      </c>
      <c r="AI151" s="73">
        <v>44659.602399654555</v>
      </c>
      <c r="AJ151" s="73">
        <v>45657.73429354874</v>
      </c>
      <c r="AK151" s="73">
        <v>47693.591611990189</v>
      </c>
      <c r="AL151" s="73">
        <v>49418.284707354149</v>
      </c>
      <c r="AM151" s="73">
        <v>51640.588749792863</v>
      </c>
      <c r="AN151" s="73">
        <v>54075.578755300849</v>
      </c>
      <c r="AO151" s="73">
        <v>55165.312660358431</v>
      </c>
      <c r="AP151" s="73">
        <v>55891.678085000189</v>
      </c>
      <c r="AQ151" s="73">
        <v>57309.818614665419</v>
      </c>
      <c r="AR151" s="73">
        <v>58203.593233028063</v>
      </c>
      <c r="AS151" s="73">
        <v>58727.795964979945</v>
      </c>
      <c r="AT151" s="73">
        <v>58915.705692921685</v>
      </c>
      <c r="AU151" s="73">
        <v>60893.410992709498</v>
      </c>
      <c r="AV151" s="73">
        <v>62067.970710271264</v>
      </c>
      <c r="AW151" s="73">
        <v>63047.640736751593</v>
      </c>
      <c r="AX151" s="73">
        <v>64267.000696052921</v>
      </c>
      <c r="AY151" s="73">
        <v>63773.353725350928</v>
      </c>
      <c r="AZ151" s="73">
        <v>61886.564497885745</v>
      </c>
      <c r="BA151" s="73">
        <v>61549.410003533354</v>
      </c>
      <c r="BB151" s="73">
        <v>61352.456845038148</v>
      </c>
      <c r="BC151" s="73">
        <v>62188.659984845828</v>
      </c>
      <c r="BD151" s="73">
        <v>62076.586037839057</v>
      </c>
      <c r="BE151" s="73">
        <v>62589.373547955242</v>
      </c>
      <c r="BF151" s="73">
        <v>63188.667277173081</v>
      </c>
      <c r="BG151" s="73">
        <v>63305.604022506523</v>
      </c>
      <c r="BH151" s="73">
        <v>64255.282648667693</v>
      </c>
      <c r="BI151" s="73">
        <v>64655.687523648325</v>
      </c>
      <c r="BJ151" s="73">
        <v>64962.262265630969</v>
      </c>
      <c r="BK151" s="73"/>
    </row>
    <row r="152" spans="1:63" x14ac:dyDescent="0.25">
      <c r="A152" s="61" t="s">
        <v>320</v>
      </c>
      <c r="B152" s="62" t="s">
        <v>319</v>
      </c>
      <c r="C152" s="77" t="e">
        <v>#N/A</v>
      </c>
      <c r="D152" s="77" t="e">
        <v>#N/A</v>
      </c>
      <c r="E152" s="77" t="e">
        <v>#N/A</v>
      </c>
      <c r="F152" s="77" t="e">
        <v>#N/A</v>
      </c>
      <c r="G152" s="77" t="e">
        <v>#N/A</v>
      </c>
      <c r="H152" s="77" t="e">
        <v>#N/A</v>
      </c>
      <c r="I152" s="77" t="e">
        <v>#N/A</v>
      </c>
      <c r="J152" s="77" t="e">
        <v>#N/A</v>
      </c>
      <c r="K152" s="77" t="e">
        <v>#N/A</v>
      </c>
      <c r="L152" s="77" t="e">
        <v>#N/A</v>
      </c>
      <c r="M152" s="77" t="e">
        <v>#N/A</v>
      </c>
      <c r="N152" s="77" t="e">
        <v>#N/A</v>
      </c>
      <c r="O152" s="77" t="e">
        <v>#N/A</v>
      </c>
      <c r="P152" s="77" t="e">
        <v>#N/A</v>
      </c>
      <c r="Q152" s="77" t="e">
        <v>#N/A</v>
      </c>
      <c r="R152" s="77" t="e">
        <v>#N/A</v>
      </c>
      <c r="S152" s="77" t="e">
        <v>#N/A</v>
      </c>
      <c r="T152" s="77" t="e">
        <v>#N/A</v>
      </c>
      <c r="U152" s="77" t="e">
        <v>#N/A</v>
      </c>
      <c r="V152" s="77" t="e">
        <v>#N/A</v>
      </c>
      <c r="W152" s="77" t="e">
        <v>#N/A</v>
      </c>
      <c r="X152" s="77" t="e">
        <v>#N/A</v>
      </c>
      <c r="Y152" s="77" t="e">
        <v>#N/A</v>
      </c>
      <c r="Z152" s="77" t="e">
        <v>#N/A</v>
      </c>
      <c r="AA152" s="77" t="e">
        <v>#N/A</v>
      </c>
      <c r="AB152" s="77" t="e">
        <v>#N/A</v>
      </c>
      <c r="AC152" s="77" t="e">
        <v>#N/A</v>
      </c>
      <c r="AD152" s="77" t="e">
        <v>#N/A</v>
      </c>
      <c r="AE152" s="77" t="e">
        <v>#N/A</v>
      </c>
      <c r="AF152" s="77" t="e">
        <v>#N/A</v>
      </c>
      <c r="AG152" s="73">
        <v>26563.152687583617</v>
      </c>
      <c r="AH152" s="73">
        <v>26962.421402144872</v>
      </c>
      <c r="AI152" s="73">
        <v>27911.786246398588</v>
      </c>
      <c r="AJ152" s="73">
        <v>28329.627350252995</v>
      </c>
      <c r="AK152" s="73">
        <v>28382.307470284519</v>
      </c>
      <c r="AL152" s="73">
        <v>29045.353096729592</v>
      </c>
      <c r="AM152" s="73">
        <v>29496.800368892273</v>
      </c>
      <c r="AN152" s="73">
        <v>31094.264272982979</v>
      </c>
      <c r="AO152" s="73">
        <v>31886.087982432527</v>
      </c>
      <c r="AP152" s="73">
        <v>31948.658726855483</v>
      </c>
      <c r="AQ152" s="73">
        <v>33845.474559108785</v>
      </c>
      <c r="AR152" s="73">
        <v>34946.831106147562</v>
      </c>
      <c r="AS152" s="73">
        <v>33971.532991267341</v>
      </c>
      <c r="AT152" s="73">
        <v>32353.999499810521</v>
      </c>
      <c r="AU152" s="73">
        <v>31976.72389044159</v>
      </c>
      <c r="AV152" s="73">
        <v>31915.155302729643</v>
      </c>
      <c r="AW152" s="73">
        <v>32723.863117857189</v>
      </c>
      <c r="AX152" s="73">
        <v>33198.164691238599</v>
      </c>
      <c r="AY152" s="73">
        <v>34695.59013706648</v>
      </c>
      <c r="AZ152" s="73">
        <v>35213.417760418241</v>
      </c>
      <c r="BA152" s="73">
        <v>33870.953375421785</v>
      </c>
      <c r="BB152" s="73">
        <v>32529.013652661062</v>
      </c>
      <c r="BC152" s="73">
        <v>32967.408821224766</v>
      </c>
      <c r="BD152" s="73">
        <v>32194.988960795159</v>
      </c>
      <c r="BE152" s="73">
        <v>30535.833196216827</v>
      </c>
      <c r="BF152" s="73">
        <v>30152.210906074146</v>
      </c>
      <c r="BG152" s="73">
        <v>30190.167664441884</v>
      </c>
      <c r="BH152" s="73">
        <v>29082.42362466576</v>
      </c>
      <c r="BI152" s="73">
        <v>28593.07967218446</v>
      </c>
      <c r="BJ152" s="73">
        <v>27299.408342263145</v>
      </c>
      <c r="BK152" s="73"/>
    </row>
    <row r="153" spans="1:63" x14ac:dyDescent="0.25">
      <c r="A153" s="61" t="s">
        <v>296</v>
      </c>
      <c r="B153" s="62" t="s">
        <v>295</v>
      </c>
      <c r="C153" s="77" t="e">
        <v>#N/A</v>
      </c>
      <c r="D153" s="77" t="e">
        <v>#N/A</v>
      </c>
      <c r="E153" s="77" t="e">
        <v>#N/A</v>
      </c>
      <c r="F153" s="77" t="e">
        <v>#N/A</v>
      </c>
      <c r="G153" s="77" t="e">
        <v>#N/A</v>
      </c>
      <c r="H153" s="77" t="e">
        <v>#N/A</v>
      </c>
      <c r="I153" s="77" t="e">
        <v>#N/A</v>
      </c>
      <c r="J153" s="77" t="e">
        <v>#N/A</v>
      </c>
      <c r="K153" s="77" t="e">
        <v>#N/A</v>
      </c>
      <c r="L153" s="77" t="e">
        <v>#N/A</v>
      </c>
      <c r="M153" s="77" t="e">
        <v>#N/A</v>
      </c>
      <c r="N153" s="77" t="e">
        <v>#N/A</v>
      </c>
      <c r="O153" s="77" t="e">
        <v>#N/A</v>
      </c>
      <c r="P153" s="77" t="e">
        <v>#N/A</v>
      </c>
      <c r="Q153" s="77" t="e">
        <v>#N/A</v>
      </c>
      <c r="R153" s="77" t="e">
        <v>#N/A</v>
      </c>
      <c r="S153" s="77" t="e">
        <v>#N/A</v>
      </c>
      <c r="T153" s="77" t="e">
        <v>#N/A</v>
      </c>
      <c r="U153" s="77" t="e">
        <v>#N/A</v>
      </c>
      <c r="V153" s="77" t="e">
        <v>#N/A</v>
      </c>
      <c r="W153" s="77" t="e">
        <v>#N/A</v>
      </c>
      <c r="X153" s="77" t="e">
        <v>#N/A</v>
      </c>
      <c r="Y153" s="77" t="e">
        <v>#N/A</v>
      </c>
      <c r="Z153" s="77" t="e">
        <v>#N/A</v>
      </c>
      <c r="AA153" s="77" t="e">
        <v>#N/A</v>
      </c>
      <c r="AB153" s="77" t="e">
        <v>#N/A</v>
      </c>
      <c r="AC153" s="77" t="e">
        <v>#N/A</v>
      </c>
      <c r="AD153" s="77" t="e">
        <v>#N/A</v>
      </c>
      <c r="AE153" s="77" t="e">
        <v>#N/A</v>
      </c>
      <c r="AF153" s="77" t="e">
        <v>#N/A</v>
      </c>
      <c r="AG153" s="73">
        <v>2915.9000942128441</v>
      </c>
      <c r="AH153" s="73">
        <v>2976.912730682146</v>
      </c>
      <c r="AI153" s="73">
        <v>3118.1392374321372</v>
      </c>
      <c r="AJ153" s="73">
        <v>3086.8933459064592</v>
      </c>
      <c r="AK153" s="73">
        <v>3115.1030201462245</v>
      </c>
      <c r="AL153" s="73">
        <v>3179.5070274303653</v>
      </c>
      <c r="AM153" s="73">
        <v>3240.0888735090475</v>
      </c>
      <c r="AN153" s="73">
        <v>3180.3511318625733</v>
      </c>
      <c r="AO153" s="73">
        <v>3169.8902245564695</v>
      </c>
      <c r="AP153" s="73">
        <v>3196.2796373585984</v>
      </c>
      <c r="AQ153" s="73">
        <v>3245.3784558858861</v>
      </c>
      <c r="AR153" s="73">
        <v>3277.0514123762055</v>
      </c>
      <c r="AS153" s="73">
        <v>3279.0308677348958</v>
      </c>
      <c r="AT153" s="73">
        <v>3388.1766461531192</v>
      </c>
      <c r="AU153" s="73">
        <v>3560.8118641658853</v>
      </c>
      <c r="AV153" s="73">
        <v>3706.8240002050757</v>
      </c>
      <c r="AW153" s="73">
        <v>3836.492726397606</v>
      </c>
      <c r="AX153" s="73">
        <v>3931.1758082360411</v>
      </c>
      <c r="AY153" s="73">
        <v>3908.5989601389633</v>
      </c>
      <c r="AZ153" s="73">
        <v>3930.508195954757</v>
      </c>
      <c r="BA153" s="73">
        <v>3906.8740144043395</v>
      </c>
      <c r="BB153" s="73">
        <v>3928.5108421103891</v>
      </c>
      <c r="BC153" s="73">
        <v>3980.7199547512646</v>
      </c>
      <c r="BD153" s="73">
        <v>4069.2223930845807</v>
      </c>
      <c r="BE153" s="73">
        <v>4171.2531088314527</v>
      </c>
      <c r="BF153" s="73">
        <v>4278.3464268552789</v>
      </c>
      <c r="BG153" s="73">
        <v>4421.6703490868686</v>
      </c>
      <c r="BH153" s="73">
        <v>4571.4144908715271</v>
      </c>
      <c r="BI153" s="73">
        <v>4739.7688082278346</v>
      </c>
      <c r="BJ153" s="73">
        <v>4690.4847549507413</v>
      </c>
      <c r="BK153" s="73"/>
    </row>
    <row r="154" spans="1:63" x14ac:dyDescent="0.25">
      <c r="A154" s="61" t="s">
        <v>474</v>
      </c>
      <c r="B154" s="62" t="s">
        <v>473</v>
      </c>
      <c r="C154" s="77" t="e">
        <v>#N/A</v>
      </c>
      <c r="D154" s="77" t="e">
        <v>#N/A</v>
      </c>
      <c r="E154" s="77" t="e">
        <v>#N/A</v>
      </c>
      <c r="F154" s="77" t="e">
        <v>#N/A</v>
      </c>
      <c r="G154" s="77" t="e">
        <v>#N/A</v>
      </c>
      <c r="H154" s="77" t="e">
        <v>#N/A</v>
      </c>
      <c r="I154" s="77" t="e">
        <v>#N/A</v>
      </c>
      <c r="J154" s="77" t="e">
        <v>#N/A</v>
      </c>
      <c r="K154" s="77" t="e">
        <v>#N/A</v>
      </c>
      <c r="L154" s="77" t="e">
        <v>#N/A</v>
      </c>
      <c r="M154" s="77" t="e">
        <v>#N/A</v>
      </c>
      <c r="N154" s="77" t="e">
        <v>#N/A</v>
      </c>
      <c r="O154" s="77" t="e">
        <v>#N/A</v>
      </c>
      <c r="P154" s="77" t="e">
        <v>#N/A</v>
      </c>
      <c r="Q154" s="77" t="e">
        <v>#N/A</v>
      </c>
      <c r="R154" s="77" t="e">
        <v>#N/A</v>
      </c>
      <c r="S154" s="77" t="e">
        <v>#N/A</v>
      </c>
      <c r="T154" s="77" t="e">
        <v>#N/A</v>
      </c>
      <c r="U154" s="77" t="e">
        <v>#N/A</v>
      </c>
      <c r="V154" s="77" t="e">
        <v>#N/A</v>
      </c>
      <c r="W154" s="77" t="e">
        <v>#N/A</v>
      </c>
      <c r="X154" s="77" t="e">
        <v>#N/A</v>
      </c>
      <c r="Y154" s="77" t="e">
        <v>#N/A</v>
      </c>
      <c r="Z154" s="77" t="e">
        <v>#N/A</v>
      </c>
      <c r="AA154" s="77" t="e">
        <v>#N/A</v>
      </c>
      <c r="AB154" s="77" t="e">
        <v>#N/A</v>
      </c>
      <c r="AC154" s="77" t="e">
        <v>#N/A</v>
      </c>
      <c r="AD154" s="77" t="e">
        <v>#N/A</v>
      </c>
      <c r="AE154" s="77" t="e">
        <v>#N/A</v>
      </c>
      <c r="AF154" s="77" t="e">
        <v>#N/A</v>
      </c>
      <c r="AG154" s="73" t="e">
        <v>#N/A</v>
      </c>
      <c r="AH154" s="73" t="e">
        <v>#N/A</v>
      </c>
      <c r="AI154" s="73" t="e">
        <v>#N/A</v>
      </c>
      <c r="AJ154" s="73" t="e">
        <v>#N/A</v>
      </c>
      <c r="AK154" s="73" t="e">
        <v>#N/A</v>
      </c>
      <c r="AL154" s="73" t="e">
        <v>#N/A</v>
      </c>
      <c r="AM154" s="73" t="e">
        <v>#N/A</v>
      </c>
      <c r="AN154" s="73" t="e">
        <v>#N/A</v>
      </c>
      <c r="AO154" s="73" t="e">
        <v>#N/A</v>
      </c>
      <c r="AP154" s="73" t="e">
        <v>#N/A</v>
      </c>
      <c r="AQ154" s="73">
        <v>13596.664164951671</v>
      </c>
      <c r="AR154" s="73">
        <v>14262.530077238143</v>
      </c>
      <c r="AS154" s="73">
        <v>14584.212933244944</v>
      </c>
      <c r="AT154" s="73">
        <v>13985.775063844378</v>
      </c>
      <c r="AU154" s="73">
        <v>14622.112589512064</v>
      </c>
      <c r="AV154" s="73">
        <v>15267.217601827311</v>
      </c>
      <c r="AW154" s="73">
        <v>15392.822702142834</v>
      </c>
      <c r="AX154" s="73">
        <v>16017.063185630428</v>
      </c>
      <c r="AY154" s="73">
        <v>15457.271083331161</v>
      </c>
      <c r="AZ154" s="73">
        <v>14769.424563579963</v>
      </c>
      <c r="BA154" s="73">
        <v>15073.375198644573</v>
      </c>
      <c r="BB154" s="73">
        <v>16271.137495147002</v>
      </c>
      <c r="BC154" s="73">
        <v>16641.760921230907</v>
      </c>
      <c r="BD154" s="73">
        <v>16109.10111290474</v>
      </c>
      <c r="BE154" s="73">
        <v>17103.554117439919</v>
      </c>
      <c r="BF154" s="73">
        <v>18352.395747082741</v>
      </c>
      <c r="BG154" s="73">
        <v>18275.024528542806</v>
      </c>
      <c r="BH154" s="73">
        <v>17841.264758307101</v>
      </c>
      <c r="BI154" s="73">
        <v>18462.781075550065</v>
      </c>
      <c r="BJ154" s="73">
        <v>17579.459805364215</v>
      </c>
      <c r="BK154" s="73"/>
    </row>
    <row r="155" spans="1:63" x14ac:dyDescent="0.25">
      <c r="A155" s="61" t="s">
        <v>196</v>
      </c>
      <c r="B155" s="62" t="s">
        <v>195</v>
      </c>
      <c r="C155" s="77" t="e">
        <v>#N/A</v>
      </c>
      <c r="D155" s="77" t="e">
        <v>#N/A</v>
      </c>
      <c r="E155" s="77" t="e">
        <v>#N/A</v>
      </c>
      <c r="F155" s="77" t="e">
        <v>#N/A</v>
      </c>
      <c r="G155" s="77" t="e">
        <v>#N/A</v>
      </c>
      <c r="H155" s="77" t="e">
        <v>#N/A</v>
      </c>
      <c r="I155" s="77" t="e">
        <v>#N/A</v>
      </c>
      <c r="J155" s="77" t="e">
        <v>#N/A</v>
      </c>
      <c r="K155" s="77" t="e">
        <v>#N/A</v>
      </c>
      <c r="L155" s="77" t="e">
        <v>#N/A</v>
      </c>
      <c r="M155" s="77" t="e">
        <v>#N/A</v>
      </c>
      <c r="N155" s="77" t="e">
        <v>#N/A</v>
      </c>
      <c r="O155" s="77" t="e">
        <v>#N/A</v>
      </c>
      <c r="P155" s="77" t="e">
        <v>#N/A</v>
      </c>
      <c r="Q155" s="77" t="e">
        <v>#N/A</v>
      </c>
      <c r="R155" s="77" t="e">
        <v>#N/A</v>
      </c>
      <c r="S155" s="77" t="e">
        <v>#N/A</v>
      </c>
      <c r="T155" s="77" t="e">
        <v>#N/A</v>
      </c>
      <c r="U155" s="77" t="e">
        <v>#N/A</v>
      </c>
      <c r="V155" s="77" t="e">
        <v>#N/A</v>
      </c>
      <c r="W155" s="77" t="e">
        <v>#N/A</v>
      </c>
      <c r="X155" s="77" t="e">
        <v>#N/A</v>
      </c>
      <c r="Y155" s="77" t="e">
        <v>#N/A</v>
      </c>
      <c r="Z155" s="77" t="e">
        <v>#N/A</v>
      </c>
      <c r="AA155" s="77" t="e">
        <v>#N/A</v>
      </c>
      <c r="AB155" s="77" t="e">
        <v>#N/A</v>
      </c>
      <c r="AC155" s="77" t="e">
        <v>#N/A</v>
      </c>
      <c r="AD155" s="77" t="e">
        <v>#N/A</v>
      </c>
      <c r="AE155" s="77" t="e">
        <v>#N/A</v>
      </c>
      <c r="AF155" s="77" t="e">
        <v>#N/A</v>
      </c>
      <c r="AG155" s="73">
        <v>10728.010764261977</v>
      </c>
      <c r="AH155" s="73">
        <v>11495.76381264082</v>
      </c>
      <c r="AI155" s="73">
        <v>12183.478357251242</v>
      </c>
      <c r="AJ155" s="73">
        <v>12586.160145753847</v>
      </c>
      <c r="AK155" s="73">
        <v>12681.869398892795</v>
      </c>
      <c r="AL155" s="73">
        <v>12642.361467042814</v>
      </c>
      <c r="AM155" s="73">
        <v>12891.689020625898</v>
      </c>
      <c r="AN155" s="73">
        <v>13447.512544833087</v>
      </c>
      <c r="AO155" s="73">
        <v>14145.289960083388</v>
      </c>
      <c r="AP155" s="73">
        <v>14408.093320578319</v>
      </c>
      <c r="AQ155" s="73">
        <v>14510.541787750288</v>
      </c>
      <c r="AR155" s="73">
        <v>14313.675405560853</v>
      </c>
      <c r="AS155" s="73">
        <v>14356.095126787977</v>
      </c>
      <c r="AT155" s="73">
        <v>14680.78663956787</v>
      </c>
      <c r="AU155" s="73">
        <v>15493.908342838391</v>
      </c>
      <c r="AV155" s="73">
        <v>16304.598809970861</v>
      </c>
      <c r="AW155" s="73">
        <v>17394.388220542496</v>
      </c>
      <c r="AX155" s="73">
        <v>19129.194774644518</v>
      </c>
      <c r="AY155" s="73">
        <v>20640.799237611376</v>
      </c>
      <c r="AZ155" s="73">
        <v>20529.471020657278</v>
      </c>
      <c r="BA155" s="73">
        <v>21347.332749438494</v>
      </c>
      <c r="BB155" s="73">
        <v>23353.512249674433</v>
      </c>
      <c r="BC155" s="73">
        <v>25201.122240908404</v>
      </c>
      <c r="BD155" s="73">
        <v>26485.565805946779</v>
      </c>
      <c r="BE155" s="73">
        <v>27357.62307172273</v>
      </c>
      <c r="BF155" s="73">
        <v>28436.359829119927</v>
      </c>
      <c r="BG155" s="73">
        <v>29337.881389768405</v>
      </c>
      <c r="BH155" s="73">
        <v>30454.76380630393</v>
      </c>
      <c r="BI155" s="73">
        <v>31049.179305498496</v>
      </c>
      <c r="BJ155" s="73">
        <v>31458.692625521322</v>
      </c>
      <c r="BK155" s="73"/>
    </row>
    <row r="156" spans="1:63" x14ac:dyDescent="0.25">
      <c r="A156" s="61" t="s">
        <v>456</v>
      </c>
      <c r="B156" s="62" t="s">
        <v>455</v>
      </c>
      <c r="C156" s="77" t="e">
        <v>#N/A</v>
      </c>
      <c r="D156" s="77" t="e">
        <v>#N/A</v>
      </c>
      <c r="E156" s="77" t="e">
        <v>#N/A</v>
      </c>
      <c r="F156" s="77" t="e">
        <v>#N/A</v>
      </c>
      <c r="G156" s="77" t="e">
        <v>#N/A</v>
      </c>
      <c r="H156" s="77" t="e">
        <v>#N/A</v>
      </c>
      <c r="I156" s="77" t="e">
        <v>#N/A</v>
      </c>
      <c r="J156" s="77" t="e">
        <v>#N/A</v>
      </c>
      <c r="K156" s="77" t="e">
        <v>#N/A</v>
      </c>
      <c r="L156" s="77" t="e">
        <v>#N/A</v>
      </c>
      <c r="M156" s="77" t="e">
        <v>#N/A</v>
      </c>
      <c r="N156" s="77" t="e">
        <v>#N/A</v>
      </c>
      <c r="O156" s="77" t="e">
        <v>#N/A</v>
      </c>
      <c r="P156" s="77" t="e">
        <v>#N/A</v>
      </c>
      <c r="Q156" s="77" t="e">
        <v>#N/A</v>
      </c>
      <c r="R156" s="77" t="e">
        <v>#N/A</v>
      </c>
      <c r="S156" s="77" t="e">
        <v>#N/A</v>
      </c>
      <c r="T156" s="77" t="e">
        <v>#N/A</v>
      </c>
      <c r="U156" s="77" t="e">
        <v>#N/A</v>
      </c>
      <c r="V156" s="77" t="e">
        <v>#N/A</v>
      </c>
      <c r="W156" s="77" t="e">
        <v>#N/A</v>
      </c>
      <c r="X156" s="77" t="e">
        <v>#N/A</v>
      </c>
      <c r="Y156" s="77" t="e">
        <v>#N/A</v>
      </c>
      <c r="Z156" s="77" t="e">
        <v>#N/A</v>
      </c>
      <c r="AA156" s="77" t="e">
        <v>#N/A</v>
      </c>
      <c r="AB156" s="77" t="e">
        <v>#N/A</v>
      </c>
      <c r="AC156" s="77" t="e">
        <v>#N/A</v>
      </c>
      <c r="AD156" s="77" t="e">
        <v>#N/A</v>
      </c>
      <c r="AE156" s="77" t="e">
        <v>#N/A</v>
      </c>
      <c r="AF156" s="77" t="e">
        <v>#N/A</v>
      </c>
      <c r="AG156" s="73">
        <v>2436.5964860386166</v>
      </c>
      <c r="AH156" s="73">
        <v>2607.2475136989492</v>
      </c>
      <c r="AI156" s="73">
        <v>2900.4014610890426</v>
      </c>
      <c r="AJ156" s="73">
        <v>3350.1776801456549</v>
      </c>
      <c r="AK156" s="73">
        <v>3467.5462444460218</v>
      </c>
      <c r="AL156" s="73">
        <v>3274.2186213682953</v>
      </c>
      <c r="AM156" s="73">
        <v>3443.0131904099844</v>
      </c>
      <c r="AN156" s="73">
        <v>3228.1618656446526</v>
      </c>
      <c r="AO156" s="73">
        <v>3031.2881864284009</v>
      </c>
      <c r="AP156" s="73">
        <v>3014.9409074217861</v>
      </c>
      <c r="AQ156" s="73">
        <v>2873.6523698327214</v>
      </c>
      <c r="AR156" s="73">
        <v>2809.1364526720713</v>
      </c>
      <c r="AS156" s="73">
        <v>2747.6504881458641</v>
      </c>
      <c r="AT156" s="73">
        <v>2750.8400993062141</v>
      </c>
      <c r="AU156" s="73">
        <v>2767.4990646381652</v>
      </c>
      <c r="AV156" s="73">
        <v>2879.3536636994045</v>
      </c>
      <c r="AW156" s="73">
        <v>2965.722041428774</v>
      </c>
      <c r="AX156" s="73">
        <v>3121.5973141414638</v>
      </c>
      <c r="AY156" s="73">
        <v>3037.5316823628968</v>
      </c>
      <c r="AZ156" s="73">
        <v>3167.5548928744715</v>
      </c>
      <c r="BA156" s="73">
        <v>3409.2968171692214</v>
      </c>
      <c r="BB156" s="73">
        <v>3372.4644629761624</v>
      </c>
      <c r="BC156" s="73">
        <v>3456.0743773448335</v>
      </c>
      <c r="BD156" s="73">
        <v>3515.760524796814</v>
      </c>
      <c r="BE156" s="73">
        <v>3912.3811954560892</v>
      </c>
      <c r="BF156" s="73">
        <v>4086.9281768465753</v>
      </c>
      <c r="BG156" s="73">
        <v>4225.813275273932</v>
      </c>
      <c r="BH156" s="73">
        <v>4288.9676469268334</v>
      </c>
      <c r="BI156" s="73">
        <v>4193.3587790537576</v>
      </c>
      <c r="BJ156" s="73">
        <v>4354.8506095801222</v>
      </c>
      <c r="BK156" s="73"/>
    </row>
    <row r="157" spans="1:63" x14ac:dyDescent="0.25">
      <c r="A157" s="61" t="s">
        <v>198</v>
      </c>
      <c r="B157" s="62" t="s">
        <v>197</v>
      </c>
      <c r="C157" s="77" t="e">
        <v>#N/A</v>
      </c>
      <c r="D157" s="77" t="e">
        <v>#N/A</v>
      </c>
      <c r="E157" s="77" t="e">
        <v>#N/A</v>
      </c>
      <c r="F157" s="77" t="e">
        <v>#N/A</v>
      </c>
      <c r="G157" s="77" t="e">
        <v>#N/A</v>
      </c>
      <c r="H157" s="77" t="e">
        <v>#N/A</v>
      </c>
      <c r="I157" s="77" t="e">
        <v>#N/A</v>
      </c>
      <c r="J157" s="77" t="e">
        <v>#N/A</v>
      </c>
      <c r="K157" s="77" t="e">
        <v>#N/A</v>
      </c>
      <c r="L157" s="77" t="e">
        <v>#N/A</v>
      </c>
      <c r="M157" s="77" t="e">
        <v>#N/A</v>
      </c>
      <c r="N157" s="77" t="e">
        <v>#N/A</v>
      </c>
      <c r="O157" s="77" t="e">
        <v>#N/A</v>
      </c>
      <c r="P157" s="77" t="e">
        <v>#N/A</v>
      </c>
      <c r="Q157" s="77" t="e">
        <v>#N/A</v>
      </c>
      <c r="R157" s="77" t="e">
        <v>#N/A</v>
      </c>
      <c r="S157" s="77" t="e">
        <v>#N/A</v>
      </c>
      <c r="T157" s="77" t="e">
        <v>#N/A</v>
      </c>
      <c r="U157" s="77" t="e">
        <v>#N/A</v>
      </c>
      <c r="V157" s="77" t="e">
        <v>#N/A</v>
      </c>
      <c r="W157" s="77" t="e">
        <v>#N/A</v>
      </c>
      <c r="X157" s="77" t="e">
        <v>#N/A</v>
      </c>
      <c r="Y157" s="77" t="e">
        <v>#N/A</v>
      </c>
      <c r="Z157" s="77" t="e">
        <v>#N/A</v>
      </c>
      <c r="AA157" s="77" t="e">
        <v>#N/A</v>
      </c>
      <c r="AB157" s="77" t="e">
        <v>#N/A</v>
      </c>
      <c r="AC157" s="77" t="e">
        <v>#N/A</v>
      </c>
      <c r="AD157" s="77" t="e">
        <v>#N/A</v>
      </c>
      <c r="AE157" s="77" t="e">
        <v>#N/A</v>
      </c>
      <c r="AF157" s="77" t="e">
        <v>#N/A</v>
      </c>
      <c r="AG157" s="73">
        <v>8474.2041835564141</v>
      </c>
      <c r="AH157" s="73">
        <v>8545.80364147201</v>
      </c>
      <c r="AI157" s="73">
        <v>8474.3960528195148</v>
      </c>
      <c r="AJ157" s="73">
        <v>8677.0085542410434</v>
      </c>
      <c r="AK157" s="73">
        <v>8921.8898826136574</v>
      </c>
      <c r="AL157" s="73">
        <v>9309.6504304333466</v>
      </c>
      <c r="AM157" s="73">
        <v>9241.8194253197289</v>
      </c>
      <c r="AN157" s="73">
        <v>9420.9765439936946</v>
      </c>
      <c r="AO157" s="73">
        <v>9224.8443600030514</v>
      </c>
      <c r="AP157" s="73">
        <v>8909.5527199018507</v>
      </c>
      <c r="AQ157" s="73">
        <v>8528.6713401556863</v>
      </c>
      <c r="AR157" s="73">
        <v>8293.5685378739181</v>
      </c>
      <c r="AS157" s="73">
        <v>8136.6314263264658</v>
      </c>
      <c r="AT157" s="73">
        <v>8335.9686620763641</v>
      </c>
      <c r="AU157" s="73">
        <v>8526.5104847075345</v>
      </c>
      <c r="AV157" s="73">
        <v>8568.5475497522948</v>
      </c>
      <c r="AW157" s="73">
        <v>8845.1108976109645</v>
      </c>
      <c r="AX157" s="73">
        <v>9192.186584922998</v>
      </c>
      <c r="AY157" s="73">
        <v>9643.5026688296257</v>
      </c>
      <c r="AZ157" s="73">
        <v>9489.6126837703468</v>
      </c>
      <c r="BA157" s="73">
        <v>10405.230940942884</v>
      </c>
      <c r="BB157" s="73">
        <v>10700.15531534368</v>
      </c>
      <c r="BC157" s="73">
        <v>10497.457976289659</v>
      </c>
      <c r="BD157" s="73">
        <v>11225.90628353377</v>
      </c>
      <c r="BE157" s="73">
        <v>11612.389910631669</v>
      </c>
      <c r="BF157" s="73">
        <v>11810.427971477216</v>
      </c>
      <c r="BG157" s="73">
        <v>12157.800613267606</v>
      </c>
      <c r="BH157" s="73">
        <v>12594.341427262634</v>
      </c>
      <c r="BI157" s="73">
        <v>12850.464956609081</v>
      </c>
      <c r="BJ157" s="73">
        <v>12685.113399749791</v>
      </c>
      <c r="BK157" s="73"/>
    </row>
    <row r="158" spans="1:63" x14ac:dyDescent="0.25">
      <c r="A158" s="61" t="s">
        <v>200</v>
      </c>
      <c r="B158" s="62" t="s">
        <v>199</v>
      </c>
      <c r="C158" s="77" t="e">
        <v>#N/A</v>
      </c>
      <c r="D158" s="77" t="e">
        <v>#N/A</v>
      </c>
      <c r="E158" s="77" t="e">
        <v>#N/A</v>
      </c>
      <c r="F158" s="77" t="e">
        <v>#N/A</v>
      </c>
      <c r="G158" s="77" t="e">
        <v>#N/A</v>
      </c>
      <c r="H158" s="77" t="e">
        <v>#N/A</v>
      </c>
      <c r="I158" s="77" t="e">
        <v>#N/A</v>
      </c>
      <c r="J158" s="77" t="e">
        <v>#N/A</v>
      </c>
      <c r="K158" s="77" t="e">
        <v>#N/A</v>
      </c>
      <c r="L158" s="77" t="e">
        <v>#N/A</v>
      </c>
      <c r="M158" s="77" t="e">
        <v>#N/A</v>
      </c>
      <c r="N158" s="77" t="e">
        <v>#N/A</v>
      </c>
      <c r="O158" s="77" t="e">
        <v>#N/A</v>
      </c>
      <c r="P158" s="77" t="e">
        <v>#N/A</v>
      </c>
      <c r="Q158" s="77" t="e">
        <v>#N/A</v>
      </c>
      <c r="R158" s="77" t="e">
        <v>#N/A</v>
      </c>
      <c r="S158" s="77" t="e">
        <v>#N/A</v>
      </c>
      <c r="T158" s="77" t="e">
        <v>#N/A</v>
      </c>
      <c r="U158" s="77" t="e">
        <v>#N/A</v>
      </c>
      <c r="V158" s="77" t="e">
        <v>#N/A</v>
      </c>
      <c r="W158" s="77" t="e">
        <v>#N/A</v>
      </c>
      <c r="X158" s="77" t="e">
        <v>#N/A</v>
      </c>
      <c r="Y158" s="77" t="e">
        <v>#N/A</v>
      </c>
      <c r="Z158" s="77" t="e">
        <v>#N/A</v>
      </c>
      <c r="AA158" s="77" t="e">
        <v>#N/A</v>
      </c>
      <c r="AB158" s="77" t="e">
        <v>#N/A</v>
      </c>
      <c r="AC158" s="77" t="e">
        <v>#N/A</v>
      </c>
      <c r="AD158" s="77" t="e">
        <v>#N/A</v>
      </c>
      <c r="AE158" s="77" t="e">
        <v>#N/A</v>
      </c>
      <c r="AF158" s="77" t="e">
        <v>#N/A</v>
      </c>
      <c r="AG158" s="73">
        <v>5249.2003840332454</v>
      </c>
      <c r="AH158" s="73">
        <v>5258.2613572767495</v>
      </c>
      <c r="AI158" s="73">
        <v>5128.6352681869457</v>
      </c>
      <c r="AJ158" s="73">
        <v>5295.7991380227904</v>
      </c>
      <c r="AK158" s="73">
        <v>5837.0892221585582</v>
      </c>
      <c r="AL158" s="73">
        <v>6154.169445358898</v>
      </c>
      <c r="AM158" s="73">
        <v>6210.2228930439142</v>
      </c>
      <c r="AN158" s="73">
        <v>6492.5499098251066</v>
      </c>
      <c r="AO158" s="73">
        <v>6354.4353125822872</v>
      </c>
      <c r="AP158" s="73">
        <v>6345.5010202970107</v>
      </c>
      <c r="AQ158" s="73">
        <v>6422.480568310395</v>
      </c>
      <c r="AR158" s="73">
        <v>6380.3386165403881</v>
      </c>
      <c r="AS158" s="73">
        <v>6653.394115574637</v>
      </c>
      <c r="AT158" s="73">
        <v>6861.828362861821</v>
      </c>
      <c r="AU158" s="73">
        <v>7136.3549198447727</v>
      </c>
      <c r="AV158" s="73">
        <v>7519.0277201867702</v>
      </c>
      <c r="AW158" s="73">
        <v>8017.2547362924888</v>
      </c>
      <c r="AX158" s="73">
        <v>8629.2639243059748</v>
      </c>
      <c r="AY158" s="73">
        <v>9341.2323351000359</v>
      </c>
      <c r="AZ158" s="73">
        <v>9368.0480656156924</v>
      </c>
      <c r="BA158" s="73">
        <v>10066.469647213098</v>
      </c>
      <c r="BB158" s="73">
        <v>10616.842247483508</v>
      </c>
      <c r="BC158" s="73">
        <v>11176.087472793433</v>
      </c>
      <c r="BD158" s="73">
        <v>11724.00320462355</v>
      </c>
      <c r="BE158" s="73">
        <v>11877.08406334802</v>
      </c>
      <c r="BF158" s="73">
        <v>12110.268884338577</v>
      </c>
      <c r="BG158" s="73">
        <v>12403.688745989884</v>
      </c>
      <c r="BH158" s="73">
        <v>12506.530170530636</v>
      </c>
      <c r="BI158" s="73">
        <v>12782.376329997847</v>
      </c>
      <c r="BJ158" s="73">
        <v>12847.885207895664</v>
      </c>
      <c r="BK158" s="73"/>
    </row>
    <row r="159" spans="1:63" x14ac:dyDescent="0.25">
      <c r="A159" s="61" t="s">
        <v>272</v>
      </c>
      <c r="B159" s="62" t="s">
        <v>271</v>
      </c>
      <c r="C159" s="77" t="e">
        <v>#N/A</v>
      </c>
      <c r="D159" s="77" t="e">
        <v>#N/A</v>
      </c>
      <c r="E159" s="77" t="e">
        <v>#N/A</v>
      </c>
      <c r="F159" s="77" t="e">
        <v>#N/A</v>
      </c>
      <c r="G159" s="77" t="e">
        <v>#N/A</v>
      </c>
      <c r="H159" s="77" t="e">
        <v>#N/A</v>
      </c>
      <c r="I159" s="77" t="e">
        <v>#N/A</v>
      </c>
      <c r="J159" s="77" t="e">
        <v>#N/A</v>
      </c>
      <c r="K159" s="77" t="e">
        <v>#N/A</v>
      </c>
      <c r="L159" s="77" t="e">
        <v>#N/A</v>
      </c>
      <c r="M159" s="77" t="e">
        <v>#N/A</v>
      </c>
      <c r="N159" s="77" t="e">
        <v>#N/A</v>
      </c>
      <c r="O159" s="77" t="e">
        <v>#N/A</v>
      </c>
      <c r="P159" s="77" t="e">
        <v>#N/A</v>
      </c>
      <c r="Q159" s="77" t="e">
        <v>#N/A</v>
      </c>
      <c r="R159" s="77" t="e">
        <v>#N/A</v>
      </c>
      <c r="S159" s="77" t="e">
        <v>#N/A</v>
      </c>
      <c r="T159" s="77" t="e">
        <v>#N/A</v>
      </c>
      <c r="U159" s="77" t="e">
        <v>#N/A</v>
      </c>
      <c r="V159" s="77" t="e">
        <v>#N/A</v>
      </c>
      <c r="W159" s="77" t="e">
        <v>#N/A</v>
      </c>
      <c r="X159" s="77" t="e">
        <v>#N/A</v>
      </c>
      <c r="Y159" s="77" t="e">
        <v>#N/A</v>
      </c>
      <c r="Z159" s="77" t="e">
        <v>#N/A</v>
      </c>
      <c r="AA159" s="77" t="e">
        <v>#N/A</v>
      </c>
      <c r="AB159" s="77" t="e">
        <v>#N/A</v>
      </c>
      <c r="AC159" s="77" t="e">
        <v>#N/A</v>
      </c>
      <c r="AD159" s="77" t="e">
        <v>#N/A</v>
      </c>
      <c r="AE159" s="77" t="e">
        <v>#N/A</v>
      </c>
      <c r="AF159" s="77" t="e">
        <v>#N/A</v>
      </c>
      <c r="AG159" s="73">
        <v>4231.7923517634918</v>
      </c>
      <c r="AH159" s="73">
        <v>4103.9086856282329</v>
      </c>
      <c r="AI159" s="73">
        <v>4018.6303020409491</v>
      </c>
      <c r="AJ159" s="73">
        <v>4006.6962540547265</v>
      </c>
      <c r="AK159" s="73">
        <v>4085.1446315209437</v>
      </c>
      <c r="AL159" s="73">
        <v>4178.0322375644455</v>
      </c>
      <c r="AM159" s="73">
        <v>4322.0847143311994</v>
      </c>
      <c r="AN159" s="73">
        <v>4444.7861877058722</v>
      </c>
      <c r="AO159" s="73">
        <v>4322.0288519105379</v>
      </c>
      <c r="AP159" s="73">
        <v>4358.6894091880904</v>
      </c>
      <c r="AQ159" s="73">
        <v>4453.7567859218079</v>
      </c>
      <c r="AR159" s="73">
        <v>4492.7211988534373</v>
      </c>
      <c r="AS159" s="73">
        <v>4562.7614940782887</v>
      </c>
      <c r="AT159" s="73">
        <v>4697.4855935272935</v>
      </c>
      <c r="AU159" s="73">
        <v>4908.0588537307949</v>
      </c>
      <c r="AV159" s="73">
        <v>5054.238991565082</v>
      </c>
      <c r="AW159" s="73">
        <v>5228.3157413263007</v>
      </c>
      <c r="AX159" s="73">
        <v>5474.6813269643508</v>
      </c>
      <c r="AY159" s="73">
        <v>5618.4850765418505</v>
      </c>
      <c r="AZ159" s="73">
        <v>5606.5908589104083</v>
      </c>
      <c r="BA159" s="73">
        <v>5918.3734807544652</v>
      </c>
      <c r="BB159" s="73">
        <v>6043.6018023072793</v>
      </c>
      <c r="BC159" s="73">
        <v>6351.2650076936061</v>
      </c>
      <c r="BD159" s="73">
        <v>6666.2509168535198</v>
      </c>
      <c r="BE159" s="73">
        <v>6973.6388398961326</v>
      </c>
      <c r="BF159" s="73">
        <v>7300.1357814615658</v>
      </c>
      <c r="BG159" s="73">
        <v>7705.0452220803045</v>
      </c>
      <c r="BH159" s="73">
        <v>8120.8423088285426</v>
      </c>
      <c r="BI159" s="73">
        <v>8516.0943882867541</v>
      </c>
      <c r="BJ159" s="73">
        <v>8908.1759769983455</v>
      </c>
      <c r="BK159" s="73"/>
    </row>
    <row r="160" spans="1:63" x14ac:dyDescent="0.25">
      <c r="A160" s="61" t="s">
        <v>345</v>
      </c>
      <c r="B160" s="62" t="s">
        <v>344</v>
      </c>
      <c r="C160" s="77" t="e">
        <v>#N/A</v>
      </c>
      <c r="D160" s="77" t="e">
        <v>#N/A</v>
      </c>
      <c r="E160" s="77" t="e">
        <v>#N/A</v>
      </c>
      <c r="F160" s="77" t="e">
        <v>#N/A</v>
      </c>
      <c r="G160" s="77" t="e">
        <v>#N/A</v>
      </c>
      <c r="H160" s="77" t="e">
        <v>#N/A</v>
      </c>
      <c r="I160" s="77" t="e">
        <v>#N/A</v>
      </c>
      <c r="J160" s="77" t="e">
        <v>#N/A</v>
      </c>
      <c r="K160" s="77" t="e">
        <v>#N/A</v>
      </c>
      <c r="L160" s="77" t="e">
        <v>#N/A</v>
      </c>
      <c r="M160" s="77" t="e">
        <v>#N/A</v>
      </c>
      <c r="N160" s="77" t="e">
        <v>#N/A</v>
      </c>
      <c r="O160" s="77" t="e">
        <v>#N/A</v>
      </c>
      <c r="P160" s="77" t="e">
        <v>#N/A</v>
      </c>
      <c r="Q160" s="77" t="e">
        <v>#N/A</v>
      </c>
      <c r="R160" s="77" t="e">
        <v>#N/A</v>
      </c>
      <c r="S160" s="77" t="e">
        <v>#N/A</v>
      </c>
      <c r="T160" s="77" t="e">
        <v>#N/A</v>
      </c>
      <c r="U160" s="77" t="e">
        <v>#N/A</v>
      </c>
      <c r="V160" s="77" t="e">
        <v>#N/A</v>
      </c>
      <c r="W160" s="77" t="e">
        <v>#N/A</v>
      </c>
      <c r="X160" s="77" t="e">
        <v>#N/A</v>
      </c>
      <c r="Y160" s="77" t="e">
        <v>#N/A</v>
      </c>
      <c r="Z160" s="77" t="e">
        <v>#N/A</v>
      </c>
      <c r="AA160" s="77" t="e">
        <v>#N/A</v>
      </c>
      <c r="AB160" s="77" t="e">
        <v>#N/A</v>
      </c>
      <c r="AC160" s="77" t="e">
        <v>#N/A</v>
      </c>
      <c r="AD160" s="77" t="e">
        <v>#N/A</v>
      </c>
      <c r="AE160" s="77" t="e">
        <v>#N/A</v>
      </c>
      <c r="AF160" s="77" t="e">
        <v>#N/A</v>
      </c>
      <c r="AG160" s="73">
        <v>11351.089085768541</v>
      </c>
      <c r="AH160" s="73">
        <v>10517.37531626481</v>
      </c>
      <c r="AI160" s="73">
        <v>10748.869672811554</v>
      </c>
      <c r="AJ160" s="73">
        <v>11122.358795635813</v>
      </c>
      <c r="AK160" s="73">
        <v>11686.357539950852</v>
      </c>
      <c r="AL160" s="73">
        <v>12499.447905066969</v>
      </c>
      <c r="AM160" s="73">
        <v>13253.750212805508</v>
      </c>
      <c r="AN160" s="73">
        <v>14099.260750177114</v>
      </c>
      <c r="AO160" s="73">
        <v>14748.281949822678</v>
      </c>
      <c r="AP160" s="73">
        <v>15436.070475351255</v>
      </c>
      <c r="AQ160" s="73">
        <v>16309.55372222458</v>
      </c>
      <c r="AR160" s="73">
        <v>16519.361590613567</v>
      </c>
      <c r="AS160" s="73">
        <v>16863.489031786696</v>
      </c>
      <c r="AT160" s="73">
        <v>17465.224969596438</v>
      </c>
      <c r="AU160" s="73">
        <v>18346.217797101697</v>
      </c>
      <c r="AV160" s="73">
        <v>18997.9392297003</v>
      </c>
      <c r="AW160" s="73">
        <v>20175.511517958628</v>
      </c>
      <c r="AX160" s="73">
        <v>21611.947289646669</v>
      </c>
      <c r="AY160" s="73">
        <v>22516.570046946326</v>
      </c>
      <c r="AZ160" s="73">
        <v>23138.596100825042</v>
      </c>
      <c r="BA160" s="73">
        <v>24072.755296317318</v>
      </c>
      <c r="BB160" s="73">
        <v>25204.493823716904</v>
      </c>
      <c r="BC160" s="73">
        <v>25538.48690691427</v>
      </c>
      <c r="BD160" s="73">
        <v>25841.584256584643</v>
      </c>
      <c r="BE160" s="73">
        <v>26734.66475793031</v>
      </c>
      <c r="BF160" s="73">
        <v>27885.809613733411</v>
      </c>
      <c r="BG160" s="73">
        <v>28774.272803708707</v>
      </c>
      <c r="BH160" s="73">
        <v>30160.494233686561</v>
      </c>
      <c r="BI160" s="73">
        <v>31775.261637557502</v>
      </c>
      <c r="BJ160" s="73">
        <v>33226.265918349367</v>
      </c>
      <c r="BK160" s="73"/>
    </row>
    <row r="161" spans="1:63" x14ac:dyDescent="0.25">
      <c r="A161" s="61" t="s">
        <v>411</v>
      </c>
      <c r="B161" s="62" t="s">
        <v>410</v>
      </c>
      <c r="C161" s="77" t="e">
        <v>#N/A</v>
      </c>
      <c r="D161" s="77" t="e">
        <v>#N/A</v>
      </c>
      <c r="E161" s="77" t="e">
        <v>#N/A</v>
      </c>
      <c r="F161" s="77" t="e">
        <v>#N/A</v>
      </c>
      <c r="G161" s="77" t="e">
        <v>#N/A</v>
      </c>
      <c r="H161" s="77" t="e">
        <v>#N/A</v>
      </c>
      <c r="I161" s="77" t="e">
        <v>#N/A</v>
      </c>
      <c r="J161" s="77" t="e">
        <v>#N/A</v>
      </c>
      <c r="K161" s="77" t="e">
        <v>#N/A</v>
      </c>
      <c r="L161" s="77" t="e">
        <v>#N/A</v>
      </c>
      <c r="M161" s="77" t="e">
        <v>#N/A</v>
      </c>
      <c r="N161" s="77" t="e">
        <v>#N/A</v>
      </c>
      <c r="O161" s="77" t="e">
        <v>#N/A</v>
      </c>
      <c r="P161" s="77" t="e">
        <v>#N/A</v>
      </c>
      <c r="Q161" s="77" t="e">
        <v>#N/A</v>
      </c>
      <c r="R161" s="77" t="e">
        <v>#N/A</v>
      </c>
      <c r="S161" s="77" t="e">
        <v>#N/A</v>
      </c>
      <c r="T161" s="77" t="e">
        <v>#N/A</v>
      </c>
      <c r="U161" s="77" t="e">
        <v>#N/A</v>
      </c>
      <c r="V161" s="77" t="e">
        <v>#N/A</v>
      </c>
      <c r="W161" s="77" t="e">
        <v>#N/A</v>
      </c>
      <c r="X161" s="77" t="e">
        <v>#N/A</v>
      </c>
      <c r="Y161" s="77" t="e">
        <v>#N/A</v>
      </c>
      <c r="Z161" s="77" t="e">
        <v>#N/A</v>
      </c>
      <c r="AA161" s="77" t="e">
        <v>#N/A</v>
      </c>
      <c r="AB161" s="77" t="e">
        <v>#N/A</v>
      </c>
      <c r="AC161" s="77" t="e">
        <v>#N/A</v>
      </c>
      <c r="AD161" s="77" t="e">
        <v>#N/A</v>
      </c>
      <c r="AE161" s="77" t="e">
        <v>#N/A</v>
      </c>
      <c r="AF161" s="77" t="e">
        <v>#N/A</v>
      </c>
      <c r="AG161" s="73">
        <v>23632.060147217318</v>
      </c>
      <c r="AH161" s="73">
        <v>24721.26973045</v>
      </c>
      <c r="AI161" s="73">
        <v>25010.039697206157</v>
      </c>
      <c r="AJ161" s="73">
        <v>24469.067383386333</v>
      </c>
      <c r="AK161" s="73">
        <v>24638.764621194106</v>
      </c>
      <c r="AL161" s="73">
        <v>25605.189019552956</v>
      </c>
      <c r="AM161" s="73">
        <v>26402.996975501526</v>
      </c>
      <c r="AN161" s="73">
        <v>27442.165591120138</v>
      </c>
      <c r="AO161" s="73">
        <v>28616.58354392054</v>
      </c>
      <c r="AP161" s="73">
        <v>29566.799850077066</v>
      </c>
      <c r="AQ161" s="73">
        <v>30480.134277695568</v>
      </c>
      <c r="AR161" s="73">
        <v>30854.205816861147</v>
      </c>
      <c r="AS161" s="73">
        <v>30922.252450083564</v>
      </c>
      <c r="AT161" s="73">
        <v>30519.72447602616</v>
      </c>
      <c r="AU161" s="73">
        <v>30991.443472651899</v>
      </c>
      <c r="AV161" s="73">
        <v>31175.85456060931</v>
      </c>
      <c r="AW161" s="73">
        <v>31625.390559572279</v>
      </c>
      <c r="AX161" s="73">
        <v>32354.530419790775</v>
      </c>
      <c r="AY161" s="73">
        <v>32411.053963981161</v>
      </c>
      <c r="AZ161" s="73">
        <v>31369.236297091695</v>
      </c>
      <c r="BA161" s="73">
        <v>31899.667627155104</v>
      </c>
      <c r="BB161" s="73">
        <v>31404.754390779286</v>
      </c>
      <c r="BC161" s="73">
        <v>30252.975157483641</v>
      </c>
      <c r="BD161" s="73">
        <v>30138.800959032105</v>
      </c>
      <c r="BE161" s="73">
        <v>30541.7928846043</v>
      </c>
      <c r="BF161" s="73">
        <v>31218.135660900163</v>
      </c>
      <c r="BG161" s="73">
        <v>31949.209209390065</v>
      </c>
      <c r="BH161" s="73">
        <v>33150.209965385759</v>
      </c>
      <c r="BI161" s="73">
        <v>34149.398315366903</v>
      </c>
      <c r="BJ161" s="73">
        <v>34904.685770528813</v>
      </c>
      <c r="BK161" s="73"/>
    </row>
    <row r="162" spans="1:63" x14ac:dyDescent="0.25">
      <c r="A162" s="61" t="s">
        <v>202</v>
      </c>
      <c r="B162" s="62" t="s">
        <v>201</v>
      </c>
      <c r="C162" s="77" t="e">
        <v>#N/A</v>
      </c>
      <c r="D162" s="77" t="e">
        <v>#N/A</v>
      </c>
      <c r="E162" s="77" t="e">
        <v>#N/A</v>
      </c>
      <c r="F162" s="77" t="e">
        <v>#N/A</v>
      </c>
      <c r="G162" s="77" t="e">
        <v>#N/A</v>
      </c>
      <c r="H162" s="77" t="e">
        <v>#N/A</v>
      </c>
      <c r="I162" s="77" t="e">
        <v>#N/A</v>
      </c>
      <c r="J162" s="77" t="e">
        <v>#N/A</v>
      </c>
      <c r="K162" s="77" t="e">
        <v>#N/A</v>
      </c>
      <c r="L162" s="77" t="e">
        <v>#N/A</v>
      </c>
      <c r="M162" s="77" t="e">
        <v>#N/A</v>
      </c>
      <c r="N162" s="77" t="e">
        <v>#N/A</v>
      </c>
      <c r="O162" s="77" t="e">
        <v>#N/A</v>
      </c>
      <c r="P162" s="77" t="e">
        <v>#N/A</v>
      </c>
      <c r="Q162" s="77" t="e">
        <v>#N/A</v>
      </c>
      <c r="R162" s="77" t="e">
        <v>#N/A</v>
      </c>
      <c r="S162" s="77" t="e">
        <v>#N/A</v>
      </c>
      <c r="T162" s="77" t="e">
        <v>#N/A</v>
      </c>
      <c r="U162" s="77" t="e">
        <v>#N/A</v>
      </c>
      <c r="V162" s="77" t="e">
        <v>#N/A</v>
      </c>
      <c r="W162" s="77" t="e">
        <v>#N/A</v>
      </c>
      <c r="X162" s="77" t="e">
        <v>#N/A</v>
      </c>
      <c r="Y162" s="77" t="e">
        <v>#N/A</v>
      </c>
      <c r="Z162" s="77" t="e">
        <v>#N/A</v>
      </c>
      <c r="AA162" s="77" t="e">
        <v>#N/A</v>
      </c>
      <c r="AB162" s="77" t="e">
        <v>#N/A</v>
      </c>
      <c r="AC162" s="77" t="e">
        <v>#N/A</v>
      </c>
      <c r="AD162" s="77" t="e">
        <v>#N/A</v>
      </c>
      <c r="AE162" s="77" t="e">
        <v>#N/A</v>
      </c>
      <c r="AF162" s="77" t="e">
        <v>#N/A</v>
      </c>
      <c r="AG162" s="73">
        <v>21595.978559986692</v>
      </c>
      <c r="AH162" s="73">
        <v>21937.892099333858</v>
      </c>
      <c r="AI162" s="73">
        <v>22791.564919542365</v>
      </c>
      <c r="AJ162" s="73">
        <v>23650.108642027019</v>
      </c>
      <c r="AK162" s="73">
        <v>24412.27581491704</v>
      </c>
      <c r="AL162" s="73">
        <v>25288.10622388481</v>
      </c>
      <c r="AM162" s="73">
        <v>25584.559372760294</v>
      </c>
      <c r="AN162" s="73">
        <v>26584.899986599212</v>
      </c>
      <c r="AO162" s="73">
        <v>27894.44208561724</v>
      </c>
      <c r="AP162" s="73">
        <v>29251.037321959928</v>
      </c>
      <c r="AQ162" s="73">
        <v>30124.693120874326</v>
      </c>
      <c r="AR162" s="73">
        <v>31958.096751831523</v>
      </c>
      <c r="AS162" s="73">
        <v>32209.422980776028</v>
      </c>
      <c r="AT162" s="73">
        <v>32206.464885645033</v>
      </c>
      <c r="AU162" s="73">
        <v>35016.938326168849</v>
      </c>
      <c r="AV162" s="73">
        <v>34370.714606986665</v>
      </c>
      <c r="AW162" s="73">
        <v>34030.090517196506</v>
      </c>
      <c r="AX162" s="73">
        <v>33831.934171899957</v>
      </c>
      <c r="AY162" s="73">
        <v>33403.424491696431</v>
      </c>
      <c r="AZ162" s="73">
        <v>32930.36156016407</v>
      </c>
      <c r="BA162" s="73">
        <v>32960.691105405334</v>
      </c>
      <c r="BB162" s="73">
        <v>33224.565518776282</v>
      </c>
      <c r="BC162" s="73">
        <v>33638.865680887597</v>
      </c>
      <c r="BD162" s="73">
        <v>33922.158421657099</v>
      </c>
      <c r="BE162" s="73">
        <v>34070.25358920484</v>
      </c>
      <c r="BF162" s="73">
        <v>34311.02962795482</v>
      </c>
      <c r="BG162" s="73">
        <v>34539.586838320109</v>
      </c>
      <c r="BH162" s="73">
        <v>34363.745992145094</v>
      </c>
      <c r="BI162" s="73">
        <v>34116.103801926358</v>
      </c>
      <c r="BJ162" s="73">
        <v>34517.613204104615</v>
      </c>
      <c r="BK162" s="73"/>
    </row>
    <row r="163" spans="1:63" x14ac:dyDescent="0.25">
      <c r="A163" s="61" t="s">
        <v>322</v>
      </c>
      <c r="B163" s="62" t="s">
        <v>321</v>
      </c>
      <c r="C163" s="77" t="e">
        <v>#N/A</v>
      </c>
      <c r="D163" s="77" t="e">
        <v>#N/A</v>
      </c>
      <c r="E163" s="77" t="e">
        <v>#N/A</v>
      </c>
      <c r="F163" s="77" t="e">
        <v>#N/A</v>
      </c>
      <c r="G163" s="77" t="e">
        <v>#N/A</v>
      </c>
      <c r="H163" s="77" t="e">
        <v>#N/A</v>
      </c>
      <c r="I163" s="77" t="e">
        <v>#N/A</v>
      </c>
      <c r="J163" s="77" t="e">
        <v>#N/A</v>
      </c>
      <c r="K163" s="77" t="e">
        <v>#N/A</v>
      </c>
      <c r="L163" s="77" t="e">
        <v>#N/A</v>
      </c>
      <c r="M163" s="77" t="e">
        <v>#N/A</v>
      </c>
      <c r="N163" s="77" t="e">
        <v>#N/A</v>
      </c>
      <c r="O163" s="77" t="e">
        <v>#N/A</v>
      </c>
      <c r="P163" s="77" t="e">
        <v>#N/A</v>
      </c>
      <c r="Q163" s="77" t="e">
        <v>#N/A</v>
      </c>
      <c r="R163" s="77" t="e">
        <v>#N/A</v>
      </c>
      <c r="S163" s="77" t="e">
        <v>#N/A</v>
      </c>
      <c r="T163" s="77" t="e">
        <v>#N/A</v>
      </c>
      <c r="U163" s="77" t="e">
        <v>#N/A</v>
      </c>
      <c r="V163" s="77" t="e">
        <v>#N/A</v>
      </c>
      <c r="W163" s="77" t="e">
        <v>#N/A</v>
      </c>
      <c r="X163" s="77" t="e">
        <v>#N/A</v>
      </c>
      <c r="Y163" s="77" t="e">
        <v>#N/A</v>
      </c>
      <c r="Z163" s="77" t="e">
        <v>#N/A</v>
      </c>
      <c r="AA163" s="77" t="e">
        <v>#N/A</v>
      </c>
      <c r="AB163" s="77" t="e">
        <v>#N/A</v>
      </c>
      <c r="AC163" s="77" t="e">
        <v>#N/A</v>
      </c>
      <c r="AD163" s="77" t="e">
        <v>#N/A</v>
      </c>
      <c r="AE163" s="77" t="e">
        <v>#N/A</v>
      </c>
      <c r="AF163" s="77" t="e">
        <v>#N/A</v>
      </c>
      <c r="AG163" s="73" t="e">
        <v>#N/A</v>
      </c>
      <c r="AH163" s="73" t="e">
        <v>#N/A</v>
      </c>
      <c r="AI163" s="73" t="e">
        <v>#N/A</v>
      </c>
      <c r="AJ163" s="73" t="e">
        <v>#N/A</v>
      </c>
      <c r="AK163" s="73" t="e">
        <v>#N/A</v>
      </c>
      <c r="AL163" s="73" t="e">
        <v>#N/A</v>
      </c>
      <c r="AM163" s="73" t="e">
        <v>#N/A</v>
      </c>
      <c r="AN163" s="73" t="e">
        <v>#N/A</v>
      </c>
      <c r="AO163" s="73" t="e">
        <v>#N/A</v>
      </c>
      <c r="AP163" s="73" t="e">
        <v>#N/A</v>
      </c>
      <c r="AQ163" s="73">
        <v>86566.156755296484</v>
      </c>
      <c r="AR163" s="73">
        <v>86643.784431910914</v>
      </c>
      <c r="AS163" s="73">
        <v>89119.940439907194</v>
      </c>
      <c r="AT163" s="73">
        <v>86887.330892495476</v>
      </c>
      <c r="AU163" s="73">
        <v>93748.301216255713</v>
      </c>
      <c r="AV163" s="73">
        <v>87721.341225247088</v>
      </c>
      <c r="AW163" s="73">
        <v>93655.698035940834</v>
      </c>
      <c r="AX163" s="73">
        <v>92750.08949741078</v>
      </c>
      <c r="AY163" s="73">
        <v>92555.622453609089</v>
      </c>
      <c r="AZ163" s="73">
        <v>89954.519993170383</v>
      </c>
      <c r="BA163" s="73">
        <v>95908.41615723884</v>
      </c>
      <c r="BB163" s="73">
        <v>99146.849879105124</v>
      </c>
      <c r="BC163" s="73">
        <v>96261.662668307079</v>
      </c>
      <c r="BD163" s="73">
        <v>95500.111971598628</v>
      </c>
      <c r="BE163" s="73">
        <v>95578.416973363957</v>
      </c>
      <c r="BF163" s="73">
        <v>95965.176430617546</v>
      </c>
      <c r="BG163" s="73">
        <v>95601.987397644596</v>
      </c>
      <c r="BH163" s="73">
        <v>91738.85379696943</v>
      </c>
      <c r="BI163" s="73">
        <v>90970.224418210244</v>
      </c>
      <c r="BJ163" s="73">
        <v>90043.926180467068</v>
      </c>
      <c r="BK163" s="73"/>
    </row>
    <row r="164" spans="1:63" x14ac:dyDescent="0.25">
      <c r="A164" s="61" t="s">
        <v>349</v>
      </c>
      <c r="B164" s="62" t="s">
        <v>348</v>
      </c>
      <c r="C164" s="77" t="e">
        <v>#N/A</v>
      </c>
      <c r="D164" s="77" t="e">
        <v>#N/A</v>
      </c>
      <c r="E164" s="77" t="e">
        <v>#N/A</v>
      </c>
      <c r="F164" s="77" t="e">
        <v>#N/A</v>
      </c>
      <c r="G164" s="77" t="e">
        <v>#N/A</v>
      </c>
      <c r="H164" s="77" t="e">
        <v>#N/A</v>
      </c>
      <c r="I164" s="77" t="e">
        <v>#N/A</v>
      </c>
      <c r="J164" s="77" t="e">
        <v>#N/A</v>
      </c>
      <c r="K164" s="77" t="e">
        <v>#N/A</v>
      </c>
      <c r="L164" s="77" t="e">
        <v>#N/A</v>
      </c>
      <c r="M164" s="77" t="e">
        <v>#N/A</v>
      </c>
      <c r="N164" s="77" t="e">
        <v>#N/A</v>
      </c>
      <c r="O164" s="77" t="e">
        <v>#N/A</v>
      </c>
      <c r="P164" s="77" t="e">
        <v>#N/A</v>
      </c>
      <c r="Q164" s="77" t="e">
        <v>#N/A</v>
      </c>
      <c r="R164" s="77" t="e">
        <v>#N/A</v>
      </c>
      <c r="S164" s="77" t="e">
        <v>#N/A</v>
      </c>
      <c r="T164" s="77" t="e">
        <v>#N/A</v>
      </c>
      <c r="U164" s="77" t="e">
        <v>#N/A</v>
      </c>
      <c r="V164" s="77" t="e">
        <v>#N/A</v>
      </c>
      <c r="W164" s="77" t="e">
        <v>#N/A</v>
      </c>
      <c r="X164" s="77" t="e">
        <v>#N/A</v>
      </c>
      <c r="Y164" s="77" t="e">
        <v>#N/A</v>
      </c>
      <c r="Z164" s="77" t="e">
        <v>#N/A</v>
      </c>
      <c r="AA164" s="77" t="e">
        <v>#N/A</v>
      </c>
      <c r="AB164" s="77" t="e">
        <v>#N/A</v>
      </c>
      <c r="AC164" s="77" t="e">
        <v>#N/A</v>
      </c>
      <c r="AD164" s="77" t="e">
        <v>#N/A</v>
      </c>
      <c r="AE164" s="77" t="e">
        <v>#N/A</v>
      </c>
      <c r="AF164" s="77" t="e">
        <v>#N/A</v>
      </c>
      <c r="AG164" s="73">
        <v>13344.927089942621</v>
      </c>
      <c r="AH164" s="73">
        <v>11722.391957594395</v>
      </c>
      <c r="AI164" s="73">
        <v>10791.723181638599</v>
      </c>
      <c r="AJ164" s="73">
        <v>10971.634007105178</v>
      </c>
      <c r="AK164" s="73">
        <v>11419.622050600257</v>
      </c>
      <c r="AL164" s="73">
        <v>12156.034583062437</v>
      </c>
      <c r="AM164" s="73">
        <v>12667.502478572174</v>
      </c>
      <c r="AN164" s="73">
        <v>12087.998388007456</v>
      </c>
      <c r="AO164" s="73">
        <v>11867.171935428134</v>
      </c>
      <c r="AP164" s="73">
        <v>11841.046290561006</v>
      </c>
      <c r="AQ164" s="73">
        <v>12148.200098546711</v>
      </c>
      <c r="AR164" s="73">
        <v>12961.725415484612</v>
      </c>
      <c r="AS164" s="73">
        <v>13954.058189721582</v>
      </c>
      <c r="AT164" s="73">
        <v>14384.117217781921</v>
      </c>
      <c r="AU164" s="73">
        <v>15974.873026046611</v>
      </c>
      <c r="AV164" s="73">
        <v>16824.178126898703</v>
      </c>
      <c r="AW164" s="73">
        <v>18282.948077200515</v>
      </c>
      <c r="AX164" s="73">
        <v>19897.268079814377</v>
      </c>
      <c r="AY164" s="73">
        <v>22114.661200319955</v>
      </c>
      <c r="AZ164" s="73">
        <v>21069.3050130757</v>
      </c>
      <c r="BA164" s="73">
        <v>20367.960445661709</v>
      </c>
      <c r="BB164" s="73">
        <v>20858.531727938273</v>
      </c>
      <c r="BC164" s="73">
        <v>21379.148226971145</v>
      </c>
      <c r="BD164" s="73">
        <v>22267.880296923136</v>
      </c>
      <c r="BE164" s="73">
        <v>23158.048677437644</v>
      </c>
      <c r="BF164" s="73">
        <v>23954.395899426185</v>
      </c>
      <c r="BG164" s="73">
        <v>25225.26378802579</v>
      </c>
      <c r="BH164" s="73">
        <v>27230.523819266571</v>
      </c>
      <c r="BI164" s="73">
        <v>28616.600003590083</v>
      </c>
      <c r="BJ164" s="73">
        <v>29968.575209263057</v>
      </c>
      <c r="BK164" s="73"/>
    </row>
    <row r="165" spans="1:63" x14ac:dyDescent="0.25">
      <c r="A165" s="61" t="s">
        <v>351</v>
      </c>
      <c r="B165" s="62" t="s">
        <v>350</v>
      </c>
      <c r="C165" s="77" t="e">
        <v>#N/A</v>
      </c>
      <c r="D165" s="77" t="e">
        <v>#N/A</v>
      </c>
      <c r="E165" s="77" t="e">
        <v>#N/A</v>
      </c>
      <c r="F165" s="77" t="e">
        <v>#N/A</v>
      </c>
      <c r="G165" s="77" t="e">
        <v>#N/A</v>
      </c>
      <c r="H165" s="77" t="e">
        <v>#N/A</v>
      </c>
      <c r="I165" s="77" t="e">
        <v>#N/A</v>
      </c>
      <c r="J165" s="77" t="e">
        <v>#N/A</v>
      </c>
      <c r="K165" s="77" t="e">
        <v>#N/A</v>
      </c>
      <c r="L165" s="77" t="e">
        <v>#N/A</v>
      </c>
      <c r="M165" s="77" t="e">
        <v>#N/A</v>
      </c>
      <c r="N165" s="77" t="e">
        <v>#N/A</v>
      </c>
      <c r="O165" s="77" t="e">
        <v>#N/A</v>
      </c>
      <c r="P165" s="77" t="e">
        <v>#N/A</v>
      </c>
      <c r="Q165" s="77" t="e">
        <v>#N/A</v>
      </c>
      <c r="R165" s="77" t="e">
        <v>#N/A</v>
      </c>
      <c r="S165" s="77" t="e">
        <v>#N/A</v>
      </c>
      <c r="T165" s="77" t="e">
        <v>#N/A</v>
      </c>
      <c r="U165" s="77" t="e">
        <v>#N/A</v>
      </c>
      <c r="V165" s="77" t="e">
        <v>#N/A</v>
      </c>
      <c r="W165" s="77" t="e">
        <v>#N/A</v>
      </c>
      <c r="X165" s="77" t="e">
        <v>#N/A</v>
      </c>
      <c r="Y165" s="77" t="e">
        <v>#N/A</v>
      </c>
      <c r="Z165" s="77" t="e">
        <v>#N/A</v>
      </c>
      <c r="AA165" s="77" t="e">
        <v>#N/A</v>
      </c>
      <c r="AB165" s="77" t="e">
        <v>#N/A</v>
      </c>
      <c r="AC165" s="77" t="e">
        <v>#N/A</v>
      </c>
      <c r="AD165" s="77" t="e">
        <v>#N/A</v>
      </c>
      <c r="AE165" s="77" t="e">
        <v>#N/A</v>
      </c>
      <c r="AF165" s="77" t="e">
        <v>#N/A</v>
      </c>
      <c r="AG165" s="73">
        <v>21548.652236961101</v>
      </c>
      <c r="AH165" s="73">
        <v>20402.5306802185</v>
      </c>
      <c r="AI165" s="73">
        <v>17420.921069191001</v>
      </c>
      <c r="AJ165" s="73">
        <v>15919.2931829266</v>
      </c>
      <c r="AK165" s="73">
        <v>13923.0471956152</v>
      </c>
      <c r="AL165" s="73">
        <v>13349.031367527799</v>
      </c>
      <c r="AM165" s="73">
        <v>12866.466841596</v>
      </c>
      <c r="AN165" s="73">
        <v>13068.175829493301</v>
      </c>
      <c r="AO165" s="73">
        <v>12396.064329815799</v>
      </c>
      <c r="AP165" s="73">
        <v>13230.256960774799</v>
      </c>
      <c r="AQ165" s="73">
        <v>14614.633739253401</v>
      </c>
      <c r="AR165" s="73">
        <v>15425.266120401</v>
      </c>
      <c r="AS165" s="73">
        <v>16224.7186087056</v>
      </c>
      <c r="AT165" s="73">
        <v>17488.2940480215</v>
      </c>
      <c r="AU165" s="73">
        <v>18823.086779827099</v>
      </c>
      <c r="AV165" s="73">
        <v>20104.300165571</v>
      </c>
      <c r="AW165" s="73">
        <v>21824.211978748299</v>
      </c>
      <c r="AX165" s="73">
        <v>23719.810786547299</v>
      </c>
      <c r="AY165" s="73">
        <v>24964.202828770802</v>
      </c>
      <c r="AZ165" s="73">
        <v>23010.067668504798</v>
      </c>
      <c r="BA165" s="73">
        <v>24034.727710549101</v>
      </c>
      <c r="BB165" s="73">
        <v>25048.6869872602</v>
      </c>
      <c r="BC165" s="73">
        <v>26012.849933174799</v>
      </c>
      <c r="BD165" s="73">
        <v>26413.178281508001</v>
      </c>
      <c r="BE165" s="73">
        <v>26137.0925642564</v>
      </c>
      <c r="BF165" s="73">
        <v>25566.287634934099</v>
      </c>
      <c r="BG165" s="73">
        <v>25568.907786198</v>
      </c>
      <c r="BH165" s="73">
        <v>26005.979940468998</v>
      </c>
      <c r="BI165" s="73">
        <v>26667.7254437796</v>
      </c>
      <c r="BJ165" s="73">
        <v>27043.9353888318</v>
      </c>
      <c r="BK165" s="73"/>
    </row>
    <row r="166" spans="1:63" x14ac:dyDescent="0.25">
      <c r="A166" s="61" t="s">
        <v>98</v>
      </c>
      <c r="B166" s="62" t="s">
        <v>97</v>
      </c>
      <c r="C166" s="77" t="e">
        <v>#N/A</v>
      </c>
      <c r="D166" s="77" t="e">
        <v>#N/A</v>
      </c>
      <c r="E166" s="77" t="e">
        <v>#N/A</v>
      </c>
      <c r="F166" s="77" t="e">
        <v>#N/A</v>
      </c>
      <c r="G166" s="77" t="e">
        <v>#N/A</v>
      </c>
      <c r="H166" s="77" t="e">
        <v>#N/A</v>
      </c>
      <c r="I166" s="77" t="e">
        <v>#N/A</v>
      </c>
      <c r="J166" s="77" t="e">
        <v>#N/A</v>
      </c>
      <c r="K166" s="77" t="e">
        <v>#N/A</v>
      </c>
      <c r="L166" s="77" t="e">
        <v>#N/A</v>
      </c>
      <c r="M166" s="77" t="e">
        <v>#N/A</v>
      </c>
      <c r="N166" s="77" t="e">
        <v>#N/A</v>
      </c>
      <c r="O166" s="77" t="e">
        <v>#N/A</v>
      </c>
      <c r="P166" s="77" t="e">
        <v>#N/A</v>
      </c>
      <c r="Q166" s="77" t="e">
        <v>#N/A</v>
      </c>
      <c r="R166" s="77" t="e">
        <v>#N/A</v>
      </c>
      <c r="S166" s="77" t="e">
        <v>#N/A</v>
      </c>
      <c r="T166" s="77" t="e">
        <v>#N/A</v>
      </c>
      <c r="U166" s="77" t="e">
        <v>#N/A</v>
      </c>
      <c r="V166" s="77" t="e">
        <v>#N/A</v>
      </c>
      <c r="W166" s="77" t="e">
        <v>#N/A</v>
      </c>
      <c r="X166" s="77" t="e">
        <v>#N/A</v>
      </c>
      <c r="Y166" s="77" t="e">
        <v>#N/A</v>
      </c>
      <c r="Z166" s="77" t="e">
        <v>#N/A</v>
      </c>
      <c r="AA166" s="77" t="e">
        <v>#N/A</v>
      </c>
      <c r="AB166" s="77" t="e">
        <v>#N/A</v>
      </c>
      <c r="AC166" s="77" t="e">
        <v>#N/A</v>
      </c>
      <c r="AD166" s="77" t="e">
        <v>#N/A</v>
      </c>
      <c r="AE166" s="77" t="e">
        <v>#N/A</v>
      </c>
      <c r="AF166" s="77" t="e">
        <v>#N/A</v>
      </c>
      <c r="AG166" s="73">
        <v>936.63443860576365</v>
      </c>
      <c r="AH166" s="73">
        <v>939.50053904154151</v>
      </c>
      <c r="AI166" s="73">
        <v>1051.3212890360282</v>
      </c>
      <c r="AJ166" s="73">
        <v>1033.7016901410223</v>
      </c>
      <c r="AK166" s="73">
        <v>542.65910991370208</v>
      </c>
      <c r="AL166" s="73">
        <v>746.34907281313747</v>
      </c>
      <c r="AM166" s="73">
        <v>816.76130526367763</v>
      </c>
      <c r="AN166" s="73">
        <v>870.95927076451824</v>
      </c>
      <c r="AO166" s="73">
        <v>874.18863030602836</v>
      </c>
      <c r="AP166" s="73">
        <v>846.75310543070373</v>
      </c>
      <c r="AQ166" s="73">
        <v>867.61595624762833</v>
      </c>
      <c r="AR166" s="73">
        <v>907.21324152738168</v>
      </c>
      <c r="AS166" s="73">
        <v>1003.0212624338944</v>
      </c>
      <c r="AT166" s="73">
        <v>1009.5259110683572</v>
      </c>
      <c r="AU166" s="73">
        <v>1069.2968135538608</v>
      </c>
      <c r="AV166" s="73">
        <v>1148.4470220081218</v>
      </c>
      <c r="AW166" s="73">
        <v>1226.239759414264</v>
      </c>
      <c r="AX166" s="73">
        <v>1287.0486894812773</v>
      </c>
      <c r="AY166" s="73">
        <v>1393.0296090005741</v>
      </c>
      <c r="AZ166" s="73">
        <v>1441.0002861335836</v>
      </c>
      <c r="BA166" s="73">
        <v>1507.165010357772</v>
      </c>
      <c r="BB166" s="73">
        <v>1586.9615503331831</v>
      </c>
      <c r="BC166" s="73">
        <v>1682.2048966145733</v>
      </c>
      <c r="BD166" s="73">
        <v>1718.9349658335695</v>
      </c>
      <c r="BE166" s="73">
        <v>1780.1440125006641</v>
      </c>
      <c r="BF166" s="73">
        <v>1889.1572749326408</v>
      </c>
      <c r="BG166" s="73">
        <v>1950.5281041593382</v>
      </c>
      <c r="BH166" s="73">
        <v>1975.2524530497983</v>
      </c>
      <c r="BI166" s="73">
        <v>2088.7543180402986</v>
      </c>
      <c r="BJ166" s="73">
        <v>2226.8635708165434</v>
      </c>
      <c r="BK166" s="73"/>
    </row>
    <row r="167" spans="1:63" x14ac:dyDescent="0.25">
      <c r="A167" s="61" t="s">
        <v>488</v>
      </c>
      <c r="B167" s="62" t="s">
        <v>487</v>
      </c>
      <c r="C167" s="77" t="e">
        <v>#N/A</v>
      </c>
      <c r="D167" s="77" t="e">
        <v>#N/A</v>
      </c>
      <c r="E167" s="77" t="e">
        <v>#N/A</v>
      </c>
      <c r="F167" s="77" t="e">
        <v>#N/A</v>
      </c>
      <c r="G167" s="77" t="e">
        <v>#N/A</v>
      </c>
      <c r="H167" s="77" t="e">
        <v>#N/A</v>
      </c>
      <c r="I167" s="77" t="e">
        <v>#N/A</v>
      </c>
      <c r="J167" s="77" t="e">
        <v>#N/A</v>
      </c>
      <c r="K167" s="77" t="e">
        <v>#N/A</v>
      </c>
      <c r="L167" s="77" t="e">
        <v>#N/A</v>
      </c>
      <c r="M167" s="77" t="e">
        <v>#N/A</v>
      </c>
      <c r="N167" s="77" t="e">
        <v>#N/A</v>
      </c>
      <c r="O167" s="77" t="e">
        <v>#N/A</v>
      </c>
      <c r="P167" s="77" t="e">
        <v>#N/A</v>
      </c>
      <c r="Q167" s="77" t="e">
        <v>#N/A</v>
      </c>
      <c r="R167" s="77" t="e">
        <v>#N/A</v>
      </c>
      <c r="S167" s="77" t="e">
        <v>#N/A</v>
      </c>
      <c r="T167" s="77" t="e">
        <v>#N/A</v>
      </c>
      <c r="U167" s="77" t="e">
        <v>#N/A</v>
      </c>
      <c r="V167" s="77" t="e">
        <v>#N/A</v>
      </c>
      <c r="W167" s="77" t="e">
        <v>#N/A</v>
      </c>
      <c r="X167" s="77" t="e">
        <v>#N/A</v>
      </c>
      <c r="Y167" s="77" t="e">
        <v>#N/A</v>
      </c>
      <c r="Z167" s="77" t="e">
        <v>#N/A</v>
      </c>
      <c r="AA167" s="77" t="e">
        <v>#N/A</v>
      </c>
      <c r="AB167" s="77" t="e">
        <v>#N/A</v>
      </c>
      <c r="AC167" s="77" t="e">
        <v>#N/A</v>
      </c>
      <c r="AD167" s="77" t="e">
        <v>#N/A</v>
      </c>
      <c r="AE167" s="77" t="e">
        <v>#N/A</v>
      </c>
      <c r="AF167" s="77" t="e">
        <v>#N/A</v>
      </c>
      <c r="AG167" s="73">
        <v>4058.0328352027941</v>
      </c>
      <c r="AH167" s="73">
        <v>3935.8322370733549</v>
      </c>
      <c r="AI167" s="73">
        <v>3892.5240203943258</v>
      </c>
      <c r="AJ167" s="73">
        <v>4012.618922827347</v>
      </c>
      <c r="AK167" s="73">
        <v>3874.1030135993033</v>
      </c>
      <c r="AL167" s="73">
        <v>4099.5961447744312</v>
      </c>
      <c r="AM167" s="73">
        <v>4365.3849962781687</v>
      </c>
      <c r="AN167" s="73">
        <v>4370.416230474103</v>
      </c>
      <c r="AO167" s="73">
        <v>4446.4185722145867</v>
      </c>
      <c r="AP167" s="73">
        <v>4523.4400886283702</v>
      </c>
      <c r="AQ167" s="73">
        <v>4812.9815818171528</v>
      </c>
      <c r="AR167" s="73">
        <v>5119.464825504544</v>
      </c>
      <c r="AS167" s="73">
        <v>5311.1185385984845</v>
      </c>
      <c r="AT167" s="73">
        <v>5517.2572061684805</v>
      </c>
      <c r="AU167" s="73">
        <v>5736.6819869146293</v>
      </c>
      <c r="AV167" s="73">
        <v>5937.3263606307955</v>
      </c>
      <c r="AW167" s="73">
        <v>6015.7619937887312</v>
      </c>
      <c r="AX167" s="73">
        <v>6355.0097500836491</v>
      </c>
      <c r="AY167" s="73">
        <v>6376.5096207316483</v>
      </c>
      <c r="AZ167" s="73">
        <v>6027.3837678585069</v>
      </c>
      <c r="BA167" s="73">
        <v>6010.8951976239177</v>
      </c>
      <c r="BB167" s="73">
        <v>6210.9831621262783</v>
      </c>
      <c r="BC167" s="73">
        <v>5906.0281995775722</v>
      </c>
      <c r="BD167" s="73">
        <v>5831.0563684665385</v>
      </c>
      <c r="BE167" s="73">
        <v>5789.9591063413418</v>
      </c>
      <c r="BF167" s="73">
        <v>5997.0086014387434</v>
      </c>
      <c r="BG167" s="73">
        <v>6445.9741791451033</v>
      </c>
      <c r="BH167" s="73">
        <v>6486.0868563805698</v>
      </c>
      <c r="BI167" s="73">
        <v>6327.0632983674132</v>
      </c>
      <c r="BJ167" s="73">
        <v>6521.4583242431363</v>
      </c>
      <c r="BK167" s="73"/>
    </row>
    <row r="168" spans="1:63" x14ac:dyDescent="0.25">
      <c r="A168" s="61" t="s">
        <v>413</v>
      </c>
      <c r="B168" s="62" t="s">
        <v>412</v>
      </c>
      <c r="C168" s="77" t="e">
        <v>#N/A</v>
      </c>
      <c r="D168" s="77" t="e">
        <v>#N/A</v>
      </c>
      <c r="E168" s="77" t="e">
        <v>#N/A</v>
      </c>
      <c r="F168" s="77" t="e">
        <v>#N/A</v>
      </c>
      <c r="G168" s="77" t="e">
        <v>#N/A</v>
      </c>
      <c r="H168" s="77" t="e">
        <v>#N/A</v>
      </c>
      <c r="I168" s="77" t="e">
        <v>#N/A</v>
      </c>
      <c r="J168" s="77" t="e">
        <v>#N/A</v>
      </c>
      <c r="K168" s="77" t="e">
        <v>#N/A</v>
      </c>
      <c r="L168" s="77" t="e">
        <v>#N/A</v>
      </c>
      <c r="M168" s="77" t="e">
        <v>#N/A</v>
      </c>
      <c r="N168" s="77" t="e">
        <v>#N/A</v>
      </c>
      <c r="O168" s="77" t="e">
        <v>#N/A</v>
      </c>
      <c r="P168" s="77" t="e">
        <v>#N/A</v>
      </c>
      <c r="Q168" s="77" t="e">
        <v>#N/A</v>
      </c>
      <c r="R168" s="77" t="e">
        <v>#N/A</v>
      </c>
      <c r="S168" s="77" t="e">
        <v>#N/A</v>
      </c>
      <c r="T168" s="77" t="e">
        <v>#N/A</v>
      </c>
      <c r="U168" s="77" t="e">
        <v>#N/A</v>
      </c>
      <c r="V168" s="77" t="e">
        <v>#N/A</v>
      </c>
      <c r="W168" s="77" t="e">
        <v>#N/A</v>
      </c>
      <c r="X168" s="77" t="e">
        <v>#N/A</v>
      </c>
      <c r="Y168" s="77" t="e">
        <v>#N/A</v>
      </c>
      <c r="Z168" s="77" t="e">
        <v>#N/A</v>
      </c>
      <c r="AA168" s="77" t="e">
        <v>#N/A</v>
      </c>
      <c r="AB168" s="77" t="e">
        <v>#N/A</v>
      </c>
      <c r="AC168" s="77" t="e">
        <v>#N/A</v>
      </c>
      <c r="AD168" s="77" t="e">
        <v>#N/A</v>
      </c>
      <c r="AE168" s="77" t="e">
        <v>#N/A</v>
      </c>
      <c r="AF168" s="77" t="e">
        <v>#N/A</v>
      </c>
      <c r="AG168" s="73" t="e">
        <v>#N/A</v>
      </c>
      <c r="AH168" s="73" t="e">
        <v>#N/A</v>
      </c>
      <c r="AI168" s="73" t="e">
        <v>#N/A</v>
      </c>
      <c r="AJ168" s="73" t="e">
        <v>#N/A</v>
      </c>
      <c r="AK168" s="73" t="e">
        <v>#N/A</v>
      </c>
      <c r="AL168" s="73" t="e">
        <v>#N/A</v>
      </c>
      <c r="AM168" s="73" t="e">
        <v>#N/A</v>
      </c>
      <c r="AN168" s="73">
        <v>63598.873847258859</v>
      </c>
      <c r="AO168" s="73">
        <v>67639.008141134444</v>
      </c>
      <c r="AP168" s="73">
        <v>72931.142603053013</v>
      </c>
      <c r="AQ168" s="73">
        <v>73660.381325370428</v>
      </c>
      <c r="AR168" s="73">
        <v>76790.721158986344</v>
      </c>
      <c r="AS168" s="73">
        <v>76036.958654981543</v>
      </c>
      <c r="AT168" s="73">
        <v>77911.682497157584</v>
      </c>
      <c r="AU168" s="73">
        <v>80391.828515793386</v>
      </c>
      <c r="AV168" s="73">
        <v>81263.149287452703</v>
      </c>
      <c r="AW168" s="73">
        <v>83307.406451950956</v>
      </c>
      <c r="AX168" s="73">
        <v>88152.578326445422</v>
      </c>
      <c r="AY168" s="73">
        <v>86641.763020541985</v>
      </c>
      <c r="AZ168" s="73">
        <v>76736.328962932457</v>
      </c>
      <c r="BA168" s="73">
        <v>71576.743902442584</v>
      </c>
      <c r="BB168" s="73">
        <v>64729.872236468524</v>
      </c>
      <c r="BC168" s="73">
        <v>59337.826417010911</v>
      </c>
      <c r="BD168" s="73">
        <v>58062.419050465003</v>
      </c>
      <c r="BE168" s="73">
        <v>56963.40842809985</v>
      </c>
      <c r="BF168" s="73">
        <v>57794.850303960513</v>
      </c>
      <c r="BG168" s="73">
        <v>58806.197297135121</v>
      </c>
      <c r="BH168" s="73">
        <v>58867.013363242484</v>
      </c>
      <c r="BI168" s="73">
        <v>59438.561376340935</v>
      </c>
      <c r="BJ168" s="73" t="e">
        <v>#N/A</v>
      </c>
      <c r="BK168" s="73"/>
    </row>
    <row r="169" spans="1:63" x14ac:dyDescent="0.25">
      <c r="A169" s="61" t="s">
        <v>102</v>
      </c>
      <c r="B169" s="62" t="s">
        <v>101</v>
      </c>
      <c r="C169" s="77" t="e">
        <v>#N/A</v>
      </c>
      <c r="D169" s="77" t="e">
        <v>#N/A</v>
      </c>
      <c r="E169" s="77" t="e">
        <v>#N/A</v>
      </c>
      <c r="F169" s="77" t="e">
        <v>#N/A</v>
      </c>
      <c r="G169" s="77" t="e">
        <v>#N/A</v>
      </c>
      <c r="H169" s="77" t="e">
        <v>#N/A</v>
      </c>
      <c r="I169" s="77" t="e">
        <v>#N/A</v>
      </c>
      <c r="J169" s="77" t="e">
        <v>#N/A</v>
      </c>
      <c r="K169" s="77" t="e">
        <v>#N/A</v>
      </c>
      <c r="L169" s="77" t="e">
        <v>#N/A</v>
      </c>
      <c r="M169" s="77" t="e">
        <v>#N/A</v>
      </c>
      <c r="N169" s="77" t="e">
        <v>#N/A</v>
      </c>
      <c r="O169" s="77" t="e">
        <v>#N/A</v>
      </c>
      <c r="P169" s="77" t="e">
        <v>#N/A</v>
      </c>
      <c r="Q169" s="77" t="e">
        <v>#N/A</v>
      </c>
      <c r="R169" s="77" t="e">
        <v>#N/A</v>
      </c>
      <c r="S169" s="77" t="e">
        <v>#N/A</v>
      </c>
      <c r="T169" s="77" t="e">
        <v>#N/A</v>
      </c>
      <c r="U169" s="77" t="e">
        <v>#N/A</v>
      </c>
      <c r="V169" s="77" t="e">
        <v>#N/A</v>
      </c>
      <c r="W169" s="77" t="e">
        <v>#N/A</v>
      </c>
      <c r="X169" s="77" t="e">
        <v>#N/A</v>
      </c>
      <c r="Y169" s="77" t="e">
        <v>#N/A</v>
      </c>
      <c r="Z169" s="77" t="e">
        <v>#N/A</v>
      </c>
      <c r="AA169" s="77" t="e">
        <v>#N/A</v>
      </c>
      <c r="AB169" s="77" t="e">
        <v>#N/A</v>
      </c>
      <c r="AC169" s="77" t="e">
        <v>#N/A</v>
      </c>
      <c r="AD169" s="77" t="e">
        <v>#N/A</v>
      </c>
      <c r="AE169" s="77" t="e">
        <v>#N/A</v>
      </c>
      <c r="AF169" s="77" t="e">
        <v>#N/A</v>
      </c>
      <c r="AG169" s="73" t="e">
        <v>#N/A</v>
      </c>
      <c r="AH169" s="73" t="e">
        <v>#N/A</v>
      </c>
      <c r="AI169" s="73" t="e">
        <v>#N/A</v>
      </c>
      <c r="AJ169" s="73" t="e">
        <v>#N/A</v>
      </c>
      <c r="AK169" s="73" t="e">
        <v>#N/A</v>
      </c>
      <c r="AL169" s="73" t="e">
        <v>#N/A</v>
      </c>
      <c r="AM169" s="73" t="e">
        <v>#N/A</v>
      </c>
      <c r="AN169" s="73" t="e">
        <v>#N/A</v>
      </c>
      <c r="AO169" s="73" t="e">
        <v>#N/A</v>
      </c>
      <c r="AP169" s="73" t="e">
        <v>#N/A</v>
      </c>
      <c r="AQ169" s="73" t="e">
        <v>#N/A</v>
      </c>
      <c r="AR169" s="73">
        <v>2589.2532831738858</v>
      </c>
      <c r="AS169" s="73">
        <v>2602.4000051871567</v>
      </c>
      <c r="AT169" s="73">
        <v>2718.7418881565864</v>
      </c>
      <c r="AU169" s="73">
        <v>2761.9313549382928</v>
      </c>
      <c r="AV169" s="73">
        <v>2887.7005896229753</v>
      </c>
      <c r="AW169" s="73">
        <v>3068.9056088489438</v>
      </c>
      <c r="AX169" s="73">
        <v>3080.7431572922201</v>
      </c>
      <c r="AY169" s="73">
        <v>3239.0580590760278</v>
      </c>
      <c r="AZ169" s="73">
        <v>3227.9316816750338</v>
      </c>
      <c r="BA169" s="73">
        <v>3357.4888171394459</v>
      </c>
      <c r="BB169" s="73">
        <v>3426.2689082981019</v>
      </c>
      <c r="BC169" s="73">
        <v>3461.1437211556436</v>
      </c>
      <c r="BD169" s="73">
        <v>3558.2328543027515</v>
      </c>
      <c r="BE169" s="73">
        <v>3720.7867590814735</v>
      </c>
      <c r="BF169" s="73">
        <v>3794.4918139169154</v>
      </c>
      <c r="BG169" s="73">
        <v>3878.7153152890828</v>
      </c>
      <c r="BH169" s="73">
        <v>3952.8881472367902</v>
      </c>
      <c r="BI169" s="73">
        <v>3993.3544667620022</v>
      </c>
      <c r="BJ169" s="73">
        <v>3969.5637984164509</v>
      </c>
      <c r="BK169" s="73"/>
    </row>
    <row r="170" spans="1:63" x14ac:dyDescent="0.25">
      <c r="A170" s="61" t="s">
        <v>324</v>
      </c>
      <c r="B170" s="62" t="s">
        <v>323</v>
      </c>
      <c r="C170" s="77" t="e">
        <v>#N/A</v>
      </c>
      <c r="D170" s="77" t="e">
        <v>#N/A</v>
      </c>
      <c r="E170" s="77" t="e">
        <v>#N/A</v>
      </c>
      <c r="F170" s="77" t="e">
        <v>#N/A</v>
      </c>
      <c r="G170" s="77" t="e">
        <v>#N/A</v>
      </c>
      <c r="H170" s="77" t="e">
        <v>#N/A</v>
      </c>
      <c r="I170" s="77" t="e">
        <v>#N/A</v>
      </c>
      <c r="J170" s="77" t="e">
        <v>#N/A</v>
      </c>
      <c r="K170" s="77" t="e">
        <v>#N/A</v>
      </c>
      <c r="L170" s="77" t="e">
        <v>#N/A</v>
      </c>
      <c r="M170" s="77" t="e">
        <v>#N/A</v>
      </c>
      <c r="N170" s="77" t="e">
        <v>#N/A</v>
      </c>
      <c r="O170" s="77" t="e">
        <v>#N/A</v>
      </c>
      <c r="P170" s="77" t="e">
        <v>#N/A</v>
      </c>
      <c r="Q170" s="77" t="e">
        <v>#N/A</v>
      </c>
      <c r="R170" s="77" t="e">
        <v>#N/A</v>
      </c>
      <c r="S170" s="77" t="e">
        <v>#N/A</v>
      </c>
      <c r="T170" s="77" t="e">
        <v>#N/A</v>
      </c>
      <c r="U170" s="77" t="e">
        <v>#N/A</v>
      </c>
      <c r="V170" s="77" t="e">
        <v>#N/A</v>
      </c>
      <c r="W170" s="77" t="e">
        <v>#N/A</v>
      </c>
      <c r="X170" s="77" t="e">
        <v>#N/A</v>
      </c>
      <c r="Y170" s="77" t="e">
        <v>#N/A</v>
      </c>
      <c r="Z170" s="77" t="e">
        <v>#N/A</v>
      </c>
      <c r="AA170" s="77" t="e">
        <v>#N/A</v>
      </c>
      <c r="AB170" s="77" t="e">
        <v>#N/A</v>
      </c>
      <c r="AC170" s="77" t="e">
        <v>#N/A</v>
      </c>
      <c r="AD170" s="77" t="e">
        <v>#N/A</v>
      </c>
      <c r="AE170" s="77" t="e">
        <v>#N/A</v>
      </c>
      <c r="AF170" s="77" t="e">
        <v>#N/A</v>
      </c>
      <c r="AG170" s="73">
        <v>41392.535604386576</v>
      </c>
      <c r="AH170" s="73">
        <v>46075.132837550285</v>
      </c>
      <c r="AI170" s="73">
        <v>46498.544591982616</v>
      </c>
      <c r="AJ170" s="73">
        <v>44623.508513743138</v>
      </c>
      <c r="AK170" s="73">
        <v>43761.330128696827</v>
      </c>
      <c r="AL170" s="73">
        <v>42855.792734361319</v>
      </c>
      <c r="AM170" s="73">
        <v>43073.126288525651</v>
      </c>
      <c r="AN170" s="73">
        <v>42710.901780134926</v>
      </c>
      <c r="AO170" s="73">
        <v>43111.075758562336</v>
      </c>
      <c r="AP170" s="73">
        <v>40643.845170946355</v>
      </c>
      <c r="AQ170" s="73">
        <v>41955.201699810823</v>
      </c>
      <c r="AR170" s="73">
        <v>40393.979578907987</v>
      </c>
      <c r="AS170" s="73">
        <v>38170.239179319316</v>
      </c>
      <c r="AT170" s="73">
        <v>41229.805248533128</v>
      </c>
      <c r="AU170" s="73">
        <v>43210.257432631872</v>
      </c>
      <c r="AV170" s="73">
        <v>44309.51972004601</v>
      </c>
      <c r="AW170" s="73">
        <v>44276.898386572895</v>
      </c>
      <c r="AX170" s="73">
        <v>43865.906371296274</v>
      </c>
      <c r="AY170" s="73">
        <v>45340.107689587472</v>
      </c>
      <c r="AZ170" s="73">
        <v>43169.542288911362</v>
      </c>
      <c r="BA170" s="73">
        <v>44036.77858781955</v>
      </c>
      <c r="BB170" s="73">
        <v>46988.991412739837</v>
      </c>
      <c r="BC170" s="73">
        <v>48023.99680519203</v>
      </c>
      <c r="BD170" s="73">
        <v>47847.644071841336</v>
      </c>
      <c r="BE170" s="73">
        <v>48208.527643341913</v>
      </c>
      <c r="BF170" s="73">
        <v>48921.229132604713</v>
      </c>
      <c r="BG170" s="73">
        <v>48627.149295078845</v>
      </c>
      <c r="BH170" s="73">
        <v>47309.132226912152</v>
      </c>
      <c r="BI170" s="73">
        <v>47596.735569334298</v>
      </c>
      <c r="BJ170" s="73">
        <v>46962.149056827024</v>
      </c>
      <c r="BK170" s="73"/>
    </row>
    <row r="171" spans="1:63" x14ac:dyDescent="0.25">
      <c r="A171" s="61" t="s">
        <v>104</v>
      </c>
      <c r="B171" s="62" t="s">
        <v>103</v>
      </c>
      <c r="C171" s="77" t="e">
        <v>#N/A</v>
      </c>
      <c r="D171" s="77" t="e">
        <v>#N/A</v>
      </c>
      <c r="E171" s="77" t="e">
        <v>#N/A</v>
      </c>
      <c r="F171" s="77" t="e">
        <v>#N/A</v>
      </c>
      <c r="G171" s="77" t="e">
        <v>#N/A</v>
      </c>
      <c r="H171" s="77" t="e">
        <v>#N/A</v>
      </c>
      <c r="I171" s="77" t="e">
        <v>#N/A</v>
      </c>
      <c r="J171" s="77" t="e">
        <v>#N/A</v>
      </c>
      <c r="K171" s="77" t="e">
        <v>#N/A</v>
      </c>
      <c r="L171" s="77" t="e">
        <v>#N/A</v>
      </c>
      <c r="M171" s="77" t="e">
        <v>#N/A</v>
      </c>
      <c r="N171" s="77" t="e">
        <v>#N/A</v>
      </c>
      <c r="O171" s="77" t="e">
        <v>#N/A</v>
      </c>
      <c r="P171" s="77" t="e">
        <v>#N/A</v>
      </c>
      <c r="Q171" s="77" t="e">
        <v>#N/A</v>
      </c>
      <c r="R171" s="77" t="e">
        <v>#N/A</v>
      </c>
      <c r="S171" s="77" t="e">
        <v>#N/A</v>
      </c>
      <c r="T171" s="77" t="e">
        <v>#N/A</v>
      </c>
      <c r="U171" s="77" t="e">
        <v>#N/A</v>
      </c>
      <c r="V171" s="77" t="e">
        <v>#N/A</v>
      </c>
      <c r="W171" s="77" t="e">
        <v>#N/A</v>
      </c>
      <c r="X171" s="77" t="e">
        <v>#N/A</v>
      </c>
      <c r="Y171" s="77" t="e">
        <v>#N/A</v>
      </c>
      <c r="Z171" s="77" t="e">
        <v>#N/A</v>
      </c>
      <c r="AA171" s="77" t="e">
        <v>#N/A</v>
      </c>
      <c r="AB171" s="77" t="e">
        <v>#N/A</v>
      </c>
      <c r="AC171" s="77" t="e">
        <v>#N/A</v>
      </c>
      <c r="AD171" s="77" t="e">
        <v>#N/A</v>
      </c>
      <c r="AE171" s="77" t="e">
        <v>#N/A</v>
      </c>
      <c r="AF171" s="77" t="e">
        <v>#N/A</v>
      </c>
      <c r="AG171" s="73">
        <v>2295.9691979198415</v>
      </c>
      <c r="AH171" s="73">
        <v>2285.0659716031992</v>
      </c>
      <c r="AI171" s="73">
        <v>2245.5349356794281</v>
      </c>
      <c r="AJ171" s="73">
        <v>2209.3055157396548</v>
      </c>
      <c r="AK171" s="73">
        <v>2147.7521143975623</v>
      </c>
      <c r="AL171" s="73">
        <v>2203.2888930585973</v>
      </c>
      <c r="AM171" s="73">
        <v>2191.4626790261373</v>
      </c>
      <c r="AN171" s="73">
        <v>2205.9649630306717</v>
      </c>
      <c r="AO171" s="73">
        <v>2281.8832222639094</v>
      </c>
      <c r="AP171" s="73">
        <v>2370.6825226533156</v>
      </c>
      <c r="AQ171" s="73">
        <v>2389.3354642773029</v>
      </c>
      <c r="AR171" s="73">
        <v>2439.4395687120723</v>
      </c>
      <c r="AS171" s="73">
        <v>2396.2954686569733</v>
      </c>
      <c r="AT171" s="73">
        <v>2493.93320866671</v>
      </c>
      <c r="AU171" s="73">
        <v>2574.7372966639746</v>
      </c>
      <c r="AV171" s="73">
        <v>2650.835303416553</v>
      </c>
      <c r="AW171" s="73">
        <v>2646.3728654982492</v>
      </c>
      <c r="AX171" s="73">
        <v>2704.6346981324264</v>
      </c>
      <c r="AY171" s="73">
        <v>2739.882762087243</v>
      </c>
      <c r="AZ171" s="73">
        <v>2722.2949046558306</v>
      </c>
      <c r="BA171" s="73">
        <v>2742.9950202072755</v>
      </c>
      <c r="BB171" s="73">
        <v>2707.0572758863518</v>
      </c>
      <c r="BC171" s="73">
        <v>2767.4135419749209</v>
      </c>
      <c r="BD171" s="73">
        <v>2766.969657949644</v>
      </c>
      <c r="BE171" s="73">
        <v>2868.3176982385085</v>
      </c>
      <c r="BF171" s="73">
        <v>2966.4535160259911</v>
      </c>
      <c r="BG171" s="73">
        <v>3067.6627124530219</v>
      </c>
      <c r="BH171" s="73">
        <v>3203.9007579396971</v>
      </c>
      <c r="BI171" s="73">
        <v>3314.7856890183912</v>
      </c>
      <c r="BJ171" s="73">
        <v>3394.8688077216812</v>
      </c>
      <c r="BK171" s="73"/>
    </row>
    <row r="172" spans="1:63" x14ac:dyDescent="0.25">
      <c r="A172" s="61" t="s">
        <v>415</v>
      </c>
      <c r="B172" s="62" t="s">
        <v>414</v>
      </c>
      <c r="C172" s="77" t="e">
        <v>#N/A</v>
      </c>
      <c r="D172" s="77" t="e">
        <v>#N/A</v>
      </c>
      <c r="E172" s="77" t="e">
        <v>#N/A</v>
      </c>
      <c r="F172" s="77" t="e">
        <v>#N/A</v>
      </c>
      <c r="G172" s="77" t="e">
        <v>#N/A</v>
      </c>
      <c r="H172" s="77" t="e">
        <v>#N/A</v>
      </c>
      <c r="I172" s="77" t="e">
        <v>#N/A</v>
      </c>
      <c r="J172" s="77" t="e">
        <v>#N/A</v>
      </c>
      <c r="K172" s="77" t="e">
        <v>#N/A</v>
      </c>
      <c r="L172" s="77" t="e">
        <v>#N/A</v>
      </c>
      <c r="M172" s="77" t="e">
        <v>#N/A</v>
      </c>
      <c r="N172" s="77" t="e">
        <v>#N/A</v>
      </c>
      <c r="O172" s="77" t="e">
        <v>#N/A</v>
      </c>
      <c r="P172" s="77" t="e">
        <v>#N/A</v>
      </c>
      <c r="Q172" s="77" t="e">
        <v>#N/A</v>
      </c>
      <c r="R172" s="77" t="e">
        <v>#N/A</v>
      </c>
      <c r="S172" s="77" t="e">
        <v>#N/A</v>
      </c>
      <c r="T172" s="77" t="e">
        <v>#N/A</v>
      </c>
      <c r="U172" s="77" t="e">
        <v>#N/A</v>
      </c>
      <c r="V172" s="77" t="e">
        <v>#N/A</v>
      </c>
      <c r="W172" s="77" t="e">
        <v>#N/A</v>
      </c>
      <c r="X172" s="77" t="e">
        <v>#N/A</v>
      </c>
      <c r="Y172" s="77" t="e">
        <v>#N/A</v>
      </c>
      <c r="Z172" s="77" t="e">
        <v>#N/A</v>
      </c>
      <c r="AA172" s="77" t="e">
        <v>#N/A</v>
      </c>
      <c r="AB172" s="77" t="e">
        <v>#N/A</v>
      </c>
      <c r="AC172" s="77" t="e">
        <v>#N/A</v>
      </c>
      <c r="AD172" s="77" t="e">
        <v>#N/A</v>
      </c>
      <c r="AE172" s="77" t="e">
        <v>#N/A</v>
      </c>
      <c r="AF172" s="77" t="e">
        <v>#N/A</v>
      </c>
      <c r="AG172" s="73" t="e">
        <v>#N/A</v>
      </c>
      <c r="AH172" s="73" t="e">
        <v>#N/A</v>
      </c>
      <c r="AI172" s="73" t="e">
        <v>#N/A</v>
      </c>
      <c r="AJ172" s="73" t="e">
        <v>#N/A</v>
      </c>
      <c r="AK172" s="73" t="e">
        <v>#N/A</v>
      </c>
      <c r="AL172" s="73">
        <v>7776.9430863069238</v>
      </c>
      <c r="AM172" s="73">
        <v>8272.3018827632277</v>
      </c>
      <c r="AN172" s="73">
        <v>8893.3765661399993</v>
      </c>
      <c r="AO172" s="73">
        <v>9225.4155071512851</v>
      </c>
      <c r="AP172" s="73">
        <v>8386.2990646743801</v>
      </c>
      <c r="AQ172" s="73">
        <v>8929.016137141547</v>
      </c>
      <c r="AR172" s="73">
        <v>9559.6464136547529</v>
      </c>
      <c r="AS172" s="73">
        <v>10178.965886860451</v>
      </c>
      <c r="AT172" s="73">
        <v>10648.222916367487</v>
      </c>
      <c r="AU172" s="73">
        <v>11636.685497011986</v>
      </c>
      <c r="AV172" s="73">
        <v>12317.183721857944</v>
      </c>
      <c r="AW172" s="73">
        <v>12997.325353825412</v>
      </c>
      <c r="AX172" s="73">
        <v>13890.497627082239</v>
      </c>
      <c r="AY172" s="73">
        <v>14738.69544640091</v>
      </c>
      <c r="AZ172" s="73">
        <v>14393.673168055084</v>
      </c>
      <c r="BA172" s="73">
        <v>14557.301069076682</v>
      </c>
      <c r="BB172" s="73">
        <v>14971.457683022367</v>
      </c>
      <c r="BC172" s="73">
        <v>14941.75747003612</v>
      </c>
      <c r="BD172" s="73">
        <v>15448.958941731442</v>
      </c>
      <c r="BE172" s="73">
        <v>15274.942281145686</v>
      </c>
      <c r="BF172" s="73">
        <v>15627.948624271341</v>
      </c>
      <c r="BG172" s="73">
        <v>16234.498184618893</v>
      </c>
      <c r="BH172" s="73">
        <v>16664.060711412665</v>
      </c>
      <c r="BI172" s="73">
        <v>17508.527799058083</v>
      </c>
      <c r="BJ172" s="73">
        <v>18350.587314679211</v>
      </c>
      <c r="BK172" s="73"/>
    </row>
    <row r="173" spans="1:63" x14ac:dyDescent="0.25">
      <c r="A173" s="61" t="s">
        <v>106</v>
      </c>
      <c r="B173" s="62" t="s">
        <v>105</v>
      </c>
      <c r="C173" s="77" t="e">
        <v>#N/A</v>
      </c>
      <c r="D173" s="77" t="e">
        <v>#N/A</v>
      </c>
      <c r="E173" s="77" t="e">
        <v>#N/A</v>
      </c>
      <c r="F173" s="77" t="e">
        <v>#N/A</v>
      </c>
      <c r="G173" s="77" t="e">
        <v>#N/A</v>
      </c>
      <c r="H173" s="77" t="e">
        <v>#N/A</v>
      </c>
      <c r="I173" s="77" t="e">
        <v>#N/A</v>
      </c>
      <c r="J173" s="77" t="e">
        <v>#N/A</v>
      </c>
      <c r="K173" s="77" t="e">
        <v>#N/A</v>
      </c>
      <c r="L173" s="77" t="e">
        <v>#N/A</v>
      </c>
      <c r="M173" s="77" t="e">
        <v>#N/A</v>
      </c>
      <c r="N173" s="77" t="e">
        <v>#N/A</v>
      </c>
      <c r="O173" s="77" t="e">
        <v>#N/A</v>
      </c>
      <c r="P173" s="77" t="e">
        <v>#N/A</v>
      </c>
      <c r="Q173" s="77" t="e">
        <v>#N/A</v>
      </c>
      <c r="R173" s="77" t="e">
        <v>#N/A</v>
      </c>
      <c r="S173" s="77" t="e">
        <v>#N/A</v>
      </c>
      <c r="T173" s="77" t="e">
        <v>#N/A</v>
      </c>
      <c r="U173" s="77" t="e">
        <v>#N/A</v>
      </c>
      <c r="V173" s="77" t="e">
        <v>#N/A</v>
      </c>
      <c r="W173" s="77" t="e">
        <v>#N/A</v>
      </c>
      <c r="X173" s="77" t="e">
        <v>#N/A</v>
      </c>
      <c r="Y173" s="77" t="e">
        <v>#N/A</v>
      </c>
      <c r="Z173" s="77" t="e">
        <v>#N/A</v>
      </c>
      <c r="AA173" s="77" t="e">
        <v>#N/A</v>
      </c>
      <c r="AB173" s="77" t="e">
        <v>#N/A</v>
      </c>
      <c r="AC173" s="77" t="e">
        <v>#N/A</v>
      </c>
      <c r="AD173" s="77" t="e">
        <v>#N/A</v>
      </c>
      <c r="AE173" s="77" t="e">
        <v>#N/A</v>
      </c>
      <c r="AF173" s="77" t="e">
        <v>#N/A</v>
      </c>
      <c r="AG173" s="73">
        <v>14647.048204450246</v>
      </c>
      <c r="AH173" s="73">
        <v>14852.219867146814</v>
      </c>
      <c r="AI173" s="73">
        <v>15842.983292875124</v>
      </c>
      <c r="AJ173" s="73">
        <v>16477.758474547369</v>
      </c>
      <c r="AK173" s="73">
        <v>15916.157351954116</v>
      </c>
      <c r="AL173" s="73">
        <v>15554.381405473328</v>
      </c>
      <c r="AM173" s="73">
        <v>16081.584761818089</v>
      </c>
      <c r="AN173" s="73">
        <v>17795.144754547939</v>
      </c>
      <c r="AO173" s="73">
        <v>18916.94433012437</v>
      </c>
      <c r="AP173" s="73">
        <v>18896.242336225358</v>
      </c>
      <c r="AQ173" s="73">
        <v>19011.924167307563</v>
      </c>
      <c r="AR173" s="73">
        <v>18563.886650610963</v>
      </c>
      <c r="AS173" s="73">
        <v>18223.274872879552</v>
      </c>
      <c r="AT173" s="73">
        <v>17345.609634310505</v>
      </c>
      <c r="AU173" s="73">
        <v>16913.702578237793</v>
      </c>
      <c r="AV173" s="73">
        <v>18351.688134346132</v>
      </c>
      <c r="AW173" s="73">
        <v>19664.447606300702</v>
      </c>
      <c r="AX173" s="73">
        <v>21603.195901354793</v>
      </c>
      <c r="AY173" s="73">
        <v>20671.90844270348</v>
      </c>
      <c r="AZ173" s="73">
        <v>20363.343533556505</v>
      </c>
      <c r="BA173" s="73">
        <v>20981.834586282494</v>
      </c>
      <c r="BB173" s="73">
        <v>23239.662183595039</v>
      </c>
      <c r="BC173" s="73">
        <v>23302.952277045777</v>
      </c>
      <c r="BD173" s="73">
        <v>24253.252411461144</v>
      </c>
      <c r="BE173" s="73">
        <v>24954.631782024499</v>
      </c>
      <c r="BF173" s="73">
        <v>25609.289476973183</v>
      </c>
      <c r="BG173" s="73">
        <v>26421.941431830157</v>
      </c>
      <c r="BH173" s="73">
        <v>27242.656034750777</v>
      </c>
      <c r="BI173" s="73">
        <v>27996.770572246311</v>
      </c>
      <c r="BJ173" s="73">
        <v>29223.465013374083</v>
      </c>
      <c r="BK173" s="73"/>
    </row>
    <row r="174" spans="1:63" x14ac:dyDescent="0.25">
      <c r="A174" s="61" t="s">
        <v>108</v>
      </c>
      <c r="B174" s="62" t="s">
        <v>107</v>
      </c>
      <c r="C174" s="77" t="e">
        <v>#N/A</v>
      </c>
      <c r="D174" s="77" t="e">
        <v>#N/A</v>
      </c>
      <c r="E174" s="77" t="e">
        <v>#N/A</v>
      </c>
      <c r="F174" s="77" t="e">
        <v>#N/A</v>
      </c>
      <c r="G174" s="77" t="e">
        <v>#N/A</v>
      </c>
      <c r="H174" s="77" t="e">
        <v>#N/A</v>
      </c>
      <c r="I174" s="77" t="e">
        <v>#N/A</v>
      </c>
      <c r="J174" s="77" t="e">
        <v>#N/A</v>
      </c>
      <c r="K174" s="77" t="e">
        <v>#N/A</v>
      </c>
      <c r="L174" s="77" t="e">
        <v>#N/A</v>
      </c>
      <c r="M174" s="77" t="e">
        <v>#N/A</v>
      </c>
      <c r="N174" s="77" t="e">
        <v>#N/A</v>
      </c>
      <c r="O174" s="77" t="e">
        <v>#N/A</v>
      </c>
      <c r="P174" s="77" t="e">
        <v>#N/A</v>
      </c>
      <c r="Q174" s="77" t="e">
        <v>#N/A</v>
      </c>
      <c r="R174" s="77" t="e">
        <v>#N/A</v>
      </c>
      <c r="S174" s="77" t="e">
        <v>#N/A</v>
      </c>
      <c r="T174" s="77" t="e">
        <v>#N/A</v>
      </c>
      <c r="U174" s="77" t="e">
        <v>#N/A</v>
      </c>
      <c r="V174" s="77" t="e">
        <v>#N/A</v>
      </c>
      <c r="W174" s="77" t="e">
        <v>#N/A</v>
      </c>
      <c r="X174" s="77" t="e">
        <v>#N/A</v>
      </c>
      <c r="Y174" s="77" t="e">
        <v>#N/A</v>
      </c>
      <c r="Z174" s="77" t="e">
        <v>#N/A</v>
      </c>
      <c r="AA174" s="77" t="e">
        <v>#N/A</v>
      </c>
      <c r="AB174" s="77" t="e">
        <v>#N/A</v>
      </c>
      <c r="AC174" s="77" t="e">
        <v>#N/A</v>
      </c>
      <c r="AD174" s="77" t="e">
        <v>#N/A</v>
      </c>
      <c r="AE174" s="77" t="e">
        <v>#N/A</v>
      </c>
      <c r="AF174" s="77" t="e">
        <v>#N/A</v>
      </c>
      <c r="AG174" s="73">
        <v>1460.7792751771658</v>
      </c>
      <c r="AH174" s="73">
        <v>1485.2006517284726</v>
      </c>
      <c r="AI174" s="73">
        <v>1203.0797432770878</v>
      </c>
      <c r="AJ174" s="73">
        <v>1224.9039803495909</v>
      </c>
      <c r="AK174" s="73">
        <v>1206.3960420979238</v>
      </c>
      <c r="AL174" s="73">
        <v>1111.387657811933</v>
      </c>
      <c r="AM174" s="73">
        <v>1128.5957138992555</v>
      </c>
      <c r="AN174" s="73">
        <v>1056.7210246179839</v>
      </c>
      <c r="AO174" s="73">
        <v>1064.2467071790375</v>
      </c>
      <c r="AP174" s="73">
        <v>1024.271181608015</v>
      </c>
      <c r="AQ174" s="73">
        <v>1063.2969660168192</v>
      </c>
      <c r="AR174" s="73">
        <v>960.32089912968684</v>
      </c>
      <c r="AS174" s="73">
        <v>1162.257753546203</v>
      </c>
      <c r="AT174" s="73">
        <v>1213.0209391249455</v>
      </c>
      <c r="AU174" s="73">
        <v>1237.6302439212943</v>
      </c>
      <c r="AV174" s="73">
        <v>1244.9025168621508</v>
      </c>
      <c r="AW174" s="73">
        <v>1256.6170918552702</v>
      </c>
      <c r="AX174" s="73">
        <v>1321.5146163242109</v>
      </c>
      <c r="AY174" s="73">
        <v>1360.1602111568109</v>
      </c>
      <c r="AZ174" s="73">
        <v>1372.3922854860184</v>
      </c>
      <c r="BA174" s="73">
        <v>1413.5641768083813</v>
      </c>
      <c r="BB174" s="73">
        <v>1469.0330034553283</v>
      </c>
      <c r="BC174" s="73">
        <v>1654.413417482471</v>
      </c>
      <c r="BD174" s="73">
        <v>1953.0869413983785</v>
      </c>
      <c r="BE174" s="73">
        <v>1997.5118531916644</v>
      </c>
      <c r="BF174" s="73">
        <v>1551.8220086381889</v>
      </c>
      <c r="BG174" s="73">
        <v>1610.5527273905398</v>
      </c>
      <c r="BH174" s="73">
        <v>1642.6065930855375</v>
      </c>
      <c r="BI174" s="73">
        <v>1663.2923932657318</v>
      </c>
      <c r="BJ174" s="73">
        <v>1718.2767115724275</v>
      </c>
      <c r="BK174" s="73"/>
    </row>
    <row r="175" spans="1:63" x14ac:dyDescent="0.25">
      <c r="A175" s="61" t="s">
        <v>274</v>
      </c>
      <c r="B175" s="62" t="s">
        <v>273</v>
      </c>
      <c r="C175" s="77" t="e">
        <v>#N/A</v>
      </c>
      <c r="D175" s="77" t="e">
        <v>#N/A</v>
      </c>
      <c r="E175" s="77" t="e">
        <v>#N/A</v>
      </c>
      <c r="F175" s="77" t="e">
        <v>#N/A</v>
      </c>
      <c r="G175" s="77" t="e">
        <v>#N/A</v>
      </c>
      <c r="H175" s="77" t="e">
        <v>#N/A</v>
      </c>
      <c r="I175" s="77" t="e">
        <v>#N/A</v>
      </c>
      <c r="J175" s="77" t="e">
        <v>#N/A</v>
      </c>
      <c r="K175" s="77" t="e">
        <v>#N/A</v>
      </c>
      <c r="L175" s="77" t="e">
        <v>#N/A</v>
      </c>
      <c r="M175" s="77" t="e">
        <v>#N/A</v>
      </c>
      <c r="N175" s="77" t="e">
        <v>#N/A</v>
      </c>
      <c r="O175" s="77" t="e">
        <v>#N/A</v>
      </c>
      <c r="P175" s="77" t="e">
        <v>#N/A</v>
      </c>
      <c r="Q175" s="77" t="e">
        <v>#N/A</v>
      </c>
      <c r="R175" s="77" t="e">
        <v>#N/A</v>
      </c>
      <c r="S175" s="77" t="e">
        <v>#N/A</v>
      </c>
      <c r="T175" s="77" t="e">
        <v>#N/A</v>
      </c>
      <c r="U175" s="77" t="e">
        <v>#N/A</v>
      </c>
      <c r="V175" s="77" t="e">
        <v>#N/A</v>
      </c>
      <c r="W175" s="77" t="e">
        <v>#N/A</v>
      </c>
      <c r="X175" s="77" t="e">
        <v>#N/A</v>
      </c>
      <c r="Y175" s="77" t="e">
        <v>#N/A</v>
      </c>
      <c r="Z175" s="77" t="e">
        <v>#N/A</v>
      </c>
      <c r="AA175" s="77" t="e">
        <v>#N/A</v>
      </c>
      <c r="AB175" s="77" t="e">
        <v>#N/A</v>
      </c>
      <c r="AC175" s="77" t="e">
        <v>#N/A</v>
      </c>
      <c r="AD175" s="77" t="e">
        <v>#N/A</v>
      </c>
      <c r="AE175" s="77" t="e">
        <v>#N/A</v>
      </c>
      <c r="AF175" s="77" t="e">
        <v>#N/A</v>
      </c>
      <c r="AG175" s="73">
        <v>37348.206786373339</v>
      </c>
      <c r="AH175" s="73">
        <v>38728.40390860389</v>
      </c>
      <c r="AI175" s="73">
        <v>40077.548793784947</v>
      </c>
      <c r="AJ175" s="73">
        <v>43555.619036454511</v>
      </c>
      <c r="AK175" s="73">
        <v>46895.053010118238</v>
      </c>
      <c r="AL175" s="73">
        <v>48767.718290190307</v>
      </c>
      <c r="AM175" s="73">
        <v>50323.883656523059</v>
      </c>
      <c r="AN175" s="73">
        <v>52711.00299333805</v>
      </c>
      <c r="AO175" s="73">
        <v>49831.820600819759</v>
      </c>
      <c r="AP175" s="73">
        <v>52264.851090441436</v>
      </c>
      <c r="AQ175" s="73">
        <v>56010.570721254109</v>
      </c>
      <c r="AR175" s="73">
        <v>53937.133194471673</v>
      </c>
      <c r="AS175" s="73">
        <v>55539.367074022681</v>
      </c>
      <c r="AT175" s="73">
        <v>58920.945003496548</v>
      </c>
      <c r="AU175" s="73">
        <v>63901.716367617002</v>
      </c>
      <c r="AV175" s="73">
        <v>67010.518176126585</v>
      </c>
      <c r="AW175" s="73">
        <v>70794.448635438705</v>
      </c>
      <c r="AX175" s="73">
        <v>74032.285654761072</v>
      </c>
      <c r="AY175" s="73">
        <v>71507.061118618847</v>
      </c>
      <c r="AZ175" s="73">
        <v>69466.581746132579</v>
      </c>
      <c r="BA175" s="73">
        <v>78159.843328731804</v>
      </c>
      <c r="BB175" s="73">
        <v>81398.616628351505</v>
      </c>
      <c r="BC175" s="73">
        <v>82969.561720816477</v>
      </c>
      <c r="BD175" s="73">
        <v>85585.866538485294</v>
      </c>
      <c r="BE175" s="73">
        <v>87808.663157495845</v>
      </c>
      <c r="BF175" s="73">
        <v>89366.307889125746</v>
      </c>
      <c r="BG175" s="73">
        <v>91075.535311429878</v>
      </c>
      <c r="BH175" s="73">
        <v>94940.970785297017</v>
      </c>
      <c r="BI175" s="73">
        <v>97744.954606169253</v>
      </c>
      <c r="BJ175" s="73">
        <v>97341.468645373126</v>
      </c>
      <c r="BK175" s="73"/>
    </row>
    <row r="176" spans="1:63" x14ac:dyDescent="0.25">
      <c r="A176" s="61" t="s">
        <v>214</v>
      </c>
      <c r="B176" s="62" t="s">
        <v>213</v>
      </c>
      <c r="C176" s="77" t="e">
        <v>#N/A</v>
      </c>
      <c r="D176" s="77" t="e">
        <v>#N/A</v>
      </c>
      <c r="E176" s="77" t="e">
        <v>#N/A</v>
      </c>
      <c r="F176" s="77" t="e">
        <v>#N/A</v>
      </c>
      <c r="G176" s="77" t="e">
        <v>#N/A</v>
      </c>
      <c r="H176" s="77" t="e">
        <v>#N/A</v>
      </c>
      <c r="I176" s="77" t="e">
        <v>#N/A</v>
      </c>
      <c r="J176" s="77" t="e">
        <v>#N/A</v>
      </c>
      <c r="K176" s="77" t="e">
        <v>#N/A</v>
      </c>
      <c r="L176" s="77" t="e">
        <v>#N/A</v>
      </c>
      <c r="M176" s="77" t="e">
        <v>#N/A</v>
      </c>
      <c r="N176" s="77" t="e">
        <v>#N/A</v>
      </c>
      <c r="O176" s="77" t="e">
        <v>#N/A</v>
      </c>
      <c r="P176" s="77" t="e">
        <v>#N/A</v>
      </c>
      <c r="Q176" s="77" t="e">
        <v>#N/A</v>
      </c>
      <c r="R176" s="77" t="e">
        <v>#N/A</v>
      </c>
      <c r="S176" s="77" t="e">
        <v>#N/A</v>
      </c>
      <c r="T176" s="77" t="e">
        <v>#N/A</v>
      </c>
      <c r="U176" s="77" t="e">
        <v>#N/A</v>
      </c>
      <c r="V176" s="77" t="e">
        <v>#N/A</v>
      </c>
      <c r="W176" s="77" t="e">
        <v>#N/A</v>
      </c>
      <c r="X176" s="77" t="e">
        <v>#N/A</v>
      </c>
      <c r="Y176" s="77" t="e">
        <v>#N/A</v>
      </c>
      <c r="Z176" s="77" t="e">
        <v>#N/A</v>
      </c>
      <c r="AA176" s="77" t="e">
        <v>#N/A</v>
      </c>
      <c r="AB176" s="77" t="e">
        <v>#N/A</v>
      </c>
      <c r="AC176" s="77" t="e">
        <v>#N/A</v>
      </c>
      <c r="AD176" s="77" t="e">
        <v>#N/A</v>
      </c>
      <c r="AE176" s="77" t="e">
        <v>#N/A</v>
      </c>
      <c r="AF176" s="77" t="e">
        <v>#N/A</v>
      </c>
      <c r="AG176" s="73" t="e">
        <v>#N/A</v>
      </c>
      <c r="AH176" s="73" t="e">
        <v>#N/A</v>
      </c>
      <c r="AI176" s="73" t="e">
        <v>#N/A</v>
      </c>
      <c r="AJ176" s="73" t="e">
        <v>#N/A</v>
      </c>
      <c r="AK176" s="73" t="e">
        <v>#N/A</v>
      </c>
      <c r="AL176" s="73" t="e">
        <v>#N/A</v>
      </c>
      <c r="AM176" s="73" t="e">
        <v>#N/A</v>
      </c>
      <c r="AN176" s="73" t="e">
        <v>#N/A</v>
      </c>
      <c r="AO176" s="73" t="e">
        <v>#N/A</v>
      </c>
      <c r="AP176" s="73" t="e">
        <v>#N/A</v>
      </c>
      <c r="AQ176" s="73" t="e">
        <v>#N/A</v>
      </c>
      <c r="AR176" s="73" t="e">
        <v>#N/A</v>
      </c>
      <c r="AS176" s="73" t="e">
        <v>#N/A</v>
      </c>
      <c r="AT176" s="73" t="e">
        <v>#N/A</v>
      </c>
      <c r="AU176" s="73" t="e">
        <v>#N/A</v>
      </c>
      <c r="AV176" s="73" t="e">
        <v>#N/A</v>
      </c>
      <c r="AW176" s="73" t="e">
        <v>#N/A</v>
      </c>
      <c r="AX176" s="73" t="e">
        <v>#N/A</v>
      </c>
      <c r="AY176" s="73" t="e">
        <v>#N/A</v>
      </c>
      <c r="AZ176" s="73">
        <v>41969.403740440917</v>
      </c>
      <c r="BA176" s="73">
        <v>43543.889758232945</v>
      </c>
      <c r="BB176" s="73">
        <v>46392.868750802947</v>
      </c>
      <c r="BC176" s="73">
        <v>45401.702358693074</v>
      </c>
      <c r="BD176" s="73">
        <v>43523.535791799688</v>
      </c>
      <c r="BE176" s="73">
        <v>42946.684543283569</v>
      </c>
      <c r="BF176" s="73">
        <v>41852.40412728129</v>
      </c>
      <c r="BG176" s="73">
        <v>40857.769476166643</v>
      </c>
      <c r="BH176" s="73">
        <v>37914.122967361262</v>
      </c>
      <c r="BI176" s="73">
        <v>35342.106607206872</v>
      </c>
      <c r="BJ176" s="73" t="e">
        <v>#N/A</v>
      </c>
      <c r="BK176" s="73"/>
    </row>
    <row r="177" spans="1:63" x14ac:dyDescent="0.25">
      <c r="A177" s="61" t="s">
        <v>526</v>
      </c>
      <c r="B177" s="62" t="s">
        <v>352</v>
      </c>
      <c r="C177" s="77" t="e">
        <v>#N/A</v>
      </c>
      <c r="D177" s="77" t="e">
        <v>#N/A</v>
      </c>
      <c r="E177" s="77" t="e">
        <v>#N/A</v>
      </c>
      <c r="F177" s="77" t="e">
        <v>#N/A</v>
      </c>
      <c r="G177" s="77" t="e">
        <v>#N/A</v>
      </c>
      <c r="H177" s="77" t="e">
        <v>#N/A</v>
      </c>
      <c r="I177" s="77" t="e">
        <v>#N/A</v>
      </c>
      <c r="J177" s="77" t="e">
        <v>#N/A</v>
      </c>
      <c r="K177" s="77" t="e">
        <v>#N/A</v>
      </c>
      <c r="L177" s="77" t="e">
        <v>#N/A</v>
      </c>
      <c r="M177" s="77" t="e">
        <v>#N/A</v>
      </c>
      <c r="N177" s="77" t="e">
        <v>#N/A</v>
      </c>
      <c r="O177" s="77" t="e">
        <v>#N/A</v>
      </c>
      <c r="P177" s="77" t="e">
        <v>#N/A</v>
      </c>
      <c r="Q177" s="77" t="e">
        <v>#N/A</v>
      </c>
      <c r="R177" s="77" t="e">
        <v>#N/A</v>
      </c>
      <c r="S177" s="77" t="e">
        <v>#N/A</v>
      </c>
      <c r="T177" s="77" t="e">
        <v>#N/A</v>
      </c>
      <c r="U177" s="77" t="e">
        <v>#N/A</v>
      </c>
      <c r="V177" s="77" t="e">
        <v>#N/A</v>
      </c>
      <c r="W177" s="77" t="e">
        <v>#N/A</v>
      </c>
      <c r="X177" s="77" t="e">
        <v>#N/A</v>
      </c>
      <c r="Y177" s="77" t="e">
        <v>#N/A</v>
      </c>
      <c r="Z177" s="77" t="e">
        <v>#N/A</v>
      </c>
      <c r="AA177" s="77" t="e">
        <v>#N/A</v>
      </c>
      <c r="AB177" s="77" t="e">
        <v>#N/A</v>
      </c>
      <c r="AC177" s="77" t="e">
        <v>#N/A</v>
      </c>
      <c r="AD177" s="77" t="e">
        <v>#N/A</v>
      </c>
      <c r="AE177" s="77" t="e">
        <v>#N/A</v>
      </c>
      <c r="AF177" s="77" t="e">
        <v>#N/A</v>
      </c>
      <c r="AG177" s="73" t="e">
        <v>#N/A</v>
      </c>
      <c r="AH177" s="73" t="e">
        <v>#N/A</v>
      </c>
      <c r="AI177" s="73">
        <v>11728.181729396543</v>
      </c>
      <c r="AJ177" s="73">
        <v>11905.639772600307</v>
      </c>
      <c r="AK177" s="73">
        <v>12594.719817467001</v>
      </c>
      <c r="AL177" s="73">
        <v>13291.738889567743</v>
      </c>
      <c r="AM177" s="73">
        <v>14141.672092160945</v>
      </c>
      <c r="AN177" s="73">
        <v>14952.053274849857</v>
      </c>
      <c r="AO177" s="73">
        <v>15540.656009959783</v>
      </c>
      <c r="AP177" s="73">
        <v>15508.361387019793</v>
      </c>
      <c r="AQ177" s="73">
        <v>15710.524770210826</v>
      </c>
      <c r="AR177" s="73">
        <v>16251.426016333309</v>
      </c>
      <c r="AS177" s="73">
        <v>16990.45031150202</v>
      </c>
      <c r="AT177" s="73">
        <v>17936.571368841913</v>
      </c>
      <c r="AU177" s="73">
        <v>18887.266826783816</v>
      </c>
      <c r="AV177" s="73">
        <v>20136.282705494519</v>
      </c>
      <c r="AW177" s="73">
        <v>21845.488668956885</v>
      </c>
      <c r="AX177" s="73">
        <v>24204.73471513563</v>
      </c>
      <c r="AY177" s="73">
        <v>25532.216549995246</v>
      </c>
      <c r="AZ177" s="73">
        <v>24107.152032940583</v>
      </c>
      <c r="BA177" s="73">
        <v>25498.770964235962</v>
      </c>
      <c r="BB177" s="73">
        <v>26190.985096447675</v>
      </c>
      <c r="BC177" s="73">
        <v>26642.380947569534</v>
      </c>
      <c r="BD177" s="73">
        <v>26791.15703475925</v>
      </c>
      <c r="BE177" s="73">
        <v>27472.196042795982</v>
      </c>
      <c r="BF177" s="73">
        <v>28767.602756027194</v>
      </c>
      <c r="BG177" s="73">
        <v>29343.282972514364</v>
      </c>
      <c r="BH177" s="73">
        <v>30189.397133314396</v>
      </c>
      <c r="BI177" s="73">
        <v>31283.763678670133</v>
      </c>
      <c r="BJ177" s="73">
        <v>31965.328474255752</v>
      </c>
      <c r="BK177" s="73"/>
    </row>
    <row r="178" spans="1:63" x14ac:dyDescent="0.25">
      <c r="A178" s="61" t="s">
        <v>417</v>
      </c>
      <c r="B178" s="62" t="s">
        <v>416</v>
      </c>
      <c r="C178" s="77" t="e">
        <v>#N/A</v>
      </c>
      <c r="D178" s="77" t="e">
        <v>#N/A</v>
      </c>
      <c r="E178" s="77" t="e">
        <v>#N/A</v>
      </c>
      <c r="F178" s="77" t="e">
        <v>#N/A</v>
      </c>
      <c r="G178" s="77" t="e">
        <v>#N/A</v>
      </c>
      <c r="H178" s="77" t="e">
        <v>#N/A</v>
      </c>
      <c r="I178" s="77" t="e">
        <v>#N/A</v>
      </c>
      <c r="J178" s="77" t="e">
        <v>#N/A</v>
      </c>
      <c r="K178" s="77" t="e">
        <v>#N/A</v>
      </c>
      <c r="L178" s="77" t="e">
        <v>#N/A</v>
      </c>
      <c r="M178" s="77" t="e">
        <v>#N/A</v>
      </c>
      <c r="N178" s="77" t="e">
        <v>#N/A</v>
      </c>
      <c r="O178" s="77" t="e">
        <v>#N/A</v>
      </c>
      <c r="P178" s="77" t="e">
        <v>#N/A</v>
      </c>
      <c r="Q178" s="77" t="e">
        <v>#N/A</v>
      </c>
      <c r="R178" s="77" t="e">
        <v>#N/A</v>
      </c>
      <c r="S178" s="77" t="e">
        <v>#N/A</v>
      </c>
      <c r="T178" s="77" t="e">
        <v>#N/A</v>
      </c>
      <c r="U178" s="77" t="e">
        <v>#N/A</v>
      </c>
      <c r="V178" s="77" t="e">
        <v>#N/A</v>
      </c>
      <c r="W178" s="77" t="e">
        <v>#N/A</v>
      </c>
      <c r="X178" s="77" t="e">
        <v>#N/A</v>
      </c>
      <c r="Y178" s="77" t="e">
        <v>#N/A</v>
      </c>
      <c r="Z178" s="77" t="e">
        <v>#N/A</v>
      </c>
      <c r="AA178" s="77" t="e">
        <v>#N/A</v>
      </c>
      <c r="AB178" s="77" t="e">
        <v>#N/A</v>
      </c>
      <c r="AC178" s="77" t="e">
        <v>#N/A</v>
      </c>
      <c r="AD178" s="77" t="e">
        <v>#N/A</v>
      </c>
      <c r="AE178" s="77" t="e">
        <v>#N/A</v>
      </c>
      <c r="AF178" s="77" t="e">
        <v>#N/A</v>
      </c>
      <c r="AG178" s="73">
        <v>22098.988596325558</v>
      </c>
      <c r="AH178" s="73">
        <v>20119.387328565754</v>
      </c>
      <c r="AI178" s="73">
        <v>19048.047696079091</v>
      </c>
      <c r="AJ178" s="73">
        <v>19636.401491202145</v>
      </c>
      <c r="AK178" s="73">
        <v>20706.470291464975</v>
      </c>
      <c r="AL178" s="73">
        <v>21552.270322426793</v>
      </c>
      <c r="AM178" s="73">
        <v>22256.504799237744</v>
      </c>
      <c r="AN178" s="73">
        <v>23411.869445046232</v>
      </c>
      <c r="AO178" s="73">
        <v>24232.427803624076</v>
      </c>
      <c r="AP178" s="73">
        <v>25506.436409014015</v>
      </c>
      <c r="AQ178" s="73">
        <v>26364.95183021979</v>
      </c>
      <c r="AR178" s="73">
        <v>27170.170020352056</v>
      </c>
      <c r="AS178" s="73">
        <v>28087.820252556903</v>
      </c>
      <c r="AT178" s="73">
        <v>28901.860694511295</v>
      </c>
      <c r="AU178" s="73">
        <v>30142.431220519928</v>
      </c>
      <c r="AV178" s="73">
        <v>31233.08714487874</v>
      </c>
      <c r="AW178" s="73">
        <v>32922.635569839258</v>
      </c>
      <c r="AX178" s="73">
        <v>35024.28128864029</v>
      </c>
      <c r="AY178" s="73">
        <v>36196.291648696853</v>
      </c>
      <c r="AZ178" s="73">
        <v>33162.926727950777</v>
      </c>
      <c r="BA178" s="73">
        <v>33462.312139317168</v>
      </c>
      <c r="BB178" s="73">
        <v>33680.494192183665</v>
      </c>
      <c r="BC178" s="73">
        <v>32722.720287994678</v>
      </c>
      <c r="BD178" s="73">
        <v>32341.984606412494</v>
      </c>
      <c r="BE178" s="73">
        <v>33204.588693316124</v>
      </c>
      <c r="BF178" s="73">
        <v>33912.928247152944</v>
      </c>
      <c r="BG178" s="73">
        <v>34969.772633938119</v>
      </c>
      <c r="BH178" s="73">
        <v>36622.195289920448</v>
      </c>
      <c r="BI178" s="73">
        <v>38089.538669646376</v>
      </c>
      <c r="BJ178" s="73">
        <v>39029.725786859643</v>
      </c>
      <c r="BK178" s="73"/>
    </row>
    <row r="179" spans="1:63" x14ac:dyDescent="0.25">
      <c r="A179" s="61" t="s">
        <v>458</v>
      </c>
      <c r="B179" s="62" t="s">
        <v>457</v>
      </c>
      <c r="C179" s="77" t="e">
        <v>#N/A</v>
      </c>
      <c r="D179" s="77" t="e">
        <v>#N/A</v>
      </c>
      <c r="E179" s="77" t="e">
        <v>#N/A</v>
      </c>
      <c r="F179" s="77" t="e">
        <v>#N/A</v>
      </c>
      <c r="G179" s="77" t="e">
        <v>#N/A</v>
      </c>
      <c r="H179" s="77" t="e">
        <v>#N/A</v>
      </c>
      <c r="I179" s="77" t="e">
        <v>#N/A</v>
      </c>
      <c r="J179" s="77" t="e">
        <v>#N/A</v>
      </c>
      <c r="K179" s="77" t="e">
        <v>#N/A</v>
      </c>
      <c r="L179" s="77" t="e">
        <v>#N/A</v>
      </c>
      <c r="M179" s="77" t="e">
        <v>#N/A</v>
      </c>
      <c r="N179" s="77" t="e">
        <v>#N/A</v>
      </c>
      <c r="O179" s="77" t="e">
        <v>#N/A</v>
      </c>
      <c r="P179" s="77" t="e">
        <v>#N/A</v>
      </c>
      <c r="Q179" s="77" t="e">
        <v>#N/A</v>
      </c>
      <c r="R179" s="77" t="e">
        <v>#N/A</v>
      </c>
      <c r="S179" s="77" t="e">
        <v>#N/A</v>
      </c>
      <c r="T179" s="77" t="e">
        <v>#N/A</v>
      </c>
      <c r="U179" s="77" t="e">
        <v>#N/A</v>
      </c>
      <c r="V179" s="77" t="e">
        <v>#N/A</v>
      </c>
      <c r="W179" s="77" t="e">
        <v>#N/A</v>
      </c>
      <c r="X179" s="77" t="e">
        <v>#N/A</v>
      </c>
      <c r="Y179" s="77" t="e">
        <v>#N/A</v>
      </c>
      <c r="Z179" s="77" t="e">
        <v>#N/A</v>
      </c>
      <c r="AA179" s="77" t="e">
        <v>#N/A</v>
      </c>
      <c r="AB179" s="77" t="e">
        <v>#N/A</v>
      </c>
      <c r="AC179" s="77" t="e">
        <v>#N/A</v>
      </c>
      <c r="AD179" s="77" t="e">
        <v>#N/A</v>
      </c>
      <c r="AE179" s="77" t="e">
        <v>#N/A</v>
      </c>
      <c r="AF179" s="77" t="e">
        <v>#N/A</v>
      </c>
      <c r="AG179" s="73">
        <v>2319.8251732006133</v>
      </c>
      <c r="AH179" s="73">
        <v>2390.6823159589294</v>
      </c>
      <c r="AI179" s="73">
        <v>2619.1638836102875</v>
      </c>
      <c r="AJ179" s="73">
        <v>2647.6182734740833</v>
      </c>
      <c r="AK179" s="73">
        <v>2782.0201226588151</v>
      </c>
      <c r="AL179" s="73">
        <v>2977.5517532297713</v>
      </c>
      <c r="AM179" s="73">
        <v>2941.577086293802</v>
      </c>
      <c r="AN179" s="73">
        <v>2834.2509254676966</v>
      </c>
      <c r="AO179" s="73">
        <v>2792.4731003058578</v>
      </c>
      <c r="AP179" s="73">
        <v>2703.5160901933427</v>
      </c>
      <c r="AQ179" s="73">
        <v>2255.3915489895362</v>
      </c>
      <c r="AR179" s="73">
        <v>2020.5355504477309</v>
      </c>
      <c r="AS179" s="73">
        <v>1912.2133320846197</v>
      </c>
      <c r="AT179" s="73">
        <v>1984.2195184804132</v>
      </c>
      <c r="AU179" s="73">
        <v>2063.0376679392157</v>
      </c>
      <c r="AV179" s="73">
        <v>2124.6152403232645</v>
      </c>
      <c r="AW179" s="73">
        <v>2176.2544298404696</v>
      </c>
      <c r="AX179" s="73">
        <v>2222.1112366237471</v>
      </c>
      <c r="AY179" s="73">
        <v>2298.7067696008853</v>
      </c>
      <c r="AZ179" s="73">
        <v>2303.3829119785032</v>
      </c>
      <c r="BA179" s="73">
        <v>2441.7605930685754</v>
      </c>
      <c r="BB179" s="73">
        <v>2553.2534136676713</v>
      </c>
      <c r="BC179" s="73">
        <v>2532.7370285901343</v>
      </c>
      <c r="BD179" s="73">
        <v>2596.4529900488751</v>
      </c>
      <c r="BE179" s="73">
        <v>2553.3861131947697</v>
      </c>
      <c r="BF179" s="73">
        <v>2520.6697320821522</v>
      </c>
      <c r="BG179" s="73">
        <v>2598.5703038308834</v>
      </c>
      <c r="BH179" s="73">
        <v>2665.9785804088533</v>
      </c>
      <c r="BI179" s="73">
        <v>2699.736989603316</v>
      </c>
      <c r="BJ179" s="73">
        <v>2662.8020252384927</v>
      </c>
      <c r="BK179" s="73"/>
    </row>
    <row r="180" spans="1:63" x14ac:dyDescent="0.25">
      <c r="A180" s="61" t="s">
        <v>110</v>
      </c>
      <c r="B180" s="62" t="s">
        <v>109</v>
      </c>
      <c r="C180" s="77" t="e">
        <v>#N/A</v>
      </c>
      <c r="D180" s="77" t="e">
        <v>#N/A</v>
      </c>
      <c r="E180" s="77" t="e">
        <v>#N/A</v>
      </c>
      <c r="F180" s="77" t="e">
        <v>#N/A</v>
      </c>
      <c r="G180" s="77" t="e">
        <v>#N/A</v>
      </c>
      <c r="H180" s="77" t="e">
        <v>#N/A</v>
      </c>
      <c r="I180" s="77" t="e">
        <v>#N/A</v>
      </c>
      <c r="J180" s="77" t="e">
        <v>#N/A</v>
      </c>
      <c r="K180" s="77" t="e">
        <v>#N/A</v>
      </c>
      <c r="L180" s="77" t="e">
        <v>#N/A</v>
      </c>
      <c r="M180" s="77" t="e">
        <v>#N/A</v>
      </c>
      <c r="N180" s="77" t="e">
        <v>#N/A</v>
      </c>
      <c r="O180" s="77" t="e">
        <v>#N/A</v>
      </c>
      <c r="P180" s="77" t="e">
        <v>#N/A</v>
      </c>
      <c r="Q180" s="77" t="e">
        <v>#N/A</v>
      </c>
      <c r="R180" s="77" t="e">
        <v>#N/A</v>
      </c>
      <c r="S180" s="77" t="e">
        <v>#N/A</v>
      </c>
      <c r="T180" s="77" t="e">
        <v>#N/A</v>
      </c>
      <c r="U180" s="77" t="e">
        <v>#N/A</v>
      </c>
      <c r="V180" s="77" t="e">
        <v>#N/A</v>
      </c>
      <c r="W180" s="77" t="e">
        <v>#N/A</v>
      </c>
      <c r="X180" s="77" t="e">
        <v>#N/A</v>
      </c>
      <c r="Y180" s="77" t="e">
        <v>#N/A</v>
      </c>
      <c r="Z180" s="77" t="e">
        <v>#N/A</v>
      </c>
      <c r="AA180" s="77" t="e">
        <v>#N/A</v>
      </c>
      <c r="AB180" s="77" t="e">
        <v>#N/A</v>
      </c>
      <c r="AC180" s="77" t="e">
        <v>#N/A</v>
      </c>
      <c r="AD180" s="77" t="e">
        <v>#N/A</v>
      </c>
      <c r="AE180" s="77" t="e">
        <v>#N/A</v>
      </c>
      <c r="AF180" s="77" t="e">
        <v>#N/A</v>
      </c>
      <c r="AG180" s="73" t="e">
        <v>#N/A</v>
      </c>
      <c r="AH180" s="73" t="e">
        <v>#N/A</v>
      </c>
      <c r="AI180" s="73" t="e">
        <v>#N/A</v>
      </c>
      <c r="AJ180" s="73" t="e">
        <v>#N/A</v>
      </c>
      <c r="AK180" s="73" t="e">
        <v>#N/A</v>
      </c>
      <c r="AL180" s="73" t="e">
        <v>#N/A</v>
      </c>
      <c r="AM180" s="73" t="e">
        <v>#N/A</v>
      </c>
      <c r="AN180" s="73" t="e">
        <v>#N/A</v>
      </c>
      <c r="AO180" s="73" t="e">
        <v>#N/A</v>
      </c>
      <c r="AP180" s="73" t="e">
        <v>#N/A</v>
      </c>
      <c r="AQ180" s="73" t="e">
        <v>#N/A</v>
      </c>
      <c r="AR180" s="73" t="e">
        <v>#N/A</v>
      </c>
      <c r="AS180" s="73" t="e">
        <v>#N/A</v>
      </c>
      <c r="AT180" s="73" t="e">
        <v>#N/A</v>
      </c>
      <c r="AU180" s="73" t="e">
        <v>#N/A</v>
      </c>
      <c r="AV180" s="73" t="e">
        <v>#N/A</v>
      </c>
      <c r="AW180" s="73" t="e">
        <v>#N/A</v>
      </c>
      <c r="AX180" s="73" t="e">
        <v>#N/A</v>
      </c>
      <c r="AY180" s="73" t="e">
        <v>#N/A</v>
      </c>
      <c r="AZ180" s="73" t="e">
        <v>#N/A</v>
      </c>
      <c r="BA180" s="73" t="e">
        <v>#N/A</v>
      </c>
      <c r="BB180" s="73" t="e">
        <v>#N/A</v>
      </c>
      <c r="BC180" s="73" t="e">
        <v>#N/A</v>
      </c>
      <c r="BD180" s="73" t="e">
        <v>#N/A</v>
      </c>
      <c r="BE180" s="73" t="e">
        <v>#N/A</v>
      </c>
      <c r="BF180" s="73" t="e">
        <v>#N/A</v>
      </c>
      <c r="BG180" s="73" t="e">
        <v>#N/A</v>
      </c>
      <c r="BH180" s="73" t="e">
        <v>#N/A</v>
      </c>
      <c r="BI180" s="73" t="e">
        <v>#N/A</v>
      </c>
      <c r="BJ180" s="73" t="e">
        <v>#N/A</v>
      </c>
      <c r="BK180" s="73"/>
    </row>
    <row r="181" spans="1:63" x14ac:dyDescent="0.25">
      <c r="A181" s="61" t="s">
        <v>112</v>
      </c>
      <c r="B181" s="62" t="s">
        <v>111</v>
      </c>
      <c r="C181" s="77" t="e">
        <v>#N/A</v>
      </c>
      <c r="D181" s="77" t="e">
        <v>#N/A</v>
      </c>
      <c r="E181" s="77" t="e">
        <v>#N/A</v>
      </c>
      <c r="F181" s="77" t="e">
        <v>#N/A</v>
      </c>
      <c r="G181" s="77" t="e">
        <v>#N/A</v>
      </c>
      <c r="H181" s="77" t="e">
        <v>#N/A</v>
      </c>
      <c r="I181" s="77" t="e">
        <v>#N/A</v>
      </c>
      <c r="J181" s="77" t="e">
        <v>#N/A</v>
      </c>
      <c r="K181" s="77" t="e">
        <v>#N/A</v>
      </c>
      <c r="L181" s="77" t="e">
        <v>#N/A</v>
      </c>
      <c r="M181" s="77" t="e">
        <v>#N/A</v>
      </c>
      <c r="N181" s="77" t="e">
        <v>#N/A</v>
      </c>
      <c r="O181" s="77" t="e">
        <v>#N/A</v>
      </c>
      <c r="P181" s="77" t="e">
        <v>#N/A</v>
      </c>
      <c r="Q181" s="77" t="e">
        <v>#N/A</v>
      </c>
      <c r="R181" s="77" t="e">
        <v>#N/A</v>
      </c>
      <c r="S181" s="77" t="e">
        <v>#N/A</v>
      </c>
      <c r="T181" s="77" t="e">
        <v>#N/A</v>
      </c>
      <c r="U181" s="77" t="e">
        <v>#N/A</v>
      </c>
      <c r="V181" s="77" t="e">
        <v>#N/A</v>
      </c>
      <c r="W181" s="77" t="e">
        <v>#N/A</v>
      </c>
      <c r="X181" s="77" t="e">
        <v>#N/A</v>
      </c>
      <c r="Y181" s="77" t="e">
        <v>#N/A</v>
      </c>
      <c r="Z181" s="77" t="e">
        <v>#N/A</v>
      </c>
      <c r="AA181" s="77" t="e">
        <v>#N/A</v>
      </c>
      <c r="AB181" s="77" t="e">
        <v>#N/A</v>
      </c>
      <c r="AC181" s="77" t="e">
        <v>#N/A</v>
      </c>
      <c r="AD181" s="77" t="e">
        <v>#N/A</v>
      </c>
      <c r="AE181" s="77" t="e">
        <v>#N/A</v>
      </c>
      <c r="AF181" s="77" t="e">
        <v>#N/A</v>
      </c>
      <c r="AG181" s="73">
        <v>10296.440843916693</v>
      </c>
      <c r="AH181" s="73">
        <v>9943.4380685709111</v>
      </c>
      <c r="AI181" s="73">
        <v>9490.9780409582345</v>
      </c>
      <c r="AJ181" s="73">
        <v>9375.0499738463404</v>
      </c>
      <c r="AK181" s="73">
        <v>9453.1614544459371</v>
      </c>
      <c r="AL181" s="73">
        <v>9541.1742882309427</v>
      </c>
      <c r="AM181" s="73">
        <v>9761.7389545102378</v>
      </c>
      <c r="AN181" s="73">
        <v>9841.6310099225229</v>
      </c>
      <c r="AO181" s="73">
        <v>9733.5171525061523</v>
      </c>
      <c r="AP181" s="73">
        <v>9819.5894963495939</v>
      </c>
      <c r="AQ181" s="73">
        <v>10088.852246979435</v>
      </c>
      <c r="AR181" s="73">
        <v>10224.023332668648</v>
      </c>
      <c r="AS181" s="73">
        <v>10469.189079136713</v>
      </c>
      <c r="AT181" s="73">
        <v>10646.831514274665</v>
      </c>
      <c r="AU181" s="73">
        <v>10997.010910934552</v>
      </c>
      <c r="AV181" s="73">
        <v>11434.915238094833</v>
      </c>
      <c r="AW181" s="73">
        <v>11924.073412911546</v>
      </c>
      <c r="AX181" s="73">
        <v>12402.049460422897</v>
      </c>
      <c r="AY181" s="73">
        <v>12628.200837387965</v>
      </c>
      <c r="AZ181" s="73">
        <v>12262.143033421144</v>
      </c>
      <c r="BA181" s="73">
        <v>12452.337529085664</v>
      </c>
      <c r="BB181" s="73">
        <v>12666.708016224931</v>
      </c>
      <c r="BC181" s="73">
        <v>12743.93860810461</v>
      </c>
      <c r="BD181" s="73">
        <v>12852.782159696138</v>
      </c>
      <c r="BE181" s="73">
        <v>12884.48459811975</v>
      </c>
      <c r="BF181" s="73">
        <v>12840.035403376807</v>
      </c>
      <c r="BG181" s="73">
        <v>12702.917075802594</v>
      </c>
      <c r="BH181" s="73">
        <v>12701.348933123214</v>
      </c>
      <c r="BI181" s="73">
        <v>12627.928584044488</v>
      </c>
      <c r="BJ181" s="73">
        <v>12481.813507477662</v>
      </c>
      <c r="BK181" s="73"/>
    </row>
    <row r="182" spans="1:63" x14ac:dyDescent="0.25">
      <c r="A182" s="61" t="s">
        <v>114</v>
      </c>
      <c r="B182" s="62" t="s">
        <v>113</v>
      </c>
      <c r="C182" s="77" t="e">
        <v>#N/A</v>
      </c>
      <c r="D182" s="77" t="e">
        <v>#N/A</v>
      </c>
      <c r="E182" s="77" t="e">
        <v>#N/A</v>
      </c>
      <c r="F182" s="77" t="e">
        <v>#N/A</v>
      </c>
      <c r="G182" s="77" t="e">
        <v>#N/A</v>
      </c>
      <c r="H182" s="77" t="e">
        <v>#N/A</v>
      </c>
      <c r="I182" s="77" t="e">
        <v>#N/A</v>
      </c>
      <c r="J182" s="77" t="e">
        <v>#N/A</v>
      </c>
      <c r="K182" s="77" t="e">
        <v>#N/A</v>
      </c>
      <c r="L182" s="77" t="e">
        <v>#N/A</v>
      </c>
      <c r="M182" s="77" t="e">
        <v>#N/A</v>
      </c>
      <c r="N182" s="77" t="e">
        <v>#N/A</v>
      </c>
      <c r="O182" s="77" t="e">
        <v>#N/A</v>
      </c>
      <c r="P182" s="77" t="e">
        <v>#N/A</v>
      </c>
      <c r="Q182" s="77" t="e">
        <v>#N/A</v>
      </c>
      <c r="R182" s="77" t="e">
        <v>#N/A</v>
      </c>
      <c r="S182" s="77" t="e">
        <v>#N/A</v>
      </c>
      <c r="T182" s="77" t="e">
        <v>#N/A</v>
      </c>
      <c r="U182" s="77" t="e">
        <v>#N/A</v>
      </c>
      <c r="V182" s="77" t="e">
        <v>#N/A</v>
      </c>
      <c r="W182" s="77" t="e">
        <v>#N/A</v>
      </c>
      <c r="X182" s="77" t="e">
        <v>#N/A</v>
      </c>
      <c r="Y182" s="77" t="e">
        <v>#N/A</v>
      </c>
      <c r="Z182" s="77" t="e">
        <v>#N/A</v>
      </c>
      <c r="AA182" s="77" t="e">
        <v>#N/A</v>
      </c>
      <c r="AB182" s="77" t="e">
        <v>#N/A</v>
      </c>
      <c r="AC182" s="77" t="e">
        <v>#N/A</v>
      </c>
      <c r="AD182" s="77" t="e">
        <v>#N/A</v>
      </c>
      <c r="AE182" s="77" t="e">
        <v>#N/A</v>
      </c>
      <c r="AF182" s="77" t="e">
        <v>#N/A</v>
      </c>
      <c r="AG182" s="73" t="e">
        <v>#N/A</v>
      </c>
      <c r="AH182" s="73" t="e">
        <v>#N/A</v>
      </c>
      <c r="AI182" s="73" t="e">
        <v>#N/A</v>
      </c>
      <c r="AJ182" s="73" t="e">
        <v>#N/A</v>
      </c>
      <c r="AK182" s="73" t="e">
        <v>#N/A</v>
      </c>
      <c r="AL182" s="73" t="e">
        <v>#N/A</v>
      </c>
      <c r="AM182" s="73" t="e">
        <v>#N/A</v>
      </c>
      <c r="AN182" s="73" t="e">
        <v>#N/A</v>
      </c>
      <c r="AO182" s="73" t="e">
        <v>#N/A</v>
      </c>
      <c r="AP182" s="73" t="e">
        <v>#N/A</v>
      </c>
      <c r="AQ182" s="73" t="e">
        <v>#N/A</v>
      </c>
      <c r="AR182" s="73" t="e">
        <v>#N/A</v>
      </c>
      <c r="AS182" s="73" t="e">
        <v>#N/A</v>
      </c>
      <c r="AT182" s="73" t="e">
        <v>#N/A</v>
      </c>
      <c r="AU182" s="73" t="e">
        <v>#N/A</v>
      </c>
      <c r="AV182" s="73" t="e">
        <v>#N/A</v>
      </c>
      <c r="AW182" s="73" t="e">
        <v>#N/A</v>
      </c>
      <c r="AX182" s="73" t="e">
        <v>#N/A</v>
      </c>
      <c r="AY182" s="73" t="e">
        <v>#N/A</v>
      </c>
      <c r="AZ182" s="73" t="e">
        <v>#N/A</v>
      </c>
      <c r="BA182" s="73" t="e">
        <v>#N/A</v>
      </c>
      <c r="BB182" s="73" t="e">
        <v>#N/A</v>
      </c>
      <c r="BC182" s="73" t="e">
        <v>#N/A</v>
      </c>
      <c r="BD182" s="73" t="e">
        <v>#N/A</v>
      </c>
      <c r="BE182" s="73" t="e">
        <v>#N/A</v>
      </c>
      <c r="BF182" s="73" t="e">
        <v>#N/A</v>
      </c>
      <c r="BG182" s="73" t="e">
        <v>#N/A</v>
      </c>
      <c r="BH182" s="73" t="e">
        <v>#N/A</v>
      </c>
      <c r="BI182" s="73" t="e">
        <v>#N/A</v>
      </c>
      <c r="BJ182" s="73" t="e">
        <v>#N/A</v>
      </c>
      <c r="BK182" s="73"/>
    </row>
    <row r="183" spans="1:63" x14ac:dyDescent="0.25">
      <c r="A183" s="61" t="s">
        <v>419</v>
      </c>
      <c r="B183" s="62" t="s">
        <v>418</v>
      </c>
      <c r="C183" s="77" t="e">
        <v>#N/A</v>
      </c>
      <c r="D183" s="77" t="e">
        <v>#N/A</v>
      </c>
      <c r="E183" s="77" t="e">
        <v>#N/A</v>
      </c>
      <c r="F183" s="77" t="e">
        <v>#N/A</v>
      </c>
      <c r="G183" s="77" t="e">
        <v>#N/A</v>
      </c>
      <c r="H183" s="77" t="e">
        <v>#N/A</v>
      </c>
      <c r="I183" s="77" t="e">
        <v>#N/A</v>
      </c>
      <c r="J183" s="77" t="e">
        <v>#N/A</v>
      </c>
      <c r="K183" s="77" t="e">
        <v>#N/A</v>
      </c>
      <c r="L183" s="77" t="e">
        <v>#N/A</v>
      </c>
      <c r="M183" s="77" t="e">
        <v>#N/A</v>
      </c>
      <c r="N183" s="77" t="e">
        <v>#N/A</v>
      </c>
      <c r="O183" s="77" t="e">
        <v>#N/A</v>
      </c>
      <c r="P183" s="77" t="e">
        <v>#N/A</v>
      </c>
      <c r="Q183" s="77" t="e">
        <v>#N/A</v>
      </c>
      <c r="R183" s="77" t="e">
        <v>#N/A</v>
      </c>
      <c r="S183" s="77" t="e">
        <v>#N/A</v>
      </c>
      <c r="T183" s="77" t="e">
        <v>#N/A</v>
      </c>
      <c r="U183" s="77" t="e">
        <v>#N/A</v>
      </c>
      <c r="V183" s="77" t="e">
        <v>#N/A</v>
      </c>
      <c r="W183" s="77" t="e">
        <v>#N/A</v>
      </c>
      <c r="X183" s="77" t="e">
        <v>#N/A</v>
      </c>
      <c r="Y183" s="77" t="e">
        <v>#N/A</v>
      </c>
      <c r="Z183" s="77" t="e">
        <v>#N/A</v>
      </c>
      <c r="AA183" s="77" t="e">
        <v>#N/A</v>
      </c>
      <c r="AB183" s="77" t="e">
        <v>#N/A</v>
      </c>
      <c r="AC183" s="77" t="e">
        <v>#N/A</v>
      </c>
      <c r="AD183" s="77" t="e">
        <v>#N/A</v>
      </c>
      <c r="AE183" s="77" t="e">
        <v>#N/A</v>
      </c>
      <c r="AF183" s="77" t="e">
        <v>#N/A</v>
      </c>
      <c r="AG183" s="73">
        <v>27631.873225027422</v>
      </c>
      <c r="AH183" s="73">
        <v>28263.351260065992</v>
      </c>
      <c r="AI183" s="73">
        <v>28386.6120369247</v>
      </c>
      <c r="AJ183" s="73">
        <v>27948.504881878209</v>
      </c>
      <c r="AK183" s="73">
        <v>28478.662017416318</v>
      </c>
      <c r="AL183" s="73">
        <v>29135.082935960942</v>
      </c>
      <c r="AM183" s="73">
        <v>29785.907202544884</v>
      </c>
      <c r="AN183" s="73">
        <v>30759.564451536964</v>
      </c>
      <c r="AO183" s="73">
        <v>31978.228291387764</v>
      </c>
      <c r="AP183" s="73">
        <v>33279.046482566438</v>
      </c>
      <c r="AQ183" s="73">
        <v>34868.603969200391</v>
      </c>
      <c r="AR183" s="73">
        <v>35989.30915068886</v>
      </c>
      <c r="AS183" s="73">
        <v>36453.589250275749</v>
      </c>
      <c r="AT183" s="73">
        <v>36867.794343780661</v>
      </c>
      <c r="AU183" s="73">
        <v>37368.720486903934</v>
      </c>
      <c r="AV183" s="73">
        <v>38084.591472620836</v>
      </c>
      <c r="AW183" s="73">
        <v>38982.554979595981</v>
      </c>
      <c r="AX183" s="73">
        <v>39647.02121445923</v>
      </c>
      <c r="AY183" s="73">
        <v>39365.698669051271</v>
      </c>
      <c r="AZ183" s="73">
        <v>37550.203150203102</v>
      </c>
      <c r="BA183" s="73">
        <v>37438.645774561621</v>
      </c>
      <c r="BB183" s="73">
        <v>37002.03904842979</v>
      </c>
      <c r="BC183" s="73">
        <v>35883.680032876779</v>
      </c>
      <c r="BD183" s="73">
        <v>35484.689805641137</v>
      </c>
      <c r="BE183" s="73">
        <v>36083.476098659892</v>
      </c>
      <c r="BF183" s="73">
        <v>37496.421471889153</v>
      </c>
      <c r="BG183" s="73">
        <v>38600.446817485201</v>
      </c>
      <c r="BH183" s="73">
        <v>39655.150211071013</v>
      </c>
      <c r="BI183" s="73">
        <v>40441.274693610329</v>
      </c>
      <c r="BJ183" s="73">
        <v>40936.219515438708</v>
      </c>
      <c r="BK183" s="73"/>
    </row>
    <row r="184" spans="1:63" x14ac:dyDescent="0.25">
      <c r="A184" s="61" t="s">
        <v>298</v>
      </c>
      <c r="B184" s="62" t="s">
        <v>297</v>
      </c>
      <c r="C184" s="77" t="e">
        <v>#N/A</v>
      </c>
      <c r="D184" s="77" t="e">
        <v>#N/A</v>
      </c>
      <c r="E184" s="77" t="e">
        <v>#N/A</v>
      </c>
      <c r="F184" s="77" t="e">
        <v>#N/A</v>
      </c>
      <c r="G184" s="77" t="e">
        <v>#N/A</v>
      </c>
      <c r="H184" s="77" t="e">
        <v>#N/A</v>
      </c>
      <c r="I184" s="77" t="e">
        <v>#N/A</v>
      </c>
      <c r="J184" s="77" t="e">
        <v>#N/A</v>
      </c>
      <c r="K184" s="77" t="e">
        <v>#N/A</v>
      </c>
      <c r="L184" s="77" t="e">
        <v>#N/A</v>
      </c>
      <c r="M184" s="77" t="e">
        <v>#N/A</v>
      </c>
      <c r="N184" s="77" t="e">
        <v>#N/A</v>
      </c>
      <c r="O184" s="77" t="e">
        <v>#N/A</v>
      </c>
      <c r="P184" s="77" t="e">
        <v>#N/A</v>
      </c>
      <c r="Q184" s="77" t="e">
        <v>#N/A</v>
      </c>
      <c r="R184" s="77" t="e">
        <v>#N/A</v>
      </c>
      <c r="S184" s="77" t="e">
        <v>#N/A</v>
      </c>
      <c r="T184" s="77" t="e">
        <v>#N/A</v>
      </c>
      <c r="U184" s="77" t="e">
        <v>#N/A</v>
      </c>
      <c r="V184" s="77" t="e">
        <v>#N/A</v>
      </c>
      <c r="W184" s="77" t="e">
        <v>#N/A</v>
      </c>
      <c r="X184" s="77" t="e">
        <v>#N/A</v>
      </c>
      <c r="Y184" s="77" t="e">
        <v>#N/A</v>
      </c>
      <c r="Z184" s="77" t="e">
        <v>#N/A</v>
      </c>
      <c r="AA184" s="77" t="e">
        <v>#N/A</v>
      </c>
      <c r="AB184" s="77" t="e">
        <v>#N/A</v>
      </c>
      <c r="AC184" s="77" t="e">
        <v>#N/A</v>
      </c>
      <c r="AD184" s="77" t="e">
        <v>#N/A</v>
      </c>
      <c r="AE184" s="77" t="e">
        <v>#N/A</v>
      </c>
      <c r="AF184" s="77" t="e">
        <v>#N/A</v>
      </c>
      <c r="AG184" s="73">
        <v>3878.3083283751121</v>
      </c>
      <c r="AH184" s="73">
        <v>4008.1388619554614</v>
      </c>
      <c r="AI184" s="73">
        <v>4137.0547039712483</v>
      </c>
      <c r="AJ184" s="73">
        <v>4376.1291745285671</v>
      </c>
      <c r="AK184" s="73">
        <v>4577.8605381242323</v>
      </c>
      <c r="AL184" s="73">
        <v>4790.3499391601745</v>
      </c>
      <c r="AM184" s="73">
        <v>4938.7106665268911</v>
      </c>
      <c r="AN184" s="73">
        <v>5225.5767407007988</v>
      </c>
      <c r="AO184" s="73">
        <v>5443.4827965491313</v>
      </c>
      <c r="AP184" s="73">
        <v>5647.5608860916036</v>
      </c>
      <c r="AQ184" s="73">
        <v>5949.9714388089424</v>
      </c>
      <c r="AR184" s="73">
        <v>5816.4728460429324</v>
      </c>
      <c r="AS184" s="73">
        <v>5999.2549755901919</v>
      </c>
      <c r="AT184" s="73">
        <v>6302.2154342372751</v>
      </c>
      <c r="AU184" s="73">
        <v>6589.4633144869558</v>
      </c>
      <c r="AV184" s="73">
        <v>6944.2265637346609</v>
      </c>
      <c r="AW184" s="73">
        <v>7419.4155337174052</v>
      </c>
      <c r="AX184" s="73">
        <v>7865.3680727112533</v>
      </c>
      <c r="AY184" s="73">
        <v>8274.1751200030394</v>
      </c>
      <c r="AZ184" s="73">
        <v>8507.5926665442512</v>
      </c>
      <c r="BA184" s="73">
        <v>9126.8657947919364</v>
      </c>
      <c r="BB184" s="73">
        <v>9827.5379683604078</v>
      </c>
      <c r="BC184" s="73">
        <v>10712.397032622763</v>
      </c>
      <c r="BD184" s="73">
        <v>10990.07027049745</v>
      </c>
      <c r="BE184" s="73">
        <v>11428.107568498803</v>
      </c>
      <c r="BF184" s="73">
        <v>11890.516178616492</v>
      </c>
      <c r="BG184" s="73">
        <v>12287.472708853857</v>
      </c>
      <c r="BH184" s="73">
        <v>12584.104423115128</v>
      </c>
      <c r="BI184" s="73">
        <v>12864.606346514178</v>
      </c>
      <c r="BJ184" s="73">
        <v>13078.098115072349</v>
      </c>
      <c r="BK184" s="73"/>
    </row>
    <row r="185" spans="1:63" x14ac:dyDescent="0.25">
      <c r="A185" s="61" t="s">
        <v>546</v>
      </c>
      <c r="B185" s="62" t="s">
        <v>205</v>
      </c>
      <c r="C185" s="77" t="e">
        <v>#N/A</v>
      </c>
      <c r="D185" s="77" t="e">
        <v>#N/A</v>
      </c>
      <c r="E185" s="77" t="e">
        <v>#N/A</v>
      </c>
      <c r="F185" s="77" t="e">
        <v>#N/A</v>
      </c>
      <c r="G185" s="77" t="e">
        <v>#N/A</v>
      </c>
      <c r="H185" s="77" t="e">
        <v>#N/A</v>
      </c>
      <c r="I185" s="77" t="e">
        <v>#N/A</v>
      </c>
      <c r="J185" s="77" t="e">
        <v>#N/A</v>
      </c>
      <c r="K185" s="77" t="e">
        <v>#N/A</v>
      </c>
      <c r="L185" s="77" t="e">
        <v>#N/A</v>
      </c>
      <c r="M185" s="77" t="e">
        <v>#N/A</v>
      </c>
      <c r="N185" s="77" t="e">
        <v>#N/A</v>
      </c>
      <c r="O185" s="77" t="e">
        <v>#N/A</v>
      </c>
      <c r="P185" s="77" t="e">
        <v>#N/A</v>
      </c>
      <c r="Q185" s="77" t="e">
        <v>#N/A</v>
      </c>
      <c r="R185" s="77" t="e">
        <v>#N/A</v>
      </c>
      <c r="S185" s="77" t="e">
        <v>#N/A</v>
      </c>
      <c r="T185" s="77" t="e">
        <v>#N/A</v>
      </c>
      <c r="U185" s="77" t="e">
        <v>#N/A</v>
      </c>
      <c r="V185" s="77" t="e">
        <v>#N/A</v>
      </c>
      <c r="W185" s="77" t="e">
        <v>#N/A</v>
      </c>
      <c r="X185" s="77" t="e">
        <v>#N/A</v>
      </c>
      <c r="Y185" s="77" t="e">
        <v>#N/A</v>
      </c>
      <c r="Z185" s="77" t="e">
        <v>#N/A</v>
      </c>
      <c r="AA185" s="77" t="e">
        <v>#N/A</v>
      </c>
      <c r="AB185" s="77" t="e">
        <v>#N/A</v>
      </c>
      <c r="AC185" s="77" t="e">
        <v>#N/A</v>
      </c>
      <c r="AD185" s="77" t="e">
        <v>#N/A</v>
      </c>
      <c r="AE185" s="77" t="e">
        <v>#N/A</v>
      </c>
      <c r="AF185" s="77" t="e">
        <v>#N/A</v>
      </c>
      <c r="AG185" s="73">
        <v>15160.629810982493</v>
      </c>
      <c r="AH185" s="73">
        <v>14833.35008819943</v>
      </c>
      <c r="AI185" s="73">
        <v>15348.751432695784</v>
      </c>
      <c r="AJ185" s="73">
        <v>16213.461772262079</v>
      </c>
      <c r="AK185" s="73">
        <v>16877.373086854499</v>
      </c>
      <c r="AL185" s="73">
        <v>17591.887312234601</v>
      </c>
      <c r="AM185" s="73">
        <v>18446.584533233108</v>
      </c>
      <c r="AN185" s="73">
        <v>19528.35280592378</v>
      </c>
      <c r="AO185" s="73">
        <v>19267.852197205968</v>
      </c>
      <c r="AP185" s="73">
        <v>19707.253886259783</v>
      </c>
      <c r="AQ185" s="73">
        <v>21448.170718435944</v>
      </c>
      <c r="AR185" s="73">
        <v>22324.171824652094</v>
      </c>
      <c r="AS185" s="73">
        <v>22345.932691042843</v>
      </c>
      <c r="AT185" s="73">
        <v>21194.354062333801</v>
      </c>
      <c r="AU185" s="73">
        <v>21768.233936404351</v>
      </c>
      <c r="AV185" s="73">
        <v>23617.193184662025</v>
      </c>
      <c r="AW185" s="73">
        <v>24113.526384439629</v>
      </c>
      <c r="AX185" s="73">
        <v>24036.941358777123</v>
      </c>
      <c r="AY185" s="73">
        <v>25291.836573037348</v>
      </c>
      <c r="AZ185" s="73">
        <v>24057.822765921926</v>
      </c>
      <c r="BA185" s="73">
        <v>23710.229638671037</v>
      </c>
      <c r="BB185" s="73">
        <v>23933.287849292323</v>
      </c>
      <c r="BC185" s="73">
        <v>23194.108657186061</v>
      </c>
      <c r="BD185" s="73">
        <v>24225.713174967546</v>
      </c>
      <c r="BE185" s="73">
        <v>25521.073297035971</v>
      </c>
      <c r="BF185" s="73">
        <v>25569.357019150797</v>
      </c>
      <c r="BG185" s="73">
        <v>26075.612872893376</v>
      </c>
      <c r="BH185" s="73">
        <v>25360.09102456777</v>
      </c>
      <c r="BI185" s="73">
        <v>25901.504546469434</v>
      </c>
      <c r="BJ185" s="73">
        <v>26438.178708913183</v>
      </c>
      <c r="BK185" s="73"/>
    </row>
    <row r="186" spans="1:63" x14ac:dyDescent="0.25">
      <c r="A186" s="61" t="s">
        <v>547</v>
      </c>
      <c r="B186" s="62" t="s">
        <v>207</v>
      </c>
      <c r="C186" s="77" t="e">
        <v>#N/A</v>
      </c>
      <c r="D186" s="77" t="e">
        <v>#N/A</v>
      </c>
      <c r="E186" s="77" t="e">
        <v>#N/A</v>
      </c>
      <c r="F186" s="77" t="e">
        <v>#N/A</v>
      </c>
      <c r="G186" s="77" t="e">
        <v>#N/A</v>
      </c>
      <c r="H186" s="77" t="e">
        <v>#N/A</v>
      </c>
      <c r="I186" s="77" t="e">
        <v>#N/A</v>
      </c>
      <c r="J186" s="77" t="e">
        <v>#N/A</v>
      </c>
      <c r="K186" s="77" t="e">
        <v>#N/A</v>
      </c>
      <c r="L186" s="77" t="e">
        <v>#N/A</v>
      </c>
      <c r="M186" s="77" t="e">
        <v>#N/A</v>
      </c>
      <c r="N186" s="77" t="e">
        <v>#N/A</v>
      </c>
      <c r="O186" s="77" t="e">
        <v>#N/A</v>
      </c>
      <c r="P186" s="77" t="e">
        <v>#N/A</v>
      </c>
      <c r="Q186" s="77" t="e">
        <v>#N/A</v>
      </c>
      <c r="R186" s="77" t="e">
        <v>#N/A</v>
      </c>
      <c r="S186" s="77" t="e">
        <v>#N/A</v>
      </c>
      <c r="T186" s="77" t="e">
        <v>#N/A</v>
      </c>
      <c r="U186" s="77" t="e">
        <v>#N/A</v>
      </c>
      <c r="V186" s="77" t="e">
        <v>#N/A</v>
      </c>
      <c r="W186" s="77" t="e">
        <v>#N/A</v>
      </c>
      <c r="X186" s="77" t="e">
        <v>#N/A</v>
      </c>
      <c r="Y186" s="77" t="e">
        <v>#N/A</v>
      </c>
      <c r="Z186" s="77" t="e">
        <v>#N/A</v>
      </c>
      <c r="AA186" s="77" t="e">
        <v>#N/A</v>
      </c>
      <c r="AB186" s="77" t="e">
        <v>#N/A</v>
      </c>
      <c r="AC186" s="77" t="e">
        <v>#N/A</v>
      </c>
      <c r="AD186" s="77" t="e">
        <v>#N/A</v>
      </c>
      <c r="AE186" s="77" t="e">
        <v>#N/A</v>
      </c>
      <c r="AF186" s="77" t="e">
        <v>#N/A</v>
      </c>
      <c r="AG186" s="73">
        <v>11709.514680252985</v>
      </c>
      <c r="AH186" s="73">
        <v>11587.690461557491</v>
      </c>
      <c r="AI186" s="73">
        <v>12353.520061857649</v>
      </c>
      <c r="AJ186" s="73">
        <v>12282.68938684453</v>
      </c>
      <c r="AK186" s="73">
        <v>12335.049671670598</v>
      </c>
      <c r="AL186" s="73">
        <v>12397.987108943686</v>
      </c>
      <c r="AM186" s="73">
        <v>12591.945037538984</v>
      </c>
      <c r="AN186" s="73">
        <v>12332.276135595752</v>
      </c>
      <c r="AO186" s="73">
        <v>12926.973120039012</v>
      </c>
      <c r="AP186" s="73">
        <v>13103.16795957656</v>
      </c>
      <c r="AQ186" s="73">
        <v>12964.515595120323</v>
      </c>
      <c r="AR186" s="73">
        <v>12407.883363851697</v>
      </c>
      <c r="AS186" s="73">
        <v>12364.736732525937</v>
      </c>
      <c r="AT186" s="73">
        <v>12800.652783341684</v>
      </c>
      <c r="AU186" s="73">
        <v>13621.804775776442</v>
      </c>
      <c r="AV186" s="73">
        <v>13433.008305736195</v>
      </c>
      <c r="AW186" s="73">
        <v>14095.809592103105</v>
      </c>
      <c r="AX186" s="73">
        <v>14141.182806948582</v>
      </c>
      <c r="AY186" s="73">
        <v>14634.012215407023</v>
      </c>
      <c r="AZ186" s="73">
        <v>14037.554311197115</v>
      </c>
      <c r="BA186" s="73">
        <v>14109.980772744504</v>
      </c>
      <c r="BB186" s="73">
        <v>14759.986154980075</v>
      </c>
      <c r="BC186" s="73">
        <v>14638.592422222851</v>
      </c>
      <c r="BD186" s="73">
        <v>14104.680738416238</v>
      </c>
      <c r="BE186" s="73">
        <v>14289.703857673572</v>
      </c>
      <c r="BF186" s="73">
        <v>14029.982532258897</v>
      </c>
      <c r="BG186" s="73">
        <v>14516.564658656911</v>
      </c>
      <c r="BH186" s="73">
        <v>14945.733282000603</v>
      </c>
      <c r="BI186" s="73">
        <v>15261.448255631763</v>
      </c>
      <c r="BJ186" s="73">
        <v>15448.767478183818</v>
      </c>
      <c r="BK186" s="73"/>
    </row>
    <row r="187" spans="1:63" x14ac:dyDescent="0.25">
      <c r="A187" s="61" t="s">
        <v>548</v>
      </c>
      <c r="B187" s="62" t="s">
        <v>209</v>
      </c>
      <c r="C187" s="77" t="e">
        <v>#N/A</v>
      </c>
      <c r="D187" s="77" t="e">
        <v>#N/A</v>
      </c>
      <c r="E187" s="77" t="e">
        <v>#N/A</v>
      </c>
      <c r="F187" s="77" t="e">
        <v>#N/A</v>
      </c>
      <c r="G187" s="77" t="e">
        <v>#N/A</v>
      </c>
      <c r="H187" s="77" t="e">
        <v>#N/A</v>
      </c>
      <c r="I187" s="77" t="e">
        <v>#N/A</v>
      </c>
      <c r="J187" s="77" t="e">
        <v>#N/A</v>
      </c>
      <c r="K187" s="77" t="e">
        <v>#N/A</v>
      </c>
      <c r="L187" s="77" t="e">
        <v>#N/A</v>
      </c>
      <c r="M187" s="77" t="e">
        <v>#N/A</v>
      </c>
      <c r="N187" s="77" t="e">
        <v>#N/A</v>
      </c>
      <c r="O187" s="77" t="e">
        <v>#N/A</v>
      </c>
      <c r="P187" s="77" t="e">
        <v>#N/A</v>
      </c>
      <c r="Q187" s="77" t="e">
        <v>#N/A</v>
      </c>
      <c r="R187" s="77" t="e">
        <v>#N/A</v>
      </c>
      <c r="S187" s="77" t="e">
        <v>#N/A</v>
      </c>
      <c r="T187" s="77" t="e">
        <v>#N/A</v>
      </c>
      <c r="U187" s="77" t="e">
        <v>#N/A</v>
      </c>
      <c r="V187" s="77" t="e">
        <v>#N/A</v>
      </c>
      <c r="W187" s="77" t="e">
        <v>#N/A</v>
      </c>
      <c r="X187" s="77" t="e">
        <v>#N/A</v>
      </c>
      <c r="Y187" s="77" t="e">
        <v>#N/A</v>
      </c>
      <c r="Z187" s="77" t="e">
        <v>#N/A</v>
      </c>
      <c r="AA187" s="77" t="e">
        <v>#N/A</v>
      </c>
      <c r="AB187" s="77" t="e">
        <v>#N/A</v>
      </c>
      <c r="AC187" s="77" t="e">
        <v>#N/A</v>
      </c>
      <c r="AD187" s="77" t="e">
        <v>#N/A</v>
      </c>
      <c r="AE187" s="77" t="e">
        <v>#N/A</v>
      </c>
      <c r="AF187" s="77" t="e">
        <v>#N/A</v>
      </c>
      <c r="AG187" s="73" t="e">
        <v>#N/A</v>
      </c>
      <c r="AH187" s="73" t="e">
        <v>#N/A</v>
      </c>
      <c r="AI187" s="73" t="e">
        <v>#N/A</v>
      </c>
      <c r="AJ187" s="73" t="e">
        <v>#N/A</v>
      </c>
      <c r="AK187" s="73" t="e">
        <v>#N/A</v>
      </c>
      <c r="AL187" s="73" t="e">
        <v>#N/A</v>
      </c>
      <c r="AM187" s="73" t="e">
        <v>#N/A</v>
      </c>
      <c r="AN187" s="73" t="e">
        <v>#N/A</v>
      </c>
      <c r="AO187" s="73" t="e">
        <v>#N/A</v>
      </c>
      <c r="AP187" s="73" t="e">
        <v>#N/A</v>
      </c>
      <c r="AQ187" s="73" t="e">
        <v>#N/A</v>
      </c>
      <c r="AR187" s="73" t="e">
        <v>#N/A</v>
      </c>
      <c r="AS187" s="73" t="e">
        <v>#N/A</v>
      </c>
      <c r="AT187" s="73" t="e">
        <v>#N/A</v>
      </c>
      <c r="AU187" s="73" t="e">
        <v>#N/A</v>
      </c>
      <c r="AV187" s="73" t="e">
        <v>#N/A</v>
      </c>
      <c r="AW187" s="73" t="e">
        <v>#N/A</v>
      </c>
      <c r="AX187" s="73" t="e">
        <v>#N/A</v>
      </c>
      <c r="AY187" s="73" t="e">
        <v>#N/A</v>
      </c>
      <c r="AZ187" s="73" t="e">
        <v>#N/A</v>
      </c>
      <c r="BA187" s="73" t="e">
        <v>#N/A</v>
      </c>
      <c r="BB187" s="73" t="e">
        <v>#N/A</v>
      </c>
      <c r="BC187" s="73" t="e">
        <v>#N/A</v>
      </c>
      <c r="BD187" s="73" t="e">
        <v>#N/A</v>
      </c>
      <c r="BE187" s="73" t="e">
        <v>#N/A</v>
      </c>
      <c r="BF187" s="73" t="e">
        <v>#N/A</v>
      </c>
      <c r="BG187" s="73" t="e">
        <v>#N/A</v>
      </c>
      <c r="BH187" s="73" t="e">
        <v>#N/A</v>
      </c>
      <c r="BI187" s="73" t="e">
        <v>#N/A</v>
      </c>
      <c r="BJ187" s="73" t="e">
        <v>#N/A</v>
      </c>
      <c r="BK187" s="73"/>
    </row>
    <row r="188" spans="1:63" x14ac:dyDescent="0.25">
      <c r="A188" s="61" t="s">
        <v>549</v>
      </c>
      <c r="B188" s="62" t="s">
        <v>211</v>
      </c>
      <c r="C188" s="77" t="e">
        <v>#N/A</v>
      </c>
      <c r="D188" s="77" t="e">
        <v>#N/A</v>
      </c>
      <c r="E188" s="77" t="e">
        <v>#N/A</v>
      </c>
      <c r="F188" s="77" t="e">
        <v>#N/A</v>
      </c>
      <c r="G188" s="77" t="e">
        <v>#N/A</v>
      </c>
      <c r="H188" s="77" t="e">
        <v>#N/A</v>
      </c>
      <c r="I188" s="77" t="e">
        <v>#N/A</v>
      </c>
      <c r="J188" s="77" t="e">
        <v>#N/A</v>
      </c>
      <c r="K188" s="77" t="e">
        <v>#N/A</v>
      </c>
      <c r="L188" s="77" t="e">
        <v>#N/A</v>
      </c>
      <c r="M188" s="77" t="e">
        <v>#N/A</v>
      </c>
      <c r="N188" s="77" t="e">
        <v>#N/A</v>
      </c>
      <c r="O188" s="77" t="e">
        <v>#N/A</v>
      </c>
      <c r="P188" s="77" t="e">
        <v>#N/A</v>
      </c>
      <c r="Q188" s="77" t="e">
        <v>#N/A</v>
      </c>
      <c r="R188" s="77" t="e">
        <v>#N/A</v>
      </c>
      <c r="S188" s="77" t="e">
        <v>#N/A</v>
      </c>
      <c r="T188" s="77" t="e">
        <v>#N/A</v>
      </c>
      <c r="U188" s="77" t="e">
        <v>#N/A</v>
      </c>
      <c r="V188" s="77" t="e">
        <v>#N/A</v>
      </c>
      <c r="W188" s="77" t="e">
        <v>#N/A</v>
      </c>
      <c r="X188" s="77" t="e">
        <v>#N/A</v>
      </c>
      <c r="Y188" s="77" t="e">
        <v>#N/A</v>
      </c>
      <c r="Z188" s="77" t="e">
        <v>#N/A</v>
      </c>
      <c r="AA188" s="77" t="e">
        <v>#N/A</v>
      </c>
      <c r="AB188" s="77" t="e">
        <v>#N/A</v>
      </c>
      <c r="AC188" s="77" t="e">
        <v>#N/A</v>
      </c>
      <c r="AD188" s="77" t="e">
        <v>#N/A</v>
      </c>
      <c r="AE188" s="77" t="e">
        <v>#N/A</v>
      </c>
      <c r="AF188" s="77" t="e">
        <v>#N/A</v>
      </c>
      <c r="AG188" s="73">
        <v>6376.7360276424297</v>
      </c>
      <c r="AH188" s="73">
        <v>6431.6865028340189</v>
      </c>
      <c r="AI188" s="73">
        <v>6830.8136938087946</v>
      </c>
      <c r="AJ188" s="73">
        <v>7115.7220696463037</v>
      </c>
      <c r="AK188" s="73">
        <v>7025.6359210430801</v>
      </c>
      <c r="AL188" s="73">
        <v>7572.6076169955095</v>
      </c>
      <c r="AM188" s="73">
        <v>7674.2676221364891</v>
      </c>
      <c r="AN188" s="73">
        <v>7949.2771763229348</v>
      </c>
      <c r="AO188" s="73">
        <v>8281.5765877524245</v>
      </c>
      <c r="AP188" s="73">
        <v>8509.4776202871526</v>
      </c>
      <c r="AQ188" s="73">
        <v>8646.8768498789377</v>
      </c>
      <c r="AR188" s="73">
        <v>8785.545574141579</v>
      </c>
      <c r="AS188" s="73">
        <v>9323.567881566496</v>
      </c>
      <c r="AT188" s="73">
        <v>10019.305213258975</v>
      </c>
      <c r="AU188" s="73">
        <v>10417.848166976819</v>
      </c>
      <c r="AV188" s="73">
        <v>10667.017864185591</v>
      </c>
      <c r="AW188" s="73">
        <v>11488.300192213968</v>
      </c>
      <c r="AX188" s="73">
        <v>11881.602869760878</v>
      </c>
      <c r="AY188" s="73">
        <v>12083.782615145157</v>
      </c>
      <c r="AZ188" s="73">
        <v>11841.716902117816</v>
      </c>
      <c r="BA188" s="73">
        <v>11447.995346101978</v>
      </c>
      <c r="BB188" s="73">
        <v>11393.574239310155</v>
      </c>
      <c r="BC188" s="73">
        <v>11538.366914101793</v>
      </c>
      <c r="BD188" s="73">
        <v>11729.63431569097</v>
      </c>
      <c r="BE188" s="73">
        <v>11845.972056792927</v>
      </c>
      <c r="BF188" s="73">
        <v>11971.993282937745</v>
      </c>
      <c r="BG188" s="73">
        <v>12164.493979505411</v>
      </c>
      <c r="BH188" s="73">
        <v>12245.014843148583</v>
      </c>
      <c r="BI188" s="73">
        <v>12466.41613605463</v>
      </c>
      <c r="BJ188" s="73">
        <v>12485.180284521315</v>
      </c>
      <c r="BK188" s="73"/>
    </row>
    <row r="189" spans="1:63" x14ac:dyDescent="0.25">
      <c r="A189" s="61" t="s">
        <v>14</v>
      </c>
      <c r="B189" s="62" t="s">
        <v>13</v>
      </c>
      <c r="C189" s="77" t="e">
        <v>#N/A</v>
      </c>
      <c r="D189" s="77" t="e">
        <v>#N/A</v>
      </c>
      <c r="E189" s="77" t="e">
        <v>#N/A</v>
      </c>
      <c r="F189" s="77" t="e">
        <v>#N/A</v>
      </c>
      <c r="G189" s="77" t="e">
        <v>#N/A</v>
      </c>
      <c r="H189" s="77" t="e">
        <v>#N/A</v>
      </c>
      <c r="I189" s="77" t="e">
        <v>#N/A</v>
      </c>
      <c r="J189" s="77" t="e">
        <v>#N/A</v>
      </c>
      <c r="K189" s="77" t="e">
        <v>#N/A</v>
      </c>
      <c r="L189" s="77" t="e">
        <v>#N/A</v>
      </c>
      <c r="M189" s="77" t="e">
        <v>#N/A</v>
      </c>
      <c r="N189" s="77" t="e">
        <v>#N/A</v>
      </c>
      <c r="O189" s="77" t="e">
        <v>#N/A</v>
      </c>
      <c r="P189" s="77" t="e">
        <v>#N/A</v>
      </c>
      <c r="Q189" s="77" t="e">
        <v>#N/A</v>
      </c>
      <c r="R189" s="77" t="e">
        <v>#N/A</v>
      </c>
      <c r="S189" s="77" t="e">
        <v>#N/A</v>
      </c>
      <c r="T189" s="77" t="e">
        <v>#N/A</v>
      </c>
      <c r="U189" s="77" t="e">
        <v>#N/A</v>
      </c>
      <c r="V189" s="77" t="e">
        <v>#N/A</v>
      </c>
      <c r="W189" s="77" t="e">
        <v>#N/A</v>
      </c>
      <c r="X189" s="77" t="e">
        <v>#N/A</v>
      </c>
      <c r="Y189" s="77" t="e">
        <v>#N/A</v>
      </c>
      <c r="Z189" s="77" t="e">
        <v>#N/A</v>
      </c>
      <c r="AA189" s="77" t="e">
        <v>#N/A</v>
      </c>
      <c r="AB189" s="77" t="e">
        <v>#N/A</v>
      </c>
      <c r="AC189" s="77" t="e">
        <v>#N/A</v>
      </c>
      <c r="AD189" s="77" t="e">
        <v>#N/A</v>
      </c>
      <c r="AE189" s="77" t="e">
        <v>#N/A</v>
      </c>
      <c r="AF189" s="77" t="e">
        <v>#N/A</v>
      </c>
      <c r="AG189" s="73">
        <v>1733.0924957002301</v>
      </c>
      <c r="AH189" s="73">
        <v>1815.71823244703</v>
      </c>
      <c r="AI189" s="73">
        <v>1885.69647099245</v>
      </c>
      <c r="AJ189" s="73">
        <v>1921.20156144199</v>
      </c>
      <c r="AK189" s="73">
        <v>1890.31125010291</v>
      </c>
      <c r="AL189" s="73">
        <v>1951.3415855119999</v>
      </c>
      <c r="AM189" s="73">
        <v>2012.3229739170899</v>
      </c>
      <c r="AN189" s="73">
        <v>2165.6818708822002</v>
      </c>
      <c r="AO189" s="73">
        <v>2198.24012064727</v>
      </c>
      <c r="AP189" s="73">
        <v>2205.0156774122302</v>
      </c>
      <c r="AQ189" s="73">
        <v>2280.9152086703202</v>
      </c>
      <c r="AR189" s="73">
        <v>2362.5252869859801</v>
      </c>
      <c r="AS189" s="73">
        <v>2445.16769581177</v>
      </c>
      <c r="AT189" s="73">
        <v>2561.6822653158001</v>
      </c>
      <c r="AU189" s="73">
        <v>2587.8296404121502</v>
      </c>
      <c r="AV189" s="73">
        <v>2705.1881161620399</v>
      </c>
      <c r="AW189" s="73">
        <v>2895.8958370154701</v>
      </c>
      <c r="AX189" s="73">
        <v>3141.7024272113399</v>
      </c>
      <c r="AY189" s="73">
        <v>3295.90146934524</v>
      </c>
      <c r="AZ189" s="73">
        <v>3313.3114809632002</v>
      </c>
      <c r="BA189" s="73">
        <v>3217.76676555225</v>
      </c>
      <c r="BB189" s="73">
        <v>3654.2117342044899</v>
      </c>
      <c r="BC189" s="73">
        <v>4006.7216740838599</v>
      </c>
      <c r="BD189" s="73">
        <v>4083.6557788902301</v>
      </c>
      <c r="BE189" s="73">
        <v>4093.1425766422399</v>
      </c>
      <c r="BF189" s="73">
        <v>4191.8234605540702</v>
      </c>
      <c r="BG189" s="73">
        <v>4284.8110556018401</v>
      </c>
      <c r="BH189" s="73">
        <v>4362.57840927293</v>
      </c>
      <c r="BI189" s="73">
        <v>4160.5978682119903</v>
      </c>
      <c r="BJ189" s="73">
        <v>3958.4683896153101</v>
      </c>
      <c r="BK189" s="73"/>
    </row>
    <row r="190" spans="1:63" x14ac:dyDescent="0.25">
      <c r="A190" s="61" t="s">
        <v>217</v>
      </c>
      <c r="B190" s="62" t="s">
        <v>216</v>
      </c>
      <c r="C190" s="77" t="e">
        <v>#N/A</v>
      </c>
      <c r="D190" s="77" t="e">
        <v>#N/A</v>
      </c>
      <c r="E190" s="77" t="e">
        <v>#N/A</v>
      </c>
      <c r="F190" s="77" t="e">
        <v>#N/A</v>
      </c>
      <c r="G190" s="77" t="e">
        <v>#N/A</v>
      </c>
      <c r="H190" s="77" t="e">
        <v>#N/A</v>
      </c>
      <c r="I190" s="77" t="e">
        <v>#N/A</v>
      </c>
      <c r="J190" s="77" t="e">
        <v>#N/A</v>
      </c>
      <c r="K190" s="77" t="e">
        <v>#N/A</v>
      </c>
      <c r="L190" s="77" t="e">
        <v>#N/A</v>
      </c>
      <c r="M190" s="77" t="e">
        <v>#N/A</v>
      </c>
      <c r="N190" s="77" t="e">
        <v>#N/A</v>
      </c>
      <c r="O190" s="77" t="e">
        <v>#N/A</v>
      </c>
      <c r="P190" s="77" t="e">
        <v>#N/A</v>
      </c>
      <c r="Q190" s="77" t="e">
        <v>#N/A</v>
      </c>
      <c r="R190" s="77" t="e">
        <v>#N/A</v>
      </c>
      <c r="S190" s="77" t="e">
        <v>#N/A</v>
      </c>
      <c r="T190" s="77" t="e">
        <v>#N/A</v>
      </c>
      <c r="U190" s="77" t="e">
        <v>#N/A</v>
      </c>
      <c r="V190" s="77" t="e">
        <v>#N/A</v>
      </c>
      <c r="W190" s="77" t="e">
        <v>#N/A</v>
      </c>
      <c r="X190" s="77" t="e">
        <v>#N/A</v>
      </c>
      <c r="Y190" s="77" t="e">
        <v>#N/A</v>
      </c>
      <c r="Z190" s="77" t="e">
        <v>#N/A</v>
      </c>
      <c r="AA190" s="77" t="e">
        <v>#N/A</v>
      </c>
      <c r="AB190" s="77" t="e">
        <v>#N/A</v>
      </c>
      <c r="AC190" s="77" t="e">
        <v>#N/A</v>
      </c>
      <c r="AD190" s="77" t="e">
        <v>#N/A</v>
      </c>
      <c r="AE190" s="77" t="e">
        <v>#N/A</v>
      </c>
      <c r="AF190" s="77" t="e">
        <v>#N/A</v>
      </c>
      <c r="AG190" s="73">
        <v>12498.151567902001</v>
      </c>
      <c r="AH190" s="73">
        <v>12591.947979480432</v>
      </c>
      <c r="AI190" s="73">
        <v>12412.435272351082</v>
      </c>
      <c r="AJ190" s="73">
        <v>11381.398255529828</v>
      </c>
      <c r="AK190" s="73">
        <v>11577.112455643137</v>
      </c>
      <c r="AL190" s="73">
        <v>11400.200638536235</v>
      </c>
      <c r="AM190" s="73">
        <v>11350.920395084358</v>
      </c>
      <c r="AN190" s="73">
        <v>11840.526987811665</v>
      </c>
      <c r="AO190" s="73">
        <v>11963.423475863327</v>
      </c>
      <c r="AP190" s="73">
        <v>11655.463081718863</v>
      </c>
      <c r="AQ190" s="73">
        <v>11759.631599226155</v>
      </c>
      <c r="AR190" s="73">
        <v>12108.7791618302</v>
      </c>
      <c r="AS190" s="73">
        <v>12301.877519610933</v>
      </c>
      <c r="AT190" s="73">
        <v>12923.865849781241</v>
      </c>
      <c r="AU190" s="73">
        <v>13859.299787204836</v>
      </c>
      <c r="AV190" s="73">
        <v>14315.335585048468</v>
      </c>
      <c r="AW190" s="73">
        <v>14969.9330334428</v>
      </c>
      <c r="AX190" s="73">
        <v>15553.844761803337</v>
      </c>
      <c r="AY190" s="73">
        <v>16012.208192391678</v>
      </c>
      <c r="AZ190" s="73">
        <v>16305.860036943768</v>
      </c>
      <c r="BA190" s="73">
        <v>16953.803424265254</v>
      </c>
      <c r="BB190" s="73">
        <v>17742.592302503941</v>
      </c>
      <c r="BC190" s="73">
        <v>18015.596492957597</v>
      </c>
      <c r="BD190" s="73">
        <v>18339.148194037945</v>
      </c>
      <c r="BE190" s="73">
        <v>18187.183961021005</v>
      </c>
      <c r="BF190" s="73">
        <v>17382.756432401358</v>
      </c>
      <c r="BG190" s="73">
        <v>16249.054128659323</v>
      </c>
      <c r="BH190" s="73">
        <v>16372.579622730402</v>
      </c>
      <c r="BI190" s="73">
        <v>16634.469679744168</v>
      </c>
      <c r="BJ190" s="73">
        <v>16524.758101490093</v>
      </c>
      <c r="BK190" s="73"/>
    </row>
    <row r="191" spans="1:63" x14ac:dyDescent="0.25">
      <c r="A191" s="61" t="s">
        <v>386</v>
      </c>
      <c r="B191" s="62" t="s">
        <v>385</v>
      </c>
      <c r="C191" s="77" t="e">
        <v>#N/A</v>
      </c>
      <c r="D191" s="77" t="e">
        <v>#N/A</v>
      </c>
      <c r="E191" s="77" t="e">
        <v>#N/A</v>
      </c>
      <c r="F191" s="77" t="e">
        <v>#N/A</v>
      </c>
      <c r="G191" s="77" t="e">
        <v>#N/A</v>
      </c>
      <c r="H191" s="77" t="e">
        <v>#N/A</v>
      </c>
      <c r="I191" s="77" t="e">
        <v>#N/A</v>
      </c>
      <c r="J191" s="77" t="e">
        <v>#N/A</v>
      </c>
      <c r="K191" s="77" t="e">
        <v>#N/A</v>
      </c>
      <c r="L191" s="77" t="e">
        <v>#N/A</v>
      </c>
      <c r="M191" s="77" t="e">
        <v>#N/A</v>
      </c>
      <c r="N191" s="77" t="e">
        <v>#N/A</v>
      </c>
      <c r="O191" s="77" t="e">
        <v>#N/A</v>
      </c>
      <c r="P191" s="77" t="e">
        <v>#N/A</v>
      </c>
      <c r="Q191" s="77" t="e">
        <v>#N/A</v>
      </c>
      <c r="R191" s="77" t="e">
        <v>#N/A</v>
      </c>
      <c r="S191" s="77" t="e">
        <v>#N/A</v>
      </c>
      <c r="T191" s="77" t="e">
        <v>#N/A</v>
      </c>
      <c r="U191" s="77" t="e">
        <v>#N/A</v>
      </c>
      <c r="V191" s="77" t="e">
        <v>#N/A</v>
      </c>
      <c r="W191" s="77" t="e">
        <v>#N/A</v>
      </c>
      <c r="X191" s="77" t="e">
        <v>#N/A</v>
      </c>
      <c r="Y191" s="77" t="e">
        <v>#N/A</v>
      </c>
      <c r="Z191" s="77" t="e">
        <v>#N/A</v>
      </c>
      <c r="AA191" s="77" t="e">
        <v>#N/A</v>
      </c>
      <c r="AB191" s="77" t="e">
        <v>#N/A</v>
      </c>
      <c r="AC191" s="77" t="e">
        <v>#N/A</v>
      </c>
      <c r="AD191" s="77" t="e">
        <v>#N/A</v>
      </c>
      <c r="AE191" s="77" t="e">
        <v>#N/A</v>
      </c>
      <c r="AF191" s="77" t="e">
        <v>#N/A</v>
      </c>
      <c r="AG191" s="73">
        <v>34265.889777043762</v>
      </c>
      <c r="AH191" s="73">
        <v>33643.102031166731</v>
      </c>
      <c r="AI191" s="73">
        <v>33058.84570836676</v>
      </c>
      <c r="AJ191" s="73">
        <v>32188.469624499179</v>
      </c>
      <c r="AK191" s="73">
        <v>33216.554988151409</v>
      </c>
      <c r="AL191" s="73">
        <v>34343.017758489688</v>
      </c>
      <c r="AM191" s="73">
        <v>34829.975731387531</v>
      </c>
      <c r="AN191" s="73">
        <v>35878.888473044426</v>
      </c>
      <c r="AO191" s="73">
        <v>37405.157268310017</v>
      </c>
      <c r="AP191" s="73">
        <v>38963.448238008823</v>
      </c>
      <c r="AQ191" s="73">
        <v>40755.0868645882</v>
      </c>
      <c r="AR191" s="73">
        <v>41234.978783634208</v>
      </c>
      <c r="AS191" s="73">
        <v>42003.959171109331</v>
      </c>
      <c r="AT191" s="73">
        <v>42814.564337470219</v>
      </c>
      <c r="AU191" s="73">
        <v>44496.023401478109</v>
      </c>
      <c r="AV191" s="73">
        <v>45585.396600173051</v>
      </c>
      <c r="AW191" s="73">
        <v>47443.327400486269</v>
      </c>
      <c r="AX191" s="73">
        <v>48712.43767558426</v>
      </c>
      <c r="AY191" s="73">
        <v>48116.65066981798</v>
      </c>
      <c r="AZ191" s="73">
        <v>45638.03557749118</v>
      </c>
      <c r="BA191" s="73">
        <v>47943.978822071731</v>
      </c>
      <c r="BB191" s="73">
        <v>49103.738161686138</v>
      </c>
      <c r="BC191" s="73">
        <v>48455.07663918061</v>
      </c>
      <c r="BD191" s="73">
        <v>48616.90926065002</v>
      </c>
      <c r="BE191" s="73">
        <v>49416.289877049021</v>
      </c>
      <c r="BF191" s="73">
        <v>51091.58922282367</v>
      </c>
      <c r="BG191" s="73">
        <v>51498.353020286995</v>
      </c>
      <c r="BH191" s="73">
        <v>52113.834335679618</v>
      </c>
      <c r="BI191" s="73">
        <v>52516.454067566316</v>
      </c>
      <c r="BJ191" s="73">
        <v>52642.315198205557</v>
      </c>
      <c r="BK191" s="73"/>
    </row>
    <row r="192" spans="1:63" x14ac:dyDescent="0.25">
      <c r="A192" s="61" t="s">
        <v>437</v>
      </c>
      <c r="B192" s="62" t="s">
        <v>436</v>
      </c>
      <c r="C192" s="77" t="e">
        <v>#N/A</v>
      </c>
      <c r="D192" s="77" t="e">
        <v>#N/A</v>
      </c>
      <c r="E192" s="77" t="e">
        <v>#N/A</v>
      </c>
      <c r="F192" s="77" t="e">
        <v>#N/A</v>
      </c>
      <c r="G192" s="77" t="e">
        <v>#N/A</v>
      </c>
      <c r="H192" s="77" t="e">
        <v>#N/A</v>
      </c>
      <c r="I192" s="77" t="e">
        <v>#N/A</v>
      </c>
      <c r="J192" s="77" t="e">
        <v>#N/A</v>
      </c>
      <c r="K192" s="77" t="e">
        <v>#N/A</v>
      </c>
      <c r="L192" s="77" t="e">
        <v>#N/A</v>
      </c>
      <c r="M192" s="77" t="e">
        <v>#N/A</v>
      </c>
      <c r="N192" s="77" t="e">
        <v>#N/A</v>
      </c>
      <c r="O192" s="77" t="e">
        <v>#N/A</v>
      </c>
      <c r="P192" s="77" t="e">
        <v>#N/A</v>
      </c>
      <c r="Q192" s="77" t="e">
        <v>#N/A</v>
      </c>
      <c r="R192" s="77" t="e">
        <v>#N/A</v>
      </c>
      <c r="S192" s="77" t="e">
        <v>#N/A</v>
      </c>
      <c r="T192" s="77" t="e">
        <v>#N/A</v>
      </c>
      <c r="U192" s="77" t="e">
        <v>#N/A</v>
      </c>
      <c r="V192" s="77" t="e">
        <v>#N/A</v>
      </c>
      <c r="W192" s="77" t="e">
        <v>#N/A</v>
      </c>
      <c r="X192" s="77" t="e">
        <v>#N/A</v>
      </c>
      <c r="Y192" s="77" t="e">
        <v>#N/A</v>
      </c>
      <c r="Z192" s="77" t="e">
        <v>#N/A</v>
      </c>
      <c r="AA192" s="77" t="e">
        <v>#N/A</v>
      </c>
      <c r="AB192" s="77" t="e">
        <v>#N/A</v>
      </c>
      <c r="AC192" s="77" t="e">
        <v>#N/A</v>
      </c>
      <c r="AD192" s="77" t="e">
        <v>#N/A</v>
      </c>
      <c r="AE192" s="77" t="e">
        <v>#N/A</v>
      </c>
      <c r="AF192" s="77" t="e">
        <v>#N/A</v>
      </c>
      <c r="AG192" s="73">
        <v>55420.151714067564</v>
      </c>
      <c r="AH192" s="73">
        <v>54230.563826178026</v>
      </c>
      <c r="AI192" s="73">
        <v>53612.487740334182</v>
      </c>
      <c r="AJ192" s="73">
        <v>53059.516455859623</v>
      </c>
      <c r="AK192" s="73">
        <v>53306.607416151586</v>
      </c>
      <c r="AL192" s="73">
        <v>53206.204056299284</v>
      </c>
      <c r="AM192" s="73">
        <v>53257.806221453917</v>
      </c>
      <c r="AN192" s="73">
        <v>54372.981067210065</v>
      </c>
      <c r="AO192" s="73">
        <v>55832.529241177304</v>
      </c>
      <c r="AP192" s="73">
        <v>56508.589781018149</v>
      </c>
      <c r="AQ192" s="73">
        <v>58404.10477010582</v>
      </c>
      <c r="AR192" s="73">
        <v>58797.381512209562</v>
      </c>
      <c r="AS192" s="73">
        <v>58449.167185963437</v>
      </c>
      <c r="AT192" s="73">
        <v>58040.087227017313</v>
      </c>
      <c r="AU192" s="73">
        <v>59242.756638110892</v>
      </c>
      <c r="AV192" s="73">
        <v>60698.23212523965</v>
      </c>
      <c r="AW192" s="73">
        <v>62724.392547794232</v>
      </c>
      <c r="AX192" s="73">
        <v>64722.531131426142</v>
      </c>
      <c r="AY192" s="73">
        <v>65282.327516794328</v>
      </c>
      <c r="AZ192" s="73">
        <v>63039.079210003525</v>
      </c>
      <c r="BA192" s="73">
        <v>64259.158915297805</v>
      </c>
      <c r="BB192" s="73">
        <v>64624.388933788716</v>
      </c>
      <c r="BC192" s="73">
        <v>64585.095025961302</v>
      </c>
      <c r="BD192" s="73">
        <v>65029.163829468489</v>
      </c>
      <c r="BE192" s="73">
        <v>65813.95250864081</v>
      </c>
      <c r="BF192" s="73">
        <v>65936.626025052916</v>
      </c>
      <c r="BG192" s="73">
        <v>66344.074808126097</v>
      </c>
      <c r="BH192" s="73">
        <v>66910.573700727255</v>
      </c>
      <c r="BI192" s="73">
        <v>68246.402641785156</v>
      </c>
      <c r="BJ192" s="73">
        <v>68390.712985453865</v>
      </c>
      <c r="BK192" s="73"/>
    </row>
    <row r="193" spans="1:63" x14ac:dyDescent="0.25">
      <c r="A193" s="61" t="s">
        <v>328</v>
      </c>
      <c r="B193" s="62" t="s">
        <v>327</v>
      </c>
      <c r="C193" s="77" t="e">
        <v>#N/A</v>
      </c>
      <c r="D193" s="77" t="e">
        <v>#N/A</v>
      </c>
      <c r="E193" s="77" t="e">
        <v>#N/A</v>
      </c>
      <c r="F193" s="77" t="e">
        <v>#N/A</v>
      </c>
      <c r="G193" s="77" t="e">
        <v>#N/A</v>
      </c>
      <c r="H193" s="77" t="e">
        <v>#N/A</v>
      </c>
      <c r="I193" s="77" t="e">
        <v>#N/A</v>
      </c>
      <c r="J193" s="77" t="e">
        <v>#N/A</v>
      </c>
      <c r="K193" s="77" t="e">
        <v>#N/A</v>
      </c>
      <c r="L193" s="77" t="e">
        <v>#N/A</v>
      </c>
      <c r="M193" s="77" t="e">
        <v>#N/A</v>
      </c>
      <c r="N193" s="77" t="e">
        <v>#N/A</v>
      </c>
      <c r="O193" s="77" t="e">
        <v>#N/A</v>
      </c>
      <c r="P193" s="77" t="e">
        <v>#N/A</v>
      </c>
      <c r="Q193" s="77" t="e">
        <v>#N/A</v>
      </c>
      <c r="R193" s="77" t="e">
        <v>#N/A</v>
      </c>
      <c r="S193" s="77" t="e">
        <v>#N/A</v>
      </c>
      <c r="T193" s="77" t="e">
        <v>#N/A</v>
      </c>
      <c r="U193" s="77" t="e">
        <v>#N/A</v>
      </c>
      <c r="V193" s="77" t="e">
        <v>#N/A</v>
      </c>
      <c r="W193" s="77" t="e">
        <v>#N/A</v>
      </c>
      <c r="X193" s="77" t="e">
        <v>#N/A</v>
      </c>
      <c r="Y193" s="77" t="e">
        <v>#N/A</v>
      </c>
      <c r="Z193" s="77" t="e">
        <v>#N/A</v>
      </c>
      <c r="AA193" s="77" t="e">
        <v>#N/A</v>
      </c>
      <c r="AB193" s="77" t="e">
        <v>#N/A</v>
      </c>
      <c r="AC193" s="77" t="e">
        <v>#N/A</v>
      </c>
      <c r="AD193" s="77" t="e">
        <v>#N/A</v>
      </c>
      <c r="AE193" s="77" t="e">
        <v>#N/A</v>
      </c>
      <c r="AF193" s="77" t="e">
        <v>#N/A</v>
      </c>
      <c r="AG193" s="73" t="e">
        <v>#N/A</v>
      </c>
      <c r="AH193" s="73" t="e">
        <v>#N/A</v>
      </c>
      <c r="AI193" s="73" t="e">
        <v>#N/A</v>
      </c>
      <c r="AJ193" s="73" t="e">
        <v>#N/A</v>
      </c>
      <c r="AK193" s="73" t="e">
        <v>#N/A</v>
      </c>
      <c r="AL193" s="73" t="e">
        <v>#N/A</v>
      </c>
      <c r="AM193" s="73" t="e">
        <v>#N/A</v>
      </c>
      <c r="AN193" s="73" t="e">
        <v>#N/A</v>
      </c>
      <c r="AO193" s="73" t="e">
        <v>#N/A</v>
      </c>
      <c r="AP193" s="73" t="e">
        <v>#N/A</v>
      </c>
      <c r="AQ193" s="73" t="e">
        <v>#N/A</v>
      </c>
      <c r="AR193" s="73" t="e">
        <v>#N/A</v>
      </c>
      <c r="AS193" s="73" t="e">
        <v>#N/A</v>
      </c>
      <c r="AT193" s="73" t="e">
        <v>#N/A</v>
      </c>
      <c r="AU193" s="73" t="e">
        <v>#N/A</v>
      </c>
      <c r="AV193" s="73" t="e">
        <v>#N/A</v>
      </c>
      <c r="AW193" s="73" t="e">
        <v>#N/A</v>
      </c>
      <c r="AX193" s="73" t="e">
        <v>#N/A</v>
      </c>
      <c r="AY193" s="73" t="e">
        <v>#N/A</v>
      </c>
      <c r="AZ193" s="73" t="e">
        <v>#N/A</v>
      </c>
      <c r="BA193" s="73" t="e">
        <v>#N/A</v>
      </c>
      <c r="BB193" s="73" t="e">
        <v>#N/A</v>
      </c>
      <c r="BC193" s="73" t="e">
        <v>#N/A</v>
      </c>
      <c r="BD193" s="73" t="e">
        <v>#N/A</v>
      </c>
      <c r="BE193" s="73" t="e">
        <v>#N/A</v>
      </c>
      <c r="BF193" s="73" t="e">
        <v>#N/A</v>
      </c>
      <c r="BG193" s="73" t="e">
        <v>#N/A</v>
      </c>
      <c r="BH193" s="73" t="e">
        <v>#N/A</v>
      </c>
      <c r="BI193" s="73" t="e">
        <v>#N/A</v>
      </c>
      <c r="BJ193" s="73" t="e">
        <v>#N/A</v>
      </c>
      <c r="BK193" s="73"/>
    </row>
    <row r="194" spans="1:63" x14ac:dyDescent="0.25">
      <c r="A194" s="61" t="s">
        <v>244</v>
      </c>
      <c r="B194" s="62" t="s">
        <v>243</v>
      </c>
      <c r="C194" s="77" t="e">
        <v>#N/A</v>
      </c>
      <c r="D194" s="77" t="e">
        <v>#N/A</v>
      </c>
      <c r="E194" s="77" t="e">
        <v>#N/A</v>
      </c>
      <c r="F194" s="77" t="e">
        <v>#N/A</v>
      </c>
      <c r="G194" s="77" t="e">
        <v>#N/A</v>
      </c>
      <c r="H194" s="77" t="e">
        <v>#N/A</v>
      </c>
      <c r="I194" s="77" t="e">
        <v>#N/A</v>
      </c>
      <c r="J194" s="77" t="e">
        <v>#N/A</v>
      </c>
      <c r="K194" s="77" t="e">
        <v>#N/A</v>
      </c>
      <c r="L194" s="77" t="e">
        <v>#N/A</v>
      </c>
      <c r="M194" s="77" t="e">
        <v>#N/A</v>
      </c>
      <c r="N194" s="77" t="e">
        <v>#N/A</v>
      </c>
      <c r="O194" s="77" t="e">
        <v>#N/A</v>
      </c>
      <c r="P194" s="77" t="e">
        <v>#N/A</v>
      </c>
      <c r="Q194" s="77" t="e">
        <v>#N/A</v>
      </c>
      <c r="R194" s="77" t="e">
        <v>#N/A</v>
      </c>
      <c r="S194" s="77" t="e">
        <v>#N/A</v>
      </c>
      <c r="T194" s="77" t="e">
        <v>#N/A</v>
      </c>
      <c r="U194" s="77" t="e">
        <v>#N/A</v>
      </c>
      <c r="V194" s="77" t="e">
        <v>#N/A</v>
      </c>
      <c r="W194" s="77" t="e">
        <v>#N/A</v>
      </c>
      <c r="X194" s="77" t="e">
        <v>#N/A</v>
      </c>
      <c r="Y194" s="77" t="e">
        <v>#N/A</v>
      </c>
      <c r="Z194" s="77" t="e">
        <v>#N/A</v>
      </c>
      <c r="AA194" s="77" t="e">
        <v>#N/A</v>
      </c>
      <c r="AB194" s="77" t="e">
        <v>#N/A</v>
      </c>
      <c r="AC194" s="77" t="e">
        <v>#N/A</v>
      </c>
      <c r="AD194" s="77" t="e">
        <v>#N/A</v>
      </c>
      <c r="AE194" s="77" t="e">
        <v>#N/A</v>
      </c>
      <c r="AF194" s="77" t="e">
        <v>#N/A</v>
      </c>
      <c r="AG194" s="73">
        <v>3869.0436364110346</v>
      </c>
      <c r="AH194" s="73">
        <v>3516.5957166517123</v>
      </c>
      <c r="AI194" s="73">
        <v>2450.5616454026094</v>
      </c>
      <c r="AJ194" s="73">
        <v>2015.4044333815038</v>
      </c>
      <c r="AK194" s="73">
        <v>1562.1458936832112</v>
      </c>
      <c r="AL194" s="73">
        <v>1347.8588388053915</v>
      </c>
      <c r="AM194" s="73">
        <v>1106.1600544347589</v>
      </c>
      <c r="AN194" s="73">
        <v>1108.263479802466</v>
      </c>
      <c r="AO194" s="73">
        <v>1149.9133742410957</v>
      </c>
      <c r="AP194" s="73">
        <v>1174.4750197645208</v>
      </c>
      <c r="AQ194" s="73">
        <v>1252.4555127873341</v>
      </c>
      <c r="AR194" s="73">
        <v>1350.2583301217073</v>
      </c>
      <c r="AS194" s="73">
        <v>1471.3659184947901</v>
      </c>
      <c r="AT194" s="73">
        <v>1603.5507615719055</v>
      </c>
      <c r="AU194" s="73">
        <v>1737.7436302180497</v>
      </c>
      <c r="AV194" s="73">
        <v>1818.5572238734092</v>
      </c>
      <c r="AW194" s="73">
        <v>1909.2610427147094</v>
      </c>
      <c r="AX194" s="73">
        <v>2016.6142895848495</v>
      </c>
      <c r="AY194" s="73">
        <v>2131.6929710823183</v>
      </c>
      <c r="AZ194" s="73">
        <v>2168.1186977871903</v>
      </c>
      <c r="BA194" s="73">
        <v>2259.5945861361897</v>
      </c>
      <c r="BB194" s="73">
        <v>2373.1860335695956</v>
      </c>
      <c r="BC194" s="73">
        <v>2493.4071011153496</v>
      </c>
      <c r="BD194" s="73">
        <v>2616.4754855423553</v>
      </c>
      <c r="BE194" s="73">
        <v>2726.6218985131704</v>
      </c>
      <c r="BF194" s="73">
        <v>2821.6563110386496</v>
      </c>
      <c r="BG194" s="73">
        <v>2942.6479618891854</v>
      </c>
      <c r="BH194" s="73">
        <v>3089.5302083565771</v>
      </c>
      <c r="BI194" s="73">
        <v>3234.7215787963819</v>
      </c>
      <c r="BJ194" s="73">
        <v>3379.7486966311199</v>
      </c>
      <c r="BK194" s="73"/>
    </row>
    <row r="195" spans="1:63" x14ac:dyDescent="0.25">
      <c r="A195" s="61" t="s">
        <v>529</v>
      </c>
      <c r="B195" s="62" t="s">
        <v>119</v>
      </c>
      <c r="C195" s="77" t="e">
        <v>#N/A</v>
      </c>
      <c r="D195" s="77" t="e">
        <v>#N/A</v>
      </c>
      <c r="E195" s="77" t="e">
        <v>#N/A</v>
      </c>
      <c r="F195" s="77" t="e">
        <v>#N/A</v>
      </c>
      <c r="G195" s="77" t="e">
        <v>#N/A</v>
      </c>
      <c r="H195" s="77" t="e">
        <v>#N/A</v>
      </c>
      <c r="I195" s="77" t="e">
        <v>#N/A</v>
      </c>
      <c r="J195" s="77" t="e">
        <v>#N/A</v>
      </c>
      <c r="K195" s="77" t="e">
        <v>#N/A</v>
      </c>
      <c r="L195" s="77" t="e">
        <v>#N/A</v>
      </c>
      <c r="M195" s="77" t="e">
        <v>#N/A</v>
      </c>
      <c r="N195" s="77" t="e">
        <v>#N/A</v>
      </c>
      <c r="O195" s="77" t="e">
        <v>#N/A</v>
      </c>
      <c r="P195" s="77" t="e">
        <v>#N/A</v>
      </c>
      <c r="Q195" s="77" t="e">
        <v>#N/A</v>
      </c>
      <c r="R195" s="77" t="e">
        <v>#N/A</v>
      </c>
      <c r="S195" s="77" t="e">
        <v>#N/A</v>
      </c>
      <c r="T195" s="77" t="e">
        <v>#N/A</v>
      </c>
      <c r="U195" s="77" t="e">
        <v>#N/A</v>
      </c>
      <c r="V195" s="77" t="e">
        <v>#N/A</v>
      </c>
      <c r="W195" s="77" t="e">
        <v>#N/A</v>
      </c>
      <c r="X195" s="77" t="e">
        <v>#N/A</v>
      </c>
      <c r="Y195" s="77" t="e">
        <v>#N/A</v>
      </c>
      <c r="Z195" s="77" t="e">
        <v>#N/A</v>
      </c>
      <c r="AA195" s="77" t="e">
        <v>#N/A</v>
      </c>
      <c r="AB195" s="77" t="e">
        <v>#N/A</v>
      </c>
      <c r="AC195" s="77" t="e">
        <v>#N/A</v>
      </c>
      <c r="AD195" s="77" t="e">
        <v>#N/A</v>
      </c>
      <c r="AE195" s="77" t="e">
        <v>#N/A</v>
      </c>
      <c r="AF195" s="77" t="e">
        <v>#N/A</v>
      </c>
      <c r="AG195" s="73">
        <v>1392.2221167555001</v>
      </c>
      <c r="AH195" s="73">
        <v>1374.65209800154</v>
      </c>
      <c r="AI195" s="73">
        <v>1336.38063442475</v>
      </c>
      <c r="AJ195" s="73">
        <v>1307.6708874875101</v>
      </c>
      <c r="AK195" s="73">
        <v>1286.48917436229</v>
      </c>
      <c r="AL195" s="73">
        <v>1294.0110720556299</v>
      </c>
      <c r="AM195" s="73">
        <v>1317.5597242819199</v>
      </c>
      <c r="AN195" s="73">
        <v>1331.37294458619</v>
      </c>
      <c r="AO195" s="73">
        <v>1349.2061718971299</v>
      </c>
      <c r="AP195" s="73">
        <v>1382.10621179089</v>
      </c>
      <c r="AQ195" s="73">
        <v>1409.4538340947699</v>
      </c>
      <c r="AR195" s="73">
        <v>1456.5664133421401</v>
      </c>
      <c r="AS195" s="73">
        <v>1518.0945144154</v>
      </c>
      <c r="AT195" s="73">
        <v>1574.7774722286699</v>
      </c>
      <c r="AU195" s="73">
        <v>1645.83989424427</v>
      </c>
      <c r="AV195" s="73">
        <v>1719.72789525606</v>
      </c>
      <c r="AW195" s="73">
        <v>1781.2777583371701</v>
      </c>
      <c r="AX195" s="73">
        <v>1848.9855713800901</v>
      </c>
      <c r="AY195" s="73">
        <v>1899.4820747656099</v>
      </c>
      <c r="AZ195" s="73">
        <v>1943.04070763807</v>
      </c>
      <c r="BA195" s="73">
        <v>2006.9716522977899</v>
      </c>
      <c r="BB195" s="73">
        <v>2098.2849789850402</v>
      </c>
      <c r="BC195" s="73">
        <v>2128.55390206129</v>
      </c>
      <c r="BD195" s="73">
        <v>2205.99087157043</v>
      </c>
      <c r="BE195" s="73">
        <v>2284.9956276882899</v>
      </c>
      <c r="BF195" s="73">
        <v>2354.1392209399901</v>
      </c>
      <c r="BG195" s="73">
        <v>2441.5652140062298</v>
      </c>
      <c r="BH195" s="73">
        <v>2530.4384534645501</v>
      </c>
      <c r="BI195" s="73">
        <v>2589.9756018641201</v>
      </c>
      <c r="BJ195" s="73">
        <v>2660.42033801671</v>
      </c>
      <c r="BK195" s="73"/>
    </row>
    <row r="196" spans="1:63" x14ac:dyDescent="0.25">
      <c r="A196" s="61" t="s">
        <v>276</v>
      </c>
      <c r="B196" s="62" t="s">
        <v>275</v>
      </c>
      <c r="C196" s="77" t="e">
        <v>#N/A</v>
      </c>
      <c r="D196" s="77" t="e">
        <v>#N/A</v>
      </c>
      <c r="E196" s="77" t="e">
        <v>#N/A</v>
      </c>
      <c r="F196" s="77" t="e">
        <v>#N/A</v>
      </c>
      <c r="G196" s="77" t="e">
        <v>#N/A</v>
      </c>
      <c r="H196" s="77" t="e">
        <v>#N/A</v>
      </c>
      <c r="I196" s="77" t="e">
        <v>#N/A</v>
      </c>
      <c r="J196" s="77" t="e">
        <v>#N/A</v>
      </c>
      <c r="K196" s="77" t="e">
        <v>#N/A</v>
      </c>
      <c r="L196" s="77" t="e">
        <v>#N/A</v>
      </c>
      <c r="M196" s="77" t="e">
        <v>#N/A</v>
      </c>
      <c r="N196" s="77" t="e">
        <v>#N/A</v>
      </c>
      <c r="O196" s="77" t="e">
        <v>#N/A</v>
      </c>
      <c r="P196" s="77" t="e">
        <v>#N/A</v>
      </c>
      <c r="Q196" s="77" t="e">
        <v>#N/A</v>
      </c>
      <c r="R196" s="77" t="e">
        <v>#N/A</v>
      </c>
      <c r="S196" s="77" t="e">
        <v>#N/A</v>
      </c>
      <c r="T196" s="77" t="e">
        <v>#N/A</v>
      </c>
      <c r="U196" s="77" t="e">
        <v>#N/A</v>
      </c>
      <c r="V196" s="77" t="e">
        <v>#N/A</v>
      </c>
      <c r="W196" s="77" t="e">
        <v>#N/A</v>
      </c>
      <c r="X196" s="77" t="e">
        <v>#N/A</v>
      </c>
      <c r="Y196" s="77" t="e">
        <v>#N/A</v>
      </c>
      <c r="Z196" s="77" t="e">
        <v>#N/A</v>
      </c>
      <c r="AA196" s="77" t="e">
        <v>#N/A</v>
      </c>
      <c r="AB196" s="77" t="e">
        <v>#N/A</v>
      </c>
      <c r="AC196" s="77" t="e">
        <v>#N/A</v>
      </c>
      <c r="AD196" s="77" t="e">
        <v>#N/A</v>
      </c>
      <c r="AE196" s="77" t="e">
        <v>#N/A</v>
      </c>
      <c r="AF196" s="77" t="e">
        <v>#N/A</v>
      </c>
      <c r="AG196" s="73">
        <v>7109.1138090353634</v>
      </c>
      <c r="AH196" s="73">
        <v>7626.6069052529874</v>
      </c>
      <c r="AI196" s="73">
        <v>8160.6006192629748</v>
      </c>
      <c r="AJ196" s="73">
        <v>8754.2412096067546</v>
      </c>
      <c r="AK196" s="73">
        <v>9368.007750065477</v>
      </c>
      <c r="AL196" s="73">
        <v>10027.886706667048</v>
      </c>
      <c r="AM196" s="73">
        <v>10477.855303135808</v>
      </c>
      <c r="AN196" s="73">
        <v>10069.372349486421</v>
      </c>
      <c r="AO196" s="73">
        <v>9189.140382689915</v>
      </c>
      <c r="AP196" s="73">
        <v>9499.2466811558497</v>
      </c>
      <c r="AQ196" s="73">
        <v>9819.3683076627713</v>
      </c>
      <c r="AR196" s="73">
        <v>10063.803472206435</v>
      </c>
      <c r="AS196" s="73">
        <v>10594.278411544215</v>
      </c>
      <c r="AT196" s="73">
        <v>11271.345879134389</v>
      </c>
      <c r="AU196" s="73">
        <v>11898.135078769108</v>
      </c>
      <c r="AV196" s="73">
        <v>12316.627183929035</v>
      </c>
      <c r="AW196" s="73">
        <v>12850.633843675207</v>
      </c>
      <c r="AX196" s="73">
        <v>13473.433266594142</v>
      </c>
      <c r="AY196" s="73">
        <v>13634.064302891082</v>
      </c>
      <c r="AZ196" s="73">
        <v>13471.897495481133</v>
      </c>
      <c r="BA196" s="73">
        <v>14413.351623924887</v>
      </c>
      <c r="BB196" s="73">
        <v>14464.835545513024</v>
      </c>
      <c r="BC196" s="73">
        <v>15439.872142747889</v>
      </c>
      <c r="BD196" s="73">
        <v>15783.030732774941</v>
      </c>
      <c r="BE196" s="73">
        <v>15869.881118171555</v>
      </c>
      <c r="BF196" s="73">
        <v>16301.538092568861</v>
      </c>
      <c r="BG196" s="73">
        <v>16797.772095526569</v>
      </c>
      <c r="BH196" s="73">
        <v>17420.565151067069</v>
      </c>
      <c r="BI196" s="73">
        <v>18086.507709175792</v>
      </c>
      <c r="BJ196" s="73">
        <v>18459.994861904888</v>
      </c>
      <c r="BK196" s="73"/>
    </row>
    <row r="197" spans="1:63" x14ac:dyDescent="0.25">
      <c r="A197" s="61" t="s">
        <v>278</v>
      </c>
      <c r="B197" s="62" t="s">
        <v>277</v>
      </c>
      <c r="C197" s="77" t="e">
        <v>#N/A</v>
      </c>
      <c r="D197" s="77" t="e">
        <v>#N/A</v>
      </c>
      <c r="E197" s="77" t="e">
        <v>#N/A</v>
      </c>
      <c r="F197" s="77" t="e">
        <v>#N/A</v>
      </c>
      <c r="G197" s="77" t="e">
        <v>#N/A</v>
      </c>
      <c r="H197" s="77" t="e">
        <v>#N/A</v>
      </c>
      <c r="I197" s="77" t="e">
        <v>#N/A</v>
      </c>
      <c r="J197" s="77" t="e">
        <v>#N/A</v>
      </c>
      <c r="K197" s="77" t="e">
        <v>#N/A</v>
      </c>
      <c r="L197" s="77" t="e">
        <v>#N/A</v>
      </c>
      <c r="M197" s="77" t="e">
        <v>#N/A</v>
      </c>
      <c r="N197" s="77" t="e">
        <v>#N/A</v>
      </c>
      <c r="O197" s="77" t="e">
        <v>#N/A</v>
      </c>
      <c r="P197" s="77" t="e">
        <v>#N/A</v>
      </c>
      <c r="Q197" s="77" t="e">
        <v>#N/A</v>
      </c>
      <c r="R197" s="77" t="e">
        <v>#N/A</v>
      </c>
      <c r="S197" s="77" t="e">
        <v>#N/A</v>
      </c>
      <c r="T197" s="77" t="e">
        <v>#N/A</v>
      </c>
      <c r="U197" s="77" t="e">
        <v>#N/A</v>
      </c>
      <c r="V197" s="77" t="e">
        <v>#N/A</v>
      </c>
      <c r="W197" s="77" t="e">
        <v>#N/A</v>
      </c>
      <c r="X197" s="77" t="e">
        <v>#N/A</v>
      </c>
      <c r="Y197" s="77" t="e">
        <v>#N/A</v>
      </c>
      <c r="Z197" s="77" t="e">
        <v>#N/A</v>
      </c>
      <c r="AA197" s="77" t="e">
        <v>#N/A</v>
      </c>
      <c r="AB197" s="77" t="e">
        <v>#N/A</v>
      </c>
      <c r="AC197" s="77" t="e">
        <v>#N/A</v>
      </c>
      <c r="AD197" s="77" t="e">
        <v>#N/A</v>
      </c>
      <c r="AE197" s="77" t="e">
        <v>#N/A</v>
      </c>
      <c r="AF197" s="77" t="e">
        <v>#N/A</v>
      </c>
      <c r="AG197" s="73" t="e">
        <v>#N/A</v>
      </c>
      <c r="AH197" s="73" t="e">
        <v>#N/A</v>
      </c>
      <c r="AI197" s="73" t="e">
        <v>#N/A</v>
      </c>
      <c r="AJ197" s="73" t="e">
        <v>#N/A</v>
      </c>
      <c r="AK197" s="73" t="e">
        <v>#N/A</v>
      </c>
      <c r="AL197" s="73" t="e">
        <v>#N/A</v>
      </c>
      <c r="AM197" s="73" t="e">
        <v>#N/A</v>
      </c>
      <c r="AN197" s="73" t="e">
        <v>#N/A</v>
      </c>
      <c r="AO197" s="73" t="e">
        <v>#N/A</v>
      </c>
      <c r="AP197" s="73" t="e">
        <v>#N/A</v>
      </c>
      <c r="AQ197" s="73">
        <v>2328.3046672677065</v>
      </c>
      <c r="AR197" s="73">
        <v>2658.285843555987</v>
      </c>
      <c r="AS197" s="73">
        <v>2422.4250392226554</v>
      </c>
      <c r="AT197" s="73">
        <v>2308.4798806886497</v>
      </c>
      <c r="AU197" s="73">
        <v>2258.6080557145506</v>
      </c>
      <c r="AV197" s="73">
        <v>2272.4336386956497</v>
      </c>
      <c r="AW197" s="73">
        <v>2133.4652548451759</v>
      </c>
      <c r="AX197" s="73">
        <v>2306.4021122471654</v>
      </c>
      <c r="AY197" s="73">
        <v>2521.5333246109367</v>
      </c>
      <c r="AZ197" s="73">
        <v>2724.7709726455</v>
      </c>
      <c r="BA197" s="73">
        <v>2930.0384138963727</v>
      </c>
      <c r="BB197" s="73">
        <v>3045.4661681554635</v>
      </c>
      <c r="BC197" s="73">
        <v>3172.3017103282368</v>
      </c>
      <c r="BD197" s="73">
        <v>3182.5057241454947</v>
      </c>
      <c r="BE197" s="73">
        <v>3264.5680703623148</v>
      </c>
      <c r="BF197" s="73">
        <v>3297.8671092011687</v>
      </c>
      <c r="BG197" s="73">
        <v>3344.5736265680862</v>
      </c>
      <c r="BH197" s="73">
        <v>3145.4805906833208</v>
      </c>
      <c r="BI197" s="73">
        <v>3051.6753374730583</v>
      </c>
      <c r="BJ197" s="73">
        <v>3552.5997450025543</v>
      </c>
      <c r="BK197" s="73"/>
    </row>
    <row r="198" spans="1:63" x14ac:dyDescent="0.25">
      <c r="A198" s="61" t="s">
        <v>116</v>
      </c>
      <c r="B198" s="62" t="s">
        <v>115</v>
      </c>
      <c r="C198" s="77" t="e">
        <v>#N/A</v>
      </c>
      <c r="D198" s="77" t="e">
        <v>#N/A</v>
      </c>
      <c r="E198" s="77" t="e">
        <v>#N/A</v>
      </c>
      <c r="F198" s="77" t="e">
        <v>#N/A</v>
      </c>
      <c r="G198" s="77" t="e">
        <v>#N/A</v>
      </c>
      <c r="H198" s="77" t="e">
        <v>#N/A</v>
      </c>
      <c r="I198" s="77" t="e">
        <v>#N/A</v>
      </c>
      <c r="J198" s="77" t="e">
        <v>#N/A</v>
      </c>
      <c r="K198" s="77" t="e">
        <v>#N/A</v>
      </c>
      <c r="L198" s="77" t="e">
        <v>#N/A</v>
      </c>
      <c r="M198" s="77" t="e">
        <v>#N/A</v>
      </c>
      <c r="N198" s="77" t="e">
        <v>#N/A</v>
      </c>
      <c r="O198" s="77" t="e">
        <v>#N/A</v>
      </c>
      <c r="P198" s="77" t="e">
        <v>#N/A</v>
      </c>
      <c r="Q198" s="77" t="e">
        <v>#N/A</v>
      </c>
      <c r="R198" s="77" t="e">
        <v>#N/A</v>
      </c>
      <c r="S198" s="77" t="e">
        <v>#N/A</v>
      </c>
      <c r="T198" s="77" t="e">
        <v>#N/A</v>
      </c>
      <c r="U198" s="77" t="e">
        <v>#N/A</v>
      </c>
      <c r="V198" s="77" t="e">
        <v>#N/A</v>
      </c>
      <c r="W198" s="77" t="e">
        <v>#N/A</v>
      </c>
      <c r="X198" s="77" t="e">
        <v>#N/A</v>
      </c>
      <c r="Y198" s="77" t="e">
        <v>#N/A</v>
      </c>
      <c r="Z198" s="77" t="e">
        <v>#N/A</v>
      </c>
      <c r="AA198" s="77" t="e">
        <v>#N/A</v>
      </c>
      <c r="AB198" s="77" t="e">
        <v>#N/A</v>
      </c>
      <c r="AC198" s="77" t="e">
        <v>#N/A</v>
      </c>
      <c r="AD198" s="77" t="e">
        <v>#N/A</v>
      </c>
      <c r="AE198" s="77" t="e">
        <v>#N/A</v>
      </c>
      <c r="AF198" s="77" t="e">
        <v>#N/A</v>
      </c>
      <c r="AG198" s="73">
        <v>1346.7791441846357</v>
      </c>
      <c r="AH198" s="73">
        <v>1306.6514724415508</v>
      </c>
      <c r="AI198" s="73">
        <v>1228.2747979583621</v>
      </c>
      <c r="AJ198" s="73">
        <v>1021.3350106237444</v>
      </c>
      <c r="AK198" s="73">
        <v>1148.2606411374989</v>
      </c>
      <c r="AL198" s="73">
        <v>1207.3872708804049</v>
      </c>
      <c r="AM198" s="73">
        <v>1277.0546181336222</v>
      </c>
      <c r="AN198" s="73">
        <v>1416.0057461400531</v>
      </c>
      <c r="AO198" s="73">
        <v>1339.6899151068321</v>
      </c>
      <c r="AP198" s="73">
        <v>1330.4317304168856</v>
      </c>
      <c r="AQ198" s="73">
        <v>1281.4205529599706</v>
      </c>
      <c r="AR198" s="73">
        <v>1256.7124172866156</v>
      </c>
      <c r="AS198" s="73">
        <v>1271.0426092516689</v>
      </c>
      <c r="AT198" s="73">
        <v>1322.4603468851724</v>
      </c>
      <c r="AU198" s="73">
        <v>1276.6762721195773</v>
      </c>
      <c r="AV198" s="73">
        <v>1185.8980536578099</v>
      </c>
      <c r="AW198" s="73">
        <v>1185.3786332384238</v>
      </c>
      <c r="AX198" s="73">
        <v>1140.2889680848166</v>
      </c>
      <c r="AY198" s="73">
        <v>1154.8042870032464</v>
      </c>
      <c r="AZ198" s="73">
        <v>1186.1145869526774</v>
      </c>
      <c r="BA198" s="73">
        <v>1224.978428197576</v>
      </c>
      <c r="BB198" s="73">
        <v>1268.9205085000888</v>
      </c>
      <c r="BC198" s="73">
        <v>1316.4533685272595</v>
      </c>
      <c r="BD198" s="73">
        <v>1360.5812782801395</v>
      </c>
      <c r="BE198" s="73">
        <v>1404.1329384613898</v>
      </c>
      <c r="BF198" s="73">
        <v>1447.2290491930648</v>
      </c>
      <c r="BG198" s="73">
        <v>1489.68384462263</v>
      </c>
      <c r="BH198" s="73">
        <v>1516.5260461300397</v>
      </c>
      <c r="BI198" s="73">
        <v>1552.8585615313943</v>
      </c>
      <c r="BJ198" s="73">
        <v>1596.6449381777134</v>
      </c>
      <c r="BK198" s="73"/>
    </row>
    <row r="199" spans="1:63" x14ac:dyDescent="0.25">
      <c r="A199" s="61" t="s">
        <v>492</v>
      </c>
      <c r="B199" s="62" t="s">
        <v>491</v>
      </c>
      <c r="C199" s="77" t="e">
        <v>#N/A</v>
      </c>
      <c r="D199" s="77" t="e">
        <v>#N/A</v>
      </c>
      <c r="E199" s="77" t="e">
        <v>#N/A</v>
      </c>
      <c r="F199" s="77" t="e">
        <v>#N/A</v>
      </c>
      <c r="G199" s="77" t="e">
        <v>#N/A</v>
      </c>
      <c r="H199" s="77" t="e">
        <v>#N/A</v>
      </c>
      <c r="I199" s="77" t="e">
        <v>#N/A</v>
      </c>
      <c r="J199" s="77" t="e">
        <v>#N/A</v>
      </c>
      <c r="K199" s="77" t="e">
        <v>#N/A</v>
      </c>
      <c r="L199" s="77" t="e">
        <v>#N/A</v>
      </c>
      <c r="M199" s="77" t="e">
        <v>#N/A</v>
      </c>
      <c r="N199" s="77" t="e">
        <v>#N/A</v>
      </c>
      <c r="O199" s="77" t="e">
        <v>#N/A</v>
      </c>
      <c r="P199" s="77" t="e">
        <v>#N/A</v>
      </c>
      <c r="Q199" s="77" t="e">
        <v>#N/A</v>
      </c>
      <c r="R199" s="77" t="e">
        <v>#N/A</v>
      </c>
      <c r="S199" s="77" t="e">
        <v>#N/A</v>
      </c>
      <c r="T199" s="77" t="e">
        <v>#N/A</v>
      </c>
      <c r="U199" s="77" t="e">
        <v>#N/A</v>
      </c>
      <c r="V199" s="77" t="e">
        <v>#N/A</v>
      </c>
      <c r="W199" s="77" t="e">
        <v>#N/A</v>
      </c>
      <c r="X199" s="77" t="e">
        <v>#N/A</v>
      </c>
      <c r="Y199" s="77" t="e">
        <v>#N/A</v>
      </c>
      <c r="Z199" s="77" t="e">
        <v>#N/A</v>
      </c>
      <c r="AA199" s="77" t="e">
        <v>#N/A</v>
      </c>
      <c r="AB199" s="77" t="e">
        <v>#N/A</v>
      </c>
      <c r="AC199" s="77" t="e">
        <v>#N/A</v>
      </c>
      <c r="AD199" s="77" t="e">
        <v>#N/A</v>
      </c>
      <c r="AE199" s="77" t="e">
        <v>#N/A</v>
      </c>
      <c r="AF199" s="77" t="e">
        <v>#N/A</v>
      </c>
      <c r="AG199" s="73">
        <v>3768.319679381807</v>
      </c>
      <c r="AH199" s="73">
        <v>4002.6030501994887</v>
      </c>
      <c r="AI199" s="73">
        <v>4006.2535180869154</v>
      </c>
      <c r="AJ199" s="73">
        <v>4149.1373625807819</v>
      </c>
      <c r="AK199" s="73">
        <v>4346.3463530224371</v>
      </c>
      <c r="AL199" s="73">
        <v>4655.5184320526223</v>
      </c>
      <c r="AM199" s="73">
        <v>4724.9537894979649</v>
      </c>
      <c r="AN199" s="73">
        <v>4765.6337862545097</v>
      </c>
      <c r="AO199" s="73">
        <v>4862.0264040304919</v>
      </c>
      <c r="AP199" s="73">
        <v>5019.1732710774077</v>
      </c>
      <c r="AQ199" s="73">
        <v>5037.7663709301132</v>
      </c>
      <c r="AR199" s="73">
        <v>5199.3509085413089</v>
      </c>
      <c r="AS199" s="73">
        <v>5421.962979091315</v>
      </c>
      <c r="AT199" s="73">
        <v>5515.522468088674</v>
      </c>
      <c r="AU199" s="73">
        <v>5348.7770798077254</v>
      </c>
      <c r="AV199" s="73">
        <v>5316.6653634599534</v>
      </c>
      <c r="AW199" s="73">
        <v>5266.953006865122</v>
      </c>
      <c r="AX199" s="73">
        <v>5236.1833841576808</v>
      </c>
      <c r="AY199" s="73">
        <v>5442.5720221198444</v>
      </c>
      <c r="AZ199" s="73">
        <v>5134.228396348266</v>
      </c>
      <c r="BA199" s="73">
        <v>5170.7034068052608</v>
      </c>
      <c r="BB199" s="73">
        <v>5545.8693705862324</v>
      </c>
      <c r="BC199" s="73">
        <v>5636.4186495896092</v>
      </c>
      <c r="BD199" s="73">
        <v>5707.8572860517497</v>
      </c>
      <c r="BE199" s="73">
        <v>5865.7341668365088</v>
      </c>
      <c r="BF199" s="73">
        <v>5949.0185744842856</v>
      </c>
      <c r="BG199" s="73">
        <v>6317.8620799387209</v>
      </c>
      <c r="BH199" s="73">
        <v>6472.4096611062951</v>
      </c>
      <c r="BI199" s="73">
        <v>6416.4018451799566</v>
      </c>
      <c r="BJ199" s="73">
        <v>6383.2739304528031</v>
      </c>
      <c r="BK199" s="73"/>
    </row>
    <row r="200" spans="1:63" x14ac:dyDescent="0.25">
      <c r="A200" s="61" t="s">
        <v>219</v>
      </c>
      <c r="B200" s="62" t="s">
        <v>218</v>
      </c>
      <c r="C200" s="77" t="e">
        <v>#N/A</v>
      </c>
      <c r="D200" s="77" t="e">
        <v>#N/A</v>
      </c>
      <c r="E200" s="77" t="e">
        <v>#N/A</v>
      </c>
      <c r="F200" s="77" t="e">
        <v>#N/A</v>
      </c>
      <c r="G200" s="77" t="e">
        <v>#N/A</v>
      </c>
      <c r="H200" s="77" t="e">
        <v>#N/A</v>
      </c>
      <c r="I200" s="77" t="e">
        <v>#N/A</v>
      </c>
      <c r="J200" s="77" t="e">
        <v>#N/A</v>
      </c>
      <c r="K200" s="77" t="e">
        <v>#N/A</v>
      </c>
      <c r="L200" s="77" t="e">
        <v>#N/A</v>
      </c>
      <c r="M200" s="77" t="e">
        <v>#N/A</v>
      </c>
      <c r="N200" s="77" t="e">
        <v>#N/A</v>
      </c>
      <c r="O200" s="77" t="e">
        <v>#N/A</v>
      </c>
      <c r="P200" s="77" t="e">
        <v>#N/A</v>
      </c>
      <c r="Q200" s="77" t="e">
        <v>#N/A</v>
      </c>
      <c r="R200" s="77" t="e">
        <v>#N/A</v>
      </c>
      <c r="S200" s="77" t="e">
        <v>#N/A</v>
      </c>
      <c r="T200" s="77" t="e">
        <v>#N/A</v>
      </c>
      <c r="U200" s="77" t="e">
        <v>#N/A</v>
      </c>
      <c r="V200" s="77" t="e">
        <v>#N/A</v>
      </c>
      <c r="W200" s="77" t="e">
        <v>#N/A</v>
      </c>
      <c r="X200" s="77" t="e">
        <v>#N/A</v>
      </c>
      <c r="Y200" s="77" t="e">
        <v>#N/A</v>
      </c>
      <c r="Z200" s="77" t="e">
        <v>#N/A</v>
      </c>
      <c r="AA200" s="77" t="e">
        <v>#N/A</v>
      </c>
      <c r="AB200" s="77" t="e">
        <v>#N/A</v>
      </c>
      <c r="AC200" s="77" t="e">
        <v>#N/A</v>
      </c>
      <c r="AD200" s="77" t="e">
        <v>#N/A</v>
      </c>
      <c r="AE200" s="77" t="e">
        <v>#N/A</v>
      </c>
      <c r="AF200" s="77" t="e">
        <v>#N/A</v>
      </c>
      <c r="AG200" s="73">
        <v>10091.940024569132</v>
      </c>
      <c r="AH200" s="73">
        <v>10338.421452203022</v>
      </c>
      <c r="AI200" s="73">
        <v>11312.113287709535</v>
      </c>
      <c r="AJ200" s="73">
        <v>11173.780651579671</v>
      </c>
      <c r="AK200" s="73">
        <v>11517.689974910578</v>
      </c>
      <c r="AL200" s="73">
        <v>11911.888715504889</v>
      </c>
      <c r="AM200" s="73">
        <v>12727.753726737159</v>
      </c>
      <c r="AN200" s="73">
        <v>13660.270984258435</v>
      </c>
      <c r="AO200" s="73">
        <v>14748.486425829233</v>
      </c>
      <c r="AP200" s="73">
        <v>15903.815310898912</v>
      </c>
      <c r="AQ200" s="73">
        <v>16958.192046543325</v>
      </c>
      <c r="AR200" s="73">
        <v>17602.877536971409</v>
      </c>
      <c r="AS200" s="73">
        <v>18916.94322866428</v>
      </c>
      <c r="AT200" s="73">
        <v>21541.704243688953</v>
      </c>
      <c r="AU200" s="73">
        <v>23135.965674951829</v>
      </c>
      <c r="AV200" s="73">
        <v>24451.562908416956</v>
      </c>
      <c r="AW200" s="73">
        <v>27552.377923842323</v>
      </c>
      <c r="AX200" s="73">
        <v>28732.352041080903</v>
      </c>
      <c r="AY200" s="73">
        <v>29571.456554001819</v>
      </c>
      <c r="AZ200" s="73">
        <v>28133.912598908017</v>
      </c>
      <c r="BA200" s="73">
        <v>28910.908818444379</v>
      </c>
      <c r="BB200" s="73">
        <v>28652.552874314017</v>
      </c>
      <c r="BC200" s="73">
        <v>28830.03079142722</v>
      </c>
      <c r="BD200" s="73">
        <v>29279.273610395037</v>
      </c>
      <c r="BE200" s="73">
        <v>28828.049248707517</v>
      </c>
      <c r="BF200" s="73">
        <v>29182.570647337157</v>
      </c>
      <c r="BG200" s="73">
        <v>27201.468548987283</v>
      </c>
      <c r="BH200" s="73">
        <v>26447.593272279955</v>
      </c>
      <c r="BI200" s="73">
        <v>26272.908402352114</v>
      </c>
      <c r="BJ200" s="73">
        <v>26175.836978623371</v>
      </c>
      <c r="BK200" s="73"/>
    </row>
    <row r="201" spans="1:63" x14ac:dyDescent="0.25">
      <c r="A201" s="61" t="s">
        <v>16</v>
      </c>
      <c r="B201" s="62" t="s">
        <v>15</v>
      </c>
      <c r="C201" s="77" t="e">
        <v>#N/A</v>
      </c>
      <c r="D201" s="77" t="e">
        <v>#N/A</v>
      </c>
      <c r="E201" s="77" t="e">
        <v>#N/A</v>
      </c>
      <c r="F201" s="77" t="e">
        <v>#N/A</v>
      </c>
      <c r="G201" s="77" t="e">
        <v>#N/A</v>
      </c>
      <c r="H201" s="77" t="e">
        <v>#N/A</v>
      </c>
      <c r="I201" s="77" t="e">
        <v>#N/A</v>
      </c>
      <c r="J201" s="77" t="e">
        <v>#N/A</v>
      </c>
      <c r="K201" s="77" t="e">
        <v>#N/A</v>
      </c>
      <c r="L201" s="77" t="e">
        <v>#N/A</v>
      </c>
      <c r="M201" s="77" t="e">
        <v>#N/A</v>
      </c>
      <c r="N201" s="77" t="e">
        <v>#N/A</v>
      </c>
      <c r="O201" s="77" t="e">
        <v>#N/A</v>
      </c>
      <c r="P201" s="77" t="e">
        <v>#N/A</v>
      </c>
      <c r="Q201" s="77" t="e">
        <v>#N/A</v>
      </c>
      <c r="R201" s="77" t="e">
        <v>#N/A</v>
      </c>
      <c r="S201" s="77" t="e">
        <v>#N/A</v>
      </c>
      <c r="T201" s="77" t="e">
        <v>#N/A</v>
      </c>
      <c r="U201" s="77" t="e">
        <v>#N/A</v>
      </c>
      <c r="V201" s="77" t="e">
        <v>#N/A</v>
      </c>
      <c r="W201" s="77" t="e">
        <v>#N/A</v>
      </c>
      <c r="X201" s="77" t="e">
        <v>#N/A</v>
      </c>
      <c r="Y201" s="77" t="e">
        <v>#N/A</v>
      </c>
      <c r="Z201" s="77" t="e">
        <v>#N/A</v>
      </c>
      <c r="AA201" s="77" t="e">
        <v>#N/A</v>
      </c>
      <c r="AB201" s="77" t="e">
        <v>#N/A</v>
      </c>
      <c r="AC201" s="77" t="e">
        <v>#N/A</v>
      </c>
      <c r="AD201" s="77" t="e">
        <v>#N/A</v>
      </c>
      <c r="AE201" s="77" t="e">
        <v>#N/A</v>
      </c>
      <c r="AF201" s="77" t="e">
        <v>#N/A</v>
      </c>
      <c r="AG201" s="73">
        <v>5432.3535285794051</v>
      </c>
      <c r="AH201" s="73">
        <v>5520.3187925356297</v>
      </c>
      <c r="AI201" s="73">
        <v>5822.7118330552994</v>
      </c>
      <c r="AJ201" s="73">
        <v>5827.0529621584301</v>
      </c>
      <c r="AK201" s="73">
        <v>5896.9593474556132</v>
      </c>
      <c r="AL201" s="73">
        <v>5931.4760764705361</v>
      </c>
      <c r="AM201" s="73">
        <v>6258.0033550458538</v>
      </c>
      <c r="AN201" s="73">
        <v>6508.7516572745408</v>
      </c>
      <c r="AO201" s="73">
        <v>6737.8319357987293</v>
      </c>
      <c r="AP201" s="73">
        <v>7068.6797483149458</v>
      </c>
      <c r="AQ201" s="73">
        <v>7329.3585195109617</v>
      </c>
      <c r="AR201" s="73">
        <v>7541.1395746423241</v>
      </c>
      <c r="AS201" s="73">
        <v>7581.0044563762813</v>
      </c>
      <c r="AT201" s="73">
        <v>7878.4130976016804</v>
      </c>
      <c r="AU201" s="73">
        <v>8305.3912980498171</v>
      </c>
      <c r="AV201" s="73">
        <v>8523.106674269482</v>
      </c>
      <c r="AW201" s="73">
        <v>8887.029928108921</v>
      </c>
      <c r="AX201" s="73">
        <v>9388.0550467358116</v>
      </c>
      <c r="AY201" s="73">
        <v>9682.813919082706</v>
      </c>
      <c r="AZ201" s="73">
        <v>9872.0390013203378</v>
      </c>
      <c r="BA201" s="73">
        <v>10113.349283365618</v>
      </c>
      <c r="BB201" s="73">
        <v>9820.9866912968937</v>
      </c>
      <c r="BC201" s="73">
        <v>10114.614260143881</v>
      </c>
      <c r="BD201" s="73">
        <v>10304.809317166386</v>
      </c>
      <c r="BE201" s="73">
        <v>10505.262583987038</v>
      </c>
      <c r="BF201" s="73">
        <v>10519.73938596609</v>
      </c>
      <c r="BG201" s="73">
        <v>10524.993508655545</v>
      </c>
      <c r="BH201" s="73">
        <v>10605.257207270699</v>
      </c>
      <c r="BI201" s="73">
        <v>10763.785584686586</v>
      </c>
      <c r="BJ201" s="73">
        <v>10755.608151954113</v>
      </c>
      <c r="BK201" s="73"/>
    </row>
    <row r="202" spans="1:63" x14ac:dyDescent="0.25">
      <c r="A202" s="61" t="s">
        <v>330</v>
      </c>
      <c r="B202" s="62" t="s">
        <v>329</v>
      </c>
      <c r="C202" s="77" t="e">
        <v>#N/A</v>
      </c>
      <c r="D202" s="77" t="e">
        <v>#N/A</v>
      </c>
      <c r="E202" s="77" t="e">
        <v>#N/A</v>
      </c>
      <c r="F202" s="77" t="e">
        <v>#N/A</v>
      </c>
      <c r="G202" s="77" t="e">
        <v>#N/A</v>
      </c>
      <c r="H202" s="77" t="e">
        <v>#N/A</v>
      </c>
      <c r="I202" s="77" t="e">
        <v>#N/A</v>
      </c>
      <c r="J202" s="77" t="e">
        <v>#N/A</v>
      </c>
      <c r="K202" s="77" t="e">
        <v>#N/A</v>
      </c>
      <c r="L202" s="77" t="e">
        <v>#N/A</v>
      </c>
      <c r="M202" s="77" t="e">
        <v>#N/A</v>
      </c>
      <c r="N202" s="77" t="e">
        <v>#N/A</v>
      </c>
      <c r="O202" s="77" t="e">
        <v>#N/A</v>
      </c>
      <c r="P202" s="77" t="e">
        <v>#N/A</v>
      </c>
      <c r="Q202" s="77" t="e">
        <v>#N/A</v>
      </c>
      <c r="R202" s="77" t="e">
        <v>#N/A</v>
      </c>
      <c r="S202" s="77" t="e">
        <v>#N/A</v>
      </c>
      <c r="T202" s="77" t="e">
        <v>#N/A</v>
      </c>
      <c r="U202" s="77" t="e">
        <v>#N/A</v>
      </c>
      <c r="V202" s="77" t="e">
        <v>#N/A</v>
      </c>
      <c r="W202" s="77" t="e">
        <v>#N/A</v>
      </c>
      <c r="X202" s="77" t="e">
        <v>#N/A</v>
      </c>
      <c r="Y202" s="77" t="e">
        <v>#N/A</v>
      </c>
      <c r="Z202" s="77" t="e">
        <v>#N/A</v>
      </c>
      <c r="AA202" s="77" t="e">
        <v>#N/A</v>
      </c>
      <c r="AB202" s="77" t="e">
        <v>#N/A</v>
      </c>
      <c r="AC202" s="77" t="e">
        <v>#N/A</v>
      </c>
      <c r="AD202" s="77" t="e">
        <v>#N/A</v>
      </c>
      <c r="AE202" s="77" t="e">
        <v>#N/A</v>
      </c>
      <c r="AF202" s="77" t="e">
        <v>#N/A</v>
      </c>
      <c r="AG202" s="73">
        <v>12669.792859166415</v>
      </c>
      <c r="AH202" s="73">
        <v>12547.244920684574</v>
      </c>
      <c r="AI202" s="73">
        <v>12964.3420976381</v>
      </c>
      <c r="AJ202" s="73">
        <v>13733.373187963689</v>
      </c>
      <c r="AK202" s="73">
        <v>12885.219666206396</v>
      </c>
      <c r="AL202" s="73">
        <v>13681.161986901609</v>
      </c>
      <c r="AM202" s="73">
        <v>14459.181158975913</v>
      </c>
      <c r="AN202" s="73">
        <v>15310.267981485909</v>
      </c>
      <c r="AO202" s="73">
        <v>15433.674248965459</v>
      </c>
      <c r="AP202" s="73">
        <v>14700.485456832284</v>
      </c>
      <c r="AQ202" s="73">
        <v>15482.867240646698</v>
      </c>
      <c r="AR202" s="73">
        <v>14376.175341216534</v>
      </c>
      <c r="AS202" s="73">
        <v>15079.215545991819</v>
      </c>
      <c r="AT202" s="73">
        <v>15720.453465812587</v>
      </c>
      <c r="AU202" s="73">
        <v>17023.055428187377</v>
      </c>
      <c r="AV202" s="73">
        <v>18309.944748520837</v>
      </c>
      <c r="AW202" s="73">
        <v>19339.083801686989</v>
      </c>
      <c r="AX202" s="73">
        <v>20073.58180816496</v>
      </c>
      <c r="AY202" s="73">
        <v>19996.716070534352</v>
      </c>
      <c r="AZ202" s="73">
        <v>18791.331199332537</v>
      </c>
      <c r="BA202" s="73">
        <v>20091.616526260757</v>
      </c>
      <c r="BB202" s="73">
        <v>22002.142212680421</v>
      </c>
      <c r="BC202" s="73">
        <v>22682.280388766689</v>
      </c>
      <c r="BD202" s="73">
        <v>24193.675445300141</v>
      </c>
      <c r="BE202" s="73">
        <v>24960.320597337995</v>
      </c>
      <c r="BF202" s="73">
        <v>26041.528347646854</v>
      </c>
      <c r="BG202" s="73">
        <v>26471.286952316124</v>
      </c>
      <c r="BH202" s="73">
        <v>28007.974830292649</v>
      </c>
      <c r="BI202" s="73">
        <v>28410.113128649984</v>
      </c>
      <c r="BJ202" s="73">
        <v>28289.088796595399</v>
      </c>
      <c r="BK202" s="73"/>
    </row>
    <row r="203" spans="1:63" x14ac:dyDescent="0.25">
      <c r="A203" s="61" t="s">
        <v>246</v>
      </c>
      <c r="B203" s="62" t="s">
        <v>245</v>
      </c>
      <c r="C203" s="77" t="e">
        <v>#N/A</v>
      </c>
      <c r="D203" s="77" t="e">
        <v>#N/A</v>
      </c>
      <c r="E203" s="77" t="e">
        <v>#N/A</v>
      </c>
      <c r="F203" s="77" t="e">
        <v>#N/A</v>
      </c>
      <c r="G203" s="77" t="e">
        <v>#N/A</v>
      </c>
      <c r="H203" s="77" t="e">
        <v>#N/A</v>
      </c>
      <c r="I203" s="77" t="e">
        <v>#N/A</v>
      </c>
      <c r="J203" s="77" t="e">
        <v>#N/A</v>
      </c>
      <c r="K203" s="77" t="e">
        <v>#N/A</v>
      </c>
      <c r="L203" s="77" t="e">
        <v>#N/A</v>
      </c>
      <c r="M203" s="77" t="e">
        <v>#N/A</v>
      </c>
      <c r="N203" s="77" t="e">
        <v>#N/A</v>
      </c>
      <c r="O203" s="77" t="e">
        <v>#N/A</v>
      </c>
      <c r="P203" s="77" t="e">
        <v>#N/A</v>
      </c>
      <c r="Q203" s="77" t="e">
        <v>#N/A</v>
      </c>
      <c r="R203" s="77" t="e">
        <v>#N/A</v>
      </c>
      <c r="S203" s="77" t="e">
        <v>#N/A</v>
      </c>
      <c r="T203" s="77" t="e">
        <v>#N/A</v>
      </c>
      <c r="U203" s="77" t="e">
        <v>#N/A</v>
      </c>
      <c r="V203" s="77" t="e">
        <v>#N/A</v>
      </c>
      <c r="W203" s="77" t="e">
        <v>#N/A</v>
      </c>
      <c r="X203" s="77" t="e">
        <v>#N/A</v>
      </c>
      <c r="Y203" s="77" t="e">
        <v>#N/A</v>
      </c>
      <c r="Z203" s="77" t="e">
        <v>#N/A</v>
      </c>
      <c r="AA203" s="77" t="e">
        <v>#N/A</v>
      </c>
      <c r="AB203" s="77" t="e">
        <v>#N/A</v>
      </c>
      <c r="AC203" s="77" t="e">
        <v>#N/A</v>
      </c>
      <c r="AD203" s="77" t="e">
        <v>#N/A</v>
      </c>
      <c r="AE203" s="77" t="e">
        <v>#N/A</v>
      </c>
      <c r="AF203" s="77" t="e">
        <v>#N/A</v>
      </c>
      <c r="AG203" s="73">
        <v>7207.9554710262146</v>
      </c>
      <c r="AH203" s="73">
        <v>6685.077261090898</v>
      </c>
      <c r="AI203" s="73">
        <v>5523.289333155386</v>
      </c>
      <c r="AJ203" s="73">
        <v>5451.0622969659571</v>
      </c>
      <c r="AK203" s="73">
        <v>4393.7627070053859</v>
      </c>
      <c r="AL203" s="73">
        <v>3987.545636640968</v>
      </c>
      <c r="AM203" s="73">
        <v>4175.8110708012955</v>
      </c>
      <c r="AN203" s="73">
        <v>3642.1964661343982</v>
      </c>
      <c r="AO203" s="73">
        <v>3849.2090966765809</v>
      </c>
      <c r="AP203" s="73">
        <v>4431.4580748943972</v>
      </c>
      <c r="AQ203" s="73">
        <v>4622.0736392641884</v>
      </c>
      <c r="AR203" s="73">
        <v>4772.1808018091788</v>
      </c>
      <c r="AS203" s="73">
        <v>4736.7941415437335</v>
      </c>
      <c r="AT203" s="73">
        <v>4843.5764504442232</v>
      </c>
      <c r="AU203" s="73">
        <v>5034.2425387166559</v>
      </c>
      <c r="AV203" s="73">
        <v>5629.0769426514771</v>
      </c>
      <c r="AW203" s="73">
        <v>6174.7444468097256</v>
      </c>
      <c r="AX203" s="73">
        <v>6773.0970846541577</v>
      </c>
      <c r="AY203" s="73">
        <v>7665.4490916753211</v>
      </c>
      <c r="AZ203" s="73">
        <v>8015.8080168080487</v>
      </c>
      <c r="BA203" s="73">
        <v>8616.8861448780226</v>
      </c>
      <c r="BB203" s="73">
        <v>9717.6249831303139</v>
      </c>
      <c r="BC203" s="73">
        <v>10604.012491099431</v>
      </c>
      <c r="BD203" s="73">
        <v>11471.186220399255</v>
      </c>
      <c r="BE203" s="73">
        <v>12421.360681534936</v>
      </c>
      <c r="BF203" s="73">
        <v>12993.522470644963</v>
      </c>
      <c r="BG203" s="73">
        <v>13562.526081048449</v>
      </c>
      <c r="BH203" s="73">
        <v>14205.021577664636</v>
      </c>
      <c r="BI203" s="73">
        <v>14845.32942609706</v>
      </c>
      <c r="BJ203" s="73" t="e">
        <v>#N/A</v>
      </c>
      <c r="BK203" s="73"/>
    </row>
    <row r="204" spans="1:63" x14ac:dyDescent="0.25">
      <c r="A204" s="61" t="s">
        <v>221</v>
      </c>
      <c r="B204" s="62" t="s">
        <v>220</v>
      </c>
      <c r="C204" s="77" t="e">
        <v>#N/A</v>
      </c>
      <c r="D204" s="77" t="e">
        <v>#N/A</v>
      </c>
      <c r="E204" s="77" t="e">
        <v>#N/A</v>
      </c>
      <c r="F204" s="77" t="e">
        <v>#N/A</v>
      </c>
      <c r="G204" s="77" t="e">
        <v>#N/A</v>
      </c>
      <c r="H204" s="77" t="e">
        <v>#N/A</v>
      </c>
      <c r="I204" s="77" t="e">
        <v>#N/A</v>
      </c>
      <c r="J204" s="77" t="e">
        <v>#N/A</v>
      </c>
      <c r="K204" s="77" t="e">
        <v>#N/A</v>
      </c>
      <c r="L204" s="77" t="e">
        <v>#N/A</v>
      </c>
      <c r="M204" s="77" t="e">
        <v>#N/A</v>
      </c>
      <c r="N204" s="77" t="e">
        <v>#N/A</v>
      </c>
      <c r="O204" s="77" t="e">
        <v>#N/A</v>
      </c>
      <c r="P204" s="77" t="e">
        <v>#N/A</v>
      </c>
      <c r="Q204" s="77" t="e">
        <v>#N/A</v>
      </c>
      <c r="R204" s="77" t="e">
        <v>#N/A</v>
      </c>
      <c r="S204" s="77" t="e">
        <v>#N/A</v>
      </c>
      <c r="T204" s="77" t="e">
        <v>#N/A</v>
      </c>
      <c r="U204" s="77" t="e">
        <v>#N/A</v>
      </c>
      <c r="V204" s="77" t="e">
        <v>#N/A</v>
      </c>
      <c r="W204" s="77" t="e">
        <v>#N/A</v>
      </c>
      <c r="X204" s="77" t="e">
        <v>#N/A</v>
      </c>
      <c r="Y204" s="77" t="e">
        <v>#N/A</v>
      </c>
      <c r="Z204" s="77" t="e">
        <v>#N/A</v>
      </c>
      <c r="AA204" s="77" t="e">
        <v>#N/A</v>
      </c>
      <c r="AB204" s="77" t="e">
        <v>#N/A</v>
      </c>
      <c r="AC204" s="77" t="e">
        <v>#N/A</v>
      </c>
      <c r="AD204" s="77" t="e">
        <v>#N/A</v>
      </c>
      <c r="AE204" s="77" t="e">
        <v>#N/A</v>
      </c>
      <c r="AF204" s="77" t="e">
        <v>#N/A</v>
      </c>
      <c r="AG204" s="73" t="e">
        <v>#N/A</v>
      </c>
      <c r="AH204" s="73" t="e">
        <v>#N/A</v>
      </c>
      <c r="AI204" s="73" t="e">
        <v>#N/A</v>
      </c>
      <c r="AJ204" s="73" t="e">
        <v>#N/A</v>
      </c>
      <c r="AK204" s="73" t="e">
        <v>#N/A</v>
      </c>
      <c r="AL204" s="73" t="e">
        <v>#N/A</v>
      </c>
      <c r="AM204" s="73" t="e">
        <v>#N/A</v>
      </c>
      <c r="AN204" s="73" t="e">
        <v>#N/A</v>
      </c>
      <c r="AO204" s="73" t="e">
        <v>#N/A</v>
      </c>
      <c r="AP204" s="73" t="e">
        <v>#N/A</v>
      </c>
      <c r="AQ204" s="73" t="e">
        <v>#N/A</v>
      </c>
      <c r="AR204" s="73" t="e">
        <v>#N/A</v>
      </c>
      <c r="AS204" s="73" t="e">
        <v>#N/A</v>
      </c>
      <c r="AT204" s="73" t="e">
        <v>#N/A</v>
      </c>
      <c r="AU204" s="73" t="e">
        <v>#N/A</v>
      </c>
      <c r="AV204" s="73" t="e">
        <v>#N/A</v>
      </c>
      <c r="AW204" s="73" t="e">
        <v>#N/A</v>
      </c>
      <c r="AX204" s="73" t="e">
        <v>#N/A</v>
      </c>
      <c r="AY204" s="73" t="e">
        <v>#N/A</v>
      </c>
      <c r="AZ204" s="73" t="e">
        <v>#N/A</v>
      </c>
      <c r="BA204" s="73" t="e">
        <v>#N/A</v>
      </c>
      <c r="BB204" s="73">
        <v>23756.935130671674</v>
      </c>
      <c r="BC204" s="73">
        <v>23050.123870917367</v>
      </c>
      <c r="BD204" s="73">
        <v>22850.892480034312</v>
      </c>
      <c r="BE204" s="73">
        <v>24393.400500523501</v>
      </c>
      <c r="BF204" s="73">
        <v>26691.619368116946</v>
      </c>
      <c r="BG204" s="73">
        <v>28174.482568348707</v>
      </c>
      <c r="BH204" s="73">
        <v>27061.318758188016</v>
      </c>
      <c r="BI204" s="73">
        <v>28162.384153596788</v>
      </c>
      <c r="BJ204" s="73">
        <v>29253.376602744436</v>
      </c>
      <c r="BK204" s="73"/>
    </row>
    <row r="205" spans="1:63" x14ac:dyDescent="0.25">
      <c r="A205" s="61" t="s">
        <v>494</v>
      </c>
      <c r="B205" s="62" t="s">
        <v>493</v>
      </c>
      <c r="C205" s="77" t="e">
        <v>#N/A</v>
      </c>
      <c r="D205" s="77" t="e">
        <v>#N/A</v>
      </c>
      <c r="E205" s="77" t="e">
        <v>#N/A</v>
      </c>
      <c r="F205" s="77" t="e">
        <v>#N/A</v>
      </c>
      <c r="G205" s="77" t="e">
        <v>#N/A</v>
      </c>
      <c r="H205" s="77" t="e">
        <v>#N/A</v>
      </c>
      <c r="I205" s="77" t="e">
        <v>#N/A</v>
      </c>
      <c r="J205" s="77" t="e">
        <v>#N/A</v>
      </c>
      <c r="K205" s="77" t="e">
        <v>#N/A</v>
      </c>
      <c r="L205" s="77" t="e">
        <v>#N/A</v>
      </c>
      <c r="M205" s="77" t="e">
        <v>#N/A</v>
      </c>
      <c r="N205" s="77" t="e">
        <v>#N/A</v>
      </c>
      <c r="O205" s="77" t="e">
        <v>#N/A</v>
      </c>
      <c r="P205" s="77" t="e">
        <v>#N/A</v>
      </c>
      <c r="Q205" s="77" t="e">
        <v>#N/A</v>
      </c>
      <c r="R205" s="77" t="e">
        <v>#N/A</v>
      </c>
      <c r="S205" s="77" t="e">
        <v>#N/A</v>
      </c>
      <c r="T205" s="77" t="e">
        <v>#N/A</v>
      </c>
      <c r="U205" s="77" t="e">
        <v>#N/A</v>
      </c>
      <c r="V205" s="77" t="e">
        <v>#N/A</v>
      </c>
      <c r="W205" s="77" t="e">
        <v>#N/A</v>
      </c>
      <c r="X205" s="77" t="e">
        <v>#N/A</v>
      </c>
      <c r="Y205" s="77" t="e">
        <v>#N/A</v>
      </c>
      <c r="Z205" s="77" t="e">
        <v>#N/A</v>
      </c>
      <c r="AA205" s="77" t="e">
        <v>#N/A</v>
      </c>
      <c r="AB205" s="77" t="e">
        <v>#N/A</v>
      </c>
      <c r="AC205" s="77" t="e">
        <v>#N/A</v>
      </c>
      <c r="AD205" s="77" t="e">
        <v>#N/A</v>
      </c>
      <c r="AE205" s="77" t="e">
        <v>#N/A</v>
      </c>
      <c r="AF205" s="77" t="e">
        <v>#N/A</v>
      </c>
      <c r="AG205" s="73">
        <v>2611.9207540298489</v>
      </c>
      <c r="AH205" s="73">
        <v>2672.309448506976</v>
      </c>
      <c r="AI205" s="73">
        <v>2720.9116653858023</v>
      </c>
      <c r="AJ205" s="73">
        <v>2807.4949470779011</v>
      </c>
      <c r="AK205" s="73">
        <v>3076.7934903387868</v>
      </c>
      <c r="AL205" s="73">
        <v>2908.3572333208754</v>
      </c>
      <c r="AM205" s="73">
        <v>2727.645596738209</v>
      </c>
      <c r="AN205" s="73">
        <v>3000.498104341129</v>
      </c>
      <c r="AO205" s="73">
        <v>3462.2695983326139</v>
      </c>
      <c r="AP205" s="73">
        <v>3403.0216632941515</v>
      </c>
      <c r="AQ205" s="73">
        <v>3352.7724807282261</v>
      </c>
      <c r="AR205" s="73">
        <v>3375.2237793597224</v>
      </c>
      <c r="AS205" s="73">
        <v>3598.899105180587</v>
      </c>
      <c r="AT205" s="73">
        <v>3432.4283135871692</v>
      </c>
      <c r="AU205" s="73">
        <v>3336.9529201823448</v>
      </c>
      <c r="AV205" s="73">
        <v>3168.7633019011951</v>
      </c>
      <c r="AW205" s="73">
        <v>3198.1632358745728</v>
      </c>
      <c r="AX205" s="73">
        <v>3367.6546746720451</v>
      </c>
      <c r="AY205" s="73">
        <v>3603.7134549066031</v>
      </c>
      <c r="AZ205" s="73">
        <v>3407.6234950608764</v>
      </c>
      <c r="BA205" s="73">
        <v>3281.2483748032837</v>
      </c>
      <c r="BB205" s="73">
        <v>3493.6916877027656</v>
      </c>
      <c r="BC205" s="73">
        <v>3326.5204852061756</v>
      </c>
      <c r="BD205" s="73">
        <v>3440.9602345361463</v>
      </c>
      <c r="BE205" s="73">
        <v>3450.7931694553963</v>
      </c>
      <c r="BF205" s="73">
        <v>3723.1997965379983</v>
      </c>
      <c r="BG205" s="73">
        <v>3793.1275993345985</v>
      </c>
      <c r="BH205" s="73">
        <v>3898.0652879446857</v>
      </c>
      <c r="BI205" s="73">
        <v>3947.6040477953911</v>
      </c>
      <c r="BJ205" s="73">
        <v>4281.3951240273454</v>
      </c>
      <c r="BK205" s="73"/>
    </row>
    <row r="206" spans="1:63" x14ac:dyDescent="0.25">
      <c r="A206" s="61" t="s">
        <v>118</v>
      </c>
      <c r="B206" s="62" t="s">
        <v>117</v>
      </c>
      <c r="C206" s="77" t="e">
        <v>#N/A</v>
      </c>
      <c r="D206" s="77" t="e">
        <v>#N/A</v>
      </c>
      <c r="E206" s="77" t="e">
        <v>#N/A</v>
      </c>
      <c r="F206" s="77" t="e">
        <v>#N/A</v>
      </c>
      <c r="G206" s="77" t="e">
        <v>#N/A</v>
      </c>
      <c r="H206" s="77" t="e">
        <v>#N/A</v>
      </c>
      <c r="I206" s="77" t="e">
        <v>#N/A</v>
      </c>
      <c r="J206" s="77" t="e">
        <v>#N/A</v>
      </c>
      <c r="K206" s="77" t="e">
        <v>#N/A</v>
      </c>
      <c r="L206" s="77" t="e">
        <v>#N/A</v>
      </c>
      <c r="M206" s="77" t="e">
        <v>#N/A</v>
      </c>
      <c r="N206" s="77" t="e">
        <v>#N/A</v>
      </c>
      <c r="O206" s="77" t="e">
        <v>#N/A</v>
      </c>
      <c r="P206" s="77" t="e">
        <v>#N/A</v>
      </c>
      <c r="Q206" s="77" t="e">
        <v>#N/A</v>
      </c>
      <c r="R206" s="77" t="e">
        <v>#N/A</v>
      </c>
      <c r="S206" s="77" t="e">
        <v>#N/A</v>
      </c>
      <c r="T206" s="77" t="e">
        <v>#N/A</v>
      </c>
      <c r="U206" s="77" t="e">
        <v>#N/A</v>
      </c>
      <c r="V206" s="77" t="e">
        <v>#N/A</v>
      </c>
      <c r="W206" s="77" t="e">
        <v>#N/A</v>
      </c>
      <c r="X206" s="77" t="e">
        <v>#N/A</v>
      </c>
      <c r="Y206" s="77" t="e">
        <v>#N/A</v>
      </c>
      <c r="Z206" s="77" t="e">
        <v>#N/A</v>
      </c>
      <c r="AA206" s="77" t="e">
        <v>#N/A</v>
      </c>
      <c r="AB206" s="77" t="e">
        <v>#N/A</v>
      </c>
      <c r="AC206" s="77" t="e">
        <v>#N/A</v>
      </c>
      <c r="AD206" s="77" t="e">
        <v>#N/A</v>
      </c>
      <c r="AE206" s="77" t="e">
        <v>#N/A</v>
      </c>
      <c r="AF206" s="77" t="e">
        <v>#N/A</v>
      </c>
      <c r="AG206" s="73">
        <v>907.76159818889209</v>
      </c>
      <c r="AH206" s="73">
        <v>926.20350932095221</v>
      </c>
      <c r="AI206" s="73">
        <v>926.48158304272022</v>
      </c>
      <c r="AJ206" s="73">
        <v>971.47149473237482</v>
      </c>
      <c r="AK206" s="73">
        <v>1001.430429841394</v>
      </c>
      <c r="AL206" s="73">
        <v>1082.9280488724735</v>
      </c>
      <c r="AM206" s="73">
        <v>1146.3728159006316</v>
      </c>
      <c r="AN206" s="73">
        <v>1170.1996357424255</v>
      </c>
      <c r="AO206" s="73">
        <v>1192.6091858946525</v>
      </c>
      <c r="AP206" s="73">
        <v>1251.5141480246104</v>
      </c>
      <c r="AQ206" s="73">
        <v>1252.7514422226866</v>
      </c>
      <c r="AR206" s="73">
        <v>1277.7740806169697</v>
      </c>
      <c r="AS206" s="73">
        <v>1346.3926423309754</v>
      </c>
      <c r="AT206" s="73">
        <v>1388.6723414543133</v>
      </c>
      <c r="AU206" s="73">
        <v>1436.7097865859155</v>
      </c>
      <c r="AV206" s="73">
        <v>1480.0524234145337</v>
      </c>
      <c r="AW206" s="73">
        <v>1588.775063137668</v>
      </c>
      <c r="AX206" s="73">
        <v>1668.9883275346756</v>
      </c>
      <c r="AY206" s="73">
        <v>1757.9718670503357</v>
      </c>
      <c r="AZ206" s="73">
        <v>1819.0011815464472</v>
      </c>
      <c r="BA206" s="73">
        <v>1861.2822856475261</v>
      </c>
      <c r="BB206" s="73">
        <v>1972.3017419958794</v>
      </c>
      <c r="BC206" s="73">
        <v>1983.8535051879674</v>
      </c>
      <c r="BD206" s="73">
        <v>1989.6072693155202</v>
      </c>
      <c r="BE206" s="73">
        <v>2022.2609618950323</v>
      </c>
      <c r="BF206" s="73">
        <v>2054.0901263206538</v>
      </c>
      <c r="BG206" s="73">
        <v>2075.0989108450372</v>
      </c>
      <c r="BH206" s="73">
        <v>2074.860241395927</v>
      </c>
      <c r="BI206" s="73">
        <v>2122.2605127628613</v>
      </c>
      <c r="BJ206" s="73">
        <v>2187.4648814310058</v>
      </c>
      <c r="BK206" s="73"/>
    </row>
    <row r="207" spans="1:63" x14ac:dyDescent="0.25">
      <c r="A207" s="61" t="s">
        <v>355</v>
      </c>
      <c r="B207" s="62" t="s">
        <v>354</v>
      </c>
      <c r="C207" s="77" t="e">
        <v>#N/A</v>
      </c>
      <c r="D207" s="77" t="e">
        <v>#N/A</v>
      </c>
      <c r="E207" s="77" t="e">
        <v>#N/A</v>
      </c>
      <c r="F207" s="77" t="e">
        <v>#N/A</v>
      </c>
      <c r="G207" s="77" t="e">
        <v>#N/A</v>
      </c>
      <c r="H207" s="77" t="e">
        <v>#N/A</v>
      </c>
      <c r="I207" s="77" t="e">
        <v>#N/A</v>
      </c>
      <c r="J207" s="77" t="e">
        <v>#N/A</v>
      </c>
      <c r="K207" s="77" t="e">
        <v>#N/A</v>
      </c>
      <c r="L207" s="77" t="e">
        <v>#N/A</v>
      </c>
      <c r="M207" s="77" t="e">
        <v>#N/A</v>
      </c>
      <c r="N207" s="77" t="e">
        <v>#N/A</v>
      </c>
      <c r="O207" s="77" t="e">
        <v>#N/A</v>
      </c>
      <c r="P207" s="77" t="e">
        <v>#N/A</v>
      </c>
      <c r="Q207" s="77" t="e">
        <v>#N/A</v>
      </c>
      <c r="R207" s="77" t="e">
        <v>#N/A</v>
      </c>
      <c r="S207" s="77" t="e">
        <v>#N/A</v>
      </c>
      <c r="T207" s="77" t="e">
        <v>#N/A</v>
      </c>
      <c r="U207" s="77" t="e">
        <v>#N/A</v>
      </c>
      <c r="V207" s="77" t="e">
        <v>#N/A</v>
      </c>
      <c r="W207" s="77" t="e">
        <v>#N/A</v>
      </c>
      <c r="X207" s="77" t="e">
        <v>#N/A</v>
      </c>
      <c r="Y207" s="77" t="e">
        <v>#N/A</v>
      </c>
      <c r="Z207" s="77" t="e">
        <v>#N/A</v>
      </c>
      <c r="AA207" s="77" t="e">
        <v>#N/A</v>
      </c>
      <c r="AB207" s="77" t="e">
        <v>#N/A</v>
      </c>
      <c r="AC207" s="77" t="e">
        <v>#N/A</v>
      </c>
      <c r="AD207" s="77" t="e">
        <v>#N/A</v>
      </c>
      <c r="AE207" s="77" t="e">
        <v>#N/A</v>
      </c>
      <c r="AF207" s="77" t="e">
        <v>#N/A</v>
      </c>
      <c r="AG207" s="73">
        <v>15751.7224397433</v>
      </c>
      <c r="AH207" s="73">
        <v>14396.6327018146</v>
      </c>
      <c r="AI207" s="73">
        <v>12962.9357045176</v>
      </c>
      <c r="AJ207" s="73">
        <v>11112.6776523015</v>
      </c>
      <c r="AK207" s="73">
        <v>8606.6135022835497</v>
      </c>
      <c r="AL207" s="73">
        <v>7616.5457260790099</v>
      </c>
      <c r="AM207" s="73">
        <v>6915.9783051882196</v>
      </c>
      <c r="AN207" s="73">
        <v>6769.91611558767</v>
      </c>
      <c r="AO207" s="73">
        <v>6700.9003020349001</v>
      </c>
      <c r="AP207" s="73">
        <v>6750.8408546444598</v>
      </c>
      <c r="AQ207" s="73">
        <v>7221.4656077691798</v>
      </c>
      <c r="AR207" s="73">
        <v>7969.4210282725098</v>
      </c>
      <c r="AS207" s="73">
        <v>8467.7959920707199</v>
      </c>
      <c r="AT207" s="73">
        <v>9349.13468844413</v>
      </c>
      <c r="AU207" s="73">
        <v>10561.009526470199</v>
      </c>
      <c r="AV207" s="73">
        <v>10957.558275678301</v>
      </c>
      <c r="AW207" s="73">
        <v>11852.652364449101</v>
      </c>
      <c r="AX207" s="73">
        <v>12829.03064807</v>
      </c>
      <c r="AY207" s="73">
        <v>13195.8768378635</v>
      </c>
      <c r="AZ207" s="73">
        <v>11298.390956495699</v>
      </c>
      <c r="BA207" s="73">
        <v>11778.3136960259</v>
      </c>
      <c r="BB207" s="73">
        <v>12466.8077918775</v>
      </c>
      <c r="BC207" s="73">
        <v>12527.465501021001</v>
      </c>
      <c r="BD207" s="73">
        <v>12552.6697613585</v>
      </c>
      <c r="BE207" s="73">
        <v>12408.95159807</v>
      </c>
      <c r="BF207" s="73">
        <v>11237.0744571217</v>
      </c>
      <c r="BG207" s="73">
        <v>11534.638001777699</v>
      </c>
      <c r="BH207" s="73">
        <v>11871.123624091801</v>
      </c>
      <c r="BI207" s="73">
        <v>12338.002803948501</v>
      </c>
      <c r="BJ207" s="73">
        <v>12810.2894546923</v>
      </c>
      <c r="BK207" s="73"/>
    </row>
    <row r="208" spans="1:63" x14ac:dyDescent="0.25">
      <c r="A208" s="61" t="s">
        <v>332</v>
      </c>
      <c r="B208" s="62" t="s">
        <v>331</v>
      </c>
      <c r="C208" s="77" t="e">
        <v>#N/A</v>
      </c>
      <c r="D208" s="77" t="e">
        <v>#N/A</v>
      </c>
      <c r="E208" s="77" t="e">
        <v>#N/A</v>
      </c>
      <c r="F208" s="77" t="e">
        <v>#N/A</v>
      </c>
      <c r="G208" s="77" t="e">
        <v>#N/A</v>
      </c>
      <c r="H208" s="77" t="e">
        <v>#N/A</v>
      </c>
      <c r="I208" s="77" t="e">
        <v>#N/A</v>
      </c>
      <c r="J208" s="77" t="e">
        <v>#N/A</v>
      </c>
      <c r="K208" s="77" t="e">
        <v>#N/A</v>
      </c>
      <c r="L208" s="77" t="e">
        <v>#N/A</v>
      </c>
      <c r="M208" s="77" t="e">
        <v>#N/A</v>
      </c>
      <c r="N208" s="77" t="e">
        <v>#N/A</v>
      </c>
      <c r="O208" s="77" t="e">
        <v>#N/A</v>
      </c>
      <c r="P208" s="77" t="e">
        <v>#N/A</v>
      </c>
      <c r="Q208" s="77" t="e">
        <v>#N/A</v>
      </c>
      <c r="R208" s="77" t="e">
        <v>#N/A</v>
      </c>
      <c r="S208" s="77" t="e">
        <v>#N/A</v>
      </c>
      <c r="T208" s="77" t="e">
        <v>#N/A</v>
      </c>
      <c r="U208" s="77" t="e">
        <v>#N/A</v>
      </c>
      <c r="V208" s="77" t="e">
        <v>#N/A</v>
      </c>
      <c r="W208" s="77" t="e">
        <v>#N/A</v>
      </c>
      <c r="X208" s="77" t="e">
        <v>#N/A</v>
      </c>
      <c r="Y208" s="77" t="e">
        <v>#N/A</v>
      </c>
      <c r="Z208" s="77" t="e">
        <v>#N/A</v>
      </c>
      <c r="AA208" s="77" t="e">
        <v>#N/A</v>
      </c>
      <c r="AB208" s="77" t="e">
        <v>#N/A</v>
      </c>
      <c r="AC208" s="77" t="e">
        <v>#N/A</v>
      </c>
      <c r="AD208" s="77" t="e">
        <v>#N/A</v>
      </c>
      <c r="AE208" s="77" t="e">
        <v>#N/A</v>
      </c>
      <c r="AF208" s="77" t="e">
        <v>#N/A</v>
      </c>
      <c r="AG208" s="73">
        <v>111454.36044582972</v>
      </c>
      <c r="AH208" s="73">
        <v>106103.88129292782</v>
      </c>
      <c r="AI208" s="73">
        <v>103470.97497897975</v>
      </c>
      <c r="AJ208" s="73">
        <v>98978.29242876434</v>
      </c>
      <c r="AK208" s="73">
        <v>100212.80680539952</v>
      </c>
      <c r="AL208" s="73">
        <v>101571.37061150775</v>
      </c>
      <c r="AM208" s="73">
        <v>102211.43757057188</v>
      </c>
      <c r="AN208" s="73">
        <v>105108.95691865825</v>
      </c>
      <c r="AO208" s="73">
        <v>100100.43565771967</v>
      </c>
      <c r="AP208" s="73">
        <v>97698.372699721338</v>
      </c>
      <c r="AQ208" s="73">
        <v>102494.87814092722</v>
      </c>
      <c r="AR208" s="73">
        <v>98621.625969654575</v>
      </c>
      <c r="AS208" s="73">
        <v>95908.924800844441</v>
      </c>
      <c r="AT208" s="73">
        <v>97795.000858493222</v>
      </c>
      <c r="AU208" s="73">
        <v>97758.023345477573</v>
      </c>
      <c r="AV208" s="73">
        <v>90894.839378841018</v>
      </c>
      <c r="AW208" s="73">
        <v>86425.864606339441</v>
      </c>
      <c r="AX208" s="73">
        <v>76620.414429431024</v>
      </c>
      <c r="AY208" s="73">
        <v>68798.408560442302</v>
      </c>
      <c r="AZ208" s="73">
        <v>58374.585844002788</v>
      </c>
      <c r="BA208" s="73">
        <v>54921.839813670726</v>
      </c>
      <c r="BB208" s="73">
        <v>56123.486157018197</v>
      </c>
      <c r="BC208" s="73">
        <v>57390.713079367692</v>
      </c>
      <c r="BD208" s="73">
        <v>59921.734803307139</v>
      </c>
      <c r="BE208" s="73">
        <v>62378.657439148854</v>
      </c>
      <c r="BF208" s="73">
        <v>65218.792273119485</v>
      </c>
      <c r="BG208" s="73">
        <v>66510.867462450668</v>
      </c>
      <c r="BH208" s="73">
        <v>67183.626556825315</v>
      </c>
      <c r="BI208" s="73">
        <v>66968.269854889237</v>
      </c>
      <c r="BJ208" s="73">
        <v>67119.132637430273</v>
      </c>
      <c r="BK208" s="73"/>
    </row>
    <row r="209" spans="1:63" x14ac:dyDescent="0.25">
      <c r="A209" s="61" t="s">
        <v>530</v>
      </c>
      <c r="B209" s="62" t="s">
        <v>387</v>
      </c>
      <c r="C209" s="77" t="e">
        <v>#N/A</v>
      </c>
      <c r="D209" s="77" t="e">
        <v>#N/A</v>
      </c>
      <c r="E209" s="77" t="e">
        <v>#N/A</v>
      </c>
      <c r="F209" s="77" t="e">
        <v>#N/A</v>
      </c>
      <c r="G209" s="77" t="e">
        <v>#N/A</v>
      </c>
      <c r="H209" s="77" t="e">
        <v>#N/A</v>
      </c>
      <c r="I209" s="77" t="e">
        <v>#N/A</v>
      </c>
      <c r="J209" s="77" t="e">
        <v>#N/A</v>
      </c>
      <c r="K209" s="77" t="e">
        <v>#N/A</v>
      </c>
      <c r="L209" s="77" t="e">
        <v>#N/A</v>
      </c>
      <c r="M209" s="77" t="e">
        <v>#N/A</v>
      </c>
      <c r="N209" s="77" t="e">
        <v>#N/A</v>
      </c>
      <c r="O209" s="77" t="e">
        <v>#N/A</v>
      </c>
      <c r="P209" s="77" t="e">
        <v>#N/A</v>
      </c>
      <c r="Q209" s="77" t="e">
        <v>#N/A</v>
      </c>
      <c r="R209" s="77" t="e">
        <v>#N/A</v>
      </c>
      <c r="S209" s="77" t="e">
        <v>#N/A</v>
      </c>
      <c r="T209" s="77" t="e">
        <v>#N/A</v>
      </c>
      <c r="U209" s="77" t="e">
        <v>#N/A</v>
      </c>
      <c r="V209" s="77" t="e">
        <v>#N/A</v>
      </c>
      <c r="W209" s="77" t="e">
        <v>#N/A</v>
      </c>
      <c r="X209" s="77" t="e">
        <v>#N/A</v>
      </c>
      <c r="Y209" s="77" t="e">
        <v>#N/A</v>
      </c>
      <c r="Z209" s="77" t="e">
        <v>#N/A</v>
      </c>
      <c r="AA209" s="77" t="e">
        <v>#N/A</v>
      </c>
      <c r="AB209" s="77" t="e">
        <v>#N/A</v>
      </c>
      <c r="AC209" s="77" t="e">
        <v>#N/A</v>
      </c>
      <c r="AD209" s="77" t="e">
        <v>#N/A</v>
      </c>
      <c r="AE209" s="77" t="e">
        <v>#N/A</v>
      </c>
      <c r="AF209" s="77" t="e">
        <v>#N/A</v>
      </c>
      <c r="AG209" s="73">
        <v>30659.973595966123</v>
      </c>
      <c r="AH209" s="73">
        <v>30228.132231525942</v>
      </c>
      <c r="AI209" s="73">
        <v>30267.408560195337</v>
      </c>
      <c r="AJ209" s="73">
        <v>30946.733482937165</v>
      </c>
      <c r="AK209" s="73">
        <v>32055.235410545978</v>
      </c>
      <c r="AL209" s="73">
        <v>32779.93492257507</v>
      </c>
      <c r="AM209" s="73">
        <v>33511.220741208665</v>
      </c>
      <c r="AN209" s="73">
        <v>34713.500322375236</v>
      </c>
      <c r="AO209" s="73">
        <v>35874.06484475833</v>
      </c>
      <c r="AP209" s="73">
        <v>36980.40728644382</v>
      </c>
      <c r="AQ209" s="73">
        <v>38115.168871858536</v>
      </c>
      <c r="AR209" s="73">
        <v>39098.044423995474</v>
      </c>
      <c r="AS209" s="73">
        <v>39837.814538100334</v>
      </c>
      <c r="AT209" s="73">
        <v>40955.883419851663</v>
      </c>
      <c r="AU209" s="73">
        <v>41690.286156007183</v>
      </c>
      <c r="AV209" s="73">
        <v>42721.583675498863</v>
      </c>
      <c r="AW209" s="73">
        <v>43591.203026804164</v>
      </c>
      <c r="AX209" s="73">
        <v>44304.380582888734</v>
      </c>
      <c r="AY209" s="73">
        <v>43833.472378589708</v>
      </c>
      <c r="AZ209" s="73">
        <v>41655.23360531035</v>
      </c>
      <c r="BA209" s="73">
        <v>42135.716259455767</v>
      </c>
      <c r="BB209" s="73">
        <v>42451.60655329968</v>
      </c>
      <c r="BC209" s="73">
        <v>42780.918398420945</v>
      </c>
      <c r="BD209" s="73">
        <v>43404.536624310887</v>
      </c>
      <c r="BE209" s="73">
        <v>44209.510472248257</v>
      </c>
      <c r="BF209" s="73">
        <v>44893.739782736273</v>
      </c>
      <c r="BG209" s="73">
        <v>45409.417563702344</v>
      </c>
      <c r="BH209" s="73">
        <v>45955.327012320922</v>
      </c>
      <c r="BI209" s="73">
        <v>46290.122720465006</v>
      </c>
      <c r="BJ209" s="73">
        <v>46702.978418620842</v>
      </c>
      <c r="BK209" s="73"/>
    </row>
    <row r="210" spans="1:63" x14ac:dyDescent="0.25">
      <c r="A210" s="61" t="s">
        <v>531</v>
      </c>
      <c r="B210" s="62" t="s">
        <v>236</v>
      </c>
      <c r="C210" s="77" t="e">
        <v>#N/A</v>
      </c>
      <c r="D210" s="77" t="e">
        <v>#N/A</v>
      </c>
      <c r="E210" s="77" t="e">
        <v>#N/A</v>
      </c>
      <c r="F210" s="77" t="e">
        <v>#N/A</v>
      </c>
      <c r="G210" s="77" t="e">
        <v>#N/A</v>
      </c>
      <c r="H210" s="77" t="e">
        <v>#N/A</v>
      </c>
      <c r="I210" s="77" t="e">
        <v>#N/A</v>
      </c>
      <c r="J210" s="77" t="e">
        <v>#N/A</v>
      </c>
      <c r="K210" s="77" t="e">
        <v>#N/A</v>
      </c>
      <c r="L210" s="77" t="e">
        <v>#N/A</v>
      </c>
      <c r="M210" s="77" t="e">
        <v>#N/A</v>
      </c>
      <c r="N210" s="77" t="e">
        <v>#N/A</v>
      </c>
      <c r="O210" s="77" t="e">
        <v>#N/A</v>
      </c>
      <c r="P210" s="77" t="e">
        <v>#N/A</v>
      </c>
      <c r="Q210" s="77" t="e">
        <v>#N/A</v>
      </c>
      <c r="R210" s="77" t="e">
        <v>#N/A</v>
      </c>
      <c r="S210" s="77" t="e">
        <v>#N/A</v>
      </c>
      <c r="T210" s="77" t="e">
        <v>#N/A</v>
      </c>
      <c r="U210" s="77" t="e">
        <v>#N/A</v>
      </c>
      <c r="V210" s="77" t="e">
        <v>#N/A</v>
      </c>
      <c r="W210" s="77" t="e">
        <v>#N/A</v>
      </c>
      <c r="X210" s="77" t="e">
        <v>#N/A</v>
      </c>
      <c r="Y210" s="77" t="e">
        <v>#N/A</v>
      </c>
      <c r="Z210" s="77" t="e">
        <v>#N/A</v>
      </c>
      <c r="AA210" s="77" t="e">
        <v>#N/A</v>
      </c>
      <c r="AB210" s="77" t="e">
        <v>#N/A</v>
      </c>
      <c r="AC210" s="77" t="e">
        <v>#N/A</v>
      </c>
      <c r="AD210" s="77" t="e">
        <v>#N/A</v>
      </c>
      <c r="AE210" s="77" t="e">
        <v>#N/A</v>
      </c>
      <c r="AF210" s="77" t="e">
        <v>#N/A</v>
      </c>
      <c r="AG210" s="73">
        <v>40442.601131960764</v>
      </c>
      <c r="AH210" s="73">
        <v>39862.575564971215</v>
      </c>
      <c r="AI210" s="73">
        <v>40698.340183371751</v>
      </c>
      <c r="AJ210" s="73">
        <v>41270.867303756153</v>
      </c>
      <c r="AK210" s="73">
        <v>42410.326048035175</v>
      </c>
      <c r="AL210" s="73">
        <v>43033.243517727729</v>
      </c>
      <c r="AM210" s="73">
        <v>44140.14278593647</v>
      </c>
      <c r="AN210" s="73">
        <v>45551.414804900705</v>
      </c>
      <c r="AO210" s="73">
        <v>47041.184777765535</v>
      </c>
      <c r="AP210" s="73">
        <v>48714.530554103367</v>
      </c>
      <c r="AQ210" s="73">
        <v>50163.889468239642</v>
      </c>
      <c r="AR210" s="73">
        <v>50165.719940644667</v>
      </c>
      <c r="AS210" s="73">
        <v>50568.101109352821</v>
      </c>
      <c r="AT210" s="73">
        <v>51569.817690401775</v>
      </c>
      <c r="AU210" s="73">
        <v>53035.782912859497</v>
      </c>
      <c r="AV210" s="73">
        <v>54395.356483708863</v>
      </c>
      <c r="AW210" s="73">
        <v>55411.437548038899</v>
      </c>
      <c r="AX210" s="73">
        <v>55916.715382559334</v>
      </c>
      <c r="AY210" s="73">
        <v>55314.660060055554</v>
      </c>
      <c r="AZ210" s="73">
        <v>53440.911537675231</v>
      </c>
      <c r="BA210" s="73">
        <v>54359.133974488424</v>
      </c>
      <c r="BB210" s="73">
        <v>54806.116927486873</v>
      </c>
      <c r="BC210" s="73">
        <v>55632.929764315202</v>
      </c>
      <c r="BD210" s="73">
        <v>56269.956426826917</v>
      </c>
      <c r="BE210" s="73">
        <v>57273.129073643919</v>
      </c>
      <c r="BF210" s="73">
        <v>58509.583539073865</v>
      </c>
      <c r="BG210" s="73">
        <v>59043.211459276601</v>
      </c>
      <c r="BH210" s="73">
        <v>60062.222313221457</v>
      </c>
      <c r="BI210" s="73">
        <v>61498.369830226424</v>
      </c>
      <c r="BJ210" s="73">
        <v>62530.389594961031</v>
      </c>
      <c r="BK210" s="73"/>
    </row>
    <row r="211" spans="1:63" x14ac:dyDescent="0.25">
      <c r="A211" s="61" t="s">
        <v>225</v>
      </c>
      <c r="B211" s="62" t="s">
        <v>224</v>
      </c>
      <c r="C211" s="77" t="e">
        <v>#N/A</v>
      </c>
      <c r="D211" s="77" t="e">
        <v>#N/A</v>
      </c>
      <c r="E211" s="77" t="e">
        <v>#N/A</v>
      </c>
      <c r="F211" s="77" t="e">
        <v>#N/A</v>
      </c>
      <c r="G211" s="77" t="e">
        <v>#N/A</v>
      </c>
      <c r="H211" s="77" t="e">
        <v>#N/A</v>
      </c>
      <c r="I211" s="77" t="e">
        <v>#N/A</v>
      </c>
      <c r="J211" s="77" t="e">
        <v>#N/A</v>
      </c>
      <c r="K211" s="77" t="e">
        <v>#N/A</v>
      </c>
      <c r="L211" s="77" t="e">
        <v>#N/A</v>
      </c>
      <c r="M211" s="77" t="e">
        <v>#N/A</v>
      </c>
      <c r="N211" s="77" t="e">
        <v>#N/A</v>
      </c>
      <c r="O211" s="77" t="e">
        <v>#N/A</v>
      </c>
      <c r="P211" s="77" t="e">
        <v>#N/A</v>
      </c>
      <c r="Q211" s="77" t="e">
        <v>#N/A</v>
      </c>
      <c r="R211" s="77" t="e">
        <v>#N/A</v>
      </c>
      <c r="S211" s="77" t="e">
        <v>#N/A</v>
      </c>
      <c r="T211" s="77" t="e">
        <v>#N/A</v>
      </c>
      <c r="U211" s="77" t="e">
        <v>#N/A</v>
      </c>
      <c r="V211" s="77" t="e">
        <v>#N/A</v>
      </c>
      <c r="W211" s="77" t="e">
        <v>#N/A</v>
      </c>
      <c r="X211" s="77" t="e">
        <v>#N/A</v>
      </c>
      <c r="Y211" s="77" t="e">
        <v>#N/A</v>
      </c>
      <c r="Z211" s="77" t="e">
        <v>#N/A</v>
      </c>
      <c r="AA211" s="77" t="e">
        <v>#N/A</v>
      </c>
      <c r="AB211" s="77" t="e">
        <v>#N/A</v>
      </c>
      <c r="AC211" s="77" t="e">
        <v>#N/A</v>
      </c>
      <c r="AD211" s="77" t="e">
        <v>#N/A</v>
      </c>
      <c r="AE211" s="77" t="e">
        <v>#N/A</v>
      </c>
      <c r="AF211" s="77" t="e">
        <v>#N/A</v>
      </c>
      <c r="AG211" s="73">
        <v>10159.415444346832</v>
      </c>
      <c r="AH211" s="73">
        <v>10444.843692261995</v>
      </c>
      <c r="AI211" s="73">
        <v>11191.789764815319</v>
      </c>
      <c r="AJ211" s="73">
        <v>11405.043698231801</v>
      </c>
      <c r="AK211" s="73">
        <v>12146.0212695503</v>
      </c>
      <c r="AL211" s="73">
        <v>11884.325090703323</v>
      </c>
      <c r="AM211" s="73">
        <v>12457.973965276356</v>
      </c>
      <c r="AN211" s="73">
        <v>13428.629434987326</v>
      </c>
      <c r="AO211" s="73">
        <v>13946.368482466205</v>
      </c>
      <c r="AP211" s="73">
        <v>13605.807241981653</v>
      </c>
      <c r="AQ211" s="73">
        <v>13296.101586583945</v>
      </c>
      <c r="AR211" s="73">
        <v>12762.925918734127</v>
      </c>
      <c r="AS211" s="73">
        <v>11774.088058998737</v>
      </c>
      <c r="AT211" s="73">
        <v>11877.373369126704</v>
      </c>
      <c r="AU211" s="73">
        <v>12479.966870645547</v>
      </c>
      <c r="AV211" s="73">
        <v>13409.668704512022</v>
      </c>
      <c r="AW211" s="73">
        <v>13944.170765594683</v>
      </c>
      <c r="AX211" s="73">
        <v>14828.024360074958</v>
      </c>
      <c r="AY211" s="73">
        <v>15851.796753465822</v>
      </c>
      <c r="AZ211" s="73">
        <v>16477.823859559845</v>
      </c>
      <c r="BA211" s="73">
        <v>17712.896989203102</v>
      </c>
      <c r="BB211" s="73">
        <v>18573.854466567642</v>
      </c>
      <c r="BC211" s="73">
        <v>19173.889161426261</v>
      </c>
      <c r="BD211" s="73">
        <v>20001.140267216393</v>
      </c>
      <c r="BE211" s="73">
        <v>20582.168953045624</v>
      </c>
      <c r="BF211" s="73">
        <v>20588.393122855905</v>
      </c>
      <c r="BG211" s="73">
        <v>20862.171309453472</v>
      </c>
      <c r="BH211" s="73">
        <v>21324.846003130511</v>
      </c>
      <c r="BI211" s="73">
        <v>21590.833483077862</v>
      </c>
      <c r="BJ211" s="73">
        <v>21561.062054624232</v>
      </c>
      <c r="BK211" s="73"/>
    </row>
    <row r="212" spans="1:63" x14ac:dyDescent="0.25">
      <c r="A212" s="61" t="s">
        <v>248</v>
      </c>
      <c r="B212" s="62" t="s">
        <v>247</v>
      </c>
      <c r="C212" s="77" t="e">
        <v>#N/A</v>
      </c>
      <c r="D212" s="77" t="e">
        <v>#N/A</v>
      </c>
      <c r="E212" s="77" t="e">
        <v>#N/A</v>
      </c>
      <c r="F212" s="77" t="e">
        <v>#N/A</v>
      </c>
      <c r="G212" s="77" t="e">
        <v>#N/A</v>
      </c>
      <c r="H212" s="77" t="e">
        <v>#N/A</v>
      </c>
      <c r="I212" s="77" t="e">
        <v>#N/A</v>
      </c>
      <c r="J212" s="77" t="e">
        <v>#N/A</v>
      </c>
      <c r="K212" s="77" t="e">
        <v>#N/A</v>
      </c>
      <c r="L212" s="77" t="e">
        <v>#N/A</v>
      </c>
      <c r="M212" s="77" t="e">
        <v>#N/A</v>
      </c>
      <c r="N212" s="77" t="e">
        <v>#N/A</v>
      </c>
      <c r="O212" s="77" t="e">
        <v>#N/A</v>
      </c>
      <c r="P212" s="77" t="e">
        <v>#N/A</v>
      </c>
      <c r="Q212" s="77" t="e">
        <v>#N/A</v>
      </c>
      <c r="R212" s="77" t="e">
        <v>#N/A</v>
      </c>
      <c r="S212" s="77" t="e">
        <v>#N/A</v>
      </c>
      <c r="T212" s="77" t="e">
        <v>#N/A</v>
      </c>
      <c r="U212" s="77" t="e">
        <v>#N/A</v>
      </c>
      <c r="V212" s="77" t="e">
        <v>#N/A</v>
      </c>
      <c r="W212" s="77" t="e">
        <v>#N/A</v>
      </c>
      <c r="X212" s="77" t="e">
        <v>#N/A</v>
      </c>
      <c r="Y212" s="77" t="e">
        <v>#N/A</v>
      </c>
      <c r="Z212" s="77" t="e">
        <v>#N/A</v>
      </c>
      <c r="AA212" s="77" t="e">
        <v>#N/A</v>
      </c>
      <c r="AB212" s="77" t="e">
        <v>#N/A</v>
      </c>
      <c r="AC212" s="77" t="e">
        <v>#N/A</v>
      </c>
      <c r="AD212" s="77" t="e">
        <v>#N/A</v>
      </c>
      <c r="AE212" s="77" t="e">
        <v>#N/A</v>
      </c>
      <c r="AF212" s="77" t="e">
        <v>#N/A</v>
      </c>
      <c r="AG212" s="73">
        <v>3416.7240963623153</v>
      </c>
      <c r="AH212" s="73">
        <v>3328.1897822824008</v>
      </c>
      <c r="AI212" s="73">
        <v>2886.9514802805779</v>
      </c>
      <c r="AJ212" s="73">
        <v>2757.178524483149</v>
      </c>
      <c r="AK212" s="73">
        <v>2562.993904785289</v>
      </c>
      <c r="AL212" s="73">
        <v>2494.4457130725282</v>
      </c>
      <c r="AM212" s="73">
        <v>2488.7903831728318</v>
      </c>
      <c r="AN212" s="73">
        <v>2569.3103812628428</v>
      </c>
      <c r="AO212" s="73">
        <v>2637.0049957003553</v>
      </c>
      <c r="AP212" s="73">
        <v>2720.9086697484358</v>
      </c>
      <c r="AQ212" s="73">
        <v>2786.430374154651</v>
      </c>
      <c r="AR212" s="73">
        <v>2865.9402946378618</v>
      </c>
      <c r="AS212" s="73">
        <v>2943.5723863831145</v>
      </c>
      <c r="AT212" s="73">
        <v>3032.6663184711433</v>
      </c>
      <c r="AU212" s="73">
        <v>3221.1893333634744</v>
      </c>
      <c r="AV212" s="73">
        <v>3405.2163079309089</v>
      </c>
      <c r="AW212" s="73">
        <v>3614.5773707025105</v>
      </c>
      <c r="AX212" s="73">
        <v>3901.058770415862</v>
      </c>
      <c r="AY212" s="73">
        <v>4185.5575253496836</v>
      </c>
      <c r="AZ212" s="73">
        <v>4446.8636064992552</v>
      </c>
      <c r="BA212" s="73">
        <v>4651.5229618258882</v>
      </c>
      <c r="BB212" s="73">
        <v>4880.8626289269041</v>
      </c>
      <c r="BC212" s="73">
        <v>5164.2742219771881</v>
      </c>
      <c r="BD212" s="73">
        <v>5469.8559525247265</v>
      </c>
      <c r="BE212" s="73">
        <v>5764.4927051526329</v>
      </c>
      <c r="BF212" s="73">
        <v>6086.7157421932634</v>
      </c>
      <c r="BG212" s="73">
        <v>6346.3347775256916</v>
      </c>
      <c r="BH212" s="73">
        <v>6518.8046866065961</v>
      </c>
      <c r="BI212" s="73">
        <v>6755.4809736668494</v>
      </c>
      <c r="BJ212" s="73">
        <v>6998.7675755622731</v>
      </c>
      <c r="BK212" s="73"/>
    </row>
    <row r="213" spans="1:63" x14ac:dyDescent="0.25">
      <c r="A213" s="61" t="s">
        <v>460</v>
      </c>
      <c r="B213" s="62" t="s">
        <v>459</v>
      </c>
      <c r="C213" s="77" t="e">
        <v>#N/A</v>
      </c>
      <c r="D213" s="77" t="e">
        <v>#N/A</v>
      </c>
      <c r="E213" s="77" t="e">
        <v>#N/A</v>
      </c>
      <c r="F213" s="77" t="e">
        <v>#N/A</v>
      </c>
      <c r="G213" s="77" t="e">
        <v>#N/A</v>
      </c>
      <c r="H213" s="77" t="e">
        <v>#N/A</v>
      </c>
      <c r="I213" s="77" t="e">
        <v>#N/A</v>
      </c>
      <c r="J213" s="77" t="e">
        <v>#N/A</v>
      </c>
      <c r="K213" s="77" t="e">
        <v>#N/A</v>
      </c>
      <c r="L213" s="77" t="e">
        <v>#N/A</v>
      </c>
      <c r="M213" s="77" t="e">
        <v>#N/A</v>
      </c>
      <c r="N213" s="77" t="e">
        <v>#N/A</v>
      </c>
      <c r="O213" s="77" t="e">
        <v>#N/A</v>
      </c>
      <c r="P213" s="77" t="e">
        <v>#N/A</v>
      </c>
      <c r="Q213" s="77" t="e">
        <v>#N/A</v>
      </c>
      <c r="R213" s="77" t="e">
        <v>#N/A</v>
      </c>
      <c r="S213" s="77" t="e">
        <v>#N/A</v>
      </c>
      <c r="T213" s="77" t="e">
        <v>#N/A</v>
      </c>
      <c r="U213" s="77" t="e">
        <v>#N/A</v>
      </c>
      <c r="V213" s="77" t="e">
        <v>#N/A</v>
      </c>
      <c r="W213" s="77" t="e">
        <v>#N/A</v>
      </c>
      <c r="X213" s="77" t="e">
        <v>#N/A</v>
      </c>
      <c r="Y213" s="77" t="e">
        <v>#N/A</v>
      </c>
      <c r="Z213" s="77" t="e">
        <v>#N/A</v>
      </c>
      <c r="AA213" s="77" t="e">
        <v>#N/A</v>
      </c>
      <c r="AB213" s="77" t="e">
        <v>#N/A</v>
      </c>
      <c r="AC213" s="77" t="e">
        <v>#N/A</v>
      </c>
      <c r="AD213" s="77" t="e">
        <v>#N/A</v>
      </c>
      <c r="AE213" s="77" t="e">
        <v>#N/A</v>
      </c>
      <c r="AF213" s="77" t="e">
        <v>#N/A</v>
      </c>
      <c r="AG213" s="73">
        <v>2888.3093928722092</v>
      </c>
      <c r="AH213" s="73">
        <v>2897.3277066075634</v>
      </c>
      <c r="AI213" s="73">
        <v>2886.9205576472496</v>
      </c>
      <c r="AJ213" s="73">
        <v>2824.8823194524834</v>
      </c>
      <c r="AK213" s="73">
        <v>2999.09731743059</v>
      </c>
      <c r="AL213" s="73">
        <v>2956.6279991157485</v>
      </c>
      <c r="AM213" s="73">
        <v>2962.6472580768886</v>
      </c>
      <c r="AN213" s="73">
        <v>3051.1785661870331</v>
      </c>
      <c r="AO213" s="73">
        <v>3033.9084127131619</v>
      </c>
      <c r="AP213" s="73">
        <v>2989.0912610032447</v>
      </c>
      <c r="AQ213" s="73">
        <v>3102.7360210482962</v>
      </c>
      <c r="AR213" s="73">
        <v>2930.0435266931408</v>
      </c>
      <c r="AS213" s="73">
        <v>2710.3929047756938</v>
      </c>
      <c r="AT213" s="73">
        <v>2755.0342301668879</v>
      </c>
      <c r="AU213" s="73">
        <v>2792.3562520679734</v>
      </c>
      <c r="AV213" s="73">
        <v>2868.0699556428699</v>
      </c>
      <c r="AW213" s="73">
        <v>3037.0215236632316</v>
      </c>
      <c r="AX213" s="73">
        <v>3119.888964791794</v>
      </c>
      <c r="AY213" s="73">
        <v>3243.7478624051687</v>
      </c>
      <c r="AZ213" s="73">
        <v>3270.5297998990832</v>
      </c>
      <c r="BA213" s="73">
        <v>3239.8878235359566</v>
      </c>
      <c r="BB213" s="73">
        <v>3192.4536385577253</v>
      </c>
      <c r="BC213" s="73">
        <v>3159.3383997030924</v>
      </c>
      <c r="BD213" s="73">
        <v>3131.9718676231159</v>
      </c>
      <c r="BE213" s="73">
        <v>3116.0770247552941</v>
      </c>
      <c r="BF213" s="73">
        <v>3037.7847420922062</v>
      </c>
      <c r="BG213" s="73">
        <v>3061.7872398366676</v>
      </c>
      <c r="BH213" s="73">
        <v>3116.6451936280641</v>
      </c>
      <c r="BI213" s="73">
        <v>3128.4699534734764</v>
      </c>
      <c r="BJ213" s="73">
        <v>3153.0151677584245</v>
      </c>
      <c r="BK213" s="73"/>
    </row>
    <row r="214" spans="1:63" x14ac:dyDescent="0.25">
      <c r="A214" s="61" t="s">
        <v>532</v>
      </c>
      <c r="B214" s="62" t="s">
        <v>226</v>
      </c>
      <c r="C214" s="77" t="e">
        <v>#N/A</v>
      </c>
      <c r="D214" s="77" t="e">
        <v>#N/A</v>
      </c>
      <c r="E214" s="77" t="e">
        <v>#N/A</v>
      </c>
      <c r="F214" s="77" t="e">
        <v>#N/A</v>
      </c>
      <c r="G214" s="77" t="e">
        <v>#N/A</v>
      </c>
      <c r="H214" s="77" t="e">
        <v>#N/A</v>
      </c>
      <c r="I214" s="77" t="e">
        <v>#N/A</v>
      </c>
      <c r="J214" s="77" t="e">
        <v>#N/A</v>
      </c>
      <c r="K214" s="77" t="e">
        <v>#N/A</v>
      </c>
      <c r="L214" s="77" t="e">
        <v>#N/A</v>
      </c>
      <c r="M214" s="77" t="e">
        <v>#N/A</v>
      </c>
      <c r="N214" s="77" t="e">
        <v>#N/A</v>
      </c>
      <c r="O214" s="77" t="e">
        <v>#N/A</v>
      </c>
      <c r="P214" s="77" t="e">
        <v>#N/A</v>
      </c>
      <c r="Q214" s="77" t="e">
        <v>#N/A</v>
      </c>
      <c r="R214" s="77" t="e">
        <v>#N/A</v>
      </c>
      <c r="S214" s="77" t="e">
        <v>#N/A</v>
      </c>
      <c r="T214" s="77" t="e">
        <v>#N/A</v>
      </c>
      <c r="U214" s="77" t="e">
        <v>#N/A</v>
      </c>
      <c r="V214" s="77" t="e">
        <v>#N/A</v>
      </c>
      <c r="W214" s="77" t="e">
        <v>#N/A</v>
      </c>
      <c r="X214" s="77" t="e">
        <v>#N/A</v>
      </c>
      <c r="Y214" s="77" t="e">
        <v>#N/A</v>
      </c>
      <c r="Z214" s="77" t="e">
        <v>#N/A</v>
      </c>
      <c r="AA214" s="77" t="e">
        <v>#N/A</v>
      </c>
      <c r="AB214" s="77" t="e">
        <v>#N/A</v>
      </c>
      <c r="AC214" s="77" t="e">
        <v>#N/A</v>
      </c>
      <c r="AD214" s="77" t="e">
        <v>#N/A</v>
      </c>
      <c r="AE214" s="77" t="e">
        <v>#N/A</v>
      </c>
      <c r="AF214" s="77" t="e">
        <v>#N/A</v>
      </c>
      <c r="AG214" s="73" t="e">
        <v>#N/A</v>
      </c>
      <c r="AH214" s="73" t="e">
        <v>#N/A</v>
      </c>
      <c r="AI214" s="73" t="e">
        <v>#N/A</v>
      </c>
      <c r="AJ214" s="73" t="e">
        <v>#N/A</v>
      </c>
      <c r="AK214" s="73" t="e">
        <v>#N/A</v>
      </c>
      <c r="AL214" s="73" t="e">
        <v>#N/A</v>
      </c>
      <c r="AM214" s="73" t="e">
        <v>#N/A</v>
      </c>
      <c r="AN214" s="73" t="e">
        <v>#N/A</v>
      </c>
      <c r="AO214" s="73" t="e">
        <v>#N/A</v>
      </c>
      <c r="AP214" s="73" t="e">
        <v>#N/A</v>
      </c>
      <c r="AQ214" s="73" t="e">
        <v>#N/A</v>
      </c>
      <c r="AR214" s="73" t="e">
        <v>#N/A</v>
      </c>
      <c r="AS214" s="73" t="e">
        <v>#N/A</v>
      </c>
      <c r="AT214" s="73" t="e">
        <v>#N/A</v>
      </c>
      <c r="AU214" s="73" t="e">
        <v>#N/A</v>
      </c>
      <c r="AV214" s="73" t="e">
        <v>#N/A</v>
      </c>
      <c r="AW214" s="73" t="e">
        <v>#N/A</v>
      </c>
      <c r="AX214" s="73" t="e">
        <v>#N/A</v>
      </c>
      <c r="AY214" s="73" t="e">
        <v>#N/A</v>
      </c>
      <c r="AZ214" s="73" t="e">
        <v>#N/A</v>
      </c>
      <c r="BA214" s="73" t="e">
        <v>#N/A</v>
      </c>
      <c r="BB214" s="73" t="e">
        <v>#N/A</v>
      </c>
      <c r="BC214" s="73" t="e">
        <v>#N/A</v>
      </c>
      <c r="BD214" s="73" t="e">
        <v>#N/A</v>
      </c>
      <c r="BE214" s="73" t="e">
        <v>#N/A</v>
      </c>
      <c r="BF214" s="73" t="e">
        <v>#N/A</v>
      </c>
      <c r="BG214" s="73" t="e">
        <v>#N/A</v>
      </c>
      <c r="BH214" s="73" t="e">
        <v>#N/A</v>
      </c>
      <c r="BI214" s="73" t="e">
        <v>#N/A</v>
      </c>
      <c r="BJ214" s="73" t="e">
        <v>#N/A</v>
      </c>
      <c r="BK214" s="73"/>
    </row>
    <row r="215" spans="1:63" x14ac:dyDescent="0.25">
      <c r="A215" s="61" t="s">
        <v>533</v>
      </c>
      <c r="B215" s="62" t="s">
        <v>279</v>
      </c>
      <c r="C215" s="77" t="e">
        <v>#N/A</v>
      </c>
      <c r="D215" s="77" t="e">
        <v>#N/A</v>
      </c>
      <c r="E215" s="77" t="e">
        <v>#N/A</v>
      </c>
      <c r="F215" s="77" t="e">
        <v>#N/A</v>
      </c>
      <c r="G215" s="77" t="e">
        <v>#N/A</v>
      </c>
      <c r="H215" s="77" t="e">
        <v>#N/A</v>
      </c>
      <c r="I215" s="77" t="e">
        <v>#N/A</v>
      </c>
      <c r="J215" s="77" t="e">
        <v>#N/A</v>
      </c>
      <c r="K215" s="77" t="e">
        <v>#N/A</v>
      </c>
      <c r="L215" s="77" t="e">
        <v>#N/A</v>
      </c>
      <c r="M215" s="77" t="e">
        <v>#N/A</v>
      </c>
      <c r="N215" s="77" t="e">
        <v>#N/A</v>
      </c>
      <c r="O215" s="77" t="e">
        <v>#N/A</v>
      </c>
      <c r="P215" s="77" t="e">
        <v>#N/A</v>
      </c>
      <c r="Q215" s="77" t="e">
        <v>#N/A</v>
      </c>
      <c r="R215" s="77" t="e">
        <v>#N/A</v>
      </c>
      <c r="S215" s="77" t="e">
        <v>#N/A</v>
      </c>
      <c r="T215" s="77" t="e">
        <v>#N/A</v>
      </c>
      <c r="U215" s="77" t="e">
        <v>#N/A</v>
      </c>
      <c r="V215" s="77" t="e">
        <v>#N/A</v>
      </c>
      <c r="W215" s="77" t="e">
        <v>#N/A</v>
      </c>
      <c r="X215" s="77" t="e">
        <v>#N/A</v>
      </c>
      <c r="Y215" s="77" t="e">
        <v>#N/A</v>
      </c>
      <c r="Z215" s="77" t="e">
        <v>#N/A</v>
      </c>
      <c r="AA215" s="77" t="e">
        <v>#N/A</v>
      </c>
      <c r="AB215" s="77" t="e">
        <v>#N/A</v>
      </c>
      <c r="AC215" s="77" t="e">
        <v>#N/A</v>
      </c>
      <c r="AD215" s="77" t="e">
        <v>#N/A</v>
      </c>
      <c r="AE215" s="77" t="e">
        <v>#N/A</v>
      </c>
      <c r="AF215" s="77" t="e">
        <v>#N/A</v>
      </c>
      <c r="AG215" s="73">
        <v>1673.2496338000026</v>
      </c>
      <c r="AH215" s="73">
        <v>1736.0141386924454</v>
      </c>
      <c r="AI215" s="73">
        <v>1847.6206754214795</v>
      </c>
      <c r="AJ215" s="73">
        <v>1957.6444974593833</v>
      </c>
      <c r="AK215" s="73">
        <v>2091.5994017756811</v>
      </c>
      <c r="AL215" s="73">
        <v>2252.6338862535704</v>
      </c>
      <c r="AM215" s="73">
        <v>2425.5262655326278</v>
      </c>
      <c r="AN215" s="73">
        <v>2587.0551478521579</v>
      </c>
      <c r="AO215" s="73">
        <v>2701.7705775928143</v>
      </c>
      <c r="AP215" s="73">
        <v>2797.7855363630297</v>
      </c>
      <c r="AQ215" s="73">
        <v>2954.9828679476486</v>
      </c>
      <c r="AR215" s="73">
        <v>3105.6435203159967</v>
      </c>
      <c r="AS215" s="73">
        <v>3269.8753348551127</v>
      </c>
      <c r="AT215" s="73">
        <v>3462.8799752525733</v>
      </c>
      <c r="AU215" s="73">
        <v>3689.7324225070261</v>
      </c>
      <c r="AV215" s="73">
        <v>3931.765415003129</v>
      </c>
      <c r="AW215" s="73">
        <v>4167.1078944832407</v>
      </c>
      <c r="AX215" s="73">
        <v>4422.2852176312845</v>
      </c>
      <c r="AY215" s="73">
        <v>4628.0302436900538</v>
      </c>
      <c r="AZ215" s="73">
        <v>4830.3049584090359</v>
      </c>
      <c r="BA215" s="73">
        <v>5089.4112478952175</v>
      </c>
      <c r="BB215" s="73">
        <v>5352.0114217493101</v>
      </c>
      <c r="BC215" s="73">
        <v>5574.4588804119658</v>
      </c>
      <c r="BD215" s="73">
        <v>5815.1189201402631</v>
      </c>
      <c r="BE215" s="73">
        <v>6098.4896093986245</v>
      </c>
      <c r="BF215" s="73">
        <v>6438.2602705125055</v>
      </c>
      <c r="BG215" s="73">
        <v>6767.9024953544185</v>
      </c>
      <c r="BH215" s="73">
        <v>7155.7458292187694</v>
      </c>
      <c r="BI215" s="73">
        <v>7586.3849387247901</v>
      </c>
      <c r="BJ215" s="73">
        <v>8041.1785508187786</v>
      </c>
      <c r="BK215" s="73"/>
    </row>
    <row r="216" spans="1:63" x14ac:dyDescent="0.25">
      <c r="A216" s="61" t="s">
        <v>550</v>
      </c>
      <c r="B216" s="62" t="s">
        <v>222</v>
      </c>
      <c r="C216" s="77" t="e">
        <v>#N/A</v>
      </c>
      <c r="D216" s="77" t="e">
        <v>#N/A</v>
      </c>
      <c r="E216" s="77" t="e">
        <v>#N/A</v>
      </c>
      <c r="F216" s="77" t="e">
        <v>#N/A</v>
      </c>
      <c r="G216" s="77" t="e">
        <v>#N/A</v>
      </c>
      <c r="H216" s="77" t="e">
        <v>#N/A</v>
      </c>
      <c r="I216" s="77" t="e">
        <v>#N/A</v>
      </c>
      <c r="J216" s="77" t="e">
        <v>#N/A</v>
      </c>
      <c r="K216" s="77" t="e">
        <v>#N/A</v>
      </c>
      <c r="L216" s="77" t="e">
        <v>#N/A</v>
      </c>
      <c r="M216" s="77" t="e">
        <v>#N/A</v>
      </c>
      <c r="N216" s="77" t="e">
        <v>#N/A</v>
      </c>
      <c r="O216" s="77" t="e">
        <v>#N/A</v>
      </c>
      <c r="P216" s="77" t="e">
        <v>#N/A</v>
      </c>
      <c r="Q216" s="77" t="e">
        <v>#N/A</v>
      </c>
      <c r="R216" s="77" t="e">
        <v>#N/A</v>
      </c>
      <c r="S216" s="77" t="e">
        <v>#N/A</v>
      </c>
      <c r="T216" s="77" t="e">
        <v>#N/A</v>
      </c>
      <c r="U216" s="77" t="e">
        <v>#N/A</v>
      </c>
      <c r="V216" s="77" t="e">
        <v>#N/A</v>
      </c>
      <c r="W216" s="77" t="e">
        <v>#N/A</v>
      </c>
      <c r="X216" s="77" t="e">
        <v>#N/A</v>
      </c>
      <c r="Y216" s="77" t="e">
        <v>#N/A</v>
      </c>
      <c r="Z216" s="77" t="e">
        <v>#N/A</v>
      </c>
      <c r="AA216" s="77" t="e">
        <v>#N/A</v>
      </c>
      <c r="AB216" s="77" t="e">
        <v>#N/A</v>
      </c>
      <c r="AC216" s="77" t="e">
        <v>#N/A</v>
      </c>
      <c r="AD216" s="77" t="e">
        <v>#N/A</v>
      </c>
      <c r="AE216" s="77" t="e">
        <v>#N/A</v>
      </c>
      <c r="AF216" s="77" t="e">
        <v>#N/A</v>
      </c>
      <c r="AG216" s="73" t="e">
        <v>#N/A</v>
      </c>
      <c r="AH216" s="73" t="e">
        <v>#N/A</v>
      </c>
      <c r="AI216" s="73" t="e">
        <v>#N/A</v>
      </c>
      <c r="AJ216" s="73" t="e">
        <v>#N/A</v>
      </c>
      <c r="AK216" s="73" t="e">
        <v>#N/A</v>
      </c>
      <c r="AL216" s="73" t="e">
        <v>#N/A</v>
      </c>
      <c r="AM216" s="73" t="e">
        <v>#N/A</v>
      </c>
      <c r="AN216" s="73" t="e">
        <v>#N/A</v>
      </c>
      <c r="AO216" s="73" t="e">
        <v>#N/A</v>
      </c>
      <c r="AP216" s="73" t="e">
        <v>#N/A</v>
      </c>
      <c r="AQ216" s="73" t="e">
        <v>#N/A</v>
      </c>
      <c r="AR216" s="73" t="e">
        <v>#N/A</v>
      </c>
      <c r="AS216" s="73" t="e">
        <v>#N/A</v>
      </c>
      <c r="AT216" s="73" t="e">
        <v>#N/A</v>
      </c>
      <c r="AU216" s="73" t="e">
        <v>#N/A</v>
      </c>
      <c r="AV216" s="73" t="e">
        <v>#N/A</v>
      </c>
      <c r="AW216" s="73" t="e">
        <v>#N/A</v>
      </c>
      <c r="AX216" s="73" t="e">
        <v>#N/A</v>
      </c>
      <c r="AY216" s="73" t="e">
        <v>#N/A</v>
      </c>
      <c r="AZ216" s="73" t="e">
        <v>#N/A</v>
      </c>
      <c r="BA216" s="73" t="e">
        <v>#N/A</v>
      </c>
      <c r="BB216" s="73" t="e">
        <v>#N/A</v>
      </c>
      <c r="BC216" s="73" t="e">
        <v>#N/A</v>
      </c>
      <c r="BD216" s="73" t="e">
        <v>#N/A</v>
      </c>
      <c r="BE216" s="73" t="e">
        <v>#N/A</v>
      </c>
      <c r="BF216" s="73" t="e">
        <v>#N/A</v>
      </c>
      <c r="BG216" s="73" t="e">
        <v>#N/A</v>
      </c>
      <c r="BH216" s="73" t="e">
        <v>#N/A</v>
      </c>
      <c r="BI216" s="73" t="e">
        <v>#N/A</v>
      </c>
      <c r="BJ216" s="73" t="e">
        <v>#N/A</v>
      </c>
      <c r="BK216" s="73"/>
    </row>
    <row r="217" spans="1:63" x14ac:dyDescent="0.25">
      <c r="A217" s="61" t="s">
        <v>551</v>
      </c>
      <c r="B217" s="62" t="s">
        <v>325</v>
      </c>
      <c r="C217" s="77" t="e">
        <v>#N/A</v>
      </c>
      <c r="D217" s="77" t="e">
        <v>#N/A</v>
      </c>
      <c r="E217" s="77" t="e">
        <v>#N/A</v>
      </c>
      <c r="F217" s="77" t="e">
        <v>#N/A</v>
      </c>
      <c r="G217" s="77" t="e">
        <v>#N/A</v>
      </c>
      <c r="H217" s="77" t="e">
        <v>#N/A</v>
      </c>
      <c r="I217" s="77" t="e">
        <v>#N/A</v>
      </c>
      <c r="J217" s="77" t="e">
        <v>#N/A</v>
      </c>
      <c r="K217" s="77" t="e">
        <v>#N/A</v>
      </c>
      <c r="L217" s="77" t="e">
        <v>#N/A</v>
      </c>
      <c r="M217" s="77" t="e">
        <v>#N/A</v>
      </c>
      <c r="N217" s="77" t="e">
        <v>#N/A</v>
      </c>
      <c r="O217" s="77" t="e">
        <v>#N/A</v>
      </c>
      <c r="P217" s="77" t="e">
        <v>#N/A</v>
      </c>
      <c r="Q217" s="77" t="e">
        <v>#N/A</v>
      </c>
      <c r="R217" s="77" t="e">
        <v>#N/A</v>
      </c>
      <c r="S217" s="77" t="e">
        <v>#N/A</v>
      </c>
      <c r="T217" s="77" t="e">
        <v>#N/A</v>
      </c>
      <c r="U217" s="77" t="e">
        <v>#N/A</v>
      </c>
      <c r="V217" s="77" t="e">
        <v>#N/A</v>
      </c>
      <c r="W217" s="77" t="e">
        <v>#N/A</v>
      </c>
      <c r="X217" s="77" t="e">
        <v>#N/A</v>
      </c>
      <c r="Y217" s="77" t="e">
        <v>#N/A</v>
      </c>
      <c r="Z217" s="77" t="e">
        <v>#N/A</v>
      </c>
      <c r="AA217" s="77" t="e">
        <v>#N/A</v>
      </c>
      <c r="AB217" s="77" t="e">
        <v>#N/A</v>
      </c>
      <c r="AC217" s="77" t="e">
        <v>#N/A</v>
      </c>
      <c r="AD217" s="77" t="e">
        <v>#N/A</v>
      </c>
      <c r="AE217" s="77" t="e">
        <v>#N/A</v>
      </c>
      <c r="AF217" s="77" t="e">
        <v>#N/A</v>
      </c>
      <c r="AG217" s="73" t="e">
        <v>#N/A</v>
      </c>
      <c r="AH217" s="73" t="e">
        <v>#N/A</v>
      </c>
      <c r="AI217" s="73" t="e">
        <v>#N/A</v>
      </c>
      <c r="AJ217" s="73" t="e">
        <v>#N/A</v>
      </c>
      <c r="AK217" s="73">
        <v>3951.2054625464775</v>
      </c>
      <c r="AL217" s="73">
        <v>4047.128464393315</v>
      </c>
      <c r="AM217" s="73">
        <v>3916.9257813408867</v>
      </c>
      <c r="AN217" s="73">
        <v>4294.7461185481279</v>
      </c>
      <c r="AO217" s="73">
        <v>4786.4802662718366</v>
      </c>
      <c r="AP217" s="73">
        <v>5052.0641006228425</v>
      </c>
      <c r="AQ217" s="73">
        <v>4503.2488603114989</v>
      </c>
      <c r="AR217" s="73">
        <v>3980.9333191017458</v>
      </c>
      <c r="AS217" s="73">
        <v>3395.8550006930977</v>
      </c>
      <c r="AT217" s="73">
        <v>3774.1324132970985</v>
      </c>
      <c r="AU217" s="73">
        <v>4485.525457710336</v>
      </c>
      <c r="AV217" s="73">
        <v>4866.0284743012835</v>
      </c>
      <c r="AW217" s="73">
        <v>4695.994726991019</v>
      </c>
      <c r="AX217" s="73">
        <v>4750.9296924972514</v>
      </c>
      <c r="AY217" s="73">
        <v>4965.372949506389</v>
      </c>
      <c r="AZ217" s="73">
        <v>5250.116075355777</v>
      </c>
      <c r="BA217" s="73">
        <v>5411.0664822781964</v>
      </c>
      <c r="BB217" s="73">
        <v>5782.6895932589077</v>
      </c>
      <c r="BC217" s="73">
        <v>5985.6832472668775</v>
      </c>
      <c r="BD217" s="73">
        <v>6118.2571813564837</v>
      </c>
      <c r="BE217" s="73">
        <v>5967.0734370087466</v>
      </c>
      <c r="BF217" s="73">
        <v>6048.976597214436</v>
      </c>
      <c r="BG217" s="73">
        <v>6438.9336402886765</v>
      </c>
      <c r="BH217" s="73">
        <v>6401.7408913507388</v>
      </c>
      <c r="BI217" s="73">
        <v>6318.2100676683176</v>
      </c>
      <c r="BJ217" s="73">
        <v>6219.9602906647824</v>
      </c>
      <c r="BK217" s="73"/>
    </row>
    <row r="218" spans="1:63" x14ac:dyDescent="0.25">
      <c r="A218" s="61" t="s">
        <v>534</v>
      </c>
      <c r="B218" s="62" t="s">
        <v>333</v>
      </c>
      <c r="C218" s="77" t="e">
        <v>#N/A</v>
      </c>
      <c r="D218" s="77" t="e">
        <v>#N/A</v>
      </c>
      <c r="E218" s="77" t="e">
        <v>#N/A</v>
      </c>
      <c r="F218" s="77" t="e">
        <v>#N/A</v>
      </c>
      <c r="G218" s="77" t="e">
        <v>#N/A</v>
      </c>
      <c r="H218" s="77" t="e">
        <v>#N/A</v>
      </c>
      <c r="I218" s="77" t="e">
        <v>#N/A</v>
      </c>
      <c r="J218" s="77" t="e">
        <v>#N/A</v>
      </c>
      <c r="K218" s="77" t="e">
        <v>#N/A</v>
      </c>
      <c r="L218" s="77" t="e">
        <v>#N/A</v>
      </c>
      <c r="M218" s="77" t="e">
        <v>#N/A</v>
      </c>
      <c r="N218" s="77" t="e">
        <v>#N/A</v>
      </c>
      <c r="O218" s="77" t="e">
        <v>#N/A</v>
      </c>
      <c r="P218" s="77" t="e">
        <v>#N/A</v>
      </c>
      <c r="Q218" s="77" t="e">
        <v>#N/A</v>
      </c>
      <c r="R218" s="77" t="e">
        <v>#N/A</v>
      </c>
      <c r="S218" s="77" t="e">
        <v>#N/A</v>
      </c>
      <c r="T218" s="77" t="e">
        <v>#N/A</v>
      </c>
      <c r="U218" s="77" t="e">
        <v>#N/A</v>
      </c>
      <c r="V218" s="77" t="e">
        <v>#N/A</v>
      </c>
      <c r="W218" s="77" t="e">
        <v>#N/A</v>
      </c>
      <c r="X218" s="77" t="e">
        <v>#N/A</v>
      </c>
      <c r="Y218" s="77" t="e">
        <v>#N/A</v>
      </c>
      <c r="Z218" s="77" t="e">
        <v>#N/A</v>
      </c>
      <c r="AA218" s="77" t="e">
        <v>#N/A</v>
      </c>
      <c r="AB218" s="77" t="e">
        <v>#N/A</v>
      </c>
      <c r="AC218" s="77" t="e">
        <v>#N/A</v>
      </c>
      <c r="AD218" s="77" t="e">
        <v>#N/A</v>
      </c>
      <c r="AE218" s="77" t="e">
        <v>#N/A</v>
      </c>
      <c r="AF218" s="77" t="e">
        <v>#N/A</v>
      </c>
      <c r="AG218" s="73" t="e">
        <v>#N/A</v>
      </c>
      <c r="AH218" s="73" t="e">
        <v>#N/A</v>
      </c>
      <c r="AI218" s="73" t="e">
        <v>#N/A</v>
      </c>
      <c r="AJ218" s="73" t="e">
        <v>#N/A</v>
      </c>
      <c r="AK218" s="73" t="e">
        <v>#N/A</v>
      </c>
      <c r="AL218" s="73" t="e">
        <v>#N/A</v>
      </c>
      <c r="AM218" s="73" t="e">
        <v>#N/A</v>
      </c>
      <c r="AN218" s="73" t="e">
        <v>#N/A</v>
      </c>
      <c r="AO218" s="73" t="e">
        <v>#N/A</v>
      </c>
      <c r="AP218" s="73" t="e">
        <v>#N/A</v>
      </c>
      <c r="AQ218" s="73" t="e">
        <v>#N/A</v>
      </c>
      <c r="AR218" s="73" t="e">
        <v>#N/A</v>
      </c>
      <c r="AS218" s="73" t="e">
        <v>#N/A</v>
      </c>
      <c r="AT218" s="73" t="e">
        <v>#N/A</v>
      </c>
      <c r="AU218" s="73" t="e">
        <v>#N/A</v>
      </c>
      <c r="AV218" s="73" t="e">
        <v>#N/A</v>
      </c>
      <c r="AW218" s="73" t="e">
        <v>#N/A</v>
      </c>
      <c r="AX218" s="73" t="e">
        <v>#N/A</v>
      </c>
      <c r="AY218" s="73" t="e">
        <v>#N/A</v>
      </c>
      <c r="AZ218" s="73" t="e">
        <v>#N/A</v>
      </c>
      <c r="BA218" s="73" t="e">
        <v>#N/A</v>
      </c>
      <c r="BB218" s="73" t="e">
        <v>#N/A</v>
      </c>
      <c r="BC218" s="73" t="e">
        <v>#N/A</v>
      </c>
      <c r="BD218" s="73" t="e">
        <v>#N/A</v>
      </c>
      <c r="BE218" s="73" t="e">
        <v>#N/A</v>
      </c>
      <c r="BF218" s="73" t="e">
        <v>#N/A</v>
      </c>
      <c r="BG218" s="73" t="e">
        <v>#N/A</v>
      </c>
      <c r="BH218" s="73" t="e">
        <v>#N/A</v>
      </c>
      <c r="BI218" s="73" t="e">
        <v>#N/A</v>
      </c>
      <c r="BJ218" s="73" t="e">
        <v>#N/A</v>
      </c>
      <c r="BK218" s="73"/>
    </row>
    <row r="219" spans="1:63" x14ac:dyDescent="0.25">
      <c r="A219" s="61" t="s">
        <v>122</v>
      </c>
      <c r="B219" s="62" t="s">
        <v>121</v>
      </c>
      <c r="C219" s="77" t="e">
        <v>#N/A</v>
      </c>
      <c r="D219" s="77" t="e">
        <v>#N/A</v>
      </c>
      <c r="E219" s="77" t="e">
        <v>#N/A</v>
      </c>
      <c r="F219" s="77" t="e">
        <v>#N/A</v>
      </c>
      <c r="G219" s="77" t="e">
        <v>#N/A</v>
      </c>
      <c r="H219" s="77" t="e">
        <v>#N/A</v>
      </c>
      <c r="I219" s="77" t="e">
        <v>#N/A</v>
      </c>
      <c r="J219" s="77" t="e">
        <v>#N/A</v>
      </c>
      <c r="K219" s="77" t="e">
        <v>#N/A</v>
      </c>
      <c r="L219" s="77" t="e">
        <v>#N/A</v>
      </c>
      <c r="M219" s="77" t="e">
        <v>#N/A</v>
      </c>
      <c r="N219" s="77" t="e">
        <v>#N/A</v>
      </c>
      <c r="O219" s="77" t="e">
        <v>#N/A</v>
      </c>
      <c r="P219" s="77" t="e">
        <v>#N/A</v>
      </c>
      <c r="Q219" s="77" t="e">
        <v>#N/A</v>
      </c>
      <c r="R219" s="77" t="e">
        <v>#N/A</v>
      </c>
      <c r="S219" s="77" t="e">
        <v>#N/A</v>
      </c>
      <c r="T219" s="77" t="e">
        <v>#N/A</v>
      </c>
      <c r="U219" s="77" t="e">
        <v>#N/A</v>
      </c>
      <c r="V219" s="77" t="e">
        <v>#N/A</v>
      </c>
      <c r="W219" s="77" t="e">
        <v>#N/A</v>
      </c>
      <c r="X219" s="77" t="e">
        <v>#N/A</v>
      </c>
      <c r="Y219" s="77" t="e">
        <v>#N/A</v>
      </c>
      <c r="Z219" s="77" t="e">
        <v>#N/A</v>
      </c>
      <c r="AA219" s="77" t="e">
        <v>#N/A</v>
      </c>
      <c r="AB219" s="77" t="e">
        <v>#N/A</v>
      </c>
      <c r="AC219" s="77" t="e">
        <v>#N/A</v>
      </c>
      <c r="AD219" s="77" t="e">
        <v>#N/A</v>
      </c>
      <c r="AE219" s="77" t="e">
        <v>#N/A</v>
      </c>
      <c r="AF219" s="77" t="e">
        <v>#N/A</v>
      </c>
      <c r="AG219" s="73">
        <v>2190.182813830173</v>
      </c>
      <c r="AH219" s="73">
        <v>2133.6890420124396</v>
      </c>
      <c r="AI219" s="73">
        <v>2045.973256640797</v>
      </c>
      <c r="AJ219" s="73">
        <v>2133.2631081919803</v>
      </c>
      <c r="AK219" s="73">
        <v>1902.393939913818</v>
      </c>
      <c r="AL219" s="73">
        <v>1908.6990049003682</v>
      </c>
      <c r="AM219" s="73">
        <v>1974.6165495804951</v>
      </c>
      <c r="AN219" s="73">
        <v>1994.849502540651</v>
      </c>
      <c r="AO219" s="73">
        <v>1933.0033752102386</v>
      </c>
      <c r="AP219" s="73">
        <v>1968.2158026826785</v>
      </c>
      <c r="AQ219" s="73">
        <v>1990.8586090218066</v>
      </c>
      <c r="AR219" s="73">
        <v>2042.5382619512259</v>
      </c>
      <c r="AS219" s="73">
        <v>2080.1968279637613</v>
      </c>
      <c r="AT219" s="73">
        <v>2168.3326185018027</v>
      </c>
      <c r="AU219" s="73">
        <v>2261.7665367907671</v>
      </c>
      <c r="AV219" s="73">
        <v>2362.9016283974906</v>
      </c>
      <c r="AW219" s="73">
        <v>2483.2087784315249</v>
      </c>
      <c r="AX219" s="73">
        <v>2619.7213696084073</v>
      </c>
      <c r="AY219" s="73">
        <v>2747.4387178733909</v>
      </c>
      <c r="AZ219" s="73">
        <v>2917.5162196444758</v>
      </c>
      <c r="BA219" s="73">
        <v>3125.5293081371642</v>
      </c>
      <c r="BB219" s="73">
        <v>3201.2893982832193</v>
      </c>
      <c r="BC219" s="73">
        <v>3339.2761351949721</v>
      </c>
      <c r="BD219" s="73">
        <v>3399.7129992239288</v>
      </c>
      <c r="BE219" s="73">
        <v>3450.0465614299032</v>
      </c>
      <c r="BF219" s="73">
        <v>3443.5552057631289</v>
      </c>
      <c r="BG219" s="73">
        <v>3467.8751559963625</v>
      </c>
      <c r="BH219" s="73">
        <v>3485.005237768964</v>
      </c>
      <c r="BI219" s="73">
        <v>3521.5201444530562</v>
      </c>
      <c r="BJ219" s="73">
        <v>3470.4488009287375</v>
      </c>
      <c r="BK219" s="73"/>
    </row>
    <row r="220" spans="1:63" x14ac:dyDescent="0.25">
      <c r="A220" s="63" t="s">
        <v>124</v>
      </c>
      <c r="B220" s="64" t="s">
        <v>123</v>
      </c>
      <c r="C220" s="78" t="e">
        <v>#N/A</v>
      </c>
      <c r="D220" s="78" t="e">
        <v>#N/A</v>
      </c>
      <c r="E220" s="78" t="e">
        <v>#N/A</v>
      </c>
      <c r="F220" s="78" t="e">
        <v>#N/A</v>
      </c>
      <c r="G220" s="78" t="e">
        <v>#N/A</v>
      </c>
      <c r="H220" s="78" t="e">
        <v>#N/A</v>
      </c>
      <c r="I220" s="78" t="e">
        <v>#N/A</v>
      </c>
      <c r="J220" s="78" t="e">
        <v>#N/A</v>
      </c>
      <c r="K220" s="78" t="e">
        <v>#N/A</v>
      </c>
      <c r="L220" s="78" t="e">
        <v>#N/A</v>
      </c>
      <c r="M220" s="78" t="e">
        <v>#N/A</v>
      </c>
      <c r="N220" s="78" t="e">
        <v>#N/A</v>
      </c>
      <c r="O220" s="78" t="e">
        <v>#N/A</v>
      </c>
      <c r="P220" s="78" t="e">
        <v>#N/A</v>
      </c>
      <c r="Q220" s="78" t="e">
        <v>#N/A</v>
      </c>
      <c r="R220" s="78" t="e">
        <v>#N/A</v>
      </c>
      <c r="S220" s="78" t="e">
        <v>#N/A</v>
      </c>
      <c r="T220" s="78" t="e">
        <v>#N/A</v>
      </c>
      <c r="U220" s="78" t="e">
        <v>#N/A</v>
      </c>
      <c r="V220" s="78" t="e">
        <v>#N/A</v>
      </c>
      <c r="W220" s="78" t="e">
        <v>#N/A</v>
      </c>
      <c r="X220" s="78" t="e">
        <v>#N/A</v>
      </c>
      <c r="Y220" s="78" t="e">
        <v>#N/A</v>
      </c>
      <c r="Z220" s="78" t="e">
        <v>#N/A</v>
      </c>
      <c r="AA220" s="78" t="e">
        <v>#N/A</v>
      </c>
      <c r="AB220" s="78" t="e">
        <v>#N/A</v>
      </c>
      <c r="AC220" s="78" t="e">
        <v>#N/A</v>
      </c>
      <c r="AD220" s="78" t="e">
        <v>#N/A</v>
      </c>
      <c r="AE220" s="78" t="e">
        <v>#N/A</v>
      </c>
      <c r="AF220" s="78" t="e">
        <v>#N/A</v>
      </c>
      <c r="AG220" s="74">
        <v>3324.3481710430056</v>
      </c>
      <c r="AH220" s="74">
        <v>3426.598093668842</v>
      </c>
      <c r="AI220" s="74">
        <v>3054.8891781164107</v>
      </c>
      <c r="AJ220" s="74">
        <v>3033.5048521198282</v>
      </c>
      <c r="AK220" s="74">
        <v>3263.9349784085948</v>
      </c>
      <c r="AL220" s="74">
        <v>3226.4139296272083</v>
      </c>
      <c r="AM220" s="74">
        <v>3520.4301460225042</v>
      </c>
      <c r="AN220" s="74">
        <v>3580.0487928360799</v>
      </c>
      <c r="AO220" s="74">
        <v>3653.9200164945491</v>
      </c>
      <c r="AP220" s="74">
        <v>3600.849291413826</v>
      </c>
      <c r="AQ220" s="74">
        <v>3473.4298008020874</v>
      </c>
      <c r="AR220" s="74">
        <v>3510.8939916125137</v>
      </c>
      <c r="AS220" s="74">
        <v>3190.5064807398126</v>
      </c>
      <c r="AT220" s="74">
        <v>2642.1036269351198</v>
      </c>
      <c r="AU220" s="74">
        <v>2480.8593420899692</v>
      </c>
      <c r="AV220" s="74">
        <v>2328.1761290391059</v>
      </c>
      <c r="AW220" s="74">
        <v>2233.017549214574</v>
      </c>
      <c r="AX220" s="74">
        <v>2133.8081864859464</v>
      </c>
      <c r="AY220" s="74">
        <v>1739.2428070280491</v>
      </c>
      <c r="AZ220" s="74">
        <v>1925.3643814520476</v>
      </c>
      <c r="BA220" s="74">
        <v>2273.2000732670222</v>
      </c>
      <c r="BB220" s="74">
        <v>2556.2784308106479</v>
      </c>
      <c r="BC220" s="74">
        <v>2932.0813356717472</v>
      </c>
      <c r="BD220" s="74">
        <v>2937.7256244578921</v>
      </c>
      <c r="BE220" s="74">
        <v>2955.2402873103447</v>
      </c>
      <c r="BF220" s="74">
        <v>2958.2090040729204</v>
      </c>
      <c r="BG220" s="74">
        <v>2934.7336500191245</v>
      </c>
      <c r="BH220" s="74">
        <v>3028.2459759056387</v>
      </c>
      <c r="BI220" s="74">
        <v>3130.029500598248</v>
      </c>
      <c r="BJ220" s="74">
        <v>2835.9485318954371</v>
      </c>
      <c r="BK220" s="74"/>
    </row>
    <row r="221" spans="1:63" x14ac:dyDescent="0.25">
      <c r="A221" s="61" t="s">
        <v>552</v>
      </c>
      <c r="B221" s="62" t="s">
        <v>553</v>
      </c>
      <c r="C221" s="77" t="e">
        <v>#N/A</v>
      </c>
      <c r="D221" s="77" t="e">
        <v>#N/A</v>
      </c>
      <c r="E221" s="77" t="e">
        <v>#N/A</v>
      </c>
      <c r="F221" s="77" t="e">
        <v>#N/A</v>
      </c>
      <c r="G221" s="77" t="e">
        <v>#N/A</v>
      </c>
      <c r="H221" s="77" t="e">
        <v>#N/A</v>
      </c>
      <c r="I221" s="77" t="e">
        <v>#N/A</v>
      </c>
      <c r="J221" s="77" t="e">
        <v>#N/A</v>
      </c>
      <c r="K221" s="77" t="e">
        <v>#N/A</v>
      </c>
      <c r="L221" s="77" t="e">
        <v>#N/A</v>
      </c>
      <c r="M221" s="77" t="e">
        <v>#N/A</v>
      </c>
      <c r="N221" s="77" t="e">
        <v>#N/A</v>
      </c>
      <c r="O221" s="77" t="e">
        <v>#N/A</v>
      </c>
      <c r="P221" s="77" t="e">
        <v>#N/A</v>
      </c>
      <c r="Q221" s="77" t="e">
        <v>#N/A</v>
      </c>
      <c r="R221" s="77" t="e">
        <v>#N/A</v>
      </c>
      <c r="S221" s="77" t="e">
        <v>#N/A</v>
      </c>
      <c r="T221" s="77" t="e">
        <v>#N/A</v>
      </c>
      <c r="U221" s="77" t="e">
        <v>#N/A</v>
      </c>
      <c r="V221" s="77" t="e">
        <v>#N/A</v>
      </c>
      <c r="W221" s="77" t="e">
        <v>#N/A</v>
      </c>
      <c r="X221" s="77" t="e">
        <v>#N/A</v>
      </c>
      <c r="Y221" s="77" t="e">
        <v>#N/A</v>
      </c>
      <c r="Z221" s="77" t="e">
        <v>#N/A</v>
      </c>
      <c r="AA221" s="77" t="e">
        <v>#N/A</v>
      </c>
      <c r="AB221" s="77" t="e">
        <v>#N/A</v>
      </c>
      <c r="AC221" s="77" t="e">
        <v>#N/A</v>
      </c>
      <c r="AD221" s="77" t="e">
        <v>#N/A</v>
      </c>
      <c r="AE221" s="77" t="e">
        <v>#N/A</v>
      </c>
      <c r="AF221" s="77" t="e">
        <v>#N/A</v>
      </c>
      <c r="AG221" s="73">
        <v>9694.6675439776682</v>
      </c>
      <c r="AH221" s="73">
        <v>9651.62657722738</v>
      </c>
      <c r="AI221" s="73">
        <v>9933.5314542646738</v>
      </c>
      <c r="AJ221" s="73">
        <v>9927.6499279110521</v>
      </c>
      <c r="AK221" s="73">
        <v>9957.3870612290848</v>
      </c>
      <c r="AL221" s="73">
        <v>9913.9349877191289</v>
      </c>
      <c r="AM221" s="73">
        <v>10136.058518578553</v>
      </c>
      <c r="AN221" s="73">
        <v>10311.064917394671</v>
      </c>
      <c r="AO221" s="73">
        <v>10624.718674386188</v>
      </c>
      <c r="AP221" s="73">
        <v>10606.027497306519</v>
      </c>
      <c r="AQ221" s="73">
        <v>10940.274476669454</v>
      </c>
      <c r="AR221" s="73">
        <v>10893.213294751167</v>
      </c>
      <c r="AS221" s="73">
        <v>10731.004483814435</v>
      </c>
      <c r="AT221" s="73">
        <v>11051.575805863893</v>
      </c>
      <c r="AU221" s="73">
        <v>11742.589407433949</v>
      </c>
      <c r="AV221" s="73">
        <v>12117.689197991238</v>
      </c>
      <c r="AW221" s="73">
        <v>12559.771885182654</v>
      </c>
      <c r="AX221" s="73">
        <v>12827.453233856371</v>
      </c>
      <c r="AY221" s="73">
        <v>13261.601943856482</v>
      </c>
      <c r="AZ221" s="73">
        <v>13063.094139596058</v>
      </c>
      <c r="BA221" s="73">
        <v>13347.112065911704</v>
      </c>
      <c r="BB221" s="73">
        <v>13531.438796161148</v>
      </c>
      <c r="BC221" s="73">
        <v>14032.961703216775</v>
      </c>
      <c r="BD221" s="73">
        <v>14155.876986275605</v>
      </c>
      <c r="BE221" s="73">
        <v>14219.562394725896</v>
      </c>
      <c r="BF221" s="73">
        <v>14441.436784934529</v>
      </c>
      <c r="BG221" s="73">
        <v>14663.549625422951</v>
      </c>
      <c r="BH221" s="73">
        <v>14555.474920983717</v>
      </c>
      <c r="BI221" s="73">
        <v>14622.065826230679</v>
      </c>
      <c r="BJ221" s="73">
        <v>14602.938214010639</v>
      </c>
      <c r="BK221" s="73"/>
    </row>
    <row r="222" spans="1:63" x14ac:dyDescent="0.25">
      <c r="A222" s="61" t="s">
        <v>554</v>
      </c>
      <c r="B222" s="62" t="s">
        <v>555</v>
      </c>
      <c r="C222" s="77" t="e">
        <v>#N/A</v>
      </c>
      <c r="D222" s="77" t="e">
        <v>#N/A</v>
      </c>
      <c r="E222" s="77" t="e">
        <v>#N/A</v>
      </c>
      <c r="F222" s="77" t="e">
        <v>#N/A</v>
      </c>
      <c r="G222" s="77" t="e">
        <v>#N/A</v>
      </c>
      <c r="H222" s="77" t="e">
        <v>#N/A</v>
      </c>
      <c r="I222" s="77" t="e">
        <v>#N/A</v>
      </c>
      <c r="J222" s="77" t="e">
        <v>#N/A</v>
      </c>
      <c r="K222" s="77" t="e">
        <v>#N/A</v>
      </c>
      <c r="L222" s="77" t="e">
        <v>#N/A</v>
      </c>
      <c r="M222" s="77" t="e">
        <v>#N/A</v>
      </c>
      <c r="N222" s="77" t="e">
        <v>#N/A</v>
      </c>
      <c r="O222" s="77" t="e">
        <v>#N/A</v>
      </c>
      <c r="P222" s="77" t="e">
        <v>#N/A</v>
      </c>
      <c r="Q222" s="77" t="e">
        <v>#N/A</v>
      </c>
      <c r="R222" s="77" t="e">
        <v>#N/A</v>
      </c>
      <c r="S222" s="77" t="e">
        <v>#N/A</v>
      </c>
      <c r="T222" s="77" t="e">
        <v>#N/A</v>
      </c>
      <c r="U222" s="77" t="e">
        <v>#N/A</v>
      </c>
      <c r="V222" s="77" t="e">
        <v>#N/A</v>
      </c>
      <c r="W222" s="77" t="e">
        <v>#N/A</v>
      </c>
      <c r="X222" s="77" t="e">
        <v>#N/A</v>
      </c>
      <c r="Y222" s="77" t="e">
        <v>#N/A</v>
      </c>
      <c r="Z222" s="77" t="e">
        <v>#N/A</v>
      </c>
      <c r="AA222" s="77" t="e">
        <v>#N/A</v>
      </c>
      <c r="AB222" s="77" t="e">
        <v>#N/A</v>
      </c>
      <c r="AC222" s="77" t="e">
        <v>#N/A</v>
      </c>
      <c r="AD222" s="77" t="e">
        <v>#N/A</v>
      </c>
      <c r="AE222" s="77" t="e">
        <v>#N/A</v>
      </c>
      <c r="AF222" s="77" t="e">
        <v>#N/A</v>
      </c>
      <c r="AG222" s="73">
        <v>10211.516925480728</v>
      </c>
      <c r="AH222" s="73">
        <v>10349.927634686184</v>
      </c>
      <c r="AI222" s="73">
        <v>10552.677493636775</v>
      </c>
      <c r="AJ222" s="73">
        <v>10817.679450833346</v>
      </c>
      <c r="AK222" s="73">
        <v>11018.787685137135</v>
      </c>
      <c r="AL222" s="73">
        <v>11237.827434926787</v>
      </c>
      <c r="AM222" s="73">
        <v>11510.865551186258</v>
      </c>
      <c r="AN222" s="73">
        <v>11764.122498853176</v>
      </c>
      <c r="AO222" s="73">
        <v>11970.555729464737</v>
      </c>
      <c r="AP222" s="73">
        <v>12346.854983715466</v>
      </c>
      <c r="AQ222" s="73">
        <v>12681.096120114886</v>
      </c>
      <c r="AR222" s="73">
        <v>12867.16912107779</v>
      </c>
      <c r="AS222" s="73">
        <v>13242.737818367483</v>
      </c>
      <c r="AT222" s="73">
        <v>13935.398570387071</v>
      </c>
      <c r="AU222" s="73">
        <v>14402.501884171097</v>
      </c>
      <c r="AV222" s="73">
        <v>14796.168623995294</v>
      </c>
      <c r="AW222" s="73">
        <v>15701.59409226656</v>
      </c>
      <c r="AX222" s="73">
        <v>16130.434459339869</v>
      </c>
      <c r="AY222" s="73">
        <v>16250.760744412986</v>
      </c>
      <c r="AZ222" s="73">
        <v>15604.788935615847</v>
      </c>
      <c r="BA222" s="73">
        <v>15725.300826842424</v>
      </c>
      <c r="BB222" s="73">
        <v>15825.278870026092</v>
      </c>
      <c r="BC222" s="73">
        <v>15915.93457240172</v>
      </c>
      <c r="BD222" s="73">
        <v>15972.719938564331</v>
      </c>
      <c r="BE222" s="73">
        <v>15938.595844579364</v>
      </c>
      <c r="BF222" s="73">
        <v>15973.200754805252</v>
      </c>
      <c r="BG222" s="73">
        <v>15634.416331329294</v>
      </c>
      <c r="BH222" s="73">
        <v>15612.302436407026</v>
      </c>
      <c r="BI222" s="73">
        <v>15781.137034903124</v>
      </c>
      <c r="BJ222" s="73">
        <v>15849.479531347748</v>
      </c>
      <c r="BK222" s="73"/>
    </row>
    <row r="223" spans="1:63" x14ac:dyDescent="0.25">
      <c r="A223" s="61" t="s">
        <v>556</v>
      </c>
      <c r="B223" s="62" t="s">
        <v>557</v>
      </c>
      <c r="C223" s="77" t="e">
        <v>#N/A</v>
      </c>
      <c r="D223" s="77" t="e">
        <v>#N/A</v>
      </c>
      <c r="E223" s="77" t="e">
        <v>#N/A</v>
      </c>
      <c r="F223" s="77" t="e">
        <v>#N/A</v>
      </c>
      <c r="G223" s="77" t="e">
        <v>#N/A</v>
      </c>
      <c r="H223" s="77" t="e">
        <v>#N/A</v>
      </c>
      <c r="I223" s="77" t="e">
        <v>#N/A</v>
      </c>
      <c r="J223" s="77" t="e">
        <v>#N/A</v>
      </c>
      <c r="K223" s="77" t="e">
        <v>#N/A</v>
      </c>
      <c r="L223" s="77" t="e">
        <v>#N/A</v>
      </c>
      <c r="M223" s="77" t="e">
        <v>#N/A</v>
      </c>
      <c r="N223" s="77" t="e">
        <v>#N/A</v>
      </c>
      <c r="O223" s="77" t="e">
        <v>#N/A</v>
      </c>
      <c r="P223" s="77" t="e">
        <v>#N/A</v>
      </c>
      <c r="Q223" s="77" t="e">
        <v>#N/A</v>
      </c>
      <c r="R223" s="77" t="e">
        <v>#N/A</v>
      </c>
      <c r="S223" s="77" t="e">
        <v>#N/A</v>
      </c>
      <c r="T223" s="77" t="e">
        <v>#N/A</v>
      </c>
      <c r="U223" s="77" t="e">
        <v>#N/A</v>
      </c>
      <c r="V223" s="77" t="e">
        <v>#N/A</v>
      </c>
      <c r="W223" s="77" t="e">
        <v>#N/A</v>
      </c>
      <c r="X223" s="77" t="e">
        <v>#N/A</v>
      </c>
      <c r="Y223" s="77" t="e">
        <v>#N/A</v>
      </c>
      <c r="Z223" s="77" t="e">
        <v>#N/A</v>
      </c>
      <c r="AA223" s="77" t="e">
        <v>#N/A</v>
      </c>
      <c r="AB223" s="77" t="e">
        <v>#N/A</v>
      </c>
      <c r="AC223" s="77" t="e">
        <v>#N/A</v>
      </c>
      <c r="AD223" s="77" t="e">
        <v>#N/A</v>
      </c>
      <c r="AE223" s="77" t="e">
        <v>#N/A</v>
      </c>
      <c r="AF223" s="77" t="e">
        <v>#N/A</v>
      </c>
      <c r="AG223" s="73">
        <v>14006.060161001065</v>
      </c>
      <c r="AH223" s="73">
        <v>12662.05271779292</v>
      </c>
      <c r="AI223" s="73">
        <v>12394.276643356083</v>
      </c>
      <c r="AJ223" s="73">
        <v>12596.805329126493</v>
      </c>
      <c r="AK223" s="73">
        <v>13105.71687072739</v>
      </c>
      <c r="AL223" s="73">
        <v>13862.744291146208</v>
      </c>
      <c r="AM223" s="73">
        <v>14521.704387602411</v>
      </c>
      <c r="AN223" s="73">
        <v>14812.185364182551</v>
      </c>
      <c r="AO223" s="73">
        <v>15220.682080439101</v>
      </c>
      <c r="AP223" s="73">
        <v>15513.420028285191</v>
      </c>
      <c r="AQ223" s="73">
        <v>16216.644590782358</v>
      </c>
      <c r="AR223" s="73">
        <v>16842.783234835049</v>
      </c>
      <c r="AS223" s="73">
        <v>17575.290252590763</v>
      </c>
      <c r="AT223" s="73">
        <v>18338.404863788059</v>
      </c>
      <c r="AU223" s="73">
        <v>19488.200859845969</v>
      </c>
      <c r="AV223" s="73">
        <v>20512.2517646087</v>
      </c>
      <c r="AW223" s="73">
        <v>21923.023138901917</v>
      </c>
      <c r="AX223" s="73">
        <v>23412.948940073358</v>
      </c>
      <c r="AY223" s="73">
        <v>24479.070283871588</v>
      </c>
      <c r="AZ223" s="73">
        <v>23696.01449139633</v>
      </c>
      <c r="BA223" s="73">
        <v>24120.096249928829</v>
      </c>
      <c r="BB223" s="73">
        <v>24942.130891655823</v>
      </c>
      <c r="BC223" s="73">
        <v>25192.472801230768</v>
      </c>
      <c r="BD223" s="73">
        <v>25596.713992927591</v>
      </c>
      <c r="BE223" s="73">
        <v>26428.014983879275</v>
      </c>
      <c r="BF223" s="73">
        <v>27528.547712668314</v>
      </c>
      <c r="BG223" s="73">
        <v>28477.950693996947</v>
      </c>
      <c r="BH223" s="73">
        <v>29975.416855413609</v>
      </c>
      <c r="BI223" s="73">
        <v>31392.226219666529</v>
      </c>
      <c r="BJ223" s="73">
        <v>32658.980131021632</v>
      </c>
      <c r="BK223" s="73"/>
    </row>
    <row r="224" spans="1:63" x14ac:dyDescent="0.25">
      <c r="A224" s="61" t="s">
        <v>558</v>
      </c>
      <c r="B224" s="62" t="s">
        <v>559</v>
      </c>
      <c r="C224" s="77" t="e">
        <v>#N/A</v>
      </c>
      <c r="D224" s="77" t="e">
        <v>#N/A</v>
      </c>
      <c r="E224" s="77" t="e">
        <v>#N/A</v>
      </c>
      <c r="F224" s="77" t="e">
        <v>#N/A</v>
      </c>
      <c r="G224" s="77" t="e">
        <v>#N/A</v>
      </c>
      <c r="H224" s="77" t="e">
        <v>#N/A</v>
      </c>
      <c r="I224" s="77" t="e">
        <v>#N/A</v>
      </c>
      <c r="J224" s="77" t="e">
        <v>#N/A</v>
      </c>
      <c r="K224" s="77" t="e">
        <v>#N/A</v>
      </c>
      <c r="L224" s="77" t="e">
        <v>#N/A</v>
      </c>
      <c r="M224" s="77" t="e">
        <v>#N/A</v>
      </c>
      <c r="N224" s="77" t="e">
        <v>#N/A</v>
      </c>
      <c r="O224" s="77" t="e">
        <v>#N/A</v>
      </c>
      <c r="P224" s="77" t="e">
        <v>#N/A</v>
      </c>
      <c r="Q224" s="77" t="e">
        <v>#N/A</v>
      </c>
      <c r="R224" s="77" t="e">
        <v>#N/A</v>
      </c>
      <c r="S224" s="77" t="e">
        <v>#N/A</v>
      </c>
      <c r="T224" s="77" t="e">
        <v>#N/A</v>
      </c>
      <c r="U224" s="77" t="e">
        <v>#N/A</v>
      </c>
      <c r="V224" s="77" t="e">
        <v>#N/A</v>
      </c>
      <c r="W224" s="77" t="e">
        <v>#N/A</v>
      </c>
      <c r="X224" s="77" t="e">
        <v>#N/A</v>
      </c>
      <c r="Y224" s="77" t="e">
        <v>#N/A</v>
      </c>
      <c r="Z224" s="77" t="e">
        <v>#N/A</v>
      </c>
      <c r="AA224" s="77" t="e">
        <v>#N/A</v>
      </c>
      <c r="AB224" s="77" t="e">
        <v>#N/A</v>
      </c>
      <c r="AC224" s="77" t="e">
        <v>#N/A</v>
      </c>
      <c r="AD224" s="77" t="e">
        <v>#N/A</v>
      </c>
      <c r="AE224" s="77" t="e">
        <v>#N/A</v>
      </c>
      <c r="AF224" s="77" t="e">
        <v>#N/A</v>
      </c>
      <c r="AG224" s="73">
        <v>4536.7331233062114</v>
      </c>
      <c r="AH224" s="73">
        <v>4635.1995538141164</v>
      </c>
      <c r="AI224" s="73">
        <v>4726.3277263568007</v>
      </c>
      <c r="AJ224" s="73">
        <v>4793.7461224046665</v>
      </c>
      <c r="AK224" s="73">
        <v>4865.0174442571697</v>
      </c>
      <c r="AL224" s="73">
        <v>4926.3815691960281</v>
      </c>
      <c r="AM224" s="73">
        <v>5117.7624363947061</v>
      </c>
      <c r="AN224" s="73">
        <v>5246.2252015495951</v>
      </c>
      <c r="AO224" s="73">
        <v>5252.8112115174135</v>
      </c>
      <c r="AP224" s="73">
        <v>5290.2679200386301</v>
      </c>
      <c r="AQ224" s="73">
        <v>5427.2594857695158</v>
      </c>
      <c r="AR224" s="73">
        <v>5412.2942049891963</v>
      </c>
      <c r="AS224" s="73">
        <v>5444.0513447262456</v>
      </c>
      <c r="AT224" s="73">
        <v>5659.8733458744719</v>
      </c>
      <c r="AU224" s="73">
        <v>5923.1873783005076</v>
      </c>
      <c r="AV224" s="73">
        <v>6183.0726289304766</v>
      </c>
      <c r="AW224" s="73">
        <v>6459.1593657753501</v>
      </c>
      <c r="AX224" s="73">
        <v>6737.4039877183868</v>
      </c>
      <c r="AY224" s="73">
        <v>6872.0689342763735</v>
      </c>
      <c r="AZ224" s="73">
        <v>6887.9732832072714</v>
      </c>
      <c r="BA224" s="73">
        <v>7233.9852527745188</v>
      </c>
      <c r="BB224" s="73">
        <v>7491.8547244384617</v>
      </c>
      <c r="BC224" s="73">
        <v>7705.0808831496342</v>
      </c>
      <c r="BD224" s="73">
        <v>7950.7161207822974</v>
      </c>
      <c r="BE224" s="73">
        <v>8211.4891766419587</v>
      </c>
      <c r="BF224" s="73">
        <v>8513.1636241584984</v>
      </c>
      <c r="BG224" s="73">
        <v>8839.6692652809434</v>
      </c>
      <c r="BH224" s="73">
        <v>9160.5691183327835</v>
      </c>
      <c r="BI224" s="73">
        <v>9402.0591024056794</v>
      </c>
      <c r="BJ224" s="73">
        <v>9526.2488613125006</v>
      </c>
      <c r="BK224" s="73"/>
    </row>
    <row r="225" spans="1:63" x14ac:dyDescent="0.25">
      <c r="A225" s="61" t="s">
        <v>560</v>
      </c>
      <c r="B225" s="62" t="s">
        <v>561</v>
      </c>
      <c r="C225" s="77" t="e">
        <v>#N/A</v>
      </c>
      <c r="D225" s="77" t="e">
        <v>#N/A</v>
      </c>
      <c r="E225" s="77" t="e">
        <v>#N/A</v>
      </c>
      <c r="F225" s="77" t="e">
        <v>#N/A</v>
      </c>
      <c r="G225" s="77" t="e">
        <v>#N/A</v>
      </c>
      <c r="H225" s="77" t="e">
        <v>#N/A</v>
      </c>
      <c r="I225" s="77" t="e">
        <v>#N/A</v>
      </c>
      <c r="J225" s="77" t="e">
        <v>#N/A</v>
      </c>
      <c r="K225" s="77" t="e">
        <v>#N/A</v>
      </c>
      <c r="L225" s="77" t="e">
        <v>#N/A</v>
      </c>
      <c r="M225" s="77" t="e">
        <v>#N/A</v>
      </c>
      <c r="N225" s="77" t="e">
        <v>#N/A</v>
      </c>
      <c r="O225" s="77" t="e">
        <v>#N/A</v>
      </c>
      <c r="P225" s="77" t="e">
        <v>#N/A</v>
      </c>
      <c r="Q225" s="77" t="e">
        <v>#N/A</v>
      </c>
      <c r="R225" s="77" t="e">
        <v>#N/A</v>
      </c>
      <c r="S225" s="77" t="e">
        <v>#N/A</v>
      </c>
      <c r="T225" s="77" t="e">
        <v>#N/A</v>
      </c>
      <c r="U225" s="77" t="e">
        <v>#N/A</v>
      </c>
      <c r="V225" s="77" t="e">
        <v>#N/A</v>
      </c>
      <c r="W225" s="77" t="e">
        <v>#N/A</v>
      </c>
      <c r="X225" s="77" t="e">
        <v>#N/A</v>
      </c>
      <c r="Y225" s="77" t="e">
        <v>#N/A</v>
      </c>
      <c r="Z225" s="77" t="e">
        <v>#N/A</v>
      </c>
      <c r="AA225" s="77" t="e">
        <v>#N/A</v>
      </c>
      <c r="AB225" s="77" t="e">
        <v>#N/A</v>
      </c>
      <c r="AC225" s="77" t="e">
        <v>#N/A</v>
      </c>
      <c r="AD225" s="77" t="e">
        <v>#N/A</v>
      </c>
      <c r="AE225" s="77" t="e">
        <v>#N/A</v>
      </c>
      <c r="AF225" s="77" t="e">
        <v>#N/A</v>
      </c>
      <c r="AG225" s="73">
        <v>5101.9333243112442</v>
      </c>
      <c r="AH225" s="73">
        <v>5302.409235134779</v>
      </c>
      <c r="AI225" s="73">
        <v>5504.0276673505041</v>
      </c>
      <c r="AJ225" s="73">
        <v>5714.5536599289144</v>
      </c>
      <c r="AK225" s="73">
        <v>5985.3428833726184</v>
      </c>
      <c r="AL225" s="73">
        <v>6293.9153962590181</v>
      </c>
      <c r="AM225" s="73">
        <v>6605.7820338008487</v>
      </c>
      <c r="AN225" s="73">
        <v>6823.0624362900207</v>
      </c>
      <c r="AO225" s="73">
        <v>6737.8963784342532</v>
      </c>
      <c r="AP225" s="73">
        <v>6945.5549939354069</v>
      </c>
      <c r="AQ225" s="73">
        <v>7277.9124053591422</v>
      </c>
      <c r="AR225" s="73">
        <v>7478.1521527439008</v>
      </c>
      <c r="AS225" s="73">
        <v>7783.7528895571504</v>
      </c>
      <c r="AT225" s="73">
        <v>8146.6798870499097</v>
      </c>
      <c r="AU225" s="73">
        <v>8599.5952516808902</v>
      </c>
      <c r="AV225" s="73">
        <v>9081.8949876318711</v>
      </c>
      <c r="AW225" s="73">
        <v>9653.6483784641405</v>
      </c>
      <c r="AX225" s="73">
        <v>10367.262458449251</v>
      </c>
      <c r="AY225" s="73">
        <v>10807.045942569865</v>
      </c>
      <c r="AZ225" s="73">
        <v>11090.649299510284</v>
      </c>
      <c r="BA225" s="73">
        <v>11903.988807269598</v>
      </c>
      <c r="BB225" s="73">
        <v>12520.763123046181</v>
      </c>
      <c r="BC225" s="73">
        <v>13133.1609144296</v>
      </c>
      <c r="BD225" s="73">
        <v>13766.716404519175</v>
      </c>
      <c r="BE225" s="73">
        <v>14373.209316687153</v>
      </c>
      <c r="BF225" s="73">
        <v>14983.219730623059</v>
      </c>
      <c r="BG225" s="73">
        <v>15613.669449510391</v>
      </c>
      <c r="BH225" s="73">
        <v>16348.298731838942</v>
      </c>
      <c r="BI225" s="73">
        <v>17066.386691698543</v>
      </c>
      <c r="BJ225" s="73">
        <v>17723.208295174438</v>
      </c>
      <c r="BK225" s="73"/>
    </row>
    <row r="226" spans="1:63" x14ac:dyDescent="0.25">
      <c r="A226" s="61" t="s">
        <v>562</v>
      </c>
      <c r="B226" s="62" t="s">
        <v>563</v>
      </c>
      <c r="C226" s="77" t="e">
        <v>#N/A</v>
      </c>
      <c r="D226" s="77" t="e">
        <v>#N/A</v>
      </c>
      <c r="E226" s="77" t="e">
        <v>#N/A</v>
      </c>
      <c r="F226" s="77" t="e">
        <v>#N/A</v>
      </c>
      <c r="G226" s="77" t="e">
        <v>#N/A</v>
      </c>
      <c r="H226" s="77" t="e">
        <v>#N/A</v>
      </c>
      <c r="I226" s="77" t="e">
        <v>#N/A</v>
      </c>
      <c r="J226" s="77" t="e">
        <v>#N/A</v>
      </c>
      <c r="K226" s="77" t="e">
        <v>#N/A</v>
      </c>
      <c r="L226" s="77" t="e">
        <v>#N/A</v>
      </c>
      <c r="M226" s="77" t="e">
        <v>#N/A</v>
      </c>
      <c r="N226" s="77" t="e">
        <v>#N/A</v>
      </c>
      <c r="O226" s="77" t="e">
        <v>#N/A</v>
      </c>
      <c r="P226" s="77" t="e">
        <v>#N/A</v>
      </c>
      <c r="Q226" s="77" t="e">
        <v>#N/A</v>
      </c>
      <c r="R226" s="77" t="e">
        <v>#N/A</v>
      </c>
      <c r="S226" s="77" t="e">
        <v>#N/A</v>
      </c>
      <c r="T226" s="77" t="e">
        <v>#N/A</v>
      </c>
      <c r="U226" s="77" t="e">
        <v>#N/A</v>
      </c>
      <c r="V226" s="77" t="e">
        <v>#N/A</v>
      </c>
      <c r="W226" s="77" t="e">
        <v>#N/A</v>
      </c>
      <c r="X226" s="77" t="e">
        <v>#N/A</v>
      </c>
      <c r="Y226" s="77" t="e">
        <v>#N/A</v>
      </c>
      <c r="Z226" s="77" t="e">
        <v>#N/A</v>
      </c>
      <c r="AA226" s="77" t="e">
        <v>#N/A</v>
      </c>
      <c r="AB226" s="77" t="e">
        <v>#N/A</v>
      </c>
      <c r="AC226" s="77" t="e">
        <v>#N/A</v>
      </c>
      <c r="AD226" s="77" t="e">
        <v>#N/A</v>
      </c>
      <c r="AE226" s="77" t="e">
        <v>#N/A</v>
      </c>
      <c r="AF226" s="77" t="e">
        <v>#N/A</v>
      </c>
      <c r="AG226" s="73">
        <v>2173.2238951140207</v>
      </c>
      <c r="AH226" s="73">
        <v>2303.7446814021541</v>
      </c>
      <c r="AI226" s="73">
        <v>2501.4973565154628</v>
      </c>
      <c r="AJ226" s="73">
        <v>2722.4650206612114</v>
      </c>
      <c r="AK226" s="73">
        <v>2959.5112157218832</v>
      </c>
      <c r="AL226" s="73">
        <v>3200.1120947987311</v>
      </c>
      <c r="AM226" s="73">
        <v>3436.8579397886551</v>
      </c>
      <c r="AN226" s="73">
        <v>3619.1946640437209</v>
      </c>
      <c r="AO226" s="73">
        <v>3601.1035021549892</v>
      </c>
      <c r="AP226" s="73">
        <v>3768.9415836094549</v>
      </c>
      <c r="AQ226" s="73">
        <v>4003.360231504656</v>
      </c>
      <c r="AR226" s="73">
        <v>4220.0780188667932</v>
      </c>
      <c r="AS226" s="73">
        <v>4500.3376821424536</v>
      </c>
      <c r="AT226" s="73">
        <v>4839.570544617347</v>
      </c>
      <c r="AU226" s="73">
        <v>5215.6304595032525</v>
      </c>
      <c r="AV226" s="73">
        <v>5655.8324158896748</v>
      </c>
      <c r="AW226" s="73">
        <v>6189.5287048941072</v>
      </c>
      <c r="AX226" s="73">
        <v>6857.6114435796217</v>
      </c>
      <c r="AY226" s="73">
        <v>7360.1378993643193</v>
      </c>
      <c r="AZ226" s="73">
        <v>7840.1991658028037</v>
      </c>
      <c r="BA226" s="73">
        <v>8526.3391058446487</v>
      </c>
      <c r="BB226" s="73">
        <v>9156.6234419989196</v>
      </c>
      <c r="BC226" s="73">
        <v>9765.626608079132</v>
      </c>
      <c r="BD226" s="73">
        <v>10377.86612453337</v>
      </c>
      <c r="BE226" s="73">
        <v>10993.913250216476</v>
      </c>
      <c r="BF226" s="73">
        <v>11624.944284221174</v>
      </c>
      <c r="BG226" s="73">
        <v>12276.81328458488</v>
      </c>
      <c r="BH226" s="73">
        <v>12986.322226674678</v>
      </c>
      <c r="BI226" s="73">
        <v>13725.885999922608</v>
      </c>
      <c r="BJ226" s="73">
        <v>14416.800353851981</v>
      </c>
      <c r="BK226" s="73"/>
    </row>
    <row r="227" spans="1:63" x14ac:dyDescent="0.25">
      <c r="A227" s="61" t="s">
        <v>564</v>
      </c>
      <c r="B227" s="62" t="s">
        <v>565</v>
      </c>
      <c r="C227" s="77" t="e">
        <v>#N/A</v>
      </c>
      <c r="D227" s="77" t="e">
        <v>#N/A</v>
      </c>
      <c r="E227" s="77" t="e">
        <v>#N/A</v>
      </c>
      <c r="F227" s="77" t="e">
        <v>#N/A</v>
      </c>
      <c r="G227" s="77" t="e">
        <v>#N/A</v>
      </c>
      <c r="H227" s="77" t="e">
        <v>#N/A</v>
      </c>
      <c r="I227" s="77" t="e">
        <v>#N/A</v>
      </c>
      <c r="J227" s="77" t="e">
        <v>#N/A</v>
      </c>
      <c r="K227" s="77" t="e">
        <v>#N/A</v>
      </c>
      <c r="L227" s="77" t="e">
        <v>#N/A</v>
      </c>
      <c r="M227" s="77" t="e">
        <v>#N/A</v>
      </c>
      <c r="N227" s="77" t="e">
        <v>#N/A</v>
      </c>
      <c r="O227" s="77" t="e">
        <v>#N/A</v>
      </c>
      <c r="P227" s="77" t="e">
        <v>#N/A</v>
      </c>
      <c r="Q227" s="77" t="e">
        <v>#N/A</v>
      </c>
      <c r="R227" s="77" t="e">
        <v>#N/A</v>
      </c>
      <c r="S227" s="77" t="e">
        <v>#N/A</v>
      </c>
      <c r="T227" s="77" t="e">
        <v>#N/A</v>
      </c>
      <c r="U227" s="77" t="e">
        <v>#N/A</v>
      </c>
      <c r="V227" s="77" t="e">
        <v>#N/A</v>
      </c>
      <c r="W227" s="77" t="e">
        <v>#N/A</v>
      </c>
      <c r="X227" s="77" t="e">
        <v>#N/A</v>
      </c>
      <c r="Y227" s="77" t="e">
        <v>#N/A</v>
      </c>
      <c r="Z227" s="77" t="e">
        <v>#N/A</v>
      </c>
      <c r="AA227" s="77" t="e">
        <v>#N/A</v>
      </c>
      <c r="AB227" s="77" t="e">
        <v>#N/A</v>
      </c>
      <c r="AC227" s="77" t="e">
        <v>#N/A</v>
      </c>
      <c r="AD227" s="77" t="e">
        <v>#N/A</v>
      </c>
      <c r="AE227" s="77" t="e">
        <v>#N/A</v>
      </c>
      <c r="AF227" s="77" t="e">
        <v>#N/A</v>
      </c>
      <c r="AG227" s="73">
        <v>2196.9502880233485</v>
      </c>
      <c r="AH227" s="73">
        <v>2328.9067885602221</v>
      </c>
      <c r="AI227" s="73">
        <v>2528.8796507679676</v>
      </c>
      <c r="AJ227" s="73">
        <v>2752.3479202910662</v>
      </c>
      <c r="AK227" s="73">
        <v>2992.057408694774</v>
      </c>
      <c r="AL227" s="73">
        <v>3235.3267583307634</v>
      </c>
      <c r="AM227" s="73">
        <v>3474.6444941040459</v>
      </c>
      <c r="AN227" s="73">
        <v>3658.8966644237098</v>
      </c>
      <c r="AO227" s="73">
        <v>3640.4982619616585</v>
      </c>
      <c r="AP227" s="73">
        <v>3810.0788200013135</v>
      </c>
      <c r="AQ227" s="73">
        <v>4046.9945055461712</v>
      </c>
      <c r="AR227" s="73">
        <v>4266.0508301900527</v>
      </c>
      <c r="AS227" s="73">
        <v>4549.3636614002344</v>
      </c>
      <c r="AT227" s="73">
        <v>4892.29294916042</v>
      </c>
      <c r="AU227" s="73">
        <v>5272.4425205490952</v>
      </c>
      <c r="AV227" s="73">
        <v>5717.3720250359256</v>
      </c>
      <c r="AW227" s="73">
        <v>6256.7439285773562</v>
      </c>
      <c r="AX227" s="73">
        <v>6931.8915050363585</v>
      </c>
      <c r="AY227" s="73">
        <v>7439.6270226195184</v>
      </c>
      <c r="AZ227" s="73">
        <v>7924.6159865153722</v>
      </c>
      <c r="BA227" s="73">
        <v>8617.8894965668551</v>
      </c>
      <c r="BB227" s="73">
        <v>9254.6955522508088</v>
      </c>
      <c r="BC227" s="73">
        <v>9869.9535550040346</v>
      </c>
      <c r="BD227" s="73">
        <v>10488.450390130247</v>
      </c>
      <c r="BE227" s="73">
        <v>11110.766273895133</v>
      </c>
      <c r="BF227" s="73">
        <v>11748.180530227306</v>
      </c>
      <c r="BG227" s="73">
        <v>12406.572926691306</v>
      </c>
      <c r="BH227" s="73">
        <v>13123.151792253106</v>
      </c>
      <c r="BI227" s="73">
        <v>13870.1913816652</v>
      </c>
      <c r="BJ227" s="73">
        <v>14568.126753023316</v>
      </c>
      <c r="BK227" s="73"/>
    </row>
    <row r="228" spans="1:63" x14ac:dyDescent="0.25">
      <c r="A228" s="61" t="s">
        <v>566</v>
      </c>
      <c r="B228" s="62" t="s">
        <v>567</v>
      </c>
      <c r="C228" s="77" t="e">
        <v>#N/A</v>
      </c>
      <c r="D228" s="77" t="e">
        <v>#N/A</v>
      </c>
      <c r="E228" s="77" t="e">
        <v>#N/A</v>
      </c>
      <c r="F228" s="77" t="e">
        <v>#N/A</v>
      </c>
      <c r="G228" s="77" t="e">
        <v>#N/A</v>
      </c>
      <c r="H228" s="77" t="e">
        <v>#N/A</v>
      </c>
      <c r="I228" s="77" t="e">
        <v>#N/A</v>
      </c>
      <c r="J228" s="77" t="e">
        <v>#N/A</v>
      </c>
      <c r="K228" s="77" t="e">
        <v>#N/A</v>
      </c>
      <c r="L228" s="77" t="e">
        <v>#N/A</v>
      </c>
      <c r="M228" s="77" t="e">
        <v>#N/A</v>
      </c>
      <c r="N228" s="77" t="e">
        <v>#N/A</v>
      </c>
      <c r="O228" s="77" t="e">
        <v>#N/A</v>
      </c>
      <c r="P228" s="77" t="e">
        <v>#N/A</v>
      </c>
      <c r="Q228" s="77" t="e">
        <v>#N/A</v>
      </c>
      <c r="R228" s="77" t="e">
        <v>#N/A</v>
      </c>
      <c r="S228" s="77" t="e">
        <v>#N/A</v>
      </c>
      <c r="T228" s="77" t="e">
        <v>#N/A</v>
      </c>
      <c r="U228" s="77" t="e">
        <v>#N/A</v>
      </c>
      <c r="V228" s="77" t="e">
        <v>#N/A</v>
      </c>
      <c r="W228" s="77" t="e">
        <v>#N/A</v>
      </c>
      <c r="X228" s="77" t="e">
        <v>#N/A</v>
      </c>
      <c r="Y228" s="77" t="e">
        <v>#N/A</v>
      </c>
      <c r="Z228" s="77" t="e">
        <v>#N/A</v>
      </c>
      <c r="AA228" s="77" t="e">
        <v>#N/A</v>
      </c>
      <c r="AB228" s="77" t="e">
        <v>#N/A</v>
      </c>
      <c r="AC228" s="77" t="e">
        <v>#N/A</v>
      </c>
      <c r="AD228" s="77" t="e">
        <v>#N/A</v>
      </c>
      <c r="AE228" s="77" t="e">
        <v>#N/A</v>
      </c>
      <c r="AF228" s="77" t="e">
        <v>#N/A</v>
      </c>
      <c r="AG228" s="73">
        <v>32790.734918886978</v>
      </c>
      <c r="AH228" s="73">
        <v>33507.569907342491</v>
      </c>
      <c r="AI228" s="73">
        <v>33812.686771013789</v>
      </c>
      <c r="AJ228" s="73">
        <v>33446.763058100092</v>
      </c>
      <c r="AK228" s="73">
        <v>34165.911783064097</v>
      </c>
      <c r="AL228" s="73">
        <v>34912.442347915938</v>
      </c>
      <c r="AM228" s="73">
        <v>35421.014869967294</v>
      </c>
      <c r="AN228" s="73">
        <v>36303.02986181849</v>
      </c>
      <c r="AO228" s="73">
        <v>37328.311262438991</v>
      </c>
      <c r="AP228" s="73">
        <v>38325.362982501676</v>
      </c>
      <c r="AQ228" s="73">
        <v>39677.468803063181</v>
      </c>
      <c r="AR228" s="73">
        <v>40410.85589968213</v>
      </c>
      <c r="AS228" s="73">
        <v>40614.653999948605</v>
      </c>
      <c r="AT228" s="73">
        <v>40703.452419802001</v>
      </c>
      <c r="AU228" s="73">
        <v>41417.338806753556</v>
      </c>
      <c r="AV228" s="73">
        <v>41913.982468354283</v>
      </c>
      <c r="AW228" s="73">
        <v>43083.363354325695</v>
      </c>
      <c r="AX228" s="73">
        <v>44161.184861867288</v>
      </c>
      <c r="AY228" s="73">
        <v>44128.427286457016</v>
      </c>
      <c r="AZ228" s="73">
        <v>41973.958151863837</v>
      </c>
      <c r="BA228" s="73">
        <v>42751.943189511709</v>
      </c>
      <c r="BB228" s="73">
        <v>43539.701050562217</v>
      </c>
      <c r="BC228" s="73">
        <v>43029.85121622435</v>
      </c>
      <c r="BD228" s="73">
        <v>42762.23103386462</v>
      </c>
      <c r="BE228" s="73">
        <v>43210.704469515367</v>
      </c>
      <c r="BF228" s="73">
        <v>43966.695042401581</v>
      </c>
      <c r="BG228" s="73">
        <v>44679.947001836306</v>
      </c>
      <c r="BH228" s="73">
        <v>45744.561649092255</v>
      </c>
      <c r="BI228" s="73">
        <v>46519.367784268179</v>
      </c>
      <c r="BJ228" s="73">
        <v>47011.485999334102</v>
      </c>
      <c r="BK228" s="73"/>
    </row>
    <row r="229" spans="1:63" x14ac:dyDescent="0.25">
      <c r="A229" s="61" t="s">
        <v>568</v>
      </c>
      <c r="B229" s="62" t="s">
        <v>569</v>
      </c>
      <c r="C229" s="77" t="e">
        <v>#N/A</v>
      </c>
      <c r="D229" s="77" t="e">
        <v>#N/A</v>
      </c>
      <c r="E229" s="77" t="e">
        <v>#N/A</v>
      </c>
      <c r="F229" s="77" t="e">
        <v>#N/A</v>
      </c>
      <c r="G229" s="77" t="e">
        <v>#N/A</v>
      </c>
      <c r="H229" s="77" t="e">
        <v>#N/A</v>
      </c>
      <c r="I229" s="77" t="e">
        <v>#N/A</v>
      </c>
      <c r="J229" s="77" t="e">
        <v>#N/A</v>
      </c>
      <c r="K229" s="77" t="e">
        <v>#N/A</v>
      </c>
      <c r="L229" s="77" t="e">
        <v>#N/A</v>
      </c>
      <c r="M229" s="77" t="e">
        <v>#N/A</v>
      </c>
      <c r="N229" s="77" t="e">
        <v>#N/A</v>
      </c>
      <c r="O229" s="77" t="e">
        <v>#N/A</v>
      </c>
      <c r="P229" s="77" t="e">
        <v>#N/A</v>
      </c>
      <c r="Q229" s="77" t="e">
        <v>#N/A</v>
      </c>
      <c r="R229" s="77" t="e">
        <v>#N/A</v>
      </c>
      <c r="S229" s="77" t="e">
        <v>#N/A</v>
      </c>
      <c r="T229" s="77" t="e">
        <v>#N/A</v>
      </c>
      <c r="U229" s="77" t="e">
        <v>#N/A</v>
      </c>
      <c r="V229" s="77" t="e">
        <v>#N/A</v>
      </c>
      <c r="W229" s="77" t="e">
        <v>#N/A</v>
      </c>
      <c r="X229" s="77" t="e">
        <v>#N/A</v>
      </c>
      <c r="Y229" s="77" t="e">
        <v>#N/A</v>
      </c>
      <c r="Z229" s="77" t="e">
        <v>#N/A</v>
      </c>
      <c r="AA229" s="77" t="e">
        <v>#N/A</v>
      </c>
      <c r="AB229" s="77" t="e">
        <v>#N/A</v>
      </c>
      <c r="AC229" s="77" t="e">
        <v>#N/A</v>
      </c>
      <c r="AD229" s="77" t="e">
        <v>#N/A</v>
      </c>
      <c r="AE229" s="77" t="e">
        <v>#N/A</v>
      </c>
      <c r="AF229" s="77" t="e">
        <v>#N/A</v>
      </c>
      <c r="AG229" s="73">
        <v>23526.261556864894</v>
      </c>
      <c r="AH229" s="73">
        <v>23257.367640370474</v>
      </c>
      <c r="AI229" s="73">
        <v>22648.647838382476</v>
      </c>
      <c r="AJ229" s="73">
        <v>22179.750346777124</v>
      </c>
      <c r="AK229" s="73">
        <v>21996.15016139728</v>
      </c>
      <c r="AL229" s="73">
        <v>22317.999999651092</v>
      </c>
      <c r="AM229" s="73">
        <v>22615.360865200579</v>
      </c>
      <c r="AN229" s="73">
        <v>23211.362061491978</v>
      </c>
      <c r="AO229" s="73">
        <v>23676.431893770583</v>
      </c>
      <c r="AP229" s="73">
        <v>24323.635577915127</v>
      </c>
      <c r="AQ229" s="73">
        <v>25425.627012981284</v>
      </c>
      <c r="AR229" s="73">
        <v>26027.702867706488</v>
      </c>
      <c r="AS229" s="73">
        <v>26531.544642313969</v>
      </c>
      <c r="AT229" s="73">
        <v>27112.041380501494</v>
      </c>
      <c r="AU229" s="73">
        <v>28081.218954783042</v>
      </c>
      <c r="AV229" s="73">
        <v>28912.841072098188</v>
      </c>
      <c r="AW229" s="73">
        <v>30134.990030267923</v>
      </c>
      <c r="AX229" s="73">
        <v>31311.634264026699</v>
      </c>
      <c r="AY229" s="73">
        <v>31668.735862097365</v>
      </c>
      <c r="AZ229" s="73">
        <v>30061.287358248268</v>
      </c>
      <c r="BA229" s="73">
        <v>30803.328944696579</v>
      </c>
      <c r="BB229" s="73">
        <v>31592.383646576243</v>
      </c>
      <c r="BC229" s="73">
        <v>31678.900052887875</v>
      </c>
      <c r="BD229" s="73">
        <v>31910.853493413237</v>
      </c>
      <c r="BE229" s="73">
        <v>32323.695329381491</v>
      </c>
      <c r="BF229" s="73">
        <v>32746.504808560203</v>
      </c>
      <c r="BG229" s="73">
        <v>33220.151220121486</v>
      </c>
      <c r="BH229" s="73">
        <v>34084.070900605686</v>
      </c>
      <c r="BI229" s="73">
        <v>34766.010894403218</v>
      </c>
      <c r="BJ229" s="73">
        <v>35228.493330380843</v>
      </c>
      <c r="BK229" s="73"/>
    </row>
    <row r="230" spans="1:63" x14ac:dyDescent="0.25">
      <c r="A230" s="61" t="s">
        <v>570</v>
      </c>
      <c r="B230" s="62" t="s">
        <v>571</v>
      </c>
      <c r="C230" s="77" t="e">
        <v>#N/A</v>
      </c>
      <c r="D230" s="77" t="e">
        <v>#N/A</v>
      </c>
      <c r="E230" s="77" t="e">
        <v>#N/A</v>
      </c>
      <c r="F230" s="77" t="e">
        <v>#N/A</v>
      </c>
      <c r="G230" s="77" t="e">
        <v>#N/A</v>
      </c>
      <c r="H230" s="77" t="e">
        <v>#N/A</v>
      </c>
      <c r="I230" s="77" t="e">
        <v>#N/A</v>
      </c>
      <c r="J230" s="77" t="e">
        <v>#N/A</v>
      </c>
      <c r="K230" s="77" t="e">
        <v>#N/A</v>
      </c>
      <c r="L230" s="77" t="e">
        <v>#N/A</v>
      </c>
      <c r="M230" s="77" t="e">
        <v>#N/A</v>
      </c>
      <c r="N230" s="77" t="e">
        <v>#N/A</v>
      </c>
      <c r="O230" s="77" t="e">
        <v>#N/A</v>
      </c>
      <c r="P230" s="77" t="e">
        <v>#N/A</v>
      </c>
      <c r="Q230" s="77" t="e">
        <v>#N/A</v>
      </c>
      <c r="R230" s="77" t="e">
        <v>#N/A</v>
      </c>
      <c r="S230" s="77" t="e">
        <v>#N/A</v>
      </c>
      <c r="T230" s="77" t="e">
        <v>#N/A</v>
      </c>
      <c r="U230" s="77" t="e">
        <v>#N/A</v>
      </c>
      <c r="V230" s="77" t="e">
        <v>#N/A</v>
      </c>
      <c r="W230" s="77" t="e">
        <v>#N/A</v>
      </c>
      <c r="X230" s="77" t="e">
        <v>#N/A</v>
      </c>
      <c r="Y230" s="77" t="e">
        <v>#N/A</v>
      </c>
      <c r="Z230" s="77" t="e">
        <v>#N/A</v>
      </c>
      <c r="AA230" s="77" t="e">
        <v>#N/A</v>
      </c>
      <c r="AB230" s="77" t="e">
        <v>#N/A</v>
      </c>
      <c r="AC230" s="77" t="e">
        <v>#N/A</v>
      </c>
      <c r="AD230" s="77" t="e">
        <v>#N/A</v>
      </c>
      <c r="AE230" s="77" t="e">
        <v>#N/A</v>
      </c>
      <c r="AF230" s="77" t="e">
        <v>#N/A</v>
      </c>
      <c r="AG230" s="73">
        <v>15383.654255587626</v>
      </c>
      <c r="AH230" s="73">
        <v>14487.06753110196</v>
      </c>
      <c r="AI230" s="73">
        <v>12825.925076460213</v>
      </c>
      <c r="AJ230" s="73">
        <v>11897.633209151172</v>
      </c>
      <c r="AK230" s="73">
        <v>10435.500890578676</v>
      </c>
      <c r="AL230" s="73">
        <v>10144.606205517115</v>
      </c>
      <c r="AM230" s="73">
        <v>10045.521983584593</v>
      </c>
      <c r="AN230" s="73">
        <v>10281.519621313369</v>
      </c>
      <c r="AO230" s="73">
        <v>10096.271674695943</v>
      </c>
      <c r="AP230" s="73">
        <v>10343.089896786512</v>
      </c>
      <c r="AQ230" s="73">
        <v>11200.477842618957</v>
      </c>
      <c r="AR230" s="73">
        <v>11561.745605042117</v>
      </c>
      <c r="AS230" s="73">
        <v>12183.871053537743</v>
      </c>
      <c r="AT230" s="73">
        <v>13036.23391070939</v>
      </c>
      <c r="AU230" s="73">
        <v>14112.873401095563</v>
      </c>
      <c r="AV230" s="73">
        <v>15093.115023713328</v>
      </c>
      <c r="AW230" s="73">
        <v>16293.870066343257</v>
      </c>
      <c r="AX230" s="73">
        <v>17524.179189918359</v>
      </c>
      <c r="AY230" s="73">
        <v>18197.571429651995</v>
      </c>
      <c r="AZ230" s="73">
        <v>16981.903143331216</v>
      </c>
      <c r="BA230" s="73">
        <v>17796.73360106882</v>
      </c>
      <c r="BB230" s="73">
        <v>18751.976541221964</v>
      </c>
      <c r="BC230" s="73">
        <v>19337.059787133519</v>
      </c>
      <c r="BD230" s="73">
        <v>19919.146942743308</v>
      </c>
      <c r="BE230" s="73">
        <v>20131.511243281519</v>
      </c>
      <c r="BF230" s="73">
        <v>20055.67489653793</v>
      </c>
      <c r="BG230" s="73">
        <v>20222.349822558928</v>
      </c>
      <c r="BH230" s="73">
        <v>20849.70466066615</v>
      </c>
      <c r="BI230" s="73">
        <v>21361.32834680532</v>
      </c>
      <c r="BJ230" s="73">
        <v>21649.842644587869</v>
      </c>
      <c r="BK230" s="73"/>
    </row>
    <row r="231" spans="1:63" x14ac:dyDescent="0.25">
      <c r="A231" s="61" t="s">
        <v>572</v>
      </c>
      <c r="B231" s="62" t="s">
        <v>573</v>
      </c>
      <c r="C231" s="77" t="e">
        <v>#N/A</v>
      </c>
      <c r="D231" s="77" t="e">
        <v>#N/A</v>
      </c>
      <c r="E231" s="77" t="e">
        <v>#N/A</v>
      </c>
      <c r="F231" s="77" t="e">
        <v>#N/A</v>
      </c>
      <c r="G231" s="77" t="e">
        <v>#N/A</v>
      </c>
      <c r="H231" s="77" t="e">
        <v>#N/A</v>
      </c>
      <c r="I231" s="77" t="e">
        <v>#N/A</v>
      </c>
      <c r="J231" s="77" t="e">
        <v>#N/A</v>
      </c>
      <c r="K231" s="77" t="e">
        <v>#N/A</v>
      </c>
      <c r="L231" s="77" t="e">
        <v>#N/A</v>
      </c>
      <c r="M231" s="77" t="e">
        <v>#N/A</v>
      </c>
      <c r="N231" s="77" t="e">
        <v>#N/A</v>
      </c>
      <c r="O231" s="77" t="e">
        <v>#N/A</v>
      </c>
      <c r="P231" s="77" t="e">
        <v>#N/A</v>
      </c>
      <c r="Q231" s="77" t="e">
        <v>#N/A</v>
      </c>
      <c r="R231" s="77" t="e">
        <v>#N/A</v>
      </c>
      <c r="S231" s="77" t="e">
        <v>#N/A</v>
      </c>
      <c r="T231" s="77" t="e">
        <v>#N/A</v>
      </c>
      <c r="U231" s="77" t="e">
        <v>#N/A</v>
      </c>
      <c r="V231" s="77" t="e">
        <v>#N/A</v>
      </c>
      <c r="W231" s="77" t="e">
        <v>#N/A</v>
      </c>
      <c r="X231" s="77" t="e">
        <v>#N/A</v>
      </c>
      <c r="Y231" s="77" t="e">
        <v>#N/A</v>
      </c>
      <c r="Z231" s="77" t="e">
        <v>#N/A</v>
      </c>
      <c r="AA231" s="77" t="e">
        <v>#N/A</v>
      </c>
      <c r="AB231" s="77" t="e">
        <v>#N/A</v>
      </c>
      <c r="AC231" s="77" t="e">
        <v>#N/A</v>
      </c>
      <c r="AD231" s="77" t="e">
        <v>#N/A</v>
      </c>
      <c r="AE231" s="77" t="e">
        <v>#N/A</v>
      </c>
      <c r="AF231" s="77" t="e">
        <v>#N/A</v>
      </c>
      <c r="AG231" s="73">
        <v>14948.937184127995</v>
      </c>
      <c r="AH231" s="73">
        <v>14020.225227500154</v>
      </c>
      <c r="AI231" s="73">
        <v>12573.821169247027</v>
      </c>
      <c r="AJ231" s="73">
        <v>11822.852468617366</v>
      </c>
      <c r="AK231" s="73">
        <v>10644.959230101111</v>
      </c>
      <c r="AL231" s="73">
        <v>10511.151108097667</v>
      </c>
      <c r="AM231" s="73">
        <v>10531.743610200843</v>
      </c>
      <c r="AN231" s="73">
        <v>10787.598749936111</v>
      </c>
      <c r="AO231" s="73">
        <v>10680.598315304807</v>
      </c>
      <c r="AP231" s="73">
        <v>10948.578760094235</v>
      </c>
      <c r="AQ231" s="73">
        <v>11771.949548416134</v>
      </c>
      <c r="AR231" s="73">
        <v>12149.055682968747</v>
      </c>
      <c r="AS231" s="73">
        <v>12768.909577023584</v>
      </c>
      <c r="AT231" s="73">
        <v>13580.114744687402</v>
      </c>
      <c r="AU231" s="73">
        <v>14662.169173723914</v>
      </c>
      <c r="AV231" s="73">
        <v>15605.653168872348</v>
      </c>
      <c r="AW231" s="73">
        <v>16815.344319495769</v>
      </c>
      <c r="AX231" s="73">
        <v>18079.971499513351</v>
      </c>
      <c r="AY231" s="73">
        <v>18841.051752254731</v>
      </c>
      <c r="AZ231" s="73">
        <v>17782.479646516003</v>
      </c>
      <c r="BA231" s="73">
        <v>18521.042096112382</v>
      </c>
      <c r="BB231" s="73">
        <v>19457.25584267349</v>
      </c>
      <c r="BC231" s="73">
        <v>20003.296149667713</v>
      </c>
      <c r="BD231" s="73">
        <v>20564.979468932936</v>
      </c>
      <c r="BE231" s="73">
        <v>20858.576966064938</v>
      </c>
      <c r="BF231" s="73">
        <v>20926.706091413613</v>
      </c>
      <c r="BG231" s="73">
        <v>21203.343359917086</v>
      </c>
      <c r="BH231" s="73">
        <v>21951.411657286586</v>
      </c>
      <c r="BI231" s="73">
        <v>22588.913096712171</v>
      </c>
      <c r="BJ231" s="73">
        <v>23017.615505240381</v>
      </c>
      <c r="BK231" s="73"/>
    </row>
    <row r="232" spans="1:63" x14ac:dyDescent="0.25">
      <c r="A232" s="61" t="s">
        <v>574</v>
      </c>
      <c r="B232" s="62" t="s">
        <v>575</v>
      </c>
      <c r="C232" s="77" t="e">
        <v>#N/A</v>
      </c>
      <c r="D232" s="77" t="e">
        <v>#N/A</v>
      </c>
      <c r="E232" s="77" t="e">
        <v>#N/A</v>
      </c>
      <c r="F232" s="77" t="e">
        <v>#N/A</v>
      </c>
      <c r="G232" s="77" t="e">
        <v>#N/A</v>
      </c>
      <c r="H232" s="77" t="e">
        <v>#N/A</v>
      </c>
      <c r="I232" s="77" t="e">
        <v>#N/A</v>
      </c>
      <c r="J232" s="77" t="e">
        <v>#N/A</v>
      </c>
      <c r="K232" s="77" t="e">
        <v>#N/A</v>
      </c>
      <c r="L232" s="77" t="e">
        <v>#N/A</v>
      </c>
      <c r="M232" s="77" t="e">
        <v>#N/A</v>
      </c>
      <c r="N232" s="77" t="e">
        <v>#N/A</v>
      </c>
      <c r="O232" s="77" t="e">
        <v>#N/A</v>
      </c>
      <c r="P232" s="77" t="e">
        <v>#N/A</v>
      </c>
      <c r="Q232" s="77" t="e">
        <v>#N/A</v>
      </c>
      <c r="R232" s="77" t="e">
        <v>#N/A</v>
      </c>
      <c r="S232" s="77" t="e">
        <v>#N/A</v>
      </c>
      <c r="T232" s="77" t="e">
        <v>#N/A</v>
      </c>
      <c r="U232" s="77" t="e">
        <v>#N/A</v>
      </c>
      <c r="V232" s="77" t="e">
        <v>#N/A</v>
      </c>
      <c r="W232" s="77" t="e">
        <v>#N/A</v>
      </c>
      <c r="X232" s="77" t="e">
        <v>#N/A</v>
      </c>
      <c r="Y232" s="77" t="e">
        <v>#N/A</v>
      </c>
      <c r="Z232" s="77" t="e">
        <v>#N/A</v>
      </c>
      <c r="AA232" s="77" t="e">
        <v>#N/A</v>
      </c>
      <c r="AB232" s="77" t="e">
        <v>#N/A</v>
      </c>
      <c r="AC232" s="77" t="e">
        <v>#N/A</v>
      </c>
      <c r="AD232" s="77" t="e">
        <v>#N/A</v>
      </c>
      <c r="AE232" s="77" t="e">
        <v>#N/A</v>
      </c>
      <c r="AF232" s="77" t="e">
        <v>#N/A</v>
      </c>
      <c r="AG232" s="73">
        <v>28606.663627302882</v>
      </c>
      <c r="AH232" s="73">
        <v>28912.54013365593</v>
      </c>
      <c r="AI232" s="73">
        <v>29108.15410894134</v>
      </c>
      <c r="AJ232" s="73">
        <v>28870.011978825609</v>
      </c>
      <c r="AK232" s="73">
        <v>29567.842024651942</v>
      </c>
      <c r="AL232" s="73">
        <v>30339.114082942207</v>
      </c>
      <c r="AM232" s="73">
        <v>30901.408344282074</v>
      </c>
      <c r="AN232" s="73">
        <v>31648.187719402977</v>
      </c>
      <c r="AO232" s="73">
        <v>32545.160221867343</v>
      </c>
      <c r="AP232" s="73">
        <v>33419.780802285248</v>
      </c>
      <c r="AQ232" s="73">
        <v>34681.710422037715</v>
      </c>
      <c r="AR232" s="73">
        <v>35419.028184917792</v>
      </c>
      <c r="AS232" s="73">
        <v>35784.049344346677</v>
      </c>
      <c r="AT232" s="73">
        <v>36045.661577653671</v>
      </c>
      <c r="AU232" s="73">
        <v>36903.339623636799</v>
      </c>
      <c r="AV232" s="73">
        <v>37537.625527117038</v>
      </c>
      <c r="AW232" s="73">
        <v>38785.789880130302</v>
      </c>
      <c r="AX232" s="73">
        <v>39943.939585181877</v>
      </c>
      <c r="AY232" s="73">
        <v>40163.174305000546</v>
      </c>
      <c r="AZ232" s="73">
        <v>38353.798476138341</v>
      </c>
      <c r="BA232" s="73">
        <v>39097.281440078899</v>
      </c>
      <c r="BB232" s="73">
        <v>39884.601791225272</v>
      </c>
      <c r="BC232" s="73">
        <v>39535.362253348103</v>
      </c>
      <c r="BD232" s="73">
        <v>39436.238165033181</v>
      </c>
      <c r="BE232" s="73">
        <v>39988.385840346265</v>
      </c>
      <c r="BF232" s="73">
        <v>40854.070249193312</v>
      </c>
      <c r="BG232" s="73">
        <v>41635.819413166617</v>
      </c>
      <c r="BH232" s="73">
        <v>42799.197293112265</v>
      </c>
      <c r="BI232" s="73">
        <v>43710.674519645523</v>
      </c>
      <c r="BJ232" s="73">
        <v>44378.740385840625</v>
      </c>
      <c r="BK232" s="73"/>
    </row>
    <row r="233" spans="1:63" x14ac:dyDescent="0.25">
      <c r="A233" s="61" t="s">
        <v>576</v>
      </c>
      <c r="B233" s="62" t="s">
        <v>577</v>
      </c>
      <c r="C233" s="77" t="e">
        <v>#N/A</v>
      </c>
      <c r="D233" s="77" t="e">
        <v>#N/A</v>
      </c>
      <c r="E233" s="77" t="e">
        <v>#N/A</v>
      </c>
      <c r="F233" s="77" t="e">
        <v>#N/A</v>
      </c>
      <c r="G233" s="77" t="e">
        <v>#N/A</v>
      </c>
      <c r="H233" s="77" t="e">
        <v>#N/A</v>
      </c>
      <c r="I233" s="77" t="e">
        <v>#N/A</v>
      </c>
      <c r="J233" s="77" t="e">
        <v>#N/A</v>
      </c>
      <c r="K233" s="77" t="e">
        <v>#N/A</v>
      </c>
      <c r="L233" s="77" t="e">
        <v>#N/A</v>
      </c>
      <c r="M233" s="77" t="e">
        <v>#N/A</v>
      </c>
      <c r="N233" s="77" t="e">
        <v>#N/A</v>
      </c>
      <c r="O233" s="77" t="e">
        <v>#N/A</v>
      </c>
      <c r="P233" s="77" t="e">
        <v>#N/A</v>
      </c>
      <c r="Q233" s="77" t="e">
        <v>#N/A</v>
      </c>
      <c r="R233" s="77" t="e">
        <v>#N/A</v>
      </c>
      <c r="S233" s="77" t="e">
        <v>#N/A</v>
      </c>
      <c r="T233" s="77" t="e">
        <v>#N/A</v>
      </c>
      <c r="U233" s="77" t="e">
        <v>#N/A</v>
      </c>
      <c r="V233" s="77" t="e">
        <v>#N/A</v>
      </c>
      <c r="W233" s="77" t="e">
        <v>#N/A</v>
      </c>
      <c r="X233" s="77" t="e">
        <v>#N/A</v>
      </c>
      <c r="Y233" s="77" t="e">
        <v>#N/A</v>
      </c>
      <c r="Z233" s="77" t="e">
        <v>#N/A</v>
      </c>
      <c r="AA233" s="77" t="e">
        <v>#N/A</v>
      </c>
      <c r="AB233" s="77" t="e">
        <v>#N/A</v>
      </c>
      <c r="AC233" s="77" t="e">
        <v>#N/A</v>
      </c>
      <c r="AD233" s="77" t="e">
        <v>#N/A</v>
      </c>
      <c r="AE233" s="77" t="e">
        <v>#N/A</v>
      </c>
      <c r="AF233" s="77" t="e">
        <v>#N/A</v>
      </c>
      <c r="AG233" s="73" t="e">
        <v>#N/A</v>
      </c>
      <c r="AH233" s="73" t="e">
        <v>#N/A</v>
      </c>
      <c r="AI233" s="73" t="e">
        <v>#N/A</v>
      </c>
      <c r="AJ233" s="73" t="e">
        <v>#N/A</v>
      </c>
      <c r="AK233" s="73" t="e">
        <v>#N/A</v>
      </c>
      <c r="AL233" s="73" t="e">
        <v>#N/A</v>
      </c>
      <c r="AM233" s="73" t="e">
        <v>#N/A</v>
      </c>
      <c r="AN233" s="73" t="e">
        <v>#N/A</v>
      </c>
      <c r="AO233" s="73" t="e">
        <v>#N/A</v>
      </c>
      <c r="AP233" s="73" t="e">
        <v>#N/A</v>
      </c>
      <c r="AQ233" s="73" t="e">
        <v>#N/A</v>
      </c>
      <c r="AR233" s="73" t="e">
        <v>#N/A</v>
      </c>
      <c r="AS233" s="73" t="e">
        <v>#N/A</v>
      </c>
      <c r="AT233" s="73" t="e">
        <v>#N/A</v>
      </c>
      <c r="AU233" s="73" t="e">
        <v>#N/A</v>
      </c>
      <c r="AV233" s="73" t="e">
        <v>#N/A</v>
      </c>
      <c r="AW233" s="73" t="e">
        <v>#N/A</v>
      </c>
      <c r="AX233" s="73" t="e">
        <v>#N/A</v>
      </c>
      <c r="AY233" s="73" t="e">
        <v>#N/A</v>
      </c>
      <c r="AZ233" s="73" t="e">
        <v>#N/A</v>
      </c>
      <c r="BA233" s="73" t="e">
        <v>#N/A</v>
      </c>
      <c r="BB233" s="73" t="e">
        <v>#N/A</v>
      </c>
      <c r="BC233" s="73" t="e">
        <v>#N/A</v>
      </c>
      <c r="BD233" s="73" t="e">
        <v>#N/A</v>
      </c>
      <c r="BE233" s="73" t="e">
        <v>#N/A</v>
      </c>
      <c r="BF233" s="73" t="e">
        <v>#N/A</v>
      </c>
      <c r="BG233" s="73" t="e">
        <v>#N/A</v>
      </c>
      <c r="BH233" s="73" t="e">
        <v>#N/A</v>
      </c>
      <c r="BI233" s="73" t="e">
        <v>#N/A</v>
      </c>
      <c r="BJ233" s="73" t="e">
        <v>#N/A</v>
      </c>
      <c r="BK233" s="73"/>
    </row>
    <row r="234" spans="1:63" x14ac:dyDescent="0.25">
      <c r="A234" s="61" t="s">
        <v>578</v>
      </c>
      <c r="B234" s="62" t="s">
        <v>579</v>
      </c>
      <c r="C234" s="77" t="e">
        <v>#N/A</v>
      </c>
      <c r="D234" s="77" t="e">
        <v>#N/A</v>
      </c>
      <c r="E234" s="77" t="e">
        <v>#N/A</v>
      </c>
      <c r="F234" s="77" t="e">
        <v>#N/A</v>
      </c>
      <c r="G234" s="77" t="e">
        <v>#N/A</v>
      </c>
      <c r="H234" s="77" t="e">
        <v>#N/A</v>
      </c>
      <c r="I234" s="77" t="e">
        <v>#N/A</v>
      </c>
      <c r="J234" s="77" t="e">
        <v>#N/A</v>
      </c>
      <c r="K234" s="77" t="e">
        <v>#N/A</v>
      </c>
      <c r="L234" s="77" t="e">
        <v>#N/A</v>
      </c>
      <c r="M234" s="77" t="e">
        <v>#N/A</v>
      </c>
      <c r="N234" s="77" t="e">
        <v>#N/A</v>
      </c>
      <c r="O234" s="77" t="e">
        <v>#N/A</v>
      </c>
      <c r="P234" s="77" t="e">
        <v>#N/A</v>
      </c>
      <c r="Q234" s="77" t="e">
        <v>#N/A</v>
      </c>
      <c r="R234" s="77" t="e">
        <v>#N/A</v>
      </c>
      <c r="S234" s="77" t="e">
        <v>#N/A</v>
      </c>
      <c r="T234" s="77" t="e">
        <v>#N/A</v>
      </c>
      <c r="U234" s="77" t="e">
        <v>#N/A</v>
      </c>
      <c r="V234" s="77" t="e">
        <v>#N/A</v>
      </c>
      <c r="W234" s="77" t="e">
        <v>#N/A</v>
      </c>
      <c r="X234" s="77" t="e">
        <v>#N/A</v>
      </c>
      <c r="Y234" s="77" t="e">
        <v>#N/A</v>
      </c>
      <c r="Z234" s="77" t="e">
        <v>#N/A</v>
      </c>
      <c r="AA234" s="77" t="e">
        <v>#N/A</v>
      </c>
      <c r="AB234" s="77" t="e">
        <v>#N/A</v>
      </c>
      <c r="AC234" s="77" t="e">
        <v>#N/A</v>
      </c>
      <c r="AD234" s="77" t="e">
        <v>#N/A</v>
      </c>
      <c r="AE234" s="77" t="e">
        <v>#N/A</v>
      </c>
      <c r="AF234" s="77" t="e">
        <v>#N/A</v>
      </c>
      <c r="AG234" s="73">
        <v>1754.9310832451761</v>
      </c>
      <c r="AH234" s="73">
        <v>1712.5799542781028</v>
      </c>
      <c r="AI234" s="73">
        <v>1649.2275634732302</v>
      </c>
      <c r="AJ234" s="73">
        <v>1613.3645847407211</v>
      </c>
      <c r="AK234" s="73">
        <v>1567.1393977626135</v>
      </c>
      <c r="AL234" s="73">
        <v>1598.1905800915576</v>
      </c>
      <c r="AM234" s="73">
        <v>1634.2235860376229</v>
      </c>
      <c r="AN234" s="73">
        <v>1654.3734793760711</v>
      </c>
      <c r="AO234" s="73">
        <v>1665.2352887697537</v>
      </c>
      <c r="AP234" s="73">
        <v>1672.2513777771662</v>
      </c>
      <c r="AQ234" s="73">
        <v>1669.569587285079</v>
      </c>
      <c r="AR234" s="73">
        <v>1691.3718285155235</v>
      </c>
      <c r="AS234" s="73">
        <v>1698.6006855636099</v>
      </c>
      <c r="AT234" s="73">
        <v>1723.1635178986235</v>
      </c>
      <c r="AU234" s="73">
        <v>1766.0033250904064</v>
      </c>
      <c r="AV234" s="73">
        <v>1820.4055983527342</v>
      </c>
      <c r="AW234" s="73">
        <v>1880.9345488280555</v>
      </c>
      <c r="AX234" s="73">
        <v>1947.105989316949</v>
      </c>
      <c r="AY234" s="73">
        <v>2010.161421902887</v>
      </c>
      <c r="AZ234" s="73">
        <v>2044.2365045532788</v>
      </c>
      <c r="BA234" s="73">
        <v>2107.1941486981873</v>
      </c>
      <c r="BB234" s="73">
        <v>2146.4385868075005</v>
      </c>
      <c r="BC234" s="73">
        <v>2211.6145587187648</v>
      </c>
      <c r="BD234" s="73">
        <v>2276.1400811548247</v>
      </c>
      <c r="BE234" s="73">
        <v>2336.7431067717866</v>
      </c>
      <c r="BF234" s="73">
        <v>2383.6174822415041</v>
      </c>
      <c r="BG234" s="73">
        <v>2427.2928801686735</v>
      </c>
      <c r="BH234" s="73">
        <v>2478.6283612785942</v>
      </c>
      <c r="BI234" s="73">
        <v>2512.9679406963514</v>
      </c>
      <c r="BJ234" s="73">
        <v>2550.013451150111</v>
      </c>
      <c r="BK234" s="73"/>
    </row>
    <row r="235" spans="1:63" x14ac:dyDescent="0.25">
      <c r="A235" s="61" t="s">
        <v>580</v>
      </c>
      <c r="B235" s="62" t="s">
        <v>581</v>
      </c>
      <c r="C235" s="77" t="e">
        <v>#N/A</v>
      </c>
      <c r="D235" s="77" t="e">
        <v>#N/A</v>
      </c>
      <c r="E235" s="77" t="e">
        <v>#N/A</v>
      </c>
      <c r="F235" s="77" t="e">
        <v>#N/A</v>
      </c>
      <c r="G235" s="77" t="e">
        <v>#N/A</v>
      </c>
      <c r="H235" s="77" t="e">
        <v>#N/A</v>
      </c>
      <c r="I235" s="77" t="e">
        <v>#N/A</v>
      </c>
      <c r="J235" s="77" t="e">
        <v>#N/A</v>
      </c>
      <c r="K235" s="77" t="e">
        <v>#N/A</v>
      </c>
      <c r="L235" s="77" t="e">
        <v>#N/A</v>
      </c>
      <c r="M235" s="77" t="e">
        <v>#N/A</v>
      </c>
      <c r="N235" s="77" t="e">
        <v>#N/A</v>
      </c>
      <c r="O235" s="77" t="e">
        <v>#N/A</v>
      </c>
      <c r="P235" s="77" t="e">
        <v>#N/A</v>
      </c>
      <c r="Q235" s="77" t="e">
        <v>#N/A</v>
      </c>
      <c r="R235" s="77" t="e">
        <v>#N/A</v>
      </c>
      <c r="S235" s="77" t="e">
        <v>#N/A</v>
      </c>
      <c r="T235" s="77" t="e">
        <v>#N/A</v>
      </c>
      <c r="U235" s="77" t="e">
        <v>#N/A</v>
      </c>
      <c r="V235" s="77" t="e">
        <v>#N/A</v>
      </c>
      <c r="W235" s="77" t="e">
        <v>#N/A</v>
      </c>
      <c r="X235" s="77" t="e">
        <v>#N/A</v>
      </c>
      <c r="Y235" s="77" t="e">
        <v>#N/A</v>
      </c>
      <c r="Z235" s="77" t="e">
        <v>#N/A</v>
      </c>
      <c r="AA235" s="77" t="e">
        <v>#N/A</v>
      </c>
      <c r="AB235" s="77" t="e">
        <v>#N/A</v>
      </c>
      <c r="AC235" s="77" t="e">
        <v>#N/A</v>
      </c>
      <c r="AD235" s="77" t="e">
        <v>#N/A</v>
      </c>
      <c r="AE235" s="77" t="e">
        <v>#N/A</v>
      </c>
      <c r="AF235" s="77" t="e">
        <v>#N/A</v>
      </c>
      <c r="AG235" s="73">
        <v>31693.469010491397</v>
      </c>
      <c r="AH235" s="73">
        <v>31921.243565225031</v>
      </c>
      <c r="AI235" s="73">
        <v>32419.948191731484</v>
      </c>
      <c r="AJ235" s="73">
        <v>32604.403770648732</v>
      </c>
      <c r="AK235" s="73">
        <v>33444.656866363519</v>
      </c>
      <c r="AL235" s="73">
        <v>34159.438895205189</v>
      </c>
      <c r="AM235" s="73">
        <v>34969.012389448093</v>
      </c>
      <c r="AN235" s="73">
        <v>35853.423299156944</v>
      </c>
      <c r="AO235" s="73">
        <v>36618.310400095346</v>
      </c>
      <c r="AP235" s="73">
        <v>37604.644547797463</v>
      </c>
      <c r="AQ235" s="73">
        <v>38934.263914580348</v>
      </c>
      <c r="AR235" s="73">
        <v>39299.352944948623</v>
      </c>
      <c r="AS235" s="73">
        <v>39696.40468810813</v>
      </c>
      <c r="AT235" s="73">
        <v>40390.486534666379</v>
      </c>
      <c r="AU235" s="73">
        <v>41554.35636464932</v>
      </c>
      <c r="AV235" s="73">
        <v>42524.222519741692</v>
      </c>
      <c r="AW235" s="73">
        <v>43632.358975482755</v>
      </c>
      <c r="AX235" s="73">
        <v>44593.821366630633</v>
      </c>
      <c r="AY235" s="73">
        <v>44530.955591720092</v>
      </c>
      <c r="AZ235" s="73">
        <v>42797.004887584684</v>
      </c>
      <c r="BA235" s="73">
        <v>43816.334989063886</v>
      </c>
      <c r="BB235" s="73">
        <v>44544.241539845701</v>
      </c>
      <c r="BC235" s="73">
        <v>44892.645016856761</v>
      </c>
      <c r="BD235" s="73">
        <v>45312.000710882159</v>
      </c>
      <c r="BE235" s="73">
        <v>46028.443361105717</v>
      </c>
      <c r="BF235" s="73">
        <v>46876.688864420881</v>
      </c>
      <c r="BG235" s="73">
        <v>47467.87548420595</v>
      </c>
      <c r="BH235" s="73">
        <v>48403.406874167202</v>
      </c>
      <c r="BI235" s="73">
        <v>49302.25943763589</v>
      </c>
      <c r="BJ235" s="73">
        <v>49918.840912004714</v>
      </c>
      <c r="BK235" s="73"/>
    </row>
    <row r="236" spans="1:63" x14ac:dyDescent="0.25">
      <c r="A236" s="61" t="s">
        <v>582</v>
      </c>
      <c r="B236" s="62" t="s">
        <v>583</v>
      </c>
      <c r="C236" s="77" t="e">
        <v>#N/A</v>
      </c>
      <c r="D236" s="77" t="e">
        <v>#N/A</v>
      </c>
      <c r="E236" s="77" t="e">
        <v>#N/A</v>
      </c>
      <c r="F236" s="77" t="e">
        <v>#N/A</v>
      </c>
      <c r="G236" s="77" t="e">
        <v>#N/A</v>
      </c>
      <c r="H236" s="77" t="e">
        <v>#N/A</v>
      </c>
      <c r="I236" s="77" t="e">
        <v>#N/A</v>
      </c>
      <c r="J236" s="77" t="e">
        <v>#N/A</v>
      </c>
      <c r="K236" s="77" t="e">
        <v>#N/A</v>
      </c>
      <c r="L236" s="77" t="e">
        <v>#N/A</v>
      </c>
      <c r="M236" s="77" t="e">
        <v>#N/A</v>
      </c>
      <c r="N236" s="77" t="e">
        <v>#N/A</v>
      </c>
      <c r="O236" s="77" t="e">
        <v>#N/A</v>
      </c>
      <c r="P236" s="77" t="e">
        <v>#N/A</v>
      </c>
      <c r="Q236" s="77" t="e">
        <v>#N/A</v>
      </c>
      <c r="R236" s="77" t="e">
        <v>#N/A</v>
      </c>
      <c r="S236" s="77" t="e">
        <v>#N/A</v>
      </c>
      <c r="T236" s="77" t="e">
        <v>#N/A</v>
      </c>
      <c r="U236" s="77" t="e">
        <v>#N/A</v>
      </c>
      <c r="V236" s="77" t="e">
        <v>#N/A</v>
      </c>
      <c r="W236" s="77" t="e">
        <v>#N/A</v>
      </c>
      <c r="X236" s="77" t="e">
        <v>#N/A</v>
      </c>
      <c r="Y236" s="77" t="e">
        <v>#N/A</v>
      </c>
      <c r="Z236" s="77" t="e">
        <v>#N/A</v>
      </c>
      <c r="AA236" s="77" t="e">
        <v>#N/A</v>
      </c>
      <c r="AB236" s="77" t="e">
        <v>#N/A</v>
      </c>
      <c r="AC236" s="77" t="e">
        <v>#N/A</v>
      </c>
      <c r="AD236" s="77" t="e">
        <v>#N/A</v>
      </c>
      <c r="AE236" s="77" t="e">
        <v>#N/A</v>
      </c>
      <c r="AF236" s="77" t="e">
        <v>#N/A</v>
      </c>
      <c r="AG236" s="73">
        <v>5105.3807918642688</v>
      </c>
      <c r="AH236" s="73">
        <v>5046.1935258035628</v>
      </c>
      <c r="AI236" s="73">
        <v>4992.7318492224422</v>
      </c>
      <c r="AJ236" s="73">
        <v>5043.9994946707975</v>
      </c>
      <c r="AK236" s="73">
        <v>5084.638409465776</v>
      </c>
      <c r="AL236" s="73">
        <v>5196.7450007308053</v>
      </c>
      <c r="AM236" s="73">
        <v>5387.5617870335573</v>
      </c>
      <c r="AN236" s="73">
        <v>5568.732533182937</v>
      </c>
      <c r="AO236" s="73">
        <v>5602.1654162359509</v>
      </c>
      <c r="AP236" s="73">
        <v>5741.8317706762327</v>
      </c>
      <c r="AQ236" s="73">
        <v>5995.5798411564938</v>
      </c>
      <c r="AR236" s="73">
        <v>6136.2641630460203</v>
      </c>
      <c r="AS236" s="73">
        <v>6340.1732521205358</v>
      </c>
      <c r="AT236" s="73">
        <v>6646.1508735003954</v>
      </c>
      <c r="AU236" s="73">
        <v>7070.9201742299001</v>
      </c>
      <c r="AV236" s="73">
        <v>7480.4935388077583</v>
      </c>
      <c r="AW236" s="73">
        <v>7991.4760707220585</v>
      </c>
      <c r="AX236" s="73">
        <v>8579.1566383783793</v>
      </c>
      <c r="AY236" s="73">
        <v>8956.0160251434754</v>
      </c>
      <c r="AZ236" s="73">
        <v>9063.6198829253372</v>
      </c>
      <c r="BA236" s="73">
        <v>9638.8381092438922</v>
      </c>
      <c r="BB236" s="73">
        <v>10110.125533219461</v>
      </c>
      <c r="BC236" s="73">
        <v>10518.74668193523</v>
      </c>
      <c r="BD236" s="73">
        <v>10941.347209118774</v>
      </c>
      <c r="BE236" s="73">
        <v>11333.512093617745</v>
      </c>
      <c r="BF236" s="73">
        <v>11699.479212272496</v>
      </c>
      <c r="BG236" s="73">
        <v>12133.042622592116</v>
      </c>
      <c r="BH236" s="73">
        <v>12637.116949403186</v>
      </c>
      <c r="BI236" s="73">
        <v>13102.804776920348</v>
      </c>
      <c r="BJ236" s="73">
        <v>13478.461804598288</v>
      </c>
      <c r="BK236" s="73"/>
    </row>
    <row r="237" spans="1:63" x14ac:dyDescent="0.25">
      <c r="A237" s="61" t="s">
        <v>584</v>
      </c>
      <c r="B237" s="62" t="s">
        <v>585</v>
      </c>
      <c r="C237" s="77" t="e">
        <v>#N/A</v>
      </c>
      <c r="D237" s="77" t="e">
        <v>#N/A</v>
      </c>
      <c r="E237" s="77" t="e">
        <v>#N/A</v>
      </c>
      <c r="F237" s="77" t="e">
        <v>#N/A</v>
      </c>
      <c r="G237" s="77" t="e">
        <v>#N/A</v>
      </c>
      <c r="H237" s="77" t="e">
        <v>#N/A</v>
      </c>
      <c r="I237" s="77" t="e">
        <v>#N/A</v>
      </c>
      <c r="J237" s="77" t="e">
        <v>#N/A</v>
      </c>
      <c r="K237" s="77" t="e">
        <v>#N/A</v>
      </c>
      <c r="L237" s="77" t="e">
        <v>#N/A</v>
      </c>
      <c r="M237" s="77" t="e">
        <v>#N/A</v>
      </c>
      <c r="N237" s="77" t="e">
        <v>#N/A</v>
      </c>
      <c r="O237" s="77" t="e">
        <v>#N/A</v>
      </c>
      <c r="P237" s="77" t="e">
        <v>#N/A</v>
      </c>
      <c r="Q237" s="77" t="e">
        <v>#N/A</v>
      </c>
      <c r="R237" s="77" t="e">
        <v>#N/A</v>
      </c>
      <c r="S237" s="77" t="e">
        <v>#N/A</v>
      </c>
      <c r="T237" s="77" t="e">
        <v>#N/A</v>
      </c>
      <c r="U237" s="77" t="e">
        <v>#N/A</v>
      </c>
      <c r="V237" s="77" t="e">
        <v>#N/A</v>
      </c>
      <c r="W237" s="77" t="e">
        <v>#N/A</v>
      </c>
      <c r="X237" s="77" t="e">
        <v>#N/A</v>
      </c>
      <c r="Y237" s="77" t="e">
        <v>#N/A</v>
      </c>
      <c r="Z237" s="77" t="e">
        <v>#N/A</v>
      </c>
      <c r="AA237" s="77" t="e">
        <v>#N/A</v>
      </c>
      <c r="AB237" s="77" t="e">
        <v>#N/A</v>
      </c>
      <c r="AC237" s="77" t="e">
        <v>#N/A</v>
      </c>
      <c r="AD237" s="77" t="e">
        <v>#N/A</v>
      </c>
      <c r="AE237" s="77" t="e">
        <v>#N/A</v>
      </c>
      <c r="AF237" s="77" t="e">
        <v>#N/A</v>
      </c>
      <c r="AG237" s="73">
        <v>4538.8116115466646</v>
      </c>
      <c r="AH237" s="73">
        <v>4481.1227337977762</v>
      </c>
      <c r="AI237" s="73">
        <v>4428.684982555591</v>
      </c>
      <c r="AJ237" s="73">
        <v>4456.3551890352019</v>
      </c>
      <c r="AK237" s="73">
        <v>4475.1708969945394</v>
      </c>
      <c r="AL237" s="73">
        <v>4562.4401281490464</v>
      </c>
      <c r="AM237" s="73">
        <v>4717.2314046075671</v>
      </c>
      <c r="AN237" s="73">
        <v>4857.0623558899915</v>
      </c>
      <c r="AO237" s="73">
        <v>4879.7224827384152</v>
      </c>
      <c r="AP237" s="73">
        <v>4986.7967217322021</v>
      </c>
      <c r="AQ237" s="73">
        <v>5185.8574075903334</v>
      </c>
      <c r="AR237" s="73">
        <v>5298.1298169316397</v>
      </c>
      <c r="AS237" s="73">
        <v>5461.6262779784538</v>
      </c>
      <c r="AT237" s="73">
        <v>5705.3648303248365</v>
      </c>
      <c r="AU237" s="73">
        <v>6048.6521236453036</v>
      </c>
      <c r="AV237" s="73">
        <v>6377.4195459223638</v>
      </c>
      <c r="AW237" s="73">
        <v>6784.2226535341424</v>
      </c>
      <c r="AX237" s="73">
        <v>7249.7037654088126</v>
      </c>
      <c r="AY237" s="73">
        <v>7543.3006282491324</v>
      </c>
      <c r="AZ237" s="73">
        <v>7629.2440033300418</v>
      </c>
      <c r="BA237" s="73">
        <v>8078.3950702084176</v>
      </c>
      <c r="BB237" s="73">
        <v>8440.9308772380791</v>
      </c>
      <c r="BC237" s="73">
        <v>8757.6372806404324</v>
      </c>
      <c r="BD237" s="73">
        <v>9088.3810765450271</v>
      </c>
      <c r="BE237" s="73">
        <v>9394.6461411506734</v>
      </c>
      <c r="BF237" s="73">
        <v>9672.1563245383059</v>
      </c>
      <c r="BG237" s="73">
        <v>9992.4355782726307</v>
      </c>
      <c r="BH237" s="73">
        <v>10369.481852061348</v>
      </c>
      <c r="BI237" s="73">
        <v>10716.268148343144</v>
      </c>
      <c r="BJ237" s="73">
        <v>10984.519593360894</v>
      </c>
      <c r="BK237" s="73"/>
    </row>
    <row r="238" spans="1:63" x14ac:dyDescent="0.25">
      <c r="A238" s="61" t="s">
        <v>586</v>
      </c>
      <c r="B238" s="62" t="s">
        <v>587</v>
      </c>
      <c r="C238" s="77" t="e">
        <v>#N/A</v>
      </c>
      <c r="D238" s="77" t="e">
        <v>#N/A</v>
      </c>
      <c r="E238" s="77" t="e">
        <v>#N/A</v>
      </c>
      <c r="F238" s="77" t="e">
        <v>#N/A</v>
      </c>
      <c r="G238" s="77" t="e">
        <v>#N/A</v>
      </c>
      <c r="H238" s="77" t="e">
        <v>#N/A</v>
      </c>
      <c r="I238" s="77" t="e">
        <v>#N/A</v>
      </c>
      <c r="J238" s="77" t="e">
        <v>#N/A</v>
      </c>
      <c r="K238" s="77" t="e">
        <v>#N/A</v>
      </c>
      <c r="L238" s="77" t="e">
        <v>#N/A</v>
      </c>
      <c r="M238" s="77" t="e">
        <v>#N/A</v>
      </c>
      <c r="N238" s="77" t="e">
        <v>#N/A</v>
      </c>
      <c r="O238" s="77" t="e">
        <v>#N/A</v>
      </c>
      <c r="P238" s="77" t="e">
        <v>#N/A</v>
      </c>
      <c r="Q238" s="77" t="e">
        <v>#N/A</v>
      </c>
      <c r="R238" s="77" t="e">
        <v>#N/A</v>
      </c>
      <c r="S238" s="77" t="e">
        <v>#N/A</v>
      </c>
      <c r="T238" s="77" t="e">
        <v>#N/A</v>
      </c>
      <c r="U238" s="77" t="e">
        <v>#N/A</v>
      </c>
      <c r="V238" s="77" t="e">
        <v>#N/A</v>
      </c>
      <c r="W238" s="77" t="e">
        <v>#N/A</v>
      </c>
      <c r="X238" s="77" t="e">
        <v>#N/A</v>
      </c>
      <c r="Y238" s="77" t="e">
        <v>#N/A</v>
      </c>
      <c r="Z238" s="77" t="e">
        <v>#N/A</v>
      </c>
      <c r="AA238" s="77" t="e">
        <v>#N/A</v>
      </c>
      <c r="AB238" s="77" t="e">
        <v>#N/A</v>
      </c>
      <c r="AC238" s="77" t="e">
        <v>#N/A</v>
      </c>
      <c r="AD238" s="77" t="e">
        <v>#N/A</v>
      </c>
      <c r="AE238" s="77" t="e">
        <v>#N/A</v>
      </c>
      <c r="AF238" s="77" t="e">
        <v>#N/A</v>
      </c>
      <c r="AG238" s="73">
        <v>3154.4195072287034</v>
      </c>
      <c r="AH238" s="73">
        <v>3138.2673371045585</v>
      </c>
      <c r="AI238" s="73">
        <v>3156.6525345762016</v>
      </c>
      <c r="AJ238" s="73">
        <v>3070.5356431613864</v>
      </c>
      <c r="AK238" s="73">
        <v>3028.5116093328302</v>
      </c>
      <c r="AL238" s="73">
        <v>3023.8877664616066</v>
      </c>
      <c r="AM238" s="73">
        <v>3083.2073811103169</v>
      </c>
      <c r="AN238" s="73">
        <v>3063.0289950616557</v>
      </c>
      <c r="AO238" s="73">
        <v>3068.1992130733311</v>
      </c>
      <c r="AP238" s="73">
        <v>3064.0655968292126</v>
      </c>
      <c r="AQ238" s="73">
        <v>3102.3437746157401</v>
      </c>
      <c r="AR238" s="73">
        <v>3158.9552461477178</v>
      </c>
      <c r="AS238" s="73">
        <v>3281.0365212467714</v>
      </c>
      <c r="AT238" s="73">
        <v>3370.7099232053197</v>
      </c>
      <c r="AU238" s="73">
        <v>3540.2821971846215</v>
      </c>
      <c r="AV238" s="73">
        <v>3666.5534981453034</v>
      </c>
      <c r="AW238" s="73">
        <v>3789.271469136439</v>
      </c>
      <c r="AX238" s="73">
        <v>3910.2024670772926</v>
      </c>
      <c r="AY238" s="73">
        <v>3961.7597480980885</v>
      </c>
      <c r="AZ238" s="73">
        <v>4078.1827038008423</v>
      </c>
      <c r="BA238" s="73">
        <v>4200.7628145272074</v>
      </c>
      <c r="BB238" s="73">
        <v>4287.8145533704674</v>
      </c>
      <c r="BC238" s="73">
        <v>4376.0873963529675</v>
      </c>
      <c r="BD238" s="73">
        <v>4513.3596243895308</v>
      </c>
      <c r="BE238" s="73">
        <v>4661.2705908753051</v>
      </c>
      <c r="BF238" s="73">
        <v>4738.6491731162887</v>
      </c>
      <c r="BG238" s="73">
        <v>4740.4845461433761</v>
      </c>
      <c r="BH238" s="73">
        <v>4786.7188868344738</v>
      </c>
      <c r="BI238" s="73">
        <v>4868.9315265405403</v>
      </c>
      <c r="BJ238" s="73">
        <v>4864.8342639324865</v>
      </c>
      <c r="BK238" s="73"/>
    </row>
    <row r="239" spans="1:63" x14ac:dyDescent="0.25">
      <c r="A239" s="61" t="s">
        <v>588</v>
      </c>
      <c r="B239" s="62" t="s">
        <v>589</v>
      </c>
      <c r="C239" s="77" t="e">
        <v>#N/A</v>
      </c>
      <c r="D239" s="77" t="e">
        <v>#N/A</v>
      </c>
      <c r="E239" s="77" t="e">
        <v>#N/A</v>
      </c>
      <c r="F239" s="77" t="e">
        <v>#N/A</v>
      </c>
      <c r="G239" s="77" t="e">
        <v>#N/A</v>
      </c>
      <c r="H239" s="77" t="e">
        <v>#N/A</v>
      </c>
      <c r="I239" s="77" t="e">
        <v>#N/A</v>
      </c>
      <c r="J239" s="77" t="e">
        <v>#N/A</v>
      </c>
      <c r="K239" s="77" t="e">
        <v>#N/A</v>
      </c>
      <c r="L239" s="77" t="e">
        <v>#N/A</v>
      </c>
      <c r="M239" s="77" t="e">
        <v>#N/A</v>
      </c>
      <c r="N239" s="77" t="e">
        <v>#N/A</v>
      </c>
      <c r="O239" s="77" t="e">
        <v>#N/A</v>
      </c>
      <c r="P239" s="77" t="e">
        <v>#N/A</v>
      </c>
      <c r="Q239" s="77" t="e">
        <v>#N/A</v>
      </c>
      <c r="R239" s="77" t="e">
        <v>#N/A</v>
      </c>
      <c r="S239" s="77" t="e">
        <v>#N/A</v>
      </c>
      <c r="T239" s="77" t="e">
        <v>#N/A</v>
      </c>
      <c r="U239" s="77" t="e">
        <v>#N/A</v>
      </c>
      <c r="V239" s="77" t="e">
        <v>#N/A</v>
      </c>
      <c r="W239" s="77" t="e">
        <v>#N/A</v>
      </c>
      <c r="X239" s="77" t="e">
        <v>#N/A</v>
      </c>
      <c r="Y239" s="77" t="e">
        <v>#N/A</v>
      </c>
      <c r="Z239" s="77" t="e">
        <v>#N/A</v>
      </c>
      <c r="AA239" s="77" t="e">
        <v>#N/A</v>
      </c>
      <c r="AB239" s="77" t="e">
        <v>#N/A</v>
      </c>
      <c r="AC239" s="77" t="e">
        <v>#N/A</v>
      </c>
      <c r="AD239" s="77" t="e">
        <v>#N/A</v>
      </c>
      <c r="AE239" s="77" t="e">
        <v>#N/A</v>
      </c>
      <c r="AF239" s="77" t="e">
        <v>#N/A</v>
      </c>
      <c r="AG239" s="73">
        <v>1736.1824790700098</v>
      </c>
      <c r="AH239" s="73">
        <v>1704.9813774687632</v>
      </c>
      <c r="AI239" s="73">
        <v>1660.9343730688558</v>
      </c>
      <c r="AJ239" s="73">
        <v>1643.7821365217198</v>
      </c>
      <c r="AK239" s="73">
        <v>1600.8969438978472</v>
      </c>
      <c r="AL239" s="73">
        <v>1635.7278264116374</v>
      </c>
      <c r="AM239" s="73">
        <v>1674.4706680500362</v>
      </c>
      <c r="AN239" s="73">
        <v>1703.724350179335</v>
      </c>
      <c r="AO239" s="73">
        <v>1725.786976340323</v>
      </c>
      <c r="AP239" s="73">
        <v>1756.3732774783218</v>
      </c>
      <c r="AQ239" s="73">
        <v>1783.3591497784666</v>
      </c>
      <c r="AR239" s="73">
        <v>1829.6069847880492</v>
      </c>
      <c r="AS239" s="73">
        <v>1853.6451720483087</v>
      </c>
      <c r="AT239" s="73">
        <v>1904.8990792522904</v>
      </c>
      <c r="AU239" s="73">
        <v>1970.8318165462067</v>
      </c>
      <c r="AV239" s="73">
        <v>2053.4129363972943</v>
      </c>
      <c r="AW239" s="73">
        <v>2144.7442360280502</v>
      </c>
      <c r="AX239" s="73">
        <v>2247.8111104565637</v>
      </c>
      <c r="AY239" s="73">
        <v>2340.7689699306529</v>
      </c>
      <c r="AZ239" s="73">
        <v>2402.7401491865294</v>
      </c>
      <c r="BA239" s="73">
        <v>2494.894328417442</v>
      </c>
      <c r="BB239" s="73">
        <v>2570.6413505527521</v>
      </c>
      <c r="BC239" s="73">
        <v>2669.7357823397533</v>
      </c>
      <c r="BD239" s="73">
        <v>2774.3850427933749</v>
      </c>
      <c r="BE239" s="73">
        <v>2875.2246366747518</v>
      </c>
      <c r="BF239" s="73">
        <v>2968.4636301408909</v>
      </c>
      <c r="BG239" s="73">
        <v>3063.0422697469612</v>
      </c>
      <c r="BH239" s="73">
        <v>3173.9072642127094</v>
      </c>
      <c r="BI239" s="73">
        <v>3276.0381323566426</v>
      </c>
      <c r="BJ239" s="73">
        <v>3375.0756238066001</v>
      </c>
      <c r="BK239" s="73"/>
    </row>
    <row r="240" spans="1:63" x14ac:dyDescent="0.25">
      <c r="A240" s="61" t="s">
        <v>590</v>
      </c>
      <c r="B240" s="62" t="s">
        <v>591</v>
      </c>
      <c r="C240" s="77" t="e">
        <v>#N/A</v>
      </c>
      <c r="D240" s="77" t="e">
        <v>#N/A</v>
      </c>
      <c r="E240" s="77" t="e">
        <v>#N/A</v>
      </c>
      <c r="F240" s="77" t="e">
        <v>#N/A</v>
      </c>
      <c r="G240" s="77" t="e">
        <v>#N/A</v>
      </c>
      <c r="H240" s="77" t="e">
        <v>#N/A</v>
      </c>
      <c r="I240" s="77" t="e">
        <v>#N/A</v>
      </c>
      <c r="J240" s="77" t="e">
        <v>#N/A</v>
      </c>
      <c r="K240" s="77" t="e">
        <v>#N/A</v>
      </c>
      <c r="L240" s="77" t="e">
        <v>#N/A</v>
      </c>
      <c r="M240" s="77" t="e">
        <v>#N/A</v>
      </c>
      <c r="N240" s="77" t="e">
        <v>#N/A</v>
      </c>
      <c r="O240" s="77" t="e">
        <v>#N/A</v>
      </c>
      <c r="P240" s="77" t="e">
        <v>#N/A</v>
      </c>
      <c r="Q240" s="77" t="e">
        <v>#N/A</v>
      </c>
      <c r="R240" s="77" t="e">
        <v>#N/A</v>
      </c>
      <c r="S240" s="77" t="e">
        <v>#N/A</v>
      </c>
      <c r="T240" s="77" t="e">
        <v>#N/A</v>
      </c>
      <c r="U240" s="77" t="e">
        <v>#N/A</v>
      </c>
      <c r="V240" s="77" t="e">
        <v>#N/A</v>
      </c>
      <c r="W240" s="77" t="e">
        <v>#N/A</v>
      </c>
      <c r="X240" s="77" t="e">
        <v>#N/A</v>
      </c>
      <c r="Y240" s="77" t="e">
        <v>#N/A</v>
      </c>
      <c r="Z240" s="77" t="e">
        <v>#N/A</v>
      </c>
      <c r="AA240" s="77" t="e">
        <v>#N/A</v>
      </c>
      <c r="AB240" s="77" t="e">
        <v>#N/A</v>
      </c>
      <c r="AC240" s="77" t="e">
        <v>#N/A</v>
      </c>
      <c r="AD240" s="77" t="e">
        <v>#N/A</v>
      </c>
      <c r="AE240" s="77" t="e">
        <v>#N/A</v>
      </c>
      <c r="AF240" s="77" t="e">
        <v>#N/A</v>
      </c>
      <c r="AG240" s="73">
        <v>2223.9349941368846</v>
      </c>
      <c r="AH240" s="73">
        <v>2199.0682176124187</v>
      </c>
      <c r="AI240" s="73">
        <v>2179.1284121788622</v>
      </c>
      <c r="AJ240" s="73">
        <v>2136.2866294510422</v>
      </c>
      <c r="AK240" s="73">
        <v>2094.263640727424</v>
      </c>
      <c r="AL240" s="73">
        <v>2113.6047528690365</v>
      </c>
      <c r="AM240" s="73">
        <v>2159.2279659028304</v>
      </c>
      <c r="AN240" s="73">
        <v>2169.9614144918187</v>
      </c>
      <c r="AO240" s="73">
        <v>2185.7175905368572</v>
      </c>
      <c r="AP240" s="73">
        <v>2203.0465120920426</v>
      </c>
      <c r="AQ240" s="73">
        <v>2233.6391020081624</v>
      </c>
      <c r="AR240" s="73">
        <v>2282.5282445240418</v>
      </c>
      <c r="AS240" s="73">
        <v>2341.6163085821486</v>
      </c>
      <c r="AT240" s="73">
        <v>2405.4599932085816</v>
      </c>
      <c r="AU240" s="73">
        <v>2507.4235368869467</v>
      </c>
      <c r="AV240" s="73">
        <v>2604.2370015993997</v>
      </c>
      <c r="AW240" s="73">
        <v>2705.4218984026074</v>
      </c>
      <c r="AX240" s="73">
        <v>2813.4989609863428</v>
      </c>
      <c r="AY240" s="73">
        <v>2890.3883264444712</v>
      </c>
      <c r="AZ240" s="73">
        <v>2971.6599512435491</v>
      </c>
      <c r="BA240" s="73">
        <v>3074.4144475196185</v>
      </c>
      <c r="BB240" s="73">
        <v>3154.1737656271339</v>
      </c>
      <c r="BC240" s="73">
        <v>3248.5610391751975</v>
      </c>
      <c r="BD240" s="73">
        <v>3364.2617221300443</v>
      </c>
      <c r="BE240" s="73">
        <v>3481.4644526593074</v>
      </c>
      <c r="BF240" s="73">
        <v>3568.1284594361291</v>
      </c>
      <c r="BG240" s="73">
        <v>3627.8683665186245</v>
      </c>
      <c r="BH240" s="73">
        <v>3713.6885961048697</v>
      </c>
      <c r="BI240" s="73">
        <v>3807.0647919666239</v>
      </c>
      <c r="BJ240" s="73">
        <v>3866.8626271531771</v>
      </c>
      <c r="BK240" s="73"/>
    </row>
    <row r="241" spans="1:63" x14ac:dyDescent="0.25">
      <c r="A241" s="61" t="s">
        <v>592</v>
      </c>
      <c r="B241" s="62" t="s">
        <v>593</v>
      </c>
      <c r="C241" s="77" t="e">
        <v>#N/A</v>
      </c>
      <c r="D241" s="77" t="e">
        <v>#N/A</v>
      </c>
      <c r="E241" s="77" t="e">
        <v>#N/A</v>
      </c>
      <c r="F241" s="77" t="e">
        <v>#N/A</v>
      </c>
      <c r="G241" s="77" t="e">
        <v>#N/A</v>
      </c>
      <c r="H241" s="77" t="e">
        <v>#N/A</v>
      </c>
      <c r="I241" s="77" t="e">
        <v>#N/A</v>
      </c>
      <c r="J241" s="77" t="e">
        <v>#N/A</v>
      </c>
      <c r="K241" s="77" t="e">
        <v>#N/A</v>
      </c>
      <c r="L241" s="77" t="e">
        <v>#N/A</v>
      </c>
      <c r="M241" s="77" t="e">
        <v>#N/A</v>
      </c>
      <c r="N241" s="77" t="e">
        <v>#N/A</v>
      </c>
      <c r="O241" s="77" t="e">
        <v>#N/A</v>
      </c>
      <c r="P241" s="77" t="e">
        <v>#N/A</v>
      </c>
      <c r="Q241" s="77" t="e">
        <v>#N/A</v>
      </c>
      <c r="R241" s="77" t="e">
        <v>#N/A</v>
      </c>
      <c r="S241" s="77" t="e">
        <v>#N/A</v>
      </c>
      <c r="T241" s="77" t="e">
        <v>#N/A</v>
      </c>
      <c r="U241" s="77" t="e">
        <v>#N/A</v>
      </c>
      <c r="V241" s="77" t="e">
        <v>#N/A</v>
      </c>
      <c r="W241" s="77" t="e">
        <v>#N/A</v>
      </c>
      <c r="X241" s="77" t="e">
        <v>#N/A</v>
      </c>
      <c r="Y241" s="77" t="e">
        <v>#N/A</v>
      </c>
      <c r="Z241" s="77" t="e">
        <v>#N/A</v>
      </c>
      <c r="AA241" s="77" t="e">
        <v>#N/A</v>
      </c>
      <c r="AB241" s="77" t="e">
        <v>#N/A</v>
      </c>
      <c r="AC241" s="77" t="e">
        <v>#N/A</v>
      </c>
      <c r="AD241" s="77" t="e">
        <v>#N/A</v>
      </c>
      <c r="AE241" s="77" t="e">
        <v>#N/A</v>
      </c>
      <c r="AF241" s="77" t="e">
        <v>#N/A</v>
      </c>
      <c r="AG241" s="73">
        <v>5289.652676443875</v>
      </c>
      <c r="AH241" s="73">
        <v>5224.3041358587861</v>
      </c>
      <c r="AI241" s="73">
        <v>5094.9478238055617</v>
      </c>
      <c r="AJ241" s="73">
        <v>5177.6308928313092</v>
      </c>
      <c r="AK241" s="73">
        <v>5259.3756640616075</v>
      </c>
      <c r="AL241" s="73">
        <v>5451.7583732930088</v>
      </c>
      <c r="AM241" s="73">
        <v>5635.7516068525401</v>
      </c>
      <c r="AN241" s="73">
        <v>5850.9277046316383</v>
      </c>
      <c r="AO241" s="73">
        <v>5901.9328476494275</v>
      </c>
      <c r="AP241" s="73">
        <v>6112.3249149990743</v>
      </c>
      <c r="AQ241" s="73">
        <v>6488.7962798060271</v>
      </c>
      <c r="AR241" s="73">
        <v>6762.7545221431001</v>
      </c>
      <c r="AS241" s="73">
        <v>7105.3487999272766</v>
      </c>
      <c r="AT241" s="73">
        <v>7534.2858227126208</v>
      </c>
      <c r="AU241" s="73">
        <v>8083.3139665401295</v>
      </c>
      <c r="AV241" s="73">
        <v>8628.6832362048644</v>
      </c>
      <c r="AW241" s="73">
        <v>9346.6936647099647</v>
      </c>
      <c r="AX241" s="73">
        <v>10202.242714734581</v>
      </c>
      <c r="AY241" s="73">
        <v>10813.819494010284</v>
      </c>
      <c r="AZ241" s="73">
        <v>11033.73905436743</v>
      </c>
      <c r="BA241" s="73">
        <v>11801.992772532285</v>
      </c>
      <c r="BB241" s="73">
        <v>12524.907709269486</v>
      </c>
      <c r="BC241" s="73">
        <v>13153.183332940478</v>
      </c>
      <c r="BD241" s="73">
        <v>13767.800221072766</v>
      </c>
      <c r="BE241" s="73">
        <v>14338.316033292964</v>
      </c>
      <c r="BF241" s="73">
        <v>14841.204135024705</v>
      </c>
      <c r="BG241" s="73">
        <v>15359.001005671809</v>
      </c>
      <c r="BH241" s="73">
        <v>16030.663585394854</v>
      </c>
      <c r="BI241" s="73">
        <v>16757.36457685495</v>
      </c>
      <c r="BJ241" s="73">
        <v>17409.711824136371</v>
      </c>
      <c r="BK241" s="73"/>
    </row>
    <row r="242" spans="1:63" x14ac:dyDescent="0.25">
      <c r="A242" s="61" t="s">
        <v>594</v>
      </c>
      <c r="B242" s="62" t="s">
        <v>595</v>
      </c>
      <c r="C242" s="77" t="e">
        <v>#N/A</v>
      </c>
      <c r="D242" s="77" t="e">
        <v>#N/A</v>
      </c>
      <c r="E242" s="77" t="e">
        <v>#N/A</v>
      </c>
      <c r="F242" s="77" t="e">
        <v>#N/A</v>
      </c>
      <c r="G242" s="77" t="e">
        <v>#N/A</v>
      </c>
      <c r="H242" s="77" t="e">
        <v>#N/A</v>
      </c>
      <c r="I242" s="77" t="e">
        <v>#N/A</v>
      </c>
      <c r="J242" s="77" t="e">
        <v>#N/A</v>
      </c>
      <c r="K242" s="77" t="e">
        <v>#N/A</v>
      </c>
      <c r="L242" s="77" t="e">
        <v>#N/A</v>
      </c>
      <c r="M242" s="77" t="e">
        <v>#N/A</v>
      </c>
      <c r="N242" s="77" t="e">
        <v>#N/A</v>
      </c>
      <c r="O242" s="77" t="e">
        <v>#N/A</v>
      </c>
      <c r="P242" s="77" t="e">
        <v>#N/A</v>
      </c>
      <c r="Q242" s="77" t="e">
        <v>#N/A</v>
      </c>
      <c r="R242" s="77" t="e">
        <v>#N/A</v>
      </c>
      <c r="S242" s="77" t="e">
        <v>#N/A</v>
      </c>
      <c r="T242" s="77" t="e">
        <v>#N/A</v>
      </c>
      <c r="U242" s="77" t="e">
        <v>#N/A</v>
      </c>
      <c r="V242" s="77" t="e">
        <v>#N/A</v>
      </c>
      <c r="W242" s="77" t="e">
        <v>#N/A</v>
      </c>
      <c r="X242" s="77" t="e">
        <v>#N/A</v>
      </c>
      <c r="Y242" s="77" t="e">
        <v>#N/A</v>
      </c>
      <c r="Z242" s="77" t="e">
        <v>#N/A</v>
      </c>
      <c r="AA242" s="77" t="e">
        <v>#N/A</v>
      </c>
      <c r="AB242" s="77" t="e">
        <v>#N/A</v>
      </c>
      <c r="AC242" s="77" t="e">
        <v>#N/A</v>
      </c>
      <c r="AD242" s="77" t="e">
        <v>#N/A</v>
      </c>
      <c r="AE242" s="77" t="e">
        <v>#N/A</v>
      </c>
      <c r="AF242" s="77" t="e">
        <v>#N/A</v>
      </c>
      <c r="AG242" s="73">
        <v>10813.947661156346</v>
      </c>
      <c r="AH242" s="73">
        <v>10992.607138628389</v>
      </c>
      <c r="AI242" s="73">
        <v>11112.626231103073</v>
      </c>
      <c r="AJ242" s="73">
        <v>11392.775056004599</v>
      </c>
      <c r="AK242" s="73">
        <v>11787.422932109921</v>
      </c>
      <c r="AL242" s="73">
        <v>11676.608806482182</v>
      </c>
      <c r="AM242" s="73">
        <v>11957.294802801249</v>
      </c>
      <c r="AN242" s="73">
        <v>12397.400567962595</v>
      </c>
      <c r="AO242" s="73">
        <v>12543.071785095342</v>
      </c>
      <c r="AP242" s="73">
        <v>12421.482733784245</v>
      </c>
      <c r="AQ242" s="73">
        <v>12680.139954477401</v>
      </c>
      <c r="AR242" s="73">
        <v>12554.37630248407</v>
      </c>
      <c r="AS242" s="73">
        <v>12455.185111152525</v>
      </c>
      <c r="AT242" s="73">
        <v>12602.769969445884</v>
      </c>
      <c r="AU242" s="73">
        <v>13126.127138444885</v>
      </c>
      <c r="AV242" s="73">
        <v>13474.522167139889</v>
      </c>
      <c r="AW242" s="73">
        <v>13985.221043855709</v>
      </c>
      <c r="AX242" s="73">
        <v>14542.477089950527</v>
      </c>
      <c r="AY242" s="73">
        <v>14904.649122421164</v>
      </c>
      <c r="AZ242" s="73">
        <v>14427.346165958004</v>
      </c>
      <c r="BA242" s="73">
        <v>15191.789867027754</v>
      </c>
      <c r="BB242" s="73">
        <v>15709.65387121306</v>
      </c>
      <c r="BC242" s="73">
        <v>15949.554993760526</v>
      </c>
      <c r="BD242" s="73">
        <v>16244.762166360684</v>
      </c>
      <c r="BE242" s="73">
        <v>16326.255922229973</v>
      </c>
      <c r="BF242" s="73">
        <v>16278.115181224211</v>
      </c>
      <c r="BG242" s="73">
        <v>16130.67172439661</v>
      </c>
      <c r="BH242" s="73">
        <v>16290.899052278406</v>
      </c>
      <c r="BI242" s="73">
        <v>16399.057904048859</v>
      </c>
      <c r="BJ242" s="73">
        <v>16375.598649723002</v>
      </c>
      <c r="BK242" s="73"/>
    </row>
    <row r="243" spans="1:63" x14ac:dyDescent="0.25">
      <c r="A243" s="61" t="s">
        <v>596</v>
      </c>
      <c r="B243" s="62" t="s">
        <v>597</v>
      </c>
      <c r="C243" s="77" t="e">
        <v>#N/A</v>
      </c>
      <c r="D243" s="77" t="e">
        <v>#N/A</v>
      </c>
      <c r="E243" s="77" t="e">
        <v>#N/A</v>
      </c>
      <c r="F243" s="77" t="e">
        <v>#N/A</v>
      </c>
      <c r="G243" s="77" t="e">
        <v>#N/A</v>
      </c>
      <c r="H243" s="77" t="e">
        <v>#N/A</v>
      </c>
      <c r="I243" s="77" t="e">
        <v>#N/A</v>
      </c>
      <c r="J243" s="77" t="e">
        <v>#N/A</v>
      </c>
      <c r="K243" s="77" t="e">
        <v>#N/A</v>
      </c>
      <c r="L243" s="77" t="e">
        <v>#N/A</v>
      </c>
      <c r="M243" s="77" t="e">
        <v>#N/A</v>
      </c>
      <c r="N243" s="77" t="e">
        <v>#N/A</v>
      </c>
      <c r="O243" s="77" t="e">
        <v>#N/A</v>
      </c>
      <c r="P243" s="77" t="e">
        <v>#N/A</v>
      </c>
      <c r="Q243" s="77" t="e">
        <v>#N/A</v>
      </c>
      <c r="R243" s="77" t="e">
        <v>#N/A</v>
      </c>
      <c r="S243" s="77" t="e">
        <v>#N/A</v>
      </c>
      <c r="T243" s="77" t="e">
        <v>#N/A</v>
      </c>
      <c r="U243" s="77" t="e">
        <v>#N/A</v>
      </c>
      <c r="V243" s="77" t="e">
        <v>#N/A</v>
      </c>
      <c r="W243" s="77" t="e">
        <v>#N/A</v>
      </c>
      <c r="X243" s="77" t="e">
        <v>#N/A</v>
      </c>
      <c r="Y243" s="77" t="e">
        <v>#N/A</v>
      </c>
      <c r="Z243" s="77" t="e">
        <v>#N/A</v>
      </c>
      <c r="AA243" s="77" t="e">
        <v>#N/A</v>
      </c>
      <c r="AB243" s="77" t="e">
        <v>#N/A</v>
      </c>
      <c r="AC243" s="77" t="e">
        <v>#N/A</v>
      </c>
      <c r="AD243" s="77" t="e">
        <v>#N/A</v>
      </c>
      <c r="AE243" s="77" t="e">
        <v>#N/A</v>
      </c>
      <c r="AF243" s="77" t="e">
        <v>#N/A</v>
      </c>
      <c r="AG243" s="73">
        <v>10726.521599997694</v>
      </c>
      <c r="AH243" s="73">
        <v>10887.32144341915</v>
      </c>
      <c r="AI243" s="73">
        <v>10962.431888055389</v>
      </c>
      <c r="AJ243" s="73">
        <v>11230.171022935396</v>
      </c>
      <c r="AK243" s="73">
        <v>11621.155530738568</v>
      </c>
      <c r="AL243" s="73">
        <v>11465.677796394742</v>
      </c>
      <c r="AM243" s="73">
        <v>11728.290446162155</v>
      </c>
      <c r="AN243" s="73">
        <v>12144.381234215993</v>
      </c>
      <c r="AO243" s="73">
        <v>12261.302718504379</v>
      </c>
      <c r="AP243" s="73">
        <v>12127.080722565841</v>
      </c>
      <c r="AQ243" s="73">
        <v>12372.219497108832</v>
      </c>
      <c r="AR243" s="73">
        <v>12218.309188229608</v>
      </c>
      <c r="AS243" s="73">
        <v>12106.169866281727</v>
      </c>
      <c r="AT243" s="73">
        <v>12239.504613178064</v>
      </c>
      <c r="AU243" s="73">
        <v>12725.532263958803</v>
      </c>
      <c r="AV243" s="73">
        <v>13058.844684142576</v>
      </c>
      <c r="AW243" s="73">
        <v>13553.181557813075</v>
      </c>
      <c r="AX243" s="73">
        <v>14102.32934009816</v>
      </c>
      <c r="AY243" s="73">
        <v>14457.634887596731</v>
      </c>
      <c r="AZ243" s="73">
        <v>13980.853575402141</v>
      </c>
      <c r="BA243" s="73">
        <v>14746.749751345882</v>
      </c>
      <c r="BB243" s="73">
        <v>15243.199719068252</v>
      </c>
      <c r="BC243" s="73">
        <v>15448.03387799938</v>
      </c>
      <c r="BD243" s="73">
        <v>15723.713325491412</v>
      </c>
      <c r="BE243" s="73">
        <v>15797.672425847612</v>
      </c>
      <c r="BF243" s="73">
        <v>15729.42405689678</v>
      </c>
      <c r="BG243" s="73">
        <v>15566.843363629654</v>
      </c>
      <c r="BH243" s="73">
        <v>15732.150947780128</v>
      </c>
      <c r="BI243" s="73">
        <v>15824.604583468963</v>
      </c>
      <c r="BJ243" s="73">
        <v>15795.422442083065</v>
      </c>
      <c r="BK243" s="73"/>
    </row>
    <row r="244" spans="1:63" x14ac:dyDescent="0.25">
      <c r="A244" s="61" t="s">
        <v>598</v>
      </c>
      <c r="B244" s="62" t="s">
        <v>599</v>
      </c>
      <c r="C244" s="77" t="e">
        <v>#N/A</v>
      </c>
      <c r="D244" s="77" t="e">
        <v>#N/A</v>
      </c>
      <c r="E244" s="77" t="e">
        <v>#N/A</v>
      </c>
      <c r="F244" s="77" t="e">
        <v>#N/A</v>
      </c>
      <c r="G244" s="77" t="e">
        <v>#N/A</v>
      </c>
      <c r="H244" s="77" t="e">
        <v>#N/A</v>
      </c>
      <c r="I244" s="77" t="e">
        <v>#N/A</v>
      </c>
      <c r="J244" s="77" t="e">
        <v>#N/A</v>
      </c>
      <c r="K244" s="77" t="e">
        <v>#N/A</v>
      </c>
      <c r="L244" s="77" t="e">
        <v>#N/A</v>
      </c>
      <c r="M244" s="77" t="e">
        <v>#N/A</v>
      </c>
      <c r="N244" s="77" t="e">
        <v>#N/A</v>
      </c>
      <c r="O244" s="77" t="e">
        <v>#N/A</v>
      </c>
      <c r="P244" s="77" t="e">
        <v>#N/A</v>
      </c>
      <c r="Q244" s="77" t="e">
        <v>#N/A</v>
      </c>
      <c r="R244" s="77" t="e">
        <v>#N/A</v>
      </c>
      <c r="S244" s="77" t="e">
        <v>#N/A</v>
      </c>
      <c r="T244" s="77" t="e">
        <v>#N/A</v>
      </c>
      <c r="U244" s="77" t="e">
        <v>#N/A</v>
      </c>
      <c r="V244" s="77" t="e">
        <v>#N/A</v>
      </c>
      <c r="W244" s="77" t="e">
        <v>#N/A</v>
      </c>
      <c r="X244" s="77" t="e">
        <v>#N/A</v>
      </c>
      <c r="Y244" s="77" t="e">
        <v>#N/A</v>
      </c>
      <c r="Z244" s="77" t="e">
        <v>#N/A</v>
      </c>
      <c r="AA244" s="77" t="e">
        <v>#N/A</v>
      </c>
      <c r="AB244" s="77" t="e">
        <v>#N/A</v>
      </c>
      <c r="AC244" s="77" t="e">
        <v>#N/A</v>
      </c>
      <c r="AD244" s="77" t="e">
        <v>#N/A</v>
      </c>
      <c r="AE244" s="77" t="e">
        <v>#N/A</v>
      </c>
      <c r="AF244" s="77" t="e">
        <v>#N/A</v>
      </c>
      <c r="AG244" s="73">
        <v>10800.709860476292</v>
      </c>
      <c r="AH244" s="73">
        <v>10979.623174182119</v>
      </c>
      <c r="AI244" s="73">
        <v>11094.068517411379</v>
      </c>
      <c r="AJ244" s="73">
        <v>11369.722317322517</v>
      </c>
      <c r="AK244" s="73">
        <v>11761.851786369278</v>
      </c>
      <c r="AL244" s="73">
        <v>11638.280381324141</v>
      </c>
      <c r="AM244" s="73">
        <v>11918.16370112255</v>
      </c>
      <c r="AN244" s="73">
        <v>12354.49749074142</v>
      </c>
      <c r="AO244" s="73">
        <v>12488.777654072253</v>
      </c>
      <c r="AP244" s="73">
        <v>12350.793741290878</v>
      </c>
      <c r="AQ244" s="73">
        <v>12603.790408388824</v>
      </c>
      <c r="AR244" s="73">
        <v>12460.356044728938</v>
      </c>
      <c r="AS244" s="73">
        <v>12356.794745371308</v>
      </c>
      <c r="AT244" s="73">
        <v>12506.769910476001</v>
      </c>
      <c r="AU244" s="73">
        <v>13015.664173145096</v>
      </c>
      <c r="AV244" s="73">
        <v>13373.114119581456</v>
      </c>
      <c r="AW244" s="73">
        <v>13892.834949446371</v>
      </c>
      <c r="AX244" s="73">
        <v>14458.91753689349</v>
      </c>
      <c r="AY244" s="73">
        <v>14829.60193408944</v>
      </c>
      <c r="AZ244" s="73">
        <v>14350.917552802743</v>
      </c>
      <c r="BA244" s="73">
        <v>15126.147068791441</v>
      </c>
      <c r="BB244" s="73">
        <v>15650.527526660202</v>
      </c>
      <c r="BC244" s="73">
        <v>15891.012450555905</v>
      </c>
      <c r="BD244" s="73">
        <v>16189.578655604573</v>
      </c>
      <c r="BE244" s="73">
        <v>16271.899612375388</v>
      </c>
      <c r="BF244" s="73">
        <v>16221.783075120698</v>
      </c>
      <c r="BG244" s="73">
        <v>16071.320431096099</v>
      </c>
      <c r="BH244" s="73">
        <v>16235.364448842272</v>
      </c>
      <c r="BI244" s="73">
        <v>16348.341869631671</v>
      </c>
      <c r="BJ244" s="73">
        <v>16320.582861125529</v>
      </c>
      <c r="BK244" s="73"/>
    </row>
    <row r="245" spans="1:63" x14ac:dyDescent="0.25">
      <c r="A245" s="61" t="s">
        <v>600</v>
      </c>
      <c r="B245" s="62" t="s">
        <v>601</v>
      </c>
      <c r="C245" s="77" t="e">
        <v>#N/A</v>
      </c>
      <c r="D245" s="77" t="e">
        <v>#N/A</v>
      </c>
      <c r="E245" s="77" t="e">
        <v>#N/A</v>
      </c>
      <c r="F245" s="77" t="e">
        <v>#N/A</v>
      </c>
      <c r="G245" s="77" t="e">
        <v>#N/A</v>
      </c>
      <c r="H245" s="77" t="e">
        <v>#N/A</v>
      </c>
      <c r="I245" s="77" t="e">
        <v>#N/A</v>
      </c>
      <c r="J245" s="77" t="e">
        <v>#N/A</v>
      </c>
      <c r="K245" s="77" t="e">
        <v>#N/A</v>
      </c>
      <c r="L245" s="77" t="e">
        <v>#N/A</v>
      </c>
      <c r="M245" s="77" t="e">
        <v>#N/A</v>
      </c>
      <c r="N245" s="77" t="e">
        <v>#N/A</v>
      </c>
      <c r="O245" s="77" t="e">
        <v>#N/A</v>
      </c>
      <c r="P245" s="77" t="e">
        <v>#N/A</v>
      </c>
      <c r="Q245" s="77" t="e">
        <v>#N/A</v>
      </c>
      <c r="R245" s="77" t="e">
        <v>#N/A</v>
      </c>
      <c r="S245" s="77" t="e">
        <v>#N/A</v>
      </c>
      <c r="T245" s="77" t="e">
        <v>#N/A</v>
      </c>
      <c r="U245" s="77" t="e">
        <v>#N/A</v>
      </c>
      <c r="V245" s="77" t="e">
        <v>#N/A</v>
      </c>
      <c r="W245" s="77" t="e">
        <v>#N/A</v>
      </c>
      <c r="X245" s="77" t="e">
        <v>#N/A</v>
      </c>
      <c r="Y245" s="77" t="e">
        <v>#N/A</v>
      </c>
      <c r="Z245" s="77" t="e">
        <v>#N/A</v>
      </c>
      <c r="AA245" s="77" t="e">
        <v>#N/A</v>
      </c>
      <c r="AB245" s="77" t="e">
        <v>#N/A</v>
      </c>
      <c r="AC245" s="77" t="e">
        <v>#N/A</v>
      </c>
      <c r="AD245" s="77" t="e">
        <v>#N/A</v>
      </c>
      <c r="AE245" s="77" t="e">
        <v>#N/A</v>
      </c>
      <c r="AF245" s="77" t="e">
        <v>#N/A</v>
      </c>
      <c r="AG245" s="73">
        <v>1521.490951220225</v>
      </c>
      <c r="AH245" s="73">
        <v>1501.5519596232762</v>
      </c>
      <c r="AI245" s="73">
        <v>1465.9916466986285</v>
      </c>
      <c r="AJ245" s="73">
        <v>1424.7347059250253</v>
      </c>
      <c r="AK245" s="73">
        <v>1393.9633629515122</v>
      </c>
      <c r="AL245" s="73">
        <v>1436.3814287141797</v>
      </c>
      <c r="AM245" s="73">
        <v>1480.0645820054826</v>
      </c>
      <c r="AN245" s="73">
        <v>1508.7220000128227</v>
      </c>
      <c r="AO245" s="73">
        <v>1527.3947041381866</v>
      </c>
      <c r="AP245" s="73">
        <v>1555.4051448535749</v>
      </c>
      <c r="AQ245" s="73">
        <v>1582.8200496351039</v>
      </c>
      <c r="AR245" s="73">
        <v>1627.6608220250591</v>
      </c>
      <c r="AS245" s="73">
        <v>1667.2269741110865</v>
      </c>
      <c r="AT245" s="73">
        <v>1715.3223005290372</v>
      </c>
      <c r="AU245" s="73">
        <v>1785.4869867694479</v>
      </c>
      <c r="AV245" s="73">
        <v>1882.611417896281</v>
      </c>
      <c r="AW245" s="73">
        <v>1980.7103325636035</v>
      </c>
      <c r="AX245" s="73">
        <v>2097.286141774116</v>
      </c>
      <c r="AY245" s="73">
        <v>2196.4468146834806</v>
      </c>
      <c r="AZ245" s="73">
        <v>2255.5378248992115</v>
      </c>
      <c r="BA245" s="73">
        <v>2342.6589396599375</v>
      </c>
      <c r="BB245" s="73">
        <v>2405.1696612883075</v>
      </c>
      <c r="BC245" s="73">
        <v>2494.7105831379176</v>
      </c>
      <c r="BD245" s="73">
        <v>2581.8841913122556</v>
      </c>
      <c r="BE245" s="73">
        <v>2673.1788079260227</v>
      </c>
      <c r="BF245" s="73">
        <v>2747.553908859772</v>
      </c>
      <c r="BG245" s="73">
        <v>2813.524508660742</v>
      </c>
      <c r="BH245" s="73">
        <v>2893.704525783849</v>
      </c>
      <c r="BI245" s="73">
        <v>2968.811157832627</v>
      </c>
      <c r="BJ245" s="73">
        <v>3045.906848021029</v>
      </c>
      <c r="BK245" s="73"/>
    </row>
    <row r="246" spans="1:63" x14ac:dyDescent="0.25">
      <c r="A246" s="61" t="s">
        <v>602</v>
      </c>
      <c r="B246" s="62" t="s">
        <v>603</v>
      </c>
      <c r="C246" s="77" t="e">
        <v>#N/A</v>
      </c>
      <c r="D246" s="77" t="e">
        <v>#N/A</v>
      </c>
      <c r="E246" s="77" t="e">
        <v>#N/A</v>
      </c>
      <c r="F246" s="77" t="e">
        <v>#N/A</v>
      </c>
      <c r="G246" s="77" t="e">
        <v>#N/A</v>
      </c>
      <c r="H246" s="77" t="e">
        <v>#N/A</v>
      </c>
      <c r="I246" s="77" t="e">
        <v>#N/A</v>
      </c>
      <c r="J246" s="77" t="e">
        <v>#N/A</v>
      </c>
      <c r="K246" s="77" t="e">
        <v>#N/A</v>
      </c>
      <c r="L246" s="77" t="e">
        <v>#N/A</v>
      </c>
      <c r="M246" s="77" t="e">
        <v>#N/A</v>
      </c>
      <c r="N246" s="77" t="e">
        <v>#N/A</v>
      </c>
      <c r="O246" s="77" t="e">
        <v>#N/A</v>
      </c>
      <c r="P246" s="77" t="e">
        <v>#N/A</v>
      </c>
      <c r="Q246" s="77" t="e">
        <v>#N/A</v>
      </c>
      <c r="R246" s="77" t="e">
        <v>#N/A</v>
      </c>
      <c r="S246" s="77" t="e">
        <v>#N/A</v>
      </c>
      <c r="T246" s="77" t="e">
        <v>#N/A</v>
      </c>
      <c r="U246" s="77" t="e">
        <v>#N/A</v>
      </c>
      <c r="V246" s="77" t="e">
        <v>#N/A</v>
      </c>
      <c r="W246" s="77" t="e">
        <v>#N/A</v>
      </c>
      <c r="X246" s="77" t="e">
        <v>#N/A</v>
      </c>
      <c r="Y246" s="77" t="e">
        <v>#N/A</v>
      </c>
      <c r="Z246" s="77" t="e">
        <v>#N/A</v>
      </c>
      <c r="AA246" s="77" t="e">
        <v>#N/A</v>
      </c>
      <c r="AB246" s="77" t="e">
        <v>#N/A</v>
      </c>
      <c r="AC246" s="77" t="e">
        <v>#N/A</v>
      </c>
      <c r="AD246" s="77" t="e">
        <v>#N/A</v>
      </c>
      <c r="AE246" s="77" t="e">
        <v>#N/A</v>
      </c>
      <c r="AF246" s="77" t="e">
        <v>#N/A</v>
      </c>
      <c r="AG246" s="73">
        <v>4377.1281384493223</v>
      </c>
      <c r="AH246" s="73">
        <v>4334.8021854494327</v>
      </c>
      <c r="AI246" s="73">
        <v>4281.8547302537945</v>
      </c>
      <c r="AJ246" s="73">
        <v>4305.0443547726436</v>
      </c>
      <c r="AK246" s="73">
        <v>4316.507505346196</v>
      </c>
      <c r="AL246" s="73">
        <v>4393.2497813325108</v>
      </c>
      <c r="AM246" s="73">
        <v>4539.8427475267117</v>
      </c>
      <c r="AN246" s="73">
        <v>4675.3015283577743</v>
      </c>
      <c r="AO246" s="73">
        <v>4693.7326985421241</v>
      </c>
      <c r="AP246" s="73">
        <v>4800.3386473192586</v>
      </c>
      <c r="AQ246" s="73">
        <v>4994.393112460778</v>
      </c>
      <c r="AR246" s="73">
        <v>5104.186742472245</v>
      </c>
      <c r="AS246" s="73">
        <v>5264.2249090820251</v>
      </c>
      <c r="AT246" s="73">
        <v>5504.6326047800667</v>
      </c>
      <c r="AU246" s="73">
        <v>5837.636914595013</v>
      </c>
      <c r="AV246" s="73">
        <v>6161.2058829623884</v>
      </c>
      <c r="AW246" s="73">
        <v>6556.4735187529541</v>
      </c>
      <c r="AX246" s="73">
        <v>7010.1905991442436</v>
      </c>
      <c r="AY246" s="73">
        <v>7293.1859513492564</v>
      </c>
      <c r="AZ246" s="73">
        <v>7386.6223849838407</v>
      </c>
      <c r="BA246" s="73">
        <v>7837.520202717239</v>
      </c>
      <c r="BB246" s="73">
        <v>8193.7835365238952</v>
      </c>
      <c r="BC246" s="73">
        <v>8509.769626519741</v>
      </c>
      <c r="BD246" s="73">
        <v>8839.4811072029552</v>
      </c>
      <c r="BE246" s="73">
        <v>9142.577293231383</v>
      </c>
      <c r="BF246" s="73">
        <v>9414.696383081895</v>
      </c>
      <c r="BG246" s="73">
        <v>9731.4530059056979</v>
      </c>
      <c r="BH246" s="73">
        <v>10099.945998808031</v>
      </c>
      <c r="BI246" s="73">
        <v>10436.913380769567</v>
      </c>
      <c r="BJ246" s="73">
        <v>10697.992970142654</v>
      </c>
      <c r="BK246" s="73"/>
    </row>
    <row r="247" spans="1:63" x14ac:dyDescent="0.25">
      <c r="A247" s="61" t="s">
        <v>604</v>
      </c>
      <c r="B247" s="62" t="s">
        <v>605</v>
      </c>
      <c r="C247" s="77" t="e">
        <v>#N/A</v>
      </c>
      <c r="D247" s="77" t="e">
        <v>#N/A</v>
      </c>
      <c r="E247" s="77" t="e">
        <v>#N/A</v>
      </c>
      <c r="F247" s="77" t="e">
        <v>#N/A</v>
      </c>
      <c r="G247" s="77" t="e">
        <v>#N/A</v>
      </c>
      <c r="H247" s="77" t="e">
        <v>#N/A</v>
      </c>
      <c r="I247" s="77" t="e">
        <v>#N/A</v>
      </c>
      <c r="J247" s="77" t="e">
        <v>#N/A</v>
      </c>
      <c r="K247" s="77" t="e">
        <v>#N/A</v>
      </c>
      <c r="L247" s="77" t="e">
        <v>#N/A</v>
      </c>
      <c r="M247" s="77" t="e">
        <v>#N/A</v>
      </c>
      <c r="N247" s="77" t="e">
        <v>#N/A</v>
      </c>
      <c r="O247" s="77" t="e">
        <v>#N/A</v>
      </c>
      <c r="P247" s="77" t="e">
        <v>#N/A</v>
      </c>
      <c r="Q247" s="77" t="e">
        <v>#N/A</v>
      </c>
      <c r="R247" s="77" t="e">
        <v>#N/A</v>
      </c>
      <c r="S247" s="77" t="e">
        <v>#N/A</v>
      </c>
      <c r="T247" s="77" t="e">
        <v>#N/A</v>
      </c>
      <c r="U247" s="77" t="e">
        <v>#N/A</v>
      </c>
      <c r="V247" s="77" t="e">
        <v>#N/A</v>
      </c>
      <c r="W247" s="77" t="e">
        <v>#N/A</v>
      </c>
      <c r="X247" s="77" t="e">
        <v>#N/A</v>
      </c>
      <c r="Y247" s="77" t="e">
        <v>#N/A</v>
      </c>
      <c r="Z247" s="77" t="e">
        <v>#N/A</v>
      </c>
      <c r="AA247" s="77" t="e">
        <v>#N/A</v>
      </c>
      <c r="AB247" s="77" t="e">
        <v>#N/A</v>
      </c>
      <c r="AC247" s="77" t="e">
        <v>#N/A</v>
      </c>
      <c r="AD247" s="77" t="e">
        <v>#N/A</v>
      </c>
      <c r="AE247" s="77" t="e">
        <v>#N/A</v>
      </c>
      <c r="AF247" s="77" t="e">
        <v>#N/A</v>
      </c>
      <c r="AG247" s="73">
        <v>1669.2565422619402</v>
      </c>
      <c r="AH247" s="73">
        <v>1612.7226040514579</v>
      </c>
      <c r="AI247" s="73">
        <v>1500.8263337541998</v>
      </c>
      <c r="AJ247" s="73">
        <v>1447.0281497376927</v>
      </c>
      <c r="AK247" s="73">
        <v>1382.1165616367593</v>
      </c>
      <c r="AL247" s="73">
        <v>1402.2509866893956</v>
      </c>
      <c r="AM247" s="73">
        <v>1429.9660958988509</v>
      </c>
      <c r="AN247" s="73">
        <v>1450.8505571070862</v>
      </c>
      <c r="AO247" s="73">
        <v>1451.0164918228415</v>
      </c>
      <c r="AP247" s="73">
        <v>1458.6291729477807</v>
      </c>
      <c r="AQ247" s="73">
        <v>1455.850374563769</v>
      </c>
      <c r="AR247" s="73">
        <v>1491.8552975286693</v>
      </c>
      <c r="AS247" s="73">
        <v>1507.1147086613551</v>
      </c>
      <c r="AT247" s="73">
        <v>1540.9602806332839</v>
      </c>
      <c r="AU247" s="73">
        <v>1586.6285653961509</v>
      </c>
      <c r="AV247" s="73">
        <v>1654.634956848912</v>
      </c>
      <c r="AW247" s="73">
        <v>1724.1686121208174</v>
      </c>
      <c r="AX247" s="73">
        <v>1816.2504755446082</v>
      </c>
      <c r="AY247" s="73">
        <v>1890.4411528128808</v>
      </c>
      <c r="AZ247" s="73">
        <v>1940.842932703767</v>
      </c>
      <c r="BA247" s="73">
        <v>2017.0694743510492</v>
      </c>
      <c r="BB247" s="73">
        <v>2053.5307724647173</v>
      </c>
      <c r="BC247" s="73">
        <v>2111.379261675027</v>
      </c>
      <c r="BD247" s="73">
        <v>2179.0005829534571</v>
      </c>
      <c r="BE247" s="73">
        <v>2246.7552555121597</v>
      </c>
      <c r="BF247" s="73">
        <v>2304.0524938458898</v>
      </c>
      <c r="BG247" s="73">
        <v>2358.5288920827961</v>
      </c>
      <c r="BH247" s="73">
        <v>2403.7128474620476</v>
      </c>
      <c r="BI247" s="73">
        <v>2435.4640143826223</v>
      </c>
      <c r="BJ247" s="73">
        <v>2475.6572845519081</v>
      </c>
      <c r="BK247" s="73"/>
    </row>
    <row r="248" spans="1:63" x14ac:dyDescent="0.25">
      <c r="A248" s="61" t="s">
        <v>606</v>
      </c>
      <c r="B248" s="62" t="s">
        <v>607</v>
      </c>
      <c r="C248" s="77" t="e">
        <v>#N/A</v>
      </c>
      <c r="D248" s="77" t="e">
        <v>#N/A</v>
      </c>
      <c r="E248" s="77" t="e">
        <v>#N/A</v>
      </c>
      <c r="F248" s="77" t="e">
        <v>#N/A</v>
      </c>
      <c r="G248" s="77" t="e">
        <v>#N/A</v>
      </c>
      <c r="H248" s="77" t="e">
        <v>#N/A</v>
      </c>
      <c r="I248" s="77" t="e">
        <v>#N/A</v>
      </c>
      <c r="J248" s="77" t="e">
        <v>#N/A</v>
      </c>
      <c r="K248" s="77" t="e">
        <v>#N/A</v>
      </c>
      <c r="L248" s="77" t="e">
        <v>#N/A</v>
      </c>
      <c r="M248" s="77" t="e">
        <v>#N/A</v>
      </c>
      <c r="N248" s="77" t="e">
        <v>#N/A</v>
      </c>
      <c r="O248" s="77" t="e">
        <v>#N/A</v>
      </c>
      <c r="P248" s="77" t="e">
        <v>#N/A</v>
      </c>
      <c r="Q248" s="77" t="e">
        <v>#N/A</v>
      </c>
      <c r="R248" s="77" t="e">
        <v>#N/A</v>
      </c>
      <c r="S248" s="77" t="e">
        <v>#N/A</v>
      </c>
      <c r="T248" s="77" t="e">
        <v>#N/A</v>
      </c>
      <c r="U248" s="77" t="e">
        <v>#N/A</v>
      </c>
      <c r="V248" s="77" t="e">
        <v>#N/A</v>
      </c>
      <c r="W248" s="77" t="e">
        <v>#N/A</v>
      </c>
      <c r="X248" s="77" t="e">
        <v>#N/A</v>
      </c>
      <c r="Y248" s="77" t="e">
        <v>#N/A</v>
      </c>
      <c r="Z248" s="77" t="e">
        <v>#N/A</v>
      </c>
      <c r="AA248" s="77" t="e">
        <v>#N/A</v>
      </c>
      <c r="AB248" s="77" t="e">
        <v>#N/A</v>
      </c>
      <c r="AC248" s="77" t="e">
        <v>#N/A</v>
      </c>
      <c r="AD248" s="77" t="e">
        <v>#N/A</v>
      </c>
      <c r="AE248" s="77" t="e">
        <v>#N/A</v>
      </c>
      <c r="AF248" s="77" t="e">
        <v>#N/A</v>
      </c>
      <c r="AG248" s="73">
        <v>2867.1650926096709</v>
      </c>
      <c r="AH248" s="73">
        <v>2803.0585780826673</v>
      </c>
      <c r="AI248" s="73">
        <v>2793.1895759075733</v>
      </c>
      <c r="AJ248" s="73">
        <v>2741.6552992594829</v>
      </c>
      <c r="AK248" s="73">
        <v>2716.4478887383862</v>
      </c>
      <c r="AL248" s="73">
        <v>2766.7469313976985</v>
      </c>
      <c r="AM248" s="73">
        <v>2851.2202306052886</v>
      </c>
      <c r="AN248" s="73">
        <v>2892.6262346537465</v>
      </c>
      <c r="AO248" s="73">
        <v>2962.19727294117</v>
      </c>
      <c r="AP248" s="73">
        <v>3066.3949840324549</v>
      </c>
      <c r="AQ248" s="73">
        <v>3140.4893209677457</v>
      </c>
      <c r="AR248" s="73">
        <v>3226.9129922551951</v>
      </c>
      <c r="AS248" s="73">
        <v>3309.953126930383</v>
      </c>
      <c r="AT248" s="73">
        <v>3463.9011275091384</v>
      </c>
      <c r="AU248" s="73">
        <v>3653.7487873952996</v>
      </c>
      <c r="AV248" s="73">
        <v>3829.8836596572755</v>
      </c>
      <c r="AW248" s="73">
        <v>4029.7572395114662</v>
      </c>
      <c r="AX248" s="73">
        <v>4238.1844276190996</v>
      </c>
      <c r="AY248" s="73">
        <v>4343.4097895479372</v>
      </c>
      <c r="AZ248" s="73">
        <v>4472.7442960273047</v>
      </c>
      <c r="BA248" s="73">
        <v>4699.3088335005832</v>
      </c>
      <c r="BB248" s="73">
        <v>4849.9073504062526</v>
      </c>
      <c r="BC248" s="73">
        <v>5014.6378270339974</v>
      </c>
      <c r="BD248" s="73">
        <v>5207.5881312923193</v>
      </c>
      <c r="BE248" s="73">
        <v>5421.0100829394069</v>
      </c>
      <c r="BF248" s="73">
        <v>5643.430259405558</v>
      </c>
      <c r="BG248" s="73">
        <v>5889.7425641005684</v>
      </c>
      <c r="BH248" s="73">
        <v>6134.1540726115481</v>
      </c>
      <c r="BI248" s="73">
        <v>6372.4309426509772</v>
      </c>
      <c r="BJ248" s="73">
        <v>6540.4118315121432</v>
      </c>
      <c r="BK248" s="73"/>
    </row>
    <row r="249" spans="1:63" x14ac:dyDescent="0.25">
      <c r="A249" s="61" t="s">
        <v>608</v>
      </c>
      <c r="B249" s="62" t="s">
        <v>609</v>
      </c>
      <c r="C249" s="77" t="e">
        <v>#N/A</v>
      </c>
      <c r="D249" s="77" t="e">
        <v>#N/A</v>
      </c>
      <c r="E249" s="77" t="e">
        <v>#N/A</v>
      </c>
      <c r="F249" s="77" t="e">
        <v>#N/A</v>
      </c>
      <c r="G249" s="77" t="e">
        <v>#N/A</v>
      </c>
      <c r="H249" s="77" t="e">
        <v>#N/A</v>
      </c>
      <c r="I249" s="77" t="e">
        <v>#N/A</v>
      </c>
      <c r="J249" s="77" t="e">
        <v>#N/A</v>
      </c>
      <c r="K249" s="77" t="e">
        <v>#N/A</v>
      </c>
      <c r="L249" s="77" t="e">
        <v>#N/A</v>
      </c>
      <c r="M249" s="77" t="e">
        <v>#N/A</v>
      </c>
      <c r="N249" s="77" t="e">
        <v>#N/A</v>
      </c>
      <c r="O249" s="77" t="e">
        <v>#N/A</v>
      </c>
      <c r="P249" s="77" t="e">
        <v>#N/A</v>
      </c>
      <c r="Q249" s="77" t="e">
        <v>#N/A</v>
      </c>
      <c r="R249" s="77" t="e">
        <v>#N/A</v>
      </c>
      <c r="S249" s="77" t="e">
        <v>#N/A</v>
      </c>
      <c r="T249" s="77" t="e">
        <v>#N/A</v>
      </c>
      <c r="U249" s="77" t="e">
        <v>#N/A</v>
      </c>
      <c r="V249" s="77" t="e">
        <v>#N/A</v>
      </c>
      <c r="W249" s="77" t="e">
        <v>#N/A</v>
      </c>
      <c r="X249" s="77" t="e">
        <v>#N/A</v>
      </c>
      <c r="Y249" s="77" t="e">
        <v>#N/A</v>
      </c>
      <c r="Z249" s="77" t="e">
        <v>#N/A</v>
      </c>
      <c r="AA249" s="77" t="e">
        <v>#N/A</v>
      </c>
      <c r="AB249" s="77" t="e">
        <v>#N/A</v>
      </c>
      <c r="AC249" s="77" t="e">
        <v>#N/A</v>
      </c>
      <c r="AD249" s="77" t="e">
        <v>#N/A</v>
      </c>
      <c r="AE249" s="77" t="e">
        <v>#N/A</v>
      </c>
      <c r="AF249" s="77" t="e">
        <v>#N/A</v>
      </c>
      <c r="AG249" s="73">
        <v>10623.125063735082</v>
      </c>
      <c r="AH249" s="73">
        <v>10806.115809248304</v>
      </c>
      <c r="AI249" s="73">
        <v>11097.138204540603</v>
      </c>
      <c r="AJ249" s="73">
        <v>11086.886758495208</v>
      </c>
      <c r="AK249" s="73">
        <v>11084.931313171894</v>
      </c>
      <c r="AL249" s="73">
        <v>11100.447883875382</v>
      </c>
      <c r="AM249" s="73">
        <v>11387.837033470718</v>
      </c>
      <c r="AN249" s="73">
        <v>11523.960740548087</v>
      </c>
      <c r="AO249" s="73">
        <v>11831.324181509062</v>
      </c>
      <c r="AP249" s="73">
        <v>11819.089938386673</v>
      </c>
      <c r="AQ249" s="73">
        <v>12245.81831320136</v>
      </c>
      <c r="AR249" s="73">
        <v>12182.241518434192</v>
      </c>
      <c r="AS249" s="73">
        <v>12153.389665440152</v>
      </c>
      <c r="AT249" s="73">
        <v>12594.216922676802</v>
      </c>
      <c r="AU249" s="73">
        <v>13303.672239930092</v>
      </c>
      <c r="AV249" s="73">
        <v>13691.215026586044</v>
      </c>
      <c r="AW249" s="73">
        <v>14180.784298422268</v>
      </c>
      <c r="AX249" s="73">
        <v>14599.137960349934</v>
      </c>
      <c r="AY249" s="73">
        <v>14958.290808741524</v>
      </c>
      <c r="AZ249" s="73">
        <v>14764.349868463703</v>
      </c>
      <c r="BA249" s="73">
        <v>15166.398873231494</v>
      </c>
      <c r="BB249" s="73">
        <v>15412.73158102358</v>
      </c>
      <c r="BC249" s="73">
        <v>15652.542695145665</v>
      </c>
      <c r="BD249" s="73">
        <v>15747.82390013596</v>
      </c>
      <c r="BE249" s="73">
        <v>15909.423527964505</v>
      </c>
      <c r="BF249" s="73">
        <v>16054.026043530617</v>
      </c>
      <c r="BG249" s="73">
        <v>16564.637590535662</v>
      </c>
      <c r="BH249" s="73">
        <v>16561.226166901753</v>
      </c>
      <c r="BI249" s="73">
        <v>16468.278783662226</v>
      </c>
      <c r="BJ249" s="73">
        <v>16292.83047574641</v>
      </c>
      <c r="BK249" s="73"/>
    </row>
    <row r="250" spans="1:63" x14ac:dyDescent="0.25">
      <c r="A250" s="61" t="s">
        <v>610</v>
      </c>
      <c r="B250" s="62" t="s">
        <v>611</v>
      </c>
      <c r="C250" s="77" t="e">
        <v>#N/A</v>
      </c>
      <c r="D250" s="77" t="e">
        <v>#N/A</v>
      </c>
      <c r="E250" s="77" t="e">
        <v>#N/A</v>
      </c>
      <c r="F250" s="77" t="e">
        <v>#N/A</v>
      </c>
      <c r="G250" s="77" t="e">
        <v>#N/A</v>
      </c>
      <c r="H250" s="77" t="e">
        <v>#N/A</v>
      </c>
      <c r="I250" s="77" t="e">
        <v>#N/A</v>
      </c>
      <c r="J250" s="77" t="e">
        <v>#N/A</v>
      </c>
      <c r="K250" s="77" t="e">
        <v>#N/A</v>
      </c>
      <c r="L250" s="77" t="e">
        <v>#N/A</v>
      </c>
      <c r="M250" s="77" t="e">
        <v>#N/A</v>
      </c>
      <c r="N250" s="77" t="e">
        <v>#N/A</v>
      </c>
      <c r="O250" s="77" t="e">
        <v>#N/A</v>
      </c>
      <c r="P250" s="77" t="e">
        <v>#N/A</v>
      </c>
      <c r="Q250" s="77" t="e">
        <v>#N/A</v>
      </c>
      <c r="R250" s="77" t="e">
        <v>#N/A</v>
      </c>
      <c r="S250" s="77" t="e">
        <v>#N/A</v>
      </c>
      <c r="T250" s="77" t="e">
        <v>#N/A</v>
      </c>
      <c r="U250" s="77" t="e">
        <v>#N/A</v>
      </c>
      <c r="V250" s="77" t="e">
        <v>#N/A</v>
      </c>
      <c r="W250" s="77" t="e">
        <v>#N/A</v>
      </c>
      <c r="X250" s="77" t="e">
        <v>#N/A</v>
      </c>
      <c r="Y250" s="77" t="e">
        <v>#N/A</v>
      </c>
      <c r="Z250" s="77" t="e">
        <v>#N/A</v>
      </c>
      <c r="AA250" s="77" t="e">
        <v>#N/A</v>
      </c>
      <c r="AB250" s="77" t="e">
        <v>#N/A</v>
      </c>
      <c r="AC250" s="77" t="e">
        <v>#N/A</v>
      </c>
      <c r="AD250" s="77" t="e">
        <v>#N/A</v>
      </c>
      <c r="AE250" s="77" t="e">
        <v>#N/A</v>
      </c>
      <c r="AF250" s="77" t="e">
        <v>#N/A</v>
      </c>
      <c r="AG250" s="73">
        <v>6892.0090690953557</v>
      </c>
      <c r="AH250" s="73">
        <v>6680.9088798208859</v>
      </c>
      <c r="AI250" s="73">
        <v>6814.2082782290963</v>
      </c>
      <c r="AJ250" s="73">
        <v>6830.6396077284744</v>
      </c>
      <c r="AK250" s="73">
        <v>6792.2765901876755</v>
      </c>
      <c r="AL250" s="73">
        <v>6834.9152800481061</v>
      </c>
      <c r="AM250" s="73">
        <v>7096.3186870834206</v>
      </c>
      <c r="AN250" s="73">
        <v>7193.3429018739898</v>
      </c>
      <c r="AO250" s="73">
        <v>7516.3099897865904</v>
      </c>
      <c r="AP250" s="73">
        <v>7702.7443573714763</v>
      </c>
      <c r="AQ250" s="73">
        <v>7916.8532663452061</v>
      </c>
      <c r="AR250" s="73">
        <v>7968.2335626187714</v>
      </c>
      <c r="AS250" s="73">
        <v>8092.4483052310179</v>
      </c>
      <c r="AT250" s="73">
        <v>8200.4803476751749</v>
      </c>
      <c r="AU250" s="73">
        <v>8657.5025505433332</v>
      </c>
      <c r="AV250" s="73">
        <v>8892.3268884171339</v>
      </c>
      <c r="AW250" s="73">
        <v>9228.8201651060263</v>
      </c>
      <c r="AX250" s="73">
        <v>9636.6203362332963</v>
      </c>
      <c r="AY250" s="73">
        <v>9846.0580870731246</v>
      </c>
      <c r="AZ250" s="73">
        <v>9948.6947005099373</v>
      </c>
      <c r="BA250" s="73">
        <v>10274.151207562414</v>
      </c>
      <c r="BB250" s="73">
        <v>10094.00431048748</v>
      </c>
      <c r="BC250" s="73">
        <v>10154.111416704565</v>
      </c>
      <c r="BD250" s="73">
        <v>10151.60990659886</v>
      </c>
      <c r="BE250" s="73">
        <v>10213.253910805135</v>
      </c>
      <c r="BF250" s="73">
        <v>10218.211290332611</v>
      </c>
      <c r="BG250" s="73">
        <v>10780.752946774155</v>
      </c>
      <c r="BH250" s="73">
        <v>10930.15865517471</v>
      </c>
      <c r="BI250" s="73">
        <v>10789.581373175875</v>
      </c>
      <c r="BJ250" s="73">
        <v>10650.242003720186</v>
      </c>
      <c r="BK250" s="73"/>
    </row>
    <row r="251" spans="1:63" x14ac:dyDescent="0.25">
      <c r="A251" s="61" t="s">
        <v>612</v>
      </c>
      <c r="B251" s="62" t="s">
        <v>613</v>
      </c>
      <c r="C251" s="77" t="e">
        <v>#N/A</v>
      </c>
      <c r="D251" s="77" t="e">
        <v>#N/A</v>
      </c>
      <c r="E251" s="77" t="e">
        <v>#N/A</v>
      </c>
      <c r="F251" s="77" t="e">
        <v>#N/A</v>
      </c>
      <c r="G251" s="77" t="e">
        <v>#N/A</v>
      </c>
      <c r="H251" s="77" t="e">
        <v>#N/A</v>
      </c>
      <c r="I251" s="77" t="e">
        <v>#N/A</v>
      </c>
      <c r="J251" s="77" t="e">
        <v>#N/A</v>
      </c>
      <c r="K251" s="77" t="e">
        <v>#N/A</v>
      </c>
      <c r="L251" s="77" t="e">
        <v>#N/A</v>
      </c>
      <c r="M251" s="77" t="e">
        <v>#N/A</v>
      </c>
      <c r="N251" s="77" t="e">
        <v>#N/A</v>
      </c>
      <c r="O251" s="77" t="e">
        <v>#N/A</v>
      </c>
      <c r="P251" s="77" t="e">
        <v>#N/A</v>
      </c>
      <c r="Q251" s="77" t="e">
        <v>#N/A</v>
      </c>
      <c r="R251" s="77" t="e">
        <v>#N/A</v>
      </c>
      <c r="S251" s="77" t="e">
        <v>#N/A</v>
      </c>
      <c r="T251" s="77" t="e">
        <v>#N/A</v>
      </c>
      <c r="U251" s="77" t="e">
        <v>#N/A</v>
      </c>
      <c r="V251" s="77" t="e">
        <v>#N/A</v>
      </c>
      <c r="W251" s="77" t="e">
        <v>#N/A</v>
      </c>
      <c r="X251" s="77" t="e">
        <v>#N/A</v>
      </c>
      <c r="Y251" s="77" t="e">
        <v>#N/A</v>
      </c>
      <c r="Z251" s="77" t="e">
        <v>#N/A</v>
      </c>
      <c r="AA251" s="77" t="e">
        <v>#N/A</v>
      </c>
      <c r="AB251" s="77" t="e">
        <v>#N/A</v>
      </c>
      <c r="AC251" s="77" t="e">
        <v>#N/A</v>
      </c>
      <c r="AD251" s="77" t="e">
        <v>#N/A</v>
      </c>
      <c r="AE251" s="77" t="e">
        <v>#N/A</v>
      </c>
      <c r="AF251" s="77" t="e">
        <v>#N/A</v>
      </c>
      <c r="AG251" s="73">
        <v>6915.3767705202436</v>
      </c>
      <c r="AH251" s="73">
        <v>6704.7123786208349</v>
      </c>
      <c r="AI251" s="73">
        <v>6839.7546791299492</v>
      </c>
      <c r="AJ251" s="73">
        <v>6857.6160523272129</v>
      </c>
      <c r="AK251" s="73">
        <v>6820.5619063817767</v>
      </c>
      <c r="AL251" s="73">
        <v>6863.1445379921852</v>
      </c>
      <c r="AM251" s="73">
        <v>7129.4375022694276</v>
      </c>
      <c r="AN251" s="73">
        <v>7223.8744328040812</v>
      </c>
      <c r="AO251" s="73">
        <v>7544.9060687366191</v>
      </c>
      <c r="AP251" s="73">
        <v>7730.4964954572642</v>
      </c>
      <c r="AQ251" s="73">
        <v>7953.3832515504546</v>
      </c>
      <c r="AR251" s="73">
        <v>8011.5668045212842</v>
      </c>
      <c r="AS251" s="73">
        <v>8144.2396905984533</v>
      </c>
      <c r="AT251" s="73">
        <v>8249.497346637123</v>
      </c>
      <c r="AU251" s="73">
        <v>8703.7783658606131</v>
      </c>
      <c r="AV251" s="73">
        <v>8937.1599906495721</v>
      </c>
      <c r="AW251" s="73">
        <v>9279.9139293826338</v>
      </c>
      <c r="AX251" s="73">
        <v>9692.2029927696622</v>
      </c>
      <c r="AY251" s="73">
        <v>9902.0262576440837</v>
      </c>
      <c r="AZ251" s="73">
        <v>10002.868295977707</v>
      </c>
      <c r="BA251" s="73">
        <v>10330.652410962219</v>
      </c>
      <c r="BB251" s="73">
        <v>10144.091269776973</v>
      </c>
      <c r="BC251" s="73">
        <v>10202.69138533898</v>
      </c>
      <c r="BD251" s="73">
        <v>10198.753407519573</v>
      </c>
      <c r="BE251" s="73">
        <v>10263.305045115852</v>
      </c>
      <c r="BF251" s="73">
        <v>10267.527328932318</v>
      </c>
      <c r="BG251" s="73">
        <v>10832.308415990725</v>
      </c>
      <c r="BH251" s="73">
        <v>10984.197080415068</v>
      </c>
      <c r="BI251" s="73">
        <v>10843.362128130782</v>
      </c>
      <c r="BJ251" s="73">
        <v>10703.942218095779</v>
      </c>
      <c r="BK251" s="73"/>
    </row>
    <row r="252" spans="1:63" x14ac:dyDescent="0.25">
      <c r="A252" s="61" t="s">
        <v>614</v>
      </c>
      <c r="B252" s="62" t="s">
        <v>615</v>
      </c>
      <c r="C252" s="77" t="e">
        <v>#N/A</v>
      </c>
      <c r="D252" s="77" t="e">
        <v>#N/A</v>
      </c>
      <c r="E252" s="77" t="e">
        <v>#N/A</v>
      </c>
      <c r="F252" s="77" t="e">
        <v>#N/A</v>
      </c>
      <c r="G252" s="77" t="e">
        <v>#N/A</v>
      </c>
      <c r="H252" s="77" t="e">
        <v>#N/A</v>
      </c>
      <c r="I252" s="77" t="e">
        <v>#N/A</v>
      </c>
      <c r="J252" s="77" t="e">
        <v>#N/A</v>
      </c>
      <c r="K252" s="77" t="e">
        <v>#N/A</v>
      </c>
      <c r="L252" s="77" t="e">
        <v>#N/A</v>
      </c>
      <c r="M252" s="77" t="e">
        <v>#N/A</v>
      </c>
      <c r="N252" s="77" t="e">
        <v>#N/A</v>
      </c>
      <c r="O252" s="77" t="e">
        <v>#N/A</v>
      </c>
      <c r="P252" s="77" t="e">
        <v>#N/A</v>
      </c>
      <c r="Q252" s="77" t="e">
        <v>#N/A</v>
      </c>
      <c r="R252" s="77" t="e">
        <v>#N/A</v>
      </c>
      <c r="S252" s="77" t="e">
        <v>#N/A</v>
      </c>
      <c r="T252" s="77" t="e">
        <v>#N/A</v>
      </c>
      <c r="U252" s="77" t="e">
        <v>#N/A</v>
      </c>
      <c r="V252" s="77" t="e">
        <v>#N/A</v>
      </c>
      <c r="W252" s="77" t="e">
        <v>#N/A</v>
      </c>
      <c r="X252" s="77" t="e">
        <v>#N/A</v>
      </c>
      <c r="Y252" s="77" t="e">
        <v>#N/A</v>
      </c>
      <c r="Z252" s="77" t="e">
        <v>#N/A</v>
      </c>
      <c r="AA252" s="77" t="e">
        <v>#N/A</v>
      </c>
      <c r="AB252" s="77" t="e">
        <v>#N/A</v>
      </c>
      <c r="AC252" s="77" t="e">
        <v>#N/A</v>
      </c>
      <c r="AD252" s="77" t="e">
        <v>#N/A</v>
      </c>
      <c r="AE252" s="77" t="e">
        <v>#N/A</v>
      </c>
      <c r="AF252" s="77" t="e">
        <v>#N/A</v>
      </c>
      <c r="AG252" s="73">
        <v>4598.8333966455048</v>
      </c>
      <c r="AH252" s="73">
        <v>4559.1239763781068</v>
      </c>
      <c r="AI252" s="73">
        <v>4511.217010589552</v>
      </c>
      <c r="AJ252" s="73">
        <v>4542.2513611347167</v>
      </c>
      <c r="AK252" s="73">
        <v>4561.4571285942457</v>
      </c>
      <c r="AL252" s="73">
        <v>4646.4113558953459</v>
      </c>
      <c r="AM252" s="73">
        <v>4806.1073047391328</v>
      </c>
      <c r="AN252" s="73">
        <v>4954.3842753803046</v>
      </c>
      <c r="AO252" s="73">
        <v>4978.0463178242608</v>
      </c>
      <c r="AP252" s="73">
        <v>5096.7103963859945</v>
      </c>
      <c r="AQ252" s="73">
        <v>5310.9393341417817</v>
      </c>
      <c r="AR252" s="73">
        <v>5432.756951323312</v>
      </c>
      <c r="AS252" s="73">
        <v>5610.7158183053334</v>
      </c>
      <c r="AT252" s="73">
        <v>5875.4240934378595</v>
      </c>
      <c r="AU252" s="73">
        <v>6240.8010605397722</v>
      </c>
      <c r="AV252" s="73">
        <v>6595.4899680032395</v>
      </c>
      <c r="AW252" s="73">
        <v>7029.2028231609984</v>
      </c>
      <c r="AX252" s="73">
        <v>7526.4157749515189</v>
      </c>
      <c r="AY252" s="73">
        <v>7839.5405312188423</v>
      </c>
      <c r="AZ252" s="73">
        <v>7947.505371657051</v>
      </c>
      <c r="BA252" s="73">
        <v>8445.2552555081311</v>
      </c>
      <c r="BB252" s="73">
        <v>8842.8879700117559</v>
      </c>
      <c r="BC252" s="73">
        <v>9195.4771648535861</v>
      </c>
      <c r="BD252" s="73">
        <v>9563.1330558205082</v>
      </c>
      <c r="BE252" s="73">
        <v>9902.4654546733782</v>
      </c>
      <c r="BF252" s="73">
        <v>10209.582457039563</v>
      </c>
      <c r="BG252" s="73">
        <v>10567.308764455644</v>
      </c>
      <c r="BH252" s="73">
        <v>10984.268072895784</v>
      </c>
      <c r="BI252" s="73">
        <v>11369.254606756471</v>
      </c>
      <c r="BJ252" s="73">
        <v>11671.363906617329</v>
      </c>
      <c r="BK252" s="73"/>
    </row>
    <row r="253" spans="1:63" x14ac:dyDescent="0.25">
      <c r="A253" s="61" t="s">
        <v>616</v>
      </c>
      <c r="B253" s="62" t="s">
        <v>617</v>
      </c>
      <c r="C253" s="77" t="e">
        <v>#N/A</v>
      </c>
      <c r="D253" s="77" t="e">
        <v>#N/A</v>
      </c>
      <c r="E253" s="77" t="e">
        <v>#N/A</v>
      </c>
      <c r="F253" s="77" t="e">
        <v>#N/A</v>
      </c>
      <c r="G253" s="77" t="e">
        <v>#N/A</v>
      </c>
      <c r="H253" s="77" t="e">
        <v>#N/A</v>
      </c>
      <c r="I253" s="77" t="e">
        <v>#N/A</v>
      </c>
      <c r="J253" s="77" t="e">
        <v>#N/A</v>
      </c>
      <c r="K253" s="77" t="e">
        <v>#N/A</v>
      </c>
      <c r="L253" s="77" t="e">
        <v>#N/A</v>
      </c>
      <c r="M253" s="77" t="e">
        <v>#N/A</v>
      </c>
      <c r="N253" s="77" t="e">
        <v>#N/A</v>
      </c>
      <c r="O253" s="77" t="e">
        <v>#N/A</v>
      </c>
      <c r="P253" s="77" t="e">
        <v>#N/A</v>
      </c>
      <c r="Q253" s="77" t="e">
        <v>#N/A</v>
      </c>
      <c r="R253" s="77" t="e">
        <v>#N/A</v>
      </c>
      <c r="S253" s="77" t="e">
        <v>#N/A</v>
      </c>
      <c r="T253" s="77" t="e">
        <v>#N/A</v>
      </c>
      <c r="U253" s="77" t="e">
        <v>#N/A</v>
      </c>
      <c r="V253" s="77" t="e">
        <v>#N/A</v>
      </c>
      <c r="W253" s="77" t="e">
        <v>#N/A</v>
      </c>
      <c r="X253" s="77" t="e">
        <v>#N/A</v>
      </c>
      <c r="Y253" s="77" t="e">
        <v>#N/A</v>
      </c>
      <c r="Z253" s="77" t="e">
        <v>#N/A</v>
      </c>
      <c r="AA253" s="77" t="e">
        <v>#N/A</v>
      </c>
      <c r="AB253" s="77" t="e">
        <v>#N/A</v>
      </c>
      <c r="AC253" s="77" t="e">
        <v>#N/A</v>
      </c>
      <c r="AD253" s="77" t="e">
        <v>#N/A</v>
      </c>
      <c r="AE253" s="77" t="e">
        <v>#N/A</v>
      </c>
      <c r="AF253" s="77" t="e">
        <v>#N/A</v>
      </c>
      <c r="AG253" s="73">
        <v>39868.859639314367</v>
      </c>
      <c r="AH253" s="73">
        <v>39232.908373949875</v>
      </c>
      <c r="AI253" s="73">
        <v>39976.852434576336</v>
      </c>
      <c r="AJ253" s="73">
        <v>40545.170567916684</v>
      </c>
      <c r="AK253" s="73">
        <v>41685.109166357812</v>
      </c>
      <c r="AL253" s="73">
        <v>42304.521241828697</v>
      </c>
      <c r="AM253" s="73">
        <v>43322.467186890688</v>
      </c>
      <c r="AN253" s="73">
        <v>44426.249455963414</v>
      </c>
      <c r="AO253" s="73">
        <v>45838.224861693445</v>
      </c>
      <c r="AP253" s="73">
        <v>47457.78108687271</v>
      </c>
      <c r="AQ253" s="73">
        <v>48906.792839150941</v>
      </c>
      <c r="AR253" s="73">
        <v>48919.683901473232</v>
      </c>
      <c r="AS253" s="73">
        <v>49364.906715055571</v>
      </c>
      <c r="AT253" s="73">
        <v>50376.239190652304</v>
      </c>
      <c r="AU253" s="73">
        <v>51812.077646509169</v>
      </c>
      <c r="AV253" s="73">
        <v>53197.329104874138</v>
      </c>
      <c r="AW253" s="73">
        <v>54242.901076121489</v>
      </c>
      <c r="AX253" s="73">
        <v>54948.205412522017</v>
      </c>
      <c r="AY253" s="73">
        <v>54400.249535520838</v>
      </c>
      <c r="AZ253" s="73">
        <v>52525.621336353361</v>
      </c>
      <c r="BA253" s="73">
        <v>53435.111680896989</v>
      </c>
      <c r="BB253" s="73">
        <v>53930.497780388236</v>
      </c>
      <c r="BC253" s="73">
        <v>54701.38053060243</v>
      </c>
      <c r="BD253" s="73">
        <v>55329.316318122379</v>
      </c>
      <c r="BE253" s="73">
        <v>56315.17328706017</v>
      </c>
      <c r="BF253" s="73">
        <v>57423.20486486904</v>
      </c>
      <c r="BG253" s="73">
        <v>57892.478758776728</v>
      </c>
      <c r="BH253" s="73">
        <v>58896.272061778778</v>
      </c>
      <c r="BI253" s="73">
        <v>60205.153961837474</v>
      </c>
      <c r="BJ253" s="73">
        <v>61131.396985706037</v>
      </c>
      <c r="BK253" s="73"/>
    </row>
    <row r="254" spans="1:63" x14ac:dyDescent="0.25">
      <c r="A254" s="61" t="s">
        <v>618</v>
      </c>
      <c r="B254" s="62" t="s">
        <v>619</v>
      </c>
      <c r="C254" s="77" t="e">
        <v>#N/A</v>
      </c>
      <c r="D254" s="77" t="e">
        <v>#N/A</v>
      </c>
      <c r="E254" s="77" t="e">
        <v>#N/A</v>
      </c>
      <c r="F254" s="77" t="e">
        <v>#N/A</v>
      </c>
      <c r="G254" s="77" t="e">
        <v>#N/A</v>
      </c>
      <c r="H254" s="77" t="e">
        <v>#N/A</v>
      </c>
      <c r="I254" s="77" t="e">
        <v>#N/A</v>
      </c>
      <c r="J254" s="77" t="e">
        <v>#N/A</v>
      </c>
      <c r="K254" s="77" t="e">
        <v>#N/A</v>
      </c>
      <c r="L254" s="77" t="e">
        <v>#N/A</v>
      </c>
      <c r="M254" s="77" t="e">
        <v>#N/A</v>
      </c>
      <c r="N254" s="77" t="e">
        <v>#N/A</v>
      </c>
      <c r="O254" s="77" t="e">
        <v>#N/A</v>
      </c>
      <c r="P254" s="77" t="e">
        <v>#N/A</v>
      </c>
      <c r="Q254" s="77" t="e">
        <v>#N/A</v>
      </c>
      <c r="R254" s="77" t="e">
        <v>#N/A</v>
      </c>
      <c r="S254" s="77" t="e">
        <v>#N/A</v>
      </c>
      <c r="T254" s="77" t="e">
        <v>#N/A</v>
      </c>
      <c r="U254" s="77" t="e">
        <v>#N/A</v>
      </c>
      <c r="V254" s="77" t="e">
        <v>#N/A</v>
      </c>
      <c r="W254" s="77" t="e">
        <v>#N/A</v>
      </c>
      <c r="X254" s="77" t="e">
        <v>#N/A</v>
      </c>
      <c r="Y254" s="77" t="e">
        <v>#N/A</v>
      </c>
      <c r="Z254" s="77" t="e">
        <v>#N/A</v>
      </c>
      <c r="AA254" s="77" t="e">
        <v>#N/A</v>
      </c>
      <c r="AB254" s="77" t="e">
        <v>#N/A</v>
      </c>
      <c r="AC254" s="77" t="e">
        <v>#N/A</v>
      </c>
      <c r="AD254" s="77" t="e">
        <v>#N/A</v>
      </c>
      <c r="AE254" s="77" t="e">
        <v>#N/A</v>
      </c>
      <c r="AF254" s="77" t="e">
        <v>#N/A</v>
      </c>
      <c r="AG254" s="73" t="e">
        <v>#N/A</v>
      </c>
      <c r="AH254" s="73" t="e">
        <v>#N/A</v>
      </c>
      <c r="AI254" s="73" t="e">
        <v>#N/A</v>
      </c>
      <c r="AJ254" s="73" t="e">
        <v>#N/A</v>
      </c>
      <c r="AK254" s="73" t="e">
        <v>#N/A</v>
      </c>
      <c r="AL254" s="73" t="e">
        <v>#N/A</v>
      </c>
      <c r="AM254" s="73" t="e">
        <v>#N/A</v>
      </c>
      <c r="AN254" s="73" t="e">
        <v>#N/A</v>
      </c>
      <c r="AO254" s="73" t="e">
        <v>#N/A</v>
      </c>
      <c r="AP254" s="73" t="e">
        <v>#N/A</v>
      </c>
      <c r="AQ254" s="73" t="e">
        <v>#N/A</v>
      </c>
      <c r="AR254" s="73" t="e">
        <v>#N/A</v>
      </c>
      <c r="AS254" s="73" t="e">
        <v>#N/A</v>
      </c>
      <c r="AT254" s="73" t="e">
        <v>#N/A</v>
      </c>
      <c r="AU254" s="73" t="e">
        <v>#N/A</v>
      </c>
      <c r="AV254" s="73" t="e">
        <v>#N/A</v>
      </c>
      <c r="AW254" s="73" t="e">
        <v>#N/A</v>
      </c>
      <c r="AX254" s="73" t="e">
        <v>#N/A</v>
      </c>
      <c r="AY254" s="73" t="e">
        <v>#N/A</v>
      </c>
      <c r="AZ254" s="73" t="e">
        <v>#N/A</v>
      </c>
      <c r="BA254" s="73" t="e">
        <v>#N/A</v>
      </c>
      <c r="BB254" s="73" t="e">
        <v>#N/A</v>
      </c>
      <c r="BC254" s="73" t="e">
        <v>#N/A</v>
      </c>
      <c r="BD254" s="73" t="e">
        <v>#N/A</v>
      </c>
      <c r="BE254" s="73" t="e">
        <v>#N/A</v>
      </c>
      <c r="BF254" s="73" t="e">
        <v>#N/A</v>
      </c>
      <c r="BG254" s="73" t="e">
        <v>#N/A</v>
      </c>
      <c r="BH254" s="73" t="e">
        <v>#N/A</v>
      </c>
      <c r="BI254" s="73" t="e">
        <v>#N/A</v>
      </c>
      <c r="BJ254" s="73" t="e">
        <v>#N/A</v>
      </c>
      <c r="BK254" s="73"/>
    </row>
    <row r="255" spans="1:63" x14ac:dyDescent="0.25">
      <c r="A255" s="61" t="s">
        <v>620</v>
      </c>
      <c r="B255" s="62" t="s">
        <v>621</v>
      </c>
      <c r="C255" s="77" t="e">
        <v>#N/A</v>
      </c>
      <c r="D255" s="77" t="e">
        <v>#N/A</v>
      </c>
      <c r="E255" s="77" t="e">
        <v>#N/A</v>
      </c>
      <c r="F255" s="77" t="e">
        <v>#N/A</v>
      </c>
      <c r="G255" s="77" t="e">
        <v>#N/A</v>
      </c>
      <c r="H255" s="77" t="e">
        <v>#N/A</v>
      </c>
      <c r="I255" s="77" t="e">
        <v>#N/A</v>
      </c>
      <c r="J255" s="77" t="e">
        <v>#N/A</v>
      </c>
      <c r="K255" s="77" t="e">
        <v>#N/A</v>
      </c>
      <c r="L255" s="77" t="e">
        <v>#N/A</v>
      </c>
      <c r="M255" s="77" t="e">
        <v>#N/A</v>
      </c>
      <c r="N255" s="77" t="e">
        <v>#N/A</v>
      </c>
      <c r="O255" s="77" t="e">
        <v>#N/A</v>
      </c>
      <c r="P255" s="77" t="e">
        <v>#N/A</v>
      </c>
      <c r="Q255" s="77" t="e">
        <v>#N/A</v>
      </c>
      <c r="R255" s="77" t="e">
        <v>#N/A</v>
      </c>
      <c r="S255" s="77" t="e">
        <v>#N/A</v>
      </c>
      <c r="T255" s="77" t="e">
        <v>#N/A</v>
      </c>
      <c r="U255" s="77" t="e">
        <v>#N/A</v>
      </c>
      <c r="V255" s="77" t="e">
        <v>#N/A</v>
      </c>
      <c r="W255" s="77" t="e">
        <v>#N/A</v>
      </c>
      <c r="X255" s="77" t="e">
        <v>#N/A</v>
      </c>
      <c r="Y255" s="77" t="e">
        <v>#N/A</v>
      </c>
      <c r="Z255" s="77" t="e">
        <v>#N/A</v>
      </c>
      <c r="AA255" s="77" t="e">
        <v>#N/A</v>
      </c>
      <c r="AB255" s="77" t="e">
        <v>#N/A</v>
      </c>
      <c r="AC255" s="77" t="e">
        <v>#N/A</v>
      </c>
      <c r="AD255" s="77" t="e">
        <v>#N/A</v>
      </c>
      <c r="AE255" s="77" t="e">
        <v>#N/A</v>
      </c>
      <c r="AF255" s="77" t="e">
        <v>#N/A</v>
      </c>
      <c r="AG255" s="73">
        <v>29442.103553037501</v>
      </c>
      <c r="AH255" s="73">
        <v>29559.338788531251</v>
      </c>
      <c r="AI255" s="73">
        <v>29927.30973908442</v>
      </c>
      <c r="AJ255" s="73">
        <v>30075.207638594675</v>
      </c>
      <c r="AK255" s="73">
        <v>30766.338949172758</v>
      </c>
      <c r="AL255" s="73">
        <v>31337.424855507095</v>
      </c>
      <c r="AM255" s="73">
        <v>32089.869636825137</v>
      </c>
      <c r="AN255" s="73">
        <v>32933.275999200683</v>
      </c>
      <c r="AO255" s="73">
        <v>33651.639436641912</v>
      </c>
      <c r="AP255" s="73">
        <v>34486.647346805657</v>
      </c>
      <c r="AQ255" s="73">
        <v>35649.527917062849</v>
      </c>
      <c r="AR255" s="73">
        <v>35877.857254674171</v>
      </c>
      <c r="AS255" s="73">
        <v>36202.014729544753</v>
      </c>
      <c r="AT255" s="73">
        <v>36705.301182068208</v>
      </c>
      <c r="AU255" s="73">
        <v>37664.838729407587</v>
      </c>
      <c r="AV255" s="73">
        <v>38500.869213898091</v>
      </c>
      <c r="AW255" s="73">
        <v>39471.213348004567</v>
      </c>
      <c r="AX255" s="73">
        <v>40286.625540815461</v>
      </c>
      <c r="AY255" s="73">
        <v>40126.681773017204</v>
      </c>
      <c r="AZ255" s="73">
        <v>38490.787028957282</v>
      </c>
      <c r="BA255" s="73">
        <v>39401.241987271453</v>
      </c>
      <c r="BB255" s="73">
        <v>40022.979179252929</v>
      </c>
      <c r="BC255" s="73">
        <v>40308.804156860817</v>
      </c>
      <c r="BD255" s="73">
        <v>40688.439334835231</v>
      </c>
      <c r="BE255" s="73">
        <v>41306.88718617741</v>
      </c>
      <c r="BF255" s="73">
        <v>42089.517644577871</v>
      </c>
      <c r="BG255" s="73">
        <v>42585.750360273669</v>
      </c>
      <c r="BH255" s="73">
        <v>43457.636570602837</v>
      </c>
      <c r="BI255" s="73">
        <v>44209.808911754335</v>
      </c>
      <c r="BJ255" s="73">
        <v>44697.937229115203</v>
      </c>
      <c r="BK255" s="73"/>
    </row>
    <row r="256" spans="1:63" x14ac:dyDescent="0.25">
      <c r="A256" s="61" t="s">
        <v>622</v>
      </c>
      <c r="B256" s="62" t="s">
        <v>623</v>
      </c>
      <c r="C256" s="77" t="e">
        <v>#N/A</v>
      </c>
      <c r="D256" s="77" t="e">
        <v>#N/A</v>
      </c>
      <c r="E256" s="77" t="e">
        <v>#N/A</v>
      </c>
      <c r="F256" s="77" t="e">
        <v>#N/A</v>
      </c>
      <c r="G256" s="77" t="e">
        <v>#N/A</v>
      </c>
      <c r="H256" s="77" t="e">
        <v>#N/A</v>
      </c>
      <c r="I256" s="77" t="e">
        <v>#N/A</v>
      </c>
      <c r="J256" s="77" t="e">
        <v>#N/A</v>
      </c>
      <c r="K256" s="77" t="e">
        <v>#N/A</v>
      </c>
      <c r="L256" s="77" t="e">
        <v>#N/A</v>
      </c>
      <c r="M256" s="77" t="e">
        <v>#N/A</v>
      </c>
      <c r="N256" s="77" t="e">
        <v>#N/A</v>
      </c>
      <c r="O256" s="77" t="e">
        <v>#N/A</v>
      </c>
      <c r="P256" s="77" t="e">
        <v>#N/A</v>
      </c>
      <c r="Q256" s="77" t="e">
        <v>#N/A</v>
      </c>
      <c r="R256" s="77" t="e">
        <v>#N/A</v>
      </c>
      <c r="S256" s="77" t="e">
        <v>#N/A</v>
      </c>
      <c r="T256" s="77" t="e">
        <v>#N/A</v>
      </c>
      <c r="U256" s="77" t="e">
        <v>#N/A</v>
      </c>
      <c r="V256" s="77" t="e">
        <v>#N/A</v>
      </c>
      <c r="W256" s="77" t="e">
        <v>#N/A</v>
      </c>
      <c r="X256" s="77" t="e">
        <v>#N/A</v>
      </c>
      <c r="Y256" s="77" t="e">
        <v>#N/A</v>
      </c>
      <c r="Z256" s="77" t="e">
        <v>#N/A</v>
      </c>
      <c r="AA256" s="77" t="e">
        <v>#N/A</v>
      </c>
      <c r="AB256" s="77" t="e">
        <v>#N/A</v>
      </c>
      <c r="AC256" s="77" t="e">
        <v>#N/A</v>
      </c>
      <c r="AD256" s="77" t="e">
        <v>#N/A</v>
      </c>
      <c r="AE256" s="77" t="e">
        <v>#N/A</v>
      </c>
      <c r="AF256" s="77" t="e">
        <v>#N/A</v>
      </c>
      <c r="AG256" s="73" t="e">
        <v>#N/A</v>
      </c>
      <c r="AH256" s="73" t="e">
        <v>#N/A</v>
      </c>
      <c r="AI256" s="73" t="e">
        <v>#N/A</v>
      </c>
      <c r="AJ256" s="73" t="e">
        <v>#N/A</v>
      </c>
      <c r="AK256" s="73" t="e">
        <v>#N/A</v>
      </c>
      <c r="AL256" s="73" t="e">
        <v>#N/A</v>
      </c>
      <c r="AM256" s="73" t="e">
        <v>#N/A</v>
      </c>
      <c r="AN256" s="73" t="e">
        <v>#N/A</v>
      </c>
      <c r="AO256" s="73" t="e">
        <v>#N/A</v>
      </c>
      <c r="AP256" s="73" t="e">
        <v>#N/A</v>
      </c>
      <c r="AQ256" s="73">
        <v>13727.216191263193</v>
      </c>
      <c r="AR256" s="73">
        <v>14089.088553360625</v>
      </c>
      <c r="AS256" s="73">
        <v>14493.89234242207</v>
      </c>
      <c r="AT256" s="73">
        <v>14919.515033241045</v>
      </c>
      <c r="AU256" s="73">
        <v>15928.524832326028</v>
      </c>
      <c r="AV256" s="73">
        <v>16479.966290649445</v>
      </c>
      <c r="AW256" s="73">
        <v>17695.448284967937</v>
      </c>
      <c r="AX256" s="73">
        <v>18905.082844478467</v>
      </c>
      <c r="AY256" s="73">
        <v>19724.86103863328</v>
      </c>
      <c r="AZ256" s="73">
        <v>19531.515919429145</v>
      </c>
      <c r="BA256" s="73">
        <v>20549.352418387258</v>
      </c>
      <c r="BB256" s="73">
        <v>21529.341127316413</v>
      </c>
      <c r="BC256" s="73">
        <v>21857.778674351717</v>
      </c>
      <c r="BD256" s="73">
        <v>22195.077632060722</v>
      </c>
      <c r="BE256" s="73">
        <v>22553.688046847099</v>
      </c>
      <c r="BF256" s="73">
        <v>22724.33830188162</v>
      </c>
      <c r="BG256" s="73">
        <v>22852.293863982195</v>
      </c>
      <c r="BH256" s="73">
        <v>22678.978469248359</v>
      </c>
      <c r="BI256" s="73">
        <v>22687.095820462848</v>
      </c>
      <c r="BJ256" s="73">
        <v>22712.396168305375</v>
      </c>
      <c r="BK256" s="73"/>
    </row>
    <row r="257" spans="1:63" x14ac:dyDescent="0.25">
      <c r="A257" s="61" t="s">
        <v>624</v>
      </c>
      <c r="B257" s="62" t="s">
        <v>625</v>
      </c>
      <c r="C257" s="77" t="e">
        <v>#N/A</v>
      </c>
      <c r="D257" s="77" t="e">
        <v>#N/A</v>
      </c>
      <c r="E257" s="77" t="e">
        <v>#N/A</v>
      </c>
      <c r="F257" s="77" t="e">
        <v>#N/A</v>
      </c>
      <c r="G257" s="77" t="e">
        <v>#N/A</v>
      </c>
      <c r="H257" s="77" t="e">
        <v>#N/A</v>
      </c>
      <c r="I257" s="77" t="e">
        <v>#N/A</v>
      </c>
      <c r="J257" s="77" t="e">
        <v>#N/A</v>
      </c>
      <c r="K257" s="77" t="e">
        <v>#N/A</v>
      </c>
      <c r="L257" s="77" t="e">
        <v>#N/A</v>
      </c>
      <c r="M257" s="77" t="e">
        <v>#N/A</v>
      </c>
      <c r="N257" s="77" t="e">
        <v>#N/A</v>
      </c>
      <c r="O257" s="77" t="e">
        <v>#N/A</v>
      </c>
      <c r="P257" s="77" t="e">
        <v>#N/A</v>
      </c>
      <c r="Q257" s="77" t="e">
        <v>#N/A</v>
      </c>
      <c r="R257" s="77" t="e">
        <v>#N/A</v>
      </c>
      <c r="S257" s="77" t="e">
        <v>#N/A</v>
      </c>
      <c r="T257" s="77" t="e">
        <v>#N/A</v>
      </c>
      <c r="U257" s="77" t="e">
        <v>#N/A</v>
      </c>
      <c r="V257" s="77" t="e">
        <v>#N/A</v>
      </c>
      <c r="W257" s="77" t="e">
        <v>#N/A</v>
      </c>
      <c r="X257" s="77" t="e">
        <v>#N/A</v>
      </c>
      <c r="Y257" s="77" t="e">
        <v>#N/A</v>
      </c>
      <c r="Z257" s="77" t="e">
        <v>#N/A</v>
      </c>
      <c r="AA257" s="77" t="e">
        <v>#N/A</v>
      </c>
      <c r="AB257" s="77" t="e">
        <v>#N/A</v>
      </c>
      <c r="AC257" s="77" t="e">
        <v>#N/A</v>
      </c>
      <c r="AD257" s="77" t="e">
        <v>#N/A</v>
      </c>
      <c r="AE257" s="77" t="e">
        <v>#N/A</v>
      </c>
      <c r="AF257" s="77" t="e">
        <v>#N/A</v>
      </c>
      <c r="AG257" s="73">
        <v>5426.1908728252465</v>
      </c>
      <c r="AH257" s="73">
        <v>5294.0400969430048</v>
      </c>
      <c r="AI257" s="73">
        <v>5497.4876224147029</v>
      </c>
      <c r="AJ257" s="73">
        <v>5547.0203162152256</v>
      </c>
      <c r="AK257" s="73">
        <v>5714.6592301521523</v>
      </c>
      <c r="AL257" s="73">
        <v>5840.7692791476229</v>
      </c>
      <c r="AM257" s="73">
        <v>5971.8895342360547</v>
      </c>
      <c r="AN257" s="73">
        <v>5803.7219720835792</v>
      </c>
      <c r="AO257" s="73">
        <v>5820.2343945330213</v>
      </c>
      <c r="AP257" s="73">
        <v>6106.0169391920026</v>
      </c>
      <c r="AQ257" s="73">
        <v>5947.8322020785836</v>
      </c>
      <c r="AR257" s="73">
        <v>5969.2412370161665</v>
      </c>
      <c r="AS257" s="73">
        <v>6051.6288260304382</v>
      </c>
      <c r="AT257" s="73">
        <v>6090.4083188139857</v>
      </c>
      <c r="AU257" s="73">
        <v>6292.4343298166004</v>
      </c>
      <c r="AV257" s="73">
        <v>6324.1639266028424</v>
      </c>
      <c r="AW257" s="73">
        <v>6381.5026985130125</v>
      </c>
      <c r="AX257" s="73">
        <v>6331.9680919196553</v>
      </c>
      <c r="AY257" s="73">
        <v>6342.1831893882227</v>
      </c>
      <c r="AZ257" s="73">
        <v>6183.9543136268112</v>
      </c>
      <c r="BA257" s="73">
        <v>6291.0796431509089</v>
      </c>
      <c r="BB257" s="73">
        <v>6425.4048162671106</v>
      </c>
      <c r="BC257" s="73">
        <v>6409.6050453834268</v>
      </c>
      <c r="BD257" s="73">
        <v>6574.411413890135</v>
      </c>
      <c r="BE257" s="73">
        <v>6765.8134122471347</v>
      </c>
      <c r="BF257" s="73">
        <v>6941.801694979592</v>
      </c>
      <c r="BG257" s="73">
        <v>7073.9672249045216</v>
      </c>
      <c r="BH257" s="73">
        <v>7291.122268564729</v>
      </c>
      <c r="BI257" s="73">
        <v>7412.2326572477778</v>
      </c>
      <c r="BJ257" s="73">
        <v>7321.6951712967048</v>
      </c>
      <c r="BK257" s="73"/>
    </row>
    <row r="258" spans="1:63" x14ac:dyDescent="0.25">
      <c r="A258" s="61" t="s">
        <v>626</v>
      </c>
      <c r="B258" s="62" t="s">
        <v>627</v>
      </c>
      <c r="C258" s="77" t="e">
        <v>#N/A</v>
      </c>
      <c r="D258" s="77" t="e">
        <v>#N/A</v>
      </c>
      <c r="E258" s="77" t="e">
        <v>#N/A</v>
      </c>
      <c r="F258" s="77" t="e">
        <v>#N/A</v>
      </c>
      <c r="G258" s="77" t="e">
        <v>#N/A</v>
      </c>
      <c r="H258" s="77" t="e">
        <v>#N/A</v>
      </c>
      <c r="I258" s="77" t="e">
        <v>#N/A</v>
      </c>
      <c r="J258" s="77" t="e">
        <v>#N/A</v>
      </c>
      <c r="K258" s="77" t="e">
        <v>#N/A</v>
      </c>
      <c r="L258" s="77" t="e">
        <v>#N/A</v>
      </c>
      <c r="M258" s="77" t="e">
        <v>#N/A</v>
      </c>
      <c r="N258" s="77" t="e">
        <v>#N/A</v>
      </c>
      <c r="O258" s="77" t="e">
        <v>#N/A</v>
      </c>
      <c r="P258" s="77" t="e">
        <v>#N/A</v>
      </c>
      <c r="Q258" s="77" t="e">
        <v>#N/A</v>
      </c>
      <c r="R258" s="77" t="e">
        <v>#N/A</v>
      </c>
      <c r="S258" s="77" t="e">
        <v>#N/A</v>
      </c>
      <c r="T258" s="77" t="e">
        <v>#N/A</v>
      </c>
      <c r="U258" s="77" t="e">
        <v>#N/A</v>
      </c>
      <c r="V258" s="77" t="e">
        <v>#N/A</v>
      </c>
      <c r="W258" s="77" t="e">
        <v>#N/A</v>
      </c>
      <c r="X258" s="77" t="e">
        <v>#N/A</v>
      </c>
      <c r="Y258" s="77" t="e">
        <v>#N/A</v>
      </c>
      <c r="Z258" s="77" t="e">
        <v>#N/A</v>
      </c>
      <c r="AA258" s="77" t="e">
        <v>#N/A</v>
      </c>
      <c r="AB258" s="77" t="e">
        <v>#N/A</v>
      </c>
      <c r="AC258" s="77" t="e">
        <v>#N/A</v>
      </c>
      <c r="AD258" s="77" t="e">
        <v>#N/A</v>
      </c>
      <c r="AE258" s="77" t="e">
        <v>#N/A</v>
      </c>
      <c r="AF258" s="77" t="e">
        <v>#N/A</v>
      </c>
      <c r="AG258" s="73">
        <v>31996.286173680361</v>
      </c>
      <c r="AH258" s="73">
        <v>32107.165915338195</v>
      </c>
      <c r="AI258" s="73">
        <v>32418.427182398496</v>
      </c>
      <c r="AJ258" s="73">
        <v>32465.596650924184</v>
      </c>
      <c r="AK258" s="73">
        <v>33148.456713039843</v>
      </c>
      <c r="AL258" s="73">
        <v>33815.092185104768</v>
      </c>
      <c r="AM258" s="73">
        <v>34567.31037531537</v>
      </c>
      <c r="AN258" s="73">
        <v>35425.802806971784</v>
      </c>
      <c r="AO258" s="73">
        <v>36200.823358986752</v>
      </c>
      <c r="AP258" s="73">
        <v>37260.447266103052</v>
      </c>
      <c r="AQ258" s="73">
        <v>38569.781265861326</v>
      </c>
      <c r="AR258" s="73">
        <v>39029.711155759833</v>
      </c>
      <c r="AS258" s="73">
        <v>39475.471400765447</v>
      </c>
      <c r="AT258" s="73">
        <v>40119.16476807138</v>
      </c>
      <c r="AU258" s="73">
        <v>41223.883899970977</v>
      </c>
      <c r="AV258" s="73">
        <v>42176.92109996052</v>
      </c>
      <c r="AW258" s="73">
        <v>43262.503206456924</v>
      </c>
      <c r="AX258" s="73">
        <v>44214.196164978595</v>
      </c>
      <c r="AY258" s="73">
        <v>44091.654679634987</v>
      </c>
      <c r="AZ258" s="73">
        <v>42314.302367100128</v>
      </c>
      <c r="BA258" s="73">
        <v>43330.52552679916</v>
      </c>
      <c r="BB258" s="73">
        <v>43951.880280471181</v>
      </c>
      <c r="BC258" s="73">
        <v>44235.808355882502</v>
      </c>
      <c r="BD258" s="73">
        <v>44623.584027464567</v>
      </c>
      <c r="BE258" s="73">
        <v>45254.504339532767</v>
      </c>
      <c r="BF258" s="73">
        <v>45970.169797037801</v>
      </c>
      <c r="BG258" s="73">
        <v>46549.491924821385</v>
      </c>
      <c r="BH258" s="73">
        <v>47528.829675596033</v>
      </c>
      <c r="BI258" s="73">
        <v>48411.481314557852</v>
      </c>
      <c r="BJ258" s="73">
        <v>49041.647239489153</v>
      </c>
      <c r="BK258" s="73"/>
    </row>
    <row r="259" spans="1:63" x14ac:dyDescent="0.25">
      <c r="A259" s="61" t="s">
        <v>628</v>
      </c>
      <c r="B259" s="62" t="s">
        <v>629</v>
      </c>
      <c r="C259" s="77" t="e">
        <v>#N/A</v>
      </c>
      <c r="D259" s="77" t="e">
        <v>#N/A</v>
      </c>
      <c r="E259" s="77" t="e">
        <v>#N/A</v>
      </c>
      <c r="F259" s="77" t="e">
        <v>#N/A</v>
      </c>
      <c r="G259" s="77" t="e">
        <v>#N/A</v>
      </c>
      <c r="H259" s="77" t="e">
        <v>#N/A</v>
      </c>
      <c r="I259" s="77" t="e">
        <v>#N/A</v>
      </c>
      <c r="J259" s="77" t="e">
        <v>#N/A</v>
      </c>
      <c r="K259" s="77" t="e">
        <v>#N/A</v>
      </c>
      <c r="L259" s="77" t="e">
        <v>#N/A</v>
      </c>
      <c r="M259" s="77" t="e">
        <v>#N/A</v>
      </c>
      <c r="N259" s="77" t="e">
        <v>#N/A</v>
      </c>
      <c r="O259" s="77" t="e">
        <v>#N/A</v>
      </c>
      <c r="P259" s="77" t="e">
        <v>#N/A</v>
      </c>
      <c r="Q259" s="77" t="e">
        <v>#N/A</v>
      </c>
      <c r="R259" s="77" t="e">
        <v>#N/A</v>
      </c>
      <c r="S259" s="77" t="e">
        <v>#N/A</v>
      </c>
      <c r="T259" s="77" t="e">
        <v>#N/A</v>
      </c>
      <c r="U259" s="77" t="e">
        <v>#N/A</v>
      </c>
      <c r="V259" s="77" t="e">
        <v>#N/A</v>
      </c>
      <c r="W259" s="77" t="e">
        <v>#N/A</v>
      </c>
      <c r="X259" s="77" t="e">
        <v>#N/A</v>
      </c>
      <c r="Y259" s="77" t="e">
        <v>#N/A</v>
      </c>
      <c r="Z259" s="77" t="e">
        <v>#N/A</v>
      </c>
      <c r="AA259" s="77" t="e">
        <v>#N/A</v>
      </c>
      <c r="AB259" s="77" t="e">
        <v>#N/A</v>
      </c>
      <c r="AC259" s="77" t="e">
        <v>#N/A</v>
      </c>
      <c r="AD259" s="77" t="e">
        <v>#N/A</v>
      </c>
      <c r="AE259" s="77" t="e">
        <v>#N/A</v>
      </c>
      <c r="AF259" s="77" t="e">
        <v>#N/A</v>
      </c>
      <c r="AG259" s="73">
        <v>2553.5393527428951</v>
      </c>
      <c r="AH259" s="73">
        <v>2276.6470605492741</v>
      </c>
      <c r="AI259" s="73">
        <v>2261.8997768726222</v>
      </c>
      <c r="AJ259" s="73">
        <v>2185.5961364174109</v>
      </c>
      <c r="AK259" s="73">
        <v>2125.5390478769436</v>
      </c>
      <c r="AL259" s="73">
        <v>2133.9970515918021</v>
      </c>
      <c r="AM259" s="73">
        <v>2193.4805123857086</v>
      </c>
      <c r="AN259" s="73">
        <v>2251.5063749901606</v>
      </c>
      <c r="AO259" s="73">
        <v>2345.9363702002183</v>
      </c>
      <c r="AP259" s="73">
        <v>2384.8540101478743</v>
      </c>
      <c r="AQ259" s="73">
        <v>2385.1610752600209</v>
      </c>
      <c r="AR259" s="73">
        <v>2429.379055636663</v>
      </c>
      <c r="AS259" s="73">
        <v>2499.5278124675033</v>
      </c>
      <c r="AT259" s="73">
        <v>2443.1016562642599</v>
      </c>
      <c r="AU259" s="73">
        <v>2645.9691341510938</v>
      </c>
      <c r="AV259" s="73">
        <v>2740.8013805480505</v>
      </c>
      <c r="AW259" s="73">
        <v>2850.1724966013835</v>
      </c>
      <c r="AX259" s="73">
        <v>2952.356337118611</v>
      </c>
      <c r="AY259" s="73">
        <v>3059.3192283880712</v>
      </c>
      <c r="AZ259" s="73">
        <v>3127.2434991258797</v>
      </c>
      <c r="BA259" s="73">
        <v>3232.0512596947133</v>
      </c>
      <c r="BB259" s="73">
        <v>3282.6497711504621</v>
      </c>
      <c r="BC259" s="73">
        <v>3389.201456089053</v>
      </c>
      <c r="BD259" s="73">
        <v>3486.13296907725</v>
      </c>
      <c r="BE259" s="73">
        <v>3556.2783322728155</v>
      </c>
      <c r="BF259" s="73">
        <v>3568.4351300407307</v>
      </c>
      <c r="BG259" s="73">
        <v>3575.6828505785375</v>
      </c>
      <c r="BH259" s="73">
        <v>3538.3099898714258</v>
      </c>
      <c r="BI259" s="73">
        <v>3520.4919955893556</v>
      </c>
      <c r="BJ259" s="73">
        <v>3532.4397898147986</v>
      </c>
      <c r="BK259" s="73"/>
    </row>
    <row r="260" spans="1:63" x14ac:dyDescent="0.25">
      <c r="A260" s="61" t="s">
        <v>630</v>
      </c>
      <c r="B260" s="62" t="s">
        <v>631</v>
      </c>
      <c r="C260" s="77" t="e">
        <v>#N/A</v>
      </c>
      <c r="D260" s="77" t="e">
        <v>#N/A</v>
      </c>
      <c r="E260" s="77" t="e">
        <v>#N/A</v>
      </c>
      <c r="F260" s="77" t="e">
        <v>#N/A</v>
      </c>
      <c r="G260" s="77" t="e">
        <v>#N/A</v>
      </c>
      <c r="H260" s="77" t="e">
        <v>#N/A</v>
      </c>
      <c r="I260" s="77" t="e">
        <v>#N/A</v>
      </c>
      <c r="J260" s="77" t="e">
        <v>#N/A</v>
      </c>
      <c r="K260" s="77" t="e">
        <v>#N/A</v>
      </c>
      <c r="L260" s="77" t="e">
        <v>#N/A</v>
      </c>
      <c r="M260" s="77" t="e">
        <v>#N/A</v>
      </c>
      <c r="N260" s="77" t="e">
        <v>#N/A</v>
      </c>
      <c r="O260" s="77" t="e">
        <v>#N/A</v>
      </c>
      <c r="P260" s="77" t="e">
        <v>#N/A</v>
      </c>
      <c r="Q260" s="77" t="e">
        <v>#N/A</v>
      </c>
      <c r="R260" s="77" t="e">
        <v>#N/A</v>
      </c>
      <c r="S260" s="77" t="e">
        <v>#N/A</v>
      </c>
      <c r="T260" s="77" t="e">
        <v>#N/A</v>
      </c>
      <c r="U260" s="77" t="e">
        <v>#N/A</v>
      </c>
      <c r="V260" s="77" t="e">
        <v>#N/A</v>
      </c>
      <c r="W260" s="77" t="e">
        <v>#N/A</v>
      </c>
      <c r="X260" s="77" t="e">
        <v>#N/A</v>
      </c>
      <c r="Y260" s="77" t="e">
        <v>#N/A</v>
      </c>
      <c r="Z260" s="77" t="e">
        <v>#N/A</v>
      </c>
      <c r="AA260" s="77" t="e">
        <v>#N/A</v>
      </c>
      <c r="AB260" s="77" t="e">
        <v>#N/A</v>
      </c>
      <c r="AC260" s="77" t="e">
        <v>#N/A</v>
      </c>
      <c r="AD260" s="77" t="e">
        <v>#N/A</v>
      </c>
      <c r="AE260" s="77" t="e">
        <v>#N/A</v>
      </c>
      <c r="AF260" s="77" t="e">
        <v>#N/A</v>
      </c>
      <c r="AG260" s="73" t="e">
        <v>#N/A</v>
      </c>
      <c r="AH260" s="73" t="e">
        <v>#N/A</v>
      </c>
      <c r="AI260" s="73" t="e">
        <v>#N/A</v>
      </c>
      <c r="AJ260" s="73">
        <v>11092.459358489094</v>
      </c>
      <c r="AK260" s="73">
        <v>11222.317386899151</v>
      </c>
      <c r="AL260" s="73">
        <v>11529.621969033889</v>
      </c>
      <c r="AM260" s="73">
        <v>11814.789727492414</v>
      </c>
      <c r="AN260" s="73">
        <v>12218.943989592048</v>
      </c>
      <c r="AO260" s="73">
        <v>12448.312901419231</v>
      </c>
      <c r="AP260" s="73">
        <v>12630.01526894265</v>
      </c>
      <c r="AQ260" s="73">
        <v>12979.065213327201</v>
      </c>
      <c r="AR260" s="73">
        <v>13282.869496280236</v>
      </c>
      <c r="AS260" s="73">
        <v>13663.776403518486</v>
      </c>
      <c r="AT260" s="73">
        <v>14126.190102130458</v>
      </c>
      <c r="AU260" s="73">
        <v>14970.283556861887</v>
      </c>
      <c r="AV260" s="73">
        <v>15461.426506712241</v>
      </c>
      <c r="AW260" s="73">
        <v>16545.868725410623</v>
      </c>
      <c r="AX260" s="73">
        <v>17524.435093748296</v>
      </c>
      <c r="AY260" s="73">
        <v>18165.158711718657</v>
      </c>
      <c r="AZ260" s="73">
        <v>17899.917580769434</v>
      </c>
      <c r="BA260" s="73">
        <v>18699.232149630996</v>
      </c>
      <c r="BB260" s="73">
        <v>19471.075000953788</v>
      </c>
      <c r="BC260" s="73">
        <v>19749.910264826085</v>
      </c>
      <c r="BD260" s="73">
        <v>20039.723225243673</v>
      </c>
      <c r="BE260" s="73">
        <v>20330.539767932751</v>
      </c>
      <c r="BF260" s="73">
        <v>20493.514723952456</v>
      </c>
      <c r="BG260" s="73">
        <v>20552.462575489575</v>
      </c>
      <c r="BH260" s="73">
        <v>20448.504101013277</v>
      </c>
      <c r="BI260" s="73">
        <v>20509.550061113492</v>
      </c>
      <c r="BJ260" s="73">
        <v>20551.122041893243</v>
      </c>
      <c r="BK260" s="73"/>
    </row>
    <row r="261" spans="1:63" x14ac:dyDescent="0.25">
      <c r="A261" s="61" t="s">
        <v>632</v>
      </c>
      <c r="B261" s="62" t="s">
        <v>633</v>
      </c>
      <c r="C261" s="77" t="e">
        <v>#N/A</v>
      </c>
      <c r="D261" s="77" t="e">
        <v>#N/A</v>
      </c>
      <c r="E261" s="77" t="e">
        <v>#N/A</v>
      </c>
      <c r="F261" s="77" t="e">
        <v>#N/A</v>
      </c>
      <c r="G261" s="77" t="e">
        <v>#N/A</v>
      </c>
      <c r="H261" s="77" t="e">
        <v>#N/A</v>
      </c>
      <c r="I261" s="77" t="e">
        <v>#N/A</v>
      </c>
      <c r="J261" s="77" t="e">
        <v>#N/A</v>
      </c>
      <c r="K261" s="77" t="e">
        <v>#N/A</v>
      </c>
      <c r="L261" s="77" t="e">
        <v>#N/A</v>
      </c>
      <c r="M261" s="77" t="e">
        <v>#N/A</v>
      </c>
      <c r="N261" s="77" t="e">
        <v>#N/A</v>
      </c>
      <c r="O261" s="77" t="e">
        <v>#N/A</v>
      </c>
      <c r="P261" s="77" t="e">
        <v>#N/A</v>
      </c>
      <c r="Q261" s="77" t="e">
        <v>#N/A</v>
      </c>
      <c r="R261" s="77" t="e">
        <v>#N/A</v>
      </c>
      <c r="S261" s="77" t="e">
        <v>#N/A</v>
      </c>
      <c r="T261" s="77" t="e">
        <v>#N/A</v>
      </c>
      <c r="U261" s="77" t="e">
        <v>#N/A</v>
      </c>
      <c r="V261" s="77" t="e">
        <v>#N/A</v>
      </c>
      <c r="W261" s="77" t="e">
        <v>#N/A</v>
      </c>
      <c r="X261" s="77" t="e">
        <v>#N/A</v>
      </c>
      <c r="Y261" s="77" t="e">
        <v>#N/A</v>
      </c>
      <c r="Z261" s="77" t="e">
        <v>#N/A</v>
      </c>
      <c r="AA261" s="77" t="e">
        <v>#N/A</v>
      </c>
      <c r="AB261" s="77" t="e">
        <v>#N/A</v>
      </c>
      <c r="AC261" s="77" t="e">
        <v>#N/A</v>
      </c>
      <c r="AD261" s="77" t="e">
        <v>#N/A</v>
      </c>
      <c r="AE261" s="77" t="e">
        <v>#N/A</v>
      </c>
      <c r="AF261" s="77" t="e">
        <v>#N/A</v>
      </c>
      <c r="AG261" s="73">
        <v>1908.4576818014652</v>
      </c>
      <c r="AH261" s="73">
        <v>1904.2722692043405</v>
      </c>
      <c r="AI261" s="73">
        <v>1970.6497690247236</v>
      </c>
      <c r="AJ261" s="73">
        <v>2012.5409443697961</v>
      </c>
      <c r="AK261" s="73">
        <v>2088.6928073431673</v>
      </c>
      <c r="AL261" s="73">
        <v>2186.8496020057405</v>
      </c>
      <c r="AM261" s="73">
        <v>2288.5296665054266</v>
      </c>
      <c r="AN261" s="73">
        <v>2327.4232348739947</v>
      </c>
      <c r="AO261" s="73">
        <v>2408.6846030210372</v>
      </c>
      <c r="AP261" s="73">
        <v>2544.0646041593777</v>
      </c>
      <c r="AQ261" s="73">
        <v>2598.8414145278289</v>
      </c>
      <c r="AR261" s="73">
        <v>2665.4936348888837</v>
      </c>
      <c r="AS261" s="73">
        <v>2712.2644898906856</v>
      </c>
      <c r="AT261" s="73">
        <v>2859.2227585629485</v>
      </c>
      <c r="AU261" s="73">
        <v>3022.4277384630082</v>
      </c>
      <c r="AV261" s="73">
        <v>3197.2448121208113</v>
      </c>
      <c r="AW261" s="73">
        <v>3386.3638197959663</v>
      </c>
      <c r="AX261" s="73">
        <v>3575.8116349049728</v>
      </c>
      <c r="AY261" s="73">
        <v>3635.8342277892448</v>
      </c>
      <c r="AZ261" s="73">
        <v>3834.0481256369508</v>
      </c>
      <c r="BA261" s="73">
        <v>4064.78161467477</v>
      </c>
      <c r="BB261" s="73">
        <v>4213.2753060320802</v>
      </c>
      <c r="BC261" s="73">
        <v>4385.5653373678915</v>
      </c>
      <c r="BD261" s="73">
        <v>4590.4690154455648</v>
      </c>
      <c r="BE261" s="73">
        <v>4846.1857293264056</v>
      </c>
      <c r="BF261" s="73">
        <v>5139.8777628995495</v>
      </c>
      <c r="BG261" s="73">
        <v>5467.8205500604454</v>
      </c>
      <c r="BH261" s="73">
        <v>5769.1753490525225</v>
      </c>
      <c r="BI261" s="73">
        <v>6048.4218203837163</v>
      </c>
      <c r="BJ261" s="73">
        <v>6224.5073328985718</v>
      </c>
      <c r="BK261" s="73"/>
    </row>
    <row r="262" spans="1:63" x14ac:dyDescent="0.25">
      <c r="A262" s="61" t="s">
        <v>634</v>
      </c>
      <c r="B262" s="62" t="s">
        <v>635</v>
      </c>
      <c r="C262" s="77" t="e">
        <v>#N/A</v>
      </c>
      <c r="D262" s="77" t="e">
        <v>#N/A</v>
      </c>
      <c r="E262" s="77" t="e">
        <v>#N/A</v>
      </c>
      <c r="F262" s="77" t="e">
        <v>#N/A</v>
      </c>
      <c r="G262" s="77" t="e">
        <v>#N/A</v>
      </c>
      <c r="H262" s="77" t="e">
        <v>#N/A</v>
      </c>
      <c r="I262" s="77" t="e">
        <v>#N/A</v>
      </c>
      <c r="J262" s="77" t="e">
        <v>#N/A</v>
      </c>
      <c r="K262" s="77" t="e">
        <v>#N/A</v>
      </c>
      <c r="L262" s="77" t="e">
        <v>#N/A</v>
      </c>
      <c r="M262" s="77" t="e">
        <v>#N/A</v>
      </c>
      <c r="N262" s="77" t="e">
        <v>#N/A</v>
      </c>
      <c r="O262" s="77" t="e">
        <v>#N/A</v>
      </c>
      <c r="P262" s="77" t="e">
        <v>#N/A</v>
      </c>
      <c r="Q262" s="77" t="e">
        <v>#N/A</v>
      </c>
      <c r="R262" s="77" t="e">
        <v>#N/A</v>
      </c>
      <c r="S262" s="77" t="e">
        <v>#N/A</v>
      </c>
      <c r="T262" s="77" t="e">
        <v>#N/A</v>
      </c>
      <c r="U262" s="77" t="e">
        <v>#N/A</v>
      </c>
      <c r="V262" s="77" t="e">
        <v>#N/A</v>
      </c>
      <c r="W262" s="77" t="e">
        <v>#N/A</v>
      </c>
      <c r="X262" s="77" t="e">
        <v>#N/A</v>
      </c>
      <c r="Y262" s="77" t="e">
        <v>#N/A</v>
      </c>
      <c r="Z262" s="77" t="e">
        <v>#N/A</v>
      </c>
      <c r="AA262" s="77" t="e">
        <v>#N/A</v>
      </c>
      <c r="AB262" s="77" t="e">
        <v>#N/A</v>
      </c>
      <c r="AC262" s="77" t="e">
        <v>#N/A</v>
      </c>
      <c r="AD262" s="77" t="e">
        <v>#N/A</v>
      </c>
      <c r="AE262" s="77" t="e">
        <v>#N/A</v>
      </c>
      <c r="AF262" s="77" t="e">
        <v>#N/A</v>
      </c>
      <c r="AG262" s="73">
        <v>1908.4576818014652</v>
      </c>
      <c r="AH262" s="73">
        <v>1904.2722692043405</v>
      </c>
      <c r="AI262" s="73">
        <v>1970.6497690247236</v>
      </c>
      <c r="AJ262" s="73">
        <v>2012.5409443697961</v>
      </c>
      <c r="AK262" s="73">
        <v>2088.6928073431673</v>
      </c>
      <c r="AL262" s="73">
        <v>2186.8496020057405</v>
      </c>
      <c r="AM262" s="73">
        <v>2288.5296665054266</v>
      </c>
      <c r="AN262" s="73">
        <v>2327.4232348739947</v>
      </c>
      <c r="AO262" s="73">
        <v>2408.6846030210372</v>
      </c>
      <c r="AP262" s="73">
        <v>2544.0646041593777</v>
      </c>
      <c r="AQ262" s="73">
        <v>2598.8414145278289</v>
      </c>
      <c r="AR262" s="73">
        <v>2665.4936348888837</v>
      </c>
      <c r="AS262" s="73">
        <v>2712.2644898906856</v>
      </c>
      <c r="AT262" s="73">
        <v>2859.2227585629485</v>
      </c>
      <c r="AU262" s="73">
        <v>3022.4277384630082</v>
      </c>
      <c r="AV262" s="73">
        <v>3197.2448121208113</v>
      </c>
      <c r="AW262" s="73">
        <v>3386.3638197959663</v>
      </c>
      <c r="AX262" s="73">
        <v>3575.8116349049728</v>
      </c>
      <c r="AY262" s="73">
        <v>3635.8342277892448</v>
      </c>
      <c r="AZ262" s="73">
        <v>3834.0481256369508</v>
      </c>
      <c r="BA262" s="73">
        <v>4064.78161467477</v>
      </c>
      <c r="BB262" s="73">
        <v>4213.2753060320802</v>
      </c>
      <c r="BC262" s="73">
        <v>4385.5653373678915</v>
      </c>
      <c r="BD262" s="73">
        <v>4590.4690154455648</v>
      </c>
      <c r="BE262" s="73">
        <v>4846.1857293264056</v>
      </c>
      <c r="BF262" s="73">
        <v>5139.8777628995495</v>
      </c>
      <c r="BG262" s="73">
        <v>5467.8205500604454</v>
      </c>
      <c r="BH262" s="73">
        <v>5769.1753490525225</v>
      </c>
      <c r="BI262" s="73">
        <v>6048.4218203837163</v>
      </c>
      <c r="BJ262" s="73">
        <v>6224.5073328985718</v>
      </c>
      <c r="BK262" s="73"/>
    </row>
    <row r="263" spans="1:63" x14ac:dyDescent="0.25">
      <c r="A263" s="61" t="s">
        <v>636</v>
      </c>
      <c r="B263" s="62" t="s">
        <v>637</v>
      </c>
      <c r="C263" s="77" t="e">
        <v>#N/A</v>
      </c>
      <c r="D263" s="77" t="e">
        <v>#N/A</v>
      </c>
      <c r="E263" s="77" t="e">
        <v>#N/A</v>
      </c>
      <c r="F263" s="77" t="e">
        <v>#N/A</v>
      </c>
      <c r="G263" s="77" t="e">
        <v>#N/A</v>
      </c>
      <c r="H263" s="77" t="e">
        <v>#N/A</v>
      </c>
      <c r="I263" s="77" t="e">
        <v>#N/A</v>
      </c>
      <c r="J263" s="77" t="e">
        <v>#N/A</v>
      </c>
      <c r="K263" s="77" t="e">
        <v>#N/A</v>
      </c>
      <c r="L263" s="77" t="e">
        <v>#N/A</v>
      </c>
      <c r="M263" s="77" t="e">
        <v>#N/A</v>
      </c>
      <c r="N263" s="77" t="e">
        <v>#N/A</v>
      </c>
      <c r="O263" s="77" t="e">
        <v>#N/A</v>
      </c>
      <c r="P263" s="77" t="e">
        <v>#N/A</v>
      </c>
      <c r="Q263" s="77" t="e">
        <v>#N/A</v>
      </c>
      <c r="R263" s="77" t="e">
        <v>#N/A</v>
      </c>
      <c r="S263" s="77" t="e">
        <v>#N/A</v>
      </c>
      <c r="T263" s="77" t="e">
        <v>#N/A</v>
      </c>
      <c r="U263" s="77" t="e">
        <v>#N/A</v>
      </c>
      <c r="V263" s="77" t="e">
        <v>#N/A</v>
      </c>
      <c r="W263" s="77" t="e">
        <v>#N/A</v>
      </c>
      <c r="X263" s="77" t="e">
        <v>#N/A</v>
      </c>
      <c r="Y263" s="77" t="e">
        <v>#N/A</v>
      </c>
      <c r="Z263" s="77" t="e">
        <v>#N/A</v>
      </c>
      <c r="AA263" s="77" t="e">
        <v>#N/A</v>
      </c>
      <c r="AB263" s="77" t="e">
        <v>#N/A</v>
      </c>
      <c r="AC263" s="77" t="e">
        <v>#N/A</v>
      </c>
      <c r="AD263" s="77" t="e">
        <v>#N/A</v>
      </c>
      <c r="AE263" s="77" t="e">
        <v>#N/A</v>
      </c>
      <c r="AF263" s="77" t="e">
        <v>#N/A</v>
      </c>
      <c r="AG263" s="73">
        <v>2838.3746556330775</v>
      </c>
      <c r="AH263" s="73">
        <v>2772.2706030168656</v>
      </c>
      <c r="AI263" s="73">
        <v>2687.9175846001326</v>
      </c>
      <c r="AJ263" s="73">
        <v>2593.716539835912</v>
      </c>
      <c r="AK263" s="73">
        <v>2551.0944251325177</v>
      </c>
      <c r="AL263" s="73">
        <v>2570.8145760881121</v>
      </c>
      <c r="AM263" s="73">
        <v>2633.9735816272523</v>
      </c>
      <c r="AN263" s="73">
        <v>2656.145206144382</v>
      </c>
      <c r="AO263" s="73">
        <v>2652.9163440155176</v>
      </c>
      <c r="AP263" s="73">
        <v>2643.7168080733877</v>
      </c>
      <c r="AQ263" s="73">
        <v>2660.2501478780523</v>
      </c>
      <c r="AR263" s="73">
        <v>2704.6207261650861</v>
      </c>
      <c r="AS263" s="73">
        <v>2796.8242553793457</v>
      </c>
      <c r="AT263" s="73">
        <v>2839.3566730286275</v>
      </c>
      <c r="AU263" s="73">
        <v>2946.3868625158684</v>
      </c>
      <c r="AV263" s="73">
        <v>3048.1829705548926</v>
      </c>
      <c r="AW263" s="73">
        <v>3153.7006587166943</v>
      </c>
      <c r="AX263" s="73">
        <v>3272.2122662436691</v>
      </c>
      <c r="AY263" s="73">
        <v>3359.8791828170388</v>
      </c>
      <c r="AZ263" s="73">
        <v>3382.3869660093951</v>
      </c>
      <c r="BA263" s="73">
        <v>3483.721634685407</v>
      </c>
      <c r="BB263" s="73">
        <v>3551.4309677321967</v>
      </c>
      <c r="BC263" s="73">
        <v>3623.9603190653738</v>
      </c>
      <c r="BD263" s="73">
        <v>3711.6190494434859</v>
      </c>
      <c r="BE263" s="73">
        <v>3791.2544906732296</v>
      </c>
      <c r="BF263" s="73">
        <v>3809.2263866953181</v>
      </c>
      <c r="BG263" s="73">
        <v>3770.8689708420711</v>
      </c>
      <c r="BH263" s="73">
        <v>3775.2805007354946</v>
      </c>
      <c r="BI263" s="73">
        <v>3779.4886495512242</v>
      </c>
      <c r="BJ263" s="73">
        <v>3782.3349810045215</v>
      </c>
      <c r="BK263" s="73"/>
    </row>
    <row r="264" spans="1:63" x14ac:dyDescent="0.25">
      <c r="A264" s="61" t="s">
        <v>638</v>
      </c>
      <c r="B264" s="62" t="s">
        <v>639</v>
      </c>
      <c r="C264" s="77" t="e">
        <v>#N/A</v>
      </c>
      <c r="D264" s="77" t="e">
        <v>#N/A</v>
      </c>
      <c r="E264" s="77" t="e">
        <v>#N/A</v>
      </c>
      <c r="F264" s="77" t="e">
        <v>#N/A</v>
      </c>
      <c r="G264" s="77" t="e">
        <v>#N/A</v>
      </c>
      <c r="H264" s="77" t="e">
        <v>#N/A</v>
      </c>
      <c r="I264" s="77" t="e">
        <v>#N/A</v>
      </c>
      <c r="J264" s="77" t="e">
        <v>#N/A</v>
      </c>
      <c r="K264" s="77" t="e">
        <v>#N/A</v>
      </c>
      <c r="L264" s="77" t="e">
        <v>#N/A</v>
      </c>
      <c r="M264" s="77" t="e">
        <v>#N/A</v>
      </c>
      <c r="N264" s="77" t="e">
        <v>#N/A</v>
      </c>
      <c r="O264" s="77" t="e">
        <v>#N/A</v>
      </c>
      <c r="P264" s="77" t="e">
        <v>#N/A</v>
      </c>
      <c r="Q264" s="77" t="e">
        <v>#N/A</v>
      </c>
      <c r="R264" s="77" t="e">
        <v>#N/A</v>
      </c>
      <c r="S264" s="77" t="e">
        <v>#N/A</v>
      </c>
      <c r="T264" s="77" t="e">
        <v>#N/A</v>
      </c>
      <c r="U264" s="77" t="e">
        <v>#N/A</v>
      </c>
      <c r="V264" s="77" t="e">
        <v>#N/A</v>
      </c>
      <c r="W264" s="77" t="e">
        <v>#N/A</v>
      </c>
      <c r="X264" s="77" t="e">
        <v>#N/A</v>
      </c>
      <c r="Y264" s="77" t="e">
        <v>#N/A</v>
      </c>
      <c r="Z264" s="77" t="e">
        <v>#N/A</v>
      </c>
      <c r="AA264" s="77" t="e">
        <v>#N/A</v>
      </c>
      <c r="AB264" s="77" t="e">
        <v>#N/A</v>
      </c>
      <c r="AC264" s="77" t="e">
        <v>#N/A</v>
      </c>
      <c r="AD264" s="77" t="e">
        <v>#N/A</v>
      </c>
      <c r="AE264" s="77" t="e">
        <v>#N/A</v>
      </c>
      <c r="AF264" s="77" t="e">
        <v>#N/A</v>
      </c>
      <c r="AG264" s="73">
        <v>2826.1602791715477</v>
      </c>
      <c r="AH264" s="73">
        <v>2759.5308285361434</v>
      </c>
      <c r="AI264" s="73">
        <v>2674.1845602424573</v>
      </c>
      <c r="AJ264" s="73">
        <v>2579.2104595817964</v>
      </c>
      <c r="AK264" s="73">
        <v>2536.2518636630407</v>
      </c>
      <c r="AL264" s="73">
        <v>2555.7101011797549</v>
      </c>
      <c r="AM264" s="73">
        <v>2618.3487670413028</v>
      </c>
      <c r="AN264" s="73">
        <v>2639.7398172123603</v>
      </c>
      <c r="AO264" s="73">
        <v>2635.6383221664673</v>
      </c>
      <c r="AP264" s="73">
        <v>2626.3790712835234</v>
      </c>
      <c r="AQ264" s="73">
        <v>2641.7826633068571</v>
      </c>
      <c r="AR264" s="73">
        <v>2686.1147655028381</v>
      </c>
      <c r="AS264" s="73">
        <v>2778.6608267060451</v>
      </c>
      <c r="AT264" s="73">
        <v>2820.6745700476204</v>
      </c>
      <c r="AU264" s="73">
        <v>2927.5548148044868</v>
      </c>
      <c r="AV264" s="73">
        <v>3029.5168100754563</v>
      </c>
      <c r="AW264" s="73">
        <v>3134.5187112719436</v>
      </c>
      <c r="AX264" s="73">
        <v>3252.2996566235656</v>
      </c>
      <c r="AY264" s="73">
        <v>3339.5109162617132</v>
      </c>
      <c r="AZ264" s="73">
        <v>3361.879688223094</v>
      </c>
      <c r="BA264" s="73">
        <v>3462.8161118280223</v>
      </c>
      <c r="BB264" s="73">
        <v>3530.0674169513845</v>
      </c>
      <c r="BC264" s="73">
        <v>3602.4427295294495</v>
      </c>
      <c r="BD264" s="73">
        <v>3689.8939691143482</v>
      </c>
      <c r="BE264" s="73">
        <v>3769.2391533415307</v>
      </c>
      <c r="BF264" s="73">
        <v>3786.8583786371814</v>
      </c>
      <c r="BG264" s="73">
        <v>3747.9942612719265</v>
      </c>
      <c r="BH264" s="73">
        <v>3751.9687742665355</v>
      </c>
      <c r="BI264" s="73">
        <v>3755.7604072173049</v>
      </c>
      <c r="BJ264" s="73">
        <v>3758.3337770815479</v>
      </c>
      <c r="BK264" s="73"/>
    </row>
    <row r="265" spans="1:63" x14ac:dyDescent="0.25">
      <c r="A265" s="61" t="s">
        <v>640</v>
      </c>
      <c r="B265" s="62" t="s">
        <v>641</v>
      </c>
      <c r="C265" s="77" t="e">
        <v>#N/A</v>
      </c>
      <c r="D265" s="77" t="e">
        <v>#N/A</v>
      </c>
      <c r="E265" s="77" t="e">
        <v>#N/A</v>
      </c>
      <c r="F265" s="77" t="e">
        <v>#N/A</v>
      </c>
      <c r="G265" s="77" t="e">
        <v>#N/A</v>
      </c>
      <c r="H265" s="77" t="e">
        <v>#N/A</v>
      </c>
      <c r="I265" s="77" t="e">
        <v>#N/A</v>
      </c>
      <c r="J265" s="77" t="e">
        <v>#N/A</v>
      </c>
      <c r="K265" s="77" t="e">
        <v>#N/A</v>
      </c>
      <c r="L265" s="77" t="e">
        <v>#N/A</v>
      </c>
      <c r="M265" s="77" t="e">
        <v>#N/A</v>
      </c>
      <c r="N265" s="77" t="e">
        <v>#N/A</v>
      </c>
      <c r="O265" s="77" t="e">
        <v>#N/A</v>
      </c>
      <c r="P265" s="77" t="e">
        <v>#N/A</v>
      </c>
      <c r="Q265" s="77" t="e">
        <v>#N/A</v>
      </c>
      <c r="R265" s="77" t="e">
        <v>#N/A</v>
      </c>
      <c r="S265" s="77" t="e">
        <v>#N/A</v>
      </c>
      <c r="T265" s="77" t="e">
        <v>#N/A</v>
      </c>
      <c r="U265" s="77" t="e">
        <v>#N/A</v>
      </c>
      <c r="V265" s="77" t="e">
        <v>#N/A</v>
      </c>
      <c r="W265" s="77" t="e">
        <v>#N/A</v>
      </c>
      <c r="X265" s="77" t="e">
        <v>#N/A</v>
      </c>
      <c r="Y265" s="77" t="e">
        <v>#N/A</v>
      </c>
      <c r="Z265" s="77" t="e">
        <v>#N/A</v>
      </c>
      <c r="AA265" s="77" t="e">
        <v>#N/A</v>
      </c>
      <c r="AB265" s="77" t="e">
        <v>#N/A</v>
      </c>
      <c r="AC265" s="77" t="e">
        <v>#N/A</v>
      </c>
      <c r="AD265" s="77" t="e">
        <v>#N/A</v>
      </c>
      <c r="AE265" s="77" t="e">
        <v>#N/A</v>
      </c>
      <c r="AF265" s="77" t="e">
        <v>#N/A</v>
      </c>
      <c r="AG265" s="73">
        <v>2838.3746556330784</v>
      </c>
      <c r="AH265" s="73">
        <v>2772.2706030168665</v>
      </c>
      <c r="AI265" s="73">
        <v>2687.9175846001335</v>
      </c>
      <c r="AJ265" s="73">
        <v>2593.7165398359134</v>
      </c>
      <c r="AK265" s="73">
        <v>2551.0944251325191</v>
      </c>
      <c r="AL265" s="73">
        <v>2570.8145760881125</v>
      </c>
      <c r="AM265" s="73">
        <v>2633.9735816272537</v>
      </c>
      <c r="AN265" s="73">
        <v>2656.1452061443824</v>
      </c>
      <c r="AO265" s="73">
        <v>2652.9163440155185</v>
      </c>
      <c r="AP265" s="73">
        <v>2643.7168080733886</v>
      </c>
      <c r="AQ265" s="73">
        <v>2660.2501478780541</v>
      </c>
      <c r="AR265" s="73">
        <v>2704.6207261650879</v>
      </c>
      <c r="AS265" s="73">
        <v>2796.8242553793461</v>
      </c>
      <c r="AT265" s="73">
        <v>2839.3566730286275</v>
      </c>
      <c r="AU265" s="73">
        <v>2946.3868625158684</v>
      </c>
      <c r="AV265" s="73">
        <v>3048.1829705548917</v>
      </c>
      <c r="AW265" s="73">
        <v>3153.7006587166939</v>
      </c>
      <c r="AX265" s="73">
        <v>3272.2122662436686</v>
      </c>
      <c r="AY265" s="73">
        <v>3359.8791828170374</v>
      </c>
      <c r="AZ265" s="73">
        <v>3382.3869660093951</v>
      </c>
      <c r="BA265" s="73">
        <v>3483.721634685407</v>
      </c>
      <c r="BB265" s="73">
        <v>3551.4309677321967</v>
      </c>
      <c r="BC265" s="73">
        <v>3623.9603190653747</v>
      </c>
      <c r="BD265" s="73">
        <v>3711.6190494434886</v>
      </c>
      <c r="BE265" s="73">
        <v>3791.254490673231</v>
      </c>
      <c r="BF265" s="73">
        <v>3809.2263866953176</v>
      </c>
      <c r="BG265" s="73">
        <v>3770.8689708420716</v>
      </c>
      <c r="BH265" s="73">
        <v>3775.280500735495</v>
      </c>
      <c r="BI265" s="73">
        <v>3779.4886495512237</v>
      </c>
      <c r="BJ265" s="73">
        <v>3782.3349810045233</v>
      </c>
      <c r="BK265" s="73"/>
    </row>
    <row r="266" spans="1:63" x14ac:dyDescent="0.25">
      <c r="A266" s="61" t="s">
        <v>642</v>
      </c>
      <c r="B266" s="62" t="s">
        <v>643</v>
      </c>
      <c r="C266" s="77" t="e">
        <v>#N/A</v>
      </c>
      <c r="D266" s="77" t="e">
        <v>#N/A</v>
      </c>
      <c r="E266" s="77" t="e">
        <v>#N/A</v>
      </c>
      <c r="F266" s="77" t="e">
        <v>#N/A</v>
      </c>
      <c r="G266" s="77" t="e">
        <v>#N/A</v>
      </c>
      <c r="H266" s="77" t="e">
        <v>#N/A</v>
      </c>
      <c r="I266" s="77" t="e">
        <v>#N/A</v>
      </c>
      <c r="J266" s="77" t="e">
        <v>#N/A</v>
      </c>
      <c r="K266" s="77" t="e">
        <v>#N/A</v>
      </c>
      <c r="L266" s="77" t="e">
        <v>#N/A</v>
      </c>
      <c r="M266" s="77" t="e">
        <v>#N/A</v>
      </c>
      <c r="N266" s="77" t="e">
        <v>#N/A</v>
      </c>
      <c r="O266" s="77" t="e">
        <v>#N/A</v>
      </c>
      <c r="P266" s="77" t="e">
        <v>#N/A</v>
      </c>
      <c r="Q266" s="77" t="e">
        <v>#N/A</v>
      </c>
      <c r="R266" s="77" t="e">
        <v>#N/A</v>
      </c>
      <c r="S266" s="77" t="e">
        <v>#N/A</v>
      </c>
      <c r="T266" s="77" t="e">
        <v>#N/A</v>
      </c>
      <c r="U266" s="77" t="e">
        <v>#N/A</v>
      </c>
      <c r="V266" s="77" t="e">
        <v>#N/A</v>
      </c>
      <c r="W266" s="77" t="e">
        <v>#N/A</v>
      </c>
      <c r="X266" s="77" t="e">
        <v>#N/A</v>
      </c>
      <c r="Y266" s="77" t="e">
        <v>#N/A</v>
      </c>
      <c r="Z266" s="77" t="e">
        <v>#N/A</v>
      </c>
      <c r="AA266" s="77" t="e">
        <v>#N/A</v>
      </c>
      <c r="AB266" s="77" t="e">
        <v>#N/A</v>
      </c>
      <c r="AC266" s="77" t="e">
        <v>#N/A</v>
      </c>
      <c r="AD266" s="77" t="e">
        <v>#N/A</v>
      </c>
      <c r="AE266" s="77" t="e">
        <v>#N/A</v>
      </c>
      <c r="AF266" s="77" t="e">
        <v>#N/A</v>
      </c>
      <c r="AG266" s="73">
        <v>5980.8969498155502</v>
      </c>
      <c r="AH266" s="73">
        <v>5972.1682134428411</v>
      </c>
      <c r="AI266" s="73">
        <v>5903.9943904249085</v>
      </c>
      <c r="AJ266" s="73">
        <v>6016.4125548590864</v>
      </c>
      <c r="AK266" s="73">
        <v>6085.4621814992715</v>
      </c>
      <c r="AL266" s="73">
        <v>6211.6717526642051</v>
      </c>
      <c r="AM266" s="73">
        <v>6447.659307001446</v>
      </c>
      <c r="AN266" s="73">
        <v>6701.4231660357091</v>
      </c>
      <c r="AO266" s="73">
        <v>6698.1578703709192</v>
      </c>
      <c r="AP266" s="73">
        <v>6842.4932950312905</v>
      </c>
      <c r="AQ266" s="73">
        <v>7195.1706098617815</v>
      </c>
      <c r="AR266" s="73">
        <v>7363.7907309632219</v>
      </c>
      <c r="AS266" s="73">
        <v>7643.1786968407141</v>
      </c>
      <c r="AT266" s="73">
        <v>8024.3756601437444</v>
      </c>
      <c r="AU266" s="73">
        <v>8567.0613935050897</v>
      </c>
      <c r="AV266" s="73">
        <v>9104.7159645855663</v>
      </c>
      <c r="AW266" s="73">
        <v>9775.8216515937038</v>
      </c>
      <c r="AX266" s="73">
        <v>10566.094994144787</v>
      </c>
      <c r="AY266" s="73">
        <v>11100.894240213096</v>
      </c>
      <c r="AZ266" s="73">
        <v>11212.934077944086</v>
      </c>
      <c r="BA266" s="73">
        <v>11995.906383237329</v>
      </c>
      <c r="BB266" s="73">
        <v>12659.18005502447</v>
      </c>
      <c r="BC266" s="73">
        <v>13220.682260797767</v>
      </c>
      <c r="BD266" s="73">
        <v>13785.709588713635</v>
      </c>
      <c r="BE266" s="73">
        <v>14275.3439767126</v>
      </c>
      <c r="BF266" s="73">
        <v>14693.458902734836</v>
      </c>
      <c r="BG266" s="73">
        <v>15189.570077865443</v>
      </c>
      <c r="BH266" s="73">
        <v>15808.461892833408</v>
      </c>
      <c r="BI266" s="73">
        <v>16374.484156747585</v>
      </c>
      <c r="BJ266" s="73">
        <v>16850.68040705247</v>
      </c>
      <c r="BK266" s="73"/>
    </row>
    <row r="267" spans="1:63" ht="15.75" thickBot="1" x14ac:dyDescent="0.3">
      <c r="A267" s="65" t="s">
        <v>644</v>
      </c>
      <c r="B267" s="66" t="s">
        <v>645</v>
      </c>
      <c r="C267" s="79" t="e">
        <v>#N/A</v>
      </c>
      <c r="D267" s="79" t="e">
        <v>#N/A</v>
      </c>
      <c r="E267" s="79" t="e">
        <v>#N/A</v>
      </c>
      <c r="F267" s="79" t="e">
        <v>#N/A</v>
      </c>
      <c r="G267" s="79" t="e">
        <v>#N/A</v>
      </c>
      <c r="H267" s="79" t="e">
        <v>#N/A</v>
      </c>
      <c r="I267" s="79" t="e">
        <v>#N/A</v>
      </c>
      <c r="J267" s="79" t="e">
        <v>#N/A</v>
      </c>
      <c r="K267" s="79" t="e">
        <v>#N/A</v>
      </c>
      <c r="L267" s="79" t="e">
        <v>#N/A</v>
      </c>
      <c r="M267" s="79" t="e">
        <v>#N/A</v>
      </c>
      <c r="N267" s="79" t="e">
        <v>#N/A</v>
      </c>
      <c r="O267" s="79" t="e">
        <v>#N/A</v>
      </c>
      <c r="P267" s="79" t="e">
        <v>#N/A</v>
      </c>
      <c r="Q267" s="79" t="e">
        <v>#N/A</v>
      </c>
      <c r="R267" s="79" t="e">
        <v>#N/A</v>
      </c>
      <c r="S267" s="79" t="e">
        <v>#N/A</v>
      </c>
      <c r="T267" s="79" t="e">
        <v>#N/A</v>
      </c>
      <c r="U267" s="79" t="e">
        <v>#N/A</v>
      </c>
      <c r="V267" s="79" t="e">
        <v>#N/A</v>
      </c>
      <c r="W267" s="79" t="e">
        <v>#N/A</v>
      </c>
      <c r="X267" s="79" t="e">
        <v>#N/A</v>
      </c>
      <c r="Y267" s="79" t="e">
        <v>#N/A</v>
      </c>
      <c r="Z267" s="79" t="e">
        <v>#N/A</v>
      </c>
      <c r="AA267" s="79" t="e">
        <v>#N/A</v>
      </c>
      <c r="AB267" s="79" t="e">
        <v>#N/A</v>
      </c>
      <c r="AC267" s="79" t="e">
        <v>#N/A</v>
      </c>
      <c r="AD267" s="79" t="e">
        <v>#N/A</v>
      </c>
      <c r="AE267" s="79" t="e">
        <v>#N/A</v>
      </c>
      <c r="AF267" s="79" t="e">
        <v>#N/A</v>
      </c>
      <c r="AG267" s="75">
        <v>9680.2696972818048</v>
      </c>
      <c r="AH267" s="75">
        <v>9645.2561629372613</v>
      </c>
      <c r="AI267" s="75">
        <v>9647.0705259999049</v>
      </c>
      <c r="AJ267" s="75">
        <v>9657.8884855435736</v>
      </c>
      <c r="AK267" s="75">
        <v>9783.8288933337371</v>
      </c>
      <c r="AL267" s="75">
        <v>9943.1328887683212</v>
      </c>
      <c r="AM267" s="75">
        <v>10167.967705514726</v>
      </c>
      <c r="AN267" s="75">
        <v>10396.385330294241</v>
      </c>
      <c r="AO267" s="75">
        <v>10508.291265904865</v>
      </c>
      <c r="AP267" s="75">
        <v>10731.543649195059</v>
      </c>
      <c r="AQ267" s="75">
        <v>11086.612825474262</v>
      </c>
      <c r="AR267" s="75">
        <v>11199.058187441691</v>
      </c>
      <c r="AS267" s="75">
        <v>11359.265444917282</v>
      </c>
      <c r="AT267" s="75">
        <v>11638.601657331597</v>
      </c>
      <c r="AU267" s="75">
        <v>12077.823820575748</v>
      </c>
      <c r="AV267" s="75">
        <v>12475.02750501136</v>
      </c>
      <c r="AW267" s="75">
        <v>12957.349105285646</v>
      </c>
      <c r="AX267" s="75">
        <v>13462.14984190818</v>
      </c>
      <c r="AY267" s="75">
        <v>13652.236547612956</v>
      </c>
      <c r="AZ267" s="75">
        <v>13396.524162632439</v>
      </c>
      <c r="BA267" s="75">
        <v>13904.629132074022</v>
      </c>
      <c r="BB267" s="75">
        <v>14275.461870741929</v>
      </c>
      <c r="BC267" s="75">
        <v>14554.850132576392</v>
      </c>
      <c r="BD267" s="75">
        <v>14857.762339965413</v>
      </c>
      <c r="BE267" s="75">
        <v>15189.648507281281</v>
      </c>
      <c r="BF267" s="75">
        <v>15516.986523614942</v>
      </c>
      <c r="BG267" s="75">
        <v>15837.382961431207</v>
      </c>
      <c r="BH267" s="75">
        <v>16253.385517513818</v>
      </c>
      <c r="BI267" s="75">
        <v>16636.41594147775</v>
      </c>
      <c r="BJ267" s="75">
        <v>16911.193294804176</v>
      </c>
      <c r="BK267" s="75"/>
    </row>
    <row r="269" spans="1:63" s="116" customFormat="1" x14ac:dyDescent="0.25"/>
    <row r="271" spans="1:63" ht="18.75" x14ac:dyDescent="0.3">
      <c r="A271" s="67" t="s">
        <v>654</v>
      </c>
    </row>
    <row r="272" spans="1:63" ht="18.75" x14ac:dyDescent="0.3">
      <c r="A272" s="68" t="s">
        <v>655</v>
      </c>
    </row>
    <row r="273" spans="1:63" x14ac:dyDescent="0.25">
      <c r="A273" s="59" t="s">
        <v>656</v>
      </c>
      <c r="B273" s="60" t="s">
        <v>657</v>
      </c>
      <c r="C273" s="59">
        <v>1960</v>
      </c>
      <c r="D273" s="59">
        <v>1961</v>
      </c>
      <c r="E273" s="59">
        <v>1962</v>
      </c>
      <c r="F273" s="59">
        <v>1963</v>
      </c>
      <c r="G273" s="59">
        <v>1964</v>
      </c>
      <c r="H273" s="59">
        <v>1965</v>
      </c>
      <c r="I273" s="59">
        <v>1966</v>
      </c>
      <c r="J273" s="59">
        <v>1967</v>
      </c>
      <c r="K273" s="59">
        <v>1968</v>
      </c>
      <c r="L273" s="59">
        <v>1969</v>
      </c>
      <c r="M273" s="59">
        <v>1970</v>
      </c>
      <c r="N273" s="59">
        <v>1971</v>
      </c>
      <c r="O273" s="59">
        <v>1972</v>
      </c>
      <c r="P273" s="59">
        <v>1973</v>
      </c>
      <c r="Q273" s="59">
        <v>1974</v>
      </c>
      <c r="R273" s="59">
        <v>1975</v>
      </c>
      <c r="S273" s="59">
        <v>1976</v>
      </c>
      <c r="T273" s="59">
        <v>1977</v>
      </c>
      <c r="U273" s="59">
        <v>1978</v>
      </c>
      <c r="V273" s="59">
        <v>1979</v>
      </c>
      <c r="W273" s="59">
        <v>1980</v>
      </c>
      <c r="X273" s="59">
        <v>1981</v>
      </c>
      <c r="Y273" s="59">
        <v>1982</v>
      </c>
      <c r="Z273" s="59">
        <v>1983</v>
      </c>
      <c r="AA273" s="59">
        <v>1984</v>
      </c>
      <c r="AB273" s="59">
        <v>1985</v>
      </c>
      <c r="AC273" s="59">
        <v>1986</v>
      </c>
      <c r="AD273" s="59">
        <v>1987</v>
      </c>
      <c r="AE273" s="59">
        <v>1988</v>
      </c>
      <c r="AF273" s="59">
        <v>1989</v>
      </c>
      <c r="AG273" s="59">
        <v>1990</v>
      </c>
      <c r="AH273" s="59">
        <v>1991</v>
      </c>
      <c r="AI273" s="59">
        <v>1992</v>
      </c>
      <c r="AJ273" s="59">
        <v>1993</v>
      </c>
      <c r="AK273" s="59">
        <v>1994</v>
      </c>
      <c r="AL273" s="59">
        <v>1995</v>
      </c>
      <c r="AM273" s="59">
        <v>1996</v>
      </c>
      <c r="AN273" s="59">
        <v>1997</v>
      </c>
      <c r="AO273" s="59">
        <v>1998</v>
      </c>
      <c r="AP273" s="59">
        <v>1999</v>
      </c>
      <c r="AQ273" s="59">
        <v>2000</v>
      </c>
      <c r="AR273" s="59">
        <v>2001</v>
      </c>
      <c r="AS273" s="59">
        <v>2002</v>
      </c>
      <c r="AT273" s="59">
        <v>2003</v>
      </c>
      <c r="AU273" s="59">
        <v>2004</v>
      </c>
      <c r="AV273" s="59">
        <v>2005</v>
      </c>
      <c r="AW273" s="59">
        <v>2006</v>
      </c>
      <c r="AX273" s="59">
        <v>2007</v>
      </c>
      <c r="AY273" s="59">
        <v>2008</v>
      </c>
      <c r="AZ273" s="59">
        <v>2009</v>
      </c>
      <c r="BA273" s="59">
        <v>2010</v>
      </c>
      <c r="BB273" s="59">
        <v>2011</v>
      </c>
      <c r="BC273" s="59">
        <v>2012</v>
      </c>
      <c r="BD273" s="59">
        <v>2013</v>
      </c>
      <c r="BE273" s="59">
        <v>2014</v>
      </c>
      <c r="BF273" s="59">
        <v>2015</v>
      </c>
      <c r="BG273" s="59">
        <v>2016</v>
      </c>
      <c r="BH273" s="59">
        <v>2017</v>
      </c>
      <c r="BI273" s="59">
        <v>2018</v>
      </c>
      <c r="BJ273" s="59">
        <v>2019</v>
      </c>
      <c r="BK273" s="59">
        <v>2020</v>
      </c>
    </row>
    <row r="274" spans="1:63" x14ac:dyDescent="0.25">
      <c r="A274" s="61" t="s">
        <v>282</v>
      </c>
      <c r="B274" s="62" t="s">
        <v>281</v>
      </c>
      <c r="C274" s="77" t="e">
        <v>#N/A</v>
      </c>
      <c r="D274" s="77" t="e">
        <v>#N/A</v>
      </c>
      <c r="E274" s="77" t="e">
        <v>#N/A</v>
      </c>
      <c r="F274" s="77" t="e">
        <v>#N/A</v>
      </c>
      <c r="G274" s="77" t="e">
        <v>#N/A</v>
      </c>
      <c r="H274" s="77" t="e">
        <v>#N/A</v>
      </c>
      <c r="I274" s="77" t="e">
        <v>#N/A</v>
      </c>
      <c r="J274" s="77" t="e">
        <v>#N/A</v>
      </c>
      <c r="K274" s="77" t="e">
        <v>#N/A</v>
      </c>
      <c r="L274" s="77" t="e">
        <v>#N/A</v>
      </c>
      <c r="M274" s="77" t="e">
        <v>#N/A</v>
      </c>
      <c r="N274" s="77" t="e">
        <v>#N/A</v>
      </c>
      <c r="O274" s="77" t="e">
        <v>#N/A</v>
      </c>
      <c r="P274" s="77" t="e">
        <v>#N/A</v>
      </c>
      <c r="Q274" s="77" t="e">
        <v>#N/A</v>
      </c>
      <c r="R274" s="77" t="e">
        <v>#N/A</v>
      </c>
      <c r="S274" s="77" t="e">
        <v>#N/A</v>
      </c>
      <c r="T274" s="77" t="e">
        <v>#N/A</v>
      </c>
      <c r="U274" s="77" t="e">
        <v>#N/A</v>
      </c>
      <c r="V274" s="77" t="e">
        <v>#N/A</v>
      </c>
      <c r="W274" s="77" t="e">
        <v>#N/A</v>
      </c>
      <c r="X274" s="77" t="e">
        <v>#N/A</v>
      </c>
      <c r="Y274" s="77" t="e">
        <v>#N/A</v>
      </c>
      <c r="Z274" s="77" t="e">
        <v>#N/A</v>
      </c>
      <c r="AA274" s="77" t="e">
        <v>#N/A</v>
      </c>
      <c r="AB274" s="77" t="e">
        <v>#N/A</v>
      </c>
      <c r="AC274" s="77" t="e">
        <v>#N/A</v>
      </c>
      <c r="AD274" s="77" t="e">
        <v>#N/A</v>
      </c>
      <c r="AE274" s="77" t="e">
        <v>#N/A</v>
      </c>
      <c r="AF274" s="77" t="e">
        <v>#N/A</v>
      </c>
      <c r="AG274" s="73" t="e">
        <v>#N/A</v>
      </c>
      <c r="AH274" s="73">
        <v>11.3800001144409</v>
      </c>
      <c r="AI274" s="73">
        <v>11.460000038146999</v>
      </c>
      <c r="AJ274" s="73">
        <v>11.6099996566772</v>
      </c>
      <c r="AK274" s="73">
        <v>11.6499996185303</v>
      </c>
      <c r="AL274" s="73">
        <v>11.6499996185303</v>
      </c>
      <c r="AM274" s="73">
        <v>11.6499996185303</v>
      </c>
      <c r="AN274" s="73">
        <v>11.6400003433228</v>
      </c>
      <c r="AO274" s="73">
        <v>11.6400003433228</v>
      </c>
      <c r="AP274" s="73">
        <v>11.689999580383301</v>
      </c>
      <c r="AQ274" s="73">
        <v>11.6499996185303</v>
      </c>
      <c r="AR274" s="73">
        <v>11.6300001144409</v>
      </c>
      <c r="AS274" s="73">
        <v>11.680000305175801</v>
      </c>
      <c r="AT274" s="73">
        <v>11.680000305175801</v>
      </c>
      <c r="AU274" s="73">
        <v>11.6099996566772</v>
      </c>
      <c r="AV274" s="73">
        <v>11.5200004577637</v>
      </c>
      <c r="AW274" s="73">
        <v>11.3400001525879</v>
      </c>
      <c r="AX274" s="73">
        <v>11.180000305175801</v>
      </c>
      <c r="AY274" s="73">
        <v>11.1099996566772</v>
      </c>
      <c r="AZ274" s="73">
        <v>11.460000038146999</v>
      </c>
      <c r="BA274" s="73">
        <v>11.5200004577637</v>
      </c>
      <c r="BB274" s="73">
        <v>11.5100002288818</v>
      </c>
      <c r="BC274" s="73">
        <v>11.5200004577637</v>
      </c>
      <c r="BD274" s="73">
        <v>11.539999961853001</v>
      </c>
      <c r="BE274" s="73">
        <v>11.449999809265099</v>
      </c>
      <c r="BF274" s="73">
        <v>11.3900003433228</v>
      </c>
      <c r="BG274" s="73">
        <v>11.310000419616699</v>
      </c>
      <c r="BH274" s="73">
        <v>11.180000305175801</v>
      </c>
      <c r="BI274" s="73">
        <v>11.060000419616699</v>
      </c>
      <c r="BJ274" s="73">
        <v>10.9799995422363</v>
      </c>
      <c r="BK274" s="73">
        <v>11.7299995422363</v>
      </c>
    </row>
    <row r="275" spans="1:63" x14ac:dyDescent="0.25">
      <c r="A275" s="61" t="s">
        <v>389</v>
      </c>
      <c r="B275" s="62" t="s">
        <v>388</v>
      </c>
      <c r="C275" s="77" t="e">
        <v>#N/A</v>
      </c>
      <c r="D275" s="77" t="e">
        <v>#N/A</v>
      </c>
      <c r="E275" s="77" t="e">
        <v>#N/A</v>
      </c>
      <c r="F275" s="77" t="e">
        <v>#N/A</v>
      </c>
      <c r="G275" s="77" t="e">
        <v>#N/A</v>
      </c>
      <c r="H275" s="77" t="e">
        <v>#N/A</v>
      </c>
      <c r="I275" s="77" t="e">
        <v>#N/A</v>
      </c>
      <c r="J275" s="77" t="e">
        <v>#N/A</v>
      </c>
      <c r="K275" s="77" t="e">
        <v>#N/A</v>
      </c>
      <c r="L275" s="77" t="e">
        <v>#N/A</v>
      </c>
      <c r="M275" s="77" t="e">
        <v>#N/A</v>
      </c>
      <c r="N275" s="77" t="e">
        <v>#N/A</v>
      </c>
      <c r="O275" s="77" t="e">
        <v>#N/A</v>
      </c>
      <c r="P275" s="77" t="e">
        <v>#N/A</v>
      </c>
      <c r="Q275" s="77" t="e">
        <v>#N/A</v>
      </c>
      <c r="R275" s="77" t="e">
        <v>#N/A</v>
      </c>
      <c r="S275" s="77" t="e">
        <v>#N/A</v>
      </c>
      <c r="T275" s="77" t="e">
        <v>#N/A</v>
      </c>
      <c r="U275" s="77" t="e">
        <v>#N/A</v>
      </c>
      <c r="V275" s="77" t="e">
        <v>#N/A</v>
      </c>
      <c r="W275" s="77" t="e">
        <v>#N/A</v>
      </c>
      <c r="X275" s="77" t="e">
        <v>#N/A</v>
      </c>
      <c r="Y275" s="77" t="e">
        <v>#N/A</v>
      </c>
      <c r="Z275" s="77" t="e">
        <v>#N/A</v>
      </c>
      <c r="AA275" s="77" t="e">
        <v>#N/A</v>
      </c>
      <c r="AB275" s="77" t="e">
        <v>#N/A</v>
      </c>
      <c r="AC275" s="77" t="e">
        <v>#N/A</v>
      </c>
      <c r="AD275" s="77" t="e">
        <v>#N/A</v>
      </c>
      <c r="AE275" s="77" t="e">
        <v>#N/A</v>
      </c>
      <c r="AF275" s="77" t="e">
        <v>#N/A</v>
      </c>
      <c r="AG275" s="73" t="e">
        <v>#N/A</v>
      </c>
      <c r="AH275" s="73">
        <v>16.219999313354499</v>
      </c>
      <c r="AI275" s="73">
        <v>16.329999923706101</v>
      </c>
      <c r="AJ275" s="73">
        <v>16.5200004577637</v>
      </c>
      <c r="AK275" s="73">
        <v>16.569999694824201</v>
      </c>
      <c r="AL275" s="73">
        <v>16.569999694824201</v>
      </c>
      <c r="AM275" s="73">
        <v>16.569999694824201</v>
      </c>
      <c r="AN275" s="73">
        <v>16.549999237060501</v>
      </c>
      <c r="AO275" s="73">
        <v>16.549999237060501</v>
      </c>
      <c r="AP275" s="73">
        <v>16.620000839233398</v>
      </c>
      <c r="AQ275" s="73">
        <v>16.579999923706101</v>
      </c>
      <c r="AR275" s="73">
        <v>16.540000915527301</v>
      </c>
      <c r="AS275" s="73">
        <v>16.610000610351602</v>
      </c>
      <c r="AT275" s="73">
        <v>16.610000610351602</v>
      </c>
      <c r="AU275" s="73">
        <v>16.5200004577637</v>
      </c>
      <c r="AV275" s="73">
        <v>16.399999618530298</v>
      </c>
      <c r="AW275" s="73">
        <v>16.170000076293899</v>
      </c>
      <c r="AX275" s="73">
        <v>15.9700002670288</v>
      </c>
      <c r="AY275" s="73">
        <v>13.060000419616699</v>
      </c>
      <c r="AZ275" s="73">
        <v>13.670000076293899</v>
      </c>
      <c r="BA275" s="73">
        <v>14.0900001525879</v>
      </c>
      <c r="BB275" s="73">
        <v>13.4799995422363</v>
      </c>
      <c r="BC275" s="73">
        <v>13.3800001144409</v>
      </c>
      <c r="BD275" s="73">
        <v>15.8699998855591</v>
      </c>
      <c r="BE275" s="73">
        <v>18.059999465942401</v>
      </c>
      <c r="BF275" s="73">
        <v>17.190000534057599</v>
      </c>
      <c r="BG275" s="73">
        <v>15.420000076293899</v>
      </c>
      <c r="BH275" s="73">
        <v>13.6199998855591</v>
      </c>
      <c r="BI275" s="73">
        <v>12.300000190734901</v>
      </c>
      <c r="BJ275" s="73">
        <v>11.4700002670288</v>
      </c>
      <c r="BK275" s="73">
        <v>11.699999809265099</v>
      </c>
    </row>
    <row r="276" spans="1:63" x14ac:dyDescent="0.25">
      <c r="A276" s="61" t="s">
        <v>5</v>
      </c>
      <c r="B276" s="62" t="s">
        <v>4</v>
      </c>
      <c r="C276" s="77" t="e">
        <v>#N/A</v>
      </c>
      <c r="D276" s="77" t="e">
        <v>#N/A</v>
      </c>
      <c r="E276" s="77" t="e">
        <v>#N/A</v>
      </c>
      <c r="F276" s="77" t="e">
        <v>#N/A</v>
      </c>
      <c r="G276" s="77" t="e">
        <v>#N/A</v>
      </c>
      <c r="H276" s="77" t="e">
        <v>#N/A</v>
      </c>
      <c r="I276" s="77" t="e">
        <v>#N/A</v>
      </c>
      <c r="J276" s="77" t="e">
        <v>#N/A</v>
      </c>
      <c r="K276" s="77" t="e">
        <v>#N/A</v>
      </c>
      <c r="L276" s="77" t="e">
        <v>#N/A</v>
      </c>
      <c r="M276" s="77" t="e">
        <v>#N/A</v>
      </c>
      <c r="N276" s="77" t="e">
        <v>#N/A</v>
      </c>
      <c r="O276" s="77" t="e">
        <v>#N/A</v>
      </c>
      <c r="P276" s="77" t="e">
        <v>#N/A</v>
      </c>
      <c r="Q276" s="77" t="e">
        <v>#N/A</v>
      </c>
      <c r="R276" s="77" t="e">
        <v>#N/A</v>
      </c>
      <c r="S276" s="77" t="e">
        <v>#N/A</v>
      </c>
      <c r="T276" s="77" t="e">
        <v>#N/A</v>
      </c>
      <c r="U276" s="77" t="e">
        <v>#N/A</v>
      </c>
      <c r="V276" s="77" t="e">
        <v>#N/A</v>
      </c>
      <c r="W276" s="77" t="e">
        <v>#N/A</v>
      </c>
      <c r="X276" s="77" t="e">
        <v>#N/A</v>
      </c>
      <c r="Y276" s="77" t="e">
        <v>#N/A</v>
      </c>
      <c r="Z276" s="77" t="e">
        <v>#N/A</v>
      </c>
      <c r="AA276" s="77" t="e">
        <v>#N/A</v>
      </c>
      <c r="AB276" s="77" t="e">
        <v>#N/A</v>
      </c>
      <c r="AC276" s="77" t="e">
        <v>#N/A</v>
      </c>
      <c r="AD276" s="77" t="e">
        <v>#N/A</v>
      </c>
      <c r="AE276" s="77" t="e">
        <v>#N/A</v>
      </c>
      <c r="AF276" s="77" t="e">
        <v>#N/A</v>
      </c>
      <c r="AG276" s="73" t="e">
        <v>#N/A</v>
      </c>
      <c r="AH276" s="73">
        <v>20.600000381469702</v>
      </c>
      <c r="AI276" s="73">
        <v>24.379999160766602</v>
      </c>
      <c r="AJ276" s="73">
        <v>26.2299995422363</v>
      </c>
      <c r="AK276" s="73">
        <v>27.7399997711182</v>
      </c>
      <c r="AL276" s="73">
        <v>31.840000152587901</v>
      </c>
      <c r="AM276" s="73">
        <v>28.559999465942401</v>
      </c>
      <c r="AN276" s="73">
        <v>25.430000305175799</v>
      </c>
      <c r="AO276" s="73">
        <v>26.829999923706101</v>
      </c>
      <c r="AP276" s="73">
        <v>28.370000839233398</v>
      </c>
      <c r="AQ276" s="73">
        <v>29.7700004577637</v>
      </c>
      <c r="AR276" s="73">
        <v>27.299999237060501</v>
      </c>
      <c r="AS276" s="73">
        <v>25.899999618530298</v>
      </c>
      <c r="AT276" s="73">
        <v>23.719999313354499</v>
      </c>
      <c r="AU276" s="73">
        <v>17.649999618530298</v>
      </c>
      <c r="AV276" s="73">
        <v>15.2700004577637</v>
      </c>
      <c r="AW276" s="73">
        <v>12.2700004577637</v>
      </c>
      <c r="AX276" s="73">
        <v>13.789999961853001</v>
      </c>
      <c r="AY276" s="73">
        <v>11.329999923706101</v>
      </c>
      <c r="AZ276" s="73">
        <v>10.1599998474121</v>
      </c>
      <c r="BA276" s="73">
        <v>9.9600000381469709</v>
      </c>
      <c r="BB276" s="73">
        <v>9.9600000381469709</v>
      </c>
      <c r="BC276" s="73">
        <v>10.9700002670288</v>
      </c>
      <c r="BD276" s="73">
        <v>9.8199996948242205</v>
      </c>
      <c r="BE276" s="73">
        <v>10.210000038146999</v>
      </c>
      <c r="BF276" s="73">
        <v>11.210000038146999</v>
      </c>
      <c r="BG276" s="73">
        <v>10.199999809265099</v>
      </c>
      <c r="BH276" s="73">
        <v>12</v>
      </c>
      <c r="BI276" s="73">
        <v>11.8900003433228</v>
      </c>
      <c r="BJ276" s="73">
        <v>11.810000419616699</v>
      </c>
      <c r="BK276" s="73">
        <v>12.829999923706101</v>
      </c>
    </row>
    <row r="277" spans="1:63" x14ac:dyDescent="0.25">
      <c r="A277" s="61" t="s">
        <v>478</v>
      </c>
      <c r="B277" s="62" t="s">
        <v>477</v>
      </c>
      <c r="C277" s="77" t="e">
        <v>#N/A</v>
      </c>
      <c r="D277" s="77" t="e">
        <v>#N/A</v>
      </c>
      <c r="E277" s="77" t="e">
        <v>#N/A</v>
      </c>
      <c r="F277" s="77" t="e">
        <v>#N/A</v>
      </c>
      <c r="G277" s="77" t="e">
        <v>#N/A</v>
      </c>
      <c r="H277" s="77" t="e">
        <v>#N/A</v>
      </c>
      <c r="I277" s="77" t="e">
        <v>#N/A</v>
      </c>
      <c r="J277" s="77" t="e">
        <v>#N/A</v>
      </c>
      <c r="K277" s="77" t="e">
        <v>#N/A</v>
      </c>
      <c r="L277" s="77" t="e">
        <v>#N/A</v>
      </c>
      <c r="M277" s="77" t="e">
        <v>#N/A</v>
      </c>
      <c r="N277" s="77" t="e">
        <v>#N/A</v>
      </c>
      <c r="O277" s="77" t="e">
        <v>#N/A</v>
      </c>
      <c r="P277" s="77" t="e">
        <v>#N/A</v>
      </c>
      <c r="Q277" s="77" t="e">
        <v>#N/A</v>
      </c>
      <c r="R277" s="77" t="e">
        <v>#N/A</v>
      </c>
      <c r="S277" s="77" t="e">
        <v>#N/A</v>
      </c>
      <c r="T277" s="77" t="e">
        <v>#N/A</v>
      </c>
      <c r="U277" s="77" t="e">
        <v>#N/A</v>
      </c>
      <c r="V277" s="77" t="e">
        <v>#N/A</v>
      </c>
      <c r="W277" s="77" t="e">
        <v>#N/A</v>
      </c>
      <c r="X277" s="77" t="e">
        <v>#N/A</v>
      </c>
      <c r="Y277" s="77" t="e">
        <v>#N/A</v>
      </c>
      <c r="Z277" s="77" t="e">
        <v>#N/A</v>
      </c>
      <c r="AA277" s="77" t="e">
        <v>#N/A</v>
      </c>
      <c r="AB277" s="77" t="e">
        <v>#N/A</v>
      </c>
      <c r="AC277" s="77" t="e">
        <v>#N/A</v>
      </c>
      <c r="AD277" s="77" t="e">
        <v>#N/A</v>
      </c>
      <c r="AE277" s="77" t="e">
        <v>#N/A</v>
      </c>
      <c r="AF277" s="77" t="e">
        <v>#N/A</v>
      </c>
      <c r="AG277" s="73" t="e">
        <v>#N/A</v>
      </c>
      <c r="AH277" s="73" t="e">
        <v>#N/A</v>
      </c>
      <c r="AI277" s="73" t="e">
        <v>#N/A</v>
      </c>
      <c r="AJ277" s="73" t="e">
        <v>#N/A</v>
      </c>
      <c r="AK277" s="73" t="e">
        <v>#N/A</v>
      </c>
      <c r="AL277" s="73" t="e">
        <v>#N/A</v>
      </c>
      <c r="AM277" s="73" t="e">
        <v>#N/A</v>
      </c>
      <c r="AN277" s="73" t="e">
        <v>#N/A</v>
      </c>
      <c r="AO277" s="73" t="e">
        <v>#N/A</v>
      </c>
      <c r="AP277" s="73" t="e">
        <v>#N/A</v>
      </c>
      <c r="AQ277" s="73" t="e">
        <v>#N/A</v>
      </c>
      <c r="AR277" s="73" t="e">
        <v>#N/A</v>
      </c>
      <c r="AS277" s="73" t="e">
        <v>#N/A</v>
      </c>
      <c r="AT277" s="73" t="e">
        <v>#N/A</v>
      </c>
      <c r="AU277" s="73" t="e">
        <v>#N/A</v>
      </c>
      <c r="AV277" s="73" t="e">
        <v>#N/A</v>
      </c>
      <c r="AW277" s="73" t="e">
        <v>#N/A</v>
      </c>
      <c r="AX277" s="73" t="e">
        <v>#N/A</v>
      </c>
      <c r="AY277" s="73" t="e">
        <v>#N/A</v>
      </c>
      <c r="AZ277" s="73" t="e">
        <v>#N/A</v>
      </c>
      <c r="BA277" s="73" t="e">
        <v>#N/A</v>
      </c>
      <c r="BB277" s="73" t="e">
        <v>#N/A</v>
      </c>
      <c r="BC277" s="73" t="e">
        <v>#N/A</v>
      </c>
      <c r="BD277" s="73" t="e">
        <v>#N/A</v>
      </c>
      <c r="BE277" s="73" t="e">
        <v>#N/A</v>
      </c>
      <c r="BF277" s="73" t="e">
        <v>#N/A</v>
      </c>
      <c r="BG277" s="73" t="e">
        <v>#N/A</v>
      </c>
      <c r="BH277" s="73" t="e">
        <v>#N/A</v>
      </c>
      <c r="BI277" s="73" t="e">
        <v>#N/A</v>
      </c>
      <c r="BJ277" s="73" t="e">
        <v>#N/A</v>
      </c>
      <c r="BK277" s="73" t="e">
        <v>#N/A</v>
      </c>
    </row>
    <row r="278" spans="1:63" x14ac:dyDescent="0.25">
      <c r="A278" s="61" t="s">
        <v>391</v>
      </c>
      <c r="B278" s="62" t="s">
        <v>390</v>
      </c>
      <c r="C278" s="77" t="e">
        <v>#N/A</v>
      </c>
      <c r="D278" s="77" t="e">
        <v>#N/A</v>
      </c>
      <c r="E278" s="77" t="e">
        <v>#N/A</v>
      </c>
      <c r="F278" s="77" t="e">
        <v>#N/A</v>
      </c>
      <c r="G278" s="77" t="e">
        <v>#N/A</v>
      </c>
      <c r="H278" s="77" t="e">
        <v>#N/A</v>
      </c>
      <c r="I278" s="77" t="e">
        <v>#N/A</v>
      </c>
      <c r="J278" s="77" t="e">
        <v>#N/A</v>
      </c>
      <c r="K278" s="77" t="e">
        <v>#N/A</v>
      </c>
      <c r="L278" s="77" t="e">
        <v>#N/A</v>
      </c>
      <c r="M278" s="77" t="e">
        <v>#N/A</v>
      </c>
      <c r="N278" s="77" t="e">
        <v>#N/A</v>
      </c>
      <c r="O278" s="77" t="e">
        <v>#N/A</v>
      </c>
      <c r="P278" s="77" t="e">
        <v>#N/A</v>
      </c>
      <c r="Q278" s="77" t="e">
        <v>#N/A</v>
      </c>
      <c r="R278" s="77" t="e">
        <v>#N/A</v>
      </c>
      <c r="S278" s="77" t="e">
        <v>#N/A</v>
      </c>
      <c r="T278" s="77" t="e">
        <v>#N/A</v>
      </c>
      <c r="U278" s="77" t="e">
        <v>#N/A</v>
      </c>
      <c r="V278" s="77" t="e">
        <v>#N/A</v>
      </c>
      <c r="W278" s="77" t="e">
        <v>#N/A</v>
      </c>
      <c r="X278" s="77" t="e">
        <v>#N/A</v>
      </c>
      <c r="Y278" s="77" t="e">
        <v>#N/A</v>
      </c>
      <c r="Z278" s="77" t="e">
        <v>#N/A</v>
      </c>
      <c r="AA278" s="77" t="e">
        <v>#N/A</v>
      </c>
      <c r="AB278" s="77" t="e">
        <v>#N/A</v>
      </c>
      <c r="AC278" s="77" t="e">
        <v>#N/A</v>
      </c>
      <c r="AD278" s="77" t="e">
        <v>#N/A</v>
      </c>
      <c r="AE278" s="77" t="e">
        <v>#N/A</v>
      </c>
      <c r="AF278" s="77" t="e">
        <v>#N/A</v>
      </c>
      <c r="AG278" s="73" t="e">
        <v>#N/A</v>
      </c>
      <c r="AH278" s="73" t="e">
        <v>#N/A</v>
      </c>
      <c r="AI278" s="73" t="e">
        <v>#N/A</v>
      </c>
      <c r="AJ278" s="73" t="e">
        <v>#N/A</v>
      </c>
      <c r="AK278" s="73" t="e">
        <v>#N/A</v>
      </c>
      <c r="AL278" s="73" t="e">
        <v>#N/A</v>
      </c>
      <c r="AM278" s="73" t="e">
        <v>#N/A</v>
      </c>
      <c r="AN278" s="73" t="e">
        <v>#N/A</v>
      </c>
      <c r="AO278" s="73" t="e">
        <v>#N/A</v>
      </c>
      <c r="AP278" s="73" t="e">
        <v>#N/A</v>
      </c>
      <c r="AQ278" s="73" t="e">
        <v>#N/A</v>
      </c>
      <c r="AR278" s="73" t="e">
        <v>#N/A</v>
      </c>
      <c r="AS278" s="73" t="e">
        <v>#N/A</v>
      </c>
      <c r="AT278" s="73" t="e">
        <v>#N/A</v>
      </c>
      <c r="AU278" s="73" t="e">
        <v>#N/A</v>
      </c>
      <c r="AV278" s="73" t="e">
        <v>#N/A</v>
      </c>
      <c r="AW278" s="73" t="e">
        <v>#N/A</v>
      </c>
      <c r="AX278" s="73" t="e">
        <v>#N/A</v>
      </c>
      <c r="AY278" s="73" t="e">
        <v>#N/A</v>
      </c>
      <c r="AZ278" s="73" t="e">
        <v>#N/A</v>
      </c>
      <c r="BA278" s="73" t="e">
        <v>#N/A</v>
      </c>
      <c r="BB278" s="73" t="e">
        <v>#N/A</v>
      </c>
      <c r="BC278" s="73" t="e">
        <v>#N/A</v>
      </c>
      <c r="BD278" s="73" t="e">
        <v>#N/A</v>
      </c>
      <c r="BE278" s="73" t="e">
        <v>#N/A</v>
      </c>
      <c r="BF278" s="73" t="e">
        <v>#N/A</v>
      </c>
      <c r="BG278" s="73" t="e">
        <v>#N/A</v>
      </c>
      <c r="BH278" s="73" t="e">
        <v>#N/A</v>
      </c>
      <c r="BI278" s="73" t="e">
        <v>#N/A</v>
      </c>
      <c r="BJ278" s="73" t="e">
        <v>#N/A</v>
      </c>
      <c r="BK278" s="73" t="e">
        <v>#N/A</v>
      </c>
    </row>
    <row r="279" spans="1:63" x14ac:dyDescent="0.25">
      <c r="A279" s="61" t="s">
        <v>20</v>
      </c>
      <c r="B279" s="62" t="s">
        <v>19</v>
      </c>
      <c r="C279" s="77" t="e">
        <v>#N/A</v>
      </c>
      <c r="D279" s="77" t="e">
        <v>#N/A</v>
      </c>
      <c r="E279" s="77" t="e">
        <v>#N/A</v>
      </c>
      <c r="F279" s="77" t="e">
        <v>#N/A</v>
      </c>
      <c r="G279" s="77" t="e">
        <v>#N/A</v>
      </c>
      <c r="H279" s="77" t="e">
        <v>#N/A</v>
      </c>
      <c r="I279" s="77" t="e">
        <v>#N/A</v>
      </c>
      <c r="J279" s="77" t="e">
        <v>#N/A</v>
      </c>
      <c r="K279" s="77" t="e">
        <v>#N/A</v>
      </c>
      <c r="L279" s="77" t="e">
        <v>#N/A</v>
      </c>
      <c r="M279" s="77" t="e">
        <v>#N/A</v>
      </c>
      <c r="N279" s="77" t="e">
        <v>#N/A</v>
      </c>
      <c r="O279" s="77" t="e">
        <v>#N/A</v>
      </c>
      <c r="P279" s="77" t="e">
        <v>#N/A</v>
      </c>
      <c r="Q279" s="77" t="e">
        <v>#N/A</v>
      </c>
      <c r="R279" s="77" t="e">
        <v>#N/A</v>
      </c>
      <c r="S279" s="77" t="e">
        <v>#N/A</v>
      </c>
      <c r="T279" s="77" t="e">
        <v>#N/A</v>
      </c>
      <c r="U279" s="77" t="e">
        <v>#N/A</v>
      </c>
      <c r="V279" s="77" t="e">
        <v>#N/A</v>
      </c>
      <c r="W279" s="77" t="e">
        <v>#N/A</v>
      </c>
      <c r="X279" s="77" t="e">
        <v>#N/A</v>
      </c>
      <c r="Y279" s="77" t="e">
        <v>#N/A</v>
      </c>
      <c r="Z279" s="77" t="e">
        <v>#N/A</v>
      </c>
      <c r="AA279" s="77" t="e">
        <v>#N/A</v>
      </c>
      <c r="AB279" s="77" t="e">
        <v>#N/A</v>
      </c>
      <c r="AC279" s="77" t="e">
        <v>#N/A</v>
      </c>
      <c r="AD279" s="77" t="e">
        <v>#N/A</v>
      </c>
      <c r="AE279" s="77" t="e">
        <v>#N/A</v>
      </c>
      <c r="AF279" s="77" t="e">
        <v>#N/A</v>
      </c>
      <c r="AG279" s="73" t="e">
        <v>#N/A</v>
      </c>
      <c r="AH279" s="73">
        <v>3.75</v>
      </c>
      <c r="AI279" s="73">
        <v>3.7799999713897701</v>
      </c>
      <c r="AJ279" s="73">
        <v>3.8499999046325701</v>
      </c>
      <c r="AK279" s="73">
        <v>3.8699998855590798</v>
      </c>
      <c r="AL279" s="73">
        <v>3.8599998950958301</v>
      </c>
      <c r="AM279" s="73">
        <v>3.8599998950958301</v>
      </c>
      <c r="AN279" s="73">
        <v>3.8599998950958301</v>
      </c>
      <c r="AO279" s="73">
        <v>3.8599998950958301</v>
      </c>
      <c r="AP279" s="73">
        <v>3.8800001144409202</v>
      </c>
      <c r="AQ279" s="73">
        <v>3.8699998855590798</v>
      </c>
      <c r="AR279" s="73">
        <v>3.8499999046325701</v>
      </c>
      <c r="AS279" s="73">
        <v>3.8800001144409202</v>
      </c>
      <c r="AT279" s="73">
        <v>3.8800001144409202</v>
      </c>
      <c r="AU279" s="73">
        <v>3.8499999046325701</v>
      </c>
      <c r="AV279" s="73">
        <v>3.8099999427795401</v>
      </c>
      <c r="AW279" s="73">
        <v>3.7300000190734899</v>
      </c>
      <c r="AX279" s="73">
        <v>3.6600000858306898</v>
      </c>
      <c r="AY279" s="73">
        <v>3.6300001144409202</v>
      </c>
      <c r="AZ279" s="73">
        <v>3.7799999713897701</v>
      </c>
      <c r="BA279" s="73">
        <v>9.4300003051757795</v>
      </c>
      <c r="BB279" s="73">
        <v>7.3600001335143999</v>
      </c>
      <c r="BC279" s="73">
        <v>7.3699998855590803</v>
      </c>
      <c r="BD279" s="73">
        <v>7.3800001144409197</v>
      </c>
      <c r="BE279" s="73">
        <v>7.3099999427795401</v>
      </c>
      <c r="BF279" s="73">
        <v>7.2600002288818404</v>
      </c>
      <c r="BG279" s="73">
        <v>7.1999998092651403</v>
      </c>
      <c r="BH279" s="73">
        <v>7.0999999046325701</v>
      </c>
      <c r="BI279" s="73">
        <v>7</v>
      </c>
      <c r="BJ279" s="73">
        <v>6.9299998283386204</v>
      </c>
      <c r="BK279" s="73">
        <v>7.6999998092651403</v>
      </c>
    </row>
    <row r="280" spans="1:63" x14ac:dyDescent="0.25">
      <c r="A280" s="61" t="s">
        <v>128</v>
      </c>
      <c r="B280" s="62" t="s">
        <v>127</v>
      </c>
      <c r="C280" s="77" t="e">
        <v>#N/A</v>
      </c>
      <c r="D280" s="77" t="e">
        <v>#N/A</v>
      </c>
      <c r="E280" s="77" t="e">
        <v>#N/A</v>
      </c>
      <c r="F280" s="77" t="e">
        <v>#N/A</v>
      </c>
      <c r="G280" s="77" t="e">
        <v>#N/A</v>
      </c>
      <c r="H280" s="77" t="e">
        <v>#N/A</v>
      </c>
      <c r="I280" s="77" t="e">
        <v>#N/A</v>
      </c>
      <c r="J280" s="77" t="e">
        <v>#N/A</v>
      </c>
      <c r="K280" s="77" t="e">
        <v>#N/A</v>
      </c>
      <c r="L280" s="77" t="e">
        <v>#N/A</v>
      </c>
      <c r="M280" s="77" t="e">
        <v>#N/A</v>
      </c>
      <c r="N280" s="77" t="e">
        <v>#N/A</v>
      </c>
      <c r="O280" s="77" t="e">
        <v>#N/A</v>
      </c>
      <c r="P280" s="77" t="e">
        <v>#N/A</v>
      </c>
      <c r="Q280" s="77" t="e">
        <v>#N/A</v>
      </c>
      <c r="R280" s="77" t="e">
        <v>#N/A</v>
      </c>
      <c r="S280" s="77" t="e">
        <v>#N/A</v>
      </c>
      <c r="T280" s="77" t="e">
        <v>#N/A</v>
      </c>
      <c r="U280" s="77" t="e">
        <v>#N/A</v>
      </c>
      <c r="V280" s="77" t="e">
        <v>#N/A</v>
      </c>
      <c r="W280" s="77" t="e">
        <v>#N/A</v>
      </c>
      <c r="X280" s="77" t="e">
        <v>#N/A</v>
      </c>
      <c r="Y280" s="77" t="e">
        <v>#N/A</v>
      </c>
      <c r="Z280" s="77" t="e">
        <v>#N/A</v>
      </c>
      <c r="AA280" s="77" t="e">
        <v>#N/A</v>
      </c>
      <c r="AB280" s="77" t="e">
        <v>#N/A</v>
      </c>
      <c r="AC280" s="77" t="e">
        <v>#N/A</v>
      </c>
      <c r="AD280" s="77" t="e">
        <v>#N/A</v>
      </c>
      <c r="AE280" s="77" t="e">
        <v>#N/A</v>
      </c>
      <c r="AF280" s="77" t="e">
        <v>#N/A</v>
      </c>
      <c r="AG280" s="73" t="e">
        <v>#N/A</v>
      </c>
      <c r="AH280" s="73" t="e">
        <v>#N/A</v>
      </c>
      <c r="AI280" s="73" t="e">
        <v>#N/A</v>
      </c>
      <c r="AJ280" s="73" t="e">
        <v>#N/A</v>
      </c>
      <c r="AK280" s="73" t="e">
        <v>#N/A</v>
      </c>
      <c r="AL280" s="73" t="e">
        <v>#N/A</v>
      </c>
      <c r="AM280" s="73" t="e">
        <v>#N/A</v>
      </c>
      <c r="AN280" s="73" t="e">
        <v>#N/A</v>
      </c>
      <c r="AO280" s="73" t="e">
        <v>#N/A</v>
      </c>
      <c r="AP280" s="73" t="e">
        <v>#N/A</v>
      </c>
      <c r="AQ280" s="73" t="e">
        <v>#N/A</v>
      </c>
      <c r="AR280" s="73" t="e">
        <v>#N/A</v>
      </c>
      <c r="AS280" s="73" t="e">
        <v>#N/A</v>
      </c>
      <c r="AT280" s="73" t="e">
        <v>#N/A</v>
      </c>
      <c r="AU280" s="73" t="e">
        <v>#N/A</v>
      </c>
      <c r="AV280" s="73" t="e">
        <v>#N/A</v>
      </c>
      <c r="AW280" s="73" t="e">
        <v>#N/A</v>
      </c>
      <c r="AX280" s="73" t="e">
        <v>#N/A</v>
      </c>
      <c r="AY280" s="73" t="e">
        <v>#N/A</v>
      </c>
      <c r="AZ280" s="73" t="e">
        <v>#N/A</v>
      </c>
      <c r="BA280" s="73" t="e">
        <v>#N/A</v>
      </c>
      <c r="BB280" s="73" t="e">
        <v>#N/A</v>
      </c>
      <c r="BC280" s="73" t="e">
        <v>#N/A</v>
      </c>
      <c r="BD280" s="73" t="e">
        <v>#N/A</v>
      </c>
      <c r="BE280" s="73" t="e">
        <v>#N/A</v>
      </c>
      <c r="BF280" s="73" t="e">
        <v>#N/A</v>
      </c>
      <c r="BG280" s="73" t="e">
        <v>#N/A</v>
      </c>
      <c r="BH280" s="73" t="e">
        <v>#N/A</v>
      </c>
      <c r="BI280" s="73" t="e">
        <v>#N/A</v>
      </c>
      <c r="BJ280" s="73" t="e">
        <v>#N/A</v>
      </c>
      <c r="BK280" s="73" t="e">
        <v>#N/A</v>
      </c>
    </row>
    <row r="281" spans="1:63" x14ac:dyDescent="0.25">
      <c r="A281" s="61" t="s">
        <v>130</v>
      </c>
      <c r="B281" s="62" t="s">
        <v>129</v>
      </c>
      <c r="C281" s="77" t="e">
        <v>#N/A</v>
      </c>
      <c r="D281" s="77" t="e">
        <v>#N/A</v>
      </c>
      <c r="E281" s="77" t="e">
        <v>#N/A</v>
      </c>
      <c r="F281" s="77" t="e">
        <v>#N/A</v>
      </c>
      <c r="G281" s="77" t="e">
        <v>#N/A</v>
      </c>
      <c r="H281" s="77" t="e">
        <v>#N/A</v>
      </c>
      <c r="I281" s="77" t="e">
        <v>#N/A</v>
      </c>
      <c r="J281" s="77" t="e">
        <v>#N/A</v>
      </c>
      <c r="K281" s="77" t="e">
        <v>#N/A</v>
      </c>
      <c r="L281" s="77" t="e">
        <v>#N/A</v>
      </c>
      <c r="M281" s="77" t="e">
        <v>#N/A</v>
      </c>
      <c r="N281" s="77" t="e">
        <v>#N/A</v>
      </c>
      <c r="O281" s="77" t="e">
        <v>#N/A</v>
      </c>
      <c r="P281" s="77" t="e">
        <v>#N/A</v>
      </c>
      <c r="Q281" s="77" t="e">
        <v>#N/A</v>
      </c>
      <c r="R281" s="77" t="e">
        <v>#N/A</v>
      </c>
      <c r="S281" s="77" t="e">
        <v>#N/A</v>
      </c>
      <c r="T281" s="77" t="e">
        <v>#N/A</v>
      </c>
      <c r="U281" s="77" t="e">
        <v>#N/A</v>
      </c>
      <c r="V281" s="77" t="e">
        <v>#N/A</v>
      </c>
      <c r="W281" s="77" t="e">
        <v>#N/A</v>
      </c>
      <c r="X281" s="77" t="e">
        <v>#N/A</v>
      </c>
      <c r="Y281" s="77" t="e">
        <v>#N/A</v>
      </c>
      <c r="Z281" s="77" t="e">
        <v>#N/A</v>
      </c>
      <c r="AA281" s="77" t="e">
        <v>#N/A</v>
      </c>
      <c r="AB281" s="77" t="e">
        <v>#N/A</v>
      </c>
      <c r="AC281" s="77" t="e">
        <v>#N/A</v>
      </c>
      <c r="AD281" s="77" t="e">
        <v>#N/A</v>
      </c>
      <c r="AE281" s="77" t="e">
        <v>#N/A</v>
      </c>
      <c r="AF281" s="77" t="e">
        <v>#N/A</v>
      </c>
      <c r="AG281" s="73" t="e">
        <v>#N/A</v>
      </c>
      <c r="AH281" s="73">
        <v>5.4400000572204599</v>
      </c>
      <c r="AI281" s="73">
        <v>6.3600001335143999</v>
      </c>
      <c r="AJ281" s="73">
        <v>10.1000003814697</v>
      </c>
      <c r="AK281" s="73">
        <v>11.7600002288818</v>
      </c>
      <c r="AL281" s="73">
        <v>18.799999237060501</v>
      </c>
      <c r="AM281" s="73">
        <v>17.110000610351602</v>
      </c>
      <c r="AN281" s="73">
        <v>14.819999694824199</v>
      </c>
      <c r="AO281" s="73">
        <v>12.6499996185303</v>
      </c>
      <c r="AP281" s="73">
        <v>14.050000190734901</v>
      </c>
      <c r="AQ281" s="73">
        <v>15</v>
      </c>
      <c r="AR281" s="73">
        <v>17.319999694824201</v>
      </c>
      <c r="AS281" s="73">
        <v>19.590000152587901</v>
      </c>
      <c r="AT281" s="73">
        <v>15.3599996566772</v>
      </c>
      <c r="AU281" s="73">
        <v>13.5200004577637</v>
      </c>
      <c r="AV281" s="73">
        <v>11.5100002288818</v>
      </c>
      <c r="AW281" s="73">
        <v>10.079999923706101</v>
      </c>
      <c r="AX281" s="73">
        <v>8.4700002670288104</v>
      </c>
      <c r="AY281" s="73">
        <v>7.8400001525878897</v>
      </c>
      <c r="AZ281" s="73">
        <v>8.6499996185302699</v>
      </c>
      <c r="BA281" s="73">
        <v>7.71000003814697</v>
      </c>
      <c r="BB281" s="73">
        <v>7.1799998283386204</v>
      </c>
      <c r="BC281" s="73">
        <v>7.2199997901916504</v>
      </c>
      <c r="BD281" s="73">
        <v>7.0999999046325701</v>
      </c>
      <c r="BE281" s="73">
        <v>7.2699999809265101</v>
      </c>
      <c r="BF281" s="73">
        <v>7.6100001335143999</v>
      </c>
      <c r="BG281" s="73">
        <v>7.9699997901916504</v>
      </c>
      <c r="BH281" s="73">
        <v>8.3500003814697301</v>
      </c>
      <c r="BI281" s="73">
        <v>9.2200002670288104</v>
      </c>
      <c r="BJ281" s="73">
        <v>9.8400001525878906</v>
      </c>
      <c r="BK281" s="73">
        <v>11.670000076293899</v>
      </c>
    </row>
    <row r="282" spans="1:63" x14ac:dyDescent="0.25">
      <c r="A282" s="61" t="s">
        <v>300</v>
      </c>
      <c r="B282" s="62" t="s">
        <v>299</v>
      </c>
      <c r="C282" s="77" t="e">
        <v>#N/A</v>
      </c>
      <c r="D282" s="77" t="e">
        <v>#N/A</v>
      </c>
      <c r="E282" s="77" t="e">
        <v>#N/A</v>
      </c>
      <c r="F282" s="77" t="e">
        <v>#N/A</v>
      </c>
      <c r="G282" s="77" t="e">
        <v>#N/A</v>
      </c>
      <c r="H282" s="77" t="e">
        <v>#N/A</v>
      </c>
      <c r="I282" s="77" t="e">
        <v>#N/A</v>
      </c>
      <c r="J282" s="77" t="e">
        <v>#N/A</v>
      </c>
      <c r="K282" s="77" t="e">
        <v>#N/A</v>
      </c>
      <c r="L282" s="77" t="e">
        <v>#N/A</v>
      </c>
      <c r="M282" s="77" t="e">
        <v>#N/A</v>
      </c>
      <c r="N282" s="77" t="e">
        <v>#N/A</v>
      </c>
      <c r="O282" s="77" t="e">
        <v>#N/A</v>
      </c>
      <c r="P282" s="77" t="e">
        <v>#N/A</v>
      </c>
      <c r="Q282" s="77" t="e">
        <v>#N/A</v>
      </c>
      <c r="R282" s="77" t="e">
        <v>#N/A</v>
      </c>
      <c r="S282" s="77" t="e">
        <v>#N/A</v>
      </c>
      <c r="T282" s="77" t="e">
        <v>#N/A</v>
      </c>
      <c r="U282" s="77" t="e">
        <v>#N/A</v>
      </c>
      <c r="V282" s="77" t="e">
        <v>#N/A</v>
      </c>
      <c r="W282" s="77" t="e">
        <v>#N/A</v>
      </c>
      <c r="X282" s="77" t="e">
        <v>#N/A</v>
      </c>
      <c r="Y282" s="77" t="e">
        <v>#N/A</v>
      </c>
      <c r="Z282" s="77" t="e">
        <v>#N/A</v>
      </c>
      <c r="AA282" s="77" t="e">
        <v>#N/A</v>
      </c>
      <c r="AB282" s="77" t="e">
        <v>#N/A</v>
      </c>
      <c r="AC282" s="77" t="e">
        <v>#N/A</v>
      </c>
      <c r="AD282" s="77" t="e">
        <v>#N/A</v>
      </c>
      <c r="AE282" s="77" t="e">
        <v>#N/A</v>
      </c>
      <c r="AF282" s="77" t="e">
        <v>#N/A</v>
      </c>
      <c r="AG282" s="73" t="e">
        <v>#N/A</v>
      </c>
      <c r="AH282" s="73">
        <v>1.6000000238418599</v>
      </c>
      <c r="AI282" s="73">
        <v>1.79999995231628</v>
      </c>
      <c r="AJ282" s="73">
        <v>5.3000001907348597</v>
      </c>
      <c r="AK282" s="73">
        <v>6.5999999046325701</v>
      </c>
      <c r="AL282" s="73">
        <v>6.6999998092651403</v>
      </c>
      <c r="AM282" s="73">
        <v>9.3000001907348597</v>
      </c>
      <c r="AN282" s="73">
        <v>10.800000190734901</v>
      </c>
      <c r="AO282" s="73">
        <v>9.3999996185302699</v>
      </c>
      <c r="AP282" s="73">
        <v>11.199999809265099</v>
      </c>
      <c r="AQ282" s="73">
        <v>11.050000190734901</v>
      </c>
      <c r="AR282" s="73">
        <v>10.9099998474121</v>
      </c>
      <c r="AS282" s="73">
        <v>10.8400001525879</v>
      </c>
      <c r="AT282" s="73">
        <v>10.7200002670288</v>
      </c>
      <c r="AU282" s="73">
        <v>10.539999961853001</v>
      </c>
      <c r="AV282" s="73">
        <v>10.3400001525879</v>
      </c>
      <c r="AW282" s="73">
        <v>10.069999694824199</v>
      </c>
      <c r="AX282" s="73">
        <v>9.8100004196166992</v>
      </c>
      <c r="AY282" s="73">
        <v>13.5100002288818</v>
      </c>
      <c r="AZ282" s="73">
        <v>18.440000534057599</v>
      </c>
      <c r="BA282" s="73">
        <v>19.0100002288818</v>
      </c>
      <c r="BB282" s="73">
        <v>18.440000534057599</v>
      </c>
      <c r="BC282" s="73">
        <v>17.299999237060501</v>
      </c>
      <c r="BD282" s="73">
        <v>16.180000305175799</v>
      </c>
      <c r="BE282" s="73">
        <v>17.5</v>
      </c>
      <c r="BF282" s="73">
        <v>18.2600002288818</v>
      </c>
      <c r="BG282" s="73">
        <v>17.620000839233398</v>
      </c>
      <c r="BH282" s="73">
        <v>17.709999084472699</v>
      </c>
      <c r="BI282" s="73">
        <v>18.969999313354499</v>
      </c>
      <c r="BJ282" s="73">
        <v>18.809999465942401</v>
      </c>
      <c r="BK282" s="73">
        <v>20.209999084472699</v>
      </c>
    </row>
    <row r="283" spans="1:63" x14ac:dyDescent="0.25">
      <c r="A283" s="61" t="s">
        <v>132</v>
      </c>
      <c r="B283" s="62" t="s">
        <v>131</v>
      </c>
      <c r="C283" s="77" t="e">
        <v>#N/A</v>
      </c>
      <c r="D283" s="77" t="e">
        <v>#N/A</v>
      </c>
      <c r="E283" s="77" t="e">
        <v>#N/A</v>
      </c>
      <c r="F283" s="77" t="e">
        <v>#N/A</v>
      </c>
      <c r="G283" s="77" t="e">
        <v>#N/A</v>
      </c>
      <c r="H283" s="77" t="e">
        <v>#N/A</v>
      </c>
      <c r="I283" s="77" t="e">
        <v>#N/A</v>
      </c>
      <c r="J283" s="77" t="e">
        <v>#N/A</v>
      </c>
      <c r="K283" s="77" t="e">
        <v>#N/A</v>
      </c>
      <c r="L283" s="77" t="e">
        <v>#N/A</v>
      </c>
      <c r="M283" s="77" t="e">
        <v>#N/A</v>
      </c>
      <c r="N283" s="77" t="e">
        <v>#N/A</v>
      </c>
      <c r="O283" s="77" t="e">
        <v>#N/A</v>
      </c>
      <c r="P283" s="77" t="e">
        <v>#N/A</v>
      </c>
      <c r="Q283" s="77" t="e">
        <v>#N/A</v>
      </c>
      <c r="R283" s="77" t="e">
        <v>#N/A</v>
      </c>
      <c r="S283" s="77" t="e">
        <v>#N/A</v>
      </c>
      <c r="T283" s="77" t="e">
        <v>#N/A</v>
      </c>
      <c r="U283" s="77" t="e">
        <v>#N/A</v>
      </c>
      <c r="V283" s="77" t="e">
        <v>#N/A</v>
      </c>
      <c r="W283" s="77" t="e">
        <v>#N/A</v>
      </c>
      <c r="X283" s="77" t="e">
        <v>#N/A</v>
      </c>
      <c r="Y283" s="77" t="e">
        <v>#N/A</v>
      </c>
      <c r="Z283" s="77" t="e">
        <v>#N/A</v>
      </c>
      <c r="AA283" s="77" t="e">
        <v>#N/A</v>
      </c>
      <c r="AB283" s="77" t="e">
        <v>#N/A</v>
      </c>
      <c r="AC283" s="77" t="e">
        <v>#N/A</v>
      </c>
      <c r="AD283" s="77" t="e">
        <v>#N/A</v>
      </c>
      <c r="AE283" s="77" t="e">
        <v>#N/A</v>
      </c>
      <c r="AF283" s="77" t="e">
        <v>#N/A</v>
      </c>
      <c r="AG283" s="73" t="e">
        <v>#N/A</v>
      </c>
      <c r="AH283" s="73" t="e">
        <v>#N/A</v>
      </c>
      <c r="AI283" s="73" t="e">
        <v>#N/A</v>
      </c>
      <c r="AJ283" s="73" t="e">
        <v>#N/A</v>
      </c>
      <c r="AK283" s="73" t="e">
        <v>#N/A</v>
      </c>
      <c r="AL283" s="73" t="e">
        <v>#N/A</v>
      </c>
      <c r="AM283" s="73" t="e">
        <v>#N/A</v>
      </c>
      <c r="AN283" s="73" t="e">
        <v>#N/A</v>
      </c>
      <c r="AO283" s="73" t="e">
        <v>#N/A</v>
      </c>
      <c r="AP283" s="73" t="e">
        <v>#N/A</v>
      </c>
      <c r="AQ283" s="73" t="e">
        <v>#N/A</v>
      </c>
      <c r="AR283" s="73" t="e">
        <v>#N/A</v>
      </c>
      <c r="AS283" s="73" t="e">
        <v>#N/A</v>
      </c>
      <c r="AT283" s="73" t="e">
        <v>#N/A</v>
      </c>
      <c r="AU283" s="73" t="e">
        <v>#N/A</v>
      </c>
      <c r="AV283" s="73" t="e">
        <v>#N/A</v>
      </c>
      <c r="AW283" s="73" t="e">
        <v>#N/A</v>
      </c>
      <c r="AX283" s="73" t="e">
        <v>#N/A</v>
      </c>
      <c r="AY283" s="73" t="e">
        <v>#N/A</v>
      </c>
      <c r="AZ283" s="73" t="e">
        <v>#N/A</v>
      </c>
      <c r="BA283" s="73" t="e">
        <v>#N/A</v>
      </c>
      <c r="BB283" s="73" t="e">
        <v>#N/A</v>
      </c>
      <c r="BC283" s="73" t="e">
        <v>#N/A</v>
      </c>
      <c r="BD283" s="73" t="e">
        <v>#N/A</v>
      </c>
      <c r="BE283" s="73" t="e">
        <v>#N/A</v>
      </c>
      <c r="BF283" s="73" t="e">
        <v>#N/A</v>
      </c>
      <c r="BG283" s="73" t="e">
        <v>#N/A</v>
      </c>
      <c r="BH283" s="73" t="e">
        <v>#N/A</v>
      </c>
      <c r="BI283" s="73" t="e">
        <v>#N/A</v>
      </c>
      <c r="BJ283" s="73" t="e">
        <v>#N/A</v>
      </c>
      <c r="BK283" s="73" t="e">
        <v>#N/A</v>
      </c>
    </row>
    <row r="284" spans="1:63" x14ac:dyDescent="0.25">
      <c r="A284" s="61" t="s">
        <v>439</v>
      </c>
      <c r="B284" s="62" t="s">
        <v>438</v>
      </c>
      <c r="C284" s="77" t="e">
        <v>#N/A</v>
      </c>
      <c r="D284" s="77" t="e">
        <v>#N/A</v>
      </c>
      <c r="E284" s="77" t="e">
        <v>#N/A</v>
      </c>
      <c r="F284" s="77" t="e">
        <v>#N/A</v>
      </c>
      <c r="G284" s="77" t="e">
        <v>#N/A</v>
      </c>
      <c r="H284" s="77" t="e">
        <v>#N/A</v>
      </c>
      <c r="I284" s="77" t="e">
        <v>#N/A</v>
      </c>
      <c r="J284" s="77" t="e">
        <v>#N/A</v>
      </c>
      <c r="K284" s="77" t="e">
        <v>#N/A</v>
      </c>
      <c r="L284" s="77" t="e">
        <v>#N/A</v>
      </c>
      <c r="M284" s="77" t="e">
        <v>#N/A</v>
      </c>
      <c r="N284" s="77" t="e">
        <v>#N/A</v>
      </c>
      <c r="O284" s="77" t="e">
        <v>#N/A</v>
      </c>
      <c r="P284" s="77" t="e">
        <v>#N/A</v>
      </c>
      <c r="Q284" s="77" t="e">
        <v>#N/A</v>
      </c>
      <c r="R284" s="77" t="e">
        <v>#N/A</v>
      </c>
      <c r="S284" s="77" t="e">
        <v>#N/A</v>
      </c>
      <c r="T284" s="77" t="e">
        <v>#N/A</v>
      </c>
      <c r="U284" s="77" t="e">
        <v>#N/A</v>
      </c>
      <c r="V284" s="77" t="e">
        <v>#N/A</v>
      </c>
      <c r="W284" s="77" t="e">
        <v>#N/A</v>
      </c>
      <c r="X284" s="77" t="e">
        <v>#N/A</v>
      </c>
      <c r="Y284" s="77" t="e">
        <v>#N/A</v>
      </c>
      <c r="Z284" s="77" t="e">
        <v>#N/A</v>
      </c>
      <c r="AA284" s="77" t="e">
        <v>#N/A</v>
      </c>
      <c r="AB284" s="77" t="e">
        <v>#N/A</v>
      </c>
      <c r="AC284" s="77" t="e">
        <v>#N/A</v>
      </c>
      <c r="AD284" s="77" t="e">
        <v>#N/A</v>
      </c>
      <c r="AE284" s="77" t="e">
        <v>#N/A</v>
      </c>
      <c r="AF284" s="77" t="e">
        <v>#N/A</v>
      </c>
      <c r="AG284" s="73" t="e">
        <v>#N/A</v>
      </c>
      <c r="AH284" s="73">
        <v>9.5799999237060494</v>
      </c>
      <c r="AI284" s="73">
        <v>10.7299995422363</v>
      </c>
      <c r="AJ284" s="73">
        <v>10.8699998855591</v>
      </c>
      <c r="AK284" s="73">
        <v>9.7200002670288104</v>
      </c>
      <c r="AL284" s="73">
        <v>8.4700002670288104</v>
      </c>
      <c r="AM284" s="73">
        <v>8.5100002288818395</v>
      </c>
      <c r="AN284" s="73">
        <v>8.3599996566772496</v>
      </c>
      <c r="AO284" s="73">
        <v>7.6799998283386204</v>
      </c>
      <c r="AP284" s="73">
        <v>6.8699998855590803</v>
      </c>
      <c r="AQ284" s="73">
        <v>6.2800002098083496</v>
      </c>
      <c r="AR284" s="73">
        <v>6.7399997711181596</v>
      </c>
      <c r="AS284" s="73">
        <v>6.3699998855590803</v>
      </c>
      <c r="AT284" s="73">
        <v>5.9299998283386204</v>
      </c>
      <c r="AU284" s="73">
        <v>5.4000000953674299</v>
      </c>
      <c r="AV284" s="73">
        <v>5.0300002098083496</v>
      </c>
      <c r="AW284" s="73">
        <v>4.7800002098083496</v>
      </c>
      <c r="AX284" s="73">
        <v>4.3800001144409197</v>
      </c>
      <c r="AY284" s="73">
        <v>4.2300000190734899</v>
      </c>
      <c r="AZ284" s="73">
        <v>5.5599999427795401</v>
      </c>
      <c r="BA284" s="73">
        <v>5.21000003814697</v>
      </c>
      <c r="BB284" s="73">
        <v>5.0799999237060502</v>
      </c>
      <c r="BC284" s="73">
        <v>5.2199997901916504</v>
      </c>
      <c r="BD284" s="73">
        <v>5.6599998474121103</v>
      </c>
      <c r="BE284" s="73">
        <v>6.0799999237060502</v>
      </c>
      <c r="BF284" s="73">
        <v>6.0500001907348597</v>
      </c>
      <c r="BG284" s="73">
        <v>5.71000003814697</v>
      </c>
      <c r="BH284" s="73">
        <v>5.5900001525878897</v>
      </c>
      <c r="BI284" s="73">
        <v>5.3000001907348597</v>
      </c>
      <c r="BJ284" s="73">
        <v>5.1599998474121103</v>
      </c>
      <c r="BK284" s="73">
        <v>6.6100001335143999</v>
      </c>
    </row>
    <row r="285" spans="1:63" x14ac:dyDescent="0.25">
      <c r="A285" s="61" t="s">
        <v>421</v>
      </c>
      <c r="B285" s="62" t="s">
        <v>420</v>
      </c>
      <c r="C285" s="77" t="e">
        <v>#N/A</v>
      </c>
      <c r="D285" s="77" t="e">
        <v>#N/A</v>
      </c>
      <c r="E285" s="77" t="e">
        <v>#N/A</v>
      </c>
      <c r="F285" s="77" t="e">
        <v>#N/A</v>
      </c>
      <c r="G285" s="77" t="e">
        <v>#N/A</v>
      </c>
      <c r="H285" s="77" t="e">
        <v>#N/A</v>
      </c>
      <c r="I285" s="77" t="e">
        <v>#N/A</v>
      </c>
      <c r="J285" s="77" t="e">
        <v>#N/A</v>
      </c>
      <c r="K285" s="77" t="e">
        <v>#N/A</v>
      </c>
      <c r="L285" s="77" t="e">
        <v>#N/A</v>
      </c>
      <c r="M285" s="77" t="e">
        <v>#N/A</v>
      </c>
      <c r="N285" s="77" t="e">
        <v>#N/A</v>
      </c>
      <c r="O285" s="77" t="e">
        <v>#N/A</v>
      </c>
      <c r="P285" s="77" t="e">
        <v>#N/A</v>
      </c>
      <c r="Q285" s="77" t="e">
        <v>#N/A</v>
      </c>
      <c r="R285" s="77" t="e">
        <v>#N/A</v>
      </c>
      <c r="S285" s="77" t="e">
        <v>#N/A</v>
      </c>
      <c r="T285" s="77" t="e">
        <v>#N/A</v>
      </c>
      <c r="U285" s="77" t="e">
        <v>#N/A</v>
      </c>
      <c r="V285" s="77" t="e">
        <v>#N/A</v>
      </c>
      <c r="W285" s="77" t="e">
        <v>#N/A</v>
      </c>
      <c r="X285" s="77" t="e">
        <v>#N/A</v>
      </c>
      <c r="Y285" s="77" t="e">
        <v>#N/A</v>
      </c>
      <c r="Z285" s="77" t="e">
        <v>#N/A</v>
      </c>
      <c r="AA285" s="77" t="e">
        <v>#N/A</v>
      </c>
      <c r="AB285" s="77" t="e">
        <v>#N/A</v>
      </c>
      <c r="AC285" s="77" t="e">
        <v>#N/A</v>
      </c>
      <c r="AD285" s="77" t="e">
        <v>#N/A</v>
      </c>
      <c r="AE285" s="77" t="e">
        <v>#N/A</v>
      </c>
      <c r="AF285" s="77" t="e">
        <v>#N/A</v>
      </c>
      <c r="AG285" s="73" t="e">
        <v>#N/A</v>
      </c>
      <c r="AH285" s="73">
        <v>3.4200000762939502</v>
      </c>
      <c r="AI285" s="73">
        <v>3.5899999141693102</v>
      </c>
      <c r="AJ285" s="73">
        <v>4.25</v>
      </c>
      <c r="AK285" s="73">
        <v>3.53999996185303</v>
      </c>
      <c r="AL285" s="73">
        <v>4.3499999046325701</v>
      </c>
      <c r="AM285" s="73">
        <v>5.2800002098083496</v>
      </c>
      <c r="AN285" s="73">
        <v>5.1500000953674299</v>
      </c>
      <c r="AO285" s="73">
        <v>5.5199999809265101</v>
      </c>
      <c r="AP285" s="73">
        <v>4.6999998092651403</v>
      </c>
      <c r="AQ285" s="73">
        <v>4.6900000572204599</v>
      </c>
      <c r="AR285" s="73">
        <v>4.0100002288818404</v>
      </c>
      <c r="AS285" s="73">
        <v>4.8499999046325701</v>
      </c>
      <c r="AT285" s="73">
        <v>4.7800002098083496</v>
      </c>
      <c r="AU285" s="73">
        <v>5.8299999237060502</v>
      </c>
      <c r="AV285" s="73">
        <v>5.6300001144409197</v>
      </c>
      <c r="AW285" s="73">
        <v>5.2399997711181596</v>
      </c>
      <c r="AX285" s="73">
        <v>4.8600001335143999</v>
      </c>
      <c r="AY285" s="73">
        <v>4.1300001144409197</v>
      </c>
      <c r="AZ285" s="73">
        <v>5.3000001907348597</v>
      </c>
      <c r="BA285" s="73">
        <v>4.8200001716613796</v>
      </c>
      <c r="BB285" s="73">
        <v>4.5599999427795401</v>
      </c>
      <c r="BC285" s="73">
        <v>4.8699998855590803</v>
      </c>
      <c r="BD285" s="73">
        <v>5.3400001525878897</v>
      </c>
      <c r="BE285" s="73">
        <v>5.6199998855590803</v>
      </c>
      <c r="BF285" s="73">
        <v>5.7199997901916504</v>
      </c>
      <c r="BG285" s="73">
        <v>6.0100002288818404</v>
      </c>
      <c r="BH285" s="73">
        <v>5.5</v>
      </c>
      <c r="BI285" s="73">
        <v>4.8499999046325701</v>
      </c>
      <c r="BJ285" s="73">
        <v>4.4899997711181596</v>
      </c>
      <c r="BK285" s="73">
        <v>5.7699999809265101</v>
      </c>
    </row>
    <row r="286" spans="1:63" x14ac:dyDescent="0.25">
      <c r="A286" s="61" t="s">
        <v>302</v>
      </c>
      <c r="B286" s="62" t="s">
        <v>301</v>
      </c>
      <c r="C286" s="77" t="e">
        <v>#N/A</v>
      </c>
      <c r="D286" s="77" t="e">
        <v>#N/A</v>
      </c>
      <c r="E286" s="77" t="e">
        <v>#N/A</v>
      </c>
      <c r="F286" s="77" t="e">
        <v>#N/A</v>
      </c>
      <c r="G286" s="77" t="e">
        <v>#N/A</v>
      </c>
      <c r="H286" s="77" t="e">
        <v>#N/A</v>
      </c>
      <c r="I286" s="77" t="e">
        <v>#N/A</v>
      </c>
      <c r="J286" s="77" t="e">
        <v>#N/A</v>
      </c>
      <c r="K286" s="77" t="e">
        <v>#N/A</v>
      </c>
      <c r="L286" s="77" t="e">
        <v>#N/A</v>
      </c>
      <c r="M286" s="77" t="e">
        <v>#N/A</v>
      </c>
      <c r="N286" s="77" t="e">
        <v>#N/A</v>
      </c>
      <c r="O286" s="77" t="e">
        <v>#N/A</v>
      </c>
      <c r="P286" s="77" t="e">
        <v>#N/A</v>
      </c>
      <c r="Q286" s="77" t="e">
        <v>#N/A</v>
      </c>
      <c r="R286" s="77" t="e">
        <v>#N/A</v>
      </c>
      <c r="S286" s="77" t="e">
        <v>#N/A</v>
      </c>
      <c r="T286" s="77" t="e">
        <v>#N/A</v>
      </c>
      <c r="U286" s="77" t="e">
        <v>#N/A</v>
      </c>
      <c r="V286" s="77" t="e">
        <v>#N/A</v>
      </c>
      <c r="W286" s="77" t="e">
        <v>#N/A</v>
      </c>
      <c r="X286" s="77" t="e">
        <v>#N/A</v>
      </c>
      <c r="Y286" s="77" t="e">
        <v>#N/A</v>
      </c>
      <c r="Z286" s="77" t="e">
        <v>#N/A</v>
      </c>
      <c r="AA286" s="77" t="e">
        <v>#N/A</v>
      </c>
      <c r="AB286" s="77" t="e">
        <v>#N/A</v>
      </c>
      <c r="AC286" s="77" t="e">
        <v>#N/A</v>
      </c>
      <c r="AD286" s="77" t="e">
        <v>#N/A</v>
      </c>
      <c r="AE286" s="77" t="e">
        <v>#N/A</v>
      </c>
      <c r="AF286" s="77" t="e">
        <v>#N/A</v>
      </c>
      <c r="AG286" s="73" t="e">
        <v>#N/A</v>
      </c>
      <c r="AH286" s="73">
        <v>0.89999997615814198</v>
      </c>
      <c r="AI286" s="73">
        <v>1.79999995231628</v>
      </c>
      <c r="AJ286" s="73">
        <v>4.5</v>
      </c>
      <c r="AK286" s="73">
        <v>6.3000001907348597</v>
      </c>
      <c r="AL286" s="73">
        <v>7.1999998092651403</v>
      </c>
      <c r="AM286" s="73">
        <v>8.1000003814697301</v>
      </c>
      <c r="AN286" s="73">
        <v>9.1000003814697301</v>
      </c>
      <c r="AO286" s="73">
        <v>10</v>
      </c>
      <c r="AP286" s="73">
        <v>10.8999996185303</v>
      </c>
      <c r="AQ286" s="73">
        <v>11.7799997329712</v>
      </c>
      <c r="AR286" s="73">
        <v>10.9099998474121</v>
      </c>
      <c r="AS286" s="73">
        <v>10.039999961853001</v>
      </c>
      <c r="AT286" s="73">
        <v>9.1700000762939506</v>
      </c>
      <c r="AU286" s="73">
        <v>7.9899997711181596</v>
      </c>
      <c r="AV286" s="73">
        <v>7.2600002288818404</v>
      </c>
      <c r="AW286" s="73">
        <v>6.6199998855590803</v>
      </c>
      <c r="AX286" s="73">
        <v>6.3299999237060502</v>
      </c>
      <c r="AY286" s="73">
        <v>5.8600001335143999</v>
      </c>
      <c r="AZ286" s="73">
        <v>5.7399997711181596</v>
      </c>
      <c r="BA286" s="73">
        <v>5.6300001144409197</v>
      </c>
      <c r="BB286" s="73">
        <v>5.4200000762939498</v>
      </c>
      <c r="BC286" s="73">
        <v>5.1900000572204599</v>
      </c>
      <c r="BD286" s="73">
        <v>4.9699997901916504</v>
      </c>
      <c r="BE286" s="73">
        <v>4.9099998474121103</v>
      </c>
      <c r="BF286" s="73">
        <v>4.96000003814697</v>
      </c>
      <c r="BG286" s="73">
        <v>5</v>
      </c>
      <c r="BH286" s="73">
        <v>5</v>
      </c>
      <c r="BI286" s="73">
        <v>4.9000000953674299</v>
      </c>
      <c r="BJ286" s="73">
        <v>4.8400001525878897</v>
      </c>
      <c r="BK286" s="73">
        <v>6.2699999809265101</v>
      </c>
    </row>
    <row r="287" spans="1:63" x14ac:dyDescent="0.25">
      <c r="A287" s="61" t="s">
        <v>512</v>
      </c>
      <c r="B287" s="62" t="s">
        <v>133</v>
      </c>
      <c r="C287" s="77" t="e">
        <v>#N/A</v>
      </c>
      <c r="D287" s="77" t="e">
        <v>#N/A</v>
      </c>
      <c r="E287" s="77" t="e">
        <v>#N/A</v>
      </c>
      <c r="F287" s="77" t="e">
        <v>#N/A</v>
      </c>
      <c r="G287" s="77" t="e">
        <v>#N/A</v>
      </c>
      <c r="H287" s="77" t="e">
        <v>#N/A</v>
      </c>
      <c r="I287" s="77" t="e">
        <v>#N/A</v>
      </c>
      <c r="J287" s="77" t="e">
        <v>#N/A</v>
      </c>
      <c r="K287" s="77" t="e">
        <v>#N/A</v>
      </c>
      <c r="L287" s="77" t="e">
        <v>#N/A</v>
      </c>
      <c r="M287" s="77" t="e">
        <v>#N/A</v>
      </c>
      <c r="N287" s="77" t="e">
        <v>#N/A</v>
      </c>
      <c r="O287" s="77" t="e">
        <v>#N/A</v>
      </c>
      <c r="P287" s="77" t="e">
        <v>#N/A</v>
      </c>
      <c r="Q287" s="77" t="e">
        <v>#N/A</v>
      </c>
      <c r="R287" s="77" t="e">
        <v>#N/A</v>
      </c>
      <c r="S287" s="77" t="e">
        <v>#N/A</v>
      </c>
      <c r="T287" s="77" t="e">
        <v>#N/A</v>
      </c>
      <c r="U287" s="77" t="e">
        <v>#N/A</v>
      </c>
      <c r="V287" s="77" t="e">
        <v>#N/A</v>
      </c>
      <c r="W287" s="77" t="e">
        <v>#N/A</v>
      </c>
      <c r="X287" s="77" t="e">
        <v>#N/A</v>
      </c>
      <c r="Y287" s="77" t="e">
        <v>#N/A</v>
      </c>
      <c r="Z287" s="77" t="e">
        <v>#N/A</v>
      </c>
      <c r="AA287" s="77" t="e">
        <v>#N/A</v>
      </c>
      <c r="AB287" s="77" t="e">
        <v>#N/A</v>
      </c>
      <c r="AC287" s="77" t="e">
        <v>#N/A</v>
      </c>
      <c r="AD287" s="77" t="e">
        <v>#N/A</v>
      </c>
      <c r="AE287" s="77" t="e">
        <v>#N/A</v>
      </c>
      <c r="AF287" s="77" t="e">
        <v>#N/A</v>
      </c>
      <c r="AG287" s="73" t="e">
        <v>#N/A</v>
      </c>
      <c r="AH287" s="73">
        <v>12.170000076293899</v>
      </c>
      <c r="AI287" s="73">
        <v>14.810000419616699</v>
      </c>
      <c r="AJ287" s="73">
        <v>12.7200002670288</v>
      </c>
      <c r="AK287" s="73">
        <v>13.829999923706101</v>
      </c>
      <c r="AL287" s="73">
        <v>10.829999923706101</v>
      </c>
      <c r="AM287" s="73">
        <v>11.460000038146999</v>
      </c>
      <c r="AN287" s="73">
        <v>9.7600002288818395</v>
      </c>
      <c r="AO287" s="73">
        <v>7.6500000953674299</v>
      </c>
      <c r="AP287" s="73">
        <v>7.4499998092651403</v>
      </c>
      <c r="AQ287" s="73">
        <v>7.1599998474121103</v>
      </c>
      <c r="AR287" s="73">
        <v>6.8699998855590803</v>
      </c>
      <c r="AS287" s="73">
        <v>9.0500001907348597</v>
      </c>
      <c r="AT287" s="73">
        <v>10.8400001525879</v>
      </c>
      <c r="AU287" s="73">
        <v>10.199999809265099</v>
      </c>
      <c r="AV287" s="73">
        <v>10.199999809265099</v>
      </c>
      <c r="AW287" s="73">
        <v>7.53999996185303</v>
      </c>
      <c r="AX287" s="73">
        <v>7.8800001144409197</v>
      </c>
      <c r="AY287" s="73">
        <v>8.1800003051757795</v>
      </c>
      <c r="AZ287" s="73">
        <v>14.25</v>
      </c>
      <c r="BA287" s="73">
        <v>14.329999923706101</v>
      </c>
      <c r="BB287" s="73">
        <v>14.5200004577637</v>
      </c>
      <c r="BC287" s="73">
        <v>14.0200004577637</v>
      </c>
      <c r="BD287" s="73">
        <v>16.180000305175799</v>
      </c>
      <c r="BE287" s="73">
        <v>13.800000190734901</v>
      </c>
      <c r="BF287" s="73">
        <v>12</v>
      </c>
      <c r="BG287" s="73">
        <v>12.699999809265099</v>
      </c>
      <c r="BH287" s="73">
        <v>9.8000001907348597</v>
      </c>
      <c r="BI287" s="73">
        <v>10</v>
      </c>
      <c r="BJ287" s="73">
        <v>10.1099996566772</v>
      </c>
      <c r="BK287" s="73">
        <v>14.4099998474121</v>
      </c>
    </row>
    <row r="288" spans="1:63" x14ac:dyDescent="0.25">
      <c r="A288" s="61" t="s">
        <v>304</v>
      </c>
      <c r="B288" s="62" t="s">
        <v>303</v>
      </c>
      <c r="C288" s="77" t="e">
        <v>#N/A</v>
      </c>
      <c r="D288" s="77" t="e">
        <v>#N/A</v>
      </c>
      <c r="E288" s="77" t="e">
        <v>#N/A</v>
      </c>
      <c r="F288" s="77" t="e">
        <v>#N/A</v>
      </c>
      <c r="G288" s="77" t="e">
        <v>#N/A</v>
      </c>
      <c r="H288" s="77" t="e">
        <v>#N/A</v>
      </c>
      <c r="I288" s="77" t="e">
        <v>#N/A</v>
      </c>
      <c r="J288" s="77" t="e">
        <v>#N/A</v>
      </c>
      <c r="K288" s="77" t="e">
        <v>#N/A</v>
      </c>
      <c r="L288" s="77" t="e">
        <v>#N/A</v>
      </c>
      <c r="M288" s="77" t="e">
        <v>#N/A</v>
      </c>
      <c r="N288" s="77" t="e">
        <v>#N/A</v>
      </c>
      <c r="O288" s="77" t="e">
        <v>#N/A</v>
      </c>
      <c r="P288" s="77" t="e">
        <v>#N/A</v>
      </c>
      <c r="Q288" s="77" t="e">
        <v>#N/A</v>
      </c>
      <c r="R288" s="77" t="e">
        <v>#N/A</v>
      </c>
      <c r="S288" s="77" t="e">
        <v>#N/A</v>
      </c>
      <c r="T288" s="77" t="e">
        <v>#N/A</v>
      </c>
      <c r="U288" s="77" t="e">
        <v>#N/A</v>
      </c>
      <c r="V288" s="77" t="e">
        <v>#N/A</v>
      </c>
      <c r="W288" s="77" t="e">
        <v>#N/A</v>
      </c>
      <c r="X288" s="77" t="e">
        <v>#N/A</v>
      </c>
      <c r="Y288" s="77" t="e">
        <v>#N/A</v>
      </c>
      <c r="Z288" s="77" t="e">
        <v>#N/A</v>
      </c>
      <c r="AA288" s="77" t="e">
        <v>#N/A</v>
      </c>
      <c r="AB288" s="77" t="e">
        <v>#N/A</v>
      </c>
      <c r="AC288" s="77" t="e">
        <v>#N/A</v>
      </c>
      <c r="AD288" s="77" t="e">
        <v>#N/A</v>
      </c>
      <c r="AE288" s="77" t="e">
        <v>#N/A</v>
      </c>
      <c r="AF288" s="77" t="e">
        <v>#N/A</v>
      </c>
      <c r="AG288" s="73" t="e">
        <v>#N/A</v>
      </c>
      <c r="AH288" s="73">
        <v>0.87999999523162797</v>
      </c>
      <c r="AI288" s="73">
        <v>0.86000001430511497</v>
      </c>
      <c r="AJ288" s="73">
        <v>0.82999998331069902</v>
      </c>
      <c r="AK288" s="73">
        <v>0.83999997377395597</v>
      </c>
      <c r="AL288" s="73">
        <v>0.85000002384185802</v>
      </c>
      <c r="AM288" s="73">
        <v>0.87000000476837203</v>
      </c>
      <c r="AN288" s="73">
        <v>0.89999997615814198</v>
      </c>
      <c r="AO288" s="73">
        <v>0.92000001668930098</v>
      </c>
      <c r="AP288" s="73">
        <v>0.93000000715255704</v>
      </c>
      <c r="AQ288" s="73">
        <v>0.94999998807907104</v>
      </c>
      <c r="AR288" s="73">
        <v>0.980000019073486</v>
      </c>
      <c r="AS288" s="73">
        <v>0.980000019073486</v>
      </c>
      <c r="AT288" s="73">
        <v>1</v>
      </c>
      <c r="AU288" s="73">
        <v>1.0299999713897701</v>
      </c>
      <c r="AV288" s="73">
        <v>1.0700000524520901</v>
      </c>
      <c r="AW288" s="73">
        <v>1.12999999523163</v>
      </c>
      <c r="AX288" s="73">
        <v>1.20000004768372</v>
      </c>
      <c r="AY288" s="73">
        <v>1.2200000286102299</v>
      </c>
      <c r="AZ288" s="73">
        <v>1.12999999523163</v>
      </c>
      <c r="BA288" s="73">
        <v>1.12999999523163</v>
      </c>
      <c r="BB288" s="73">
        <v>1.1799999475479099</v>
      </c>
      <c r="BC288" s="73">
        <v>1.20000004768372</v>
      </c>
      <c r="BD288" s="73">
        <v>1.2200000286102299</v>
      </c>
      <c r="BE288" s="73">
        <v>1.2699999809265099</v>
      </c>
      <c r="BF288" s="73">
        <v>1.3200000524520901</v>
      </c>
      <c r="BG288" s="73">
        <v>1.37999999523163</v>
      </c>
      <c r="BH288" s="73">
        <v>1.4400000572204601</v>
      </c>
      <c r="BI288" s="73">
        <v>1.5099999904632599</v>
      </c>
      <c r="BJ288" s="73">
        <v>1.5599999427795399</v>
      </c>
      <c r="BK288" s="73">
        <v>4.0900001525878897</v>
      </c>
    </row>
    <row r="289" spans="1:63" x14ac:dyDescent="0.25">
      <c r="A289" s="61" t="s">
        <v>284</v>
      </c>
      <c r="B289" s="62" t="s">
        <v>283</v>
      </c>
      <c r="C289" s="77" t="e">
        <v>#N/A</v>
      </c>
      <c r="D289" s="77" t="e">
        <v>#N/A</v>
      </c>
      <c r="E289" s="77" t="e">
        <v>#N/A</v>
      </c>
      <c r="F289" s="77" t="e">
        <v>#N/A</v>
      </c>
      <c r="G289" s="77" t="e">
        <v>#N/A</v>
      </c>
      <c r="H289" s="77" t="e">
        <v>#N/A</v>
      </c>
      <c r="I289" s="77" t="e">
        <v>#N/A</v>
      </c>
      <c r="J289" s="77" t="e">
        <v>#N/A</v>
      </c>
      <c r="K289" s="77" t="e">
        <v>#N/A</v>
      </c>
      <c r="L289" s="77" t="e">
        <v>#N/A</v>
      </c>
      <c r="M289" s="77" t="e">
        <v>#N/A</v>
      </c>
      <c r="N289" s="77" t="e">
        <v>#N/A</v>
      </c>
      <c r="O289" s="77" t="e">
        <v>#N/A</v>
      </c>
      <c r="P289" s="77" t="e">
        <v>#N/A</v>
      </c>
      <c r="Q289" s="77" t="e">
        <v>#N/A</v>
      </c>
      <c r="R289" s="77" t="e">
        <v>#N/A</v>
      </c>
      <c r="S289" s="77" t="e">
        <v>#N/A</v>
      </c>
      <c r="T289" s="77" t="e">
        <v>#N/A</v>
      </c>
      <c r="U289" s="77" t="e">
        <v>#N/A</v>
      </c>
      <c r="V289" s="77" t="e">
        <v>#N/A</v>
      </c>
      <c r="W289" s="77" t="e">
        <v>#N/A</v>
      </c>
      <c r="X289" s="77" t="e">
        <v>#N/A</v>
      </c>
      <c r="Y289" s="77" t="e">
        <v>#N/A</v>
      </c>
      <c r="Z289" s="77" t="e">
        <v>#N/A</v>
      </c>
      <c r="AA289" s="77" t="e">
        <v>#N/A</v>
      </c>
      <c r="AB289" s="77" t="e">
        <v>#N/A</v>
      </c>
      <c r="AC289" s="77" t="e">
        <v>#N/A</v>
      </c>
      <c r="AD289" s="77" t="e">
        <v>#N/A</v>
      </c>
      <c r="AE289" s="77" t="e">
        <v>#N/A</v>
      </c>
      <c r="AF289" s="77" t="e">
        <v>#N/A</v>
      </c>
      <c r="AG289" s="73" t="e">
        <v>#N/A</v>
      </c>
      <c r="AH289" s="73">
        <v>2.2000000476837198</v>
      </c>
      <c r="AI289" s="73">
        <v>2.2699999809265101</v>
      </c>
      <c r="AJ289" s="73">
        <v>2.3599998950958301</v>
      </c>
      <c r="AK289" s="73">
        <v>2.4200000762939502</v>
      </c>
      <c r="AL289" s="73">
        <v>2.4700000286102299</v>
      </c>
      <c r="AM289" s="73">
        <v>2.5099999904632599</v>
      </c>
      <c r="AN289" s="73">
        <v>2.6900000572204599</v>
      </c>
      <c r="AO289" s="73">
        <v>2.8699998855590798</v>
      </c>
      <c r="AP289" s="73">
        <v>3.0899999141693102</v>
      </c>
      <c r="AQ289" s="73">
        <v>3.2699999809265101</v>
      </c>
      <c r="AR289" s="73">
        <v>3.5899999141693102</v>
      </c>
      <c r="AS289" s="73">
        <v>3.96000003814697</v>
      </c>
      <c r="AT289" s="73">
        <v>4.3200001716613796</v>
      </c>
      <c r="AU289" s="73">
        <v>4.3000001907348597</v>
      </c>
      <c r="AV289" s="73">
        <v>4.25</v>
      </c>
      <c r="AW289" s="73">
        <v>3.5899999141693102</v>
      </c>
      <c r="AX289" s="73">
        <v>3.9100000858306898</v>
      </c>
      <c r="AY289" s="73">
        <v>4.28999996185303</v>
      </c>
      <c r="AZ289" s="73">
        <v>5</v>
      </c>
      <c r="BA289" s="73">
        <v>3.3800001144409202</v>
      </c>
      <c r="BB289" s="73">
        <v>3.71000003814697</v>
      </c>
      <c r="BC289" s="73">
        <v>4.0599999427795401</v>
      </c>
      <c r="BD289" s="73">
        <v>4.4299998283386204</v>
      </c>
      <c r="BE289" s="73">
        <v>4.3899998664856001</v>
      </c>
      <c r="BF289" s="73">
        <v>4.3800001144409197</v>
      </c>
      <c r="BG289" s="73">
        <v>4.3499999046325701</v>
      </c>
      <c r="BH289" s="73">
        <v>4.3699998855590803</v>
      </c>
      <c r="BI289" s="73">
        <v>4.28999996185303</v>
      </c>
      <c r="BJ289" s="73">
        <v>4.2199997901916504</v>
      </c>
      <c r="BK289" s="73">
        <v>5.3000001907348597</v>
      </c>
    </row>
    <row r="290" spans="1:63" x14ac:dyDescent="0.25">
      <c r="A290" s="61" t="s">
        <v>136</v>
      </c>
      <c r="B290" s="62" t="s">
        <v>135</v>
      </c>
      <c r="C290" s="77" t="e">
        <v>#N/A</v>
      </c>
      <c r="D290" s="77" t="e">
        <v>#N/A</v>
      </c>
      <c r="E290" s="77" t="e">
        <v>#N/A</v>
      </c>
      <c r="F290" s="77" t="e">
        <v>#N/A</v>
      </c>
      <c r="G290" s="77" t="e">
        <v>#N/A</v>
      </c>
      <c r="H290" s="77" t="e">
        <v>#N/A</v>
      </c>
      <c r="I290" s="77" t="e">
        <v>#N/A</v>
      </c>
      <c r="J290" s="77" t="e">
        <v>#N/A</v>
      </c>
      <c r="K290" s="77" t="e">
        <v>#N/A</v>
      </c>
      <c r="L290" s="77" t="e">
        <v>#N/A</v>
      </c>
      <c r="M290" s="77" t="e">
        <v>#N/A</v>
      </c>
      <c r="N290" s="77" t="e">
        <v>#N/A</v>
      </c>
      <c r="O290" s="77" t="e">
        <v>#N/A</v>
      </c>
      <c r="P290" s="77" t="e">
        <v>#N/A</v>
      </c>
      <c r="Q290" s="77" t="e">
        <v>#N/A</v>
      </c>
      <c r="R290" s="77" t="e">
        <v>#N/A</v>
      </c>
      <c r="S290" s="77" t="e">
        <v>#N/A</v>
      </c>
      <c r="T290" s="77" t="e">
        <v>#N/A</v>
      </c>
      <c r="U290" s="77" t="e">
        <v>#N/A</v>
      </c>
      <c r="V290" s="77" t="e">
        <v>#N/A</v>
      </c>
      <c r="W290" s="77" t="e">
        <v>#N/A</v>
      </c>
      <c r="X290" s="77" t="e">
        <v>#N/A</v>
      </c>
      <c r="Y290" s="77" t="e">
        <v>#N/A</v>
      </c>
      <c r="Z290" s="77" t="e">
        <v>#N/A</v>
      </c>
      <c r="AA290" s="77" t="e">
        <v>#N/A</v>
      </c>
      <c r="AB290" s="77" t="e">
        <v>#N/A</v>
      </c>
      <c r="AC290" s="77" t="e">
        <v>#N/A</v>
      </c>
      <c r="AD290" s="77" t="e">
        <v>#N/A</v>
      </c>
      <c r="AE290" s="77" t="e">
        <v>#N/A</v>
      </c>
      <c r="AF290" s="77" t="e">
        <v>#N/A</v>
      </c>
      <c r="AG290" s="73" t="e">
        <v>#N/A</v>
      </c>
      <c r="AH290" s="73">
        <v>22.969999313354499</v>
      </c>
      <c r="AI290" s="73">
        <v>22.940000534057599</v>
      </c>
      <c r="AJ290" s="73">
        <v>24.540000915527301</v>
      </c>
      <c r="AK290" s="73">
        <v>22.9799995422363</v>
      </c>
      <c r="AL290" s="73">
        <v>19.659999847412099</v>
      </c>
      <c r="AM290" s="73">
        <v>14.710000038146999</v>
      </c>
      <c r="AN290" s="73">
        <v>14.6099996566772</v>
      </c>
      <c r="AO290" s="73">
        <v>12.3999996185303</v>
      </c>
      <c r="AP290" s="73">
        <v>10.6099996566772</v>
      </c>
      <c r="AQ290" s="73">
        <v>9.3500003814697301</v>
      </c>
      <c r="AR290" s="73">
        <v>9.8500003814697301</v>
      </c>
      <c r="AS290" s="73">
        <v>10.319999694824199</v>
      </c>
      <c r="AT290" s="73">
        <v>11</v>
      </c>
      <c r="AU290" s="73">
        <v>9.5699996948242205</v>
      </c>
      <c r="AV290" s="73">
        <v>9.0799999237060494</v>
      </c>
      <c r="AW290" s="73">
        <v>8.7299995422363299</v>
      </c>
      <c r="AX290" s="73">
        <v>7.4099998474121103</v>
      </c>
      <c r="AY290" s="73">
        <v>8.1199998855590803</v>
      </c>
      <c r="AZ290" s="73">
        <v>10.0200004577637</v>
      </c>
      <c r="BA290" s="73">
        <v>10.689999580383301</v>
      </c>
      <c r="BB290" s="73">
        <v>11.189999580383301</v>
      </c>
      <c r="BC290" s="73">
        <v>11.5900001525879</v>
      </c>
      <c r="BD290" s="73">
        <v>11.550000190734901</v>
      </c>
      <c r="BE290" s="73">
        <v>12.170000076293899</v>
      </c>
      <c r="BF290" s="73">
        <v>11.3500003814697</v>
      </c>
      <c r="BG290" s="73">
        <v>9.7200002670288104</v>
      </c>
      <c r="BH290" s="73">
        <v>9.8599996566772496</v>
      </c>
      <c r="BI290" s="73">
        <v>10</v>
      </c>
      <c r="BJ290" s="73">
        <v>10.1000003814697</v>
      </c>
      <c r="BK290" s="73">
        <v>12.789999961853001</v>
      </c>
    </row>
    <row r="291" spans="1:63" x14ac:dyDescent="0.25">
      <c r="A291" s="61" t="s">
        <v>336</v>
      </c>
      <c r="B291" s="62" t="s">
        <v>335</v>
      </c>
      <c r="C291" s="77" t="e">
        <v>#N/A</v>
      </c>
      <c r="D291" s="77" t="e">
        <v>#N/A</v>
      </c>
      <c r="E291" s="77" t="e">
        <v>#N/A</v>
      </c>
      <c r="F291" s="77" t="e">
        <v>#N/A</v>
      </c>
      <c r="G291" s="77" t="e">
        <v>#N/A</v>
      </c>
      <c r="H291" s="77" t="e">
        <v>#N/A</v>
      </c>
      <c r="I291" s="77" t="e">
        <v>#N/A</v>
      </c>
      <c r="J291" s="77" t="e">
        <v>#N/A</v>
      </c>
      <c r="K291" s="77" t="e">
        <v>#N/A</v>
      </c>
      <c r="L291" s="77" t="e">
        <v>#N/A</v>
      </c>
      <c r="M291" s="77" t="e">
        <v>#N/A</v>
      </c>
      <c r="N291" s="77" t="e">
        <v>#N/A</v>
      </c>
      <c r="O291" s="77" t="e">
        <v>#N/A</v>
      </c>
      <c r="P291" s="77" t="e">
        <v>#N/A</v>
      </c>
      <c r="Q291" s="77" t="e">
        <v>#N/A</v>
      </c>
      <c r="R291" s="77" t="e">
        <v>#N/A</v>
      </c>
      <c r="S291" s="77" t="e">
        <v>#N/A</v>
      </c>
      <c r="T291" s="77" t="e">
        <v>#N/A</v>
      </c>
      <c r="U291" s="77" t="e">
        <v>#N/A</v>
      </c>
      <c r="V291" s="77" t="e">
        <v>#N/A</v>
      </c>
      <c r="W291" s="77" t="e">
        <v>#N/A</v>
      </c>
      <c r="X291" s="77" t="e">
        <v>#N/A</v>
      </c>
      <c r="Y291" s="77" t="e">
        <v>#N/A</v>
      </c>
      <c r="Z291" s="77" t="e">
        <v>#N/A</v>
      </c>
      <c r="AA291" s="77" t="e">
        <v>#N/A</v>
      </c>
      <c r="AB291" s="77" t="e">
        <v>#N/A</v>
      </c>
      <c r="AC291" s="77" t="e">
        <v>#N/A</v>
      </c>
      <c r="AD291" s="77" t="e">
        <v>#N/A</v>
      </c>
      <c r="AE291" s="77" t="e">
        <v>#N/A</v>
      </c>
      <c r="AF291" s="77" t="e">
        <v>#N/A</v>
      </c>
      <c r="AG291" s="73" t="e">
        <v>#N/A</v>
      </c>
      <c r="AH291" s="73">
        <v>0.60000002384185802</v>
      </c>
      <c r="AI291" s="73">
        <v>3.0999999046325701</v>
      </c>
      <c r="AJ291" s="73">
        <v>8.5</v>
      </c>
      <c r="AK291" s="73">
        <v>12.800000190734901</v>
      </c>
      <c r="AL291" s="73">
        <v>17.700000762939499</v>
      </c>
      <c r="AM291" s="73">
        <v>24.399999618530298</v>
      </c>
      <c r="AN291" s="73">
        <v>17.100000381469702</v>
      </c>
      <c r="AO291" s="73">
        <v>14</v>
      </c>
      <c r="AP291" s="73">
        <v>12.800000190734901</v>
      </c>
      <c r="AQ291" s="73">
        <v>12</v>
      </c>
      <c r="AR291" s="73">
        <v>11.2299995422363</v>
      </c>
      <c r="AS291" s="73">
        <v>10.579999923706101</v>
      </c>
      <c r="AT291" s="73">
        <v>9.8800001144409197</v>
      </c>
      <c r="AU291" s="73">
        <v>9.1599998474121094</v>
      </c>
      <c r="AV291" s="73">
        <v>8.4399995803833008</v>
      </c>
      <c r="AW291" s="73">
        <v>7.6999998092651403</v>
      </c>
      <c r="AX291" s="73">
        <v>7.0100002288818404</v>
      </c>
      <c r="AY291" s="73">
        <v>6.4200000762939498</v>
      </c>
      <c r="AZ291" s="73">
        <v>6.0999999046325701</v>
      </c>
      <c r="BA291" s="73">
        <v>6.1100001335143999</v>
      </c>
      <c r="BB291" s="73">
        <v>6.0799999237060502</v>
      </c>
      <c r="BC291" s="73">
        <v>6.0599999427795401</v>
      </c>
      <c r="BD291" s="73">
        <v>6.0500001907348597</v>
      </c>
      <c r="BE291" s="73">
        <v>5.9699997901916504</v>
      </c>
      <c r="BF291" s="73">
        <v>5.9099998474121103</v>
      </c>
      <c r="BG291" s="73">
        <v>5.8400001525878897</v>
      </c>
      <c r="BH291" s="73">
        <v>5.6500000953674299</v>
      </c>
      <c r="BI291" s="73">
        <v>4.7600002288818404</v>
      </c>
      <c r="BJ291" s="73">
        <v>4.71000003814697</v>
      </c>
      <c r="BK291" s="73">
        <v>5.2800002098083496</v>
      </c>
    </row>
    <row r="292" spans="1:63" x14ac:dyDescent="0.25">
      <c r="A292" s="61" t="s">
        <v>423</v>
      </c>
      <c r="B292" s="62" t="s">
        <v>422</v>
      </c>
      <c r="C292" s="77" t="e">
        <v>#N/A</v>
      </c>
      <c r="D292" s="77" t="e">
        <v>#N/A</v>
      </c>
      <c r="E292" s="77" t="e">
        <v>#N/A</v>
      </c>
      <c r="F292" s="77" t="e">
        <v>#N/A</v>
      </c>
      <c r="G292" s="77" t="e">
        <v>#N/A</v>
      </c>
      <c r="H292" s="77" t="e">
        <v>#N/A</v>
      </c>
      <c r="I292" s="77" t="e">
        <v>#N/A</v>
      </c>
      <c r="J292" s="77" t="e">
        <v>#N/A</v>
      </c>
      <c r="K292" s="77" t="e">
        <v>#N/A</v>
      </c>
      <c r="L292" s="77" t="e">
        <v>#N/A</v>
      </c>
      <c r="M292" s="77" t="e">
        <v>#N/A</v>
      </c>
      <c r="N292" s="77" t="e">
        <v>#N/A</v>
      </c>
      <c r="O292" s="77" t="e">
        <v>#N/A</v>
      </c>
      <c r="P292" s="77" t="e">
        <v>#N/A</v>
      </c>
      <c r="Q292" s="77" t="e">
        <v>#N/A</v>
      </c>
      <c r="R292" s="77" t="e">
        <v>#N/A</v>
      </c>
      <c r="S292" s="77" t="e">
        <v>#N/A</v>
      </c>
      <c r="T292" s="77" t="e">
        <v>#N/A</v>
      </c>
      <c r="U292" s="77" t="e">
        <v>#N/A</v>
      </c>
      <c r="V292" s="77" t="e">
        <v>#N/A</v>
      </c>
      <c r="W292" s="77" t="e">
        <v>#N/A</v>
      </c>
      <c r="X292" s="77" t="e">
        <v>#N/A</v>
      </c>
      <c r="Y292" s="77" t="e">
        <v>#N/A</v>
      </c>
      <c r="Z292" s="77" t="e">
        <v>#N/A</v>
      </c>
      <c r="AA292" s="77" t="e">
        <v>#N/A</v>
      </c>
      <c r="AB292" s="77" t="e">
        <v>#N/A</v>
      </c>
      <c r="AC292" s="77" t="e">
        <v>#N/A</v>
      </c>
      <c r="AD292" s="77" t="e">
        <v>#N/A</v>
      </c>
      <c r="AE292" s="77" t="e">
        <v>#N/A</v>
      </c>
      <c r="AF292" s="77" t="e">
        <v>#N/A</v>
      </c>
      <c r="AG292" s="73" t="e">
        <v>#N/A</v>
      </c>
      <c r="AH292" s="73">
        <v>6.9899997711181596</v>
      </c>
      <c r="AI292" s="73">
        <v>6.6999998092651403</v>
      </c>
      <c r="AJ292" s="73">
        <v>8.0799999237060494</v>
      </c>
      <c r="AK292" s="73">
        <v>9.6499996185302699</v>
      </c>
      <c r="AL292" s="73">
        <v>9.3400001525878906</v>
      </c>
      <c r="AM292" s="73">
        <v>9.4799995422363299</v>
      </c>
      <c r="AN292" s="73">
        <v>8.9600000381469709</v>
      </c>
      <c r="AO292" s="73">
        <v>9.3199996948242205</v>
      </c>
      <c r="AP292" s="73">
        <v>8.6499996185302699</v>
      </c>
      <c r="AQ292" s="73">
        <v>6.5900001525878897</v>
      </c>
      <c r="AR292" s="73">
        <v>6.1799998283386204</v>
      </c>
      <c r="AS292" s="73">
        <v>6.9099998474121103</v>
      </c>
      <c r="AT292" s="73">
        <v>7.6799998283386204</v>
      </c>
      <c r="AU292" s="73">
        <v>7.3600001335143999</v>
      </c>
      <c r="AV292" s="73">
        <v>8.4399995803833008</v>
      </c>
      <c r="AW292" s="73">
        <v>8.25</v>
      </c>
      <c r="AX292" s="73">
        <v>7.46000003814697</v>
      </c>
      <c r="AY292" s="73">
        <v>6.9800000190734899</v>
      </c>
      <c r="AZ292" s="73">
        <v>7.9099998474121103</v>
      </c>
      <c r="BA292" s="73">
        <v>8.2899999618530291</v>
      </c>
      <c r="BB292" s="73">
        <v>7.1399998664856001</v>
      </c>
      <c r="BC292" s="73">
        <v>7.53999996185303</v>
      </c>
      <c r="BD292" s="73">
        <v>8.4300003051757795</v>
      </c>
      <c r="BE292" s="73">
        <v>8.5200004577636701</v>
      </c>
      <c r="BF292" s="73">
        <v>8.4799995422363299</v>
      </c>
      <c r="BG292" s="73">
        <v>7.8299999237060502</v>
      </c>
      <c r="BH292" s="73">
        <v>7.0900001525878897</v>
      </c>
      <c r="BI292" s="73">
        <v>5.9499998092651403</v>
      </c>
      <c r="BJ292" s="73">
        <v>5.3600001335143999</v>
      </c>
      <c r="BK292" s="73">
        <v>6.0100002288818404</v>
      </c>
    </row>
    <row r="293" spans="1:63" x14ac:dyDescent="0.25">
      <c r="A293" s="61" t="s">
        <v>138</v>
      </c>
      <c r="B293" s="62" t="s">
        <v>137</v>
      </c>
      <c r="C293" s="77" t="e">
        <v>#N/A</v>
      </c>
      <c r="D293" s="77" t="e">
        <v>#N/A</v>
      </c>
      <c r="E293" s="77" t="e">
        <v>#N/A</v>
      </c>
      <c r="F293" s="77" t="e">
        <v>#N/A</v>
      </c>
      <c r="G293" s="77" t="e">
        <v>#N/A</v>
      </c>
      <c r="H293" s="77" t="e">
        <v>#N/A</v>
      </c>
      <c r="I293" s="77" t="e">
        <v>#N/A</v>
      </c>
      <c r="J293" s="77" t="e">
        <v>#N/A</v>
      </c>
      <c r="K293" s="77" t="e">
        <v>#N/A</v>
      </c>
      <c r="L293" s="77" t="e">
        <v>#N/A</v>
      </c>
      <c r="M293" s="77" t="e">
        <v>#N/A</v>
      </c>
      <c r="N293" s="77" t="e">
        <v>#N/A</v>
      </c>
      <c r="O293" s="77" t="e">
        <v>#N/A</v>
      </c>
      <c r="P293" s="77" t="e">
        <v>#N/A</v>
      </c>
      <c r="Q293" s="77" t="e">
        <v>#N/A</v>
      </c>
      <c r="R293" s="77" t="e">
        <v>#N/A</v>
      </c>
      <c r="S293" s="77" t="e">
        <v>#N/A</v>
      </c>
      <c r="T293" s="77" t="e">
        <v>#N/A</v>
      </c>
      <c r="U293" s="77" t="e">
        <v>#N/A</v>
      </c>
      <c r="V293" s="77" t="e">
        <v>#N/A</v>
      </c>
      <c r="W293" s="77" t="e">
        <v>#N/A</v>
      </c>
      <c r="X293" s="77" t="e">
        <v>#N/A</v>
      </c>
      <c r="Y293" s="77" t="e">
        <v>#N/A</v>
      </c>
      <c r="Z293" s="77" t="e">
        <v>#N/A</v>
      </c>
      <c r="AA293" s="77" t="e">
        <v>#N/A</v>
      </c>
      <c r="AB293" s="77" t="e">
        <v>#N/A</v>
      </c>
      <c r="AC293" s="77" t="e">
        <v>#N/A</v>
      </c>
      <c r="AD293" s="77" t="e">
        <v>#N/A</v>
      </c>
      <c r="AE293" s="77" t="e">
        <v>#N/A</v>
      </c>
      <c r="AF293" s="77" t="e">
        <v>#N/A</v>
      </c>
      <c r="AG293" s="73" t="e">
        <v>#N/A</v>
      </c>
      <c r="AH293" s="73">
        <v>9.5799999237060494</v>
      </c>
      <c r="AI293" s="73">
        <v>9.6599998474121094</v>
      </c>
      <c r="AJ293" s="73">
        <v>9.7799997329711896</v>
      </c>
      <c r="AK293" s="73">
        <v>11.1000003814697</v>
      </c>
      <c r="AL293" s="73">
        <v>12.4799995422363</v>
      </c>
      <c r="AM293" s="73">
        <v>13.819999694824199</v>
      </c>
      <c r="AN293" s="73">
        <v>12.680000305175801</v>
      </c>
      <c r="AO293" s="73">
        <v>14.310000419616699</v>
      </c>
      <c r="AP293" s="73">
        <v>12.8400001525879</v>
      </c>
      <c r="AQ293" s="73">
        <v>10.8699998855591</v>
      </c>
      <c r="AR293" s="73">
        <v>9.0699996948242205</v>
      </c>
      <c r="AS293" s="73">
        <v>10.039999961853001</v>
      </c>
      <c r="AT293" s="73">
        <v>10.3800001144409</v>
      </c>
      <c r="AU293" s="73">
        <v>10.6599998474121</v>
      </c>
      <c r="AV293" s="73">
        <v>10.9099998474121</v>
      </c>
      <c r="AW293" s="73">
        <v>9.3900003433227504</v>
      </c>
      <c r="AX293" s="73">
        <v>8.5100002288818395</v>
      </c>
      <c r="AY293" s="73">
        <v>8.1800003051757795</v>
      </c>
      <c r="AZ293" s="73">
        <v>8.4300003051757795</v>
      </c>
      <c r="BA293" s="73">
        <v>8.4499998092651403</v>
      </c>
      <c r="BB293" s="73">
        <v>8.3999996185302699</v>
      </c>
      <c r="BC293" s="73">
        <v>8.3800001144409197</v>
      </c>
      <c r="BD293" s="73">
        <v>8.3500003814697301</v>
      </c>
      <c r="BE293" s="73">
        <v>8.2399997711181605</v>
      </c>
      <c r="BF293" s="73">
        <v>7.5799999237060502</v>
      </c>
      <c r="BG293" s="73">
        <v>7</v>
      </c>
      <c r="BH293" s="73">
        <v>6.5999999046325701</v>
      </c>
      <c r="BI293" s="73">
        <v>6.5199999809265101</v>
      </c>
      <c r="BJ293" s="73">
        <v>6.46000003814697</v>
      </c>
      <c r="BK293" s="73">
        <v>7.8200001716613796</v>
      </c>
    </row>
    <row r="294" spans="1:63" x14ac:dyDescent="0.25">
      <c r="A294" s="61" t="s">
        <v>22</v>
      </c>
      <c r="B294" s="62" t="s">
        <v>21</v>
      </c>
      <c r="C294" s="77" t="e">
        <v>#N/A</v>
      </c>
      <c r="D294" s="77" t="e">
        <v>#N/A</v>
      </c>
      <c r="E294" s="77" t="e">
        <v>#N/A</v>
      </c>
      <c r="F294" s="77" t="e">
        <v>#N/A</v>
      </c>
      <c r="G294" s="77" t="e">
        <v>#N/A</v>
      </c>
      <c r="H294" s="77" t="e">
        <v>#N/A</v>
      </c>
      <c r="I294" s="77" t="e">
        <v>#N/A</v>
      </c>
      <c r="J294" s="77" t="e">
        <v>#N/A</v>
      </c>
      <c r="K294" s="77" t="e">
        <v>#N/A</v>
      </c>
      <c r="L294" s="77" t="e">
        <v>#N/A</v>
      </c>
      <c r="M294" s="77" t="e">
        <v>#N/A</v>
      </c>
      <c r="N294" s="77" t="e">
        <v>#N/A</v>
      </c>
      <c r="O294" s="77" t="e">
        <v>#N/A</v>
      </c>
      <c r="P294" s="77" t="e">
        <v>#N/A</v>
      </c>
      <c r="Q294" s="77" t="e">
        <v>#N/A</v>
      </c>
      <c r="R294" s="77" t="e">
        <v>#N/A</v>
      </c>
      <c r="S294" s="77" t="e">
        <v>#N/A</v>
      </c>
      <c r="T294" s="77" t="e">
        <v>#N/A</v>
      </c>
      <c r="U294" s="77" t="e">
        <v>#N/A</v>
      </c>
      <c r="V294" s="77" t="e">
        <v>#N/A</v>
      </c>
      <c r="W294" s="77" t="e">
        <v>#N/A</v>
      </c>
      <c r="X294" s="77" t="e">
        <v>#N/A</v>
      </c>
      <c r="Y294" s="77" t="e">
        <v>#N/A</v>
      </c>
      <c r="Z294" s="77" t="e">
        <v>#N/A</v>
      </c>
      <c r="AA294" s="77" t="e">
        <v>#N/A</v>
      </c>
      <c r="AB294" s="77" t="e">
        <v>#N/A</v>
      </c>
      <c r="AC294" s="77" t="e">
        <v>#N/A</v>
      </c>
      <c r="AD294" s="77" t="e">
        <v>#N/A</v>
      </c>
      <c r="AE294" s="77" t="e">
        <v>#N/A</v>
      </c>
      <c r="AF294" s="77" t="e">
        <v>#N/A</v>
      </c>
      <c r="AG294" s="73" t="e">
        <v>#N/A</v>
      </c>
      <c r="AH294" s="73">
        <v>1.4800000190734901</v>
      </c>
      <c r="AI294" s="73">
        <v>1.5099999904632599</v>
      </c>
      <c r="AJ294" s="73">
        <v>1.46000003814697</v>
      </c>
      <c r="AK294" s="73">
        <v>1.37000000476837</v>
      </c>
      <c r="AL294" s="73">
        <v>1.2699999809265099</v>
      </c>
      <c r="AM294" s="73">
        <v>1.1799999475479099</v>
      </c>
      <c r="AN294" s="73">
        <v>1.08000004291534</v>
      </c>
      <c r="AO294" s="73">
        <v>1</v>
      </c>
      <c r="AP294" s="73">
        <v>0.92000001668930098</v>
      </c>
      <c r="AQ294" s="73">
        <v>0.83999997377395597</v>
      </c>
      <c r="AR294" s="73">
        <v>0.75</v>
      </c>
      <c r="AS294" s="73">
        <v>0.68999999761581399</v>
      </c>
      <c r="AT294" s="73">
        <v>0.730000019073486</v>
      </c>
      <c r="AU294" s="73">
        <v>0.769999980926514</v>
      </c>
      <c r="AV294" s="73">
        <v>0.80000001192092896</v>
      </c>
      <c r="AW294" s="73">
        <v>0.81000000238418601</v>
      </c>
      <c r="AX294" s="73">
        <v>0.81999999284744296</v>
      </c>
      <c r="AY294" s="73">
        <v>0.85000002384185802</v>
      </c>
      <c r="AZ294" s="73">
        <v>0.97000002861022905</v>
      </c>
      <c r="BA294" s="73">
        <v>1.03999996185303</v>
      </c>
      <c r="BB294" s="73">
        <v>2.6500000953674299</v>
      </c>
      <c r="BC294" s="73">
        <v>2.6500000953674299</v>
      </c>
      <c r="BD294" s="73">
        <v>2.6600000858306898</v>
      </c>
      <c r="BE294" s="73">
        <v>2.6099998950958301</v>
      </c>
      <c r="BF294" s="73">
        <v>2.5699999332428001</v>
      </c>
      <c r="BG294" s="73">
        <v>2.5199999809265101</v>
      </c>
      <c r="BH294" s="73">
        <v>2.4400000572204599</v>
      </c>
      <c r="BI294" s="73">
        <v>2.3699998855590798</v>
      </c>
      <c r="BJ294" s="73">
        <v>2.3199999332428001</v>
      </c>
      <c r="BK294" s="73">
        <v>2.53999996185303</v>
      </c>
    </row>
    <row r="295" spans="1:63" x14ac:dyDescent="0.25">
      <c r="A295" s="61" t="s">
        <v>229</v>
      </c>
      <c r="B295" s="62" t="s">
        <v>228</v>
      </c>
      <c r="C295" s="77" t="e">
        <v>#N/A</v>
      </c>
      <c r="D295" s="77" t="e">
        <v>#N/A</v>
      </c>
      <c r="E295" s="77" t="e">
        <v>#N/A</v>
      </c>
      <c r="F295" s="77" t="e">
        <v>#N/A</v>
      </c>
      <c r="G295" s="77" t="e">
        <v>#N/A</v>
      </c>
      <c r="H295" s="77" t="e">
        <v>#N/A</v>
      </c>
      <c r="I295" s="77" t="e">
        <v>#N/A</v>
      </c>
      <c r="J295" s="77" t="e">
        <v>#N/A</v>
      </c>
      <c r="K295" s="77" t="e">
        <v>#N/A</v>
      </c>
      <c r="L295" s="77" t="e">
        <v>#N/A</v>
      </c>
      <c r="M295" s="77" t="e">
        <v>#N/A</v>
      </c>
      <c r="N295" s="77" t="e">
        <v>#N/A</v>
      </c>
      <c r="O295" s="77" t="e">
        <v>#N/A</v>
      </c>
      <c r="P295" s="77" t="e">
        <v>#N/A</v>
      </c>
      <c r="Q295" s="77" t="e">
        <v>#N/A</v>
      </c>
      <c r="R295" s="77" t="e">
        <v>#N/A</v>
      </c>
      <c r="S295" s="77" t="e">
        <v>#N/A</v>
      </c>
      <c r="T295" s="77" t="e">
        <v>#N/A</v>
      </c>
      <c r="U295" s="77" t="e">
        <v>#N/A</v>
      </c>
      <c r="V295" s="77" t="e">
        <v>#N/A</v>
      </c>
      <c r="W295" s="77" t="e">
        <v>#N/A</v>
      </c>
      <c r="X295" s="77" t="e">
        <v>#N/A</v>
      </c>
      <c r="Y295" s="77" t="e">
        <v>#N/A</v>
      </c>
      <c r="Z295" s="77" t="e">
        <v>#N/A</v>
      </c>
      <c r="AA295" s="77" t="e">
        <v>#N/A</v>
      </c>
      <c r="AB295" s="77" t="e">
        <v>#N/A</v>
      </c>
      <c r="AC295" s="77" t="e">
        <v>#N/A</v>
      </c>
      <c r="AD295" s="77" t="e">
        <v>#N/A</v>
      </c>
      <c r="AE295" s="77" t="e">
        <v>#N/A</v>
      </c>
      <c r="AF295" s="77" t="e">
        <v>#N/A</v>
      </c>
      <c r="AG295" s="73" t="e">
        <v>#N/A</v>
      </c>
      <c r="AH295" s="73" t="e">
        <v>#N/A</v>
      </c>
      <c r="AI295" s="73" t="e">
        <v>#N/A</v>
      </c>
      <c r="AJ295" s="73" t="e">
        <v>#N/A</v>
      </c>
      <c r="AK295" s="73" t="e">
        <v>#N/A</v>
      </c>
      <c r="AL295" s="73" t="e">
        <v>#N/A</v>
      </c>
      <c r="AM295" s="73" t="e">
        <v>#N/A</v>
      </c>
      <c r="AN295" s="73" t="e">
        <v>#N/A</v>
      </c>
      <c r="AO295" s="73" t="e">
        <v>#N/A</v>
      </c>
      <c r="AP295" s="73" t="e">
        <v>#N/A</v>
      </c>
      <c r="AQ295" s="73" t="e">
        <v>#N/A</v>
      </c>
      <c r="AR295" s="73" t="e">
        <v>#N/A</v>
      </c>
      <c r="AS295" s="73" t="e">
        <v>#N/A</v>
      </c>
      <c r="AT295" s="73" t="e">
        <v>#N/A</v>
      </c>
      <c r="AU295" s="73" t="e">
        <v>#N/A</v>
      </c>
      <c r="AV295" s="73" t="e">
        <v>#N/A</v>
      </c>
      <c r="AW295" s="73" t="e">
        <v>#N/A</v>
      </c>
      <c r="AX295" s="73" t="e">
        <v>#N/A</v>
      </c>
      <c r="AY295" s="73" t="e">
        <v>#N/A</v>
      </c>
      <c r="AZ295" s="73" t="e">
        <v>#N/A</v>
      </c>
      <c r="BA295" s="73" t="e">
        <v>#N/A</v>
      </c>
      <c r="BB295" s="73" t="e">
        <v>#N/A</v>
      </c>
      <c r="BC295" s="73" t="e">
        <v>#N/A</v>
      </c>
      <c r="BD295" s="73" t="e">
        <v>#N/A</v>
      </c>
      <c r="BE295" s="73" t="e">
        <v>#N/A</v>
      </c>
      <c r="BF295" s="73" t="e">
        <v>#N/A</v>
      </c>
      <c r="BG295" s="73" t="e">
        <v>#N/A</v>
      </c>
      <c r="BH295" s="73" t="e">
        <v>#N/A</v>
      </c>
      <c r="BI295" s="73" t="e">
        <v>#N/A</v>
      </c>
      <c r="BJ295" s="73" t="e">
        <v>#N/A</v>
      </c>
      <c r="BK295" s="73" t="e">
        <v>#N/A</v>
      </c>
    </row>
    <row r="296" spans="1:63" x14ac:dyDescent="0.25">
      <c r="A296" s="61" t="s">
        <v>286</v>
      </c>
      <c r="B296" s="62" t="s">
        <v>285</v>
      </c>
      <c r="C296" s="77" t="e">
        <v>#N/A</v>
      </c>
      <c r="D296" s="77" t="e">
        <v>#N/A</v>
      </c>
      <c r="E296" s="77" t="e">
        <v>#N/A</v>
      </c>
      <c r="F296" s="77" t="e">
        <v>#N/A</v>
      </c>
      <c r="G296" s="77" t="e">
        <v>#N/A</v>
      </c>
      <c r="H296" s="77" t="e">
        <v>#N/A</v>
      </c>
      <c r="I296" s="77" t="e">
        <v>#N/A</v>
      </c>
      <c r="J296" s="77" t="e">
        <v>#N/A</v>
      </c>
      <c r="K296" s="77" t="e">
        <v>#N/A</v>
      </c>
      <c r="L296" s="77" t="e">
        <v>#N/A</v>
      </c>
      <c r="M296" s="77" t="e">
        <v>#N/A</v>
      </c>
      <c r="N296" s="77" t="e">
        <v>#N/A</v>
      </c>
      <c r="O296" s="77" t="e">
        <v>#N/A</v>
      </c>
      <c r="P296" s="77" t="e">
        <v>#N/A</v>
      </c>
      <c r="Q296" s="77" t="e">
        <v>#N/A</v>
      </c>
      <c r="R296" s="77" t="e">
        <v>#N/A</v>
      </c>
      <c r="S296" s="77" t="e">
        <v>#N/A</v>
      </c>
      <c r="T296" s="77" t="e">
        <v>#N/A</v>
      </c>
      <c r="U296" s="77" t="e">
        <v>#N/A</v>
      </c>
      <c r="V296" s="77" t="e">
        <v>#N/A</v>
      </c>
      <c r="W296" s="77" t="e">
        <v>#N/A</v>
      </c>
      <c r="X296" s="77" t="e">
        <v>#N/A</v>
      </c>
      <c r="Y296" s="77" t="e">
        <v>#N/A</v>
      </c>
      <c r="Z296" s="77" t="e">
        <v>#N/A</v>
      </c>
      <c r="AA296" s="77" t="e">
        <v>#N/A</v>
      </c>
      <c r="AB296" s="77" t="e">
        <v>#N/A</v>
      </c>
      <c r="AC296" s="77" t="e">
        <v>#N/A</v>
      </c>
      <c r="AD296" s="77" t="e">
        <v>#N/A</v>
      </c>
      <c r="AE296" s="77" t="e">
        <v>#N/A</v>
      </c>
      <c r="AF296" s="77" t="e">
        <v>#N/A</v>
      </c>
      <c r="AG296" s="73" t="e">
        <v>#N/A</v>
      </c>
      <c r="AH296" s="73">
        <v>1.3400000333786</v>
      </c>
      <c r="AI296" s="73">
        <v>1.3600000143051101</v>
      </c>
      <c r="AJ296" s="73">
        <v>1.3899999856948899</v>
      </c>
      <c r="AK296" s="73">
        <v>1.3999999761581401</v>
      </c>
      <c r="AL296" s="73">
        <v>1.3999999761581401</v>
      </c>
      <c r="AM296" s="73">
        <v>1.3999999761581401</v>
      </c>
      <c r="AN296" s="73">
        <v>1.3999999761581401</v>
      </c>
      <c r="AO296" s="73">
        <v>1.3999999761581401</v>
      </c>
      <c r="AP296" s="73">
        <v>1.3999999761581401</v>
      </c>
      <c r="AQ296" s="73">
        <v>1.6399999856948899</v>
      </c>
      <c r="AR296" s="73">
        <v>1.8999999761581401</v>
      </c>
      <c r="AS296" s="73">
        <v>1.8600000143051101</v>
      </c>
      <c r="AT296" s="73">
        <v>1.79999995231628</v>
      </c>
      <c r="AU296" s="73">
        <v>2.4900000095367401</v>
      </c>
      <c r="AV296" s="73">
        <v>3.0999999046325701</v>
      </c>
      <c r="AW296" s="73">
        <v>3.1300001144409202</v>
      </c>
      <c r="AX296" s="73">
        <v>3.7000000476837198</v>
      </c>
      <c r="AY296" s="73">
        <v>3.6800000667571999</v>
      </c>
      <c r="AZ296" s="73">
        <v>3.96000003814697</v>
      </c>
      <c r="BA296" s="73">
        <v>3.3199999332428001</v>
      </c>
      <c r="BB296" s="73">
        <v>3.2300000190734899</v>
      </c>
      <c r="BC296" s="73">
        <v>2.0499999523162802</v>
      </c>
      <c r="BD296" s="73">
        <v>2.8699998855590798</v>
      </c>
      <c r="BE296" s="73">
        <v>2.6300001144409202</v>
      </c>
      <c r="BF296" s="73">
        <v>2.4500000476837198</v>
      </c>
      <c r="BG296" s="73">
        <v>2.4200000762939502</v>
      </c>
      <c r="BH296" s="73">
        <v>2.3599998950958301</v>
      </c>
      <c r="BI296" s="73">
        <v>2.2999999523162802</v>
      </c>
      <c r="BJ296" s="73">
        <v>2.2699999809265101</v>
      </c>
      <c r="BK296" s="73">
        <v>3.7400000095367401</v>
      </c>
    </row>
    <row r="297" spans="1:63" x14ac:dyDescent="0.25">
      <c r="A297" s="61" t="s">
        <v>513</v>
      </c>
      <c r="B297" s="62" t="s">
        <v>139</v>
      </c>
      <c r="C297" s="77" t="e">
        <v>#N/A</v>
      </c>
      <c r="D297" s="77" t="e">
        <v>#N/A</v>
      </c>
      <c r="E297" s="77" t="e">
        <v>#N/A</v>
      </c>
      <c r="F297" s="77" t="e">
        <v>#N/A</v>
      </c>
      <c r="G297" s="77" t="e">
        <v>#N/A</v>
      </c>
      <c r="H297" s="77" t="e">
        <v>#N/A</v>
      </c>
      <c r="I297" s="77" t="e">
        <v>#N/A</v>
      </c>
      <c r="J297" s="77" t="e">
        <v>#N/A</v>
      </c>
      <c r="K297" s="77" t="e">
        <v>#N/A</v>
      </c>
      <c r="L297" s="77" t="e">
        <v>#N/A</v>
      </c>
      <c r="M297" s="77" t="e">
        <v>#N/A</v>
      </c>
      <c r="N297" s="77" t="e">
        <v>#N/A</v>
      </c>
      <c r="O297" s="77" t="e">
        <v>#N/A</v>
      </c>
      <c r="P297" s="77" t="e">
        <v>#N/A</v>
      </c>
      <c r="Q297" s="77" t="e">
        <v>#N/A</v>
      </c>
      <c r="R297" s="77" t="e">
        <v>#N/A</v>
      </c>
      <c r="S297" s="77" t="e">
        <v>#N/A</v>
      </c>
      <c r="T297" s="77" t="e">
        <v>#N/A</v>
      </c>
      <c r="U297" s="77" t="e">
        <v>#N/A</v>
      </c>
      <c r="V297" s="77" t="e">
        <v>#N/A</v>
      </c>
      <c r="W297" s="77" t="e">
        <v>#N/A</v>
      </c>
      <c r="X297" s="77" t="e">
        <v>#N/A</v>
      </c>
      <c r="Y297" s="77" t="e">
        <v>#N/A</v>
      </c>
      <c r="Z297" s="77" t="e">
        <v>#N/A</v>
      </c>
      <c r="AA297" s="77" t="e">
        <v>#N/A</v>
      </c>
      <c r="AB297" s="77" t="e">
        <v>#N/A</v>
      </c>
      <c r="AC297" s="77" t="e">
        <v>#N/A</v>
      </c>
      <c r="AD297" s="77" t="e">
        <v>#N/A</v>
      </c>
      <c r="AE297" s="77" t="e">
        <v>#N/A</v>
      </c>
      <c r="AF297" s="77" t="e">
        <v>#N/A</v>
      </c>
      <c r="AG297" s="73" t="e">
        <v>#N/A</v>
      </c>
      <c r="AH297" s="73">
        <v>2.7400000095367401</v>
      </c>
      <c r="AI297" s="73">
        <v>2.78999996185303</v>
      </c>
      <c r="AJ297" s="73">
        <v>2.8699998855590798</v>
      </c>
      <c r="AK297" s="73">
        <v>2.8900001049041699</v>
      </c>
      <c r="AL297" s="73">
        <v>2.8900001049041699</v>
      </c>
      <c r="AM297" s="73">
        <v>2.8900001049041699</v>
      </c>
      <c r="AN297" s="73">
        <v>2.8800001144409202</v>
      </c>
      <c r="AO297" s="73">
        <v>2.8800001144409202</v>
      </c>
      <c r="AP297" s="73">
        <v>2.9100000858306898</v>
      </c>
      <c r="AQ297" s="73">
        <v>2.8900001049041699</v>
      </c>
      <c r="AR297" s="73">
        <v>2.8800001144409202</v>
      </c>
      <c r="AS297" s="73">
        <v>2.9100000858306898</v>
      </c>
      <c r="AT297" s="73">
        <v>2.9000000953674299</v>
      </c>
      <c r="AU297" s="73">
        <v>2.8699998855590798</v>
      </c>
      <c r="AV297" s="73">
        <v>2.8199999332428001</v>
      </c>
      <c r="AW297" s="73">
        <v>2.7200000286102299</v>
      </c>
      <c r="AX297" s="73">
        <v>2.6400001049041699</v>
      </c>
      <c r="AY297" s="73">
        <v>2.5999999046325701</v>
      </c>
      <c r="AZ297" s="73">
        <v>2.8599998950958301</v>
      </c>
      <c r="BA297" s="73">
        <v>2.5499999523162802</v>
      </c>
      <c r="BB297" s="73">
        <v>2.2200000286102299</v>
      </c>
      <c r="BC297" s="73">
        <v>2.0499999523162802</v>
      </c>
      <c r="BD297" s="73">
        <v>2.3900001049041699</v>
      </c>
      <c r="BE297" s="73">
        <v>2.0099999904632599</v>
      </c>
      <c r="BF297" s="73">
        <v>3.0699999332428001</v>
      </c>
      <c r="BG297" s="73">
        <v>3.5</v>
      </c>
      <c r="BH297" s="73">
        <v>3.6600000858306898</v>
      </c>
      <c r="BI297" s="73">
        <v>3.5199999809265101</v>
      </c>
      <c r="BJ297" s="73">
        <v>3.46000003814697</v>
      </c>
      <c r="BK297" s="73">
        <v>5.6100001335143999</v>
      </c>
    </row>
    <row r="298" spans="1:63" x14ac:dyDescent="0.25">
      <c r="A298" s="61" t="s">
        <v>393</v>
      </c>
      <c r="B298" s="62" t="s">
        <v>392</v>
      </c>
      <c r="C298" s="77" t="e">
        <v>#N/A</v>
      </c>
      <c r="D298" s="77" t="e">
        <v>#N/A</v>
      </c>
      <c r="E298" s="77" t="e">
        <v>#N/A</v>
      </c>
      <c r="F298" s="77" t="e">
        <v>#N/A</v>
      </c>
      <c r="G298" s="77" t="e">
        <v>#N/A</v>
      </c>
      <c r="H298" s="77" t="e">
        <v>#N/A</v>
      </c>
      <c r="I298" s="77" t="e">
        <v>#N/A</v>
      </c>
      <c r="J298" s="77" t="e">
        <v>#N/A</v>
      </c>
      <c r="K298" s="77" t="e">
        <v>#N/A</v>
      </c>
      <c r="L298" s="77" t="e">
        <v>#N/A</v>
      </c>
      <c r="M298" s="77" t="e">
        <v>#N/A</v>
      </c>
      <c r="N298" s="77" t="e">
        <v>#N/A</v>
      </c>
      <c r="O298" s="77" t="e">
        <v>#N/A</v>
      </c>
      <c r="P298" s="77" t="e">
        <v>#N/A</v>
      </c>
      <c r="Q298" s="77" t="e">
        <v>#N/A</v>
      </c>
      <c r="R298" s="77" t="e">
        <v>#N/A</v>
      </c>
      <c r="S298" s="77" t="e">
        <v>#N/A</v>
      </c>
      <c r="T298" s="77" t="e">
        <v>#N/A</v>
      </c>
      <c r="U298" s="77" t="e">
        <v>#N/A</v>
      </c>
      <c r="V298" s="77" t="e">
        <v>#N/A</v>
      </c>
      <c r="W298" s="77" t="e">
        <v>#N/A</v>
      </c>
      <c r="X298" s="77" t="e">
        <v>#N/A</v>
      </c>
      <c r="Y298" s="77" t="e">
        <v>#N/A</v>
      </c>
      <c r="Z298" s="77" t="e">
        <v>#N/A</v>
      </c>
      <c r="AA298" s="77" t="e">
        <v>#N/A</v>
      </c>
      <c r="AB298" s="77" t="e">
        <v>#N/A</v>
      </c>
      <c r="AC298" s="77" t="e">
        <v>#N/A</v>
      </c>
      <c r="AD298" s="77" t="e">
        <v>#N/A</v>
      </c>
      <c r="AE298" s="77" t="e">
        <v>#N/A</v>
      </c>
      <c r="AF298" s="77" t="e">
        <v>#N/A</v>
      </c>
      <c r="AG298" s="73" t="e">
        <v>#N/A</v>
      </c>
      <c r="AH298" s="73">
        <v>17.549999237060501</v>
      </c>
      <c r="AI298" s="73">
        <v>18.430000305175799</v>
      </c>
      <c r="AJ298" s="73">
        <v>19.399999618530298</v>
      </c>
      <c r="AK298" s="73">
        <v>20.290000915527301</v>
      </c>
      <c r="AL298" s="73">
        <v>21.129999160766602</v>
      </c>
      <c r="AM298" s="73">
        <v>22.0100002288818</v>
      </c>
      <c r="AN298" s="73">
        <v>22.879999160766602</v>
      </c>
      <c r="AO298" s="73">
        <v>23.780000686645501</v>
      </c>
      <c r="AP298" s="73">
        <v>24.780000686645501</v>
      </c>
      <c r="AQ298" s="73">
        <v>25.670000076293899</v>
      </c>
      <c r="AR298" s="73">
        <v>26.590000152587901</v>
      </c>
      <c r="AS298" s="73">
        <v>27.649999618530298</v>
      </c>
      <c r="AT298" s="73">
        <v>28.639999389648398</v>
      </c>
      <c r="AU298" s="73">
        <v>29.540000915527301</v>
      </c>
      <c r="AV298" s="73">
        <v>30.399999618530298</v>
      </c>
      <c r="AW298" s="73">
        <v>31.110000610351602</v>
      </c>
      <c r="AX298" s="73">
        <v>28.9799995422363</v>
      </c>
      <c r="AY298" s="73">
        <v>23.409999847412099</v>
      </c>
      <c r="AZ298" s="73">
        <v>24.069999694824201</v>
      </c>
      <c r="BA298" s="73">
        <v>27.309999465942401</v>
      </c>
      <c r="BB298" s="73">
        <v>27.579999923706101</v>
      </c>
      <c r="BC298" s="73">
        <v>28.0100002288818</v>
      </c>
      <c r="BD298" s="73">
        <v>27.4899997711182</v>
      </c>
      <c r="BE298" s="73">
        <v>27.5200004577637</v>
      </c>
      <c r="BF298" s="73">
        <v>27.690000534057599</v>
      </c>
      <c r="BG298" s="73">
        <v>25.409999847412099</v>
      </c>
      <c r="BH298" s="73">
        <v>20.530000686645501</v>
      </c>
      <c r="BI298" s="73">
        <v>18.399999618530298</v>
      </c>
      <c r="BJ298" s="73">
        <v>15.689999580383301</v>
      </c>
      <c r="BK298" s="73">
        <v>16.850000381469702</v>
      </c>
    </row>
    <row r="299" spans="1:63" x14ac:dyDescent="0.25">
      <c r="A299" s="61" t="s">
        <v>24</v>
      </c>
      <c r="B299" s="62" t="s">
        <v>23</v>
      </c>
      <c r="C299" s="77" t="e">
        <v>#N/A</v>
      </c>
      <c r="D299" s="77" t="e">
        <v>#N/A</v>
      </c>
      <c r="E299" s="77" t="e">
        <v>#N/A</v>
      </c>
      <c r="F299" s="77" t="e">
        <v>#N/A</v>
      </c>
      <c r="G299" s="77" t="e">
        <v>#N/A</v>
      </c>
      <c r="H299" s="77" t="e">
        <v>#N/A</v>
      </c>
      <c r="I299" s="77" t="e">
        <v>#N/A</v>
      </c>
      <c r="J299" s="77" t="e">
        <v>#N/A</v>
      </c>
      <c r="K299" s="77" t="e">
        <v>#N/A</v>
      </c>
      <c r="L299" s="77" t="e">
        <v>#N/A</v>
      </c>
      <c r="M299" s="77" t="e">
        <v>#N/A</v>
      </c>
      <c r="N299" s="77" t="e">
        <v>#N/A</v>
      </c>
      <c r="O299" s="77" t="e">
        <v>#N/A</v>
      </c>
      <c r="P299" s="77" t="e">
        <v>#N/A</v>
      </c>
      <c r="Q299" s="77" t="e">
        <v>#N/A</v>
      </c>
      <c r="R299" s="77" t="e">
        <v>#N/A</v>
      </c>
      <c r="S299" s="77" t="e">
        <v>#N/A</v>
      </c>
      <c r="T299" s="77" t="e">
        <v>#N/A</v>
      </c>
      <c r="U299" s="77" t="e">
        <v>#N/A</v>
      </c>
      <c r="V299" s="77" t="e">
        <v>#N/A</v>
      </c>
      <c r="W299" s="77" t="e">
        <v>#N/A</v>
      </c>
      <c r="X299" s="77" t="e">
        <v>#N/A</v>
      </c>
      <c r="Y299" s="77" t="e">
        <v>#N/A</v>
      </c>
      <c r="Z299" s="77" t="e">
        <v>#N/A</v>
      </c>
      <c r="AA299" s="77" t="e">
        <v>#N/A</v>
      </c>
      <c r="AB299" s="77" t="e">
        <v>#N/A</v>
      </c>
      <c r="AC299" s="77" t="e">
        <v>#N/A</v>
      </c>
      <c r="AD299" s="77" t="e">
        <v>#N/A</v>
      </c>
      <c r="AE299" s="77" t="e">
        <v>#N/A</v>
      </c>
      <c r="AF299" s="77" t="e">
        <v>#N/A</v>
      </c>
      <c r="AG299" s="73" t="e">
        <v>#N/A</v>
      </c>
      <c r="AH299" s="73">
        <v>13.819999694824199</v>
      </c>
      <c r="AI299" s="73">
        <v>16.090000152587901</v>
      </c>
      <c r="AJ299" s="73">
        <v>18.610000610351602</v>
      </c>
      <c r="AK299" s="73">
        <v>21.200000762939499</v>
      </c>
      <c r="AL299" s="73">
        <v>21.389999389648398</v>
      </c>
      <c r="AM299" s="73">
        <v>21.590000152587901</v>
      </c>
      <c r="AN299" s="73">
        <v>21.219999313354499</v>
      </c>
      <c r="AO299" s="73">
        <v>20.860000610351602</v>
      </c>
      <c r="AP299" s="73">
        <v>18.340000152587901</v>
      </c>
      <c r="AQ299" s="73">
        <v>15.8800001144409</v>
      </c>
      <c r="AR299" s="73">
        <v>18.540000915527301</v>
      </c>
      <c r="AS299" s="73">
        <v>21.129999160766602</v>
      </c>
      <c r="AT299" s="73">
        <v>23.799999237060501</v>
      </c>
      <c r="AU299" s="73">
        <v>21.7600002288818</v>
      </c>
      <c r="AV299" s="73">
        <v>19.7700004577637</v>
      </c>
      <c r="AW299" s="73">
        <v>17.780000686645501</v>
      </c>
      <c r="AX299" s="73">
        <v>17</v>
      </c>
      <c r="AY299" s="73">
        <v>16.350000381469702</v>
      </c>
      <c r="AZ299" s="73">
        <v>16.170000076293899</v>
      </c>
      <c r="BA299" s="73">
        <v>17.860000610351602</v>
      </c>
      <c r="BB299" s="73">
        <v>17.850000381469702</v>
      </c>
      <c r="BC299" s="73">
        <v>17.860000610351602</v>
      </c>
      <c r="BD299" s="73">
        <v>17.879999160766602</v>
      </c>
      <c r="BE299" s="73">
        <v>17.780000686645501</v>
      </c>
      <c r="BF299" s="73">
        <v>17.709999084472699</v>
      </c>
      <c r="BG299" s="73">
        <v>17.620000839233398</v>
      </c>
      <c r="BH299" s="73">
        <v>17.459999084472699</v>
      </c>
      <c r="BI299" s="73">
        <v>17.319999694824201</v>
      </c>
      <c r="BJ299" s="73">
        <v>17.209999084472699</v>
      </c>
      <c r="BK299" s="73">
        <v>17.700000762939499</v>
      </c>
    </row>
    <row r="300" spans="1:63" x14ac:dyDescent="0.25">
      <c r="A300" s="61" t="s">
        <v>146</v>
      </c>
      <c r="B300" s="62" t="s">
        <v>145</v>
      </c>
      <c r="C300" s="77" t="e">
        <v>#N/A</v>
      </c>
      <c r="D300" s="77" t="e">
        <v>#N/A</v>
      </c>
      <c r="E300" s="77" t="e">
        <v>#N/A</v>
      </c>
      <c r="F300" s="77" t="e">
        <v>#N/A</v>
      </c>
      <c r="G300" s="77" t="e">
        <v>#N/A</v>
      </c>
      <c r="H300" s="77" t="e">
        <v>#N/A</v>
      </c>
      <c r="I300" s="77" t="e">
        <v>#N/A</v>
      </c>
      <c r="J300" s="77" t="e">
        <v>#N/A</v>
      </c>
      <c r="K300" s="77" t="e">
        <v>#N/A</v>
      </c>
      <c r="L300" s="77" t="e">
        <v>#N/A</v>
      </c>
      <c r="M300" s="77" t="e">
        <v>#N/A</v>
      </c>
      <c r="N300" s="77" t="e">
        <v>#N/A</v>
      </c>
      <c r="O300" s="77" t="e">
        <v>#N/A</v>
      </c>
      <c r="P300" s="77" t="e">
        <v>#N/A</v>
      </c>
      <c r="Q300" s="77" t="e">
        <v>#N/A</v>
      </c>
      <c r="R300" s="77" t="e">
        <v>#N/A</v>
      </c>
      <c r="S300" s="77" t="e">
        <v>#N/A</v>
      </c>
      <c r="T300" s="77" t="e">
        <v>#N/A</v>
      </c>
      <c r="U300" s="77" t="e">
        <v>#N/A</v>
      </c>
      <c r="V300" s="77" t="e">
        <v>#N/A</v>
      </c>
      <c r="W300" s="77" t="e">
        <v>#N/A</v>
      </c>
      <c r="X300" s="77" t="e">
        <v>#N/A</v>
      </c>
      <c r="Y300" s="77" t="e">
        <v>#N/A</v>
      </c>
      <c r="Z300" s="77" t="e">
        <v>#N/A</v>
      </c>
      <c r="AA300" s="77" t="e">
        <v>#N/A</v>
      </c>
      <c r="AB300" s="77" t="e">
        <v>#N/A</v>
      </c>
      <c r="AC300" s="77" t="e">
        <v>#N/A</v>
      </c>
      <c r="AD300" s="77" t="e">
        <v>#N/A</v>
      </c>
      <c r="AE300" s="77" t="e">
        <v>#N/A</v>
      </c>
      <c r="AF300" s="77" t="e">
        <v>#N/A</v>
      </c>
      <c r="AG300" s="73" t="e">
        <v>#N/A</v>
      </c>
      <c r="AH300" s="73">
        <v>6.3699998855590803</v>
      </c>
      <c r="AI300" s="73">
        <v>6.4200000762939498</v>
      </c>
      <c r="AJ300" s="73">
        <v>6.0300002098083496</v>
      </c>
      <c r="AK300" s="73">
        <v>6.2399997711181596</v>
      </c>
      <c r="AL300" s="73">
        <v>6.4200000762939498</v>
      </c>
      <c r="AM300" s="73">
        <v>7.25</v>
      </c>
      <c r="AN300" s="73">
        <v>8.1599998474121094</v>
      </c>
      <c r="AO300" s="73">
        <v>9.4200000762939506</v>
      </c>
      <c r="AP300" s="73">
        <v>10.210000038146999</v>
      </c>
      <c r="AQ300" s="73">
        <v>9.8999996185302699</v>
      </c>
      <c r="AR300" s="73">
        <v>9.6099996566772496</v>
      </c>
      <c r="AS300" s="73">
        <v>9.3699998855590803</v>
      </c>
      <c r="AT300" s="73">
        <v>9.9899997711181605</v>
      </c>
      <c r="AU300" s="73">
        <v>9.1099996566772496</v>
      </c>
      <c r="AV300" s="73">
        <v>9.5699996948242205</v>
      </c>
      <c r="AW300" s="73">
        <v>8.6400003433227504</v>
      </c>
      <c r="AX300" s="73">
        <v>8.3299999237060494</v>
      </c>
      <c r="AY300" s="73">
        <v>7.3400001525878897</v>
      </c>
      <c r="AZ300" s="73">
        <v>8.5200004577636701</v>
      </c>
      <c r="BA300" s="73">
        <v>7.7300000190734899</v>
      </c>
      <c r="BB300" s="73">
        <v>6.9200000762939498</v>
      </c>
      <c r="BC300" s="73">
        <v>7.1900000572204599</v>
      </c>
      <c r="BD300" s="73">
        <v>6.9800000190734899</v>
      </c>
      <c r="BE300" s="73">
        <v>6.6599998474121103</v>
      </c>
      <c r="BF300" s="73">
        <v>8.4300003051757795</v>
      </c>
      <c r="BG300" s="73">
        <v>11.6000003814697</v>
      </c>
      <c r="BH300" s="73">
        <v>12.819999694824199</v>
      </c>
      <c r="BI300" s="73">
        <v>12.329999923706101</v>
      </c>
      <c r="BJ300" s="73">
        <v>11.930000305175801</v>
      </c>
      <c r="BK300" s="73">
        <v>13.670000076293899</v>
      </c>
    </row>
    <row r="301" spans="1:63" x14ac:dyDescent="0.25">
      <c r="A301" s="61" t="s">
        <v>148</v>
      </c>
      <c r="B301" s="62" t="s">
        <v>147</v>
      </c>
      <c r="C301" s="77" t="e">
        <v>#N/A</v>
      </c>
      <c r="D301" s="77" t="e">
        <v>#N/A</v>
      </c>
      <c r="E301" s="77" t="e">
        <v>#N/A</v>
      </c>
      <c r="F301" s="77" t="e">
        <v>#N/A</v>
      </c>
      <c r="G301" s="77" t="e">
        <v>#N/A</v>
      </c>
      <c r="H301" s="77" t="e">
        <v>#N/A</v>
      </c>
      <c r="I301" s="77" t="e">
        <v>#N/A</v>
      </c>
      <c r="J301" s="77" t="e">
        <v>#N/A</v>
      </c>
      <c r="K301" s="77" t="e">
        <v>#N/A</v>
      </c>
      <c r="L301" s="77" t="e">
        <v>#N/A</v>
      </c>
      <c r="M301" s="77" t="e">
        <v>#N/A</v>
      </c>
      <c r="N301" s="77" t="e">
        <v>#N/A</v>
      </c>
      <c r="O301" s="77" t="e">
        <v>#N/A</v>
      </c>
      <c r="P301" s="77" t="e">
        <v>#N/A</v>
      </c>
      <c r="Q301" s="77" t="e">
        <v>#N/A</v>
      </c>
      <c r="R301" s="77" t="e">
        <v>#N/A</v>
      </c>
      <c r="S301" s="77" t="e">
        <v>#N/A</v>
      </c>
      <c r="T301" s="77" t="e">
        <v>#N/A</v>
      </c>
      <c r="U301" s="77" t="e">
        <v>#N/A</v>
      </c>
      <c r="V301" s="77" t="e">
        <v>#N/A</v>
      </c>
      <c r="W301" s="77" t="e">
        <v>#N/A</v>
      </c>
      <c r="X301" s="77" t="e">
        <v>#N/A</v>
      </c>
      <c r="Y301" s="77" t="e">
        <v>#N/A</v>
      </c>
      <c r="Z301" s="77" t="e">
        <v>#N/A</v>
      </c>
      <c r="AA301" s="77" t="e">
        <v>#N/A</v>
      </c>
      <c r="AB301" s="77" t="e">
        <v>#N/A</v>
      </c>
      <c r="AC301" s="77" t="e">
        <v>#N/A</v>
      </c>
      <c r="AD301" s="77" t="e">
        <v>#N/A</v>
      </c>
      <c r="AE301" s="77" t="e">
        <v>#N/A</v>
      </c>
      <c r="AF301" s="77" t="e">
        <v>#N/A</v>
      </c>
      <c r="AG301" s="73" t="e">
        <v>#N/A</v>
      </c>
      <c r="AH301" s="73" t="e">
        <v>#N/A</v>
      </c>
      <c r="AI301" s="73" t="e">
        <v>#N/A</v>
      </c>
      <c r="AJ301" s="73" t="e">
        <v>#N/A</v>
      </c>
      <c r="AK301" s="73" t="e">
        <v>#N/A</v>
      </c>
      <c r="AL301" s="73" t="e">
        <v>#N/A</v>
      </c>
      <c r="AM301" s="73" t="e">
        <v>#N/A</v>
      </c>
      <c r="AN301" s="73" t="e">
        <v>#N/A</v>
      </c>
      <c r="AO301" s="73" t="e">
        <v>#N/A</v>
      </c>
      <c r="AP301" s="73" t="e">
        <v>#N/A</v>
      </c>
      <c r="AQ301" s="73" t="e">
        <v>#N/A</v>
      </c>
      <c r="AR301" s="73" t="e">
        <v>#N/A</v>
      </c>
      <c r="AS301" s="73" t="e">
        <v>#N/A</v>
      </c>
      <c r="AT301" s="73" t="e">
        <v>#N/A</v>
      </c>
      <c r="AU301" s="73" t="e">
        <v>#N/A</v>
      </c>
      <c r="AV301" s="73" t="e">
        <v>#N/A</v>
      </c>
      <c r="AW301" s="73" t="e">
        <v>#N/A</v>
      </c>
      <c r="AX301" s="73" t="e">
        <v>#N/A</v>
      </c>
      <c r="AY301" s="73" t="e">
        <v>#N/A</v>
      </c>
      <c r="AZ301" s="73" t="e">
        <v>#N/A</v>
      </c>
      <c r="BA301" s="73" t="e">
        <v>#N/A</v>
      </c>
      <c r="BB301" s="73" t="e">
        <v>#N/A</v>
      </c>
      <c r="BC301" s="73" t="e">
        <v>#N/A</v>
      </c>
      <c r="BD301" s="73" t="e">
        <v>#N/A</v>
      </c>
      <c r="BE301" s="73" t="e">
        <v>#N/A</v>
      </c>
      <c r="BF301" s="73" t="e">
        <v>#N/A</v>
      </c>
      <c r="BG301" s="73" t="e">
        <v>#N/A</v>
      </c>
      <c r="BH301" s="73" t="e">
        <v>#N/A</v>
      </c>
      <c r="BI301" s="73" t="e">
        <v>#N/A</v>
      </c>
      <c r="BJ301" s="73" t="e">
        <v>#N/A</v>
      </c>
      <c r="BK301" s="73" t="e">
        <v>#N/A</v>
      </c>
    </row>
    <row r="302" spans="1:63" x14ac:dyDescent="0.25">
      <c r="A302" s="61" t="s">
        <v>260</v>
      </c>
      <c r="B302" s="62" t="s">
        <v>259</v>
      </c>
      <c r="C302" s="77" t="e">
        <v>#N/A</v>
      </c>
      <c r="D302" s="77" t="e">
        <v>#N/A</v>
      </c>
      <c r="E302" s="77" t="e">
        <v>#N/A</v>
      </c>
      <c r="F302" s="77" t="e">
        <v>#N/A</v>
      </c>
      <c r="G302" s="77" t="e">
        <v>#N/A</v>
      </c>
      <c r="H302" s="77" t="e">
        <v>#N/A</v>
      </c>
      <c r="I302" s="77" t="e">
        <v>#N/A</v>
      </c>
      <c r="J302" s="77" t="e">
        <v>#N/A</v>
      </c>
      <c r="K302" s="77" t="e">
        <v>#N/A</v>
      </c>
      <c r="L302" s="77" t="e">
        <v>#N/A</v>
      </c>
      <c r="M302" s="77" t="e">
        <v>#N/A</v>
      </c>
      <c r="N302" s="77" t="e">
        <v>#N/A</v>
      </c>
      <c r="O302" s="77" t="e">
        <v>#N/A</v>
      </c>
      <c r="P302" s="77" t="e">
        <v>#N/A</v>
      </c>
      <c r="Q302" s="77" t="e">
        <v>#N/A</v>
      </c>
      <c r="R302" s="77" t="e">
        <v>#N/A</v>
      </c>
      <c r="S302" s="77" t="e">
        <v>#N/A</v>
      </c>
      <c r="T302" s="77" t="e">
        <v>#N/A</v>
      </c>
      <c r="U302" s="77" t="e">
        <v>#N/A</v>
      </c>
      <c r="V302" s="77" t="e">
        <v>#N/A</v>
      </c>
      <c r="W302" s="77" t="e">
        <v>#N/A</v>
      </c>
      <c r="X302" s="77" t="e">
        <v>#N/A</v>
      </c>
      <c r="Y302" s="77" t="e">
        <v>#N/A</v>
      </c>
      <c r="Z302" s="77" t="e">
        <v>#N/A</v>
      </c>
      <c r="AA302" s="77" t="e">
        <v>#N/A</v>
      </c>
      <c r="AB302" s="77" t="e">
        <v>#N/A</v>
      </c>
      <c r="AC302" s="77" t="e">
        <v>#N/A</v>
      </c>
      <c r="AD302" s="77" t="e">
        <v>#N/A</v>
      </c>
      <c r="AE302" s="77" t="e">
        <v>#N/A</v>
      </c>
      <c r="AF302" s="77" t="e">
        <v>#N/A</v>
      </c>
      <c r="AG302" s="73" t="e">
        <v>#N/A</v>
      </c>
      <c r="AH302" s="73">
        <v>4.6999998092651403</v>
      </c>
      <c r="AI302" s="73">
        <v>4.75</v>
      </c>
      <c r="AJ302" s="73">
        <v>4.7800002098083496</v>
      </c>
      <c r="AK302" s="73">
        <v>4.8699998855590803</v>
      </c>
      <c r="AL302" s="73">
        <v>4.9800000190734899</v>
      </c>
      <c r="AM302" s="73">
        <v>5.0900001525878897</v>
      </c>
      <c r="AN302" s="73">
        <v>5.1999998092651403</v>
      </c>
      <c r="AO302" s="73">
        <v>5.3200001716613796</v>
      </c>
      <c r="AP302" s="73">
        <v>5.4099998474121103</v>
      </c>
      <c r="AQ302" s="73">
        <v>5.5300002098083496</v>
      </c>
      <c r="AR302" s="73">
        <v>5.6399998664856001</v>
      </c>
      <c r="AS302" s="73">
        <v>5.7300000190734899</v>
      </c>
      <c r="AT302" s="73">
        <v>5.8200001716613796</v>
      </c>
      <c r="AU302" s="73">
        <v>5.9499998092651403</v>
      </c>
      <c r="AV302" s="73">
        <v>6.0999999046325701</v>
      </c>
      <c r="AW302" s="73">
        <v>6.3000001907348597</v>
      </c>
      <c r="AX302" s="73">
        <v>6.4899997711181596</v>
      </c>
      <c r="AY302" s="73">
        <v>6.6100001335143999</v>
      </c>
      <c r="AZ302" s="73">
        <v>6.46000003814697</v>
      </c>
      <c r="BA302" s="73">
        <v>6.5100002288818404</v>
      </c>
      <c r="BB302" s="73">
        <v>6.6399998664856001</v>
      </c>
      <c r="BC302" s="73">
        <v>6.71000003814697</v>
      </c>
      <c r="BD302" s="73">
        <v>6.8000001907348597</v>
      </c>
      <c r="BE302" s="73">
        <v>6.9699997901916504</v>
      </c>
      <c r="BF302" s="73">
        <v>7.6900000572204599</v>
      </c>
      <c r="BG302" s="73">
        <v>8.4700002670288104</v>
      </c>
      <c r="BH302" s="73">
        <v>9.3199996948242205</v>
      </c>
      <c r="BI302" s="73">
        <v>8.6999998092651403</v>
      </c>
      <c r="BJ302" s="73">
        <v>6.9200000762939498</v>
      </c>
      <c r="BK302" s="73">
        <v>8.3699998855590803</v>
      </c>
    </row>
    <row r="303" spans="1:63" x14ac:dyDescent="0.25">
      <c r="A303" s="61" t="s">
        <v>339</v>
      </c>
      <c r="B303" s="62" t="s">
        <v>338</v>
      </c>
      <c r="C303" s="77" t="e">
        <v>#N/A</v>
      </c>
      <c r="D303" s="77" t="e">
        <v>#N/A</v>
      </c>
      <c r="E303" s="77" t="e">
        <v>#N/A</v>
      </c>
      <c r="F303" s="77" t="e">
        <v>#N/A</v>
      </c>
      <c r="G303" s="77" t="e">
        <v>#N/A</v>
      </c>
      <c r="H303" s="77" t="e">
        <v>#N/A</v>
      </c>
      <c r="I303" s="77" t="e">
        <v>#N/A</v>
      </c>
      <c r="J303" s="77" t="e">
        <v>#N/A</v>
      </c>
      <c r="K303" s="77" t="e">
        <v>#N/A</v>
      </c>
      <c r="L303" s="77" t="e">
        <v>#N/A</v>
      </c>
      <c r="M303" s="77" t="e">
        <v>#N/A</v>
      </c>
      <c r="N303" s="77" t="e">
        <v>#N/A</v>
      </c>
      <c r="O303" s="77" t="e">
        <v>#N/A</v>
      </c>
      <c r="P303" s="77" t="e">
        <v>#N/A</v>
      </c>
      <c r="Q303" s="77" t="e">
        <v>#N/A</v>
      </c>
      <c r="R303" s="77" t="e">
        <v>#N/A</v>
      </c>
      <c r="S303" s="77" t="e">
        <v>#N/A</v>
      </c>
      <c r="T303" s="77" t="e">
        <v>#N/A</v>
      </c>
      <c r="U303" s="77" t="e">
        <v>#N/A</v>
      </c>
      <c r="V303" s="77" t="e">
        <v>#N/A</v>
      </c>
      <c r="W303" s="77" t="e">
        <v>#N/A</v>
      </c>
      <c r="X303" s="77" t="e">
        <v>#N/A</v>
      </c>
      <c r="Y303" s="77" t="e">
        <v>#N/A</v>
      </c>
      <c r="Z303" s="77" t="e">
        <v>#N/A</v>
      </c>
      <c r="AA303" s="77" t="e">
        <v>#N/A</v>
      </c>
      <c r="AB303" s="77" t="e">
        <v>#N/A</v>
      </c>
      <c r="AC303" s="77" t="e">
        <v>#N/A</v>
      </c>
      <c r="AD303" s="77" t="e">
        <v>#N/A</v>
      </c>
      <c r="AE303" s="77" t="e">
        <v>#N/A</v>
      </c>
      <c r="AF303" s="77" t="e">
        <v>#N/A</v>
      </c>
      <c r="AG303" s="73" t="e">
        <v>#N/A</v>
      </c>
      <c r="AH303" s="73">
        <v>13.3999996185303</v>
      </c>
      <c r="AI303" s="73">
        <v>13.5</v>
      </c>
      <c r="AJ303" s="73">
        <v>13.670000076293899</v>
      </c>
      <c r="AK303" s="73">
        <v>13.7200002670288</v>
      </c>
      <c r="AL303" s="73">
        <v>13.710000038146999</v>
      </c>
      <c r="AM303" s="73">
        <v>13.7200002670288</v>
      </c>
      <c r="AN303" s="73">
        <v>13.699999809265099</v>
      </c>
      <c r="AO303" s="73">
        <v>12.199999809265099</v>
      </c>
      <c r="AP303" s="73">
        <v>14.1000003814697</v>
      </c>
      <c r="AQ303" s="73">
        <v>16.219999313354499</v>
      </c>
      <c r="AR303" s="73">
        <v>19.920000076293899</v>
      </c>
      <c r="AS303" s="73">
        <v>18.110000610351602</v>
      </c>
      <c r="AT303" s="73">
        <v>13.7299995422363</v>
      </c>
      <c r="AU303" s="73">
        <v>12.039999961853001</v>
      </c>
      <c r="AV303" s="73">
        <v>10.079999923706101</v>
      </c>
      <c r="AW303" s="73">
        <v>8.9499998092651403</v>
      </c>
      <c r="AX303" s="73">
        <v>6.8800001144409197</v>
      </c>
      <c r="AY303" s="73">
        <v>5.6100001335143999</v>
      </c>
      <c r="AZ303" s="73">
        <v>6.8200001716613796</v>
      </c>
      <c r="BA303" s="73">
        <v>10.2799997329712</v>
      </c>
      <c r="BB303" s="73">
        <v>11.2600002288818</v>
      </c>
      <c r="BC303" s="73">
        <v>12.2700004577637</v>
      </c>
      <c r="BD303" s="73">
        <v>12.939999580383301</v>
      </c>
      <c r="BE303" s="73">
        <v>11.420000076293899</v>
      </c>
      <c r="BF303" s="73">
        <v>9.1400003433227504</v>
      </c>
      <c r="BG303" s="73">
        <v>7.5799999237060502</v>
      </c>
      <c r="BH303" s="73">
        <v>6.1599998474121103</v>
      </c>
      <c r="BI303" s="73">
        <v>5.21000003814697</v>
      </c>
      <c r="BJ303" s="73">
        <v>4.2300000190734899</v>
      </c>
      <c r="BK303" s="73">
        <v>5.71000003814697</v>
      </c>
    </row>
    <row r="304" spans="1:63" x14ac:dyDescent="0.25">
      <c r="A304" s="61" t="s">
        <v>28</v>
      </c>
      <c r="B304" s="62" t="s">
        <v>27</v>
      </c>
      <c r="C304" s="77" t="e">
        <v>#N/A</v>
      </c>
      <c r="D304" s="77" t="e">
        <v>#N/A</v>
      </c>
      <c r="E304" s="77" t="e">
        <v>#N/A</v>
      </c>
      <c r="F304" s="77" t="e">
        <v>#N/A</v>
      </c>
      <c r="G304" s="77" t="e">
        <v>#N/A</v>
      </c>
      <c r="H304" s="77" t="e">
        <v>#N/A</v>
      </c>
      <c r="I304" s="77" t="e">
        <v>#N/A</v>
      </c>
      <c r="J304" s="77" t="e">
        <v>#N/A</v>
      </c>
      <c r="K304" s="77" t="e">
        <v>#N/A</v>
      </c>
      <c r="L304" s="77" t="e">
        <v>#N/A</v>
      </c>
      <c r="M304" s="77" t="e">
        <v>#N/A</v>
      </c>
      <c r="N304" s="77" t="e">
        <v>#N/A</v>
      </c>
      <c r="O304" s="77" t="e">
        <v>#N/A</v>
      </c>
      <c r="P304" s="77" t="e">
        <v>#N/A</v>
      </c>
      <c r="Q304" s="77" t="e">
        <v>#N/A</v>
      </c>
      <c r="R304" s="77" t="e">
        <v>#N/A</v>
      </c>
      <c r="S304" s="77" t="e">
        <v>#N/A</v>
      </c>
      <c r="T304" s="77" t="e">
        <v>#N/A</v>
      </c>
      <c r="U304" s="77" t="e">
        <v>#N/A</v>
      </c>
      <c r="V304" s="77" t="e">
        <v>#N/A</v>
      </c>
      <c r="W304" s="77" t="e">
        <v>#N/A</v>
      </c>
      <c r="X304" s="77" t="e">
        <v>#N/A</v>
      </c>
      <c r="Y304" s="77" t="e">
        <v>#N/A</v>
      </c>
      <c r="Z304" s="77" t="e">
        <v>#N/A</v>
      </c>
      <c r="AA304" s="77" t="e">
        <v>#N/A</v>
      </c>
      <c r="AB304" s="77" t="e">
        <v>#N/A</v>
      </c>
      <c r="AC304" s="77" t="e">
        <v>#N/A</v>
      </c>
      <c r="AD304" s="77" t="e">
        <v>#N/A</v>
      </c>
      <c r="AE304" s="77" t="e">
        <v>#N/A</v>
      </c>
      <c r="AF304" s="77" t="e">
        <v>#N/A</v>
      </c>
      <c r="AG304" s="73" t="e">
        <v>#N/A</v>
      </c>
      <c r="AH304" s="73">
        <v>2.4800000190734899</v>
      </c>
      <c r="AI304" s="73">
        <v>2.5099999904632599</v>
      </c>
      <c r="AJ304" s="73">
        <v>2.5599999427795401</v>
      </c>
      <c r="AK304" s="73">
        <v>2.5799999237060498</v>
      </c>
      <c r="AL304" s="73">
        <v>2.53999996185303</v>
      </c>
      <c r="AM304" s="73">
        <v>2.5099999904632599</v>
      </c>
      <c r="AN304" s="73">
        <v>2.4700000286102299</v>
      </c>
      <c r="AO304" s="73">
        <v>2.4400000572204599</v>
      </c>
      <c r="AP304" s="73">
        <v>2.5199999809265101</v>
      </c>
      <c r="AQ304" s="73">
        <v>2.5699999332428001</v>
      </c>
      <c r="AR304" s="73">
        <v>2.6300001144409202</v>
      </c>
      <c r="AS304" s="73">
        <v>2.71000003814697</v>
      </c>
      <c r="AT304" s="73">
        <v>2.7799999713897701</v>
      </c>
      <c r="AU304" s="73">
        <v>3.3699998855590798</v>
      </c>
      <c r="AV304" s="73">
        <v>4</v>
      </c>
      <c r="AW304" s="73">
        <v>3.6400001049041699</v>
      </c>
      <c r="AX304" s="73">
        <v>3.2999999523162802</v>
      </c>
      <c r="AY304" s="73">
        <v>3.6199998855590798</v>
      </c>
      <c r="AZ304" s="73">
        <v>4.2300000190734899</v>
      </c>
      <c r="BA304" s="73">
        <v>4.6799998283386204</v>
      </c>
      <c r="BB304" s="73">
        <v>5.1199998855590803</v>
      </c>
      <c r="BC304" s="73">
        <v>5.5799999237060502</v>
      </c>
      <c r="BD304" s="73">
        <v>6.0700001716613796</v>
      </c>
      <c r="BE304" s="73">
        <v>6.4800000190734899</v>
      </c>
      <c r="BF304" s="73">
        <v>6.03999996185303</v>
      </c>
      <c r="BG304" s="73">
        <v>5.5999999046325701</v>
      </c>
      <c r="BH304" s="73">
        <v>5.1300001144409197</v>
      </c>
      <c r="BI304" s="73">
        <v>4.6999998092651403</v>
      </c>
      <c r="BJ304" s="73">
        <v>4.6199998855590803</v>
      </c>
      <c r="BK304" s="73">
        <v>4.96000003814697</v>
      </c>
    </row>
    <row r="305" spans="1:63" x14ac:dyDescent="0.25">
      <c r="A305" s="61" t="s">
        <v>30</v>
      </c>
      <c r="B305" s="62" t="s">
        <v>29</v>
      </c>
      <c r="C305" s="77" t="e">
        <v>#N/A</v>
      </c>
      <c r="D305" s="77" t="e">
        <v>#N/A</v>
      </c>
      <c r="E305" s="77" t="e">
        <v>#N/A</v>
      </c>
      <c r="F305" s="77" t="e">
        <v>#N/A</v>
      </c>
      <c r="G305" s="77" t="e">
        <v>#N/A</v>
      </c>
      <c r="H305" s="77" t="e">
        <v>#N/A</v>
      </c>
      <c r="I305" s="77" t="e">
        <v>#N/A</v>
      </c>
      <c r="J305" s="77" t="e">
        <v>#N/A</v>
      </c>
      <c r="K305" s="77" t="e">
        <v>#N/A</v>
      </c>
      <c r="L305" s="77" t="e">
        <v>#N/A</v>
      </c>
      <c r="M305" s="77" t="e">
        <v>#N/A</v>
      </c>
      <c r="N305" s="77" t="e">
        <v>#N/A</v>
      </c>
      <c r="O305" s="77" t="e">
        <v>#N/A</v>
      </c>
      <c r="P305" s="77" t="e">
        <v>#N/A</v>
      </c>
      <c r="Q305" s="77" t="e">
        <v>#N/A</v>
      </c>
      <c r="R305" s="77" t="e">
        <v>#N/A</v>
      </c>
      <c r="S305" s="77" t="e">
        <v>#N/A</v>
      </c>
      <c r="T305" s="77" t="e">
        <v>#N/A</v>
      </c>
      <c r="U305" s="77" t="e">
        <v>#N/A</v>
      </c>
      <c r="V305" s="77" t="e">
        <v>#N/A</v>
      </c>
      <c r="W305" s="77" t="e">
        <v>#N/A</v>
      </c>
      <c r="X305" s="77" t="e">
        <v>#N/A</v>
      </c>
      <c r="Y305" s="77" t="e">
        <v>#N/A</v>
      </c>
      <c r="Z305" s="77" t="e">
        <v>#N/A</v>
      </c>
      <c r="AA305" s="77" t="e">
        <v>#N/A</v>
      </c>
      <c r="AB305" s="77" t="e">
        <v>#N/A</v>
      </c>
      <c r="AC305" s="77" t="e">
        <v>#N/A</v>
      </c>
      <c r="AD305" s="77" t="e">
        <v>#N/A</v>
      </c>
      <c r="AE305" s="77" t="e">
        <v>#N/A</v>
      </c>
      <c r="AF305" s="77" t="e">
        <v>#N/A</v>
      </c>
      <c r="AG305" s="73" t="e">
        <v>#N/A</v>
      </c>
      <c r="AH305" s="73">
        <v>1.75</v>
      </c>
      <c r="AI305" s="73">
        <v>1.78999996185303</v>
      </c>
      <c r="AJ305" s="73">
        <v>1.8500000238418599</v>
      </c>
      <c r="AK305" s="73">
        <v>1.87000000476837</v>
      </c>
      <c r="AL305" s="73">
        <v>1.87000000476837</v>
      </c>
      <c r="AM305" s="73">
        <v>1.87000000476837</v>
      </c>
      <c r="AN305" s="73">
        <v>1.87000000476837</v>
      </c>
      <c r="AO305" s="73">
        <v>1.87000000476837</v>
      </c>
      <c r="AP305" s="73">
        <v>1.8899999856948899</v>
      </c>
      <c r="AQ305" s="73">
        <v>1.87000000476837</v>
      </c>
      <c r="AR305" s="73">
        <v>1.8600000143051101</v>
      </c>
      <c r="AS305" s="73">
        <v>1.8899999856948899</v>
      </c>
      <c r="AT305" s="73">
        <v>1.8899999856948899</v>
      </c>
      <c r="AU305" s="73">
        <v>1.8500000238418599</v>
      </c>
      <c r="AV305" s="73">
        <v>1.8099999427795399</v>
      </c>
      <c r="AW305" s="73">
        <v>1.7300000190734901</v>
      </c>
      <c r="AX305" s="73">
        <v>1.6599999666214</v>
      </c>
      <c r="AY305" s="73">
        <v>1.62999999523163</v>
      </c>
      <c r="AZ305" s="73">
        <v>1.75</v>
      </c>
      <c r="BA305" s="73">
        <v>1.7400000095367401</v>
      </c>
      <c r="BB305" s="73">
        <v>1.70000004768372</v>
      </c>
      <c r="BC305" s="73">
        <v>1.66999995708466</v>
      </c>
      <c r="BD305" s="73">
        <v>1.6399999856948899</v>
      </c>
      <c r="BE305" s="73">
        <v>1.5700000524520901</v>
      </c>
      <c r="BF305" s="73">
        <v>1.54999995231628</v>
      </c>
      <c r="BG305" s="73">
        <v>1.5299999713897701</v>
      </c>
      <c r="BH305" s="73">
        <v>1.4800000190734901</v>
      </c>
      <c r="BI305" s="73">
        <v>1.45000004768372</v>
      </c>
      <c r="BJ305" s="73">
        <v>1.41999995708466</v>
      </c>
      <c r="BK305" s="73">
        <v>0.80000001192092896</v>
      </c>
    </row>
    <row r="306" spans="1:63" x14ac:dyDescent="0.25">
      <c r="A306" s="61" t="s">
        <v>32</v>
      </c>
      <c r="B306" s="62" t="s">
        <v>31</v>
      </c>
      <c r="C306" s="77" t="e">
        <v>#N/A</v>
      </c>
      <c r="D306" s="77" t="e">
        <v>#N/A</v>
      </c>
      <c r="E306" s="77" t="e">
        <v>#N/A</v>
      </c>
      <c r="F306" s="77" t="e">
        <v>#N/A</v>
      </c>
      <c r="G306" s="77" t="e">
        <v>#N/A</v>
      </c>
      <c r="H306" s="77" t="e">
        <v>#N/A</v>
      </c>
      <c r="I306" s="77" t="e">
        <v>#N/A</v>
      </c>
      <c r="J306" s="77" t="e">
        <v>#N/A</v>
      </c>
      <c r="K306" s="77" t="e">
        <v>#N/A</v>
      </c>
      <c r="L306" s="77" t="e">
        <v>#N/A</v>
      </c>
      <c r="M306" s="77" t="e">
        <v>#N/A</v>
      </c>
      <c r="N306" s="77" t="e">
        <v>#N/A</v>
      </c>
      <c r="O306" s="77" t="e">
        <v>#N/A</v>
      </c>
      <c r="P306" s="77" t="e">
        <v>#N/A</v>
      </c>
      <c r="Q306" s="77" t="e">
        <v>#N/A</v>
      </c>
      <c r="R306" s="77" t="e">
        <v>#N/A</v>
      </c>
      <c r="S306" s="77" t="e">
        <v>#N/A</v>
      </c>
      <c r="T306" s="77" t="e">
        <v>#N/A</v>
      </c>
      <c r="U306" s="77" t="e">
        <v>#N/A</v>
      </c>
      <c r="V306" s="77" t="e">
        <v>#N/A</v>
      </c>
      <c r="W306" s="77" t="e">
        <v>#N/A</v>
      </c>
      <c r="X306" s="77" t="e">
        <v>#N/A</v>
      </c>
      <c r="Y306" s="77" t="e">
        <v>#N/A</v>
      </c>
      <c r="Z306" s="77" t="e">
        <v>#N/A</v>
      </c>
      <c r="AA306" s="77" t="e">
        <v>#N/A</v>
      </c>
      <c r="AB306" s="77" t="e">
        <v>#N/A</v>
      </c>
      <c r="AC306" s="77" t="e">
        <v>#N/A</v>
      </c>
      <c r="AD306" s="77" t="e">
        <v>#N/A</v>
      </c>
      <c r="AE306" s="77" t="e">
        <v>#N/A</v>
      </c>
      <c r="AF306" s="77" t="e">
        <v>#N/A</v>
      </c>
      <c r="AG306" s="73" t="e">
        <v>#N/A</v>
      </c>
      <c r="AH306" s="73">
        <v>10.550000190734901</v>
      </c>
      <c r="AI306" s="73">
        <v>10.6199998855591</v>
      </c>
      <c r="AJ306" s="73">
        <v>10.75</v>
      </c>
      <c r="AK306" s="73">
        <v>10.789999961853001</v>
      </c>
      <c r="AL306" s="73">
        <v>10.7799997329712</v>
      </c>
      <c r="AM306" s="73">
        <v>10.7799997329712</v>
      </c>
      <c r="AN306" s="73">
        <v>10.7700004577637</v>
      </c>
      <c r="AO306" s="73">
        <v>10.7700004577637</v>
      </c>
      <c r="AP306" s="73">
        <v>10.819999694824199</v>
      </c>
      <c r="AQ306" s="73">
        <v>10.789999961853001</v>
      </c>
      <c r="AR306" s="73">
        <v>10.7600002288818</v>
      </c>
      <c r="AS306" s="73">
        <v>10.810000419616699</v>
      </c>
      <c r="AT306" s="73">
        <v>10.810000419616699</v>
      </c>
      <c r="AU306" s="73">
        <v>10.75</v>
      </c>
      <c r="AV306" s="73">
        <v>10.670000076293899</v>
      </c>
      <c r="AW306" s="73">
        <v>10.5100002288818</v>
      </c>
      <c r="AX306" s="73">
        <v>10.3699998855591</v>
      </c>
      <c r="AY306" s="73">
        <v>10.310000419616699</v>
      </c>
      <c r="AZ306" s="73">
        <v>10.6199998855591</v>
      </c>
      <c r="BA306" s="73">
        <v>10.670000076293899</v>
      </c>
      <c r="BB306" s="73">
        <v>10.930000305175801</v>
      </c>
      <c r="BC306" s="73">
        <v>11.210000038146999</v>
      </c>
      <c r="BD306" s="73">
        <v>11.4899997711182</v>
      </c>
      <c r="BE306" s="73">
        <v>11.689999580383301</v>
      </c>
      <c r="BF306" s="73">
        <v>11.8999996185303</v>
      </c>
      <c r="BG306" s="73">
        <v>12.1000003814697</v>
      </c>
      <c r="BH306" s="73">
        <v>12.2399997711182</v>
      </c>
      <c r="BI306" s="73">
        <v>12.170000076293899</v>
      </c>
      <c r="BJ306" s="73">
        <v>12.069999694824199</v>
      </c>
      <c r="BK306" s="73">
        <v>13.4099998474121</v>
      </c>
    </row>
    <row r="307" spans="1:63" x14ac:dyDescent="0.25">
      <c r="A307" s="61" t="s">
        <v>262</v>
      </c>
      <c r="B307" s="62" t="s">
        <v>261</v>
      </c>
      <c r="C307" s="77" t="e">
        <v>#N/A</v>
      </c>
      <c r="D307" s="77" t="e">
        <v>#N/A</v>
      </c>
      <c r="E307" s="77" t="e">
        <v>#N/A</v>
      </c>
      <c r="F307" s="77" t="e">
        <v>#N/A</v>
      </c>
      <c r="G307" s="77" t="e">
        <v>#N/A</v>
      </c>
      <c r="H307" s="77" t="e">
        <v>#N/A</v>
      </c>
      <c r="I307" s="77" t="e">
        <v>#N/A</v>
      </c>
      <c r="J307" s="77" t="e">
        <v>#N/A</v>
      </c>
      <c r="K307" s="77" t="e">
        <v>#N/A</v>
      </c>
      <c r="L307" s="77" t="e">
        <v>#N/A</v>
      </c>
      <c r="M307" s="77" t="e">
        <v>#N/A</v>
      </c>
      <c r="N307" s="77" t="e">
        <v>#N/A</v>
      </c>
      <c r="O307" s="77" t="e">
        <v>#N/A</v>
      </c>
      <c r="P307" s="77" t="e">
        <v>#N/A</v>
      </c>
      <c r="Q307" s="77" t="e">
        <v>#N/A</v>
      </c>
      <c r="R307" s="77" t="e">
        <v>#N/A</v>
      </c>
      <c r="S307" s="77" t="e">
        <v>#N/A</v>
      </c>
      <c r="T307" s="77" t="e">
        <v>#N/A</v>
      </c>
      <c r="U307" s="77" t="e">
        <v>#N/A</v>
      </c>
      <c r="V307" s="77" t="e">
        <v>#N/A</v>
      </c>
      <c r="W307" s="77" t="e">
        <v>#N/A</v>
      </c>
      <c r="X307" s="77" t="e">
        <v>#N/A</v>
      </c>
      <c r="Y307" s="77" t="e">
        <v>#N/A</v>
      </c>
      <c r="Z307" s="77" t="e">
        <v>#N/A</v>
      </c>
      <c r="AA307" s="77" t="e">
        <v>#N/A</v>
      </c>
      <c r="AB307" s="77" t="e">
        <v>#N/A</v>
      </c>
      <c r="AC307" s="77" t="e">
        <v>#N/A</v>
      </c>
      <c r="AD307" s="77" t="e">
        <v>#N/A</v>
      </c>
      <c r="AE307" s="77" t="e">
        <v>#N/A</v>
      </c>
      <c r="AF307" s="77" t="e">
        <v>#N/A</v>
      </c>
      <c r="AG307" s="73" t="e">
        <v>#N/A</v>
      </c>
      <c r="AH307" s="73">
        <v>0.769999980926514</v>
      </c>
      <c r="AI307" s="73">
        <v>0.79000002145767201</v>
      </c>
      <c r="AJ307" s="73">
        <v>0.82999998331069902</v>
      </c>
      <c r="AK307" s="73">
        <v>0.83999997377395597</v>
      </c>
      <c r="AL307" s="73">
        <v>0.83999997377395597</v>
      </c>
      <c r="AM307" s="73">
        <v>0.83999997377395597</v>
      </c>
      <c r="AN307" s="73">
        <v>0.88999998569488503</v>
      </c>
      <c r="AO307" s="73">
        <v>0.94999998807907104</v>
      </c>
      <c r="AP307" s="73">
        <v>1.0199999809265099</v>
      </c>
      <c r="AQ307" s="73">
        <v>1.0700000524520901</v>
      </c>
      <c r="AR307" s="73">
        <v>1.12000000476837</v>
      </c>
      <c r="AS307" s="73">
        <v>1.21000003814697</v>
      </c>
      <c r="AT307" s="73">
        <v>1.2699999809265099</v>
      </c>
      <c r="AU307" s="73">
        <v>1.3099999427795399</v>
      </c>
      <c r="AV307" s="73">
        <v>1.3200000524520901</v>
      </c>
      <c r="AW307" s="73">
        <v>1.28999996185303</v>
      </c>
      <c r="AX307" s="73">
        <v>1.2599999904632599</v>
      </c>
      <c r="AY307" s="73">
        <v>0.82999998331069902</v>
      </c>
      <c r="AZ307" s="73">
        <v>0.57999998331069902</v>
      </c>
      <c r="BA307" s="73">
        <v>0.769999980926514</v>
      </c>
      <c r="BB307" s="73">
        <v>0.57999998331069902</v>
      </c>
      <c r="BC307" s="73">
        <v>0.50999999046325695</v>
      </c>
      <c r="BD307" s="73">
        <v>0.43999999761581399</v>
      </c>
      <c r="BE307" s="73">
        <v>0.68999999761581399</v>
      </c>
      <c r="BF307" s="73">
        <v>0.38999998569488498</v>
      </c>
      <c r="BG307" s="73">
        <v>0.72000002861022905</v>
      </c>
      <c r="BH307" s="73">
        <v>0.140000000596046</v>
      </c>
      <c r="BI307" s="73">
        <v>0.129999995231628</v>
      </c>
      <c r="BJ307" s="73">
        <v>0.129999995231628</v>
      </c>
      <c r="BK307" s="73">
        <v>0.31000000238418601</v>
      </c>
    </row>
    <row r="308" spans="1:63" x14ac:dyDescent="0.25">
      <c r="A308" s="61" t="s">
        <v>34</v>
      </c>
      <c r="B308" s="62" t="s">
        <v>33</v>
      </c>
      <c r="C308" s="77" t="e">
        <v>#N/A</v>
      </c>
      <c r="D308" s="77" t="e">
        <v>#N/A</v>
      </c>
      <c r="E308" s="77" t="e">
        <v>#N/A</v>
      </c>
      <c r="F308" s="77" t="e">
        <v>#N/A</v>
      </c>
      <c r="G308" s="77" t="e">
        <v>#N/A</v>
      </c>
      <c r="H308" s="77" t="e">
        <v>#N/A</v>
      </c>
      <c r="I308" s="77" t="e">
        <v>#N/A</v>
      </c>
      <c r="J308" s="77" t="e">
        <v>#N/A</v>
      </c>
      <c r="K308" s="77" t="e">
        <v>#N/A</v>
      </c>
      <c r="L308" s="77" t="e">
        <v>#N/A</v>
      </c>
      <c r="M308" s="77" t="e">
        <v>#N/A</v>
      </c>
      <c r="N308" s="77" t="e">
        <v>#N/A</v>
      </c>
      <c r="O308" s="77" t="e">
        <v>#N/A</v>
      </c>
      <c r="P308" s="77" t="e">
        <v>#N/A</v>
      </c>
      <c r="Q308" s="77" t="e">
        <v>#N/A</v>
      </c>
      <c r="R308" s="77" t="e">
        <v>#N/A</v>
      </c>
      <c r="S308" s="77" t="e">
        <v>#N/A</v>
      </c>
      <c r="T308" s="77" t="e">
        <v>#N/A</v>
      </c>
      <c r="U308" s="77" t="e">
        <v>#N/A</v>
      </c>
      <c r="V308" s="77" t="e">
        <v>#N/A</v>
      </c>
      <c r="W308" s="77" t="e">
        <v>#N/A</v>
      </c>
      <c r="X308" s="77" t="e">
        <v>#N/A</v>
      </c>
      <c r="Y308" s="77" t="e">
        <v>#N/A</v>
      </c>
      <c r="Z308" s="77" t="e">
        <v>#N/A</v>
      </c>
      <c r="AA308" s="77" t="e">
        <v>#N/A</v>
      </c>
      <c r="AB308" s="77" t="e">
        <v>#N/A</v>
      </c>
      <c r="AC308" s="77" t="e">
        <v>#N/A</v>
      </c>
      <c r="AD308" s="77" t="e">
        <v>#N/A</v>
      </c>
      <c r="AE308" s="77" t="e">
        <v>#N/A</v>
      </c>
      <c r="AF308" s="77" t="e">
        <v>#N/A</v>
      </c>
      <c r="AG308" s="73" t="e">
        <v>#N/A</v>
      </c>
      <c r="AH308" s="73">
        <v>7.78999996185303</v>
      </c>
      <c r="AI308" s="73">
        <v>7.8800001144409197</v>
      </c>
      <c r="AJ308" s="73">
        <v>8.0200004577636701</v>
      </c>
      <c r="AK308" s="73">
        <v>8.0600004196166992</v>
      </c>
      <c r="AL308" s="73">
        <v>8.0600004196166992</v>
      </c>
      <c r="AM308" s="73">
        <v>8.0600004196166992</v>
      </c>
      <c r="AN308" s="73">
        <v>7.9299998283386204</v>
      </c>
      <c r="AO308" s="73">
        <v>7.8099999427795401</v>
      </c>
      <c r="AP308" s="73">
        <v>7.75</v>
      </c>
      <c r="AQ308" s="73">
        <v>7.5999999046325701</v>
      </c>
      <c r="AR308" s="73">
        <v>7.46000003814697</v>
      </c>
      <c r="AS308" s="73">
        <v>6.6799998283386204</v>
      </c>
      <c r="AT308" s="73">
        <v>5.9000000953674299</v>
      </c>
      <c r="AU308" s="73">
        <v>5.1300001144409197</v>
      </c>
      <c r="AV308" s="73">
        <v>4.4000000953674299</v>
      </c>
      <c r="AW308" s="73">
        <v>3.6900000572204599</v>
      </c>
      <c r="AX308" s="73">
        <v>3.0599999427795401</v>
      </c>
      <c r="AY308" s="73">
        <v>3.3099999427795401</v>
      </c>
      <c r="AZ308" s="73">
        <v>3.7699999809265101</v>
      </c>
      <c r="BA308" s="73">
        <v>4.1100001335143999</v>
      </c>
      <c r="BB308" s="73">
        <v>3.9700000286102299</v>
      </c>
      <c r="BC308" s="73">
        <v>3.8399999141693102</v>
      </c>
      <c r="BD308" s="73">
        <v>3.71000003814697</v>
      </c>
      <c r="BE308" s="73">
        <v>3.5299999713897701</v>
      </c>
      <c r="BF308" s="73">
        <v>3.5099999904632599</v>
      </c>
      <c r="BG308" s="73">
        <v>3.4700000286102299</v>
      </c>
      <c r="BH308" s="73">
        <v>3.4100000858306898</v>
      </c>
      <c r="BI308" s="73">
        <v>3.3599998950958301</v>
      </c>
      <c r="BJ308" s="73">
        <v>3.3199999332428001</v>
      </c>
      <c r="BK308" s="73">
        <v>3.6199998855590798</v>
      </c>
    </row>
    <row r="309" spans="1:63" x14ac:dyDescent="0.25">
      <c r="A309" s="61" t="s">
        <v>231</v>
      </c>
      <c r="B309" s="62" t="s">
        <v>230</v>
      </c>
      <c r="C309" s="77" t="e">
        <v>#N/A</v>
      </c>
      <c r="D309" s="77" t="e">
        <v>#N/A</v>
      </c>
      <c r="E309" s="77" t="e">
        <v>#N/A</v>
      </c>
      <c r="F309" s="77" t="e">
        <v>#N/A</v>
      </c>
      <c r="G309" s="77" t="e">
        <v>#N/A</v>
      </c>
      <c r="H309" s="77" t="e">
        <v>#N/A</v>
      </c>
      <c r="I309" s="77" t="e">
        <v>#N/A</v>
      </c>
      <c r="J309" s="77" t="e">
        <v>#N/A</v>
      </c>
      <c r="K309" s="77" t="e">
        <v>#N/A</v>
      </c>
      <c r="L309" s="77" t="e">
        <v>#N/A</v>
      </c>
      <c r="M309" s="77" t="e">
        <v>#N/A</v>
      </c>
      <c r="N309" s="77" t="e">
        <v>#N/A</v>
      </c>
      <c r="O309" s="77" t="e">
        <v>#N/A</v>
      </c>
      <c r="P309" s="77" t="e">
        <v>#N/A</v>
      </c>
      <c r="Q309" s="77" t="e">
        <v>#N/A</v>
      </c>
      <c r="R309" s="77" t="e">
        <v>#N/A</v>
      </c>
      <c r="S309" s="77" t="e">
        <v>#N/A</v>
      </c>
      <c r="T309" s="77" t="e">
        <v>#N/A</v>
      </c>
      <c r="U309" s="77" t="e">
        <v>#N/A</v>
      </c>
      <c r="V309" s="77" t="e">
        <v>#N/A</v>
      </c>
      <c r="W309" s="77" t="e">
        <v>#N/A</v>
      </c>
      <c r="X309" s="77" t="e">
        <v>#N/A</v>
      </c>
      <c r="Y309" s="77" t="e">
        <v>#N/A</v>
      </c>
      <c r="Z309" s="77" t="e">
        <v>#N/A</v>
      </c>
      <c r="AA309" s="77" t="e">
        <v>#N/A</v>
      </c>
      <c r="AB309" s="77" t="e">
        <v>#N/A</v>
      </c>
      <c r="AC309" s="77" t="e">
        <v>#N/A</v>
      </c>
      <c r="AD309" s="77" t="e">
        <v>#N/A</v>
      </c>
      <c r="AE309" s="77" t="e">
        <v>#N/A</v>
      </c>
      <c r="AF309" s="77" t="e">
        <v>#N/A</v>
      </c>
      <c r="AG309" s="73" t="e">
        <v>#N/A</v>
      </c>
      <c r="AH309" s="73">
        <v>10.319999694824199</v>
      </c>
      <c r="AI309" s="73">
        <v>11.199999809265099</v>
      </c>
      <c r="AJ309" s="73">
        <v>11.3800001144409</v>
      </c>
      <c r="AK309" s="73">
        <v>10.3999996185303</v>
      </c>
      <c r="AL309" s="73">
        <v>9.4899997711181605</v>
      </c>
      <c r="AM309" s="73">
        <v>9.6199998855590803</v>
      </c>
      <c r="AN309" s="73">
        <v>9.1000003814697301</v>
      </c>
      <c r="AO309" s="73">
        <v>8.2799997329711896</v>
      </c>
      <c r="AP309" s="73">
        <v>7.5799999237060502</v>
      </c>
      <c r="AQ309" s="73">
        <v>6.8299999237060502</v>
      </c>
      <c r="AR309" s="73">
        <v>7.2199997901916504</v>
      </c>
      <c r="AS309" s="73">
        <v>7.6700000762939498</v>
      </c>
      <c r="AT309" s="73">
        <v>7.5700001716613796</v>
      </c>
      <c r="AU309" s="73">
        <v>7.1900000572204599</v>
      </c>
      <c r="AV309" s="73">
        <v>6.7600002288818404</v>
      </c>
      <c r="AW309" s="73">
        <v>6.3200001716613796</v>
      </c>
      <c r="AX309" s="73">
        <v>6.03999996185303</v>
      </c>
      <c r="AY309" s="73">
        <v>6.1399998664856001</v>
      </c>
      <c r="AZ309" s="73">
        <v>8.3400001525878906</v>
      </c>
      <c r="BA309" s="73">
        <v>8.0600004196166992</v>
      </c>
      <c r="BB309" s="73">
        <v>7.5100002288818404</v>
      </c>
      <c r="BC309" s="73">
        <v>7.28999996185303</v>
      </c>
      <c r="BD309" s="73">
        <v>7.0700001716613796</v>
      </c>
      <c r="BE309" s="73">
        <v>6.9099998474121103</v>
      </c>
      <c r="BF309" s="73">
        <v>6.9099998474121103</v>
      </c>
      <c r="BG309" s="73">
        <v>7</v>
      </c>
      <c r="BH309" s="73">
        <v>6.3400001525878897</v>
      </c>
      <c r="BI309" s="73">
        <v>5.8299999237060502</v>
      </c>
      <c r="BJ309" s="73">
        <v>5.6599998474121103</v>
      </c>
      <c r="BK309" s="73">
        <v>9.4799995422363299</v>
      </c>
    </row>
    <row r="310" spans="1:63" x14ac:dyDescent="0.25">
      <c r="A310" s="61" t="s">
        <v>150</v>
      </c>
      <c r="B310" s="62" t="s">
        <v>149</v>
      </c>
      <c r="C310" s="77" t="e">
        <v>#N/A</v>
      </c>
      <c r="D310" s="77" t="e">
        <v>#N/A</v>
      </c>
      <c r="E310" s="77" t="e">
        <v>#N/A</v>
      </c>
      <c r="F310" s="77" t="e">
        <v>#N/A</v>
      </c>
      <c r="G310" s="77" t="e">
        <v>#N/A</v>
      </c>
      <c r="H310" s="77" t="e">
        <v>#N/A</v>
      </c>
      <c r="I310" s="77" t="e">
        <v>#N/A</v>
      </c>
      <c r="J310" s="77" t="e">
        <v>#N/A</v>
      </c>
      <c r="K310" s="77" t="e">
        <v>#N/A</v>
      </c>
      <c r="L310" s="77" t="e">
        <v>#N/A</v>
      </c>
      <c r="M310" s="77" t="e">
        <v>#N/A</v>
      </c>
      <c r="N310" s="77" t="e">
        <v>#N/A</v>
      </c>
      <c r="O310" s="77" t="e">
        <v>#N/A</v>
      </c>
      <c r="P310" s="77" t="e">
        <v>#N/A</v>
      </c>
      <c r="Q310" s="77" t="e">
        <v>#N/A</v>
      </c>
      <c r="R310" s="77" t="e">
        <v>#N/A</v>
      </c>
      <c r="S310" s="77" t="e">
        <v>#N/A</v>
      </c>
      <c r="T310" s="77" t="e">
        <v>#N/A</v>
      </c>
      <c r="U310" s="77" t="e">
        <v>#N/A</v>
      </c>
      <c r="V310" s="77" t="e">
        <v>#N/A</v>
      </c>
      <c r="W310" s="77" t="e">
        <v>#N/A</v>
      </c>
      <c r="X310" s="77" t="e">
        <v>#N/A</v>
      </c>
      <c r="Y310" s="77" t="e">
        <v>#N/A</v>
      </c>
      <c r="Z310" s="77" t="e">
        <v>#N/A</v>
      </c>
      <c r="AA310" s="77" t="e">
        <v>#N/A</v>
      </c>
      <c r="AB310" s="77" t="e">
        <v>#N/A</v>
      </c>
      <c r="AC310" s="77" t="e">
        <v>#N/A</v>
      </c>
      <c r="AD310" s="77" t="e">
        <v>#N/A</v>
      </c>
      <c r="AE310" s="77" t="e">
        <v>#N/A</v>
      </c>
      <c r="AF310" s="77" t="e">
        <v>#N/A</v>
      </c>
      <c r="AG310" s="73" t="e">
        <v>#N/A</v>
      </c>
      <c r="AH310" s="73" t="e">
        <v>#N/A</v>
      </c>
      <c r="AI310" s="73" t="e">
        <v>#N/A</v>
      </c>
      <c r="AJ310" s="73" t="e">
        <v>#N/A</v>
      </c>
      <c r="AK310" s="73" t="e">
        <v>#N/A</v>
      </c>
      <c r="AL310" s="73" t="e">
        <v>#N/A</v>
      </c>
      <c r="AM310" s="73" t="e">
        <v>#N/A</v>
      </c>
      <c r="AN310" s="73" t="e">
        <v>#N/A</v>
      </c>
      <c r="AO310" s="73" t="e">
        <v>#N/A</v>
      </c>
      <c r="AP310" s="73" t="e">
        <v>#N/A</v>
      </c>
      <c r="AQ310" s="73" t="e">
        <v>#N/A</v>
      </c>
      <c r="AR310" s="73" t="e">
        <v>#N/A</v>
      </c>
      <c r="AS310" s="73" t="e">
        <v>#N/A</v>
      </c>
      <c r="AT310" s="73" t="e">
        <v>#N/A</v>
      </c>
      <c r="AU310" s="73" t="e">
        <v>#N/A</v>
      </c>
      <c r="AV310" s="73" t="e">
        <v>#N/A</v>
      </c>
      <c r="AW310" s="73" t="e">
        <v>#N/A</v>
      </c>
      <c r="AX310" s="73" t="e">
        <v>#N/A</v>
      </c>
      <c r="AY310" s="73" t="e">
        <v>#N/A</v>
      </c>
      <c r="AZ310" s="73" t="e">
        <v>#N/A</v>
      </c>
      <c r="BA310" s="73" t="e">
        <v>#N/A</v>
      </c>
      <c r="BB310" s="73" t="e">
        <v>#N/A</v>
      </c>
      <c r="BC310" s="73" t="e">
        <v>#N/A</v>
      </c>
      <c r="BD310" s="73" t="e">
        <v>#N/A</v>
      </c>
      <c r="BE310" s="73" t="e">
        <v>#N/A</v>
      </c>
      <c r="BF310" s="73" t="e">
        <v>#N/A</v>
      </c>
      <c r="BG310" s="73" t="e">
        <v>#N/A</v>
      </c>
      <c r="BH310" s="73" t="e">
        <v>#N/A</v>
      </c>
      <c r="BI310" s="73" t="e">
        <v>#N/A</v>
      </c>
      <c r="BJ310" s="73" t="e">
        <v>#N/A</v>
      </c>
      <c r="BK310" s="73" t="e">
        <v>#N/A</v>
      </c>
    </row>
    <row r="311" spans="1:63" x14ac:dyDescent="0.25">
      <c r="A311" s="61" t="s">
        <v>36</v>
      </c>
      <c r="B311" s="62" t="s">
        <v>35</v>
      </c>
      <c r="C311" s="77" t="e">
        <v>#N/A</v>
      </c>
      <c r="D311" s="77" t="e">
        <v>#N/A</v>
      </c>
      <c r="E311" s="77" t="e">
        <v>#N/A</v>
      </c>
      <c r="F311" s="77" t="e">
        <v>#N/A</v>
      </c>
      <c r="G311" s="77" t="e">
        <v>#N/A</v>
      </c>
      <c r="H311" s="77" t="e">
        <v>#N/A</v>
      </c>
      <c r="I311" s="77" t="e">
        <v>#N/A</v>
      </c>
      <c r="J311" s="77" t="e">
        <v>#N/A</v>
      </c>
      <c r="K311" s="77" t="e">
        <v>#N/A</v>
      </c>
      <c r="L311" s="77" t="e">
        <v>#N/A</v>
      </c>
      <c r="M311" s="77" t="e">
        <v>#N/A</v>
      </c>
      <c r="N311" s="77" t="e">
        <v>#N/A</v>
      </c>
      <c r="O311" s="77" t="e">
        <v>#N/A</v>
      </c>
      <c r="P311" s="77" t="e">
        <v>#N/A</v>
      </c>
      <c r="Q311" s="77" t="e">
        <v>#N/A</v>
      </c>
      <c r="R311" s="77" t="e">
        <v>#N/A</v>
      </c>
      <c r="S311" s="77" t="e">
        <v>#N/A</v>
      </c>
      <c r="T311" s="77" t="e">
        <v>#N/A</v>
      </c>
      <c r="U311" s="77" t="e">
        <v>#N/A</v>
      </c>
      <c r="V311" s="77" t="e">
        <v>#N/A</v>
      </c>
      <c r="W311" s="77" t="e">
        <v>#N/A</v>
      </c>
      <c r="X311" s="77" t="e">
        <v>#N/A</v>
      </c>
      <c r="Y311" s="77" t="e">
        <v>#N/A</v>
      </c>
      <c r="Z311" s="77" t="e">
        <v>#N/A</v>
      </c>
      <c r="AA311" s="77" t="e">
        <v>#N/A</v>
      </c>
      <c r="AB311" s="77" t="e">
        <v>#N/A</v>
      </c>
      <c r="AC311" s="77" t="e">
        <v>#N/A</v>
      </c>
      <c r="AD311" s="77" t="e">
        <v>#N/A</v>
      </c>
      <c r="AE311" s="77" t="e">
        <v>#N/A</v>
      </c>
      <c r="AF311" s="77" t="e">
        <v>#N/A</v>
      </c>
      <c r="AG311" s="73" t="e">
        <v>#N/A</v>
      </c>
      <c r="AH311" s="73">
        <v>4.28999996185303</v>
      </c>
      <c r="AI311" s="73">
        <v>4.3499999046325701</v>
      </c>
      <c r="AJ311" s="73">
        <v>4.4400000572204599</v>
      </c>
      <c r="AK311" s="73">
        <v>4.4699997901916504</v>
      </c>
      <c r="AL311" s="73">
        <v>4.4699997901916504</v>
      </c>
      <c r="AM311" s="73">
        <v>4.4699997901916504</v>
      </c>
      <c r="AN311" s="73">
        <v>4.46000003814697</v>
      </c>
      <c r="AO311" s="73">
        <v>4.46000003814697</v>
      </c>
      <c r="AP311" s="73">
        <v>4.5</v>
      </c>
      <c r="AQ311" s="73">
        <v>4.4699997901916504</v>
      </c>
      <c r="AR311" s="73">
        <v>4.4499998092651403</v>
      </c>
      <c r="AS311" s="73">
        <v>4.4899997711181596</v>
      </c>
      <c r="AT311" s="73">
        <v>4.4899997711181596</v>
      </c>
      <c r="AU311" s="73">
        <v>4.4400000572204599</v>
      </c>
      <c r="AV311" s="73">
        <v>4.3800001144409197</v>
      </c>
      <c r="AW311" s="73">
        <v>4.2699999809265101</v>
      </c>
      <c r="AX311" s="73">
        <v>4.1700000762939498</v>
      </c>
      <c r="AY311" s="73">
        <v>4.1199998855590803</v>
      </c>
      <c r="AZ311" s="73">
        <v>4.3400001525878897</v>
      </c>
      <c r="BA311" s="73">
        <v>4.3800001144409197</v>
      </c>
      <c r="BB311" s="73">
        <v>4.3800001144409197</v>
      </c>
      <c r="BC311" s="73">
        <v>4.3800001144409197</v>
      </c>
      <c r="BD311" s="73">
        <v>4.3899998664856001</v>
      </c>
      <c r="BE311" s="73">
        <v>4.3400001525878897</v>
      </c>
      <c r="BF311" s="73">
        <v>4.3000001907348597</v>
      </c>
      <c r="BG311" s="73">
        <v>4.25</v>
      </c>
      <c r="BH311" s="73">
        <v>4.1700000762939498</v>
      </c>
      <c r="BI311" s="73">
        <v>4.0900001525878897</v>
      </c>
      <c r="BJ311" s="73">
        <v>4.03999996185303</v>
      </c>
      <c r="BK311" s="73">
        <v>4.3299999237060502</v>
      </c>
    </row>
    <row r="312" spans="1:63" x14ac:dyDescent="0.25">
      <c r="A312" s="61" t="s">
        <v>38</v>
      </c>
      <c r="B312" s="62" t="s">
        <v>37</v>
      </c>
      <c r="C312" s="77" t="e">
        <v>#N/A</v>
      </c>
      <c r="D312" s="77" t="e">
        <v>#N/A</v>
      </c>
      <c r="E312" s="77" t="e">
        <v>#N/A</v>
      </c>
      <c r="F312" s="77" t="e">
        <v>#N/A</v>
      </c>
      <c r="G312" s="77" t="e">
        <v>#N/A</v>
      </c>
      <c r="H312" s="77" t="e">
        <v>#N/A</v>
      </c>
      <c r="I312" s="77" t="e">
        <v>#N/A</v>
      </c>
      <c r="J312" s="77" t="e">
        <v>#N/A</v>
      </c>
      <c r="K312" s="77" t="e">
        <v>#N/A</v>
      </c>
      <c r="L312" s="77" t="e">
        <v>#N/A</v>
      </c>
      <c r="M312" s="77" t="e">
        <v>#N/A</v>
      </c>
      <c r="N312" s="77" t="e">
        <v>#N/A</v>
      </c>
      <c r="O312" s="77" t="e">
        <v>#N/A</v>
      </c>
      <c r="P312" s="77" t="e">
        <v>#N/A</v>
      </c>
      <c r="Q312" s="77" t="e">
        <v>#N/A</v>
      </c>
      <c r="R312" s="77" t="e">
        <v>#N/A</v>
      </c>
      <c r="S312" s="77" t="e">
        <v>#N/A</v>
      </c>
      <c r="T312" s="77" t="e">
        <v>#N/A</v>
      </c>
      <c r="U312" s="77" t="e">
        <v>#N/A</v>
      </c>
      <c r="V312" s="77" t="e">
        <v>#N/A</v>
      </c>
      <c r="W312" s="77" t="e">
        <v>#N/A</v>
      </c>
      <c r="X312" s="77" t="e">
        <v>#N/A</v>
      </c>
      <c r="Y312" s="77" t="e">
        <v>#N/A</v>
      </c>
      <c r="Z312" s="77" t="e">
        <v>#N/A</v>
      </c>
      <c r="AA312" s="77" t="e">
        <v>#N/A</v>
      </c>
      <c r="AB312" s="77" t="e">
        <v>#N/A</v>
      </c>
      <c r="AC312" s="77" t="e">
        <v>#N/A</v>
      </c>
      <c r="AD312" s="77" t="e">
        <v>#N/A</v>
      </c>
      <c r="AE312" s="77" t="e">
        <v>#N/A</v>
      </c>
      <c r="AF312" s="77" t="e">
        <v>#N/A</v>
      </c>
      <c r="AG312" s="73" t="e">
        <v>#N/A</v>
      </c>
      <c r="AH312" s="73">
        <v>0.67000001668930098</v>
      </c>
      <c r="AI312" s="73">
        <v>0.68000000715255704</v>
      </c>
      <c r="AJ312" s="73">
        <v>0.69999998807907104</v>
      </c>
      <c r="AK312" s="73">
        <v>0.75</v>
      </c>
      <c r="AL312" s="73">
        <v>0.80000001192092896</v>
      </c>
      <c r="AM312" s="73">
        <v>0.83999997377395597</v>
      </c>
      <c r="AN312" s="73">
        <v>0.88999998569488503</v>
      </c>
      <c r="AO312" s="73">
        <v>0.93999999761581399</v>
      </c>
      <c r="AP312" s="73">
        <v>1</v>
      </c>
      <c r="AQ312" s="73">
        <v>1.04999995231628</v>
      </c>
      <c r="AR312" s="73">
        <v>1.0900000333786</v>
      </c>
      <c r="AS312" s="73">
        <v>1.1599999666214</v>
      </c>
      <c r="AT312" s="73">
        <v>1.2200000286102299</v>
      </c>
      <c r="AU312" s="73">
        <v>1.2599999904632599</v>
      </c>
      <c r="AV312" s="73">
        <v>1.28999996185303</v>
      </c>
      <c r="AW312" s="73">
        <v>1.2799999713897701</v>
      </c>
      <c r="AX312" s="73">
        <v>1.28999996185303</v>
      </c>
      <c r="AY312" s="73">
        <v>1.3200000524520901</v>
      </c>
      <c r="AZ312" s="73">
        <v>1.5</v>
      </c>
      <c r="BA312" s="73">
        <v>1.5900000333786</v>
      </c>
      <c r="BB312" s="73">
        <v>1.6599999666214</v>
      </c>
      <c r="BC312" s="73">
        <v>1.7300000190734901</v>
      </c>
      <c r="BD312" s="73">
        <v>1.79999995231628</v>
      </c>
      <c r="BE312" s="73">
        <v>1.83000004291534</v>
      </c>
      <c r="BF312" s="73">
        <v>1.87000000476837</v>
      </c>
      <c r="BG312" s="73">
        <v>1.8899999856948899</v>
      </c>
      <c r="BH312" s="73">
        <v>1.8899999856948899</v>
      </c>
      <c r="BI312" s="73">
        <v>1.8899999856948899</v>
      </c>
      <c r="BJ312" s="73">
        <v>1.9099999666214</v>
      </c>
      <c r="BK312" s="73">
        <v>2.2599999904632599</v>
      </c>
    </row>
    <row r="313" spans="1:63" x14ac:dyDescent="0.25">
      <c r="A313" s="61" t="s">
        <v>538</v>
      </c>
      <c r="B313" s="62" t="s">
        <v>539</v>
      </c>
      <c r="C313" s="77" t="e">
        <v>#N/A</v>
      </c>
      <c r="D313" s="77" t="e">
        <v>#N/A</v>
      </c>
      <c r="E313" s="77" t="e">
        <v>#N/A</v>
      </c>
      <c r="F313" s="77" t="e">
        <v>#N/A</v>
      </c>
      <c r="G313" s="77" t="e">
        <v>#N/A</v>
      </c>
      <c r="H313" s="77" t="e">
        <v>#N/A</v>
      </c>
      <c r="I313" s="77" t="e">
        <v>#N/A</v>
      </c>
      <c r="J313" s="77" t="e">
        <v>#N/A</v>
      </c>
      <c r="K313" s="77" t="e">
        <v>#N/A</v>
      </c>
      <c r="L313" s="77" t="e">
        <v>#N/A</v>
      </c>
      <c r="M313" s="77" t="e">
        <v>#N/A</v>
      </c>
      <c r="N313" s="77" t="e">
        <v>#N/A</v>
      </c>
      <c r="O313" s="77" t="e">
        <v>#N/A</v>
      </c>
      <c r="P313" s="77" t="e">
        <v>#N/A</v>
      </c>
      <c r="Q313" s="77" t="e">
        <v>#N/A</v>
      </c>
      <c r="R313" s="77" t="e">
        <v>#N/A</v>
      </c>
      <c r="S313" s="77" t="e">
        <v>#N/A</v>
      </c>
      <c r="T313" s="77" t="e">
        <v>#N/A</v>
      </c>
      <c r="U313" s="77" t="e">
        <v>#N/A</v>
      </c>
      <c r="V313" s="77" t="e">
        <v>#N/A</v>
      </c>
      <c r="W313" s="77" t="e">
        <v>#N/A</v>
      </c>
      <c r="X313" s="77" t="e">
        <v>#N/A</v>
      </c>
      <c r="Y313" s="77" t="e">
        <v>#N/A</v>
      </c>
      <c r="Z313" s="77" t="e">
        <v>#N/A</v>
      </c>
      <c r="AA313" s="77" t="e">
        <v>#N/A</v>
      </c>
      <c r="AB313" s="77" t="e">
        <v>#N/A</v>
      </c>
      <c r="AC313" s="77" t="e">
        <v>#N/A</v>
      </c>
      <c r="AD313" s="77" t="e">
        <v>#N/A</v>
      </c>
      <c r="AE313" s="77" t="e">
        <v>#N/A</v>
      </c>
      <c r="AF313" s="77" t="e">
        <v>#N/A</v>
      </c>
      <c r="AG313" s="73" t="e">
        <v>#N/A</v>
      </c>
      <c r="AH313" s="73">
        <v>5.6300001144409197</v>
      </c>
      <c r="AI313" s="73">
        <v>5.5900001525878897</v>
      </c>
      <c r="AJ313" s="73">
        <v>5.5300002098083496</v>
      </c>
      <c r="AK313" s="73">
        <v>5.5599999427795401</v>
      </c>
      <c r="AL313" s="73">
        <v>5.6100001335143999</v>
      </c>
      <c r="AM313" s="73">
        <v>5.6700000762939498</v>
      </c>
      <c r="AN313" s="73">
        <v>5.7300000190734899</v>
      </c>
      <c r="AO313" s="73">
        <v>5.7800002098083496</v>
      </c>
      <c r="AP313" s="73">
        <v>5.8099999427795401</v>
      </c>
      <c r="AQ313" s="73">
        <v>5.8800001144409197</v>
      </c>
      <c r="AR313" s="73">
        <v>5.9400000572204599</v>
      </c>
      <c r="AS313" s="73">
        <v>5.96000003814697</v>
      </c>
      <c r="AT313" s="73">
        <v>5.9899997711181596</v>
      </c>
      <c r="AU313" s="73">
        <v>6.0700001716613796</v>
      </c>
      <c r="AV313" s="73">
        <v>6.1599998474121103</v>
      </c>
      <c r="AW313" s="73">
        <v>6.3099999427795401</v>
      </c>
      <c r="AX313" s="73">
        <v>6.4499998092651403</v>
      </c>
      <c r="AY313" s="73">
        <v>6.5</v>
      </c>
      <c r="AZ313" s="73">
        <v>6.28999996185303</v>
      </c>
      <c r="BA313" s="73">
        <v>6.2800002098083496</v>
      </c>
      <c r="BB313" s="73">
        <v>6.3499999046325701</v>
      </c>
      <c r="BC313" s="73">
        <v>6.3699998855590803</v>
      </c>
      <c r="BD313" s="73">
        <v>6.4099998474121103</v>
      </c>
      <c r="BE313" s="73">
        <v>6.5100002288818404</v>
      </c>
      <c r="BF313" s="73">
        <v>6.6199998855590803</v>
      </c>
      <c r="BG313" s="73">
        <v>6.7399997711181596</v>
      </c>
      <c r="BH313" s="73">
        <v>6.8699998855590803</v>
      </c>
      <c r="BI313" s="73">
        <v>7.0100002288818404</v>
      </c>
      <c r="BJ313" s="73">
        <v>7.1100001335143999</v>
      </c>
      <c r="BK313" s="73">
        <v>8.1599998474121094</v>
      </c>
    </row>
    <row r="314" spans="1:63" x14ac:dyDescent="0.25">
      <c r="A314" s="61" t="s">
        <v>152</v>
      </c>
      <c r="B314" s="62" t="s">
        <v>151</v>
      </c>
      <c r="C314" s="77" t="e">
        <v>#N/A</v>
      </c>
      <c r="D314" s="77" t="e">
        <v>#N/A</v>
      </c>
      <c r="E314" s="77" t="e">
        <v>#N/A</v>
      </c>
      <c r="F314" s="77" t="e">
        <v>#N/A</v>
      </c>
      <c r="G314" s="77" t="e">
        <v>#N/A</v>
      </c>
      <c r="H314" s="77" t="e">
        <v>#N/A</v>
      </c>
      <c r="I314" s="77" t="e">
        <v>#N/A</v>
      </c>
      <c r="J314" s="77" t="e">
        <v>#N/A</v>
      </c>
      <c r="K314" s="77" t="e">
        <v>#N/A</v>
      </c>
      <c r="L314" s="77" t="e">
        <v>#N/A</v>
      </c>
      <c r="M314" s="77" t="e">
        <v>#N/A</v>
      </c>
      <c r="N314" s="77" t="e">
        <v>#N/A</v>
      </c>
      <c r="O314" s="77" t="e">
        <v>#N/A</v>
      </c>
      <c r="P314" s="77" t="e">
        <v>#N/A</v>
      </c>
      <c r="Q314" s="77" t="e">
        <v>#N/A</v>
      </c>
      <c r="R314" s="77" t="e">
        <v>#N/A</v>
      </c>
      <c r="S314" s="77" t="e">
        <v>#N/A</v>
      </c>
      <c r="T314" s="77" t="e">
        <v>#N/A</v>
      </c>
      <c r="U314" s="77" t="e">
        <v>#N/A</v>
      </c>
      <c r="V314" s="77" t="e">
        <v>#N/A</v>
      </c>
      <c r="W314" s="77" t="e">
        <v>#N/A</v>
      </c>
      <c r="X314" s="77" t="e">
        <v>#N/A</v>
      </c>
      <c r="Y314" s="77" t="e">
        <v>#N/A</v>
      </c>
      <c r="Z314" s="77" t="e">
        <v>#N/A</v>
      </c>
      <c r="AA314" s="77" t="e">
        <v>#N/A</v>
      </c>
      <c r="AB314" s="77" t="e">
        <v>#N/A</v>
      </c>
      <c r="AC314" s="77" t="e">
        <v>#N/A</v>
      </c>
      <c r="AD314" s="77" t="e">
        <v>#N/A</v>
      </c>
      <c r="AE314" s="77" t="e">
        <v>#N/A</v>
      </c>
      <c r="AF314" s="77" t="e">
        <v>#N/A</v>
      </c>
      <c r="AG314" s="73" t="e">
        <v>#N/A</v>
      </c>
      <c r="AH314" s="73">
        <v>5.2300000190734899</v>
      </c>
      <c r="AI314" s="73">
        <v>4.3499999046325701</v>
      </c>
      <c r="AJ314" s="73">
        <v>4.4899997711181596</v>
      </c>
      <c r="AK314" s="73">
        <v>5.8699998855590803</v>
      </c>
      <c r="AL314" s="73">
        <v>4.6999998092651403</v>
      </c>
      <c r="AM314" s="73">
        <v>7.4099998474121103</v>
      </c>
      <c r="AN314" s="73">
        <v>7.1399998664856001</v>
      </c>
      <c r="AO314" s="73">
        <v>7.3099999427795401</v>
      </c>
      <c r="AP314" s="73">
        <v>11.1599998474121</v>
      </c>
      <c r="AQ314" s="73">
        <v>10.4899997711182</v>
      </c>
      <c r="AR314" s="73">
        <v>10.3900003433228</v>
      </c>
      <c r="AS314" s="73">
        <v>10.170000076293899</v>
      </c>
      <c r="AT314" s="73">
        <v>9.7700004577636701</v>
      </c>
      <c r="AU314" s="73">
        <v>10.1599998474121</v>
      </c>
      <c r="AV314" s="73">
        <v>9.3400001525878906</v>
      </c>
      <c r="AW314" s="73">
        <v>9.0200004577636701</v>
      </c>
      <c r="AX314" s="73">
        <v>8.4300003051757795</v>
      </c>
      <c r="AY314" s="73">
        <v>9.2899999618530291</v>
      </c>
      <c r="AZ314" s="73">
        <v>11.310000419616699</v>
      </c>
      <c r="BA314" s="73">
        <v>8.4200000762939506</v>
      </c>
      <c r="BB314" s="73">
        <v>7.3400001525878897</v>
      </c>
      <c r="BC314" s="73">
        <v>6.6599998474121103</v>
      </c>
      <c r="BD314" s="73">
        <v>6.21000003814697</v>
      </c>
      <c r="BE314" s="73">
        <v>6.6700000762939498</v>
      </c>
      <c r="BF314" s="73">
        <v>6.5100002288818404</v>
      </c>
      <c r="BG314" s="73">
        <v>6.7399997711181596</v>
      </c>
      <c r="BH314" s="73">
        <v>6.96000003814697</v>
      </c>
      <c r="BI314" s="73">
        <v>7.2300000190734899</v>
      </c>
      <c r="BJ314" s="73">
        <v>7.28999996185303</v>
      </c>
      <c r="BK314" s="73">
        <v>11.5100002288818</v>
      </c>
    </row>
    <row r="315" spans="1:63" x14ac:dyDescent="0.25">
      <c r="A315" s="61" t="s">
        <v>250</v>
      </c>
      <c r="B315" s="62" t="s">
        <v>249</v>
      </c>
      <c r="C315" s="77" t="e">
        <v>#N/A</v>
      </c>
      <c r="D315" s="77" t="e">
        <v>#N/A</v>
      </c>
      <c r="E315" s="77" t="e">
        <v>#N/A</v>
      </c>
      <c r="F315" s="77" t="e">
        <v>#N/A</v>
      </c>
      <c r="G315" s="77" t="e">
        <v>#N/A</v>
      </c>
      <c r="H315" s="77" t="e">
        <v>#N/A</v>
      </c>
      <c r="I315" s="77" t="e">
        <v>#N/A</v>
      </c>
      <c r="J315" s="77" t="e">
        <v>#N/A</v>
      </c>
      <c r="K315" s="77" t="e">
        <v>#N/A</v>
      </c>
      <c r="L315" s="77" t="e">
        <v>#N/A</v>
      </c>
      <c r="M315" s="77" t="e">
        <v>#N/A</v>
      </c>
      <c r="N315" s="77" t="e">
        <v>#N/A</v>
      </c>
      <c r="O315" s="77" t="e">
        <v>#N/A</v>
      </c>
      <c r="P315" s="77" t="e">
        <v>#N/A</v>
      </c>
      <c r="Q315" s="77" t="e">
        <v>#N/A</v>
      </c>
      <c r="R315" s="77" t="e">
        <v>#N/A</v>
      </c>
      <c r="S315" s="77" t="e">
        <v>#N/A</v>
      </c>
      <c r="T315" s="77" t="e">
        <v>#N/A</v>
      </c>
      <c r="U315" s="77" t="e">
        <v>#N/A</v>
      </c>
      <c r="V315" s="77" t="e">
        <v>#N/A</v>
      </c>
      <c r="W315" s="77" t="e">
        <v>#N/A</v>
      </c>
      <c r="X315" s="77" t="e">
        <v>#N/A</v>
      </c>
      <c r="Y315" s="77" t="e">
        <v>#N/A</v>
      </c>
      <c r="Z315" s="77" t="e">
        <v>#N/A</v>
      </c>
      <c r="AA315" s="77" t="e">
        <v>#N/A</v>
      </c>
      <c r="AB315" s="77" t="e">
        <v>#N/A</v>
      </c>
      <c r="AC315" s="77" t="e">
        <v>#N/A</v>
      </c>
      <c r="AD315" s="77" t="e">
        <v>#N/A</v>
      </c>
      <c r="AE315" s="77" t="e">
        <v>#N/A</v>
      </c>
      <c r="AF315" s="77" t="e">
        <v>#N/A</v>
      </c>
      <c r="AG315" s="73" t="e">
        <v>#N/A</v>
      </c>
      <c r="AH315" s="73">
        <v>2.4000000953674299</v>
      </c>
      <c r="AI315" s="73">
        <v>2.4000000953674299</v>
      </c>
      <c r="AJ315" s="73">
        <v>2.7000000476837198</v>
      </c>
      <c r="AK315" s="73">
        <v>2.9000000953674299</v>
      </c>
      <c r="AL315" s="73">
        <v>3</v>
      </c>
      <c r="AM315" s="73">
        <v>3.0999999046325701</v>
      </c>
      <c r="AN315" s="73">
        <v>3.2000000476837198</v>
      </c>
      <c r="AO315" s="73">
        <v>3.2000000476837198</v>
      </c>
      <c r="AP315" s="73">
        <v>3.2999999523162802</v>
      </c>
      <c r="AQ315" s="73">
        <v>3.2999999523162802</v>
      </c>
      <c r="AR315" s="73">
        <v>3.7999999523162802</v>
      </c>
      <c r="AS315" s="73">
        <v>4.1999998092651403</v>
      </c>
      <c r="AT315" s="73">
        <v>4.5999999046325701</v>
      </c>
      <c r="AU315" s="73">
        <v>4.5</v>
      </c>
      <c r="AV315" s="73">
        <v>4.5</v>
      </c>
      <c r="AW315" s="73">
        <v>4.4000000953674299</v>
      </c>
      <c r="AX315" s="73">
        <v>4.3000001907348597</v>
      </c>
      <c r="AY315" s="73">
        <v>4.5999999046325701</v>
      </c>
      <c r="AZ315" s="73">
        <v>4.6999998092651403</v>
      </c>
      <c r="BA315" s="73">
        <v>4.5</v>
      </c>
      <c r="BB315" s="73">
        <v>4.5</v>
      </c>
      <c r="BC315" s="73">
        <v>4.5999999046325701</v>
      </c>
      <c r="BD315" s="73">
        <v>4.5999999046325701</v>
      </c>
      <c r="BE315" s="73">
        <v>4.5999999046325701</v>
      </c>
      <c r="BF315" s="73">
        <v>4.5999999046325701</v>
      </c>
      <c r="BG315" s="73">
        <v>4.5</v>
      </c>
      <c r="BH315" s="73">
        <v>4.4000000953674299</v>
      </c>
      <c r="BI315" s="73">
        <v>4.3000001907348597</v>
      </c>
      <c r="BJ315" s="73">
        <v>4.5999999046325701</v>
      </c>
      <c r="BK315" s="73">
        <v>5</v>
      </c>
    </row>
    <row r="316" spans="1:63" x14ac:dyDescent="0.25">
      <c r="A316" s="61" t="s">
        <v>154</v>
      </c>
      <c r="B316" s="62" t="s">
        <v>153</v>
      </c>
      <c r="C316" s="77" t="e">
        <v>#N/A</v>
      </c>
      <c r="D316" s="77" t="e">
        <v>#N/A</v>
      </c>
      <c r="E316" s="77" t="e">
        <v>#N/A</v>
      </c>
      <c r="F316" s="77" t="e">
        <v>#N/A</v>
      </c>
      <c r="G316" s="77" t="e">
        <v>#N/A</v>
      </c>
      <c r="H316" s="77" t="e">
        <v>#N/A</v>
      </c>
      <c r="I316" s="77" t="e">
        <v>#N/A</v>
      </c>
      <c r="J316" s="77" t="e">
        <v>#N/A</v>
      </c>
      <c r="K316" s="77" t="e">
        <v>#N/A</v>
      </c>
      <c r="L316" s="77" t="e">
        <v>#N/A</v>
      </c>
      <c r="M316" s="77" t="e">
        <v>#N/A</v>
      </c>
      <c r="N316" s="77" t="e">
        <v>#N/A</v>
      </c>
      <c r="O316" s="77" t="e">
        <v>#N/A</v>
      </c>
      <c r="P316" s="77" t="e">
        <v>#N/A</v>
      </c>
      <c r="Q316" s="77" t="e">
        <v>#N/A</v>
      </c>
      <c r="R316" s="77" t="e">
        <v>#N/A</v>
      </c>
      <c r="S316" s="77" t="e">
        <v>#N/A</v>
      </c>
      <c r="T316" s="77" t="e">
        <v>#N/A</v>
      </c>
      <c r="U316" s="77" t="e">
        <v>#N/A</v>
      </c>
      <c r="V316" s="77" t="e">
        <v>#N/A</v>
      </c>
      <c r="W316" s="77" t="e">
        <v>#N/A</v>
      </c>
      <c r="X316" s="77" t="e">
        <v>#N/A</v>
      </c>
      <c r="Y316" s="77" t="e">
        <v>#N/A</v>
      </c>
      <c r="Z316" s="77" t="e">
        <v>#N/A</v>
      </c>
      <c r="AA316" s="77" t="e">
        <v>#N/A</v>
      </c>
      <c r="AB316" s="77" t="e">
        <v>#N/A</v>
      </c>
      <c r="AC316" s="77" t="e">
        <v>#N/A</v>
      </c>
      <c r="AD316" s="77" t="e">
        <v>#N/A</v>
      </c>
      <c r="AE316" s="77" t="e">
        <v>#N/A</v>
      </c>
      <c r="AF316" s="77" t="e">
        <v>#N/A</v>
      </c>
      <c r="AG316" s="73" t="e">
        <v>#N/A</v>
      </c>
      <c r="AH316" s="73">
        <v>10.1199998855591</v>
      </c>
      <c r="AI316" s="73">
        <v>9.4399995803833008</v>
      </c>
      <c r="AJ316" s="73">
        <v>7.8000001907348597</v>
      </c>
      <c r="AK316" s="73">
        <v>8.25</v>
      </c>
      <c r="AL316" s="73">
        <v>8.7200002670288104</v>
      </c>
      <c r="AM316" s="73">
        <v>11.810000419616699</v>
      </c>
      <c r="AN316" s="73">
        <v>12.1400003433228</v>
      </c>
      <c r="AO316" s="73">
        <v>15</v>
      </c>
      <c r="AP316" s="73">
        <v>20.059999465942401</v>
      </c>
      <c r="AQ316" s="73">
        <v>20.5200004577637</v>
      </c>
      <c r="AR316" s="73">
        <v>15.039999961853001</v>
      </c>
      <c r="AS316" s="73">
        <v>15.6300001144409</v>
      </c>
      <c r="AT316" s="73">
        <v>14.189999580383301</v>
      </c>
      <c r="AU316" s="73">
        <v>13.7200002670288</v>
      </c>
      <c r="AV316" s="73">
        <v>11.8699998855591</v>
      </c>
      <c r="AW316" s="73">
        <v>11.5299997329712</v>
      </c>
      <c r="AX316" s="73">
        <v>11.199999809265099</v>
      </c>
      <c r="AY316" s="73">
        <v>11.2700004577637</v>
      </c>
      <c r="AZ316" s="73">
        <v>12.069999694824199</v>
      </c>
      <c r="BA316" s="73">
        <v>10.9799995422363</v>
      </c>
      <c r="BB316" s="73">
        <v>10.1099996566772</v>
      </c>
      <c r="BC316" s="73">
        <v>9.7399997711181605</v>
      </c>
      <c r="BD316" s="73">
        <v>9.0500001907348597</v>
      </c>
      <c r="BE316" s="73">
        <v>8.5699996948242205</v>
      </c>
      <c r="BF316" s="73">
        <v>8.3000001907348597</v>
      </c>
      <c r="BG316" s="73">
        <v>8.6899995803833008</v>
      </c>
      <c r="BH316" s="73">
        <v>8.8699998855590803</v>
      </c>
      <c r="BI316" s="73">
        <v>9.1099996566772496</v>
      </c>
      <c r="BJ316" s="73">
        <v>9.9600000381469709</v>
      </c>
      <c r="BK316" s="73">
        <v>15.439999580383301</v>
      </c>
    </row>
    <row r="317" spans="1:63" x14ac:dyDescent="0.25">
      <c r="A317" s="61" t="s">
        <v>40</v>
      </c>
      <c r="B317" s="62" t="s">
        <v>39</v>
      </c>
      <c r="C317" s="77" t="e">
        <v>#N/A</v>
      </c>
      <c r="D317" s="77" t="e">
        <v>#N/A</v>
      </c>
      <c r="E317" s="77" t="e">
        <v>#N/A</v>
      </c>
      <c r="F317" s="77" t="e">
        <v>#N/A</v>
      </c>
      <c r="G317" s="77" t="e">
        <v>#N/A</v>
      </c>
      <c r="H317" s="77" t="e">
        <v>#N/A</v>
      </c>
      <c r="I317" s="77" t="e">
        <v>#N/A</v>
      </c>
      <c r="J317" s="77" t="e">
        <v>#N/A</v>
      </c>
      <c r="K317" s="77" t="e">
        <v>#N/A</v>
      </c>
      <c r="L317" s="77" t="e">
        <v>#N/A</v>
      </c>
      <c r="M317" s="77" t="e">
        <v>#N/A</v>
      </c>
      <c r="N317" s="77" t="e">
        <v>#N/A</v>
      </c>
      <c r="O317" s="77" t="e">
        <v>#N/A</v>
      </c>
      <c r="P317" s="77" t="e">
        <v>#N/A</v>
      </c>
      <c r="Q317" s="77" t="e">
        <v>#N/A</v>
      </c>
      <c r="R317" s="77" t="e">
        <v>#N/A</v>
      </c>
      <c r="S317" s="77" t="e">
        <v>#N/A</v>
      </c>
      <c r="T317" s="77" t="e">
        <v>#N/A</v>
      </c>
      <c r="U317" s="77" t="e">
        <v>#N/A</v>
      </c>
      <c r="V317" s="77" t="e">
        <v>#N/A</v>
      </c>
      <c r="W317" s="77" t="e">
        <v>#N/A</v>
      </c>
      <c r="X317" s="77" t="e">
        <v>#N/A</v>
      </c>
      <c r="Y317" s="77" t="e">
        <v>#N/A</v>
      </c>
      <c r="Z317" s="77" t="e">
        <v>#N/A</v>
      </c>
      <c r="AA317" s="77" t="e">
        <v>#N/A</v>
      </c>
      <c r="AB317" s="77" t="e">
        <v>#N/A</v>
      </c>
      <c r="AC317" s="77" t="e">
        <v>#N/A</v>
      </c>
      <c r="AD317" s="77" t="e">
        <v>#N/A</v>
      </c>
      <c r="AE317" s="77" t="e">
        <v>#N/A</v>
      </c>
      <c r="AF317" s="77" t="e">
        <v>#N/A</v>
      </c>
      <c r="AG317" s="73" t="e">
        <v>#N/A</v>
      </c>
      <c r="AH317" s="73">
        <v>4.4499998092651403</v>
      </c>
      <c r="AI317" s="73">
        <v>4.5</v>
      </c>
      <c r="AJ317" s="73">
        <v>4.5700001716613796</v>
      </c>
      <c r="AK317" s="73">
        <v>4.5900001525878897</v>
      </c>
      <c r="AL317" s="73">
        <v>4.5900001525878897</v>
      </c>
      <c r="AM317" s="73">
        <v>4.5900001525878897</v>
      </c>
      <c r="AN317" s="73">
        <v>4.5799999237060502</v>
      </c>
      <c r="AO317" s="73">
        <v>4.5799999237060502</v>
      </c>
      <c r="AP317" s="73">
        <v>4.6100001335143999</v>
      </c>
      <c r="AQ317" s="73">
        <v>4.5900001525878897</v>
      </c>
      <c r="AR317" s="73">
        <v>4.5799999237060502</v>
      </c>
      <c r="AS317" s="73">
        <v>4.6100001335143999</v>
      </c>
      <c r="AT317" s="73">
        <v>4.6100001335143999</v>
      </c>
      <c r="AU317" s="73">
        <v>4.5700001716613796</v>
      </c>
      <c r="AV317" s="73">
        <v>4.8400001525878897</v>
      </c>
      <c r="AW317" s="73">
        <v>5.0700001716613796</v>
      </c>
      <c r="AX317" s="73">
        <v>5.3000001907348597</v>
      </c>
      <c r="AY317" s="73">
        <v>5.5900001525878897</v>
      </c>
      <c r="AZ317" s="73">
        <v>6.1900000572204599</v>
      </c>
      <c r="BA317" s="73">
        <v>6.5999999046325701</v>
      </c>
      <c r="BB317" s="73">
        <v>6.9800000190734899</v>
      </c>
      <c r="BC317" s="73">
        <v>7.3899998664856001</v>
      </c>
      <c r="BD317" s="73">
        <v>7.8099999427795401</v>
      </c>
      <c r="BE317" s="73">
        <v>8.1400003433227504</v>
      </c>
      <c r="BF317" s="73">
        <v>8.0900001525878906</v>
      </c>
      <c r="BG317" s="73">
        <v>8.0100002288818395</v>
      </c>
      <c r="BH317" s="73">
        <v>7.8899998664856001</v>
      </c>
      <c r="BI317" s="73">
        <v>7.7800002098083496</v>
      </c>
      <c r="BJ317" s="73">
        <v>7.6999998092651403</v>
      </c>
      <c r="BK317" s="73">
        <v>8.4300003051757795</v>
      </c>
    </row>
    <row r="318" spans="1:63" x14ac:dyDescent="0.25">
      <c r="A318" s="61" t="s">
        <v>514</v>
      </c>
      <c r="B318" s="62" t="s">
        <v>45</v>
      </c>
      <c r="C318" s="77" t="e">
        <v>#N/A</v>
      </c>
      <c r="D318" s="77" t="e">
        <v>#N/A</v>
      </c>
      <c r="E318" s="77" t="e">
        <v>#N/A</v>
      </c>
      <c r="F318" s="77" t="e">
        <v>#N/A</v>
      </c>
      <c r="G318" s="77" t="e">
        <v>#N/A</v>
      </c>
      <c r="H318" s="77" t="e">
        <v>#N/A</v>
      </c>
      <c r="I318" s="77" t="e">
        <v>#N/A</v>
      </c>
      <c r="J318" s="77" t="e">
        <v>#N/A</v>
      </c>
      <c r="K318" s="77" t="e">
        <v>#N/A</v>
      </c>
      <c r="L318" s="77" t="e">
        <v>#N/A</v>
      </c>
      <c r="M318" s="77" t="e">
        <v>#N/A</v>
      </c>
      <c r="N318" s="77" t="e">
        <v>#N/A</v>
      </c>
      <c r="O318" s="77" t="e">
        <v>#N/A</v>
      </c>
      <c r="P318" s="77" t="e">
        <v>#N/A</v>
      </c>
      <c r="Q318" s="77" t="e">
        <v>#N/A</v>
      </c>
      <c r="R318" s="77" t="e">
        <v>#N/A</v>
      </c>
      <c r="S318" s="77" t="e">
        <v>#N/A</v>
      </c>
      <c r="T318" s="77" t="e">
        <v>#N/A</v>
      </c>
      <c r="U318" s="77" t="e">
        <v>#N/A</v>
      </c>
      <c r="V318" s="77" t="e">
        <v>#N/A</v>
      </c>
      <c r="W318" s="77" t="e">
        <v>#N/A</v>
      </c>
      <c r="X318" s="77" t="e">
        <v>#N/A</v>
      </c>
      <c r="Y318" s="77" t="e">
        <v>#N/A</v>
      </c>
      <c r="Z318" s="77" t="e">
        <v>#N/A</v>
      </c>
      <c r="AA318" s="77" t="e">
        <v>#N/A</v>
      </c>
      <c r="AB318" s="77" t="e">
        <v>#N/A</v>
      </c>
      <c r="AC318" s="77" t="e">
        <v>#N/A</v>
      </c>
      <c r="AD318" s="77" t="e">
        <v>#N/A</v>
      </c>
      <c r="AE318" s="77" t="e">
        <v>#N/A</v>
      </c>
      <c r="AF318" s="77" t="e">
        <v>#N/A</v>
      </c>
      <c r="AG318" s="73" t="e">
        <v>#N/A</v>
      </c>
      <c r="AH318" s="73">
        <v>2.78999996185303</v>
      </c>
      <c r="AI318" s="73">
        <v>2.8299999237060498</v>
      </c>
      <c r="AJ318" s="73">
        <v>2.8900001049041699</v>
      </c>
      <c r="AK318" s="73">
        <v>2.9100000858306898</v>
      </c>
      <c r="AL318" s="73">
        <v>2.9100000858306898</v>
      </c>
      <c r="AM318" s="73">
        <v>2.9100000858306898</v>
      </c>
      <c r="AN318" s="73">
        <v>2.9000000953674299</v>
      </c>
      <c r="AO318" s="73">
        <v>2.9000000953674299</v>
      </c>
      <c r="AP318" s="73">
        <v>2.9300000667571999</v>
      </c>
      <c r="AQ318" s="73">
        <v>2.9100000858306898</v>
      </c>
      <c r="AR318" s="73">
        <v>2.9000000953674299</v>
      </c>
      <c r="AS318" s="73">
        <v>2.9200000762939502</v>
      </c>
      <c r="AT318" s="73">
        <v>2.9200000762939502</v>
      </c>
      <c r="AU318" s="73">
        <v>2.8900001049041699</v>
      </c>
      <c r="AV318" s="73">
        <v>2.8499999046325701</v>
      </c>
      <c r="AW318" s="73">
        <v>2.9800000190734899</v>
      </c>
      <c r="AX318" s="73">
        <v>3.1099998950958301</v>
      </c>
      <c r="AY318" s="73">
        <v>3.28999996185303</v>
      </c>
      <c r="AZ318" s="73">
        <v>3.7000000476837198</v>
      </c>
      <c r="BA318" s="73">
        <v>3.9800000190734899</v>
      </c>
      <c r="BB318" s="73">
        <v>4.2199997901916504</v>
      </c>
      <c r="BC318" s="73">
        <v>4.4899997711181596</v>
      </c>
      <c r="BD318" s="73">
        <v>4.4899997711181596</v>
      </c>
      <c r="BE318" s="73">
        <v>4.4400000572204599</v>
      </c>
      <c r="BF318" s="73">
        <v>4.4000000953674299</v>
      </c>
      <c r="BG318" s="73">
        <v>4.3499999046325701</v>
      </c>
      <c r="BH318" s="73">
        <v>4.2600002288818404</v>
      </c>
      <c r="BI318" s="73">
        <v>4.1799998283386204</v>
      </c>
      <c r="BJ318" s="73">
        <v>4.1300001144409197</v>
      </c>
      <c r="BK318" s="73">
        <v>4.5500001907348597</v>
      </c>
    </row>
    <row r="319" spans="1:63" x14ac:dyDescent="0.25">
      <c r="A319" s="61" t="s">
        <v>515</v>
      </c>
      <c r="B319" s="62" t="s">
        <v>41</v>
      </c>
      <c r="C319" s="77" t="e">
        <v>#N/A</v>
      </c>
      <c r="D319" s="77" t="e">
        <v>#N/A</v>
      </c>
      <c r="E319" s="77" t="e">
        <v>#N/A</v>
      </c>
      <c r="F319" s="77" t="e">
        <v>#N/A</v>
      </c>
      <c r="G319" s="77" t="e">
        <v>#N/A</v>
      </c>
      <c r="H319" s="77" t="e">
        <v>#N/A</v>
      </c>
      <c r="I319" s="77" t="e">
        <v>#N/A</v>
      </c>
      <c r="J319" s="77" t="e">
        <v>#N/A</v>
      </c>
      <c r="K319" s="77" t="e">
        <v>#N/A</v>
      </c>
      <c r="L319" s="77" t="e">
        <v>#N/A</v>
      </c>
      <c r="M319" s="77" t="e">
        <v>#N/A</v>
      </c>
      <c r="N319" s="77" t="e">
        <v>#N/A</v>
      </c>
      <c r="O319" s="77" t="e">
        <v>#N/A</v>
      </c>
      <c r="P319" s="77" t="e">
        <v>#N/A</v>
      </c>
      <c r="Q319" s="77" t="e">
        <v>#N/A</v>
      </c>
      <c r="R319" s="77" t="e">
        <v>#N/A</v>
      </c>
      <c r="S319" s="77" t="e">
        <v>#N/A</v>
      </c>
      <c r="T319" s="77" t="e">
        <v>#N/A</v>
      </c>
      <c r="U319" s="77" t="e">
        <v>#N/A</v>
      </c>
      <c r="V319" s="77" t="e">
        <v>#N/A</v>
      </c>
      <c r="W319" s="77" t="e">
        <v>#N/A</v>
      </c>
      <c r="X319" s="77" t="e">
        <v>#N/A</v>
      </c>
      <c r="Y319" s="77" t="e">
        <v>#N/A</v>
      </c>
      <c r="Z319" s="77" t="e">
        <v>#N/A</v>
      </c>
      <c r="AA319" s="77" t="e">
        <v>#N/A</v>
      </c>
      <c r="AB319" s="77" t="e">
        <v>#N/A</v>
      </c>
      <c r="AC319" s="77" t="e">
        <v>#N/A</v>
      </c>
      <c r="AD319" s="77" t="e">
        <v>#N/A</v>
      </c>
      <c r="AE319" s="77" t="e">
        <v>#N/A</v>
      </c>
      <c r="AF319" s="77" t="e">
        <v>#N/A</v>
      </c>
      <c r="AG319" s="73" t="e">
        <v>#N/A</v>
      </c>
      <c r="AH319" s="73">
        <v>19.590000152587901</v>
      </c>
      <c r="AI319" s="73">
        <v>19.719999313354499</v>
      </c>
      <c r="AJ319" s="73">
        <v>19.930000305175799</v>
      </c>
      <c r="AK319" s="73">
        <v>20</v>
      </c>
      <c r="AL319" s="73">
        <v>19.9899997711182</v>
      </c>
      <c r="AM319" s="73">
        <v>19.9899997711182</v>
      </c>
      <c r="AN319" s="73">
        <v>19.969999313354499</v>
      </c>
      <c r="AO319" s="73">
        <v>19.969999313354499</v>
      </c>
      <c r="AP319" s="73">
        <v>20.049999237060501</v>
      </c>
      <c r="AQ319" s="73">
        <v>20</v>
      </c>
      <c r="AR319" s="73">
        <v>19.959999084472699</v>
      </c>
      <c r="AS319" s="73">
        <v>20.040000915527301</v>
      </c>
      <c r="AT319" s="73">
        <v>20.030000686645501</v>
      </c>
      <c r="AU319" s="73">
        <v>19.940000534057599</v>
      </c>
      <c r="AV319" s="73">
        <v>19.799999237060501</v>
      </c>
      <c r="AW319" s="73">
        <v>18.610000610351602</v>
      </c>
      <c r="AX319" s="73">
        <v>17.4899997711182</v>
      </c>
      <c r="AY319" s="73">
        <v>16.5200004577637</v>
      </c>
      <c r="AZ319" s="73">
        <v>16.100000381469702</v>
      </c>
      <c r="BA319" s="73">
        <v>13.949999809265099</v>
      </c>
      <c r="BB319" s="73">
        <v>11.8900003433228</v>
      </c>
      <c r="BC319" s="73">
        <v>10</v>
      </c>
      <c r="BD319" s="73">
        <v>10.0100002288818</v>
      </c>
      <c r="BE319" s="73">
        <v>9.9499998092651403</v>
      </c>
      <c r="BF319" s="73">
        <v>9.8999996185302699</v>
      </c>
      <c r="BG319" s="73">
        <v>9.8500003814697301</v>
      </c>
      <c r="BH319" s="73">
        <v>9.75</v>
      </c>
      <c r="BI319" s="73">
        <v>9.6599998474121094</v>
      </c>
      <c r="BJ319" s="73">
        <v>9.6000003814697301</v>
      </c>
      <c r="BK319" s="73">
        <v>10.2700004577637</v>
      </c>
    </row>
    <row r="320" spans="1:63" x14ac:dyDescent="0.25">
      <c r="A320" s="61" t="s">
        <v>156</v>
      </c>
      <c r="B320" s="62" t="s">
        <v>155</v>
      </c>
      <c r="C320" s="77" t="e">
        <v>#N/A</v>
      </c>
      <c r="D320" s="77" t="e">
        <v>#N/A</v>
      </c>
      <c r="E320" s="77" t="e">
        <v>#N/A</v>
      </c>
      <c r="F320" s="77" t="e">
        <v>#N/A</v>
      </c>
      <c r="G320" s="77" t="e">
        <v>#N/A</v>
      </c>
      <c r="H320" s="77" t="e">
        <v>#N/A</v>
      </c>
      <c r="I320" s="77" t="e">
        <v>#N/A</v>
      </c>
      <c r="J320" s="77" t="e">
        <v>#N/A</v>
      </c>
      <c r="K320" s="77" t="e">
        <v>#N/A</v>
      </c>
      <c r="L320" s="77" t="e">
        <v>#N/A</v>
      </c>
      <c r="M320" s="77" t="e">
        <v>#N/A</v>
      </c>
      <c r="N320" s="77" t="e">
        <v>#N/A</v>
      </c>
      <c r="O320" s="77" t="e">
        <v>#N/A</v>
      </c>
      <c r="P320" s="77" t="e">
        <v>#N/A</v>
      </c>
      <c r="Q320" s="77" t="e">
        <v>#N/A</v>
      </c>
      <c r="R320" s="77" t="e">
        <v>#N/A</v>
      </c>
      <c r="S320" s="77" t="e">
        <v>#N/A</v>
      </c>
      <c r="T320" s="77" t="e">
        <v>#N/A</v>
      </c>
      <c r="U320" s="77" t="e">
        <v>#N/A</v>
      </c>
      <c r="V320" s="77" t="e">
        <v>#N/A</v>
      </c>
      <c r="W320" s="77" t="e">
        <v>#N/A</v>
      </c>
      <c r="X320" s="77" t="e">
        <v>#N/A</v>
      </c>
      <c r="Y320" s="77" t="e">
        <v>#N/A</v>
      </c>
      <c r="Z320" s="77" t="e">
        <v>#N/A</v>
      </c>
      <c r="AA320" s="77" t="e">
        <v>#N/A</v>
      </c>
      <c r="AB320" s="77" t="e">
        <v>#N/A</v>
      </c>
      <c r="AC320" s="77" t="e">
        <v>#N/A</v>
      </c>
      <c r="AD320" s="77" t="e">
        <v>#N/A</v>
      </c>
      <c r="AE320" s="77" t="e">
        <v>#N/A</v>
      </c>
      <c r="AF320" s="77" t="e">
        <v>#N/A</v>
      </c>
      <c r="AG320" s="73" t="e">
        <v>#N/A</v>
      </c>
      <c r="AH320" s="73">
        <v>5.3699998855590803</v>
      </c>
      <c r="AI320" s="73">
        <v>3.9300000667571999</v>
      </c>
      <c r="AJ320" s="73">
        <v>3.9500000476837198</v>
      </c>
      <c r="AK320" s="73">
        <v>4.0500001907348597</v>
      </c>
      <c r="AL320" s="73">
        <v>5.1799998283386204</v>
      </c>
      <c r="AM320" s="73">
        <v>6.1599998474121103</v>
      </c>
      <c r="AN320" s="73">
        <v>5.6799998283386204</v>
      </c>
      <c r="AO320" s="73">
        <v>5.3299999237060502</v>
      </c>
      <c r="AP320" s="73">
        <v>5.9000000953674299</v>
      </c>
      <c r="AQ320" s="73">
        <v>5.0799999237060502</v>
      </c>
      <c r="AR320" s="73">
        <v>5.9200000762939498</v>
      </c>
      <c r="AS320" s="73">
        <v>6.3299999237060502</v>
      </c>
      <c r="AT320" s="73">
        <v>6.5599999427795401</v>
      </c>
      <c r="AU320" s="73">
        <v>6.3899998664856001</v>
      </c>
      <c r="AV320" s="73">
        <v>6.5700001716613796</v>
      </c>
      <c r="AW320" s="73">
        <v>5.7399997711181596</v>
      </c>
      <c r="AX320" s="73">
        <v>4.4899997711181596</v>
      </c>
      <c r="AY320" s="73">
        <v>4.7800002098083496</v>
      </c>
      <c r="AZ320" s="73">
        <v>7.71000003814697</v>
      </c>
      <c r="BA320" s="73">
        <v>7.1700000762939498</v>
      </c>
      <c r="BB320" s="73">
        <v>10.1400003433228</v>
      </c>
      <c r="BC320" s="73">
        <v>9.7799997329711896</v>
      </c>
      <c r="BD320" s="73">
        <v>8.7700004577636701</v>
      </c>
      <c r="BE320" s="73">
        <v>9.0600004196166992</v>
      </c>
      <c r="BF320" s="73">
        <v>9</v>
      </c>
      <c r="BG320" s="73">
        <v>8.6000003814697301</v>
      </c>
      <c r="BH320" s="73">
        <v>8.1400003433227504</v>
      </c>
      <c r="BI320" s="73">
        <v>9.6300001144409197</v>
      </c>
      <c r="BJ320" s="73">
        <v>11.4899997711182</v>
      </c>
      <c r="BK320" s="73">
        <v>17.079999923706101</v>
      </c>
    </row>
    <row r="321" spans="1:63" x14ac:dyDescent="0.25">
      <c r="A321" s="61" t="s">
        <v>516</v>
      </c>
      <c r="B321" s="62" t="s">
        <v>43</v>
      </c>
      <c r="C321" s="77" t="e">
        <v>#N/A</v>
      </c>
      <c r="D321" s="77" t="e">
        <v>#N/A</v>
      </c>
      <c r="E321" s="77" t="e">
        <v>#N/A</v>
      </c>
      <c r="F321" s="77" t="e">
        <v>#N/A</v>
      </c>
      <c r="G321" s="77" t="e">
        <v>#N/A</v>
      </c>
      <c r="H321" s="77" t="e">
        <v>#N/A</v>
      </c>
      <c r="I321" s="77" t="e">
        <v>#N/A</v>
      </c>
      <c r="J321" s="77" t="e">
        <v>#N/A</v>
      </c>
      <c r="K321" s="77" t="e">
        <v>#N/A</v>
      </c>
      <c r="L321" s="77" t="e">
        <v>#N/A</v>
      </c>
      <c r="M321" s="77" t="e">
        <v>#N/A</v>
      </c>
      <c r="N321" s="77" t="e">
        <v>#N/A</v>
      </c>
      <c r="O321" s="77" t="e">
        <v>#N/A</v>
      </c>
      <c r="P321" s="77" t="e">
        <v>#N/A</v>
      </c>
      <c r="Q321" s="77" t="e">
        <v>#N/A</v>
      </c>
      <c r="R321" s="77" t="e">
        <v>#N/A</v>
      </c>
      <c r="S321" s="77" t="e">
        <v>#N/A</v>
      </c>
      <c r="T321" s="77" t="e">
        <v>#N/A</v>
      </c>
      <c r="U321" s="77" t="e">
        <v>#N/A</v>
      </c>
      <c r="V321" s="77" t="e">
        <v>#N/A</v>
      </c>
      <c r="W321" s="77" t="e">
        <v>#N/A</v>
      </c>
      <c r="X321" s="77" t="e">
        <v>#N/A</v>
      </c>
      <c r="Y321" s="77" t="e">
        <v>#N/A</v>
      </c>
      <c r="Z321" s="77" t="e">
        <v>#N/A</v>
      </c>
      <c r="AA321" s="77" t="e">
        <v>#N/A</v>
      </c>
      <c r="AB321" s="77" t="e">
        <v>#N/A</v>
      </c>
      <c r="AC321" s="77" t="e">
        <v>#N/A</v>
      </c>
      <c r="AD321" s="77" t="e">
        <v>#N/A</v>
      </c>
      <c r="AE321" s="77" t="e">
        <v>#N/A</v>
      </c>
      <c r="AF321" s="77" t="e">
        <v>#N/A</v>
      </c>
      <c r="AG321" s="73" t="e">
        <v>#N/A</v>
      </c>
      <c r="AH321" s="73">
        <v>6.6199998855590803</v>
      </c>
      <c r="AI321" s="73">
        <v>6.6999998092651403</v>
      </c>
      <c r="AJ321" s="73">
        <v>5.8400001525878897</v>
      </c>
      <c r="AK321" s="73">
        <v>4.9499998092651403</v>
      </c>
      <c r="AL321" s="73">
        <v>4.0999999046325701</v>
      </c>
      <c r="AM321" s="73">
        <v>4.0999999046325701</v>
      </c>
      <c r="AN321" s="73">
        <v>4.0999999046325701</v>
      </c>
      <c r="AO321" s="73">
        <v>4.0999999046325701</v>
      </c>
      <c r="AP321" s="73">
        <v>4.3299999237060502</v>
      </c>
      <c r="AQ321" s="73">
        <v>4.5199999809265101</v>
      </c>
      <c r="AR321" s="73">
        <v>4.71000003814697</v>
      </c>
      <c r="AS321" s="73">
        <v>4.96000003814697</v>
      </c>
      <c r="AT321" s="73">
        <v>5.1799998283386204</v>
      </c>
      <c r="AU321" s="73">
        <v>5.3600001335143999</v>
      </c>
      <c r="AV321" s="73">
        <v>5.5100002288818404</v>
      </c>
      <c r="AW321" s="73">
        <v>5.6100001335143999</v>
      </c>
      <c r="AX321" s="73">
        <v>5.71000003814697</v>
      </c>
      <c r="AY321" s="73">
        <v>5.8800001144409197</v>
      </c>
      <c r="AZ321" s="73">
        <v>6.4099998474121103</v>
      </c>
      <c r="BA321" s="73">
        <v>6.71000003814697</v>
      </c>
      <c r="BB321" s="73">
        <v>6.96000003814697</v>
      </c>
      <c r="BC321" s="73">
        <v>7.2199997901916504</v>
      </c>
      <c r="BD321" s="73">
        <v>4.25</v>
      </c>
      <c r="BE321" s="73">
        <v>3.6500000953674299</v>
      </c>
      <c r="BF321" s="73">
        <v>3.0999999046325701</v>
      </c>
      <c r="BG321" s="73">
        <v>2.5999999046325701</v>
      </c>
      <c r="BH321" s="73">
        <v>3.2699999809265101</v>
      </c>
      <c r="BI321" s="73">
        <v>3.21000003814697</v>
      </c>
      <c r="BJ321" s="73">
        <v>3.1700000762939502</v>
      </c>
      <c r="BK321" s="73">
        <v>3.5</v>
      </c>
    </row>
    <row r="322" spans="1:63" x14ac:dyDescent="0.25">
      <c r="A322" s="61" t="s">
        <v>395</v>
      </c>
      <c r="B322" s="62" t="s">
        <v>394</v>
      </c>
      <c r="C322" s="77" t="e">
        <v>#N/A</v>
      </c>
      <c r="D322" s="77" t="e">
        <v>#N/A</v>
      </c>
      <c r="E322" s="77" t="e">
        <v>#N/A</v>
      </c>
      <c r="F322" s="77" t="e">
        <v>#N/A</v>
      </c>
      <c r="G322" s="77" t="e">
        <v>#N/A</v>
      </c>
      <c r="H322" s="77" t="e">
        <v>#N/A</v>
      </c>
      <c r="I322" s="77" t="e">
        <v>#N/A</v>
      </c>
      <c r="J322" s="77" t="e">
        <v>#N/A</v>
      </c>
      <c r="K322" s="77" t="e">
        <v>#N/A</v>
      </c>
      <c r="L322" s="77" t="e">
        <v>#N/A</v>
      </c>
      <c r="M322" s="77" t="e">
        <v>#N/A</v>
      </c>
      <c r="N322" s="77" t="e">
        <v>#N/A</v>
      </c>
      <c r="O322" s="77" t="e">
        <v>#N/A</v>
      </c>
      <c r="P322" s="77" t="e">
        <v>#N/A</v>
      </c>
      <c r="Q322" s="77" t="e">
        <v>#N/A</v>
      </c>
      <c r="R322" s="77" t="e">
        <v>#N/A</v>
      </c>
      <c r="S322" s="77" t="e">
        <v>#N/A</v>
      </c>
      <c r="T322" s="77" t="e">
        <v>#N/A</v>
      </c>
      <c r="U322" s="77" t="e">
        <v>#N/A</v>
      </c>
      <c r="V322" s="77" t="e">
        <v>#N/A</v>
      </c>
      <c r="W322" s="77" t="e">
        <v>#N/A</v>
      </c>
      <c r="X322" s="77" t="e">
        <v>#N/A</v>
      </c>
      <c r="Y322" s="77" t="e">
        <v>#N/A</v>
      </c>
      <c r="Z322" s="77" t="e">
        <v>#N/A</v>
      </c>
      <c r="AA322" s="77" t="e">
        <v>#N/A</v>
      </c>
      <c r="AB322" s="77" t="e">
        <v>#N/A</v>
      </c>
      <c r="AC322" s="77" t="e">
        <v>#N/A</v>
      </c>
      <c r="AD322" s="77" t="e">
        <v>#N/A</v>
      </c>
      <c r="AE322" s="77" t="e">
        <v>#N/A</v>
      </c>
      <c r="AF322" s="77" t="e">
        <v>#N/A</v>
      </c>
      <c r="AG322" s="73" t="e">
        <v>#N/A</v>
      </c>
      <c r="AH322" s="73">
        <v>11.1400003433228</v>
      </c>
      <c r="AI322" s="73">
        <v>10.800000190734901</v>
      </c>
      <c r="AJ322" s="73">
        <v>10.430000305175801</v>
      </c>
      <c r="AK322" s="73">
        <v>10.1599998474121</v>
      </c>
      <c r="AL322" s="73">
        <v>9.9200000762939506</v>
      </c>
      <c r="AM322" s="73">
        <v>9.6800003051757795</v>
      </c>
      <c r="AN322" s="73">
        <v>9.7100000381469709</v>
      </c>
      <c r="AO322" s="73">
        <v>11.3900003433228</v>
      </c>
      <c r="AP322" s="73">
        <v>13.560000419616699</v>
      </c>
      <c r="AQ322" s="73">
        <v>16.059999465942401</v>
      </c>
      <c r="AR322" s="73">
        <v>15.819999694824199</v>
      </c>
      <c r="AS322" s="73">
        <v>15.050000190734901</v>
      </c>
      <c r="AT322" s="73">
        <v>13.920000076293899</v>
      </c>
      <c r="AU322" s="73">
        <v>13.6599998474121</v>
      </c>
      <c r="AV322" s="73">
        <v>12.6000003814697</v>
      </c>
      <c r="AW322" s="73">
        <v>11.1300001144409</v>
      </c>
      <c r="AX322" s="73">
        <v>9.9099998474121094</v>
      </c>
      <c r="AY322" s="73">
        <v>8.5299997329711896</v>
      </c>
      <c r="AZ322" s="73">
        <v>9.1999998092651403</v>
      </c>
      <c r="BA322" s="73">
        <v>11.6199998855591</v>
      </c>
      <c r="BB322" s="73">
        <v>13.680000305175801</v>
      </c>
      <c r="BC322" s="73">
        <v>15.939999580383301</v>
      </c>
      <c r="BD322" s="73">
        <v>17.25</v>
      </c>
      <c r="BE322" s="73">
        <v>17.290000915527301</v>
      </c>
      <c r="BF322" s="73">
        <v>16.180000305175799</v>
      </c>
      <c r="BG322" s="73">
        <v>13.1000003814697</v>
      </c>
      <c r="BH322" s="73">
        <v>11.210000038146999</v>
      </c>
      <c r="BI322" s="73">
        <v>8.4300003051757795</v>
      </c>
      <c r="BJ322" s="73">
        <v>6.6199998855590803</v>
      </c>
      <c r="BK322" s="73">
        <v>7.1999998092651403</v>
      </c>
    </row>
    <row r="323" spans="1:63" x14ac:dyDescent="0.25">
      <c r="A323" s="61" t="s">
        <v>158</v>
      </c>
      <c r="B323" s="62" t="s">
        <v>157</v>
      </c>
      <c r="C323" s="77" t="e">
        <v>#N/A</v>
      </c>
      <c r="D323" s="77" t="e">
        <v>#N/A</v>
      </c>
      <c r="E323" s="77" t="e">
        <v>#N/A</v>
      </c>
      <c r="F323" s="77" t="e">
        <v>#N/A</v>
      </c>
      <c r="G323" s="77" t="e">
        <v>#N/A</v>
      </c>
      <c r="H323" s="77" t="e">
        <v>#N/A</v>
      </c>
      <c r="I323" s="77" t="e">
        <v>#N/A</v>
      </c>
      <c r="J323" s="77" t="e">
        <v>#N/A</v>
      </c>
      <c r="K323" s="77" t="e">
        <v>#N/A</v>
      </c>
      <c r="L323" s="77" t="e">
        <v>#N/A</v>
      </c>
      <c r="M323" s="77" t="e">
        <v>#N/A</v>
      </c>
      <c r="N323" s="77" t="e">
        <v>#N/A</v>
      </c>
      <c r="O323" s="77" t="e">
        <v>#N/A</v>
      </c>
      <c r="P323" s="77" t="e">
        <v>#N/A</v>
      </c>
      <c r="Q323" s="77" t="e">
        <v>#N/A</v>
      </c>
      <c r="R323" s="77" t="e">
        <v>#N/A</v>
      </c>
      <c r="S323" s="77" t="e">
        <v>#N/A</v>
      </c>
      <c r="T323" s="77" t="e">
        <v>#N/A</v>
      </c>
      <c r="U323" s="77" t="e">
        <v>#N/A</v>
      </c>
      <c r="V323" s="77" t="e">
        <v>#N/A</v>
      </c>
      <c r="W323" s="77" t="e">
        <v>#N/A</v>
      </c>
      <c r="X323" s="77" t="e">
        <v>#N/A</v>
      </c>
      <c r="Y323" s="77" t="e">
        <v>#N/A</v>
      </c>
      <c r="Z323" s="77" t="e">
        <v>#N/A</v>
      </c>
      <c r="AA323" s="77" t="e">
        <v>#N/A</v>
      </c>
      <c r="AB323" s="77" t="e">
        <v>#N/A</v>
      </c>
      <c r="AC323" s="77" t="e">
        <v>#N/A</v>
      </c>
      <c r="AD323" s="77" t="e">
        <v>#N/A</v>
      </c>
      <c r="AE323" s="77" t="e">
        <v>#N/A</v>
      </c>
      <c r="AF323" s="77" t="e">
        <v>#N/A</v>
      </c>
      <c r="AG323" s="73" t="e">
        <v>#N/A</v>
      </c>
      <c r="AH323" s="73">
        <v>7.9400000572204599</v>
      </c>
      <c r="AI323" s="73">
        <v>8.0399999618530291</v>
      </c>
      <c r="AJ323" s="73">
        <v>8.2200002670288104</v>
      </c>
      <c r="AK323" s="73">
        <v>8.2799997329711896</v>
      </c>
      <c r="AL323" s="73">
        <v>8.2700004577636701</v>
      </c>
      <c r="AM323" s="73">
        <v>7.6100001335143999</v>
      </c>
      <c r="AN323" s="73">
        <v>7.0999999046325701</v>
      </c>
      <c r="AO323" s="73">
        <v>6.2300000190734899</v>
      </c>
      <c r="AP323" s="73">
        <v>6.2600002288818404</v>
      </c>
      <c r="AQ323" s="73">
        <v>5.4499998092651403</v>
      </c>
      <c r="AR323" s="73">
        <v>4.0799999237060502</v>
      </c>
      <c r="AS323" s="73">
        <v>3.3099999427795401</v>
      </c>
      <c r="AT323" s="73">
        <v>2.3299999237060498</v>
      </c>
      <c r="AU323" s="73">
        <v>1.8500000238418599</v>
      </c>
      <c r="AV323" s="73">
        <v>1.95000004768372</v>
      </c>
      <c r="AW323" s="73">
        <v>1.9099999666214</v>
      </c>
      <c r="AX323" s="73">
        <v>1.78999996185303</v>
      </c>
      <c r="AY323" s="73">
        <v>1.58000004291534</v>
      </c>
      <c r="AZ323" s="73">
        <v>1.66999995708466</v>
      </c>
      <c r="BA323" s="73">
        <v>2.5</v>
      </c>
      <c r="BB323" s="73">
        <v>3.1800000667571999</v>
      </c>
      <c r="BC323" s="73">
        <v>3.46000003814697</v>
      </c>
      <c r="BD323" s="73">
        <v>3.28999996185303</v>
      </c>
      <c r="BE323" s="73">
        <v>2.7000000476837198</v>
      </c>
      <c r="BF323" s="73">
        <v>2.4000000953674299</v>
      </c>
      <c r="BG323" s="73">
        <v>2</v>
      </c>
      <c r="BH323" s="73">
        <v>1.70000004768372</v>
      </c>
      <c r="BI323" s="73">
        <v>1.70000004768372</v>
      </c>
      <c r="BJ323" s="73">
        <v>1.66999995708466</v>
      </c>
      <c r="BK323" s="73">
        <v>3.8699998855590798</v>
      </c>
    </row>
    <row r="324" spans="1:63" x14ac:dyDescent="0.25">
      <c r="A324" s="61" t="s">
        <v>540</v>
      </c>
      <c r="B324" s="62" t="s">
        <v>159</v>
      </c>
      <c r="C324" s="77" t="e">
        <v>#N/A</v>
      </c>
      <c r="D324" s="77" t="e">
        <v>#N/A</v>
      </c>
      <c r="E324" s="77" t="e">
        <v>#N/A</v>
      </c>
      <c r="F324" s="77" t="e">
        <v>#N/A</v>
      </c>
      <c r="G324" s="77" t="e">
        <v>#N/A</v>
      </c>
      <c r="H324" s="77" t="e">
        <v>#N/A</v>
      </c>
      <c r="I324" s="77" t="e">
        <v>#N/A</v>
      </c>
      <c r="J324" s="77" t="e">
        <v>#N/A</v>
      </c>
      <c r="K324" s="77" t="e">
        <v>#N/A</v>
      </c>
      <c r="L324" s="77" t="e">
        <v>#N/A</v>
      </c>
      <c r="M324" s="77" t="e">
        <v>#N/A</v>
      </c>
      <c r="N324" s="77" t="e">
        <v>#N/A</v>
      </c>
      <c r="O324" s="77" t="e">
        <v>#N/A</v>
      </c>
      <c r="P324" s="77" t="e">
        <v>#N/A</v>
      </c>
      <c r="Q324" s="77" t="e">
        <v>#N/A</v>
      </c>
      <c r="R324" s="77" t="e">
        <v>#N/A</v>
      </c>
      <c r="S324" s="77" t="e">
        <v>#N/A</v>
      </c>
      <c r="T324" s="77" t="e">
        <v>#N/A</v>
      </c>
      <c r="U324" s="77" t="e">
        <v>#N/A</v>
      </c>
      <c r="V324" s="77" t="e">
        <v>#N/A</v>
      </c>
      <c r="W324" s="77" t="e">
        <v>#N/A</v>
      </c>
      <c r="X324" s="77" t="e">
        <v>#N/A</v>
      </c>
      <c r="Y324" s="77" t="e">
        <v>#N/A</v>
      </c>
      <c r="Z324" s="77" t="e">
        <v>#N/A</v>
      </c>
      <c r="AA324" s="77" t="e">
        <v>#N/A</v>
      </c>
      <c r="AB324" s="77" t="e">
        <v>#N/A</v>
      </c>
      <c r="AC324" s="77" t="e">
        <v>#N/A</v>
      </c>
      <c r="AD324" s="77" t="e">
        <v>#N/A</v>
      </c>
      <c r="AE324" s="77" t="e">
        <v>#N/A</v>
      </c>
      <c r="AF324" s="77" t="e">
        <v>#N/A</v>
      </c>
      <c r="AG324" s="73" t="e">
        <v>#N/A</v>
      </c>
      <c r="AH324" s="73" t="e">
        <v>#N/A</v>
      </c>
      <c r="AI324" s="73" t="e">
        <v>#N/A</v>
      </c>
      <c r="AJ324" s="73" t="e">
        <v>#N/A</v>
      </c>
      <c r="AK324" s="73" t="e">
        <v>#N/A</v>
      </c>
      <c r="AL324" s="73" t="e">
        <v>#N/A</v>
      </c>
      <c r="AM324" s="73" t="e">
        <v>#N/A</v>
      </c>
      <c r="AN324" s="73" t="e">
        <v>#N/A</v>
      </c>
      <c r="AO324" s="73" t="e">
        <v>#N/A</v>
      </c>
      <c r="AP324" s="73" t="e">
        <v>#N/A</v>
      </c>
      <c r="AQ324" s="73" t="e">
        <v>#N/A</v>
      </c>
      <c r="AR324" s="73" t="e">
        <v>#N/A</v>
      </c>
      <c r="AS324" s="73" t="e">
        <v>#N/A</v>
      </c>
      <c r="AT324" s="73" t="e">
        <v>#N/A</v>
      </c>
      <c r="AU324" s="73" t="e">
        <v>#N/A</v>
      </c>
      <c r="AV324" s="73" t="e">
        <v>#N/A</v>
      </c>
      <c r="AW324" s="73" t="e">
        <v>#N/A</v>
      </c>
      <c r="AX324" s="73" t="e">
        <v>#N/A</v>
      </c>
      <c r="AY324" s="73" t="e">
        <v>#N/A</v>
      </c>
      <c r="AZ324" s="73" t="e">
        <v>#N/A</v>
      </c>
      <c r="BA324" s="73" t="e">
        <v>#N/A</v>
      </c>
      <c r="BB324" s="73" t="e">
        <v>#N/A</v>
      </c>
      <c r="BC324" s="73" t="e">
        <v>#N/A</v>
      </c>
      <c r="BD324" s="73" t="e">
        <v>#N/A</v>
      </c>
      <c r="BE324" s="73" t="e">
        <v>#N/A</v>
      </c>
      <c r="BF324" s="73" t="e">
        <v>#N/A</v>
      </c>
      <c r="BG324" s="73" t="e">
        <v>#N/A</v>
      </c>
      <c r="BH324" s="73" t="e">
        <v>#N/A</v>
      </c>
      <c r="BI324" s="73" t="e">
        <v>#N/A</v>
      </c>
      <c r="BJ324" s="73" t="e">
        <v>#N/A</v>
      </c>
      <c r="BK324" s="73" t="e">
        <v>#N/A</v>
      </c>
    </row>
    <row r="325" spans="1:63" x14ac:dyDescent="0.25">
      <c r="A325" s="61" t="s">
        <v>306</v>
      </c>
      <c r="B325" s="62" t="s">
        <v>305</v>
      </c>
      <c r="C325" s="77" t="e">
        <v>#N/A</v>
      </c>
      <c r="D325" s="77" t="e">
        <v>#N/A</v>
      </c>
      <c r="E325" s="77" t="e">
        <v>#N/A</v>
      </c>
      <c r="F325" s="77" t="e">
        <v>#N/A</v>
      </c>
      <c r="G325" s="77" t="e">
        <v>#N/A</v>
      </c>
      <c r="H325" s="77" t="e">
        <v>#N/A</v>
      </c>
      <c r="I325" s="77" t="e">
        <v>#N/A</v>
      </c>
      <c r="J325" s="77" t="e">
        <v>#N/A</v>
      </c>
      <c r="K325" s="77" t="e">
        <v>#N/A</v>
      </c>
      <c r="L325" s="77" t="e">
        <v>#N/A</v>
      </c>
      <c r="M325" s="77" t="e">
        <v>#N/A</v>
      </c>
      <c r="N325" s="77" t="e">
        <v>#N/A</v>
      </c>
      <c r="O325" s="77" t="e">
        <v>#N/A</v>
      </c>
      <c r="P325" s="77" t="e">
        <v>#N/A</v>
      </c>
      <c r="Q325" s="77" t="e">
        <v>#N/A</v>
      </c>
      <c r="R325" s="77" t="e">
        <v>#N/A</v>
      </c>
      <c r="S325" s="77" t="e">
        <v>#N/A</v>
      </c>
      <c r="T325" s="77" t="e">
        <v>#N/A</v>
      </c>
      <c r="U325" s="77" t="e">
        <v>#N/A</v>
      </c>
      <c r="V325" s="77" t="e">
        <v>#N/A</v>
      </c>
      <c r="W325" s="77" t="e">
        <v>#N/A</v>
      </c>
      <c r="X325" s="77" t="e">
        <v>#N/A</v>
      </c>
      <c r="Y325" s="77" t="e">
        <v>#N/A</v>
      </c>
      <c r="Z325" s="77" t="e">
        <v>#N/A</v>
      </c>
      <c r="AA325" s="77" t="e">
        <v>#N/A</v>
      </c>
      <c r="AB325" s="77" t="e">
        <v>#N/A</v>
      </c>
      <c r="AC325" s="77" t="e">
        <v>#N/A</v>
      </c>
      <c r="AD325" s="77" t="e">
        <v>#N/A</v>
      </c>
      <c r="AE325" s="77" t="e">
        <v>#N/A</v>
      </c>
      <c r="AF325" s="77" t="e">
        <v>#N/A</v>
      </c>
      <c r="AG325" s="73" t="e">
        <v>#N/A</v>
      </c>
      <c r="AH325" s="73">
        <v>2.0899999141693102</v>
      </c>
      <c r="AI325" s="73">
        <v>2.0899999141693102</v>
      </c>
      <c r="AJ325" s="73">
        <v>2.46000003814697</v>
      </c>
      <c r="AK325" s="73">
        <v>2.8900001049041699</v>
      </c>
      <c r="AL325" s="73">
        <v>3.3599998950958301</v>
      </c>
      <c r="AM325" s="73">
        <v>3.8900001049041699</v>
      </c>
      <c r="AN325" s="73">
        <v>4.46000003814697</v>
      </c>
      <c r="AO325" s="73">
        <v>5.0700001716613796</v>
      </c>
      <c r="AP325" s="73">
        <v>5.6999998092651403</v>
      </c>
      <c r="AQ325" s="73">
        <v>4.9699997901916504</v>
      </c>
      <c r="AR325" s="73">
        <v>3.9800000190734899</v>
      </c>
      <c r="AS325" s="73">
        <v>3.2999999523162802</v>
      </c>
      <c r="AT325" s="73">
        <v>4.1399998664856001</v>
      </c>
      <c r="AU325" s="73">
        <v>4.3299999237060502</v>
      </c>
      <c r="AV325" s="73">
        <v>5.3000001907348597</v>
      </c>
      <c r="AW325" s="73">
        <v>4.53999996185303</v>
      </c>
      <c r="AX325" s="73">
        <v>3.9200000762939502</v>
      </c>
      <c r="AY325" s="73">
        <v>3.6600000858306898</v>
      </c>
      <c r="AZ325" s="73">
        <v>5.3600001335143999</v>
      </c>
      <c r="BA325" s="73">
        <v>6.2600002288818404</v>
      </c>
      <c r="BB325" s="73">
        <v>7.8600001335143999</v>
      </c>
      <c r="BC325" s="73">
        <v>11.800000190734901</v>
      </c>
      <c r="BD325" s="73">
        <v>15.8699998855591</v>
      </c>
      <c r="BE325" s="73">
        <v>16.090000152587901</v>
      </c>
      <c r="BF325" s="73">
        <v>14.9099998474121</v>
      </c>
      <c r="BG325" s="73">
        <v>12.949999809265099</v>
      </c>
      <c r="BH325" s="73">
        <v>11.050000190734901</v>
      </c>
      <c r="BI325" s="73">
        <v>8.3699998855590803</v>
      </c>
      <c r="BJ325" s="73">
        <v>7.0700001716613796</v>
      </c>
      <c r="BK325" s="73">
        <v>7.21000003814697</v>
      </c>
    </row>
    <row r="326" spans="1:63" x14ac:dyDescent="0.25">
      <c r="A326" s="61" t="s">
        <v>517</v>
      </c>
      <c r="B326" s="62" t="s">
        <v>340</v>
      </c>
      <c r="C326" s="77" t="e">
        <v>#N/A</v>
      </c>
      <c r="D326" s="77" t="e">
        <v>#N/A</v>
      </c>
      <c r="E326" s="77" t="e">
        <v>#N/A</v>
      </c>
      <c r="F326" s="77" t="e">
        <v>#N/A</v>
      </c>
      <c r="G326" s="77" t="e">
        <v>#N/A</v>
      </c>
      <c r="H326" s="77" t="e">
        <v>#N/A</v>
      </c>
      <c r="I326" s="77" t="e">
        <v>#N/A</v>
      </c>
      <c r="J326" s="77" t="e">
        <v>#N/A</v>
      </c>
      <c r="K326" s="77" t="e">
        <v>#N/A</v>
      </c>
      <c r="L326" s="77" t="e">
        <v>#N/A</v>
      </c>
      <c r="M326" s="77" t="e">
        <v>#N/A</v>
      </c>
      <c r="N326" s="77" t="e">
        <v>#N/A</v>
      </c>
      <c r="O326" s="77" t="e">
        <v>#N/A</v>
      </c>
      <c r="P326" s="77" t="e">
        <v>#N/A</v>
      </c>
      <c r="Q326" s="77" t="e">
        <v>#N/A</v>
      </c>
      <c r="R326" s="77" t="e">
        <v>#N/A</v>
      </c>
      <c r="S326" s="77" t="e">
        <v>#N/A</v>
      </c>
      <c r="T326" s="77" t="e">
        <v>#N/A</v>
      </c>
      <c r="U326" s="77" t="e">
        <v>#N/A</v>
      </c>
      <c r="V326" s="77" t="e">
        <v>#N/A</v>
      </c>
      <c r="W326" s="77" t="e">
        <v>#N/A</v>
      </c>
      <c r="X326" s="77" t="e">
        <v>#N/A</v>
      </c>
      <c r="Y326" s="77" t="e">
        <v>#N/A</v>
      </c>
      <c r="Z326" s="77" t="e">
        <v>#N/A</v>
      </c>
      <c r="AA326" s="77" t="e">
        <v>#N/A</v>
      </c>
      <c r="AB326" s="77" t="e">
        <v>#N/A</v>
      </c>
      <c r="AC326" s="77" t="e">
        <v>#N/A</v>
      </c>
      <c r="AD326" s="77" t="e">
        <v>#N/A</v>
      </c>
      <c r="AE326" s="77" t="e">
        <v>#N/A</v>
      </c>
      <c r="AF326" s="77" t="e">
        <v>#N/A</v>
      </c>
      <c r="AG326" s="73" t="e">
        <v>#N/A</v>
      </c>
      <c r="AH326" s="73">
        <v>2.2699999809265101</v>
      </c>
      <c r="AI326" s="73">
        <v>3.2200000286102299</v>
      </c>
      <c r="AJ326" s="73">
        <v>4.3200001716613796</v>
      </c>
      <c r="AK326" s="73">
        <v>4.3000001907348597</v>
      </c>
      <c r="AL326" s="73">
        <v>4.0199999809265101</v>
      </c>
      <c r="AM326" s="73">
        <v>3.8900001049041699</v>
      </c>
      <c r="AN326" s="73">
        <v>4.2699999809265101</v>
      </c>
      <c r="AO326" s="73">
        <v>5.9000000953674299</v>
      </c>
      <c r="AP326" s="73">
        <v>8.4899997711181605</v>
      </c>
      <c r="AQ326" s="73">
        <v>8.7600002288818395</v>
      </c>
      <c r="AR326" s="73">
        <v>7.9899997711181596</v>
      </c>
      <c r="AS326" s="73">
        <v>7.0199999809265101</v>
      </c>
      <c r="AT326" s="73">
        <v>7.53999996185303</v>
      </c>
      <c r="AU326" s="73">
        <v>8.2100000381469709</v>
      </c>
      <c r="AV326" s="73">
        <v>7.9299998283386204</v>
      </c>
      <c r="AW326" s="73">
        <v>7.1500000953674299</v>
      </c>
      <c r="AX326" s="73">
        <v>5.3200001716613796</v>
      </c>
      <c r="AY326" s="73">
        <v>4.3899998664856001</v>
      </c>
      <c r="AZ326" s="73">
        <v>6.6599998474121103</v>
      </c>
      <c r="BA326" s="73">
        <v>7.2800002098083496</v>
      </c>
      <c r="BB326" s="73">
        <v>6.71000003814697</v>
      </c>
      <c r="BC326" s="73">
        <v>6.9800000190734899</v>
      </c>
      <c r="BD326" s="73">
        <v>6.9499998092651403</v>
      </c>
      <c r="BE326" s="73">
        <v>6.1100001335143999</v>
      </c>
      <c r="BF326" s="73">
        <v>5.0500001907348597</v>
      </c>
      <c r="BG326" s="73">
        <v>3.9500000476837198</v>
      </c>
      <c r="BH326" s="73">
        <v>2.8900001049041699</v>
      </c>
      <c r="BI326" s="73">
        <v>2.2400000095367401</v>
      </c>
      <c r="BJ326" s="73">
        <v>2.0099999904632599</v>
      </c>
      <c r="BK326" s="73">
        <v>2.9400000572204599</v>
      </c>
    </row>
    <row r="327" spans="1:63" x14ac:dyDescent="0.25">
      <c r="A327" s="61" t="s">
        <v>359</v>
      </c>
      <c r="B327" s="62" t="s">
        <v>358</v>
      </c>
      <c r="C327" s="77" t="e">
        <v>#N/A</v>
      </c>
      <c r="D327" s="77" t="e">
        <v>#N/A</v>
      </c>
      <c r="E327" s="77" t="e">
        <v>#N/A</v>
      </c>
      <c r="F327" s="77" t="e">
        <v>#N/A</v>
      </c>
      <c r="G327" s="77" t="e">
        <v>#N/A</v>
      </c>
      <c r="H327" s="77" t="e">
        <v>#N/A</v>
      </c>
      <c r="I327" s="77" t="e">
        <v>#N/A</v>
      </c>
      <c r="J327" s="77" t="e">
        <v>#N/A</v>
      </c>
      <c r="K327" s="77" t="e">
        <v>#N/A</v>
      </c>
      <c r="L327" s="77" t="e">
        <v>#N/A</v>
      </c>
      <c r="M327" s="77" t="e">
        <v>#N/A</v>
      </c>
      <c r="N327" s="77" t="e">
        <v>#N/A</v>
      </c>
      <c r="O327" s="77" t="e">
        <v>#N/A</v>
      </c>
      <c r="P327" s="77" t="e">
        <v>#N/A</v>
      </c>
      <c r="Q327" s="77" t="e">
        <v>#N/A</v>
      </c>
      <c r="R327" s="77" t="e">
        <v>#N/A</v>
      </c>
      <c r="S327" s="77" t="e">
        <v>#N/A</v>
      </c>
      <c r="T327" s="77" t="e">
        <v>#N/A</v>
      </c>
      <c r="U327" s="77" t="e">
        <v>#N/A</v>
      </c>
      <c r="V327" s="77" t="e">
        <v>#N/A</v>
      </c>
      <c r="W327" s="77" t="e">
        <v>#N/A</v>
      </c>
      <c r="X327" s="77" t="e">
        <v>#N/A</v>
      </c>
      <c r="Y327" s="77" t="e">
        <v>#N/A</v>
      </c>
      <c r="Z327" s="77" t="e">
        <v>#N/A</v>
      </c>
      <c r="AA327" s="77" t="e">
        <v>#N/A</v>
      </c>
      <c r="AB327" s="77" t="e">
        <v>#N/A</v>
      </c>
      <c r="AC327" s="77" t="e">
        <v>#N/A</v>
      </c>
      <c r="AD327" s="77" t="e">
        <v>#N/A</v>
      </c>
      <c r="AE327" s="77" t="e">
        <v>#N/A</v>
      </c>
      <c r="AF327" s="77" t="e">
        <v>#N/A</v>
      </c>
      <c r="AG327" s="73" t="e">
        <v>#N/A</v>
      </c>
      <c r="AH327" s="73">
        <v>9.1000003814697301</v>
      </c>
      <c r="AI327" s="73">
        <v>9.0299997329711896</v>
      </c>
      <c r="AJ327" s="73">
        <v>10.7200002670288</v>
      </c>
      <c r="AK327" s="73">
        <v>8.0399999618530291</v>
      </c>
      <c r="AL327" s="73">
        <v>6.9899997711181596</v>
      </c>
      <c r="AM327" s="73">
        <v>6.8400001525878897</v>
      </c>
      <c r="AN327" s="73">
        <v>5.4000000953674299</v>
      </c>
      <c r="AO327" s="73">
        <v>5.03999996185303</v>
      </c>
      <c r="AP327" s="73">
        <v>5.1399998664856001</v>
      </c>
      <c r="AQ327" s="73">
        <v>4.4800000190734899</v>
      </c>
      <c r="AR327" s="73">
        <v>4.1599998474121103</v>
      </c>
      <c r="AS327" s="73">
        <v>4.2699999809265101</v>
      </c>
      <c r="AT327" s="73">
        <v>5.4000000953674299</v>
      </c>
      <c r="AU327" s="73">
        <v>5.1999998092651403</v>
      </c>
      <c r="AV327" s="73">
        <v>4.8299999237060502</v>
      </c>
      <c r="AW327" s="73">
        <v>3.9000000953674299</v>
      </c>
      <c r="AX327" s="73">
        <v>3.7999999523162802</v>
      </c>
      <c r="AY327" s="73">
        <v>3.6800000667571999</v>
      </c>
      <c r="AZ327" s="73">
        <v>6.4099998474121103</v>
      </c>
      <c r="BA327" s="73">
        <v>7.75</v>
      </c>
      <c r="BB327" s="73">
        <v>7.7699999809265101</v>
      </c>
      <c r="BC327" s="73">
        <v>7.8000001907348597</v>
      </c>
      <c r="BD327" s="73">
        <v>7.3800001144409197</v>
      </c>
      <c r="BE327" s="73">
        <v>6.9299998283386204</v>
      </c>
      <c r="BF327" s="73">
        <v>6.2800002098083496</v>
      </c>
      <c r="BG327" s="73">
        <v>5.9899997711181596</v>
      </c>
      <c r="BH327" s="73">
        <v>5.8299999237060502</v>
      </c>
      <c r="BI327" s="73">
        <v>5.1300001144409197</v>
      </c>
      <c r="BJ327" s="73">
        <v>5.0199999809265101</v>
      </c>
      <c r="BK327" s="73">
        <v>5.6599998474121103</v>
      </c>
    </row>
    <row r="328" spans="1:63" x14ac:dyDescent="0.25">
      <c r="A328" s="61" t="s">
        <v>48</v>
      </c>
      <c r="B328" s="62" t="s">
        <v>47</v>
      </c>
      <c r="C328" s="77" t="e">
        <v>#N/A</v>
      </c>
      <c r="D328" s="77" t="e">
        <v>#N/A</v>
      </c>
      <c r="E328" s="77" t="e">
        <v>#N/A</v>
      </c>
      <c r="F328" s="77" t="e">
        <v>#N/A</v>
      </c>
      <c r="G328" s="77" t="e">
        <v>#N/A</v>
      </c>
      <c r="H328" s="77" t="e">
        <v>#N/A</v>
      </c>
      <c r="I328" s="77" t="e">
        <v>#N/A</v>
      </c>
      <c r="J328" s="77" t="e">
        <v>#N/A</v>
      </c>
      <c r="K328" s="77" t="e">
        <v>#N/A</v>
      </c>
      <c r="L328" s="77" t="e">
        <v>#N/A</v>
      </c>
      <c r="M328" s="77" t="e">
        <v>#N/A</v>
      </c>
      <c r="N328" s="77" t="e">
        <v>#N/A</v>
      </c>
      <c r="O328" s="77" t="e">
        <v>#N/A</v>
      </c>
      <c r="P328" s="77" t="e">
        <v>#N/A</v>
      </c>
      <c r="Q328" s="77" t="e">
        <v>#N/A</v>
      </c>
      <c r="R328" s="77" t="e">
        <v>#N/A</v>
      </c>
      <c r="S328" s="77" t="e">
        <v>#N/A</v>
      </c>
      <c r="T328" s="77" t="e">
        <v>#N/A</v>
      </c>
      <c r="U328" s="77" t="e">
        <v>#N/A</v>
      </c>
      <c r="V328" s="77" t="e">
        <v>#N/A</v>
      </c>
      <c r="W328" s="77" t="e">
        <v>#N/A</v>
      </c>
      <c r="X328" s="77" t="e">
        <v>#N/A</v>
      </c>
      <c r="Y328" s="77" t="e">
        <v>#N/A</v>
      </c>
      <c r="Z328" s="77" t="e">
        <v>#N/A</v>
      </c>
      <c r="AA328" s="77" t="e">
        <v>#N/A</v>
      </c>
      <c r="AB328" s="77" t="e">
        <v>#N/A</v>
      </c>
      <c r="AC328" s="77" t="e">
        <v>#N/A</v>
      </c>
      <c r="AD328" s="77" t="e">
        <v>#N/A</v>
      </c>
      <c r="AE328" s="77" t="e">
        <v>#N/A</v>
      </c>
      <c r="AF328" s="77" t="e">
        <v>#N/A</v>
      </c>
      <c r="AG328" s="73" t="e">
        <v>#N/A</v>
      </c>
      <c r="AH328" s="73">
        <v>11.3800001144409</v>
      </c>
      <c r="AI328" s="73">
        <v>11.4700002670288</v>
      </c>
      <c r="AJ328" s="73">
        <v>11.6099996566772</v>
      </c>
      <c r="AK328" s="73">
        <v>11.6599998474121</v>
      </c>
      <c r="AL328" s="73">
        <v>11.6499996185303</v>
      </c>
      <c r="AM328" s="73">
        <v>11.6599998474121</v>
      </c>
      <c r="AN328" s="73">
        <v>11.6400003433228</v>
      </c>
      <c r="AO328" s="73">
        <v>11.6400003433228</v>
      </c>
      <c r="AP328" s="73">
        <v>11.699999809265099</v>
      </c>
      <c r="AQ328" s="73">
        <v>11.6599998474121</v>
      </c>
      <c r="AR328" s="73">
        <v>11.6300001144409</v>
      </c>
      <c r="AS328" s="73">
        <v>11.689999580383301</v>
      </c>
      <c r="AT328" s="73">
        <v>11.689999580383301</v>
      </c>
      <c r="AU328" s="73">
        <v>11.6199998855591</v>
      </c>
      <c r="AV328" s="73">
        <v>11.5200004577637</v>
      </c>
      <c r="AW328" s="73">
        <v>11.3400001525879</v>
      </c>
      <c r="AX328" s="73">
        <v>11.170000076293899</v>
      </c>
      <c r="AY328" s="73">
        <v>11.1000003814697</v>
      </c>
      <c r="AZ328" s="73">
        <v>11.460000038146999</v>
      </c>
      <c r="BA328" s="73">
        <v>11.5200004577637</v>
      </c>
      <c r="BB328" s="73">
        <v>11.5100002288818</v>
      </c>
      <c r="BC328" s="73">
        <v>11.5200004577637</v>
      </c>
      <c r="BD328" s="73">
        <v>11.539999961853001</v>
      </c>
      <c r="BE328" s="73">
        <v>11.449999809265099</v>
      </c>
      <c r="BF328" s="73">
        <v>11.3900003433228</v>
      </c>
      <c r="BG328" s="73">
        <v>11.310000419616699</v>
      </c>
      <c r="BH328" s="73">
        <v>11.180000305175801</v>
      </c>
      <c r="BI328" s="73">
        <v>11.060000419616699</v>
      </c>
      <c r="BJ328" s="73">
        <v>10.9700002670288</v>
      </c>
      <c r="BK328" s="73">
        <v>11.569999694824199</v>
      </c>
    </row>
    <row r="329" spans="1:63" x14ac:dyDescent="0.25">
      <c r="A329" s="61" t="s">
        <v>162</v>
      </c>
      <c r="B329" s="62" t="s">
        <v>161</v>
      </c>
      <c r="C329" s="77" t="e">
        <v>#N/A</v>
      </c>
      <c r="D329" s="77" t="e">
        <v>#N/A</v>
      </c>
      <c r="E329" s="77" t="e">
        <v>#N/A</v>
      </c>
      <c r="F329" s="77" t="e">
        <v>#N/A</v>
      </c>
      <c r="G329" s="77" t="e">
        <v>#N/A</v>
      </c>
      <c r="H329" s="77" t="e">
        <v>#N/A</v>
      </c>
      <c r="I329" s="77" t="e">
        <v>#N/A</v>
      </c>
      <c r="J329" s="77" t="e">
        <v>#N/A</v>
      </c>
      <c r="K329" s="77" t="e">
        <v>#N/A</v>
      </c>
      <c r="L329" s="77" t="e">
        <v>#N/A</v>
      </c>
      <c r="M329" s="77" t="e">
        <v>#N/A</v>
      </c>
      <c r="N329" s="77" t="e">
        <v>#N/A</v>
      </c>
      <c r="O329" s="77" t="e">
        <v>#N/A</v>
      </c>
      <c r="P329" s="77" t="e">
        <v>#N/A</v>
      </c>
      <c r="Q329" s="77" t="e">
        <v>#N/A</v>
      </c>
      <c r="R329" s="77" t="e">
        <v>#N/A</v>
      </c>
      <c r="S329" s="77" t="e">
        <v>#N/A</v>
      </c>
      <c r="T329" s="77" t="e">
        <v>#N/A</v>
      </c>
      <c r="U329" s="77" t="e">
        <v>#N/A</v>
      </c>
      <c r="V329" s="77" t="e">
        <v>#N/A</v>
      </c>
      <c r="W329" s="77" t="e">
        <v>#N/A</v>
      </c>
      <c r="X329" s="77" t="e">
        <v>#N/A</v>
      </c>
      <c r="Y329" s="77" t="e">
        <v>#N/A</v>
      </c>
      <c r="Z329" s="77" t="e">
        <v>#N/A</v>
      </c>
      <c r="AA329" s="77" t="e">
        <v>#N/A</v>
      </c>
      <c r="AB329" s="77" t="e">
        <v>#N/A</v>
      </c>
      <c r="AC329" s="77" t="e">
        <v>#N/A</v>
      </c>
      <c r="AD329" s="77" t="e">
        <v>#N/A</v>
      </c>
      <c r="AE329" s="77" t="e">
        <v>#N/A</v>
      </c>
      <c r="AF329" s="77" t="e">
        <v>#N/A</v>
      </c>
      <c r="AG329" s="73" t="e">
        <v>#N/A</v>
      </c>
      <c r="AH329" s="73" t="e">
        <v>#N/A</v>
      </c>
      <c r="AI329" s="73" t="e">
        <v>#N/A</v>
      </c>
      <c r="AJ329" s="73" t="e">
        <v>#N/A</v>
      </c>
      <c r="AK329" s="73" t="e">
        <v>#N/A</v>
      </c>
      <c r="AL329" s="73" t="e">
        <v>#N/A</v>
      </c>
      <c r="AM329" s="73" t="e">
        <v>#N/A</v>
      </c>
      <c r="AN329" s="73" t="e">
        <v>#N/A</v>
      </c>
      <c r="AO329" s="73" t="e">
        <v>#N/A</v>
      </c>
      <c r="AP329" s="73" t="e">
        <v>#N/A</v>
      </c>
      <c r="AQ329" s="73" t="e">
        <v>#N/A</v>
      </c>
      <c r="AR329" s="73" t="e">
        <v>#N/A</v>
      </c>
      <c r="AS329" s="73" t="e">
        <v>#N/A</v>
      </c>
      <c r="AT329" s="73" t="e">
        <v>#N/A</v>
      </c>
      <c r="AU329" s="73" t="e">
        <v>#N/A</v>
      </c>
      <c r="AV329" s="73" t="e">
        <v>#N/A</v>
      </c>
      <c r="AW329" s="73" t="e">
        <v>#N/A</v>
      </c>
      <c r="AX329" s="73" t="e">
        <v>#N/A</v>
      </c>
      <c r="AY329" s="73" t="e">
        <v>#N/A</v>
      </c>
      <c r="AZ329" s="73" t="e">
        <v>#N/A</v>
      </c>
      <c r="BA329" s="73" t="e">
        <v>#N/A</v>
      </c>
      <c r="BB329" s="73" t="e">
        <v>#N/A</v>
      </c>
      <c r="BC329" s="73" t="e">
        <v>#N/A</v>
      </c>
      <c r="BD329" s="73" t="e">
        <v>#N/A</v>
      </c>
      <c r="BE329" s="73" t="e">
        <v>#N/A</v>
      </c>
      <c r="BF329" s="73" t="e">
        <v>#N/A</v>
      </c>
      <c r="BG329" s="73" t="e">
        <v>#N/A</v>
      </c>
      <c r="BH329" s="73" t="e">
        <v>#N/A</v>
      </c>
      <c r="BI329" s="73" t="e">
        <v>#N/A</v>
      </c>
      <c r="BJ329" s="73" t="e">
        <v>#N/A</v>
      </c>
      <c r="BK329" s="73" t="e">
        <v>#N/A</v>
      </c>
    </row>
    <row r="330" spans="1:63" x14ac:dyDescent="0.25">
      <c r="A330" s="61" t="s">
        <v>164</v>
      </c>
      <c r="B330" s="62" t="s">
        <v>163</v>
      </c>
      <c r="C330" s="77" t="e">
        <v>#N/A</v>
      </c>
      <c r="D330" s="77" t="e">
        <v>#N/A</v>
      </c>
      <c r="E330" s="77" t="e">
        <v>#N/A</v>
      </c>
      <c r="F330" s="77" t="e">
        <v>#N/A</v>
      </c>
      <c r="G330" s="77" t="e">
        <v>#N/A</v>
      </c>
      <c r="H330" s="77" t="e">
        <v>#N/A</v>
      </c>
      <c r="I330" s="77" t="e">
        <v>#N/A</v>
      </c>
      <c r="J330" s="77" t="e">
        <v>#N/A</v>
      </c>
      <c r="K330" s="77" t="e">
        <v>#N/A</v>
      </c>
      <c r="L330" s="77" t="e">
        <v>#N/A</v>
      </c>
      <c r="M330" s="77" t="e">
        <v>#N/A</v>
      </c>
      <c r="N330" s="77" t="e">
        <v>#N/A</v>
      </c>
      <c r="O330" s="77" t="e">
        <v>#N/A</v>
      </c>
      <c r="P330" s="77" t="e">
        <v>#N/A</v>
      </c>
      <c r="Q330" s="77" t="e">
        <v>#N/A</v>
      </c>
      <c r="R330" s="77" t="e">
        <v>#N/A</v>
      </c>
      <c r="S330" s="77" t="e">
        <v>#N/A</v>
      </c>
      <c r="T330" s="77" t="e">
        <v>#N/A</v>
      </c>
      <c r="U330" s="77" t="e">
        <v>#N/A</v>
      </c>
      <c r="V330" s="77" t="e">
        <v>#N/A</v>
      </c>
      <c r="W330" s="77" t="e">
        <v>#N/A</v>
      </c>
      <c r="X330" s="77" t="e">
        <v>#N/A</v>
      </c>
      <c r="Y330" s="77" t="e">
        <v>#N/A</v>
      </c>
      <c r="Z330" s="77" t="e">
        <v>#N/A</v>
      </c>
      <c r="AA330" s="77" t="e">
        <v>#N/A</v>
      </c>
      <c r="AB330" s="77" t="e">
        <v>#N/A</v>
      </c>
      <c r="AC330" s="77" t="e">
        <v>#N/A</v>
      </c>
      <c r="AD330" s="77" t="e">
        <v>#N/A</v>
      </c>
      <c r="AE330" s="77" t="e">
        <v>#N/A</v>
      </c>
      <c r="AF330" s="77" t="e">
        <v>#N/A</v>
      </c>
      <c r="AG330" s="73" t="e">
        <v>#N/A</v>
      </c>
      <c r="AH330" s="73">
        <v>6.2399997711181596</v>
      </c>
      <c r="AI330" s="73">
        <v>6.3000001907348597</v>
      </c>
      <c r="AJ330" s="73">
        <v>6.4000000953674299</v>
      </c>
      <c r="AK330" s="73">
        <v>6.4299998283386204</v>
      </c>
      <c r="AL330" s="73">
        <v>6.4299998283386204</v>
      </c>
      <c r="AM330" s="73">
        <v>6.4299998283386204</v>
      </c>
      <c r="AN330" s="73">
        <v>6.4200000762939498</v>
      </c>
      <c r="AO330" s="73">
        <v>6.4200000762939498</v>
      </c>
      <c r="AP330" s="73">
        <v>6.46000003814697</v>
      </c>
      <c r="AQ330" s="73">
        <v>6.4299998283386204</v>
      </c>
      <c r="AR330" s="73">
        <v>7.2600002288818404</v>
      </c>
      <c r="AS330" s="73">
        <v>6.7800002098083496</v>
      </c>
      <c r="AT330" s="73">
        <v>6.9400000572204599</v>
      </c>
      <c r="AU330" s="73">
        <v>6.3000001907348597</v>
      </c>
      <c r="AV330" s="73">
        <v>6.5900001525878897</v>
      </c>
      <c r="AW330" s="73">
        <v>5.6599998474121103</v>
      </c>
      <c r="AX330" s="73">
        <v>5.1599998474121103</v>
      </c>
      <c r="AY330" s="73">
        <v>4.7600002288818404</v>
      </c>
      <c r="AZ330" s="73">
        <v>5.4699997901916504</v>
      </c>
      <c r="BA330" s="73">
        <v>5.21000003814697</v>
      </c>
      <c r="BB330" s="73">
        <v>6.0900001525878897</v>
      </c>
      <c r="BC330" s="73">
        <v>6.7199997901916504</v>
      </c>
      <c r="BD330" s="73">
        <v>7.3499999046325701</v>
      </c>
      <c r="BE330" s="73">
        <v>6.7199997901916504</v>
      </c>
      <c r="BF330" s="73">
        <v>7.6100001335143999</v>
      </c>
      <c r="BG330" s="73">
        <v>7.2800002098083496</v>
      </c>
      <c r="BH330" s="73">
        <v>5.8299999237060502</v>
      </c>
      <c r="BI330" s="73">
        <v>5.8600001335143999</v>
      </c>
      <c r="BJ330" s="73">
        <v>6.3600001335143999</v>
      </c>
      <c r="BK330" s="73">
        <v>8.8999996185302699</v>
      </c>
    </row>
    <row r="331" spans="1:63" x14ac:dyDescent="0.25">
      <c r="A331" s="61" t="s">
        <v>166</v>
      </c>
      <c r="B331" s="62" t="s">
        <v>165</v>
      </c>
      <c r="C331" s="77" t="e">
        <v>#N/A</v>
      </c>
      <c r="D331" s="77" t="e">
        <v>#N/A</v>
      </c>
      <c r="E331" s="77" t="e">
        <v>#N/A</v>
      </c>
      <c r="F331" s="77" t="e">
        <v>#N/A</v>
      </c>
      <c r="G331" s="77" t="e">
        <v>#N/A</v>
      </c>
      <c r="H331" s="77" t="e">
        <v>#N/A</v>
      </c>
      <c r="I331" s="77" t="e">
        <v>#N/A</v>
      </c>
      <c r="J331" s="77" t="e">
        <v>#N/A</v>
      </c>
      <c r="K331" s="77" t="e">
        <v>#N/A</v>
      </c>
      <c r="L331" s="77" t="e">
        <v>#N/A</v>
      </c>
      <c r="M331" s="77" t="e">
        <v>#N/A</v>
      </c>
      <c r="N331" s="77" t="e">
        <v>#N/A</v>
      </c>
      <c r="O331" s="77" t="e">
        <v>#N/A</v>
      </c>
      <c r="P331" s="77" t="e">
        <v>#N/A</v>
      </c>
      <c r="Q331" s="77" t="e">
        <v>#N/A</v>
      </c>
      <c r="R331" s="77" t="e">
        <v>#N/A</v>
      </c>
      <c r="S331" s="77" t="e">
        <v>#N/A</v>
      </c>
      <c r="T331" s="77" t="e">
        <v>#N/A</v>
      </c>
      <c r="U331" s="77" t="e">
        <v>#N/A</v>
      </c>
      <c r="V331" s="77" t="e">
        <v>#N/A</v>
      </c>
      <c r="W331" s="77" t="e">
        <v>#N/A</v>
      </c>
      <c r="X331" s="77" t="e">
        <v>#N/A</v>
      </c>
      <c r="Y331" s="77" t="e">
        <v>#N/A</v>
      </c>
      <c r="Z331" s="77" t="e">
        <v>#N/A</v>
      </c>
      <c r="AA331" s="77" t="e">
        <v>#N/A</v>
      </c>
      <c r="AB331" s="77" t="e">
        <v>#N/A</v>
      </c>
      <c r="AC331" s="77" t="e">
        <v>#N/A</v>
      </c>
      <c r="AD331" s="77" t="e">
        <v>#N/A</v>
      </c>
      <c r="AE331" s="77" t="e">
        <v>#N/A</v>
      </c>
      <c r="AF331" s="77" t="e">
        <v>#N/A</v>
      </c>
      <c r="AG331" s="73" t="e">
        <v>#N/A</v>
      </c>
      <c r="AH331" s="73">
        <v>4.6199998855590803</v>
      </c>
      <c r="AI331" s="73">
        <v>4.6799998283386204</v>
      </c>
      <c r="AJ331" s="73">
        <v>4.7699999809265101</v>
      </c>
      <c r="AK331" s="73">
        <v>4.8000001907348597</v>
      </c>
      <c r="AL331" s="73">
        <v>4.8000001907348597</v>
      </c>
      <c r="AM331" s="73">
        <v>4.8000001907348597</v>
      </c>
      <c r="AN331" s="73">
        <v>4.78999996185303</v>
      </c>
      <c r="AO331" s="73">
        <v>4.78999996185303</v>
      </c>
      <c r="AP331" s="73">
        <v>4.8200001716613796</v>
      </c>
      <c r="AQ331" s="73">
        <v>4.8000001907348597</v>
      </c>
      <c r="AR331" s="73">
        <v>4.25</v>
      </c>
      <c r="AS331" s="73">
        <v>4.9499998092651403</v>
      </c>
      <c r="AT331" s="73">
        <v>5.6599998474121103</v>
      </c>
      <c r="AU331" s="73">
        <v>5</v>
      </c>
      <c r="AV331" s="73">
        <v>3.7799999713897701</v>
      </c>
      <c r="AW331" s="73">
        <v>3.5499999523162802</v>
      </c>
      <c r="AX331" s="73">
        <v>3.1400001049041699</v>
      </c>
      <c r="AY331" s="73">
        <v>3.9200000762939502</v>
      </c>
      <c r="AZ331" s="73">
        <v>4.6100001335143999</v>
      </c>
      <c r="BA331" s="73">
        <v>4.0900001525878897</v>
      </c>
      <c r="BB331" s="73">
        <v>3.46000003814697</v>
      </c>
      <c r="BC331" s="73">
        <v>3.2400000095367401</v>
      </c>
      <c r="BD331" s="73">
        <v>3.0799999237060498</v>
      </c>
      <c r="BE331" s="73">
        <v>3.4800000190734899</v>
      </c>
      <c r="BF331" s="73">
        <v>3.6199998855590798</v>
      </c>
      <c r="BG331" s="73">
        <v>4.5999999046325701</v>
      </c>
      <c r="BH331" s="73">
        <v>3.8399999141693102</v>
      </c>
      <c r="BI331" s="73">
        <v>3.5299999713897701</v>
      </c>
      <c r="BJ331" s="73">
        <v>3.8099999427795401</v>
      </c>
      <c r="BK331" s="73">
        <v>6.2300000190734899</v>
      </c>
    </row>
    <row r="332" spans="1:63" x14ac:dyDescent="0.25">
      <c r="A332" s="61" t="s">
        <v>518</v>
      </c>
      <c r="B332" s="62" t="s">
        <v>7</v>
      </c>
      <c r="C332" s="77" t="e">
        <v>#N/A</v>
      </c>
      <c r="D332" s="77" t="e">
        <v>#N/A</v>
      </c>
      <c r="E332" s="77" t="e">
        <v>#N/A</v>
      </c>
      <c r="F332" s="77" t="e">
        <v>#N/A</v>
      </c>
      <c r="G332" s="77" t="e">
        <v>#N/A</v>
      </c>
      <c r="H332" s="77" t="e">
        <v>#N/A</v>
      </c>
      <c r="I332" s="77" t="e">
        <v>#N/A</v>
      </c>
      <c r="J332" s="77" t="e">
        <v>#N/A</v>
      </c>
      <c r="K332" s="77" t="e">
        <v>#N/A</v>
      </c>
      <c r="L332" s="77" t="e">
        <v>#N/A</v>
      </c>
      <c r="M332" s="77" t="e">
        <v>#N/A</v>
      </c>
      <c r="N332" s="77" t="e">
        <v>#N/A</v>
      </c>
      <c r="O332" s="77" t="e">
        <v>#N/A</v>
      </c>
      <c r="P332" s="77" t="e">
        <v>#N/A</v>
      </c>
      <c r="Q332" s="77" t="e">
        <v>#N/A</v>
      </c>
      <c r="R332" s="77" t="e">
        <v>#N/A</v>
      </c>
      <c r="S332" s="77" t="e">
        <v>#N/A</v>
      </c>
      <c r="T332" s="77" t="e">
        <v>#N/A</v>
      </c>
      <c r="U332" s="77" t="e">
        <v>#N/A</v>
      </c>
      <c r="V332" s="77" t="e">
        <v>#N/A</v>
      </c>
      <c r="W332" s="77" t="e">
        <v>#N/A</v>
      </c>
      <c r="X332" s="77" t="e">
        <v>#N/A</v>
      </c>
      <c r="Y332" s="77" t="e">
        <v>#N/A</v>
      </c>
      <c r="Z332" s="77" t="e">
        <v>#N/A</v>
      </c>
      <c r="AA332" s="77" t="e">
        <v>#N/A</v>
      </c>
      <c r="AB332" s="77" t="e">
        <v>#N/A</v>
      </c>
      <c r="AC332" s="77" t="e">
        <v>#N/A</v>
      </c>
      <c r="AD332" s="77" t="e">
        <v>#N/A</v>
      </c>
      <c r="AE332" s="77" t="e">
        <v>#N/A</v>
      </c>
      <c r="AF332" s="77" t="e">
        <v>#N/A</v>
      </c>
      <c r="AG332" s="73" t="e">
        <v>#N/A</v>
      </c>
      <c r="AH332" s="73">
        <v>9.3800001144409197</v>
      </c>
      <c r="AI332" s="73">
        <v>8.9200000762939506</v>
      </c>
      <c r="AJ332" s="73">
        <v>10.920000076293899</v>
      </c>
      <c r="AK332" s="73">
        <v>10.930000305175801</v>
      </c>
      <c r="AL332" s="73">
        <v>11.039999961853001</v>
      </c>
      <c r="AM332" s="73">
        <v>9</v>
      </c>
      <c r="AN332" s="73">
        <v>8.3699998855590803</v>
      </c>
      <c r="AO332" s="73">
        <v>8.0299997329711896</v>
      </c>
      <c r="AP332" s="73">
        <v>7.9499998092651403</v>
      </c>
      <c r="AQ332" s="73">
        <v>8.9799995422363299</v>
      </c>
      <c r="AR332" s="73">
        <v>9.2600002288818395</v>
      </c>
      <c r="AS332" s="73">
        <v>10.0100002288818</v>
      </c>
      <c r="AT332" s="73">
        <v>11.0100002288818</v>
      </c>
      <c r="AU332" s="73">
        <v>10.319999694824199</v>
      </c>
      <c r="AV332" s="73">
        <v>11.199999809265099</v>
      </c>
      <c r="AW332" s="73">
        <v>10.4899997711182</v>
      </c>
      <c r="AX332" s="73">
        <v>8.8000001907348597</v>
      </c>
      <c r="AY332" s="73">
        <v>8.5200004577636701</v>
      </c>
      <c r="AZ332" s="73">
        <v>9.0900001525878906</v>
      </c>
      <c r="BA332" s="73">
        <v>8.7600002288818395</v>
      </c>
      <c r="BB332" s="73">
        <v>11.8500003814697</v>
      </c>
      <c r="BC332" s="73">
        <v>12.6000003814697</v>
      </c>
      <c r="BD332" s="73">
        <v>13.1499996185303</v>
      </c>
      <c r="BE332" s="73">
        <v>13.1099996566772</v>
      </c>
      <c r="BF332" s="73">
        <v>13.050000190734901</v>
      </c>
      <c r="BG332" s="73">
        <v>12.4099998474121</v>
      </c>
      <c r="BH332" s="73">
        <v>11.7399997711182</v>
      </c>
      <c r="BI332" s="73">
        <v>9.8199996948242205</v>
      </c>
      <c r="BJ332" s="73">
        <v>9.7299995422363299</v>
      </c>
      <c r="BK332" s="73">
        <v>10.449999809265099</v>
      </c>
    </row>
    <row r="333" spans="1:63" x14ac:dyDescent="0.25">
      <c r="A333" s="61" t="s">
        <v>168</v>
      </c>
      <c r="B333" s="62" t="s">
        <v>167</v>
      </c>
      <c r="C333" s="77" t="e">
        <v>#N/A</v>
      </c>
      <c r="D333" s="77" t="e">
        <v>#N/A</v>
      </c>
      <c r="E333" s="77" t="e">
        <v>#N/A</v>
      </c>
      <c r="F333" s="77" t="e">
        <v>#N/A</v>
      </c>
      <c r="G333" s="77" t="e">
        <v>#N/A</v>
      </c>
      <c r="H333" s="77" t="e">
        <v>#N/A</v>
      </c>
      <c r="I333" s="77" t="e">
        <v>#N/A</v>
      </c>
      <c r="J333" s="77" t="e">
        <v>#N/A</v>
      </c>
      <c r="K333" s="77" t="e">
        <v>#N/A</v>
      </c>
      <c r="L333" s="77" t="e">
        <v>#N/A</v>
      </c>
      <c r="M333" s="77" t="e">
        <v>#N/A</v>
      </c>
      <c r="N333" s="77" t="e">
        <v>#N/A</v>
      </c>
      <c r="O333" s="77" t="e">
        <v>#N/A</v>
      </c>
      <c r="P333" s="77" t="e">
        <v>#N/A</v>
      </c>
      <c r="Q333" s="77" t="e">
        <v>#N/A</v>
      </c>
      <c r="R333" s="77" t="e">
        <v>#N/A</v>
      </c>
      <c r="S333" s="77" t="e">
        <v>#N/A</v>
      </c>
      <c r="T333" s="77" t="e">
        <v>#N/A</v>
      </c>
      <c r="U333" s="77" t="e">
        <v>#N/A</v>
      </c>
      <c r="V333" s="77" t="e">
        <v>#N/A</v>
      </c>
      <c r="W333" s="77" t="e">
        <v>#N/A</v>
      </c>
      <c r="X333" s="77" t="e">
        <v>#N/A</v>
      </c>
      <c r="Y333" s="77" t="e">
        <v>#N/A</v>
      </c>
      <c r="Z333" s="77" t="e">
        <v>#N/A</v>
      </c>
      <c r="AA333" s="77" t="e">
        <v>#N/A</v>
      </c>
      <c r="AB333" s="77" t="e">
        <v>#N/A</v>
      </c>
      <c r="AC333" s="77" t="e">
        <v>#N/A</v>
      </c>
      <c r="AD333" s="77" t="e">
        <v>#N/A</v>
      </c>
      <c r="AE333" s="77" t="e">
        <v>#N/A</v>
      </c>
      <c r="AF333" s="77" t="e">
        <v>#N/A</v>
      </c>
      <c r="AG333" s="73" t="e">
        <v>#N/A</v>
      </c>
      <c r="AH333" s="73">
        <v>7.5300002098083496</v>
      </c>
      <c r="AI333" s="73">
        <v>7.8800001144409197</v>
      </c>
      <c r="AJ333" s="73">
        <v>9.9399995803833008</v>
      </c>
      <c r="AK333" s="73">
        <v>7.6799998283386204</v>
      </c>
      <c r="AL333" s="73">
        <v>7.6500000953674299</v>
      </c>
      <c r="AM333" s="73">
        <v>7.6799998283386204</v>
      </c>
      <c r="AN333" s="73">
        <v>7.9800000190734899</v>
      </c>
      <c r="AO333" s="73">
        <v>7.0999999046325701</v>
      </c>
      <c r="AP333" s="73">
        <v>6.6799998283386204</v>
      </c>
      <c r="AQ333" s="73">
        <v>6.96000003814697</v>
      </c>
      <c r="AR333" s="73">
        <v>6.96000003814697</v>
      </c>
      <c r="AS333" s="73">
        <v>5.7300000190734899</v>
      </c>
      <c r="AT333" s="73">
        <v>6.2600002288818404</v>
      </c>
      <c r="AU333" s="73">
        <v>6.0500001907348597</v>
      </c>
      <c r="AV333" s="73">
        <v>7.2199997901916504</v>
      </c>
      <c r="AW333" s="73">
        <v>6.5700001716613796</v>
      </c>
      <c r="AX333" s="73">
        <v>6.4099998474121103</v>
      </c>
      <c r="AY333" s="73">
        <v>5.8800001144409197</v>
      </c>
      <c r="AZ333" s="73">
        <v>7.3299999237060502</v>
      </c>
      <c r="BA333" s="73">
        <v>4.8899998664856001</v>
      </c>
      <c r="BB333" s="73">
        <v>4.3000001907348597</v>
      </c>
      <c r="BC333" s="73">
        <v>3.8399999141693102</v>
      </c>
      <c r="BD333" s="73">
        <v>3.6900000572204599</v>
      </c>
      <c r="BE333" s="73">
        <v>4.1500000953674299</v>
      </c>
      <c r="BF333" s="73">
        <v>4</v>
      </c>
      <c r="BG333" s="73">
        <v>4.4200000762939498</v>
      </c>
      <c r="BH333" s="73">
        <v>4.3899998664856001</v>
      </c>
      <c r="BI333" s="73">
        <v>4.0100002288818404</v>
      </c>
      <c r="BJ333" s="73">
        <v>3.96000003814697</v>
      </c>
      <c r="BK333" s="73">
        <v>6.9800000190734899</v>
      </c>
    </row>
    <row r="334" spans="1:63" x14ac:dyDescent="0.25">
      <c r="A334" s="61" t="s">
        <v>50</v>
      </c>
      <c r="B334" s="62" t="s">
        <v>49</v>
      </c>
      <c r="C334" s="77" t="e">
        <v>#N/A</v>
      </c>
      <c r="D334" s="77" t="e">
        <v>#N/A</v>
      </c>
      <c r="E334" s="77" t="e">
        <v>#N/A</v>
      </c>
      <c r="F334" s="77" t="e">
        <v>#N/A</v>
      </c>
      <c r="G334" s="77" t="e">
        <v>#N/A</v>
      </c>
      <c r="H334" s="77" t="e">
        <v>#N/A</v>
      </c>
      <c r="I334" s="77" t="e">
        <v>#N/A</v>
      </c>
      <c r="J334" s="77" t="e">
        <v>#N/A</v>
      </c>
      <c r="K334" s="77" t="e">
        <v>#N/A</v>
      </c>
      <c r="L334" s="77" t="e">
        <v>#N/A</v>
      </c>
      <c r="M334" s="77" t="e">
        <v>#N/A</v>
      </c>
      <c r="N334" s="77" t="e">
        <v>#N/A</v>
      </c>
      <c r="O334" s="77" t="e">
        <v>#N/A</v>
      </c>
      <c r="P334" s="77" t="e">
        <v>#N/A</v>
      </c>
      <c r="Q334" s="77" t="e">
        <v>#N/A</v>
      </c>
      <c r="R334" s="77" t="e">
        <v>#N/A</v>
      </c>
      <c r="S334" s="77" t="e">
        <v>#N/A</v>
      </c>
      <c r="T334" s="77" t="e">
        <v>#N/A</v>
      </c>
      <c r="U334" s="77" t="e">
        <v>#N/A</v>
      </c>
      <c r="V334" s="77" t="e">
        <v>#N/A</v>
      </c>
      <c r="W334" s="77" t="e">
        <v>#N/A</v>
      </c>
      <c r="X334" s="77" t="e">
        <v>#N/A</v>
      </c>
      <c r="Y334" s="77" t="e">
        <v>#N/A</v>
      </c>
      <c r="Z334" s="77" t="e">
        <v>#N/A</v>
      </c>
      <c r="AA334" s="77" t="e">
        <v>#N/A</v>
      </c>
      <c r="AB334" s="77" t="e">
        <v>#N/A</v>
      </c>
      <c r="AC334" s="77" t="e">
        <v>#N/A</v>
      </c>
      <c r="AD334" s="77" t="e">
        <v>#N/A</v>
      </c>
      <c r="AE334" s="77" t="e">
        <v>#N/A</v>
      </c>
      <c r="AF334" s="77" t="e">
        <v>#N/A</v>
      </c>
      <c r="AG334" s="73" t="e">
        <v>#N/A</v>
      </c>
      <c r="AH334" s="73">
        <v>8.3000001907348597</v>
      </c>
      <c r="AI334" s="73">
        <v>8.3800001144409197</v>
      </c>
      <c r="AJ334" s="73">
        <v>8.5</v>
      </c>
      <c r="AK334" s="73">
        <v>8.5399999618530291</v>
      </c>
      <c r="AL334" s="73">
        <v>8.5399999618530291</v>
      </c>
      <c r="AM334" s="73">
        <v>8.5399999618530291</v>
      </c>
      <c r="AN334" s="73">
        <v>8.5299997329711896</v>
      </c>
      <c r="AO334" s="73">
        <v>8.5299997329711896</v>
      </c>
      <c r="AP334" s="73">
        <v>8.5699996948242205</v>
      </c>
      <c r="AQ334" s="73">
        <v>8.5399999618530291</v>
      </c>
      <c r="AR334" s="73">
        <v>8.5200004577636701</v>
      </c>
      <c r="AS334" s="73">
        <v>8.5699996948242205</v>
      </c>
      <c r="AT334" s="73">
        <v>8.5600004196166992</v>
      </c>
      <c r="AU334" s="73">
        <v>8.5100002288818395</v>
      </c>
      <c r="AV334" s="73">
        <v>8.4200000762939506</v>
      </c>
      <c r="AW334" s="73">
        <v>8.2600002288818395</v>
      </c>
      <c r="AX334" s="73">
        <v>8.1199998855590803</v>
      </c>
      <c r="AY334" s="73">
        <v>8.0600004196166992</v>
      </c>
      <c r="AZ334" s="73">
        <v>8.3699998855590803</v>
      </c>
      <c r="BA334" s="73">
        <v>8.4200000762939506</v>
      </c>
      <c r="BB334" s="73">
        <v>8.4200000762939506</v>
      </c>
      <c r="BC334" s="73">
        <v>8.4300003051757795</v>
      </c>
      <c r="BD334" s="73">
        <v>8.4399995803833008</v>
      </c>
      <c r="BE334" s="73">
        <v>8.3599996566772496</v>
      </c>
      <c r="BF334" s="73">
        <v>8.3100004196166992</v>
      </c>
      <c r="BG334" s="73">
        <v>8.2399997711181605</v>
      </c>
      <c r="BH334" s="73">
        <v>8.1300001144409197</v>
      </c>
      <c r="BI334" s="73">
        <v>8.0299997329711896</v>
      </c>
      <c r="BJ334" s="73">
        <v>7.9499998092651403</v>
      </c>
      <c r="BK334" s="73">
        <v>9.1499996185302699</v>
      </c>
    </row>
    <row r="335" spans="1:63" x14ac:dyDescent="0.25">
      <c r="A335" s="61" t="s">
        <v>52</v>
      </c>
      <c r="B335" s="62" t="s">
        <v>51</v>
      </c>
      <c r="C335" s="77" t="e">
        <v>#N/A</v>
      </c>
      <c r="D335" s="77" t="e">
        <v>#N/A</v>
      </c>
      <c r="E335" s="77" t="e">
        <v>#N/A</v>
      </c>
      <c r="F335" s="77" t="e">
        <v>#N/A</v>
      </c>
      <c r="G335" s="77" t="e">
        <v>#N/A</v>
      </c>
      <c r="H335" s="77" t="e">
        <v>#N/A</v>
      </c>
      <c r="I335" s="77" t="e">
        <v>#N/A</v>
      </c>
      <c r="J335" s="77" t="e">
        <v>#N/A</v>
      </c>
      <c r="K335" s="77" t="e">
        <v>#N/A</v>
      </c>
      <c r="L335" s="77" t="e">
        <v>#N/A</v>
      </c>
      <c r="M335" s="77" t="e">
        <v>#N/A</v>
      </c>
      <c r="N335" s="77" t="e">
        <v>#N/A</v>
      </c>
      <c r="O335" s="77" t="e">
        <v>#N/A</v>
      </c>
      <c r="P335" s="77" t="e">
        <v>#N/A</v>
      </c>
      <c r="Q335" s="77" t="e">
        <v>#N/A</v>
      </c>
      <c r="R335" s="77" t="e">
        <v>#N/A</v>
      </c>
      <c r="S335" s="77" t="e">
        <v>#N/A</v>
      </c>
      <c r="T335" s="77" t="e">
        <v>#N/A</v>
      </c>
      <c r="U335" s="77" t="e">
        <v>#N/A</v>
      </c>
      <c r="V335" s="77" t="e">
        <v>#N/A</v>
      </c>
      <c r="W335" s="77" t="e">
        <v>#N/A</v>
      </c>
      <c r="X335" s="77" t="e">
        <v>#N/A</v>
      </c>
      <c r="Y335" s="77" t="e">
        <v>#N/A</v>
      </c>
      <c r="Z335" s="77" t="e">
        <v>#N/A</v>
      </c>
      <c r="AA335" s="77" t="e">
        <v>#N/A</v>
      </c>
      <c r="AB335" s="77" t="e">
        <v>#N/A</v>
      </c>
      <c r="AC335" s="77" t="e">
        <v>#N/A</v>
      </c>
      <c r="AD335" s="77" t="e">
        <v>#N/A</v>
      </c>
      <c r="AE335" s="77" t="e">
        <v>#N/A</v>
      </c>
      <c r="AF335" s="77" t="e">
        <v>#N/A</v>
      </c>
      <c r="AG335" s="73" t="e">
        <v>#N/A</v>
      </c>
      <c r="AH335" s="73">
        <v>6.6500000953674299</v>
      </c>
      <c r="AI335" s="73">
        <v>6.7199997901916504</v>
      </c>
      <c r="AJ335" s="73">
        <v>6.8299999237060502</v>
      </c>
      <c r="AK335" s="73">
        <v>6.8699998855590803</v>
      </c>
      <c r="AL335" s="73">
        <v>6.8699998855590803</v>
      </c>
      <c r="AM335" s="73">
        <v>6.8699998855590803</v>
      </c>
      <c r="AN335" s="73">
        <v>6.8600001335143999</v>
      </c>
      <c r="AO335" s="73">
        <v>6.8600001335143999</v>
      </c>
      <c r="AP335" s="73">
        <v>6.9000000953674299</v>
      </c>
      <c r="AQ335" s="73">
        <v>6.8699998855590803</v>
      </c>
      <c r="AR335" s="73">
        <v>6.8499999046325701</v>
      </c>
      <c r="AS335" s="73">
        <v>6.8899998664856001</v>
      </c>
      <c r="AT335" s="73">
        <v>6.8899998664856001</v>
      </c>
      <c r="AU335" s="73">
        <v>6.8400001525878897</v>
      </c>
      <c r="AV335" s="73">
        <v>6.7600002288818404</v>
      </c>
      <c r="AW335" s="73">
        <v>6.6199998855590803</v>
      </c>
      <c r="AX335" s="73">
        <v>6.5</v>
      </c>
      <c r="AY335" s="73">
        <v>6.4400000572204599</v>
      </c>
      <c r="AZ335" s="73">
        <v>6.7199997901916504</v>
      </c>
      <c r="BA335" s="73">
        <v>6.7600002288818404</v>
      </c>
      <c r="BB335" s="73">
        <v>6.7600002288818404</v>
      </c>
      <c r="BC335" s="73">
        <v>6.7699999809265101</v>
      </c>
      <c r="BD335" s="73">
        <v>6.7800002098083496</v>
      </c>
      <c r="BE335" s="73">
        <v>6.71000003814697</v>
      </c>
      <c r="BF335" s="73">
        <v>6.6599998474121103</v>
      </c>
      <c r="BG335" s="73">
        <v>6.5999999046325701</v>
      </c>
      <c r="BH335" s="73">
        <v>6.5</v>
      </c>
      <c r="BI335" s="73">
        <v>6.4099998474121103</v>
      </c>
      <c r="BJ335" s="73">
        <v>6.3400001525878897</v>
      </c>
      <c r="BK335" s="73">
        <v>7.4400000572204599</v>
      </c>
    </row>
    <row r="336" spans="1:63" x14ac:dyDescent="0.25">
      <c r="A336" s="61" t="s">
        <v>361</v>
      </c>
      <c r="B336" s="62" t="s">
        <v>360</v>
      </c>
      <c r="C336" s="77" t="e">
        <v>#N/A</v>
      </c>
      <c r="D336" s="77" t="e">
        <v>#N/A</v>
      </c>
      <c r="E336" s="77" t="e">
        <v>#N/A</v>
      </c>
      <c r="F336" s="77" t="e">
        <v>#N/A</v>
      </c>
      <c r="G336" s="77" t="e">
        <v>#N/A</v>
      </c>
      <c r="H336" s="77" t="e">
        <v>#N/A</v>
      </c>
      <c r="I336" s="77" t="e">
        <v>#N/A</v>
      </c>
      <c r="J336" s="77" t="e">
        <v>#N/A</v>
      </c>
      <c r="K336" s="77" t="e">
        <v>#N/A</v>
      </c>
      <c r="L336" s="77" t="e">
        <v>#N/A</v>
      </c>
      <c r="M336" s="77" t="e">
        <v>#N/A</v>
      </c>
      <c r="N336" s="77" t="e">
        <v>#N/A</v>
      </c>
      <c r="O336" s="77" t="e">
        <v>#N/A</v>
      </c>
      <c r="P336" s="77" t="e">
        <v>#N/A</v>
      </c>
      <c r="Q336" s="77" t="e">
        <v>#N/A</v>
      </c>
      <c r="R336" s="77" t="e">
        <v>#N/A</v>
      </c>
      <c r="S336" s="77" t="e">
        <v>#N/A</v>
      </c>
      <c r="T336" s="77" t="e">
        <v>#N/A</v>
      </c>
      <c r="U336" s="77" t="e">
        <v>#N/A</v>
      </c>
      <c r="V336" s="77" t="e">
        <v>#N/A</v>
      </c>
      <c r="W336" s="77" t="e">
        <v>#N/A</v>
      </c>
      <c r="X336" s="77" t="e">
        <v>#N/A</v>
      </c>
      <c r="Y336" s="77" t="e">
        <v>#N/A</v>
      </c>
      <c r="Z336" s="77" t="e">
        <v>#N/A</v>
      </c>
      <c r="AA336" s="77" t="e">
        <v>#N/A</v>
      </c>
      <c r="AB336" s="77" t="e">
        <v>#N/A</v>
      </c>
      <c r="AC336" s="77" t="e">
        <v>#N/A</v>
      </c>
      <c r="AD336" s="77" t="e">
        <v>#N/A</v>
      </c>
      <c r="AE336" s="77" t="e">
        <v>#N/A</v>
      </c>
      <c r="AF336" s="77" t="e">
        <v>#N/A</v>
      </c>
      <c r="AG336" s="73" t="e">
        <v>#N/A</v>
      </c>
      <c r="AH336" s="73">
        <v>1.4700000286102299</v>
      </c>
      <c r="AI336" s="73">
        <v>3.6800000667571999</v>
      </c>
      <c r="AJ336" s="73">
        <v>6.53999996185303</v>
      </c>
      <c r="AK336" s="73">
        <v>7.5599999427795401</v>
      </c>
      <c r="AL336" s="73">
        <v>9.6599998474121094</v>
      </c>
      <c r="AM336" s="73">
        <v>9.9200000762939506</v>
      </c>
      <c r="AN336" s="73">
        <v>10.3699998855591</v>
      </c>
      <c r="AO336" s="73">
        <v>9.5100002288818395</v>
      </c>
      <c r="AP336" s="73">
        <v>11.569999694824199</v>
      </c>
      <c r="AQ336" s="73">
        <v>13.3599996566772</v>
      </c>
      <c r="AR336" s="73">
        <v>13.1300001144409</v>
      </c>
      <c r="AS336" s="73">
        <v>10.0299997329712</v>
      </c>
      <c r="AT336" s="73">
        <v>11.289999961853001</v>
      </c>
      <c r="AU336" s="73">
        <v>10.25</v>
      </c>
      <c r="AV336" s="73">
        <v>8.0299997329711896</v>
      </c>
      <c r="AW336" s="73">
        <v>5.9200000762939498</v>
      </c>
      <c r="AX336" s="73">
        <v>4.5900001525878897</v>
      </c>
      <c r="AY336" s="73">
        <v>5.46000003814697</v>
      </c>
      <c r="AZ336" s="73">
        <v>13.550000190734901</v>
      </c>
      <c r="BA336" s="73">
        <v>16.709999084472699</v>
      </c>
      <c r="BB336" s="73">
        <v>12.329999923706101</v>
      </c>
      <c r="BC336" s="73">
        <v>10.0200004577637</v>
      </c>
      <c r="BD336" s="73">
        <v>8.6300001144409197</v>
      </c>
      <c r="BE336" s="73">
        <v>7.3499999046325701</v>
      </c>
      <c r="BF336" s="73">
        <v>6.1900000572204599</v>
      </c>
      <c r="BG336" s="73">
        <v>6.7600002288818404</v>
      </c>
      <c r="BH336" s="73">
        <v>5.7600002288818404</v>
      </c>
      <c r="BI336" s="73">
        <v>5.3699998855590803</v>
      </c>
      <c r="BJ336" s="73">
        <v>4.4499998092651403</v>
      </c>
      <c r="BK336" s="73">
        <v>6.46000003814697</v>
      </c>
    </row>
    <row r="337" spans="1:63" x14ac:dyDescent="0.25">
      <c r="A337" s="61" t="s">
        <v>54</v>
      </c>
      <c r="B337" s="62" t="s">
        <v>53</v>
      </c>
      <c r="C337" s="77" t="e">
        <v>#N/A</v>
      </c>
      <c r="D337" s="77" t="e">
        <v>#N/A</v>
      </c>
      <c r="E337" s="77" t="e">
        <v>#N/A</v>
      </c>
      <c r="F337" s="77" t="e">
        <v>#N/A</v>
      </c>
      <c r="G337" s="77" t="e">
        <v>#N/A</v>
      </c>
      <c r="H337" s="77" t="e">
        <v>#N/A</v>
      </c>
      <c r="I337" s="77" t="e">
        <v>#N/A</v>
      </c>
      <c r="J337" s="77" t="e">
        <v>#N/A</v>
      </c>
      <c r="K337" s="77" t="e">
        <v>#N/A</v>
      </c>
      <c r="L337" s="77" t="e">
        <v>#N/A</v>
      </c>
      <c r="M337" s="77" t="e">
        <v>#N/A</v>
      </c>
      <c r="N337" s="77" t="e">
        <v>#N/A</v>
      </c>
      <c r="O337" s="77" t="e">
        <v>#N/A</v>
      </c>
      <c r="P337" s="77" t="e">
        <v>#N/A</v>
      </c>
      <c r="Q337" s="77" t="e">
        <v>#N/A</v>
      </c>
      <c r="R337" s="77" t="e">
        <v>#N/A</v>
      </c>
      <c r="S337" s="77" t="e">
        <v>#N/A</v>
      </c>
      <c r="T337" s="77" t="e">
        <v>#N/A</v>
      </c>
      <c r="U337" s="77" t="e">
        <v>#N/A</v>
      </c>
      <c r="V337" s="77" t="e">
        <v>#N/A</v>
      </c>
      <c r="W337" s="77" t="e">
        <v>#N/A</v>
      </c>
      <c r="X337" s="77" t="e">
        <v>#N/A</v>
      </c>
      <c r="Y337" s="77" t="e">
        <v>#N/A</v>
      </c>
      <c r="Z337" s="77" t="e">
        <v>#N/A</v>
      </c>
      <c r="AA337" s="77" t="e">
        <v>#N/A</v>
      </c>
      <c r="AB337" s="77" t="e">
        <v>#N/A</v>
      </c>
      <c r="AC337" s="77" t="e">
        <v>#N/A</v>
      </c>
      <c r="AD337" s="77" t="e">
        <v>#N/A</v>
      </c>
      <c r="AE337" s="77" t="e">
        <v>#N/A</v>
      </c>
      <c r="AF337" s="77" t="e">
        <v>#N/A</v>
      </c>
      <c r="AG337" s="73" t="e">
        <v>#N/A</v>
      </c>
      <c r="AH337" s="73">
        <v>21.319999694824201</v>
      </c>
      <c r="AI337" s="73">
        <v>21.420000076293899</v>
      </c>
      <c r="AJ337" s="73">
        <v>21.600000381469702</v>
      </c>
      <c r="AK337" s="73">
        <v>21.659999847412099</v>
      </c>
      <c r="AL337" s="73">
        <v>21.649999618530298</v>
      </c>
      <c r="AM337" s="73">
        <v>22.079999923706101</v>
      </c>
      <c r="AN337" s="73">
        <v>22.5</v>
      </c>
      <c r="AO337" s="73">
        <v>23.120000839233398</v>
      </c>
      <c r="AP337" s="73">
        <v>23.819999694824201</v>
      </c>
      <c r="AQ337" s="73">
        <v>24.399999618530298</v>
      </c>
      <c r="AR337" s="73">
        <v>25</v>
      </c>
      <c r="AS337" s="73">
        <v>25.7399997711182</v>
      </c>
      <c r="AT337" s="73">
        <v>26.389999389648398</v>
      </c>
      <c r="AU337" s="73">
        <v>26.959999084472699</v>
      </c>
      <c r="AV337" s="73">
        <v>27.469999313354499</v>
      </c>
      <c r="AW337" s="73">
        <v>27.850000381469702</v>
      </c>
      <c r="AX337" s="73">
        <v>28.2399997711182</v>
      </c>
      <c r="AY337" s="73">
        <v>27.450000762939499</v>
      </c>
      <c r="AZ337" s="73">
        <v>27.389999389648398</v>
      </c>
      <c r="BA337" s="73">
        <v>26.819999694824201</v>
      </c>
      <c r="BB337" s="73">
        <v>26.149999618530298</v>
      </c>
      <c r="BC337" s="73">
        <v>25.5200004577637</v>
      </c>
      <c r="BD337" s="73">
        <v>24.899999618530298</v>
      </c>
      <c r="BE337" s="73">
        <v>24.139999389648398</v>
      </c>
      <c r="BF337" s="73">
        <v>23.440000534057599</v>
      </c>
      <c r="BG337" s="73">
        <v>22.719999313354499</v>
      </c>
      <c r="BH337" s="73">
        <v>22.540000915527301</v>
      </c>
      <c r="BI337" s="73">
        <v>22.370000839233398</v>
      </c>
      <c r="BJ337" s="73">
        <v>22.2399997711182</v>
      </c>
      <c r="BK337" s="73">
        <v>23.399999618530298</v>
      </c>
    </row>
    <row r="338" spans="1:63" x14ac:dyDescent="0.25">
      <c r="A338" s="61" t="s">
        <v>56</v>
      </c>
      <c r="B338" s="62" t="s">
        <v>55</v>
      </c>
      <c r="C338" s="77" t="e">
        <v>#N/A</v>
      </c>
      <c r="D338" s="77" t="e">
        <v>#N/A</v>
      </c>
      <c r="E338" s="77" t="e">
        <v>#N/A</v>
      </c>
      <c r="F338" s="77" t="e">
        <v>#N/A</v>
      </c>
      <c r="G338" s="77" t="e">
        <v>#N/A</v>
      </c>
      <c r="H338" s="77" t="e">
        <v>#N/A</v>
      </c>
      <c r="I338" s="77" t="e">
        <v>#N/A</v>
      </c>
      <c r="J338" s="77" t="e">
        <v>#N/A</v>
      </c>
      <c r="K338" s="77" t="e">
        <v>#N/A</v>
      </c>
      <c r="L338" s="77" t="e">
        <v>#N/A</v>
      </c>
      <c r="M338" s="77" t="e">
        <v>#N/A</v>
      </c>
      <c r="N338" s="77" t="e">
        <v>#N/A</v>
      </c>
      <c r="O338" s="77" t="e">
        <v>#N/A</v>
      </c>
      <c r="P338" s="77" t="e">
        <v>#N/A</v>
      </c>
      <c r="Q338" s="77" t="e">
        <v>#N/A</v>
      </c>
      <c r="R338" s="77" t="e">
        <v>#N/A</v>
      </c>
      <c r="S338" s="77" t="e">
        <v>#N/A</v>
      </c>
      <c r="T338" s="77" t="e">
        <v>#N/A</v>
      </c>
      <c r="U338" s="77" t="e">
        <v>#N/A</v>
      </c>
      <c r="V338" s="77" t="e">
        <v>#N/A</v>
      </c>
      <c r="W338" s="77" t="e">
        <v>#N/A</v>
      </c>
      <c r="X338" s="77" t="e">
        <v>#N/A</v>
      </c>
      <c r="Y338" s="77" t="e">
        <v>#N/A</v>
      </c>
      <c r="Z338" s="77" t="e">
        <v>#N/A</v>
      </c>
      <c r="AA338" s="77" t="e">
        <v>#N/A</v>
      </c>
      <c r="AB338" s="77" t="e">
        <v>#N/A</v>
      </c>
      <c r="AC338" s="77" t="e">
        <v>#N/A</v>
      </c>
      <c r="AD338" s="77" t="e">
        <v>#N/A</v>
      </c>
      <c r="AE338" s="77" t="e">
        <v>#N/A</v>
      </c>
      <c r="AF338" s="77" t="e">
        <v>#N/A</v>
      </c>
      <c r="AG338" s="73" t="e">
        <v>#N/A</v>
      </c>
      <c r="AH338" s="73">
        <v>2.96000003814697</v>
      </c>
      <c r="AI338" s="73">
        <v>3.0099999904632599</v>
      </c>
      <c r="AJ338" s="73">
        <v>3.0799999237060498</v>
      </c>
      <c r="AK338" s="73">
        <v>3.0999999046325701</v>
      </c>
      <c r="AL338" s="73">
        <v>3.21000003814697</v>
      </c>
      <c r="AM338" s="73">
        <v>3.3299999237060498</v>
      </c>
      <c r="AN338" s="73">
        <v>3.4400000572204599</v>
      </c>
      <c r="AO338" s="73">
        <v>3.5599999427795401</v>
      </c>
      <c r="AP338" s="73">
        <v>3.71000003814697</v>
      </c>
      <c r="AQ338" s="73">
        <v>3.4900000095367401</v>
      </c>
      <c r="AR338" s="73">
        <v>3.2799999713897701</v>
      </c>
      <c r="AS338" s="73">
        <v>3.1099998950958301</v>
      </c>
      <c r="AT338" s="73">
        <v>2.9200000762939502</v>
      </c>
      <c r="AU338" s="73">
        <v>2.71000003814697</v>
      </c>
      <c r="AV338" s="73">
        <v>2.5</v>
      </c>
      <c r="AW338" s="73">
        <v>2.3900001049041699</v>
      </c>
      <c r="AX338" s="73">
        <v>2.28999996185303</v>
      </c>
      <c r="AY338" s="73">
        <v>2.2400000095367401</v>
      </c>
      <c r="AZ338" s="73">
        <v>2.3499999046325701</v>
      </c>
      <c r="BA338" s="73">
        <v>2.3399999141693102</v>
      </c>
      <c r="BB338" s="73">
        <v>2.2999999523162802</v>
      </c>
      <c r="BC338" s="73">
        <v>2.2799999713897701</v>
      </c>
      <c r="BD338" s="73">
        <v>2.25</v>
      </c>
      <c r="BE338" s="73">
        <v>2.2200000286102299</v>
      </c>
      <c r="BF338" s="73">
        <v>2.2000000476837198</v>
      </c>
      <c r="BG338" s="73">
        <v>2.1700000762939502</v>
      </c>
      <c r="BH338" s="73">
        <v>2.1199998855590798</v>
      </c>
      <c r="BI338" s="73">
        <v>2.0699999332428001</v>
      </c>
      <c r="BJ338" s="73">
        <v>2.03999996185303</v>
      </c>
      <c r="BK338" s="73">
        <v>2.78999996185303</v>
      </c>
    </row>
    <row r="339" spans="1:63" x14ac:dyDescent="0.25">
      <c r="A339" s="61" t="s">
        <v>363</v>
      </c>
      <c r="B339" s="62" t="s">
        <v>362</v>
      </c>
      <c r="C339" s="77" t="e">
        <v>#N/A</v>
      </c>
      <c r="D339" s="77" t="e">
        <v>#N/A</v>
      </c>
      <c r="E339" s="77" t="e">
        <v>#N/A</v>
      </c>
      <c r="F339" s="77" t="e">
        <v>#N/A</v>
      </c>
      <c r="G339" s="77" t="e">
        <v>#N/A</v>
      </c>
      <c r="H339" s="77" t="e">
        <v>#N/A</v>
      </c>
      <c r="I339" s="77" t="e">
        <v>#N/A</v>
      </c>
      <c r="J339" s="77" t="e">
        <v>#N/A</v>
      </c>
      <c r="K339" s="77" t="e">
        <v>#N/A</v>
      </c>
      <c r="L339" s="77" t="e">
        <v>#N/A</v>
      </c>
      <c r="M339" s="77" t="e">
        <v>#N/A</v>
      </c>
      <c r="N339" s="77" t="e">
        <v>#N/A</v>
      </c>
      <c r="O339" s="77" t="e">
        <v>#N/A</v>
      </c>
      <c r="P339" s="77" t="e">
        <v>#N/A</v>
      </c>
      <c r="Q339" s="77" t="e">
        <v>#N/A</v>
      </c>
      <c r="R339" s="77" t="e">
        <v>#N/A</v>
      </c>
      <c r="S339" s="77" t="e">
        <v>#N/A</v>
      </c>
      <c r="T339" s="77" t="e">
        <v>#N/A</v>
      </c>
      <c r="U339" s="77" t="e">
        <v>#N/A</v>
      </c>
      <c r="V339" s="77" t="e">
        <v>#N/A</v>
      </c>
      <c r="W339" s="77" t="e">
        <v>#N/A</v>
      </c>
      <c r="X339" s="77" t="e">
        <v>#N/A</v>
      </c>
      <c r="Y339" s="77" t="e">
        <v>#N/A</v>
      </c>
      <c r="Z339" s="77" t="e">
        <v>#N/A</v>
      </c>
      <c r="AA339" s="77" t="e">
        <v>#N/A</v>
      </c>
      <c r="AB339" s="77" t="e">
        <v>#N/A</v>
      </c>
      <c r="AC339" s="77" t="e">
        <v>#N/A</v>
      </c>
      <c r="AD339" s="77" t="e">
        <v>#N/A</v>
      </c>
      <c r="AE339" s="77" t="e">
        <v>#N/A</v>
      </c>
      <c r="AF339" s="77" t="e">
        <v>#N/A</v>
      </c>
      <c r="AG339" s="73" t="e">
        <v>#N/A</v>
      </c>
      <c r="AH339" s="73" t="e">
        <v>#N/A</v>
      </c>
      <c r="AI339" s="73" t="e">
        <v>#N/A</v>
      </c>
      <c r="AJ339" s="73" t="e">
        <v>#N/A</v>
      </c>
      <c r="AK339" s="73" t="e">
        <v>#N/A</v>
      </c>
      <c r="AL339" s="73" t="e">
        <v>#N/A</v>
      </c>
      <c r="AM339" s="73" t="e">
        <v>#N/A</v>
      </c>
      <c r="AN339" s="73" t="e">
        <v>#N/A</v>
      </c>
      <c r="AO339" s="73" t="e">
        <v>#N/A</v>
      </c>
      <c r="AP339" s="73" t="e">
        <v>#N/A</v>
      </c>
      <c r="AQ339" s="73" t="e">
        <v>#N/A</v>
      </c>
      <c r="AR339" s="73" t="e">
        <v>#N/A</v>
      </c>
      <c r="AS339" s="73" t="e">
        <v>#N/A</v>
      </c>
      <c r="AT339" s="73" t="e">
        <v>#N/A</v>
      </c>
      <c r="AU339" s="73" t="e">
        <v>#N/A</v>
      </c>
      <c r="AV339" s="73" t="e">
        <v>#N/A</v>
      </c>
      <c r="AW339" s="73" t="e">
        <v>#N/A</v>
      </c>
      <c r="AX339" s="73" t="e">
        <v>#N/A</v>
      </c>
      <c r="AY339" s="73" t="e">
        <v>#N/A</v>
      </c>
      <c r="AZ339" s="73" t="e">
        <v>#N/A</v>
      </c>
      <c r="BA339" s="73" t="e">
        <v>#N/A</v>
      </c>
      <c r="BB339" s="73" t="e">
        <v>#N/A</v>
      </c>
      <c r="BC339" s="73" t="e">
        <v>#N/A</v>
      </c>
      <c r="BD339" s="73" t="e">
        <v>#N/A</v>
      </c>
      <c r="BE339" s="73" t="e">
        <v>#N/A</v>
      </c>
      <c r="BF339" s="73" t="e">
        <v>#N/A</v>
      </c>
      <c r="BG339" s="73" t="e">
        <v>#N/A</v>
      </c>
      <c r="BH339" s="73" t="e">
        <v>#N/A</v>
      </c>
      <c r="BI339" s="73" t="e">
        <v>#N/A</v>
      </c>
      <c r="BJ339" s="73" t="e">
        <v>#N/A</v>
      </c>
      <c r="BK339" s="73" t="e">
        <v>#N/A</v>
      </c>
    </row>
    <row r="340" spans="1:63" x14ac:dyDescent="0.25">
      <c r="A340" s="61" t="s">
        <v>452</v>
      </c>
      <c r="B340" s="62" t="s">
        <v>451</v>
      </c>
      <c r="C340" s="77" t="e">
        <v>#N/A</v>
      </c>
      <c r="D340" s="77" t="e">
        <v>#N/A</v>
      </c>
      <c r="E340" s="77" t="e">
        <v>#N/A</v>
      </c>
      <c r="F340" s="77" t="e">
        <v>#N/A</v>
      </c>
      <c r="G340" s="77" t="e">
        <v>#N/A</v>
      </c>
      <c r="H340" s="77" t="e">
        <v>#N/A</v>
      </c>
      <c r="I340" s="77" t="e">
        <v>#N/A</v>
      </c>
      <c r="J340" s="77" t="e">
        <v>#N/A</v>
      </c>
      <c r="K340" s="77" t="e">
        <v>#N/A</v>
      </c>
      <c r="L340" s="77" t="e">
        <v>#N/A</v>
      </c>
      <c r="M340" s="77" t="e">
        <v>#N/A</v>
      </c>
      <c r="N340" s="77" t="e">
        <v>#N/A</v>
      </c>
      <c r="O340" s="77" t="e">
        <v>#N/A</v>
      </c>
      <c r="P340" s="77" t="e">
        <v>#N/A</v>
      </c>
      <c r="Q340" s="77" t="e">
        <v>#N/A</v>
      </c>
      <c r="R340" s="77" t="e">
        <v>#N/A</v>
      </c>
      <c r="S340" s="77" t="e">
        <v>#N/A</v>
      </c>
      <c r="T340" s="77" t="e">
        <v>#N/A</v>
      </c>
      <c r="U340" s="77" t="e">
        <v>#N/A</v>
      </c>
      <c r="V340" s="77" t="e">
        <v>#N/A</v>
      </c>
      <c r="W340" s="77" t="e">
        <v>#N/A</v>
      </c>
      <c r="X340" s="77" t="e">
        <v>#N/A</v>
      </c>
      <c r="Y340" s="77" t="e">
        <v>#N/A</v>
      </c>
      <c r="Z340" s="77" t="e">
        <v>#N/A</v>
      </c>
      <c r="AA340" s="77" t="e">
        <v>#N/A</v>
      </c>
      <c r="AB340" s="77" t="e">
        <v>#N/A</v>
      </c>
      <c r="AC340" s="77" t="e">
        <v>#N/A</v>
      </c>
      <c r="AD340" s="77" t="e">
        <v>#N/A</v>
      </c>
      <c r="AE340" s="77" t="e">
        <v>#N/A</v>
      </c>
      <c r="AF340" s="77" t="e">
        <v>#N/A</v>
      </c>
      <c r="AG340" s="73" t="e">
        <v>#N/A</v>
      </c>
      <c r="AH340" s="73">
        <v>3.8099999427795401</v>
      </c>
      <c r="AI340" s="73">
        <v>3.8599998950958301</v>
      </c>
      <c r="AJ340" s="73">
        <v>3.9400000572204599</v>
      </c>
      <c r="AK340" s="73">
        <v>3.96000003814697</v>
      </c>
      <c r="AL340" s="73">
        <v>3.96000003814697</v>
      </c>
      <c r="AM340" s="73">
        <v>3.96000003814697</v>
      </c>
      <c r="AN340" s="73">
        <v>3.9500000476837198</v>
      </c>
      <c r="AO340" s="73">
        <v>3.9500000476837198</v>
      </c>
      <c r="AP340" s="73">
        <v>3.9800000190734899</v>
      </c>
      <c r="AQ340" s="73">
        <v>3.96000003814697</v>
      </c>
      <c r="AR340" s="73">
        <v>3.9500000476837198</v>
      </c>
      <c r="AS340" s="73">
        <v>3.9800000190734899</v>
      </c>
      <c r="AT340" s="73">
        <v>3.9700000286102299</v>
      </c>
      <c r="AU340" s="73">
        <v>3.9400000572204599</v>
      </c>
      <c r="AV340" s="73">
        <v>3.8900001049041699</v>
      </c>
      <c r="AW340" s="73">
        <v>3.8699998855590798</v>
      </c>
      <c r="AX340" s="73">
        <v>3.8699998855590798</v>
      </c>
      <c r="AY340" s="73">
        <v>3.9100000858306898</v>
      </c>
      <c r="AZ340" s="73">
        <v>4.1999998092651403</v>
      </c>
      <c r="BA340" s="73">
        <v>4.3200001716613796</v>
      </c>
      <c r="BB340" s="73">
        <v>4.4099998474121103</v>
      </c>
      <c r="BC340" s="73">
        <v>4.4200000762939498</v>
      </c>
      <c r="BD340" s="73">
        <v>4.4400000572204599</v>
      </c>
      <c r="BE340" s="73">
        <v>4.3899998664856001</v>
      </c>
      <c r="BF340" s="73">
        <v>4.3600001335143999</v>
      </c>
      <c r="BG340" s="73">
        <v>4.3200001716613796</v>
      </c>
      <c r="BH340" s="73">
        <v>4.2399997711181596</v>
      </c>
      <c r="BI340" s="73">
        <v>4.1599998474121103</v>
      </c>
      <c r="BJ340" s="73">
        <v>4.1100001335143999</v>
      </c>
      <c r="BK340" s="73">
        <v>4.78999996185303</v>
      </c>
    </row>
    <row r="341" spans="1:63" x14ac:dyDescent="0.25">
      <c r="A341" s="61" t="s">
        <v>365</v>
      </c>
      <c r="B341" s="62" t="s">
        <v>364</v>
      </c>
      <c r="C341" s="77" t="e">
        <v>#N/A</v>
      </c>
      <c r="D341" s="77" t="e">
        <v>#N/A</v>
      </c>
      <c r="E341" s="77" t="e">
        <v>#N/A</v>
      </c>
      <c r="F341" s="77" t="e">
        <v>#N/A</v>
      </c>
      <c r="G341" s="77" t="e">
        <v>#N/A</v>
      </c>
      <c r="H341" s="77" t="e">
        <v>#N/A</v>
      </c>
      <c r="I341" s="77" t="e">
        <v>#N/A</v>
      </c>
      <c r="J341" s="77" t="e">
        <v>#N/A</v>
      </c>
      <c r="K341" s="77" t="e">
        <v>#N/A</v>
      </c>
      <c r="L341" s="77" t="e">
        <v>#N/A</v>
      </c>
      <c r="M341" s="77" t="e">
        <v>#N/A</v>
      </c>
      <c r="N341" s="77" t="e">
        <v>#N/A</v>
      </c>
      <c r="O341" s="77" t="e">
        <v>#N/A</v>
      </c>
      <c r="P341" s="77" t="e">
        <v>#N/A</v>
      </c>
      <c r="Q341" s="77" t="e">
        <v>#N/A</v>
      </c>
      <c r="R341" s="77" t="e">
        <v>#N/A</v>
      </c>
      <c r="S341" s="77" t="e">
        <v>#N/A</v>
      </c>
      <c r="T341" s="77" t="e">
        <v>#N/A</v>
      </c>
      <c r="U341" s="77" t="e">
        <v>#N/A</v>
      </c>
      <c r="V341" s="77" t="e">
        <v>#N/A</v>
      </c>
      <c r="W341" s="77" t="e">
        <v>#N/A</v>
      </c>
      <c r="X341" s="77" t="e">
        <v>#N/A</v>
      </c>
      <c r="Y341" s="77" t="e">
        <v>#N/A</v>
      </c>
      <c r="Z341" s="77" t="e">
        <v>#N/A</v>
      </c>
      <c r="AA341" s="77" t="e">
        <v>#N/A</v>
      </c>
      <c r="AB341" s="77" t="e">
        <v>#N/A</v>
      </c>
      <c r="AC341" s="77" t="e">
        <v>#N/A</v>
      </c>
      <c r="AD341" s="77" t="e">
        <v>#N/A</v>
      </c>
      <c r="AE341" s="77" t="e">
        <v>#N/A</v>
      </c>
      <c r="AF341" s="77" t="e">
        <v>#N/A</v>
      </c>
      <c r="AG341" s="73" t="e">
        <v>#N/A</v>
      </c>
      <c r="AH341" s="73">
        <v>6.5</v>
      </c>
      <c r="AI341" s="73">
        <v>11.6000003814697</v>
      </c>
      <c r="AJ341" s="73">
        <v>16.200000762939499</v>
      </c>
      <c r="AK341" s="73">
        <v>16.430000305175799</v>
      </c>
      <c r="AL341" s="73">
        <v>17.0100002288818</v>
      </c>
      <c r="AM341" s="73">
        <v>15.569999694824199</v>
      </c>
      <c r="AN341" s="73">
        <v>14.9700002670288</v>
      </c>
      <c r="AO341" s="73">
        <v>13.210000038146999</v>
      </c>
      <c r="AP341" s="73">
        <v>11.689999580383301</v>
      </c>
      <c r="AQ341" s="73">
        <v>11.1300001144409</v>
      </c>
      <c r="AR341" s="73">
        <v>10.289999961853001</v>
      </c>
      <c r="AS341" s="73">
        <v>10.420000076293899</v>
      </c>
      <c r="AT341" s="73">
        <v>10.4700002670288</v>
      </c>
      <c r="AU341" s="73">
        <v>10.3599996566772</v>
      </c>
      <c r="AV341" s="73">
        <v>8.3800001144409197</v>
      </c>
      <c r="AW341" s="73">
        <v>7.7199997901916504</v>
      </c>
      <c r="AX341" s="73">
        <v>6.8499999046325701</v>
      </c>
      <c r="AY341" s="73">
        <v>6.3699998855590803</v>
      </c>
      <c r="AZ341" s="73">
        <v>8.25</v>
      </c>
      <c r="BA341" s="73">
        <v>8.3900003433227504</v>
      </c>
      <c r="BB341" s="73">
        <v>7.7800002098083496</v>
      </c>
      <c r="BC341" s="73">
        <v>7.6900000572204599</v>
      </c>
      <c r="BD341" s="73">
        <v>8.1899995803833008</v>
      </c>
      <c r="BE341" s="73">
        <v>8.6599998474121094</v>
      </c>
      <c r="BF341" s="73">
        <v>9.3800001144409197</v>
      </c>
      <c r="BG341" s="73">
        <v>8.8199996948242205</v>
      </c>
      <c r="BH341" s="73">
        <v>8.6400003433227504</v>
      </c>
      <c r="BI341" s="73">
        <v>7.3600001335143999</v>
      </c>
      <c r="BJ341" s="73">
        <v>6.6999998092651403</v>
      </c>
      <c r="BK341" s="73">
        <v>7.8299999237060502</v>
      </c>
    </row>
    <row r="342" spans="1:63" x14ac:dyDescent="0.25">
      <c r="A342" s="61" t="s">
        <v>425</v>
      </c>
      <c r="B342" s="62" t="s">
        <v>424</v>
      </c>
      <c r="C342" s="77" t="e">
        <v>#N/A</v>
      </c>
      <c r="D342" s="77" t="e">
        <v>#N/A</v>
      </c>
      <c r="E342" s="77" t="e">
        <v>#N/A</v>
      </c>
      <c r="F342" s="77" t="e">
        <v>#N/A</v>
      </c>
      <c r="G342" s="77" t="e">
        <v>#N/A</v>
      </c>
      <c r="H342" s="77" t="e">
        <v>#N/A</v>
      </c>
      <c r="I342" s="77" t="e">
        <v>#N/A</v>
      </c>
      <c r="J342" s="77" t="e">
        <v>#N/A</v>
      </c>
      <c r="K342" s="77" t="e">
        <v>#N/A</v>
      </c>
      <c r="L342" s="77" t="e">
        <v>#N/A</v>
      </c>
      <c r="M342" s="77" t="e">
        <v>#N/A</v>
      </c>
      <c r="N342" s="77" t="e">
        <v>#N/A</v>
      </c>
      <c r="O342" s="77" t="e">
        <v>#N/A</v>
      </c>
      <c r="P342" s="77" t="e">
        <v>#N/A</v>
      </c>
      <c r="Q342" s="77" t="e">
        <v>#N/A</v>
      </c>
      <c r="R342" s="77" t="e">
        <v>#N/A</v>
      </c>
      <c r="S342" s="77" t="e">
        <v>#N/A</v>
      </c>
      <c r="T342" s="77" t="e">
        <v>#N/A</v>
      </c>
      <c r="U342" s="77" t="e">
        <v>#N/A</v>
      </c>
      <c r="V342" s="77" t="e">
        <v>#N/A</v>
      </c>
      <c r="W342" s="77" t="e">
        <v>#N/A</v>
      </c>
      <c r="X342" s="77" t="e">
        <v>#N/A</v>
      </c>
      <c r="Y342" s="77" t="e">
        <v>#N/A</v>
      </c>
      <c r="Z342" s="77" t="e">
        <v>#N/A</v>
      </c>
      <c r="AA342" s="77" t="e">
        <v>#N/A</v>
      </c>
      <c r="AB342" s="77" t="e">
        <v>#N/A</v>
      </c>
      <c r="AC342" s="77" t="e">
        <v>#N/A</v>
      </c>
      <c r="AD342" s="77" t="e">
        <v>#N/A</v>
      </c>
      <c r="AE342" s="77" t="e">
        <v>#N/A</v>
      </c>
      <c r="AF342" s="77" t="e">
        <v>#N/A</v>
      </c>
      <c r="AG342" s="73" t="e">
        <v>#N/A</v>
      </c>
      <c r="AH342" s="73">
        <v>9.1300001144409197</v>
      </c>
      <c r="AI342" s="73">
        <v>10.210000038146999</v>
      </c>
      <c r="AJ342" s="73">
        <v>11.319999694824199</v>
      </c>
      <c r="AK342" s="73">
        <v>12.5900001525879</v>
      </c>
      <c r="AL342" s="73">
        <v>11.8400001525879</v>
      </c>
      <c r="AM342" s="73">
        <v>12.3699998855591</v>
      </c>
      <c r="AN342" s="73">
        <v>12.569999694824199</v>
      </c>
      <c r="AO342" s="73">
        <v>12.079999923706101</v>
      </c>
      <c r="AP342" s="73">
        <v>11.9799995422363</v>
      </c>
      <c r="AQ342" s="73">
        <v>10.2200002670288</v>
      </c>
      <c r="AR342" s="73">
        <v>8.6099996566772496</v>
      </c>
      <c r="AS342" s="73">
        <v>8.6999998092651403</v>
      </c>
      <c r="AT342" s="73">
        <v>8.3100004196166992</v>
      </c>
      <c r="AU342" s="73">
        <v>8.9099998474121094</v>
      </c>
      <c r="AV342" s="73">
        <v>8.4899997711181605</v>
      </c>
      <c r="AW342" s="73">
        <v>8.4499998092651403</v>
      </c>
      <c r="AX342" s="73">
        <v>7.6599998474121103</v>
      </c>
      <c r="AY342" s="73">
        <v>7.0599999427795401</v>
      </c>
      <c r="AZ342" s="73">
        <v>8.7399997711181605</v>
      </c>
      <c r="BA342" s="73">
        <v>8.8699998855590803</v>
      </c>
      <c r="BB342" s="73">
        <v>8.8100004196166992</v>
      </c>
      <c r="BC342" s="73">
        <v>9.3999996185302699</v>
      </c>
      <c r="BD342" s="73">
        <v>9.9200000762939506</v>
      </c>
      <c r="BE342" s="73">
        <v>10.289999961853001</v>
      </c>
      <c r="BF342" s="73">
        <v>10.3500003814697</v>
      </c>
      <c r="BG342" s="73">
        <v>10.039999961853001</v>
      </c>
      <c r="BH342" s="73">
        <v>9.4099998474121094</v>
      </c>
      <c r="BI342" s="73">
        <v>9.0200004577636701</v>
      </c>
      <c r="BJ342" s="73">
        <v>8.4399995803833008</v>
      </c>
      <c r="BK342" s="73">
        <v>8.6199998855590803</v>
      </c>
    </row>
    <row r="343" spans="1:63" x14ac:dyDescent="0.25">
      <c r="A343" s="61" t="s">
        <v>482</v>
      </c>
      <c r="B343" s="62" t="s">
        <v>481</v>
      </c>
      <c r="C343" s="77" t="e">
        <v>#N/A</v>
      </c>
      <c r="D343" s="77" t="e">
        <v>#N/A</v>
      </c>
      <c r="E343" s="77" t="e">
        <v>#N/A</v>
      </c>
      <c r="F343" s="77" t="e">
        <v>#N/A</v>
      </c>
      <c r="G343" s="77" t="e">
        <v>#N/A</v>
      </c>
      <c r="H343" s="77" t="e">
        <v>#N/A</v>
      </c>
      <c r="I343" s="77" t="e">
        <v>#N/A</v>
      </c>
      <c r="J343" s="77" t="e">
        <v>#N/A</v>
      </c>
      <c r="K343" s="77" t="e">
        <v>#N/A</v>
      </c>
      <c r="L343" s="77" t="e">
        <v>#N/A</v>
      </c>
      <c r="M343" s="77" t="e">
        <v>#N/A</v>
      </c>
      <c r="N343" s="77" t="e">
        <v>#N/A</v>
      </c>
      <c r="O343" s="77" t="e">
        <v>#N/A</v>
      </c>
      <c r="P343" s="77" t="e">
        <v>#N/A</v>
      </c>
      <c r="Q343" s="77" t="e">
        <v>#N/A</v>
      </c>
      <c r="R343" s="77" t="e">
        <v>#N/A</v>
      </c>
      <c r="S343" s="77" t="e">
        <v>#N/A</v>
      </c>
      <c r="T343" s="77" t="e">
        <v>#N/A</v>
      </c>
      <c r="U343" s="77" t="e">
        <v>#N/A</v>
      </c>
      <c r="V343" s="77" t="e">
        <v>#N/A</v>
      </c>
      <c r="W343" s="77" t="e">
        <v>#N/A</v>
      </c>
      <c r="X343" s="77" t="e">
        <v>#N/A</v>
      </c>
      <c r="Y343" s="77" t="e">
        <v>#N/A</v>
      </c>
      <c r="Z343" s="77" t="e">
        <v>#N/A</v>
      </c>
      <c r="AA343" s="77" t="e">
        <v>#N/A</v>
      </c>
      <c r="AB343" s="77" t="e">
        <v>#N/A</v>
      </c>
      <c r="AC343" s="77" t="e">
        <v>#N/A</v>
      </c>
      <c r="AD343" s="77" t="e">
        <v>#N/A</v>
      </c>
      <c r="AE343" s="77" t="e">
        <v>#N/A</v>
      </c>
      <c r="AF343" s="77" t="e">
        <v>#N/A</v>
      </c>
      <c r="AG343" s="73" t="e">
        <v>#N/A</v>
      </c>
      <c r="AH343" s="73">
        <v>11.069999694824199</v>
      </c>
      <c r="AI343" s="73">
        <v>11.0299997329712</v>
      </c>
      <c r="AJ343" s="73">
        <v>10.9700002670288</v>
      </c>
      <c r="AK343" s="73">
        <v>11.0299997329712</v>
      </c>
      <c r="AL343" s="73">
        <v>11.1099996566772</v>
      </c>
      <c r="AM343" s="73">
        <v>11.210000038146999</v>
      </c>
      <c r="AN343" s="73">
        <v>11.310000419616699</v>
      </c>
      <c r="AO343" s="73">
        <v>11.4099998474121</v>
      </c>
      <c r="AP343" s="73">
        <v>11.460000038146999</v>
      </c>
      <c r="AQ343" s="73">
        <v>11.569999694824199</v>
      </c>
      <c r="AR343" s="73">
        <v>11.670000076293899</v>
      </c>
      <c r="AS343" s="73">
        <v>11.710000038146999</v>
      </c>
      <c r="AT343" s="73">
        <v>11.6400003433228</v>
      </c>
      <c r="AU343" s="73">
        <v>11.6199998855591</v>
      </c>
      <c r="AV343" s="73">
        <v>11.6199998855591</v>
      </c>
      <c r="AW343" s="73">
        <v>11.689999580383301</v>
      </c>
      <c r="AX343" s="73">
        <v>11.7399997711182</v>
      </c>
      <c r="AY343" s="73">
        <v>11.819999694824199</v>
      </c>
      <c r="AZ343" s="73">
        <v>11.569999694824199</v>
      </c>
      <c r="BA343" s="73">
        <v>11.579999923706101</v>
      </c>
      <c r="BB343" s="73">
        <v>11.670000076293899</v>
      </c>
      <c r="BC343" s="73">
        <v>11.710000038146999</v>
      </c>
      <c r="BD343" s="73">
        <v>11.7700004577637</v>
      </c>
      <c r="BE343" s="73">
        <v>11.920000076293899</v>
      </c>
      <c r="BF343" s="73">
        <v>12.060000419616699</v>
      </c>
      <c r="BG343" s="73">
        <v>12.2299995422363</v>
      </c>
      <c r="BH343" s="73">
        <v>12.3999996185303</v>
      </c>
      <c r="BI343" s="73">
        <v>12.5900001525879</v>
      </c>
      <c r="BJ343" s="73">
        <v>12.7200002670288</v>
      </c>
      <c r="BK343" s="73">
        <v>13.810000419616699</v>
      </c>
    </row>
    <row r="344" spans="1:63" x14ac:dyDescent="0.25">
      <c r="A344" s="61" t="s">
        <v>60</v>
      </c>
      <c r="B344" s="62" t="s">
        <v>59</v>
      </c>
      <c r="C344" s="77" t="e">
        <v>#N/A</v>
      </c>
      <c r="D344" s="77" t="e">
        <v>#N/A</v>
      </c>
      <c r="E344" s="77" t="e">
        <v>#N/A</v>
      </c>
      <c r="F344" s="77" t="e">
        <v>#N/A</v>
      </c>
      <c r="G344" s="77" t="e">
        <v>#N/A</v>
      </c>
      <c r="H344" s="77" t="e">
        <v>#N/A</v>
      </c>
      <c r="I344" s="77" t="e">
        <v>#N/A</v>
      </c>
      <c r="J344" s="77" t="e">
        <v>#N/A</v>
      </c>
      <c r="K344" s="77" t="e">
        <v>#N/A</v>
      </c>
      <c r="L344" s="77" t="e">
        <v>#N/A</v>
      </c>
      <c r="M344" s="77" t="e">
        <v>#N/A</v>
      </c>
      <c r="N344" s="77" t="e">
        <v>#N/A</v>
      </c>
      <c r="O344" s="77" t="e">
        <v>#N/A</v>
      </c>
      <c r="P344" s="77" t="e">
        <v>#N/A</v>
      </c>
      <c r="Q344" s="77" t="e">
        <v>#N/A</v>
      </c>
      <c r="R344" s="77" t="e">
        <v>#N/A</v>
      </c>
      <c r="S344" s="77" t="e">
        <v>#N/A</v>
      </c>
      <c r="T344" s="77" t="e">
        <v>#N/A</v>
      </c>
      <c r="U344" s="77" t="e">
        <v>#N/A</v>
      </c>
      <c r="V344" s="77" t="e">
        <v>#N/A</v>
      </c>
      <c r="W344" s="77" t="e">
        <v>#N/A</v>
      </c>
      <c r="X344" s="77" t="e">
        <v>#N/A</v>
      </c>
      <c r="Y344" s="77" t="e">
        <v>#N/A</v>
      </c>
      <c r="Z344" s="77" t="e">
        <v>#N/A</v>
      </c>
      <c r="AA344" s="77" t="e">
        <v>#N/A</v>
      </c>
      <c r="AB344" s="77" t="e">
        <v>#N/A</v>
      </c>
      <c r="AC344" s="77" t="e">
        <v>#N/A</v>
      </c>
      <c r="AD344" s="77" t="e">
        <v>#N/A</v>
      </c>
      <c r="AE344" s="77" t="e">
        <v>#N/A</v>
      </c>
      <c r="AF344" s="77" t="e">
        <v>#N/A</v>
      </c>
      <c r="AG344" s="73" t="e">
        <v>#N/A</v>
      </c>
      <c r="AH344" s="73">
        <v>17.5100002288818</v>
      </c>
      <c r="AI344" s="73">
        <v>17.610000610351602</v>
      </c>
      <c r="AJ344" s="73">
        <v>17.780000686645501</v>
      </c>
      <c r="AK344" s="73">
        <v>17.7700004577637</v>
      </c>
      <c r="AL344" s="73">
        <v>17.700000762939499</v>
      </c>
      <c r="AM344" s="73">
        <v>17.639999389648398</v>
      </c>
      <c r="AN344" s="73">
        <v>17.559999465942401</v>
      </c>
      <c r="AO344" s="73">
        <v>17.4899997711182</v>
      </c>
      <c r="AP344" s="73">
        <v>17.4899997711182</v>
      </c>
      <c r="AQ344" s="73">
        <v>17.389999389648398</v>
      </c>
      <c r="AR344" s="73">
        <v>17.290000915527301</v>
      </c>
      <c r="AS344" s="73">
        <v>17.290000915527301</v>
      </c>
      <c r="AT344" s="73">
        <v>17.219999313354499</v>
      </c>
      <c r="AU344" s="73">
        <v>17.079999923706101</v>
      </c>
      <c r="AV344" s="73">
        <v>16.909999847412099</v>
      </c>
      <c r="AW344" s="73">
        <v>17.370000839233398</v>
      </c>
      <c r="AX344" s="73">
        <v>17.840000152587901</v>
      </c>
      <c r="AY344" s="73">
        <v>18.440000534057599</v>
      </c>
      <c r="AZ344" s="73">
        <v>19.590000152587901</v>
      </c>
      <c r="BA344" s="73">
        <v>20.389999389648398</v>
      </c>
      <c r="BB344" s="73">
        <v>20.379999160766602</v>
      </c>
      <c r="BC344" s="73">
        <v>20.399999618530298</v>
      </c>
      <c r="BD344" s="73">
        <v>20.409999847412099</v>
      </c>
      <c r="BE344" s="73">
        <v>20.299999237060501</v>
      </c>
      <c r="BF344" s="73">
        <v>20.219999313354499</v>
      </c>
      <c r="BG344" s="73">
        <v>20.110000610351602</v>
      </c>
      <c r="BH344" s="73">
        <v>19.930000305175799</v>
      </c>
      <c r="BI344" s="73">
        <v>19.7700004577637</v>
      </c>
      <c r="BJ344" s="73">
        <v>19.639999389648398</v>
      </c>
      <c r="BK344" s="73">
        <v>20.469999313354499</v>
      </c>
    </row>
    <row r="345" spans="1:63" x14ac:dyDescent="0.25">
      <c r="A345" s="61" t="s">
        <v>519</v>
      </c>
      <c r="B345" s="62" t="s">
        <v>61</v>
      </c>
      <c r="C345" s="77" t="e">
        <v>#N/A</v>
      </c>
      <c r="D345" s="77" t="e">
        <v>#N/A</v>
      </c>
      <c r="E345" s="77" t="e">
        <v>#N/A</v>
      </c>
      <c r="F345" s="77" t="e">
        <v>#N/A</v>
      </c>
      <c r="G345" s="77" t="e">
        <v>#N/A</v>
      </c>
      <c r="H345" s="77" t="e">
        <v>#N/A</v>
      </c>
      <c r="I345" s="77" t="e">
        <v>#N/A</v>
      </c>
      <c r="J345" s="77" t="e">
        <v>#N/A</v>
      </c>
      <c r="K345" s="77" t="e">
        <v>#N/A</v>
      </c>
      <c r="L345" s="77" t="e">
        <v>#N/A</v>
      </c>
      <c r="M345" s="77" t="e">
        <v>#N/A</v>
      </c>
      <c r="N345" s="77" t="e">
        <v>#N/A</v>
      </c>
      <c r="O345" s="77" t="e">
        <v>#N/A</v>
      </c>
      <c r="P345" s="77" t="e">
        <v>#N/A</v>
      </c>
      <c r="Q345" s="77" t="e">
        <v>#N/A</v>
      </c>
      <c r="R345" s="77" t="e">
        <v>#N/A</v>
      </c>
      <c r="S345" s="77" t="e">
        <v>#N/A</v>
      </c>
      <c r="T345" s="77" t="e">
        <v>#N/A</v>
      </c>
      <c r="U345" s="77" t="e">
        <v>#N/A</v>
      </c>
      <c r="V345" s="77" t="e">
        <v>#N/A</v>
      </c>
      <c r="W345" s="77" t="e">
        <v>#N/A</v>
      </c>
      <c r="X345" s="77" t="e">
        <v>#N/A</v>
      </c>
      <c r="Y345" s="77" t="e">
        <v>#N/A</v>
      </c>
      <c r="Z345" s="77" t="e">
        <v>#N/A</v>
      </c>
      <c r="AA345" s="77" t="e">
        <v>#N/A</v>
      </c>
      <c r="AB345" s="77" t="e">
        <v>#N/A</v>
      </c>
      <c r="AC345" s="77" t="e">
        <v>#N/A</v>
      </c>
      <c r="AD345" s="77" t="e">
        <v>#N/A</v>
      </c>
      <c r="AE345" s="77" t="e">
        <v>#N/A</v>
      </c>
      <c r="AF345" s="77" t="e">
        <v>#N/A</v>
      </c>
      <c r="AG345" s="73" t="e">
        <v>#N/A</v>
      </c>
      <c r="AH345" s="73">
        <v>9.2899999618530291</v>
      </c>
      <c r="AI345" s="73">
        <v>9.3699998855590803</v>
      </c>
      <c r="AJ345" s="73">
        <v>9.4899997711181605</v>
      </c>
      <c r="AK345" s="73">
        <v>9.5299997329711896</v>
      </c>
      <c r="AL345" s="73">
        <v>9.5299997329711896</v>
      </c>
      <c r="AM345" s="73">
        <v>9.5299997329711896</v>
      </c>
      <c r="AN345" s="73">
        <v>9.5200004577636701</v>
      </c>
      <c r="AO345" s="73">
        <v>9.5200004577636701</v>
      </c>
      <c r="AP345" s="73">
        <v>9.5699996948242205</v>
      </c>
      <c r="AQ345" s="73">
        <v>9.5299997329711896</v>
      </c>
      <c r="AR345" s="73">
        <v>9.5100002288818395</v>
      </c>
      <c r="AS345" s="73">
        <v>9.5600004196166992</v>
      </c>
      <c r="AT345" s="73">
        <v>9.5600004196166992</v>
      </c>
      <c r="AU345" s="73">
        <v>9.5</v>
      </c>
      <c r="AV345" s="73">
        <v>9.4099998474121094</v>
      </c>
      <c r="AW345" s="73">
        <v>9.2600002288818395</v>
      </c>
      <c r="AX345" s="73">
        <v>9.1199998855590803</v>
      </c>
      <c r="AY345" s="73">
        <v>9.0500001907348597</v>
      </c>
      <c r="AZ345" s="73">
        <v>9.3599996566772496</v>
      </c>
      <c r="BA345" s="73">
        <v>9.4099998474121094</v>
      </c>
      <c r="BB345" s="73">
        <v>9.4099998474121094</v>
      </c>
      <c r="BC345" s="73">
        <v>9.4200000762939506</v>
      </c>
      <c r="BD345" s="73">
        <v>9.4300003051757795</v>
      </c>
      <c r="BE345" s="73">
        <v>9.3500003814697301</v>
      </c>
      <c r="BF345" s="73">
        <v>9.3000001907348597</v>
      </c>
      <c r="BG345" s="73">
        <v>9.2399997711181605</v>
      </c>
      <c r="BH345" s="73">
        <v>9.1199998855590803</v>
      </c>
      <c r="BI345" s="73">
        <v>9.0200004577636701</v>
      </c>
      <c r="BJ345" s="73">
        <v>8.9399995803833008</v>
      </c>
      <c r="BK345" s="73">
        <v>9.6400003433227504</v>
      </c>
    </row>
    <row r="346" spans="1:63" x14ac:dyDescent="0.25">
      <c r="A346" s="61" t="s">
        <v>308</v>
      </c>
      <c r="B346" s="62" t="s">
        <v>307</v>
      </c>
      <c r="C346" s="77" t="e">
        <v>#N/A</v>
      </c>
      <c r="D346" s="77" t="e">
        <v>#N/A</v>
      </c>
      <c r="E346" s="77" t="e">
        <v>#N/A</v>
      </c>
      <c r="F346" s="77" t="e">
        <v>#N/A</v>
      </c>
      <c r="G346" s="77" t="e">
        <v>#N/A</v>
      </c>
      <c r="H346" s="77" t="e">
        <v>#N/A</v>
      </c>
      <c r="I346" s="77" t="e">
        <v>#N/A</v>
      </c>
      <c r="J346" s="77" t="e">
        <v>#N/A</v>
      </c>
      <c r="K346" s="77" t="e">
        <v>#N/A</v>
      </c>
      <c r="L346" s="77" t="e">
        <v>#N/A</v>
      </c>
      <c r="M346" s="77" t="e">
        <v>#N/A</v>
      </c>
      <c r="N346" s="77" t="e">
        <v>#N/A</v>
      </c>
      <c r="O346" s="77" t="e">
        <v>#N/A</v>
      </c>
      <c r="P346" s="77" t="e">
        <v>#N/A</v>
      </c>
      <c r="Q346" s="77" t="e">
        <v>#N/A</v>
      </c>
      <c r="R346" s="77" t="e">
        <v>#N/A</v>
      </c>
      <c r="S346" s="77" t="e">
        <v>#N/A</v>
      </c>
      <c r="T346" s="77" t="e">
        <v>#N/A</v>
      </c>
      <c r="U346" s="77" t="e">
        <v>#N/A</v>
      </c>
      <c r="V346" s="77" t="e">
        <v>#N/A</v>
      </c>
      <c r="W346" s="77" t="e">
        <v>#N/A</v>
      </c>
      <c r="X346" s="77" t="e">
        <v>#N/A</v>
      </c>
      <c r="Y346" s="77" t="e">
        <v>#N/A</v>
      </c>
      <c r="Z346" s="77" t="e">
        <v>#N/A</v>
      </c>
      <c r="AA346" s="77" t="e">
        <v>#N/A</v>
      </c>
      <c r="AB346" s="77" t="e">
        <v>#N/A</v>
      </c>
      <c r="AC346" s="77" t="e">
        <v>#N/A</v>
      </c>
      <c r="AD346" s="77" t="e">
        <v>#N/A</v>
      </c>
      <c r="AE346" s="77" t="e">
        <v>#N/A</v>
      </c>
      <c r="AF346" s="77" t="e">
        <v>#N/A</v>
      </c>
      <c r="AG346" s="73" t="e">
        <v>#N/A</v>
      </c>
      <c r="AH346" s="73">
        <v>2.7000000476837198</v>
      </c>
      <c r="AI346" s="73">
        <v>5.4000000953674299</v>
      </c>
      <c r="AJ346" s="73">
        <v>5.4000000953674299</v>
      </c>
      <c r="AK346" s="73">
        <v>8.3999996185302699</v>
      </c>
      <c r="AL346" s="73">
        <v>7.5999999046325701</v>
      </c>
      <c r="AM346" s="73">
        <v>11.5</v>
      </c>
      <c r="AN346" s="73">
        <v>11.5</v>
      </c>
      <c r="AO346" s="73">
        <v>14.5299997329712</v>
      </c>
      <c r="AP346" s="73">
        <v>13.800000190734901</v>
      </c>
      <c r="AQ346" s="73">
        <v>10.819999694824199</v>
      </c>
      <c r="AR346" s="73">
        <v>11.1599998474121</v>
      </c>
      <c r="AS346" s="73">
        <v>12.5900001525879</v>
      </c>
      <c r="AT346" s="73">
        <v>11.5100002288818</v>
      </c>
      <c r="AU346" s="73">
        <v>12.6199998855591</v>
      </c>
      <c r="AV346" s="73">
        <v>13.810000419616699</v>
      </c>
      <c r="AW346" s="73">
        <v>13.569999694824199</v>
      </c>
      <c r="AX346" s="73">
        <v>13.2799997329712</v>
      </c>
      <c r="AY346" s="73">
        <v>17.870000839233398</v>
      </c>
      <c r="AZ346" s="73">
        <v>20.709999084472699</v>
      </c>
      <c r="BA346" s="73">
        <v>20.200000762939499</v>
      </c>
      <c r="BB346" s="73">
        <v>19.629999160766602</v>
      </c>
      <c r="BC346" s="73">
        <v>19.649999618530298</v>
      </c>
      <c r="BD346" s="73">
        <v>19.420000076293899</v>
      </c>
      <c r="BE346" s="73">
        <v>17.440000534057599</v>
      </c>
      <c r="BF346" s="73">
        <v>16.5100002288818</v>
      </c>
      <c r="BG346" s="73">
        <v>16.600000381469702</v>
      </c>
      <c r="BH346" s="73">
        <v>13.939999580383301</v>
      </c>
      <c r="BI346" s="73">
        <v>12.670000076293899</v>
      </c>
      <c r="BJ346" s="73">
        <v>11.569999694824199</v>
      </c>
      <c r="BK346" s="73">
        <v>12.050000190734901</v>
      </c>
    </row>
    <row r="347" spans="1:63" x14ac:dyDescent="0.25">
      <c r="A347" s="61" t="s">
        <v>427</v>
      </c>
      <c r="B347" s="62" t="s">
        <v>426</v>
      </c>
      <c r="C347" s="77" t="e">
        <v>#N/A</v>
      </c>
      <c r="D347" s="77" t="e">
        <v>#N/A</v>
      </c>
      <c r="E347" s="77" t="e">
        <v>#N/A</v>
      </c>
      <c r="F347" s="77" t="e">
        <v>#N/A</v>
      </c>
      <c r="G347" s="77" t="e">
        <v>#N/A</v>
      </c>
      <c r="H347" s="77" t="e">
        <v>#N/A</v>
      </c>
      <c r="I347" s="77" t="e">
        <v>#N/A</v>
      </c>
      <c r="J347" s="77" t="e">
        <v>#N/A</v>
      </c>
      <c r="K347" s="77" t="e">
        <v>#N/A</v>
      </c>
      <c r="L347" s="77" t="e">
        <v>#N/A</v>
      </c>
      <c r="M347" s="77" t="e">
        <v>#N/A</v>
      </c>
      <c r="N347" s="77" t="e">
        <v>#N/A</v>
      </c>
      <c r="O347" s="77" t="e">
        <v>#N/A</v>
      </c>
      <c r="P347" s="77" t="e">
        <v>#N/A</v>
      </c>
      <c r="Q347" s="77" t="e">
        <v>#N/A</v>
      </c>
      <c r="R347" s="77" t="e">
        <v>#N/A</v>
      </c>
      <c r="S347" s="77" t="e">
        <v>#N/A</v>
      </c>
      <c r="T347" s="77" t="e">
        <v>#N/A</v>
      </c>
      <c r="U347" s="77" t="e">
        <v>#N/A</v>
      </c>
      <c r="V347" s="77" t="e">
        <v>#N/A</v>
      </c>
      <c r="W347" s="77" t="e">
        <v>#N/A</v>
      </c>
      <c r="X347" s="77" t="e">
        <v>#N/A</v>
      </c>
      <c r="Y347" s="77" t="e">
        <v>#N/A</v>
      </c>
      <c r="Z347" s="77" t="e">
        <v>#N/A</v>
      </c>
      <c r="AA347" s="77" t="e">
        <v>#N/A</v>
      </c>
      <c r="AB347" s="77" t="e">
        <v>#N/A</v>
      </c>
      <c r="AC347" s="77" t="e">
        <v>#N/A</v>
      </c>
      <c r="AD347" s="77" t="e">
        <v>#N/A</v>
      </c>
      <c r="AE347" s="77" t="e">
        <v>#N/A</v>
      </c>
      <c r="AF347" s="77" t="e">
        <v>#N/A</v>
      </c>
      <c r="AG347" s="73" t="e">
        <v>#N/A</v>
      </c>
      <c r="AH347" s="73">
        <v>5.3200001716613796</v>
      </c>
      <c r="AI347" s="73">
        <v>6.3200001716613796</v>
      </c>
      <c r="AJ347" s="73">
        <v>7.6799998283386204</v>
      </c>
      <c r="AK347" s="73">
        <v>8.7299995422363299</v>
      </c>
      <c r="AL347" s="73">
        <v>8.1599998474121094</v>
      </c>
      <c r="AM347" s="73">
        <v>8.8299999237060494</v>
      </c>
      <c r="AN347" s="73">
        <v>9.8599996566772496</v>
      </c>
      <c r="AO347" s="73">
        <v>9.7899999618530291</v>
      </c>
      <c r="AP347" s="73">
        <v>8.8599996566772496</v>
      </c>
      <c r="AQ347" s="73">
        <v>7.9200000762939498</v>
      </c>
      <c r="AR347" s="73">
        <v>7.7699999809265101</v>
      </c>
      <c r="AS347" s="73">
        <v>8.4799995422363299</v>
      </c>
      <c r="AT347" s="73">
        <v>9.7799997329711896</v>
      </c>
      <c r="AU347" s="73">
        <v>10.7299995422363</v>
      </c>
      <c r="AV347" s="73">
        <v>11.170000076293899</v>
      </c>
      <c r="AW347" s="73">
        <v>10.25</v>
      </c>
      <c r="AX347" s="73">
        <v>8.6599998474121094</v>
      </c>
      <c r="AY347" s="73">
        <v>7.5300002098083496</v>
      </c>
      <c r="AZ347" s="73">
        <v>7.7399997711181596</v>
      </c>
      <c r="BA347" s="73">
        <v>6.9699997901916504</v>
      </c>
      <c r="BB347" s="73">
        <v>5.8200001716613796</v>
      </c>
      <c r="BC347" s="73">
        <v>5.3800001144409197</v>
      </c>
      <c r="BD347" s="73">
        <v>5.2300000190734899</v>
      </c>
      <c r="BE347" s="73">
        <v>4.9800000190734899</v>
      </c>
      <c r="BF347" s="73">
        <v>4.6199998855590803</v>
      </c>
      <c r="BG347" s="73">
        <v>4.1199998855590803</v>
      </c>
      <c r="BH347" s="73">
        <v>3.75</v>
      </c>
      <c r="BI347" s="73">
        <v>3.3800001144409202</v>
      </c>
      <c r="BJ347" s="73">
        <v>3.1400001049041699</v>
      </c>
      <c r="BK347" s="73">
        <v>4.3099999427795401</v>
      </c>
    </row>
    <row r="348" spans="1:63" x14ac:dyDescent="0.25">
      <c r="A348" s="61" t="s">
        <v>64</v>
      </c>
      <c r="B348" s="62" t="s">
        <v>63</v>
      </c>
      <c r="C348" s="77" t="e">
        <v>#N/A</v>
      </c>
      <c r="D348" s="77" t="e">
        <v>#N/A</v>
      </c>
      <c r="E348" s="77" t="e">
        <v>#N/A</v>
      </c>
      <c r="F348" s="77" t="e">
        <v>#N/A</v>
      </c>
      <c r="G348" s="77" t="e">
        <v>#N/A</v>
      </c>
      <c r="H348" s="77" t="e">
        <v>#N/A</v>
      </c>
      <c r="I348" s="77" t="e">
        <v>#N/A</v>
      </c>
      <c r="J348" s="77" t="e">
        <v>#N/A</v>
      </c>
      <c r="K348" s="77" t="e">
        <v>#N/A</v>
      </c>
      <c r="L348" s="77" t="e">
        <v>#N/A</v>
      </c>
      <c r="M348" s="77" t="e">
        <v>#N/A</v>
      </c>
      <c r="N348" s="77" t="e">
        <v>#N/A</v>
      </c>
      <c r="O348" s="77" t="e">
        <v>#N/A</v>
      </c>
      <c r="P348" s="77" t="e">
        <v>#N/A</v>
      </c>
      <c r="Q348" s="77" t="e">
        <v>#N/A</v>
      </c>
      <c r="R348" s="77" t="e">
        <v>#N/A</v>
      </c>
      <c r="S348" s="77" t="e">
        <v>#N/A</v>
      </c>
      <c r="T348" s="77" t="e">
        <v>#N/A</v>
      </c>
      <c r="U348" s="77" t="e">
        <v>#N/A</v>
      </c>
      <c r="V348" s="77" t="e">
        <v>#N/A</v>
      </c>
      <c r="W348" s="77" t="e">
        <v>#N/A</v>
      </c>
      <c r="X348" s="77" t="e">
        <v>#N/A</v>
      </c>
      <c r="Y348" s="77" t="e">
        <v>#N/A</v>
      </c>
      <c r="Z348" s="77" t="e">
        <v>#N/A</v>
      </c>
      <c r="AA348" s="77" t="e">
        <v>#N/A</v>
      </c>
      <c r="AB348" s="77" t="e">
        <v>#N/A</v>
      </c>
      <c r="AC348" s="77" t="e">
        <v>#N/A</v>
      </c>
      <c r="AD348" s="77" t="e">
        <v>#N/A</v>
      </c>
      <c r="AE348" s="77" t="e">
        <v>#N/A</v>
      </c>
      <c r="AF348" s="77" t="e">
        <v>#N/A</v>
      </c>
      <c r="AG348" s="73" t="e">
        <v>#N/A</v>
      </c>
      <c r="AH348" s="73">
        <v>4.6599998474121103</v>
      </c>
      <c r="AI348" s="73">
        <v>4.6999998092651403</v>
      </c>
      <c r="AJ348" s="73">
        <v>5.2800002098083496</v>
      </c>
      <c r="AK348" s="73">
        <v>5.8400001525878897</v>
      </c>
      <c r="AL348" s="73">
        <v>6.3899998664856001</v>
      </c>
      <c r="AM348" s="73">
        <v>6.9699997901916504</v>
      </c>
      <c r="AN348" s="73">
        <v>7.5700001716613796</v>
      </c>
      <c r="AO348" s="73">
        <v>8.1999998092651403</v>
      </c>
      <c r="AP348" s="73">
        <v>10.1000003814697</v>
      </c>
      <c r="AQ348" s="73">
        <v>10.3599996566772</v>
      </c>
      <c r="AR348" s="73">
        <v>9.2600002288818395</v>
      </c>
      <c r="AS348" s="73">
        <v>8.3000001907348597</v>
      </c>
      <c r="AT348" s="73">
        <v>7.3400001525878897</v>
      </c>
      <c r="AU348" s="73">
        <v>6.4000000953674299</v>
      </c>
      <c r="AV348" s="73">
        <v>5.5</v>
      </c>
      <c r="AW348" s="73">
        <v>4.6399998664856001</v>
      </c>
      <c r="AX348" s="73">
        <v>4.6900000572204599</v>
      </c>
      <c r="AY348" s="73">
        <v>4.78999996185303</v>
      </c>
      <c r="AZ348" s="73">
        <v>5.1399998664856001</v>
      </c>
      <c r="BA348" s="73">
        <v>5.3200001716613796</v>
      </c>
      <c r="BB348" s="73">
        <v>5.6199998855590803</v>
      </c>
      <c r="BC348" s="73">
        <v>5.9299998283386204</v>
      </c>
      <c r="BD348" s="73">
        <v>6.2600002288818404</v>
      </c>
      <c r="BE348" s="73">
        <v>6.5199999809265101</v>
      </c>
      <c r="BF348" s="73">
        <v>6.8099999427795401</v>
      </c>
      <c r="BG348" s="73">
        <v>5.4499998092651403</v>
      </c>
      <c r="BH348" s="73">
        <v>4.2199997901916504</v>
      </c>
      <c r="BI348" s="73">
        <v>4.1599998474121103</v>
      </c>
      <c r="BJ348" s="73">
        <v>4.1199998855590803</v>
      </c>
      <c r="BK348" s="73">
        <v>4.5300002098083496</v>
      </c>
    </row>
    <row r="349" spans="1:63" x14ac:dyDescent="0.25">
      <c r="A349" s="61" t="s">
        <v>397</v>
      </c>
      <c r="B349" s="62" t="s">
        <v>396</v>
      </c>
      <c r="C349" s="77" t="e">
        <v>#N/A</v>
      </c>
      <c r="D349" s="77" t="e">
        <v>#N/A</v>
      </c>
      <c r="E349" s="77" t="e">
        <v>#N/A</v>
      </c>
      <c r="F349" s="77" t="e">
        <v>#N/A</v>
      </c>
      <c r="G349" s="77" t="e">
        <v>#N/A</v>
      </c>
      <c r="H349" s="77" t="e">
        <v>#N/A</v>
      </c>
      <c r="I349" s="77" t="e">
        <v>#N/A</v>
      </c>
      <c r="J349" s="77" t="e">
        <v>#N/A</v>
      </c>
      <c r="K349" s="77" t="e">
        <v>#N/A</v>
      </c>
      <c r="L349" s="77" t="e">
        <v>#N/A</v>
      </c>
      <c r="M349" s="77" t="e">
        <v>#N/A</v>
      </c>
      <c r="N349" s="77" t="e">
        <v>#N/A</v>
      </c>
      <c r="O349" s="77" t="e">
        <v>#N/A</v>
      </c>
      <c r="P349" s="77" t="e">
        <v>#N/A</v>
      </c>
      <c r="Q349" s="77" t="e">
        <v>#N/A</v>
      </c>
      <c r="R349" s="77" t="e">
        <v>#N/A</v>
      </c>
      <c r="S349" s="77" t="e">
        <v>#N/A</v>
      </c>
      <c r="T349" s="77" t="e">
        <v>#N/A</v>
      </c>
      <c r="U349" s="77" t="e">
        <v>#N/A</v>
      </c>
      <c r="V349" s="77" t="e">
        <v>#N/A</v>
      </c>
      <c r="W349" s="77" t="e">
        <v>#N/A</v>
      </c>
      <c r="X349" s="77" t="e">
        <v>#N/A</v>
      </c>
      <c r="Y349" s="77" t="e">
        <v>#N/A</v>
      </c>
      <c r="Z349" s="77" t="e">
        <v>#N/A</v>
      </c>
      <c r="AA349" s="77" t="e">
        <v>#N/A</v>
      </c>
      <c r="AB349" s="77" t="e">
        <v>#N/A</v>
      </c>
      <c r="AC349" s="77" t="e">
        <v>#N/A</v>
      </c>
      <c r="AD349" s="77" t="e">
        <v>#N/A</v>
      </c>
      <c r="AE349" s="77" t="e">
        <v>#N/A</v>
      </c>
      <c r="AF349" s="77" t="e">
        <v>#N/A</v>
      </c>
      <c r="AG349" s="73" t="e">
        <v>#N/A</v>
      </c>
      <c r="AH349" s="73" t="e">
        <v>#N/A</v>
      </c>
      <c r="AI349" s="73" t="e">
        <v>#N/A</v>
      </c>
      <c r="AJ349" s="73" t="e">
        <v>#N/A</v>
      </c>
      <c r="AK349" s="73" t="e">
        <v>#N/A</v>
      </c>
      <c r="AL349" s="73" t="e">
        <v>#N/A</v>
      </c>
      <c r="AM349" s="73" t="e">
        <v>#N/A</v>
      </c>
      <c r="AN349" s="73" t="e">
        <v>#N/A</v>
      </c>
      <c r="AO349" s="73" t="e">
        <v>#N/A</v>
      </c>
      <c r="AP349" s="73" t="e">
        <v>#N/A</v>
      </c>
      <c r="AQ349" s="73" t="e">
        <v>#N/A</v>
      </c>
      <c r="AR349" s="73" t="e">
        <v>#N/A</v>
      </c>
      <c r="AS349" s="73" t="e">
        <v>#N/A</v>
      </c>
      <c r="AT349" s="73" t="e">
        <v>#N/A</v>
      </c>
      <c r="AU349" s="73" t="e">
        <v>#N/A</v>
      </c>
      <c r="AV349" s="73" t="e">
        <v>#N/A</v>
      </c>
      <c r="AW349" s="73" t="e">
        <v>#N/A</v>
      </c>
      <c r="AX349" s="73" t="e">
        <v>#N/A</v>
      </c>
      <c r="AY349" s="73" t="e">
        <v>#N/A</v>
      </c>
      <c r="AZ349" s="73" t="e">
        <v>#N/A</v>
      </c>
      <c r="BA349" s="73" t="e">
        <v>#N/A</v>
      </c>
      <c r="BB349" s="73" t="e">
        <v>#N/A</v>
      </c>
      <c r="BC349" s="73" t="e">
        <v>#N/A</v>
      </c>
      <c r="BD349" s="73" t="e">
        <v>#N/A</v>
      </c>
      <c r="BE349" s="73" t="e">
        <v>#N/A</v>
      </c>
      <c r="BF349" s="73" t="e">
        <v>#N/A</v>
      </c>
      <c r="BG349" s="73" t="e">
        <v>#N/A</v>
      </c>
      <c r="BH349" s="73" t="e">
        <v>#N/A</v>
      </c>
      <c r="BI349" s="73" t="e">
        <v>#N/A</v>
      </c>
      <c r="BJ349" s="73" t="e">
        <v>#N/A</v>
      </c>
      <c r="BK349" s="73" t="e">
        <v>#N/A</v>
      </c>
    </row>
    <row r="350" spans="1:63" x14ac:dyDescent="0.25">
      <c r="A350" s="61" t="s">
        <v>399</v>
      </c>
      <c r="B350" s="62" t="s">
        <v>398</v>
      </c>
      <c r="C350" s="77" t="e">
        <v>#N/A</v>
      </c>
      <c r="D350" s="77" t="e">
        <v>#N/A</v>
      </c>
      <c r="E350" s="77" t="e">
        <v>#N/A</v>
      </c>
      <c r="F350" s="77" t="e">
        <v>#N/A</v>
      </c>
      <c r="G350" s="77" t="e">
        <v>#N/A</v>
      </c>
      <c r="H350" s="77" t="e">
        <v>#N/A</v>
      </c>
      <c r="I350" s="77" t="e">
        <v>#N/A</v>
      </c>
      <c r="J350" s="77" t="e">
        <v>#N/A</v>
      </c>
      <c r="K350" s="77" t="e">
        <v>#N/A</v>
      </c>
      <c r="L350" s="77" t="e">
        <v>#N/A</v>
      </c>
      <c r="M350" s="77" t="e">
        <v>#N/A</v>
      </c>
      <c r="N350" s="77" t="e">
        <v>#N/A</v>
      </c>
      <c r="O350" s="77" t="e">
        <v>#N/A</v>
      </c>
      <c r="P350" s="77" t="e">
        <v>#N/A</v>
      </c>
      <c r="Q350" s="77" t="e">
        <v>#N/A</v>
      </c>
      <c r="R350" s="77" t="e">
        <v>#N/A</v>
      </c>
      <c r="S350" s="77" t="e">
        <v>#N/A</v>
      </c>
      <c r="T350" s="77" t="e">
        <v>#N/A</v>
      </c>
      <c r="U350" s="77" t="e">
        <v>#N/A</v>
      </c>
      <c r="V350" s="77" t="e">
        <v>#N/A</v>
      </c>
      <c r="W350" s="77" t="e">
        <v>#N/A</v>
      </c>
      <c r="X350" s="77" t="e">
        <v>#N/A</v>
      </c>
      <c r="Y350" s="77" t="e">
        <v>#N/A</v>
      </c>
      <c r="Z350" s="77" t="e">
        <v>#N/A</v>
      </c>
      <c r="AA350" s="77" t="e">
        <v>#N/A</v>
      </c>
      <c r="AB350" s="77" t="e">
        <v>#N/A</v>
      </c>
      <c r="AC350" s="77" t="e">
        <v>#N/A</v>
      </c>
      <c r="AD350" s="77" t="e">
        <v>#N/A</v>
      </c>
      <c r="AE350" s="77" t="e">
        <v>#N/A</v>
      </c>
      <c r="AF350" s="77" t="e">
        <v>#N/A</v>
      </c>
      <c r="AG350" s="73" t="e">
        <v>#N/A</v>
      </c>
      <c r="AH350" s="73">
        <v>7.6599998474121103</v>
      </c>
      <c r="AI350" s="73">
        <v>7.8400001525878897</v>
      </c>
      <c r="AJ350" s="73">
        <v>8.6099996566772496</v>
      </c>
      <c r="AK350" s="73">
        <v>8.8599996566772496</v>
      </c>
      <c r="AL350" s="73">
        <v>9.0600004196166992</v>
      </c>
      <c r="AM350" s="73">
        <v>9.6599998474121094</v>
      </c>
      <c r="AN350" s="73">
        <v>9.5799999237060494</v>
      </c>
      <c r="AO350" s="73">
        <v>10.8400001525879</v>
      </c>
      <c r="AP350" s="73">
        <v>11.8500003814697</v>
      </c>
      <c r="AQ350" s="73">
        <v>11.25</v>
      </c>
      <c r="AR350" s="73">
        <v>10.460000038146999</v>
      </c>
      <c r="AS350" s="73">
        <v>9.9799995422363299</v>
      </c>
      <c r="AT350" s="73">
        <v>9.4099998474121094</v>
      </c>
      <c r="AU350" s="73">
        <v>10.310000419616699</v>
      </c>
      <c r="AV350" s="73">
        <v>9.9899997711181605</v>
      </c>
      <c r="AW350" s="73">
        <v>9.0100002288818395</v>
      </c>
      <c r="AX350" s="73">
        <v>8.3999996185302699</v>
      </c>
      <c r="AY350" s="73">
        <v>7.7600002288818404</v>
      </c>
      <c r="AZ350" s="73">
        <v>9.6199998855590803</v>
      </c>
      <c r="BA350" s="73">
        <v>12.710000038146999</v>
      </c>
      <c r="BB350" s="73">
        <v>17.870000839233398</v>
      </c>
      <c r="BC350" s="73">
        <v>24.440000534057599</v>
      </c>
      <c r="BD350" s="73">
        <v>27.469999313354499</v>
      </c>
      <c r="BE350" s="73">
        <v>26.4899997711182</v>
      </c>
      <c r="BF350" s="73">
        <v>24.899999618530298</v>
      </c>
      <c r="BG350" s="73">
        <v>23.540000915527301</v>
      </c>
      <c r="BH350" s="73">
        <v>21.4899997711182</v>
      </c>
      <c r="BI350" s="73">
        <v>19.290000915527301</v>
      </c>
      <c r="BJ350" s="73">
        <v>17.309999465942401</v>
      </c>
      <c r="BK350" s="73">
        <v>16.850000381469702</v>
      </c>
    </row>
    <row r="351" spans="1:63" x14ac:dyDescent="0.25">
      <c r="A351" s="61" t="s">
        <v>233</v>
      </c>
      <c r="B351" s="62" t="s">
        <v>232</v>
      </c>
      <c r="C351" s="77" t="e">
        <v>#N/A</v>
      </c>
      <c r="D351" s="77" t="e">
        <v>#N/A</v>
      </c>
      <c r="E351" s="77" t="e">
        <v>#N/A</v>
      </c>
      <c r="F351" s="77" t="e">
        <v>#N/A</v>
      </c>
      <c r="G351" s="77" t="e">
        <v>#N/A</v>
      </c>
      <c r="H351" s="77" t="e">
        <v>#N/A</v>
      </c>
      <c r="I351" s="77" t="e">
        <v>#N/A</v>
      </c>
      <c r="J351" s="77" t="e">
        <v>#N/A</v>
      </c>
      <c r="K351" s="77" t="e">
        <v>#N/A</v>
      </c>
      <c r="L351" s="77" t="e">
        <v>#N/A</v>
      </c>
      <c r="M351" s="77" t="e">
        <v>#N/A</v>
      </c>
      <c r="N351" s="77" t="e">
        <v>#N/A</v>
      </c>
      <c r="O351" s="77" t="e">
        <v>#N/A</v>
      </c>
      <c r="P351" s="77" t="e">
        <v>#N/A</v>
      </c>
      <c r="Q351" s="77" t="e">
        <v>#N/A</v>
      </c>
      <c r="R351" s="77" t="e">
        <v>#N/A</v>
      </c>
      <c r="S351" s="77" t="e">
        <v>#N/A</v>
      </c>
      <c r="T351" s="77" t="e">
        <v>#N/A</v>
      </c>
      <c r="U351" s="77" t="e">
        <v>#N/A</v>
      </c>
      <c r="V351" s="77" t="e">
        <v>#N/A</v>
      </c>
      <c r="W351" s="77" t="e">
        <v>#N/A</v>
      </c>
      <c r="X351" s="77" t="e">
        <v>#N/A</v>
      </c>
      <c r="Y351" s="77" t="e">
        <v>#N/A</v>
      </c>
      <c r="Z351" s="77" t="e">
        <v>#N/A</v>
      </c>
      <c r="AA351" s="77" t="e">
        <v>#N/A</v>
      </c>
      <c r="AB351" s="77" t="e">
        <v>#N/A</v>
      </c>
      <c r="AC351" s="77" t="e">
        <v>#N/A</v>
      </c>
      <c r="AD351" s="77" t="e">
        <v>#N/A</v>
      </c>
      <c r="AE351" s="77" t="e">
        <v>#N/A</v>
      </c>
      <c r="AF351" s="77" t="e">
        <v>#N/A</v>
      </c>
      <c r="AG351" s="73" t="e">
        <v>#N/A</v>
      </c>
      <c r="AH351" s="73" t="e">
        <v>#N/A</v>
      </c>
      <c r="AI351" s="73" t="e">
        <v>#N/A</v>
      </c>
      <c r="AJ351" s="73" t="e">
        <v>#N/A</v>
      </c>
      <c r="AK351" s="73" t="e">
        <v>#N/A</v>
      </c>
      <c r="AL351" s="73" t="e">
        <v>#N/A</v>
      </c>
      <c r="AM351" s="73" t="e">
        <v>#N/A</v>
      </c>
      <c r="AN351" s="73" t="e">
        <v>#N/A</v>
      </c>
      <c r="AO351" s="73" t="e">
        <v>#N/A</v>
      </c>
      <c r="AP351" s="73" t="e">
        <v>#N/A</v>
      </c>
      <c r="AQ351" s="73" t="e">
        <v>#N/A</v>
      </c>
      <c r="AR351" s="73" t="e">
        <v>#N/A</v>
      </c>
      <c r="AS351" s="73" t="e">
        <v>#N/A</v>
      </c>
      <c r="AT351" s="73" t="e">
        <v>#N/A</v>
      </c>
      <c r="AU351" s="73" t="e">
        <v>#N/A</v>
      </c>
      <c r="AV351" s="73" t="e">
        <v>#N/A</v>
      </c>
      <c r="AW351" s="73" t="e">
        <v>#N/A</v>
      </c>
      <c r="AX351" s="73" t="e">
        <v>#N/A</v>
      </c>
      <c r="AY351" s="73" t="e">
        <v>#N/A</v>
      </c>
      <c r="AZ351" s="73" t="e">
        <v>#N/A</v>
      </c>
      <c r="BA351" s="73" t="e">
        <v>#N/A</v>
      </c>
      <c r="BB351" s="73" t="e">
        <v>#N/A</v>
      </c>
      <c r="BC351" s="73" t="e">
        <v>#N/A</v>
      </c>
      <c r="BD351" s="73" t="e">
        <v>#N/A</v>
      </c>
      <c r="BE351" s="73" t="e">
        <v>#N/A</v>
      </c>
      <c r="BF351" s="73" t="e">
        <v>#N/A</v>
      </c>
      <c r="BG351" s="73" t="e">
        <v>#N/A</v>
      </c>
      <c r="BH351" s="73" t="e">
        <v>#N/A</v>
      </c>
      <c r="BI351" s="73" t="e">
        <v>#N/A</v>
      </c>
      <c r="BJ351" s="73" t="e">
        <v>#N/A</v>
      </c>
      <c r="BK351" s="73" t="e">
        <v>#N/A</v>
      </c>
    </row>
    <row r="352" spans="1:63" x14ac:dyDescent="0.25">
      <c r="A352" s="61" t="s">
        <v>174</v>
      </c>
      <c r="B352" s="62" t="s">
        <v>173</v>
      </c>
      <c r="C352" s="77" t="e">
        <v>#N/A</v>
      </c>
      <c r="D352" s="77" t="e">
        <v>#N/A</v>
      </c>
      <c r="E352" s="77" t="e">
        <v>#N/A</v>
      </c>
      <c r="F352" s="77" t="e">
        <v>#N/A</v>
      </c>
      <c r="G352" s="77" t="e">
        <v>#N/A</v>
      </c>
      <c r="H352" s="77" t="e">
        <v>#N/A</v>
      </c>
      <c r="I352" s="77" t="e">
        <v>#N/A</v>
      </c>
      <c r="J352" s="77" t="e">
        <v>#N/A</v>
      </c>
      <c r="K352" s="77" t="e">
        <v>#N/A</v>
      </c>
      <c r="L352" s="77" t="e">
        <v>#N/A</v>
      </c>
      <c r="M352" s="77" t="e">
        <v>#N/A</v>
      </c>
      <c r="N352" s="77" t="e">
        <v>#N/A</v>
      </c>
      <c r="O352" s="77" t="e">
        <v>#N/A</v>
      </c>
      <c r="P352" s="77" t="e">
        <v>#N/A</v>
      </c>
      <c r="Q352" s="77" t="e">
        <v>#N/A</v>
      </c>
      <c r="R352" s="77" t="e">
        <v>#N/A</v>
      </c>
      <c r="S352" s="77" t="e">
        <v>#N/A</v>
      </c>
      <c r="T352" s="77" t="e">
        <v>#N/A</v>
      </c>
      <c r="U352" s="77" t="e">
        <v>#N/A</v>
      </c>
      <c r="V352" s="77" t="e">
        <v>#N/A</v>
      </c>
      <c r="W352" s="77" t="e">
        <v>#N/A</v>
      </c>
      <c r="X352" s="77" t="e">
        <v>#N/A</v>
      </c>
      <c r="Y352" s="77" t="e">
        <v>#N/A</v>
      </c>
      <c r="Z352" s="77" t="e">
        <v>#N/A</v>
      </c>
      <c r="AA352" s="77" t="e">
        <v>#N/A</v>
      </c>
      <c r="AB352" s="77" t="e">
        <v>#N/A</v>
      </c>
      <c r="AC352" s="77" t="e">
        <v>#N/A</v>
      </c>
      <c r="AD352" s="77" t="e">
        <v>#N/A</v>
      </c>
      <c r="AE352" s="77" t="e">
        <v>#N/A</v>
      </c>
      <c r="AF352" s="77" t="e">
        <v>#N/A</v>
      </c>
      <c r="AG352" s="73" t="e">
        <v>#N/A</v>
      </c>
      <c r="AH352" s="73" t="e">
        <v>#N/A</v>
      </c>
      <c r="AI352" s="73" t="e">
        <v>#N/A</v>
      </c>
      <c r="AJ352" s="73" t="e">
        <v>#N/A</v>
      </c>
      <c r="AK352" s="73" t="e">
        <v>#N/A</v>
      </c>
      <c r="AL352" s="73" t="e">
        <v>#N/A</v>
      </c>
      <c r="AM352" s="73" t="e">
        <v>#N/A</v>
      </c>
      <c r="AN352" s="73" t="e">
        <v>#N/A</v>
      </c>
      <c r="AO352" s="73" t="e">
        <v>#N/A</v>
      </c>
      <c r="AP352" s="73" t="e">
        <v>#N/A</v>
      </c>
      <c r="AQ352" s="73" t="e">
        <v>#N/A</v>
      </c>
      <c r="AR352" s="73" t="e">
        <v>#N/A</v>
      </c>
      <c r="AS352" s="73" t="e">
        <v>#N/A</v>
      </c>
      <c r="AT352" s="73" t="e">
        <v>#N/A</v>
      </c>
      <c r="AU352" s="73" t="e">
        <v>#N/A</v>
      </c>
      <c r="AV352" s="73" t="e">
        <v>#N/A</v>
      </c>
      <c r="AW352" s="73" t="e">
        <v>#N/A</v>
      </c>
      <c r="AX352" s="73" t="e">
        <v>#N/A</v>
      </c>
      <c r="AY352" s="73" t="e">
        <v>#N/A</v>
      </c>
      <c r="AZ352" s="73" t="e">
        <v>#N/A</v>
      </c>
      <c r="BA352" s="73" t="e">
        <v>#N/A</v>
      </c>
      <c r="BB352" s="73" t="e">
        <v>#N/A</v>
      </c>
      <c r="BC352" s="73" t="e">
        <v>#N/A</v>
      </c>
      <c r="BD352" s="73" t="e">
        <v>#N/A</v>
      </c>
      <c r="BE352" s="73" t="e">
        <v>#N/A</v>
      </c>
      <c r="BF352" s="73" t="e">
        <v>#N/A</v>
      </c>
      <c r="BG352" s="73" t="e">
        <v>#N/A</v>
      </c>
      <c r="BH352" s="73" t="e">
        <v>#N/A</v>
      </c>
      <c r="BI352" s="73" t="e">
        <v>#N/A</v>
      </c>
      <c r="BJ352" s="73" t="e">
        <v>#N/A</v>
      </c>
      <c r="BK352" s="73" t="e">
        <v>#N/A</v>
      </c>
    </row>
    <row r="353" spans="1:63" x14ac:dyDescent="0.25">
      <c r="A353" s="61" t="s">
        <v>462</v>
      </c>
      <c r="B353" s="62" t="s">
        <v>461</v>
      </c>
      <c r="C353" s="77" t="e">
        <v>#N/A</v>
      </c>
      <c r="D353" s="77" t="e">
        <v>#N/A</v>
      </c>
      <c r="E353" s="77" t="e">
        <v>#N/A</v>
      </c>
      <c r="F353" s="77" t="e">
        <v>#N/A</v>
      </c>
      <c r="G353" s="77" t="e">
        <v>#N/A</v>
      </c>
      <c r="H353" s="77" t="e">
        <v>#N/A</v>
      </c>
      <c r="I353" s="77" t="e">
        <v>#N/A</v>
      </c>
      <c r="J353" s="77" t="e">
        <v>#N/A</v>
      </c>
      <c r="K353" s="77" t="e">
        <v>#N/A</v>
      </c>
      <c r="L353" s="77" t="e">
        <v>#N/A</v>
      </c>
      <c r="M353" s="77" t="e">
        <v>#N/A</v>
      </c>
      <c r="N353" s="77" t="e">
        <v>#N/A</v>
      </c>
      <c r="O353" s="77" t="e">
        <v>#N/A</v>
      </c>
      <c r="P353" s="77" t="e">
        <v>#N/A</v>
      </c>
      <c r="Q353" s="77" t="e">
        <v>#N/A</v>
      </c>
      <c r="R353" s="77" t="e">
        <v>#N/A</v>
      </c>
      <c r="S353" s="77" t="e">
        <v>#N/A</v>
      </c>
      <c r="T353" s="77" t="e">
        <v>#N/A</v>
      </c>
      <c r="U353" s="77" t="e">
        <v>#N/A</v>
      </c>
      <c r="V353" s="77" t="e">
        <v>#N/A</v>
      </c>
      <c r="W353" s="77" t="e">
        <v>#N/A</v>
      </c>
      <c r="X353" s="77" t="e">
        <v>#N/A</v>
      </c>
      <c r="Y353" s="77" t="e">
        <v>#N/A</v>
      </c>
      <c r="Z353" s="77" t="e">
        <v>#N/A</v>
      </c>
      <c r="AA353" s="77" t="e">
        <v>#N/A</v>
      </c>
      <c r="AB353" s="77" t="e">
        <v>#N/A</v>
      </c>
      <c r="AC353" s="77" t="e">
        <v>#N/A</v>
      </c>
      <c r="AD353" s="77" t="e">
        <v>#N/A</v>
      </c>
      <c r="AE353" s="77" t="e">
        <v>#N/A</v>
      </c>
      <c r="AF353" s="77" t="e">
        <v>#N/A</v>
      </c>
      <c r="AG353" s="73" t="e">
        <v>#N/A</v>
      </c>
      <c r="AH353" s="73">
        <v>3.5099999904632599</v>
      </c>
      <c r="AI353" s="73">
        <v>3.8399999141693102</v>
      </c>
      <c r="AJ353" s="73">
        <v>5.5300002098083496</v>
      </c>
      <c r="AK353" s="73">
        <v>7.5999999046325701</v>
      </c>
      <c r="AL353" s="73">
        <v>7.9000000953674299</v>
      </c>
      <c r="AM353" s="73">
        <v>8.2799997329711896</v>
      </c>
      <c r="AN353" s="73">
        <v>9.6700000762939506</v>
      </c>
      <c r="AO353" s="73">
        <v>7.7399997711181596</v>
      </c>
      <c r="AP353" s="73">
        <v>13.949999809265099</v>
      </c>
      <c r="AQ353" s="73">
        <v>15.319999694824199</v>
      </c>
      <c r="AR353" s="73">
        <v>13.210000038146999</v>
      </c>
      <c r="AS353" s="73">
        <v>11.3900003433228</v>
      </c>
      <c r="AT353" s="73">
        <v>9.4399995803833008</v>
      </c>
      <c r="AU353" s="73">
        <v>7.6999998092651403</v>
      </c>
      <c r="AV353" s="73">
        <v>7</v>
      </c>
      <c r="AW353" s="73">
        <v>7.4000000953674299</v>
      </c>
      <c r="AX353" s="73">
        <v>8.3000001907348597</v>
      </c>
      <c r="AY353" s="73">
        <v>8.9499998092651403</v>
      </c>
      <c r="AZ353" s="73">
        <v>9.3000001907348597</v>
      </c>
      <c r="BA353" s="73">
        <v>8.1999998092651403</v>
      </c>
      <c r="BB353" s="73">
        <v>13.300000190734901</v>
      </c>
      <c r="BC353" s="73">
        <v>12.199999809265099</v>
      </c>
      <c r="BD353" s="73">
        <v>11.5</v>
      </c>
      <c r="BE353" s="73">
        <v>7.5999999046325701</v>
      </c>
      <c r="BF353" s="73">
        <v>6.9000000953674299</v>
      </c>
      <c r="BG353" s="73">
        <v>5.4000000953674299</v>
      </c>
      <c r="BH353" s="73">
        <v>5.4899997711181596</v>
      </c>
      <c r="BI353" s="73">
        <v>5.5900001525878897</v>
      </c>
      <c r="BJ353" s="73">
        <v>5.6500000953674299</v>
      </c>
      <c r="BK353" s="73">
        <v>7.5100002288818404</v>
      </c>
    </row>
    <row r="354" spans="1:63" x14ac:dyDescent="0.25">
      <c r="A354" s="61" t="s">
        <v>178</v>
      </c>
      <c r="B354" s="62" t="s">
        <v>177</v>
      </c>
      <c r="C354" s="77" t="e">
        <v>#N/A</v>
      </c>
      <c r="D354" s="77" t="e">
        <v>#N/A</v>
      </c>
      <c r="E354" s="77" t="e">
        <v>#N/A</v>
      </c>
      <c r="F354" s="77" t="e">
        <v>#N/A</v>
      </c>
      <c r="G354" s="77" t="e">
        <v>#N/A</v>
      </c>
      <c r="H354" s="77" t="e">
        <v>#N/A</v>
      </c>
      <c r="I354" s="77" t="e">
        <v>#N/A</v>
      </c>
      <c r="J354" s="77" t="e">
        <v>#N/A</v>
      </c>
      <c r="K354" s="77" t="e">
        <v>#N/A</v>
      </c>
      <c r="L354" s="77" t="e">
        <v>#N/A</v>
      </c>
      <c r="M354" s="77" t="e">
        <v>#N/A</v>
      </c>
      <c r="N354" s="77" t="e">
        <v>#N/A</v>
      </c>
      <c r="O354" s="77" t="e">
        <v>#N/A</v>
      </c>
      <c r="P354" s="77" t="e">
        <v>#N/A</v>
      </c>
      <c r="Q354" s="77" t="e">
        <v>#N/A</v>
      </c>
      <c r="R354" s="77" t="e">
        <v>#N/A</v>
      </c>
      <c r="S354" s="77" t="e">
        <v>#N/A</v>
      </c>
      <c r="T354" s="77" t="e">
        <v>#N/A</v>
      </c>
      <c r="U354" s="77" t="e">
        <v>#N/A</v>
      </c>
      <c r="V354" s="77" t="e">
        <v>#N/A</v>
      </c>
      <c r="W354" s="77" t="e">
        <v>#N/A</v>
      </c>
      <c r="X354" s="77" t="e">
        <v>#N/A</v>
      </c>
      <c r="Y354" s="77" t="e">
        <v>#N/A</v>
      </c>
      <c r="Z354" s="77" t="e">
        <v>#N/A</v>
      </c>
      <c r="AA354" s="77" t="e">
        <v>#N/A</v>
      </c>
      <c r="AB354" s="77" t="e">
        <v>#N/A</v>
      </c>
      <c r="AC354" s="77" t="e">
        <v>#N/A</v>
      </c>
      <c r="AD354" s="77" t="e">
        <v>#N/A</v>
      </c>
      <c r="AE354" s="77" t="e">
        <v>#N/A</v>
      </c>
      <c r="AF354" s="77" t="e">
        <v>#N/A</v>
      </c>
      <c r="AG354" s="73" t="e">
        <v>#N/A</v>
      </c>
      <c r="AH354" s="73">
        <v>2.6700000762939502</v>
      </c>
      <c r="AI354" s="73">
        <v>2.71000003814697</v>
      </c>
      <c r="AJ354" s="73">
        <v>2.7699999809265101</v>
      </c>
      <c r="AK354" s="73">
        <v>2.7999999523162802</v>
      </c>
      <c r="AL354" s="73">
        <v>2.78999996185303</v>
      </c>
      <c r="AM354" s="73">
        <v>2.78999996185303</v>
      </c>
      <c r="AN354" s="73">
        <v>2.78999996185303</v>
      </c>
      <c r="AO354" s="73">
        <v>2.78999996185303</v>
      </c>
      <c r="AP354" s="73">
        <v>2.8099999427795401</v>
      </c>
      <c r="AQ354" s="73">
        <v>2.7999999523162802</v>
      </c>
      <c r="AR354" s="73">
        <v>2.7799999713897701</v>
      </c>
      <c r="AS354" s="73">
        <v>2.8099999427795401</v>
      </c>
      <c r="AT354" s="73">
        <v>2.8099999427795401</v>
      </c>
      <c r="AU354" s="73">
        <v>2.9700000286102299</v>
      </c>
      <c r="AV354" s="73">
        <v>3.0199999809265101</v>
      </c>
      <c r="AW354" s="73">
        <v>3.0199999809265101</v>
      </c>
      <c r="AX354" s="73">
        <v>3.0299999713897701</v>
      </c>
      <c r="AY354" s="73">
        <v>3.0799999237060498</v>
      </c>
      <c r="AZ354" s="73">
        <v>3.3599998950958301</v>
      </c>
      <c r="BA354" s="73">
        <v>3.5</v>
      </c>
      <c r="BB354" s="73">
        <v>3.1199998855590798</v>
      </c>
      <c r="BC354" s="73">
        <v>2.7699999809265101</v>
      </c>
      <c r="BD354" s="73">
        <v>3.0199999809265101</v>
      </c>
      <c r="BE354" s="73">
        <v>2.7200000286102299</v>
      </c>
      <c r="BF354" s="73">
        <v>2.5099999904632599</v>
      </c>
      <c r="BG354" s="73">
        <v>2.5799999237060498</v>
      </c>
      <c r="BH354" s="73">
        <v>2.46000003814697</v>
      </c>
      <c r="BI354" s="73">
        <v>2.4100000858306898</v>
      </c>
      <c r="BJ354" s="73">
        <v>2.3599998950958301</v>
      </c>
      <c r="BK354" s="73">
        <v>4.6500000953674299</v>
      </c>
    </row>
    <row r="355" spans="1:63" x14ac:dyDescent="0.25">
      <c r="A355" s="61" t="s">
        <v>66</v>
      </c>
      <c r="B355" s="62" t="s">
        <v>65</v>
      </c>
      <c r="C355" s="77" t="e">
        <v>#N/A</v>
      </c>
      <c r="D355" s="77" t="e">
        <v>#N/A</v>
      </c>
      <c r="E355" s="77" t="e">
        <v>#N/A</v>
      </c>
      <c r="F355" s="77" t="e">
        <v>#N/A</v>
      </c>
      <c r="G355" s="77" t="e">
        <v>#N/A</v>
      </c>
      <c r="H355" s="77" t="e">
        <v>#N/A</v>
      </c>
      <c r="I355" s="77" t="e">
        <v>#N/A</v>
      </c>
      <c r="J355" s="77" t="e">
        <v>#N/A</v>
      </c>
      <c r="K355" s="77" t="e">
        <v>#N/A</v>
      </c>
      <c r="L355" s="77" t="e">
        <v>#N/A</v>
      </c>
      <c r="M355" s="77" t="e">
        <v>#N/A</v>
      </c>
      <c r="N355" s="77" t="e">
        <v>#N/A</v>
      </c>
      <c r="O355" s="77" t="e">
        <v>#N/A</v>
      </c>
      <c r="P355" s="77" t="e">
        <v>#N/A</v>
      </c>
      <c r="Q355" s="77" t="e">
        <v>#N/A</v>
      </c>
      <c r="R355" s="77" t="e">
        <v>#N/A</v>
      </c>
      <c r="S355" s="77" t="e">
        <v>#N/A</v>
      </c>
      <c r="T355" s="77" t="e">
        <v>#N/A</v>
      </c>
      <c r="U355" s="77" t="e">
        <v>#N/A</v>
      </c>
      <c r="V355" s="77" t="e">
        <v>#N/A</v>
      </c>
      <c r="W355" s="77" t="e">
        <v>#N/A</v>
      </c>
      <c r="X355" s="77" t="e">
        <v>#N/A</v>
      </c>
      <c r="Y355" s="77" t="e">
        <v>#N/A</v>
      </c>
      <c r="Z355" s="77" t="e">
        <v>#N/A</v>
      </c>
      <c r="AA355" s="77" t="e">
        <v>#N/A</v>
      </c>
      <c r="AB355" s="77" t="e">
        <v>#N/A</v>
      </c>
      <c r="AC355" s="77" t="e">
        <v>#N/A</v>
      </c>
      <c r="AD355" s="77" t="e">
        <v>#N/A</v>
      </c>
      <c r="AE355" s="77" t="e">
        <v>#N/A</v>
      </c>
      <c r="AF355" s="77" t="e">
        <v>#N/A</v>
      </c>
      <c r="AG355" s="73" t="e">
        <v>#N/A</v>
      </c>
      <c r="AH355" s="73">
        <v>4.3699998855590803</v>
      </c>
      <c r="AI355" s="73">
        <v>4.4200000762939498</v>
      </c>
      <c r="AJ355" s="73">
        <v>4.5</v>
      </c>
      <c r="AK355" s="73">
        <v>4.5300002098083496</v>
      </c>
      <c r="AL355" s="73">
        <v>4.5300002098083496</v>
      </c>
      <c r="AM355" s="73">
        <v>4.5300002098083496</v>
      </c>
      <c r="AN355" s="73">
        <v>4.5199999809265101</v>
      </c>
      <c r="AO355" s="73">
        <v>4.5199999809265101</v>
      </c>
      <c r="AP355" s="73">
        <v>4.5500001907348597</v>
      </c>
      <c r="AQ355" s="73">
        <v>4.5300002098083496</v>
      </c>
      <c r="AR355" s="73">
        <v>4.5199999809265101</v>
      </c>
      <c r="AS355" s="73">
        <v>4.5500001907348597</v>
      </c>
      <c r="AT355" s="73">
        <v>4.5500001907348597</v>
      </c>
      <c r="AU355" s="73">
        <v>4.5100002288818404</v>
      </c>
      <c r="AV355" s="73">
        <v>4.4499998092651403</v>
      </c>
      <c r="AW355" s="73">
        <v>4.3499999046325701</v>
      </c>
      <c r="AX355" s="73">
        <v>4.25</v>
      </c>
      <c r="AY355" s="73">
        <v>4.21000003814697</v>
      </c>
      <c r="AZ355" s="73">
        <v>4.4200000762939498</v>
      </c>
      <c r="BA355" s="73">
        <v>4.4499998092651403</v>
      </c>
      <c r="BB355" s="73">
        <v>4.4499998092651403</v>
      </c>
      <c r="BC355" s="73">
        <v>4.4499998092651403</v>
      </c>
      <c r="BD355" s="73">
        <v>4.46000003814697</v>
      </c>
      <c r="BE355" s="73">
        <v>4.4099998474121103</v>
      </c>
      <c r="BF355" s="73">
        <v>4.3800001144409197</v>
      </c>
      <c r="BG355" s="73">
        <v>4.3299999237060502</v>
      </c>
      <c r="BH355" s="73">
        <v>4.2600002288818404</v>
      </c>
      <c r="BI355" s="73">
        <v>4.1900000572204599</v>
      </c>
      <c r="BJ355" s="73">
        <v>4.1399998664856001</v>
      </c>
      <c r="BK355" s="73">
        <v>4.3499999046325701</v>
      </c>
    </row>
    <row r="356" spans="1:63" x14ac:dyDescent="0.25">
      <c r="A356" s="61" t="s">
        <v>68</v>
      </c>
      <c r="B356" s="62" t="s">
        <v>67</v>
      </c>
      <c r="C356" s="77" t="e">
        <v>#N/A</v>
      </c>
      <c r="D356" s="77" t="e">
        <v>#N/A</v>
      </c>
      <c r="E356" s="77" t="e">
        <v>#N/A</v>
      </c>
      <c r="F356" s="77" t="e">
        <v>#N/A</v>
      </c>
      <c r="G356" s="77" t="e">
        <v>#N/A</v>
      </c>
      <c r="H356" s="77" t="e">
        <v>#N/A</v>
      </c>
      <c r="I356" s="77" t="e">
        <v>#N/A</v>
      </c>
      <c r="J356" s="77" t="e">
        <v>#N/A</v>
      </c>
      <c r="K356" s="77" t="e">
        <v>#N/A</v>
      </c>
      <c r="L356" s="77" t="e">
        <v>#N/A</v>
      </c>
      <c r="M356" s="77" t="e">
        <v>#N/A</v>
      </c>
      <c r="N356" s="77" t="e">
        <v>#N/A</v>
      </c>
      <c r="O356" s="77" t="e">
        <v>#N/A</v>
      </c>
      <c r="P356" s="77" t="e">
        <v>#N/A</v>
      </c>
      <c r="Q356" s="77" t="e">
        <v>#N/A</v>
      </c>
      <c r="R356" s="77" t="e">
        <v>#N/A</v>
      </c>
      <c r="S356" s="77" t="e">
        <v>#N/A</v>
      </c>
      <c r="T356" s="77" t="e">
        <v>#N/A</v>
      </c>
      <c r="U356" s="77" t="e">
        <v>#N/A</v>
      </c>
      <c r="V356" s="77" t="e">
        <v>#N/A</v>
      </c>
      <c r="W356" s="77" t="e">
        <v>#N/A</v>
      </c>
      <c r="X356" s="77" t="e">
        <v>#N/A</v>
      </c>
      <c r="Y356" s="77" t="e">
        <v>#N/A</v>
      </c>
      <c r="Z356" s="77" t="e">
        <v>#N/A</v>
      </c>
      <c r="AA356" s="77" t="e">
        <v>#N/A</v>
      </c>
      <c r="AB356" s="77" t="e">
        <v>#N/A</v>
      </c>
      <c r="AC356" s="77" t="e">
        <v>#N/A</v>
      </c>
      <c r="AD356" s="77" t="e">
        <v>#N/A</v>
      </c>
      <c r="AE356" s="77" t="e">
        <v>#N/A</v>
      </c>
      <c r="AF356" s="77" t="e">
        <v>#N/A</v>
      </c>
      <c r="AG356" s="73" t="e">
        <v>#N/A</v>
      </c>
      <c r="AH356" s="73">
        <v>3.0099999904632599</v>
      </c>
      <c r="AI356" s="73">
        <v>3.0499999523162802</v>
      </c>
      <c r="AJ356" s="73">
        <v>3.1300001144409202</v>
      </c>
      <c r="AK356" s="73">
        <v>3.1600000858306898</v>
      </c>
      <c r="AL356" s="73">
        <v>3.1500000953674299</v>
      </c>
      <c r="AM356" s="73">
        <v>3.1600000858306898</v>
      </c>
      <c r="AN356" s="73">
        <v>3.1500000953674299</v>
      </c>
      <c r="AO356" s="73">
        <v>3.1500000953674299</v>
      </c>
      <c r="AP356" s="73">
        <v>3.1800000667571999</v>
      </c>
      <c r="AQ356" s="73">
        <v>3.1600000858306898</v>
      </c>
      <c r="AR356" s="73">
        <v>3.1400001049041699</v>
      </c>
      <c r="AS356" s="73">
        <v>3.1700000762939502</v>
      </c>
      <c r="AT356" s="73">
        <v>3.1700000762939502</v>
      </c>
      <c r="AU356" s="73">
        <v>3.1300001144409202</v>
      </c>
      <c r="AV356" s="73">
        <v>3.0799999237060498</v>
      </c>
      <c r="AW356" s="73">
        <v>2.9800000190734899</v>
      </c>
      <c r="AX356" s="73">
        <v>2.9000000953674299</v>
      </c>
      <c r="AY356" s="73">
        <v>2.8599998950958301</v>
      </c>
      <c r="AZ356" s="73">
        <v>3.0499999523162802</v>
      </c>
      <c r="BA356" s="73">
        <v>3.0799999237060498</v>
      </c>
      <c r="BB356" s="73">
        <v>3.0799999237060498</v>
      </c>
      <c r="BC356" s="73">
        <v>3.0799999237060498</v>
      </c>
      <c r="BD356" s="73">
        <v>3.0899999141693102</v>
      </c>
      <c r="BE356" s="73">
        <v>3.03999996185303</v>
      </c>
      <c r="BF356" s="73">
        <v>3.0099999904632599</v>
      </c>
      <c r="BG356" s="73">
        <v>2.9700000286102299</v>
      </c>
      <c r="BH356" s="73">
        <v>2.9000000953674299</v>
      </c>
      <c r="BI356" s="73">
        <v>2.8399999141693102</v>
      </c>
      <c r="BJ356" s="73">
        <v>2.78999996185303</v>
      </c>
      <c r="BK356" s="73">
        <v>3.1600000858306898</v>
      </c>
    </row>
    <row r="357" spans="1:63" x14ac:dyDescent="0.25">
      <c r="A357" s="61" t="s">
        <v>180</v>
      </c>
      <c r="B357" s="62" t="s">
        <v>179</v>
      </c>
      <c r="C357" s="77" t="e">
        <v>#N/A</v>
      </c>
      <c r="D357" s="77" t="e">
        <v>#N/A</v>
      </c>
      <c r="E357" s="77" t="e">
        <v>#N/A</v>
      </c>
      <c r="F357" s="77" t="e">
        <v>#N/A</v>
      </c>
      <c r="G357" s="77" t="e">
        <v>#N/A</v>
      </c>
      <c r="H357" s="77" t="e">
        <v>#N/A</v>
      </c>
      <c r="I357" s="77" t="e">
        <v>#N/A</v>
      </c>
      <c r="J357" s="77" t="e">
        <v>#N/A</v>
      </c>
      <c r="K357" s="77" t="e">
        <v>#N/A</v>
      </c>
      <c r="L357" s="77" t="e">
        <v>#N/A</v>
      </c>
      <c r="M357" s="77" t="e">
        <v>#N/A</v>
      </c>
      <c r="N357" s="77" t="e">
        <v>#N/A</v>
      </c>
      <c r="O357" s="77" t="e">
        <v>#N/A</v>
      </c>
      <c r="P357" s="77" t="e">
        <v>#N/A</v>
      </c>
      <c r="Q357" s="77" t="e">
        <v>#N/A</v>
      </c>
      <c r="R357" s="77" t="e">
        <v>#N/A</v>
      </c>
      <c r="S357" s="77" t="e">
        <v>#N/A</v>
      </c>
      <c r="T357" s="77" t="e">
        <v>#N/A</v>
      </c>
      <c r="U357" s="77" t="e">
        <v>#N/A</v>
      </c>
      <c r="V357" s="77" t="e">
        <v>#N/A</v>
      </c>
      <c r="W357" s="77" t="e">
        <v>#N/A</v>
      </c>
      <c r="X357" s="77" t="e">
        <v>#N/A</v>
      </c>
      <c r="Y357" s="77" t="e">
        <v>#N/A</v>
      </c>
      <c r="Z357" s="77" t="e">
        <v>#N/A</v>
      </c>
      <c r="AA357" s="77" t="e">
        <v>#N/A</v>
      </c>
      <c r="AB357" s="77" t="e">
        <v>#N/A</v>
      </c>
      <c r="AC357" s="77" t="e">
        <v>#N/A</v>
      </c>
      <c r="AD357" s="77" t="e">
        <v>#N/A</v>
      </c>
      <c r="AE357" s="77" t="e">
        <v>#N/A</v>
      </c>
      <c r="AF357" s="77" t="e">
        <v>#N/A</v>
      </c>
      <c r="AG357" s="73" t="e">
        <v>#N/A</v>
      </c>
      <c r="AH357" s="73">
        <v>11.819999694824199</v>
      </c>
      <c r="AI357" s="73">
        <v>11.8999996185303</v>
      </c>
      <c r="AJ357" s="73">
        <v>12.0100002288818</v>
      </c>
      <c r="AK357" s="73">
        <v>12.0200004577637</v>
      </c>
      <c r="AL357" s="73">
        <v>11.9899997711182</v>
      </c>
      <c r="AM357" s="73">
        <v>11.960000038146999</v>
      </c>
      <c r="AN357" s="73">
        <v>11.920000076293899</v>
      </c>
      <c r="AO357" s="73">
        <v>11.8900003433228</v>
      </c>
      <c r="AP357" s="73">
        <v>11.9099998474121</v>
      </c>
      <c r="AQ357" s="73">
        <v>11.8400001525879</v>
      </c>
      <c r="AR357" s="73">
        <v>11.789999961853001</v>
      </c>
      <c r="AS357" s="73">
        <v>11.810000419616699</v>
      </c>
      <c r="AT357" s="73">
        <v>11.6099996566772</v>
      </c>
      <c r="AU357" s="73">
        <v>11.3400001525879</v>
      </c>
      <c r="AV357" s="73">
        <v>11.060000419616699</v>
      </c>
      <c r="AW357" s="73">
        <v>10.699999809265099</v>
      </c>
      <c r="AX357" s="73">
        <v>10.8400001525879</v>
      </c>
      <c r="AY357" s="73">
        <v>11.050000190734901</v>
      </c>
      <c r="AZ357" s="73">
        <v>11.689999580383301</v>
      </c>
      <c r="BA357" s="73">
        <v>12.050000190734901</v>
      </c>
      <c r="BB357" s="73">
        <v>12.3500003814697</v>
      </c>
      <c r="BC357" s="73">
        <v>12.670000076293899</v>
      </c>
      <c r="BD357" s="73">
        <v>12.9899997711182</v>
      </c>
      <c r="BE357" s="73">
        <v>13.210000038146999</v>
      </c>
      <c r="BF357" s="73">
        <v>13.460000038146999</v>
      </c>
      <c r="BG357" s="73">
        <v>13.689999580383301</v>
      </c>
      <c r="BH357" s="73">
        <v>13.8500003814697</v>
      </c>
      <c r="BI357" s="73">
        <v>14.0200004577637</v>
      </c>
      <c r="BJ357" s="73">
        <v>13.9099998474121</v>
      </c>
      <c r="BK357" s="73">
        <v>15.819999694824199</v>
      </c>
    </row>
    <row r="358" spans="1:63" x14ac:dyDescent="0.25">
      <c r="A358" s="61" t="s">
        <v>182</v>
      </c>
      <c r="B358" s="62" t="s">
        <v>181</v>
      </c>
      <c r="C358" s="77" t="e">
        <v>#N/A</v>
      </c>
      <c r="D358" s="77" t="e">
        <v>#N/A</v>
      </c>
      <c r="E358" s="77" t="e">
        <v>#N/A</v>
      </c>
      <c r="F358" s="77" t="e">
        <v>#N/A</v>
      </c>
      <c r="G358" s="77" t="e">
        <v>#N/A</v>
      </c>
      <c r="H358" s="77" t="e">
        <v>#N/A</v>
      </c>
      <c r="I358" s="77" t="e">
        <v>#N/A</v>
      </c>
      <c r="J358" s="77" t="e">
        <v>#N/A</v>
      </c>
      <c r="K358" s="77" t="e">
        <v>#N/A</v>
      </c>
      <c r="L358" s="77" t="e">
        <v>#N/A</v>
      </c>
      <c r="M358" s="77" t="e">
        <v>#N/A</v>
      </c>
      <c r="N358" s="77" t="e">
        <v>#N/A</v>
      </c>
      <c r="O358" s="77" t="e">
        <v>#N/A</v>
      </c>
      <c r="P358" s="77" t="e">
        <v>#N/A</v>
      </c>
      <c r="Q358" s="77" t="e">
        <v>#N/A</v>
      </c>
      <c r="R358" s="77" t="e">
        <v>#N/A</v>
      </c>
      <c r="S358" s="77" t="e">
        <v>#N/A</v>
      </c>
      <c r="T358" s="77" t="e">
        <v>#N/A</v>
      </c>
      <c r="U358" s="77" t="e">
        <v>#N/A</v>
      </c>
      <c r="V358" s="77" t="e">
        <v>#N/A</v>
      </c>
      <c r="W358" s="77" t="e">
        <v>#N/A</v>
      </c>
      <c r="X358" s="77" t="e">
        <v>#N/A</v>
      </c>
      <c r="Y358" s="77" t="e">
        <v>#N/A</v>
      </c>
      <c r="Z358" s="77" t="e">
        <v>#N/A</v>
      </c>
      <c r="AA358" s="77" t="e">
        <v>#N/A</v>
      </c>
      <c r="AB358" s="77" t="e">
        <v>#N/A</v>
      </c>
      <c r="AC358" s="77" t="e">
        <v>#N/A</v>
      </c>
      <c r="AD358" s="77" t="e">
        <v>#N/A</v>
      </c>
      <c r="AE358" s="77" t="e">
        <v>#N/A</v>
      </c>
      <c r="AF358" s="77" t="e">
        <v>#N/A</v>
      </c>
      <c r="AG358" s="73" t="e">
        <v>#N/A</v>
      </c>
      <c r="AH358" s="73">
        <v>7.0199999809265101</v>
      </c>
      <c r="AI358" s="73">
        <v>7.0700001716613796</v>
      </c>
      <c r="AJ358" s="73">
        <v>7.1500000953674299</v>
      </c>
      <c r="AK358" s="73">
        <v>7.1799998283386204</v>
      </c>
      <c r="AL358" s="73">
        <v>7.1799998283386204</v>
      </c>
      <c r="AM358" s="73">
        <v>7.1799998283386204</v>
      </c>
      <c r="AN358" s="73">
        <v>7.1700000762939498</v>
      </c>
      <c r="AO358" s="73">
        <v>7.1700000762939498</v>
      </c>
      <c r="AP358" s="73">
        <v>7.1999998092651403</v>
      </c>
      <c r="AQ358" s="73">
        <v>8.2200002670288104</v>
      </c>
      <c r="AR358" s="73">
        <v>9.3100004196166992</v>
      </c>
      <c r="AS358" s="73">
        <v>10.539999961853001</v>
      </c>
      <c r="AT358" s="73">
        <v>11.800000190734901</v>
      </c>
      <c r="AU358" s="73">
        <v>13.060000419616699</v>
      </c>
      <c r="AV358" s="73">
        <v>14.329999923706101</v>
      </c>
      <c r="AW358" s="73">
        <v>15.539999961853001</v>
      </c>
      <c r="AX358" s="73">
        <v>16.799999237060501</v>
      </c>
      <c r="AY358" s="73">
        <v>16.059999465942401</v>
      </c>
      <c r="AZ358" s="73">
        <v>15.8999996185303</v>
      </c>
      <c r="BA358" s="73">
        <v>15.3400001525879</v>
      </c>
      <c r="BB358" s="73">
        <v>14.699999809265099</v>
      </c>
      <c r="BC358" s="73">
        <v>14.1000003814697</v>
      </c>
      <c r="BD358" s="73">
        <v>14.1199998855591</v>
      </c>
      <c r="BE358" s="73">
        <v>14.0200004577637</v>
      </c>
      <c r="BF358" s="73">
        <v>13.949999809265099</v>
      </c>
      <c r="BG358" s="73">
        <v>13.8599996566772</v>
      </c>
      <c r="BH358" s="73">
        <v>13.7200002670288</v>
      </c>
      <c r="BI358" s="73">
        <v>13.579999923706101</v>
      </c>
      <c r="BJ358" s="73">
        <v>13.4799995422363</v>
      </c>
      <c r="BK358" s="73">
        <v>14.5</v>
      </c>
    </row>
    <row r="359" spans="1:63" x14ac:dyDescent="0.25">
      <c r="A359" s="61" t="s">
        <v>184</v>
      </c>
      <c r="B359" s="62" t="s">
        <v>183</v>
      </c>
      <c r="C359" s="77" t="e">
        <v>#N/A</v>
      </c>
      <c r="D359" s="77" t="e">
        <v>#N/A</v>
      </c>
      <c r="E359" s="77" t="e">
        <v>#N/A</v>
      </c>
      <c r="F359" s="77" t="e">
        <v>#N/A</v>
      </c>
      <c r="G359" s="77" t="e">
        <v>#N/A</v>
      </c>
      <c r="H359" s="77" t="e">
        <v>#N/A</v>
      </c>
      <c r="I359" s="77" t="e">
        <v>#N/A</v>
      </c>
      <c r="J359" s="77" t="e">
        <v>#N/A</v>
      </c>
      <c r="K359" s="77" t="e">
        <v>#N/A</v>
      </c>
      <c r="L359" s="77" t="e">
        <v>#N/A</v>
      </c>
      <c r="M359" s="77" t="e">
        <v>#N/A</v>
      </c>
      <c r="N359" s="77" t="e">
        <v>#N/A</v>
      </c>
      <c r="O359" s="77" t="e">
        <v>#N/A</v>
      </c>
      <c r="P359" s="77" t="e">
        <v>#N/A</v>
      </c>
      <c r="Q359" s="77" t="e">
        <v>#N/A</v>
      </c>
      <c r="R359" s="77" t="e">
        <v>#N/A</v>
      </c>
      <c r="S359" s="77" t="e">
        <v>#N/A</v>
      </c>
      <c r="T359" s="77" t="e">
        <v>#N/A</v>
      </c>
      <c r="U359" s="77" t="e">
        <v>#N/A</v>
      </c>
      <c r="V359" s="77" t="e">
        <v>#N/A</v>
      </c>
      <c r="W359" s="77" t="e">
        <v>#N/A</v>
      </c>
      <c r="X359" s="77" t="e">
        <v>#N/A</v>
      </c>
      <c r="Y359" s="77" t="e">
        <v>#N/A</v>
      </c>
      <c r="Z359" s="77" t="e">
        <v>#N/A</v>
      </c>
      <c r="AA359" s="77" t="e">
        <v>#N/A</v>
      </c>
      <c r="AB359" s="77" t="e">
        <v>#N/A</v>
      </c>
      <c r="AC359" s="77" t="e">
        <v>#N/A</v>
      </c>
      <c r="AD359" s="77" t="e">
        <v>#N/A</v>
      </c>
      <c r="AE359" s="77" t="e">
        <v>#N/A</v>
      </c>
      <c r="AF359" s="77" t="e">
        <v>#N/A</v>
      </c>
      <c r="AG359" s="73" t="e">
        <v>#N/A</v>
      </c>
      <c r="AH359" s="73">
        <v>4.5799999237060502</v>
      </c>
      <c r="AI359" s="73">
        <v>3.0599999427795401</v>
      </c>
      <c r="AJ359" s="73">
        <v>3.1500000953674299</v>
      </c>
      <c r="AK359" s="73">
        <v>3.21000003814697</v>
      </c>
      <c r="AL359" s="73">
        <v>3.2400000095367401</v>
      </c>
      <c r="AM359" s="73">
        <v>4.3699998855590803</v>
      </c>
      <c r="AN359" s="73">
        <v>3.3199999332428001</v>
      </c>
      <c r="AO359" s="73">
        <v>4.0199999809265101</v>
      </c>
      <c r="AP359" s="73">
        <v>3.8499999046325701</v>
      </c>
      <c r="AQ359" s="73">
        <v>3.9200000762939502</v>
      </c>
      <c r="AR359" s="73">
        <v>4</v>
      </c>
      <c r="AS359" s="73">
        <v>4.0199999809265101</v>
      </c>
      <c r="AT359" s="73">
        <v>5.3000001907348597</v>
      </c>
      <c r="AU359" s="73">
        <v>5.9899997711181596</v>
      </c>
      <c r="AV359" s="73">
        <v>4.9099998474121103</v>
      </c>
      <c r="AW359" s="73">
        <v>3.5799999237060498</v>
      </c>
      <c r="AX359" s="73">
        <v>3.21000003814697</v>
      </c>
      <c r="AY359" s="73">
        <v>3.1600000858306898</v>
      </c>
      <c r="AZ359" s="73">
        <v>3.28999996185303</v>
      </c>
      <c r="BA359" s="73">
        <v>4.1199998855590803</v>
      </c>
      <c r="BB359" s="73">
        <v>4.4800000190734899</v>
      </c>
      <c r="BC359" s="73">
        <v>3.75</v>
      </c>
      <c r="BD359" s="73">
        <v>5.6500000953674299</v>
      </c>
      <c r="BE359" s="73">
        <v>7.0799999237060502</v>
      </c>
      <c r="BF359" s="73">
        <v>6.1500000953674299</v>
      </c>
      <c r="BG359" s="73">
        <v>6.7300000190734899</v>
      </c>
      <c r="BH359" s="73">
        <v>5.5300002098083496</v>
      </c>
      <c r="BI359" s="73">
        <v>5.6500000953674299</v>
      </c>
      <c r="BJ359" s="73">
        <v>5.5700001716613796</v>
      </c>
      <c r="BK359" s="73">
        <v>9.3900003433227504</v>
      </c>
    </row>
    <row r="360" spans="1:63" x14ac:dyDescent="0.25">
      <c r="A360" s="61" t="s">
        <v>520</v>
      </c>
      <c r="B360" s="62" t="s">
        <v>251</v>
      </c>
      <c r="C360" s="77" t="e">
        <v>#N/A</v>
      </c>
      <c r="D360" s="77" t="e">
        <v>#N/A</v>
      </c>
      <c r="E360" s="77" t="e">
        <v>#N/A</v>
      </c>
      <c r="F360" s="77" t="e">
        <v>#N/A</v>
      </c>
      <c r="G360" s="77" t="e">
        <v>#N/A</v>
      </c>
      <c r="H360" s="77" t="e">
        <v>#N/A</v>
      </c>
      <c r="I360" s="77" t="e">
        <v>#N/A</v>
      </c>
      <c r="J360" s="77" t="e">
        <v>#N/A</v>
      </c>
      <c r="K360" s="77" t="e">
        <v>#N/A</v>
      </c>
      <c r="L360" s="77" t="e">
        <v>#N/A</v>
      </c>
      <c r="M360" s="77" t="e">
        <v>#N/A</v>
      </c>
      <c r="N360" s="77" t="e">
        <v>#N/A</v>
      </c>
      <c r="O360" s="77" t="e">
        <v>#N/A</v>
      </c>
      <c r="P360" s="77" t="e">
        <v>#N/A</v>
      </c>
      <c r="Q360" s="77" t="e">
        <v>#N/A</v>
      </c>
      <c r="R360" s="77" t="e">
        <v>#N/A</v>
      </c>
      <c r="S360" s="77" t="e">
        <v>#N/A</v>
      </c>
      <c r="T360" s="77" t="e">
        <v>#N/A</v>
      </c>
      <c r="U360" s="77" t="e">
        <v>#N/A</v>
      </c>
      <c r="V360" s="77" t="e">
        <v>#N/A</v>
      </c>
      <c r="W360" s="77" t="e">
        <v>#N/A</v>
      </c>
      <c r="X360" s="77" t="e">
        <v>#N/A</v>
      </c>
      <c r="Y360" s="77" t="e">
        <v>#N/A</v>
      </c>
      <c r="Z360" s="77" t="e">
        <v>#N/A</v>
      </c>
      <c r="AA360" s="77" t="e">
        <v>#N/A</v>
      </c>
      <c r="AB360" s="77" t="e">
        <v>#N/A</v>
      </c>
      <c r="AC360" s="77" t="e">
        <v>#N/A</v>
      </c>
      <c r="AD360" s="77" t="e">
        <v>#N/A</v>
      </c>
      <c r="AE360" s="77" t="e">
        <v>#N/A</v>
      </c>
      <c r="AF360" s="77" t="e">
        <v>#N/A</v>
      </c>
      <c r="AG360" s="73" t="e">
        <v>#N/A</v>
      </c>
      <c r="AH360" s="73">
        <v>1.79999995231628</v>
      </c>
      <c r="AI360" s="73">
        <v>1.96000003814697</v>
      </c>
      <c r="AJ360" s="73">
        <v>1.96000003814697</v>
      </c>
      <c r="AK360" s="73">
        <v>1.8999999761581401</v>
      </c>
      <c r="AL360" s="73">
        <v>3.2200000286102299</v>
      </c>
      <c r="AM360" s="73">
        <v>2.8299999237060498</v>
      </c>
      <c r="AN360" s="73">
        <v>2.2200000286102299</v>
      </c>
      <c r="AO360" s="73">
        <v>4.5799999237060502</v>
      </c>
      <c r="AP360" s="73">
        <v>6.25</v>
      </c>
      <c r="AQ360" s="73">
        <v>4.9200000762939498</v>
      </c>
      <c r="AR360" s="73">
        <v>5.0900001525878897</v>
      </c>
      <c r="AS360" s="73">
        <v>7.2800002098083496</v>
      </c>
      <c r="AT360" s="73">
        <v>7.8600001335143999</v>
      </c>
      <c r="AU360" s="73">
        <v>6.7399997711181596</v>
      </c>
      <c r="AV360" s="73">
        <v>5.5799999237060502</v>
      </c>
      <c r="AW360" s="73">
        <v>4.7699999809265101</v>
      </c>
      <c r="AX360" s="73">
        <v>4.0100002288818404</v>
      </c>
      <c r="AY360" s="73">
        <v>3.5599999427795401</v>
      </c>
      <c r="AZ360" s="73">
        <v>5.2600002288818404</v>
      </c>
      <c r="BA360" s="73">
        <v>4.3099999427795401</v>
      </c>
      <c r="BB360" s="73">
        <v>3.4200000762939502</v>
      </c>
      <c r="BC360" s="73">
        <v>3.28999996185303</v>
      </c>
      <c r="BD360" s="73">
        <v>3.4000000953674299</v>
      </c>
      <c r="BE360" s="73">
        <v>3.2999999523162802</v>
      </c>
      <c r="BF360" s="73">
        <v>3.3199999332428001</v>
      </c>
      <c r="BG360" s="73">
        <v>3.3900001049041699</v>
      </c>
      <c r="BH360" s="73">
        <v>3.0899999141693102</v>
      </c>
      <c r="BI360" s="73">
        <v>3.03999996185303</v>
      </c>
      <c r="BJ360" s="73">
        <v>2.96000003814697</v>
      </c>
      <c r="BK360" s="73">
        <v>5.8000001907348597</v>
      </c>
    </row>
    <row r="361" spans="1:63" x14ac:dyDescent="0.25">
      <c r="A361" s="61" t="s">
        <v>343</v>
      </c>
      <c r="B361" s="62" t="s">
        <v>342</v>
      </c>
      <c r="C361" s="77" t="e">
        <v>#N/A</v>
      </c>
      <c r="D361" s="77" t="e">
        <v>#N/A</v>
      </c>
      <c r="E361" s="77" t="e">
        <v>#N/A</v>
      </c>
      <c r="F361" s="77" t="e">
        <v>#N/A</v>
      </c>
      <c r="G361" s="77" t="e">
        <v>#N/A</v>
      </c>
      <c r="H361" s="77" t="e">
        <v>#N/A</v>
      </c>
      <c r="I361" s="77" t="e">
        <v>#N/A</v>
      </c>
      <c r="J361" s="77" t="e">
        <v>#N/A</v>
      </c>
      <c r="K361" s="77" t="e">
        <v>#N/A</v>
      </c>
      <c r="L361" s="77" t="e">
        <v>#N/A</v>
      </c>
      <c r="M361" s="77" t="e">
        <v>#N/A</v>
      </c>
      <c r="N361" s="77" t="e">
        <v>#N/A</v>
      </c>
      <c r="O361" s="77" t="e">
        <v>#N/A</v>
      </c>
      <c r="P361" s="77" t="e">
        <v>#N/A</v>
      </c>
      <c r="Q361" s="77" t="e">
        <v>#N/A</v>
      </c>
      <c r="R361" s="77" t="e">
        <v>#N/A</v>
      </c>
      <c r="S361" s="77" t="e">
        <v>#N/A</v>
      </c>
      <c r="T361" s="77" t="e">
        <v>#N/A</v>
      </c>
      <c r="U361" s="77" t="e">
        <v>#N/A</v>
      </c>
      <c r="V361" s="77" t="e">
        <v>#N/A</v>
      </c>
      <c r="W361" s="77" t="e">
        <v>#N/A</v>
      </c>
      <c r="X361" s="77" t="e">
        <v>#N/A</v>
      </c>
      <c r="Y361" s="77" t="e">
        <v>#N/A</v>
      </c>
      <c r="Z361" s="77" t="e">
        <v>#N/A</v>
      </c>
      <c r="AA361" s="77" t="e">
        <v>#N/A</v>
      </c>
      <c r="AB361" s="77" t="e">
        <v>#N/A</v>
      </c>
      <c r="AC361" s="77" t="e">
        <v>#N/A</v>
      </c>
      <c r="AD361" s="77" t="e">
        <v>#N/A</v>
      </c>
      <c r="AE361" s="77" t="e">
        <v>#N/A</v>
      </c>
      <c r="AF361" s="77" t="e">
        <v>#N/A</v>
      </c>
      <c r="AG361" s="73" t="e">
        <v>#N/A</v>
      </c>
      <c r="AH361" s="73">
        <v>9.9499998092651403</v>
      </c>
      <c r="AI361" s="73">
        <v>9.9399995803833008</v>
      </c>
      <c r="AJ361" s="73">
        <v>12.1000003814697</v>
      </c>
      <c r="AK361" s="73">
        <v>10.8500003814697</v>
      </c>
      <c r="AL361" s="73">
        <v>10.170000076293899</v>
      </c>
      <c r="AM361" s="73">
        <v>10.0200004577637</v>
      </c>
      <c r="AN361" s="73">
        <v>8.9899997711181605</v>
      </c>
      <c r="AO361" s="73">
        <v>8.9300003051757795</v>
      </c>
      <c r="AP361" s="73">
        <v>6.9299998283386204</v>
      </c>
      <c r="AQ361" s="73">
        <v>6.5599999427795401</v>
      </c>
      <c r="AR361" s="73">
        <v>5.6700000762939498</v>
      </c>
      <c r="AS361" s="73">
        <v>5.6100001335143999</v>
      </c>
      <c r="AT361" s="73">
        <v>5.78999996185303</v>
      </c>
      <c r="AU361" s="73">
        <v>5.8299999237060502</v>
      </c>
      <c r="AV361" s="73">
        <v>7.1900000572204599</v>
      </c>
      <c r="AW361" s="73">
        <v>7.4899997711181596</v>
      </c>
      <c r="AX361" s="73">
        <v>7.4099998474121103</v>
      </c>
      <c r="AY361" s="73">
        <v>7.8200001716613796</v>
      </c>
      <c r="AZ361" s="73">
        <v>10.0299997329712</v>
      </c>
      <c r="BA361" s="73">
        <v>11.170000076293899</v>
      </c>
      <c r="BB361" s="73">
        <v>11.0299997329712</v>
      </c>
      <c r="BC361" s="73">
        <v>11</v>
      </c>
      <c r="BD361" s="73">
        <v>10.180000305175801</v>
      </c>
      <c r="BE361" s="73">
        <v>7.7300000190734899</v>
      </c>
      <c r="BF361" s="73">
        <v>6.8099999427795401</v>
      </c>
      <c r="BG361" s="73">
        <v>5.1199998855590803</v>
      </c>
      <c r="BH361" s="73">
        <v>4.1599998474121103</v>
      </c>
      <c r="BI361" s="73">
        <v>3.71000003814697</v>
      </c>
      <c r="BJ361" s="73">
        <v>3.4200000762939502</v>
      </c>
      <c r="BK361" s="73">
        <v>4.3499999046325701</v>
      </c>
    </row>
    <row r="362" spans="1:63" x14ac:dyDescent="0.25">
      <c r="A362" s="61" t="s">
        <v>369</v>
      </c>
      <c r="B362" s="62" t="s">
        <v>368</v>
      </c>
      <c r="C362" s="77" t="e">
        <v>#N/A</v>
      </c>
      <c r="D362" s="77" t="e">
        <v>#N/A</v>
      </c>
      <c r="E362" s="77" t="e">
        <v>#N/A</v>
      </c>
      <c r="F362" s="77" t="e">
        <v>#N/A</v>
      </c>
      <c r="G362" s="77" t="e">
        <v>#N/A</v>
      </c>
      <c r="H362" s="77" t="e">
        <v>#N/A</v>
      </c>
      <c r="I362" s="77" t="e">
        <v>#N/A</v>
      </c>
      <c r="J362" s="77" t="e">
        <v>#N/A</v>
      </c>
      <c r="K362" s="77" t="e">
        <v>#N/A</v>
      </c>
      <c r="L362" s="77" t="e">
        <v>#N/A</v>
      </c>
      <c r="M362" s="77" t="e">
        <v>#N/A</v>
      </c>
      <c r="N362" s="77" t="e">
        <v>#N/A</v>
      </c>
      <c r="O362" s="77" t="e">
        <v>#N/A</v>
      </c>
      <c r="P362" s="77" t="e">
        <v>#N/A</v>
      </c>
      <c r="Q362" s="77" t="e">
        <v>#N/A</v>
      </c>
      <c r="R362" s="77" t="e">
        <v>#N/A</v>
      </c>
      <c r="S362" s="77" t="e">
        <v>#N/A</v>
      </c>
      <c r="T362" s="77" t="e">
        <v>#N/A</v>
      </c>
      <c r="U362" s="77" t="e">
        <v>#N/A</v>
      </c>
      <c r="V362" s="77" t="e">
        <v>#N/A</v>
      </c>
      <c r="W362" s="77" t="e">
        <v>#N/A</v>
      </c>
      <c r="X362" s="77" t="e">
        <v>#N/A</v>
      </c>
      <c r="Y362" s="77" t="e">
        <v>#N/A</v>
      </c>
      <c r="Z362" s="77" t="e">
        <v>#N/A</v>
      </c>
      <c r="AA362" s="77" t="e">
        <v>#N/A</v>
      </c>
      <c r="AB362" s="77" t="e">
        <v>#N/A</v>
      </c>
      <c r="AC362" s="77" t="e">
        <v>#N/A</v>
      </c>
      <c r="AD362" s="77" t="e">
        <v>#N/A</v>
      </c>
      <c r="AE362" s="77" t="e">
        <v>#N/A</v>
      </c>
      <c r="AF362" s="77" t="e">
        <v>#N/A</v>
      </c>
      <c r="AG362" s="73" t="e">
        <v>#N/A</v>
      </c>
      <c r="AH362" s="73">
        <v>2.5499999523162802</v>
      </c>
      <c r="AI362" s="73">
        <v>4.3099999427795401</v>
      </c>
      <c r="AJ362" s="73">
        <v>5.2600002288818404</v>
      </c>
      <c r="AK362" s="73">
        <v>5.3299999237060502</v>
      </c>
      <c r="AL362" s="73">
        <v>5.1999998092651403</v>
      </c>
      <c r="AM362" s="73">
        <v>3.5999999046325701</v>
      </c>
      <c r="AN362" s="73">
        <v>3.7200000286102299</v>
      </c>
      <c r="AO362" s="73">
        <v>3.0699999332428001</v>
      </c>
      <c r="AP362" s="73">
        <v>2.1800000667571999</v>
      </c>
      <c r="AQ362" s="73">
        <v>1.9400000572204601</v>
      </c>
      <c r="AR362" s="73">
        <v>1.87000000476837</v>
      </c>
      <c r="AS362" s="73">
        <v>2.9900000095367401</v>
      </c>
      <c r="AT362" s="73">
        <v>4</v>
      </c>
      <c r="AU362" s="73">
        <v>4.0300002098083496</v>
      </c>
      <c r="AV362" s="73">
        <v>2.5499999523162802</v>
      </c>
      <c r="AW362" s="73">
        <v>2.8299999237060498</v>
      </c>
      <c r="AX362" s="73">
        <v>2.25</v>
      </c>
      <c r="AY362" s="73">
        <v>2.9500000476837198</v>
      </c>
      <c r="AZ362" s="73">
        <v>7.2199997901916504</v>
      </c>
      <c r="BA362" s="73">
        <v>7.5599999427795401</v>
      </c>
      <c r="BB362" s="73">
        <v>7.0300002098083496</v>
      </c>
      <c r="BC362" s="73">
        <v>6</v>
      </c>
      <c r="BD362" s="73">
        <v>5.3800001144409197</v>
      </c>
      <c r="BE362" s="73">
        <v>4.9000000953674299</v>
      </c>
      <c r="BF362" s="73">
        <v>3.9800000190734899</v>
      </c>
      <c r="BG362" s="73">
        <v>2.9800000190734899</v>
      </c>
      <c r="BH362" s="73">
        <v>2.7400000095367401</v>
      </c>
      <c r="BI362" s="73">
        <v>2.7000000476837198</v>
      </c>
      <c r="BJ362" s="73">
        <v>3.5099999904632599</v>
      </c>
      <c r="BK362" s="73">
        <v>5.0100002288818404</v>
      </c>
    </row>
    <row r="363" spans="1:63" x14ac:dyDescent="0.25">
      <c r="A363" s="61" t="s">
        <v>288</v>
      </c>
      <c r="B363" s="62" t="s">
        <v>287</v>
      </c>
      <c r="C363" s="77" t="e">
        <v>#N/A</v>
      </c>
      <c r="D363" s="77" t="e">
        <v>#N/A</v>
      </c>
      <c r="E363" s="77" t="e">
        <v>#N/A</v>
      </c>
      <c r="F363" s="77" t="e">
        <v>#N/A</v>
      </c>
      <c r="G363" s="77" t="e">
        <v>#N/A</v>
      </c>
      <c r="H363" s="77" t="e">
        <v>#N/A</v>
      </c>
      <c r="I363" s="77" t="e">
        <v>#N/A</v>
      </c>
      <c r="J363" s="77" t="e">
        <v>#N/A</v>
      </c>
      <c r="K363" s="77" t="e">
        <v>#N/A</v>
      </c>
      <c r="L363" s="77" t="e">
        <v>#N/A</v>
      </c>
      <c r="M363" s="77" t="e">
        <v>#N/A</v>
      </c>
      <c r="N363" s="77" t="e">
        <v>#N/A</v>
      </c>
      <c r="O363" s="77" t="e">
        <v>#N/A</v>
      </c>
      <c r="P363" s="77" t="e">
        <v>#N/A</v>
      </c>
      <c r="Q363" s="77" t="e">
        <v>#N/A</v>
      </c>
      <c r="R363" s="77" t="e">
        <v>#N/A</v>
      </c>
      <c r="S363" s="77" t="e">
        <v>#N/A</v>
      </c>
      <c r="T363" s="77" t="e">
        <v>#N/A</v>
      </c>
      <c r="U363" s="77" t="e">
        <v>#N/A</v>
      </c>
      <c r="V363" s="77" t="e">
        <v>#N/A</v>
      </c>
      <c r="W363" s="77" t="e">
        <v>#N/A</v>
      </c>
      <c r="X363" s="77" t="e">
        <v>#N/A</v>
      </c>
      <c r="Y363" s="77" t="e">
        <v>#N/A</v>
      </c>
      <c r="Z363" s="77" t="e">
        <v>#N/A</v>
      </c>
      <c r="AA363" s="77" t="e">
        <v>#N/A</v>
      </c>
      <c r="AB363" s="77" t="e">
        <v>#N/A</v>
      </c>
      <c r="AC363" s="77" t="e">
        <v>#N/A</v>
      </c>
      <c r="AD363" s="77" t="e">
        <v>#N/A</v>
      </c>
      <c r="AE363" s="77" t="e">
        <v>#N/A</v>
      </c>
      <c r="AF363" s="77" t="e">
        <v>#N/A</v>
      </c>
      <c r="AG363" s="73" t="e">
        <v>#N/A</v>
      </c>
      <c r="AH363" s="73">
        <v>5.5500001907348597</v>
      </c>
      <c r="AI363" s="73">
        <v>5.6100001335143999</v>
      </c>
      <c r="AJ363" s="73">
        <v>5.7199997901916504</v>
      </c>
      <c r="AK363" s="73">
        <v>5.75</v>
      </c>
      <c r="AL363" s="73">
        <v>5.75</v>
      </c>
      <c r="AM363" s="73">
        <v>5.75</v>
      </c>
      <c r="AN363" s="73">
        <v>5.7399997711181596</v>
      </c>
      <c r="AO363" s="73">
        <v>5.7399997711181596</v>
      </c>
      <c r="AP363" s="73">
        <v>5.7800002098083496</v>
      </c>
      <c r="AQ363" s="73">
        <v>5.75</v>
      </c>
      <c r="AR363" s="73">
        <v>5.7300000190734899</v>
      </c>
      <c r="AS363" s="73">
        <v>5.7699999809265101</v>
      </c>
      <c r="AT363" s="73">
        <v>5.7699999809265101</v>
      </c>
      <c r="AU363" s="73">
        <v>5.7199997901916504</v>
      </c>
      <c r="AV363" s="73">
        <v>5.6500000953674299</v>
      </c>
      <c r="AW363" s="73">
        <v>5.5199999809265101</v>
      </c>
      <c r="AX363" s="73">
        <v>5.4099998474121103</v>
      </c>
      <c r="AY363" s="73">
        <v>5.3600001335143999</v>
      </c>
      <c r="AZ363" s="73">
        <v>5.6100001335143999</v>
      </c>
      <c r="BA363" s="73">
        <v>5.6500000953674299</v>
      </c>
      <c r="BB363" s="73">
        <v>5.6500000953674299</v>
      </c>
      <c r="BC363" s="73">
        <v>5.6599998474121103</v>
      </c>
      <c r="BD363" s="73">
        <v>5.6700000762939498</v>
      </c>
      <c r="BE363" s="73">
        <v>5.5999999046325701</v>
      </c>
      <c r="BF363" s="73">
        <v>5.5599999427795401</v>
      </c>
      <c r="BG363" s="73">
        <v>5.5100002288818404</v>
      </c>
      <c r="BH363" s="73">
        <v>5.4099998474121103</v>
      </c>
      <c r="BI363" s="73">
        <v>5.3299999237060502</v>
      </c>
      <c r="BJ363" s="73">
        <v>5.2699999809265101</v>
      </c>
      <c r="BK363" s="73">
        <v>7.1100001335143999</v>
      </c>
    </row>
    <row r="364" spans="1:63" x14ac:dyDescent="0.25">
      <c r="A364" s="61" t="s">
        <v>264</v>
      </c>
      <c r="B364" s="62" t="s">
        <v>263</v>
      </c>
      <c r="C364" s="77" t="e">
        <v>#N/A</v>
      </c>
      <c r="D364" s="77" t="e">
        <v>#N/A</v>
      </c>
      <c r="E364" s="77" t="e">
        <v>#N/A</v>
      </c>
      <c r="F364" s="77" t="e">
        <v>#N/A</v>
      </c>
      <c r="G364" s="77" t="e">
        <v>#N/A</v>
      </c>
      <c r="H364" s="77" t="e">
        <v>#N/A</v>
      </c>
      <c r="I364" s="77" t="e">
        <v>#N/A</v>
      </c>
      <c r="J364" s="77" t="e">
        <v>#N/A</v>
      </c>
      <c r="K364" s="77" t="e">
        <v>#N/A</v>
      </c>
      <c r="L364" s="77" t="e">
        <v>#N/A</v>
      </c>
      <c r="M364" s="77" t="e">
        <v>#N/A</v>
      </c>
      <c r="N364" s="77" t="e">
        <v>#N/A</v>
      </c>
      <c r="O364" s="77" t="e">
        <v>#N/A</v>
      </c>
      <c r="P364" s="77" t="e">
        <v>#N/A</v>
      </c>
      <c r="Q364" s="77" t="e">
        <v>#N/A</v>
      </c>
      <c r="R364" s="77" t="e">
        <v>#N/A</v>
      </c>
      <c r="S364" s="77" t="e">
        <v>#N/A</v>
      </c>
      <c r="T364" s="77" t="e">
        <v>#N/A</v>
      </c>
      <c r="U364" s="77" t="e">
        <v>#N/A</v>
      </c>
      <c r="V364" s="77" t="e">
        <v>#N/A</v>
      </c>
      <c r="W364" s="77" t="e">
        <v>#N/A</v>
      </c>
      <c r="X364" s="77" t="e">
        <v>#N/A</v>
      </c>
      <c r="Y364" s="77" t="e">
        <v>#N/A</v>
      </c>
      <c r="Z364" s="77" t="e">
        <v>#N/A</v>
      </c>
      <c r="AA364" s="77" t="e">
        <v>#N/A</v>
      </c>
      <c r="AB364" s="77" t="e">
        <v>#N/A</v>
      </c>
      <c r="AC364" s="77" t="e">
        <v>#N/A</v>
      </c>
      <c r="AD364" s="77" t="e">
        <v>#N/A</v>
      </c>
      <c r="AE364" s="77" t="e">
        <v>#N/A</v>
      </c>
      <c r="AF364" s="77" t="e">
        <v>#N/A</v>
      </c>
      <c r="AG364" s="73" t="e">
        <v>#N/A</v>
      </c>
      <c r="AH364" s="73">
        <v>2.6199998855590798</v>
      </c>
      <c r="AI364" s="73">
        <v>2.7300000190734899</v>
      </c>
      <c r="AJ364" s="73">
        <v>2.7799999713897701</v>
      </c>
      <c r="AK364" s="73">
        <v>4.3699998855590803</v>
      </c>
      <c r="AL364" s="73">
        <v>4.6100001335143999</v>
      </c>
      <c r="AM364" s="73">
        <v>4.8600001335143999</v>
      </c>
      <c r="AN364" s="73">
        <v>4.6799998283386204</v>
      </c>
      <c r="AO364" s="73">
        <v>5.7800002098083496</v>
      </c>
      <c r="AP364" s="73">
        <v>6.3600001335143999</v>
      </c>
      <c r="AQ364" s="73">
        <v>6.0799999237060502</v>
      </c>
      <c r="AR364" s="73">
        <v>6.0799999237060502</v>
      </c>
      <c r="AS364" s="73">
        <v>6.5999999046325701</v>
      </c>
      <c r="AT364" s="73">
        <v>6.6599998474121103</v>
      </c>
      <c r="AU364" s="73">
        <v>7.3000001907348597</v>
      </c>
      <c r="AV364" s="73">
        <v>7.9499998092651403</v>
      </c>
      <c r="AW364" s="73">
        <v>7.5500001907348597</v>
      </c>
      <c r="AX364" s="73">
        <v>8.0600004196166992</v>
      </c>
      <c r="AY364" s="73">
        <v>7.21000003814697</v>
      </c>
      <c r="AZ364" s="73">
        <v>6.1100001335143999</v>
      </c>
      <c r="BA364" s="73">
        <v>5.6100001335143999</v>
      </c>
      <c r="BB364" s="73">
        <v>5.1500000953674299</v>
      </c>
      <c r="BC364" s="73">
        <v>4.4699997901916504</v>
      </c>
      <c r="BD364" s="73">
        <v>4.3400001525878897</v>
      </c>
      <c r="BE364" s="73">
        <v>4.0500001907348597</v>
      </c>
      <c r="BF364" s="73">
        <v>4.5100002288818404</v>
      </c>
      <c r="BG364" s="73">
        <v>4.3000001907348597</v>
      </c>
      <c r="BH364" s="73">
        <v>3.8800001144409202</v>
      </c>
      <c r="BI364" s="73">
        <v>4.4000000953674299</v>
      </c>
      <c r="BJ364" s="73">
        <v>3.6199998855590798</v>
      </c>
      <c r="BK364" s="73">
        <v>4.1100001335143999</v>
      </c>
    </row>
    <row r="365" spans="1:63" x14ac:dyDescent="0.25">
      <c r="A365" s="61" t="s">
        <v>521</v>
      </c>
      <c r="B365" s="62" t="s">
        <v>289</v>
      </c>
      <c r="C365" s="77" t="e">
        <v>#N/A</v>
      </c>
      <c r="D365" s="77" t="e">
        <v>#N/A</v>
      </c>
      <c r="E365" s="77" t="e">
        <v>#N/A</v>
      </c>
      <c r="F365" s="77" t="e">
        <v>#N/A</v>
      </c>
      <c r="G365" s="77" t="e">
        <v>#N/A</v>
      </c>
      <c r="H365" s="77" t="e">
        <v>#N/A</v>
      </c>
      <c r="I365" s="77" t="e">
        <v>#N/A</v>
      </c>
      <c r="J365" s="77" t="e">
        <v>#N/A</v>
      </c>
      <c r="K365" s="77" t="e">
        <v>#N/A</v>
      </c>
      <c r="L365" s="77" t="e">
        <v>#N/A</v>
      </c>
      <c r="M365" s="77" t="e">
        <v>#N/A</v>
      </c>
      <c r="N365" s="77" t="e">
        <v>#N/A</v>
      </c>
      <c r="O365" s="77" t="e">
        <v>#N/A</v>
      </c>
      <c r="P365" s="77" t="e">
        <v>#N/A</v>
      </c>
      <c r="Q365" s="77" t="e">
        <v>#N/A</v>
      </c>
      <c r="R365" s="77" t="e">
        <v>#N/A</v>
      </c>
      <c r="S365" s="77" t="e">
        <v>#N/A</v>
      </c>
      <c r="T365" s="77" t="e">
        <v>#N/A</v>
      </c>
      <c r="U365" s="77" t="e">
        <v>#N/A</v>
      </c>
      <c r="V365" s="77" t="e">
        <v>#N/A</v>
      </c>
      <c r="W365" s="77" t="e">
        <v>#N/A</v>
      </c>
      <c r="X365" s="77" t="e">
        <v>#N/A</v>
      </c>
      <c r="Y365" s="77" t="e">
        <v>#N/A</v>
      </c>
      <c r="Z365" s="77" t="e">
        <v>#N/A</v>
      </c>
      <c r="AA365" s="77" t="e">
        <v>#N/A</v>
      </c>
      <c r="AB365" s="77" t="e">
        <v>#N/A</v>
      </c>
      <c r="AC365" s="77" t="e">
        <v>#N/A</v>
      </c>
      <c r="AD365" s="77" t="e">
        <v>#N/A</v>
      </c>
      <c r="AE365" s="77" t="e">
        <v>#N/A</v>
      </c>
      <c r="AF365" s="77" t="e">
        <v>#N/A</v>
      </c>
      <c r="AG365" s="73" t="e">
        <v>#N/A</v>
      </c>
      <c r="AH365" s="73">
        <v>11.1000003814697</v>
      </c>
      <c r="AI365" s="73">
        <v>10.7200002670288</v>
      </c>
      <c r="AJ365" s="73">
        <v>10.3900003433228</v>
      </c>
      <c r="AK365" s="73">
        <v>9.9799995422363299</v>
      </c>
      <c r="AL365" s="73">
        <v>9.5299997329711896</v>
      </c>
      <c r="AM365" s="73">
        <v>9.1000003814697301</v>
      </c>
      <c r="AN365" s="73">
        <v>9.6599998474121094</v>
      </c>
      <c r="AO365" s="73">
        <v>10.2399997711182</v>
      </c>
      <c r="AP365" s="73">
        <v>10.8900003433228</v>
      </c>
      <c r="AQ365" s="73">
        <v>11.4799995422363</v>
      </c>
      <c r="AR365" s="73">
        <v>12.0900001525879</v>
      </c>
      <c r="AS365" s="73">
        <v>12.800000190734901</v>
      </c>
      <c r="AT365" s="73">
        <v>11.539999961853001</v>
      </c>
      <c r="AU365" s="73">
        <v>10.300000190734901</v>
      </c>
      <c r="AV365" s="73">
        <v>12.1000003814697</v>
      </c>
      <c r="AW365" s="73">
        <v>11.199999809265099</v>
      </c>
      <c r="AX365" s="73">
        <v>10.6000003814697</v>
      </c>
      <c r="AY365" s="73">
        <v>10.4799995422363</v>
      </c>
      <c r="AZ365" s="73">
        <v>11.9700002670288</v>
      </c>
      <c r="BA365" s="73">
        <v>13.5200004577637</v>
      </c>
      <c r="BB365" s="73">
        <v>12.449999809265099</v>
      </c>
      <c r="BC365" s="73">
        <v>12.6300001144409</v>
      </c>
      <c r="BD365" s="73">
        <v>10.439999580383301</v>
      </c>
      <c r="BE365" s="73">
        <v>10.569999694824199</v>
      </c>
      <c r="BF365" s="73">
        <v>11.060000419616699</v>
      </c>
      <c r="BG365" s="73">
        <v>12.430000305175801</v>
      </c>
      <c r="BH365" s="73">
        <v>12.1000003814697</v>
      </c>
      <c r="BI365" s="73">
        <v>12.060000419616699</v>
      </c>
      <c r="BJ365" s="73">
        <v>11.1400003433228</v>
      </c>
      <c r="BK365" s="73">
        <v>10.960000038146999</v>
      </c>
    </row>
    <row r="366" spans="1:63" x14ac:dyDescent="0.25">
      <c r="A366" s="61" t="s">
        <v>310</v>
      </c>
      <c r="B366" s="62" t="s">
        <v>309</v>
      </c>
      <c r="C366" s="77" t="e">
        <v>#N/A</v>
      </c>
      <c r="D366" s="77" t="e">
        <v>#N/A</v>
      </c>
      <c r="E366" s="77" t="e">
        <v>#N/A</v>
      </c>
      <c r="F366" s="77" t="e">
        <v>#N/A</v>
      </c>
      <c r="G366" s="77" t="e">
        <v>#N/A</v>
      </c>
      <c r="H366" s="77" t="e">
        <v>#N/A</v>
      </c>
      <c r="I366" s="77" t="e">
        <v>#N/A</v>
      </c>
      <c r="J366" s="77" t="e">
        <v>#N/A</v>
      </c>
      <c r="K366" s="77" t="e">
        <v>#N/A</v>
      </c>
      <c r="L366" s="77" t="e">
        <v>#N/A</v>
      </c>
      <c r="M366" s="77" t="e">
        <v>#N/A</v>
      </c>
      <c r="N366" s="77" t="e">
        <v>#N/A</v>
      </c>
      <c r="O366" s="77" t="e">
        <v>#N/A</v>
      </c>
      <c r="P366" s="77" t="e">
        <v>#N/A</v>
      </c>
      <c r="Q366" s="77" t="e">
        <v>#N/A</v>
      </c>
      <c r="R366" s="77" t="e">
        <v>#N/A</v>
      </c>
      <c r="S366" s="77" t="e">
        <v>#N/A</v>
      </c>
      <c r="T366" s="77" t="e">
        <v>#N/A</v>
      </c>
      <c r="U366" s="77" t="e">
        <v>#N/A</v>
      </c>
      <c r="V366" s="77" t="e">
        <v>#N/A</v>
      </c>
      <c r="W366" s="77" t="e">
        <v>#N/A</v>
      </c>
      <c r="X366" s="77" t="e">
        <v>#N/A</v>
      </c>
      <c r="Y366" s="77" t="e">
        <v>#N/A</v>
      </c>
      <c r="Z366" s="77" t="e">
        <v>#N/A</v>
      </c>
      <c r="AA366" s="77" t="e">
        <v>#N/A</v>
      </c>
      <c r="AB366" s="77" t="e">
        <v>#N/A</v>
      </c>
      <c r="AC366" s="77" t="e">
        <v>#N/A</v>
      </c>
      <c r="AD366" s="77" t="e">
        <v>#N/A</v>
      </c>
      <c r="AE366" s="77" t="e">
        <v>#N/A</v>
      </c>
      <c r="AF366" s="77" t="e">
        <v>#N/A</v>
      </c>
      <c r="AG366" s="73" t="e">
        <v>#N/A</v>
      </c>
      <c r="AH366" s="73">
        <v>8.8100004196166992</v>
      </c>
      <c r="AI366" s="73">
        <v>8.8800001144409197</v>
      </c>
      <c r="AJ366" s="73">
        <v>9</v>
      </c>
      <c r="AK366" s="73">
        <v>9.0399999618530291</v>
      </c>
      <c r="AL366" s="73">
        <v>9.0399999618530291</v>
      </c>
      <c r="AM366" s="73">
        <v>9.0399999618530291</v>
      </c>
      <c r="AN366" s="73">
        <v>9.0299997329711896</v>
      </c>
      <c r="AO366" s="73">
        <v>9.0299997329711896</v>
      </c>
      <c r="AP366" s="73">
        <v>9.0699996948242205</v>
      </c>
      <c r="AQ366" s="73">
        <v>9.0399999618530291</v>
      </c>
      <c r="AR366" s="73">
        <v>9.0200004577636701</v>
      </c>
      <c r="AS366" s="73">
        <v>9.0699996948242205</v>
      </c>
      <c r="AT366" s="73">
        <v>9.0600004196166992</v>
      </c>
      <c r="AU366" s="73">
        <v>9.0100002288818395</v>
      </c>
      <c r="AV366" s="73">
        <v>8.9300003051757795</v>
      </c>
      <c r="AW366" s="73">
        <v>8.7799997329711896</v>
      </c>
      <c r="AX366" s="73">
        <v>8.6499996185302699</v>
      </c>
      <c r="AY366" s="73">
        <v>8.3999996185302699</v>
      </c>
      <c r="AZ366" s="73">
        <v>8.4899997711181605</v>
      </c>
      <c r="BA366" s="73">
        <v>8.3400001525878906</v>
      </c>
      <c r="BB366" s="73">
        <v>8.1499996185302699</v>
      </c>
      <c r="BC366" s="73">
        <v>7.9699997901916504</v>
      </c>
      <c r="BD366" s="73">
        <v>9.2700004577636701</v>
      </c>
      <c r="BE366" s="73">
        <v>10.5900001525879</v>
      </c>
      <c r="BF366" s="73">
        <v>10.7200002670288</v>
      </c>
      <c r="BG366" s="73">
        <v>10.819999694824199</v>
      </c>
      <c r="BH366" s="73">
        <v>13.0200004577637</v>
      </c>
      <c r="BI366" s="73">
        <v>12.8699998855591</v>
      </c>
      <c r="BJ366" s="73">
        <v>12.7600002288818</v>
      </c>
      <c r="BK366" s="73">
        <v>13.7399997711182</v>
      </c>
    </row>
    <row r="367" spans="1:63" x14ac:dyDescent="0.25">
      <c r="A367" s="61" t="s">
        <v>371</v>
      </c>
      <c r="B367" s="62" t="s">
        <v>370</v>
      </c>
      <c r="C367" s="77" t="e">
        <v>#N/A</v>
      </c>
      <c r="D367" s="77" t="e">
        <v>#N/A</v>
      </c>
      <c r="E367" s="77" t="e">
        <v>#N/A</v>
      </c>
      <c r="F367" s="77" t="e">
        <v>#N/A</v>
      </c>
      <c r="G367" s="77" t="e">
        <v>#N/A</v>
      </c>
      <c r="H367" s="77" t="e">
        <v>#N/A</v>
      </c>
      <c r="I367" s="77" t="e">
        <v>#N/A</v>
      </c>
      <c r="J367" s="77" t="e">
        <v>#N/A</v>
      </c>
      <c r="K367" s="77" t="e">
        <v>#N/A</v>
      </c>
      <c r="L367" s="77" t="e">
        <v>#N/A</v>
      </c>
      <c r="M367" s="77" t="e">
        <v>#N/A</v>
      </c>
      <c r="N367" s="77" t="e">
        <v>#N/A</v>
      </c>
      <c r="O367" s="77" t="e">
        <v>#N/A</v>
      </c>
      <c r="P367" s="77" t="e">
        <v>#N/A</v>
      </c>
      <c r="Q367" s="77" t="e">
        <v>#N/A</v>
      </c>
      <c r="R367" s="77" t="e">
        <v>#N/A</v>
      </c>
      <c r="S367" s="77" t="e">
        <v>#N/A</v>
      </c>
      <c r="T367" s="77" t="e">
        <v>#N/A</v>
      </c>
      <c r="U367" s="77" t="e">
        <v>#N/A</v>
      </c>
      <c r="V367" s="77" t="e">
        <v>#N/A</v>
      </c>
      <c r="W367" s="77" t="e">
        <v>#N/A</v>
      </c>
      <c r="X367" s="77" t="e">
        <v>#N/A</v>
      </c>
      <c r="Y367" s="77" t="e">
        <v>#N/A</v>
      </c>
      <c r="Z367" s="77" t="e">
        <v>#N/A</v>
      </c>
      <c r="AA367" s="77" t="e">
        <v>#N/A</v>
      </c>
      <c r="AB367" s="77" t="e">
        <v>#N/A</v>
      </c>
      <c r="AC367" s="77" t="e">
        <v>#N/A</v>
      </c>
      <c r="AD367" s="77" t="e">
        <v>#N/A</v>
      </c>
      <c r="AE367" s="77" t="e">
        <v>#N/A</v>
      </c>
      <c r="AF367" s="77" t="e">
        <v>#N/A</v>
      </c>
      <c r="AG367" s="73" t="e">
        <v>#N/A</v>
      </c>
      <c r="AH367" s="73">
        <v>15.7799997329712</v>
      </c>
      <c r="AI367" s="73">
        <v>15.0299997329712</v>
      </c>
      <c r="AJ367" s="73">
        <v>15.5900001525879</v>
      </c>
      <c r="AK367" s="73">
        <v>14.569999694824199</v>
      </c>
      <c r="AL367" s="73">
        <v>11.9799995422363</v>
      </c>
      <c r="AM367" s="73">
        <v>11.7200002670288</v>
      </c>
      <c r="AN367" s="73">
        <v>10.199999809265099</v>
      </c>
      <c r="AO367" s="73">
        <v>7.6999998092651403</v>
      </c>
      <c r="AP367" s="73">
        <v>5.8000001907348597</v>
      </c>
      <c r="AQ367" s="73">
        <v>4.3200001716613796</v>
      </c>
      <c r="AR367" s="73">
        <v>3.6800000667571999</v>
      </c>
      <c r="AS367" s="73">
        <v>4.2199997901916504</v>
      </c>
      <c r="AT367" s="73">
        <v>4.4800000190734899</v>
      </c>
      <c r="AU367" s="73">
        <v>4.4899997711181596</v>
      </c>
      <c r="AV367" s="73">
        <v>4.3400001525878897</v>
      </c>
      <c r="AW367" s="73">
        <v>4.4200000762939498</v>
      </c>
      <c r="AX367" s="73">
        <v>4.9800000190734899</v>
      </c>
      <c r="AY367" s="73">
        <v>6.7699999809265101</v>
      </c>
      <c r="AZ367" s="73">
        <v>12.6099996566772</v>
      </c>
      <c r="BA367" s="73">
        <v>14.5299997329712</v>
      </c>
      <c r="BB367" s="73">
        <v>15.3500003814697</v>
      </c>
      <c r="BC367" s="73">
        <v>15.449999809265099</v>
      </c>
      <c r="BD367" s="73">
        <v>13.7399997711182</v>
      </c>
      <c r="BE367" s="73">
        <v>11.8599996566772</v>
      </c>
      <c r="BF367" s="73">
        <v>9.9099998474121094</v>
      </c>
      <c r="BG367" s="73">
        <v>8.3699998855590803</v>
      </c>
      <c r="BH367" s="73">
        <v>6.71000003814697</v>
      </c>
      <c r="BI367" s="73">
        <v>5.7399997711181596</v>
      </c>
      <c r="BJ367" s="73">
        <v>4.9499998092651403</v>
      </c>
      <c r="BK367" s="73">
        <v>5.9200000762939498</v>
      </c>
    </row>
    <row r="368" spans="1:63" x14ac:dyDescent="0.25">
      <c r="A368" s="61" t="s">
        <v>373</v>
      </c>
      <c r="B368" s="62" t="s">
        <v>372</v>
      </c>
      <c r="C368" s="77" t="e">
        <v>#N/A</v>
      </c>
      <c r="D368" s="77" t="e">
        <v>#N/A</v>
      </c>
      <c r="E368" s="77" t="e">
        <v>#N/A</v>
      </c>
      <c r="F368" s="77" t="e">
        <v>#N/A</v>
      </c>
      <c r="G368" s="77" t="e">
        <v>#N/A</v>
      </c>
      <c r="H368" s="77" t="e">
        <v>#N/A</v>
      </c>
      <c r="I368" s="77" t="e">
        <v>#N/A</v>
      </c>
      <c r="J368" s="77" t="e">
        <v>#N/A</v>
      </c>
      <c r="K368" s="77" t="e">
        <v>#N/A</v>
      </c>
      <c r="L368" s="77" t="e">
        <v>#N/A</v>
      </c>
      <c r="M368" s="77" t="e">
        <v>#N/A</v>
      </c>
      <c r="N368" s="77" t="e">
        <v>#N/A</v>
      </c>
      <c r="O368" s="77" t="e">
        <v>#N/A</v>
      </c>
      <c r="P368" s="77" t="e">
        <v>#N/A</v>
      </c>
      <c r="Q368" s="77" t="e">
        <v>#N/A</v>
      </c>
      <c r="R368" s="77" t="e">
        <v>#N/A</v>
      </c>
      <c r="S368" s="77" t="e">
        <v>#N/A</v>
      </c>
      <c r="T368" s="77" t="e">
        <v>#N/A</v>
      </c>
      <c r="U368" s="77" t="e">
        <v>#N/A</v>
      </c>
      <c r="V368" s="77" t="e">
        <v>#N/A</v>
      </c>
      <c r="W368" s="77" t="e">
        <v>#N/A</v>
      </c>
      <c r="X368" s="77" t="e">
        <v>#N/A</v>
      </c>
      <c r="Y368" s="77" t="e">
        <v>#N/A</v>
      </c>
      <c r="Z368" s="77" t="e">
        <v>#N/A</v>
      </c>
      <c r="AA368" s="77" t="e">
        <v>#N/A</v>
      </c>
      <c r="AB368" s="77" t="e">
        <v>#N/A</v>
      </c>
      <c r="AC368" s="77" t="e">
        <v>#N/A</v>
      </c>
      <c r="AD368" s="77" t="e">
        <v>#N/A</v>
      </c>
      <c r="AE368" s="77" t="e">
        <v>#N/A</v>
      </c>
      <c r="AF368" s="77" t="e">
        <v>#N/A</v>
      </c>
      <c r="AG368" s="73" t="e">
        <v>#N/A</v>
      </c>
      <c r="AH368" s="73" t="e">
        <v>#N/A</v>
      </c>
      <c r="AI368" s="73" t="e">
        <v>#N/A</v>
      </c>
      <c r="AJ368" s="73" t="e">
        <v>#N/A</v>
      </c>
      <c r="AK368" s="73" t="e">
        <v>#N/A</v>
      </c>
      <c r="AL368" s="73" t="e">
        <v>#N/A</v>
      </c>
      <c r="AM368" s="73" t="e">
        <v>#N/A</v>
      </c>
      <c r="AN368" s="73" t="e">
        <v>#N/A</v>
      </c>
      <c r="AO368" s="73" t="e">
        <v>#N/A</v>
      </c>
      <c r="AP368" s="73" t="e">
        <v>#N/A</v>
      </c>
      <c r="AQ368" s="73" t="e">
        <v>#N/A</v>
      </c>
      <c r="AR368" s="73" t="e">
        <v>#N/A</v>
      </c>
      <c r="AS368" s="73" t="e">
        <v>#N/A</v>
      </c>
      <c r="AT368" s="73" t="e">
        <v>#N/A</v>
      </c>
      <c r="AU368" s="73" t="e">
        <v>#N/A</v>
      </c>
      <c r="AV368" s="73" t="e">
        <v>#N/A</v>
      </c>
      <c r="AW368" s="73" t="e">
        <v>#N/A</v>
      </c>
      <c r="AX368" s="73" t="e">
        <v>#N/A</v>
      </c>
      <c r="AY368" s="73" t="e">
        <v>#N/A</v>
      </c>
      <c r="AZ368" s="73" t="e">
        <v>#N/A</v>
      </c>
      <c r="BA368" s="73" t="e">
        <v>#N/A</v>
      </c>
      <c r="BB368" s="73" t="e">
        <v>#N/A</v>
      </c>
      <c r="BC368" s="73" t="e">
        <v>#N/A</v>
      </c>
      <c r="BD368" s="73" t="e">
        <v>#N/A</v>
      </c>
      <c r="BE368" s="73" t="e">
        <v>#N/A</v>
      </c>
      <c r="BF368" s="73" t="e">
        <v>#N/A</v>
      </c>
      <c r="BG368" s="73" t="e">
        <v>#N/A</v>
      </c>
      <c r="BH368" s="73" t="e">
        <v>#N/A</v>
      </c>
      <c r="BI368" s="73" t="e">
        <v>#N/A</v>
      </c>
      <c r="BJ368" s="73" t="e">
        <v>#N/A</v>
      </c>
      <c r="BK368" s="73" t="e">
        <v>#N/A</v>
      </c>
    </row>
    <row r="369" spans="1:63" x14ac:dyDescent="0.25">
      <c r="A369" s="61" t="s">
        <v>312</v>
      </c>
      <c r="B369" s="62" t="s">
        <v>311</v>
      </c>
      <c r="C369" s="77" t="e">
        <v>#N/A</v>
      </c>
      <c r="D369" s="77" t="e">
        <v>#N/A</v>
      </c>
      <c r="E369" s="77" t="e">
        <v>#N/A</v>
      </c>
      <c r="F369" s="77" t="e">
        <v>#N/A</v>
      </c>
      <c r="G369" s="77" t="e">
        <v>#N/A</v>
      </c>
      <c r="H369" s="77" t="e">
        <v>#N/A</v>
      </c>
      <c r="I369" s="77" t="e">
        <v>#N/A</v>
      </c>
      <c r="J369" s="77" t="e">
        <v>#N/A</v>
      </c>
      <c r="K369" s="77" t="e">
        <v>#N/A</v>
      </c>
      <c r="L369" s="77" t="e">
        <v>#N/A</v>
      </c>
      <c r="M369" s="77" t="e">
        <v>#N/A</v>
      </c>
      <c r="N369" s="77" t="e">
        <v>#N/A</v>
      </c>
      <c r="O369" s="77" t="e">
        <v>#N/A</v>
      </c>
      <c r="P369" s="77" t="e">
        <v>#N/A</v>
      </c>
      <c r="Q369" s="77" t="e">
        <v>#N/A</v>
      </c>
      <c r="R369" s="77" t="e">
        <v>#N/A</v>
      </c>
      <c r="S369" s="77" t="e">
        <v>#N/A</v>
      </c>
      <c r="T369" s="77" t="e">
        <v>#N/A</v>
      </c>
      <c r="U369" s="77" t="e">
        <v>#N/A</v>
      </c>
      <c r="V369" s="77" t="e">
        <v>#N/A</v>
      </c>
      <c r="W369" s="77" t="e">
        <v>#N/A</v>
      </c>
      <c r="X369" s="77" t="e">
        <v>#N/A</v>
      </c>
      <c r="Y369" s="77" t="e">
        <v>#N/A</v>
      </c>
      <c r="Z369" s="77" t="e">
        <v>#N/A</v>
      </c>
      <c r="AA369" s="77" t="e">
        <v>#N/A</v>
      </c>
      <c r="AB369" s="77" t="e">
        <v>#N/A</v>
      </c>
      <c r="AC369" s="77" t="e">
        <v>#N/A</v>
      </c>
      <c r="AD369" s="77" t="e">
        <v>#N/A</v>
      </c>
      <c r="AE369" s="77" t="e">
        <v>#N/A</v>
      </c>
      <c r="AF369" s="77" t="e">
        <v>#N/A</v>
      </c>
      <c r="AG369" s="73" t="e">
        <v>#N/A</v>
      </c>
      <c r="AH369" s="73">
        <v>13.3900003433228</v>
      </c>
      <c r="AI369" s="73">
        <v>14.079999923706101</v>
      </c>
      <c r="AJ369" s="73">
        <v>12.7399997711182</v>
      </c>
      <c r="AK369" s="73">
        <v>9.9300003051757795</v>
      </c>
      <c r="AL369" s="73">
        <v>8.7799997329711896</v>
      </c>
      <c r="AM369" s="73">
        <v>8.4600000381469709</v>
      </c>
      <c r="AN369" s="73">
        <v>9.75</v>
      </c>
      <c r="AO369" s="73">
        <v>10.75</v>
      </c>
      <c r="AP369" s="73">
        <v>11.180000305175801</v>
      </c>
      <c r="AQ369" s="73">
        <v>11.1000003814697</v>
      </c>
      <c r="AR369" s="73">
        <v>11.810000419616699</v>
      </c>
      <c r="AS369" s="73">
        <v>12.8900003433228</v>
      </c>
      <c r="AT369" s="73">
        <v>13.5100002288818</v>
      </c>
      <c r="AU369" s="73">
        <v>13.0299997329712</v>
      </c>
      <c r="AV369" s="73">
        <v>11.3400001525879</v>
      </c>
      <c r="AW369" s="73">
        <v>10.710000038146999</v>
      </c>
      <c r="AX369" s="73">
        <v>9.3800001144409197</v>
      </c>
      <c r="AY369" s="73">
        <v>7.6999998092651403</v>
      </c>
      <c r="AZ369" s="73">
        <v>9.5299997329711896</v>
      </c>
      <c r="BA369" s="73">
        <v>8.4799995422363299</v>
      </c>
      <c r="BB369" s="73">
        <v>7.1399998664856001</v>
      </c>
      <c r="BC369" s="73">
        <v>6.8600001335143999</v>
      </c>
      <c r="BD369" s="73">
        <v>6.21000003814697</v>
      </c>
      <c r="BE369" s="73">
        <v>5.8899998664856001</v>
      </c>
      <c r="BF369" s="73">
        <v>5.25</v>
      </c>
      <c r="BG369" s="73">
        <v>4.8000001907348597</v>
      </c>
      <c r="BH369" s="73">
        <v>4.2199997901916504</v>
      </c>
      <c r="BI369" s="73">
        <v>4</v>
      </c>
      <c r="BJ369" s="73">
        <v>3.7999999523162802</v>
      </c>
      <c r="BK369" s="73">
        <v>4.6100001335143999</v>
      </c>
    </row>
    <row r="370" spans="1:63" x14ac:dyDescent="0.25">
      <c r="A370" s="61" t="s">
        <v>403</v>
      </c>
      <c r="B370" s="62" t="s">
        <v>402</v>
      </c>
      <c r="C370" s="77" t="e">
        <v>#N/A</v>
      </c>
      <c r="D370" s="77" t="e">
        <v>#N/A</v>
      </c>
      <c r="E370" s="77" t="e">
        <v>#N/A</v>
      </c>
      <c r="F370" s="77" t="e">
        <v>#N/A</v>
      </c>
      <c r="G370" s="77" t="e">
        <v>#N/A</v>
      </c>
      <c r="H370" s="77" t="e">
        <v>#N/A</v>
      </c>
      <c r="I370" s="77" t="e">
        <v>#N/A</v>
      </c>
      <c r="J370" s="77" t="e">
        <v>#N/A</v>
      </c>
      <c r="K370" s="77" t="e">
        <v>#N/A</v>
      </c>
      <c r="L370" s="77" t="e">
        <v>#N/A</v>
      </c>
      <c r="M370" s="77" t="e">
        <v>#N/A</v>
      </c>
      <c r="N370" s="77" t="e">
        <v>#N/A</v>
      </c>
      <c r="O370" s="77" t="e">
        <v>#N/A</v>
      </c>
      <c r="P370" s="77" t="e">
        <v>#N/A</v>
      </c>
      <c r="Q370" s="77" t="e">
        <v>#N/A</v>
      </c>
      <c r="R370" s="77" t="e">
        <v>#N/A</v>
      </c>
      <c r="S370" s="77" t="e">
        <v>#N/A</v>
      </c>
      <c r="T370" s="77" t="e">
        <v>#N/A</v>
      </c>
      <c r="U370" s="77" t="e">
        <v>#N/A</v>
      </c>
      <c r="V370" s="77" t="e">
        <v>#N/A</v>
      </c>
      <c r="W370" s="77" t="e">
        <v>#N/A</v>
      </c>
      <c r="X370" s="77" t="e">
        <v>#N/A</v>
      </c>
      <c r="Y370" s="77" t="e">
        <v>#N/A</v>
      </c>
      <c r="Z370" s="77" t="e">
        <v>#N/A</v>
      </c>
      <c r="AA370" s="77" t="e">
        <v>#N/A</v>
      </c>
      <c r="AB370" s="77" t="e">
        <v>#N/A</v>
      </c>
      <c r="AC370" s="77" t="e">
        <v>#N/A</v>
      </c>
      <c r="AD370" s="77" t="e">
        <v>#N/A</v>
      </c>
      <c r="AE370" s="77" t="e">
        <v>#N/A</v>
      </c>
      <c r="AF370" s="77" t="e">
        <v>#N/A</v>
      </c>
      <c r="AG370" s="73" t="e">
        <v>#N/A</v>
      </c>
      <c r="AH370" s="73">
        <v>10.1000003814697</v>
      </c>
      <c r="AI370" s="73">
        <v>9.3299999237060494</v>
      </c>
      <c r="AJ370" s="73">
        <v>10.2399997711182</v>
      </c>
      <c r="AK370" s="73">
        <v>11.0900001525879</v>
      </c>
      <c r="AL370" s="73">
        <v>11.670000076293899</v>
      </c>
      <c r="AM370" s="73">
        <v>11.8699998855591</v>
      </c>
      <c r="AN370" s="73">
        <v>12</v>
      </c>
      <c r="AO370" s="73">
        <v>12.1199998855591</v>
      </c>
      <c r="AP370" s="73">
        <v>11.689999580383301</v>
      </c>
      <c r="AQ370" s="73">
        <v>10.8400001525879</v>
      </c>
      <c r="AR370" s="73">
        <v>9.6000003814697301</v>
      </c>
      <c r="AS370" s="73">
        <v>9.2100000381469709</v>
      </c>
      <c r="AT370" s="73">
        <v>8.8699998855590803</v>
      </c>
      <c r="AU370" s="73">
        <v>7.8699998855590803</v>
      </c>
      <c r="AV370" s="73">
        <v>7.7300000190734899</v>
      </c>
      <c r="AW370" s="73">
        <v>6.7800002098083496</v>
      </c>
      <c r="AX370" s="73">
        <v>6.0799999237060502</v>
      </c>
      <c r="AY370" s="73">
        <v>6.7199997901916504</v>
      </c>
      <c r="AZ370" s="73">
        <v>7.75</v>
      </c>
      <c r="BA370" s="73">
        <v>8.3599996566772496</v>
      </c>
      <c r="BB370" s="73">
        <v>8.3599996566772496</v>
      </c>
      <c r="BC370" s="73">
        <v>10.6599998474121</v>
      </c>
      <c r="BD370" s="73">
        <v>12.1499996185303</v>
      </c>
      <c r="BE370" s="73">
        <v>12.680000305175801</v>
      </c>
      <c r="BF370" s="73">
        <v>11.8999996185303</v>
      </c>
      <c r="BG370" s="73">
        <v>11.689999580383301</v>
      </c>
      <c r="BH370" s="73">
        <v>11.210000038146999</v>
      </c>
      <c r="BI370" s="73">
        <v>10.6099996566772</v>
      </c>
      <c r="BJ370" s="73">
        <v>9.9499998092651403</v>
      </c>
      <c r="BK370" s="73">
        <v>9.3100004196166992</v>
      </c>
    </row>
    <row r="371" spans="1:63" x14ac:dyDescent="0.25">
      <c r="A371" s="61" t="s">
        <v>186</v>
      </c>
      <c r="B371" s="62" t="s">
        <v>185</v>
      </c>
      <c r="C371" s="77" t="e">
        <v>#N/A</v>
      </c>
      <c r="D371" s="77" t="e">
        <v>#N/A</v>
      </c>
      <c r="E371" s="77" t="e">
        <v>#N/A</v>
      </c>
      <c r="F371" s="77" t="e">
        <v>#N/A</v>
      </c>
      <c r="G371" s="77" t="e">
        <v>#N/A</v>
      </c>
      <c r="H371" s="77" t="e">
        <v>#N/A</v>
      </c>
      <c r="I371" s="77" t="e">
        <v>#N/A</v>
      </c>
      <c r="J371" s="77" t="e">
        <v>#N/A</v>
      </c>
      <c r="K371" s="77" t="e">
        <v>#N/A</v>
      </c>
      <c r="L371" s="77" t="e">
        <v>#N/A</v>
      </c>
      <c r="M371" s="77" t="e">
        <v>#N/A</v>
      </c>
      <c r="N371" s="77" t="e">
        <v>#N/A</v>
      </c>
      <c r="O371" s="77" t="e">
        <v>#N/A</v>
      </c>
      <c r="P371" s="77" t="e">
        <v>#N/A</v>
      </c>
      <c r="Q371" s="77" t="e">
        <v>#N/A</v>
      </c>
      <c r="R371" s="77" t="e">
        <v>#N/A</v>
      </c>
      <c r="S371" s="77" t="e">
        <v>#N/A</v>
      </c>
      <c r="T371" s="77" t="e">
        <v>#N/A</v>
      </c>
      <c r="U371" s="77" t="e">
        <v>#N/A</v>
      </c>
      <c r="V371" s="77" t="e">
        <v>#N/A</v>
      </c>
      <c r="W371" s="77" t="e">
        <v>#N/A</v>
      </c>
      <c r="X371" s="77" t="e">
        <v>#N/A</v>
      </c>
      <c r="Y371" s="77" t="e">
        <v>#N/A</v>
      </c>
      <c r="Z371" s="77" t="e">
        <v>#N/A</v>
      </c>
      <c r="AA371" s="77" t="e">
        <v>#N/A</v>
      </c>
      <c r="AB371" s="77" t="e">
        <v>#N/A</v>
      </c>
      <c r="AC371" s="77" t="e">
        <v>#N/A</v>
      </c>
      <c r="AD371" s="77" t="e">
        <v>#N/A</v>
      </c>
      <c r="AE371" s="77" t="e">
        <v>#N/A</v>
      </c>
      <c r="AF371" s="77" t="e">
        <v>#N/A</v>
      </c>
      <c r="AG371" s="73" t="e">
        <v>#N/A</v>
      </c>
      <c r="AH371" s="73">
        <v>15.7399997711182</v>
      </c>
      <c r="AI371" s="73">
        <v>15.75</v>
      </c>
      <c r="AJ371" s="73">
        <v>16.319999694824201</v>
      </c>
      <c r="AK371" s="73">
        <v>15.3400001525879</v>
      </c>
      <c r="AL371" s="73">
        <v>16.2299995422363</v>
      </c>
      <c r="AM371" s="73">
        <v>16.0100002288818</v>
      </c>
      <c r="AN371" s="73">
        <v>16.350000381469702</v>
      </c>
      <c r="AO371" s="73">
        <v>15.5</v>
      </c>
      <c r="AP371" s="73">
        <v>15.7399997711182</v>
      </c>
      <c r="AQ371" s="73">
        <v>15.539999961853001</v>
      </c>
      <c r="AR371" s="73">
        <v>14.930000305175801</v>
      </c>
      <c r="AS371" s="73">
        <v>14.189999580383301</v>
      </c>
      <c r="AT371" s="73">
        <v>11.7399997711182</v>
      </c>
      <c r="AU371" s="73">
        <v>11.439999580383301</v>
      </c>
      <c r="AV371" s="73">
        <v>11.2600002288818</v>
      </c>
      <c r="AW371" s="73">
        <v>10.329999923706101</v>
      </c>
      <c r="AX371" s="73">
        <v>9.75</v>
      </c>
      <c r="AY371" s="73">
        <v>10.329999923706101</v>
      </c>
      <c r="AZ371" s="73">
        <v>11.3599996566772</v>
      </c>
      <c r="BA371" s="73">
        <v>12.3699998855591</v>
      </c>
      <c r="BB371" s="73">
        <v>12.699999809265099</v>
      </c>
      <c r="BC371" s="73">
        <v>13.930000305175801</v>
      </c>
      <c r="BD371" s="73">
        <v>15.25</v>
      </c>
      <c r="BE371" s="73">
        <v>13.7399997711182</v>
      </c>
      <c r="BF371" s="73">
        <v>13.5100002288818</v>
      </c>
      <c r="BG371" s="73">
        <v>13.189999580383301</v>
      </c>
      <c r="BH371" s="73">
        <v>11.6300001144409</v>
      </c>
      <c r="BI371" s="73">
        <v>9.1000003814697301</v>
      </c>
      <c r="BJ371" s="73">
        <v>7.7199997901916504</v>
      </c>
      <c r="BK371" s="73">
        <v>8.3999996185302699</v>
      </c>
    </row>
    <row r="372" spans="1:63" x14ac:dyDescent="0.25">
      <c r="A372" s="61" t="s">
        <v>255</v>
      </c>
      <c r="B372" s="62" t="s">
        <v>254</v>
      </c>
      <c r="C372" s="77" t="e">
        <v>#N/A</v>
      </c>
      <c r="D372" s="77" t="e">
        <v>#N/A</v>
      </c>
      <c r="E372" s="77" t="e">
        <v>#N/A</v>
      </c>
      <c r="F372" s="77" t="e">
        <v>#N/A</v>
      </c>
      <c r="G372" s="77" t="e">
        <v>#N/A</v>
      </c>
      <c r="H372" s="77" t="e">
        <v>#N/A</v>
      </c>
      <c r="I372" s="77" t="e">
        <v>#N/A</v>
      </c>
      <c r="J372" s="77" t="e">
        <v>#N/A</v>
      </c>
      <c r="K372" s="77" t="e">
        <v>#N/A</v>
      </c>
      <c r="L372" s="77" t="e">
        <v>#N/A</v>
      </c>
      <c r="M372" s="77" t="e">
        <v>#N/A</v>
      </c>
      <c r="N372" s="77" t="e">
        <v>#N/A</v>
      </c>
      <c r="O372" s="77" t="e">
        <v>#N/A</v>
      </c>
      <c r="P372" s="77" t="e">
        <v>#N/A</v>
      </c>
      <c r="Q372" s="77" t="e">
        <v>#N/A</v>
      </c>
      <c r="R372" s="77" t="e">
        <v>#N/A</v>
      </c>
      <c r="S372" s="77" t="e">
        <v>#N/A</v>
      </c>
      <c r="T372" s="77" t="e">
        <v>#N/A</v>
      </c>
      <c r="U372" s="77" t="e">
        <v>#N/A</v>
      </c>
      <c r="V372" s="77" t="e">
        <v>#N/A</v>
      </c>
      <c r="W372" s="77" t="e">
        <v>#N/A</v>
      </c>
      <c r="X372" s="77" t="e">
        <v>#N/A</v>
      </c>
      <c r="Y372" s="77" t="e">
        <v>#N/A</v>
      </c>
      <c r="Z372" s="77" t="e">
        <v>#N/A</v>
      </c>
      <c r="AA372" s="77" t="e">
        <v>#N/A</v>
      </c>
      <c r="AB372" s="77" t="e">
        <v>#N/A</v>
      </c>
      <c r="AC372" s="77" t="e">
        <v>#N/A</v>
      </c>
      <c r="AD372" s="77" t="e">
        <v>#N/A</v>
      </c>
      <c r="AE372" s="77" t="e">
        <v>#N/A</v>
      </c>
      <c r="AF372" s="77" t="e">
        <v>#N/A</v>
      </c>
      <c r="AG372" s="73" t="e">
        <v>#N/A</v>
      </c>
      <c r="AH372" s="73">
        <v>2.0999999046325701</v>
      </c>
      <c r="AI372" s="73">
        <v>2.2000000476837198</v>
      </c>
      <c r="AJ372" s="73">
        <v>2.5</v>
      </c>
      <c r="AK372" s="73">
        <v>2.9000000953674299</v>
      </c>
      <c r="AL372" s="73">
        <v>3.2000000476837198</v>
      </c>
      <c r="AM372" s="73">
        <v>3.4000000953674299</v>
      </c>
      <c r="AN372" s="73">
        <v>3.4000000953674299</v>
      </c>
      <c r="AO372" s="73">
        <v>4.0999999046325701</v>
      </c>
      <c r="AP372" s="73">
        <v>4.6999998092651403</v>
      </c>
      <c r="AQ372" s="73">
        <v>4.6999998092651403</v>
      </c>
      <c r="AR372" s="73">
        <v>5</v>
      </c>
      <c r="AS372" s="73">
        <v>5.4000000953674299</v>
      </c>
      <c r="AT372" s="73">
        <v>5.3000001907348597</v>
      </c>
      <c r="AU372" s="73">
        <v>4.6999998092651403</v>
      </c>
      <c r="AV372" s="73">
        <v>4.4000000953674299</v>
      </c>
      <c r="AW372" s="73">
        <v>4.0999999046325701</v>
      </c>
      <c r="AX372" s="73">
        <v>3.9000000953674299</v>
      </c>
      <c r="AY372" s="73">
        <v>4</v>
      </c>
      <c r="AZ372" s="73">
        <v>5.0999999046325701</v>
      </c>
      <c r="BA372" s="73">
        <v>5.0999999046325701</v>
      </c>
      <c r="BB372" s="73">
        <v>4.5199999809265101</v>
      </c>
      <c r="BC372" s="73">
        <v>4.3000001907348597</v>
      </c>
      <c r="BD372" s="73">
        <v>4</v>
      </c>
      <c r="BE372" s="73">
        <v>3.5999999046325701</v>
      </c>
      <c r="BF372" s="73">
        <v>3.4000000953674299</v>
      </c>
      <c r="BG372" s="73">
        <v>3.0999999046325701</v>
      </c>
      <c r="BH372" s="73">
        <v>2.7999999523162802</v>
      </c>
      <c r="BI372" s="73">
        <v>2.4000000953674299</v>
      </c>
      <c r="BJ372" s="73">
        <v>2.4000000953674299</v>
      </c>
      <c r="BK372" s="73">
        <v>2.9700000286102299</v>
      </c>
    </row>
    <row r="373" spans="1:63" x14ac:dyDescent="0.25">
      <c r="A373" s="61" t="s">
        <v>314</v>
      </c>
      <c r="B373" s="62" t="s">
        <v>313</v>
      </c>
      <c r="C373" s="77" t="e">
        <v>#N/A</v>
      </c>
      <c r="D373" s="77" t="e">
        <v>#N/A</v>
      </c>
      <c r="E373" s="77" t="e">
        <v>#N/A</v>
      </c>
      <c r="F373" s="77" t="e">
        <v>#N/A</v>
      </c>
      <c r="G373" s="77" t="e">
        <v>#N/A</v>
      </c>
      <c r="H373" s="77" t="e">
        <v>#N/A</v>
      </c>
      <c r="I373" s="77" t="e">
        <v>#N/A</v>
      </c>
      <c r="J373" s="77" t="e">
        <v>#N/A</v>
      </c>
      <c r="K373" s="77" t="e">
        <v>#N/A</v>
      </c>
      <c r="L373" s="77" t="e">
        <v>#N/A</v>
      </c>
      <c r="M373" s="77" t="e">
        <v>#N/A</v>
      </c>
      <c r="N373" s="77" t="e">
        <v>#N/A</v>
      </c>
      <c r="O373" s="77" t="e">
        <v>#N/A</v>
      </c>
      <c r="P373" s="77" t="e">
        <v>#N/A</v>
      </c>
      <c r="Q373" s="77" t="e">
        <v>#N/A</v>
      </c>
      <c r="R373" s="77" t="e">
        <v>#N/A</v>
      </c>
      <c r="S373" s="77" t="e">
        <v>#N/A</v>
      </c>
      <c r="T373" s="77" t="e">
        <v>#N/A</v>
      </c>
      <c r="U373" s="77" t="e">
        <v>#N/A</v>
      </c>
      <c r="V373" s="77" t="e">
        <v>#N/A</v>
      </c>
      <c r="W373" s="77" t="e">
        <v>#N/A</v>
      </c>
      <c r="X373" s="77" t="e">
        <v>#N/A</v>
      </c>
      <c r="Y373" s="77" t="e">
        <v>#N/A</v>
      </c>
      <c r="Z373" s="77" t="e">
        <v>#N/A</v>
      </c>
      <c r="AA373" s="77" t="e">
        <v>#N/A</v>
      </c>
      <c r="AB373" s="77" t="e">
        <v>#N/A</v>
      </c>
      <c r="AC373" s="77" t="e">
        <v>#N/A</v>
      </c>
      <c r="AD373" s="77" t="e">
        <v>#N/A</v>
      </c>
      <c r="AE373" s="77" t="e">
        <v>#N/A</v>
      </c>
      <c r="AF373" s="77" t="e">
        <v>#N/A</v>
      </c>
      <c r="AG373" s="73" t="e">
        <v>#N/A</v>
      </c>
      <c r="AH373" s="73">
        <v>19.360000610351602</v>
      </c>
      <c r="AI373" s="73">
        <v>19.4899997711182</v>
      </c>
      <c r="AJ373" s="73">
        <v>19.700000762939499</v>
      </c>
      <c r="AK373" s="73">
        <v>17.090000152587901</v>
      </c>
      <c r="AL373" s="73">
        <v>14.6000003814697</v>
      </c>
      <c r="AM373" s="73">
        <v>13.699999809265099</v>
      </c>
      <c r="AN373" s="73">
        <v>13.689999580383301</v>
      </c>
      <c r="AO373" s="73">
        <v>13.689999580383301</v>
      </c>
      <c r="AP373" s="73">
        <v>13.7399997711182</v>
      </c>
      <c r="AQ373" s="73">
        <v>13.699999809265099</v>
      </c>
      <c r="AR373" s="73">
        <v>14.699999809265099</v>
      </c>
      <c r="AS373" s="73">
        <v>15.300000190734901</v>
      </c>
      <c r="AT373" s="73">
        <v>14.5</v>
      </c>
      <c r="AU373" s="73">
        <v>14.670000076293899</v>
      </c>
      <c r="AV373" s="73">
        <v>14.800000190734901</v>
      </c>
      <c r="AW373" s="73">
        <v>14</v>
      </c>
      <c r="AX373" s="73">
        <v>13.1000003814697</v>
      </c>
      <c r="AY373" s="73">
        <v>12.699999809265099</v>
      </c>
      <c r="AZ373" s="73">
        <v>12.8999996185303</v>
      </c>
      <c r="BA373" s="73">
        <v>12.5</v>
      </c>
      <c r="BB373" s="73">
        <v>12.8999996185303</v>
      </c>
      <c r="BC373" s="73">
        <v>12.199999809265099</v>
      </c>
      <c r="BD373" s="73">
        <v>12.6000003814697</v>
      </c>
      <c r="BE373" s="73">
        <v>11.8999996185303</v>
      </c>
      <c r="BF373" s="73">
        <v>13.079999923706101</v>
      </c>
      <c r="BG373" s="73">
        <v>15.2799997329712</v>
      </c>
      <c r="BH373" s="73">
        <v>15.7799997329712</v>
      </c>
      <c r="BI373" s="73">
        <v>16.290000915527301</v>
      </c>
      <c r="BJ373" s="73">
        <v>16.850000381469702</v>
      </c>
      <c r="BK373" s="73">
        <v>18.5</v>
      </c>
    </row>
    <row r="374" spans="1:63" x14ac:dyDescent="0.25">
      <c r="A374" s="61" t="s">
        <v>239</v>
      </c>
      <c r="B374" s="62" t="s">
        <v>238</v>
      </c>
      <c r="C374" s="77" t="e">
        <v>#N/A</v>
      </c>
      <c r="D374" s="77" t="e">
        <v>#N/A</v>
      </c>
      <c r="E374" s="77" t="e">
        <v>#N/A</v>
      </c>
      <c r="F374" s="77" t="e">
        <v>#N/A</v>
      </c>
      <c r="G374" s="77" t="e">
        <v>#N/A</v>
      </c>
      <c r="H374" s="77" t="e">
        <v>#N/A</v>
      </c>
      <c r="I374" s="77" t="e">
        <v>#N/A</v>
      </c>
      <c r="J374" s="77" t="e">
        <v>#N/A</v>
      </c>
      <c r="K374" s="77" t="e">
        <v>#N/A</v>
      </c>
      <c r="L374" s="77" t="e">
        <v>#N/A</v>
      </c>
      <c r="M374" s="77" t="e">
        <v>#N/A</v>
      </c>
      <c r="N374" s="77" t="e">
        <v>#N/A</v>
      </c>
      <c r="O374" s="77" t="e">
        <v>#N/A</v>
      </c>
      <c r="P374" s="77" t="e">
        <v>#N/A</v>
      </c>
      <c r="Q374" s="77" t="e">
        <v>#N/A</v>
      </c>
      <c r="R374" s="77" t="e">
        <v>#N/A</v>
      </c>
      <c r="S374" s="77" t="e">
        <v>#N/A</v>
      </c>
      <c r="T374" s="77" t="e">
        <v>#N/A</v>
      </c>
      <c r="U374" s="77" t="e">
        <v>#N/A</v>
      </c>
      <c r="V374" s="77" t="e">
        <v>#N/A</v>
      </c>
      <c r="W374" s="77" t="e">
        <v>#N/A</v>
      </c>
      <c r="X374" s="77" t="e">
        <v>#N/A</v>
      </c>
      <c r="Y374" s="77" t="e">
        <v>#N/A</v>
      </c>
      <c r="Z374" s="77" t="e">
        <v>#N/A</v>
      </c>
      <c r="AA374" s="77" t="e">
        <v>#N/A</v>
      </c>
      <c r="AB374" s="77" t="e">
        <v>#N/A</v>
      </c>
      <c r="AC374" s="77" t="e">
        <v>#N/A</v>
      </c>
      <c r="AD374" s="77" t="e">
        <v>#N/A</v>
      </c>
      <c r="AE374" s="77" t="e">
        <v>#N/A</v>
      </c>
      <c r="AF374" s="77" t="e">
        <v>#N/A</v>
      </c>
      <c r="AG374" s="73" t="e">
        <v>#N/A</v>
      </c>
      <c r="AH374" s="73">
        <v>0.89999997615814198</v>
      </c>
      <c r="AI374" s="73">
        <v>1</v>
      </c>
      <c r="AJ374" s="73">
        <v>1.1100000143051101</v>
      </c>
      <c r="AK374" s="73">
        <v>7.53999996185303</v>
      </c>
      <c r="AL374" s="73">
        <v>10.9799995422363</v>
      </c>
      <c r="AM374" s="73">
        <v>12.960000038146999</v>
      </c>
      <c r="AN374" s="73">
        <v>13.0100002288818</v>
      </c>
      <c r="AO374" s="73">
        <v>13.1300001144409</v>
      </c>
      <c r="AP374" s="73">
        <v>13.460000038146999</v>
      </c>
      <c r="AQ374" s="73">
        <v>12.75</v>
      </c>
      <c r="AR374" s="73">
        <v>10.430000305175801</v>
      </c>
      <c r="AS374" s="73">
        <v>9.3299999237060494</v>
      </c>
      <c r="AT374" s="73">
        <v>8.7799997329711896</v>
      </c>
      <c r="AU374" s="73">
        <v>8.3999996185302699</v>
      </c>
      <c r="AV374" s="73">
        <v>8.1300001144409197</v>
      </c>
      <c r="AW374" s="73">
        <v>7.78999996185303</v>
      </c>
      <c r="AX374" s="73">
        <v>7.2600002288818404</v>
      </c>
      <c r="AY374" s="73">
        <v>6.6300001144409197</v>
      </c>
      <c r="AZ374" s="73">
        <v>6.5500001907348597</v>
      </c>
      <c r="BA374" s="73">
        <v>5.7699999809265101</v>
      </c>
      <c r="BB374" s="73">
        <v>5.3899998664856001</v>
      </c>
      <c r="BC374" s="73">
        <v>5.28999996185303</v>
      </c>
      <c r="BD374" s="73">
        <v>5.1999998092651403</v>
      </c>
      <c r="BE374" s="73">
        <v>5.0599999427795401</v>
      </c>
      <c r="BF374" s="73">
        <v>4.9299998283386204</v>
      </c>
      <c r="BG374" s="73">
        <v>4.96000003814697</v>
      </c>
      <c r="BH374" s="73">
        <v>4.9000000953674299</v>
      </c>
      <c r="BI374" s="73">
        <v>4.8499999046325701</v>
      </c>
      <c r="BJ374" s="73">
        <v>4.8000001907348597</v>
      </c>
      <c r="BK374" s="73">
        <v>6.0500001907348597</v>
      </c>
    </row>
    <row r="375" spans="1:63" x14ac:dyDescent="0.25">
      <c r="A375" s="61" t="s">
        <v>70</v>
      </c>
      <c r="B375" s="62" t="s">
        <v>69</v>
      </c>
      <c r="C375" s="77" t="e">
        <v>#N/A</v>
      </c>
      <c r="D375" s="77" t="e">
        <v>#N/A</v>
      </c>
      <c r="E375" s="77" t="e">
        <v>#N/A</v>
      </c>
      <c r="F375" s="77" t="e">
        <v>#N/A</v>
      </c>
      <c r="G375" s="77" t="e">
        <v>#N/A</v>
      </c>
      <c r="H375" s="77" t="e">
        <v>#N/A</v>
      </c>
      <c r="I375" s="77" t="e">
        <v>#N/A</v>
      </c>
      <c r="J375" s="77" t="e">
        <v>#N/A</v>
      </c>
      <c r="K375" s="77" t="e">
        <v>#N/A</v>
      </c>
      <c r="L375" s="77" t="e">
        <v>#N/A</v>
      </c>
      <c r="M375" s="77" t="e">
        <v>#N/A</v>
      </c>
      <c r="N375" s="77" t="e">
        <v>#N/A</v>
      </c>
      <c r="O375" s="77" t="e">
        <v>#N/A</v>
      </c>
      <c r="P375" s="77" t="e">
        <v>#N/A</v>
      </c>
      <c r="Q375" s="77" t="e">
        <v>#N/A</v>
      </c>
      <c r="R375" s="77" t="e">
        <v>#N/A</v>
      </c>
      <c r="S375" s="77" t="e">
        <v>#N/A</v>
      </c>
      <c r="T375" s="77" t="e">
        <v>#N/A</v>
      </c>
      <c r="U375" s="77" t="e">
        <v>#N/A</v>
      </c>
      <c r="V375" s="77" t="e">
        <v>#N/A</v>
      </c>
      <c r="W375" s="77" t="e">
        <v>#N/A</v>
      </c>
      <c r="X375" s="77" t="e">
        <v>#N/A</v>
      </c>
      <c r="Y375" s="77" t="e">
        <v>#N/A</v>
      </c>
      <c r="Z375" s="77" t="e">
        <v>#N/A</v>
      </c>
      <c r="AA375" s="77" t="e">
        <v>#N/A</v>
      </c>
      <c r="AB375" s="77" t="e">
        <v>#N/A</v>
      </c>
      <c r="AC375" s="77" t="e">
        <v>#N/A</v>
      </c>
      <c r="AD375" s="77" t="e">
        <v>#N/A</v>
      </c>
      <c r="AE375" s="77" t="e">
        <v>#N/A</v>
      </c>
      <c r="AF375" s="77" t="e">
        <v>#N/A</v>
      </c>
      <c r="AG375" s="73" t="e">
        <v>#N/A</v>
      </c>
      <c r="AH375" s="73">
        <v>2.78999996185303</v>
      </c>
      <c r="AI375" s="73">
        <v>2.8299999237060498</v>
      </c>
      <c r="AJ375" s="73">
        <v>2.9000000953674299</v>
      </c>
      <c r="AK375" s="73">
        <v>2.9300000667571999</v>
      </c>
      <c r="AL375" s="73">
        <v>2.9200000762939502</v>
      </c>
      <c r="AM375" s="73">
        <v>2.9300000667571999</v>
      </c>
      <c r="AN375" s="73">
        <v>2.9200000762939502</v>
      </c>
      <c r="AO375" s="73">
        <v>2.9200000762939502</v>
      </c>
      <c r="AP375" s="73">
        <v>2.9500000476837198</v>
      </c>
      <c r="AQ375" s="73">
        <v>2.9300000667571999</v>
      </c>
      <c r="AR375" s="73">
        <v>2.9100000858306898</v>
      </c>
      <c r="AS375" s="73">
        <v>2.9400000572204599</v>
      </c>
      <c r="AT375" s="73">
        <v>2.9400000572204599</v>
      </c>
      <c r="AU375" s="73">
        <v>2.9100000858306898</v>
      </c>
      <c r="AV375" s="73">
        <v>2.8599998950958301</v>
      </c>
      <c r="AW375" s="73">
        <v>2.7699999809265101</v>
      </c>
      <c r="AX375" s="73">
        <v>2.6900000572204599</v>
      </c>
      <c r="AY375" s="73">
        <v>2.6600000858306898</v>
      </c>
      <c r="AZ375" s="73">
        <v>2.8299999237060498</v>
      </c>
      <c r="BA375" s="73">
        <v>2.8599998950958301</v>
      </c>
      <c r="BB375" s="73">
        <v>2.8599998950958301</v>
      </c>
      <c r="BC375" s="73">
        <v>2.8599998950958301</v>
      </c>
      <c r="BD375" s="73">
        <v>2.8699998855590798</v>
      </c>
      <c r="BE375" s="73">
        <v>2.8199999332428001</v>
      </c>
      <c r="BF375" s="73">
        <v>2.7999999523162802</v>
      </c>
      <c r="BG375" s="73">
        <v>2.7599999904632599</v>
      </c>
      <c r="BH375" s="73">
        <v>2.6900000572204599</v>
      </c>
      <c r="BI375" s="73">
        <v>2.6400001049041699</v>
      </c>
      <c r="BJ375" s="73">
        <v>2.5999999046325701</v>
      </c>
      <c r="BK375" s="73">
        <v>2.9800000190734899</v>
      </c>
    </row>
    <row r="376" spans="1:63" x14ac:dyDescent="0.25">
      <c r="A376" s="61" t="s">
        <v>464</v>
      </c>
      <c r="B376" s="62" t="s">
        <v>463</v>
      </c>
      <c r="C376" s="77" t="e">
        <v>#N/A</v>
      </c>
      <c r="D376" s="77" t="e">
        <v>#N/A</v>
      </c>
      <c r="E376" s="77" t="e">
        <v>#N/A</v>
      </c>
      <c r="F376" s="77" t="e">
        <v>#N/A</v>
      </c>
      <c r="G376" s="77" t="e">
        <v>#N/A</v>
      </c>
      <c r="H376" s="77" t="e">
        <v>#N/A</v>
      </c>
      <c r="I376" s="77" t="e">
        <v>#N/A</v>
      </c>
      <c r="J376" s="77" t="e">
        <v>#N/A</v>
      </c>
      <c r="K376" s="77" t="e">
        <v>#N/A</v>
      </c>
      <c r="L376" s="77" t="e">
        <v>#N/A</v>
      </c>
      <c r="M376" s="77" t="e">
        <v>#N/A</v>
      </c>
      <c r="N376" s="77" t="e">
        <v>#N/A</v>
      </c>
      <c r="O376" s="77" t="e">
        <v>#N/A</v>
      </c>
      <c r="P376" s="77" t="e">
        <v>#N/A</v>
      </c>
      <c r="Q376" s="77" t="e">
        <v>#N/A</v>
      </c>
      <c r="R376" s="77" t="e">
        <v>#N/A</v>
      </c>
      <c r="S376" s="77" t="e">
        <v>#N/A</v>
      </c>
      <c r="T376" s="77" t="e">
        <v>#N/A</v>
      </c>
      <c r="U376" s="77" t="e">
        <v>#N/A</v>
      </c>
      <c r="V376" s="77" t="e">
        <v>#N/A</v>
      </c>
      <c r="W376" s="77" t="e">
        <v>#N/A</v>
      </c>
      <c r="X376" s="77" t="e">
        <v>#N/A</v>
      </c>
      <c r="Y376" s="77" t="e">
        <v>#N/A</v>
      </c>
      <c r="Z376" s="77" t="e">
        <v>#N/A</v>
      </c>
      <c r="AA376" s="77" t="e">
        <v>#N/A</v>
      </c>
      <c r="AB376" s="77" t="e">
        <v>#N/A</v>
      </c>
      <c r="AC376" s="77" t="e">
        <v>#N/A</v>
      </c>
      <c r="AD376" s="77" t="e">
        <v>#N/A</v>
      </c>
      <c r="AE376" s="77" t="e">
        <v>#N/A</v>
      </c>
      <c r="AF376" s="77" t="e">
        <v>#N/A</v>
      </c>
      <c r="AG376" s="73" t="e">
        <v>#N/A</v>
      </c>
      <c r="AH376" s="73" t="e">
        <v>#N/A</v>
      </c>
      <c r="AI376" s="73" t="e">
        <v>#N/A</v>
      </c>
      <c r="AJ376" s="73" t="e">
        <v>#N/A</v>
      </c>
      <c r="AK376" s="73" t="e">
        <v>#N/A</v>
      </c>
      <c r="AL376" s="73" t="e">
        <v>#N/A</v>
      </c>
      <c r="AM376" s="73" t="e">
        <v>#N/A</v>
      </c>
      <c r="AN376" s="73" t="e">
        <v>#N/A</v>
      </c>
      <c r="AO376" s="73" t="e">
        <v>#N/A</v>
      </c>
      <c r="AP376" s="73" t="e">
        <v>#N/A</v>
      </c>
      <c r="AQ376" s="73" t="e">
        <v>#N/A</v>
      </c>
      <c r="AR376" s="73" t="e">
        <v>#N/A</v>
      </c>
      <c r="AS376" s="73" t="e">
        <v>#N/A</v>
      </c>
      <c r="AT376" s="73" t="e">
        <v>#N/A</v>
      </c>
      <c r="AU376" s="73" t="e">
        <v>#N/A</v>
      </c>
      <c r="AV376" s="73" t="e">
        <v>#N/A</v>
      </c>
      <c r="AW376" s="73" t="e">
        <v>#N/A</v>
      </c>
      <c r="AX376" s="73" t="e">
        <v>#N/A</v>
      </c>
      <c r="AY376" s="73" t="e">
        <v>#N/A</v>
      </c>
      <c r="AZ376" s="73" t="e">
        <v>#N/A</v>
      </c>
      <c r="BA376" s="73" t="e">
        <v>#N/A</v>
      </c>
      <c r="BB376" s="73" t="e">
        <v>#N/A</v>
      </c>
      <c r="BC376" s="73" t="e">
        <v>#N/A</v>
      </c>
      <c r="BD376" s="73" t="e">
        <v>#N/A</v>
      </c>
      <c r="BE376" s="73" t="e">
        <v>#N/A</v>
      </c>
      <c r="BF376" s="73" t="e">
        <v>#N/A</v>
      </c>
      <c r="BG376" s="73" t="e">
        <v>#N/A</v>
      </c>
      <c r="BH376" s="73" t="e">
        <v>#N/A</v>
      </c>
      <c r="BI376" s="73" t="e">
        <v>#N/A</v>
      </c>
      <c r="BJ376" s="73" t="e">
        <v>#N/A</v>
      </c>
      <c r="BK376" s="73" t="e">
        <v>#N/A</v>
      </c>
    </row>
    <row r="377" spans="1:63" x14ac:dyDescent="0.25">
      <c r="A377" s="61" t="s">
        <v>541</v>
      </c>
      <c r="B377" s="62" t="s">
        <v>253</v>
      </c>
      <c r="C377" s="77" t="e">
        <v>#N/A</v>
      </c>
      <c r="D377" s="77" t="e">
        <v>#N/A</v>
      </c>
      <c r="E377" s="77" t="e">
        <v>#N/A</v>
      </c>
      <c r="F377" s="77" t="e">
        <v>#N/A</v>
      </c>
      <c r="G377" s="77" t="e">
        <v>#N/A</v>
      </c>
      <c r="H377" s="77" t="e">
        <v>#N/A</v>
      </c>
      <c r="I377" s="77" t="e">
        <v>#N/A</v>
      </c>
      <c r="J377" s="77" t="e">
        <v>#N/A</v>
      </c>
      <c r="K377" s="77" t="e">
        <v>#N/A</v>
      </c>
      <c r="L377" s="77" t="e">
        <v>#N/A</v>
      </c>
      <c r="M377" s="77" t="e">
        <v>#N/A</v>
      </c>
      <c r="N377" s="77" t="e">
        <v>#N/A</v>
      </c>
      <c r="O377" s="77" t="e">
        <v>#N/A</v>
      </c>
      <c r="P377" s="77" t="e">
        <v>#N/A</v>
      </c>
      <c r="Q377" s="77" t="e">
        <v>#N/A</v>
      </c>
      <c r="R377" s="77" t="e">
        <v>#N/A</v>
      </c>
      <c r="S377" s="77" t="e">
        <v>#N/A</v>
      </c>
      <c r="T377" s="77" t="e">
        <v>#N/A</v>
      </c>
      <c r="U377" s="77" t="e">
        <v>#N/A</v>
      </c>
      <c r="V377" s="77" t="e">
        <v>#N/A</v>
      </c>
      <c r="W377" s="77" t="e">
        <v>#N/A</v>
      </c>
      <c r="X377" s="77" t="e">
        <v>#N/A</v>
      </c>
      <c r="Y377" s="77" t="e">
        <v>#N/A</v>
      </c>
      <c r="Z377" s="77" t="e">
        <v>#N/A</v>
      </c>
      <c r="AA377" s="77" t="e">
        <v>#N/A</v>
      </c>
      <c r="AB377" s="77" t="e">
        <v>#N/A</v>
      </c>
      <c r="AC377" s="77" t="e">
        <v>#N/A</v>
      </c>
      <c r="AD377" s="77" t="e">
        <v>#N/A</v>
      </c>
      <c r="AE377" s="77" t="e">
        <v>#N/A</v>
      </c>
      <c r="AF377" s="77" t="e">
        <v>#N/A</v>
      </c>
      <c r="AG377" s="73" t="e">
        <v>#N/A</v>
      </c>
      <c r="AH377" s="73">
        <v>2.8299999237060498</v>
      </c>
      <c r="AI377" s="73">
        <v>2.8699998855590798</v>
      </c>
      <c r="AJ377" s="73">
        <v>2.9500000476837198</v>
      </c>
      <c r="AK377" s="73">
        <v>2.9700000286102299</v>
      </c>
      <c r="AL377" s="73">
        <v>2.9700000286102299</v>
      </c>
      <c r="AM377" s="73">
        <v>2.9700000286102299</v>
      </c>
      <c r="AN377" s="73">
        <v>2.96000003814697</v>
      </c>
      <c r="AO377" s="73">
        <v>2.96000003814697</v>
      </c>
      <c r="AP377" s="73">
        <v>2.9900000095367401</v>
      </c>
      <c r="AQ377" s="73">
        <v>2.9700000286102299</v>
      </c>
      <c r="AR377" s="73">
        <v>2.96000003814697</v>
      </c>
      <c r="AS377" s="73">
        <v>2.9900000095367401</v>
      </c>
      <c r="AT377" s="73">
        <v>2.9900000095367401</v>
      </c>
      <c r="AU377" s="73">
        <v>2.9500000476837198</v>
      </c>
      <c r="AV377" s="73">
        <v>2.9000000953674299</v>
      </c>
      <c r="AW377" s="73">
        <v>2.7999999523162802</v>
      </c>
      <c r="AX377" s="73">
        <v>2.7200000286102299</v>
      </c>
      <c r="AY377" s="73">
        <v>2.6900000572204599</v>
      </c>
      <c r="AZ377" s="73">
        <v>2.8699998855590798</v>
      </c>
      <c r="BA377" s="73">
        <v>2.9000000953674299</v>
      </c>
      <c r="BB377" s="73">
        <v>2.9000000953674299</v>
      </c>
      <c r="BC377" s="73">
        <v>2.9000000953674299</v>
      </c>
      <c r="BD377" s="73">
        <v>2.9100000858306898</v>
      </c>
      <c r="BE377" s="73">
        <v>2.8599998950958301</v>
      </c>
      <c r="BF377" s="73">
        <v>2.8299999237060498</v>
      </c>
      <c r="BG377" s="73">
        <v>2.78999996185303</v>
      </c>
      <c r="BH377" s="73">
        <v>2.7200000286102299</v>
      </c>
      <c r="BI377" s="73">
        <v>2.6600000858306898</v>
      </c>
      <c r="BJ377" s="73">
        <v>2.6199998855590798</v>
      </c>
      <c r="BK377" s="73">
        <v>2.8099999427795401</v>
      </c>
    </row>
    <row r="378" spans="1:63" x14ac:dyDescent="0.25">
      <c r="A378" s="61" t="s">
        <v>522</v>
      </c>
      <c r="B378" s="62" t="s">
        <v>258</v>
      </c>
      <c r="C378" s="77" t="e">
        <v>#N/A</v>
      </c>
      <c r="D378" s="77" t="e">
        <v>#N/A</v>
      </c>
      <c r="E378" s="77" t="e">
        <v>#N/A</v>
      </c>
      <c r="F378" s="77" t="e">
        <v>#N/A</v>
      </c>
      <c r="G378" s="77" t="e">
        <v>#N/A</v>
      </c>
      <c r="H378" s="77" t="e">
        <v>#N/A</v>
      </c>
      <c r="I378" s="77" t="e">
        <v>#N/A</v>
      </c>
      <c r="J378" s="77" t="e">
        <v>#N/A</v>
      </c>
      <c r="K378" s="77" t="e">
        <v>#N/A</v>
      </c>
      <c r="L378" s="77" t="e">
        <v>#N/A</v>
      </c>
      <c r="M378" s="77" t="e">
        <v>#N/A</v>
      </c>
      <c r="N378" s="77" t="e">
        <v>#N/A</v>
      </c>
      <c r="O378" s="77" t="e">
        <v>#N/A</v>
      </c>
      <c r="P378" s="77" t="e">
        <v>#N/A</v>
      </c>
      <c r="Q378" s="77" t="e">
        <v>#N/A</v>
      </c>
      <c r="R378" s="77" t="e">
        <v>#N/A</v>
      </c>
      <c r="S378" s="77" t="e">
        <v>#N/A</v>
      </c>
      <c r="T378" s="77" t="e">
        <v>#N/A</v>
      </c>
      <c r="U378" s="77" t="e">
        <v>#N/A</v>
      </c>
      <c r="V378" s="77" t="e">
        <v>#N/A</v>
      </c>
      <c r="W378" s="77" t="e">
        <v>#N/A</v>
      </c>
      <c r="X378" s="77" t="e">
        <v>#N/A</v>
      </c>
      <c r="Y378" s="77" t="e">
        <v>#N/A</v>
      </c>
      <c r="Z378" s="77" t="e">
        <v>#N/A</v>
      </c>
      <c r="AA378" s="77" t="e">
        <v>#N/A</v>
      </c>
      <c r="AB378" s="77" t="e">
        <v>#N/A</v>
      </c>
      <c r="AC378" s="77" t="e">
        <v>#N/A</v>
      </c>
      <c r="AD378" s="77" t="e">
        <v>#N/A</v>
      </c>
      <c r="AE378" s="77" t="e">
        <v>#N/A</v>
      </c>
      <c r="AF378" s="77" t="e">
        <v>#N/A</v>
      </c>
      <c r="AG378" s="73" t="e">
        <v>#N/A</v>
      </c>
      <c r="AH378" s="73">
        <v>2.4100000858306898</v>
      </c>
      <c r="AI378" s="73">
        <v>2.5099999904632599</v>
      </c>
      <c r="AJ378" s="73">
        <v>2.8800001144409202</v>
      </c>
      <c r="AK378" s="73">
        <v>2.4800000190734899</v>
      </c>
      <c r="AL378" s="73">
        <v>2.0599999427795401</v>
      </c>
      <c r="AM378" s="73">
        <v>2.0499999523162802</v>
      </c>
      <c r="AN378" s="73">
        <v>2.6099998950958301</v>
      </c>
      <c r="AO378" s="73">
        <v>6.96000003814697</v>
      </c>
      <c r="AP378" s="73">
        <v>6.3400001525878897</v>
      </c>
      <c r="AQ378" s="73">
        <v>4.4000000953674299</v>
      </c>
      <c r="AR378" s="73">
        <v>4</v>
      </c>
      <c r="AS378" s="73">
        <v>3.2999999523162802</v>
      </c>
      <c r="AT378" s="73">
        <v>3.5999999046325701</v>
      </c>
      <c r="AU378" s="73">
        <v>3.7000000476837198</v>
      </c>
      <c r="AV378" s="73">
        <v>3.7000000476837198</v>
      </c>
      <c r="AW378" s="73">
        <v>3.5</v>
      </c>
      <c r="AX378" s="73">
        <v>3.2000000476837198</v>
      </c>
      <c r="AY378" s="73">
        <v>3.2000000476837198</v>
      </c>
      <c r="AZ378" s="73">
        <v>3.5999999046325701</v>
      </c>
      <c r="BA378" s="73">
        <v>3.7000000476837198</v>
      </c>
      <c r="BB378" s="73">
        <v>3.4000000953674299</v>
      </c>
      <c r="BC378" s="73">
        <v>3.2000000476837198</v>
      </c>
      <c r="BD378" s="73">
        <v>3.0999999046325701</v>
      </c>
      <c r="BE378" s="73">
        <v>3.5</v>
      </c>
      <c r="BF378" s="73">
        <v>3.5499999523162802</v>
      </c>
      <c r="BG378" s="73">
        <v>3.6500000953674299</v>
      </c>
      <c r="BH378" s="73">
        <v>3.6500000953674299</v>
      </c>
      <c r="BI378" s="73">
        <v>3.8199999332428001</v>
      </c>
      <c r="BJ378" s="73">
        <v>3.75</v>
      </c>
      <c r="BK378" s="73">
        <v>4.0700001716613796</v>
      </c>
    </row>
    <row r="379" spans="1:63" x14ac:dyDescent="0.25">
      <c r="A379" s="61" t="s">
        <v>542</v>
      </c>
      <c r="B379" s="62" t="s">
        <v>543</v>
      </c>
      <c r="C379" s="77" t="e">
        <v>#N/A</v>
      </c>
      <c r="D379" s="77" t="e">
        <v>#N/A</v>
      </c>
      <c r="E379" s="77" t="e">
        <v>#N/A</v>
      </c>
      <c r="F379" s="77" t="e">
        <v>#N/A</v>
      </c>
      <c r="G379" s="77" t="e">
        <v>#N/A</v>
      </c>
      <c r="H379" s="77" t="e">
        <v>#N/A</v>
      </c>
      <c r="I379" s="77" t="e">
        <v>#N/A</v>
      </c>
      <c r="J379" s="77" t="e">
        <v>#N/A</v>
      </c>
      <c r="K379" s="77" t="e">
        <v>#N/A</v>
      </c>
      <c r="L379" s="77" t="e">
        <v>#N/A</v>
      </c>
      <c r="M379" s="77" t="e">
        <v>#N/A</v>
      </c>
      <c r="N379" s="77" t="e">
        <v>#N/A</v>
      </c>
      <c r="O379" s="77" t="e">
        <v>#N/A</v>
      </c>
      <c r="P379" s="77" t="e">
        <v>#N/A</v>
      </c>
      <c r="Q379" s="77" t="e">
        <v>#N/A</v>
      </c>
      <c r="R379" s="77" t="e">
        <v>#N/A</v>
      </c>
      <c r="S379" s="77" t="e">
        <v>#N/A</v>
      </c>
      <c r="T379" s="77" t="e">
        <v>#N/A</v>
      </c>
      <c r="U379" s="77" t="e">
        <v>#N/A</v>
      </c>
      <c r="V379" s="77" t="e">
        <v>#N/A</v>
      </c>
      <c r="W379" s="77" t="e">
        <v>#N/A</v>
      </c>
      <c r="X379" s="77" t="e">
        <v>#N/A</v>
      </c>
      <c r="Y379" s="77" t="e">
        <v>#N/A</v>
      </c>
      <c r="Z379" s="77" t="e">
        <v>#N/A</v>
      </c>
      <c r="AA379" s="77" t="e">
        <v>#N/A</v>
      </c>
      <c r="AB379" s="77" t="e">
        <v>#N/A</v>
      </c>
      <c r="AC379" s="77" t="e">
        <v>#N/A</v>
      </c>
      <c r="AD379" s="77" t="e">
        <v>#N/A</v>
      </c>
      <c r="AE379" s="77" t="e">
        <v>#N/A</v>
      </c>
      <c r="AF379" s="77" t="e">
        <v>#N/A</v>
      </c>
      <c r="AG379" s="73" t="e">
        <v>#N/A</v>
      </c>
      <c r="AH379" s="73" t="e">
        <v>#N/A</v>
      </c>
      <c r="AI379" s="73" t="e">
        <v>#N/A</v>
      </c>
      <c r="AJ379" s="73" t="e">
        <v>#N/A</v>
      </c>
      <c r="AK379" s="73" t="e">
        <v>#N/A</v>
      </c>
      <c r="AL379" s="73" t="e">
        <v>#N/A</v>
      </c>
      <c r="AM379" s="73" t="e">
        <v>#N/A</v>
      </c>
      <c r="AN379" s="73" t="e">
        <v>#N/A</v>
      </c>
      <c r="AO379" s="73" t="e">
        <v>#N/A</v>
      </c>
      <c r="AP379" s="73" t="e">
        <v>#N/A</v>
      </c>
      <c r="AQ379" s="73" t="e">
        <v>#N/A</v>
      </c>
      <c r="AR379" s="73" t="e">
        <v>#N/A</v>
      </c>
      <c r="AS379" s="73" t="e">
        <v>#N/A</v>
      </c>
      <c r="AT379" s="73" t="e">
        <v>#N/A</v>
      </c>
      <c r="AU379" s="73" t="e">
        <v>#N/A</v>
      </c>
      <c r="AV379" s="73" t="e">
        <v>#N/A</v>
      </c>
      <c r="AW379" s="73" t="e">
        <v>#N/A</v>
      </c>
      <c r="AX379" s="73" t="e">
        <v>#N/A</v>
      </c>
      <c r="AY379" s="73" t="e">
        <v>#N/A</v>
      </c>
      <c r="AZ379" s="73" t="e">
        <v>#N/A</v>
      </c>
      <c r="BA379" s="73" t="e">
        <v>#N/A</v>
      </c>
      <c r="BB379" s="73" t="e">
        <v>#N/A</v>
      </c>
      <c r="BC379" s="73" t="e">
        <v>#N/A</v>
      </c>
      <c r="BD379" s="73" t="e">
        <v>#N/A</v>
      </c>
      <c r="BE379" s="73" t="e">
        <v>#N/A</v>
      </c>
      <c r="BF379" s="73" t="e">
        <v>#N/A</v>
      </c>
      <c r="BG379" s="73" t="e">
        <v>#N/A</v>
      </c>
      <c r="BH379" s="73" t="e">
        <v>#N/A</v>
      </c>
      <c r="BI379" s="73" t="e">
        <v>#N/A</v>
      </c>
      <c r="BJ379" s="73" t="e">
        <v>#N/A</v>
      </c>
      <c r="BK379" s="73" t="e">
        <v>#N/A</v>
      </c>
    </row>
    <row r="380" spans="1:63" x14ac:dyDescent="0.25">
      <c r="A380" s="61" t="s">
        <v>316</v>
      </c>
      <c r="B380" s="62" t="s">
        <v>315</v>
      </c>
      <c r="C380" s="77" t="e">
        <v>#N/A</v>
      </c>
      <c r="D380" s="77" t="e">
        <v>#N/A</v>
      </c>
      <c r="E380" s="77" t="e">
        <v>#N/A</v>
      </c>
      <c r="F380" s="77" t="e">
        <v>#N/A</v>
      </c>
      <c r="G380" s="77" t="e">
        <v>#N/A</v>
      </c>
      <c r="H380" s="77" t="e">
        <v>#N/A</v>
      </c>
      <c r="I380" s="77" t="e">
        <v>#N/A</v>
      </c>
      <c r="J380" s="77" t="e">
        <v>#N/A</v>
      </c>
      <c r="K380" s="77" t="e">
        <v>#N/A</v>
      </c>
      <c r="L380" s="77" t="e">
        <v>#N/A</v>
      </c>
      <c r="M380" s="77" t="e">
        <v>#N/A</v>
      </c>
      <c r="N380" s="77" t="e">
        <v>#N/A</v>
      </c>
      <c r="O380" s="77" t="e">
        <v>#N/A</v>
      </c>
      <c r="P380" s="77" t="e">
        <v>#N/A</v>
      </c>
      <c r="Q380" s="77" t="e">
        <v>#N/A</v>
      </c>
      <c r="R380" s="77" t="e">
        <v>#N/A</v>
      </c>
      <c r="S380" s="77" t="e">
        <v>#N/A</v>
      </c>
      <c r="T380" s="77" t="e">
        <v>#N/A</v>
      </c>
      <c r="U380" s="77" t="e">
        <v>#N/A</v>
      </c>
      <c r="V380" s="77" t="e">
        <v>#N/A</v>
      </c>
      <c r="W380" s="77" t="e">
        <v>#N/A</v>
      </c>
      <c r="X380" s="77" t="e">
        <v>#N/A</v>
      </c>
      <c r="Y380" s="77" t="e">
        <v>#N/A</v>
      </c>
      <c r="Z380" s="77" t="e">
        <v>#N/A</v>
      </c>
      <c r="AA380" s="77" t="e">
        <v>#N/A</v>
      </c>
      <c r="AB380" s="77" t="e">
        <v>#N/A</v>
      </c>
      <c r="AC380" s="77" t="e">
        <v>#N/A</v>
      </c>
      <c r="AD380" s="77" t="e">
        <v>#N/A</v>
      </c>
      <c r="AE380" s="77" t="e">
        <v>#N/A</v>
      </c>
      <c r="AF380" s="77" t="e">
        <v>#N/A</v>
      </c>
      <c r="AG380" s="73" t="e">
        <v>#N/A</v>
      </c>
      <c r="AH380" s="73">
        <v>0.81000000238418601</v>
      </c>
      <c r="AI380" s="73">
        <v>0.81000000238418601</v>
      </c>
      <c r="AJ380" s="73">
        <v>0.80000001192092896</v>
      </c>
      <c r="AK380" s="73">
        <v>0.69999998807907104</v>
      </c>
      <c r="AL380" s="73">
        <v>0.69999998807907104</v>
      </c>
      <c r="AM380" s="73">
        <v>0.69999998807907104</v>
      </c>
      <c r="AN380" s="73">
        <v>0.69999998807907104</v>
      </c>
      <c r="AO380" s="73">
        <v>0.69999998807907104</v>
      </c>
      <c r="AP380" s="73">
        <v>0.69999998807907104</v>
      </c>
      <c r="AQ380" s="73">
        <v>0.80000001192092896</v>
      </c>
      <c r="AR380" s="73">
        <v>0.80000001192092896</v>
      </c>
      <c r="AS380" s="73">
        <v>1.1000000238418599</v>
      </c>
      <c r="AT380" s="73">
        <v>1.29999995231628</v>
      </c>
      <c r="AU380" s="73">
        <v>1.70000004768372</v>
      </c>
      <c r="AV380" s="73">
        <v>1.4900000095367401</v>
      </c>
      <c r="AW380" s="73">
        <v>1.29999995231628</v>
      </c>
      <c r="AX380" s="73">
        <v>1.5</v>
      </c>
      <c r="AY380" s="73">
        <v>1.75</v>
      </c>
      <c r="AZ380" s="73">
        <v>1.6399999856948899</v>
      </c>
      <c r="BA380" s="73">
        <v>1.8200000524520901</v>
      </c>
      <c r="BB380" s="73">
        <v>2.0699999332428001</v>
      </c>
      <c r="BC380" s="73">
        <v>2.2999999523162802</v>
      </c>
      <c r="BD380" s="73">
        <v>2.5599999427795401</v>
      </c>
      <c r="BE380" s="73">
        <v>2.9000000953674299</v>
      </c>
      <c r="BF380" s="73">
        <v>2.2000000476837198</v>
      </c>
      <c r="BG380" s="73">
        <v>2.1600000858306898</v>
      </c>
      <c r="BH380" s="73">
        <v>2.25</v>
      </c>
      <c r="BI380" s="73">
        <v>2.3399999141693102</v>
      </c>
      <c r="BJ380" s="73">
        <v>2.4100000858306898</v>
      </c>
      <c r="BK380" s="73">
        <v>6.78999996185303</v>
      </c>
    </row>
    <row r="381" spans="1:63" x14ac:dyDescent="0.25">
      <c r="A381" s="61" t="s">
        <v>523</v>
      </c>
      <c r="B381" s="62" t="s">
        <v>241</v>
      </c>
      <c r="C381" s="77" t="e">
        <v>#N/A</v>
      </c>
      <c r="D381" s="77" t="e">
        <v>#N/A</v>
      </c>
      <c r="E381" s="77" t="e">
        <v>#N/A</v>
      </c>
      <c r="F381" s="77" t="e">
        <v>#N/A</v>
      </c>
      <c r="G381" s="77" t="e">
        <v>#N/A</v>
      </c>
      <c r="H381" s="77" t="e">
        <v>#N/A</v>
      </c>
      <c r="I381" s="77" t="e">
        <v>#N/A</v>
      </c>
      <c r="J381" s="77" t="e">
        <v>#N/A</v>
      </c>
      <c r="K381" s="77" t="e">
        <v>#N/A</v>
      </c>
      <c r="L381" s="77" t="e">
        <v>#N/A</v>
      </c>
      <c r="M381" s="77" t="e">
        <v>#N/A</v>
      </c>
      <c r="N381" s="77" t="e">
        <v>#N/A</v>
      </c>
      <c r="O381" s="77" t="e">
        <v>#N/A</v>
      </c>
      <c r="P381" s="77" t="e">
        <v>#N/A</v>
      </c>
      <c r="Q381" s="77" t="e">
        <v>#N/A</v>
      </c>
      <c r="R381" s="77" t="e">
        <v>#N/A</v>
      </c>
      <c r="S381" s="77" t="e">
        <v>#N/A</v>
      </c>
      <c r="T381" s="77" t="e">
        <v>#N/A</v>
      </c>
      <c r="U381" s="77" t="e">
        <v>#N/A</v>
      </c>
      <c r="V381" s="77" t="e">
        <v>#N/A</v>
      </c>
      <c r="W381" s="77" t="e">
        <v>#N/A</v>
      </c>
      <c r="X381" s="77" t="e">
        <v>#N/A</v>
      </c>
      <c r="Y381" s="77" t="e">
        <v>#N/A</v>
      </c>
      <c r="Z381" s="77" t="e">
        <v>#N/A</v>
      </c>
      <c r="AA381" s="77" t="e">
        <v>#N/A</v>
      </c>
      <c r="AB381" s="77" t="e">
        <v>#N/A</v>
      </c>
      <c r="AC381" s="77" t="e">
        <v>#N/A</v>
      </c>
      <c r="AD381" s="77" t="e">
        <v>#N/A</v>
      </c>
      <c r="AE381" s="77" t="e">
        <v>#N/A</v>
      </c>
      <c r="AF381" s="77" t="e">
        <v>#N/A</v>
      </c>
      <c r="AG381" s="73" t="e">
        <v>#N/A</v>
      </c>
      <c r="AH381" s="73">
        <v>1</v>
      </c>
      <c r="AI381" s="73">
        <v>1.1000000238418599</v>
      </c>
      <c r="AJ381" s="73">
        <v>3.4000000953674299</v>
      </c>
      <c r="AK381" s="73">
        <v>4.6999998092651403</v>
      </c>
      <c r="AL381" s="73">
        <v>5.5999999046325701</v>
      </c>
      <c r="AM381" s="73">
        <v>7.3000001907348597</v>
      </c>
      <c r="AN381" s="73">
        <v>7.5</v>
      </c>
      <c r="AO381" s="73">
        <v>8.8999996185302699</v>
      </c>
      <c r="AP381" s="73">
        <v>8.3999996185302699</v>
      </c>
      <c r="AQ381" s="73">
        <v>7.53999996185303</v>
      </c>
      <c r="AR381" s="73">
        <v>7.8400001525878897</v>
      </c>
      <c r="AS381" s="73">
        <v>12.550000190734901</v>
      </c>
      <c r="AT381" s="73">
        <v>9.9200000762939506</v>
      </c>
      <c r="AU381" s="73">
        <v>8.5299997329711896</v>
      </c>
      <c r="AV381" s="73">
        <v>8.1099996566772496</v>
      </c>
      <c r="AW381" s="73">
        <v>8.2700004577636701</v>
      </c>
      <c r="AX381" s="73">
        <v>8.1000003814697301</v>
      </c>
      <c r="AY381" s="73">
        <v>8.2200002670288104</v>
      </c>
      <c r="AZ381" s="73">
        <v>8.4099998474121094</v>
      </c>
      <c r="BA381" s="73">
        <v>8.6400003433227504</v>
      </c>
      <c r="BB381" s="73">
        <v>8.5299997329711896</v>
      </c>
      <c r="BC381" s="73">
        <v>8.4300003051757795</v>
      </c>
      <c r="BD381" s="73">
        <v>8.3299999237060494</v>
      </c>
      <c r="BE381" s="73">
        <v>8.0500001907348597</v>
      </c>
      <c r="BF381" s="73">
        <v>7.5599999427795401</v>
      </c>
      <c r="BG381" s="73">
        <v>7.21000003814697</v>
      </c>
      <c r="BH381" s="73">
        <v>6.8899998664856001</v>
      </c>
      <c r="BI381" s="73">
        <v>6.78999996185303</v>
      </c>
      <c r="BJ381" s="73">
        <v>6.7199997901916504</v>
      </c>
      <c r="BK381" s="73">
        <v>7.8899998664856001</v>
      </c>
    </row>
    <row r="382" spans="1:63" x14ac:dyDescent="0.25">
      <c r="A382" s="61" t="s">
        <v>524</v>
      </c>
      <c r="B382" s="62" t="s">
        <v>265</v>
      </c>
      <c r="C382" s="77" t="e">
        <v>#N/A</v>
      </c>
      <c r="D382" s="77" t="e">
        <v>#N/A</v>
      </c>
      <c r="E382" s="77" t="e">
        <v>#N/A</v>
      </c>
      <c r="F382" s="77" t="e">
        <v>#N/A</v>
      </c>
      <c r="G382" s="77" t="e">
        <v>#N/A</v>
      </c>
      <c r="H382" s="77" t="e">
        <v>#N/A</v>
      </c>
      <c r="I382" s="77" t="e">
        <v>#N/A</v>
      </c>
      <c r="J382" s="77" t="e">
        <v>#N/A</v>
      </c>
      <c r="K382" s="77" t="e">
        <v>#N/A</v>
      </c>
      <c r="L382" s="77" t="e">
        <v>#N/A</v>
      </c>
      <c r="M382" s="77" t="e">
        <v>#N/A</v>
      </c>
      <c r="N382" s="77" t="e">
        <v>#N/A</v>
      </c>
      <c r="O382" s="77" t="e">
        <v>#N/A</v>
      </c>
      <c r="P382" s="77" t="e">
        <v>#N/A</v>
      </c>
      <c r="Q382" s="77" t="e">
        <v>#N/A</v>
      </c>
      <c r="R382" s="77" t="e">
        <v>#N/A</v>
      </c>
      <c r="S382" s="77" t="e">
        <v>#N/A</v>
      </c>
      <c r="T382" s="77" t="e">
        <v>#N/A</v>
      </c>
      <c r="U382" s="77" t="e">
        <v>#N/A</v>
      </c>
      <c r="V382" s="77" t="e">
        <v>#N/A</v>
      </c>
      <c r="W382" s="77" t="e">
        <v>#N/A</v>
      </c>
      <c r="X382" s="77" t="e">
        <v>#N/A</v>
      </c>
      <c r="Y382" s="77" t="e">
        <v>#N/A</v>
      </c>
      <c r="Z382" s="77" t="e">
        <v>#N/A</v>
      </c>
      <c r="AA382" s="77" t="e">
        <v>#N/A</v>
      </c>
      <c r="AB382" s="77" t="e">
        <v>#N/A</v>
      </c>
      <c r="AC382" s="77" t="e">
        <v>#N/A</v>
      </c>
      <c r="AD382" s="77" t="e">
        <v>#N/A</v>
      </c>
      <c r="AE382" s="77" t="e">
        <v>#N/A</v>
      </c>
      <c r="AF382" s="77" t="e">
        <v>#N/A</v>
      </c>
      <c r="AG382" s="73" t="e">
        <v>#N/A</v>
      </c>
      <c r="AH382" s="73">
        <v>2.4500000476837198</v>
      </c>
      <c r="AI382" s="73">
        <v>2.4900000095367401</v>
      </c>
      <c r="AJ382" s="73">
        <v>2.5799999237060498</v>
      </c>
      <c r="AK382" s="73">
        <v>2.5999999046325701</v>
      </c>
      <c r="AL382" s="73">
        <v>2.5999999046325701</v>
      </c>
      <c r="AM382" s="73">
        <v>2.46000003814697</v>
      </c>
      <c r="AN382" s="73">
        <v>2.3199999332428001</v>
      </c>
      <c r="AO382" s="73">
        <v>2.1900000572204599</v>
      </c>
      <c r="AP382" s="73">
        <v>2.0899999141693102</v>
      </c>
      <c r="AQ382" s="73">
        <v>1.95000004768372</v>
      </c>
      <c r="AR382" s="73">
        <v>1.8200000524520901</v>
      </c>
      <c r="AS382" s="73">
        <v>1.7300000190734901</v>
      </c>
      <c r="AT382" s="73">
        <v>1.62000000476837</v>
      </c>
      <c r="AU382" s="73">
        <v>1.4900000095367401</v>
      </c>
      <c r="AV382" s="73">
        <v>1.3500000238418599</v>
      </c>
      <c r="AW382" s="73">
        <v>1.1499999761581401</v>
      </c>
      <c r="AX382" s="73">
        <v>0.99000000953674305</v>
      </c>
      <c r="AY382" s="73">
        <v>0.85000002384185802</v>
      </c>
      <c r="AZ382" s="73">
        <v>0.81000000238418601</v>
      </c>
      <c r="BA382" s="73">
        <v>0.70999997854232799</v>
      </c>
      <c r="BB382" s="73">
        <v>0.70999997854232799</v>
      </c>
      <c r="BC382" s="73">
        <v>0.70999997854232799</v>
      </c>
      <c r="BD382" s="73">
        <v>0.70999997854232799</v>
      </c>
      <c r="BE382" s="73">
        <v>0.69999998807907104</v>
      </c>
      <c r="BF382" s="73">
        <v>0.68999999761581399</v>
      </c>
      <c r="BG382" s="73">
        <v>0.67000001668930098</v>
      </c>
      <c r="BH382" s="73">
        <v>0.64999997615814198</v>
      </c>
      <c r="BI382" s="73">
        <v>0.63999998569488503</v>
      </c>
      <c r="BJ382" s="73">
        <v>0.62000000476837203</v>
      </c>
      <c r="BK382" s="73">
        <v>0.94999998807907104</v>
      </c>
    </row>
    <row r="383" spans="1:63" x14ac:dyDescent="0.25">
      <c r="A383" s="61" t="s">
        <v>377</v>
      </c>
      <c r="B383" s="62" t="s">
        <v>376</v>
      </c>
      <c r="C383" s="77" t="e">
        <v>#N/A</v>
      </c>
      <c r="D383" s="77" t="e">
        <v>#N/A</v>
      </c>
      <c r="E383" s="77" t="e">
        <v>#N/A</v>
      </c>
      <c r="F383" s="77" t="e">
        <v>#N/A</v>
      </c>
      <c r="G383" s="77" t="e">
        <v>#N/A</v>
      </c>
      <c r="H383" s="77" t="e">
        <v>#N/A</v>
      </c>
      <c r="I383" s="77" t="e">
        <v>#N/A</v>
      </c>
      <c r="J383" s="77" t="e">
        <v>#N/A</v>
      </c>
      <c r="K383" s="77" t="e">
        <v>#N/A</v>
      </c>
      <c r="L383" s="77" t="e">
        <v>#N/A</v>
      </c>
      <c r="M383" s="77" t="e">
        <v>#N/A</v>
      </c>
      <c r="N383" s="77" t="e">
        <v>#N/A</v>
      </c>
      <c r="O383" s="77" t="e">
        <v>#N/A</v>
      </c>
      <c r="P383" s="77" t="e">
        <v>#N/A</v>
      </c>
      <c r="Q383" s="77" t="e">
        <v>#N/A</v>
      </c>
      <c r="R383" s="77" t="e">
        <v>#N/A</v>
      </c>
      <c r="S383" s="77" t="e">
        <v>#N/A</v>
      </c>
      <c r="T383" s="77" t="e">
        <v>#N/A</v>
      </c>
      <c r="U383" s="77" t="e">
        <v>#N/A</v>
      </c>
      <c r="V383" s="77" t="e">
        <v>#N/A</v>
      </c>
      <c r="W383" s="77" t="e">
        <v>#N/A</v>
      </c>
      <c r="X383" s="77" t="e">
        <v>#N/A</v>
      </c>
      <c r="Y383" s="77" t="e">
        <v>#N/A</v>
      </c>
      <c r="Z383" s="77" t="e">
        <v>#N/A</v>
      </c>
      <c r="AA383" s="77" t="e">
        <v>#N/A</v>
      </c>
      <c r="AB383" s="77" t="e">
        <v>#N/A</v>
      </c>
      <c r="AC383" s="77" t="e">
        <v>#N/A</v>
      </c>
      <c r="AD383" s="77" t="e">
        <v>#N/A</v>
      </c>
      <c r="AE383" s="77" t="e">
        <v>#N/A</v>
      </c>
      <c r="AF383" s="77" t="e">
        <v>#N/A</v>
      </c>
      <c r="AG383" s="73" t="e">
        <v>#N/A</v>
      </c>
      <c r="AH383" s="73">
        <v>2.7000000476837198</v>
      </c>
      <c r="AI383" s="73">
        <v>6.5999999046325701</v>
      </c>
      <c r="AJ383" s="73">
        <v>16.700000762939499</v>
      </c>
      <c r="AK383" s="73">
        <v>18.700000762939499</v>
      </c>
      <c r="AL383" s="73">
        <v>19</v>
      </c>
      <c r="AM383" s="73">
        <v>20.700000762939499</v>
      </c>
      <c r="AN383" s="73">
        <v>14.8999996185303</v>
      </c>
      <c r="AO383" s="73">
        <v>14.460000038146999</v>
      </c>
      <c r="AP383" s="73">
        <v>13.789999961853001</v>
      </c>
      <c r="AQ383" s="73">
        <v>14.210000038146999</v>
      </c>
      <c r="AR383" s="73">
        <v>13.819999694824199</v>
      </c>
      <c r="AS383" s="73">
        <v>13.829999923706101</v>
      </c>
      <c r="AT383" s="73">
        <v>12.060000419616699</v>
      </c>
      <c r="AU383" s="73">
        <v>11.710000038146999</v>
      </c>
      <c r="AV383" s="73">
        <v>10.0299997329712</v>
      </c>
      <c r="AW383" s="73">
        <v>7.0300002098083496</v>
      </c>
      <c r="AX383" s="73">
        <v>6.0500001907348597</v>
      </c>
      <c r="AY383" s="73">
        <v>7.7399997711181596</v>
      </c>
      <c r="AZ383" s="73">
        <v>17.5200004577637</v>
      </c>
      <c r="BA383" s="73">
        <v>19.4799995422363</v>
      </c>
      <c r="BB383" s="73">
        <v>16.209999084472699</v>
      </c>
      <c r="BC383" s="73">
        <v>15.050000190734901</v>
      </c>
      <c r="BD383" s="73">
        <v>11.8699998855591</v>
      </c>
      <c r="BE383" s="73">
        <v>10.8500003814697</v>
      </c>
      <c r="BF383" s="73">
        <v>9.8699998855590803</v>
      </c>
      <c r="BG383" s="73">
        <v>9.6400003433227504</v>
      </c>
      <c r="BH383" s="73">
        <v>8.7200002670288104</v>
      </c>
      <c r="BI383" s="73">
        <v>7.4099998474121103</v>
      </c>
      <c r="BJ383" s="73">
        <v>6.3099999427795401</v>
      </c>
      <c r="BK383" s="73">
        <v>8.1899995803833008</v>
      </c>
    </row>
    <row r="384" spans="1:63" x14ac:dyDescent="0.25">
      <c r="A384" s="61" t="s">
        <v>318</v>
      </c>
      <c r="B384" s="62" t="s">
        <v>317</v>
      </c>
      <c r="C384" s="77" t="e">
        <v>#N/A</v>
      </c>
      <c r="D384" s="77" t="e">
        <v>#N/A</v>
      </c>
      <c r="E384" s="77" t="e">
        <v>#N/A</v>
      </c>
      <c r="F384" s="77" t="e">
        <v>#N/A</v>
      </c>
      <c r="G384" s="77" t="e">
        <v>#N/A</v>
      </c>
      <c r="H384" s="77" t="e">
        <v>#N/A</v>
      </c>
      <c r="I384" s="77" t="e">
        <v>#N/A</v>
      </c>
      <c r="J384" s="77" t="e">
        <v>#N/A</v>
      </c>
      <c r="K384" s="77" t="e">
        <v>#N/A</v>
      </c>
      <c r="L384" s="77" t="e">
        <v>#N/A</v>
      </c>
      <c r="M384" s="77" t="e">
        <v>#N/A</v>
      </c>
      <c r="N384" s="77" t="e">
        <v>#N/A</v>
      </c>
      <c r="O384" s="77" t="e">
        <v>#N/A</v>
      </c>
      <c r="P384" s="77" t="e">
        <v>#N/A</v>
      </c>
      <c r="Q384" s="77" t="e">
        <v>#N/A</v>
      </c>
      <c r="R384" s="77" t="e">
        <v>#N/A</v>
      </c>
      <c r="S384" s="77" t="e">
        <v>#N/A</v>
      </c>
      <c r="T384" s="77" t="e">
        <v>#N/A</v>
      </c>
      <c r="U384" s="77" t="e">
        <v>#N/A</v>
      </c>
      <c r="V384" s="77" t="e">
        <v>#N/A</v>
      </c>
      <c r="W384" s="77" t="e">
        <v>#N/A</v>
      </c>
      <c r="X384" s="77" t="e">
        <v>#N/A</v>
      </c>
      <c r="Y384" s="77" t="e">
        <v>#N/A</v>
      </c>
      <c r="Z384" s="77" t="e">
        <v>#N/A</v>
      </c>
      <c r="AA384" s="77" t="e">
        <v>#N/A</v>
      </c>
      <c r="AB384" s="77" t="e">
        <v>#N/A</v>
      </c>
      <c r="AC384" s="77" t="e">
        <v>#N/A</v>
      </c>
      <c r="AD384" s="77" t="e">
        <v>#N/A</v>
      </c>
      <c r="AE384" s="77" t="e">
        <v>#N/A</v>
      </c>
      <c r="AF384" s="77" t="e">
        <v>#N/A</v>
      </c>
      <c r="AG384" s="73" t="e">
        <v>#N/A</v>
      </c>
      <c r="AH384" s="73">
        <v>8.3999996185302699</v>
      </c>
      <c r="AI384" s="73">
        <v>8.4700002670288104</v>
      </c>
      <c r="AJ384" s="73">
        <v>8.5900001525878906</v>
      </c>
      <c r="AK384" s="73">
        <v>8.6300001144409197</v>
      </c>
      <c r="AL384" s="73">
        <v>8.6300001144409197</v>
      </c>
      <c r="AM384" s="73">
        <v>8.6300001144409197</v>
      </c>
      <c r="AN384" s="73">
        <v>8.6199998855590803</v>
      </c>
      <c r="AO384" s="73">
        <v>8.5100002288818395</v>
      </c>
      <c r="AP384" s="73">
        <v>8.4499998092651403</v>
      </c>
      <c r="AQ384" s="73">
        <v>8.3100004196166992</v>
      </c>
      <c r="AR384" s="73">
        <v>8.1800003051757795</v>
      </c>
      <c r="AS384" s="73">
        <v>8.1199998855590803</v>
      </c>
      <c r="AT384" s="73">
        <v>8.0100002288818395</v>
      </c>
      <c r="AU384" s="73">
        <v>7.8499999046325701</v>
      </c>
      <c r="AV384" s="73">
        <v>8.2700004577636701</v>
      </c>
      <c r="AW384" s="73">
        <v>8.6199998855590803</v>
      </c>
      <c r="AX384" s="73">
        <v>8.9799995422363299</v>
      </c>
      <c r="AY384" s="73">
        <v>7.4499998092651403</v>
      </c>
      <c r="AZ384" s="73">
        <v>6.3600001335143999</v>
      </c>
      <c r="BA384" s="73">
        <v>6.4000000953674299</v>
      </c>
      <c r="BB384" s="73">
        <v>6.3899998664856001</v>
      </c>
      <c r="BC384" s="73">
        <v>6.4000000953674299</v>
      </c>
      <c r="BD384" s="73">
        <v>6.4099998474121103</v>
      </c>
      <c r="BE384" s="73">
        <v>6.3499999046325701</v>
      </c>
      <c r="BF384" s="73">
        <v>6.3099999427795401</v>
      </c>
      <c r="BG384" s="73">
        <v>6.2600002288818404</v>
      </c>
      <c r="BH384" s="73">
        <v>6.1799998283386204</v>
      </c>
      <c r="BI384" s="73">
        <v>6.0999999046325701</v>
      </c>
      <c r="BJ384" s="73">
        <v>6.03999996185303</v>
      </c>
      <c r="BK384" s="73">
        <v>6.6100001335143999</v>
      </c>
    </row>
    <row r="385" spans="1:63" x14ac:dyDescent="0.25">
      <c r="A385" s="61" t="s">
        <v>72</v>
      </c>
      <c r="B385" s="62" t="s">
        <v>71</v>
      </c>
      <c r="C385" s="77" t="e">
        <v>#N/A</v>
      </c>
      <c r="D385" s="77" t="e">
        <v>#N/A</v>
      </c>
      <c r="E385" s="77" t="e">
        <v>#N/A</v>
      </c>
      <c r="F385" s="77" t="e">
        <v>#N/A</v>
      </c>
      <c r="G385" s="77" t="e">
        <v>#N/A</v>
      </c>
      <c r="H385" s="77" t="e">
        <v>#N/A</v>
      </c>
      <c r="I385" s="77" t="e">
        <v>#N/A</v>
      </c>
      <c r="J385" s="77" t="e">
        <v>#N/A</v>
      </c>
      <c r="K385" s="77" t="e">
        <v>#N/A</v>
      </c>
      <c r="L385" s="77" t="e">
        <v>#N/A</v>
      </c>
      <c r="M385" s="77" t="e">
        <v>#N/A</v>
      </c>
      <c r="N385" s="77" t="e">
        <v>#N/A</v>
      </c>
      <c r="O385" s="77" t="e">
        <v>#N/A</v>
      </c>
      <c r="P385" s="77" t="e">
        <v>#N/A</v>
      </c>
      <c r="Q385" s="77" t="e">
        <v>#N/A</v>
      </c>
      <c r="R385" s="77" t="e">
        <v>#N/A</v>
      </c>
      <c r="S385" s="77" t="e">
        <v>#N/A</v>
      </c>
      <c r="T385" s="77" t="e">
        <v>#N/A</v>
      </c>
      <c r="U385" s="77" t="e">
        <v>#N/A</v>
      </c>
      <c r="V385" s="77" t="e">
        <v>#N/A</v>
      </c>
      <c r="W385" s="77" t="e">
        <v>#N/A</v>
      </c>
      <c r="X385" s="77" t="e">
        <v>#N/A</v>
      </c>
      <c r="Y385" s="77" t="e">
        <v>#N/A</v>
      </c>
      <c r="Z385" s="77" t="e">
        <v>#N/A</v>
      </c>
      <c r="AA385" s="77" t="e">
        <v>#N/A</v>
      </c>
      <c r="AB385" s="77" t="e">
        <v>#N/A</v>
      </c>
      <c r="AC385" s="77" t="e">
        <v>#N/A</v>
      </c>
      <c r="AD385" s="77" t="e">
        <v>#N/A</v>
      </c>
      <c r="AE385" s="77" t="e">
        <v>#N/A</v>
      </c>
      <c r="AF385" s="77" t="e">
        <v>#N/A</v>
      </c>
      <c r="AG385" s="73" t="e">
        <v>#N/A</v>
      </c>
      <c r="AH385" s="73">
        <v>37.439998626708999</v>
      </c>
      <c r="AI385" s="73">
        <v>37.610000610351598</v>
      </c>
      <c r="AJ385" s="73">
        <v>37.880001068115199</v>
      </c>
      <c r="AK385" s="73">
        <v>37.970001220703097</v>
      </c>
      <c r="AL385" s="73">
        <v>37.959999084472699</v>
      </c>
      <c r="AM385" s="73">
        <v>37.959999084472699</v>
      </c>
      <c r="AN385" s="73">
        <v>37.939998626708999</v>
      </c>
      <c r="AO385" s="73">
        <v>37.029998779296903</v>
      </c>
      <c r="AP385" s="73">
        <v>36.2299995422363</v>
      </c>
      <c r="AQ385" s="73">
        <v>35.2700004577637</v>
      </c>
      <c r="AR385" s="73">
        <v>34.349998474121101</v>
      </c>
      <c r="AS385" s="73">
        <v>33.580001831054702</v>
      </c>
      <c r="AT385" s="73">
        <v>32.720001220703097</v>
      </c>
      <c r="AU385" s="73">
        <v>31.7700004577637</v>
      </c>
      <c r="AV385" s="73">
        <v>30.780000686645501</v>
      </c>
      <c r="AW385" s="73">
        <v>29.690000534057599</v>
      </c>
      <c r="AX385" s="73">
        <v>28.649999618530298</v>
      </c>
      <c r="AY385" s="73">
        <v>27.7600002288818</v>
      </c>
      <c r="AZ385" s="73">
        <v>27.5</v>
      </c>
      <c r="BA385" s="73">
        <v>26.809999465942401</v>
      </c>
      <c r="BB385" s="73">
        <v>26.040000915527301</v>
      </c>
      <c r="BC385" s="73">
        <v>25.299999237060501</v>
      </c>
      <c r="BD385" s="73">
        <v>24.579999923706101</v>
      </c>
      <c r="BE385" s="73">
        <v>24.469999313354499</v>
      </c>
      <c r="BF385" s="73">
        <v>24.399999618530298</v>
      </c>
      <c r="BG385" s="73">
        <v>24.299999237060501</v>
      </c>
      <c r="BH385" s="73">
        <v>24.129999160766602</v>
      </c>
      <c r="BI385" s="73">
        <v>23.9799995422363</v>
      </c>
      <c r="BJ385" s="73">
        <v>23.860000610351602</v>
      </c>
      <c r="BK385" s="73">
        <v>24.649999618530298</v>
      </c>
    </row>
    <row r="386" spans="1:63" x14ac:dyDescent="0.25">
      <c r="A386" s="61" t="s">
        <v>74</v>
      </c>
      <c r="B386" s="62" t="s">
        <v>73</v>
      </c>
      <c r="C386" s="77" t="e">
        <v>#N/A</v>
      </c>
      <c r="D386" s="77" t="e">
        <v>#N/A</v>
      </c>
      <c r="E386" s="77" t="e">
        <v>#N/A</v>
      </c>
      <c r="F386" s="77" t="e">
        <v>#N/A</v>
      </c>
      <c r="G386" s="77" t="e">
        <v>#N/A</v>
      </c>
      <c r="H386" s="77" t="e">
        <v>#N/A</v>
      </c>
      <c r="I386" s="77" t="e">
        <v>#N/A</v>
      </c>
      <c r="J386" s="77" t="e">
        <v>#N/A</v>
      </c>
      <c r="K386" s="77" t="e">
        <v>#N/A</v>
      </c>
      <c r="L386" s="77" t="e">
        <v>#N/A</v>
      </c>
      <c r="M386" s="77" t="e">
        <v>#N/A</v>
      </c>
      <c r="N386" s="77" t="e">
        <v>#N/A</v>
      </c>
      <c r="O386" s="77" t="e">
        <v>#N/A</v>
      </c>
      <c r="P386" s="77" t="e">
        <v>#N/A</v>
      </c>
      <c r="Q386" s="77" t="e">
        <v>#N/A</v>
      </c>
      <c r="R386" s="77" t="e">
        <v>#N/A</v>
      </c>
      <c r="S386" s="77" t="e">
        <v>#N/A</v>
      </c>
      <c r="T386" s="77" t="e">
        <v>#N/A</v>
      </c>
      <c r="U386" s="77" t="e">
        <v>#N/A</v>
      </c>
      <c r="V386" s="77" t="e">
        <v>#N/A</v>
      </c>
      <c r="W386" s="77" t="e">
        <v>#N/A</v>
      </c>
      <c r="X386" s="77" t="e">
        <v>#N/A</v>
      </c>
      <c r="Y386" s="77" t="e">
        <v>#N/A</v>
      </c>
      <c r="Z386" s="77" t="e">
        <v>#N/A</v>
      </c>
      <c r="AA386" s="77" t="e">
        <v>#N/A</v>
      </c>
      <c r="AB386" s="77" t="e">
        <v>#N/A</v>
      </c>
      <c r="AC386" s="77" t="e">
        <v>#N/A</v>
      </c>
      <c r="AD386" s="77" t="e">
        <v>#N/A</v>
      </c>
      <c r="AE386" s="77" t="e">
        <v>#N/A</v>
      </c>
      <c r="AF386" s="77" t="e">
        <v>#N/A</v>
      </c>
      <c r="AG386" s="73" t="e">
        <v>#N/A</v>
      </c>
      <c r="AH386" s="73">
        <v>2.21000003814697</v>
      </c>
      <c r="AI386" s="73">
        <v>2.2400000095367401</v>
      </c>
      <c r="AJ386" s="73">
        <v>2.2999999523162802</v>
      </c>
      <c r="AK386" s="73">
        <v>2.3199999332428001</v>
      </c>
      <c r="AL386" s="73">
        <v>2.3199999332428001</v>
      </c>
      <c r="AM386" s="73">
        <v>2.3199999332428001</v>
      </c>
      <c r="AN386" s="73">
        <v>2.3099999427795401</v>
      </c>
      <c r="AO386" s="73">
        <v>2.3099999427795401</v>
      </c>
      <c r="AP386" s="73">
        <v>2.3399999141693102</v>
      </c>
      <c r="AQ386" s="73">
        <v>2.3199999332428001</v>
      </c>
      <c r="AR386" s="73">
        <v>2.3099999427795401</v>
      </c>
      <c r="AS386" s="73">
        <v>2.3299999237060498</v>
      </c>
      <c r="AT386" s="73">
        <v>2.3299999237060498</v>
      </c>
      <c r="AU386" s="73">
        <v>2.2999999523162802</v>
      </c>
      <c r="AV386" s="73">
        <v>2.2699999809265101</v>
      </c>
      <c r="AW386" s="73">
        <v>2.1900000572204599</v>
      </c>
      <c r="AX386" s="73">
        <v>2.1300001144409202</v>
      </c>
      <c r="AY386" s="73">
        <v>2.1099998950958301</v>
      </c>
      <c r="AZ386" s="73">
        <v>2.2400000095367401</v>
      </c>
      <c r="BA386" s="73">
        <v>2.2699999809265101</v>
      </c>
      <c r="BB386" s="73">
        <v>2.2400000095367401</v>
      </c>
      <c r="BC386" s="73">
        <v>2.21000003814697</v>
      </c>
      <c r="BD386" s="73">
        <v>2.1900000572204599</v>
      </c>
      <c r="BE386" s="73">
        <v>2.1300001144409202</v>
      </c>
      <c r="BF386" s="73">
        <v>2.0799999237060498</v>
      </c>
      <c r="BG386" s="73">
        <v>3.0799999237060498</v>
      </c>
      <c r="BH386" s="73">
        <v>3</v>
      </c>
      <c r="BI386" s="73">
        <v>2.9400000572204599</v>
      </c>
      <c r="BJ386" s="73">
        <v>2.8900001049041699</v>
      </c>
      <c r="BK386" s="73">
        <v>3.2999999523162802</v>
      </c>
    </row>
    <row r="387" spans="1:63" x14ac:dyDescent="0.25">
      <c r="A387" s="61" t="s">
        <v>10</v>
      </c>
      <c r="B387" s="62" t="s">
        <v>9</v>
      </c>
      <c r="C387" s="77" t="e">
        <v>#N/A</v>
      </c>
      <c r="D387" s="77" t="e">
        <v>#N/A</v>
      </c>
      <c r="E387" s="77" t="e">
        <v>#N/A</v>
      </c>
      <c r="F387" s="77" t="e">
        <v>#N/A</v>
      </c>
      <c r="G387" s="77" t="e">
        <v>#N/A</v>
      </c>
      <c r="H387" s="77" t="e">
        <v>#N/A</v>
      </c>
      <c r="I387" s="77" t="e">
        <v>#N/A</v>
      </c>
      <c r="J387" s="77" t="e">
        <v>#N/A</v>
      </c>
      <c r="K387" s="77" t="e">
        <v>#N/A</v>
      </c>
      <c r="L387" s="77" t="e">
        <v>#N/A</v>
      </c>
      <c r="M387" s="77" t="e">
        <v>#N/A</v>
      </c>
      <c r="N387" s="77" t="e">
        <v>#N/A</v>
      </c>
      <c r="O387" s="77" t="e">
        <v>#N/A</v>
      </c>
      <c r="P387" s="77" t="e">
        <v>#N/A</v>
      </c>
      <c r="Q387" s="77" t="e">
        <v>#N/A</v>
      </c>
      <c r="R387" s="77" t="e">
        <v>#N/A</v>
      </c>
      <c r="S387" s="77" t="e">
        <v>#N/A</v>
      </c>
      <c r="T387" s="77" t="e">
        <v>#N/A</v>
      </c>
      <c r="U387" s="77" t="e">
        <v>#N/A</v>
      </c>
      <c r="V387" s="77" t="e">
        <v>#N/A</v>
      </c>
      <c r="W387" s="77" t="e">
        <v>#N/A</v>
      </c>
      <c r="X387" s="77" t="e">
        <v>#N/A</v>
      </c>
      <c r="Y387" s="77" t="e">
        <v>#N/A</v>
      </c>
      <c r="Z387" s="77" t="e">
        <v>#N/A</v>
      </c>
      <c r="AA387" s="77" t="e">
        <v>#N/A</v>
      </c>
      <c r="AB387" s="77" t="e">
        <v>#N/A</v>
      </c>
      <c r="AC387" s="77" t="e">
        <v>#N/A</v>
      </c>
      <c r="AD387" s="77" t="e">
        <v>#N/A</v>
      </c>
      <c r="AE387" s="77" t="e">
        <v>#N/A</v>
      </c>
      <c r="AF387" s="77" t="e">
        <v>#N/A</v>
      </c>
      <c r="AG387" s="73" t="e">
        <v>#N/A</v>
      </c>
      <c r="AH387" s="73">
        <v>18.850000381469702</v>
      </c>
      <c r="AI387" s="73">
        <v>18.959999084472699</v>
      </c>
      <c r="AJ387" s="73">
        <v>19.139999389648398</v>
      </c>
      <c r="AK387" s="73">
        <v>19.190000534057599</v>
      </c>
      <c r="AL387" s="73">
        <v>19.190000534057599</v>
      </c>
      <c r="AM387" s="73">
        <v>19.190000534057599</v>
      </c>
      <c r="AN387" s="73">
        <v>19.170000076293899</v>
      </c>
      <c r="AO387" s="73">
        <v>19.170000076293899</v>
      </c>
      <c r="AP387" s="73">
        <v>19.2399997711182</v>
      </c>
      <c r="AQ387" s="73">
        <v>19.190000534057599</v>
      </c>
      <c r="AR387" s="73">
        <v>19.159999847412099</v>
      </c>
      <c r="AS387" s="73">
        <v>19.2299995422363</v>
      </c>
      <c r="AT387" s="73">
        <v>19.2299995422363</v>
      </c>
      <c r="AU387" s="73">
        <v>19.139999389648398</v>
      </c>
      <c r="AV387" s="73">
        <v>19.0200004577637</v>
      </c>
      <c r="AW387" s="73">
        <v>18.799999237060501</v>
      </c>
      <c r="AX387" s="73">
        <v>18.600000381469702</v>
      </c>
      <c r="AY387" s="73">
        <v>18.5100002288818</v>
      </c>
      <c r="AZ387" s="73">
        <v>18.950000762939499</v>
      </c>
      <c r="BA387" s="73">
        <v>19.030000686645501</v>
      </c>
      <c r="BB387" s="73">
        <v>19.0200004577637</v>
      </c>
      <c r="BC387" s="73">
        <v>19.030000686645501</v>
      </c>
      <c r="BD387" s="73">
        <v>19.049999237060501</v>
      </c>
      <c r="BE387" s="73">
        <v>18.940000534057599</v>
      </c>
      <c r="BF387" s="73">
        <v>18.870000839233398</v>
      </c>
      <c r="BG387" s="73">
        <v>18.7700004577637</v>
      </c>
      <c r="BH387" s="73">
        <v>18.610000610351602</v>
      </c>
      <c r="BI387" s="73">
        <v>18.459999084472699</v>
      </c>
      <c r="BJ387" s="73">
        <v>18.340000152587901</v>
      </c>
      <c r="BK387" s="73">
        <v>19.389999389648398</v>
      </c>
    </row>
    <row r="388" spans="1:63" x14ac:dyDescent="0.25">
      <c r="A388" s="61" t="s">
        <v>429</v>
      </c>
      <c r="B388" s="62" t="s">
        <v>428</v>
      </c>
      <c r="C388" s="77" t="e">
        <v>#N/A</v>
      </c>
      <c r="D388" s="77" t="e">
        <v>#N/A</v>
      </c>
      <c r="E388" s="77" t="e">
        <v>#N/A</v>
      </c>
      <c r="F388" s="77" t="e">
        <v>#N/A</v>
      </c>
      <c r="G388" s="77" t="e">
        <v>#N/A</v>
      </c>
      <c r="H388" s="77" t="e">
        <v>#N/A</v>
      </c>
      <c r="I388" s="77" t="e">
        <v>#N/A</v>
      </c>
      <c r="J388" s="77" t="e">
        <v>#N/A</v>
      </c>
      <c r="K388" s="77" t="e">
        <v>#N/A</v>
      </c>
      <c r="L388" s="77" t="e">
        <v>#N/A</v>
      </c>
      <c r="M388" s="77" t="e">
        <v>#N/A</v>
      </c>
      <c r="N388" s="77" t="e">
        <v>#N/A</v>
      </c>
      <c r="O388" s="77" t="e">
        <v>#N/A</v>
      </c>
      <c r="P388" s="77" t="e">
        <v>#N/A</v>
      </c>
      <c r="Q388" s="77" t="e">
        <v>#N/A</v>
      </c>
      <c r="R388" s="77" t="e">
        <v>#N/A</v>
      </c>
      <c r="S388" s="77" t="e">
        <v>#N/A</v>
      </c>
      <c r="T388" s="77" t="e">
        <v>#N/A</v>
      </c>
      <c r="U388" s="77" t="e">
        <v>#N/A</v>
      </c>
      <c r="V388" s="77" t="e">
        <v>#N/A</v>
      </c>
      <c r="W388" s="77" t="e">
        <v>#N/A</v>
      </c>
      <c r="X388" s="77" t="e">
        <v>#N/A</v>
      </c>
      <c r="Y388" s="77" t="e">
        <v>#N/A</v>
      </c>
      <c r="Z388" s="77" t="e">
        <v>#N/A</v>
      </c>
      <c r="AA388" s="77" t="e">
        <v>#N/A</v>
      </c>
      <c r="AB388" s="77" t="e">
        <v>#N/A</v>
      </c>
      <c r="AC388" s="77" t="e">
        <v>#N/A</v>
      </c>
      <c r="AD388" s="77" t="e">
        <v>#N/A</v>
      </c>
      <c r="AE388" s="77" t="e">
        <v>#N/A</v>
      </c>
      <c r="AF388" s="77" t="e">
        <v>#N/A</v>
      </c>
      <c r="AG388" s="73" t="e">
        <v>#N/A</v>
      </c>
      <c r="AH388" s="73" t="e">
        <v>#N/A</v>
      </c>
      <c r="AI388" s="73" t="e">
        <v>#N/A</v>
      </c>
      <c r="AJ388" s="73" t="e">
        <v>#N/A</v>
      </c>
      <c r="AK388" s="73" t="e">
        <v>#N/A</v>
      </c>
      <c r="AL388" s="73" t="e">
        <v>#N/A</v>
      </c>
      <c r="AM388" s="73" t="e">
        <v>#N/A</v>
      </c>
      <c r="AN388" s="73" t="e">
        <v>#N/A</v>
      </c>
      <c r="AO388" s="73" t="e">
        <v>#N/A</v>
      </c>
      <c r="AP388" s="73" t="e">
        <v>#N/A</v>
      </c>
      <c r="AQ388" s="73" t="e">
        <v>#N/A</v>
      </c>
      <c r="AR388" s="73" t="e">
        <v>#N/A</v>
      </c>
      <c r="AS388" s="73" t="e">
        <v>#N/A</v>
      </c>
      <c r="AT388" s="73" t="e">
        <v>#N/A</v>
      </c>
      <c r="AU388" s="73" t="e">
        <v>#N/A</v>
      </c>
      <c r="AV388" s="73" t="e">
        <v>#N/A</v>
      </c>
      <c r="AW388" s="73" t="e">
        <v>#N/A</v>
      </c>
      <c r="AX388" s="73" t="e">
        <v>#N/A</v>
      </c>
      <c r="AY388" s="73" t="e">
        <v>#N/A</v>
      </c>
      <c r="AZ388" s="73" t="e">
        <v>#N/A</v>
      </c>
      <c r="BA388" s="73" t="e">
        <v>#N/A</v>
      </c>
      <c r="BB388" s="73" t="e">
        <v>#N/A</v>
      </c>
      <c r="BC388" s="73" t="e">
        <v>#N/A</v>
      </c>
      <c r="BD388" s="73" t="e">
        <v>#N/A</v>
      </c>
      <c r="BE388" s="73" t="e">
        <v>#N/A</v>
      </c>
      <c r="BF388" s="73" t="e">
        <v>#N/A</v>
      </c>
      <c r="BG388" s="73" t="e">
        <v>#N/A</v>
      </c>
      <c r="BH388" s="73" t="e">
        <v>#N/A</v>
      </c>
      <c r="BI388" s="73" t="e">
        <v>#N/A</v>
      </c>
      <c r="BJ388" s="73" t="e">
        <v>#N/A</v>
      </c>
      <c r="BK388" s="73" t="e">
        <v>#N/A</v>
      </c>
    </row>
    <row r="389" spans="1:63" x14ac:dyDescent="0.25">
      <c r="A389" s="61" t="s">
        <v>379</v>
      </c>
      <c r="B389" s="62" t="s">
        <v>378</v>
      </c>
      <c r="C389" s="77" t="e">
        <v>#N/A</v>
      </c>
      <c r="D389" s="77" t="e">
        <v>#N/A</v>
      </c>
      <c r="E389" s="77" t="e">
        <v>#N/A</v>
      </c>
      <c r="F389" s="77" t="e">
        <v>#N/A</v>
      </c>
      <c r="G389" s="77" t="e">
        <v>#N/A</v>
      </c>
      <c r="H389" s="77" t="e">
        <v>#N/A</v>
      </c>
      <c r="I389" s="77" t="e">
        <v>#N/A</v>
      </c>
      <c r="J389" s="77" t="e">
        <v>#N/A</v>
      </c>
      <c r="K389" s="77" t="e">
        <v>#N/A</v>
      </c>
      <c r="L389" s="77" t="e">
        <v>#N/A</v>
      </c>
      <c r="M389" s="77" t="e">
        <v>#N/A</v>
      </c>
      <c r="N389" s="77" t="e">
        <v>#N/A</v>
      </c>
      <c r="O389" s="77" t="e">
        <v>#N/A</v>
      </c>
      <c r="P389" s="77" t="e">
        <v>#N/A</v>
      </c>
      <c r="Q389" s="77" t="e">
        <v>#N/A</v>
      </c>
      <c r="R389" s="77" t="e">
        <v>#N/A</v>
      </c>
      <c r="S389" s="77" t="e">
        <v>#N/A</v>
      </c>
      <c r="T389" s="77" t="e">
        <v>#N/A</v>
      </c>
      <c r="U389" s="77" t="e">
        <v>#N/A</v>
      </c>
      <c r="V389" s="77" t="e">
        <v>#N/A</v>
      </c>
      <c r="W389" s="77" t="e">
        <v>#N/A</v>
      </c>
      <c r="X389" s="77" t="e">
        <v>#N/A</v>
      </c>
      <c r="Y389" s="77" t="e">
        <v>#N/A</v>
      </c>
      <c r="Z389" s="77" t="e">
        <v>#N/A</v>
      </c>
      <c r="AA389" s="77" t="e">
        <v>#N/A</v>
      </c>
      <c r="AB389" s="77" t="e">
        <v>#N/A</v>
      </c>
      <c r="AC389" s="77" t="e">
        <v>#N/A</v>
      </c>
      <c r="AD389" s="77" t="e">
        <v>#N/A</v>
      </c>
      <c r="AE389" s="77" t="e">
        <v>#N/A</v>
      </c>
      <c r="AF389" s="77" t="e">
        <v>#N/A</v>
      </c>
      <c r="AG389" s="73" t="e">
        <v>#N/A</v>
      </c>
      <c r="AH389" s="73">
        <v>1.1000000238418599</v>
      </c>
      <c r="AI389" s="73">
        <v>1.20000004768372</v>
      </c>
      <c r="AJ389" s="73">
        <v>13.800000190734901</v>
      </c>
      <c r="AK389" s="73">
        <v>13.800000190734901</v>
      </c>
      <c r="AL389" s="73">
        <v>17.540000915527301</v>
      </c>
      <c r="AM389" s="73">
        <v>16.399999618530298</v>
      </c>
      <c r="AN389" s="73">
        <v>14.1300001144409</v>
      </c>
      <c r="AO389" s="73">
        <v>13.710000038146999</v>
      </c>
      <c r="AP389" s="73">
        <v>13.3900003433228</v>
      </c>
      <c r="AQ389" s="73">
        <v>15.930000305175801</v>
      </c>
      <c r="AR389" s="73">
        <v>16.840000152587901</v>
      </c>
      <c r="AS389" s="73">
        <v>13.0100002288818</v>
      </c>
      <c r="AT389" s="73">
        <v>12.8800001144409</v>
      </c>
      <c r="AU389" s="73">
        <v>10.680000305175801</v>
      </c>
      <c r="AV389" s="73">
        <v>8.3299999237060494</v>
      </c>
      <c r="AW389" s="73">
        <v>5.7800002098083496</v>
      </c>
      <c r="AX389" s="73">
        <v>4.25</v>
      </c>
      <c r="AY389" s="73">
        <v>5.8299999237060502</v>
      </c>
      <c r="AZ389" s="73">
        <v>13.789999961853001</v>
      </c>
      <c r="BA389" s="73">
        <v>17.809999465942401</v>
      </c>
      <c r="BB389" s="73">
        <v>15.3900003433228</v>
      </c>
      <c r="BC389" s="73">
        <v>13.3699998855591</v>
      </c>
      <c r="BD389" s="73">
        <v>11.7700004577637</v>
      </c>
      <c r="BE389" s="73">
        <v>10.699999809265099</v>
      </c>
      <c r="BF389" s="73">
        <v>9.1199998855590803</v>
      </c>
      <c r="BG389" s="73">
        <v>7.8600001335143999</v>
      </c>
      <c r="BH389" s="73">
        <v>7.0700001716613796</v>
      </c>
      <c r="BI389" s="73">
        <v>6.1500000953674299</v>
      </c>
      <c r="BJ389" s="73">
        <v>6.2600002288818404</v>
      </c>
      <c r="BK389" s="73">
        <v>8.4300003051757795</v>
      </c>
    </row>
    <row r="390" spans="1:63" x14ac:dyDescent="0.25">
      <c r="A390" s="61" t="s">
        <v>431</v>
      </c>
      <c r="B390" s="62" t="s">
        <v>430</v>
      </c>
      <c r="C390" s="77" t="e">
        <v>#N/A</v>
      </c>
      <c r="D390" s="77" t="e">
        <v>#N/A</v>
      </c>
      <c r="E390" s="77" t="e">
        <v>#N/A</v>
      </c>
      <c r="F390" s="77" t="e">
        <v>#N/A</v>
      </c>
      <c r="G390" s="77" t="e">
        <v>#N/A</v>
      </c>
      <c r="H390" s="77" t="e">
        <v>#N/A</v>
      </c>
      <c r="I390" s="77" t="e">
        <v>#N/A</v>
      </c>
      <c r="J390" s="77" t="e">
        <v>#N/A</v>
      </c>
      <c r="K390" s="77" t="e">
        <v>#N/A</v>
      </c>
      <c r="L390" s="77" t="e">
        <v>#N/A</v>
      </c>
      <c r="M390" s="77" t="e">
        <v>#N/A</v>
      </c>
      <c r="N390" s="77" t="e">
        <v>#N/A</v>
      </c>
      <c r="O390" s="77" t="e">
        <v>#N/A</v>
      </c>
      <c r="P390" s="77" t="e">
        <v>#N/A</v>
      </c>
      <c r="Q390" s="77" t="e">
        <v>#N/A</v>
      </c>
      <c r="R390" s="77" t="e">
        <v>#N/A</v>
      </c>
      <c r="S390" s="77" t="e">
        <v>#N/A</v>
      </c>
      <c r="T390" s="77" t="e">
        <v>#N/A</v>
      </c>
      <c r="U390" s="77" t="e">
        <v>#N/A</v>
      </c>
      <c r="V390" s="77" t="e">
        <v>#N/A</v>
      </c>
      <c r="W390" s="77" t="e">
        <v>#N/A</v>
      </c>
      <c r="X390" s="77" t="e">
        <v>#N/A</v>
      </c>
      <c r="Y390" s="77" t="e">
        <v>#N/A</v>
      </c>
      <c r="Z390" s="77" t="e">
        <v>#N/A</v>
      </c>
      <c r="AA390" s="77" t="e">
        <v>#N/A</v>
      </c>
      <c r="AB390" s="77" t="e">
        <v>#N/A</v>
      </c>
      <c r="AC390" s="77" t="e">
        <v>#N/A</v>
      </c>
      <c r="AD390" s="77" t="e">
        <v>#N/A</v>
      </c>
      <c r="AE390" s="77" t="e">
        <v>#N/A</v>
      </c>
      <c r="AF390" s="77" t="e">
        <v>#N/A</v>
      </c>
      <c r="AG390" s="73" t="e">
        <v>#N/A</v>
      </c>
      <c r="AH390" s="73">
        <v>1.4800000190734901</v>
      </c>
      <c r="AI390" s="73">
        <v>2.0299999713897701</v>
      </c>
      <c r="AJ390" s="73">
        <v>2.3299999237060498</v>
      </c>
      <c r="AK390" s="73">
        <v>3.4800000190734899</v>
      </c>
      <c r="AL390" s="73">
        <v>2.9200000762939502</v>
      </c>
      <c r="AM390" s="73">
        <v>3.28999996185303</v>
      </c>
      <c r="AN390" s="73">
        <v>2.5299999713897701</v>
      </c>
      <c r="AO390" s="73">
        <v>2.7599999904632599</v>
      </c>
      <c r="AP390" s="73">
        <v>2.3900001049041699</v>
      </c>
      <c r="AQ390" s="73">
        <v>2.3499999046325701</v>
      </c>
      <c r="AR390" s="73">
        <v>1.8099999427795399</v>
      </c>
      <c r="AS390" s="73">
        <v>2.6199998855590798</v>
      </c>
      <c r="AT390" s="73">
        <v>3.6800000667571999</v>
      </c>
      <c r="AU390" s="73">
        <v>5.1100001335143999</v>
      </c>
      <c r="AV390" s="73">
        <v>4.4899997711181596</v>
      </c>
      <c r="AW390" s="73">
        <v>4.7300000190734899</v>
      </c>
      <c r="AX390" s="73">
        <v>4.0700001716613796</v>
      </c>
      <c r="AY390" s="73">
        <v>5.0599999427795401</v>
      </c>
      <c r="AZ390" s="73">
        <v>5.1199998855590803</v>
      </c>
      <c r="BA390" s="73">
        <v>4.3600001335143999</v>
      </c>
      <c r="BB390" s="73">
        <v>4.9000000953674299</v>
      </c>
      <c r="BC390" s="73">
        <v>5.1399998664856001</v>
      </c>
      <c r="BD390" s="73">
        <v>5.8499999046325701</v>
      </c>
      <c r="BE390" s="73">
        <v>5.8499999046325701</v>
      </c>
      <c r="BF390" s="73">
        <v>6.6700000762939498</v>
      </c>
      <c r="BG390" s="73">
        <v>6.28999996185303</v>
      </c>
      <c r="BH390" s="73">
        <v>5.5199999809265101</v>
      </c>
      <c r="BI390" s="73">
        <v>5.5900001525878897</v>
      </c>
      <c r="BJ390" s="73">
        <v>5.5999999046325701</v>
      </c>
      <c r="BK390" s="73">
        <v>6.96000003814697</v>
      </c>
    </row>
    <row r="391" spans="1:63" x14ac:dyDescent="0.25">
      <c r="A391" s="61" t="s">
        <v>544</v>
      </c>
      <c r="B391" s="62" t="s">
        <v>252</v>
      </c>
      <c r="C391" s="77" t="e">
        <v>#N/A</v>
      </c>
      <c r="D391" s="77" t="e">
        <v>#N/A</v>
      </c>
      <c r="E391" s="77" t="e">
        <v>#N/A</v>
      </c>
      <c r="F391" s="77" t="e">
        <v>#N/A</v>
      </c>
      <c r="G391" s="77" t="e">
        <v>#N/A</v>
      </c>
      <c r="H391" s="77" t="e">
        <v>#N/A</v>
      </c>
      <c r="I391" s="77" t="e">
        <v>#N/A</v>
      </c>
      <c r="J391" s="77" t="e">
        <v>#N/A</v>
      </c>
      <c r="K391" s="77" t="e">
        <v>#N/A</v>
      </c>
      <c r="L391" s="77" t="e">
        <v>#N/A</v>
      </c>
      <c r="M391" s="77" t="e">
        <v>#N/A</v>
      </c>
      <c r="N391" s="77" t="e">
        <v>#N/A</v>
      </c>
      <c r="O391" s="77" t="e">
        <v>#N/A</v>
      </c>
      <c r="P391" s="77" t="e">
        <v>#N/A</v>
      </c>
      <c r="Q391" s="77" t="e">
        <v>#N/A</v>
      </c>
      <c r="R391" s="77" t="e">
        <v>#N/A</v>
      </c>
      <c r="S391" s="77" t="e">
        <v>#N/A</v>
      </c>
      <c r="T391" s="77" t="e">
        <v>#N/A</v>
      </c>
      <c r="U391" s="77" t="e">
        <v>#N/A</v>
      </c>
      <c r="V391" s="77" t="e">
        <v>#N/A</v>
      </c>
      <c r="W391" s="77" t="e">
        <v>#N/A</v>
      </c>
      <c r="X391" s="77" t="e">
        <v>#N/A</v>
      </c>
      <c r="Y391" s="77" t="e">
        <v>#N/A</v>
      </c>
      <c r="Z391" s="77" t="e">
        <v>#N/A</v>
      </c>
      <c r="AA391" s="77" t="e">
        <v>#N/A</v>
      </c>
      <c r="AB391" s="77" t="e">
        <v>#N/A</v>
      </c>
      <c r="AC391" s="77" t="e">
        <v>#N/A</v>
      </c>
      <c r="AD391" s="77" t="e">
        <v>#N/A</v>
      </c>
      <c r="AE391" s="77" t="e">
        <v>#N/A</v>
      </c>
      <c r="AF391" s="77" t="e">
        <v>#N/A</v>
      </c>
      <c r="AG391" s="73" t="e">
        <v>#N/A</v>
      </c>
      <c r="AH391" s="73">
        <v>3.0099999904632599</v>
      </c>
      <c r="AI391" s="73">
        <v>2.2000000476837198</v>
      </c>
      <c r="AJ391" s="73">
        <v>2.0999999046325701</v>
      </c>
      <c r="AK391" s="73">
        <v>2.5</v>
      </c>
      <c r="AL391" s="73">
        <v>3.5999999046325701</v>
      </c>
      <c r="AM391" s="73">
        <v>4.1999998092651403</v>
      </c>
      <c r="AN391" s="73">
        <v>3.2000000476837198</v>
      </c>
      <c r="AO391" s="73">
        <v>4.5999999046325701</v>
      </c>
      <c r="AP391" s="73">
        <v>6.3000001907348597</v>
      </c>
      <c r="AQ391" s="73">
        <v>6.8000001907348597</v>
      </c>
      <c r="AR391" s="73">
        <v>6.4000000953674299</v>
      </c>
      <c r="AS391" s="73">
        <v>6.3000001907348597</v>
      </c>
      <c r="AT391" s="73">
        <v>6</v>
      </c>
      <c r="AU391" s="73">
        <v>4.9000000953674299</v>
      </c>
      <c r="AV391" s="73">
        <v>4.0999999046325701</v>
      </c>
      <c r="AW391" s="73">
        <v>3.7999999523162802</v>
      </c>
      <c r="AX391" s="73">
        <v>3.2000000476837198</v>
      </c>
      <c r="AY391" s="73">
        <v>3</v>
      </c>
      <c r="AZ391" s="73">
        <v>3.5799999237060498</v>
      </c>
      <c r="BA391" s="73">
        <v>2.8399999141693102</v>
      </c>
      <c r="BB391" s="73">
        <v>2.5599999427795401</v>
      </c>
      <c r="BC391" s="73">
        <v>1.9700000286102299</v>
      </c>
      <c r="BD391" s="73">
        <v>1.8200000524520901</v>
      </c>
      <c r="BE391" s="73">
        <v>1.70000004768372</v>
      </c>
      <c r="BF391" s="73">
        <v>1.8099999427795399</v>
      </c>
      <c r="BG391" s="73">
        <v>1.8999999761581401</v>
      </c>
      <c r="BH391" s="73">
        <v>2</v>
      </c>
      <c r="BI391" s="73">
        <v>1.79999995231628</v>
      </c>
      <c r="BJ391" s="73">
        <v>1.70000004768372</v>
      </c>
      <c r="BK391" s="73">
        <v>2.5</v>
      </c>
    </row>
    <row r="392" spans="1:63" x14ac:dyDescent="0.25">
      <c r="A392" s="61" t="s">
        <v>76</v>
      </c>
      <c r="B392" s="62" t="s">
        <v>75</v>
      </c>
      <c r="C392" s="77" t="e">
        <v>#N/A</v>
      </c>
      <c r="D392" s="77" t="e">
        <v>#N/A</v>
      </c>
      <c r="E392" s="77" t="e">
        <v>#N/A</v>
      </c>
      <c r="F392" s="77" t="e">
        <v>#N/A</v>
      </c>
      <c r="G392" s="77" t="e">
        <v>#N/A</v>
      </c>
      <c r="H392" s="77" t="e">
        <v>#N/A</v>
      </c>
      <c r="I392" s="77" t="e">
        <v>#N/A</v>
      </c>
      <c r="J392" s="77" t="e">
        <v>#N/A</v>
      </c>
      <c r="K392" s="77" t="e">
        <v>#N/A</v>
      </c>
      <c r="L392" s="77" t="e">
        <v>#N/A</v>
      </c>
      <c r="M392" s="77" t="e">
        <v>#N/A</v>
      </c>
      <c r="N392" s="77" t="e">
        <v>#N/A</v>
      </c>
      <c r="O392" s="77" t="e">
        <v>#N/A</v>
      </c>
      <c r="P392" s="77" t="e">
        <v>#N/A</v>
      </c>
      <c r="Q392" s="77" t="e">
        <v>#N/A</v>
      </c>
      <c r="R392" s="77" t="e">
        <v>#N/A</v>
      </c>
      <c r="S392" s="77" t="e">
        <v>#N/A</v>
      </c>
      <c r="T392" s="77" t="e">
        <v>#N/A</v>
      </c>
      <c r="U392" s="77" t="e">
        <v>#N/A</v>
      </c>
      <c r="V392" s="77" t="e">
        <v>#N/A</v>
      </c>
      <c r="W392" s="77" t="e">
        <v>#N/A</v>
      </c>
      <c r="X392" s="77" t="e">
        <v>#N/A</v>
      </c>
      <c r="Y392" s="77" t="e">
        <v>#N/A</v>
      </c>
      <c r="Z392" s="77" t="e">
        <v>#N/A</v>
      </c>
      <c r="AA392" s="77" t="e">
        <v>#N/A</v>
      </c>
      <c r="AB392" s="77" t="e">
        <v>#N/A</v>
      </c>
      <c r="AC392" s="77" t="e">
        <v>#N/A</v>
      </c>
      <c r="AD392" s="77" t="e">
        <v>#N/A</v>
      </c>
      <c r="AE392" s="77" t="e">
        <v>#N/A</v>
      </c>
      <c r="AF392" s="77" t="e">
        <v>#N/A</v>
      </c>
      <c r="AG392" s="73" t="e">
        <v>#N/A</v>
      </c>
      <c r="AH392" s="73">
        <v>5.5599999427795401</v>
      </c>
      <c r="AI392" s="73">
        <v>5.6300001144409197</v>
      </c>
      <c r="AJ392" s="73">
        <v>5.7600002288818404</v>
      </c>
      <c r="AK392" s="73">
        <v>5.8000001907348597</v>
      </c>
      <c r="AL392" s="73">
        <v>5.8000001907348597</v>
      </c>
      <c r="AM392" s="73">
        <v>5.8000001907348597</v>
      </c>
      <c r="AN392" s="73">
        <v>5.78999996185303</v>
      </c>
      <c r="AO392" s="73">
        <v>5.78999996185303</v>
      </c>
      <c r="AP392" s="73">
        <v>5.8299999237060502</v>
      </c>
      <c r="AQ392" s="73">
        <v>5.8000001907348597</v>
      </c>
      <c r="AR392" s="73">
        <v>5.3499999046325701</v>
      </c>
      <c r="AS392" s="73">
        <v>5.1999998092651403</v>
      </c>
      <c r="AT392" s="73">
        <v>5.0100002288818404</v>
      </c>
      <c r="AU392" s="73">
        <v>3.7200000286102299</v>
      </c>
      <c r="AV392" s="73">
        <v>2.6199998855590798</v>
      </c>
      <c r="AW392" s="73">
        <v>2.8399999141693102</v>
      </c>
      <c r="AX392" s="73">
        <v>3.0599999427795401</v>
      </c>
      <c r="AY392" s="73">
        <v>3.3399999141693102</v>
      </c>
      <c r="AZ392" s="73">
        <v>3.8800001144409202</v>
      </c>
      <c r="BA392" s="73">
        <v>4.2800002098083496</v>
      </c>
      <c r="BB392" s="73">
        <v>2.0199999809265101</v>
      </c>
      <c r="BC392" s="73">
        <v>0.60000002384185802</v>
      </c>
      <c r="BD392" s="73">
        <v>0.93999999761581399</v>
      </c>
      <c r="BE392" s="73">
        <v>1.33000004291534</v>
      </c>
      <c r="BF392" s="73">
        <v>1.78999996185303</v>
      </c>
      <c r="BG392" s="73">
        <v>1.7599999904632599</v>
      </c>
      <c r="BH392" s="73">
        <v>1.7300000190734901</v>
      </c>
      <c r="BI392" s="73">
        <v>1.6900000572204601</v>
      </c>
      <c r="BJ392" s="73">
        <v>1.66999995708466</v>
      </c>
      <c r="BK392" s="73">
        <v>1.91999995708466</v>
      </c>
    </row>
    <row r="393" spans="1:63" x14ac:dyDescent="0.25">
      <c r="A393" s="61" t="s">
        <v>78</v>
      </c>
      <c r="B393" s="62" t="s">
        <v>77</v>
      </c>
      <c r="C393" s="77" t="e">
        <v>#N/A</v>
      </c>
      <c r="D393" s="77" t="e">
        <v>#N/A</v>
      </c>
      <c r="E393" s="77" t="e">
        <v>#N/A</v>
      </c>
      <c r="F393" s="77" t="e">
        <v>#N/A</v>
      </c>
      <c r="G393" s="77" t="e">
        <v>#N/A</v>
      </c>
      <c r="H393" s="77" t="e">
        <v>#N/A</v>
      </c>
      <c r="I393" s="77" t="e">
        <v>#N/A</v>
      </c>
      <c r="J393" s="77" t="e">
        <v>#N/A</v>
      </c>
      <c r="K393" s="77" t="e">
        <v>#N/A</v>
      </c>
      <c r="L393" s="77" t="e">
        <v>#N/A</v>
      </c>
      <c r="M393" s="77" t="e">
        <v>#N/A</v>
      </c>
      <c r="N393" s="77" t="e">
        <v>#N/A</v>
      </c>
      <c r="O393" s="77" t="e">
        <v>#N/A</v>
      </c>
      <c r="P393" s="77" t="e">
        <v>#N/A</v>
      </c>
      <c r="Q393" s="77" t="e">
        <v>#N/A</v>
      </c>
      <c r="R393" s="77" t="e">
        <v>#N/A</v>
      </c>
      <c r="S393" s="77" t="e">
        <v>#N/A</v>
      </c>
      <c r="T393" s="77" t="e">
        <v>#N/A</v>
      </c>
      <c r="U393" s="77" t="e">
        <v>#N/A</v>
      </c>
      <c r="V393" s="77" t="e">
        <v>#N/A</v>
      </c>
      <c r="W393" s="77" t="e">
        <v>#N/A</v>
      </c>
      <c r="X393" s="77" t="e">
        <v>#N/A</v>
      </c>
      <c r="Y393" s="77" t="e">
        <v>#N/A</v>
      </c>
      <c r="Z393" s="77" t="e">
        <v>#N/A</v>
      </c>
      <c r="AA393" s="77" t="e">
        <v>#N/A</v>
      </c>
      <c r="AB393" s="77" t="e">
        <v>#N/A</v>
      </c>
      <c r="AC393" s="77" t="e">
        <v>#N/A</v>
      </c>
      <c r="AD393" s="77" t="e">
        <v>#N/A</v>
      </c>
      <c r="AE393" s="77" t="e">
        <v>#N/A</v>
      </c>
      <c r="AF393" s="77" t="e">
        <v>#N/A</v>
      </c>
      <c r="AG393" s="73" t="e">
        <v>#N/A</v>
      </c>
      <c r="AH393" s="73">
        <v>5.8400001525878897</v>
      </c>
      <c r="AI393" s="73">
        <v>5.9000000953674299</v>
      </c>
      <c r="AJ393" s="73">
        <v>6</v>
      </c>
      <c r="AK393" s="73">
        <v>6.0300002098083496</v>
      </c>
      <c r="AL393" s="73">
        <v>6.0300002098083496</v>
      </c>
      <c r="AM393" s="73">
        <v>6.0300002098083496</v>
      </c>
      <c r="AN393" s="73">
        <v>6.0199999809265101</v>
      </c>
      <c r="AO393" s="73">
        <v>6.0199999809265101</v>
      </c>
      <c r="AP393" s="73">
        <v>6.0599999427795401</v>
      </c>
      <c r="AQ393" s="73">
        <v>6.0300002098083496</v>
      </c>
      <c r="AR393" s="73">
        <v>6.0100002288818404</v>
      </c>
      <c r="AS393" s="73">
        <v>6.0500001907348597</v>
      </c>
      <c r="AT393" s="73">
        <v>6.0500001907348597</v>
      </c>
      <c r="AU393" s="73">
        <v>6</v>
      </c>
      <c r="AV393" s="73">
        <v>5.9299998283386204</v>
      </c>
      <c r="AW393" s="73">
        <v>5.8099999427795401</v>
      </c>
      <c r="AX393" s="73">
        <v>5.6999998092651403</v>
      </c>
      <c r="AY393" s="73">
        <v>5.6500000953674299</v>
      </c>
      <c r="AZ393" s="73">
        <v>5.8899998664856001</v>
      </c>
      <c r="BA393" s="73">
        <v>5.9400000572204599</v>
      </c>
      <c r="BB393" s="73">
        <v>5.9299998283386204</v>
      </c>
      <c r="BC393" s="73">
        <v>5.9400000572204599</v>
      </c>
      <c r="BD393" s="73">
        <v>5.9499998092651403</v>
      </c>
      <c r="BE393" s="73">
        <v>5.8899998664856001</v>
      </c>
      <c r="BF393" s="73">
        <v>5.8499999046325701</v>
      </c>
      <c r="BG393" s="73">
        <v>5.78999996185303</v>
      </c>
      <c r="BH393" s="73">
        <v>5.6999998092651403</v>
      </c>
      <c r="BI393" s="73">
        <v>5.6199998855590803</v>
      </c>
      <c r="BJ393" s="73">
        <v>5.5599999427795401</v>
      </c>
      <c r="BK393" s="73">
        <v>5.9899997711181596</v>
      </c>
    </row>
    <row r="394" spans="1:63" x14ac:dyDescent="0.25">
      <c r="A394" s="61" t="s">
        <v>268</v>
      </c>
      <c r="B394" s="62" t="s">
        <v>267</v>
      </c>
      <c r="C394" s="77" t="e">
        <v>#N/A</v>
      </c>
      <c r="D394" s="77" t="e">
        <v>#N/A</v>
      </c>
      <c r="E394" s="77" t="e">
        <v>#N/A</v>
      </c>
      <c r="F394" s="77" t="e">
        <v>#N/A</v>
      </c>
      <c r="G394" s="77" t="e">
        <v>#N/A</v>
      </c>
      <c r="H394" s="77" t="e">
        <v>#N/A</v>
      </c>
      <c r="I394" s="77" t="e">
        <v>#N/A</v>
      </c>
      <c r="J394" s="77" t="e">
        <v>#N/A</v>
      </c>
      <c r="K394" s="77" t="e">
        <v>#N/A</v>
      </c>
      <c r="L394" s="77" t="e">
        <v>#N/A</v>
      </c>
      <c r="M394" s="77" t="e">
        <v>#N/A</v>
      </c>
      <c r="N394" s="77" t="e">
        <v>#N/A</v>
      </c>
      <c r="O394" s="77" t="e">
        <v>#N/A</v>
      </c>
      <c r="P394" s="77" t="e">
        <v>#N/A</v>
      </c>
      <c r="Q394" s="77" t="e">
        <v>#N/A</v>
      </c>
      <c r="R394" s="77" t="e">
        <v>#N/A</v>
      </c>
      <c r="S394" s="77" t="e">
        <v>#N/A</v>
      </c>
      <c r="T394" s="77" t="e">
        <v>#N/A</v>
      </c>
      <c r="U394" s="77" t="e">
        <v>#N/A</v>
      </c>
      <c r="V394" s="77" t="e">
        <v>#N/A</v>
      </c>
      <c r="W394" s="77" t="e">
        <v>#N/A</v>
      </c>
      <c r="X394" s="77" t="e">
        <v>#N/A</v>
      </c>
      <c r="Y394" s="77" t="e">
        <v>#N/A</v>
      </c>
      <c r="Z394" s="77" t="e">
        <v>#N/A</v>
      </c>
      <c r="AA394" s="77" t="e">
        <v>#N/A</v>
      </c>
      <c r="AB394" s="77" t="e">
        <v>#N/A</v>
      </c>
      <c r="AC394" s="77" t="e">
        <v>#N/A</v>
      </c>
      <c r="AD394" s="77" t="e">
        <v>#N/A</v>
      </c>
      <c r="AE394" s="77" t="e">
        <v>#N/A</v>
      </c>
      <c r="AF394" s="77" t="e">
        <v>#N/A</v>
      </c>
      <c r="AG394" s="73" t="e">
        <v>#N/A</v>
      </c>
      <c r="AH394" s="73">
        <v>3.6600000858306898</v>
      </c>
      <c r="AI394" s="73">
        <v>3.71000003814697</v>
      </c>
      <c r="AJ394" s="73">
        <v>4.1100001335143999</v>
      </c>
      <c r="AK394" s="73">
        <v>3.6300001144409202</v>
      </c>
      <c r="AL394" s="73">
        <v>3.1500000953674299</v>
      </c>
      <c r="AM394" s="73">
        <v>2.5199999809265101</v>
      </c>
      <c r="AN394" s="73">
        <v>2.4500000476837198</v>
      </c>
      <c r="AO394" s="73">
        <v>3.2000000476837198</v>
      </c>
      <c r="AP394" s="73">
        <v>3.4300000667571999</v>
      </c>
      <c r="AQ394" s="73">
        <v>3</v>
      </c>
      <c r="AR394" s="73">
        <v>3.5299999713897701</v>
      </c>
      <c r="AS394" s="73">
        <v>3.4800000190734899</v>
      </c>
      <c r="AT394" s="73">
        <v>3.6099998950958301</v>
      </c>
      <c r="AU394" s="73">
        <v>3.53999996185303</v>
      </c>
      <c r="AV394" s="73">
        <v>3.5299999713897701</v>
      </c>
      <c r="AW394" s="73">
        <v>3.3199999332428001</v>
      </c>
      <c r="AX394" s="73">
        <v>3.2300000190734899</v>
      </c>
      <c r="AY394" s="73">
        <v>3.3399999141693102</v>
      </c>
      <c r="AZ394" s="73">
        <v>3.6900000572204599</v>
      </c>
      <c r="BA394" s="73">
        <v>3.25</v>
      </c>
      <c r="BB394" s="73">
        <v>3.0499999523162802</v>
      </c>
      <c r="BC394" s="73">
        <v>3.03999996185303</v>
      </c>
      <c r="BD394" s="73">
        <v>3.1099998950958301</v>
      </c>
      <c r="BE394" s="73">
        <v>2.8800001144409202</v>
      </c>
      <c r="BF394" s="73">
        <v>3.0999999046325701</v>
      </c>
      <c r="BG394" s="73">
        <v>3.4400000572204599</v>
      </c>
      <c r="BH394" s="73">
        <v>3.4100000858306898</v>
      </c>
      <c r="BI394" s="73">
        <v>3.2999999523162802</v>
      </c>
      <c r="BJ394" s="73">
        <v>3.3099999427795401</v>
      </c>
      <c r="BK394" s="73">
        <v>4.5500001907348597</v>
      </c>
    </row>
    <row r="395" spans="1:63" x14ac:dyDescent="0.25">
      <c r="A395" s="61" t="s">
        <v>292</v>
      </c>
      <c r="B395" s="62" t="s">
        <v>291</v>
      </c>
      <c r="C395" s="77" t="e">
        <v>#N/A</v>
      </c>
      <c r="D395" s="77" t="e">
        <v>#N/A</v>
      </c>
      <c r="E395" s="77" t="e">
        <v>#N/A</v>
      </c>
      <c r="F395" s="77" t="e">
        <v>#N/A</v>
      </c>
      <c r="G395" s="77" t="e">
        <v>#N/A</v>
      </c>
      <c r="H395" s="77" t="e">
        <v>#N/A</v>
      </c>
      <c r="I395" s="77" t="e">
        <v>#N/A</v>
      </c>
      <c r="J395" s="77" t="e">
        <v>#N/A</v>
      </c>
      <c r="K395" s="77" t="e">
        <v>#N/A</v>
      </c>
      <c r="L395" s="77" t="e">
        <v>#N/A</v>
      </c>
      <c r="M395" s="77" t="e">
        <v>#N/A</v>
      </c>
      <c r="N395" s="77" t="e">
        <v>#N/A</v>
      </c>
      <c r="O395" s="77" t="e">
        <v>#N/A</v>
      </c>
      <c r="P395" s="77" t="e">
        <v>#N/A</v>
      </c>
      <c r="Q395" s="77" t="e">
        <v>#N/A</v>
      </c>
      <c r="R395" s="77" t="e">
        <v>#N/A</v>
      </c>
      <c r="S395" s="77" t="e">
        <v>#N/A</v>
      </c>
      <c r="T395" s="77" t="e">
        <v>#N/A</v>
      </c>
      <c r="U395" s="77" t="e">
        <v>#N/A</v>
      </c>
      <c r="V395" s="77" t="e">
        <v>#N/A</v>
      </c>
      <c r="W395" s="77" t="e">
        <v>#N/A</v>
      </c>
      <c r="X395" s="77" t="e">
        <v>#N/A</v>
      </c>
      <c r="Y395" s="77" t="e">
        <v>#N/A</v>
      </c>
      <c r="Z395" s="77" t="e">
        <v>#N/A</v>
      </c>
      <c r="AA395" s="77" t="e">
        <v>#N/A</v>
      </c>
      <c r="AB395" s="77" t="e">
        <v>#N/A</v>
      </c>
      <c r="AC395" s="77" t="e">
        <v>#N/A</v>
      </c>
      <c r="AD395" s="77" t="e">
        <v>#N/A</v>
      </c>
      <c r="AE395" s="77" t="e">
        <v>#N/A</v>
      </c>
      <c r="AF395" s="77" t="e">
        <v>#N/A</v>
      </c>
      <c r="AG395" s="73" t="e">
        <v>#N/A</v>
      </c>
      <c r="AH395" s="73">
        <v>0.75999999046325695</v>
      </c>
      <c r="AI395" s="73">
        <v>0.769999980926514</v>
      </c>
      <c r="AJ395" s="73">
        <v>0.79000002145767201</v>
      </c>
      <c r="AK395" s="73">
        <v>0.79000002145767201</v>
      </c>
      <c r="AL395" s="73">
        <v>0.79000002145767201</v>
      </c>
      <c r="AM395" s="73">
        <v>0.980000019073486</v>
      </c>
      <c r="AN395" s="73">
        <v>1.20000004768372</v>
      </c>
      <c r="AO395" s="73">
        <v>1.4299999475479099</v>
      </c>
      <c r="AP395" s="73">
        <v>1.70000004768372</v>
      </c>
      <c r="AQ395" s="73">
        <v>1.9700000286102299</v>
      </c>
      <c r="AR395" s="73">
        <v>2.6600000858306898</v>
      </c>
      <c r="AS395" s="73">
        <v>3.4800000190734899</v>
      </c>
      <c r="AT395" s="73">
        <v>4.3899998664856001</v>
      </c>
      <c r="AU395" s="73">
        <v>5.3600001335143999</v>
      </c>
      <c r="AV395" s="73">
        <v>6.3800001144409197</v>
      </c>
      <c r="AW395" s="73">
        <v>7.3899998664856001</v>
      </c>
      <c r="AX395" s="73">
        <v>8.4700002670288104</v>
      </c>
      <c r="AY395" s="73">
        <v>9.7100000381469709</v>
      </c>
      <c r="AZ395" s="73">
        <v>11.699999809265099</v>
      </c>
      <c r="BA395" s="73">
        <v>10.2799997329712</v>
      </c>
      <c r="BB395" s="73">
        <v>8.8599996566772496</v>
      </c>
      <c r="BC395" s="73">
        <v>7.5700001716613796</v>
      </c>
      <c r="BD395" s="73">
        <v>6.3699998855590803</v>
      </c>
      <c r="BE395" s="73">
        <v>5.21000003814697</v>
      </c>
      <c r="BF395" s="73">
        <v>5.6700000762939498</v>
      </c>
      <c r="BG395" s="73">
        <v>6.1199998855590803</v>
      </c>
      <c r="BH395" s="73">
        <v>6</v>
      </c>
      <c r="BI395" s="73">
        <v>5.9000000953674299</v>
      </c>
      <c r="BJ395" s="73">
        <v>5.8200001716613796</v>
      </c>
      <c r="BK395" s="73">
        <v>7.1799998283386204</v>
      </c>
    </row>
    <row r="396" spans="1:63" x14ac:dyDescent="0.25">
      <c r="A396" s="61" t="s">
        <v>80</v>
      </c>
      <c r="B396" s="62" t="s">
        <v>79</v>
      </c>
      <c r="C396" s="77" t="e">
        <v>#N/A</v>
      </c>
      <c r="D396" s="77" t="e">
        <v>#N/A</v>
      </c>
      <c r="E396" s="77" t="e">
        <v>#N/A</v>
      </c>
      <c r="F396" s="77" t="e">
        <v>#N/A</v>
      </c>
      <c r="G396" s="77" t="e">
        <v>#N/A</v>
      </c>
      <c r="H396" s="77" t="e">
        <v>#N/A</v>
      </c>
      <c r="I396" s="77" t="e">
        <v>#N/A</v>
      </c>
      <c r="J396" s="77" t="e">
        <v>#N/A</v>
      </c>
      <c r="K396" s="77" t="e">
        <v>#N/A</v>
      </c>
      <c r="L396" s="77" t="e">
        <v>#N/A</v>
      </c>
      <c r="M396" s="77" t="e">
        <v>#N/A</v>
      </c>
      <c r="N396" s="77" t="e">
        <v>#N/A</v>
      </c>
      <c r="O396" s="77" t="e">
        <v>#N/A</v>
      </c>
      <c r="P396" s="77" t="e">
        <v>#N/A</v>
      </c>
      <c r="Q396" s="77" t="e">
        <v>#N/A</v>
      </c>
      <c r="R396" s="77" t="e">
        <v>#N/A</v>
      </c>
      <c r="S396" s="77" t="e">
        <v>#N/A</v>
      </c>
      <c r="T396" s="77" t="e">
        <v>#N/A</v>
      </c>
      <c r="U396" s="77" t="e">
        <v>#N/A</v>
      </c>
      <c r="V396" s="77" t="e">
        <v>#N/A</v>
      </c>
      <c r="W396" s="77" t="e">
        <v>#N/A</v>
      </c>
      <c r="X396" s="77" t="e">
        <v>#N/A</v>
      </c>
      <c r="Y396" s="77" t="e">
        <v>#N/A</v>
      </c>
      <c r="Z396" s="77" t="e">
        <v>#N/A</v>
      </c>
      <c r="AA396" s="77" t="e">
        <v>#N/A</v>
      </c>
      <c r="AB396" s="77" t="e">
        <v>#N/A</v>
      </c>
      <c r="AC396" s="77" t="e">
        <v>#N/A</v>
      </c>
      <c r="AD396" s="77" t="e">
        <v>#N/A</v>
      </c>
      <c r="AE396" s="77" t="e">
        <v>#N/A</v>
      </c>
      <c r="AF396" s="77" t="e">
        <v>#N/A</v>
      </c>
      <c r="AG396" s="73" t="e">
        <v>#N/A</v>
      </c>
      <c r="AH396" s="73">
        <v>3.21000003814697</v>
      </c>
      <c r="AI396" s="73">
        <v>3.2400000095367401</v>
      </c>
      <c r="AJ396" s="73">
        <v>3.28999996185303</v>
      </c>
      <c r="AK396" s="73">
        <v>3.3099999427795401</v>
      </c>
      <c r="AL396" s="73">
        <v>3.2999999523162802</v>
      </c>
      <c r="AM396" s="73">
        <v>3.2999999523162802</v>
      </c>
      <c r="AN396" s="73">
        <v>3.2999999523162802</v>
      </c>
      <c r="AO396" s="73">
        <v>3.9200000762939502</v>
      </c>
      <c r="AP396" s="73">
        <v>4.6199998855590803</v>
      </c>
      <c r="AQ396" s="73">
        <v>5.3299999237060502</v>
      </c>
      <c r="AR396" s="73">
        <v>6.0999999046325701</v>
      </c>
      <c r="AS396" s="73">
        <v>6.9699997901916504</v>
      </c>
      <c r="AT396" s="73">
        <v>7.8600001335143999</v>
      </c>
      <c r="AU396" s="73">
        <v>8.75</v>
      </c>
      <c r="AV396" s="73">
        <v>9.7600002288818395</v>
      </c>
      <c r="AW396" s="73">
        <v>10.7200002670288</v>
      </c>
      <c r="AX396" s="73">
        <v>11.710000038146999</v>
      </c>
      <c r="AY396" s="73">
        <v>10.2299995422363</v>
      </c>
      <c r="AZ396" s="73">
        <v>9.2799997329711896</v>
      </c>
      <c r="BA396" s="73">
        <v>8.0699996948242205</v>
      </c>
      <c r="BB396" s="73">
        <v>6.9000000953674299</v>
      </c>
      <c r="BC396" s="73">
        <v>6.6199998855590803</v>
      </c>
      <c r="BD396" s="73">
        <v>6.3499999046325701</v>
      </c>
      <c r="BE396" s="73">
        <v>6.3800001144409197</v>
      </c>
      <c r="BF396" s="73">
        <v>7.7300000190734899</v>
      </c>
      <c r="BG396" s="73">
        <v>7.5999999046325701</v>
      </c>
      <c r="BH396" s="73">
        <v>7.4099998474121103</v>
      </c>
      <c r="BI396" s="73">
        <v>7.3099999427795401</v>
      </c>
      <c r="BJ396" s="73">
        <v>7.2399997711181596</v>
      </c>
      <c r="BK396" s="73">
        <v>7.5</v>
      </c>
    </row>
    <row r="397" spans="1:63" x14ac:dyDescent="0.25">
      <c r="A397" s="61" t="s">
        <v>405</v>
      </c>
      <c r="B397" s="62" t="s">
        <v>404</v>
      </c>
      <c r="C397" s="77" t="e">
        <v>#N/A</v>
      </c>
      <c r="D397" s="77" t="e">
        <v>#N/A</v>
      </c>
      <c r="E397" s="77" t="e">
        <v>#N/A</v>
      </c>
      <c r="F397" s="77" t="e">
        <v>#N/A</v>
      </c>
      <c r="G397" s="77" t="e">
        <v>#N/A</v>
      </c>
      <c r="H397" s="77" t="e">
        <v>#N/A</v>
      </c>
      <c r="I397" s="77" t="e">
        <v>#N/A</v>
      </c>
      <c r="J397" s="77" t="e">
        <v>#N/A</v>
      </c>
      <c r="K397" s="77" t="e">
        <v>#N/A</v>
      </c>
      <c r="L397" s="77" t="e">
        <v>#N/A</v>
      </c>
      <c r="M397" s="77" t="e">
        <v>#N/A</v>
      </c>
      <c r="N397" s="77" t="e">
        <v>#N/A</v>
      </c>
      <c r="O397" s="77" t="e">
        <v>#N/A</v>
      </c>
      <c r="P397" s="77" t="e">
        <v>#N/A</v>
      </c>
      <c r="Q397" s="77" t="e">
        <v>#N/A</v>
      </c>
      <c r="R397" s="77" t="e">
        <v>#N/A</v>
      </c>
      <c r="S397" s="77" t="e">
        <v>#N/A</v>
      </c>
      <c r="T397" s="77" t="e">
        <v>#N/A</v>
      </c>
      <c r="U397" s="77" t="e">
        <v>#N/A</v>
      </c>
      <c r="V397" s="77" t="e">
        <v>#N/A</v>
      </c>
      <c r="W397" s="77" t="e">
        <v>#N/A</v>
      </c>
      <c r="X397" s="77" t="e">
        <v>#N/A</v>
      </c>
      <c r="Y397" s="77" t="e">
        <v>#N/A</v>
      </c>
      <c r="Z397" s="77" t="e">
        <v>#N/A</v>
      </c>
      <c r="AA397" s="77" t="e">
        <v>#N/A</v>
      </c>
      <c r="AB397" s="77" t="e">
        <v>#N/A</v>
      </c>
      <c r="AC397" s="77" t="e">
        <v>#N/A</v>
      </c>
      <c r="AD397" s="77" t="e">
        <v>#N/A</v>
      </c>
      <c r="AE397" s="77" t="e">
        <v>#N/A</v>
      </c>
      <c r="AF397" s="77" t="e">
        <v>#N/A</v>
      </c>
      <c r="AG397" s="73" t="e">
        <v>#N/A</v>
      </c>
      <c r="AH397" s="73">
        <v>5.8899998664856001</v>
      </c>
      <c r="AI397" s="73">
        <v>5.8699998855590803</v>
      </c>
      <c r="AJ397" s="73">
        <v>5.8299999237060502</v>
      </c>
      <c r="AK397" s="73">
        <v>5.8800001144409197</v>
      </c>
      <c r="AL397" s="73">
        <v>5.9499998092651403</v>
      </c>
      <c r="AM397" s="73">
        <v>6.0300002098083496</v>
      </c>
      <c r="AN397" s="73">
        <v>6.1100001335143999</v>
      </c>
      <c r="AO397" s="73">
        <v>6.1900000572204599</v>
      </c>
      <c r="AP397" s="73">
        <v>6.2399997711181596</v>
      </c>
      <c r="AQ397" s="73">
        <v>6.3200001716613796</v>
      </c>
      <c r="AR397" s="73">
        <v>7.1100001335143999</v>
      </c>
      <c r="AS397" s="73">
        <v>6.9000000953674299</v>
      </c>
      <c r="AT397" s="73">
        <v>7.4899997711181596</v>
      </c>
      <c r="AU397" s="73">
        <v>7.3200001716613796</v>
      </c>
      <c r="AV397" s="73">
        <v>6.9200000762939498</v>
      </c>
      <c r="AW397" s="73">
        <v>6.8000001907348597</v>
      </c>
      <c r="AX397" s="73">
        <v>6.4699997901916504</v>
      </c>
      <c r="AY397" s="73">
        <v>5.9800000190734899</v>
      </c>
      <c r="AZ397" s="73">
        <v>6.8899998664856001</v>
      </c>
      <c r="BA397" s="73">
        <v>6.8499999046325701</v>
      </c>
      <c r="BB397" s="73">
        <v>6.3800001144409197</v>
      </c>
      <c r="BC397" s="73">
        <v>6.1999998092651403</v>
      </c>
      <c r="BD397" s="73">
        <v>6.1100001335143999</v>
      </c>
      <c r="BE397" s="73">
        <v>5.7300000190734899</v>
      </c>
      <c r="BF397" s="73">
        <v>5.3800001144409197</v>
      </c>
      <c r="BG397" s="73">
        <v>4.6900000572204599</v>
      </c>
      <c r="BH397" s="73">
        <v>4</v>
      </c>
      <c r="BI397" s="73">
        <v>3.6600000858306898</v>
      </c>
      <c r="BJ397" s="73">
        <v>3.4000000953674299</v>
      </c>
      <c r="BK397" s="73">
        <v>4.0900001525878897</v>
      </c>
    </row>
    <row r="398" spans="1:63" x14ac:dyDescent="0.25">
      <c r="A398" s="61" t="s">
        <v>466</v>
      </c>
      <c r="B398" s="62" t="s">
        <v>465</v>
      </c>
      <c r="C398" s="77" t="e">
        <v>#N/A</v>
      </c>
      <c r="D398" s="77" t="e">
        <v>#N/A</v>
      </c>
      <c r="E398" s="77" t="e">
        <v>#N/A</v>
      </c>
      <c r="F398" s="77" t="e">
        <v>#N/A</v>
      </c>
      <c r="G398" s="77" t="e">
        <v>#N/A</v>
      </c>
      <c r="H398" s="77" t="e">
        <v>#N/A</v>
      </c>
      <c r="I398" s="77" t="e">
        <v>#N/A</v>
      </c>
      <c r="J398" s="77" t="e">
        <v>#N/A</v>
      </c>
      <c r="K398" s="77" t="e">
        <v>#N/A</v>
      </c>
      <c r="L398" s="77" t="e">
        <v>#N/A</v>
      </c>
      <c r="M398" s="77" t="e">
        <v>#N/A</v>
      </c>
      <c r="N398" s="77" t="e">
        <v>#N/A</v>
      </c>
      <c r="O398" s="77" t="e">
        <v>#N/A</v>
      </c>
      <c r="P398" s="77" t="e">
        <v>#N/A</v>
      </c>
      <c r="Q398" s="77" t="e">
        <v>#N/A</v>
      </c>
      <c r="R398" s="77" t="e">
        <v>#N/A</v>
      </c>
      <c r="S398" s="77" t="e">
        <v>#N/A</v>
      </c>
      <c r="T398" s="77" t="e">
        <v>#N/A</v>
      </c>
      <c r="U398" s="77" t="e">
        <v>#N/A</v>
      </c>
      <c r="V398" s="77" t="e">
        <v>#N/A</v>
      </c>
      <c r="W398" s="77" t="e">
        <v>#N/A</v>
      </c>
      <c r="X398" s="77" t="e">
        <v>#N/A</v>
      </c>
      <c r="Y398" s="77" t="e">
        <v>#N/A</v>
      </c>
      <c r="Z398" s="77" t="e">
        <v>#N/A</v>
      </c>
      <c r="AA398" s="77" t="e">
        <v>#N/A</v>
      </c>
      <c r="AB398" s="77" t="e">
        <v>#N/A</v>
      </c>
      <c r="AC398" s="77" t="e">
        <v>#N/A</v>
      </c>
      <c r="AD398" s="77" t="e">
        <v>#N/A</v>
      </c>
      <c r="AE398" s="77" t="e">
        <v>#N/A</v>
      </c>
      <c r="AF398" s="77" t="e">
        <v>#N/A</v>
      </c>
      <c r="AG398" s="73" t="e">
        <v>#N/A</v>
      </c>
      <c r="AH398" s="73" t="e">
        <v>#N/A</v>
      </c>
      <c r="AI398" s="73" t="e">
        <v>#N/A</v>
      </c>
      <c r="AJ398" s="73" t="e">
        <v>#N/A</v>
      </c>
      <c r="AK398" s="73" t="e">
        <v>#N/A</v>
      </c>
      <c r="AL398" s="73" t="e">
        <v>#N/A</v>
      </c>
      <c r="AM398" s="73" t="e">
        <v>#N/A</v>
      </c>
      <c r="AN398" s="73" t="e">
        <v>#N/A</v>
      </c>
      <c r="AO398" s="73" t="e">
        <v>#N/A</v>
      </c>
      <c r="AP398" s="73" t="e">
        <v>#N/A</v>
      </c>
      <c r="AQ398" s="73" t="e">
        <v>#N/A</v>
      </c>
      <c r="AR398" s="73" t="e">
        <v>#N/A</v>
      </c>
      <c r="AS398" s="73" t="e">
        <v>#N/A</v>
      </c>
      <c r="AT398" s="73" t="e">
        <v>#N/A</v>
      </c>
      <c r="AU398" s="73" t="e">
        <v>#N/A</v>
      </c>
      <c r="AV398" s="73" t="e">
        <v>#N/A</v>
      </c>
      <c r="AW398" s="73" t="e">
        <v>#N/A</v>
      </c>
      <c r="AX398" s="73" t="e">
        <v>#N/A</v>
      </c>
      <c r="AY398" s="73" t="e">
        <v>#N/A</v>
      </c>
      <c r="AZ398" s="73" t="e">
        <v>#N/A</v>
      </c>
      <c r="BA398" s="73" t="e">
        <v>#N/A</v>
      </c>
      <c r="BB398" s="73" t="e">
        <v>#N/A</v>
      </c>
      <c r="BC398" s="73" t="e">
        <v>#N/A</v>
      </c>
      <c r="BD398" s="73" t="e">
        <v>#N/A</v>
      </c>
      <c r="BE398" s="73" t="e">
        <v>#N/A</v>
      </c>
      <c r="BF398" s="73" t="e">
        <v>#N/A</v>
      </c>
      <c r="BG398" s="73" t="e">
        <v>#N/A</v>
      </c>
      <c r="BH398" s="73" t="e">
        <v>#N/A</v>
      </c>
      <c r="BI398" s="73" t="e">
        <v>#N/A</v>
      </c>
      <c r="BJ398" s="73" t="e">
        <v>#N/A</v>
      </c>
      <c r="BK398" s="73" t="e">
        <v>#N/A</v>
      </c>
    </row>
    <row r="399" spans="1:63" x14ac:dyDescent="0.25">
      <c r="A399" s="61" t="s">
        <v>82</v>
      </c>
      <c r="B399" s="62" t="s">
        <v>81</v>
      </c>
      <c r="C399" s="77" t="e">
        <v>#N/A</v>
      </c>
      <c r="D399" s="77" t="e">
        <v>#N/A</v>
      </c>
      <c r="E399" s="77" t="e">
        <v>#N/A</v>
      </c>
      <c r="F399" s="77" t="e">
        <v>#N/A</v>
      </c>
      <c r="G399" s="77" t="e">
        <v>#N/A</v>
      </c>
      <c r="H399" s="77" t="e">
        <v>#N/A</v>
      </c>
      <c r="I399" s="77" t="e">
        <v>#N/A</v>
      </c>
      <c r="J399" s="77" t="e">
        <v>#N/A</v>
      </c>
      <c r="K399" s="77" t="e">
        <v>#N/A</v>
      </c>
      <c r="L399" s="77" t="e">
        <v>#N/A</v>
      </c>
      <c r="M399" s="77" t="e">
        <v>#N/A</v>
      </c>
      <c r="N399" s="77" t="e">
        <v>#N/A</v>
      </c>
      <c r="O399" s="77" t="e">
        <v>#N/A</v>
      </c>
      <c r="P399" s="77" t="e">
        <v>#N/A</v>
      </c>
      <c r="Q399" s="77" t="e">
        <v>#N/A</v>
      </c>
      <c r="R399" s="77" t="e">
        <v>#N/A</v>
      </c>
      <c r="S399" s="77" t="e">
        <v>#N/A</v>
      </c>
      <c r="T399" s="77" t="e">
        <v>#N/A</v>
      </c>
      <c r="U399" s="77" t="e">
        <v>#N/A</v>
      </c>
      <c r="V399" s="77" t="e">
        <v>#N/A</v>
      </c>
      <c r="W399" s="77" t="e">
        <v>#N/A</v>
      </c>
      <c r="X399" s="77" t="e">
        <v>#N/A</v>
      </c>
      <c r="Y399" s="77" t="e">
        <v>#N/A</v>
      </c>
      <c r="Z399" s="77" t="e">
        <v>#N/A</v>
      </c>
      <c r="AA399" s="77" t="e">
        <v>#N/A</v>
      </c>
      <c r="AB399" s="77" t="e">
        <v>#N/A</v>
      </c>
      <c r="AC399" s="77" t="e">
        <v>#N/A</v>
      </c>
      <c r="AD399" s="77" t="e">
        <v>#N/A</v>
      </c>
      <c r="AE399" s="77" t="e">
        <v>#N/A</v>
      </c>
      <c r="AF399" s="77" t="e">
        <v>#N/A</v>
      </c>
      <c r="AG399" s="73" t="e">
        <v>#N/A</v>
      </c>
      <c r="AH399" s="73">
        <v>9.7399997711181605</v>
      </c>
      <c r="AI399" s="73">
        <v>9.8100004196166992</v>
      </c>
      <c r="AJ399" s="73">
        <v>9.9399995803833008</v>
      </c>
      <c r="AK399" s="73">
        <v>9.9799995422363299</v>
      </c>
      <c r="AL399" s="73">
        <v>9.9700002670288104</v>
      </c>
      <c r="AM399" s="73">
        <v>9.9799995422363299</v>
      </c>
      <c r="AN399" s="73">
        <v>9.9600000381469709</v>
      </c>
      <c r="AO399" s="73">
        <v>9.9600000381469709</v>
      </c>
      <c r="AP399" s="73">
        <v>10.0100002288818</v>
      </c>
      <c r="AQ399" s="73">
        <v>9.9799995422363299</v>
      </c>
      <c r="AR399" s="73">
        <v>9.9600000381469709</v>
      </c>
      <c r="AS399" s="73">
        <v>10</v>
      </c>
      <c r="AT399" s="73">
        <v>10</v>
      </c>
      <c r="AU399" s="73">
        <v>9.9399995803833008</v>
      </c>
      <c r="AV399" s="73">
        <v>9.8599996566772496</v>
      </c>
      <c r="AW399" s="73">
        <v>9.6999998092651403</v>
      </c>
      <c r="AX399" s="73">
        <v>9.5699996948242205</v>
      </c>
      <c r="AY399" s="73">
        <v>9.5100002288818395</v>
      </c>
      <c r="AZ399" s="73">
        <v>9.8100004196166992</v>
      </c>
      <c r="BA399" s="73">
        <v>9.8599996566772496</v>
      </c>
      <c r="BB399" s="73">
        <v>9.8599996566772496</v>
      </c>
      <c r="BC399" s="73">
        <v>9.8699998855590803</v>
      </c>
      <c r="BD399" s="73">
        <v>10.039999961853001</v>
      </c>
      <c r="BE399" s="73">
        <v>10.1199998855591</v>
      </c>
      <c r="BF399" s="73">
        <v>10.2200002670288</v>
      </c>
      <c r="BG399" s="73">
        <v>10.310000419616699</v>
      </c>
      <c r="BH399" s="73">
        <v>10.3400001525879</v>
      </c>
      <c r="BI399" s="73">
        <v>10.2200002670288</v>
      </c>
      <c r="BJ399" s="73">
        <v>10.1300001144409</v>
      </c>
      <c r="BK399" s="73">
        <v>10.6599998474121</v>
      </c>
    </row>
    <row r="400" spans="1:63" x14ac:dyDescent="0.25">
      <c r="A400" s="61" t="s">
        <v>84</v>
      </c>
      <c r="B400" s="62" t="s">
        <v>83</v>
      </c>
      <c r="C400" s="77" t="e">
        <v>#N/A</v>
      </c>
      <c r="D400" s="77" t="e">
        <v>#N/A</v>
      </c>
      <c r="E400" s="77" t="e">
        <v>#N/A</v>
      </c>
      <c r="F400" s="77" t="e">
        <v>#N/A</v>
      </c>
      <c r="G400" s="77" t="e">
        <v>#N/A</v>
      </c>
      <c r="H400" s="77" t="e">
        <v>#N/A</v>
      </c>
      <c r="I400" s="77" t="e">
        <v>#N/A</v>
      </c>
      <c r="J400" s="77" t="e">
        <v>#N/A</v>
      </c>
      <c r="K400" s="77" t="e">
        <v>#N/A</v>
      </c>
      <c r="L400" s="77" t="e">
        <v>#N/A</v>
      </c>
      <c r="M400" s="77" t="e">
        <v>#N/A</v>
      </c>
      <c r="N400" s="77" t="e">
        <v>#N/A</v>
      </c>
      <c r="O400" s="77" t="e">
        <v>#N/A</v>
      </c>
      <c r="P400" s="77" t="e">
        <v>#N/A</v>
      </c>
      <c r="Q400" s="77" t="e">
        <v>#N/A</v>
      </c>
      <c r="R400" s="77" t="e">
        <v>#N/A</v>
      </c>
      <c r="S400" s="77" t="e">
        <v>#N/A</v>
      </c>
      <c r="T400" s="77" t="e">
        <v>#N/A</v>
      </c>
      <c r="U400" s="77" t="e">
        <v>#N/A</v>
      </c>
      <c r="V400" s="77" t="e">
        <v>#N/A</v>
      </c>
      <c r="W400" s="77" t="e">
        <v>#N/A</v>
      </c>
      <c r="X400" s="77" t="e">
        <v>#N/A</v>
      </c>
      <c r="Y400" s="77" t="e">
        <v>#N/A</v>
      </c>
      <c r="Z400" s="77" t="e">
        <v>#N/A</v>
      </c>
      <c r="AA400" s="77" t="e">
        <v>#N/A</v>
      </c>
      <c r="AB400" s="77" t="e">
        <v>#N/A</v>
      </c>
      <c r="AC400" s="77" t="e">
        <v>#N/A</v>
      </c>
      <c r="AD400" s="77" t="e">
        <v>#N/A</v>
      </c>
      <c r="AE400" s="77" t="e">
        <v>#N/A</v>
      </c>
      <c r="AF400" s="77" t="e">
        <v>#N/A</v>
      </c>
      <c r="AG400" s="73" t="e">
        <v>#N/A</v>
      </c>
      <c r="AH400" s="73">
        <v>9.3400001525878906</v>
      </c>
      <c r="AI400" s="73">
        <v>9.4200000762939506</v>
      </c>
      <c r="AJ400" s="73">
        <v>9.5500001907348597</v>
      </c>
      <c r="AK400" s="73">
        <v>9.6000003814697301</v>
      </c>
      <c r="AL400" s="73">
        <v>9.5900001525878906</v>
      </c>
      <c r="AM400" s="73">
        <v>9.5200004577636701</v>
      </c>
      <c r="AN400" s="73">
        <v>9.4399995803833008</v>
      </c>
      <c r="AO400" s="73">
        <v>9.3599996566772496</v>
      </c>
      <c r="AP400" s="73">
        <v>9.3400001525878906</v>
      </c>
      <c r="AQ400" s="73">
        <v>9.2399997711181605</v>
      </c>
      <c r="AR400" s="73">
        <v>9.1400003433227504</v>
      </c>
      <c r="AS400" s="73">
        <v>8.2100000381469709</v>
      </c>
      <c r="AT400" s="73">
        <v>8.3000001907348597</v>
      </c>
      <c r="AU400" s="73">
        <v>8.3400001525878906</v>
      </c>
      <c r="AV400" s="73">
        <v>9.5200004577636701</v>
      </c>
      <c r="AW400" s="73">
        <v>9.0399999618530291</v>
      </c>
      <c r="AX400" s="73">
        <v>8.4799995422363299</v>
      </c>
      <c r="AY400" s="73">
        <v>7.1700000762939498</v>
      </c>
      <c r="AZ400" s="73">
        <v>7.2600002288818404</v>
      </c>
      <c r="BA400" s="73">
        <v>7.6500000953674299</v>
      </c>
      <c r="BB400" s="73">
        <v>7.4499998092651403</v>
      </c>
      <c r="BC400" s="73">
        <v>7.4699997901916504</v>
      </c>
      <c r="BD400" s="73">
        <v>7.3200001716613796</v>
      </c>
      <c r="BE400" s="73">
        <v>7.4699997901916504</v>
      </c>
      <c r="BF400" s="73">
        <v>7.4099998474121103</v>
      </c>
      <c r="BG400" s="73">
        <v>6.8099999427795401</v>
      </c>
      <c r="BH400" s="73">
        <v>6.75</v>
      </c>
      <c r="BI400" s="73">
        <v>6.4299998283386204</v>
      </c>
      <c r="BJ400" s="73">
        <v>6.3600001335143999</v>
      </c>
      <c r="BK400" s="73">
        <v>7.1100001335143999</v>
      </c>
    </row>
    <row r="401" spans="1:63" x14ac:dyDescent="0.25">
      <c r="A401" s="61" t="s">
        <v>190</v>
      </c>
      <c r="B401" s="62" t="s">
        <v>189</v>
      </c>
      <c r="C401" s="77" t="e">
        <v>#N/A</v>
      </c>
      <c r="D401" s="77" t="e">
        <v>#N/A</v>
      </c>
      <c r="E401" s="77" t="e">
        <v>#N/A</v>
      </c>
      <c r="F401" s="77" t="e">
        <v>#N/A</v>
      </c>
      <c r="G401" s="77" t="e">
        <v>#N/A</v>
      </c>
      <c r="H401" s="77" t="e">
        <v>#N/A</v>
      </c>
      <c r="I401" s="77" t="e">
        <v>#N/A</v>
      </c>
      <c r="J401" s="77" t="e">
        <v>#N/A</v>
      </c>
      <c r="K401" s="77" t="e">
        <v>#N/A</v>
      </c>
      <c r="L401" s="77" t="e">
        <v>#N/A</v>
      </c>
      <c r="M401" s="77" t="e">
        <v>#N/A</v>
      </c>
      <c r="N401" s="77" t="e">
        <v>#N/A</v>
      </c>
      <c r="O401" s="77" t="e">
        <v>#N/A</v>
      </c>
      <c r="P401" s="77" t="e">
        <v>#N/A</v>
      </c>
      <c r="Q401" s="77" t="e">
        <v>#N/A</v>
      </c>
      <c r="R401" s="77" t="e">
        <v>#N/A</v>
      </c>
      <c r="S401" s="77" t="e">
        <v>#N/A</v>
      </c>
      <c r="T401" s="77" t="e">
        <v>#N/A</v>
      </c>
      <c r="U401" s="77" t="e">
        <v>#N/A</v>
      </c>
      <c r="V401" s="77" t="e">
        <v>#N/A</v>
      </c>
      <c r="W401" s="77" t="e">
        <v>#N/A</v>
      </c>
      <c r="X401" s="77" t="e">
        <v>#N/A</v>
      </c>
      <c r="Y401" s="77" t="e">
        <v>#N/A</v>
      </c>
      <c r="Z401" s="77" t="e">
        <v>#N/A</v>
      </c>
      <c r="AA401" s="77" t="e">
        <v>#N/A</v>
      </c>
      <c r="AB401" s="77" t="e">
        <v>#N/A</v>
      </c>
      <c r="AC401" s="77" t="e">
        <v>#N/A</v>
      </c>
      <c r="AD401" s="77" t="e">
        <v>#N/A</v>
      </c>
      <c r="AE401" s="77" t="e">
        <v>#N/A</v>
      </c>
      <c r="AF401" s="77" t="e">
        <v>#N/A</v>
      </c>
      <c r="AG401" s="73" t="e">
        <v>#N/A</v>
      </c>
      <c r="AH401" s="73">
        <v>3.1500000953674299</v>
      </c>
      <c r="AI401" s="73">
        <v>3.2400000095367401</v>
      </c>
      <c r="AJ401" s="73">
        <v>3.3699998855590798</v>
      </c>
      <c r="AK401" s="73">
        <v>4.4400000572204599</v>
      </c>
      <c r="AL401" s="73">
        <v>7.0999999046325701</v>
      </c>
      <c r="AM401" s="73">
        <v>5.4699997901916504</v>
      </c>
      <c r="AN401" s="73">
        <v>4.2399997711181596</v>
      </c>
      <c r="AO401" s="73">
        <v>3.7300000190734899</v>
      </c>
      <c r="AP401" s="73">
        <v>2.5999999046325701</v>
      </c>
      <c r="AQ401" s="73">
        <v>2.6500000953674299</v>
      </c>
      <c r="AR401" s="73">
        <v>2.6300001144409202</v>
      </c>
      <c r="AS401" s="73">
        <v>3</v>
      </c>
      <c r="AT401" s="73">
        <v>3.46000003814697</v>
      </c>
      <c r="AU401" s="73">
        <v>3.9400000572204599</v>
      </c>
      <c r="AV401" s="73">
        <v>3.5599999427795401</v>
      </c>
      <c r="AW401" s="73">
        <v>3.5699999332428001</v>
      </c>
      <c r="AX401" s="73">
        <v>3.6300001144409202</v>
      </c>
      <c r="AY401" s="73">
        <v>3.8699998855590798</v>
      </c>
      <c r="AZ401" s="73">
        <v>5.3600001335143999</v>
      </c>
      <c r="BA401" s="73">
        <v>5.3000001907348597</v>
      </c>
      <c r="BB401" s="73">
        <v>5.1700000762939498</v>
      </c>
      <c r="BC401" s="73">
        <v>4.8899998664856001</v>
      </c>
      <c r="BD401" s="73">
        <v>4.9099998474121103</v>
      </c>
      <c r="BE401" s="73">
        <v>4.8099999427795401</v>
      </c>
      <c r="BF401" s="73">
        <v>4.3099999427795401</v>
      </c>
      <c r="BG401" s="73">
        <v>3.8599998950958301</v>
      </c>
      <c r="BH401" s="73">
        <v>3.4200000762939502</v>
      </c>
      <c r="BI401" s="73">
        <v>3.2799999713897701</v>
      </c>
      <c r="BJ401" s="73">
        <v>3.4800000190734899</v>
      </c>
      <c r="BK401" s="73">
        <v>4.71000003814697</v>
      </c>
    </row>
    <row r="402" spans="1:63" x14ac:dyDescent="0.25">
      <c r="A402" s="61" t="s">
        <v>545</v>
      </c>
      <c r="B402" s="62" t="s">
        <v>467</v>
      </c>
      <c r="C402" s="77" t="e">
        <v>#N/A</v>
      </c>
      <c r="D402" s="77" t="e">
        <v>#N/A</v>
      </c>
      <c r="E402" s="77" t="e">
        <v>#N/A</v>
      </c>
      <c r="F402" s="77" t="e">
        <v>#N/A</v>
      </c>
      <c r="G402" s="77" t="e">
        <v>#N/A</v>
      </c>
      <c r="H402" s="77" t="e">
        <v>#N/A</v>
      </c>
      <c r="I402" s="77" t="e">
        <v>#N/A</v>
      </c>
      <c r="J402" s="77" t="e">
        <v>#N/A</v>
      </c>
      <c r="K402" s="77" t="e">
        <v>#N/A</v>
      </c>
      <c r="L402" s="77" t="e">
        <v>#N/A</v>
      </c>
      <c r="M402" s="77" t="e">
        <v>#N/A</v>
      </c>
      <c r="N402" s="77" t="e">
        <v>#N/A</v>
      </c>
      <c r="O402" s="77" t="e">
        <v>#N/A</v>
      </c>
      <c r="P402" s="77" t="e">
        <v>#N/A</v>
      </c>
      <c r="Q402" s="77" t="e">
        <v>#N/A</v>
      </c>
      <c r="R402" s="77" t="e">
        <v>#N/A</v>
      </c>
      <c r="S402" s="77" t="e">
        <v>#N/A</v>
      </c>
      <c r="T402" s="77" t="e">
        <v>#N/A</v>
      </c>
      <c r="U402" s="77" t="e">
        <v>#N/A</v>
      </c>
      <c r="V402" s="77" t="e">
        <v>#N/A</v>
      </c>
      <c r="W402" s="77" t="e">
        <v>#N/A</v>
      </c>
      <c r="X402" s="77" t="e">
        <v>#N/A</v>
      </c>
      <c r="Y402" s="77" t="e">
        <v>#N/A</v>
      </c>
      <c r="Z402" s="77" t="e">
        <v>#N/A</v>
      </c>
      <c r="AA402" s="77" t="e">
        <v>#N/A</v>
      </c>
      <c r="AB402" s="77" t="e">
        <v>#N/A</v>
      </c>
      <c r="AC402" s="77" t="e">
        <v>#N/A</v>
      </c>
      <c r="AD402" s="77" t="e">
        <v>#N/A</v>
      </c>
      <c r="AE402" s="77" t="e">
        <v>#N/A</v>
      </c>
      <c r="AF402" s="77" t="e">
        <v>#N/A</v>
      </c>
      <c r="AG402" s="73" t="e">
        <v>#N/A</v>
      </c>
      <c r="AH402" s="73" t="e">
        <v>#N/A</v>
      </c>
      <c r="AI402" s="73" t="e">
        <v>#N/A</v>
      </c>
      <c r="AJ402" s="73" t="e">
        <v>#N/A</v>
      </c>
      <c r="AK402" s="73" t="e">
        <v>#N/A</v>
      </c>
      <c r="AL402" s="73" t="e">
        <v>#N/A</v>
      </c>
      <c r="AM402" s="73" t="e">
        <v>#N/A</v>
      </c>
      <c r="AN402" s="73" t="e">
        <v>#N/A</v>
      </c>
      <c r="AO402" s="73" t="e">
        <v>#N/A</v>
      </c>
      <c r="AP402" s="73" t="e">
        <v>#N/A</v>
      </c>
      <c r="AQ402" s="73" t="e">
        <v>#N/A</v>
      </c>
      <c r="AR402" s="73" t="e">
        <v>#N/A</v>
      </c>
      <c r="AS402" s="73" t="e">
        <v>#N/A</v>
      </c>
      <c r="AT402" s="73" t="e">
        <v>#N/A</v>
      </c>
      <c r="AU402" s="73" t="e">
        <v>#N/A</v>
      </c>
      <c r="AV402" s="73" t="e">
        <v>#N/A</v>
      </c>
      <c r="AW402" s="73" t="e">
        <v>#N/A</v>
      </c>
      <c r="AX402" s="73" t="e">
        <v>#N/A</v>
      </c>
      <c r="AY402" s="73" t="e">
        <v>#N/A</v>
      </c>
      <c r="AZ402" s="73" t="e">
        <v>#N/A</v>
      </c>
      <c r="BA402" s="73" t="e">
        <v>#N/A</v>
      </c>
      <c r="BB402" s="73" t="e">
        <v>#N/A</v>
      </c>
      <c r="BC402" s="73" t="e">
        <v>#N/A</v>
      </c>
      <c r="BD402" s="73" t="e">
        <v>#N/A</v>
      </c>
      <c r="BE402" s="73" t="e">
        <v>#N/A</v>
      </c>
      <c r="BF402" s="73" t="e">
        <v>#N/A</v>
      </c>
      <c r="BG402" s="73" t="e">
        <v>#N/A</v>
      </c>
      <c r="BH402" s="73" t="e">
        <v>#N/A</v>
      </c>
      <c r="BI402" s="73" t="e">
        <v>#N/A</v>
      </c>
      <c r="BJ402" s="73" t="e">
        <v>#N/A</v>
      </c>
      <c r="BK402" s="73" t="e">
        <v>#N/A</v>
      </c>
    </row>
    <row r="403" spans="1:63" x14ac:dyDescent="0.25">
      <c r="A403" s="61" t="s">
        <v>525</v>
      </c>
      <c r="B403" s="62" t="s">
        <v>346</v>
      </c>
      <c r="C403" s="77" t="e">
        <v>#N/A</v>
      </c>
      <c r="D403" s="77" t="e">
        <v>#N/A</v>
      </c>
      <c r="E403" s="77" t="e">
        <v>#N/A</v>
      </c>
      <c r="F403" s="77" t="e">
        <v>#N/A</v>
      </c>
      <c r="G403" s="77" t="e">
        <v>#N/A</v>
      </c>
      <c r="H403" s="77" t="e">
        <v>#N/A</v>
      </c>
      <c r="I403" s="77" t="e">
        <v>#N/A</v>
      </c>
      <c r="J403" s="77" t="e">
        <v>#N/A</v>
      </c>
      <c r="K403" s="77" t="e">
        <v>#N/A</v>
      </c>
      <c r="L403" s="77" t="e">
        <v>#N/A</v>
      </c>
      <c r="M403" s="77" t="e">
        <v>#N/A</v>
      </c>
      <c r="N403" s="77" t="e">
        <v>#N/A</v>
      </c>
      <c r="O403" s="77" t="e">
        <v>#N/A</v>
      </c>
      <c r="P403" s="77" t="e">
        <v>#N/A</v>
      </c>
      <c r="Q403" s="77" t="e">
        <v>#N/A</v>
      </c>
      <c r="R403" s="77" t="e">
        <v>#N/A</v>
      </c>
      <c r="S403" s="77" t="e">
        <v>#N/A</v>
      </c>
      <c r="T403" s="77" t="e">
        <v>#N/A</v>
      </c>
      <c r="U403" s="77" t="e">
        <v>#N/A</v>
      </c>
      <c r="V403" s="77" t="e">
        <v>#N/A</v>
      </c>
      <c r="W403" s="77" t="e">
        <v>#N/A</v>
      </c>
      <c r="X403" s="77" t="e">
        <v>#N/A</v>
      </c>
      <c r="Y403" s="77" t="e">
        <v>#N/A</v>
      </c>
      <c r="Z403" s="77" t="e">
        <v>#N/A</v>
      </c>
      <c r="AA403" s="77" t="e">
        <v>#N/A</v>
      </c>
      <c r="AB403" s="77" t="e">
        <v>#N/A</v>
      </c>
      <c r="AC403" s="77" t="e">
        <v>#N/A</v>
      </c>
      <c r="AD403" s="77" t="e">
        <v>#N/A</v>
      </c>
      <c r="AE403" s="77" t="e">
        <v>#N/A</v>
      </c>
      <c r="AF403" s="77" t="e">
        <v>#N/A</v>
      </c>
      <c r="AG403" s="73" t="e">
        <v>#N/A</v>
      </c>
      <c r="AH403" s="73">
        <v>1.8999999761581401</v>
      </c>
      <c r="AI403" s="73">
        <v>3.7000000476837198</v>
      </c>
      <c r="AJ403" s="73">
        <v>3.7000000476837198</v>
      </c>
      <c r="AK403" s="73">
        <v>5.8000001907348597</v>
      </c>
      <c r="AL403" s="73">
        <v>5.3000001907348597</v>
      </c>
      <c r="AM403" s="73">
        <v>7.9000000953674299</v>
      </c>
      <c r="AN403" s="73">
        <v>7.9000000953674299</v>
      </c>
      <c r="AO403" s="73">
        <v>10</v>
      </c>
      <c r="AP403" s="73">
        <v>11.1400003433228</v>
      </c>
      <c r="AQ403" s="73">
        <v>8.4600000381469709</v>
      </c>
      <c r="AR403" s="73">
        <v>7.28999996185303</v>
      </c>
      <c r="AS403" s="73">
        <v>6.8000001907348597</v>
      </c>
      <c r="AT403" s="73">
        <v>7.9499998092651403</v>
      </c>
      <c r="AU403" s="73">
        <v>8.1700000762939506</v>
      </c>
      <c r="AV403" s="73">
        <v>7.28999996185303</v>
      </c>
      <c r="AW403" s="73">
        <v>7.3800001144409197</v>
      </c>
      <c r="AX403" s="73">
        <v>5.0700001716613796</v>
      </c>
      <c r="AY403" s="73">
        <v>3.9800000190734899</v>
      </c>
      <c r="AZ403" s="73">
        <v>6.4000000953674299</v>
      </c>
      <c r="BA403" s="73">
        <v>7.4499998092651403</v>
      </c>
      <c r="BB403" s="73">
        <v>6.6799998283386204</v>
      </c>
      <c r="BC403" s="73">
        <v>5.5799999237060502</v>
      </c>
      <c r="BD403" s="73">
        <v>5.0999999046325701</v>
      </c>
      <c r="BE403" s="73">
        <v>3.8599998950958301</v>
      </c>
      <c r="BF403" s="73">
        <v>3.6900000572204599</v>
      </c>
      <c r="BG403" s="73">
        <v>4.1900000572204599</v>
      </c>
      <c r="BH403" s="73">
        <v>4.0999999046325701</v>
      </c>
      <c r="BI403" s="73">
        <v>4.1100001335143999</v>
      </c>
      <c r="BJ403" s="73">
        <v>5.0999999046325701</v>
      </c>
      <c r="BK403" s="73">
        <v>4.71000003814697</v>
      </c>
    </row>
    <row r="404" spans="1:63" x14ac:dyDescent="0.25">
      <c r="A404" s="61" t="s">
        <v>433</v>
      </c>
      <c r="B404" s="62" t="s">
        <v>432</v>
      </c>
      <c r="C404" s="77" t="e">
        <v>#N/A</v>
      </c>
      <c r="D404" s="77" t="e">
        <v>#N/A</v>
      </c>
      <c r="E404" s="77" t="e">
        <v>#N/A</v>
      </c>
      <c r="F404" s="77" t="e">
        <v>#N/A</v>
      </c>
      <c r="G404" s="77" t="e">
        <v>#N/A</v>
      </c>
      <c r="H404" s="77" t="e">
        <v>#N/A</v>
      </c>
      <c r="I404" s="77" t="e">
        <v>#N/A</v>
      </c>
      <c r="J404" s="77" t="e">
        <v>#N/A</v>
      </c>
      <c r="K404" s="77" t="e">
        <v>#N/A</v>
      </c>
      <c r="L404" s="77" t="e">
        <v>#N/A</v>
      </c>
      <c r="M404" s="77" t="e">
        <v>#N/A</v>
      </c>
      <c r="N404" s="77" t="e">
        <v>#N/A</v>
      </c>
      <c r="O404" s="77" t="e">
        <v>#N/A</v>
      </c>
      <c r="P404" s="77" t="e">
        <v>#N/A</v>
      </c>
      <c r="Q404" s="77" t="e">
        <v>#N/A</v>
      </c>
      <c r="R404" s="77" t="e">
        <v>#N/A</v>
      </c>
      <c r="S404" s="77" t="e">
        <v>#N/A</v>
      </c>
      <c r="T404" s="77" t="e">
        <v>#N/A</v>
      </c>
      <c r="U404" s="77" t="e">
        <v>#N/A</v>
      </c>
      <c r="V404" s="77" t="e">
        <v>#N/A</v>
      </c>
      <c r="W404" s="77" t="e">
        <v>#N/A</v>
      </c>
      <c r="X404" s="77" t="e">
        <v>#N/A</v>
      </c>
      <c r="Y404" s="77" t="e">
        <v>#N/A</v>
      </c>
      <c r="Z404" s="77" t="e">
        <v>#N/A</v>
      </c>
      <c r="AA404" s="77" t="e">
        <v>#N/A</v>
      </c>
      <c r="AB404" s="77" t="e">
        <v>#N/A</v>
      </c>
      <c r="AC404" s="77" t="e">
        <v>#N/A</v>
      </c>
      <c r="AD404" s="77" t="e">
        <v>#N/A</v>
      </c>
      <c r="AE404" s="77" t="e">
        <v>#N/A</v>
      </c>
      <c r="AF404" s="77" t="e">
        <v>#N/A</v>
      </c>
      <c r="AG404" s="73" t="e">
        <v>#N/A</v>
      </c>
      <c r="AH404" s="73" t="e">
        <v>#N/A</v>
      </c>
      <c r="AI404" s="73" t="e">
        <v>#N/A</v>
      </c>
      <c r="AJ404" s="73" t="e">
        <v>#N/A</v>
      </c>
      <c r="AK404" s="73" t="e">
        <v>#N/A</v>
      </c>
      <c r="AL404" s="73" t="e">
        <v>#N/A</v>
      </c>
      <c r="AM404" s="73" t="e">
        <v>#N/A</v>
      </c>
      <c r="AN404" s="73" t="e">
        <v>#N/A</v>
      </c>
      <c r="AO404" s="73" t="e">
        <v>#N/A</v>
      </c>
      <c r="AP404" s="73" t="e">
        <v>#N/A</v>
      </c>
      <c r="AQ404" s="73" t="e">
        <v>#N/A</v>
      </c>
      <c r="AR404" s="73" t="e">
        <v>#N/A</v>
      </c>
      <c r="AS404" s="73" t="e">
        <v>#N/A</v>
      </c>
      <c r="AT404" s="73" t="e">
        <v>#N/A</v>
      </c>
      <c r="AU404" s="73" t="e">
        <v>#N/A</v>
      </c>
      <c r="AV404" s="73" t="e">
        <v>#N/A</v>
      </c>
      <c r="AW404" s="73" t="e">
        <v>#N/A</v>
      </c>
      <c r="AX404" s="73" t="e">
        <v>#N/A</v>
      </c>
      <c r="AY404" s="73" t="e">
        <v>#N/A</v>
      </c>
      <c r="AZ404" s="73" t="e">
        <v>#N/A</v>
      </c>
      <c r="BA404" s="73" t="e">
        <v>#N/A</v>
      </c>
      <c r="BB404" s="73" t="e">
        <v>#N/A</v>
      </c>
      <c r="BC404" s="73" t="e">
        <v>#N/A</v>
      </c>
      <c r="BD404" s="73" t="e">
        <v>#N/A</v>
      </c>
      <c r="BE404" s="73" t="e">
        <v>#N/A</v>
      </c>
      <c r="BF404" s="73" t="e">
        <v>#N/A</v>
      </c>
      <c r="BG404" s="73" t="e">
        <v>#N/A</v>
      </c>
      <c r="BH404" s="73" t="e">
        <v>#N/A</v>
      </c>
      <c r="BI404" s="73" t="e">
        <v>#N/A</v>
      </c>
      <c r="BJ404" s="73" t="e">
        <v>#N/A</v>
      </c>
      <c r="BK404" s="73" t="e">
        <v>#N/A</v>
      </c>
    </row>
    <row r="405" spans="1:63" x14ac:dyDescent="0.25">
      <c r="A405" s="61" t="s">
        <v>257</v>
      </c>
      <c r="B405" s="62" t="s">
        <v>256</v>
      </c>
      <c r="C405" s="77" t="e">
        <v>#N/A</v>
      </c>
      <c r="D405" s="77" t="e">
        <v>#N/A</v>
      </c>
      <c r="E405" s="77" t="e">
        <v>#N/A</v>
      </c>
      <c r="F405" s="77" t="e">
        <v>#N/A</v>
      </c>
      <c r="G405" s="77" t="e">
        <v>#N/A</v>
      </c>
      <c r="H405" s="77" t="e">
        <v>#N/A</v>
      </c>
      <c r="I405" s="77" t="e">
        <v>#N/A</v>
      </c>
      <c r="J405" s="77" t="e">
        <v>#N/A</v>
      </c>
      <c r="K405" s="77" t="e">
        <v>#N/A</v>
      </c>
      <c r="L405" s="77" t="e">
        <v>#N/A</v>
      </c>
      <c r="M405" s="77" t="e">
        <v>#N/A</v>
      </c>
      <c r="N405" s="77" t="e">
        <v>#N/A</v>
      </c>
      <c r="O405" s="77" t="e">
        <v>#N/A</v>
      </c>
      <c r="P405" s="77" t="e">
        <v>#N/A</v>
      </c>
      <c r="Q405" s="77" t="e">
        <v>#N/A</v>
      </c>
      <c r="R405" s="77" t="e">
        <v>#N/A</v>
      </c>
      <c r="S405" s="77" t="e">
        <v>#N/A</v>
      </c>
      <c r="T405" s="77" t="e">
        <v>#N/A</v>
      </c>
      <c r="U405" s="77" t="e">
        <v>#N/A</v>
      </c>
      <c r="V405" s="77" t="e">
        <v>#N/A</v>
      </c>
      <c r="W405" s="77" t="e">
        <v>#N/A</v>
      </c>
      <c r="X405" s="77" t="e">
        <v>#N/A</v>
      </c>
      <c r="Y405" s="77" t="e">
        <v>#N/A</v>
      </c>
      <c r="Z405" s="77" t="e">
        <v>#N/A</v>
      </c>
      <c r="AA405" s="77" t="e">
        <v>#N/A</v>
      </c>
      <c r="AB405" s="77" t="e">
        <v>#N/A</v>
      </c>
      <c r="AC405" s="77" t="e">
        <v>#N/A</v>
      </c>
      <c r="AD405" s="77" t="e">
        <v>#N/A</v>
      </c>
      <c r="AE405" s="77" t="e">
        <v>#N/A</v>
      </c>
      <c r="AF405" s="77" t="e">
        <v>#N/A</v>
      </c>
      <c r="AG405" s="73" t="e">
        <v>#N/A</v>
      </c>
      <c r="AH405" s="73">
        <v>5.9899997711181596</v>
      </c>
      <c r="AI405" s="73">
        <v>6.0500001907348597</v>
      </c>
      <c r="AJ405" s="73">
        <v>6.1500000953674299</v>
      </c>
      <c r="AK405" s="73">
        <v>6.1799998283386204</v>
      </c>
      <c r="AL405" s="73">
        <v>6.1799998283386204</v>
      </c>
      <c r="AM405" s="73">
        <v>6.1799998283386204</v>
      </c>
      <c r="AN405" s="73">
        <v>6.1700000762939498</v>
      </c>
      <c r="AO405" s="73">
        <v>6.1700000762939498</v>
      </c>
      <c r="AP405" s="73">
        <v>6.21000003814697</v>
      </c>
      <c r="AQ405" s="73">
        <v>6.1799998283386204</v>
      </c>
      <c r="AR405" s="73">
        <v>6.1599998474121103</v>
      </c>
      <c r="AS405" s="73">
        <v>6.1999998092651403</v>
      </c>
      <c r="AT405" s="73">
        <v>6.8000001907348597</v>
      </c>
      <c r="AU405" s="73">
        <v>6.96000003814697</v>
      </c>
      <c r="AV405" s="73">
        <v>7.0900001525878897</v>
      </c>
      <c r="AW405" s="73">
        <v>7.1399998664856001</v>
      </c>
      <c r="AX405" s="73">
        <v>7.1999998092651403</v>
      </c>
      <c r="AY405" s="73">
        <v>5.5700001716613796</v>
      </c>
      <c r="AZ405" s="73">
        <v>5.8600001335143999</v>
      </c>
      <c r="BA405" s="73">
        <v>6.5500001907348597</v>
      </c>
      <c r="BB405" s="73">
        <v>4.7699999809265101</v>
      </c>
      <c r="BC405" s="73">
        <v>3.9100000858306898</v>
      </c>
      <c r="BD405" s="73">
        <v>4.2300000190734899</v>
      </c>
      <c r="BE405" s="73">
        <v>4.8000001907348597</v>
      </c>
      <c r="BF405" s="73">
        <v>4.8600001335143999</v>
      </c>
      <c r="BG405" s="73">
        <v>7.2399997711181596</v>
      </c>
      <c r="BH405" s="73">
        <v>6.3600001335143999</v>
      </c>
      <c r="BI405" s="73">
        <v>5.3800001144409197</v>
      </c>
      <c r="BJ405" s="73">
        <v>5.3099999427795401</v>
      </c>
      <c r="BK405" s="73">
        <v>4.3299999237060502</v>
      </c>
    </row>
    <row r="406" spans="1:63" x14ac:dyDescent="0.25">
      <c r="A406" s="61" t="s">
        <v>407</v>
      </c>
      <c r="B406" s="62" t="s">
        <v>406</v>
      </c>
      <c r="C406" s="77" t="e">
        <v>#N/A</v>
      </c>
      <c r="D406" s="77" t="e">
        <v>#N/A</v>
      </c>
      <c r="E406" s="77" t="e">
        <v>#N/A</v>
      </c>
      <c r="F406" s="77" t="e">
        <v>#N/A</v>
      </c>
      <c r="G406" s="77" t="e">
        <v>#N/A</v>
      </c>
      <c r="H406" s="77" t="e">
        <v>#N/A</v>
      </c>
      <c r="I406" s="77" t="e">
        <v>#N/A</v>
      </c>
      <c r="J406" s="77" t="e">
        <v>#N/A</v>
      </c>
      <c r="K406" s="77" t="e">
        <v>#N/A</v>
      </c>
      <c r="L406" s="77" t="e">
        <v>#N/A</v>
      </c>
      <c r="M406" s="77" t="e">
        <v>#N/A</v>
      </c>
      <c r="N406" s="77" t="e">
        <v>#N/A</v>
      </c>
      <c r="O406" s="77" t="e">
        <v>#N/A</v>
      </c>
      <c r="P406" s="77" t="e">
        <v>#N/A</v>
      </c>
      <c r="Q406" s="77" t="e">
        <v>#N/A</v>
      </c>
      <c r="R406" s="77" t="e">
        <v>#N/A</v>
      </c>
      <c r="S406" s="77" t="e">
        <v>#N/A</v>
      </c>
      <c r="T406" s="77" t="e">
        <v>#N/A</v>
      </c>
      <c r="U406" s="77" t="e">
        <v>#N/A</v>
      </c>
      <c r="V406" s="77" t="e">
        <v>#N/A</v>
      </c>
      <c r="W406" s="77" t="e">
        <v>#N/A</v>
      </c>
      <c r="X406" s="77" t="e">
        <v>#N/A</v>
      </c>
      <c r="Y406" s="77" t="e">
        <v>#N/A</v>
      </c>
      <c r="Z406" s="77" t="e">
        <v>#N/A</v>
      </c>
      <c r="AA406" s="77" t="e">
        <v>#N/A</v>
      </c>
      <c r="AB406" s="77" t="e">
        <v>#N/A</v>
      </c>
      <c r="AC406" s="77" t="e">
        <v>#N/A</v>
      </c>
      <c r="AD406" s="77" t="e">
        <v>#N/A</v>
      </c>
      <c r="AE406" s="77" t="e">
        <v>#N/A</v>
      </c>
      <c r="AF406" s="77" t="e">
        <v>#N/A</v>
      </c>
      <c r="AG406" s="73" t="e">
        <v>#N/A</v>
      </c>
      <c r="AH406" s="73">
        <v>30.040000915527301</v>
      </c>
      <c r="AI406" s="73">
        <v>30.209999084472699</v>
      </c>
      <c r="AJ406" s="73">
        <v>30.4899997711182</v>
      </c>
      <c r="AK406" s="73">
        <v>30.579999923706101</v>
      </c>
      <c r="AL406" s="73">
        <v>30.569999694824201</v>
      </c>
      <c r="AM406" s="73">
        <v>30.569999694824201</v>
      </c>
      <c r="AN406" s="73">
        <v>30.549999237060501</v>
      </c>
      <c r="AO406" s="73">
        <v>30.549999237060501</v>
      </c>
      <c r="AP406" s="73">
        <v>30.649999618530298</v>
      </c>
      <c r="AQ406" s="73">
        <v>30.579999923706101</v>
      </c>
      <c r="AR406" s="73">
        <v>30.530000686645501</v>
      </c>
      <c r="AS406" s="73">
        <v>30.639999389648398</v>
      </c>
      <c r="AT406" s="73">
        <v>30.629999160766602</v>
      </c>
      <c r="AU406" s="73">
        <v>30.5</v>
      </c>
      <c r="AV406" s="73">
        <v>30.309999465942401</v>
      </c>
      <c r="AW406" s="73">
        <v>24.5100002288818</v>
      </c>
      <c r="AX406" s="73">
        <v>19.399999618530298</v>
      </c>
      <c r="AY406" s="73">
        <v>17.149999618530298</v>
      </c>
      <c r="AZ406" s="73">
        <v>19.090000152587901</v>
      </c>
      <c r="BA406" s="73">
        <v>19.649999618530298</v>
      </c>
      <c r="BB406" s="73">
        <v>19.670000076293899</v>
      </c>
      <c r="BC406" s="73">
        <v>19.969999313354499</v>
      </c>
      <c r="BD406" s="73">
        <v>19.5</v>
      </c>
      <c r="BE406" s="73">
        <v>18</v>
      </c>
      <c r="BF406" s="73">
        <v>17.540000915527301</v>
      </c>
      <c r="BG406" s="73">
        <v>17.719999313354499</v>
      </c>
      <c r="BH406" s="73">
        <v>16.069999694824201</v>
      </c>
      <c r="BI406" s="73">
        <v>15.180000305175801</v>
      </c>
      <c r="BJ406" s="73">
        <v>15.1199998855591</v>
      </c>
      <c r="BK406" s="73">
        <v>15.8599996566772</v>
      </c>
    </row>
    <row r="407" spans="1:63" x14ac:dyDescent="0.25">
      <c r="A407" s="61" t="s">
        <v>12</v>
      </c>
      <c r="B407" s="62" t="s">
        <v>11</v>
      </c>
      <c r="C407" s="77" t="e">
        <v>#N/A</v>
      </c>
      <c r="D407" s="77" t="e">
        <v>#N/A</v>
      </c>
      <c r="E407" s="77" t="e">
        <v>#N/A</v>
      </c>
      <c r="F407" s="77" t="e">
        <v>#N/A</v>
      </c>
      <c r="G407" s="77" t="e">
        <v>#N/A</v>
      </c>
      <c r="H407" s="77" t="e">
        <v>#N/A</v>
      </c>
      <c r="I407" s="77" t="e">
        <v>#N/A</v>
      </c>
      <c r="J407" s="77" t="e">
        <v>#N/A</v>
      </c>
      <c r="K407" s="77" t="e">
        <v>#N/A</v>
      </c>
      <c r="L407" s="77" t="e">
        <v>#N/A</v>
      </c>
      <c r="M407" s="77" t="e">
        <v>#N/A</v>
      </c>
      <c r="N407" s="77" t="e">
        <v>#N/A</v>
      </c>
      <c r="O407" s="77" t="e">
        <v>#N/A</v>
      </c>
      <c r="P407" s="77" t="e">
        <v>#N/A</v>
      </c>
      <c r="Q407" s="77" t="e">
        <v>#N/A</v>
      </c>
      <c r="R407" s="77" t="e">
        <v>#N/A</v>
      </c>
      <c r="S407" s="77" t="e">
        <v>#N/A</v>
      </c>
      <c r="T407" s="77" t="e">
        <v>#N/A</v>
      </c>
      <c r="U407" s="77" t="e">
        <v>#N/A</v>
      </c>
      <c r="V407" s="77" t="e">
        <v>#N/A</v>
      </c>
      <c r="W407" s="77" t="e">
        <v>#N/A</v>
      </c>
      <c r="X407" s="77" t="e">
        <v>#N/A</v>
      </c>
      <c r="Y407" s="77" t="e">
        <v>#N/A</v>
      </c>
      <c r="Z407" s="77" t="e">
        <v>#N/A</v>
      </c>
      <c r="AA407" s="77" t="e">
        <v>#N/A</v>
      </c>
      <c r="AB407" s="77" t="e">
        <v>#N/A</v>
      </c>
      <c r="AC407" s="77" t="e">
        <v>#N/A</v>
      </c>
      <c r="AD407" s="77" t="e">
        <v>#N/A</v>
      </c>
      <c r="AE407" s="77" t="e">
        <v>#N/A</v>
      </c>
      <c r="AF407" s="77" t="e">
        <v>#N/A</v>
      </c>
      <c r="AG407" s="73" t="e">
        <v>#N/A</v>
      </c>
      <c r="AH407" s="73">
        <v>13.569999694824199</v>
      </c>
      <c r="AI407" s="73">
        <v>13.670000076293899</v>
      </c>
      <c r="AJ407" s="73">
        <v>13.8400001525879</v>
      </c>
      <c r="AK407" s="73">
        <v>13.8999996185303</v>
      </c>
      <c r="AL407" s="73">
        <v>13.8900003433228</v>
      </c>
      <c r="AM407" s="73">
        <v>13.8900003433228</v>
      </c>
      <c r="AN407" s="73">
        <v>13.8800001144409</v>
      </c>
      <c r="AO407" s="73">
        <v>13.8800001144409</v>
      </c>
      <c r="AP407" s="73">
        <v>13.939999580383301</v>
      </c>
      <c r="AQ407" s="73">
        <v>13.579999923706101</v>
      </c>
      <c r="AR407" s="73">
        <v>12.460000038146999</v>
      </c>
      <c r="AS407" s="73">
        <v>11.5900001525879</v>
      </c>
      <c r="AT407" s="73">
        <v>11.920000076293899</v>
      </c>
      <c r="AU407" s="73">
        <v>10.829999923706101</v>
      </c>
      <c r="AV407" s="73">
        <v>11.0100002288818</v>
      </c>
      <c r="AW407" s="73">
        <v>9.6700000762939506</v>
      </c>
      <c r="AX407" s="73">
        <v>9.5600004196166992</v>
      </c>
      <c r="AY407" s="73">
        <v>9.5699996948242205</v>
      </c>
      <c r="AZ407" s="73">
        <v>8.9600000381469709</v>
      </c>
      <c r="BA407" s="73">
        <v>9.0900001525878906</v>
      </c>
      <c r="BB407" s="73">
        <v>8.9099998474121094</v>
      </c>
      <c r="BC407" s="73">
        <v>8.9899997711181605</v>
      </c>
      <c r="BD407" s="73">
        <v>9.2299995422363299</v>
      </c>
      <c r="BE407" s="73">
        <v>9.6999998092651403</v>
      </c>
      <c r="BF407" s="73">
        <v>9.4600000381469709</v>
      </c>
      <c r="BG407" s="73">
        <v>9.3000001907348597</v>
      </c>
      <c r="BH407" s="73">
        <v>9.1899995803833008</v>
      </c>
      <c r="BI407" s="73">
        <v>9.0799999237060494</v>
      </c>
      <c r="BJ407" s="73">
        <v>9.0100002288818395</v>
      </c>
      <c r="BK407" s="73">
        <v>10.1499996185303</v>
      </c>
    </row>
    <row r="408" spans="1:63" x14ac:dyDescent="0.25">
      <c r="A408" s="61" t="s">
        <v>88</v>
      </c>
      <c r="B408" s="62" t="s">
        <v>87</v>
      </c>
      <c r="C408" s="77" t="e">
        <v>#N/A</v>
      </c>
      <c r="D408" s="77" t="e">
        <v>#N/A</v>
      </c>
      <c r="E408" s="77" t="e">
        <v>#N/A</v>
      </c>
      <c r="F408" s="77" t="e">
        <v>#N/A</v>
      </c>
      <c r="G408" s="77" t="e">
        <v>#N/A</v>
      </c>
      <c r="H408" s="77" t="e">
        <v>#N/A</v>
      </c>
      <c r="I408" s="77" t="e">
        <v>#N/A</v>
      </c>
      <c r="J408" s="77" t="e">
        <v>#N/A</v>
      </c>
      <c r="K408" s="77" t="e">
        <v>#N/A</v>
      </c>
      <c r="L408" s="77" t="e">
        <v>#N/A</v>
      </c>
      <c r="M408" s="77" t="e">
        <v>#N/A</v>
      </c>
      <c r="N408" s="77" t="e">
        <v>#N/A</v>
      </c>
      <c r="O408" s="77" t="e">
        <v>#N/A</v>
      </c>
      <c r="P408" s="77" t="e">
        <v>#N/A</v>
      </c>
      <c r="Q408" s="77" t="e">
        <v>#N/A</v>
      </c>
      <c r="R408" s="77" t="e">
        <v>#N/A</v>
      </c>
      <c r="S408" s="77" t="e">
        <v>#N/A</v>
      </c>
      <c r="T408" s="77" t="e">
        <v>#N/A</v>
      </c>
      <c r="U408" s="77" t="e">
        <v>#N/A</v>
      </c>
      <c r="V408" s="77" t="e">
        <v>#N/A</v>
      </c>
      <c r="W408" s="77" t="e">
        <v>#N/A</v>
      </c>
      <c r="X408" s="77" t="e">
        <v>#N/A</v>
      </c>
      <c r="Y408" s="77" t="e">
        <v>#N/A</v>
      </c>
      <c r="Z408" s="77" t="e">
        <v>#N/A</v>
      </c>
      <c r="AA408" s="77" t="e">
        <v>#N/A</v>
      </c>
      <c r="AB408" s="77" t="e">
        <v>#N/A</v>
      </c>
      <c r="AC408" s="77" t="e">
        <v>#N/A</v>
      </c>
      <c r="AD408" s="77" t="e">
        <v>#N/A</v>
      </c>
      <c r="AE408" s="77" t="e">
        <v>#N/A</v>
      </c>
      <c r="AF408" s="77" t="e">
        <v>#N/A</v>
      </c>
      <c r="AG408" s="73" t="e">
        <v>#N/A</v>
      </c>
      <c r="AH408" s="73">
        <v>2.5899999141693102</v>
      </c>
      <c r="AI408" s="73">
        <v>2.6300001144409202</v>
      </c>
      <c r="AJ408" s="73">
        <v>2.6900000572204599</v>
      </c>
      <c r="AK408" s="73">
        <v>2.71000003814697</v>
      </c>
      <c r="AL408" s="73">
        <v>2.71000003814697</v>
      </c>
      <c r="AM408" s="73">
        <v>2.71000003814697</v>
      </c>
      <c r="AN408" s="73">
        <v>2.7000000476837198</v>
      </c>
      <c r="AO408" s="73">
        <v>2.75</v>
      </c>
      <c r="AP408" s="73">
        <v>2.8199999332428001</v>
      </c>
      <c r="AQ408" s="73">
        <v>2.8499999046325701</v>
      </c>
      <c r="AR408" s="73">
        <v>2.8800001144409202</v>
      </c>
      <c r="AS408" s="73">
        <v>2.9500000476837198</v>
      </c>
      <c r="AT408" s="73">
        <v>3</v>
      </c>
      <c r="AU408" s="73">
        <v>3.0099999904632599</v>
      </c>
      <c r="AV408" s="73">
        <v>3.0099999904632599</v>
      </c>
      <c r="AW408" s="73">
        <v>2.9700000286102299</v>
      </c>
      <c r="AX408" s="73">
        <v>2.9400000572204599</v>
      </c>
      <c r="AY408" s="73">
        <v>2.9500000476837198</v>
      </c>
      <c r="AZ408" s="73">
        <v>3.1700000762939502</v>
      </c>
      <c r="BA408" s="73">
        <v>3.25</v>
      </c>
      <c r="BB408" s="73">
        <v>3.2999999523162802</v>
      </c>
      <c r="BC408" s="73">
        <v>3.3499999046325701</v>
      </c>
      <c r="BD408" s="73">
        <v>3.4100000858306898</v>
      </c>
      <c r="BE408" s="73">
        <v>3.4100000858306898</v>
      </c>
      <c r="BF408" s="73">
        <v>3.4300000667571999</v>
      </c>
      <c r="BG408" s="73">
        <v>3.3800001144409202</v>
      </c>
      <c r="BH408" s="73">
        <v>3.3099999427795401</v>
      </c>
      <c r="BI408" s="73">
        <v>3.2400000095367401</v>
      </c>
      <c r="BJ408" s="73">
        <v>3.1900000572204599</v>
      </c>
      <c r="BK408" s="73">
        <v>3.3900001049041699</v>
      </c>
    </row>
    <row r="409" spans="1:63" x14ac:dyDescent="0.25">
      <c r="A409" s="61" t="s">
        <v>270</v>
      </c>
      <c r="B409" s="62" t="s">
        <v>269</v>
      </c>
      <c r="C409" s="77" t="e">
        <v>#N/A</v>
      </c>
      <c r="D409" s="77" t="e">
        <v>#N/A</v>
      </c>
      <c r="E409" s="77" t="e">
        <v>#N/A</v>
      </c>
      <c r="F409" s="77" t="e">
        <v>#N/A</v>
      </c>
      <c r="G409" s="77" t="e">
        <v>#N/A</v>
      </c>
      <c r="H409" s="77" t="e">
        <v>#N/A</v>
      </c>
      <c r="I409" s="77" t="e">
        <v>#N/A</v>
      </c>
      <c r="J409" s="77" t="e">
        <v>#N/A</v>
      </c>
      <c r="K409" s="77" t="e">
        <v>#N/A</v>
      </c>
      <c r="L409" s="77" t="e">
        <v>#N/A</v>
      </c>
      <c r="M409" s="77" t="e">
        <v>#N/A</v>
      </c>
      <c r="N409" s="77" t="e">
        <v>#N/A</v>
      </c>
      <c r="O409" s="77" t="e">
        <v>#N/A</v>
      </c>
      <c r="P409" s="77" t="e">
        <v>#N/A</v>
      </c>
      <c r="Q409" s="77" t="e">
        <v>#N/A</v>
      </c>
      <c r="R409" s="77" t="e">
        <v>#N/A</v>
      </c>
      <c r="S409" s="77" t="e">
        <v>#N/A</v>
      </c>
      <c r="T409" s="77" t="e">
        <v>#N/A</v>
      </c>
      <c r="U409" s="77" t="e">
        <v>#N/A</v>
      </c>
      <c r="V409" s="77" t="e">
        <v>#N/A</v>
      </c>
      <c r="W409" s="77" t="e">
        <v>#N/A</v>
      </c>
      <c r="X409" s="77" t="e">
        <v>#N/A</v>
      </c>
      <c r="Y409" s="77" t="e">
        <v>#N/A</v>
      </c>
      <c r="Z409" s="77" t="e">
        <v>#N/A</v>
      </c>
      <c r="AA409" s="77" t="e">
        <v>#N/A</v>
      </c>
      <c r="AB409" s="77" t="e">
        <v>#N/A</v>
      </c>
      <c r="AC409" s="77" t="e">
        <v>#N/A</v>
      </c>
      <c r="AD409" s="77" t="e">
        <v>#N/A</v>
      </c>
      <c r="AE409" s="77" t="e">
        <v>#N/A</v>
      </c>
      <c r="AF409" s="77" t="e">
        <v>#N/A</v>
      </c>
      <c r="AG409" s="73" t="e">
        <v>#N/A</v>
      </c>
      <c r="AH409" s="73">
        <v>0.75999999046325695</v>
      </c>
      <c r="AI409" s="73">
        <v>0.77999997138977095</v>
      </c>
      <c r="AJ409" s="73">
        <v>0.81000000238418601</v>
      </c>
      <c r="AK409" s="73">
        <v>0.81999999284744296</v>
      </c>
      <c r="AL409" s="73">
        <v>0.81999999284744296</v>
      </c>
      <c r="AM409" s="73">
        <v>0.81999999284744296</v>
      </c>
      <c r="AN409" s="73">
        <v>0.81999999284744296</v>
      </c>
      <c r="AO409" s="73">
        <v>0.81999999284744296</v>
      </c>
      <c r="AP409" s="73">
        <v>0.82999998331069902</v>
      </c>
      <c r="AQ409" s="73">
        <v>0.81999999284744296</v>
      </c>
      <c r="AR409" s="73">
        <v>0.81999999284744296</v>
      </c>
      <c r="AS409" s="73">
        <v>0.82999998331069902</v>
      </c>
      <c r="AT409" s="73">
        <v>0.82999998331069902</v>
      </c>
      <c r="AU409" s="73">
        <v>0.81999999284744296</v>
      </c>
      <c r="AV409" s="73">
        <v>0.79000002145767201</v>
      </c>
      <c r="AW409" s="73">
        <v>0.75</v>
      </c>
      <c r="AX409" s="73">
        <v>0.72000002861022905</v>
      </c>
      <c r="AY409" s="73">
        <v>0.70999997854232799</v>
      </c>
      <c r="AZ409" s="73">
        <v>0.77999997138977095</v>
      </c>
      <c r="BA409" s="73">
        <v>0.79000002145767201</v>
      </c>
      <c r="BB409" s="73">
        <v>0.79000002145767201</v>
      </c>
      <c r="BC409" s="73">
        <v>0.79000002145767201</v>
      </c>
      <c r="BD409" s="73">
        <v>0.80000001192092896</v>
      </c>
      <c r="BE409" s="73">
        <v>0.77999997138977095</v>
      </c>
      <c r="BF409" s="73">
        <v>0.769999980926514</v>
      </c>
      <c r="BG409" s="73">
        <v>1.1399999856948899</v>
      </c>
      <c r="BH409" s="73">
        <v>1.5599999427795399</v>
      </c>
      <c r="BI409" s="73">
        <v>0.87000000476837203</v>
      </c>
      <c r="BJ409" s="73">
        <v>0.5</v>
      </c>
      <c r="BK409" s="73">
        <v>1.78999996185303</v>
      </c>
    </row>
    <row r="410" spans="1:63" x14ac:dyDescent="0.25">
      <c r="A410" s="61" t="s">
        <v>90</v>
      </c>
      <c r="B410" s="62" t="s">
        <v>89</v>
      </c>
      <c r="C410" s="77" t="e">
        <v>#N/A</v>
      </c>
      <c r="D410" s="77" t="e">
        <v>#N/A</v>
      </c>
      <c r="E410" s="77" t="e">
        <v>#N/A</v>
      </c>
      <c r="F410" s="77" t="e">
        <v>#N/A</v>
      </c>
      <c r="G410" s="77" t="e">
        <v>#N/A</v>
      </c>
      <c r="H410" s="77" t="e">
        <v>#N/A</v>
      </c>
      <c r="I410" s="77" t="e">
        <v>#N/A</v>
      </c>
      <c r="J410" s="77" t="e">
        <v>#N/A</v>
      </c>
      <c r="K410" s="77" t="e">
        <v>#N/A</v>
      </c>
      <c r="L410" s="77" t="e">
        <v>#N/A</v>
      </c>
      <c r="M410" s="77" t="e">
        <v>#N/A</v>
      </c>
      <c r="N410" s="77" t="e">
        <v>#N/A</v>
      </c>
      <c r="O410" s="77" t="e">
        <v>#N/A</v>
      </c>
      <c r="P410" s="77" t="e">
        <v>#N/A</v>
      </c>
      <c r="Q410" s="77" t="e">
        <v>#N/A</v>
      </c>
      <c r="R410" s="77" t="e">
        <v>#N/A</v>
      </c>
      <c r="S410" s="77" t="e">
        <v>#N/A</v>
      </c>
      <c r="T410" s="77" t="e">
        <v>#N/A</v>
      </c>
      <c r="U410" s="77" t="e">
        <v>#N/A</v>
      </c>
      <c r="V410" s="77" t="e">
        <v>#N/A</v>
      </c>
      <c r="W410" s="77" t="e">
        <v>#N/A</v>
      </c>
      <c r="X410" s="77" t="e">
        <v>#N/A</v>
      </c>
      <c r="Y410" s="77" t="e">
        <v>#N/A</v>
      </c>
      <c r="Z410" s="77" t="e">
        <v>#N/A</v>
      </c>
      <c r="AA410" s="77" t="e">
        <v>#N/A</v>
      </c>
      <c r="AB410" s="77" t="e">
        <v>#N/A</v>
      </c>
      <c r="AC410" s="77" t="e">
        <v>#N/A</v>
      </c>
      <c r="AD410" s="77" t="e">
        <v>#N/A</v>
      </c>
      <c r="AE410" s="77" t="e">
        <v>#N/A</v>
      </c>
      <c r="AF410" s="77" t="e">
        <v>#N/A</v>
      </c>
      <c r="AG410" s="73" t="e">
        <v>#N/A</v>
      </c>
      <c r="AH410" s="73">
        <v>19.139999389648398</v>
      </c>
      <c r="AI410" s="73">
        <v>19.219999313354499</v>
      </c>
      <c r="AJ410" s="73">
        <v>19.370000839233398</v>
      </c>
      <c r="AK410" s="73">
        <v>19.399999618530298</v>
      </c>
      <c r="AL410" s="73">
        <v>21.0200004577637</v>
      </c>
      <c r="AM410" s="73">
        <v>22.709999084472699</v>
      </c>
      <c r="AN410" s="73">
        <v>24.450000762939499</v>
      </c>
      <c r="AO410" s="73">
        <v>23.0200004577637</v>
      </c>
      <c r="AP410" s="73">
        <v>21.700000762939499</v>
      </c>
      <c r="AQ410" s="73">
        <v>20.299999237060501</v>
      </c>
      <c r="AR410" s="73">
        <v>20.719999313354499</v>
      </c>
      <c r="AS410" s="73">
        <v>21.25</v>
      </c>
      <c r="AT410" s="73">
        <v>21.709999084472699</v>
      </c>
      <c r="AU410" s="73">
        <v>22.090000152587901</v>
      </c>
      <c r="AV410" s="73">
        <v>21.9799995422363</v>
      </c>
      <c r="AW410" s="73">
        <v>21.7600002288818</v>
      </c>
      <c r="AX410" s="73">
        <v>21.559999465942401</v>
      </c>
      <c r="AY410" s="73">
        <v>21.4799995422363</v>
      </c>
      <c r="AZ410" s="73">
        <v>21.9899997711182</v>
      </c>
      <c r="BA410" s="73">
        <v>22.100000381469702</v>
      </c>
      <c r="BB410" s="73">
        <v>19.329999923706101</v>
      </c>
      <c r="BC410" s="73">
        <v>16.7700004577637</v>
      </c>
      <c r="BD410" s="73">
        <v>19.030000686645501</v>
      </c>
      <c r="BE410" s="73">
        <v>18.5200004577637</v>
      </c>
      <c r="BF410" s="73">
        <v>20.889999389648398</v>
      </c>
      <c r="BG410" s="73">
        <v>23.350000381469702</v>
      </c>
      <c r="BH410" s="73">
        <v>21.569999694824201</v>
      </c>
      <c r="BI410" s="73">
        <v>19.879999160766602</v>
      </c>
      <c r="BJ410" s="73">
        <v>19.75</v>
      </c>
      <c r="BK410" s="73">
        <v>20.350000381469702</v>
      </c>
    </row>
    <row r="411" spans="1:63" x14ac:dyDescent="0.25">
      <c r="A411" s="61" t="s">
        <v>470</v>
      </c>
      <c r="B411" s="62" t="s">
        <v>469</v>
      </c>
      <c r="C411" s="77" t="e">
        <v>#N/A</v>
      </c>
      <c r="D411" s="77" t="e">
        <v>#N/A</v>
      </c>
      <c r="E411" s="77" t="e">
        <v>#N/A</v>
      </c>
      <c r="F411" s="77" t="e">
        <v>#N/A</v>
      </c>
      <c r="G411" s="77" t="e">
        <v>#N/A</v>
      </c>
      <c r="H411" s="77" t="e">
        <v>#N/A</v>
      </c>
      <c r="I411" s="77" t="e">
        <v>#N/A</v>
      </c>
      <c r="J411" s="77" t="e">
        <v>#N/A</v>
      </c>
      <c r="K411" s="77" t="e">
        <v>#N/A</v>
      </c>
      <c r="L411" s="77" t="e">
        <v>#N/A</v>
      </c>
      <c r="M411" s="77" t="e">
        <v>#N/A</v>
      </c>
      <c r="N411" s="77" t="e">
        <v>#N/A</v>
      </c>
      <c r="O411" s="77" t="e">
        <v>#N/A</v>
      </c>
      <c r="P411" s="77" t="e">
        <v>#N/A</v>
      </c>
      <c r="Q411" s="77" t="e">
        <v>#N/A</v>
      </c>
      <c r="R411" s="77" t="e">
        <v>#N/A</v>
      </c>
      <c r="S411" s="77" t="e">
        <v>#N/A</v>
      </c>
      <c r="T411" s="77" t="e">
        <v>#N/A</v>
      </c>
      <c r="U411" s="77" t="e">
        <v>#N/A</v>
      </c>
      <c r="V411" s="77" t="e">
        <v>#N/A</v>
      </c>
      <c r="W411" s="77" t="e">
        <v>#N/A</v>
      </c>
      <c r="X411" s="77" t="e">
        <v>#N/A</v>
      </c>
      <c r="Y411" s="77" t="e">
        <v>#N/A</v>
      </c>
      <c r="Z411" s="77" t="e">
        <v>#N/A</v>
      </c>
      <c r="AA411" s="77" t="e">
        <v>#N/A</v>
      </c>
      <c r="AB411" s="77" t="e">
        <v>#N/A</v>
      </c>
      <c r="AC411" s="77" t="e">
        <v>#N/A</v>
      </c>
      <c r="AD411" s="77" t="e">
        <v>#N/A</v>
      </c>
      <c r="AE411" s="77" t="e">
        <v>#N/A</v>
      </c>
      <c r="AF411" s="77" t="e">
        <v>#N/A</v>
      </c>
      <c r="AG411" s="73" t="e">
        <v>#N/A</v>
      </c>
      <c r="AH411" s="73" t="e">
        <v>#N/A</v>
      </c>
      <c r="AI411" s="73" t="e">
        <v>#N/A</v>
      </c>
      <c r="AJ411" s="73" t="e">
        <v>#N/A</v>
      </c>
      <c r="AK411" s="73" t="e">
        <v>#N/A</v>
      </c>
      <c r="AL411" s="73" t="e">
        <v>#N/A</v>
      </c>
      <c r="AM411" s="73" t="e">
        <v>#N/A</v>
      </c>
      <c r="AN411" s="73" t="e">
        <v>#N/A</v>
      </c>
      <c r="AO411" s="73" t="e">
        <v>#N/A</v>
      </c>
      <c r="AP411" s="73" t="e">
        <v>#N/A</v>
      </c>
      <c r="AQ411" s="73" t="e">
        <v>#N/A</v>
      </c>
      <c r="AR411" s="73" t="e">
        <v>#N/A</v>
      </c>
      <c r="AS411" s="73" t="e">
        <v>#N/A</v>
      </c>
      <c r="AT411" s="73" t="e">
        <v>#N/A</v>
      </c>
      <c r="AU411" s="73" t="e">
        <v>#N/A</v>
      </c>
      <c r="AV411" s="73" t="e">
        <v>#N/A</v>
      </c>
      <c r="AW411" s="73" t="e">
        <v>#N/A</v>
      </c>
      <c r="AX411" s="73" t="e">
        <v>#N/A</v>
      </c>
      <c r="AY411" s="73" t="e">
        <v>#N/A</v>
      </c>
      <c r="AZ411" s="73" t="e">
        <v>#N/A</v>
      </c>
      <c r="BA411" s="73" t="e">
        <v>#N/A</v>
      </c>
      <c r="BB411" s="73" t="e">
        <v>#N/A</v>
      </c>
      <c r="BC411" s="73" t="e">
        <v>#N/A</v>
      </c>
      <c r="BD411" s="73" t="e">
        <v>#N/A</v>
      </c>
      <c r="BE411" s="73" t="e">
        <v>#N/A</v>
      </c>
      <c r="BF411" s="73" t="e">
        <v>#N/A</v>
      </c>
      <c r="BG411" s="73" t="e">
        <v>#N/A</v>
      </c>
      <c r="BH411" s="73" t="e">
        <v>#N/A</v>
      </c>
      <c r="BI411" s="73" t="e">
        <v>#N/A</v>
      </c>
      <c r="BJ411" s="73" t="e">
        <v>#N/A</v>
      </c>
      <c r="BK411" s="73" t="e">
        <v>#N/A</v>
      </c>
    </row>
    <row r="412" spans="1:63" x14ac:dyDescent="0.25">
      <c r="A412" s="61" t="s">
        <v>294</v>
      </c>
      <c r="B412" s="62" t="s">
        <v>293</v>
      </c>
      <c r="C412" s="77" t="e">
        <v>#N/A</v>
      </c>
      <c r="D412" s="77" t="e">
        <v>#N/A</v>
      </c>
      <c r="E412" s="77" t="e">
        <v>#N/A</v>
      </c>
      <c r="F412" s="77" t="e">
        <v>#N/A</v>
      </c>
      <c r="G412" s="77" t="e">
        <v>#N/A</v>
      </c>
      <c r="H412" s="77" t="e">
        <v>#N/A</v>
      </c>
      <c r="I412" s="77" t="e">
        <v>#N/A</v>
      </c>
      <c r="J412" s="77" t="e">
        <v>#N/A</v>
      </c>
      <c r="K412" s="77" t="e">
        <v>#N/A</v>
      </c>
      <c r="L412" s="77" t="e">
        <v>#N/A</v>
      </c>
      <c r="M412" s="77" t="e">
        <v>#N/A</v>
      </c>
      <c r="N412" s="77" t="e">
        <v>#N/A</v>
      </c>
      <c r="O412" s="77" t="e">
        <v>#N/A</v>
      </c>
      <c r="P412" s="77" t="e">
        <v>#N/A</v>
      </c>
      <c r="Q412" s="77" t="e">
        <v>#N/A</v>
      </c>
      <c r="R412" s="77" t="e">
        <v>#N/A</v>
      </c>
      <c r="S412" s="77" t="e">
        <v>#N/A</v>
      </c>
      <c r="T412" s="77" t="e">
        <v>#N/A</v>
      </c>
      <c r="U412" s="77" t="e">
        <v>#N/A</v>
      </c>
      <c r="V412" s="77" t="e">
        <v>#N/A</v>
      </c>
      <c r="W412" s="77" t="e">
        <v>#N/A</v>
      </c>
      <c r="X412" s="77" t="e">
        <v>#N/A</v>
      </c>
      <c r="Y412" s="77" t="e">
        <v>#N/A</v>
      </c>
      <c r="Z412" s="77" t="e">
        <v>#N/A</v>
      </c>
      <c r="AA412" s="77" t="e">
        <v>#N/A</v>
      </c>
      <c r="AB412" s="77" t="e">
        <v>#N/A</v>
      </c>
      <c r="AC412" s="77" t="e">
        <v>#N/A</v>
      </c>
      <c r="AD412" s="77" t="e">
        <v>#N/A</v>
      </c>
      <c r="AE412" s="77" t="e">
        <v>#N/A</v>
      </c>
      <c r="AF412" s="77" t="e">
        <v>#N/A</v>
      </c>
      <c r="AG412" s="73" t="e">
        <v>#N/A</v>
      </c>
      <c r="AH412" s="73">
        <v>1.75</v>
      </c>
      <c r="AI412" s="73">
        <v>1.7799999713897701</v>
      </c>
      <c r="AJ412" s="73">
        <v>1.8200000524520901</v>
      </c>
      <c r="AK412" s="73">
        <v>1.8400000333786</v>
      </c>
      <c r="AL412" s="73">
        <v>1.8400000333786</v>
      </c>
      <c r="AM412" s="73">
        <v>1.8400000333786</v>
      </c>
      <c r="AN412" s="73">
        <v>1.83000004291534</v>
      </c>
      <c r="AO412" s="73">
        <v>1.83000004291534</v>
      </c>
      <c r="AP412" s="73">
        <v>1.8500000238418599</v>
      </c>
      <c r="AQ412" s="73">
        <v>1.79999995231628</v>
      </c>
      <c r="AR412" s="73">
        <v>1.75</v>
      </c>
      <c r="AS412" s="73">
        <v>1.7300000190734901</v>
      </c>
      <c r="AT412" s="73">
        <v>1.6900000572204601</v>
      </c>
      <c r="AU412" s="73">
        <v>1.62999999523163</v>
      </c>
      <c r="AV412" s="73">
        <v>1.5599999427795399</v>
      </c>
      <c r="AW412" s="73">
        <v>1.4700000286102299</v>
      </c>
      <c r="AX412" s="73">
        <v>1.37999999523163</v>
      </c>
      <c r="AY412" s="73">
        <v>1.33000004291534</v>
      </c>
      <c r="AZ412" s="73">
        <v>1.6399999856948899</v>
      </c>
      <c r="BA412" s="73">
        <v>1.87999999523163</v>
      </c>
      <c r="BB412" s="73">
        <v>2.1099998950958301</v>
      </c>
      <c r="BC412" s="73">
        <v>2.3599998950958301</v>
      </c>
      <c r="BD412" s="73">
        <v>2.6300001144409202</v>
      </c>
      <c r="BE412" s="73">
        <v>2.8499999046325701</v>
      </c>
      <c r="BF412" s="73">
        <v>3.0999999046325701</v>
      </c>
      <c r="BG412" s="73">
        <v>3.0499999523162802</v>
      </c>
      <c r="BH412" s="73">
        <v>2.9700000286102299</v>
      </c>
      <c r="BI412" s="73">
        <v>2.9000000953674299</v>
      </c>
      <c r="BJ412" s="73">
        <v>2.8499999046325701</v>
      </c>
      <c r="BK412" s="73">
        <v>4.4400000572204599</v>
      </c>
    </row>
    <row r="413" spans="1:63" x14ac:dyDescent="0.25">
      <c r="A413" s="61" t="s">
        <v>435</v>
      </c>
      <c r="B413" s="62" t="s">
        <v>434</v>
      </c>
      <c r="C413" s="77" t="e">
        <v>#N/A</v>
      </c>
      <c r="D413" s="77" t="e">
        <v>#N/A</v>
      </c>
      <c r="E413" s="77" t="e">
        <v>#N/A</v>
      </c>
      <c r="F413" s="77" t="e">
        <v>#N/A</v>
      </c>
      <c r="G413" s="77" t="e">
        <v>#N/A</v>
      </c>
      <c r="H413" s="77" t="e">
        <v>#N/A</v>
      </c>
      <c r="I413" s="77" t="e">
        <v>#N/A</v>
      </c>
      <c r="J413" s="77" t="e">
        <v>#N/A</v>
      </c>
      <c r="K413" s="77" t="e">
        <v>#N/A</v>
      </c>
      <c r="L413" s="77" t="e">
        <v>#N/A</v>
      </c>
      <c r="M413" s="77" t="e">
        <v>#N/A</v>
      </c>
      <c r="N413" s="77" t="e">
        <v>#N/A</v>
      </c>
      <c r="O413" s="77" t="e">
        <v>#N/A</v>
      </c>
      <c r="P413" s="77" t="e">
        <v>#N/A</v>
      </c>
      <c r="Q413" s="77" t="e">
        <v>#N/A</v>
      </c>
      <c r="R413" s="77" t="e">
        <v>#N/A</v>
      </c>
      <c r="S413" s="77" t="e">
        <v>#N/A</v>
      </c>
      <c r="T413" s="77" t="e">
        <v>#N/A</v>
      </c>
      <c r="U413" s="77" t="e">
        <v>#N/A</v>
      </c>
      <c r="V413" s="77" t="e">
        <v>#N/A</v>
      </c>
      <c r="W413" s="77" t="e">
        <v>#N/A</v>
      </c>
      <c r="X413" s="77" t="e">
        <v>#N/A</v>
      </c>
      <c r="Y413" s="77" t="e">
        <v>#N/A</v>
      </c>
      <c r="Z413" s="77" t="e">
        <v>#N/A</v>
      </c>
      <c r="AA413" s="77" t="e">
        <v>#N/A</v>
      </c>
      <c r="AB413" s="77" t="e">
        <v>#N/A</v>
      </c>
      <c r="AC413" s="77" t="e">
        <v>#N/A</v>
      </c>
      <c r="AD413" s="77" t="e">
        <v>#N/A</v>
      </c>
      <c r="AE413" s="77" t="e">
        <v>#N/A</v>
      </c>
      <c r="AF413" s="77" t="e">
        <v>#N/A</v>
      </c>
      <c r="AG413" s="73" t="e">
        <v>#N/A</v>
      </c>
      <c r="AH413" s="73">
        <v>7.2800002098083496</v>
      </c>
      <c r="AI413" s="73">
        <v>5.5599999427795401</v>
      </c>
      <c r="AJ413" s="73">
        <v>6.28999996185303</v>
      </c>
      <c r="AK413" s="73">
        <v>7.1599998474121103</v>
      </c>
      <c r="AL413" s="73">
        <v>7.1599998474121103</v>
      </c>
      <c r="AM413" s="73">
        <v>6.4200000762939498</v>
      </c>
      <c r="AN413" s="73">
        <v>5.5100002288818404</v>
      </c>
      <c r="AO413" s="73">
        <v>4.3899998664856001</v>
      </c>
      <c r="AP413" s="73">
        <v>3.6199998855590798</v>
      </c>
      <c r="AQ413" s="73">
        <v>2.7300000190734899</v>
      </c>
      <c r="AR413" s="73">
        <v>2.1199998855590798</v>
      </c>
      <c r="AS413" s="73">
        <v>2.5499999523162802</v>
      </c>
      <c r="AT413" s="73">
        <v>3.5899999141693102</v>
      </c>
      <c r="AU413" s="73">
        <v>4.6500000953674299</v>
      </c>
      <c r="AV413" s="73">
        <v>5.8699998855590803</v>
      </c>
      <c r="AW413" s="73">
        <v>5</v>
      </c>
      <c r="AX413" s="73">
        <v>4.1500000953674299</v>
      </c>
      <c r="AY413" s="73">
        <v>3.6500000953674299</v>
      </c>
      <c r="AZ413" s="73">
        <v>4.3499999046325701</v>
      </c>
      <c r="BA413" s="73">
        <v>4.9899997711181596</v>
      </c>
      <c r="BB413" s="73">
        <v>4.9800000190734899</v>
      </c>
      <c r="BC413" s="73">
        <v>5.8200001716613796</v>
      </c>
      <c r="BD413" s="73">
        <v>7.2399997711181596</v>
      </c>
      <c r="BE413" s="73">
        <v>7.4200000762939498</v>
      </c>
      <c r="BF413" s="73">
        <v>6.8699998855590803</v>
      </c>
      <c r="BG413" s="73">
        <v>6.0100002288818404</v>
      </c>
      <c r="BH413" s="73">
        <v>4.8400001525878897</v>
      </c>
      <c r="BI413" s="73">
        <v>3.8299999237060498</v>
      </c>
      <c r="BJ413" s="73">
        <v>3.3800001144409202</v>
      </c>
      <c r="BK413" s="73">
        <v>4.0900001525878897</v>
      </c>
    </row>
    <row r="414" spans="1:63" x14ac:dyDescent="0.25">
      <c r="A414" s="61" t="s">
        <v>454</v>
      </c>
      <c r="B414" s="62" t="s">
        <v>453</v>
      </c>
      <c r="C414" s="77" t="e">
        <v>#N/A</v>
      </c>
      <c r="D414" s="77" t="e">
        <v>#N/A</v>
      </c>
      <c r="E414" s="77" t="e">
        <v>#N/A</v>
      </c>
      <c r="F414" s="77" t="e">
        <v>#N/A</v>
      </c>
      <c r="G414" s="77" t="e">
        <v>#N/A</v>
      </c>
      <c r="H414" s="77" t="e">
        <v>#N/A</v>
      </c>
      <c r="I414" s="77" t="e">
        <v>#N/A</v>
      </c>
      <c r="J414" s="77" t="e">
        <v>#N/A</v>
      </c>
      <c r="K414" s="77" t="e">
        <v>#N/A</v>
      </c>
      <c r="L414" s="77" t="e">
        <v>#N/A</v>
      </c>
      <c r="M414" s="77" t="e">
        <v>#N/A</v>
      </c>
      <c r="N414" s="77" t="e">
        <v>#N/A</v>
      </c>
      <c r="O414" s="77" t="e">
        <v>#N/A</v>
      </c>
      <c r="P414" s="77" t="e">
        <v>#N/A</v>
      </c>
      <c r="Q414" s="77" t="e">
        <v>#N/A</v>
      </c>
      <c r="R414" s="77" t="e">
        <v>#N/A</v>
      </c>
      <c r="S414" s="77" t="e">
        <v>#N/A</v>
      </c>
      <c r="T414" s="77" t="e">
        <v>#N/A</v>
      </c>
      <c r="U414" s="77" t="e">
        <v>#N/A</v>
      </c>
      <c r="V414" s="77" t="e">
        <v>#N/A</v>
      </c>
      <c r="W414" s="77" t="e">
        <v>#N/A</v>
      </c>
      <c r="X414" s="77" t="e">
        <v>#N/A</v>
      </c>
      <c r="Y414" s="77" t="e">
        <v>#N/A</v>
      </c>
      <c r="Z414" s="77" t="e">
        <v>#N/A</v>
      </c>
      <c r="AA414" s="77" t="e">
        <v>#N/A</v>
      </c>
      <c r="AB414" s="77" t="e">
        <v>#N/A</v>
      </c>
      <c r="AC414" s="77" t="e">
        <v>#N/A</v>
      </c>
      <c r="AD414" s="77" t="e">
        <v>#N/A</v>
      </c>
      <c r="AE414" s="77" t="e">
        <v>#N/A</v>
      </c>
      <c r="AF414" s="77" t="e">
        <v>#N/A</v>
      </c>
      <c r="AG414" s="73" t="e">
        <v>#N/A</v>
      </c>
      <c r="AH414" s="73">
        <v>18.379999160766602</v>
      </c>
      <c r="AI414" s="73">
        <v>18.350000381469702</v>
      </c>
      <c r="AJ414" s="73">
        <v>18.280000686645501</v>
      </c>
      <c r="AK414" s="73">
        <v>18.370000839233398</v>
      </c>
      <c r="AL414" s="73">
        <v>18.5</v>
      </c>
      <c r="AM414" s="73">
        <v>18.639999389648398</v>
      </c>
      <c r="AN414" s="73">
        <v>18.379999160766602</v>
      </c>
      <c r="AO414" s="73">
        <v>18.100000381469702</v>
      </c>
      <c r="AP414" s="73">
        <v>17.780000686645501</v>
      </c>
      <c r="AQ414" s="73">
        <v>17.5100002288818</v>
      </c>
      <c r="AR414" s="73">
        <v>17.2399997711182</v>
      </c>
      <c r="AS414" s="73">
        <v>16.889999389648398</v>
      </c>
      <c r="AT414" s="73">
        <v>16.569999694824201</v>
      </c>
      <c r="AU414" s="73">
        <v>16.309999465942401</v>
      </c>
      <c r="AV414" s="73">
        <v>15.920000076293899</v>
      </c>
      <c r="AW414" s="73">
        <v>15.5900001525879</v>
      </c>
      <c r="AX414" s="73">
        <v>15.2600002288818</v>
      </c>
      <c r="AY414" s="73">
        <v>14.789999961853001</v>
      </c>
      <c r="AZ414" s="73">
        <v>13.9700002670288</v>
      </c>
      <c r="BA414" s="73">
        <v>14.0299997329712</v>
      </c>
      <c r="BB414" s="73">
        <v>14.180000305175801</v>
      </c>
      <c r="BC414" s="73">
        <v>14.2700004577637</v>
      </c>
      <c r="BD414" s="73">
        <v>14.3800001144409</v>
      </c>
      <c r="BE414" s="73">
        <v>14.5900001525879</v>
      </c>
      <c r="BF414" s="73">
        <v>14.75</v>
      </c>
      <c r="BG414" s="73">
        <v>14.920000076293899</v>
      </c>
      <c r="BH414" s="73">
        <v>15.1099996566772</v>
      </c>
      <c r="BI414" s="73">
        <v>15.310000419616699</v>
      </c>
      <c r="BJ414" s="73">
        <v>15.449999809265099</v>
      </c>
      <c r="BK414" s="73">
        <v>16.5200004577637</v>
      </c>
    </row>
    <row r="415" spans="1:63" x14ac:dyDescent="0.25">
      <c r="A415" s="61" t="s">
        <v>448</v>
      </c>
      <c r="B415" s="62" t="s">
        <v>447</v>
      </c>
      <c r="C415" s="77" t="e">
        <v>#N/A</v>
      </c>
      <c r="D415" s="77" t="e">
        <v>#N/A</v>
      </c>
      <c r="E415" s="77" t="e">
        <v>#N/A</v>
      </c>
      <c r="F415" s="77" t="e">
        <v>#N/A</v>
      </c>
      <c r="G415" s="77" t="e">
        <v>#N/A</v>
      </c>
      <c r="H415" s="77" t="e">
        <v>#N/A</v>
      </c>
      <c r="I415" s="77" t="e">
        <v>#N/A</v>
      </c>
      <c r="J415" s="77" t="e">
        <v>#N/A</v>
      </c>
      <c r="K415" s="77" t="e">
        <v>#N/A</v>
      </c>
      <c r="L415" s="77" t="e">
        <v>#N/A</v>
      </c>
      <c r="M415" s="77" t="e">
        <v>#N/A</v>
      </c>
      <c r="N415" s="77" t="e">
        <v>#N/A</v>
      </c>
      <c r="O415" s="77" t="e">
        <v>#N/A</v>
      </c>
      <c r="P415" s="77" t="e">
        <v>#N/A</v>
      </c>
      <c r="Q415" s="77" t="e">
        <v>#N/A</v>
      </c>
      <c r="R415" s="77" t="e">
        <v>#N/A</v>
      </c>
      <c r="S415" s="77" t="e">
        <v>#N/A</v>
      </c>
      <c r="T415" s="77" t="e">
        <v>#N/A</v>
      </c>
      <c r="U415" s="77" t="e">
        <v>#N/A</v>
      </c>
      <c r="V415" s="77" t="e">
        <v>#N/A</v>
      </c>
      <c r="W415" s="77" t="e">
        <v>#N/A</v>
      </c>
      <c r="X415" s="77" t="e">
        <v>#N/A</v>
      </c>
      <c r="Y415" s="77" t="e">
        <v>#N/A</v>
      </c>
      <c r="Z415" s="77" t="e">
        <v>#N/A</v>
      </c>
      <c r="AA415" s="77" t="e">
        <v>#N/A</v>
      </c>
      <c r="AB415" s="77" t="e">
        <v>#N/A</v>
      </c>
      <c r="AC415" s="77" t="e">
        <v>#N/A</v>
      </c>
      <c r="AD415" s="77" t="e">
        <v>#N/A</v>
      </c>
      <c r="AE415" s="77" t="e">
        <v>#N/A</v>
      </c>
      <c r="AF415" s="77" t="e">
        <v>#N/A</v>
      </c>
      <c r="AG415" s="73" t="e">
        <v>#N/A</v>
      </c>
      <c r="AH415" s="73">
        <v>10.6099996566772</v>
      </c>
      <c r="AI415" s="73">
        <v>10.670000076293899</v>
      </c>
      <c r="AJ415" s="73">
        <v>9.8000001907348597</v>
      </c>
      <c r="AK415" s="73">
        <v>8.3500003814697301</v>
      </c>
      <c r="AL415" s="73">
        <v>6.46000003814697</v>
      </c>
      <c r="AM415" s="73">
        <v>6.28999996185303</v>
      </c>
      <c r="AN415" s="73">
        <v>6.8600001335143999</v>
      </c>
      <c r="AO415" s="73">
        <v>7.7199997901916504</v>
      </c>
      <c r="AP415" s="73">
        <v>7.0199999809265101</v>
      </c>
      <c r="AQ415" s="73">
        <v>6.1300001144409197</v>
      </c>
      <c r="AR415" s="73">
        <v>5.4299998283386204</v>
      </c>
      <c r="AS415" s="73">
        <v>5.2800002098083496</v>
      </c>
      <c r="AT415" s="73">
        <v>4.75</v>
      </c>
      <c r="AU415" s="73">
        <v>4.0100002288818404</v>
      </c>
      <c r="AV415" s="73">
        <v>3.8099999427795401</v>
      </c>
      <c r="AW415" s="73">
        <v>3.8599998950958301</v>
      </c>
      <c r="AX415" s="73">
        <v>3.6600000858306898</v>
      </c>
      <c r="AY415" s="73">
        <v>4.1700000762939498</v>
      </c>
      <c r="AZ415" s="73">
        <v>6.1199998855590803</v>
      </c>
      <c r="BA415" s="73">
        <v>6.5599999427795401</v>
      </c>
      <c r="BB415" s="73">
        <v>6.4899997711181596</v>
      </c>
      <c r="BC415" s="73">
        <v>6.9299998283386204</v>
      </c>
      <c r="BD415" s="73">
        <v>5.7699999809265101</v>
      </c>
      <c r="BE415" s="73">
        <v>5.3699998855590803</v>
      </c>
      <c r="BF415" s="73">
        <v>5.3499999046325701</v>
      </c>
      <c r="BG415" s="73">
        <v>5.0799999237060502</v>
      </c>
      <c r="BH415" s="73">
        <v>4.6999998092651403</v>
      </c>
      <c r="BI415" s="73">
        <v>4.3000001907348597</v>
      </c>
      <c r="BJ415" s="73">
        <v>4.0700001716613796</v>
      </c>
      <c r="BK415" s="73">
        <v>4.5500001907348597</v>
      </c>
    </row>
    <row r="416" spans="1:63" x14ac:dyDescent="0.25">
      <c r="A416" s="61" t="s">
        <v>194</v>
      </c>
      <c r="B416" s="62" t="s">
        <v>193</v>
      </c>
      <c r="C416" s="77" t="e">
        <v>#N/A</v>
      </c>
      <c r="D416" s="77" t="e">
        <v>#N/A</v>
      </c>
      <c r="E416" s="77" t="e">
        <v>#N/A</v>
      </c>
      <c r="F416" s="77" t="e">
        <v>#N/A</v>
      </c>
      <c r="G416" s="77" t="e">
        <v>#N/A</v>
      </c>
      <c r="H416" s="77" t="e">
        <v>#N/A</v>
      </c>
      <c r="I416" s="77" t="e">
        <v>#N/A</v>
      </c>
      <c r="J416" s="77" t="e">
        <v>#N/A</v>
      </c>
      <c r="K416" s="77" t="e">
        <v>#N/A</v>
      </c>
      <c r="L416" s="77" t="e">
        <v>#N/A</v>
      </c>
      <c r="M416" s="77" t="e">
        <v>#N/A</v>
      </c>
      <c r="N416" s="77" t="e">
        <v>#N/A</v>
      </c>
      <c r="O416" s="77" t="e">
        <v>#N/A</v>
      </c>
      <c r="P416" s="77" t="e">
        <v>#N/A</v>
      </c>
      <c r="Q416" s="77" t="e">
        <v>#N/A</v>
      </c>
      <c r="R416" s="77" t="e">
        <v>#N/A</v>
      </c>
      <c r="S416" s="77" t="e">
        <v>#N/A</v>
      </c>
      <c r="T416" s="77" t="e">
        <v>#N/A</v>
      </c>
      <c r="U416" s="77" t="e">
        <v>#N/A</v>
      </c>
      <c r="V416" s="77" t="e">
        <v>#N/A</v>
      </c>
      <c r="W416" s="77" t="e">
        <v>#N/A</v>
      </c>
      <c r="X416" s="77" t="e">
        <v>#N/A</v>
      </c>
      <c r="Y416" s="77" t="e">
        <v>#N/A</v>
      </c>
      <c r="Z416" s="77" t="e">
        <v>#N/A</v>
      </c>
      <c r="AA416" s="77" t="e">
        <v>#N/A</v>
      </c>
      <c r="AB416" s="77" t="e">
        <v>#N/A</v>
      </c>
      <c r="AC416" s="77" t="e">
        <v>#N/A</v>
      </c>
      <c r="AD416" s="77" t="e">
        <v>#N/A</v>
      </c>
      <c r="AE416" s="77" t="e">
        <v>#N/A</v>
      </c>
      <c r="AF416" s="77" t="e">
        <v>#N/A</v>
      </c>
      <c r="AG416" s="73" t="e">
        <v>#N/A</v>
      </c>
      <c r="AH416" s="73">
        <v>7.3400001525878897</v>
      </c>
      <c r="AI416" s="73">
        <v>7.4099998474121103</v>
      </c>
      <c r="AJ416" s="73">
        <v>7.53999996185303</v>
      </c>
      <c r="AK416" s="73">
        <v>7.5799999237060502</v>
      </c>
      <c r="AL416" s="73">
        <v>7.5700001716613796</v>
      </c>
      <c r="AM416" s="73">
        <v>7.5700001716613796</v>
      </c>
      <c r="AN416" s="73">
        <v>7.5599999427795401</v>
      </c>
      <c r="AO416" s="73">
        <v>7.5599999427795401</v>
      </c>
      <c r="AP416" s="73">
        <v>7.6100001335143999</v>
      </c>
      <c r="AQ416" s="73">
        <v>7.5799999237060502</v>
      </c>
      <c r="AR416" s="73">
        <v>7.5500001907348597</v>
      </c>
      <c r="AS416" s="73">
        <v>7.5999999046325701</v>
      </c>
      <c r="AT416" s="73">
        <v>7.5999999046325701</v>
      </c>
      <c r="AU416" s="73">
        <v>6.4099998474121103</v>
      </c>
      <c r="AV416" s="73">
        <v>5.3699998855590803</v>
      </c>
      <c r="AW416" s="73">
        <v>5.3099999427795401</v>
      </c>
      <c r="AX416" s="73">
        <v>4.8899998664856001</v>
      </c>
      <c r="AY416" s="73">
        <v>6.1999998092651403</v>
      </c>
      <c r="AZ416" s="73">
        <v>8.1599998474121094</v>
      </c>
      <c r="BA416" s="73">
        <v>7.8299999237060502</v>
      </c>
      <c r="BB416" s="73">
        <v>6.4499998092651403</v>
      </c>
      <c r="BC416" s="73">
        <v>5.21000003814697</v>
      </c>
      <c r="BD416" s="73">
        <v>5.2800002098083496</v>
      </c>
      <c r="BE416" s="73">
        <v>4.5199999809265101</v>
      </c>
      <c r="BF416" s="73">
        <v>4.6999998092651403</v>
      </c>
      <c r="BG416" s="73">
        <v>3.9000000953674299</v>
      </c>
      <c r="BH416" s="73">
        <v>3.2999999523162802</v>
      </c>
      <c r="BI416" s="73">
        <v>5.1999998092651403</v>
      </c>
      <c r="BJ416" s="73">
        <v>5.1399998664856001</v>
      </c>
      <c r="BK416" s="73">
        <v>5.8200001716613796</v>
      </c>
    </row>
    <row r="417" spans="1:63" x14ac:dyDescent="0.25">
      <c r="A417" s="61" t="s">
        <v>92</v>
      </c>
      <c r="B417" s="62" t="s">
        <v>91</v>
      </c>
      <c r="C417" s="77" t="e">
        <v>#N/A</v>
      </c>
      <c r="D417" s="77" t="e">
        <v>#N/A</v>
      </c>
      <c r="E417" s="77" t="e">
        <v>#N/A</v>
      </c>
      <c r="F417" s="77" t="e">
        <v>#N/A</v>
      </c>
      <c r="G417" s="77" t="e">
        <v>#N/A</v>
      </c>
      <c r="H417" s="77" t="e">
        <v>#N/A</v>
      </c>
      <c r="I417" s="77" t="e">
        <v>#N/A</v>
      </c>
      <c r="J417" s="77" t="e">
        <v>#N/A</v>
      </c>
      <c r="K417" s="77" t="e">
        <v>#N/A</v>
      </c>
      <c r="L417" s="77" t="e">
        <v>#N/A</v>
      </c>
      <c r="M417" s="77" t="e">
        <v>#N/A</v>
      </c>
      <c r="N417" s="77" t="e">
        <v>#N/A</v>
      </c>
      <c r="O417" s="77" t="e">
        <v>#N/A</v>
      </c>
      <c r="P417" s="77" t="e">
        <v>#N/A</v>
      </c>
      <c r="Q417" s="77" t="e">
        <v>#N/A</v>
      </c>
      <c r="R417" s="77" t="e">
        <v>#N/A</v>
      </c>
      <c r="S417" s="77" t="e">
        <v>#N/A</v>
      </c>
      <c r="T417" s="77" t="e">
        <v>#N/A</v>
      </c>
      <c r="U417" s="77" t="e">
        <v>#N/A</v>
      </c>
      <c r="V417" s="77" t="e">
        <v>#N/A</v>
      </c>
      <c r="W417" s="77" t="e">
        <v>#N/A</v>
      </c>
      <c r="X417" s="77" t="e">
        <v>#N/A</v>
      </c>
      <c r="Y417" s="77" t="e">
        <v>#N/A</v>
      </c>
      <c r="Z417" s="77" t="e">
        <v>#N/A</v>
      </c>
      <c r="AA417" s="77" t="e">
        <v>#N/A</v>
      </c>
      <c r="AB417" s="77" t="e">
        <v>#N/A</v>
      </c>
      <c r="AC417" s="77" t="e">
        <v>#N/A</v>
      </c>
      <c r="AD417" s="77" t="e">
        <v>#N/A</v>
      </c>
      <c r="AE417" s="77" t="e">
        <v>#N/A</v>
      </c>
      <c r="AF417" s="77" t="e">
        <v>#N/A</v>
      </c>
      <c r="AG417" s="73" t="e">
        <v>#N/A</v>
      </c>
      <c r="AH417" s="73">
        <v>1.3899999856948899</v>
      </c>
      <c r="AI417" s="73">
        <v>1.4099999666214</v>
      </c>
      <c r="AJ417" s="73">
        <v>1.46000003814697</v>
      </c>
      <c r="AK417" s="73">
        <v>1.4800000190734901</v>
      </c>
      <c r="AL417" s="73">
        <v>1.4800000190734901</v>
      </c>
      <c r="AM417" s="73">
        <v>1.4800000190734901</v>
      </c>
      <c r="AN417" s="73">
        <v>1.4700000286102299</v>
      </c>
      <c r="AO417" s="73">
        <v>1.4700000286102299</v>
      </c>
      <c r="AP417" s="73">
        <v>1.4900000095367401</v>
      </c>
      <c r="AQ417" s="73">
        <v>1.4800000190734901</v>
      </c>
      <c r="AR417" s="73">
        <v>1.4700000286102299</v>
      </c>
      <c r="AS417" s="73">
        <v>1.8600000143051101</v>
      </c>
      <c r="AT417" s="73">
        <v>2.2799999713897701</v>
      </c>
      <c r="AU417" s="73">
        <v>2.6900000572204599</v>
      </c>
      <c r="AV417" s="73">
        <v>3.0999999046325701</v>
      </c>
      <c r="AW417" s="73">
        <v>2.3299999237060498</v>
      </c>
      <c r="AX417" s="73">
        <v>1.70000004768372</v>
      </c>
      <c r="AY417" s="73">
        <v>1.2200000286102299</v>
      </c>
      <c r="AZ417" s="73">
        <v>0.91000002622604403</v>
      </c>
      <c r="BA417" s="73">
        <v>0.57999998331069902</v>
      </c>
      <c r="BB417" s="73">
        <v>0.31999999284744302</v>
      </c>
      <c r="BC417" s="73">
        <v>2.1800000667571999</v>
      </c>
      <c r="BD417" s="73">
        <v>1.2200000286102299</v>
      </c>
      <c r="BE417" s="73">
        <v>0.519999980926514</v>
      </c>
      <c r="BF417" s="73">
        <v>0.519999980926514</v>
      </c>
      <c r="BG417" s="73">
        <v>0.50999999046325695</v>
      </c>
      <c r="BH417" s="73">
        <v>0.490000009536743</v>
      </c>
      <c r="BI417" s="73">
        <v>0.46999999880790699</v>
      </c>
      <c r="BJ417" s="73">
        <v>0.46000000834464999</v>
      </c>
      <c r="BK417" s="73">
        <v>0.68999999761581399</v>
      </c>
    </row>
    <row r="418" spans="1:63" x14ac:dyDescent="0.25">
      <c r="A418" s="61" t="s">
        <v>94</v>
      </c>
      <c r="B418" s="62" t="s">
        <v>93</v>
      </c>
      <c r="C418" s="77" t="e">
        <v>#N/A</v>
      </c>
      <c r="D418" s="77" t="e">
        <v>#N/A</v>
      </c>
      <c r="E418" s="77" t="e">
        <v>#N/A</v>
      </c>
      <c r="F418" s="77" t="e">
        <v>#N/A</v>
      </c>
      <c r="G418" s="77" t="e">
        <v>#N/A</v>
      </c>
      <c r="H418" s="77" t="e">
        <v>#N/A</v>
      </c>
      <c r="I418" s="77" t="e">
        <v>#N/A</v>
      </c>
      <c r="J418" s="77" t="e">
        <v>#N/A</v>
      </c>
      <c r="K418" s="77" t="e">
        <v>#N/A</v>
      </c>
      <c r="L418" s="77" t="e">
        <v>#N/A</v>
      </c>
      <c r="M418" s="77" t="e">
        <v>#N/A</v>
      </c>
      <c r="N418" s="77" t="e">
        <v>#N/A</v>
      </c>
      <c r="O418" s="77" t="e">
        <v>#N/A</v>
      </c>
      <c r="P418" s="77" t="e">
        <v>#N/A</v>
      </c>
      <c r="Q418" s="77" t="e">
        <v>#N/A</v>
      </c>
      <c r="R418" s="77" t="e">
        <v>#N/A</v>
      </c>
      <c r="S418" s="77" t="e">
        <v>#N/A</v>
      </c>
      <c r="T418" s="77" t="e">
        <v>#N/A</v>
      </c>
      <c r="U418" s="77" t="e">
        <v>#N/A</v>
      </c>
      <c r="V418" s="77" t="e">
        <v>#N/A</v>
      </c>
      <c r="W418" s="77" t="e">
        <v>#N/A</v>
      </c>
      <c r="X418" s="77" t="e">
        <v>#N/A</v>
      </c>
      <c r="Y418" s="77" t="e">
        <v>#N/A</v>
      </c>
      <c r="Z418" s="77" t="e">
        <v>#N/A</v>
      </c>
      <c r="AA418" s="77" t="e">
        <v>#N/A</v>
      </c>
      <c r="AB418" s="77" t="e">
        <v>#N/A</v>
      </c>
      <c r="AC418" s="77" t="e">
        <v>#N/A</v>
      </c>
      <c r="AD418" s="77" t="e">
        <v>#N/A</v>
      </c>
      <c r="AE418" s="77" t="e">
        <v>#N/A</v>
      </c>
      <c r="AF418" s="77" t="e">
        <v>#N/A</v>
      </c>
      <c r="AG418" s="73" t="e">
        <v>#N/A</v>
      </c>
      <c r="AH418" s="73">
        <v>3.71000003814697</v>
      </c>
      <c r="AI418" s="73">
        <v>3.75</v>
      </c>
      <c r="AJ418" s="73">
        <v>3.8099999427795401</v>
      </c>
      <c r="AK418" s="73">
        <v>3.8299999237060498</v>
      </c>
      <c r="AL418" s="73">
        <v>3.8299999237060498</v>
      </c>
      <c r="AM418" s="73">
        <v>3.8299999237060498</v>
      </c>
      <c r="AN418" s="73">
        <v>3.8299999237060498</v>
      </c>
      <c r="AO418" s="73">
        <v>3.8299999237060498</v>
      </c>
      <c r="AP418" s="73">
        <v>3.8499999046325701</v>
      </c>
      <c r="AQ418" s="73">
        <v>3.8299999237060498</v>
      </c>
      <c r="AR418" s="73">
        <v>3.8199999332428001</v>
      </c>
      <c r="AS418" s="73">
        <v>3.8499999046325701</v>
      </c>
      <c r="AT418" s="73">
        <v>3.8399999141693102</v>
      </c>
      <c r="AU418" s="73">
        <v>3.8099999427795401</v>
      </c>
      <c r="AV418" s="73">
        <v>3.7699999809265101</v>
      </c>
      <c r="AW418" s="73">
        <v>3.6900000572204599</v>
      </c>
      <c r="AX418" s="73">
        <v>3.6199998855590798</v>
      </c>
      <c r="AY418" s="73">
        <v>3.5899999141693102</v>
      </c>
      <c r="AZ418" s="73">
        <v>3.75</v>
      </c>
      <c r="BA418" s="73">
        <v>3.7699999809265101</v>
      </c>
      <c r="BB418" s="73">
        <v>3.7699999809265101</v>
      </c>
      <c r="BC418" s="73">
        <v>3.7400000095367401</v>
      </c>
      <c r="BD418" s="73">
        <v>3.7000000476837198</v>
      </c>
      <c r="BE418" s="73">
        <v>4.5599999427795401</v>
      </c>
      <c r="BF418" s="73">
        <v>4.3099999427795401</v>
      </c>
      <c r="BG418" s="73">
        <v>7.0599999427795401</v>
      </c>
      <c r="BH418" s="73">
        <v>8.3900003433227504</v>
      </c>
      <c r="BI418" s="73">
        <v>8.4499998092651403</v>
      </c>
      <c r="BJ418" s="73">
        <v>8.5299997329711896</v>
      </c>
      <c r="BK418" s="73">
        <v>9.0100002288818395</v>
      </c>
    </row>
    <row r="419" spans="1:63" x14ac:dyDescent="0.25">
      <c r="A419" s="61" t="s">
        <v>409</v>
      </c>
      <c r="B419" s="62" t="s">
        <v>408</v>
      </c>
      <c r="C419" s="77" t="e">
        <v>#N/A</v>
      </c>
      <c r="D419" s="77" t="e">
        <v>#N/A</v>
      </c>
      <c r="E419" s="77" t="e">
        <v>#N/A</v>
      </c>
      <c r="F419" s="77" t="e">
        <v>#N/A</v>
      </c>
      <c r="G419" s="77" t="e">
        <v>#N/A</v>
      </c>
      <c r="H419" s="77" t="e">
        <v>#N/A</v>
      </c>
      <c r="I419" s="77" t="e">
        <v>#N/A</v>
      </c>
      <c r="J419" s="77" t="e">
        <v>#N/A</v>
      </c>
      <c r="K419" s="77" t="e">
        <v>#N/A</v>
      </c>
      <c r="L419" s="77" t="e">
        <v>#N/A</v>
      </c>
      <c r="M419" s="77" t="e">
        <v>#N/A</v>
      </c>
      <c r="N419" s="77" t="e">
        <v>#N/A</v>
      </c>
      <c r="O419" s="77" t="e">
        <v>#N/A</v>
      </c>
      <c r="P419" s="77" t="e">
        <v>#N/A</v>
      </c>
      <c r="Q419" s="77" t="e">
        <v>#N/A</v>
      </c>
      <c r="R419" s="77" t="e">
        <v>#N/A</v>
      </c>
      <c r="S419" s="77" t="e">
        <v>#N/A</v>
      </c>
      <c r="T419" s="77" t="e">
        <v>#N/A</v>
      </c>
      <c r="U419" s="77" t="e">
        <v>#N/A</v>
      </c>
      <c r="V419" s="77" t="e">
        <v>#N/A</v>
      </c>
      <c r="W419" s="77" t="e">
        <v>#N/A</v>
      </c>
      <c r="X419" s="77" t="e">
        <v>#N/A</v>
      </c>
      <c r="Y419" s="77" t="e">
        <v>#N/A</v>
      </c>
      <c r="Z419" s="77" t="e">
        <v>#N/A</v>
      </c>
      <c r="AA419" s="77" t="e">
        <v>#N/A</v>
      </c>
      <c r="AB419" s="77" t="e">
        <v>#N/A</v>
      </c>
      <c r="AC419" s="77" t="e">
        <v>#N/A</v>
      </c>
      <c r="AD419" s="77" t="e">
        <v>#N/A</v>
      </c>
      <c r="AE419" s="77" t="e">
        <v>#N/A</v>
      </c>
      <c r="AF419" s="77" t="e">
        <v>#N/A</v>
      </c>
      <c r="AG419" s="73" t="e">
        <v>#N/A</v>
      </c>
      <c r="AH419" s="73">
        <v>35.529998779296903</v>
      </c>
      <c r="AI419" s="73">
        <v>35.680000305175803</v>
      </c>
      <c r="AJ419" s="73">
        <v>35.950000762939503</v>
      </c>
      <c r="AK419" s="73">
        <v>36.029998779296903</v>
      </c>
      <c r="AL419" s="73">
        <v>36.0200004577637</v>
      </c>
      <c r="AM419" s="73">
        <v>36.0200004577637</v>
      </c>
      <c r="AN419" s="73">
        <v>36</v>
      </c>
      <c r="AO419" s="73">
        <v>34.5</v>
      </c>
      <c r="AP419" s="73">
        <v>32.400001525878899</v>
      </c>
      <c r="AQ419" s="73">
        <v>32.200000762939503</v>
      </c>
      <c r="AR419" s="73">
        <v>30.5200004577637</v>
      </c>
      <c r="AS419" s="73">
        <v>31.940000534057599</v>
      </c>
      <c r="AT419" s="73">
        <v>36.689998626708999</v>
      </c>
      <c r="AU419" s="73">
        <v>37.159999847412102</v>
      </c>
      <c r="AV419" s="73">
        <v>37.25</v>
      </c>
      <c r="AW419" s="73">
        <v>36.029998779296903</v>
      </c>
      <c r="AX419" s="73">
        <v>34.930000305175803</v>
      </c>
      <c r="AY419" s="73">
        <v>33.759998321533203</v>
      </c>
      <c r="AZ419" s="73">
        <v>32.180000305175803</v>
      </c>
      <c r="BA419" s="73">
        <v>32.0200004577637</v>
      </c>
      <c r="BB419" s="73">
        <v>31.379999160766602</v>
      </c>
      <c r="BC419" s="73">
        <v>31.0200004577637</v>
      </c>
      <c r="BD419" s="73">
        <v>29</v>
      </c>
      <c r="BE419" s="73">
        <v>28.030000686645501</v>
      </c>
      <c r="BF419" s="73">
        <v>26.069999694824201</v>
      </c>
      <c r="BG419" s="73">
        <v>23.719999313354499</v>
      </c>
      <c r="BH419" s="73">
        <v>22.379999160766602</v>
      </c>
      <c r="BI419" s="73">
        <v>20.7399997711182</v>
      </c>
      <c r="BJ419" s="73">
        <v>17.2600002288818</v>
      </c>
      <c r="BK419" s="73">
        <v>18.399999618530298</v>
      </c>
    </row>
    <row r="420" spans="1:63" x14ac:dyDescent="0.25">
      <c r="A420" s="61" t="s">
        <v>472</v>
      </c>
      <c r="B420" s="62" t="s">
        <v>471</v>
      </c>
      <c r="C420" s="77" t="e">
        <v>#N/A</v>
      </c>
      <c r="D420" s="77" t="e">
        <v>#N/A</v>
      </c>
      <c r="E420" s="77" t="e">
        <v>#N/A</v>
      </c>
      <c r="F420" s="77" t="e">
        <v>#N/A</v>
      </c>
      <c r="G420" s="77" t="e">
        <v>#N/A</v>
      </c>
      <c r="H420" s="77" t="e">
        <v>#N/A</v>
      </c>
      <c r="I420" s="77" t="e">
        <v>#N/A</v>
      </c>
      <c r="J420" s="77" t="e">
        <v>#N/A</v>
      </c>
      <c r="K420" s="77" t="e">
        <v>#N/A</v>
      </c>
      <c r="L420" s="77" t="e">
        <v>#N/A</v>
      </c>
      <c r="M420" s="77" t="e">
        <v>#N/A</v>
      </c>
      <c r="N420" s="77" t="e">
        <v>#N/A</v>
      </c>
      <c r="O420" s="77" t="e">
        <v>#N/A</v>
      </c>
      <c r="P420" s="77" t="e">
        <v>#N/A</v>
      </c>
      <c r="Q420" s="77" t="e">
        <v>#N/A</v>
      </c>
      <c r="R420" s="77" t="e">
        <v>#N/A</v>
      </c>
      <c r="S420" s="77" t="e">
        <v>#N/A</v>
      </c>
      <c r="T420" s="77" t="e">
        <v>#N/A</v>
      </c>
      <c r="U420" s="77" t="e">
        <v>#N/A</v>
      </c>
      <c r="V420" s="77" t="e">
        <v>#N/A</v>
      </c>
      <c r="W420" s="77" t="e">
        <v>#N/A</v>
      </c>
      <c r="X420" s="77" t="e">
        <v>#N/A</v>
      </c>
      <c r="Y420" s="77" t="e">
        <v>#N/A</v>
      </c>
      <c r="Z420" s="77" t="e">
        <v>#N/A</v>
      </c>
      <c r="AA420" s="77" t="e">
        <v>#N/A</v>
      </c>
      <c r="AB420" s="77" t="e">
        <v>#N/A</v>
      </c>
      <c r="AC420" s="77" t="e">
        <v>#N/A</v>
      </c>
      <c r="AD420" s="77" t="e">
        <v>#N/A</v>
      </c>
      <c r="AE420" s="77" t="e">
        <v>#N/A</v>
      </c>
      <c r="AF420" s="77" t="e">
        <v>#N/A</v>
      </c>
      <c r="AG420" s="73" t="e">
        <v>#N/A</v>
      </c>
      <c r="AH420" s="73" t="e">
        <v>#N/A</v>
      </c>
      <c r="AI420" s="73" t="e">
        <v>#N/A</v>
      </c>
      <c r="AJ420" s="73" t="e">
        <v>#N/A</v>
      </c>
      <c r="AK420" s="73" t="e">
        <v>#N/A</v>
      </c>
      <c r="AL420" s="73" t="e">
        <v>#N/A</v>
      </c>
      <c r="AM420" s="73" t="e">
        <v>#N/A</v>
      </c>
      <c r="AN420" s="73" t="e">
        <v>#N/A</v>
      </c>
      <c r="AO420" s="73" t="e">
        <v>#N/A</v>
      </c>
      <c r="AP420" s="73" t="e">
        <v>#N/A</v>
      </c>
      <c r="AQ420" s="73" t="e">
        <v>#N/A</v>
      </c>
      <c r="AR420" s="73" t="e">
        <v>#N/A</v>
      </c>
      <c r="AS420" s="73" t="e">
        <v>#N/A</v>
      </c>
      <c r="AT420" s="73" t="e">
        <v>#N/A</v>
      </c>
      <c r="AU420" s="73" t="e">
        <v>#N/A</v>
      </c>
      <c r="AV420" s="73" t="e">
        <v>#N/A</v>
      </c>
      <c r="AW420" s="73" t="e">
        <v>#N/A</v>
      </c>
      <c r="AX420" s="73" t="e">
        <v>#N/A</v>
      </c>
      <c r="AY420" s="73" t="e">
        <v>#N/A</v>
      </c>
      <c r="AZ420" s="73" t="e">
        <v>#N/A</v>
      </c>
      <c r="BA420" s="73" t="e">
        <v>#N/A</v>
      </c>
      <c r="BB420" s="73" t="e">
        <v>#N/A</v>
      </c>
      <c r="BC420" s="73" t="e">
        <v>#N/A</v>
      </c>
      <c r="BD420" s="73" t="e">
        <v>#N/A</v>
      </c>
      <c r="BE420" s="73" t="e">
        <v>#N/A</v>
      </c>
      <c r="BF420" s="73" t="e">
        <v>#N/A</v>
      </c>
      <c r="BG420" s="73" t="e">
        <v>#N/A</v>
      </c>
      <c r="BH420" s="73" t="e">
        <v>#N/A</v>
      </c>
      <c r="BI420" s="73" t="e">
        <v>#N/A</v>
      </c>
      <c r="BJ420" s="73" t="e">
        <v>#N/A</v>
      </c>
      <c r="BK420" s="73" t="e">
        <v>#N/A</v>
      </c>
    </row>
    <row r="421" spans="1:63" x14ac:dyDescent="0.25">
      <c r="A421" s="61" t="s">
        <v>381</v>
      </c>
      <c r="B421" s="62" t="s">
        <v>380</v>
      </c>
      <c r="C421" s="77" t="e">
        <v>#N/A</v>
      </c>
      <c r="D421" s="77" t="e">
        <v>#N/A</v>
      </c>
      <c r="E421" s="77" t="e">
        <v>#N/A</v>
      </c>
      <c r="F421" s="77" t="e">
        <v>#N/A</v>
      </c>
      <c r="G421" s="77" t="e">
        <v>#N/A</v>
      </c>
      <c r="H421" s="77" t="e">
        <v>#N/A</v>
      </c>
      <c r="I421" s="77" t="e">
        <v>#N/A</v>
      </c>
      <c r="J421" s="77" t="e">
        <v>#N/A</v>
      </c>
      <c r="K421" s="77" t="e">
        <v>#N/A</v>
      </c>
      <c r="L421" s="77" t="e">
        <v>#N/A</v>
      </c>
      <c r="M421" s="77" t="e">
        <v>#N/A</v>
      </c>
      <c r="N421" s="77" t="e">
        <v>#N/A</v>
      </c>
      <c r="O421" s="77" t="e">
        <v>#N/A</v>
      </c>
      <c r="P421" s="77" t="e">
        <v>#N/A</v>
      </c>
      <c r="Q421" s="77" t="e">
        <v>#N/A</v>
      </c>
      <c r="R421" s="77" t="e">
        <v>#N/A</v>
      </c>
      <c r="S421" s="77" t="e">
        <v>#N/A</v>
      </c>
      <c r="T421" s="77" t="e">
        <v>#N/A</v>
      </c>
      <c r="U421" s="77" t="e">
        <v>#N/A</v>
      </c>
      <c r="V421" s="77" t="e">
        <v>#N/A</v>
      </c>
      <c r="W421" s="77" t="e">
        <v>#N/A</v>
      </c>
      <c r="X421" s="77" t="e">
        <v>#N/A</v>
      </c>
      <c r="Y421" s="77" t="e">
        <v>#N/A</v>
      </c>
      <c r="Z421" s="77" t="e">
        <v>#N/A</v>
      </c>
      <c r="AA421" s="77" t="e">
        <v>#N/A</v>
      </c>
      <c r="AB421" s="77" t="e">
        <v>#N/A</v>
      </c>
      <c r="AC421" s="77" t="e">
        <v>#N/A</v>
      </c>
      <c r="AD421" s="77" t="e">
        <v>#N/A</v>
      </c>
      <c r="AE421" s="77" t="e">
        <v>#N/A</v>
      </c>
      <c r="AF421" s="77" t="e">
        <v>#N/A</v>
      </c>
      <c r="AG421" s="73" t="e">
        <v>#N/A</v>
      </c>
      <c r="AH421" s="73">
        <v>5.4099998474121103</v>
      </c>
      <c r="AI421" s="73">
        <v>5.9099998474121103</v>
      </c>
      <c r="AJ421" s="73">
        <v>5.9699997901916504</v>
      </c>
      <c r="AK421" s="73">
        <v>5.3499999046325701</v>
      </c>
      <c r="AL421" s="73">
        <v>6.3099999427795401</v>
      </c>
      <c r="AM421" s="73">
        <v>5.03999996185303</v>
      </c>
      <c r="AN421" s="73">
        <v>4.6900000572204599</v>
      </c>
      <c r="AO421" s="73">
        <v>3.7400000095367401</v>
      </c>
      <c r="AP421" s="73">
        <v>3.25</v>
      </c>
      <c r="AQ421" s="73">
        <v>3.46000003814697</v>
      </c>
      <c r="AR421" s="73">
        <v>3.7400000095367401</v>
      </c>
      <c r="AS421" s="73">
        <v>4.0199999809265101</v>
      </c>
      <c r="AT421" s="73">
        <v>4.2199997901916504</v>
      </c>
      <c r="AU421" s="73">
        <v>4.2600002288818404</v>
      </c>
      <c r="AV421" s="73">
        <v>4.3800001144409197</v>
      </c>
      <c r="AW421" s="73">
        <v>3.4000000953674299</v>
      </c>
      <c r="AX421" s="73">
        <v>2.4900000095367401</v>
      </c>
      <c r="AY421" s="73">
        <v>2.5499999523162802</v>
      </c>
      <c r="AZ421" s="73">
        <v>3.0999999046325701</v>
      </c>
      <c r="BA421" s="73">
        <v>3.5199999809265101</v>
      </c>
      <c r="BB421" s="73">
        <v>3.2200000286102299</v>
      </c>
      <c r="BC421" s="73">
        <v>3.1199998855590798</v>
      </c>
      <c r="BD421" s="73">
        <v>3.4200000762939502</v>
      </c>
      <c r="BE421" s="73">
        <v>3.4800000190734899</v>
      </c>
      <c r="BF421" s="73">
        <v>4.3000001907348597</v>
      </c>
      <c r="BG421" s="73">
        <v>4.6799998283386204</v>
      </c>
      <c r="BH421" s="73">
        <v>4.1599998474121103</v>
      </c>
      <c r="BI421" s="73">
        <v>3.7999999523162802</v>
      </c>
      <c r="BJ421" s="73">
        <v>3.6900000572204599</v>
      </c>
      <c r="BK421" s="73">
        <v>4.6199998855590803</v>
      </c>
    </row>
    <row r="422" spans="1:63" x14ac:dyDescent="0.25">
      <c r="A422" s="61" t="s">
        <v>320</v>
      </c>
      <c r="B422" s="62" t="s">
        <v>319</v>
      </c>
      <c r="C422" s="77" t="e">
        <v>#N/A</v>
      </c>
      <c r="D422" s="77" t="e">
        <v>#N/A</v>
      </c>
      <c r="E422" s="77" t="e">
        <v>#N/A</v>
      </c>
      <c r="F422" s="77" t="e">
        <v>#N/A</v>
      </c>
      <c r="G422" s="77" t="e">
        <v>#N/A</v>
      </c>
      <c r="H422" s="77" t="e">
        <v>#N/A</v>
      </c>
      <c r="I422" s="77" t="e">
        <v>#N/A</v>
      </c>
      <c r="J422" s="77" t="e">
        <v>#N/A</v>
      </c>
      <c r="K422" s="77" t="e">
        <v>#N/A</v>
      </c>
      <c r="L422" s="77" t="e">
        <v>#N/A</v>
      </c>
      <c r="M422" s="77" t="e">
        <v>#N/A</v>
      </c>
      <c r="N422" s="77" t="e">
        <v>#N/A</v>
      </c>
      <c r="O422" s="77" t="e">
        <v>#N/A</v>
      </c>
      <c r="P422" s="77" t="e">
        <v>#N/A</v>
      </c>
      <c r="Q422" s="77" t="e">
        <v>#N/A</v>
      </c>
      <c r="R422" s="77" t="e">
        <v>#N/A</v>
      </c>
      <c r="S422" s="77" t="e">
        <v>#N/A</v>
      </c>
      <c r="T422" s="77" t="e">
        <v>#N/A</v>
      </c>
      <c r="U422" s="77" t="e">
        <v>#N/A</v>
      </c>
      <c r="V422" s="77" t="e">
        <v>#N/A</v>
      </c>
      <c r="W422" s="77" t="e">
        <v>#N/A</v>
      </c>
      <c r="X422" s="77" t="e">
        <v>#N/A</v>
      </c>
      <c r="Y422" s="77" t="e">
        <v>#N/A</v>
      </c>
      <c r="Z422" s="77" t="e">
        <v>#N/A</v>
      </c>
      <c r="AA422" s="77" t="e">
        <v>#N/A</v>
      </c>
      <c r="AB422" s="77" t="e">
        <v>#N/A</v>
      </c>
      <c r="AC422" s="77" t="e">
        <v>#N/A</v>
      </c>
      <c r="AD422" s="77" t="e">
        <v>#N/A</v>
      </c>
      <c r="AE422" s="77" t="e">
        <v>#N/A</v>
      </c>
      <c r="AF422" s="77" t="e">
        <v>#N/A</v>
      </c>
      <c r="AG422" s="73" t="e">
        <v>#N/A</v>
      </c>
      <c r="AH422" s="73">
        <v>3.1900000572204599</v>
      </c>
      <c r="AI422" s="73">
        <v>3.1600000858306898</v>
      </c>
      <c r="AJ422" s="73">
        <v>3.1199998855590798</v>
      </c>
      <c r="AK422" s="73">
        <v>3.1600000858306898</v>
      </c>
      <c r="AL422" s="73">
        <v>3.21000003814697</v>
      </c>
      <c r="AM422" s="73">
        <v>3.2599999904632599</v>
      </c>
      <c r="AN422" s="73">
        <v>3.3299999237060498</v>
      </c>
      <c r="AO422" s="73">
        <v>3.3900001049041699</v>
      </c>
      <c r="AP422" s="73">
        <v>3.4200000762939502</v>
      </c>
      <c r="AQ422" s="73">
        <v>3.4900000095367401</v>
      </c>
      <c r="AR422" s="73">
        <v>3.5499999523162802</v>
      </c>
      <c r="AS422" s="73">
        <v>3.5899999141693102</v>
      </c>
      <c r="AT422" s="73">
        <v>3.6300001144409202</v>
      </c>
      <c r="AU422" s="73">
        <v>3.71000003814697</v>
      </c>
      <c r="AV422" s="73">
        <v>3.7999999523162802</v>
      </c>
      <c r="AW422" s="73">
        <v>3.9400000572204599</v>
      </c>
      <c r="AX422" s="73">
        <v>4.0799999237060502</v>
      </c>
      <c r="AY422" s="73">
        <v>4.1399998664856001</v>
      </c>
      <c r="AZ422" s="73">
        <v>3.8399999141693102</v>
      </c>
      <c r="BA422" s="73">
        <v>3.71000003814697</v>
      </c>
      <c r="BB422" s="73">
        <v>3.6400001049041699</v>
      </c>
      <c r="BC422" s="73">
        <v>3.5199999809265101</v>
      </c>
      <c r="BD422" s="73">
        <v>3.4200000762939502</v>
      </c>
      <c r="BE422" s="73">
        <v>3.3699998855590798</v>
      </c>
      <c r="BF422" s="73">
        <v>3.3199999332428001</v>
      </c>
      <c r="BG422" s="73">
        <v>3.2699999809265101</v>
      </c>
      <c r="BH422" s="73">
        <v>2.4900000095367401</v>
      </c>
      <c r="BI422" s="73">
        <v>1.79999995231628</v>
      </c>
      <c r="BJ422" s="73">
        <v>1.8400000333786</v>
      </c>
      <c r="BK422" s="73">
        <v>4.9699997901916504</v>
      </c>
    </row>
    <row r="423" spans="1:63" x14ac:dyDescent="0.25">
      <c r="A423" s="61" t="s">
        <v>296</v>
      </c>
      <c r="B423" s="62" t="s">
        <v>295</v>
      </c>
      <c r="C423" s="77" t="e">
        <v>#N/A</v>
      </c>
      <c r="D423" s="77" t="e">
        <v>#N/A</v>
      </c>
      <c r="E423" s="77" t="e">
        <v>#N/A</v>
      </c>
      <c r="F423" s="77" t="e">
        <v>#N/A</v>
      </c>
      <c r="G423" s="77" t="e">
        <v>#N/A</v>
      </c>
      <c r="H423" s="77" t="e">
        <v>#N/A</v>
      </c>
      <c r="I423" s="77" t="e">
        <v>#N/A</v>
      </c>
      <c r="J423" s="77" t="e">
        <v>#N/A</v>
      </c>
      <c r="K423" s="77" t="e">
        <v>#N/A</v>
      </c>
      <c r="L423" s="77" t="e">
        <v>#N/A</v>
      </c>
      <c r="M423" s="77" t="e">
        <v>#N/A</v>
      </c>
      <c r="N423" s="77" t="e">
        <v>#N/A</v>
      </c>
      <c r="O423" s="77" t="e">
        <v>#N/A</v>
      </c>
      <c r="P423" s="77" t="e">
        <v>#N/A</v>
      </c>
      <c r="Q423" s="77" t="e">
        <v>#N/A</v>
      </c>
      <c r="R423" s="77" t="e">
        <v>#N/A</v>
      </c>
      <c r="S423" s="77" t="e">
        <v>#N/A</v>
      </c>
      <c r="T423" s="77" t="e">
        <v>#N/A</v>
      </c>
      <c r="U423" s="77" t="e">
        <v>#N/A</v>
      </c>
      <c r="V423" s="77" t="e">
        <v>#N/A</v>
      </c>
      <c r="W423" s="77" t="e">
        <v>#N/A</v>
      </c>
      <c r="X423" s="77" t="e">
        <v>#N/A</v>
      </c>
      <c r="Y423" s="77" t="e">
        <v>#N/A</v>
      </c>
      <c r="Z423" s="77" t="e">
        <v>#N/A</v>
      </c>
      <c r="AA423" s="77" t="e">
        <v>#N/A</v>
      </c>
      <c r="AB423" s="77" t="e">
        <v>#N/A</v>
      </c>
      <c r="AC423" s="77" t="e">
        <v>#N/A</v>
      </c>
      <c r="AD423" s="77" t="e">
        <v>#N/A</v>
      </c>
      <c r="AE423" s="77" t="e">
        <v>#N/A</v>
      </c>
      <c r="AF423" s="77" t="e">
        <v>#N/A</v>
      </c>
      <c r="AG423" s="73" t="e">
        <v>#N/A</v>
      </c>
      <c r="AH423" s="73">
        <v>0.58999997377395597</v>
      </c>
      <c r="AI423" s="73">
        <v>0.60000002384185802</v>
      </c>
      <c r="AJ423" s="73">
        <v>0.62000000476837203</v>
      </c>
      <c r="AK423" s="73">
        <v>0.62999999523162797</v>
      </c>
      <c r="AL423" s="73">
        <v>0.62999999523162797</v>
      </c>
      <c r="AM423" s="73">
        <v>0.62999999523162797</v>
      </c>
      <c r="AN423" s="73">
        <v>0.62999999523162797</v>
      </c>
      <c r="AO423" s="73">
        <v>0.62999999523162797</v>
      </c>
      <c r="AP423" s="73">
        <v>0.63999998569488503</v>
      </c>
      <c r="AQ423" s="73">
        <v>0.62999999523162797</v>
      </c>
      <c r="AR423" s="73">
        <v>0.62999999523162797</v>
      </c>
      <c r="AS423" s="73">
        <v>0.63999998569488503</v>
      </c>
      <c r="AT423" s="73">
        <v>0.63999998569488503</v>
      </c>
      <c r="AU423" s="73">
        <v>0.62999999523162797</v>
      </c>
      <c r="AV423" s="73">
        <v>0.61000001430511497</v>
      </c>
      <c r="AW423" s="73">
        <v>0.57999998331069902</v>
      </c>
      <c r="AX423" s="73">
        <v>0.40000000596046398</v>
      </c>
      <c r="AY423" s="73">
        <v>0.41999998688697798</v>
      </c>
      <c r="AZ423" s="73">
        <v>0.54000002145767201</v>
      </c>
      <c r="BA423" s="73">
        <v>0.64999997615814198</v>
      </c>
      <c r="BB423" s="73">
        <v>0.80000001192092896</v>
      </c>
      <c r="BC423" s="73">
        <v>1.70000004768372</v>
      </c>
      <c r="BD423" s="73">
        <v>2.9500000476837198</v>
      </c>
      <c r="BE423" s="73">
        <v>1.83000004291534</v>
      </c>
      <c r="BF423" s="73">
        <v>3.5699999332428001</v>
      </c>
      <c r="BG423" s="73">
        <v>3.7799999713897701</v>
      </c>
      <c r="BH423" s="73">
        <v>3.9400000572204599</v>
      </c>
      <c r="BI423" s="73">
        <v>4.0799999237060502</v>
      </c>
      <c r="BJ423" s="73">
        <v>3.9800000190734899</v>
      </c>
      <c r="BK423" s="73">
        <v>4.6500000953674299</v>
      </c>
    </row>
    <row r="424" spans="1:63" x14ac:dyDescent="0.25">
      <c r="A424" s="61" t="s">
        <v>474</v>
      </c>
      <c r="B424" s="62" t="s">
        <v>473</v>
      </c>
      <c r="C424" s="77" t="e">
        <v>#N/A</v>
      </c>
      <c r="D424" s="77" t="e">
        <v>#N/A</v>
      </c>
      <c r="E424" s="77" t="e">
        <v>#N/A</v>
      </c>
      <c r="F424" s="77" t="e">
        <v>#N/A</v>
      </c>
      <c r="G424" s="77" t="e">
        <v>#N/A</v>
      </c>
      <c r="H424" s="77" t="e">
        <v>#N/A</v>
      </c>
      <c r="I424" s="77" t="e">
        <v>#N/A</v>
      </c>
      <c r="J424" s="77" t="e">
        <v>#N/A</v>
      </c>
      <c r="K424" s="77" t="e">
        <v>#N/A</v>
      </c>
      <c r="L424" s="77" t="e">
        <v>#N/A</v>
      </c>
      <c r="M424" s="77" t="e">
        <v>#N/A</v>
      </c>
      <c r="N424" s="77" t="e">
        <v>#N/A</v>
      </c>
      <c r="O424" s="77" t="e">
        <v>#N/A</v>
      </c>
      <c r="P424" s="77" t="e">
        <v>#N/A</v>
      </c>
      <c r="Q424" s="77" t="e">
        <v>#N/A</v>
      </c>
      <c r="R424" s="77" t="e">
        <v>#N/A</v>
      </c>
      <c r="S424" s="77" t="e">
        <v>#N/A</v>
      </c>
      <c r="T424" s="77" t="e">
        <v>#N/A</v>
      </c>
      <c r="U424" s="77" t="e">
        <v>#N/A</v>
      </c>
      <c r="V424" s="77" t="e">
        <v>#N/A</v>
      </c>
      <c r="W424" s="77" t="e">
        <v>#N/A</v>
      </c>
      <c r="X424" s="77" t="e">
        <v>#N/A</v>
      </c>
      <c r="Y424" s="77" t="e">
        <v>#N/A</v>
      </c>
      <c r="Z424" s="77" t="e">
        <v>#N/A</v>
      </c>
      <c r="AA424" s="77" t="e">
        <v>#N/A</v>
      </c>
      <c r="AB424" s="77" t="e">
        <v>#N/A</v>
      </c>
      <c r="AC424" s="77" t="e">
        <v>#N/A</v>
      </c>
      <c r="AD424" s="77" t="e">
        <v>#N/A</v>
      </c>
      <c r="AE424" s="77" t="e">
        <v>#N/A</v>
      </c>
      <c r="AF424" s="77" t="e">
        <v>#N/A</v>
      </c>
      <c r="AG424" s="73" t="e">
        <v>#N/A</v>
      </c>
      <c r="AH424" s="73" t="e">
        <v>#N/A</v>
      </c>
      <c r="AI424" s="73" t="e">
        <v>#N/A</v>
      </c>
      <c r="AJ424" s="73" t="e">
        <v>#N/A</v>
      </c>
      <c r="AK424" s="73" t="e">
        <v>#N/A</v>
      </c>
      <c r="AL424" s="73" t="e">
        <v>#N/A</v>
      </c>
      <c r="AM424" s="73" t="e">
        <v>#N/A</v>
      </c>
      <c r="AN424" s="73" t="e">
        <v>#N/A</v>
      </c>
      <c r="AO424" s="73" t="e">
        <v>#N/A</v>
      </c>
      <c r="AP424" s="73" t="e">
        <v>#N/A</v>
      </c>
      <c r="AQ424" s="73" t="e">
        <v>#N/A</v>
      </c>
      <c r="AR424" s="73" t="e">
        <v>#N/A</v>
      </c>
      <c r="AS424" s="73" t="e">
        <v>#N/A</v>
      </c>
      <c r="AT424" s="73" t="e">
        <v>#N/A</v>
      </c>
      <c r="AU424" s="73" t="e">
        <v>#N/A</v>
      </c>
      <c r="AV424" s="73" t="e">
        <v>#N/A</v>
      </c>
      <c r="AW424" s="73" t="e">
        <v>#N/A</v>
      </c>
      <c r="AX424" s="73" t="e">
        <v>#N/A</v>
      </c>
      <c r="AY424" s="73" t="e">
        <v>#N/A</v>
      </c>
      <c r="AZ424" s="73" t="e">
        <v>#N/A</v>
      </c>
      <c r="BA424" s="73" t="e">
        <v>#N/A</v>
      </c>
      <c r="BB424" s="73" t="e">
        <v>#N/A</v>
      </c>
      <c r="BC424" s="73" t="e">
        <v>#N/A</v>
      </c>
      <c r="BD424" s="73" t="e">
        <v>#N/A</v>
      </c>
      <c r="BE424" s="73" t="e">
        <v>#N/A</v>
      </c>
      <c r="BF424" s="73" t="e">
        <v>#N/A</v>
      </c>
      <c r="BG424" s="73" t="e">
        <v>#N/A</v>
      </c>
      <c r="BH424" s="73" t="e">
        <v>#N/A</v>
      </c>
      <c r="BI424" s="73" t="e">
        <v>#N/A</v>
      </c>
      <c r="BJ424" s="73" t="e">
        <v>#N/A</v>
      </c>
      <c r="BK424" s="73" t="e">
        <v>#N/A</v>
      </c>
    </row>
    <row r="425" spans="1:63" x14ac:dyDescent="0.25">
      <c r="A425" s="61" t="s">
        <v>196</v>
      </c>
      <c r="B425" s="62" t="s">
        <v>195</v>
      </c>
      <c r="C425" s="77" t="e">
        <v>#N/A</v>
      </c>
      <c r="D425" s="77" t="e">
        <v>#N/A</v>
      </c>
      <c r="E425" s="77" t="e">
        <v>#N/A</v>
      </c>
      <c r="F425" s="77" t="e">
        <v>#N/A</v>
      </c>
      <c r="G425" s="77" t="e">
        <v>#N/A</v>
      </c>
      <c r="H425" s="77" t="e">
        <v>#N/A</v>
      </c>
      <c r="I425" s="77" t="e">
        <v>#N/A</v>
      </c>
      <c r="J425" s="77" t="e">
        <v>#N/A</v>
      </c>
      <c r="K425" s="77" t="e">
        <v>#N/A</v>
      </c>
      <c r="L425" s="77" t="e">
        <v>#N/A</v>
      </c>
      <c r="M425" s="77" t="e">
        <v>#N/A</v>
      </c>
      <c r="N425" s="77" t="e">
        <v>#N/A</v>
      </c>
      <c r="O425" s="77" t="e">
        <v>#N/A</v>
      </c>
      <c r="P425" s="77" t="e">
        <v>#N/A</v>
      </c>
      <c r="Q425" s="77" t="e">
        <v>#N/A</v>
      </c>
      <c r="R425" s="77" t="e">
        <v>#N/A</v>
      </c>
      <c r="S425" s="77" t="e">
        <v>#N/A</v>
      </c>
      <c r="T425" s="77" t="e">
        <v>#N/A</v>
      </c>
      <c r="U425" s="77" t="e">
        <v>#N/A</v>
      </c>
      <c r="V425" s="77" t="e">
        <v>#N/A</v>
      </c>
      <c r="W425" s="77" t="e">
        <v>#N/A</v>
      </c>
      <c r="X425" s="77" t="e">
        <v>#N/A</v>
      </c>
      <c r="Y425" s="77" t="e">
        <v>#N/A</v>
      </c>
      <c r="Z425" s="77" t="e">
        <v>#N/A</v>
      </c>
      <c r="AA425" s="77" t="e">
        <v>#N/A</v>
      </c>
      <c r="AB425" s="77" t="e">
        <v>#N/A</v>
      </c>
      <c r="AC425" s="77" t="e">
        <v>#N/A</v>
      </c>
      <c r="AD425" s="77" t="e">
        <v>#N/A</v>
      </c>
      <c r="AE425" s="77" t="e">
        <v>#N/A</v>
      </c>
      <c r="AF425" s="77" t="e">
        <v>#N/A</v>
      </c>
      <c r="AG425" s="73" t="e">
        <v>#N/A</v>
      </c>
      <c r="AH425" s="73">
        <v>3.6300001144409202</v>
      </c>
      <c r="AI425" s="73">
        <v>3.6800000667571999</v>
      </c>
      <c r="AJ425" s="73">
        <v>3.7599999904632599</v>
      </c>
      <c r="AK425" s="73">
        <v>3.78999996185303</v>
      </c>
      <c r="AL425" s="73">
        <v>3.78999996185303</v>
      </c>
      <c r="AM425" s="73">
        <v>3.78999996185303</v>
      </c>
      <c r="AN425" s="73">
        <v>3.7799999713897701</v>
      </c>
      <c r="AO425" s="73">
        <v>3.7799999713897701</v>
      </c>
      <c r="AP425" s="73">
        <v>3.8099999427795401</v>
      </c>
      <c r="AQ425" s="73">
        <v>3.78999996185303</v>
      </c>
      <c r="AR425" s="73">
        <v>3.7799999713897701</v>
      </c>
      <c r="AS425" s="73">
        <v>3.8099999427795401</v>
      </c>
      <c r="AT425" s="73">
        <v>3.8099999427795401</v>
      </c>
      <c r="AU425" s="73">
        <v>3.7699999809265101</v>
      </c>
      <c r="AV425" s="73">
        <v>3.71000003814697</v>
      </c>
      <c r="AW425" s="73">
        <v>3.6099998950958301</v>
      </c>
      <c r="AX425" s="73">
        <v>3.5199999809265101</v>
      </c>
      <c r="AY425" s="73">
        <v>3.4800000190734899</v>
      </c>
      <c r="AZ425" s="73">
        <v>3.6800000667571999</v>
      </c>
      <c r="BA425" s="73">
        <v>3.71000003814697</v>
      </c>
      <c r="BB425" s="73">
        <v>2.3099999427795401</v>
      </c>
      <c r="BC425" s="73">
        <v>2.3900001049041699</v>
      </c>
      <c r="BD425" s="73">
        <v>2.2999999523162802</v>
      </c>
      <c r="BE425" s="73">
        <v>2.7200000286102299</v>
      </c>
      <c r="BF425" s="73">
        <v>3</v>
      </c>
      <c r="BG425" s="73">
        <v>3.3199999332428001</v>
      </c>
      <c r="BH425" s="73">
        <v>3.9000000953674299</v>
      </c>
      <c r="BI425" s="73">
        <v>3.8900001049041699</v>
      </c>
      <c r="BJ425" s="73">
        <v>4.7399997711181596</v>
      </c>
      <c r="BK425" s="73">
        <v>10.2299995422363</v>
      </c>
    </row>
    <row r="426" spans="1:63" x14ac:dyDescent="0.25">
      <c r="A426" s="61" t="s">
        <v>456</v>
      </c>
      <c r="B426" s="62" t="s">
        <v>455</v>
      </c>
      <c r="C426" s="77" t="e">
        <v>#N/A</v>
      </c>
      <c r="D426" s="77" t="e">
        <v>#N/A</v>
      </c>
      <c r="E426" s="77" t="e">
        <v>#N/A</v>
      </c>
      <c r="F426" s="77" t="e">
        <v>#N/A</v>
      </c>
      <c r="G426" s="77" t="e">
        <v>#N/A</v>
      </c>
      <c r="H426" s="77" t="e">
        <v>#N/A</v>
      </c>
      <c r="I426" s="77" t="e">
        <v>#N/A</v>
      </c>
      <c r="J426" s="77" t="e">
        <v>#N/A</v>
      </c>
      <c r="K426" s="77" t="e">
        <v>#N/A</v>
      </c>
      <c r="L426" s="77" t="e">
        <v>#N/A</v>
      </c>
      <c r="M426" s="77" t="e">
        <v>#N/A</v>
      </c>
      <c r="N426" s="77" t="e">
        <v>#N/A</v>
      </c>
      <c r="O426" s="77" t="e">
        <v>#N/A</v>
      </c>
      <c r="P426" s="77" t="e">
        <v>#N/A</v>
      </c>
      <c r="Q426" s="77" t="e">
        <v>#N/A</v>
      </c>
      <c r="R426" s="77" t="e">
        <v>#N/A</v>
      </c>
      <c r="S426" s="77" t="e">
        <v>#N/A</v>
      </c>
      <c r="T426" s="77" t="e">
        <v>#N/A</v>
      </c>
      <c r="U426" s="77" t="e">
        <v>#N/A</v>
      </c>
      <c r="V426" s="77" t="e">
        <v>#N/A</v>
      </c>
      <c r="W426" s="77" t="e">
        <v>#N/A</v>
      </c>
      <c r="X426" s="77" t="e">
        <v>#N/A</v>
      </c>
      <c r="Y426" s="77" t="e">
        <v>#N/A</v>
      </c>
      <c r="Z426" s="77" t="e">
        <v>#N/A</v>
      </c>
      <c r="AA426" s="77" t="e">
        <v>#N/A</v>
      </c>
      <c r="AB426" s="77" t="e">
        <v>#N/A</v>
      </c>
      <c r="AC426" s="77" t="e">
        <v>#N/A</v>
      </c>
      <c r="AD426" s="77" t="e">
        <v>#N/A</v>
      </c>
      <c r="AE426" s="77" t="e">
        <v>#N/A</v>
      </c>
      <c r="AF426" s="77" t="e">
        <v>#N/A</v>
      </c>
      <c r="AG426" s="73" t="e">
        <v>#N/A</v>
      </c>
      <c r="AH426" s="73">
        <v>2.7799999713897701</v>
      </c>
      <c r="AI426" s="73">
        <v>2.8199999332428001</v>
      </c>
      <c r="AJ426" s="73">
        <v>2.9000000953674299</v>
      </c>
      <c r="AK426" s="73">
        <v>2.9200000762939502</v>
      </c>
      <c r="AL426" s="73">
        <v>2.9200000762939502</v>
      </c>
      <c r="AM426" s="73">
        <v>2.9200000762939502</v>
      </c>
      <c r="AN426" s="73">
        <v>2.9100000858306898</v>
      </c>
      <c r="AO426" s="73">
        <v>2.9100000858306898</v>
      </c>
      <c r="AP426" s="73">
        <v>2.9400000572204599</v>
      </c>
      <c r="AQ426" s="73">
        <v>2.9200000762939502</v>
      </c>
      <c r="AR426" s="73">
        <v>2.8099999427795401</v>
      </c>
      <c r="AS426" s="73">
        <v>2.75</v>
      </c>
      <c r="AT426" s="73">
        <v>2.6600000858306898</v>
      </c>
      <c r="AU426" s="73">
        <v>2.53999996185303</v>
      </c>
      <c r="AV426" s="73">
        <v>2.4100000858306898</v>
      </c>
      <c r="AW426" s="73">
        <v>2.25</v>
      </c>
      <c r="AX426" s="73">
        <v>2.1099998950958301</v>
      </c>
      <c r="AY426" s="73">
        <v>2</v>
      </c>
      <c r="AZ426" s="73">
        <v>2.0599999427795401</v>
      </c>
      <c r="BA426" s="73">
        <v>2</v>
      </c>
      <c r="BB426" s="73">
        <v>2.6199998855590798</v>
      </c>
      <c r="BC426" s="73">
        <v>2.6300001144409202</v>
      </c>
      <c r="BD426" s="73">
        <v>2.6300001144409202</v>
      </c>
      <c r="BE426" s="73">
        <v>2.5899999141693102</v>
      </c>
      <c r="BF426" s="73">
        <v>2.5599999427795401</v>
      </c>
      <c r="BG426" s="73">
        <v>2.5299999713897701</v>
      </c>
      <c r="BH426" s="73">
        <v>2.4700000286102299</v>
      </c>
      <c r="BI426" s="73">
        <v>2.4100000858306898</v>
      </c>
      <c r="BJ426" s="73">
        <v>2.3699998855590798</v>
      </c>
      <c r="BK426" s="73">
        <v>2.7400000095367401</v>
      </c>
    </row>
    <row r="427" spans="1:63" x14ac:dyDescent="0.25">
      <c r="A427" s="61" t="s">
        <v>198</v>
      </c>
      <c r="B427" s="62" t="s">
        <v>197</v>
      </c>
      <c r="C427" s="77" t="e">
        <v>#N/A</v>
      </c>
      <c r="D427" s="77" t="e">
        <v>#N/A</v>
      </c>
      <c r="E427" s="77" t="e">
        <v>#N/A</v>
      </c>
      <c r="F427" s="77" t="e">
        <v>#N/A</v>
      </c>
      <c r="G427" s="77" t="e">
        <v>#N/A</v>
      </c>
      <c r="H427" s="77" t="e">
        <v>#N/A</v>
      </c>
      <c r="I427" s="77" t="e">
        <v>#N/A</v>
      </c>
      <c r="J427" s="77" t="e">
        <v>#N/A</v>
      </c>
      <c r="K427" s="77" t="e">
        <v>#N/A</v>
      </c>
      <c r="L427" s="77" t="e">
        <v>#N/A</v>
      </c>
      <c r="M427" s="77" t="e">
        <v>#N/A</v>
      </c>
      <c r="N427" s="77" t="e">
        <v>#N/A</v>
      </c>
      <c r="O427" s="77" t="e">
        <v>#N/A</v>
      </c>
      <c r="P427" s="77" t="e">
        <v>#N/A</v>
      </c>
      <c r="Q427" s="77" t="e">
        <v>#N/A</v>
      </c>
      <c r="R427" s="77" t="e">
        <v>#N/A</v>
      </c>
      <c r="S427" s="77" t="e">
        <v>#N/A</v>
      </c>
      <c r="T427" s="77" t="e">
        <v>#N/A</v>
      </c>
      <c r="U427" s="77" t="e">
        <v>#N/A</v>
      </c>
      <c r="V427" s="77" t="e">
        <v>#N/A</v>
      </c>
      <c r="W427" s="77" t="e">
        <v>#N/A</v>
      </c>
      <c r="X427" s="77" t="e">
        <v>#N/A</v>
      </c>
      <c r="Y427" s="77" t="e">
        <v>#N/A</v>
      </c>
      <c r="Z427" s="77" t="e">
        <v>#N/A</v>
      </c>
      <c r="AA427" s="77" t="e">
        <v>#N/A</v>
      </c>
      <c r="AB427" s="77" t="e">
        <v>#N/A</v>
      </c>
      <c r="AC427" s="77" t="e">
        <v>#N/A</v>
      </c>
      <c r="AD427" s="77" t="e">
        <v>#N/A</v>
      </c>
      <c r="AE427" s="77" t="e">
        <v>#N/A</v>
      </c>
      <c r="AF427" s="77" t="e">
        <v>#N/A</v>
      </c>
      <c r="AG427" s="73" t="e">
        <v>#N/A</v>
      </c>
      <c r="AH427" s="73">
        <v>9.0600004196166992</v>
      </c>
      <c r="AI427" s="73">
        <v>9.1599998474121094</v>
      </c>
      <c r="AJ427" s="73">
        <v>9.3100004196166992</v>
      </c>
      <c r="AK427" s="73">
        <v>9.3599996566772496</v>
      </c>
      <c r="AL427" s="73">
        <v>9.3599996566772496</v>
      </c>
      <c r="AM427" s="73">
        <v>9.3599996566772496</v>
      </c>
      <c r="AN427" s="73">
        <v>9.3400001525878906</v>
      </c>
      <c r="AO427" s="73">
        <v>9.3400001525878906</v>
      </c>
      <c r="AP427" s="73">
        <v>9.3999996185302699</v>
      </c>
      <c r="AQ427" s="73">
        <v>9.3599996566772496</v>
      </c>
      <c r="AR427" s="73">
        <v>9.3299999237060494</v>
      </c>
      <c r="AS427" s="73">
        <v>9.3900003433227504</v>
      </c>
      <c r="AT427" s="73">
        <v>6.8099999427795401</v>
      </c>
      <c r="AU427" s="73">
        <v>6.5100002288818404</v>
      </c>
      <c r="AV427" s="73">
        <v>4.8299999237060502</v>
      </c>
      <c r="AW427" s="73">
        <v>5.2800002098083496</v>
      </c>
      <c r="AX427" s="73">
        <v>4.71000003814697</v>
      </c>
      <c r="AY427" s="73">
        <v>4.4200000762939498</v>
      </c>
      <c r="AZ427" s="73">
        <v>5.46000003814697</v>
      </c>
      <c r="BA427" s="73">
        <v>4.5700001716613796</v>
      </c>
      <c r="BB427" s="73">
        <v>4.6700000762939498</v>
      </c>
      <c r="BC427" s="73">
        <v>4.0900001525878897</v>
      </c>
      <c r="BD427" s="73">
        <v>4.3899998664856001</v>
      </c>
      <c r="BE427" s="73">
        <v>5.0300002098083496</v>
      </c>
      <c r="BF427" s="73">
        <v>4.5599999427795401</v>
      </c>
      <c r="BG427" s="73">
        <v>5.2600002288818404</v>
      </c>
      <c r="BH427" s="73">
        <v>4.6199998855590803</v>
      </c>
      <c r="BI427" s="73">
        <v>5.5599999427795401</v>
      </c>
      <c r="BJ427" s="73">
        <v>6.5999999046325701</v>
      </c>
      <c r="BK427" s="73">
        <v>7.6100001335143999</v>
      </c>
    </row>
    <row r="428" spans="1:63" x14ac:dyDescent="0.25">
      <c r="A428" s="61" t="s">
        <v>200</v>
      </c>
      <c r="B428" s="62" t="s">
        <v>199</v>
      </c>
      <c r="C428" s="77" t="e">
        <v>#N/A</v>
      </c>
      <c r="D428" s="77" t="e">
        <v>#N/A</v>
      </c>
      <c r="E428" s="77" t="e">
        <v>#N/A</v>
      </c>
      <c r="F428" s="77" t="e">
        <v>#N/A</v>
      </c>
      <c r="G428" s="77" t="e">
        <v>#N/A</v>
      </c>
      <c r="H428" s="77" t="e">
        <v>#N/A</v>
      </c>
      <c r="I428" s="77" t="e">
        <v>#N/A</v>
      </c>
      <c r="J428" s="77" t="e">
        <v>#N/A</v>
      </c>
      <c r="K428" s="77" t="e">
        <v>#N/A</v>
      </c>
      <c r="L428" s="77" t="e">
        <v>#N/A</v>
      </c>
      <c r="M428" s="77" t="e">
        <v>#N/A</v>
      </c>
      <c r="N428" s="77" t="e">
        <v>#N/A</v>
      </c>
      <c r="O428" s="77" t="e">
        <v>#N/A</v>
      </c>
      <c r="P428" s="77" t="e">
        <v>#N/A</v>
      </c>
      <c r="Q428" s="77" t="e">
        <v>#N/A</v>
      </c>
      <c r="R428" s="77" t="e">
        <v>#N/A</v>
      </c>
      <c r="S428" s="77" t="e">
        <v>#N/A</v>
      </c>
      <c r="T428" s="77" t="e">
        <v>#N/A</v>
      </c>
      <c r="U428" s="77" t="e">
        <v>#N/A</v>
      </c>
      <c r="V428" s="77" t="e">
        <v>#N/A</v>
      </c>
      <c r="W428" s="77" t="e">
        <v>#N/A</v>
      </c>
      <c r="X428" s="77" t="e">
        <v>#N/A</v>
      </c>
      <c r="Y428" s="77" t="e">
        <v>#N/A</v>
      </c>
      <c r="Z428" s="77" t="e">
        <v>#N/A</v>
      </c>
      <c r="AA428" s="77" t="e">
        <v>#N/A</v>
      </c>
      <c r="AB428" s="77" t="e">
        <v>#N/A</v>
      </c>
      <c r="AC428" s="77" t="e">
        <v>#N/A</v>
      </c>
      <c r="AD428" s="77" t="e">
        <v>#N/A</v>
      </c>
      <c r="AE428" s="77" t="e">
        <v>#N/A</v>
      </c>
      <c r="AF428" s="77" t="e">
        <v>#N/A</v>
      </c>
      <c r="AG428" s="73" t="e">
        <v>#N/A</v>
      </c>
      <c r="AH428" s="73">
        <v>5.5599999427795401</v>
      </c>
      <c r="AI428" s="73">
        <v>5.6300001144409197</v>
      </c>
      <c r="AJ428" s="73">
        <v>5.7399997711181596</v>
      </c>
      <c r="AK428" s="73">
        <v>5.7800002098083496</v>
      </c>
      <c r="AL428" s="73">
        <v>5.7699999809265101</v>
      </c>
      <c r="AM428" s="73">
        <v>5.7699999809265101</v>
      </c>
      <c r="AN428" s="73">
        <v>5.7600002288818404</v>
      </c>
      <c r="AO428" s="73">
        <v>5.7600002288818404</v>
      </c>
      <c r="AP428" s="73">
        <v>5.8099999427795401</v>
      </c>
      <c r="AQ428" s="73">
        <v>5.7800002098083496</v>
      </c>
      <c r="AR428" s="73">
        <v>5.7600002288818404</v>
      </c>
      <c r="AS428" s="73">
        <v>5.8000001907348597</v>
      </c>
      <c r="AT428" s="73">
        <v>4.78999996185303</v>
      </c>
      <c r="AU428" s="73">
        <v>4.9000000953674299</v>
      </c>
      <c r="AV428" s="73">
        <v>4.8600001335143999</v>
      </c>
      <c r="AW428" s="73">
        <v>4.2600002288818404</v>
      </c>
      <c r="AX428" s="73">
        <v>3.9200000762939502</v>
      </c>
      <c r="AY428" s="73">
        <v>3.8199999332428001</v>
      </c>
      <c r="AZ428" s="73">
        <v>3.7300000190734899</v>
      </c>
      <c r="BA428" s="73">
        <v>3.2999999523162802</v>
      </c>
      <c r="BB428" s="73">
        <v>3.2699999809265101</v>
      </c>
      <c r="BC428" s="73">
        <v>2.9400000572204599</v>
      </c>
      <c r="BD428" s="73">
        <v>3.21000003814697</v>
      </c>
      <c r="BE428" s="73">
        <v>2.8499999046325701</v>
      </c>
      <c r="BF428" s="73">
        <v>2.9200000762939502</v>
      </c>
      <c r="BG428" s="73">
        <v>3.3800001144409202</v>
      </c>
      <c r="BH428" s="73">
        <v>3.3499999046325701</v>
      </c>
      <c r="BI428" s="73">
        <v>3.1800000667571999</v>
      </c>
      <c r="BJ428" s="73">
        <v>3.0299999713897701</v>
      </c>
      <c r="BK428" s="73">
        <v>6.2399997711181596</v>
      </c>
    </row>
    <row r="429" spans="1:63" x14ac:dyDescent="0.25">
      <c r="A429" s="61" t="s">
        <v>272</v>
      </c>
      <c r="B429" s="62" t="s">
        <v>271</v>
      </c>
      <c r="C429" s="77" t="e">
        <v>#N/A</v>
      </c>
      <c r="D429" s="77" t="e">
        <v>#N/A</v>
      </c>
      <c r="E429" s="77" t="e">
        <v>#N/A</v>
      </c>
      <c r="F429" s="77" t="e">
        <v>#N/A</v>
      </c>
      <c r="G429" s="77" t="e">
        <v>#N/A</v>
      </c>
      <c r="H429" s="77" t="e">
        <v>#N/A</v>
      </c>
      <c r="I429" s="77" t="e">
        <v>#N/A</v>
      </c>
      <c r="J429" s="77" t="e">
        <v>#N/A</v>
      </c>
      <c r="K429" s="77" t="e">
        <v>#N/A</v>
      </c>
      <c r="L429" s="77" t="e">
        <v>#N/A</v>
      </c>
      <c r="M429" s="77" t="e">
        <v>#N/A</v>
      </c>
      <c r="N429" s="77" t="e">
        <v>#N/A</v>
      </c>
      <c r="O429" s="77" t="e">
        <v>#N/A</v>
      </c>
      <c r="P429" s="77" t="e">
        <v>#N/A</v>
      </c>
      <c r="Q429" s="77" t="e">
        <v>#N/A</v>
      </c>
      <c r="R429" s="77" t="e">
        <v>#N/A</v>
      </c>
      <c r="S429" s="77" t="e">
        <v>#N/A</v>
      </c>
      <c r="T429" s="77" t="e">
        <v>#N/A</v>
      </c>
      <c r="U429" s="77" t="e">
        <v>#N/A</v>
      </c>
      <c r="V429" s="77" t="e">
        <v>#N/A</v>
      </c>
      <c r="W429" s="77" t="e">
        <v>#N/A</v>
      </c>
      <c r="X429" s="77" t="e">
        <v>#N/A</v>
      </c>
      <c r="Y429" s="77" t="e">
        <v>#N/A</v>
      </c>
      <c r="Z429" s="77" t="e">
        <v>#N/A</v>
      </c>
      <c r="AA429" s="77" t="e">
        <v>#N/A</v>
      </c>
      <c r="AB429" s="77" t="e">
        <v>#N/A</v>
      </c>
      <c r="AC429" s="77" t="e">
        <v>#N/A</v>
      </c>
      <c r="AD429" s="77" t="e">
        <v>#N/A</v>
      </c>
      <c r="AE429" s="77" t="e">
        <v>#N/A</v>
      </c>
      <c r="AF429" s="77" t="e">
        <v>#N/A</v>
      </c>
      <c r="AG429" s="73" t="e">
        <v>#N/A</v>
      </c>
      <c r="AH429" s="73">
        <v>3.5599999427795401</v>
      </c>
      <c r="AI429" s="73">
        <v>3.6099998950958301</v>
      </c>
      <c r="AJ429" s="73">
        <v>3.6900000572204599</v>
      </c>
      <c r="AK429" s="73">
        <v>3.71000003814697</v>
      </c>
      <c r="AL429" s="73">
        <v>3.71000003814697</v>
      </c>
      <c r="AM429" s="73">
        <v>3.71000003814697</v>
      </c>
      <c r="AN429" s="73">
        <v>3.7000000476837198</v>
      </c>
      <c r="AO429" s="73">
        <v>3.7000000476837198</v>
      </c>
      <c r="AP429" s="73">
        <v>3.7300000190734899</v>
      </c>
      <c r="AQ429" s="73">
        <v>3.71000003814697</v>
      </c>
      <c r="AR429" s="73">
        <v>3.7000000476837198</v>
      </c>
      <c r="AS429" s="73">
        <v>3.6300001144409202</v>
      </c>
      <c r="AT429" s="73">
        <v>3.5299999713897701</v>
      </c>
      <c r="AU429" s="73">
        <v>3.5499999523162802</v>
      </c>
      <c r="AV429" s="73">
        <v>3.7999999523162802</v>
      </c>
      <c r="AW429" s="73">
        <v>4.0500001907348597</v>
      </c>
      <c r="AX429" s="73">
        <v>3.4300000667571999</v>
      </c>
      <c r="AY429" s="73">
        <v>3.7200000286102299</v>
      </c>
      <c r="AZ429" s="73">
        <v>3.8599998950958301</v>
      </c>
      <c r="BA429" s="73">
        <v>3.6099998950958301</v>
      </c>
      <c r="BB429" s="73">
        <v>3.5899999141693102</v>
      </c>
      <c r="BC429" s="73">
        <v>3.5</v>
      </c>
      <c r="BD429" s="73">
        <v>3.5</v>
      </c>
      <c r="BE429" s="73">
        <v>3.5999999046325701</v>
      </c>
      <c r="BF429" s="73">
        <v>3.0699999332428001</v>
      </c>
      <c r="BG429" s="73">
        <v>2.6900000572204599</v>
      </c>
      <c r="BH429" s="73">
        <v>2.5499999523162802</v>
      </c>
      <c r="BI429" s="73">
        <v>2.3399999141693102</v>
      </c>
      <c r="BJ429" s="73">
        <v>2.2400000095367401</v>
      </c>
      <c r="BK429" s="73">
        <v>3.3599998950958301</v>
      </c>
    </row>
    <row r="430" spans="1:63" x14ac:dyDescent="0.25">
      <c r="A430" s="61" t="s">
        <v>345</v>
      </c>
      <c r="B430" s="62" t="s">
        <v>344</v>
      </c>
      <c r="C430" s="77" t="e">
        <v>#N/A</v>
      </c>
      <c r="D430" s="77" t="e">
        <v>#N/A</v>
      </c>
      <c r="E430" s="77" t="e">
        <v>#N/A</v>
      </c>
      <c r="F430" s="77" t="e">
        <v>#N/A</v>
      </c>
      <c r="G430" s="77" t="e">
        <v>#N/A</v>
      </c>
      <c r="H430" s="77" t="e">
        <v>#N/A</v>
      </c>
      <c r="I430" s="77" t="e">
        <v>#N/A</v>
      </c>
      <c r="J430" s="77" t="e">
        <v>#N/A</v>
      </c>
      <c r="K430" s="77" t="e">
        <v>#N/A</v>
      </c>
      <c r="L430" s="77" t="e">
        <v>#N/A</v>
      </c>
      <c r="M430" s="77" t="e">
        <v>#N/A</v>
      </c>
      <c r="N430" s="77" t="e">
        <v>#N/A</v>
      </c>
      <c r="O430" s="77" t="e">
        <v>#N/A</v>
      </c>
      <c r="P430" s="77" t="e">
        <v>#N/A</v>
      </c>
      <c r="Q430" s="77" t="e">
        <v>#N/A</v>
      </c>
      <c r="R430" s="77" t="e">
        <v>#N/A</v>
      </c>
      <c r="S430" s="77" t="e">
        <v>#N/A</v>
      </c>
      <c r="T430" s="77" t="e">
        <v>#N/A</v>
      </c>
      <c r="U430" s="77" t="e">
        <v>#N/A</v>
      </c>
      <c r="V430" s="77" t="e">
        <v>#N/A</v>
      </c>
      <c r="W430" s="77" t="e">
        <v>#N/A</v>
      </c>
      <c r="X430" s="77" t="e">
        <v>#N/A</v>
      </c>
      <c r="Y430" s="77" t="e">
        <v>#N/A</v>
      </c>
      <c r="Z430" s="77" t="e">
        <v>#N/A</v>
      </c>
      <c r="AA430" s="77" t="e">
        <v>#N/A</v>
      </c>
      <c r="AB430" s="77" t="e">
        <v>#N/A</v>
      </c>
      <c r="AC430" s="77" t="e">
        <v>#N/A</v>
      </c>
      <c r="AD430" s="77" t="e">
        <v>#N/A</v>
      </c>
      <c r="AE430" s="77" t="e">
        <v>#N/A</v>
      </c>
      <c r="AF430" s="77" t="e">
        <v>#N/A</v>
      </c>
      <c r="AG430" s="73" t="e">
        <v>#N/A</v>
      </c>
      <c r="AH430" s="73">
        <v>13.6599998474121</v>
      </c>
      <c r="AI430" s="73">
        <v>13.6499996185303</v>
      </c>
      <c r="AJ430" s="73">
        <v>14.3900003433228</v>
      </c>
      <c r="AK430" s="73">
        <v>14.829999923706101</v>
      </c>
      <c r="AL430" s="73">
        <v>13.699999809265099</v>
      </c>
      <c r="AM430" s="73">
        <v>12.680000305175801</v>
      </c>
      <c r="AN430" s="73">
        <v>10.960000038146999</v>
      </c>
      <c r="AO430" s="73">
        <v>9.9399995803833008</v>
      </c>
      <c r="AP430" s="73">
        <v>12.289999961853001</v>
      </c>
      <c r="AQ430" s="73">
        <v>16.309999465942401</v>
      </c>
      <c r="AR430" s="73">
        <v>18.370000839233398</v>
      </c>
      <c r="AS430" s="73">
        <v>19.899999618530298</v>
      </c>
      <c r="AT430" s="73">
        <v>19.370000839233398</v>
      </c>
      <c r="AU430" s="73">
        <v>19.069999694824201</v>
      </c>
      <c r="AV430" s="73">
        <v>17.75</v>
      </c>
      <c r="AW430" s="73">
        <v>13.8400001525879</v>
      </c>
      <c r="AX430" s="73">
        <v>9.6000003814697301</v>
      </c>
      <c r="AY430" s="73">
        <v>7.1199998855590803</v>
      </c>
      <c r="AZ430" s="73">
        <v>8.1700000762939506</v>
      </c>
      <c r="BA430" s="73">
        <v>9.6400003433227504</v>
      </c>
      <c r="BB430" s="73">
        <v>9.6300001144409197</v>
      </c>
      <c r="BC430" s="73">
        <v>10.0900001525879</v>
      </c>
      <c r="BD430" s="73">
        <v>10.329999923706101</v>
      </c>
      <c r="BE430" s="73">
        <v>8.9899997711181605</v>
      </c>
      <c r="BF430" s="73">
        <v>7.5</v>
      </c>
      <c r="BG430" s="73">
        <v>6.1599998474121103</v>
      </c>
      <c r="BH430" s="73">
        <v>4.8899998664856001</v>
      </c>
      <c r="BI430" s="73">
        <v>3.8499999046325701</v>
      </c>
      <c r="BJ430" s="73">
        <v>3.2799999713897701</v>
      </c>
      <c r="BK430" s="73">
        <v>3.5499999523162802</v>
      </c>
    </row>
    <row r="431" spans="1:63" x14ac:dyDescent="0.25">
      <c r="A431" s="61" t="s">
        <v>411</v>
      </c>
      <c r="B431" s="62" t="s">
        <v>410</v>
      </c>
      <c r="C431" s="77" t="e">
        <v>#N/A</v>
      </c>
      <c r="D431" s="77" t="e">
        <v>#N/A</v>
      </c>
      <c r="E431" s="77" t="e">
        <v>#N/A</v>
      </c>
      <c r="F431" s="77" t="e">
        <v>#N/A</v>
      </c>
      <c r="G431" s="77" t="e">
        <v>#N/A</v>
      </c>
      <c r="H431" s="77" t="e">
        <v>#N/A</v>
      </c>
      <c r="I431" s="77" t="e">
        <v>#N/A</v>
      </c>
      <c r="J431" s="77" t="e">
        <v>#N/A</v>
      </c>
      <c r="K431" s="77" t="e">
        <v>#N/A</v>
      </c>
      <c r="L431" s="77" t="e">
        <v>#N/A</v>
      </c>
      <c r="M431" s="77" t="e">
        <v>#N/A</v>
      </c>
      <c r="N431" s="77" t="e">
        <v>#N/A</v>
      </c>
      <c r="O431" s="77" t="e">
        <v>#N/A</v>
      </c>
      <c r="P431" s="77" t="e">
        <v>#N/A</v>
      </c>
      <c r="Q431" s="77" t="e">
        <v>#N/A</v>
      </c>
      <c r="R431" s="77" t="e">
        <v>#N/A</v>
      </c>
      <c r="S431" s="77" t="e">
        <v>#N/A</v>
      </c>
      <c r="T431" s="77" t="e">
        <v>#N/A</v>
      </c>
      <c r="U431" s="77" t="e">
        <v>#N/A</v>
      </c>
      <c r="V431" s="77" t="e">
        <v>#N/A</v>
      </c>
      <c r="W431" s="77" t="e">
        <v>#N/A</v>
      </c>
      <c r="X431" s="77" t="e">
        <v>#N/A</v>
      </c>
      <c r="Y431" s="77" t="e">
        <v>#N/A</v>
      </c>
      <c r="Z431" s="77" t="e">
        <v>#N/A</v>
      </c>
      <c r="AA431" s="77" t="e">
        <v>#N/A</v>
      </c>
      <c r="AB431" s="77" t="e">
        <v>#N/A</v>
      </c>
      <c r="AC431" s="77" t="e">
        <v>#N/A</v>
      </c>
      <c r="AD431" s="77" t="e">
        <v>#N/A</v>
      </c>
      <c r="AE431" s="77" t="e">
        <v>#N/A</v>
      </c>
      <c r="AF431" s="77" t="e">
        <v>#N/A</v>
      </c>
      <c r="AG431" s="73" t="e">
        <v>#N/A</v>
      </c>
      <c r="AH431" s="73">
        <v>3.9200000762939502</v>
      </c>
      <c r="AI431" s="73">
        <v>3.9900000095367401</v>
      </c>
      <c r="AJ431" s="73">
        <v>5.3000001907348597</v>
      </c>
      <c r="AK431" s="73">
        <v>6.71000003814697</v>
      </c>
      <c r="AL431" s="73">
        <v>7.0599999427795401</v>
      </c>
      <c r="AM431" s="73">
        <v>7.3000001907348597</v>
      </c>
      <c r="AN431" s="73">
        <v>6.5700001716613796</v>
      </c>
      <c r="AO431" s="73">
        <v>4.6500000953674299</v>
      </c>
      <c r="AP431" s="73">
        <v>4.5799999237060502</v>
      </c>
      <c r="AQ431" s="73">
        <v>3.8099999427795401</v>
      </c>
      <c r="AR431" s="73">
        <v>3.8299999237060498</v>
      </c>
      <c r="AS431" s="73">
        <v>4.5</v>
      </c>
      <c r="AT431" s="73">
        <v>6.1300001144409197</v>
      </c>
      <c r="AU431" s="73">
        <v>6.3200001716613796</v>
      </c>
      <c r="AV431" s="73">
        <v>7.5799999237060502</v>
      </c>
      <c r="AW431" s="73">
        <v>7.6500000953674299</v>
      </c>
      <c r="AX431" s="73">
        <v>7.96000003814697</v>
      </c>
      <c r="AY431" s="73">
        <v>7.5500001907348597</v>
      </c>
      <c r="AZ431" s="73">
        <v>9.4300003051757795</v>
      </c>
      <c r="BA431" s="73">
        <v>10.7700004577637</v>
      </c>
      <c r="BB431" s="73">
        <v>12.680000305175801</v>
      </c>
      <c r="BC431" s="73">
        <v>15.5299997329712</v>
      </c>
      <c r="BD431" s="73">
        <v>16.180000305175799</v>
      </c>
      <c r="BE431" s="73">
        <v>13.8900003433228</v>
      </c>
      <c r="BF431" s="73">
        <v>12.439999580383301</v>
      </c>
      <c r="BG431" s="73">
        <v>11.069999694824199</v>
      </c>
      <c r="BH431" s="73">
        <v>8.8699998855590803</v>
      </c>
      <c r="BI431" s="73">
        <v>6.9899997711181596</v>
      </c>
      <c r="BJ431" s="73">
        <v>6.46000003814697</v>
      </c>
      <c r="BK431" s="73">
        <v>7.1999998092651403</v>
      </c>
    </row>
    <row r="432" spans="1:63" x14ac:dyDescent="0.25">
      <c r="A432" s="61" t="s">
        <v>202</v>
      </c>
      <c r="B432" s="62" t="s">
        <v>201</v>
      </c>
      <c r="C432" s="77" t="e">
        <v>#N/A</v>
      </c>
      <c r="D432" s="77" t="e">
        <v>#N/A</v>
      </c>
      <c r="E432" s="77" t="e">
        <v>#N/A</v>
      </c>
      <c r="F432" s="77" t="e">
        <v>#N/A</v>
      </c>
      <c r="G432" s="77" t="e">
        <v>#N/A</v>
      </c>
      <c r="H432" s="77" t="e">
        <v>#N/A</v>
      </c>
      <c r="I432" s="77" t="e">
        <v>#N/A</v>
      </c>
      <c r="J432" s="77" t="e">
        <v>#N/A</v>
      </c>
      <c r="K432" s="77" t="e">
        <v>#N/A</v>
      </c>
      <c r="L432" s="77" t="e">
        <v>#N/A</v>
      </c>
      <c r="M432" s="77" t="e">
        <v>#N/A</v>
      </c>
      <c r="N432" s="77" t="e">
        <v>#N/A</v>
      </c>
      <c r="O432" s="77" t="e">
        <v>#N/A</v>
      </c>
      <c r="P432" s="77" t="e">
        <v>#N/A</v>
      </c>
      <c r="Q432" s="77" t="e">
        <v>#N/A</v>
      </c>
      <c r="R432" s="77" t="e">
        <v>#N/A</v>
      </c>
      <c r="S432" s="77" t="e">
        <v>#N/A</v>
      </c>
      <c r="T432" s="77" t="e">
        <v>#N/A</v>
      </c>
      <c r="U432" s="77" t="e">
        <v>#N/A</v>
      </c>
      <c r="V432" s="77" t="e">
        <v>#N/A</v>
      </c>
      <c r="W432" s="77" t="e">
        <v>#N/A</v>
      </c>
      <c r="X432" s="77" t="e">
        <v>#N/A</v>
      </c>
      <c r="Y432" s="77" t="e">
        <v>#N/A</v>
      </c>
      <c r="Z432" s="77" t="e">
        <v>#N/A</v>
      </c>
      <c r="AA432" s="77" t="e">
        <v>#N/A</v>
      </c>
      <c r="AB432" s="77" t="e">
        <v>#N/A</v>
      </c>
      <c r="AC432" s="77" t="e">
        <v>#N/A</v>
      </c>
      <c r="AD432" s="77" t="e">
        <v>#N/A</v>
      </c>
      <c r="AE432" s="77" t="e">
        <v>#N/A</v>
      </c>
      <c r="AF432" s="77" t="e">
        <v>#N/A</v>
      </c>
      <c r="AG432" s="73" t="e">
        <v>#N/A</v>
      </c>
      <c r="AH432" s="73">
        <v>16.180000305175799</v>
      </c>
      <c r="AI432" s="73">
        <v>16.930000305175799</v>
      </c>
      <c r="AJ432" s="73">
        <v>16.909999847412099</v>
      </c>
      <c r="AK432" s="73">
        <v>14.6000003814697</v>
      </c>
      <c r="AL432" s="73">
        <v>13.930000305175801</v>
      </c>
      <c r="AM432" s="73">
        <v>13.6400003433228</v>
      </c>
      <c r="AN432" s="73">
        <v>13.800000190734901</v>
      </c>
      <c r="AO432" s="73">
        <v>13.460000038146999</v>
      </c>
      <c r="AP432" s="73">
        <v>11.810000419616699</v>
      </c>
      <c r="AQ432" s="73">
        <v>10.079999923706101</v>
      </c>
      <c r="AR432" s="73">
        <v>11.3999996185303</v>
      </c>
      <c r="AS432" s="73">
        <v>11.939999580383301</v>
      </c>
      <c r="AT432" s="73">
        <v>11.7799997329712</v>
      </c>
      <c r="AU432" s="73">
        <v>10.310000419616699</v>
      </c>
      <c r="AV432" s="73">
        <v>11.3500003814697</v>
      </c>
      <c r="AW432" s="73">
        <v>11.0100002288818</v>
      </c>
      <c r="AX432" s="73">
        <v>10.930000305175801</v>
      </c>
      <c r="AY432" s="73">
        <v>11.4799995422363</v>
      </c>
      <c r="AZ432" s="73">
        <v>15</v>
      </c>
      <c r="BA432" s="73">
        <v>16.100000381469702</v>
      </c>
      <c r="BB432" s="73">
        <v>15.699999809265099</v>
      </c>
      <c r="BC432" s="73">
        <v>14.5</v>
      </c>
      <c r="BD432" s="73">
        <v>14.300000190734901</v>
      </c>
      <c r="BE432" s="73">
        <v>13.8999996185303</v>
      </c>
      <c r="BF432" s="73">
        <v>12</v>
      </c>
      <c r="BG432" s="73">
        <v>11.800000190734901</v>
      </c>
      <c r="BH432" s="73">
        <v>10.800000190734901</v>
      </c>
      <c r="BI432" s="73">
        <v>9.1999998092651403</v>
      </c>
      <c r="BJ432" s="73">
        <v>8.3000001907348597</v>
      </c>
      <c r="BK432" s="73">
        <v>11.170000076293899</v>
      </c>
    </row>
    <row r="433" spans="1:63" x14ac:dyDescent="0.25">
      <c r="A433" s="61" t="s">
        <v>322</v>
      </c>
      <c r="B433" s="62" t="s">
        <v>321</v>
      </c>
      <c r="C433" s="77" t="e">
        <v>#N/A</v>
      </c>
      <c r="D433" s="77" t="e">
        <v>#N/A</v>
      </c>
      <c r="E433" s="77" t="e">
        <v>#N/A</v>
      </c>
      <c r="F433" s="77" t="e">
        <v>#N/A</v>
      </c>
      <c r="G433" s="77" t="e">
        <v>#N/A</v>
      </c>
      <c r="H433" s="77" t="e">
        <v>#N/A</v>
      </c>
      <c r="I433" s="77" t="e">
        <v>#N/A</v>
      </c>
      <c r="J433" s="77" t="e">
        <v>#N/A</v>
      </c>
      <c r="K433" s="77" t="e">
        <v>#N/A</v>
      </c>
      <c r="L433" s="77" t="e">
        <v>#N/A</v>
      </c>
      <c r="M433" s="77" t="e">
        <v>#N/A</v>
      </c>
      <c r="N433" s="77" t="e">
        <v>#N/A</v>
      </c>
      <c r="O433" s="77" t="e">
        <v>#N/A</v>
      </c>
      <c r="P433" s="77" t="e">
        <v>#N/A</v>
      </c>
      <c r="Q433" s="77" t="e">
        <v>#N/A</v>
      </c>
      <c r="R433" s="77" t="e">
        <v>#N/A</v>
      </c>
      <c r="S433" s="77" t="e">
        <v>#N/A</v>
      </c>
      <c r="T433" s="77" t="e">
        <v>#N/A</v>
      </c>
      <c r="U433" s="77" t="e">
        <v>#N/A</v>
      </c>
      <c r="V433" s="77" t="e">
        <v>#N/A</v>
      </c>
      <c r="W433" s="77" t="e">
        <v>#N/A</v>
      </c>
      <c r="X433" s="77" t="e">
        <v>#N/A</v>
      </c>
      <c r="Y433" s="77" t="e">
        <v>#N/A</v>
      </c>
      <c r="Z433" s="77" t="e">
        <v>#N/A</v>
      </c>
      <c r="AA433" s="77" t="e">
        <v>#N/A</v>
      </c>
      <c r="AB433" s="77" t="e">
        <v>#N/A</v>
      </c>
      <c r="AC433" s="77" t="e">
        <v>#N/A</v>
      </c>
      <c r="AD433" s="77" t="e">
        <v>#N/A</v>
      </c>
      <c r="AE433" s="77" t="e">
        <v>#N/A</v>
      </c>
      <c r="AF433" s="77" t="e">
        <v>#N/A</v>
      </c>
      <c r="AG433" s="73" t="e">
        <v>#N/A</v>
      </c>
      <c r="AH433" s="73">
        <v>0.56000000238418601</v>
      </c>
      <c r="AI433" s="73">
        <v>0.50999999046325695</v>
      </c>
      <c r="AJ433" s="73">
        <v>0.46000000834464999</v>
      </c>
      <c r="AK433" s="73">
        <v>0.46000000834464999</v>
      </c>
      <c r="AL433" s="73">
        <v>0.46000000834464999</v>
      </c>
      <c r="AM433" s="73">
        <v>0.479999989271164</v>
      </c>
      <c r="AN433" s="73">
        <v>0.5</v>
      </c>
      <c r="AO433" s="73">
        <v>0.519999980926514</v>
      </c>
      <c r="AP433" s="73">
        <v>0.52999997138977095</v>
      </c>
      <c r="AQ433" s="73">
        <v>0.56999999284744296</v>
      </c>
      <c r="AR433" s="73">
        <v>0.60000002384185802</v>
      </c>
      <c r="AS433" s="73">
        <v>0.62000000476837203</v>
      </c>
      <c r="AT433" s="73">
        <v>0.64999997615814198</v>
      </c>
      <c r="AU433" s="73">
        <v>0.70999997854232799</v>
      </c>
      <c r="AV433" s="73">
        <v>0.769999980926514</v>
      </c>
      <c r="AW433" s="73">
        <v>0.87000000476837203</v>
      </c>
      <c r="AX433" s="73">
        <v>0.519999980926514</v>
      </c>
      <c r="AY433" s="73">
        <v>0.31000000238418601</v>
      </c>
      <c r="AZ433" s="73">
        <v>0.31000000238418601</v>
      </c>
      <c r="BA433" s="73">
        <v>0.44999998807907099</v>
      </c>
      <c r="BB433" s="73">
        <v>0.56000000238418601</v>
      </c>
      <c r="BC433" s="73">
        <v>0.479999989271164</v>
      </c>
      <c r="BD433" s="73">
        <v>0.28000000119209301</v>
      </c>
      <c r="BE433" s="73">
        <v>0.20000000298023199</v>
      </c>
      <c r="BF433" s="73">
        <v>0.17000000178813901</v>
      </c>
      <c r="BG433" s="73">
        <v>0.15000000596046401</v>
      </c>
      <c r="BH433" s="73">
        <v>0.140000000596046</v>
      </c>
      <c r="BI433" s="73">
        <v>0.109999999403954</v>
      </c>
      <c r="BJ433" s="73">
        <v>0.119999997317791</v>
      </c>
      <c r="BK433" s="73">
        <v>3.4500000476837198</v>
      </c>
    </row>
    <row r="434" spans="1:63" x14ac:dyDescent="0.25">
      <c r="A434" s="61" t="s">
        <v>349</v>
      </c>
      <c r="B434" s="62" t="s">
        <v>348</v>
      </c>
      <c r="C434" s="77" t="e">
        <v>#N/A</v>
      </c>
      <c r="D434" s="77" t="e">
        <v>#N/A</v>
      </c>
      <c r="E434" s="77" t="e">
        <v>#N/A</v>
      </c>
      <c r="F434" s="77" t="e">
        <v>#N/A</v>
      </c>
      <c r="G434" s="77" t="e">
        <v>#N/A</v>
      </c>
      <c r="H434" s="77" t="e">
        <v>#N/A</v>
      </c>
      <c r="I434" s="77" t="e">
        <v>#N/A</v>
      </c>
      <c r="J434" s="77" t="e">
        <v>#N/A</v>
      </c>
      <c r="K434" s="77" t="e">
        <v>#N/A</v>
      </c>
      <c r="L434" s="77" t="e">
        <v>#N/A</v>
      </c>
      <c r="M434" s="77" t="e">
        <v>#N/A</v>
      </c>
      <c r="N434" s="77" t="e">
        <v>#N/A</v>
      </c>
      <c r="O434" s="77" t="e">
        <v>#N/A</v>
      </c>
      <c r="P434" s="77" t="e">
        <v>#N/A</v>
      </c>
      <c r="Q434" s="77" t="e">
        <v>#N/A</v>
      </c>
      <c r="R434" s="77" t="e">
        <v>#N/A</v>
      </c>
      <c r="S434" s="77" t="e">
        <v>#N/A</v>
      </c>
      <c r="T434" s="77" t="e">
        <v>#N/A</v>
      </c>
      <c r="U434" s="77" t="e">
        <v>#N/A</v>
      </c>
      <c r="V434" s="77" t="e">
        <v>#N/A</v>
      </c>
      <c r="W434" s="77" t="e">
        <v>#N/A</v>
      </c>
      <c r="X434" s="77" t="e">
        <v>#N/A</v>
      </c>
      <c r="Y434" s="77" t="e">
        <v>#N/A</v>
      </c>
      <c r="Z434" s="77" t="e">
        <v>#N/A</v>
      </c>
      <c r="AA434" s="77" t="e">
        <v>#N/A</v>
      </c>
      <c r="AB434" s="77" t="e">
        <v>#N/A</v>
      </c>
      <c r="AC434" s="77" t="e">
        <v>#N/A</v>
      </c>
      <c r="AD434" s="77" t="e">
        <v>#N/A</v>
      </c>
      <c r="AE434" s="77" t="e">
        <v>#N/A</v>
      </c>
      <c r="AF434" s="77" t="e">
        <v>#N/A</v>
      </c>
      <c r="AG434" s="73" t="e">
        <v>#N/A</v>
      </c>
      <c r="AH434" s="73">
        <v>8.1800003051757795</v>
      </c>
      <c r="AI434" s="73">
        <v>8.2600002288818395</v>
      </c>
      <c r="AJ434" s="73">
        <v>8.2600002288818395</v>
      </c>
      <c r="AK434" s="73">
        <v>8.1700000762939506</v>
      </c>
      <c r="AL434" s="73">
        <v>8.0100002288818395</v>
      </c>
      <c r="AM434" s="73">
        <v>6.7399997711181596</v>
      </c>
      <c r="AN434" s="73">
        <v>5.5100002288818404</v>
      </c>
      <c r="AO434" s="73">
        <v>5.6300001144409197</v>
      </c>
      <c r="AP434" s="73">
        <v>6.2399997711181596</v>
      </c>
      <c r="AQ434" s="73">
        <v>6.9699997901916504</v>
      </c>
      <c r="AR434" s="73">
        <v>6.5599999427795401</v>
      </c>
      <c r="AS434" s="73">
        <v>8.1099996566772496</v>
      </c>
      <c r="AT434" s="73">
        <v>6.9499998092651403</v>
      </c>
      <c r="AU434" s="73">
        <v>7.7199997901916504</v>
      </c>
      <c r="AV434" s="73">
        <v>7.1700000762939498</v>
      </c>
      <c r="AW434" s="73">
        <v>7.2699999809265101</v>
      </c>
      <c r="AX434" s="73">
        <v>6.4099998474121103</v>
      </c>
      <c r="AY434" s="73">
        <v>5.78999996185303</v>
      </c>
      <c r="AZ434" s="73">
        <v>6.8600001335143999</v>
      </c>
      <c r="BA434" s="73">
        <v>6.96000003814697</v>
      </c>
      <c r="BB434" s="73">
        <v>7.1799998283386204</v>
      </c>
      <c r="BC434" s="73">
        <v>6.78999996185303</v>
      </c>
      <c r="BD434" s="73">
        <v>7.0999999046325701</v>
      </c>
      <c r="BE434" s="73">
        <v>6.8000001907348597</v>
      </c>
      <c r="BF434" s="73">
        <v>6.8099999427795401</v>
      </c>
      <c r="BG434" s="73">
        <v>5.9000000953674299</v>
      </c>
      <c r="BH434" s="73">
        <v>4.9299998283386204</v>
      </c>
      <c r="BI434" s="73">
        <v>4.1900000572204599</v>
      </c>
      <c r="BJ434" s="73">
        <v>3.9100000858306898</v>
      </c>
      <c r="BK434" s="73">
        <v>4.8400001525878897</v>
      </c>
    </row>
    <row r="435" spans="1:63" x14ac:dyDescent="0.25">
      <c r="A435" s="61" t="s">
        <v>351</v>
      </c>
      <c r="B435" s="62" t="s">
        <v>350</v>
      </c>
      <c r="C435" s="77" t="e">
        <v>#N/A</v>
      </c>
      <c r="D435" s="77" t="e">
        <v>#N/A</v>
      </c>
      <c r="E435" s="77" t="e">
        <v>#N/A</v>
      </c>
      <c r="F435" s="77" t="e">
        <v>#N/A</v>
      </c>
      <c r="G435" s="77" t="e">
        <v>#N/A</v>
      </c>
      <c r="H435" s="77" t="e">
        <v>#N/A</v>
      </c>
      <c r="I435" s="77" t="e">
        <v>#N/A</v>
      </c>
      <c r="J435" s="77" t="e">
        <v>#N/A</v>
      </c>
      <c r="K435" s="77" t="e">
        <v>#N/A</v>
      </c>
      <c r="L435" s="77" t="e">
        <v>#N/A</v>
      </c>
      <c r="M435" s="77" t="e">
        <v>#N/A</v>
      </c>
      <c r="N435" s="77" t="e">
        <v>#N/A</v>
      </c>
      <c r="O435" s="77" t="e">
        <v>#N/A</v>
      </c>
      <c r="P435" s="77" t="e">
        <v>#N/A</v>
      </c>
      <c r="Q435" s="77" t="e">
        <v>#N/A</v>
      </c>
      <c r="R435" s="77" t="e">
        <v>#N/A</v>
      </c>
      <c r="S435" s="77" t="e">
        <v>#N/A</v>
      </c>
      <c r="T435" s="77" t="e">
        <v>#N/A</v>
      </c>
      <c r="U435" s="77" t="e">
        <v>#N/A</v>
      </c>
      <c r="V435" s="77" t="e">
        <v>#N/A</v>
      </c>
      <c r="W435" s="77" t="e">
        <v>#N/A</v>
      </c>
      <c r="X435" s="77" t="e">
        <v>#N/A</v>
      </c>
      <c r="Y435" s="77" t="e">
        <v>#N/A</v>
      </c>
      <c r="Z435" s="77" t="e">
        <v>#N/A</v>
      </c>
      <c r="AA435" s="77" t="e">
        <v>#N/A</v>
      </c>
      <c r="AB435" s="77" t="e">
        <v>#N/A</v>
      </c>
      <c r="AC435" s="77" t="e">
        <v>#N/A</v>
      </c>
      <c r="AD435" s="77" t="e">
        <v>#N/A</v>
      </c>
      <c r="AE435" s="77" t="e">
        <v>#N/A</v>
      </c>
      <c r="AF435" s="77" t="e">
        <v>#N/A</v>
      </c>
      <c r="AG435" s="73" t="e">
        <v>#N/A</v>
      </c>
      <c r="AH435" s="73">
        <v>5.1300001144409197</v>
      </c>
      <c r="AI435" s="73">
        <v>5.1799998283386204</v>
      </c>
      <c r="AJ435" s="73">
        <v>5.8800001144409197</v>
      </c>
      <c r="AK435" s="73">
        <v>8.1300001144409197</v>
      </c>
      <c r="AL435" s="73">
        <v>9.4499998092651403</v>
      </c>
      <c r="AM435" s="73">
        <v>9.6700000762939506</v>
      </c>
      <c r="AN435" s="73">
        <v>11.810000419616699</v>
      </c>
      <c r="AO435" s="73">
        <v>13.2600002288818</v>
      </c>
      <c r="AP435" s="73">
        <v>13.039999961853001</v>
      </c>
      <c r="AQ435" s="73">
        <v>10.579999923706101</v>
      </c>
      <c r="AR435" s="73">
        <v>8.9799995422363299</v>
      </c>
      <c r="AS435" s="73">
        <v>7.8800001144409197</v>
      </c>
      <c r="AT435" s="73">
        <v>8.2100000381469709</v>
      </c>
      <c r="AU435" s="73">
        <v>7.7600002288818404</v>
      </c>
      <c r="AV435" s="73">
        <v>7.1199998855590803</v>
      </c>
      <c r="AW435" s="73">
        <v>7.0599999427795401</v>
      </c>
      <c r="AX435" s="73">
        <v>6</v>
      </c>
      <c r="AY435" s="73">
        <v>6.21000003814697</v>
      </c>
      <c r="AZ435" s="73">
        <v>8.3000001907348597</v>
      </c>
      <c r="BA435" s="73">
        <v>7.3699998855590803</v>
      </c>
      <c r="BB435" s="73">
        <v>6.53999996185303</v>
      </c>
      <c r="BC435" s="73">
        <v>5.4400000572204599</v>
      </c>
      <c r="BD435" s="73">
        <v>5.46000003814697</v>
      </c>
      <c r="BE435" s="73">
        <v>5.1599998474121103</v>
      </c>
      <c r="BF435" s="73">
        <v>5.5700001716613796</v>
      </c>
      <c r="BG435" s="73">
        <v>5.5599999427795401</v>
      </c>
      <c r="BH435" s="73">
        <v>5.21000003814697</v>
      </c>
      <c r="BI435" s="73">
        <v>4.8499999046325701</v>
      </c>
      <c r="BJ435" s="73">
        <v>4.5999999046325701</v>
      </c>
      <c r="BK435" s="73">
        <v>5.7300000190734899</v>
      </c>
    </row>
    <row r="436" spans="1:63" x14ac:dyDescent="0.25">
      <c r="A436" s="61" t="s">
        <v>98</v>
      </c>
      <c r="B436" s="62" t="s">
        <v>97</v>
      </c>
      <c r="C436" s="77" t="e">
        <v>#N/A</v>
      </c>
      <c r="D436" s="77" t="e">
        <v>#N/A</v>
      </c>
      <c r="E436" s="77" t="e">
        <v>#N/A</v>
      </c>
      <c r="F436" s="77" t="e">
        <v>#N/A</v>
      </c>
      <c r="G436" s="77" t="e">
        <v>#N/A</v>
      </c>
      <c r="H436" s="77" t="e">
        <v>#N/A</v>
      </c>
      <c r="I436" s="77" t="e">
        <v>#N/A</v>
      </c>
      <c r="J436" s="77" t="e">
        <v>#N/A</v>
      </c>
      <c r="K436" s="77" t="e">
        <v>#N/A</v>
      </c>
      <c r="L436" s="77" t="e">
        <v>#N/A</v>
      </c>
      <c r="M436" s="77" t="e">
        <v>#N/A</v>
      </c>
      <c r="N436" s="77" t="e">
        <v>#N/A</v>
      </c>
      <c r="O436" s="77" t="e">
        <v>#N/A</v>
      </c>
      <c r="P436" s="77" t="e">
        <v>#N/A</v>
      </c>
      <c r="Q436" s="77" t="e">
        <v>#N/A</v>
      </c>
      <c r="R436" s="77" t="e">
        <v>#N/A</v>
      </c>
      <c r="S436" s="77" t="e">
        <v>#N/A</v>
      </c>
      <c r="T436" s="77" t="e">
        <v>#N/A</v>
      </c>
      <c r="U436" s="77" t="e">
        <v>#N/A</v>
      </c>
      <c r="V436" s="77" t="e">
        <v>#N/A</v>
      </c>
      <c r="W436" s="77" t="e">
        <v>#N/A</v>
      </c>
      <c r="X436" s="77" t="e">
        <v>#N/A</v>
      </c>
      <c r="Y436" s="77" t="e">
        <v>#N/A</v>
      </c>
      <c r="Z436" s="77" t="e">
        <v>#N/A</v>
      </c>
      <c r="AA436" s="77" t="e">
        <v>#N/A</v>
      </c>
      <c r="AB436" s="77" t="e">
        <v>#N/A</v>
      </c>
      <c r="AC436" s="77" t="e">
        <v>#N/A</v>
      </c>
      <c r="AD436" s="77" t="e">
        <v>#N/A</v>
      </c>
      <c r="AE436" s="77" t="e">
        <v>#N/A</v>
      </c>
      <c r="AF436" s="77" t="e">
        <v>#N/A</v>
      </c>
      <c r="AG436" s="73" t="e">
        <v>#N/A</v>
      </c>
      <c r="AH436" s="73">
        <v>0.30000001192092901</v>
      </c>
      <c r="AI436" s="73">
        <v>0.34999999403953602</v>
      </c>
      <c r="AJ436" s="73">
        <v>0.40999999642372098</v>
      </c>
      <c r="AK436" s="73">
        <v>0.46000000834464999</v>
      </c>
      <c r="AL436" s="73">
        <v>0.50999999046325695</v>
      </c>
      <c r="AM436" s="73">
        <v>0.56000000238418601</v>
      </c>
      <c r="AN436" s="73">
        <v>0.61000001430511497</v>
      </c>
      <c r="AO436" s="73">
        <v>0.66000002622604403</v>
      </c>
      <c r="AP436" s="73">
        <v>0.72000002861022905</v>
      </c>
      <c r="AQ436" s="73">
        <v>0.769999980926514</v>
      </c>
      <c r="AR436" s="73">
        <v>0.81999999284744296</v>
      </c>
      <c r="AS436" s="73">
        <v>0.88999998569488503</v>
      </c>
      <c r="AT436" s="73">
        <v>0.92000001668930098</v>
      </c>
      <c r="AU436" s="73">
        <v>0.93000000715255704</v>
      </c>
      <c r="AV436" s="73">
        <v>0.93000000715255704</v>
      </c>
      <c r="AW436" s="73">
        <v>0.89999997615814198</v>
      </c>
      <c r="AX436" s="73">
        <v>0.87999999523162797</v>
      </c>
      <c r="AY436" s="73">
        <v>0.87999999523162797</v>
      </c>
      <c r="AZ436" s="73">
        <v>1.0199999809265099</v>
      </c>
      <c r="BA436" s="73">
        <v>1.0700000524520901</v>
      </c>
      <c r="BB436" s="73">
        <v>1.1000000238418599</v>
      </c>
      <c r="BC436" s="73">
        <v>1.1399999856948899</v>
      </c>
      <c r="BD436" s="73">
        <v>1.1799999475479099</v>
      </c>
      <c r="BE436" s="73">
        <v>1.16999995708466</v>
      </c>
      <c r="BF436" s="73">
        <v>1.1399999856948899</v>
      </c>
      <c r="BG436" s="73">
        <v>1.1100000143051101</v>
      </c>
      <c r="BH436" s="73">
        <v>1.0599999427795399</v>
      </c>
      <c r="BI436" s="73">
        <v>1.0199999809265099</v>
      </c>
      <c r="BJ436" s="73">
        <v>0.99000000953674305</v>
      </c>
      <c r="BK436" s="73">
        <v>1.3500000238418599</v>
      </c>
    </row>
    <row r="437" spans="1:63" x14ac:dyDescent="0.25">
      <c r="A437" s="61" t="s">
        <v>488</v>
      </c>
      <c r="B437" s="62" t="s">
        <v>487</v>
      </c>
      <c r="C437" s="77" t="e">
        <v>#N/A</v>
      </c>
      <c r="D437" s="77" t="e">
        <v>#N/A</v>
      </c>
      <c r="E437" s="77" t="e">
        <v>#N/A</v>
      </c>
      <c r="F437" s="77" t="e">
        <v>#N/A</v>
      </c>
      <c r="G437" s="77" t="e">
        <v>#N/A</v>
      </c>
      <c r="H437" s="77" t="e">
        <v>#N/A</v>
      </c>
      <c r="I437" s="77" t="e">
        <v>#N/A</v>
      </c>
      <c r="J437" s="77" t="e">
        <v>#N/A</v>
      </c>
      <c r="K437" s="77" t="e">
        <v>#N/A</v>
      </c>
      <c r="L437" s="77" t="e">
        <v>#N/A</v>
      </c>
      <c r="M437" s="77" t="e">
        <v>#N/A</v>
      </c>
      <c r="N437" s="77" t="e">
        <v>#N/A</v>
      </c>
      <c r="O437" s="77" t="e">
        <v>#N/A</v>
      </c>
      <c r="P437" s="77" t="e">
        <v>#N/A</v>
      </c>
      <c r="Q437" s="77" t="e">
        <v>#N/A</v>
      </c>
      <c r="R437" s="77" t="e">
        <v>#N/A</v>
      </c>
      <c r="S437" s="77" t="e">
        <v>#N/A</v>
      </c>
      <c r="T437" s="77" t="e">
        <v>#N/A</v>
      </c>
      <c r="U437" s="77" t="e">
        <v>#N/A</v>
      </c>
      <c r="V437" s="77" t="e">
        <v>#N/A</v>
      </c>
      <c r="W437" s="77" t="e">
        <v>#N/A</v>
      </c>
      <c r="X437" s="77" t="e">
        <v>#N/A</v>
      </c>
      <c r="Y437" s="77" t="e">
        <v>#N/A</v>
      </c>
      <c r="Z437" s="77" t="e">
        <v>#N/A</v>
      </c>
      <c r="AA437" s="77" t="e">
        <v>#N/A</v>
      </c>
      <c r="AB437" s="77" t="e">
        <v>#N/A</v>
      </c>
      <c r="AC437" s="77" t="e">
        <v>#N/A</v>
      </c>
      <c r="AD437" s="77" t="e">
        <v>#N/A</v>
      </c>
      <c r="AE437" s="77" t="e">
        <v>#N/A</v>
      </c>
      <c r="AF437" s="77" t="e">
        <v>#N/A</v>
      </c>
      <c r="AG437" s="73" t="e">
        <v>#N/A</v>
      </c>
      <c r="AH437" s="73">
        <v>2.0999999046325701</v>
      </c>
      <c r="AI437" s="73">
        <v>2.3499999046325701</v>
      </c>
      <c r="AJ437" s="73">
        <v>2.6300001144409202</v>
      </c>
      <c r="AK437" s="73">
        <v>2.8900001049041699</v>
      </c>
      <c r="AL437" s="73">
        <v>3.1500000953674299</v>
      </c>
      <c r="AM437" s="73">
        <v>3.4300000667571999</v>
      </c>
      <c r="AN437" s="73">
        <v>3.71000003814697</v>
      </c>
      <c r="AO437" s="73">
        <v>4.0100002288818404</v>
      </c>
      <c r="AP437" s="73">
        <v>4.3400001525878897</v>
      </c>
      <c r="AQ437" s="73">
        <v>4.6399998664856001</v>
      </c>
      <c r="AR437" s="73">
        <v>4.96000003814697</v>
      </c>
      <c r="AS437" s="73">
        <v>5.0700001716613796</v>
      </c>
      <c r="AT437" s="73">
        <v>5.1500000953674299</v>
      </c>
      <c r="AU437" s="73">
        <v>5.1900000572204599</v>
      </c>
      <c r="AV437" s="73">
        <v>5.1999998092651403</v>
      </c>
      <c r="AW437" s="73">
        <v>5.1700000762939498</v>
      </c>
      <c r="AX437" s="73">
        <v>5.1500000953674299</v>
      </c>
      <c r="AY437" s="73">
        <v>5.1799998283386204</v>
      </c>
      <c r="AZ437" s="73">
        <v>5.4800000190734899</v>
      </c>
      <c r="BA437" s="73">
        <v>5.5999999046325701</v>
      </c>
      <c r="BB437" s="73">
        <v>5.6799998283386204</v>
      </c>
      <c r="BC437" s="73">
        <v>8.75</v>
      </c>
      <c r="BD437" s="73">
        <v>8.7899999618530291</v>
      </c>
      <c r="BE437" s="73">
        <v>8.7200002670288104</v>
      </c>
      <c r="BF437" s="73">
        <v>8.6599998474121094</v>
      </c>
      <c r="BG437" s="73">
        <v>8.5799999237060494</v>
      </c>
      <c r="BH437" s="73">
        <v>8.4399995803833008</v>
      </c>
      <c r="BI437" s="73">
        <v>8.3199996948242205</v>
      </c>
      <c r="BJ437" s="73">
        <v>8.2200002670288104</v>
      </c>
      <c r="BK437" s="73">
        <v>8.8699998855590803</v>
      </c>
    </row>
    <row r="438" spans="1:63" x14ac:dyDescent="0.25">
      <c r="A438" s="61" t="s">
        <v>413</v>
      </c>
      <c r="B438" s="62" t="s">
        <v>412</v>
      </c>
      <c r="C438" s="77" t="e">
        <v>#N/A</v>
      </c>
      <c r="D438" s="77" t="e">
        <v>#N/A</v>
      </c>
      <c r="E438" s="77" t="e">
        <v>#N/A</v>
      </c>
      <c r="F438" s="77" t="e">
        <v>#N/A</v>
      </c>
      <c r="G438" s="77" t="e">
        <v>#N/A</v>
      </c>
      <c r="H438" s="77" t="e">
        <v>#N/A</v>
      </c>
      <c r="I438" s="77" t="e">
        <v>#N/A</v>
      </c>
      <c r="J438" s="77" t="e">
        <v>#N/A</v>
      </c>
      <c r="K438" s="77" t="e">
        <v>#N/A</v>
      </c>
      <c r="L438" s="77" t="e">
        <v>#N/A</v>
      </c>
      <c r="M438" s="77" t="e">
        <v>#N/A</v>
      </c>
      <c r="N438" s="77" t="e">
        <v>#N/A</v>
      </c>
      <c r="O438" s="77" t="e">
        <v>#N/A</v>
      </c>
      <c r="P438" s="77" t="e">
        <v>#N/A</v>
      </c>
      <c r="Q438" s="77" t="e">
        <v>#N/A</v>
      </c>
      <c r="R438" s="77" t="e">
        <v>#N/A</v>
      </c>
      <c r="S438" s="77" t="e">
        <v>#N/A</v>
      </c>
      <c r="T438" s="77" t="e">
        <v>#N/A</v>
      </c>
      <c r="U438" s="77" t="e">
        <v>#N/A</v>
      </c>
      <c r="V438" s="77" t="e">
        <v>#N/A</v>
      </c>
      <c r="W438" s="77" t="e">
        <v>#N/A</v>
      </c>
      <c r="X438" s="77" t="e">
        <v>#N/A</v>
      </c>
      <c r="Y438" s="77" t="e">
        <v>#N/A</v>
      </c>
      <c r="Z438" s="77" t="e">
        <v>#N/A</v>
      </c>
      <c r="AA438" s="77" t="e">
        <v>#N/A</v>
      </c>
      <c r="AB438" s="77" t="e">
        <v>#N/A</v>
      </c>
      <c r="AC438" s="77" t="e">
        <v>#N/A</v>
      </c>
      <c r="AD438" s="77" t="e">
        <v>#N/A</v>
      </c>
      <c r="AE438" s="77" t="e">
        <v>#N/A</v>
      </c>
      <c r="AF438" s="77" t="e">
        <v>#N/A</v>
      </c>
      <c r="AG438" s="73" t="e">
        <v>#N/A</v>
      </c>
      <c r="AH438" s="73" t="e">
        <v>#N/A</v>
      </c>
      <c r="AI438" s="73" t="e">
        <v>#N/A</v>
      </c>
      <c r="AJ438" s="73" t="e">
        <v>#N/A</v>
      </c>
      <c r="AK438" s="73" t="e">
        <v>#N/A</v>
      </c>
      <c r="AL438" s="73" t="e">
        <v>#N/A</v>
      </c>
      <c r="AM438" s="73" t="e">
        <v>#N/A</v>
      </c>
      <c r="AN438" s="73" t="e">
        <v>#N/A</v>
      </c>
      <c r="AO438" s="73" t="e">
        <v>#N/A</v>
      </c>
      <c r="AP438" s="73" t="e">
        <v>#N/A</v>
      </c>
      <c r="AQ438" s="73" t="e">
        <v>#N/A</v>
      </c>
      <c r="AR438" s="73" t="e">
        <v>#N/A</v>
      </c>
      <c r="AS438" s="73" t="e">
        <v>#N/A</v>
      </c>
      <c r="AT438" s="73" t="e">
        <v>#N/A</v>
      </c>
      <c r="AU438" s="73" t="e">
        <v>#N/A</v>
      </c>
      <c r="AV438" s="73" t="e">
        <v>#N/A</v>
      </c>
      <c r="AW438" s="73" t="e">
        <v>#N/A</v>
      </c>
      <c r="AX438" s="73" t="e">
        <v>#N/A</v>
      </c>
      <c r="AY438" s="73" t="e">
        <v>#N/A</v>
      </c>
      <c r="AZ438" s="73" t="e">
        <v>#N/A</v>
      </c>
      <c r="BA438" s="73" t="e">
        <v>#N/A</v>
      </c>
      <c r="BB438" s="73" t="e">
        <v>#N/A</v>
      </c>
      <c r="BC438" s="73" t="e">
        <v>#N/A</v>
      </c>
      <c r="BD438" s="73" t="e">
        <v>#N/A</v>
      </c>
      <c r="BE438" s="73" t="e">
        <v>#N/A</v>
      </c>
      <c r="BF438" s="73" t="e">
        <v>#N/A</v>
      </c>
      <c r="BG438" s="73" t="e">
        <v>#N/A</v>
      </c>
      <c r="BH438" s="73" t="e">
        <v>#N/A</v>
      </c>
      <c r="BI438" s="73" t="e">
        <v>#N/A</v>
      </c>
      <c r="BJ438" s="73" t="e">
        <v>#N/A</v>
      </c>
      <c r="BK438" s="73" t="e">
        <v>#N/A</v>
      </c>
    </row>
    <row r="439" spans="1:63" x14ac:dyDescent="0.25">
      <c r="A439" s="61" t="s">
        <v>102</v>
      </c>
      <c r="B439" s="62" t="s">
        <v>101</v>
      </c>
      <c r="C439" s="77" t="e">
        <v>#N/A</v>
      </c>
      <c r="D439" s="77" t="e">
        <v>#N/A</v>
      </c>
      <c r="E439" s="77" t="e">
        <v>#N/A</v>
      </c>
      <c r="F439" s="77" t="e">
        <v>#N/A</v>
      </c>
      <c r="G439" s="77" t="e">
        <v>#N/A</v>
      </c>
      <c r="H439" s="77" t="e">
        <v>#N/A</v>
      </c>
      <c r="I439" s="77" t="e">
        <v>#N/A</v>
      </c>
      <c r="J439" s="77" t="e">
        <v>#N/A</v>
      </c>
      <c r="K439" s="77" t="e">
        <v>#N/A</v>
      </c>
      <c r="L439" s="77" t="e">
        <v>#N/A</v>
      </c>
      <c r="M439" s="77" t="e">
        <v>#N/A</v>
      </c>
      <c r="N439" s="77" t="e">
        <v>#N/A</v>
      </c>
      <c r="O439" s="77" t="e">
        <v>#N/A</v>
      </c>
      <c r="P439" s="77" t="e">
        <v>#N/A</v>
      </c>
      <c r="Q439" s="77" t="e">
        <v>#N/A</v>
      </c>
      <c r="R439" s="77" t="e">
        <v>#N/A</v>
      </c>
      <c r="S439" s="77" t="e">
        <v>#N/A</v>
      </c>
      <c r="T439" s="77" t="e">
        <v>#N/A</v>
      </c>
      <c r="U439" s="77" t="e">
        <v>#N/A</v>
      </c>
      <c r="V439" s="77" t="e">
        <v>#N/A</v>
      </c>
      <c r="W439" s="77" t="e">
        <v>#N/A</v>
      </c>
      <c r="X439" s="77" t="e">
        <v>#N/A</v>
      </c>
      <c r="Y439" s="77" t="e">
        <v>#N/A</v>
      </c>
      <c r="Z439" s="77" t="e">
        <v>#N/A</v>
      </c>
      <c r="AA439" s="77" t="e">
        <v>#N/A</v>
      </c>
      <c r="AB439" s="77" t="e">
        <v>#N/A</v>
      </c>
      <c r="AC439" s="77" t="e">
        <v>#N/A</v>
      </c>
      <c r="AD439" s="77" t="e">
        <v>#N/A</v>
      </c>
      <c r="AE439" s="77" t="e">
        <v>#N/A</v>
      </c>
      <c r="AF439" s="77" t="e">
        <v>#N/A</v>
      </c>
      <c r="AG439" s="73" t="e">
        <v>#N/A</v>
      </c>
      <c r="AH439" s="73">
        <v>14.1199998855591</v>
      </c>
      <c r="AI439" s="73">
        <v>14.210000038146999</v>
      </c>
      <c r="AJ439" s="73">
        <v>14.3500003814697</v>
      </c>
      <c r="AK439" s="73">
        <v>14.3999996185303</v>
      </c>
      <c r="AL439" s="73">
        <v>14.3900003433228</v>
      </c>
      <c r="AM439" s="73">
        <v>14.3999996185303</v>
      </c>
      <c r="AN439" s="73">
        <v>14.3800001144409</v>
      </c>
      <c r="AO439" s="73">
        <v>14.3800001144409</v>
      </c>
      <c r="AP439" s="73">
        <v>14.439999580383301</v>
      </c>
      <c r="AQ439" s="73">
        <v>14.3999996185303</v>
      </c>
      <c r="AR439" s="73">
        <v>15.7299995422363</v>
      </c>
      <c r="AS439" s="73">
        <v>17.629999160766602</v>
      </c>
      <c r="AT439" s="73">
        <v>16.360000610351602</v>
      </c>
      <c r="AU439" s="73">
        <v>16.120000839233398</v>
      </c>
      <c r="AV439" s="73">
        <v>16.469999313354499</v>
      </c>
      <c r="AW439" s="73">
        <v>16.649999618530298</v>
      </c>
      <c r="AX439" s="73">
        <v>15.8900003433228</v>
      </c>
      <c r="AY439" s="73">
        <v>15.2600002288818</v>
      </c>
      <c r="AZ439" s="73">
        <v>15.1199998855591</v>
      </c>
      <c r="BA439" s="73">
        <v>14.6400003433228</v>
      </c>
      <c r="BB439" s="73">
        <v>14.1000003814697</v>
      </c>
      <c r="BC439" s="73">
        <v>13.5900001525879</v>
      </c>
      <c r="BD439" s="73">
        <v>13.6000003814697</v>
      </c>
      <c r="BE439" s="73">
        <v>13.5200004577637</v>
      </c>
      <c r="BF439" s="73">
        <v>13.460000038146999</v>
      </c>
      <c r="BG439" s="73">
        <v>13.3900003433228</v>
      </c>
      <c r="BH439" s="73">
        <v>13.2600002288818</v>
      </c>
      <c r="BI439" s="73">
        <v>13.1400003433228</v>
      </c>
      <c r="BJ439" s="73">
        <v>13.050000190734901</v>
      </c>
      <c r="BK439" s="73">
        <v>13.8599996566772</v>
      </c>
    </row>
    <row r="440" spans="1:63" x14ac:dyDescent="0.25">
      <c r="A440" s="61" t="s">
        <v>324</v>
      </c>
      <c r="B440" s="62" t="s">
        <v>323</v>
      </c>
      <c r="C440" s="77" t="e">
        <v>#N/A</v>
      </c>
      <c r="D440" s="77" t="e">
        <v>#N/A</v>
      </c>
      <c r="E440" s="77" t="e">
        <v>#N/A</v>
      </c>
      <c r="F440" s="77" t="e">
        <v>#N/A</v>
      </c>
      <c r="G440" s="77" t="e">
        <v>#N/A</v>
      </c>
      <c r="H440" s="77" t="e">
        <v>#N/A</v>
      </c>
      <c r="I440" s="77" t="e">
        <v>#N/A</v>
      </c>
      <c r="J440" s="77" t="e">
        <v>#N/A</v>
      </c>
      <c r="K440" s="77" t="e">
        <v>#N/A</v>
      </c>
      <c r="L440" s="77" t="e">
        <v>#N/A</v>
      </c>
      <c r="M440" s="77" t="e">
        <v>#N/A</v>
      </c>
      <c r="N440" s="77" t="e">
        <v>#N/A</v>
      </c>
      <c r="O440" s="77" t="e">
        <v>#N/A</v>
      </c>
      <c r="P440" s="77" t="e">
        <v>#N/A</v>
      </c>
      <c r="Q440" s="77" t="e">
        <v>#N/A</v>
      </c>
      <c r="R440" s="77" t="e">
        <v>#N/A</v>
      </c>
      <c r="S440" s="77" t="e">
        <v>#N/A</v>
      </c>
      <c r="T440" s="77" t="e">
        <v>#N/A</v>
      </c>
      <c r="U440" s="77" t="e">
        <v>#N/A</v>
      </c>
      <c r="V440" s="77" t="e">
        <v>#N/A</v>
      </c>
      <c r="W440" s="77" t="e">
        <v>#N/A</v>
      </c>
      <c r="X440" s="77" t="e">
        <v>#N/A</v>
      </c>
      <c r="Y440" s="77" t="e">
        <v>#N/A</v>
      </c>
      <c r="Z440" s="77" t="e">
        <v>#N/A</v>
      </c>
      <c r="AA440" s="77" t="e">
        <v>#N/A</v>
      </c>
      <c r="AB440" s="77" t="e">
        <v>#N/A</v>
      </c>
      <c r="AC440" s="77" t="e">
        <v>#N/A</v>
      </c>
      <c r="AD440" s="77" t="e">
        <v>#N/A</v>
      </c>
      <c r="AE440" s="77" t="e">
        <v>#N/A</v>
      </c>
      <c r="AF440" s="77" t="e">
        <v>#N/A</v>
      </c>
      <c r="AG440" s="73" t="e">
        <v>#N/A</v>
      </c>
      <c r="AH440" s="73">
        <v>7.21000003814697</v>
      </c>
      <c r="AI440" s="73">
        <v>7.1999998092651403</v>
      </c>
      <c r="AJ440" s="73">
        <v>6.6700000762939498</v>
      </c>
      <c r="AK440" s="73">
        <v>6.25</v>
      </c>
      <c r="AL440" s="73">
        <v>5.8600001335143999</v>
      </c>
      <c r="AM440" s="73">
        <v>5.4800000190734899</v>
      </c>
      <c r="AN440" s="73">
        <v>5.0999999046325701</v>
      </c>
      <c r="AO440" s="73">
        <v>4.7300000190734899</v>
      </c>
      <c r="AP440" s="73">
        <v>4.3499999046325701</v>
      </c>
      <c r="AQ440" s="73">
        <v>4.5700001716613796</v>
      </c>
      <c r="AR440" s="73">
        <v>4.6199998855590803</v>
      </c>
      <c r="AS440" s="73">
        <v>5.2699999809265101</v>
      </c>
      <c r="AT440" s="73">
        <v>5.5599999427795401</v>
      </c>
      <c r="AU440" s="73">
        <v>5.8200001716613796</v>
      </c>
      <c r="AV440" s="73">
        <v>6.0500001907348597</v>
      </c>
      <c r="AW440" s="73">
        <v>6.25</v>
      </c>
      <c r="AX440" s="73">
        <v>5.7300000190734899</v>
      </c>
      <c r="AY440" s="73">
        <v>5.0799999237060502</v>
      </c>
      <c r="AZ440" s="73">
        <v>5.3800001144409197</v>
      </c>
      <c r="BA440" s="73">
        <v>5.5500001907348597</v>
      </c>
      <c r="BB440" s="73">
        <v>5.7699999809265101</v>
      </c>
      <c r="BC440" s="73">
        <v>5.5199999809265101</v>
      </c>
      <c r="BD440" s="73">
        <v>5.5700001716613796</v>
      </c>
      <c r="BE440" s="73">
        <v>5.7199997901916504</v>
      </c>
      <c r="BF440" s="73">
        <v>5.5900001525878897</v>
      </c>
      <c r="BG440" s="73">
        <v>5.6500000953674299</v>
      </c>
      <c r="BH440" s="73">
        <v>5.8899998664856001</v>
      </c>
      <c r="BI440" s="73">
        <v>6.03999996185303</v>
      </c>
      <c r="BJ440" s="73">
        <v>6.1300001144409197</v>
      </c>
      <c r="BK440" s="73">
        <v>8.2200002670288104</v>
      </c>
    </row>
    <row r="441" spans="1:63" x14ac:dyDescent="0.25">
      <c r="A441" s="61" t="s">
        <v>104</v>
      </c>
      <c r="B441" s="62" t="s">
        <v>103</v>
      </c>
      <c r="C441" s="77" t="e">
        <v>#N/A</v>
      </c>
      <c r="D441" s="77" t="e">
        <v>#N/A</v>
      </c>
      <c r="E441" s="77" t="e">
        <v>#N/A</v>
      </c>
      <c r="F441" s="77" t="e">
        <v>#N/A</v>
      </c>
      <c r="G441" s="77" t="e">
        <v>#N/A</v>
      </c>
      <c r="H441" s="77" t="e">
        <v>#N/A</v>
      </c>
      <c r="I441" s="77" t="e">
        <v>#N/A</v>
      </c>
      <c r="J441" s="77" t="e">
        <v>#N/A</v>
      </c>
      <c r="K441" s="77" t="e">
        <v>#N/A</v>
      </c>
      <c r="L441" s="77" t="e">
        <v>#N/A</v>
      </c>
      <c r="M441" s="77" t="e">
        <v>#N/A</v>
      </c>
      <c r="N441" s="77" t="e">
        <v>#N/A</v>
      </c>
      <c r="O441" s="77" t="e">
        <v>#N/A</v>
      </c>
      <c r="P441" s="77" t="e">
        <v>#N/A</v>
      </c>
      <c r="Q441" s="77" t="e">
        <v>#N/A</v>
      </c>
      <c r="R441" s="77" t="e">
        <v>#N/A</v>
      </c>
      <c r="S441" s="77" t="e">
        <v>#N/A</v>
      </c>
      <c r="T441" s="77" t="e">
        <v>#N/A</v>
      </c>
      <c r="U441" s="77" t="e">
        <v>#N/A</v>
      </c>
      <c r="V441" s="77" t="e">
        <v>#N/A</v>
      </c>
      <c r="W441" s="77" t="e">
        <v>#N/A</v>
      </c>
      <c r="X441" s="77" t="e">
        <v>#N/A</v>
      </c>
      <c r="Y441" s="77" t="e">
        <v>#N/A</v>
      </c>
      <c r="Z441" s="77" t="e">
        <v>#N/A</v>
      </c>
      <c r="AA441" s="77" t="e">
        <v>#N/A</v>
      </c>
      <c r="AB441" s="77" t="e">
        <v>#N/A</v>
      </c>
      <c r="AC441" s="77" t="e">
        <v>#N/A</v>
      </c>
      <c r="AD441" s="77" t="e">
        <v>#N/A</v>
      </c>
      <c r="AE441" s="77" t="e">
        <v>#N/A</v>
      </c>
      <c r="AF441" s="77" t="e">
        <v>#N/A</v>
      </c>
      <c r="AG441" s="73" t="e">
        <v>#N/A</v>
      </c>
      <c r="AH441" s="73">
        <v>5.4899997711181596</v>
      </c>
      <c r="AI441" s="73">
        <v>5.5300002098083496</v>
      </c>
      <c r="AJ441" s="73">
        <v>5.6100001335143999</v>
      </c>
      <c r="AK441" s="73">
        <v>5.6300001144409197</v>
      </c>
      <c r="AL441" s="73">
        <v>5.6300001144409197</v>
      </c>
      <c r="AM441" s="73">
        <v>5.6300001144409197</v>
      </c>
      <c r="AN441" s="73">
        <v>5.6300001144409197</v>
      </c>
      <c r="AO441" s="73">
        <v>5.6300001144409197</v>
      </c>
      <c r="AP441" s="73">
        <v>5.6599998474121103</v>
      </c>
      <c r="AQ441" s="73">
        <v>5.6399998664856001</v>
      </c>
      <c r="AR441" s="73">
        <v>5.6199998855590803</v>
      </c>
      <c r="AS441" s="73">
        <v>5.6500000953674299</v>
      </c>
      <c r="AT441" s="73">
        <v>6.6999998092651403</v>
      </c>
      <c r="AU441" s="73">
        <v>7.78999996185303</v>
      </c>
      <c r="AV441" s="73">
        <v>8.9200000762939506</v>
      </c>
      <c r="AW441" s="73">
        <v>10.0299997329712</v>
      </c>
      <c r="AX441" s="73">
        <v>9.8900003433227504</v>
      </c>
      <c r="AY441" s="73">
        <v>9.8500003814697301</v>
      </c>
      <c r="AZ441" s="73">
        <v>10.25</v>
      </c>
      <c r="BA441" s="73">
        <v>10.3400001525879</v>
      </c>
      <c r="BB441" s="73">
        <v>10.3599996566772</v>
      </c>
      <c r="BC441" s="73">
        <v>9.4200000762939506</v>
      </c>
      <c r="BD441" s="73">
        <v>8.5299997329711896</v>
      </c>
      <c r="BE441" s="73">
        <v>7.6100001335143999</v>
      </c>
      <c r="BF441" s="73">
        <v>6.7600002288818404</v>
      </c>
      <c r="BG441" s="73">
        <v>6.6999998092651403</v>
      </c>
      <c r="BH441" s="73">
        <v>6.6100001335143999</v>
      </c>
      <c r="BI441" s="73">
        <v>6.5300002098083496</v>
      </c>
      <c r="BJ441" s="73">
        <v>6.4699997901916504</v>
      </c>
      <c r="BK441" s="73">
        <v>7.0999999046325701</v>
      </c>
    </row>
    <row r="442" spans="1:63" x14ac:dyDescent="0.25">
      <c r="A442" s="61" t="s">
        <v>415</v>
      </c>
      <c r="B442" s="62" t="s">
        <v>414</v>
      </c>
      <c r="C442" s="77" t="e">
        <v>#N/A</v>
      </c>
      <c r="D442" s="77" t="e">
        <v>#N/A</v>
      </c>
      <c r="E442" s="77" t="e">
        <v>#N/A</v>
      </c>
      <c r="F442" s="77" t="e">
        <v>#N/A</v>
      </c>
      <c r="G442" s="77" t="e">
        <v>#N/A</v>
      </c>
      <c r="H442" s="77" t="e">
        <v>#N/A</v>
      </c>
      <c r="I442" s="77" t="e">
        <v>#N/A</v>
      </c>
      <c r="J442" s="77" t="e">
        <v>#N/A</v>
      </c>
      <c r="K442" s="77" t="e">
        <v>#N/A</v>
      </c>
      <c r="L442" s="77" t="e">
        <v>#N/A</v>
      </c>
      <c r="M442" s="77" t="e">
        <v>#N/A</v>
      </c>
      <c r="N442" s="77" t="e">
        <v>#N/A</v>
      </c>
      <c r="O442" s="77" t="e">
        <v>#N/A</v>
      </c>
      <c r="P442" s="77" t="e">
        <v>#N/A</v>
      </c>
      <c r="Q442" s="77" t="e">
        <v>#N/A</v>
      </c>
      <c r="R442" s="77" t="e">
        <v>#N/A</v>
      </c>
      <c r="S442" s="77" t="e">
        <v>#N/A</v>
      </c>
      <c r="T442" s="77" t="e">
        <v>#N/A</v>
      </c>
      <c r="U442" s="77" t="e">
        <v>#N/A</v>
      </c>
      <c r="V442" s="77" t="e">
        <v>#N/A</v>
      </c>
      <c r="W442" s="77" t="e">
        <v>#N/A</v>
      </c>
      <c r="X442" s="77" t="e">
        <v>#N/A</v>
      </c>
      <c r="Y442" s="77" t="e">
        <v>#N/A</v>
      </c>
      <c r="Z442" s="77" t="e">
        <v>#N/A</v>
      </c>
      <c r="AA442" s="77" t="e">
        <v>#N/A</v>
      </c>
      <c r="AB442" s="77" t="e">
        <v>#N/A</v>
      </c>
      <c r="AC442" s="77" t="e">
        <v>#N/A</v>
      </c>
      <c r="AD442" s="77" t="e">
        <v>#N/A</v>
      </c>
      <c r="AE442" s="77" t="e">
        <v>#N/A</v>
      </c>
      <c r="AF442" s="77" t="e">
        <v>#N/A</v>
      </c>
      <c r="AG442" s="73" t="e">
        <v>#N/A</v>
      </c>
      <c r="AH442" s="73">
        <v>13.1499996185303</v>
      </c>
      <c r="AI442" s="73">
        <v>13.2299995422363</v>
      </c>
      <c r="AJ442" s="73">
        <v>13.3599996566772</v>
      </c>
      <c r="AK442" s="73">
        <v>13.4099998474121</v>
      </c>
      <c r="AL442" s="73">
        <v>13.3999996185303</v>
      </c>
      <c r="AM442" s="73">
        <v>13.199999809265099</v>
      </c>
      <c r="AN442" s="73">
        <v>13.800000190734901</v>
      </c>
      <c r="AO442" s="73">
        <v>13.699999809265099</v>
      </c>
      <c r="AP442" s="73">
        <v>13.699999809265099</v>
      </c>
      <c r="AQ442" s="73">
        <v>12.6000003814697</v>
      </c>
      <c r="AR442" s="73">
        <v>12.800000190734901</v>
      </c>
      <c r="AS442" s="73">
        <v>13.800000190734901</v>
      </c>
      <c r="AT442" s="73">
        <v>15.199999809265099</v>
      </c>
      <c r="AU442" s="73">
        <v>18.5</v>
      </c>
      <c r="AV442" s="73">
        <v>20.850000381469702</v>
      </c>
      <c r="AW442" s="73">
        <v>20.850000381469702</v>
      </c>
      <c r="AX442" s="73">
        <v>18.059999465942401</v>
      </c>
      <c r="AY442" s="73">
        <v>13.710000038146999</v>
      </c>
      <c r="AZ442" s="73">
        <v>16.139999389648398</v>
      </c>
      <c r="BA442" s="73">
        <v>19.219999313354499</v>
      </c>
      <c r="BB442" s="73">
        <v>22.969999313354499</v>
      </c>
      <c r="BC442" s="73">
        <v>24</v>
      </c>
      <c r="BD442" s="73">
        <v>22.149999618530298</v>
      </c>
      <c r="BE442" s="73">
        <v>19.219999313354499</v>
      </c>
      <c r="BF442" s="73">
        <v>17.659999847412099</v>
      </c>
      <c r="BG442" s="73">
        <v>15.2600002288818</v>
      </c>
      <c r="BH442" s="73">
        <v>13.4799995422363</v>
      </c>
      <c r="BI442" s="73">
        <v>12.7299995422363</v>
      </c>
      <c r="BJ442" s="73">
        <v>10.3999996185303</v>
      </c>
      <c r="BK442" s="73">
        <v>9.0799999237060494</v>
      </c>
    </row>
    <row r="443" spans="1:63" x14ac:dyDescent="0.25">
      <c r="A443" s="61" t="s">
        <v>106</v>
      </c>
      <c r="B443" s="62" t="s">
        <v>105</v>
      </c>
      <c r="C443" s="77" t="e">
        <v>#N/A</v>
      </c>
      <c r="D443" s="77" t="e">
        <v>#N/A</v>
      </c>
      <c r="E443" s="77" t="e">
        <v>#N/A</v>
      </c>
      <c r="F443" s="77" t="e">
        <v>#N/A</v>
      </c>
      <c r="G443" s="77" t="e">
        <v>#N/A</v>
      </c>
      <c r="H443" s="77" t="e">
        <v>#N/A</v>
      </c>
      <c r="I443" s="77" t="e">
        <v>#N/A</v>
      </c>
      <c r="J443" s="77" t="e">
        <v>#N/A</v>
      </c>
      <c r="K443" s="77" t="e">
        <v>#N/A</v>
      </c>
      <c r="L443" s="77" t="e">
        <v>#N/A</v>
      </c>
      <c r="M443" s="77" t="e">
        <v>#N/A</v>
      </c>
      <c r="N443" s="77" t="e">
        <v>#N/A</v>
      </c>
      <c r="O443" s="77" t="e">
        <v>#N/A</v>
      </c>
      <c r="P443" s="77" t="e">
        <v>#N/A</v>
      </c>
      <c r="Q443" s="77" t="e">
        <v>#N/A</v>
      </c>
      <c r="R443" s="77" t="e">
        <v>#N/A</v>
      </c>
      <c r="S443" s="77" t="e">
        <v>#N/A</v>
      </c>
      <c r="T443" s="77" t="e">
        <v>#N/A</v>
      </c>
      <c r="U443" s="77" t="e">
        <v>#N/A</v>
      </c>
      <c r="V443" s="77" t="e">
        <v>#N/A</v>
      </c>
      <c r="W443" s="77" t="e">
        <v>#N/A</v>
      </c>
      <c r="X443" s="77" t="e">
        <v>#N/A</v>
      </c>
      <c r="Y443" s="77" t="e">
        <v>#N/A</v>
      </c>
      <c r="Z443" s="77" t="e">
        <v>#N/A</v>
      </c>
      <c r="AA443" s="77" t="e">
        <v>#N/A</v>
      </c>
      <c r="AB443" s="77" t="e">
        <v>#N/A</v>
      </c>
      <c r="AC443" s="77" t="e">
        <v>#N/A</v>
      </c>
      <c r="AD443" s="77" t="e">
        <v>#N/A</v>
      </c>
      <c r="AE443" s="77" t="e">
        <v>#N/A</v>
      </c>
      <c r="AF443" s="77" t="e">
        <v>#N/A</v>
      </c>
      <c r="AG443" s="73" t="e">
        <v>#N/A</v>
      </c>
      <c r="AH443" s="73" t="e">
        <v>#N/A</v>
      </c>
      <c r="AI443" s="73" t="e">
        <v>#N/A</v>
      </c>
      <c r="AJ443" s="73" t="e">
        <v>#N/A</v>
      </c>
      <c r="AK443" s="73" t="e">
        <v>#N/A</v>
      </c>
      <c r="AL443" s="73" t="e">
        <v>#N/A</v>
      </c>
      <c r="AM443" s="73" t="e">
        <v>#N/A</v>
      </c>
      <c r="AN443" s="73" t="e">
        <v>#N/A</v>
      </c>
      <c r="AO443" s="73" t="e">
        <v>#N/A</v>
      </c>
      <c r="AP443" s="73" t="e">
        <v>#N/A</v>
      </c>
      <c r="AQ443" s="73" t="e">
        <v>#N/A</v>
      </c>
      <c r="AR443" s="73" t="e">
        <v>#N/A</v>
      </c>
      <c r="AS443" s="73" t="e">
        <v>#N/A</v>
      </c>
      <c r="AT443" s="73" t="e">
        <v>#N/A</v>
      </c>
      <c r="AU443" s="73" t="e">
        <v>#N/A</v>
      </c>
      <c r="AV443" s="73" t="e">
        <v>#N/A</v>
      </c>
      <c r="AW443" s="73" t="e">
        <v>#N/A</v>
      </c>
      <c r="AX443" s="73" t="e">
        <v>#N/A</v>
      </c>
      <c r="AY443" s="73" t="e">
        <v>#N/A</v>
      </c>
      <c r="AZ443" s="73" t="e">
        <v>#N/A</v>
      </c>
      <c r="BA443" s="73" t="e">
        <v>#N/A</v>
      </c>
      <c r="BB443" s="73" t="e">
        <v>#N/A</v>
      </c>
      <c r="BC443" s="73" t="e">
        <v>#N/A</v>
      </c>
      <c r="BD443" s="73" t="e">
        <v>#N/A</v>
      </c>
      <c r="BE443" s="73" t="e">
        <v>#N/A</v>
      </c>
      <c r="BF443" s="73" t="e">
        <v>#N/A</v>
      </c>
      <c r="BG443" s="73" t="e">
        <v>#N/A</v>
      </c>
      <c r="BH443" s="73" t="e">
        <v>#N/A</v>
      </c>
      <c r="BI443" s="73" t="e">
        <v>#N/A</v>
      </c>
      <c r="BJ443" s="73" t="e">
        <v>#N/A</v>
      </c>
      <c r="BK443" s="73" t="e">
        <v>#N/A</v>
      </c>
    </row>
    <row r="444" spans="1:63" x14ac:dyDescent="0.25">
      <c r="A444" s="61" t="s">
        <v>108</v>
      </c>
      <c r="B444" s="62" t="s">
        <v>107</v>
      </c>
      <c r="C444" s="77" t="e">
        <v>#N/A</v>
      </c>
      <c r="D444" s="77" t="e">
        <v>#N/A</v>
      </c>
      <c r="E444" s="77" t="e">
        <v>#N/A</v>
      </c>
      <c r="F444" s="77" t="e">
        <v>#N/A</v>
      </c>
      <c r="G444" s="77" t="e">
        <v>#N/A</v>
      </c>
      <c r="H444" s="77" t="e">
        <v>#N/A</v>
      </c>
      <c r="I444" s="77" t="e">
        <v>#N/A</v>
      </c>
      <c r="J444" s="77" t="e">
        <v>#N/A</v>
      </c>
      <c r="K444" s="77" t="e">
        <v>#N/A</v>
      </c>
      <c r="L444" s="77" t="e">
        <v>#N/A</v>
      </c>
      <c r="M444" s="77" t="e">
        <v>#N/A</v>
      </c>
      <c r="N444" s="77" t="e">
        <v>#N/A</v>
      </c>
      <c r="O444" s="77" t="e">
        <v>#N/A</v>
      </c>
      <c r="P444" s="77" t="e">
        <v>#N/A</v>
      </c>
      <c r="Q444" s="77" t="e">
        <v>#N/A</v>
      </c>
      <c r="R444" s="77" t="e">
        <v>#N/A</v>
      </c>
      <c r="S444" s="77" t="e">
        <v>#N/A</v>
      </c>
      <c r="T444" s="77" t="e">
        <v>#N/A</v>
      </c>
      <c r="U444" s="77" t="e">
        <v>#N/A</v>
      </c>
      <c r="V444" s="77" t="e">
        <v>#N/A</v>
      </c>
      <c r="W444" s="77" t="e">
        <v>#N/A</v>
      </c>
      <c r="X444" s="77" t="e">
        <v>#N/A</v>
      </c>
      <c r="Y444" s="77" t="e">
        <v>#N/A</v>
      </c>
      <c r="Z444" s="77" t="e">
        <v>#N/A</v>
      </c>
      <c r="AA444" s="77" t="e">
        <v>#N/A</v>
      </c>
      <c r="AB444" s="77" t="e">
        <v>#N/A</v>
      </c>
      <c r="AC444" s="77" t="e">
        <v>#N/A</v>
      </c>
      <c r="AD444" s="77" t="e">
        <v>#N/A</v>
      </c>
      <c r="AE444" s="77" t="e">
        <v>#N/A</v>
      </c>
      <c r="AF444" s="77" t="e">
        <v>#N/A</v>
      </c>
      <c r="AG444" s="73" t="e">
        <v>#N/A</v>
      </c>
      <c r="AH444" s="73">
        <v>3.3099999427795401</v>
      </c>
      <c r="AI444" s="73">
        <v>3.3499999046325701</v>
      </c>
      <c r="AJ444" s="73">
        <v>3.4200000762939502</v>
      </c>
      <c r="AK444" s="73">
        <v>3.4400000572204599</v>
      </c>
      <c r="AL444" s="73">
        <v>3.4400000572204599</v>
      </c>
      <c r="AM444" s="73">
        <v>3.4400000572204599</v>
      </c>
      <c r="AN444" s="73">
        <v>3.4300000667571999</v>
      </c>
      <c r="AO444" s="73">
        <v>3.4300000667571999</v>
      </c>
      <c r="AP444" s="73">
        <v>3.46000003814697</v>
      </c>
      <c r="AQ444" s="73">
        <v>3.4400000572204599</v>
      </c>
      <c r="AR444" s="73">
        <v>3.4300000667571999</v>
      </c>
      <c r="AS444" s="73">
        <v>3.4500000476837198</v>
      </c>
      <c r="AT444" s="73">
        <v>3.4500000476837198</v>
      </c>
      <c r="AU444" s="73">
        <v>3.4200000762939502</v>
      </c>
      <c r="AV444" s="73">
        <v>3.5</v>
      </c>
      <c r="AW444" s="73">
        <v>3.53999996185303</v>
      </c>
      <c r="AX444" s="73">
        <v>3.5799999237060498</v>
      </c>
      <c r="AY444" s="73">
        <v>3.6700000762939502</v>
      </c>
      <c r="AZ444" s="73">
        <v>3.9900000095367401</v>
      </c>
      <c r="BA444" s="73">
        <v>4.1599998474121103</v>
      </c>
      <c r="BB444" s="73">
        <v>4.28999996185303</v>
      </c>
      <c r="BC444" s="73">
        <v>4.4400000572204599</v>
      </c>
      <c r="BD444" s="73">
        <v>4.5900001525878897</v>
      </c>
      <c r="BE444" s="73">
        <v>4.6799998283386204</v>
      </c>
      <c r="BF444" s="73">
        <v>4.6399998664856001</v>
      </c>
      <c r="BG444" s="73">
        <v>4.5900001525878897</v>
      </c>
      <c r="BH444" s="73">
        <v>4.5</v>
      </c>
      <c r="BI444" s="73">
        <v>4.4200000762939498</v>
      </c>
      <c r="BJ444" s="73">
        <v>4.3600001335143999</v>
      </c>
      <c r="BK444" s="73">
        <v>4.5999999046325701</v>
      </c>
    </row>
    <row r="445" spans="1:63" x14ac:dyDescent="0.25">
      <c r="A445" s="61" t="s">
        <v>274</v>
      </c>
      <c r="B445" s="62" t="s">
        <v>273</v>
      </c>
      <c r="C445" s="77" t="e">
        <v>#N/A</v>
      </c>
      <c r="D445" s="77" t="e">
        <v>#N/A</v>
      </c>
      <c r="E445" s="77" t="e">
        <v>#N/A</v>
      </c>
      <c r="F445" s="77" t="e">
        <v>#N/A</v>
      </c>
      <c r="G445" s="77" t="e">
        <v>#N/A</v>
      </c>
      <c r="H445" s="77" t="e">
        <v>#N/A</v>
      </c>
      <c r="I445" s="77" t="e">
        <v>#N/A</v>
      </c>
      <c r="J445" s="77" t="e">
        <v>#N/A</v>
      </c>
      <c r="K445" s="77" t="e">
        <v>#N/A</v>
      </c>
      <c r="L445" s="77" t="e">
        <v>#N/A</v>
      </c>
      <c r="M445" s="77" t="e">
        <v>#N/A</v>
      </c>
      <c r="N445" s="77" t="e">
        <v>#N/A</v>
      </c>
      <c r="O445" s="77" t="e">
        <v>#N/A</v>
      </c>
      <c r="P445" s="77" t="e">
        <v>#N/A</v>
      </c>
      <c r="Q445" s="77" t="e">
        <v>#N/A</v>
      </c>
      <c r="R445" s="77" t="e">
        <v>#N/A</v>
      </c>
      <c r="S445" s="77" t="e">
        <v>#N/A</v>
      </c>
      <c r="T445" s="77" t="e">
        <v>#N/A</v>
      </c>
      <c r="U445" s="77" t="e">
        <v>#N/A</v>
      </c>
      <c r="V445" s="77" t="e">
        <v>#N/A</v>
      </c>
      <c r="W445" s="77" t="e">
        <v>#N/A</v>
      </c>
      <c r="X445" s="77" t="e">
        <v>#N/A</v>
      </c>
      <c r="Y445" s="77" t="e">
        <v>#N/A</v>
      </c>
      <c r="Z445" s="77" t="e">
        <v>#N/A</v>
      </c>
      <c r="AA445" s="77" t="e">
        <v>#N/A</v>
      </c>
      <c r="AB445" s="77" t="e">
        <v>#N/A</v>
      </c>
      <c r="AC445" s="77" t="e">
        <v>#N/A</v>
      </c>
      <c r="AD445" s="77" t="e">
        <v>#N/A</v>
      </c>
      <c r="AE445" s="77" t="e">
        <v>#N/A</v>
      </c>
      <c r="AF445" s="77" t="e">
        <v>#N/A</v>
      </c>
      <c r="AG445" s="73" t="e">
        <v>#N/A</v>
      </c>
      <c r="AH445" s="73">
        <v>2.1800000667571999</v>
      </c>
      <c r="AI445" s="73">
        <v>3.0899999141693102</v>
      </c>
      <c r="AJ445" s="73">
        <v>3.0699999332428001</v>
      </c>
      <c r="AK445" s="73">
        <v>3.0299999713897701</v>
      </c>
      <c r="AL445" s="73">
        <v>3.2999999523162802</v>
      </c>
      <c r="AM445" s="73">
        <v>3.5699999332428001</v>
      </c>
      <c r="AN445" s="73">
        <v>2.5</v>
      </c>
      <c r="AO445" s="73">
        <v>3.4100000858306898</v>
      </c>
      <c r="AP445" s="73">
        <v>4.8499999046325701</v>
      </c>
      <c r="AQ445" s="73">
        <v>3.7000000476837198</v>
      </c>
      <c r="AR445" s="73">
        <v>3.7599999904632599</v>
      </c>
      <c r="AS445" s="73">
        <v>5.6500000953674299</v>
      </c>
      <c r="AT445" s="73">
        <v>5.9299998283386204</v>
      </c>
      <c r="AU445" s="73">
        <v>5.8400001525878897</v>
      </c>
      <c r="AV445" s="73">
        <v>5.5900001525878897</v>
      </c>
      <c r="AW445" s="73">
        <v>4.4800000190734899</v>
      </c>
      <c r="AX445" s="73">
        <v>3.9000000953674299</v>
      </c>
      <c r="AY445" s="73">
        <v>3.96000003814697</v>
      </c>
      <c r="AZ445" s="73">
        <v>5.8600001335143999</v>
      </c>
      <c r="BA445" s="73">
        <v>4.1199998855590803</v>
      </c>
      <c r="BB445" s="73">
        <v>3.8900001049041699</v>
      </c>
      <c r="BC445" s="73">
        <v>3.7200000286102299</v>
      </c>
      <c r="BD445" s="73">
        <v>3.8599998950958301</v>
      </c>
      <c r="BE445" s="73">
        <v>3.7400000095367401</v>
      </c>
      <c r="BF445" s="73">
        <v>3.78999996185303</v>
      </c>
      <c r="BG445" s="73">
        <v>4.0799999237060502</v>
      </c>
      <c r="BH445" s="73">
        <v>4.1999998092651403</v>
      </c>
      <c r="BI445" s="73">
        <v>3.6500000953674299</v>
      </c>
      <c r="BJ445" s="73">
        <v>3.0999999046325701</v>
      </c>
      <c r="BK445" s="73">
        <v>5.1900000572204599</v>
      </c>
    </row>
    <row r="446" spans="1:63" x14ac:dyDescent="0.25">
      <c r="A446" s="61" t="s">
        <v>214</v>
      </c>
      <c r="B446" s="62" t="s">
        <v>213</v>
      </c>
      <c r="C446" s="77" t="e">
        <v>#N/A</v>
      </c>
      <c r="D446" s="77" t="e">
        <v>#N/A</v>
      </c>
      <c r="E446" s="77" t="e">
        <v>#N/A</v>
      </c>
      <c r="F446" s="77" t="e">
        <v>#N/A</v>
      </c>
      <c r="G446" s="77" t="e">
        <v>#N/A</v>
      </c>
      <c r="H446" s="77" t="e">
        <v>#N/A</v>
      </c>
      <c r="I446" s="77" t="e">
        <v>#N/A</v>
      </c>
      <c r="J446" s="77" t="e">
        <v>#N/A</v>
      </c>
      <c r="K446" s="77" t="e">
        <v>#N/A</v>
      </c>
      <c r="L446" s="77" t="e">
        <v>#N/A</v>
      </c>
      <c r="M446" s="77" t="e">
        <v>#N/A</v>
      </c>
      <c r="N446" s="77" t="e">
        <v>#N/A</v>
      </c>
      <c r="O446" s="77" t="e">
        <v>#N/A</v>
      </c>
      <c r="P446" s="77" t="e">
        <v>#N/A</v>
      </c>
      <c r="Q446" s="77" t="e">
        <v>#N/A</v>
      </c>
      <c r="R446" s="77" t="e">
        <v>#N/A</v>
      </c>
      <c r="S446" s="77" t="e">
        <v>#N/A</v>
      </c>
      <c r="T446" s="77" t="e">
        <v>#N/A</v>
      </c>
      <c r="U446" s="77" t="e">
        <v>#N/A</v>
      </c>
      <c r="V446" s="77" t="e">
        <v>#N/A</v>
      </c>
      <c r="W446" s="77" t="e">
        <v>#N/A</v>
      </c>
      <c r="X446" s="77" t="e">
        <v>#N/A</v>
      </c>
      <c r="Y446" s="77" t="e">
        <v>#N/A</v>
      </c>
      <c r="Z446" s="77" t="e">
        <v>#N/A</v>
      </c>
      <c r="AA446" s="77" t="e">
        <v>#N/A</v>
      </c>
      <c r="AB446" s="77" t="e">
        <v>#N/A</v>
      </c>
      <c r="AC446" s="77" t="e">
        <v>#N/A</v>
      </c>
      <c r="AD446" s="77" t="e">
        <v>#N/A</v>
      </c>
      <c r="AE446" s="77" t="e">
        <v>#N/A</v>
      </c>
      <c r="AF446" s="77" t="e">
        <v>#N/A</v>
      </c>
      <c r="AG446" s="73" t="e">
        <v>#N/A</v>
      </c>
      <c r="AH446" s="73" t="e">
        <v>#N/A</v>
      </c>
      <c r="AI446" s="73" t="e">
        <v>#N/A</v>
      </c>
      <c r="AJ446" s="73" t="e">
        <v>#N/A</v>
      </c>
      <c r="AK446" s="73" t="e">
        <v>#N/A</v>
      </c>
      <c r="AL446" s="73" t="e">
        <v>#N/A</v>
      </c>
      <c r="AM446" s="73" t="e">
        <v>#N/A</v>
      </c>
      <c r="AN446" s="73" t="e">
        <v>#N/A</v>
      </c>
      <c r="AO446" s="73" t="e">
        <v>#N/A</v>
      </c>
      <c r="AP446" s="73" t="e">
        <v>#N/A</v>
      </c>
      <c r="AQ446" s="73" t="e">
        <v>#N/A</v>
      </c>
      <c r="AR446" s="73" t="e">
        <v>#N/A</v>
      </c>
      <c r="AS446" s="73" t="e">
        <v>#N/A</v>
      </c>
      <c r="AT446" s="73" t="e">
        <v>#N/A</v>
      </c>
      <c r="AU446" s="73" t="e">
        <v>#N/A</v>
      </c>
      <c r="AV446" s="73" t="e">
        <v>#N/A</v>
      </c>
      <c r="AW446" s="73" t="e">
        <v>#N/A</v>
      </c>
      <c r="AX446" s="73" t="e">
        <v>#N/A</v>
      </c>
      <c r="AY446" s="73" t="e">
        <v>#N/A</v>
      </c>
      <c r="AZ446" s="73" t="e">
        <v>#N/A</v>
      </c>
      <c r="BA446" s="73" t="e">
        <v>#N/A</v>
      </c>
      <c r="BB446" s="73" t="e">
        <v>#N/A</v>
      </c>
      <c r="BC446" s="73" t="e">
        <v>#N/A</v>
      </c>
      <c r="BD446" s="73" t="e">
        <v>#N/A</v>
      </c>
      <c r="BE446" s="73" t="e">
        <v>#N/A</v>
      </c>
      <c r="BF446" s="73" t="e">
        <v>#N/A</v>
      </c>
      <c r="BG446" s="73" t="e">
        <v>#N/A</v>
      </c>
      <c r="BH446" s="73" t="e">
        <v>#N/A</v>
      </c>
      <c r="BI446" s="73" t="e">
        <v>#N/A</v>
      </c>
      <c r="BJ446" s="73" t="e">
        <v>#N/A</v>
      </c>
      <c r="BK446" s="73" t="e">
        <v>#N/A</v>
      </c>
    </row>
    <row r="447" spans="1:63" x14ac:dyDescent="0.25">
      <c r="A447" s="61" t="s">
        <v>526</v>
      </c>
      <c r="B447" s="62" t="s">
        <v>352</v>
      </c>
      <c r="C447" s="77" t="e">
        <v>#N/A</v>
      </c>
      <c r="D447" s="77" t="e">
        <v>#N/A</v>
      </c>
      <c r="E447" s="77" t="e">
        <v>#N/A</v>
      </c>
      <c r="F447" s="77" t="e">
        <v>#N/A</v>
      </c>
      <c r="G447" s="77" t="e">
        <v>#N/A</v>
      </c>
      <c r="H447" s="77" t="e">
        <v>#N/A</v>
      </c>
      <c r="I447" s="77" t="e">
        <v>#N/A</v>
      </c>
      <c r="J447" s="77" t="e">
        <v>#N/A</v>
      </c>
      <c r="K447" s="77" t="e">
        <v>#N/A</v>
      </c>
      <c r="L447" s="77" t="e">
        <v>#N/A</v>
      </c>
      <c r="M447" s="77" t="e">
        <v>#N/A</v>
      </c>
      <c r="N447" s="77" t="e">
        <v>#N/A</v>
      </c>
      <c r="O447" s="77" t="e">
        <v>#N/A</v>
      </c>
      <c r="P447" s="77" t="e">
        <v>#N/A</v>
      </c>
      <c r="Q447" s="77" t="e">
        <v>#N/A</v>
      </c>
      <c r="R447" s="77" t="e">
        <v>#N/A</v>
      </c>
      <c r="S447" s="77" t="e">
        <v>#N/A</v>
      </c>
      <c r="T447" s="77" t="e">
        <v>#N/A</v>
      </c>
      <c r="U447" s="77" t="e">
        <v>#N/A</v>
      </c>
      <c r="V447" s="77" t="e">
        <v>#N/A</v>
      </c>
      <c r="W447" s="77" t="e">
        <v>#N/A</v>
      </c>
      <c r="X447" s="77" t="e">
        <v>#N/A</v>
      </c>
      <c r="Y447" s="77" t="e">
        <v>#N/A</v>
      </c>
      <c r="Z447" s="77" t="e">
        <v>#N/A</v>
      </c>
      <c r="AA447" s="77" t="e">
        <v>#N/A</v>
      </c>
      <c r="AB447" s="77" t="e">
        <v>#N/A</v>
      </c>
      <c r="AC447" s="77" t="e">
        <v>#N/A</v>
      </c>
      <c r="AD447" s="77" t="e">
        <v>#N/A</v>
      </c>
      <c r="AE447" s="77" t="e">
        <v>#N/A</v>
      </c>
      <c r="AF447" s="77" t="e">
        <v>#N/A</v>
      </c>
      <c r="AG447" s="73" t="e">
        <v>#N/A</v>
      </c>
      <c r="AH447" s="73">
        <v>12.2700004577637</v>
      </c>
      <c r="AI447" s="73">
        <v>12.25</v>
      </c>
      <c r="AJ447" s="73">
        <v>12.199999809265099</v>
      </c>
      <c r="AK447" s="73">
        <v>13.6499996185303</v>
      </c>
      <c r="AL447" s="73">
        <v>13.1099996566772</v>
      </c>
      <c r="AM447" s="73">
        <v>11.3400001525879</v>
      </c>
      <c r="AN447" s="73">
        <v>11.8900003433228</v>
      </c>
      <c r="AO447" s="73">
        <v>12.189999580383301</v>
      </c>
      <c r="AP447" s="73">
        <v>15.949999809265099</v>
      </c>
      <c r="AQ447" s="73">
        <v>19.059999465942401</v>
      </c>
      <c r="AR447" s="73">
        <v>19.379999160766602</v>
      </c>
      <c r="AS447" s="73">
        <v>18.719999313354499</v>
      </c>
      <c r="AT447" s="73">
        <v>17.120000839233398</v>
      </c>
      <c r="AU447" s="73">
        <v>18.600000381469702</v>
      </c>
      <c r="AV447" s="73">
        <v>16.2600002288818</v>
      </c>
      <c r="AW447" s="73">
        <v>13.3699998855591</v>
      </c>
      <c r="AX447" s="73">
        <v>11.1400003433228</v>
      </c>
      <c r="AY447" s="73">
        <v>9.5100002288818395</v>
      </c>
      <c r="AZ447" s="73">
        <v>12.0299997329712</v>
      </c>
      <c r="BA447" s="73">
        <v>14.3800001144409</v>
      </c>
      <c r="BB447" s="73">
        <v>13.6199998855591</v>
      </c>
      <c r="BC447" s="73">
        <v>13.960000038146999</v>
      </c>
      <c r="BD447" s="73">
        <v>14.2200002670288</v>
      </c>
      <c r="BE447" s="73">
        <v>13.180000305175801</v>
      </c>
      <c r="BF447" s="73">
        <v>11.4799995422363</v>
      </c>
      <c r="BG447" s="73">
        <v>9.6700000762939506</v>
      </c>
      <c r="BH447" s="73">
        <v>8.1300001144409197</v>
      </c>
      <c r="BI447" s="73">
        <v>6.53999996185303</v>
      </c>
      <c r="BJ447" s="73">
        <v>5.75</v>
      </c>
      <c r="BK447" s="73">
        <v>6.78999996185303</v>
      </c>
    </row>
    <row r="448" spans="1:63" x14ac:dyDescent="0.25">
      <c r="A448" s="61" t="s">
        <v>417</v>
      </c>
      <c r="B448" s="62" t="s">
        <v>416</v>
      </c>
      <c r="C448" s="77" t="e">
        <v>#N/A</v>
      </c>
      <c r="D448" s="77" t="e">
        <v>#N/A</v>
      </c>
      <c r="E448" s="77" t="e">
        <v>#N/A</v>
      </c>
      <c r="F448" s="77" t="e">
        <v>#N/A</v>
      </c>
      <c r="G448" s="77" t="e">
        <v>#N/A</v>
      </c>
      <c r="H448" s="77" t="e">
        <v>#N/A</v>
      </c>
      <c r="I448" s="77" t="e">
        <v>#N/A</v>
      </c>
      <c r="J448" s="77" t="e">
        <v>#N/A</v>
      </c>
      <c r="K448" s="77" t="e">
        <v>#N/A</v>
      </c>
      <c r="L448" s="77" t="e">
        <v>#N/A</v>
      </c>
      <c r="M448" s="77" t="e">
        <v>#N/A</v>
      </c>
      <c r="N448" s="77" t="e">
        <v>#N/A</v>
      </c>
      <c r="O448" s="77" t="e">
        <v>#N/A</v>
      </c>
      <c r="P448" s="77" t="e">
        <v>#N/A</v>
      </c>
      <c r="Q448" s="77" t="e">
        <v>#N/A</v>
      </c>
      <c r="R448" s="77" t="e">
        <v>#N/A</v>
      </c>
      <c r="S448" s="77" t="e">
        <v>#N/A</v>
      </c>
      <c r="T448" s="77" t="e">
        <v>#N/A</v>
      </c>
      <c r="U448" s="77" t="e">
        <v>#N/A</v>
      </c>
      <c r="V448" s="77" t="e">
        <v>#N/A</v>
      </c>
      <c r="W448" s="77" t="e">
        <v>#N/A</v>
      </c>
      <c r="X448" s="77" t="e">
        <v>#N/A</v>
      </c>
      <c r="Y448" s="77" t="e">
        <v>#N/A</v>
      </c>
      <c r="Z448" s="77" t="e">
        <v>#N/A</v>
      </c>
      <c r="AA448" s="77" t="e">
        <v>#N/A</v>
      </c>
      <c r="AB448" s="77" t="e">
        <v>#N/A</v>
      </c>
      <c r="AC448" s="77" t="e">
        <v>#N/A</v>
      </c>
      <c r="AD448" s="77" t="e">
        <v>#N/A</v>
      </c>
      <c r="AE448" s="77" t="e">
        <v>#N/A</v>
      </c>
      <c r="AF448" s="77" t="e">
        <v>#N/A</v>
      </c>
      <c r="AG448" s="73" t="e">
        <v>#N/A</v>
      </c>
      <c r="AH448" s="73">
        <v>7.0799999237060502</v>
      </c>
      <c r="AI448" s="73">
        <v>7.8000001907348597</v>
      </c>
      <c r="AJ448" s="73">
        <v>8.5100002288818395</v>
      </c>
      <c r="AK448" s="73">
        <v>8.2399997711181605</v>
      </c>
      <c r="AL448" s="73">
        <v>7.1500000953674299</v>
      </c>
      <c r="AM448" s="73">
        <v>6.9099998474121103</v>
      </c>
      <c r="AN448" s="73">
        <v>6.6500000953674299</v>
      </c>
      <c r="AO448" s="73">
        <v>7.3899998664856001</v>
      </c>
      <c r="AP448" s="73">
        <v>7.3200001716613796</v>
      </c>
      <c r="AQ448" s="73">
        <v>6.9200000762939498</v>
      </c>
      <c r="AR448" s="73">
        <v>5.6799998283386204</v>
      </c>
      <c r="AS448" s="73">
        <v>5.9200000762939498</v>
      </c>
      <c r="AT448" s="73">
        <v>6.4800000190734899</v>
      </c>
      <c r="AU448" s="73">
        <v>6.0100002288818404</v>
      </c>
      <c r="AV448" s="73">
        <v>6.5100002288818404</v>
      </c>
      <c r="AW448" s="73">
        <v>5.9499998092651403</v>
      </c>
      <c r="AX448" s="73">
        <v>4.8200001716613796</v>
      </c>
      <c r="AY448" s="73">
        <v>4.3699998855590803</v>
      </c>
      <c r="AZ448" s="73">
        <v>5.8600001335143999</v>
      </c>
      <c r="BA448" s="73">
        <v>7.2399997711181596</v>
      </c>
      <c r="BB448" s="73">
        <v>8.1700000762939506</v>
      </c>
      <c r="BC448" s="73">
        <v>8.8400001525878906</v>
      </c>
      <c r="BD448" s="73">
        <v>10.1000003814697</v>
      </c>
      <c r="BE448" s="73">
        <v>9.6700000762939506</v>
      </c>
      <c r="BF448" s="73">
        <v>8.9600000381469709</v>
      </c>
      <c r="BG448" s="73">
        <v>8</v>
      </c>
      <c r="BH448" s="73">
        <v>6.5599999427795401</v>
      </c>
      <c r="BI448" s="73">
        <v>5.1100001335143999</v>
      </c>
      <c r="BJ448" s="73">
        <v>4.4499998092651403</v>
      </c>
      <c r="BK448" s="73">
        <v>5.1700000762939498</v>
      </c>
    </row>
    <row r="449" spans="1:63" x14ac:dyDescent="0.25">
      <c r="A449" s="61" t="s">
        <v>458</v>
      </c>
      <c r="B449" s="62" t="s">
        <v>457</v>
      </c>
      <c r="C449" s="77" t="e">
        <v>#N/A</v>
      </c>
      <c r="D449" s="77" t="e">
        <v>#N/A</v>
      </c>
      <c r="E449" s="77" t="e">
        <v>#N/A</v>
      </c>
      <c r="F449" s="77" t="e">
        <v>#N/A</v>
      </c>
      <c r="G449" s="77" t="e">
        <v>#N/A</v>
      </c>
      <c r="H449" s="77" t="e">
        <v>#N/A</v>
      </c>
      <c r="I449" s="77" t="e">
        <v>#N/A</v>
      </c>
      <c r="J449" s="77" t="e">
        <v>#N/A</v>
      </c>
      <c r="K449" s="77" t="e">
        <v>#N/A</v>
      </c>
      <c r="L449" s="77" t="e">
        <v>#N/A</v>
      </c>
      <c r="M449" s="77" t="e">
        <v>#N/A</v>
      </c>
      <c r="N449" s="77" t="e">
        <v>#N/A</v>
      </c>
      <c r="O449" s="77" t="e">
        <v>#N/A</v>
      </c>
      <c r="P449" s="77" t="e">
        <v>#N/A</v>
      </c>
      <c r="Q449" s="77" t="e">
        <v>#N/A</v>
      </c>
      <c r="R449" s="77" t="e">
        <v>#N/A</v>
      </c>
      <c r="S449" s="77" t="e">
        <v>#N/A</v>
      </c>
      <c r="T449" s="77" t="e">
        <v>#N/A</v>
      </c>
      <c r="U449" s="77" t="e">
        <v>#N/A</v>
      </c>
      <c r="V449" s="77" t="e">
        <v>#N/A</v>
      </c>
      <c r="W449" s="77" t="e">
        <v>#N/A</v>
      </c>
      <c r="X449" s="77" t="e">
        <v>#N/A</v>
      </c>
      <c r="Y449" s="77" t="e">
        <v>#N/A</v>
      </c>
      <c r="Z449" s="77" t="e">
        <v>#N/A</v>
      </c>
      <c r="AA449" s="77" t="e">
        <v>#N/A</v>
      </c>
      <c r="AB449" s="77" t="e">
        <v>#N/A</v>
      </c>
      <c r="AC449" s="77" t="e">
        <v>#N/A</v>
      </c>
      <c r="AD449" s="77" t="e">
        <v>#N/A</v>
      </c>
      <c r="AE449" s="77" t="e">
        <v>#N/A</v>
      </c>
      <c r="AF449" s="77" t="e">
        <v>#N/A</v>
      </c>
      <c r="AG449" s="73" t="e">
        <v>#N/A</v>
      </c>
      <c r="AH449" s="73">
        <v>1.9800000190734901</v>
      </c>
      <c r="AI449" s="73">
        <v>2.0199999809265101</v>
      </c>
      <c r="AJ449" s="73">
        <v>2.0999999046325701</v>
      </c>
      <c r="AK449" s="73">
        <v>2.1300001144409202</v>
      </c>
      <c r="AL449" s="73">
        <v>2.1199998855590798</v>
      </c>
      <c r="AM449" s="73">
        <v>2.1199998855590798</v>
      </c>
      <c r="AN449" s="73">
        <v>2.1199998855590798</v>
      </c>
      <c r="AO449" s="73">
        <v>2.1199998855590798</v>
      </c>
      <c r="AP449" s="73">
        <v>2.1500000953674299</v>
      </c>
      <c r="AQ449" s="73">
        <v>2.1300001144409202</v>
      </c>
      <c r="AR449" s="73">
        <v>2.1099998950958301</v>
      </c>
      <c r="AS449" s="73">
        <v>2.1400001049041699</v>
      </c>
      <c r="AT449" s="73">
        <v>2.1400001049041699</v>
      </c>
      <c r="AU449" s="73">
        <v>2.0999999046325701</v>
      </c>
      <c r="AV449" s="73">
        <v>2.0499999523162802</v>
      </c>
      <c r="AW449" s="73">
        <v>1.96000003814697</v>
      </c>
      <c r="AX449" s="73">
        <v>1.87999999523163</v>
      </c>
      <c r="AY449" s="73">
        <v>1.8500000238418599</v>
      </c>
      <c r="AZ449" s="73">
        <v>2.0199999809265101</v>
      </c>
      <c r="BA449" s="73">
        <v>1.6399999856948899</v>
      </c>
      <c r="BB449" s="73">
        <v>1.2799999713897701</v>
      </c>
      <c r="BC449" s="73">
        <v>0.95999997854232799</v>
      </c>
      <c r="BD449" s="73">
        <v>0.68999999761581399</v>
      </c>
      <c r="BE449" s="73">
        <v>0.68000000715255704</v>
      </c>
      <c r="BF449" s="73">
        <v>0.67000001668930098</v>
      </c>
      <c r="BG449" s="73">
        <v>0.66000002622604403</v>
      </c>
      <c r="BH449" s="73">
        <v>0.63999998569488503</v>
      </c>
      <c r="BI449" s="73">
        <v>0.62000000476837203</v>
      </c>
      <c r="BJ449" s="73">
        <v>0.60000002384185802</v>
      </c>
      <c r="BK449" s="73">
        <v>0.79000002145767201</v>
      </c>
    </row>
    <row r="450" spans="1:63" x14ac:dyDescent="0.25">
      <c r="A450" s="61" t="s">
        <v>110</v>
      </c>
      <c r="B450" s="62" t="s">
        <v>109</v>
      </c>
      <c r="C450" s="77" t="e">
        <v>#N/A</v>
      </c>
      <c r="D450" s="77" t="e">
        <v>#N/A</v>
      </c>
      <c r="E450" s="77" t="e">
        <v>#N/A</v>
      </c>
      <c r="F450" s="77" t="e">
        <v>#N/A</v>
      </c>
      <c r="G450" s="77" t="e">
        <v>#N/A</v>
      </c>
      <c r="H450" s="77" t="e">
        <v>#N/A</v>
      </c>
      <c r="I450" s="77" t="e">
        <v>#N/A</v>
      </c>
      <c r="J450" s="77" t="e">
        <v>#N/A</v>
      </c>
      <c r="K450" s="77" t="e">
        <v>#N/A</v>
      </c>
      <c r="L450" s="77" t="e">
        <v>#N/A</v>
      </c>
      <c r="M450" s="77" t="e">
        <v>#N/A</v>
      </c>
      <c r="N450" s="77" t="e">
        <v>#N/A</v>
      </c>
      <c r="O450" s="77" t="e">
        <v>#N/A</v>
      </c>
      <c r="P450" s="77" t="e">
        <v>#N/A</v>
      </c>
      <c r="Q450" s="77" t="e">
        <v>#N/A</v>
      </c>
      <c r="R450" s="77" t="e">
        <v>#N/A</v>
      </c>
      <c r="S450" s="77" t="e">
        <v>#N/A</v>
      </c>
      <c r="T450" s="77" t="e">
        <v>#N/A</v>
      </c>
      <c r="U450" s="77" t="e">
        <v>#N/A</v>
      </c>
      <c r="V450" s="77" t="e">
        <v>#N/A</v>
      </c>
      <c r="W450" s="77" t="e">
        <v>#N/A</v>
      </c>
      <c r="X450" s="77" t="e">
        <v>#N/A</v>
      </c>
      <c r="Y450" s="77" t="e">
        <v>#N/A</v>
      </c>
      <c r="Z450" s="77" t="e">
        <v>#N/A</v>
      </c>
      <c r="AA450" s="77" t="e">
        <v>#N/A</v>
      </c>
      <c r="AB450" s="77" t="e">
        <v>#N/A</v>
      </c>
      <c r="AC450" s="77" t="e">
        <v>#N/A</v>
      </c>
      <c r="AD450" s="77" t="e">
        <v>#N/A</v>
      </c>
      <c r="AE450" s="77" t="e">
        <v>#N/A</v>
      </c>
      <c r="AF450" s="77" t="e">
        <v>#N/A</v>
      </c>
      <c r="AG450" s="73" t="e">
        <v>#N/A</v>
      </c>
      <c r="AH450" s="73">
        <v>13.2399997711182</v>
      </c>
      <c r="AI450" s="73">
        <v>13.329999923706101</v>
      </c>
      <c r="AJ450" s="73">
        <v>13.4899997711182</v>
      </c>
      <c r="AK450" s="73">
        <v>13.539999961853001</v>
      </c>
      <c r="AL450" s="73">
        <v>13.5299997329712</v>
      </c>
      <c r="AM450" s="73">
        <v>13.5299997329712</v>
      </c>
      <c r="AN450" s="73">
        <v>13.5200004577637</v>
      </c>
      <c r="AO450" s="73">
        <v>13.5200004577637</v>
      </c>
      <c r="AP450" s="73">
        <v>13.579999923706101</v>
      </c>
      <c r="AQ450" s="73">
        <v>13.539999961853001</v>
      </c>
      <c r="AR450" s="73">
        <v>13.5100002288818</v>
      </c>
      <c r="AS450" s="73">
        <v>13.569999694824199</v>
      </c>
      <c r="AT450" s="73">
        <v>13.569999694824199</v>
      </c>
      <c r="AU450" s="73">
        <v>13.4899997711182</v>
      </c>
      <c r="AV450" s="73">
        <v>13.3900003433228</v>
      </c>
      <c r="AW450" s="73">
        <v>13.189999580383301</v>
      </c>
      <c r="AX450" s="73">
        <v>13.0200004577637</v>
      </c>
      <c r="AY450" s="73">
        <v>12.939999580383301</v>
      </c>
      <c r="AZ450" s="73">
        <v>13.319999694824199</v>
      </c>
      <c r="BA450" s="73">
        <v>13.3900003433228</v>
      </c>
      <c r="BB450" s="73">
        <v>13.3800001144409</v>
      </c>
      <c r="BC450" s="73">
        <v>13.3900003433228</v>
      </c>
      <c r="BD450" s="73">
        <v>13.4099998474121</v>
      </c>
      <c r="BE450" s="73">
        <v>13.319999694824199</v>
      </c>
      <c r="BF450" s="73">
        <v>13.25</v>
      </c>
      <c r="BG450" s="73">
        <v>13.170000076293899</v>
      </c>
      <c r="BH450" s="73">
        <v>13.0200004577637</v>
      </c>
      <c r="BI450" s="73">
        <v>12.8900003433228</v>
      </c>
      <c r="BJ450" s="73">
        <v>12.789999961853001</v>
      </c>
      <c r="BK450" s="73">
        <v>13.1000003814697</v>
      </c>
    </row>
    <row r="451" spans="1:63" x14ac:dyDescent="0.25">
      <c r="A451" s="61" t="s">
        <v>112</v>
      </c>
      <c r="B451" s="62" t="s">
        <v>111</v>
      </c>
      <c r="C451" s="77" t="e">
        <v>#N/A</v>
      </c>
      <c r="D451" s="77" t="e">
        <v>#N/A</v>
      </c>
      <c r="E451" s="77" t="e">
        <v>#N/A</v>
      </c>
      <c r="F451" s="77" t="e">
        <v>#N/A</v>
      </c>
      <c r="G451" s="77" t="e">
        <v>#N/A</v>
      </c>
      <c r="H451" s="77" t="e">
        <v>#N/A</v>
      </c>
      <c r="I451" s="77" t="e">
        <v>#N/A</v>
      </c>
      <c r="J451" s="77" t="e">
        <v>#N/A</v>
      </c>
      <c r="K451" s="77" t="e">
        <v>#N/A</v>
      </c>
      <c r="L451" s="77" t="e">
        <v>#N/A</v>
      </c>
      <c r="M451" s="77" t="e">
        <v>#N/A</v>
      </c>
      <c r="N451" s="77" t="e">
        <v>#N/A</v>
      </c>
      <c r="O451" s="77" t="e">
        <v>#N/A</v>
      </c>
      <c r="P451" s="77" t="e">
        <v>#N/A</v>
      </c>
      <c r="Q451" s="77" t="e">
        <v>#N/A</v>
      </c>
      <c r="R451" s="77" t="e">
        <v>#N/A</v>
      </c>
      <c r="S451" s="77" t="e">
        <v>#N/A</v>
      </c>
      <c r="T451" s="77" t="e">
        <v>#N/A</v>
      </c>
      <c r="U451" s="77" t="e">
        <v>#N/A</v>
      </c>
      <c r="V451" s="77" t="e">
        <v>#N/A</v>
      </c>
      <c r="W451" s="77" t="e">
        <v>#N/A</v>
      </c>
      <c r="X451" s="77" t="e">
        <v>#N/A</v>
      </c>
      <c r="Y451" s="77" t="e">
        <v>#N/A</v>
      </c>
      <c r="Z451" s="77" t="e">
        <v>#N/A</v>
      </c>
      <c r="AA451" s="77" t="e">
        <v>#N/A</v>
      </c>
      <c r="AB451" s="77" t="e">
        <v>#N/A</v>
      </c>
      <c r="AC451" s="77" t="e">
        <v>#N/A</v>
      </c>
      <c r="AD451" s="77" t="e">
        <v>#N/A</v>
      </c>
      <c r="AE451" s="77" t="e">
        <v>#N/A</v>
      </c>
      <c r="AF451" s="77" t="e">
        <v>#N/A</v>
      </c>
      <c r="AG451" s="73" t="e">
        <v>#N/A</v>
      </c>
      <c r="AH451" s="73">
        <v>29.440000534057599</v>
      </c>
      <c r="AI451" s="73">
        <v>29.579999923706101</v>
      </c>
      <c r="AJ451" s="73">
        <v>29.799999237060501</v>
      </c>
      <c r="AK451" s="73">
        <v>29.879999160766602</v>
      </c>
      <c r="AL451" s="73">
        <v>29.870000839233398</v>
      </c>
      <c r="AM451" s="73">
        <v>29.870000839233398</v>
      </c>
      <c r="AN451" s="73">
        <v>29.850000381469702</v>
      </c>
      <c r="AO451" s="73">
        <v>29.850000381469702</v>
      </c>
      <c r="AP451" s="73">
        <v>29.940000534057599</v>
      </c>
      <c r="AQ451" s="73">
        <v>29.879999160766602</v>
      </c>
      <c r="AR451" s="73">
        <v>30.690000534057599</v>
      </c>
      <c r="AS451" s="73">
        <v>33.290000915527301</v>
      </c>
      <c r="AT451" s="73">
        <v>32.310001373291001</v>
      </c>
      <c r="AU451" s="73">
        <v>29.450000762939499</v>
      </c>
      <c r="AV451" s="73">
        <v>29.120000839233398</v>
      </c>
      <c r="AW451" s="73">
        <v>28.340000152587901</v>
      </c>
      <c r="AX451" s="73">
        <v>26.540000915527301</v>
      </c>
      <c r="AY451" s="73">
        <v>22.409999847412099</v>
      </c>
      <c r="AZ451" s="73">
        <v>23.5200004577637</v>
      </c>
      <c r="BA451" s="73">
        <v>24.680000305175799</v>
      </c>
      <c r="BB451" s="73">
        <v>24.639999389648398</v>
      </c>
      <c r="BC451" s="73">
        <v>24.7299995422363</v>
      </c>
      <c r="BD451" s="73">
        <v>24.559999465942401</v>
      </c>
      <c r="BE451" s="73">
        <v>24.889999389648398</v>
      </c>
      <c r="BF451" s="73">
        <v>25.149999618530298</v>
      </c>
      <c r="BG451" s="73">
        <v>26.540000915527301</v>
      </c>
      <c r="BH451" s="73">
        <v>27.040000915527301</v>
      </c>
      <c r="BI451" s="73">
        <v>26.909999847412099</v>
      </c>
      <c r="BJ451" s="73">
        <v>28.469999313354499</v>
      </c>
      <c r="BK451" s="73">
        <v>28.7399997711182</v>
      </c>
    </row>
    <row r="452" spans="1:63" x14ac:dyDescent="0.25">
      <c r="A452" s="61" t="s">
        <v>114</v>
      </c>
      <c r="B452" s="62" t="s">
        <v>113</v>
      </c>
      <c r="C452" s="77" t="e">
        <v>#N/A</v>
      </c>
      <c r="D452" s="77" t="e">
        <v>#N/A</v>
      </c>
      <c r="E452" s="77" t="e">
        <v>#N/A</v>
      </c>
      <c r="F452" s="77" t="e">
        <v>#N/A</v>
      </c>
      <c r="G452" s="77" t="e">
        <v>#N/A</v>
      </c>
      <c r="H452" s="77" t="e">
        <v>#N/A</v>
      </c>
      <c r="I452" s="77" t="e">
        <v>#N/A</v>
      </c>
      <c r="J452" s="77" t="e">
        <v>#N/A</v>
      </c>
      <c r="K452" s="77" t="e">
        <v>#N/A</v>
      </c>
      <c r="L452" s="77" t="e">
        <v>#N/A</v>
      </c>
      <c r="M452" s="77" t="e">
        <v>#N/A</v>
      </c>
      <c r="N452" s="77" t="e">
        <v>#N/A</v>
      </c>
      <c r="O452" s="77" t="e">
        <v>#N/A</v>
      </c>
      <c r="P452" s="77" t="e">
        <v>#N/A</v>
      </c>
      <c r="Q452" s="77" t="e">
        <v>#N/A</v>
      </c>
      <c r="R452" s="77" t="e">
        <v>#N/A</v>
      </c>
      <c r="S452" s="77" t="e">
        <v>#N/A</v>
      </c>
      <c r="T452" s="77" t="e">
        <v>#N/A</v>
      </c>
      <c r="U452" s="77" t="e">
        <v>#N/A</v>
      </c>
      <c r="V452" s="77" t="e">
        <v>#N/A</v>
      </c>
      <c r="W452" s="77" t="e">
        <v>#N/A</v>
      </c>
      <c r="X452" s="77" t="e">
        <v>#N/A</v>
      </c>
      <c r="Y452" s="77" t="e">
        <v>#N/A</v>
      </c>
      <c r="Z452" s="77" t="e">
        <v>#N/A</v>
      </c>
      <c r="AA452" s="77" t="e">
        <v>#N/A</v>
      </c>
      <c r="AB452" s="77" t="e">
        <v>#N/A</v>
      </c>
      <c r="AC452" s="77" t="e">
        <v>#N/A</v>
      </c>
      <c r="AD452" s="77" t="e">
        <v>#N/A</v>
      </c>
      <c r="AE452" s="77" t="e">
        <v>#N/A</v>
      </c>
      <c r="AF452" s="77" t="e">
        <v>#N/A</v>
      </c>
      <c r="AG452" s="73" t="e">
        <v>#N/A</v>
      </c>
      <c r="AH452" s="73">
        <v>12.430000305175801</v>
      </c>
      <c r="AI452" s="73">
        <v>12.5200004577637</v>
      </c>
      <c r="AJ452" s="73">
        <v>12.680000305175801</v>
      </c>
      <c r="AK452" s="73">
        <v>12.7200002670288</v>
      </c>
      <c r="AL452" s="73">
        <v>12.7200002670288</v>
      </c>
      <c r="AM452" s="73">
        <v>12.7200002670288</v>
      </c>
      <c r="AN452" s="73">
        <v>12.710000038146999</v>
      </c>
      <c r="AO452" s="73">
        <v>12.710000038146999</v>
      </c>
      <c r="AP452" s="73">
        <v>12.7600002288818</v>
      </c>
      <c r="AQ452" s="73">
        <v>12.7200002670288</v>
      </c>
      <c r="AR452" s="73">
        <v>12.699999809265099</v>
      </c>
      <c r="AS452" s="73">
        <v>12.75</v>
      </c>
      <c r="AT452" s="73">
        <v>12.75</v>
      </c>
      <c r="AU452" s="73">
        <v>12.680000305175801</v>
      </c>
      <c r="AV452" s="73">
        <v>12.579999923706101</v>
      </c>
      <c r="AW452" s="73">
        <v>12.3900003433228</v>
      </c>
      <c r="AX452" s="73">
        <v>12.2200002670288</v>
      </c>
      <c r="AY452" s="73">
        <v>12.1499996185303</v>
      </c>
      <c r="AZ452" s="73">
        <v>12.5200004577637</v>
      </c>
      <c r="BA452" s="73">
        <v>12.579999923706101</v>
      </c>
      <c r="BB452" s="73">
        <v>12.569999694824199</v>
      </c>
      <c r="BC452" s="73">
        <v>12.5900001525879</v>
      </c>
      <c r="BD452" s="73">
        <v>12.6000003814697</v>
      </c>
      <c r="BE452" s="73">
        <v>12.5100002288818</v>
      </c>
      <c r="BF452" s="73">
        <v>12.449999809265099</v>
      </c>
      <c r="BG452" s="73">
        <v>12.3699998855591</v>
      </c>
      <c r="BH452" s="73">
        <v>12.2299995422363</v>
      </c>
      <c r="BI452" s="73">
        <v>12.1000003814697</v>
      </c>
      <c r="BJ452" s="73">
        <v>12.0100002288818</v>
      </c>
      <c r="BK452" s="73">
        <v>12.6599998474121</v>
      </c>
    </row>
    <row r="453" spans="1:63" x14ac:dyDescent="0.25">
      <c r="A453" s="61" t="s">
        <v>419</v>
      </c>
      <c r="B453" s="62" t="s">
        <v>418</v>
      </c>
      <c r="C453" s="77" t="e">
        <v>#N/A</v>
      </c>
      <c r="D453" s="77" t="e">
        <v>#N/A</v>
      </c>
      <c r="E453" s="77" t="e">
        <v>#N/A</v>
      </c>
      <c r="F453" s="77" t="e">
        <v>#N/A</v>
      </c>
      <c r="G453" s="77" t="e">
        <v>#N/A</v>
      </c>
      <c r="H453" s="77" t="e">
        <v>#N/A</v>
      </c>
      <c r="I453" s="77" t="e">
        <v>#N/A</v>
      </c>
      <c r="J453" s="77" t="e">
        <v>#N/A</v>
      </c>
      <c r="K453" s="77" t="e">
        <v>#N/A</v>
      </c>
      <c r="L453" s="77" t="e">
        <v>#N/A</v>
      </c>
      <c r="M453" s="77" t="e">
        <v>#N/A</v>
      </c>
      <c r="N453" s="77" t="e">
        <v>#N/A</v>
      </c>
      <c r="O453" s="77" t="e">
        <v>#N/A</v>
      </c>
      <c r="P453" s="77" t="e">
        <v>#N/A</v>
      </c>
      <c r="Q453" s="77" t="e">
        <v>#N/A</v>
      </c>
      <c r="R453" s="77" t="e">
        <v>#N/A</v>
      </c>
      <c r="S453" s="77" t="e">
        <v>#N/A</v>
      </c>
      <c r="T453" s="77" t="e">
        <v>#N/A</v>
      </c>
      <c r="U453" s="77" t="e">
        <v>#N/A</v>
      </c>
      <c r="V453" s="77" t="e">
        <v>#N/A</v>
      </c>
      <c r="W453" s="77" t="e">
        <v>#N/A</v>
      </c>
      <c r="X453" s="77" t="e">
        <v>#N/A</v>
      </c>
      <c r="Y453" s="77" t="e">
        <v>#N/A</v>
      </c>
      <c r="Z453" s="77" t="e">
        <v>#N/A</v>
      </c>
      <c r="AA453" s="77" t="e">
        <v>#N/A</v>
      </c>
      <c r="AB453" s="77" t="e">
        <v>#N/A</v>
      </c>
      <c r="AC453" s="77" t="e">
        <v>#N/A</v>
      </c>
      <c r="AD453" s="77" t="e">
        <v>#N/A</v>
      </c>
      <c r="AE453" s="77" t="e">
        <v>#N/A</v>
      </c>
      <c r="AF453" s="77" t="e">
        <v>#N/A</v>
      </c>
      <c r="AG453" s="73" t="e">
        <v>#N/A</v>
      </c>
      <c r="AH453" s="73">
        <v>15.930000305175801</v>
      </c>
      <c r="AI453" s="73">
        <v>17.700000762939499</v>
      </c>
      <c r="AJ453" s="73">
        <v>22.159999847412099</v>
      </c>
      <c r="AK453" s="73">
        <v>24.209999084472699</v>
      </c>
      <c r="AL453" s="73">
        <v>22.680000305175799</v>
      </c>
      <c r="AM453" s="73">
        <v>22.139999389648398</v>
      </c>
      <c r="AN453" s="73">
        <v>20.700000762939499</v>
      </c>
      <c r="AO453" s="73">
        <v>18.670000076293899</v>
      </c>
      <c r="AP453" s="73">
        <v>15.4799995422363</v>
      </c>
      <c r="AQ453" s="73">
        <v>13.789999961853001</v>
      </c>
      <c r="AR453" s="73">
        <v>10.3500003814697</v>
      </c>
      <c r="AS453" s="73">
        <v>11.1499996185303</v>
      </c>
      <c r="AT453" s="73">
        <v>11.2799997329712</v>
      </c>
      <c r="AU453" s="73">
        <v>11.0900001525879</v>
      </c>
      <c r="AV453" s="73">
        <v>9.1499996185302699</v>
      </c>
      <c r="AW453" s="73">
        <v>8.4499998092651403</v>
      </c>
      <c r="AX453" s="73">
        <v>8.2299995422363299</v>
      </c>
      <c r="AY453" s="73">
        <v>11.25</v>
      </c>
      <c r="AZ453" s="73">
        <v>17.860000610351602</v>
      </c>
      <c r="BA453" s="73">
        <v>19.860000610351602</v>
      </c>
      <c r="BB453" s="73">
        <v>21.389999389648398</v>
      </c>
      <c r="BC453" s="73">
        <v>24.790000915527301</v>
      </c>
      <c r="BD453" s="73">
        <v>26.090000152587901</v>
      </c>
      <c r="BE453" s="73">
        <v>24.440000534057599</v>
      </c>
      <c r="BF453" s="73">
        <v>22.059999465942401</v>
      </c>
      <c r="BG453" s="73">
        <v>19.639999389648398</v>
      </c>
      <c r="BH453" s="73">
        <v>17.219999313354499</v>
      </c>
      <c r="BI453" s="73">
        <v>15.2600002288818</v>
      </c>
      <c r="BJ453" s="73">
        <v>14.1000003814697</v>
      </c>
      <c r="BK453" s="73">
        <v>15.670000076293899</v>
      </c>
    </row>
    <row r="454" spans="1:63" x14ac:dyDescent="0.25">
      <c r="A454" s="61" t="s">
        <v>298</v>
      </c>
      <c r="B454" s="62" t="s">
        <v>297</v>
      </c>
      <c r="C454" s="77" t="e">
        <v>#N/A</v>
      </c>
      <c r="D454" s="77" t="e">
        <v>#N/A</v>
      </c>
      <c r="E454" s="77" t="e">
        <v>#N/A</v>
      </c>
      <c r="F454" s="77" t="e">
        <v>#N/A</v>
      </c>
      <c r="G454" s="77" t="e">
        <v>#N/A</v>
      </c>
      <c r="H454" s="77" t="e">
        <v>#N/A</v>
      </c>
      <c r="I454" s="77" t="e">
        <v>#N/A</v>
      </c>
      <c r="J454" s="77" t="e">
        <v>#N/A</v>
      </c>
      <c r="K454" s="77" t="e">
        <v>#N/A</v>
      </c>
      <c r="L454" s="77" t="e">
        <v>#N/A</v>
      </c>
      <c r="M454" s="77" t="e">
        <v>#N/A</v>
      </c>
      <c r="N454" s="77" t="e">
        <v>#N/A</v>
      </c>
      <c r="O454" s="77" t="e">
        <v>#N/A</v>
      </c>
      <c r="P454" s="77" t="e">
        <v>#N/A</v>
      </c>
      <c r="Q454" s="77" t="e">
        <v>#N/A</v>
      </c>
      <c r="R454" s="77" t="e">
        <v>#N/A</v>
      </c>
      <c r="S454" s="77" t="e">
        <v>#N/A</v>
      </c>
      <c r="T454" s="77" t="e">
        <v>#N/A</v>
      </c>
      <c r="U454" s="77" t="e">
        <v>#N/A</v>
      </c>
      <c r="V454" s="77" t="e">
        <v>#N/A</v>
      </c>
      <c r="W454" s="77" t="e">
        <v>#N/A</v>
      </c>
      <c r="X454" s="77" t="e">
        <v>#N/A</v>
      </c>
      <c r="Y454" s="77" t="e">
        <v>#N/A</v>
      </c>
      <c r="Z454" s="77" t="e">
        <v>#N/A</v>
      </c>
      <c r="AA454" s="77" t="e">
        <v>#N/A</v>
      </c>
      <c r="AB454" s="77" t="e">
        <v>#N/A</v>
      </c>
      <c r="AC454" s="77" t="e">
        <v>#N/A</v>
      </c>
      <c r="AD454" s="77" t="e">
        <v>#N/A</v>
      </c>
      <c r="AE454" s="77" t="e">
        <v>#N/A</v>
      </c>
      <c r="AF454" s="77" t="e">
        <v>#N/A</v>
      </c>
      <c r="AG454" s="73" t="e">
        <v>#N/A</v>
      </c>
      <c r="AH454" s="73">
        <v>14.6599998474121</v>
      </c>
      <c r="AI454" s="73">
        <v>14.2200002670288</v>
      </c>
      <c r="AJ454" s="73">
        <v>13.819999694824199</v>
      </c>
      <c r="AK454" s="73">
        <v>13.0299997329712</v>
      </c>
      <c r="AL454" s="73">
        <v>12.2700004577637</v>
      </c>
      <c r="AM454" s="73">
        <v>11.3500003814697</v>
      </c>
      <c r="AN454" s="73">
        <v>10.6000003814697</v>
      </c>
      <c r="AO454" s="73">
        <v>9.1700000762939506</v>
      </c>
      <c r="AP454" s="73">
        <v>8.8800001144409197</v>
      </c>
      <c r="AQ454" s="73">
        <v>7.7399997711181596</v>
      </c>
      <c r="AR454" s="73">
        <v>7.9000000953674299</v>
      </c>
      <c r="AS454" s="73">
        <v>8.7600002288818395</v>
      </c>
      <c r="AT454" s="73">
        <v>8.2200002670288104</v>
      </c>
      <c r="AU454" s="73">
        <v>8.3800001144409197</v>
      </c>
      <c r="AV454" s="73">
        <v>7.6700000762939498</v>
      </c>
      <c r="AW454" s="73">
        <v>6.5</v>
      </c>
      <c r="AX454" s="73">
        <v>5.9699997901916504</v>
      </c>
      <c r="AY454" s="73">
        <v>5.2199997901916504</v>
      </c>
      <c r="AZ454" s="73">
        <v>5.8499999046325701</v>
      </c>
      <c r="BA454" s="73">
        <v>4.7800002098083496</v>
      </c>
      <c r="BB454" s="73">
        <v>4.1199998855590803</v>
      </c>
      <c r="BC454" s="73">
        <v>3.8800001144409202</v>
      </c>
      <c r="BD454" s="73">
        <v>4.2399997711181596</v>
      </c>
      <c r="BE454" s="73">
        <v>4.1900000572204599</v>
      </c>
      <c r="BF454" s="73">
        <v>4.5199999809265101</v>
      </c>
      <c r="BG454" s="73">
        <v>4.2399997711181596</v>
      </c>
      <c r="BH454" s="73">
        <v>4.0500001907348597</v>
      </c>
      <c r="BI454" s="73">
        <v>4.3200001716613796</v>
      </c>
      <c r="BJ454" s="73">
        <v>4.2699999809265101</v>
      </c>
      <c r="BK454" s="73">
        <v>4.8400001525878897</v>
      </c>
    </row>
    <row r="455" spans="1:63" x14ac:dyDescent="0.25">
      <c r="A455" s="61" t="s">
        <v>546</v>
      </c>
      <c r="B455" s="62" t="s">
        <v>205</v>
      </c>
      <c r="C455" s="77" t="e">
        <v>#N/A</v>
      </c>
      <c r="D455" s="77" t="e">
        <v>#N/A</v>
      </c>
      <c r="E455" s="77" t="e">
        <v>#N/A</v>
      </c>
      <c r="F455" s="77" t="e">
        <v>#N/A</v>
      </c>
      <c r="G455" s="77" t="e">
        <v>#N/A</v>
      </c>
      <c r="H455" s="77" t="e">
        <v>#N/A</v>
      </c>
      <c r="I455" s="77" t="e">
        <v>#N/A</v>
      </c>
      <c r="J455" s="77" t="e">
        <v>#N/A</v>
      </c>
      <c r="K455" s="77" t="e">
        <v>#N/A</v>
      </c>
      <c r="L455" s="77" t="e">
        <v>#N/A</v>
      </c>
      <c r="M455" s="77" t="e">
        <v>#N/A</v>
      </c>
      <c r="N455" s="77" t="e">
        <v>#N/A</v>
      </c>
      <c r="O455" s="77" t="e">
        <v>#N/A</v>
      </c>
      <c r="P455" s="77" t="e">
        <v>#N/A</v>
      </c>
      <c r="Q455" s="77" t="e">
        <v>#N/A</v>
      </c>
      <c r="R455" s="77" t="e">
        <v>#N/A</v>
      </c>
      <c r="S455" s="77" t="e">
        <v>#N/A</v>
      </c>
      <c r="T455" s="77" t="e">
        <v>#N/A</v>
      </c>
      <c r="U455" s="77" t="e">
        <v>#N/A</v>
      </c>
      <c r="V455" s="77" t="e">
        <v>#N/A</v>
      </c>
      <c r="W455" s="77" t="e">
        <v>#N/A</v>
      </c>
      <c r="X455" s="77" t="e">
        <v>#N/A</v>
      </c>
      <c r="Y455" s="77" t="e">
        <v>#N/A</v>
      </c>
      <c r="Z455" s="77" t="e">
        <v>#N/A</v>
      </c>
      <c r="AA455" s="77" t="e">
        <v>#N/A</v>
      </c>
      <c r="AB455" s="77" t="e">
        <v>#N/A</v>
      </c>
      <c r="AC455" s="77" t="e">
        <v>#N/A</v>
      </c>
      <c r="AD455" s="77" t="e">
        <v>#N/A</v>
      </c>
      <c r="AE455" s="77" t="e">
        <v>#N/A</v>
      </c>
      <c r="AF455" s="77" t="e">
        <v>#N/A</v>
      </c>
      <c r="AG455" s="73" t="e">
        <v>#N/A</v>
      </c>
      <c r="AH455" s="73" t="e">
        <v>#N/A</v>
      </c>
      <c r="AI455" s="73" t="e">
        <v>#N/A</v>
      </c>
      <c r="AJ455" s="73" t="e">
        <v>#N/A</v>
      </c>
      <c r="AK455" s="73" t="e">
        <v>#N/A</v>
      </c>
      <c r="AL455" s="73" t="e">
        <v>#N/A</v>
      </c>
      <c r="AM455" s="73" t="e">
        <v>#N/A</v>
      </c>
      <c r="AN455" s="73" t="e">
        <v>#N/A</v>
      </c>
      <c r="AO455" s="73" t="e">
        <v>#N/A</v>
      </c>
      <c r="AP455" s="73" t="e">
        <v>#N/A</v>
      </c>
      <c r="AQ455" s="73" t="e">
        <v>#N/A</v>
      </c>
      <c r="AR455" s="73" t="e">
        <v>#N/A</v>
      </c>
      <c r="AS455" s="73" t="e">
        <v>#N/A</v>
      </c>
      <c r="AT455" s="73" t="e">
        <v>#N/A</v>
      </c>
      <c r="AU455" s="73" t="e">
        <v>#N/A</v>
      </c>
      <c r="AV455" s="73" t="e">
        <v>#N/A</v>
      </c>
      <c r="AW455" s="73" t="e">
        <v>#N/A</v>
      </c>
      <c r="AX455" s="73" t="e">
        <v>#N/A</v>
      </c>
      <c r="AY455" s="73" t="e">
        <v>#N/A</v>
      </c>
      <c r="AZ455" s="73" t="e">
        <v>#N/A</v>
      </c>
      <c r="BA455" s="73" t="e">
        <v>#N/A</v>
      </c>
      <c r="BB455" s="73" t="e">
        <v>#N/A</v>
      </c>
      <c r="BC455" s="73" t="e">
        <v>#N/A</v>
      </c>
      <c r="BD455" s="73" t="e">
        <v>#N/A</v>
      </c>
      <c r="BE455" s="73" t="e">
        <v>#N/A</v>
      </c>
      <c r="BF455" s="73" t="e">
        <v>#N/A</v>
      </c>
      <c r="BG455" s="73" t="e">
        <v>#N/A</v>
      </c>
      <c r="BH455" s="73" t="e">
        <v>#N/A</v>
      </c>
      <c r="BI455" s="73" t="e">
        <v>#N/A</v>
      </c>
      <c r="BJ455" s="73" t="e">
        <v>#N/A</v>
      </c>
      <c r="BK455" s="73" t="e">
        <v>#N/A</v>
      </c>
    </row>
    <row r="456" spans="1:63" x14ac:dyDescent="0.25">
      <c r="A456" s="61" t="s">
        <v>547</v>
      </c>
      <c r="B456" s="62" t="s">
        <v>207</v>
      </c>
      <c r="C456" s="77" t="e">
        <v>#N/A</v>
      </c>
      <c r="D456" s="77" t="e">
        <v>#N/A</v>
      </c>
      <c r="E456" s="77" t="e">
        <v>#N/A</v>
      </c>
      <c r="F456" s="77" t="e">
        <v>#N/A</v>
      </c>
      <c r="G456" s="77" t="e">
        <v>#N/A</v>
      </c>
      <c r="H456" s="77" t="e">
        <v>#N/A</v>
      </c>
      <c r="I456" s="77" t="e">
        <v>#N/A</v>
      </c>
      <c r="J456" s="77" t="e">
        <v>#N/A</v>
      </c>
      <c r="K456" s="77" t="e">
        <v>#N/A</v>
      </c>
      <c r="L456" s="77" t="e">
        <v>#N/A</v>
      </c>
      <c r="M456" s="77" t="e">
        <v>#N/A</v>
      </c>
      <c r="N456" s="77" t="e">
        <v>#N/A</v>
      </c>
      <c r="O456" s="77" t="e">
        <v>#N/A</v>
      </c>
      <c r="P456" s="77" t="e">
        <v>#N/A</v>
      </c>
      <c r="Q456" s="77" t="e">
        <v>#N/A</v>
      </c>
      <c r="R456" s="77" t="e">
        <v>#N/A</v>
      </c>
      <c r="S456" s="77" t="e">
        <v>#N/A</v>
      </c>
      <c r="T456" s="77" t="e">
        <v>#N/A</v>
      </c>
      <c r="U456" s="77" t="e">
        <v>#N/A</v>
      </c>
      <c r="V456" s="77" t="e">
        <v>#N/A</v>
      </c>
      <c r="W456" s="77" t="e">
        <v>#N/A</v>
      </c>
      <c r="X456" s="77" t="e">
        <v>#N/A</v>
      </c>
      <c r="Y456" s="77" t="e">
        <v>#N/A</v>
      </c>
      <c r="Z456" s="77" t="e">
        <v>#N/A</v>
      </c>
      <c r="AA456" s="77" t="e">
        <v>#N/A</v>
      </c>
      <c r="AB456" s="77" t="e">
        <v>#N/A</v>
      </c>
      <c r="AC456" s="77" t="e">
        <v>#N/A</v>
      </c>
      <c r="AD456" s="77" t="e">
        <v>#N/A</v>
      </c>
      <c r="AE456" s="77" t="e">
        <v>#N/A</v>
      </c>
      <c r="AF456" s="77" t="e">
        <v>#N/A</v>
      </c>
      <c r="AG456" s="73" t="e">
        <v>#N/A</v>
      </c>
      <c r="AH456" s="73">
        <v>16.549999237060501</v>
      </c>
      <c r="AI456" s="73">
        <v>16.639999389648398</v>
      </c>
      <c r="AJ456" s="73">
        <v>16.799999237060501</v>
      </c>
      <c r="AK456" s="73">
        <v>17</v>
      </c>
      <c r="AL456" s="73">
        <v>15.829999923706101</v>
      </c>
      <c r="AM456" s="73">
        <v>16.329999923706101</v>
      </c>
      <c r="AN456" s="73">
        <v>20.469999313354499</v>
      </c>
      <c r="AO456" s="73">
        <v>21.600000381469702</v>
      </c>
      <c r="AP456" s="73">
        <v>18.090000152587901</v>
      </c>
      <c r="AQ456" s="73">
        <v>16.4899997711182</v>
      </c>
      <c r="AR456" s="73">
        <v>18.340000152587901</v>
      </c>
      <c r="AS456" s="73">
        <v>20.389999389648398</v>
      </c>
      <c r="AT456" s="73">
        <v>22.180000305175799</v>
      </c>
      <c r="AU456" s="73">
        <v>20.969999313354499</v>
      </c>
      <c r="AV456" s="73">
        <v>18.700000762939499</v>
      </c>
      <c r="AW456" s="73">
        <v>16</v>
      </c>
      <c r="AX456" s="73">
        <v>14</v>
      </c>
      <c r="AY456" s="73">
        <v>12.7200002670288</v>
      </c>
      <c r="AZ456" s="73">
        <v>15.3699998855591</v>
      </c>
      <c r="BA456" s="73">
        <v>17.110000610351602</v>
      </c>
      <c r="BB456" s="73">
        <v>18.860000610351602</v>
      </c>
      <c r="BC456" s="73">
        <v>19.059999465942401</v>
      </c>
      <c r="BD456" s="73">
        <v>22.209999084472699</v>
      </c>
      <c r="BE456" s="73">
        <v>21.409999847412099</v>
      </c>
      <c r="BF456" s="73">
        <v>20.670000076293899</v>
      </c>
      <c r="BG456" s="73">
        <v>19.909999847412099</v>
      </c>
      <c r="BH456" s="73">
        <v>19.100000381469702</v>
      </c>
      <c r="BI456" s="73">
        <v>19.290000915527301</v>
      </c>
      <c r="BJ456" s="73">
        <v>15.5900001525879</v>
      </c>
      <c r="BK456" s="73">
        <v>17.129999160766602</v>
      </c>
    </row>
    <row r="457" spans="1:63" x14ac:dyDescent="0.25">
      <c r="A457" s="61" t="s">
        <v>548</v>
      </c>
      <c r="B457" s="62" t="s">
        <v>209</v>
      </c>
      <c r="C457" s="77" t="e">
        <v>#N/A</v>
      </c>
      <c r="D457" s="77" t="e">
        <v>#N/A</v>
      </c>
      <c r="E457" s="77" t="e">
        <v>#N/A</v>
      </c>
      <c r="F457" s="77" t="e">
        <v>#N/A</v>
      </c>
      <c r="G457" s="77" t="e">
        <v>#N/A</v>
      </c>
      <c r="H457" s="77" t="e">
        <v>#N/A</v>
      </c>
      <c r="I457" s="77" t="e">
        <v>#N/A</v>
      </c>
      <c r="J457" s="77" t="e">
        <v>#N/A</v>
      </c>
      <c r="K457" s="77" t="e">
        <v>#N/A</v>
      </c>
      <c r="L457" s="77" t="e">
        <v>#N/A</v>
      </c>
      <c r="M457" s="77" t="e">
        <v>#N/A</v>
      </c>
      <c r="N457" s="77" t="e">
        <v>#N/A</v>
      </c>
      <c r="O457" s="77" t="e">
        <v>#N/A</v>
      </c>
      <c r="P457" s="77" t="e">
        <v>#N/A</v>
      </c>
      <c r="Q457" s="77" t="e">
        <v>#N/A</v>
      </c>
      <c r="R457" s="77" t="e">
        <v>#N/A</v>
      </c>
      <c r="S457" s="77" t="e">
        <v>#N/A</v>
      </c>
      <c r="T457" s="77" t="e">
        <v>#N/A</v>
      </c>
      <c r="U457" s="77" t="e">
        <v>#N/A</v>
      </c>
      <c r="V457" s="77" t="e">
        <v>#N/A</v>
      </c>
      <c r="W457" s="77" t="e">
        <v>#N/A</v>
      </c>
      <c r="X457" s="77" t="e">
        <v>#N/A</v>
      </c>
      <c r="Y457" s="77" t="e">
        <v>#N/A</v>
      </c>
      <c r="Z457" s="77" t="e">
        <v>#N/A</v>
      </c>
      <c r="AA457" s="77" t="e">
        <v>#N/A</v>
      </c>
      <c r="AB457" s="77" t="e">
        <v>#N/A</v>
      </c>
      <c r="AC457" s="77" t="e">
        <v>#N/A</v>
      </c>
      <c r="AD457" s="77" t="e">
        <v>#N/A</v>
      </c>
      <c r="AE457" s="77" t="e">
        <v>#N/A</v>
      </c>
      <c r="AF457" s="77" t="e">
        <v>#N/A</v>
      </c>
      <c r="AG457" s="73" t="e">
        <v>#N/A</v>
      </c>
      <c r="AH457" s="73" t="e">
        <v>#N/A</v>
      </c>
      <c r="AI457" s="73" t="e">
        <v>#N/A</v>
      </c>
      <c r="AJ457" s="73" t="e">
        <v>#N/A</v>
      </c>
      <c r="AK457" s="73" t="e">
        <v>#N/A</v>
      </c>
      <c r="AL457" s="73" t="e">
        <v>#N/A</v>
      </c>
      <c r="AM457" s="73" t="e">
        <v>#N/A</v>
      </c>
      <c r="AN457" s="73" t="e">
        <v>#N/A</v>
      </c>
      <c r="AO457" s="73" t="e">
        <v>#N/A</v>
      </c>
      <c r="AP457" s="73" t="e">
        <v>#N/A</v>
      </c>
      <c r="AQ457" s="73" t="e">
        <v>#N/A</v>
      </c>
      <c r="AR457" s="73" t="e">
        <v>#N/A</v>
      </c>
      <c r="AS457" s="73" t="e">
        <v>#N/A</v>
      </c>
      <c r="AT457" s="73" t="e">
        <v>#N/A</v>
      </c>
      <c r="AU457" s="73" t="e">
        <v>#N/A</v>
      </c>
      <c r="AV457" s="73" t="e">
        <v>#N/A</v>
      </c>
      <c r="AW457" s="73" t="e">
        <v>#N/A</v>
      </c>
      <c r="AX457" s="73" t="e">
        <v>#N/A</v>
      </c>
      <c r="AY457" s="73" t="e">
        <v>#N/A</v>
      </c>
      <c r="AZ457" s="73" t="e">
        <v>#N/A</v>
      </c>
      <c r="BA457" s="73" t="e">
        <v>#N/A</v>
      </c>
      <c r="BB457" s="73" t="e">
        <v>#N/A</v>
      </c>
      <c r="BC457" s="73" t="e">
        <v>#N/A</v>
      </c>
      <c r="BD457" s="73" t="e">
        <v>#N/A</v>
      </c>
      <c r="BE457" s="73" t="e">
        <v>#N/A</v>
      </c>
      <c r="BF457" s="73" t="e">
        <v>#N/A</v>
      </c>
      <c r="BG457" s="73" t="e">
        <v>#N/A</v>
      </c>
      <c r="BH457" s="73" t="e">
        <v>#N/A</v>
      </c>
      <c r="BI457" s="73" t="e">
        <v>#N/A</v>
      </c>
      <c r="BJ457" s="73" t="e">
        <v>#N/A</v>
      </c>
      <c r="BK457" s="73" t="e">
        <v>#N/A</v>
      </c>
    </row>
    <row r="458" spans="1:63" x14ac:dyDescent="0.25">
      <c r="A458" s="61" t="s">
        <v>549</v>
      </c>
      <c r="B458" s="62" t="s">
        <v>211</v>
      </c>
      <c r="C458" s="77" t="e">
        <v>#N/A</v>
      </c>
      <c r="D458" s="77" t="e">
        <v>#N/A</v>
      </c>
      <c r="E458" s="77" t="e">
        <v>#N/A</v>
      </c>
      <c r="F458" s="77" t="e">
        <v>#N/A</v>
      </c>
      <c r="G458" s="77" t="e">
        <v>#N/A</v>
      </c>
      <c r="H458" s="77" t="e">
        <v>#N/A</v>
      </c>
      <c r="I458" s="77" t="e">
        <v>#N/A</v>
      </c>
      <c r="J458" s="77" t="e">
        <v>#N/A</v>
      </c>
      <c r="K458" s="77" t="e">
        <v>#N/A</v>
      </c>
      <c r="L458" s="77" t="e">
        <v>#N/A</v>
      </c>
      <c r="M458" s="77" t="e">
        <v>#N/A</v>
      </c>
      <c r="N458" s="77" t="e">
        <v>#N/A</v>
      </c>
      <c r="O458" s="77" t="e">
        <v>#N/A</v>
      </c>
      <c r="P458" s="77" t="e">
        <v>#N/A</v>
      </c>
      <c r="Q458" s="77" t="e">
        <v>#N/A</v>
      </c>
      <c r="R458" s="77" t="e">
        <v>#N/A</v>
      </c>
      <c r="S458" s="77" t="e">
        <v>#N/A</v>
      </c>
      <c r="T458" s="77" t="e">
        <v>#N/A</v>
      </c>
      <c r="U458" s="77" t="e">
        <v>#N/A</v>
      </c>
      <c r="V458" s="77" t="e">
        <v>#N/A</v>
      </c>
      <c r="W458" s="77" t="e">
        <v>#N/A</v>
      </c>
      <c r="X458" s="77" t="e">
        <v>#N/A</v>
      </c>
      <c r="Y458" s="77" t="e">
        <v>#N/A</v>
      </c>
      <c r="Z458" s="77" t="e">
        <v>#N/A</v>
      </c>
      <c r="AA458" s="77" t="e">
        <v>#N/A</v>
      </c>
      <c r="AB458" s="77" t="e">
        <v>#N/A</v>
      </c>
      <c r="AC458" s="77" t="e">
        <v>#N/A</v>
      </c>
      <c r="AD458" s="77" t="e">
        <v>#N/A</v>
      </c>
      <c r="AE458" s="77" t="e">
        <v>#N/A</v>
      </c>
      <c r="AF458" s="77" t="e">
        <v>#N/A</v>
      </c>
      <c r="AG458" s="73" t="e">
        <v>#N/A</v>
      </c>
      <c r="AH458" s="73">
        <v>19.7700004577637</v>
      </c>
      <c r="AI458" s="73">
        <v>19.9799995422363</v>
      </c>
      <c r="AJ458" s="73">
        <v>20.2700004577637</v>
      </c>
      <c r="AK458" s="73">
        <v>20.420000076293899</v>
      </c>
      <c r="AL458" s="73">
        <v>20.5200004577637</v>
      </c>
      <c r="AM458" s="73">
        <v>20.620000839233398</v>
      </c>
      <c r="AN458" s="73">
        <v>20.709999084472699</v>
      </c>
      <c r="AO458" s="73">
        <v>20.809999465942401</v>
      </c>
      <c r="AP458" s="73">
        <v>20.9799995422363</v>
      </c>
      <c r="AQ458" s="73">
        <v>21.030000686645501</v>
      </c>
      <c r="AR458" s="73">
        <v>21.100000381469702</v>
      </c>
      <c r="AS458" s="73">
        <v>20.930000305175799</v>
      </c>
      <c r="AT458" s="73">
        <v>20.690000534057599</v>
      </c>
      <c r="AU458" s="73">
        <v>20.370000839233398</v>
      </c>
      <c r="AV458" s="73">
        <v>20.0100002288818</v>
      </c>
      <c r="AW458" s="73">
        <v>19.549999237060501</v>
      </c>
      <c r="AX458" s="73">
        <v>19.110000610351602</v>
      </c>
      <c r="AY458" s="73">
        <v>18.790000915527301</v>
      </c>
      <c r="AZ458" s="73">
        <v>19.25</v>
      </c>
      <c r="BA458" s="73">
        <v>19.319999694824201</v>
      </c>
      <c r="BB458" s="73">
        <v>19.309999465942401</v>
      </c>
      <c r="BC458" s="73">
        <v>19.329999923706101</v>
      </c>
      <c r="BD458" s="73">
        <v>19.350000381469702</v>
      </c>
      <c r="BE458" s="73">
        <v>19.2299995422363</v>
      </c>
      <c r="BF458" s="73">
        <v>19.159999847412099</v>
      </c>
      <c r="BG458" s="73">
        <v>19.059999465942401</v>
      </c>
      <c r="BH458" s="73">
        <v>18.889999389648398</v>
      </c>
      <c r="BI458" s="73">
        <v>18.7299995422363</v>
      </c>
      <c r="BJ458" s="73">
        <v>18.620000839233398</v>
      </c>
      <c r="BK458" s="73">
        <v>20.2700004577637</v>
      </c>
    </row>
    <row r="459" spans="1:63" x14ac:dyDescent="0.25">
      <c r="A459" s="61" t="s">
        <v>14</v>
      </c>
      <c r="B459" s="62" t="s">
        <v>13</v>
      </c>
      <c r="C459" s="77" t="e">
        <v>#N/A</v>
      </c>
      <c r="D459" s="77" t="e">
        <v>#N/A</v>
      </c>
      <c r="E459" s="77" t="e">
        <v>#N/A</v>
      </c>
      <c r="F459" s="77" t="e">
        <v>#N/A</v>
      </c>
      <c r="G459" s="77" t="e">
        <v>#N/A</v>
      </c>
      <c r="H459" s="77" t="e">
        <v>#N/A</v>
      </c>
      <c r="I459" s="77" t="e">
        <v>#N/A</v>
      </c>
      <c r="J459" s="77" t="e">
        <v>#N/A</v>
      </c>
      <c r="K459" s="77" t="e">
        <v>#N/A</v>
      </c>
      <c r="L459" s="77" t="e">
        <v>#N/A</v>
      </c>
      <c r="M459" s="77" t="e">
        <v>#N/A</v>
      </c>
      <c r="N459" s="77" t="e">
        <v>#N/A</v>
      </c>
      <c r="O459" s="77" t="e">
        <v>#N/A</v>
      </c>
      <c r="P459" s="77" t="e">
        <v>#N/A</v>
      </c>
      <c r="Q459" s="77" t="e">
        <v>#N/A</v>
      </c>
      <c r="R459" s="77" t="e">
        <v>#N/A</v>
      </c>
      <c r="S459" s="77" t="e">
        <v>#N/A</v>
      </c>
      <c r="T459" s="77" t="e">
        <v>#N/A</v>
      </c>
      <c r="U459" s="77" t="e">
        <v>#N/A</v>
      </c>
      <c r="V459" s="77" t="e">
        <v>#N/A</v>
      </c>
      <c r="W459" s="77" t="e">
        <v>#N/A</v>
      </c>
      <c r="X459" s="77" t="e">
        <v>#N/A</v>
      </c>
      <c r="Y459" s="77" t="e">
        <v>#N/A</v>
      </c>
      <c r="Z459" s="77" t="e">
        <v>#N/A</v>
      </c>
      <c r="AA459" s="77" t="e">
        <v>#N/A</v>
      </c>
      <c r="AB459" s="77" t="e">
        <v>#N/A</v>
      </c>
      <c r="AC459" s="77" t="e">
        <v>#N/A</v>
      </c>
      <c r="AD459" s="77" t="e">
        <v>#N/A</v>
      </c>
      <c r="AE459" s="77" t="e">
        <v>#N/A</v>
      </c>
      <c r="AF459" s="77" t="e">
        <v>#N/A</v>
      </c>
      <c r="AG459" s="73" t="e">
        <v>#N/A</v>
      </c>
      <c r="AH459" s="73">
        <v>15.1199998855591</v>
      </c>
      <c r="AI459" s="73">
        <v>15.2200002670288</v>
      </c>
      <c r="AJ459" s="73">
        <v>15.3900003433228</v>
      </c>
      <c r="AK459" s="73">
        <v>15.439999580383301</v>
      </c>
      <c r="AL459" s="73">
        <v>15.439999580383301</v>
      </c>
      <c r="AM459" s="73">
        <v>15.439999580383301</v>
      </c>
      <c r="AN459" s="73">
        <v>15.430000305175801</v>
      </c>
      <c r="AO459" s="73">
        <v>15.430000305175801</v>
      </c>
      <c r="AP459" s="73">
        <v>15.4899997711182</v>
      </c>
      <c r="AQ459" s="73">
        <v>15.449999809265099</v>
      </c>
      <c r="AR459" s="73">
        <v>15.4099998474121</v>
      </c>
      <c r="AS459" s="73">
        <v>15.4799995422363</v>
      </c>
      <c r="AT459" s="73">
        <v>15.4799995422363</v>
      </c>
      <c r="AU459" s="73">
        <v>15.3999996185303</v>
      </c>
      <c r="AV459" s="73">
        <v>15.2799997329712</v>
      </c>
      <c r="AW459" s="73">
        <v>15.069999694824199</v>
      </c>
      <c r="AX459" s="73">
        <v>14.8800001144409</v>
      </c>
      <c r="AY459" s="73">
        <v>14.800000190734901</v>
      </c>
      <c r="AZ459" s="73">
        <v>13</v>
      </c>
      <c r="BA459" s="73">
        <v>15.170000076293899</v>
      </c>
      <c r="BB459" s="73">
        <v>17.440000534057599</v>
      </c>
      <c r="BC459" s="73">
        <v>17.450000762939499</v>
      </c>
      <c r="BD459" s="73">
        <v>17.469999313354499</v>
      </c>
      <c r="BE459" s="73">
        <v>17.360000610351602</v>
      </c>
      <c r="BF459" s="73">
        <v>17.290000915527301</v>
      </c>
      <c r="BG459" s="73">
        <v>17.190000534057599</v>
      </c>
      <c r="BH459" s="73">
        <v>17.0200004577637</v>
      </c>
      <c r="BI459" s="73">
        <v>16.870000839233398</v>
      </c>
      <c r="BJ459" s="73">
        <v>16.7600002288818</v>
      </c>
      <c r="BK459" s="73">
        <v>17.709999084472699</v>
      </c>
    </row>
    <row r="460" spans="1:63" x14ac:dyDescent="0.25">
      <c r="A460" s="61" t="s">
        <v>217</v>
      </c>
      <c r="B460" s="62" t="s">
        <v>216</v>
      </c>
      <c r="C460" s="77" t="e">
        <v>#N/A</v>
      </c>
      <c r="D460" s="77" t="e">
        <v>#N/A</v>
      </c>
      <c r="E460" s="77" t="e">
        <v>#N/A</v>
      </c>
      <c r="F460" s="77" t="e">
        <v>#N/A</v>
      </c>
      <c r="G460" s="77" t="e">
        <v>#N/A</v>
      </c>
      <c r="H460" s="77" t="e">
        <v>#N/A</v>
      </c>
      <c r="I460" s="77" t="e">
        <v>#N/A</v>
      </c>
      <c r="J460" s="77" t="e">
        <v>#N/A</v>
      </c>
      <c r="K460" s="77" t="e">
        <v>#N/A</v>
      </c>
      <c r="L460" s="77" t="e">
        <v>#N/A</v>
      </c>
      <c r="M460" s="77" t="e">
        <v>#N/A</v>
      </c>
      <c r="N460" s="77" t="e">
        <v>#N/A</v>
      </c>
      <c r="O460" s="77" t="e">
        <v>#N/A</v>
      </c>
      <c r="P460" s="77" t="e">
        <v>#N/A</v>
      </c>
      <c r="Q460" s="77" t="e">
        <v>#N/A</v>
      </c>
      <c r="R460" s="77" t="e">
        <v>#N/A</v>
      </c>
      <c r="S460" s="77" t="e">
        <v>#N/A</v>
      </c>
      <c r="T460" s="77" t="e">
        <v>#N/A</v>
      </c>
      <c r="U460" s="77" t="e">
        <v>#N/A</v>
      </c>
      <c r="V460" s="77" t="e">
        <v>#N/A</v>
      </c>
      <c r="W460" s="77" t="e">
        <v>#N/A</v>
      </c>
      <c r="X460" s="77" t="e">
        <v>#N/A</v>
      </c>
      <c r="Y460" s="77" t="e">
        <v>#N/A</v>
      </c>
      <c r="Z460" s="77" t="e">
        <v>#N/A</v>
      </c>
      <c r="AA460" s="77" t="e">
        <v>#N/A</v>
      </c>
      <c r="AB460" s="77" t="e">
        <v>#N/A</v>
      </c>
      <c r="AC460" s="77" t="e">
        <v>#N/A</v>
      </c>
      <c r="AD460" s="77" t="e">
        <v>#N/A</v>
      </c>
      <c r="AE460" s="77" t="e">
        <v>#N/A</v>
      </c>
      <c r="AF460" s="77" t="e">
        <v>#N/A</v>
      </c>
      <c r="AG460" s="73" t="e">
        <v>#N/A</v>
      </c>
      <c r="AH460" s="73">
        <v>17.139999389648398</v>
      </c>
      <c r="AI460" s="73">
        <v>17.280000686645501</v>
      </c>
      <c r="AJ460" s="73">
        <v>15.6400003433228</v>
      </c>
      <c r="AK460" s="73">
        <v>12.699999809265099</v>
      </c>
      <c r="AL460" s="73">
        <v>8.3900003433227504</v>
      </c>
      <c r="AM460" s="73">
        <v>10.8800001144409</v>
      </c>
      <c r="AN460" s="73">
        <v>10.560000419616699</v>
      </c>
      <c r="AO460" s="73">
        <v>10.6300001144409</v>
      </c>
      <c r="AP460" s="73">
        <v>13.6000003814697</v>
      </c>
      <c r="AQ460" s="73">
        <v>12.689999580383301</v>
      </c>
      <c r="AR460" s="73">
        <v>11.829999923706101</v>
      </c>
      <c r="AS460" s="73">
        <v>11.079999923706101</v>
      </c>
      <c r="AT460" s="73">
        <v>10.300000190734901</v>
      </c>
      <c r="AU460" s="73">
        <v>9.4899997711181605</v>
      </c>
      <c r="AV460" s="73">
        <v>9.2799997329711896</v>
      </c>
      <c r="AW460" s="73">
        <v>9</v>
      </c>
      <c r="AX460" s="73">
        <v>8.7399997711181605</v>
      </c>
      <c r="AY460" s="73">
        <v>8.5600004196166992</v>
      </c>
      <c r="AZ460" s="73">
        <v>8.7200002670288104</v>
      </c>
      <c r="BA460" s="73">
        <v>7.1500000953674299</v>
      </c>
      <c r="BB460" s="73">
        <v>7.53999996185303</v>
      </c>
      <c r="BC460" s="73">
        <v>8.1000003814697301</v>
      </c>
      <c r="BD460" s="73">
        <v>6.5999999046325701</v>
      </c>
      <c r="BE460" s="73">
        <v>6.9400000572204599</v>
      </c>
      <c r="BF460" s="73">
        <v>7.2199997901916504</v>
      </c>
      <c r="BG460" s="73">
        <v>7.1700000762939498</v>
      </c>
      <c r="BH460" s="73">
        <v>7.0799999237060502</v>
      </c>
      <c r="BI460" s="73">
        <v>7</v>
      </c>
      <c r="BJ460" s="73">
        <v>6.9400000572204599</v>
      </c>
      <c r="BK460" s="73">
        <v>8.6499996185302699</v>
      </c>
    </row>
    <row r="461" spans="1:63" x14ac:dyDescent="0.25">
      <c r="A461" s="61" t="s">
        <v>386</v>
      </c>
      <c r="B461" s="62" t="s">
        <v>385</v>
      </c>
      <c r="C461" s="77" t="e">
        <v>#N/A</v>
      </c>
      <c r="D461" s="77" t="e">
        <v>#N/A</v>
      </c>
      <c r="E461" s="77" t="e">
        <v>#N/A</v>
      </c>
      <c r="F461" s="77" t="e">
        <v>#N/A</v>
      </c>
      <c r="G461" s="77" t="e">
        <v>#N/A</v>
      </c>
      <c r="H461" s="77" t="e">
        <v>#N/A</v>
      </c>
      <c r="I461" s="77" t="e">
        <v>#N/A</v>
      </c>
      <c r="J461" s="77" t="e">
        <v>#N/A</v>
      </c>
      <c r="K461" s="77" t="e">
        <v>#N/A</v>
      </c>
      <c r="L461" s="77" t="e">
        <v>#N/A</v>
      </c>
      <c r="M461" s="77" t="e">
        <v>#N/A</v>
      </c>
      <c r="N461" s="77" t="e">
        <v>#N/A</v>
      </c>
      <c r="O461" s="77" t="e">
        <v>#N/A</v>
      </c>
      <c r="P461" s="77" t="e">
        <v>#N/A</v>
      </c>
      <c r="Q461" s="77" t="e">
        <v>#N/A</v>
      </c>
      <c r="R461" s="77" t="e">
        <v>#N/A</v>
      </c>
      <c r="S461" s="77" t="e">
        <v>#N/A</v>
      </c>
      <c r="T461" s="77" t="e">
        <v>#N/A</v>
      </c>
      <c r="U461" s="77" t="e">
        <v>#N/A</v>
      </c>
      <c r="V461" s="77" t="e">
        <v>#N/A</v>
      </c>
      <c r="W461" s="77" t="e">
        <v>#N/A</v>
      </c>
      <c r="X461" s="77" t="e">
        <v>#N/A</v>
      </c>
      <c r="Y461" s="77" t="e">
        <v>#N/A</v>
      </c>
      <c r="Z461" s="77" t="e">
        <v>#N/A</v>
      </c>
      <c r="AA461" s="77" t="e">
        <v>#N/A</v>
      </c>
      <c r="AB461" s="77" t="e">
        <v>#N/A</v>
      </c>
      <c r="AC461" s="77" t="e">
        <v>#N/A</v>
      </c>
      <c r="AD461" s="77" t="e">
        <v>#N/A</v>
      </c>
      <c r="AE461" s="77" t="e">
        <v>#N/A</v>
      </c>
      <c r="AF461" s="77" t="e">
        <v>#N/A</v>
      </c>
      <c r="AG461" s="73" t="e">
        <v>#N/A</v>
      </c>
      <c r="AH461" s="73">
        <v>3.2400000095367401</v>
      </c>
      <c r="AI461" s="73">
        <v>5.7199997901916504</v>
      </c>
      <c r="AJ461" s="73">
        <v>9.3299999237060494</v>
      </c>
      <c r="AK461" s="73">
        <v>9.5799999237060494</v>
      </c>
      <c r="AL461" s="73">
        <v>8.8999996185302699</v>
      </c>
      <c r="AM461" s="73">
        <v>9.5500001907348597</v>
      </c>
      <c r="AN461" s="73">
        <v>10.3599996566772</v>
      </c>
      <c r="AO461" s="73">
        <v>8.9399995803833008</v>
      </c>
      <c r="AP461" s="73">
        <v>7.6100001335143999</v>
      </c>
      <c r="AQ461" s="73">
        <v>5.4699997901916504</v>
      </c>
      <c r="AR461" s="73">
        <v>4.7300000190734899</v>
      </c>
      <c r="AS461" s="73">
        <v>4.9699997901916504</v>
      </c>
      <c r="AT461" s="73">
        <v>5.5599999427795401</v>
      </c>
      <c r="AU461" s="73">
        <v>6.6900000572204599</v>
      </c>
      <c r="AV461" s="73">
        <v>7.4899997711181596</v>
      </c>
      <c r="AW461" s="73">
        <v>7.0700001716613796</v>
      </c>
      <c r="AX461" s="73">
        <v>6.1599998474121103</v>
      </c>
      <c r="AY461" s="73">
        <v>6.2399997711181596</v>
      </c>
      <c r="AZ461" s="73">
        <v>8.3500003814697301</v>
      </c>
      <c r="BA461" s="73">
        <v>8.6099996566772496</v>
      </c>
      <c r="BB461" s="73">
        <v>7.8000001907348597</v>
      </c>
      <c r="BC461" s="73">
        <v>7.9800000190734899</v>
      </c>
      <c r="BD461" s="73">
        <v>8.0500001907348597</v>
      </c>
      <c r="BE461" s="73">
        <v>7.9499998092651403</v>
      </c>
      <c r="BF461" s="73">
        <v>7.4299998283386204</v>
      </c>
      <c r="BG461" s="73">
        <v>6.9899997711181596</v>
      </c>
      <c r="BH461" s="73">
        <v>6.7199997901916504</v>
      </c>
      <c r="BI461" s="73">
        <v>6.3699998855590803</v>
      </c>
      <c r="BJ461" s="73">
        <v>6.8299999237060502</v>
      </c>
      <c r="BK461" s="73">
        <v>8.4499998092651403</v>
      </c>
    </row>
    <row r="462" spans="1:63" x14ac:dyDescent="0.25">
      <c r="A462" s="61" t="s">
        <v>437</v>
      </c>
      <c r="B462" s="62" t="s">
        <v>436</v>
      </c>
      <c r="C462" s="77" t="e">
        <v>#N/A</v>
      </c>
      <c r="D462" s="77" t="e">
        <v>#N/A</v>
      </c>
      <c r="E462" s="77" t="e">
        <v>#N/A</v>
      </c>
      <c r="F462" s="77" t="e">
        <v>#N/A</v>
      </c>
      <c r="G462" s="77" t="e">
        <v>#N/A</v>
      </c>
      <c r="H462" s="77" t="e">
        <v>#N/A</v>
      </c>
      <c r="I462" s="77" t="e">
        <v>#N/A</v>
      </c>
      <c r="J462" s="77" t="e">
        <v>#N/A</v>
      </c>
      <c r="K462" s="77" t="e">
        <v>#N/A</v>
      </c>
      <c r="L462" s="77" t="e">
        <v>#N/A</v>
      </c>
      <c r="M462" s="77" t="e">
        <v>#N/A</v>
      </c>
      <c r="N462" s="77" t="e">
        <v>#N/A</v>
      </c>
      <c r="O462" s="77" t="e">
        <v>#N/A</v>
      </c>
      <c r="P462" s="77" t="e">
        <v>#N/A</v>
      </c>
      <c r="Q462" s="77" t="e">
        <v>#N/A</v>
      </c>
      <c r="R462" s="77" t="e">
        <v>#N/A</v>
      </c>
      <c r="S462" s="77" t="e">
        <v>#N/A</v>
      </c>
      <c r="T462" s="77" t="e">
        <v>#N/A</v>
      </c>
      <c r="U462" s="77" t="e">
        <v>#N/A</v>
      </c>
      <c r="V462" s="77" t="e">
        <v>#N/A</v>
      </c>
      <c r="W462" s="77" t="e">
        <v>#N/A</v>
      </c>
      <c r="X462" s="77" t="e">
        <v>#N/A</v>
      </c>
      <c r="Y462" s="77" t="e">
        <v>#N/A</v>
      </c>
      <c r="Z462" s="77" t="e">
        <v>#N/A</v>
      </c>
      <c r="AA462" s="77" t="e">
        <v>#N/A</v>
      </c>
      <c r="AB462" s="77" t="e">
        <v>#N/A</v>
      </c>
      <c r="AC462" s="77" t="e">
        <v>#N/A</v>
      </c>
      <c r="AD462" s="77" t="e">
        <v>#N/A</v>
      </c>
      <c r="AE462" s="77" t="e">
        <v>#N/A</v>
      </c>
      <c r="AF462" s="77" t="e">
        <v>#N/A</v>
      </c>
      <c r="AG462" s="73" t="e">
        <v>#N/A</v>
      </c>
      <c r="AH462" s="73">
        <v>1.7799999713897701</v>
      </c>
      <c r="AI462" s="73">
        <v>2.8099999427795401</v>
      </c>
      <c r="AJ462" s="73">
        <v>3.7200000286102299</v>
      </c>
      <c r="AK462" s="73">
        <v>3.8800001144409202</v>
      </c>
      <c r="AL462" s="73">
        <v>3.3299999237060498</v>
      </c>
      <c r="AM462" s="73">
        <v>3.71000003814697</v>
      </c>
      <c r="AN462" s="73">
        <v>4.1999998092651403</v>
      </c>
      <c r="AO462" s="73">
        <v>3.5999999046325701</v>
      </c>
      <c r="AP462" s="73">
        <v>3.1500000953674299</v>
      </c>
      <c r="AQ462" s="73">
        <v>2.6700000762939502</v>
      </c>
      <c r="AR462" s="73">
        <v>2.4900000095367401</v>
      </c>
      <c r="AS462" s="73">
        <v>2.9200000762939502</v>
      </c>
      <c r="AT462" s="73">
        <v>4.1199998855590803</v>
      </c>
      <c r="AU462" s="73">
        <v>4.3200001716613796</v>
      </c>
      <c r="AV462" s="73">
        <v>4.4400000572204599</v>
      </c>
      <c r="AW462" s="73">
        <v>4</v>
      </c>
      <c r="AX462" s="73">
        <v>3.6500000953674299</v>
      </c>
      <c r="AY462" s="73">
        <v>3.3499999046325701</v>
      </c>
      <c r="AZ462" s="73">
        <v>4.1199998855590803</v>
      </c>
      <c r="BA462" s="73">
        <v>4.8000001907348597</v>
      </c>
      <c r="BB462" s="73">
        <v>4.4000000953674299</v>
      </c>
      <c r="BC462" s="73">
        <v>4.4899997711181596</v>
      </c>
      <c r="BD462" s="73">
        <v>4.75</v>
      </c>
      <c r="BE462" s="73">
        <v>4.8299999237060502</v>
      </c>
      <c r="BF462" s="73">
        <v>4.8000001907348597</v>
      </c>
      <c r="BG462" s="73">
        <v>4.9200000762939498</v>
      </c>
      <c r="BH462" s="73">
        <v>4.8000001907348597</v>
      </c>
      <c r="BI462" s="73">
        <v>4.71000003814697</v>
      </c>
      <c r="BJ462" s="73">
        <v>4.3899998664856001</v>
      </c>
      <c r="BK462" s="73">
        <v>4.9400000572204599</v>
      </c>
    </row>
    <row r="463" spans="1:63" x14ac:dyDescent="0.25">
      <c r="A463" s="61" t="s">
        <v>328</v>
      </c>
      <c r="B463" s="62" t="s">
        <v>327</v>
      </c>
      <c r="C463" s="77" t="e">
        <v>#N/A</v>
      </c>
      <c r="D463" s="77" t="e">
        <v>#N/A</v>
      </c>
      <c r="E463" s="77" t="e">
        <v>#N/A</v>
      </c>
      <c r="F463" s="77" t="e">
        <v>#N/A</v>
      </c>
      <c r="G463" s="77" t="e">
        <v>#N/A</v>
      </c>
      <c r="H463" s="77" t="e">
        <v>#N/A</v>
      </c>
      <c r="I463" s="77" t="e">
        <v>#N/A</v>
      </c>
      <c r="J463" s="77" t="e">
        <v>#N/A</v>
      </c>
      <c r="K463" s="77" t="e">
        <v>#N/A</v>
      </c>
      <c r="L463" s="77" t="e">
        <v>#N/A</v>
      </c>
      <c r="M463" s="77" t="e">
        <v>#N/A</v>
      </c>
      <c r="N463" s="77" t="e">
        <v>#N/A</v>
      </c>
      <c r="O463" s="77" t="e">
        <v>#N/A</v>
      </c>
      <c r="P463" s="77" t="e">
        <v>#N/A</v>
      </c>
      <c r="Q463" s="77" t="e">
        <v>#N/A</v>
      </c>
      <c r="R463" s="77" t="e">
        <v>#N/A</v>
      </c>
      <c r="S463" s="77" t="e">
        <v>#N/A</v>
      </c>
      <c r="T463" s="77" t="e">
        <v>#N/A</v>
      </c>
      <c r="U463" s="77" t="e">
        <v>#N/A</v>
      </c>
      <c r="V463" s="77" t="e">
        <v>#N/A</v>
      </c>
      <c r="W463" s="77" t="e">
        <v>#N/A</v>
      </c>
      <c r="X463" s="77" t="e">
        <v>#N/A</v>
      </c>
      <c r="Y463" s="77" t="e">
        <v>#N/A</v>
      </c>
      <c r="Z463" s="77" t="e">
        <v>#N/A</v>
      </c>
      <c r="AA463" s="77" t="e">
        <v>#N/A</v>
      </c>
      <c r="AB463" s="77" t="e">
        <v>#N/A</v>
      </c>
      <c r="AC463" s="77" t="e">
        <v>#N/A</v>
      </c>
      <c r="AD463" s="77" t="e">
        <v>#N/A</v>
      </c>
      <c r="AE463" s="77" t="e">
        <v>#N/A</v>
      </c>
      <c r="AF463" s="77" t="e">
        <v>#N/A</v>
      </c>
      <c r="AG463" s="73" t="e">
        <v>#N/A</v>
      </c>
      <c r="AH463" s="73">
        <v>6.75</v>
      </c>
      <c r="AI463" s="73">
        <v>7.0500001907348597</v>
      </c>
      <c r="AJ463" s="73">
        <v>7.4000000953674299</v>
      </c>
      <c r="AK463" s="73">
        <v>7.5</v>
      </c>
      <c r="AL463" s="73">
        <v>7.1999998092651403</v>
      </c>
      <c r="AM463" s="73">
        <v>7.28999996185303</v>
      </c>
      <c r="AN463" s="73">
        <v>7.3800001144409197</v>
      </c>
      <c r="AO463" s="73">
        <v>7.4699997901916504</v>
      </c>
      <c r="AP463" s="73">
        <v>7.5999999046325701</v>
      </c>
      <c r="AQ463" s="73">
        <v>9.5100002288818395</v>
      </c>
      <c r="AR463" s="73">
        <v>11.6300001144409</v>
      </c>
      <c r="AS463" s="73">
        <v>10.9799995422363</v>
      </c>
      <c r="AT463" s="73">
        <v>10.2799997329712</v>
      </c>
      <c r="AU463" s="73">
        <v>9.5900001525878906</v>
      </c>
      <c r="AV463" s="73">
        <v>8.8999996185302699</v>
      </c>
      <c r="AW463" s="73">
        <v>8.1700000762939506</v>
      </c>
      <c r="AX463" s="73">
        <v>8.4200000762939506</v>
      </c>
      <c r="AY463" s="73">
        <v>10.939999580383301</v>
      </c>
      <c r="AZ463" s="73">
        <v>8.1400003433227504</v>
      </c>
      <c r="BA463" s="73">
        <v>8.6099996566772496</v>
      </c>
      <c r="BB463" s="73">
        <v>8.6000003814697301</v>
      </c>
      <c r="BC463" s="73">
        <v>8.6099996566772496</v>
      </c>
      <c r="BD463" s="73">
        <v>8.6199998855590803</v>
      </c>
      <c r="BE463" s="73">
        <v>8.5500001907348597</v>
      </c>
      <c r="BF463" s="73">
        <v>8.5</v>
      </c>
      <c r="BG463" s="73">
        <v>8.4399995803833008</v>
      </c>
      <c r="BH463" s="73">
        <v>8.3299999237060494</v>
      </c>
      <c r="BI463" s="73">
        <v>8.2299995422363299</v>
      </c>
      <c r="BJ463" s="73">
        <v>8.1599998474121094</v>
      </c>
      <c r="BK463" s="73">
        <v>9.0299997329711896</v>
      </c>
    </row>
    <row r="464" spans="1:63" x14ac:dyDescent="0.25">
      <c r="A464" s="61" t="s">
        <v>244</v>
      </c>
      <c r="B464" s="62" t="s">
        <v>243</v>
      </c>
      <c r="C464" s="77" t="e">
        <v>#N/A</v>
      </c>
      <c r="D464" s="77" t="e">
        <v>#N/A</v>
      </c>
      <c r="E464" s="77" t="e">
        <v>#N/A</v>
      </c>
      <c r="F464" s="77" t="e">
        <v>#N/A</v>
      </c>
      <c r="G464" s="77" t="e">
        <v>#N/A</v>
      </c>
      <c r="H464" s="77" t="e">
        <v>#N/A</v>
      </c>
      <c r="I464" s="77" t="e">
        <v>#N/A</v>
      </c>
      <c r="J464" s="77" t="e">
        <v>#N/A</v>
      </c>
      <c r="K464" s="77" t="e">
        <v>#N/A</v>
      </c>
      <c r="L464" s="77" t="e">
        <v>#N/A</v>
      </c>
      <c r="M464" s="77" t="e">
        <v>#N/A</v>
      </c>
      <c r="N464" s="77" t="e">
        <v>#N/A</v>
      </c>
      <c r="O464" s="77" t="e">
        <v>#N/A</v>
      </c>
      <c r="P464" s="77" t="e">
        <v>#N/A</v>
      </c>
      <c r="Q464" s="77" t="e">
        <v>#N/A</v>
      </c>
      <c r="R464" s="77" t="e">
        <v>#N/A</v>
      </c>
      <c r="S464" s="77" t="e">
        <v>#N/A</v>
      </c>
      <c r="T464" s="77" t="e">
        <v>#N/A</v>
      </c>
      <c r="U464" s="77" t="e">
        <v>#N/A</v>
      </c>
      <c r="V464" s="77" t="e">
        <v>#N/A</v>
      </c>
      <c r="W464" s="77" t="e">
        <v>#N/A</v>
      </c>
      <c r="X464" s="77" t="e">
        <v>#N/A</v>
      </c>
      <c r="Y464" s="77" t="e">
        <v>#N/A</v>
      </c>
      <c r="Z464" s="77" t="e">
        <v>#N/A</v>
      </c>
      <c r="AA464" s="77" t="e">
        <v>#N/A</v>
      </c>
      <c r="AB464" s="77" t="e">
        <v>#N/A</v>
      </c>
      <c r="AC464" s="77" t="e">
        <v>#N/A</v>
      </c>
      <c r="AD464" s="77" t="e">
        <v>#N/A</v>
      </c>
      <c r="AE464" s="77" t="e">
        <v>#N/A</v>
      </c>
      <c r="AF464" s="77" t="e">
        <v>#N/A</v>
      </c>
      <c r="AG464" s="73" t="e">
        <v>#N/A</v>
      </c>
      <c r="AH464" s="73">
        <v>1.8999999761581401</v>
      </c>
      <c r="AI464" s="73">
        <v>2.0999999046325701</v>
      </c>
      <c r="AJ464" s="73">
        <v>6.1999998092651403</v>
      </c>
      <c r="AK464" s="73">
        <v>8.8000001907348597</v>
      </c>
      <c r="AL464" s="73">
        <v>10.300000190734901</v>
      </c>
      <c r="AM464" s="73">
        <v>13.3999996185303</v>
      </c>
      <c r="AN464" s="73">
        <v>13.8999996185303</v>
      </c>
      <c r="AO464" s="73">
        <v>16.5</v>
      </c>
      <c r="AP464" s="73">
        <v>15.3999996185303</v>
      </c>
      <c r="AQ464" s="73">
        <v>14.960000038146999</v>
      </c>
      <c r="AR464" s="73">
        <v>14.550000190734901</v>
      </c>
      <c r="AS464" s="73">
        <v>14.25</v>
      </c>
      <c r="AT464" s="73">
        <v>13.8699998855591</v>
      </c>
      <c r="AU464" s="73">
        <v>13.420000076293899</v>
      </c>
      <c r="AV464" s="73">
        <v>12.939999580383301</v>
      </c>
      <c r="AW464" s="73">
        <v>12.3800001144409</v>
      </c>
      <c r="AX464" s="73">
        <v>11.8400001525879</v>
      </c>
      <c r="AY464" s="73">
        <v>11.430000305175801</v>
      </c>
      <c r="AZ464" s="73">
        <v>11.5</v>
      </c>
      <c r="BA464" s="73">
        <v>10.8500003814697</v>
      </c>
      <c r="BB464" s="73">
        <v>10.1599998474121</v>
      </c>
      <c r="BC464" s="73">
        <v>9.5</v>
      </c>
      <c r="BD464" s="73">
        <v>8.8599996566772496</v>
      </c>
      <c r="BE464" s="73">
        <v>8.1700000762939506</v>
      </c>
      <c r="BF464" s="73">
        <v>7.5300002098083496</v>
      </c>
      <c r="BG464" s="73">
        <v>6.9000000953674299</v>
      </c>
      <c r="BH464" s="73">
        <v>6.8099999427795401</v>
      </c>
      <c r="BI464" s="73">
        <v>6.7199997901916504</v>
      </c>
      <c r="BJ464" s="73">
        <v>6.6599998474121103</v>
      </c>
      <c r="BK464" s="73">
        <v>7.5</v>
      </c>
    </row>
    <row r="465" spans="1:63" x14ac:dyDescent="0.25">
      <c r="A465" s="61" t="s">
        <v>529</v>
      </c>
      <c r="B465" s="62" t="s">
        <v>119</v>
      </c>
      <c r="C465" s="77" t="e">
        <v>#N/A</v>
      </c>
      <c r="D465" s="77" t="e">
        <v>#N/A</v>
      </c>
      <c r="E465" s="77" t="e">
        <v>#N/A</v>
      </c>
      <c r="F465" s="77" t="e">
        <v>#N/A</v>
      </c>
      <c r="G465" s="77" t="e">
        <v>#N/A</v>
      </c>
      <c r="H465" s="77" t="e">
        <v>#N/A</v>
      </c>
      <c r="I465" s="77" t="e">
        <v>#N/A</v>
      </c>
      <c r="J465" s="77" t="e">
        <v>#N/A</v>
      </c>
      <c r="K465" s="77" t="e">
        <v>#N/A</v>
      </c>
      <c r="L465" s="77" t="e">
        <v>#N/A</v>
      </c>
      <c r="M465" s="77" t="e">
        <v>#N/A</v>
      </c>
      <c r="N465" s="77" t="e">
        <v>#N/A</v>
      </c>
      <c r="O465" s="77" t="e">
        <v>#N/A</v>
      </c>
      <c r="P465" s="77" t="e">
        <v>#N/A</v>
      </c>
      <c r="Q465" s="77" t="e">
        <v>#N/A</v>
      </c>
      <c r="R465" s="77" t="e">
        <v>#N/A</v>
      </c>
      <c r="S465" s="77" t="e">
        <v>#N/A</v>
      </c>
      <c r="T465" s="77" t="e">
        <v>#N/A</v>
      </c>
      <c r="U465" s="77" t="e">
        <v>#N/A</v>
      </c>
      <c r="V465" s="77" t="e">
        <v>#N/A</v>
      </c>
      <c r="W465" s="77" t="e">
        <v>#N/A</v>
      </c>
      <c r="X465" s="77" t="e">
        <v>#N/A</v>
      </c>
      <c r="Y465" s="77" t="e">
        <v>#N/A</v>
      </c>
      <c r="Z465" s="77" t="e">
        <v>#N/A</v>
      </c>
      <c r="AA465" s="77" t="e">
        <v>#N/A</v>
      </c>
      <c r="AB465" s="77" t="e">
        <v>#N/A</v>
      </c>
      <c r="AC465" s="77" t="e">
        <v>#N/A</v>
      </c>
      <c r="AD465" s="77" t="e">
        <v>#N/A</v>
      </c>
      <c r="AE465" s="77" t="e">
        <v>#N/A</v>
      </c>
      <c r="AF465" s="77" t="e">
        <v>#N/A</v>
      </c>
      <c r="AG465" s="73" t="e">
        <v>#N/A</v>
      </c>
      <c r="AH465" s="73">
        <v>3.5999999046325701</v>
      </c>
      <c r="AI465" s="73">
        <v>3.5799999237060498</v>
      </c>
      <c r="AJ465" s="73">
        <v>3.5899999141693102</v>
      </c>
      <c r="AK465" s="73">
        <v>3.5299999713897701</v>
      </c>
      <c r="AL465" s="73">
        <v>3.4500000476837198</v>
      </c>
      <c r="AM465" s="73">
        <v>3.3800001144409202</v>
      </c>
      <c r="AN465" s="73">
        <v>3.28999996185303</v>
      </c>
      <c r="AO465" s="73">
        <v>3.2200000286102299</v>
      </c>
      <c r="AP465" s="73">
        <v>3.1700000762939502</v>
      </c>
      <c r="AQ465" s="73">
        <v>3.0799999237060498</v>
      </c>
      <c r="AR465" s="73">
        <v>2.9900000095367401</v>
      </c>
      <c r="AS465" s="73">
        <v>3.1099998950958301</v>
      </c>
      <c r="AT465" s="73">
        <v>3.21000003814697</v>
      </c>
      <c r="AU465" s="73">
        <v>3.2699999809265101</v>
      </c>
      <c r="AV465" s="73">
        <v>3.3099999427795401</v>
      </c>
      <c r="AW465" s="73">
        <v>3.2999999523162802</v>
      </c>
      <c r="AX465" s="73">
        <v>2.9200000762939502</v>
      </c>
      <c r="AY465" s="73">
        <v>2.6099998950958301</v>
      </c>
      <c r="AZ465" s="73">
        <v>2.5</v>
      </c>
      <c r="BA465" s="73">
        <v>2.9800000190734899</v>
      </c>
      <c r="BB465" s="73">
        <v>3.4700000286102299</v>
      </c>
      <c r="BC465" s="73">
        <v>3.1900000572204599</v>
      </c>
      <c r="BD465" s="73">
        <v>2.9300000667571999</v>
      </c>
      <c r="BE465" s="73">
        <v>2.1300001144409202</v>
      </c>
      <c r="BF465" s="73">
        <v>2.0999999046325701</v>
      </c>
      <c r="BG465" s="73">
        <v>2.0799999237060498</v>
      </c>
      <c r="BH465" s="73">
        <v>2.0299999713897701</v>
      </c>
      <c r="BI465" s="73">
        <v>1.9900000095367401</v>
      </c>
      <c r="BJ465" s="73">
        <v>1.96000003814697</v>
      </c>
      <c r="BK465" s="73">
        <v>2.1600000858306898</v>
      </c>
    </row>
    <row r="466" spans="1:63" x14ac:dyDescent="0.25">
      <c r="A466" s="61" t="s">
        <v>276</v>
      </c>
      <c r="B466" s="62" t="s">
        <v>275</v>
      </c>
      <c r="C466" s="77" t="e">
        <v>#N/A</v>
      </c>
      <c r="D466" s="77" t="e">
        <v>#N/A</v>
      </c>
      <c r="E466" s="77" t="e">
        <v>#N/A</v>
      </c>
      <c r="F466" s="77" t="e">
        <v>#N/A</v>
      </c>
      <c r="G466" s="77" t="e">
        <v>#N/A</v>
      </c>
      <c r="H466" s="77" t="e">
        <v>#N/A</v>
      </c>
      <c r="I466" s="77" t="e">
        <v>#N/A</v>
      </c>
      <c r="J466" s="77" t="e">
        <v>#N/A</v>
      </c>
      <c r="K466" s="77" t="e">
        <v>#N/A</v>
      </c>
      <c r="L466" s="77" t="e">
        <v>#N/A</v>
      </c>
      <c r="M466" s="77" t="e">
        <v>#N/A</v>
      </c>
      <c r="N466" s="77" t="e">
        <v>#N/A</v>
      </c>
      <c r="O466" s="77" t="e">
        <v>#N/A</v>
      </c>
      <c r="P466" s="77" t="e">
        <v>#N/A</v>
      </c>
      <c r="Q466" s="77" t="e">
        <v>#N/A</v>
      </c>
      <c r="R466" s="77" t="e">
        <v>#N/A</v>
      </c>
      <c r="S466" s="77" t="e">
        <v>#N/A</v>
      </c>
      <c r="T466" s="77" t="e">
        <v>#N/A</v>
      </c>
      <c r="U466" s="77" t="e">
        <v>#N/A</v>
      </c>
      <c r="V466" s="77" t="e">
        <v>#N/A</v>
      </c>
      <c r="W466" s="77" t="e">
        <v>#N/A</v>
      </c>
      <c r="X466" s="77" t="e">
        <v>#N/A</v>
      </c>
      <c r="Y466" s="77" t="e">
        <v>#N/A</v>
      </c>
      <c r="Z466" s="77" t="e">
        <v>#N/A</v>
      </c>
      <c r="AA466" s="77" t="e">
        <v>#N/A</v>
      </c>
      <c r="AB466" s="77" t="e">
        <v>#N/A</v>
      </c>
      <c r="AC466" s="77" t="e">
        <v>#N/A</v>
      </c>
      <c r="AD466" s="77" t="e">
        <v>#N/A</v>
      </c>
      <c r="AE466" s="77" t="e">
        <v>#N/A</v>
      </c>
      <c r="AF466" s="77" t="e">
        <v>#N/A</v>
      </c>
      <c r="AG466" s="73" t="e">
        <v>#N/A</v>
      </c>
      <c r="AH466" s="73">
        <v>2.6300001144409202</v>
      </c>
      <c r="AI466" s="73">
        <v>1.3500000238418599</v>
      </c>
      <c r="AJ466" s="73">
        <v>1.4900000095367401</v>
      </c>
      <c r="AK466" s="73">
        <v>1.3500000238418599</v>
      </c>
      <c r="AL466" s="73">
        <v>1.1000000238418599</v>
      </c>
      <c r="AM466" s="73">
        <v>1.0700000524520901</v>
      </c>
      <c r="AN466" s="73">
        <v>0.87000000476837203</v>
      </c>
      <c r="AO466" s="73">
        <v>3.4000000953674299</v>
      </c>
      <c r="AP466" s="73">
        <v>2.9700000286102299</v>
      </c>
      <c r="AQ466" s="73">
        <v>2.3900001049041699</v>
      </c>
      <c r="AR466" s="73">
        <v>2.5999999046325701</v>
      </c>
      <c r="AS466" s="73">
        <v>1.8200000524520901</v>
      </c>
      <c r="AT466" s="73">
        <v>1.53999996185303</v>
      </c>
      <c r="AU466" s="73">
        <v>1.5099999904632599</v>
      </c>
      <c r="AV466" s="73">
        <v>1.3500000238418599</v>
      </c>
      <c r="AW466" s="73">
        <v>1.2200000286102299</v>
      </c>
      <c r="AX466" s="73">
        <v>1.1799999475479099</v>
      </c>
      <c r="AY466" s="73">
        <v>1.1799999475479099</v>
      </c>
      <c r="AZ466" s="73">
        <v>0.93000000715255704</v>
      </c>
      <c r="BA466" s="73">
        <v>0.62000000476837203</v>
      </c>
      <c r="BB466" s="73">
        <v>0.66000002622604403</v>
      </c>
      <c r="BC466" s="73">
        <v>0.57999998331069902</v>
      </c>
      <c r="BD466" s="73">
        <v>0.20999999344348899</v>
      </c>
      <c r="BE466" s="73">
        <v>0.57999998331069902</v>
      </c>
      <c r="BF466" s="73">
        <v>0.60000002384185802</v>
      </c>
      <c r="BG466" s="73">
        <v>0.68999999761581399</v>
      </c>
      <c r="BH466" s="73">
        <v>0.82999998331069902</v>
      </c>
      <c r="BI466" s="73">
        <v>0.769999980926514</v>
      </c>
      <c r="BJ466" s="73">
        <v>0.72000002861022905</v>
      </c>
      <c r="BK466" s="73">
        <v>1.0199999809265099</v>
      </c>
    </row>
    <row r="467" spans="1:63" x14ac:dyDescent="0.25">
      <c r="A467" s="61" t="s">
        <v>278</v>
      </c>
      <c r="B467" s="62" t="s">
        <v>277</v>
      </c>
      <c r="C467" s="77" t="e">
        <v>#N/A</v>
      </c>
      <c r="D467" s="77" t="e">
        <v>#N/A</v>
      </c>
      <c r="E467" s="77" t="e">
        <v>#N/A</v>
      </c>
      <c r="F467" s="77" t="e">
        <v>#N/A</v>
      </c>
      <c r="G467" s="77" t="e">
        <v>#N/A</v>
      </c>
      <c r="H467" s="77" t="e">
        <v>#N/A</v>
      </c>
      <c r="I467" s="77" t="e">
        <v>#N/A</v>
      </c>
      <c r="J467" s="77" t="e">
        <v>#N/A</v>
      </c>
      <c r="K467" s="77" t="e">
        <v>#N/A</v>
      </c>
      <c r="L467" s="77" t="e">
        <v>#N/A</v>
      </c>
      <c r="M467" s="77" t="e">
        <v>#N/A</v>
      </c>
      <c r="N467" s="77" t="e">
        <v>#N/A</v>
      </c>
      <c r="O467" s="77" t="e">
        <v>#N/A</v>
      </c>
      <c r="P467" s="77" t="e">
        <v>#N/A</v>
      </c>
      <c r="Q467" s="77" t="e">
        <v>#N/A</v>
      </c>
      <c r="R467" s="77" t="e">
        <v>#N/A</v>
      </c>
      <c r="S467" s="77" t="e">
        <v>#N/A</v>
      </c>
      <c r="T467" s="77" t="e">
        <v>#N/A</v>
      </c>
      <c r="U467" s="77" t="e">
        <v>#N/A</v>
      </c>
      <c r="V467" s="77" t="e">
        <v>#N/A</v>
      </c>
      <c r="W467" s="77" t="e">
        <v>#N/A</v>
      </c>
      <c r="X467" s="77" t="e">
        <v>#N/A</v>
      </c>
      <c r="Y467" s="77" t="e">
        <v>#N/A</v>
      </c>
      <c r="Z467" s="77" t="e">
        <v>#N/A</v>
      </c>
      <c r="AA467" s="77" t="e">
        <v>#N/A</v>
      </c>
      <c r="AB467" s="77" t="e">
        <v>#N/A</v>
      </c>
      <c r="AC467" s="77" t="e">
        <v>#N/A</v>
      </c>
      <c r="AD467" s="77" t="e">
        <v>#N/A</v>
      </c>
      <c r="AE467" s="77" t="e">
        <v>#N/A</v>
      </c>
      <c r="AF467" s="77" t="e">
        <v>#N/A</v>
      </c>
      <c r="AG467" s="73" t="e">
        <v>#N/A</v>
      </c>
      <c r="AH467" s="73">
        <v>3.2400000095367401</v>
      </c>
      <c r="AI467" s="73">
        <v>3.2799999713897701</v>
      </c>
      <c r="AJ467" s="73">
        <v>3.3399999141693102</v>
      </c>
      <c r="AK467" s="73">
        <v>3.3599998950958301</v>
      </c>
      <c r="AL467" s="73">
        <v>3.3599998950958301</v>
      </c>
      <c r="AM467" s="73">
        <v>3.3599998950958301</v>
      </c>
      <c r="AN467" s="73">
        <v>3.3599998950958301</v>
      </c>
      <c r="AO467" s="73">
        <v>3.3599998950958301</v>
      </c>
      <c r="AP467" s="73">
        <v>3.3800001144409202</v>
      </c>
      <c r="AQ467" s="73">
        <v>3.3599998950958301</v>
      </c>
      <c r="AR467" s="73">
        <v>3.3499999046325701</v>
      </c>
      <c r="AS467" s="73">
        <v>3.3800001144409202</v>
      </c>
      <c r="AT467" s="73">
        <v>3.3800001144409202</v>
      </c>
      <c r="AU467" s="73">
        <v>3.3499999046325701</v>
      </c>
      <c r="AV467" s="73">
        <v>3.2999999523162802</v>
      </c>
      <c r="AW467" s="73">
        <v>3.2200000286102299</v>
      </c>
      <c r="AX467" s="73">
        <v>3.1400001049041699</v>
      </c>
      <c r="AY467" s="73">
        <v>3.1099998950958301</v>
      </c>
      <c r="AZ467" s="73">
        <v>3.2699999809265101</v>
      </c>
      <c r="BA467" s="73">
        <v>3.2999999523162802</v>
      </c>
      <c r="BB467" s="73">
        <v>3.5299999713897701</v>
      </c>
      <c r="BC467" s="73">
        <v>3.7699999809265101</v>
      </c>
      <c r="BD467" s="73">
        <v>4.0300002098083496</v>
      </c>
      <c r="BE467" s="73">
        <v>4.2300000190734899</v>
      </c>
      <c r="BF467" s="73">
        <v>4.4499998092651403</v>
      </c>
      <c r="BG467" s="73">
        <v>4.6599998474121103</v>
      </c>
      <c r="BH467" s="73">
        <v>4.5700001716613796</v>
      </c>
      <c r="BI467" s="73">
        <v>4.4800000190734899</v>
      </c>
      <c r="BJ467" s="73">
        <v>4.4200000762939498</v>
      </c>
      <c r="BK467" s="73">
        <v>5.0599999427795401</v>
      </c>
    </row>
    <row r="468" spans="1:63" x14ac:dyDescent="0.25">
      <c r="A468" s="61" t="s">
        <v>116</v>
      </c>
      <c r="B468" s="62" t="s">
        <v>115</v>
      </c>
      <c r="C468" s="77" t="e">
        <v>#N/A</v>
      </c>
      <c r="D468" s="77" t="e">
        <v>#N/A</v>
      </c>
      <c r="E468" s="77" t="e">
        <v>#N/A</v>
      </c>
      <c r="F468" s="77" t="e">
        <v>#N/A</v>
      </c>
      <c r="G468" s="77" t="e">
        <v>#N/A</v>
      </c>
      <c r="H468" s="77" t="e">
        <v>#N/A</v>
      </c>
      <c r="I468" s="77" t="e">
        <v>#N/A</v>
      </c>
      <c r="J468" s="77" t="e">
        <v>#N/A</v>
      </c>
      <c r="K468" s="77" t="e">
        <v>#N/A</v>
      </c>
      <c r="L468" s="77" t="e">
        <v>#N/A</v>
      </c>
      <c r="M468" s="77" t="e">
        <v>#N/A</v>
      </c>
      <c r="N468" s="77" t="e">
        <v>#N/A</v>
      </c>
      <c r="O468" s="77" t="e">
        <v>#N/A</v>
      </c>
      <c r="P468" s="77" t="e">
        <v>#N/A</v>
      </c>
      <c r="Q468" s="77" t="e">
        <v>#N/A</v>
      </c>
      <c r="R468" s="77" t="e">
        <v>#N/A</v>
      </c>
      <c r="S468" s="77" t="e">
        <v>#N/A</v>
      </c>
      <c r="T468" s="77" t="e">
        <v>#N/A</v>
      </c>
      <c r="U468" s="77" t="e">
        <v>#N/A</v>
      </c>
      <c r="V468" s="77" t="e">
        <v>#N/A</v>
      </c>
      <c r="W468" s="77" t="e">
        <v>#N/A</v>
      </c>
      <c r="X468" s="77" t="e">
        <v>#N/A</v>
      </c>
      <c r="Y468" s="77" t="e">
        <v>#N/A</v>
      </c>
      <c r="Z468" s="77" t="e">
        <v>#N/A</v>
      </c>
      <c r="AA468" s="77" t="e">
        <v>#N/A</v>
      </c>
      <c r="AB468" s="77" t="e">
        <v>#N/A</v>
      </c>
      <c r="AC468" s="77" t="e">
        <v>#N/A</v>
      </c>
      <c r="AD468" s="77" t="e">
        <v>#N/A</v>
      </c>
      <c r="AE468" s="77" t="e">
        <v>#N/A</v>
      </c>
      <c r="AF468" s="77" t="e">
        <v>#N/A</v>
      </c>
      <c r="AG468" s="73" t="e">
        <v>#N/A</v>
      </c>
      <c r="AH468" s="73">
        <v>4.2600002288818404</v>
      </c>
      <c r="AI468" s="73">
        <v>4.3200001716613796</v>
      </c>
      <c r="AJ468" s="73">
        <v>4.4299998283386204</v>
      </c>
      <c r="AK468" s="73">
        <v>4.46000003814697</v>
      </c>
      <c r="AL468" s="73">
        <v>4.46000003814697</v>
      </c>
      <c r="AM468" s="73">
        <v>4.46000003814697</v>
      </c>
      <c r="AN468" s="73">
        <v>4.4499998092651403</v>
      </c>
      <c r="AO468" s="73">
        <v>4.4499998092651403</v>
      </c>
      <c r="AP468" s="73">
        <v>4.4899997711181596</v>
      </c>
      <c r="AQ468" s="73">
        <v>4.46000003814697</v>
      </c>
      <c r="AR468" s="73">
        <v>4.4400000572204599</v>
      </c>
      <c r="AS468" s="73">
        <v>4.4800000190734899</v>
      </c>
      <c r="AT468" s="73">
        <v>4.4800000190734899</v>
      </c>
      <c r="AU468" s="73">
        <v>4.4299998283386204</v>
      </c>
      <c r="AV468" s="73">
        <v>4.3600001335143999</v>
      </c>
      <c r="AW468" s="73">
        <v>4.2300000190734899</v>
      </c>
      <c r="AX468" s="73">
        <v>3.5999999046325701</v>
      </c>
      <c r="AY468" s="73">
        <v>3.0799999237060498</v>
      </c>
      <c r="AZ468" s="73">
        <v>2.7999999523162802</v>
      </c>
      <c r="BA468" s="73">
        <v>2.3900001049041699</v>
      </c>
      <c r="BB468" s="73">
        <v>1.9800000190734901</v>
      </c>
      <c r="BC468" s="73">
        <v>2.0499999523162802</v>
      </c>
      <c r="BD468" s="73">
        <v>2.1199998855590798</v>
      </c>
      <c r="BE468" s="73">
        <v>2.1600000858306898</v>
      </c>
      <c r="BF468" s="73">
        <v>2.2000000476837198</v>
      </c>
      <c r="BG468" s="73">
        <v>2.9500000476837198</v>
      </c>
      <c r="BH468" s="73">
        <v>3.7400000095367401</v>
      </c>
      <c r="BI468" s="73">
        <v>3.6600000858306898</v>
      </c>
      <c r="BJ468" s="73">
        <v>3.5999999046325701</v>
      </c>
      <c r="BK468" s="73">
        <v>4.0500001907348597</v>
      </c>
    </row>
    <row r="469" spans="1:63" x14ac:dyDescent="0.25">
      <c r="A469" s="61" t="s">
        <v>492</v>
      </c>
      <c r="B469" s="62" t="s">
        <v>491</v>
      </c>
      <c r="C469" s="77" t="e">
        <v>#N/A</v>
      </c>
      <c r="D469" s="77" t="e">
        <v>#N/A</v>
      </c>
      <c r="E469" s="77" t="e">
        <v>#N/A</v>
      </c>
      <c r="F469" s="77" t="e">
        <v>#N/A</v>
      </c>
      <c r="G469" s="77" t="e">
        <v>#N/A</v>
      </c>
      <c r="H469" s="77" t="e">
        <v>#N/A</v>
      </c>
      <c r="I469" s="77" t="e">
        <v>#N/A</v>
      </c>
      <c r="J469" s="77" t="e">
        <v>#N/A</v>
      </c>
      <c r="K469" s="77" t="e">
        <v>#N/A</v>
      </c>
      <c r="L469" s="77" t="e">
        <v>#N/A</v>
      </c>
      <c r="M469" s="77" t="e">
        <v>#N/A</v>
      </c>
      <c r="N469" s="77" t="e">
        <v>#N/A</v>
      </c>
      <c r="O469" s="77" t="e">
        <v>#N/A</v>
      </c>
      <c r="P469" s="77" t="e">
        <v>#N/A</v>
      </c>
      <c r="Q469" s="77" t="e">
        <v>#N/A</v>
      </c>
      <c r="R469" s="77" t="e">
        <v>#N/A</v>
      </c>
      <c r="S469" s="77" t="e">
        <v>#N/A</v>
      </c>
      <c r="T469" s="77" t="e">
        <v>#N/A</v>
      </c>
      <c r="U469" s="77" t="e">
        <v>#N/A</v>
      </c>
      <c r="V469" s="77" t="e">
        <v>#N/A</v>
      </c>
      <c r="W469" s="77" t="e">
        <v>#N/A</v>
      </c>
      <c r="X469" s="77" t="e">
        <v>#N/A</v>
      </c>
      <c r="Y469" s="77" t="e">
        <v>#N/A</v>
      </c>
      <c r="Z469" s="77" t="e">
        <v>#N/A</v>
      </c>
      <c r="AA469" s="77" t="e">
        <v>#N/A</v>
      </c>
      <c r="AB469" s="77" t="e">
        <v>#N/A</v>
      </c>
      <c r="AC469" s="77" t="e">
        <v>#N/A</v>
      </c>
      <c r="AD469" s="77" t="e">
        <v>#N/A</v>
      </c>
      <c r="AE469" s="77" t="e">
        <v>#N/A</v>
      </c>
      <c r="AF469" s="77" t="e">
        <v>#N/A</v>
      </c>
      <c r="AG469" s="73" t="e">
        <v>#N/A</v>
      </c>
      <c r="AH469" s="73">
        <v>1.25</v>
      </c>
      <c r="AI469" s="73">
        <v>1.2699999809265099</v>
      </c>
      <c r="AJ469" s="73">
        <v>1.29999995231628</v>
      </c>
      <c r="AK469" s="73">
        <v>1.58000004291534</v>
      </c>
      <c r="AL469" s="73">
        <v>1.87999999523163</v>
      </c>
      <c r="AM469" s="73">
        <v>2.2000000476837198</v>
      </c>
      <c r="AN469" s="73">
        <v>2.53999996185303</v>
      </c>
      <c r="AO469" s="73">
        <v>2.9100000858306898</v>
      </c>
      <c r="AP469" s="73">
        <v>3.3399999141693102</v>
      </c>
      <c r="AQ469" s="73">
        <v>3.7400000095367401</v>
      </c>
      <c r="AR469" s="73">
        <v>4.1700000762939498</v>
      </c>
      <c r="AS469" s="73">
        <v>4.6799998283386204</v>
      </c>
      <c r="AT469" s="73">
        <v>5.1799998283386204</v>
      </c>
      <c r="AU469" s="73">
        <v>3.4800000190734899</v>
      </c>
      <c r="AV469" s="73">
        <v>2.1199998855590798</v>
      </c>
      <c r="AW469" s="73">
        <v>1.0900000333786</v>
      </c>
      <c r="AX469" s="73">
        <v>1.1900000572204601</v>
      </c>
      <c r="AY469" s="73">
        <v>1.3099999427795399</v>
      </c>
      <c r="AZ469" s="73">
        <v>1.5599999427795399</v>
      </c>
      <c r="BA469" s="73">
        <v>1.75</v>
      </c>
      <c r="BB469" s="73">
        <v>1.91999995708466</v>
      </c>
      <c r="BC469" s="73">
        <v>2.1099998950958301</v>
      </c>
      <c r="BD469" s="73">
        <v>2.3099999427795401</v>
      </c>
      <c r="BE469" s="73">
        <v>2.46000003814697</v>
      </c>
      <c r="BF469" s="73">
        <v>2.6400001049041699</v>
      </c>
      <c r="BG469" s="73">
        <v>2.7999999523162802</v>
      </c>
      <c r="BH469" s="73">
        <v>2.9300000667571999</v>
      </c>
      <c r="BI469" s="73">
        <v>3.0699999332428001</v>
      </c>
      <c r="BJ469" s="73">
        <v>3.0099999904632599</v>
      </c>
      <c r="BK469" s="73">
        <v>4.3699998855590803</v>
      </c>
    </row>
    <row r="470" spans="1:63" x14ac:dyDescent="0.25">
      <c r="A470" s="61" t="s">
        <v>219</v>
      </c>
      <c r="B470" s="62" t="s">
        <v>218</v>
      </c>
      <c r="C470" s="77" t="e">
        <v>#N/A</v>
      </c>
      <c r="D470" s="77" t="e">
        <v>#N/A</v>
      </c>
      <c r="E470" s="77" t="e">
        <v>#N/A</v>
      </c>
      <c r="F470" s="77" t="e">
        <v>#N/A</v>
      </c>
      <c r="G470" s="77" t="e">
        <v>#N/A</v>
      </c>
      <c r="H470" s="77" t="e">
        <v>#N/A</v>
      </c>
      <c r="I470" s="77" t="e">
        <v>#N/A</v>
      </c>
      <c r="J470" s="77" t="e">
        <v>#N/A</v>
      </c>
      <c r="K470" s="77" t="e">
        <v>#N/A</v>
      </c>
      <c r="L470" s="77" t="e">
        <v>#N/A</v>
      </c>
      <c r="M470" s="77" t="e">
        <v>#N/A</v>
      </c>
      <c r="N470" s="77" t="e">
        <v>#N/A</v>
      </c>
      <c r="O470" s="77" t="e">
        <v>#N/A</v>
      </c>
      <c r="P470" s="77" t="e">
        <v>#N/A</v>
      </c>
      <c r="Q470" s="77" t="e">
        <v>#N/A</v>
      </c>
      <c r="R470" s="77" t="e">
        <v>#N/A</v>
      </c>
      <c r="S470" s="77" t="e">
        <v>#N/A</v>
      </c>
      <c r="T470" s="77" t="e">
        <v>#N/A</v>
      </c>
      <c r="U470" s="77" t="e">
        <v>#N/A</v>
      </c>
      <c r="V470" s="77" t="e">
        <v>#N/A</v>
      </c>
      <c r="W470" s="77" t="e">
        <v>#N/A</v>
      </c>
      <c r="X470" s="77" t="e">
        <v>#N/A</v>
      </c>
      <c r="Y470" s="77" t="e">
        <v>#N/A</v>
      </c>
      <c r="Z470" s="77" t="e">
        <v>#N/A</v>
      </c>
      <c r="AA470" s="77" t="e">
        <v>#N/A</v>
      </c>
      <c r="AB470" s="77" t="e">
        <v>#N/A</v>
      </c>
      <c r="AC470" s="77" t="e">
        <v>#N/A</v>
      </c>
      <c r="AD470" s="77" t="e">
        <v>#N/A</v>
      </c>
      <c r="AE470" s="77" t="e">
        <v>#N/A</v>
      </c>
      <c r="AF470" s="77" t="e">
        <v>#N/A</v>
      </c>
      <c r="AG470" s="73" t="e">
        <v>#N/A</v>
      </c>
      <c r="AH470" s="73">
        <v>3.3599998950958301</v>
      </c>
      <c r="AI470" s="73">
        <v>3.3199999332428001</v>
      </c>
      <c r="AJ470" s="73">
        <v>3.2699999809265101</v>
      </c>
      <c r="AK470" s="73">
        <v>3.2999999523162802</v>
      </c>
      <c r="AL470" s="73">
        <v>3.3399999141693102</v>
      </c>
      <c r="AM470" s="73">
        <v>3.4000000953674299</v>
      </c>
      <c r="AN470" s="73">
        <v>3.46000003814697</v>
      </c>
      <c r="AO470" s="73">
        <v>3.5099999904632599</v>
      </c>
      <c r="AP470" s="73">
        <v>3.53999996185303</v>
      </c>
      <c r="AQ470" s="73">
        <v>3.6099998950958301</v>
      </c>
      <c r="AR470" s="73">
        <v>3.6600000858306898</v>
      </c>
      <c r="AS470" s="73">
        <v>3.6900000572204599</v>
      </c>
      <c r="AT470" s="73">
        <v>3.7200000286102299</v>
      </c>
      <c r="AU470" s="73">
        <v>3.7999999523162802</v>
      </c>
      <c r="AV470" s="73">
        <v>3.8900001049041699</v>
      </c>
      <c r="AW470" s="73">
        <v>4.0300002098083496</v>
      </c>
      <c r="AX470" s="73">
        <v>4.1700000762939498</v>
      </c>
      <c r="AY470" s="73">
        <v>4.2199997901916504</v>
      </c>
      <c r="AZ470" s="73">
        <v>4.0300002098083496</v>
      </c>
      <c r="BA470" s="73">
        <v>4.0300002098083496</v>
      </c>
      <c r="BB470" s="73">
        <v>3.4300000667571999</v>
      </c>
      <c r="BC470" s="73">
        <v>3.7200000286102299</v>
      </c>
      <c r="BD470" s="73">
        <v>2.6800000667571999</v>
      </c>
      <c r="BE470" s="73">
        <v>2.4800000190734899</v>
      </c>
      <c r="BF470" s="73">
        <v>2.4300000667571999</v>
      </c>
      <c r="BG470" s="73">
        <v>3.21000003814697</v>
      </c>
      <c r="BH470" s="73">
        <v>3.2999999523162802</v>
      </c>
      <c r="BI470" s="73">
        <v>3.4000000953674299</v>
      </c>
      <c r="BJ470" s="73">
        <v>3.46000003814697</v>
      </c>
      <c r="BK470" s="73">
        <v>6.7399997711181596</v>
      </c>
    </row>
    <row r="471" spans="1:63" x14ac:dyDescent="0.25">
      <c r="A471" s="61" t="s">
        <v>16</v>
      </c>
      <c r="B471" s="62" t="s">
        <v>15</v>
      </c>
      <c r="C471" s="77" t="e">
        <v>#N/A</v>
      </c>
      <c r="D471" s="77" t="e">
        <v>#N/A</v>
      </c>
      <c r="E471" s="77" t="e">
        <v>#N/A</v>
      </c>
      <c r="F471" s="77" t="e">
        <v>#N/A</v>
      </c>
      <c r="G471" s="77" t="e">
        <v>#N/A</v>
      </c>
      <c r="H471" s="77" t="e">
        <v>#N/A</v>
      </c>
      <c r="I471" s="77" t="e">
        <v>#N/A</v>
      </c>
      <c r="J471" s="77" t="e">
        <v>#N/A</v>
      </c>
      <c r="K471" s="77" t="e">
        <v>#N/A</v>
      </c>
      <c r="L471" s="77" t="e">
        <v>#N/A</v>
      </c>
      <c r="M471" s="77" t="e">
        <v>#N/A</v>
      </c>
      <c r="N471" s="77" t="e">
        <v>#N/A</v>
      </c>
      <c r="O471" s="77" t="e">
        <v>#N/A</v>
      </c>
      <c r="P471" s="77" t="e">
        <v>#N/A</v>
      </c>
      <c r="Q471" s="77" t="e">
        <v>#N/A</v>
      </c>
      <c r="R471" s="77" t="e">
        <v>#N/A</v>
      </c>
      <c r="S471" s="77" t="e">
        <v>#N/A</v>
      </c>
      <c r="T471" s="77" t="e">
        <v>#N/A</v>
      </c>
      <c r="U471" s="77" t="e">
        <v>#N/A</v>
      </c>
      <c r="V471" s="77" t="e">
        <v>#N/A</v>
      </c>
      <c r="W471" s="77" t="e">
        <v>#N/A</v>
      </c>
      <c r="X471" s="77" t="e">
        <v>#N/A</v>
      </c>
      <c r="Y471" s="77" t="e">
        <v>#N/A</v>
      </c>
      <c r="Z471" s="77" t="e">
        <v>#N/A</v>
      </c>
      <c r="AA471" s="77" t="e">
        <v>#N/A</v>
      </c>
      <c r="AB471" s="77" t="e">
        <v>#N/A</v>
      </c>
      <c r="AC471" s="77" t="e">
        <v>#N/A</v>
      </c>
      <c r="AD471" s="77" t="e">
        <v>#N/A</v>
      </c>
      <c r="AE471" s="77" t="e">
        <v>#N/A</v>
      </c>
      <c r="AF471" s="77" t="e">
        <v>#N/A</v>
      </c>
      <c r="AG471" s="73" t="e">
        <v>#N/A</v>
      </c>
      <c r="AH471" s="73">
        <v>15.6400003433228</v>
      </c>
      <c r="AI471" s="73">
        <v>15.7399997711182</v>
      </c>
      <c r="AJ471" s="73">
        <v>15.9099998474121</v>
      </c>
      <c r="AK471" s="73">
        <v>15.960000038146999</v>
      </c>
      <c r="AL471" s="73">
        <v>15.949999809265099</v>
      </c>
      <c r="AM471" s="73">
        <v>15.960000038146999</v>
      </c>
      <c r="AN471" s="73">
        <v>15.939999580383301</v>
      </c>
      <c r="AO471" s="73">
        <v>15.539999961853001</v>
      </c>
      <c r="AP471" s="73">
        <v>15.210000038146999</v>
      </c>
      <c r="AQ471" s="73">
        <v>14.939999580383301</v>
      </c>
      <c r="AR471" s="73">
        <v>14.3999996185303</v>
      </c>
      <c r="AS471" s="73">
        <v>14.550000190734901</v>
      </c>
      <c r="AT471" s="73">
        <v>14.5100002288818</v>
      </c>
      <c r="AU471" s="73">
        <v>14.2299995422363</v>
      </c>
      <c r="AV471" s="73">
        <v>12.8699998855591</v>
      </c>
      <c r="AW471" s="73">
        <v>12.5100002288818</v>
      </c>
      <c r="AX471" s="73">
        <v>12.3699998855591</v>
      </c>
      <c r="AY471" s="73">
        <v>12.439999580383301</v>
      </c>
      <c r="AZ471" s="73">
        <v>13.289999961853001</v>
      </c>
      <c r="BA471" s="73">
        <v>13.050000190734901</v>
      </c>
      <c r="BB471" s="73">
        <v>18.329999923706101</v>
      </c>
      <c r="BC471" s="73">
        <v>17.629999160766602</v>
      </c>
      <c r="BD471" s="73">
        <v>15.930000305175801</v>
      </c>
      <c r="BE471" s="73">
        <v>15.060000419616699</v>
      </c>
      <c r="BF471" s="73">
        <v>15.1599998474121</v>
      </c>
      <c r="BG471" s="73">
        <v>15.5100002288818</v>
      </c>
      <c r="BH471" s="73">
        <v>15.3800001144409</v>
      </c>
      <c r="BI471" s="73">
        <v>15.460000038146999</v>
      </c>
      <c r="BJ471" s="73">
        <v>15.1300001144409</v>
      </c>
      <c r="BK471" s="73">
        <v>16.690000534057599</v>
      </c>
    </row>
    <row r="472" spans="1:63" x14ac:dyDescent="0.25">
      <c r="A472" s="61" t="s">
        <v>330</v>
      </c>
      <c r="B472" s="62" t="s">
        <v>329</v>
      </c>
      <c r="C472" s="77" t="e">
        <v>#N/A</v>
      </c>
      <c r="D472" s="77" t="e">
        <v>#N/A</v>
      </c>
      <c r="E472" s="77" t="e">
        <v>#N/A</v>
      </c>
      <c r="F472" s="77" t="e">
        <v>#N/A</v>
      </c>
      <c r="G472" s="77" t="e">
        <v>#N/A</v>
      </c>
      <c r="H472" s="77" t="e">
        <v>#N/A</v>
      </c>
      <c r="I472" s="77" t="e">
        <v>#N/A</v>
      </c>
      <c r="J472" s="77" t="e">
        <v>#N/A</v>
      </c>
      <c r="K472" s="77" t="e">
        <v>#N/A</v>
      </c>
      <c r="L472" s="77" t="e">
        <v>#N/A</v>
      </c>
      <c r="M472" s="77" t="e">
        <v>#N/A</v>
      </c>
      <c r="N472" s="77" t="e">
        <v>#N/A</v>
      </c>
      <c r="O472" s="77" t="e">
        <v>#N/A</v>
      </c>
      <c r="P472" s="77" t="e">
        <v>#N/A</v>
      </c>
      <c r="Q472" s="77" t="e">
        <v>#N/A</v>
      </c>
      <c r="R472" s="77" t="e">
        <v>#N/A</v>
      </c>
      <c r="S472" s="77" t="e">
        <v>#N/A</v>
      </c>
      <c r="T472" s="77" t="e">
        <v>#N/A</v>
      </c>
      <c r="U472" s="77" t="e">
        <v>#N/A</v>
      </c>
      <c r="V472" s="77" t="e">
        <v>#N/A</v>
      </c>
      <c r="W472" s="77" t="e">
        <v>#N/A</v>
      </c>
      <c r="X472" s="77" t="e">
        <v>#N/A</v>
      </c>
      <c r="Y472" s="77" t="e">
        <v>#N/A</v>
      </c>
      <c r="Z472" s="77" t="e">
        <v>#N/A</v>
      </c>
      <c r="AA472" s="77" t="e">
        <v>#N/A</v>
      </c>
      <c r="AB472" s="77" t="e">
        <v>#N/A</v>
      </c>
      <c r="AC472" s="77" t="e">
        <v>#N/A</v>
      </c>
      <c r="AD472" s="77" t="e">
        <v>#N/A</v>
      </c>
      <c r="AE472" s="77" t="e">
        <v>#N/A</v>
      </c>
      <c r="AF472" s="77" t="e">
        <v>#N/A</v>
      </c>
      <c r="AG472" s="73" t="e">
        <v>#N/A</v>
      </c>
      <c r="AH472" s="73">
        <v>8.2100000381469709</v>
      </c>
      <c r="AI472" s="73">
        <v>8.5100002288818395</v>
      </c>
      <c r="AJ472" s="73">
        <v>8.9600000381469709</v>
      </c>
      <c r="AK472" s="73">
        <v>8.5799999237060494</v>
      </c>
      <c r="AL472" s="73">
        <v>7.6399998664856001</v>
      </c>
      <c r="AM472" s="73">
        <v>6.6300001144409197</v>
      </c>
      <c r="AN472" s="73">
        <v>6.8400001525878897</v>
      </c>
      <c r="AO472" s="73">
        <v>6.8899998664856001</v>
      </c>
      <c r="AP472" s="73">
        <v>7.6900000572204599</v>
      </c>
      <c r="AQ472" s="73">
        <v>6.5</v>
      </c>
      <c r="AR472" s="73">
        <v>8.3800001144409197</v>
      </c>
      <c r="AS472" s="73">
        <v>10.3599996566772</v>
      </c>
      <c r="AT472" s="73">
        <v>10.539999961853001</v>
      </c>
      <c r="AU472" s="73">
        <v>10.8400001525879</v>
      </c>
      <c r="AV472" s="73">
        <v>10.6400003433228</v>
      </c>
      <c r="AW472" s="73">
        <v>8.7200002670288104</v>
      </c>
      <c r="AX472" s="73">
        <v>8.8699998855590803</v>
      </c>
      <c r="AY472" s="73">
        <v>9.7100000381469709</v>
      </c>
      <c r="AZ472" s="73">
        <v>12.550000190734901</v>
      </c>
      <c r="BA472" s="73">
        <v>10.6599998474121</v>
      </c>
      <c r="BB472" s="73">
        <v>8.8000001907348597</v>
      </c>
      <c r="BC472" s="73">
        <v>8.1499996185302699</v>
      </c>
      <c r="BD472" s="73">
        <v>8.7299995422363299</v>
      </c>
      <c r="BE472" s="73">
        <v>9.8800001144409197</v>
      </c>
      <c r="BF472" s="73">
        <v>10.2399997711182</v>
      </c>
      <c r="BG472" s="73">
        <v>10.8400001525879</v>
      </c>
      <c r="BH472" s="73">
        <v>10.819999694824199</v>
      </c>
      <c r="BI472" s="73">
        <v>10.8900003433228</v>
      </c>
      <c r="BJ472" s="73">
        <v>13.670000076293899</v>
      </c>
      <c r="BK472" s="73">
        <v>13.920000076293899</v>
      </c>
    </row>
    <row r="473" spans="1:63" x14ac:dyDescent="0.25">
      <c r="A473" s="61" t="s">
        <v>246</v>
      </c>
      <c r="B473" s="62" t="s">
        <v>245</v>
      </c>
      <c r="C473" s="77" t="e">
        <v>#N/A</v>
      </c>
      <c r="D473" s="77" t="e">
        <v>#N/A</v>
      </c>
      <c r="E473" s="77" t="e">
        <v>#N/A</v>
      </c>
      <c r="F473" s="77" t="e">
        <v>#N/A</v>
      </c>
      <c r="G473" s="77" t="e">
        <v>#N/A</v>
      </c>
      <c r="H473" s="77" t="e">
        <v>#N/A</v>
      </c>
      <c r="I473" s="77" t="e">
        <v>#N/A</v>
      </c>
      <c r="J473" s="77" t="e">
        <v>#N/A</v>
      </c>
      <c r="K473" s="77" t="e">
        <v>#N/A</v>
      </c>
      <c r="L473" s="77" t="e">
        <v>#N/A</v>
      </c>
      <c r="M473" s="77" t="e">
        <v>#N/A</v>
      </c>
      <c r="N473" s="77" t="e">
        <v>#N/A</v>
      </c>
      <c r="O473" s="77" t="e">
        <v>#N/A</v>
      </c>
      <c r="P473" s="77" t="e">
        <v>#N/A</v>
      </c>
      <c r="Q473" s="77" t="e">
        <v>#N/A</v>
      </c>
      <c r="R473" s="77" t="e">
        <v>#N/A</v>
      </c>
      <c r="S473" s="77" t="e">
        <v>#N/A</v>
      </c>
      <c r="T473" s="77" t="e">
        <v>#N/A</v>
      </c>
      <c r="U473" s="77" t="e">
        <v>#N/A</v>
      </c>
      <c r="V473" s="77" t="e">
        <v>#N/A</v>
      </c>
      <c r="W473" s="77" t="e">
        <v>#N/A</v>
      </c>
      <c r="X473" s="77" t="e">
        <v>#N/A</v>
      </c>
      <c r="Y473" s="77" t="e">
        <v>#N/A</v>
      </c>
      <c r="Z473" s="77" t="e">
        <v>#N/A</v>
      </c>
      <c r="AA473" s="77" t="e">
        <v>#N/A</v>
      </c>
      <c r="AB473" s="77" t="e">
        <v>#N/A</v>
      </c>
      <c r="AC473" s="77" t="e">
        <v>#N/A</v>
      </c>
      <c r="AD473" s="77" t="e">
        <v>#N/A</v>
      </c>
      <c r="AE473" s="77" t="e">
        <v>#N/A</v>
      </c>
      <c r="AF473" s="77" t="e">
        <v>#N/A</v>
      </c>
      <c r="AG473" s="73" t="e">
        <v>#N/A</v>
      </c>
      <c r="AH473" s="73">
        <v>1.3999999761581401</v>
      </c>
      <c r="AI473" s="73">
        <v>1.5</v>
      </c>
      <c r="AJ473" s="73">
        <v>1.5</v>
      </c>
      <c r="AK473" s="73">
        <v>4.6999998092651403</v>
      </c>
      <c r="AL473" s="73">
        <v>8.3000001907348597</v>
      </c>
      <c r="AM473" s="73">
        <v>10.300000190734901</v>
      </c>
      <c r="AN473" s="73">
        <v>11</v>
      </c>
      <c r="AO473" s="73">
        <v>12.199999809265099</v>
      </c>
      <c r="AP473" s="73">
        <v>12.699999809265099</v>
      </c>
      <c r="AQ473" s="73">
        <v>11.670000076293899</v>
      </c>
      <c r="AR473" s="73">
        <v>10.699999809265099</v>
      </c>
      <c r="AS473" s="73">
        <v>9.8699998855590803</v>
      </c>
      <c r="AT473" s="73">
        <v>9</v>
      </c>
      <c r="AU473" s="73">
        <v>8.1199998855590803</v>
      </c>
      <c r="AV473" s="73">
        <v>7.2600002288818404</v>
      </c>
      <c r="AW473" s="73">
        <v>6.4000000953674299</v>
      </c>
      <c r="AX473" s="73">
        <v>5.6100001335143999</v>
      </c>
      <c r="AY473" s="73">
        <v>4.9400000572204599</v>
      </c>
      <c r="AZ473" s="73">
        <v>4.53999996185303</v>
      </c>
      <c r="BA473" s="73">
        <v>4</v>
      </c>
      <c r="BB473" s="73">
        <v>4</v>
      </c>
      <c r="BC473" s="73">
        <v>4</v>
      </c>
      <c r="BD473" s="73">
        <v>4.0100002288818404</v>
      </c>
      <c r="BE473" s="73">
        <v>3.9700000286102299</v>
      </c>
      <c r="BF473" s="73">
        <v>3.9400000572204599</v>
      </c>
      <c r="BG473" s="73">
        <v>3.9000000953674299</v>
      </c>
      <c r="BH473" s="73">
        <v>3.8399999141693102</v>
      </c>
      <c r="BI473" s="73">
        <v>3.78999996185303</v>
      </c>
      <c r="BJ473" s="73">
        <v>3.7400000095367401</v>
      </c>
      <c r="BK473" s="73">
        <v>4.3800001144409197</v>
      </c>
    </row>
    <row r="474" spans="1:63" x14ac:dyDescent="0.25">
      <c r="A474" s="61" t="s">
        <v>221</v>
      </c>
      <c r="B474" s="62" t="s">
        <v>220</v>
      </c>
      <c r="C474" s="77" t="e">
        <v>#N/A</v>
      </c>
      <c r="D474" s="77" t="e">
        <v>#N/A</v>
      </c>
      <c r="E474" s="77" t="e">
        <v>#N/A</v>
      </c>
      <c r="F474" s="77" t="e">
        <v>#N/A</v>
      </c>
      <c r="G474" s="77" t="e">
        <v>#N/A</v>
      </c>
      <c r="H474" s="77" t="e">
        <v>#N/A</v>
      </c>
      <c r="I474" s="77" t="e">
        <v>#N/A</v>
      </c>
      <c r="J474" s="77" t="e">
        <v>#N/A</v>
      </c>
      <c r="K474" s="77" t="e">
        <v>#N/A</v>
      </c>
      <c r="L474" s="77" t="e">
        <v>#N/A</v>
      </c>
      <c r="M474" s="77" t="e">
        <v>#N/A</v>
      </c>
      <c r="N474" s="77" t="e">
        <v>#N/A</v>
      </c>
      <c r="O474" s="77" t="e">
        <v>#N/A</v>
      </c>
      <c r="P474" s="77" t="e">
        <v>#N/A</v>
      </c>
      <c r="Q474" s="77" t="e">
        <v>#N/A</v>
      </c>
      <c r="R474" s="77" t="e">
        <v>#N/A</v>
      </c>
      <c r="S474" s="77" t="e">
        <v>#N/A</v>
      </c>
      <c r="T474" s="77" t="e">
        <v>#N/A</v>
      </c>
      <c r="U474" s="77" t="e">
        <v>#N/A</v>
      </c>
      <c r="V474" s="77" t="e">
        <v>#N/A</v>
      </c>
      <c r="W474" s="77" t="e">
        <v>#N/A</v>
      </c>
      <c r="X474" s="77" t="e">
        <v>#N/A</v>
      </c>
      <c r="Y474" s="77" t="e">
        <v>#N/A</v>
      </c>
      <c r="Z474" s="77" t="e">
        <v>#N/A</v>
      </c>
      <c r="AA474" s="77" t="e">
        <v>#N/A</v>
      </c>
      <c r="AB474" s="77" t="e">
        <v>#N/A</v>
      </c>
      <c r="AC474" s="77" t="e">
        <v>#N/A</v>
      </c>
      <c r="AD474" s="77" t="e">
        <v>#N/A</v>
      </c>
      <c r="AE474" s="77" t="e">
        <v>#N/A</v>
      </c>
      <c r="AF474" s="77" t="e">
        <v>#N/A</v>
      </c>
      <c r="AG474" s="73" t="e">
        <v>#N/A</v>
      </c>
      <c r="AH474" s="73" t="e">
        <v>#N/A</v>
      </c>
      <c r="AI474" s="73" t="e">
        <v>#N/A</v>
      </c>
      <c r="AJ474" s="73" t="e">
        <v>#N/A</v>
      </c>
      <c r="AK474" s="73" t="e">
        <v>#N/A</v>
      </c>
      <c r="AL474" s="73" t="e">
        <v>#N/A</v>
      </c>
      <c r="AM474" s="73" t="e">
        <v>#N/A</v>
      </c>
      <c r="AN474" s="73" t="e">
        <v>#N/A</v>
      </c>
      <c r="AO474" s="73" t="e">
        <v>#N/A</v>
      </c>
      <c r="AP474" s="73" t="e">
        <v>#N/A</v>
      </c>
      <c r="AQ474" s="73" t="e">
        <v>#N/A</v>
      </c>
      <c r="AR474" s="73" t="e">
        <v>#N/A</v>
      </c>
      <c r="AS474" s="73" t="e">
        <v>#N/A</v>
      </c>
      <c r="AT474" s="73" t="e">
        <v>#N/A</v>
      </c>
      <c r="AU474" s="73" t="e">
        <v>#N/A</v>
      </c>
      <c r="AV474" s="73" t="e">
        <v>#N/A</v>
      </c>
      <c r="AW474" s="73" t="e">
        <v>#N/A</v>
      </c>
      <c r="AX474" s="73" t="e">
        <v>#N/A</v>
      </c>
      <c r="AY474" s="73" t="e">
        <v>#N/A</v>
      </c>
      <c r="AZ474" s="73" t="e">
        <v>#N/A</v>
      </c>
      <c r="BA474" s="73" t="e">
        <v>#N/A</v>
      </c>
      <c r="BB474" s="73" t="e">
        <v>#N/A</v>
      </c>
      <c r="BC474" s="73" t="e">
        <v>#N/A</v>
      </c>
      <c r="BD474" s="73" t="e">
        <v>#N/A</v>
      </c>
      <c r="BE474" s="73" t="e">
        <v>#N/A</v>
      </c>
      <c r="BF474" s="73" t="e">
        <v>#N/A</v>
      </c>
      <c r="BG474" s="73" t="e">
        <v>#N/A</v>
      </c>
      <c r="BH474" s="73" t="e">
        <v>#N/A</v>
      </c>
      <c r="BI474" s="73" t="e">
        <v>#N/A</v>
      </c>
      <c r="BJ474" s="73" t="e">
        <v>#N/A</v>
      </c>
      <c r="BK474" s="73" t="e">
        <v>#N/A</v>
      </c>
    </row>
    <row r="475" spans="1:63" x14ac:dyDescent="0.25">
      <c r="A475" s="61" t="s">
        <v>494</v>
      </c>
      <c r="B475" s="62" t="s">
        <v>493</v>
      </c>
      <c r="C475" s="77" t="e">
        <v>#N/A</v>
      </c>
      <c r="D475" s="77" t="e">
        <v>#N/A</v>
      </c>
      <c r="E475" s="77" t="e">
        <v>#N/A</v>
      </c>
      <c r="F475" s="77" t="e">
        <v>#N/A</v>
      </c>
      <c r="G475" s="77" t="e">
        <v>#N/A</v>
      </c>
      <c r="H475" s="77" t="e">
        <v>#N/A</v>
      </c>
      <c r="I475" s="77" t="e">
        <v>#N/A</v>
      </c>
      <c r="J475" s="77" t="e">
        <v>#N/A</v>
      </c>
      <c r="K475" s="77" t="e">
        <v>#N/A</v>
      </c>
      <c r="L475" s="77" t="e">
        <v>#N/A</v>
      </c>
      <c r="M475" s="77" t="e">
        <v>#N/A</v>
      </c>
      <c r="N475" s="77" t="e">
        <v>#N/A</v>
      </c>
      <c r="O475" s="77" t="e">
        <v>#N/A</v>
      </c>
      <c r="P475" s="77" t="e">
        <v>#N/A</v>
      </c>
      <c r="Q475" s="77" t="e">
        <v>#N/A</v>
      </c>
      <c r="R475" s="77" t="e">
        <v>#N/A</v>
      </c>
      <c r="S475" s="77" t="e">
        <v>#N/A</v>
      </c>
      <c r="T475" s="77" t="e">
        <v>#N/A</v>
      </c>
      <c r="U475" s="77" t="e">
        <v>#N/A</v>
      </c>
      <c r="V475" s="77" t="e">
        <v>#N/A</v>
      </c>
      <c r="W475" s="77" t="e">
        <v>#N/A</v>
      </c>
      <c r="X475" s="77" t="e">
        <v>#N/A</v>
      </c>
      <c r="Y475" s="77" t="e">
        <v>#N/A</v>
      </c>
      <c r="Z475" s="77" t="e">
        <v>#N/A</v>
      </c>
      <c r="AA475" s="77" t="e">
        <v>#N/A</v>
      </c>
      <c r="AB475" s="77" t="e">
        <v>#N/A</v>
      </c>
      <c r="AC475" s="77" t="e">
        <v>#N/A</v>
      </c>
      <c r="AD475" s="77" t="e">
        <v>#N/A</v>
      </c>
      <c r="AE475" s="77" t="e">
        <v>#N/A</v>
      </c>
      <c r="AF475" s="77" t="e">
        <v>#N/A</v>
      </c>
      <c r="AG475" s="73" t="e">
        <v>#N/A</v>
      </c>
      <c r="AH475" s="73" t="e">
        <v>#N/A</v>
      </c>
      <c r="AI475" s="73" t="e">
        <v>#N/A</v>
      </c>
      <c r="AJ475" s="73" t="e">
        <v>#N/A</v>
      </c>
      <c r="AK475" s="73" t="e">
        <v>#N/A</v>
      </c>
      <c r="AL475" s="73" t="e">
        <v>#N/A</v>
      </c>
      <c r="AM475" s="73" t="e">
        <v>#N/A</v>
      </c>
      <c r="AN475" s="73" t="e">
        <v>#N/A</v>
      </c>
      <c r="AO475" s="73" t="e">
        <v>#N/A</v>
      </c>
      <c r="AP475" s="73" t="e">
        <v>#N/A</v>
      </c>
      <c r="AQ475" s="73" t="e">
        <v>#N/A</v>
      </c>
      <c r="AR475" s="73" t="e">
        <v>#N/A</v>
      </c>
      <c r="AS475" s="73" t="e">
        <v>#N/A</v>
      </c>
      <c r="AT475" s="73" t="e">
        <v>#N/A</v>
      </c>
      <c r="AU475" s="73" t="e">
        <v>#N/A</v>
      </c>
      <c r="AV475" s="73" t="e">
        <v>#N/A</v>
      </c>
      <c r="AW475" s="73" t="e">
        <v>#N/A</v>
      </c>
      <c r="AX475" s="73" t="e">
        <v>#N/A</v>
      </c>
      <c r="AY475" s="73" t="e">
        <v>#N/A</v>
      </c>
      <c r="AZ475" s="73" t="e">
        <v>#N/A</v>
      </c>
      <c r="BA475" s="73" t="e">
        <v>#N/A</v>
      </c>
      <c r="BB475" s="73" t="e">
        <v>#N/A</v>
      </c>
      <c r="BC475" s="73" t="e">
        <v>#N/A</v>
      </c>
      <c r="BD475" s="73" t="e">
        <v>#N/A</v>
      </c>
      <c r="BE475" s="73" t="e">
        <v>#N/A</v>
      </c>
      <c r="BF475" s="73" t="e">
        <v>#N/A</v>
      </c>
      <c r="BG475" s="73" t="e">
        <v>#N/A</v>
      </c>
      <c r="BH475" s="73" t="e">
        <v>#N/A</v>
      </c>
      <c r="BI475" s="73" t="e">
        <v>#N/A</v>
      </c>
      <c r="BJ475" s="73" t="e">
        <v>#N/A</v>
      </c>
      <c r="BK475" s="73" t="e">
        <v>#N/A</v>
      </c>
    </row>
    <row r="476" spans="1:63" x14ac:dyDescent="0.25">
      <c r="A476" s="61" t="s">
        <v>118</v>
      </c>
      <c r="B476" s="62" t="s">
        <v>117</v>
      </c>
      <c r="C476" s="77" t="e">
        <v>#N/A</v>
      </c>
      <c r="D476" s="77" t="e">
        <v>#N/A</v>
      </c>
      <c r="E476" s="77" t="e">
        <v>#N/A</v>
      </c>
      <c r="F476" s="77" t="e">
        <v>#N/A</v>
      </c>
      <c r="G476" s="77" t="e">
        <v>#N/A</v>
      </c>
      <c r="H476" s="77" t="e">
        <v>#N/A</v>
      </c>
      <c r="I476" s="77" t="e">
        <v>#N/A</v>
      </c>
      <c r="J476" s="77" t="e">
        <v>#N/A</v>
      </c>
      <c r="K476" s="77" t="e">
        <v>#N/A</v>
      </c>
      <c r="L476" s="77" t="e">
        <v>#N/A</v>
      </c>
      <c r="M476" s="77" t="e">
        <v>#N/A</v>
      </c>
      <c r="N476" s="77" t="e">
        <v>#N/A</v>
      </c>
      <c r="O476" s="77" t="e">
        <v>#N/A</v>
      </c>
      <c r="P476" s="77" t="e">
        <v>#N/A</v>
      </c>
      <c r="Q476" s="77" t="e">
        <v>#N/A</v>
      </c>
      <c r="R476" s="77" t="e">
        <v>#N/A</v>
      </c>
      <c r="S476" s="77" t="e">
        <v>#N/A</v>
      </c>
      <c r="T476" s="77" t="e">
        <v>#N/A</v>
      </c>
      <c r="U476" s="77" t="e">
        <v>#N/A</v>
      </c>
      <c r="V476" s="77" t="e">
        <v>#N/A</v>
      </c>
      <c r="W476" s="77" t="e">
        <v>#N/A</v>
      </c>
      <c r="X476" s="77" t="e">
        <v>#N/A</v>
      </c>
      <c r="Y476" s="77" t="e">
        <v>#N/A</v>
      </c>
      <c r="Z476" s="77" t="e">
        <v>#N/A</v>
      </c>
      <c r="AA476" s="77" t="e">
        <v>#N/A</v>
      </c>
      <c r="AB476" s="77" t="e">
        <v>#N/A</v>
      </c>
      <c r="AC476" s="77" t="e">
        <v>#N/A</v>
      </c>
      <c r="AD476" s="77" t="e">
        <v>#N/A</v>
      </c>
      <c r="AE476" s="77" t="e">
        <v>#N/A</v>
      </c>
      <c r="AF476" s="77" t="e">
        <v>#N/A</v>
      </c>
      <c r="AG476" s="73" t="e">
        <v>#N/A</v>
      </c>
      <c r="AH476" s="73">
        <v>0.93999999761581399</v>
      </c>
      <c r="AI476" s="73">
        <v>0.92000001668930098</v>
      </c>
      <c r="AJ476" s="73">
        <v>1.12999999523163</v>
      </c>
      <c r="AK476" s="73">
        <v>1.33000004291534</v>
      </c>
      <c r="AL476" s="73">
        <v>1.54999995231628</v>
      </c>
      <c r="AM476" s="73">
        <v>1.7699999809265099</v>
      </c>
      <c r="AN476" s="73">
        <v>2.0099999904632599</v>
      </c>
      <c r="AO476" s="73">
        <v>2.2699999809265101</v>
      </c>
      <c r="AP476" s="73">
        <v>2.5799999237060498</v>
      </c>
      <c r="AQ476" s="73">
        <v>2.8499999046325701</v>
      </c>
      <c r="AR476" s="73">
        <v>3.1400001049041699</v>
      </c>
      <c r="AS476" s="73">
        <v>3.5</v>
      </c>
      <c r="AT476" s="73">
        <v>3.5999999046325701</v>
      </c>
      <c r="AU476" s="73">
        <v>2.6900000572204599</v>
      </c>
      <c r="AV476" s="73">
        <v>1.8999999761581401</v>
      </c>
      <c r="AW476" s="73">
        <v>2.21000003814697</v>
      </c>
      <c r="AX476" s="73">
        <v>2.5299999713897701</v>
      </c>
      <c r="AY476" s="73">
        <v>2.9200000762939502</v>
      </c>
      <c r="AZ476" s="73">
        <v>3.5999999046325701</v>
      </c>
      <c r="BA476" s="73">
        <v>3.6099998950958301</v>
      </c>
      <c r="BB476" s="73">
        <v>3.5799999237060498</v>
      </c>
      <c r="BC476" s="73">
        <v>3.5499999523162802</v>
      </c>
      <c r="BD476" s="73">
        <v>1.9099999666214</v>
      </c>
      <c r="BE476" s="73">
        <v>1.87999999523163</v>
      </c>
      <c r="BF476" s="73">
        <v>1.8600000143051101</v>
      </c>
      <c r="BG476" s="73">
        <v>1.83000004291534</v>
      </c>
      <c r="BH476" s="73">
        <v>1.78999996185303</v>
      </c>
      <c r="BI476" s="73">
        <v>1.75</v>
      </c>
      <c r="BJ476" s="73">
        <v>1.7200000286102299</v>
      </c>
      <c r="BK476" s="73">
        <v>2.4400000572204599</v>
      </c>
    </row>
    <row r="477" spans="1:63" x14ac:dyDescent="0.25">
      <c r="A477" s="61" t="s">
        <v>355</v>
      </c>
      <c r="B477" s="62" t="s">
        <v>354</v>
      </c>
      <c r="C477" s="77" t="e">
        <v>#N/A</v>
      </c>
      <c r="D477" s="77" t="e">
        <v>#N/A</v>
      </c>
      <c r="E477" s="77" t="e">
        <v>#N/A</v>
      </c>
      <c r="F477" s="77" t="e">
        <v>#N/A</v>
      </c>
      <c r="G477" s="77" t="e">
        <v>#N/A</v>
      </c>
      <c r="H477" s="77" t="e">
        <v>#N/A</v>
      </c>
      <c r="I477" s="77" t="e">
        <v>#N/A</v>
      </c>
      <c r="J477" s="77" t="e">
        <v>#N/A</v>
      </c>
      <c r="K477" s="77" t="e">
        <v>#N/A</v>
      </c>
      <c r="L477" s="77" t="e">
        <v>#N/A</v>
      </c>
      <c r="M477" s="77" t="e">
        <v>#N/A</v>
      </c>
      <c r="N477" s="77" t="e">
        <v>#N/A</v>
      </c>
      <c r="O477" s="77" t="e">
        <v>#N/A</v>
      </c>
      <c r="P477" s="77" t="e">
        <v>#N/A</v>
      </c>
      <c r="Q477" s="77" t="e">
        <v>#N/A</v>
      </c>
      <c r="R477" s="77" t="e">
        <v>#N/A</v>
      </c>
      <c r="S477" s="77" t="e">
        <v>#N/A</v>
      </c>
      <c r="T477" s="77" t="e">
        <v>#N/A</v>
      </c>
      <c r="U477" s="77" t="e">
        <v>#N/A</v>
      </c>
      <c r="V477" s="77" t="e">
        <v>#N/A</v>
      </c>
      <c r="W477" s="77" t="e">
        <v>#N/A</v>
      </c>
      <c r="X477" s="77" t="e">
        <v>#N/A</v>
      </c>
      <c r="Y477" s="77" t="e">
        <v>#N/A</v>
      </c>
      <c r="Z477" s="77" t="e">
        <v>#N/A</v>
      </c>
      <c r="AA477" s="77" t="e">
        <v>#N/A</v>
      </c>
      <c r="AB477" s="77" t="e">
        <v>#N/A</v>
      </c>
      <c r="AC477" s="77" t="e">
        <v>#N/A</v>
      </c>
      <c r="AD477" s="77" t="e">
        <v>#N/A</v>
      </c>
      <c r="AE477" s="77" t="e">
        <v>#N/A</v>
      </c>
      <c r="AF477" s="77" t="e">
        <v>#N/A</v>
      </c>
      <c r="AG477" s="73" t="e">
        <v>#N/A</v>
      </c>
      <c r="AH477" s="73">
        <v>1.8999999761581401</v>
      </c>
      <c r="AI477" s="73">
        <v>1.8999999761581401</v>
      </c>
      <c r="AJ477" s="73">
        <v>2</v>
      </c>
      <c r="AK477" s="73">
        <v>2</v>
      </c>
      <c r="AL477" s="73">
        <v>5.6199998855590803</v>
      </c>
      <c r="AM477" s="73">
        <v>7.6500000953674299</v>
      </c>
      <c r="AN477" s="73">
        <v>8.9300003051757795</v>
      </c>
      <c r="AO477" s="73">
        <v>11.319999694824199</v>
      </c>
      <c r="AP477" s="73">
        <v>11.8599996566772</v>
      </c>
      <c r="AQ477" s="73">
        <v>11.710000038146999</v>
      </c>
      <c r="AR477" s="73">
        <v>11.060000419616699</v>
      </c>
      <c r="AS477" s="73">
        <v>10.1400003433228</v>
      </c>
      <c r="AT477" s="73">
        <v>9.0600004196166992</v>
      </c>
      <c r="AU477" s="73">
        <v>8.5900001525878906</v>
      </c>
      <c r="AV477" s="73">
        <v>7.1799998283386204</v>
      </c>
      <c r="AW477" s="73">
        <v>6.8099999427795401</v>
      </c>
      <c r="AX477" s="73">
        <v>6.3499999046325701</v>
      </c>
      <c r="AY477" s="73">
        <v>6.3600001335143999</v>
      </c>
      <c r="AZ477" s="73">
        <v>8.8400001525878906</v>
      </c>
      <c r="BA477" s="73">
        <v>8.1000003814697301</v>
      </c>
      <c r="BB477" s="73">
        <v>7.8499999046325701</v>
      </c>
      <c r="BC477" s="73">
        <v>7.5300002098083496</v>
      </c>
      <c r="BD477" s="73">
        <v>7.1700000762939498</v>
      </c>
      <c r="BE477" s="73">
        <v>9.2700004577636701</v>
      </c>
      <c r="BF477" s="73">
        <v>9.1400003433227504</v>
      </c>
      <c r="BG477" s="73">
        <v>9.3500003814697301</v>
      </c>
      <c r="BH477" s="73">
        <v>9.5100002288818395</v>
      </c>
      <c r="BI477" s="73">
        <v>8.8000001907348597</v>
      </c>
      <c r="BJ477" s="73">
        <v>8.1899995803833008</v>
      </c>
      <c r="BK477" s="73">
        <v>9.4799995422363299</v>
      </c>
    </row>
    <row r="478" spans="1:63" x14ac:dyDescent="0.25">
      <c r="A478" s="61" t="s">
        <v>332</v>
      </c>
      <c r="B478" s="62" t="s">
        <v>331</v>
      </c>
      <c r="C478" s="77" t="e">
        <v>#N/A</v>
      </c>
      <c r="D478" s="77" t="e">
        <v>#N/A</v>
      </c>
      <c r="E478" s="77" t="e">
        <v>#N/A</v>
      </c>
      <c r="F478" s="77" t="e">
        <v>#N/A</v>
      </c>
      <c r="G478" s="77" t="e">
        <v>#N/A</v>
      </c>
      <c r="H478" s="77" t="e">
        <v>#N/A</v>
      </c>
      <c r="I478" s="77" t="e">
        <v>#N/A</v>
      </c>
      <c r="J478" s="77" t="e">
        <v>#N/A</v>
      </c>
      <c r="K478" s="77" t="e">
        <v>#N/A</v>
      </c>
      <c r="L478" s="77" t="e">
        <v>#N/A</v>
      </c>
      <c r="M478" s="77" t="e">
        <v>#N/A</v>
      </c>
      <c r="N478" s="77" t="e">
        <v>#N/A</v>
      </c>
      <c r="O478" s="77" t="e">
        <v>#N/A</v>
      </c>
      <c r="P478" s="77" t="e">
        <v>#N/A</v>
      </c>
      <c r="Q478" s="77" t="e">
        <v>#N/A</v>
      </c>
      <c r="R478" s="77" t="e">
        <v>#N/A</v>
      </c>
      <c r="S478" s="77" t="e">
        <v>#N/A</v>
      </c>
      <c r="T478" s="77" t="e">
        <v>#N/A</v>
      </c>
      <c r="U478" s="77" t="e">
        <v>#N/A</v>
      </c>
      <c r="V478" s="77" t="e">
        <v>#N/A</v>
      </c>
      <c r="W478" s="77" t="e">
        <v>#N/A</v>
      </c>
      <c r="X478" s="77" t="e">
        <v>#N/A</v>
      </c>
      <c r="Y478" s="77" t="e">
        <v>#N/A</v>
      </c>
      <c r="Z478" s="77" t="e">
        <v>#N/A</v>
      </c>
      <c r="AA478" s="77" t="e">
        <v>#N/A</v>
      </c>
      <c r="AB478" s="77" t="e">
        <v>#N/A</v>
      </c>
      <c r="AC478" s="77" t="e">
        <v>#N/A</v>
      </c>
      <c r="AD478" s="77" t="e">
        <v>#N/A</v>
      </c>
      <c r="AE478" s="77" t="e">
        <v>#N/A</v>
      </c>
      <c r="AF478" s="77" t="e">
        <v>#N/A</v>
      </c>
      <c r="AG478" s="73" t="e">
        <v>#N/A</v>
      </c>
      <c r="AH478" s="73">
        <v>1.75</v>
      </c>
      <c r="AI478" s="73">
        <v>1.75</v>
      </c>
      <c r="AJ478" s="73">
        <v>1.7300000190734901</v>
      </c>
      <c r="AK478" s="73">
        <v>1.7599999904632599</v>
      </c>
      <c r="AL478" s="73">
        <v>1.79999995231628</v>
      </c>
      <c r="AM478" s="73">
        <v>1.8899999856948899</v>
      </c>
      <c r="AN478" s="73">
        <v>1.9800000190734901</v>
      </c>
      <c r="AO478" s="73">
        <v>2.0699999332428001</v>
      </c>
      <c r="AP478" s="73">
        <v>2.1500000953674299</v>
      </c>
      <c r="AQ478" s="73">
        <v>2.25</v>
      </c>
      <c r="AR478" s="73">
        <v>2.4100000858306898</v>
      </c>
      <c r="AS478" s="73">
        <v>2.5599999427795401</v>
      </c>
      <c r="AT478" s="73">
        <v>2.71000003814697</v>
      </c>
      <c r="AU478" s="73">
        <v>2.9000000953674299</v>
      </c>
      <c r="AV478" s="73">
        <v>3.1199998855590798</v>
      </c>
      <c r="AW478" s="73">
        <v>3.0599999427795401</v>
      </c>
      <c r="AX478" s="73">
        <v>2.9900000095367401</v>
      </c>
      <c r="AY478" s="73">
        <v>2.8499999046325701</v>
      </c>
      <c r="AZ478" s="73">
        <v>2.5299999713897701</v>
      </c>
      <c r="BA478" s="73">
        <v>2.3599998950958301</v>
      </c>
      <c r="BB478" s="73">
        <v>2.2300000190734899</v>
      </c>
      <c r="BC478" s="73">
        <v>2.0899999141693102</v>
      </c>
      <c r="BD478" s="73">
        <v>1.95000004768372</v>
      </c>
      <c r="BE478" s="73">
        <v>1.8400000333786</v>
      </c>
      <c r="BF478" s="73">
        <v>1.7400000095367401</v>
      </c>
      <c r="BG478" s="73">
        <v>1.6399999856948899</v>
      </c>
      <c r="BH478" s="73">
        <v>2.46000003814697</v>
      </c>
      <c r="BI478" s="73">
        <v>2.2300000190734899</v>
      </c>
      <c r="BJ478" s="73">
        <v>2.2799999713897701</v>
      </c>
      <c r="BK478" s="73">
        <v>5</v>
      </c>
    </row>
    <row r="479" spans="1:63" x14ac:dyDescent="0.25">
      <c r="A479" s="61" t="s">
        <v>530</v>
      </c>
      <c r="B479" s="62" t="s">
        <v>387</v>
      </c>
      <c r="C479" s="77" t="e">
        <v>#N/A</v>
      </c>
      <c r="D479" s="77" t="e">
        <v>#N/A</v>
      </c>
      <c r="E479" s="77" t="e">
        <v>#N/A</v>
      </c>
      <c r="F479" s="77" t="e">
        <v>#N/A</v>
      </c>
      <c r="G479" s="77" t="e">
        <v>#N/A</v>
      </c>
      <c r="H479" s="77" t="e">
        <v>#N/A</v>
      </c>
      <c r="I479" s="77" t="e">
        <v>#N/A</v>
      </c>
      <c r="J479" s="77" t="e">
        <v>#N/A</v>
      </c>
      <c r="K479" s="77" t="e">
        <v>#N/A</v>
      </c>
      <c r="L479" s="77" t="e">
        <v>#N/A</v>
      </c>
      <c r="M479" s="77" t="e">
        <v>#N/A</v>
      </c>
      <c r="N479" s="77" t="e">
        <v>#N/A</v>
      </c>
      <c r="O479" s="77" t="e">
        <v>#N/A</v>
      </c>
      <c r="P479" s="77" t="e">
        <v>#N/A</v>
      </c>
      <c r="Q479" s="77" t="e">
        <v>#N/A</v>
      </c>
      <c r="R479" s="77" t="e">
        <v>#N/A</v>
      </c>
      <c r="S479" s="77" t="e">
        <v>#N/A</v>
      </c>
      <c r="T479" s="77" t="e">
        <v>#N/A</v>
      </c>
      <c r="U479" s="77" t="e">
        <v>#N/A</v>
      </c>
      <c r="V479" s="77" t="e">
        <v>#N/A</v>
      </c>
      <c r="W479" s="77" t="e">
        <v>#N/A</v>
      </c>
      <c r="X479" s="77" t="e">
        <v>#N/A</v>
      </c>
      <c r="Y479" s="77" t="e">
        <v>#N/A</v>
      </c>
      <c r="Z479" s="77" t="e">
        <v>#N/A</v>
      </c>
      <c r="AA479" s="77" t="e">
        <v>#N/A</v>
      </c>
      <c r="AB479" s="77" t="e">
        <v>#N/A</v>
      </c>
      <c r="AC479" s="77" t="e">
        <v>#N/A</v>
      </c>
      <c r="AD479" s="77" t="e">
        <v>#N/A</v>
      </c>
      <c r="AE479" s="77" t="e">
        <v>#N/A</v>
      </c>
      <c r="AF479" s="77" t="e">
        <v>#N/A</v>
      </c>
      <c r="AG479" s="73" t="e">
        <v>#N/A</v>
      </c>
      <c r="AH479" s="73">
        <v>8.5500001907348597</v>
      </c>
      <c r="AI479" s="73">
        <v>9.7799997329711896</v>
      </c>
      <c r="AJ479" s="73">
        <v>10.3500003814697</v>
      </c>
      <c r="AK479" s="73">
        <v>9.6499996185302699</v>
      </c>
      <c r="AL479" s="73">
        <v>8.6899995803833008</v>
      </c>
      <c r="AM479" s="73">
        <v>8.1899995803833008</v>
      </c>
      <c r="AN479" s="73">
        <v>7.0700001716613796</v>
      </c>
      <c r="AO479" s="73">
        <v>6.1999998092651403</v>
      </c>
      <c r="AP479" s="73">
        <v>6.03999996185303</v>
      </c>
      <c r="AQ479" s="73">
        <v>5.5599999427795401</v>
      </c>
      <c r="AR479" s="73">
        <v>4.6999998092651403</v>
      </c>
      <c r="AS479" s="73">
        <v>5.03999996185303</v>
      </c>
      <c r="AT479" s="73">
        <v>4.8099999427795401</v>
      </c>
      <c r="AU479" s="73">
        <v>4.5900001525878897</v>
      </c>
      <c r="AV479" s="73">
        <v>4.75</v>
      </c>
      <c r="AW479" s="73">
        <v>5.3499999046325701</v>
      </c>
      <c r="AX479" s="73">
        <v>5.2600002288818404</v>
      </c>
      <c r="AY479" s="73">
        <v>5.6199998855590803</v>
      </c>
      <c r="AZ479" s="73">
        <v>7.53999996185303</v>
      </c>
      <c r="BA479" s="73">
        <v>7.78999996185303</v>
      </c>
      <c r="BB479" s="73">
        <v>8.0399999618530291</v>
      </c>
      <c r="BC479" s="73">
        <v>7.8899998664856001</v>
      </c>
      <c r="BD479" s="73">
        <v>7.5199999809265101</v>
      </c>
      <c r="BE479" s="73">
        <v>6.1100001335143999</v>
      </c>
      <c r="BF479" s="73">
        <v>5.3000001907348597</v>
      </c>
      <c r="BG479" s="73">
        <v>4.8099999427795401</v>
      </c>
      <c r="BH479" s="73">
        <v>4.3299999237060502</v>
      </c>
      <c r="BI479" s="73">
        <v>4</v>
      </c>
      <c r="BJ479" s="73">
        <v>3.7400000095367401</v>
      </c>
      <c r="BK479" s="73">
        <v>4.3400001525878897</v>
      </c>
    </row>
    <row r="480" spans="1:63" x14ac:dyDescent="0.25">
      <c r="A480" s="61" t="s">
        <v>531</v>
      </c>
      <c r="B480" s="62" t="s">
        <v>236</v>
      </c>
      <c r="C480" s="77" t="e">
        <v>#N/A</v>
      </c>
      <c r="D480" s="77" t="e">
        <v>#N/A</v>
      </c>
      <c r="E480" s="77" t="e">
        <v>#N/A</v>
      </c>
      <c r="F480" s="77" t="e">
        <v>#N/A</v>
      </c>
      <c r="G480" s="77" t="e">
        <v>#N/A</v>
      </c>
      <c r="H480" s="77" t="e">
        <v>#N/A</v>
      </c>
      <c r="I480" s="77" t="e">
        <v>#N/A</v>
      </c>
      <c r="J480" s="77" t="e">
        <v>#N/A</v>
      </c>
      <c r="K480" s="77" t="e">
        <v>#N/A</v>
      </c>
      <c r="L480" s="77" t="e">
        <v>#N/A</v>
      </c>
      <c r="M480" s="77" t="e">
        <v>#N/A</v>
      </c>
      <c r="N480" s="77" t="e">
        <v>#N/A</v>
      </c>
      <c r="O480" s="77" t="e">
        <v>#N/A</v>
      </c>
      <c r="P480" s="77" t="e">
        <v>#N/A</v>
      </c>
      <c r="Q480" s="77" t="e">
        <v>#N/A</v>
      </c>
      <c r="R480" s="77" t="e">
        <v>#N/A</v>
      </c>
      <c r="S480" s="77" t="e">
        <v>#N/A</v>
      </c>
      <c r="T480" s="77" t="e">
        <v>#N/A</v>
      </c>
      <c r="U480" s="77" t="e">
        <v>#N/A</v>
      </c>
      <c r="V480" s="77" t="e">
        <v>#N/A</v>
      </c>
      <c r="W480" s="77" t="e">
        <v>#N/A</v>
      </c>
      <c r="X480" s="77" t="e">
        <v>#N/A</v>
      </c>
      <c r="Y480" s="77" t="e">
        <v>#N/A</v>
      </c>
      <c r="Z480" s="77" t="e">
        <v>#N/A</v>
      </c>
      <c r="AA480" s="77" t="e">
        <v>#N/A</v>
      </c>
      <c r="AB480" s="77" t="e">
        <v>#N/A</v>
      </c>
      <c r="AC480" s="77" t="e">
        <v>#N/A</v>
      </c>
      <c r="AD480" s="77" t="e">
        <v>#N/A</v>
      </c>
      <c r="AE480" s="77" t="e">
        <v>#N/A</v>
      </c>
      <c r="AF480" s="77" t="e">
        <v>#N/A</v>
      </c>
      <c r="AG480" s="73" t="e">
        <v>#N/A</v>
      </c>
      <c r="AH480" s="73">
        <v>6.8000001907348597</v>
      </c>
      <c r="AI480" s="73">
        <v>7.5</v>
      </c>
      <c r="AJ480" s="73">
        <v>6.9000000953674299</v>
      </c>
      <c r="AK480" s="73">
        <v>6.1199998855590803</v>
      </c>
      <c r="AL480" s="73">
        <v>5.6500000953674299</v>
      </c>
      <c r="AM480" s="73">
        <v>5.4499998092651403</v>
      </c>
      <c r="AN480" s="73">
        <v>5</v>
      </c>
      <c r="AO480" s="73">
        <v>4.5100002288818404</v>
      </c>
      <c r="AP480" s="73">
        <v>4.2199997901916504</v>
      </c>
      <c r="AQ480" s="73">
        <v>3.9900000095367401</v>
      </c>
      <c r="AR480" s="73">
        <v>4.7300000190734899</v>
      </c>
      <c r="AS480" s="73">
        <v>5.7800002098083496</v>
      </c>
      <c r="AT480" s="73">
        <v>5.9899997711181596</v>
      </c>
      <c r="AU480" s="73">
        <v>5.5300002098083496</v>
      </c>
      <c r="AV480" s="73">
        <v>5.0799999237060502</v>
      </c>
      <c r="AW480" s="73">
        <v>4.6199998855590803</v>
      </c>
      <c r="AX480" s="73">
        <v>4.6199998855590803</v>
      </c>
      <c r="AY480" s="73">
        <v>5.7800002098083496</v>
      </c>
      <c r="AZ480" s="73">
        <v>9.25</v>
      </c>
      <c r="BA480" s="73">
        <v>9.6300001144409197</v>
      </c>
      <c r="BB480" s="73">
        <v>8.9499998092651403</v>
      </c>
      <c r="BC480" s="73">
        <v>8.0699996948242205</v>
      </c>
      <c r="BD480" s="73">
        <v>7.3800001144409197</v>
      </c>
      <c r="BE480" s="73">
        <v>6.1700000762939498</v>
      </c>
      <c r="BF480" s="73">
        <v>5.2800002098083496</v>
      </c>
      <c r="BG480" s="73">
        <v>4.8699998855590803</v>
      </c>
      <c r="BH480" s="73">
        <v>4.3600001335143999</v>
      </c>
      <c r="BI480" s="73">
        <v>3.9000000953674299</v>
      </c>
      <c r="BJ480" s="73">
        <v>3.6700000762939502</v>
      </c>
      <c r="BK480" s="73">
        <v>8.3100004196166992</v>
      </c>
    </row>
    <row r="481" spans="1:63" x14ac:dyDescent="0.25">
      <c r="A481" s="61" t="s">
        <v>225</v>
      </c>
      <c r="B481" s="62" t="s">
        <v>224</v>
      </c>
      <c r="C481" s="77" t="e">
        <v>#N/A</v>
      </c>
      <c r="D481" s="77" t="e">
        <v>#N/A</v>
      </c>
      <c r="E481" s="77" t="e">
        <v>#N/A</v>
      </c>
      <c r="F481" s="77" t="e">
        <v>#N/A</v>
      </c>
      <c r="G481" s="77" t="e">
        <v>#N/A</v>
      </c>
      <c r="H481" s="77" t="e">
        <v>#N/A</v>
      </c>
      <c r="I481" s="77" t="e">
        <v>#N/A</v>
      </c>
      <c r="J481" s="77" t="e">
        <v>#N/A</v>
      </c>
      <c r="K481" s="77" t="e">
        <v>#N/A</v>
      </c>
      <c r="L481" s="77" t="e">
        <v>#N/A</v>
      </c>
      <c r="M481" s="77" t="e">
        <v>#N/A</v>
      </c>
      <c r="N481" s="77" t="e">
        <v>#N/A</v>
      </c>
      <c r="O481" s="77" t="e">
        <v>#N/A</v>
      </c>
      <c r="P481" s="77" t="e">
        <v>#N/A</v>
      </c>
      <c r="Q481" s="77" t="e">
        <v>#N/A</v>
      </c>
      <c r="R481" s="77" t="e">
        <v>#N/A</v>
      </c>
      <c r="S481" s="77" t="e">
        <v>#N/A</v>
      </c>
      <c r="T481" s="77" t="e">
        <v>#N/A</v>
      </c>
      <c r="U481" s="77" t="e">
        <v>#N/A</v>
      </c>
      <c r="V481" s="77" t="e">
        <v>#N/A</v>
      </c>
      <c r="W481" s="77" t="e">
        <v>#N/A</v>
      </c>
      <c r="X481" s="77" t="e">
        <v>#N/A</v>
      </c>
      <c r="Y481" s="77" t="e">
        <v>#N/A</v>
      </c>
      <c r="Z481" s="77" t="e">
        <v>#N/A</v>
      </c>
      <c r="AA481" s="77" t="e">
        <v>#N/A</v>
      </c>
      <c r="AB481" s="77" t="e">
        <v>#N/A</v>
      </c>
      <c r="AC481" s="77" t="e">
        <v>#N/A</v>
      </c>
      <c r="AD481" s="77" t="e">
        <v>#N/A</v>
      </c>
      <c r="AE481" s="77" t="e">
        <v>#N/A</v>
      </c>
      <c r="AF481" s="77" t="e">
        <v>#N/A</v>
      </c>
      <c r="AG481" s="73" t="e">
        <v>#N/A</v>
      </c>
      <c r="AH481" s="73">
        <v>9.0100002288818395</v>
      </c>
      <c r="AI481" s="73">
        <v>8.9799995422363299</v>
      </c>
      <c r="AJ481" s="73">
        <v>8.9399995803833008</v>
      </c>
      <c r="AK481" s="73">
        <v>9</v>
      </c>
      <c r="AL481" s="73">
        <v>9.0799999237060494</v>
      </c>
      <c r="AM481" s="73">
        <v>9.1700000762939506</v>
      </c>
      <c r="AN481" s="73">
        <v>9.2700004577636701</v>
      </c>
      <c r="AO481" s="73">
        <v>9.3599996566772496</v>
      </c>
      <c r="AP481" s="73">
        <v>10.4700002670288</v>
      </c>
      <c r="AQ481" s="73">
        <v>12.6300001144409</v>
      </c>
      <c r="AR481" s="73">
        <v>15.050000190734901</v>
      </c>
      <c r="AS481" s="73">
        <v>16.649999618530298</v>
      </c>
      <c r="AT481" s="73">
        <v>16.659999847412099</v>
      </c>
      <c r="AU481" s="73">
        <v>12.9799995422363</v>
      </c>
      <c r="AV481" s="73">
        <v>12.0100002288818</v>
      </c>
      <c r="AW481" s="73">
        <v>10.8400001525879</v>
      </c>
      <c r="AX481" s="73">
        <v>9.3999996185302699</v>
      </c>
      <c r="AY481" s="73">
        <v>8.0299997329711896</v>
      </c>
      <c r="AZ481" s="73">
        <v>7.7399997711181596</v>
      </c>
      <c r="BA481" s="73">
        <v>7.1599998474121103</v>
      </c>
      <c r="BB481" s="73">
        <v>6.3099999427795401</v>
      </c>
      <c r="BC481" s="73">
        <v>6.4499998092651403</v>
      </c>
      <c r="BD481" s="73">
        <v>6.4400000572204599</v>
      </c>
      <c r="BE481" s="73">
        <v>6.5500001907348597</v>
      </c>
      <c r="BF481" s="73">
        <v>7.4899997711181596</v>
      </c>
      <c r="BG481" s="73">
        <v>7.8400001525878897</v>
      </c>
      <c r="BH481" s="73">
        <v>7.8899998664856001</v>
      </c>
      <c r="BI481" s="73">
        <v>8.3400001525878906</v>
      </c>
      <c r="BJ481" s="73">
        <v>9.3500003814697301</v>
      </c>
      <c r="BK481" s="73">
        <v>12.670000076293899</v>
      </c>
    </row>
    <row r="482" spans="1:63" x14ac:dyDescent="0.25">
      <c r="A482" s="61" t="s">
        <v>248</v>
      </c>
      <c r="B482" s="62" t="s">
        <v>247</v>
      </c>
      <c r="C482" s="77" t="e">
        <v>#N/A</v>
      </c>
      <c r="D482" s="77" t="e">
        <v>#N/A</v>
      </c>
      <c r="E482" s="77" t="e">
        <v>#N/A</v>
      </c>
      <c r="F482" s="77" t="e">
        <v>#N/A</v>
      </c>
      <c r="G482" s="77" t="e">
        <v>#N/A</v>
      </c>
      <c r="H482" s="77" t="e">
        <v>#N/A</v>
      </c>
      <c r="I482" s="77" t="e">
        <v>#N/A</v>
      </c>
      <c r="J482" s="77" t="e">
        <v>#N/A</v>
      </c>
      <c r="K482" s="77" t="e">
        <v>#N/A</v>
      </c>
      <c r="L482" s="77" t="e">
        <v>#N/A</v>
      </c>
      <c r="M482" s="77" t="e">
        <v>#N/A</v>
      </c>
      <c r="N482" s="77" t="e">
        <v>#N/A</v>
      </c>
      <c r="O482" s="77" t="e">
        <v>#N/A</v>
      </c>
      <c r="P482" s="77" t="e">
        <v>#N/A</v>
      </c>
      <c r="Q482" s="77" t="e">
        <v>#N/A</v>
      </c>
      <c r="R482" s="77" t="e">
        <v>#N/A</v>
      </c>
      <c r="S482" s="77" t="e">
        <v>#N/A</v>
      </c>
      <c r="T482" s="77" t="e">
        <v>#N/A</v>
      </c>
      <c r="U482" s="77" t="e">
        <v>#N/A</v>
      </c>
      <c r="V482" s="77" t="e">
        <v>#N/A</v>
      </c>
      <c r="W482" s="77" t="e">
        <v>#N/A</v>
      </c>
      <c r="X482" s="77" t="e">
        <v>#N/A</v>
      </c>
      <c r="Y482" s="77" t="e">
        <v>#N/A</v>
      </c>
      <c r="Z482" s="77" t="e">
        <v>#N/A</v>
      </c>
      <c r="AA482" s="77" t="e">
        <v>#N/A</v>
      </c>
      <c r="AB482" s="77" t="e">
        <v>#N/A</v>
      </c>
      <c r="AC482" s="77" t="e">
        <v>#N/A</v>
      </c>
      <c r="AD482" s="77" t="e">
        <v>#N/A</v>
      </c>
      <c r="AE482" s="77" t="e">
        <v>#N/A</v>
      </c>
      <c r="AF482" s="77" t="e">
        <v>#N/A</v>
      </c>
      <c r="AG482" s="73" t="e">
        <v>#N/A</v>
      </c>
      <c r="AH482" s="73">
        <v>1.8999999761581401</v>
      </c>
      <c r="AI482" s="73">
        <v>2.9000000953674299</v>
      </c>
      <c r="AJ482" s="73">
        <v>4.9000000953674299</v>
      </c>
      <c r="AK482" s="73">
        <v>7.3000001907348597</v>
      </c>
      <c r="AL482" s="73">
        <v>7.8000001907348597</v>
      </c>
      <c r="AM482" s="73">
        <v>10.699999809265099</v>
      </c>
      <c r="AN482" s="73">
        <v>10.8999996185303</v>
      </c>
      <c r="AO482" s="73">
        <v>13.300000190734901</v>
      </c>
      <c r="AP482" s="73">
        <v>13.300000190734901</v>
      </c>
      <c r="AQ482" s="73">
        <v>12.060000419616699</v>
      </c>
      <c r="AR482" s="73">
        <v>10.8900003433228</v>
      </c>
      <c r="AS482" s="73">
        <v>9.8699998855590803</v>
      </c>
      <c r="AT482" s="73">
        <v>8.8500003814697301</v>
      </c>
      <c r="AU482" s="73">
        <v>7.8200001716613796</v>
      </c>
      <c r="AV482" s="73">
        <v>6.8299999237060502</v>
      </c>
      <c r="AW482" s="73">
        <v>5.8600001335143999</v>
      </c>
      <c r="AX482" s="73">
        <v>4.9899997711181596</v>
      </c>
      <c r="AY482" s="73">
        <v>4.8899998664856001</v>
      </c>
      <c r="AZ482" s="73">
        <v>5</v>
      </c>
      <c r="BA482" s="73">
        <v>5.4000000953674299</v>
      </c>
      <c r="BB482" s="73">
        <v>5</v>
      </c>
      <c r="BC482" s="73">
        <v>4.9000000953674299</v>
      </c>
      <c r="BD482" s="73">
        <v>4.9000000953674299</v>
      </c>
      <c r="BE482" s="73">
        <v>5.0999999046325701</v>
      </c>
      <c r="BF482" s="73">
        <v>5.1999998092651403</v>
      </c>
      <c r="BG482" s="73">
        <v>5.1999998092651403</v>
      </c>
      <c r="BH482" s="73">
        <v>5.8000001907348597</v>
      </c>
      <c r="BI482" s="73">
        <v>5.71000003814697</v>
      </c>
      <c r="BJ482" s="73">
        <v>5.6500000953674299</v>
      </c>
      <c r="BK482" s="73">
        <v>5.9699997901916504</v>
      </c>
    </row>
    <row r="483" spans="1:63" x14ac:dyDescent="0.25">
      <c r="A483" s="61" t="s">
        <v>460</v>
      </c>
      <c r="B483" s="62" t="s">
        <v>459</v>
      </c>
      <c r="C483" s="77" t="e">
        <v>#N/A</v>
      </c>
      <c r="D483" s="77" t="e">
        <v>#N/A</v>
      </c>
      <c r="E483" s="77" t="e">
        <v>#N/A</v>
      </c>
      <c r="F483" s="77" t="e">
        <v>#N/A</v>
      </c>
      <c r="G483" s="77" t="e">
        <v>#N/A</v>
      </c>
      <c r="H483" s="77" t="e">
        <v>#N/A</v>
      </c>
      <c r="I483" s="77" t="e">
        <v>#N/A</v>
      </c>
      <c r="J483" s="77" t="e">
        <v>#N/A</v>
      </c>
      <c r="K483" s="77" t="e">
        <v>#N/A</v>
      </c>
      <c r="L483" s="77" t="e">
        <v>#N/A</v>
      </c>
      <c r="M483" s="77" t="e">
        <v>#N/A</v>
      </c>
      <c r="N483" s="77" t="e">
        <v>#N/A</v>
      </c>
      <c r="O483" s="77" t="e">
        <v>#N/A</v>
      </c>
      <c r="P483" s="77" t="e">
        <v>#N/A</v>
      </c>
      <c r="Q483" s="77" t="e">
        <v>#N/A</v>
      </c>
      <c r="R483" s="77" t="e">
        <v>#N/A</v>
      </c>
      <c r="S483" s="77" t="e">
        <v>#N/A</v>
      </c>
      <c r="T483" s="77" t="e">
        <v>#N/A</v>
      </c>
      <c r="U483" s="77" t="e">
        <v>#N/A</v>
      </c>
      <c r="V483" s="77" t="e">
        <v>#N/A</v>
      </c>
      <c r="W483" s="77" t="e">
        <v>#N/A</v>
      </c>
      <c r="X483" s="77" t="e">
        <v>#N/A</v>
      </c>
      <c r="Y483" s="77" t="e">
        <v>#N/A</v>
      </c>
      <c r="Z483" s="77" t="e">
        <v>#N/A</v>
      </c>
      <c r="AA483" s="77" t="e">
        <v>#N/A</v>
      </c>
      <c r="AB483" s="77" t="e">
        <v>#N/A</v>
      </c>
      <c r="AC483" s="77" t="e">
        <v>#N/A</v>
      </c>
      <c r="AD483" s="77" t="e">
        <v>#N/A</v>
      </c>
      <c r="AE483" s="77" t="e">
        <v>#N/A</v>
      </c>
      <c r="AF483" s="77" t="e">
        <v>#N/A</v>
      </c>
      <c r="AG483" s="73" t="e">
        <v>#N/A</v>
      </c>
      <c r="AH483" s="73">
        <v>4.5</v>
      </c>
      <c r="AI483" s="73">
        <v>4.5700001716613796</v>
      </c>
      <c r="AJ483" s="73">
        <v>4.6799998283386204</v>
      </c>
      <c r="AK483" s="73">
        <v>4.7199997901916504</v>
      </c>
      <c r="AL483" s="73">
        <v>4.71000003814697</v>
      </c>
      <c r="AM483" s="73">
        <v>4.71000003814697</v>
      </c>
      <c r="AN483" s="73">
        <v>4.6999998092651403</v>
      </c>
      <c r="AO483" s="73">
        <v>4.6999998092651403</v>
      </c>
      <c r="AP483" s="73">
        <v>4.7399997711181596</v>
      </c>
      <c r="AQ483" s="73">
        <v>4.7199997901916504</v>
      </c>
      <c r="AR483" s="73">
        <v>4.6900000572204599</v>
      </c>
      <c r="AS483" s="73">
        <v>4.7399997711181596</v>
      </c>
      <c r="AT483" s="73">
        <v>4.7399997711181596</v>
      </c>
      <c r="AU483" s="73">
        <v>4.6799998283386204</v>
      </c>
      <c r="AV483" s="73">
        <v>4.6100001335143999</v>
      </c>
      <c r="AW483" s="73">
        <v>4.4699997901916504</v>
      </c>
      <c r="AX483" s="73">
        <v>4.3600001335143999</v>
      </c>
      <c r="AY483" s="73">
        <v>4.3099999427795401</v>
      </c>
      <c r="AZ483" s="73">
        <v>4.5700001716613796</v>
      </c>
      <c r="BA483" s="73">
        <v>1.8500000238418599</v>
      </c>
      <c r="BB483" s="73">
        <v>1.8500000238418599</v>
      </c>
      <c r="BC483" s="73">
        <v>1.8500000238418599</v>
      </c>
      <c r="BD483" s="73">
        <v>1.8500000238418599</v>
      </c>
      <c r="BE483" s="73">
        <v>1.83000004291534</v>
      </c>
      <c r="BF483" s="73">
        <v>1.8099999427795399</v>
      </c>
      <c r="BG483" s="73">
        <v>1.78999996185303</v>
      </c>
      <c r="BH483" s="73">
        <v>1.75</v>
      </c>
      <c r="BI483" s="73">
        <v>1.7200000286102299</v>
      </c>
      <c r="BJ483" s="73">
        <v>1.6900000572204601</v>
      </c>
      <c r="BK483" s="73">
        <v>1.95000004768372</v>
      </c>
    </row>
    <row r="484" spans="1:63" x14ac:dyDescent="0.25">
      <c r="A484" s="61" t="s">
        <v>532</v>
      </c>
      <c r="B484" s="62" t="s">
        <v>226</v>
      </c>
      <c r="C484" s="77" t="e">
        <v>#N/A</v>
      </c>
      <c r="D484" s="77" t="e">
        <v>#N/A</v>
      </c>
      <c r="E484" s="77" t="e">
        <v>#N/A</v>
      </c>
      <c r="F484" s="77" t="e">
        <v>#N/A</v>
      </c>
      <c r="G484" s="77" t="e">
        <v>#N/A</v>
      </c>
      <c r="H484" s="77" t="e">
        <v>#N/A</v>
      </c>
      <c r="I484" s="77" t="e">
        <v>#N/A</v>
      </c>
      <c r="J484" s="77" t="e">
        <v>#N/A</v>
      </c>
      <c r="K484" s="77" t="e">
        <v>#N/A</v>
      </c>
      <c r="L484" s="77" t="e">
        <v>#N/A</v>
      </c>
      <c r="M484" s="77" t="e">
        <v>#N/A</v>
      </c>
      <c r="N484" s="77" t="e">
        <v>#N/A</v>
      </c>
      <c r="O484" s="77" t="e">
        <v>#N/A</v>
      </c>
      <c r="P484" s="77" t="e">
        <v>#N/A</v>
      </c>
      <c r="Q484" s="77" t="e">
        <v>#N/A</v>
      </c>
      <c r="R484" s="77" t="e">
        <v>#N/A</v>
      </c>
      <c r="S484" s="77" t="e">
        <v>#N/A</v>
      </c>
      <c r="T484" s="77" t="e">
        <v>#N/A</v>
      </c>
      <c r="U484" s="77" t="e">
        <v>#N/A</v>
      </c>
      <c r="V484" s="77" t="e">
        <v>#N/A</v>
      </c>
      <c r="W484" s="77" t="e">
        <v>#N/A</v>
      </c>
      <c r="X484" s="77" t="e">
        <v>#N/A</v>
      </c>
      <c r="Y484" s="77" t="e">
        <v>#N/A</v>
      </c>
      <c r="Z484" s="77" t="e">
        <v>#N/A</v>
      </c>
      <c r="AA484" s="77" t="e">
        <v>#N/A</v>
      </c>
      <c r="AB484" s="77" t="e">
        <v>#N/A</v>
      </c>
      <c r="AC484" s="77" t="e">
        <v>#N/A</v>
      </c>
      <c r="AD484" s="77" t="e">
        <v>#N/A</v>
      </c>
      <c r="AE484" s="77" t="e">
        <v>#N/A</v>
      </c>
      <c r="AF484" s="77" t="e">
        <v>#N/A</v>
      </c>
      <c r="AG484" s="73" t="e">
        <v>#N/A</v>
      </c>
      <c r="AH484" s="73">
        <v>9.4499998092651403</v>
      </c>
      <c r="AI484" s="73">
        <v>7.6900000572204599</v>
      </c>
      <c r="AJ484" s="73">
        <v>6.5999999046325701</v>
      </c>
      <c r="AK484" s="73">
        <v>8.5600004196166992</v>
      </c>
      <c r="AL484" s="73">
        <v>10.2399997711182</v>
      </c>
      <c r="AM484" s="73">
        <v>11.7700004577637</v>
      </c>
      <c r="AN484" s="73">
        <v>11.1599998474121</v>
      </c>
      <c r="AO484" s="73">
        <v>11.1499996185303</v>
      </c>
      <c r="AP484" s="73">
        <v>14.5299997329712</v>
      </c>
      <c r="AQ484" s="73">
        <v>13.9899997711182</v>
      </c>
      <c r="AR484" s="73">
        <v>13.039999961853001</v>
      </c>
      <c r="AS484" s="73">
        <v>16.170000076293899</v>
      </c>
      <c r="AT484" s="73">
        <v>16.780000686645501</v>
      </c>
      <c r="AU484" s="73">
        <v>15.069999694824199</v>
      </c>
      <c r="AV484" s="73">
        <v>10.6599998474121</v>
      </c>
      <c r="AW484" s="73">
        <v>8.6099996566772496</v>
      </c>
      <c r="AX484" s="73">
        <v>7.2800002098083496</v>
      </c>
      <c r="AY484" s="73">
        <v>6.25</v>
      </c>
      <c r="AZ484" s="73">
        <v>6.0999999046325701</v>
      </c>
      <c r="BA484" s="73">
        <v>7.1100001335143999</v>
      </c>
      <c r="BB484" s="73">
        <v>6.9000000953674299</v>
      </c>
      <c r="BC484" s="73">
        <v>6.5999999046325701</v>
      </c>
      <c r="BD484" s="73">
        <v>7.53999996185303</v>
      </c>
      <c r="BE484" s="73">
        <v>7.4800000190734899</v>
      </c>
      <c r="BF484" s="73">
        <v>7.4400000572204599</v>
      </c>
      <c r="BG484" s="73">
        <v>7.3899998664856001</v>
      </c>
      <c r="BH484" s="73">
        <v>7.3000001907348597</v>
      </c>
      <c r="BI484" s="73">
        <v>7.2199997901916504</v>
      </c>
      <c r="BJ484" s="73">
        <v>7.1599998474121103</v>
      </c>
      <c r="BK484" s="73">
        <v>9.1400003433227504</v>
      </c>
    </row>
    <row r="485" spans="1:63" x14ac:dyDescent="0.25">
      <c r="A485" s="61" t="s">
        <v>533</v>
      </c>
      <c r="B485" s="62" t="s">
        <v>279</v>
      </c>
      <c r="C485" s="77" t="e">
        <v>#N/A</v>
      </c>
      <c r="D485" s="77" t="e">
        <v>#N/A</v>
      </c>
      <c r="E485" s="77" t="e">
        <v>#N/A</v>
      </c>
      <c r="F485" s="77" t="e">
        <v>#N/A</v>
      </c>
      <c r="G485" s="77" t="e">
        <v>#N/A</v>
      </c>
      <c r="H485" s="77" t="e">
        <v>#N/A</v>
      </c>
      <c r="I485" s="77" t="e">
        <v>#N/A</v>
      </c>
      <c r="J485" s="77" t="e">
        <v>#N/A</v>
      </c>
      <c r="K485" s="77" t="e">
        <v>#N/A</v>
      </c>
      <c r="L485" s="77" t="e">
        <v>#N/A</v>
      </c>
      <c r="M485" s="77" t="e">
        <v>#N/A</v>
      </c>
      <c r="N485" s="77" t="e">
        <v>#N/A</v>
      </c>
      <c r="O485" s="77" t="e">
        <v>#N/A</v>
      </c>
      <c r="P485" s="77" t="e">
        <v>#N/A</v>
      </c>
      <c r="Q485" s="77" t="e">
        <v>#N/A</v>
      </c>
      <c r="R485" s="77" t="e">
        <v>#N/A</v>
      </c>
      <c r="S485" s="77" t="e">
        <v>#N/A</v>
      </c>
      <c r="T485" s="77" t="e">
        <v>#N/A</v>
      </c>
      <c r="U485" s="77" t="e">
        <v>#N/A</v>
      </c>
      <c r="V485" s="77" t="e">
        <v>#N/A</v>
      </c>
      <c r="W485" s="77" t="e">
        <v>#N/A</v>
      </c>
      <c r="X485" s="77" t="e">
        <v>#N/A</v>
      </c>
      <c r="Y485" s="77" t="e">
        <v>#N/A</v>
      </c>
      <c r="Z485" s="77" t="e">
        <v>#N/A</v>
      </c>
      <c r="AA485" s="77" t="e">
        <v>#N/A</v>
      </c>
      <c r="AB485" s="77" t="e">
        <v>#N/A</v>
      </c>
      <c r="AC485" s="77" t="e">
        <v>#N/A</v>
      </c>
      <c r="AD485" s="77" t="e">
        <v>#N/A</v>
      </c>
      <c r="AE485" s="77" t="e">
        <v>#N/A</v>
      </c>
      <c r="AF485" s="77" t="e">
        <v>#N/A</v>
      </c>
      <c r="AG485" s="73" t="e">
        <v>#N/A</v>
      </c>
      <c r="AH485" s="73">
        <v>1.83000004291534</v>
      </c>
      <c r="AI485" s="73">
        <v>1.8600000143051101</v>
      </c>
      <c r="AJ485" s="73">
        <v>1.9099999666214</v>
      </c>
      <c r="AK485" s="73">
        <v>1.9299999475479099</v>
      </c>
      <c r="AL485" s="73">
        <v>1.9299999475479099</v>
      </c>
      <c r="AM485" s="73">
        <v>1.9299999475479099</v>
      </c>
      <c r="AN485" s="73">
        <v>2.8699998855590798</v>
      </c>
      <c r="AO485" s="73">
        <v>2.28999996185303</v>
      </c>
      <c r="AP485" s="73">
        <v>2.3299999237060498</v>
      </c>
      <c r="AQ485" s="73">
        <v>2.2599999904632599</v>
      </c>
      <c r="AR485" s="73">
        <v>2.7599999904632599</v>
      </c>
      <c r="AS485" s="73">
        <v>2.1199998855590798</v>
      </c>
      <c r="AT485" s="73">
        <v>2.25</v>
      </c>
      <c r="AU485" s="73">
        <v>2.1400001049041699</v>
      </c>
      <c r="AV485" s="73">
        <v>2.1300001144409202</v>
      </c>
      <c r="AW485" s="73">
        <v>2.0799999237060498</v>
      </c>
      <c r="AX485" s="73">
        <v>2.0299999713897701</v>
      </c>
      <c r="AY485" s="73">
        <v>1.79999995231628</v>
      </c>
      <c r="AZ485" s="73">
        <v>1.7400000095367401</v>
      </c>
      <c r="BA485" s="73">
        <v>1.1100000143051101</v>
      </c>
      <c r="BB485" s="73">
        <v>1</v>
      </c>
      <c r="BC485" s="73">
        <v>1.0299999713897701</v>
      </c>
      <c r="BD485" s="73">
        <v>1.3200000524520901</v>
      </c>
      <c r="BE485" s="73">
        <v>1.2599999904632599</v>
      </c>
      <c r="BF485" s="73">
        <v>1.8500000238418599</v>
      </c>
      <c r="BG485" s="73">
        <v>1.8500000238418599</v>
      </c>
      <c r="BH485" s="73">
        <v>1.87000000476837</v>
      </c>
      <c r="BI485" s="73">
        <v>1.1599999666214</v>
      </c>
      <c r="BJ485" s="73">
        <v>2.03999996185303</v>
      </c>
      <c r="BK485" s="73">
        <v>2.2699999809265101</v>
      </c>
    </row>
    <row r="486" spans="1:63" x14ac:dyDescent="0.25">
      <c r="A486" s="61" t="s">
        <v>550</v>
      </c>
      <c r="B486" s="62" t="s">
        <v>222</v>
      </c>
      <c r="C486" s="77" t="e">
        <v>#N/A</v>
      </c>
      <c r="D486" s="77" t="e">
        <v>#N/A</v>
      </c>
      <c r="E486" s="77" t="e">
        <v>#N/A</v>
      </c>
      <c r="F486" s="77" t="e">
        <v>#N/A</v>
      </c>
      <c r="G486" s="77" t="e">
        <v>#N/A</v>
      </c>
      <c r="H486" s="77" t="e">
        <v>#N/A</v>
      </c>
      <c r="I486" s="77" t="e">
        <v>#N/A</v>
      </c>
      <c r="J486" s="77" t="e">
        <v>#N/A</v>
      </c>
      <c r="K486" s="77" t="e">
        <v>#N/A</v>
      </c>
      <c r="L486" s="77" t="e">
        <v>#N/A</v>
      </c>
      <c r="M486" s="77" t="e">
        <v>#N/A</v>
      </c>
      <c r="N486" s="77" t="e">
        <v>#N/A</v>
      </c>
      <c r="O486" s="77" t="e">
        <v>#N/A</v>
      </c>
      <c r="P486" s="77" t="e">
        <v>#N/A</v>
      </c>
      <c r="Q486" s="77" t="e">
        <v>#N/A</v>
      </c>
      <c r="R486" s="77" t="e">
        <v>#N/A</v>
      </c>
      <c r="S486" s="77" t="e">
        <v>#N/A</v>
      </c>
      <c r="T486" s="77" t="e">
        <v>#N/A</v>
      </c>
      <c r="U486" s="77" t="e">
        <v>#N/A</v>
      </c>
      <c r="V486" s="77" t="e">
        <v>#N/A</v>
      </c>
      <c r="W486" s="77" t="e">
        <v>#N/A</v>
      </c>
      <c r="X486" s="77" t="e">
        <v>#N/A</v>
      </c>
      <c r="Y486" s="77" t="e">
        <v>#N/A</v>
      </c>
      <c r="Z486" s="77" t="e">
        <v>#N/A</v>
      </c>
      <c r="AA486" s="77" t="e">
        <v>#N/A</v>
      </c>
      <c r="AB486" s="77" t="e">
        <v>#N/A</v>
      </c>
      <c r="AC486" s="77" t="e">
        <v>#N/A</v>
      </c>
      <c r="AD486" s="77" t="e">
        <v>#N/A</v>
      </c>
      <c r="AE486" s="77" t="e">
        <v>#N/A</v>
      </c>
      <c r="AF486" s="77" t="e">
        <v>#N/A</v>
      </c>
      <c r="AG486" s="73" t="e">
        <v>#N/A</v>
      </c>
      <c r="AH486" s="73">
        <v>6.4899997711181596</v>
      </c>
      <c r="AI486" s="73">
        <v>6.4499998092651403</v>
      </c>
      <c r="AJ486" s="73">
        <v>6.3899998664856001</v>
      </c>
      <c r="AK486" s="73">
        <v>6.4200000762939498</v>
      </c>
      <c r="AL486" s="73">
        <v>6.4699997901916504</v>
      </c>
      <c r="AM486" s="73">
        <v>6.5300002098083496</v>
      </c>
      <c r="AN486" s="73">
        <v>6.5999999046325701</v>
      </c>
      <c r="AO486" s="73">
        <v>6.6599998474121103</v>
      </c>
      <c r="AP486" s="73">
        <v>6.6900000572204599</v>
      </c>
      <c r="AQ486" s="73">
        <v>6.7600002288818404</v>
      </c>
      <c r="AR486" s="73">
        <v>6.8299999237060502</v>
      </c>
      <c r="AS486" s="73">
        <v>6.8499999046325701</v>
      </c>
      <c r="AT486" s="73">
        <v>6.8899998664856001</v>
      </c>
      <c r="AU486" s="73">
        <v>6.9699997901916504</v>
      </c>
      <c r="AV486" s="73">
        <v>7.0700001716613796</v>
      </c>
      <c r="AW486" s="73">
        <v>7.2199997901916504</v>
      </c>
      <c r="AX486" s="73">
        <v>7.3800001144409197</v>
      </c>
      <c r="AY486" s="73">
        <v>7.4299998283386204</v>
      </c>
      <c r="AZ486" s="73">
        <v>7.21000003814697</v>
      </c>
      <c r="BA486" s="73">
        <v>7.1999998092651403</v>
      </c>
      <c r="BB486" s="73">
        <v>7.2699999809265101</v>
      </c>
      <c r="BC486" s="73">
        <v>7.3000001907348597</v>
      </c>
      <c r="BD486" s="73">
        <v>7.3400001525878897</v>
      </c>
      <c r="BE486" s="73">
        <v>7.4499998092651403</v>
      </c>
      <c r="BF486" s="73">
        <v>7.5700001716613796</v>
      </c>
      <c r="BG486" s="73">
        <v>7.6900000572204599</v>
      </c>
      <c r="BH486" s="73">
        <v>7.8400001525878897</v>
      </c>
      <c r="BI486" s="73">
        <v>7.9899997711181596</v>
      </c>
      <c r="BJ486" s="73">
        <v>8.0900001525878906</v>
      </c>
      <c r="BK486" s="73">
        <v>11.8400001525879</v>
      </c>
    </row>
    <row r="487" spans="1:63" x14ac:dyDescent="0.25">
      <c r="A487" s="61" t="s">
        <v>551</v>
      </c>
      <c r="B487" s="62" t="s">
        <v>325</v>
      </c>
      <c r="C487" s="77" t="e">
        <v>#N/A</v>
      </c>
      <c r="D487" s="77" t="e">
        <v>#N/A</v>
      </c>
      <c r="E487" s="77" t="e">
        <v>#N/A</v>
      </c>
      <c r="F487" s="77" t="e">
        <v>#N/A</v>
      </c>
      <c r="G487" s="77" t="e">
        <v>#N/A</v>
      </c>
      <c r="H487" s="77" t="e">
        <v>#N/A</v>
      </c>
      <c r="I487" s="77" t="e">
        <v>#N/A</v>
      </c>
      <c r="J487" s="77" t="e">
        <v>#N/A</v>
      </c>
      <c r="K487" s="77" t="e">
        <v>#N/A</v>
      </c>
      <c r="L487" s="77" t="e">
        <v>#N/A</v>
      </c>
      <c r="M487" s="77" t="e">
        <v>#N/A</v>
      </c>
      <c r="N487" s="77" t="e">
        <v>#N/A</v>
      </c>
      <c r="O487" s="77" t="e">
        <v>#N/A</v>
      </c>
      <c r="P487" s="77" t="e">
        <v>#N/A</v>
      </c>
      <c r="Q487" s="77" t="e">
        <v>#N/A</v>
      </c>
      <c r="R487" s="77" t="e">
        <v>#N/A</v>
      </c>
      <c r="S487" s="77" t="e">
        <v>#N/A</v>
      </c>
      <c r="T487" s="77" t="e">
        <v>#N/A</v>
      </c>
      <c r="U487" s="77" t="e">
        <v>#N/A</v>
      </c>
      <c r="V487" s="77" t="e">
        <v>#N/A</v>
      </c>
      <c r="W487" s="77" t="e">
        <v>#N/A</v>
      </c>
      <c r="X487" s="77" t="e">
        <v>#N/A</v>
      </c>
      <c r="Y487" s="77" t="e">
        <v>#N/A</v>
      </c>
      <c r="Z487" s="77" t="e">
        <v>#N/A</v>
      </c>
      <c r="AA487" s="77" t="e">
        <v>#N/A</v>
      </c>
      <c r="AB487" s="77" t="e">
        <v>#N/A</v>
      </c>
      <c r="AC487" s="77" t="e">
        <v>#N/A</v>
      </c>
      <c r="AD487" s="77" t="e">
        <v>#N/A</v>
      </c>
      <c r="AE487" s="77" t="e">
        <v>#N/A</v>
      </c>
      <c r="AF487" s="77" t="e">
        <v>#N/A</v>
      </c>
      <c r="AG487" s="73" t="e">
        <v>#N/A</v>
      </c>
      <c r="AH487" s="73">
        <v>10.449999809265099</v>
      </c>
      <c r="AI487" s="73">
        <v>10.5</v>
      </c>
      <c r="AJ487" s="73">
        <v>10.6000003814697</v>
      </c>
      <c r="AK487" s="73">
        <v>10.6199998855591</v>
      </c>
      <c r="AL487" s="73">
        <v>10.6199998855591</v>
      </c>
      <c r="AM487" s="73">
        <v>10.6199998855591</v>
      </c>
      <c r="AN487" s="73">
        <v>10.6099996566772</v>
      </c>
      <c r="AO487" s="73">
        <v>10.6099996566772</v>
      </c>
      <c r="AP487" s="73">
        <v>10.6499996185303</v>
      </c>
      <c r="AQ487" s="73">
        <v>10.6300001144409</v>
      </c>
      <c r="AR487" s="73">
        <v>21.4899997711182</v>
      </c>
      <c r="AS487" s="73">
        <v>27.469999313354499</v>
      </c>
      <c r="AT487" s="73">
        <v>23</v>
      </c>
      <c r="AU487" s="73">
        <v>23.219999313354499</v>
      </c>
      <c r="AV487" s="73">
        <v>20.0200004577637</v>
      </c>
      <c r="AW487" s="73">
        <v>19.0100002288818</v>
      </c>
      <c r="AX487" s="73">
        <v>18.280000686645501</v>
      </c>
      <c r="AY487" s="73">
        <v>22.909999847412099</v>
      </c>
      <c r="AZ487" s="73">
        <v>20.450000762939499</v>
      </c>
      <c r="BA487" s="73">
        <v>21.420000076293899</v>
      </c>
      <c r="BB487" s="73">
        <v>17.600000381469702</v>
      </c>
      <c r="BC487" s="73">
        <v>19.200000762939499</v>
      </c>
      <c r="BD487" s="73">
        <v>19.889999389648398</v>
      </c>
      <c r="BE487" s="73">
        <v>20.530000686645501</v>
      </c>
      <c r="BF487" s="73">
        <v>23.0100002288818</v>
      </c>
      <c r="BG487" s="73">
        <v>23.940000534057599</v>
      </c>
      <c r="BH487" s="73">
        <v>25.680000305175799</v>
      </c>
      <c r="BI487" s="73">
        <v>26.2600002288818</v>
      </c>
      <c r="BJ487" s="73">
        <v>25.340000152587901</v>
      </c>
      <c r="BK487" s="73">
        <v>27.350000381469702</v>
      </c>
    </row>
    <row r="488" spans="1:63" x14ac:dyDescent="0.25">
      <c r="A488" s="61" t="s">
        <v>534</v>
      </c>
      <c r="B488" s="62" t="s">
        <v>333</v>
      </c>
      <c r="C488" s="77" t="e">
        <v>#N/A</v>
      </c>
      <c r="D488" s="77" t="e">
        <v>#N/A</v>
      </c>
      <c r="E488" s="77" t="e">
        <v>#N/A</v>
      </c>
      <c r="F488" s="77" t="e">
        <v>#N/A</v>
      </c>
      <c r="G488" s="77" t="e">
        <v>#N/A</v>
      </c>
      <c r="H488" s="77" t="e">
        <v>#N/A</v>
      </c>
      <c r="I488" s="77" t="e">
        <v>#N/A</v>
      </c>
      <c r="J488" s="77" t="e">
        <v>#N/A</v>
      </c>
      <c r="K488" s="77" t="e">
        <v>#N/A</v>
      </c>
      <c r="L488" s="77" t="e">
        <v>#N/A</v>
      </c>
      <c r="M488" s="77" t="e">
        <v>#N/A</v>
      </c>
      <c r="N488" s="77" t="e">
        <v>#N/A</v>
      </c>
      <c r="O488" s="77" t="e">
        <v>#N/A</v>
      </c>
      <c r="P488" s="77" t="e">
        <v>#N/A</v>
      </c>
      <c r="Q488" s="77" t="e">
        <v>#N/A</v>
      </c>
      <c r="R488" s="77" t="e">
        <v>#N/A</v>
      </c>
      <c r="S488" s="77" t="e">
        <v>#N/A</v>
      </c>
      <c r="T488" s="77" t="e">
        <v>#N/A</v>
      </c>
      <c r="U488" s="77" t="e">
        <v>#N/A</v>
      </c>
      <c r="V488" s="77" t="e">
        <v>#N/A</v>
      </c>
      <c r="W488" s="77" t="e">
        <v>#N/A</v>
      </c>
      <c r="X488" s="77" t="e">
        <v>#N/A</v>
      </c>
      <c r="Y488" s="77" t="e">
        <v>#N/A</v>
      </c>
      <c r="Z488" s="77" t="e">
        <v>#N/A</v>
      </c>
      <c r="AA488" s="77" t="e">
        <v>#N/A</v>
      </c>
      <c r="AB488" s="77" t="e">
        <v>#N/A</v>
      </c>
      <c r="AC488" s="77" t="e">
        <v>#N/A</v>
      </c>
      <c r="AD488" s="77" t="e">
        <v>#N/A</v>
      </c>
      <c r="AE488" s="77" t="e">
        <v>#N/A</v>
      </c>
      <c r="AF488" s="77" t="e">
        <v>#N/A</v>
      </c>
      <c r="AG488" s="73" t="e">
        <v>#N/A</v>
      </c>
      <c r="AH488" s="73">
        <v>8.1499996185302699</v>
      </c>
      <c r="AI488" s="73">
        <v>8.2100000381469709</v>
      </c>
      <c r="AJ488" s="73">
        <v>8.3100004196166992</v>
      </c>
      <c r="AK488" s="73">
        <v>8.3400001525878906</v>
      </c>
      <c r="AL488" s="73">
        <v>8.9099998474121094</v>
      </c>
      <c r="AM488" s="73">
        <v>9.5100002288818395</v>
      </c>
      <c r="AN488" s="73">
        <v>10.1199998855591</v>
      </c>
      <c r="AO488" s="73">
        <v>10.75</v>
      </c>
      <c r="AP488" s="73">
        <v>11.460000038146999</v>
      </c>
      <c r="AQ488" s="73">
        <v>11.569999694824199</v>
      </c>
      <c r="AR488" s="73">
        <v>11.689999580383301</v>
      </c>
      <c r="AS488" s="73">
        <v>11.8900003433228</v>
      </c>
      <c r="AT488" s="73">
        <v>12.039999961853001</v>
      </c>
      <c r="AU488" s="73">
        <v>12.1199998855591</v>
      </c>
      <c r="AV488" s="73">
        <v>12.170000076293899</v>
      </c>
      <c r="AW488" s="73">
        <v>12.1300001144409</v>
      </c>
      <c r="AX488" s="73">
        <v>12.1000003814697</v>
      </c>
      <c r="AY488" s="73">
        <v>12.170000076293899</v>
      </c>
      <c r="AZ488" s="73">
        <v>12.710000038146999</v>
      </c>
      <c r="BA488" s="73">
        <v>12.930000305175801</v>
      </c>
      <c r="BB488" s="73">
        <v>13.079999923706101</v>
      </c>
      <c r="BC488" s="73">
        <v>13.2399997711182</v>
      </c>
      <c r="BD488" s="73">
        <v>13.4099998474121</v>
      </c>
      <c r="BE488" s="73">
        <v>13.4700002670288</v>
      </c>
      <c r="BF488" s="73">
        <v>13.3999996185303</v>
      </c>
      <c r="BG488" s="73">
        <v>13.310000419616699</v>
      </c>
      <c r="BH488" s="73">
        <v>13.1499996185303</v>
      </c>
      <c r="BI488" s="73">
        <v>13.0100002288818</v>
      </c>
      <c r="BJ488" s="73">
        <v>12.8999996185303</v>
      </c>
      <c r="BK488" s="73">
        <v>13.420000076293899</v>
      </c>
    </row>
    <row r="489" spans="1:63" x14ac:dyDescent="0.25">
      <c r="A489" s="61" t="s">
        <v>122</v>
      </c>
      <c r="B489" s="62" t="s">
        <v>121</v>
      </c>
      <c r="C489" s="77" t="e">
        <v>#N/A</v>
      </c>
      <c r="D489" s="77" t="e">
        <v>#N/A</v>
      </c>
      <c r="E489" s="77" t="e">
        <v>#N/A</v>
      </c>
      <c r="F489" s="77" t="e">
        <v>#N/A</v>
      </c>
      <c r="G489" s="77" t="e">
        <v>#N/A</v>
      </c>
      <c r="H489" s="77" t="e">
        <v>#N/A</v>
      </c>
      <c r="I489" s="77" t="e">
        <v>#N/A</v>
      </c>
      <c r="J489" s="77" t="e">
        <v>#N/A</v>
      </c>
      <c r="K489" s="77" t="e">
        <v>#N/A</v>
      </c>
      <c r="L489" s="77" t="e">
        <v>#N/A</v>
      </c>
      <c r="M489" s="77" t="e">
        <v>#N/A</v>
      </c>
      <c r="N489" s="77" t="e">
        <v>#N/A</v>
      </c>
      <c r="O489" s="77" t="e">
        <v>#N/A</v>
      </c>
      <c r="P489" s="77" t="e">
        <v>#N/A</v>
      </c>
      <c r="Q489" s="77" t="e">
        <v>#N/A</v>
      </c>
      <c r="R489" s="77" t="e">
        <v>#N/A</v>
      </c>
      <c r="S489" s="77" t="e">
        <v>#N/A</v>
      </c>
      <c r="T489" s="77" t="e">
        <v>#N/A</v>
      </c>
      <c r="U489" s="77" t="e">
        <v>#N/A</v>
      </c>
      <c r="V489" s="77" t="e">
        <v>#N/A</v>
      </c>
      <c r="W489" s="77" t="e">
        <v>#N/A</v>
      </c>
      <c r="X489" s="77" t="e">
        <v>#N/A</v>
      </c>
      <c r="Y489" s="77" t="e">
        <v>#N/A</v>
      </c>
      <c r="Z489" s="77" t="e">
        <v>#N/A</v>
      </c>
      <c r="AA489" s="77" t="e">
        <v>#N/A</v>
      </c>
      <c r="AB489" s="77" t="e">
        <v>#N/A</v>
      </c>
      <c r="AC489" s="77" t="e">
        <v>#N/A</v>
      </c>
      <c r="AD489" s="77" t="e">
        <v>#N/A</v>
      </c>
      <c r="AE489" s="77" t="e">
        <v>#N/A</v>
      </c>
      <c r="AF489" s="77" t="e">
        <v>#N/A</v>
      </c>
      <c r="AG489" s="73" t="e">
        <v>#N/A</v>
      </c>
      <c r="AH489" s="73">
        <v>18.899999618530298</v>
      </c>
      <c r="AI489" s="73">
        <v>19.2600002288818</v>
      </c>
      <c r="AJ489" s="73">
        <v>19.700000762939499</v>
      </c>
      <c r="AK489" s="73">
        <v>18.219999313354499</v>
      </c>
      <c r="AL489" s="73">
        <v>16.719999313354499</v>
      </c>
      <c r="AM489" s="73">
        <v>15.300000190734901</v>
      </c>
      <c r="AN489" s="73">
        <v>13.5900001525879</v>
      </c>
      <c r="AO489" s="73">
        <v>12</v>
      </c>
      <c r="AP489" s="73">
        <v>12.5</v>
      </c>
      <c r="AQ489" s="73">
        <v>12.930000305175801</v>
      </c>
      <c r="AR489" s="73">
        <v>13.5</v>
      </c>
      <c r="AS489" s="73">
        <v>14.180000305175801</v>
      </c>
      <c r="AT489" s="73">
        <v>14.800000190734901</v>
      </c>
      <c r="AU489" s="73">
        <v>15.3699998855591</v>
      </c>
      <c r="AV489" s="73">
        <v>15.8999996185303</v>
      </c>
      <c r="AW489" s="73">
        <v>12.8699998855591</v>
      </c>
      <c r="AX489" s="73">
        <v>10.199999809265099</v>
      </c>
      <c r="AY489" s="73">
        <v>7.9299998283386204</v>
      </c>
      <c r="AZ489" s="73">
        <v>10.5</v>
      </c>
      <c r="BA489" s="73">
        <v>13.189999580383301</v>
      </c>
      <c r="BB489" s="73">
        <v>10.3400001525879</v>
      </c>
      <c r="BC489" s="73">
        <v>7.8499999046325701</v>
      </c>
      <c r="BD489" s="73">
        <v>8.6099996566772496</v>
      </c>
      <c r="BE489" s="73">
        <v>9.3400001525878906</v>
      </c>
      <c r="BF489" s="73">
        <v>10.1000003814697</v>
      </c>
      <c r="BG489" s="73">
        <v>10.8800001144409</v>
      </c>
      <c r="BH489" s="73">
        <v>11.6300001144409</v>
      </c>
      <c r="BI489" s="73">
        <v>12.0100002288818</v>
      </c>
      <c r="BJ489" s="73">
        <v>11.9099998474121</v>
      </c>
      <c r="BK489" s="73">
        <v>12.170000076293899</v>
      </c>
    </row>
    <row r="490" spans="1:63" x14ac:dyDescent="0.25">
      <c r="A490" s="63" t="s">
        <v>124</v>
      </c>
      <c r="B490" s="64" t="s">
        <v>123</v>
      </c>
      <c r="C490" s="78" t="e">
        <v>#N/A</v>
      </c>
      <c r="D490" s="78" t="e">
        <v>#N/A</v>
      </c>
      <c r="E490" s="78" t="e">
        <v>#N/A</v>
      </c>
      <c r="F490" s="78" t="e">
        <v>#N/A</v>
      </c>
      <c r="G490" s="78" t="e">
        <v>#N/A</v>
      </c>
      <c r="H490" s="78" t="e">
        <v>#N/A</v>
      </c>
      <c r="I490" s="78" t="e">
        <v>#N/A</v>
      </c>
      <c r="J490" s="78" t="e">
        <v>#N/A</v>
      </c>
      <c r="K490" s="78" t="e">
        <v>#N/A</v>
      </c>
      <c r="L490" s="78" t="e">
        <v>#N/A</v>
      </c>
      <c r="M490" s="78" t="e">
        <v>#N/A</v>
      </c>
      <c r="N490" s="78" t="e">
        <v>#N/A</v>
      </c>
      <c r="O490" s="78" t="e">
        <v>#N/A</v>
      </c>
      <c r="P490" s="78" t="e">
        <v>#N/A</v>
      </c>
      <c r="Q490" s="78" t="e">
        <v>#N/A</v>
      </c>
      <c r="R490" s="78" t="e">
        <v>#N/A</v>
      </c>
      <c r="S490" s="78" t="e">
        <v>#N/A</v>
      </c>
      <c r="T490" s="78" t="e">
        <v>#N/A</v>
      </c>
      <c r="U490" s="78" t="e">
        <v>#N/A</v>
      </c>
      <c r="V490" s="78" t="e">
        <v>#N/A</v>
      </c>
      <c r="W490" s="78" t="e">
        <v>#N/A</v>
      </c>
      <c r="X490" s="78" t="e">
        <v>#N/A</v>
      </c>
      <c r="Y490" s="78" t="e">
        <v>#N/A</v>
      </c>
      <c r="Z490" s="78" t="e">
        <v>#N/A</v>
      </c>
      <c r="AA490" s="78" t="e">
        <v>#N/A</v>
      </c>
      <c r="AB490" s="78" t="e">
        <v>#N/A</v>
      </c>
      <c r="AC490" s="78" t="e">
        <v>#N/A</v>
      </c>
      <c r="AD490" s="78" t="e">
        <v>#N/A</v>
      </c>
      <c r="AE490" s="78" t="e">
        <v>#N/A</v>
      </c>
      <c r="AF490" s="78" t="e">
        <v>#N/A</v>
      </c>
      <c r="AG490" s="74" t="e">
        <v>#N/A</v>
      </c>
      <c r="AH490" s="74">
        <v>4.8000001907348597</v>
      </c>
      <c r="AI490" s="74">
        <v>4.8499999046325701</v>
      </c>
      <c r="AJ490" s="74">
        <v>4.9299998283386204</v>
      </c>
      <c r="AK490" s="74">
        <v>4.96000003814697</v>
      </c>
      <c r="AL490" s="74">
        <v>5.5799999237060502</v>
      </c>
      <c r="AM490" s="74">
        <v>6.2399997711181596</v>
      </c>
      <c r="AN490" s="74">
        <v>6.9299998283386204</v>
      </c>
      <c r="AO490" s="74">
        <v>6.4400000572204599</v>
      </c>
      <c r="AP490" s="74">
        <v>6</v>
      </c>
      <c r="AQ490" s="74">
        <v>5.6399998664856001</v>
      </c>
      <c r="AR490" s="74">
        <v>5.3000001907348597</v>
      </c>
      <c r="AS490" s="74">
        <v>5.0300002098083496</v>
      </c>
      <c r="AT490" s="74">
        <v>4.7199997901916504</v>
      </c>
      <c r="AU490" s="74">
        <v>4.3899998664856001</v>
      </c>
      <c r="AV490" s="74">
        <v>4.4800000190734899</v>
      </c>
      <c r="AW490" s="74">
        <v>4.5199999809265101</v>
      </c>
      <c r="AX490" s="74">
        <v>4.5700001716613796</v>
      </c>
      <c r="AY490" s="74">
        <v>4.6700000762939498</v>
      </c>
      <c r="AZ490" s="74">
        <v>5.0300002098083496</v>
      </c>
      <c r="BA490" s="74">
        <v>5.2199997901916504</v>
      </c>
      <c r="BB490" s="74">
        <v>5.3699998855590803</v>
      </c>
      <c r="BC490" s="74">
        <v>5.3800001144409197</v>
      </c>
      <c r="BD490" s="74">
        <v>5.3800001144409197</v>
      </c>
      <c r="BE490" s="74">
        <v>5.3299999237060502</v>
      </c>
      <c r="BF490" s="74">
        <v>5.28999996185303</v>
      </c>
      <c r="BG490" s="74">
        <v>5.2399997711181596</v>
      </c>
      <c r="BH490" s="74">
        <v>5.1500000953674299</v>
      </c>
      <c r="BI490" s="74">
        <v>5.0700001716613796</v>
      </c>
      <c r="BJ490" s="74">
        <v>5.0199999809265101</v>
      </c>
      <c r="BK490" s="74">
        <v>5.7300000190734899</v>
      </c>
    </row>
    <row r="491" spans="1:63" x14ac:dyDescent="0.25">
      <c r="A491" s="61" t="s">
        <v>552</v>
      </c>
      <c r="B491" s="62" t="s">
        <v>553</v>
      </c>
      <c r="C491" s="77" t="e">
        <v>#N/A</v>
      </c>
      <c r="D491" s="77" t="e">
        <v>#N/A</v>
      </c>
      <c r="E491" s="77" t="e">
        <v>#N/A</v>
      </c>
      <c r="F491" s="77" t="e">
        <v>#N/A</v>
      </c>
      <c r="G491" s="77" t="e">
        <v>#N/A</v>
      </c>
      <c r="H491" s="77" t="e">
        <v>#N/A</v>
      </c>
      <c r="I491" s="77" t="e">
        <v>#N/A</v>
      </c>
      <c r="J491" s="77" t="e">
        <v>#N/A</v>
      </c>
      <c r="K491" s="77" t="e">
        <v>#N/A</v>
      </c>
      <c r="L491" s="77" t="e">
        <v>#N/A</v>
      </c>
      <c r="M491" s="77" t="e">
        <v>#N/A</v>
      </c>
      <c r="N491" s="77" t="e">
        <v>#N/A</v>
      </c>
      <c r="O491" s="77" t="e">
        <v>#N/A</v>
      </c>
      <c r="P491" s="77" t="e">
        <v>#N/A</v>
      </c>
      <c r="Q491" s="77" t="e">
        <v>#N/A</v>
      </c>
      <c r="R491" s="77" t="e">
        <v>#N/A</v>
      </c>
      <c r="S491" s="77" t="e">
        <v>#N/A</v>
      </c>
      <c r="T491" s="77" t="e">
        <v>#N/A</v>
      </c>
      <c r="U491" s="77" t="e">
        <v>#N/A</v>
      </c>
      <c r="V491" s="77" t="e">
        <v>#N/A</v>
      </c>
      <c r="W491" s="77" t="e">
        <v>#N/A</v>
      </c>
      <c r="X491" s="77" t="e">
        <v>#N/A</v>
      </c>
      <c r="Y491" s="77" t="e">
        <v>#N/A</v>
      </c>
      <c r="Z491" s="77" t="e">
        <v>#N/A</v>
      </c>
      <c r="AA491" s="77" t="e">
        <v>#N/A</v>
      </c>
      <c r="AB491" s="77" t="e">
        <v>#N/A</v>
      </c>
      <c r="AC491" s="77" t="e">
        <v>#N/A</v>
      </c>
      <c r="AD491" s="77" t="e">
        <v>#N/A</v>
      </c>
      <c r="AE491" s="77" t="e">
        <v>#N/A</v>
      </c>
      <c r="AF491" s="77" t="e">
        <v>#N/A</v>
      </c>
      <c r="AG491" s="73" t="e">
        <v>#N/A</v>
      </c>
      <c r="AH491" s="73">
        <v>11.504425393800471</v>
      </c>
      <c r="AI491" s="73">
        <v>12.002109144236718</v>
      </c>
      <c r="AJ491" s="73">
        <v>12.757033273004406</v>
      </c>
      <c r="AK491" s="73">
        <v>12.872359322095715</v>
      </c>
      <c r="AL491" s="73">
        <v>13.164192216172536</v>
      </c>
      <c r="AM491" s="73">
        <v>12.327619923691545</v>
      </c>
      <c r="AN491" s="73">
        <v>11.843523787852368</v>
      </c>
      <c r="AO491" s="73">
        <v>11.906186165212116</v>
      </c>
      <c r="AP491" s="73">
        <v>12.02161115490591</v>
      </c>
      <c r="AQ491" s="73">
        <v>12.459707544895341</v>
      </c>
      <c r="AR491" s="73">
        <v>12.31786384949158</v>
      </c>
      <c r="AS491" s="73">
        <v>12.319536020841086</v>
      </c>
      <c r="AT491" s="73">
        <v>12.274051350770437</v>
      </c>
      <c r="AU491" s="73">
        <v>11.266259295792606</v>
      </c>
      <c r="AV491" s="73">
        <v>11.10038071369595</v>
      </c>
      <c r="AW491" s="73">
        <v>10.313360635354691</v>
      </c>
      <c r="AX491" s="73">
        <v>9.8865184899233594</v>
      </c>
      <c r="AY491" s="73">
        <v>9.5567384157357225</v>
      </c>
      <c r="AZ491" s="73">
        <v>9.2006847323494618</v>
      </c>
      <c r="BA491" s="73">
        <v>9.2702223727562387</v>
      </c>
      <c r="BB491" s="73">
        <v>10.302302346710276</v>
      </c>
      <c r="BC491" s="73">
        <v>10.495965077087346</v>
      </c>
      <c r="BD491" s="73">
        <v>10.56410963554846</v>
      </c>
      <c r="BE491" s="73">
        <v>10.677766785522344</v>
      </c>
      <c r="BF491" s="73">
        <v>10.713792754508791</v>
      </c>
      <c r="BG491" s="73">
        <v>10.507737628243456</v>
      </c>
      <c r="BH491" s="73">
        <v>10.718497157234363</v>
      </c>
      <c r="BI491" s="73">
        <v>10.256797639485924</v>
      </c>
      <c r="BJ491" s="73">
        <v>10.207222133561926</v>
      </c>
      <c r="BK491" s="73">
        <v>11.481467663881453</v>
      </c>
    </row>
    <row r="492" spans="1:63" x14ac:dyDescent="0.25">
      <c r="A492" s="61" t="s">
        <v>554</v>
      </c>
      <c r="B492" s="62" t="s">
        <v>555</v>
      </c>
      <c r="C492" s="77" t="e">
        <v>#N/A</v>
      </c>
      <c r="D492" s="77" t="e">
        <v>#N/A</v>
      </c>
      <c r="E492" s="77" t="e">
        <v>#N/A</v>
      </c>
      <c r="F492" s="77" t="e">
        <v>#N/A</v>
      </c>
      <c r="G492" s="77" t="e">
        <v>#N/A</v>
      </c>
      <c r="H492" s="77" t="e">
        <v>#N/A</v>
      </c>
      <c r="I492" s="77" t="e">
        <v>#N/A</v>
      </c>
      <c r="J492" s="77" t="e">
        <v>#N/A</v>
      </c>
      <c r="K492" s="77" t="e">
        <v>#N/A</v>
      </c>
      <c r="L492" s="77" t="e">
        <v>#N/A</v>
      </c>
      <c r="M492" s="77" t="e">
        <v>#N/A</v>
      </c>
      <c r="N492" s="77" t="e">
        <v>#N/A</v>
      </c>
      <c r="O492" s="77" t="e">
        <v>#N/A</v>
      </c>
      <c r="P492" s="77" t="e">
        <v>#N/A</v>
      </c>
      <c r="Q492" s="77" t="e">
        <v>#N/A</v>
      </c>
      <c r="R492" s="77" t="e">
        <v>#N/A</v>
      </c>
      <c r="S492" s="77" t="e">
        <v>#N/A</v>
      </c>
      <c r="T492" s="77" t="e">
        <v>#N/A</v>
      </c>
      <c r="U492" s="77" t="e">
        <v>#N/A</v>
      </c>
      <c r="V492" s="77" t="e">
        <v>#N/A</v>
      </c>
      <c r="W492" s="77" t="e">
        <v>#N/A</v>
      </c>
      <c r="X492" s="77" t="e">
        <v>#N/A</v>
      </c>
      <c r="Y492" s="77" t="e">
        <v>#N/A</v>
      </c>
      <c r="Z492" s="77" t="e">
        <v>#N/A</v>
      </c>
      <c r="AA492" s="77" t="e">
        <v>#N/A</v>
      </c>
      <c r="AB492" s="77" t="e">
        <v>#N/A</v>
      </c>
      <c r="AC492" s="77" t="e">
        <v>#N/A</v>
      </c>
      <c r="AD492" s="77" t="e">
        <v>#N/A</v>
      </c>
      <c r="AE492" s="77" t="e">
        <v>#N/A</v>
      </c>
      <c r="AF492" s="77" t="e">
        <v>#N/A</v>
      </c>
      <c r="AG492" s="73" t="e">
        <v>#N/A</v>
      </c>
      <c r="AH492" s="73">
        <v>13.112461577475807</v>
      </c>
      <c r="AI492" s="73">
        <v>13.267170913113089</v>
      </c>
      <c r="AJ492" s="73">
        <v>13.425966309892178</v>
      </c>
      <c r="AK492" s="73">
        <v>12.802229084200544</v>
      </c>
      <c r="AL492" s="73">
        <v>12.601669713616218</v>
      </c>
      <c r="AM492" s="73">
        <v>12.41213142709262</v>
      </c>
      <c r="AN492" s="73">
        <v>12.49139149194605</v>
      </c>
      <c r="AO492" s="73">
        <v>11.92696840143692</v>
      </c>
      <c r="AP492" s="73">
        <v>11.963537022804189</v>
      </c>
      <c r="AQ492" s="73">
        <v>11.626063478588703</v>
      </c>
      <c r="AR492" s="73">
        <v>11.286528472887225</v>
      </c>
      <c r="AS492" s="73">
        <v>11.141871358950649</v>
      </c>
      <c r="AT492" s="73">
        <v>10.176445849648481</v>
      </c>
      <c r="AU492" s="73">
        <v>9.8264056667751429</v>
      </c>
      <c r="AV492" s="73">
        <v>9.6276388415600476</v>
      </c>
      <c r="AW492" s="73">
        <v>8.9002198994642914</v>
      </c>
      <c r="AX492" s="73">
        <v>8.5445724261731062</v>
      </c>
      <c r="AY492" s="73">
        <v>8.8137202939334749</v>
      </c>
      <c r="AZ492" s="73">
        <v>9.869367878990742</v>
      </c>
      <c r="BA492" s="73">
        <v>10.353438224861875</v>
      </c>
      <c r="BB492" s="73">
        <v>10.532346237816716</v>
      </c>
      <c r="BC492" s="73">
        <v>11.161433852142713</v>
      </c>
      <c r="BD492" s="73">
        <v>11.704214033629492</v>
      </c>
      <c r="BE492" s="73">
        <v>10.899949517225394</v>
      </c>
      <c r="BF492" s="73">
        <v>10.655211622174402</v>
      </c>
      <c r="BG492" s="73">
        <v>10.652656893377863</v>
      </c>
      <c r="BH492" s="73">
        <v>9.7910309263576512</v>
      </c>
      <c r="BI492" s="73">
        <v>8.7430725024411089</v>
      </c>
      <c r="BJ492" s="73">
        <v>8.0316082748295035</v>
      </c>
      <c r="BK492" s="73">
        <v>9.7980326248136311</v>
      </c>
    </row>
    <row r="493" spans="1:63" x14ac:dyDescent="0.25">
      <c r="A493" s="61" t="s">
        <v>556</v>
      </c>
      <c r="B493" s="62" t="s">
        <v>557</v>
      </c>
      <c r="C493" s="77" t="e">
        <v>#N/A</v>
      </c>
      <c r="D493" s="77" t="e">
        <v>#N/A</v>
      </c>
      <c r="E493" s="77" t="e">
        <v>#N/A</v>
      </c>
      <c r="F493" s="77" t="e">
        <v>#N/A</v>
      </c>
      <c r="G493" s="77" t="e">
        <v>#N/A</v>
      </c>
      <c r="H493" s="77" t="e">
        <v>#N/A</v>
      </c>
      <c r="I493" s="77" t="e">
        <v>#N/A</v>
      </c>
      <c r="J493" s="77" t="e">
        <v>#N/A</v>
      </c>
      <c r="K493" s="77" t="e">
        <v>#N/A</v>
      </c>
      <c r="L493" s="77" t="e">
        <v>#N/A</v>
      </c>
      <c r="M493" s="77" t="e">
        <v>#N/A</v>
      </c>
      <c r="N493" s="77" t="e">
        <v>#N/A</v>
      </c>
      <c r="O493" s="77" t="e">
        <v>#N/A</v>
      </c>
      <c r="P493" s="77" t="e">
        <v>#N/A</v>
      </c>
      <c r="Q493" s="77" t="e">
        <v>#N/A</v>
      </c>
      <c r="R493" s="77" t="e">
        <v>#N/A</v>
      </c>
      <c r="S493" s="77" t="e">
        <v>#N/A</v>
      </c>
      <c r="T493" s="77" t="e">
        <v>#N/A</v>
      </c>
      <c r="U493" s="77" t="e">
        <v>#N/A</v>
      </c>
      <c r="V493" s="77" t="e">
        <v>#N/A</v>
      </c>
      <c r="W493" s="77" t="e">
        <v>#N/A</v>
      </c>
      <c r="X493" s="77" t="e">
        <v>#N/A</v>
      </c>
      <c r="Y493" s="77" t="e">
        <v>#N/A</v>
      </c>
      <c r="Z493" s="77" t="e">
        <v>#N/A</v>
      </c>
      <c r="AA493" s="77" t="e">
        <v>#N/A</v>
      </c>
      <c r="AB493" s="77" t="e">
        <v>#N/A</v>
      </c>
      <c r="AC493" s="77" t="e">
        <v>#N/A</v>
      </c>
      <c r="AD493" s="77" t="e">
        <v>#N/A</v>
      </c>
      <c r="AE493" s="77" t="e">
        <v>#N/A</v>
      </c>
      <c r="AF493" s="77" t="e">
        <v>#N/A</v>
      </c>
      <c r="AG493" s="73" t="e">
        <v>#N/A</v>
      </c>
      <c r="AH493" s="73">
        <v>9.8412673878479442</v>
      </c>
      <c r="AI493" s="73">
        <v>10.071417003277116</v>
      </c>
      <c r="AJ493" s="73">
        <v>11.302174828483194</v>
      </c>
      <c r="AK493" s="73">
        <v>11.417446271702744</v>
      </c>
      <c r="AL493" s="73">
        <v>11.00977024769332</v>
      </c>
      <c r="AM493" s="73">
        <v>10.263549526377187</v>
      </c>
      <c r="AN493" s="73">
        <v>9.1562041529028804</v>
      </c>
      <c r="AO493" s="73">
        <v>8.9526026647058341</v>
      </c>
      <c r="AP493" s="73">
        <v>10.385082465906786</v>
      </c>
      <c r="AQ493" s="73">
        <v>12.433651639340985</v>
      </c>
      <c r="AR493" s="73">
        <v>13.226537648205827</v>
      </c>
      <c r="AS493" s="73">
        <v>13.745281416135031</v>
      </c>
      <c r="AT493" s="73">
        <v>12.957538477386107</v>
      </c>
      <c r="AU493" s="73">
        <v>12.934168674097428</v>
      </c>
      <c r="AV493" s="73">
        <v>12.056185921820717</v>
      </c>
      <c r="AW493" s="73">
        <v>10.104887279900158</v>
      </c>
      <c r="AX493" s="73">
        <v>7.8079196577062016</v>
      </c>
      <c r="AY493" s="73">
        <v>6.6062060486181657</v>
      </c>
      <c r="AZ493" s="73">
        <v>8.4901342226004708</v>
      </c>
      <c r="BA493" s="73">
        <v>9.9013248421109825</v>
      </c>
      <c r="BB493" s="73">
        <v>9.7895013136087403</v>
      </c>
      <c r="BC493" s="73">
        <v>9.9778723156565015</v>
      </c>
      <c r="BD493" s="73">
        <v>10.046780739651505</v>
      </c>
      <c r="BE493" s="73">
        <v>8.949772639275837</v>
      </c>
      <c r="BF493" s="73">
        <v>7.8140619859692508</v>
      </c>
      <c r="BG493" s="73">
        <v>6.4875672295756193</v>
      </c>
      <c r="BH493" s="73">
        <v>5.2950321493391321</v>
      </c>
      <c r="BI493" s="73">
        <v>4.3149530941346788</v>
      </c>
      <c r="BJ493" s="73">
        <v>3.7795868666763801</v>
      </c>
      <c r="BK493" s="73">
        <v>4.5601248100935949</v>
      </c>
    </row>
    <row r="494" spans="1:63" x14ac:dyDescent="0.25">
      <c r="A494" s="61" t="s">
        <v>558</v>
      </c>
      <c r="B494" s="62" t="s">
        <v>559</v>
      </c>
      <c r="C494" s="77" t="e">
        <v>#N/A</v>
      </c>
      <c r="D494" s="77" t="e">
        <v>#N/A</v>
      </c>
      <c r="E494" s="77" t="e">
        <v>#N/A</v>
      </c>
      <c r="F494" s="77" t="e">
        <v>#N/A</v>
      </c>
      <c r="G494" s="77" t="e">
        <v>#N/A</v>
      </c>
      <c r="H494" s="77" t="e">
        <v>#N/A</v>
      </c>
      <c r="I494" s="77" t="e">
        <v>#N/A</v>
      </c>
      <c r="J494" s="77" t="e">
        <v>#N/A</v>
      </c>
      <c r="K494" s="77" t="e">
        <v>#N/A</v>
      </c>
      <c r="L494" s="77" t="e">
        <v>#N/A</v>
      </c>
      <c r="M494" s="77" t="e">
        <v>#N/A</v>
      </c>
      <c r="N494" s="77" t="e">
        <v>#N/A</v>
      </c>
      <c r="O494" s="77" t="e">
        <v>#N/A</v>
      </c>
      <c r="P494" s="77" t="e">
        <v>#N/A</v>
      </c>
      <c r="Q494" s="77" t="e">
        <v>#N/A</v>
      </c>
      <c r="R494" s="77" t="e">
        <v>#N/A</v>
      </c>
      <c r="S494" s="77" t="e">
        <v>#N/A</v>
      </c>
      <c r="T494" s="77" t="e">
        <v>#N/A</v>
      </c>
      <c r="U494" s="77" t="e">
        <v>#N/A</v>
      </c>
      <c r="V494" s="77" t="e">
        <v>#N/A</v>
      </c>
      <c r="W494" s="77" t="e">
        <v>#N/A</v>
      </c>
      <c r="X494" s="77" t="e">
        <v>#N/A</v>
      </c>
      <c r="Y494" s="77" t="e">
        <v>#N/A</v>
      </c>
      <c r="Z494" s="77" t="e">
        <v>#N/A</v>
      </c>
      <c r="AA494" s="77" t="e">
        <v>#N/A</v>
      </c>
      <c r="AB494" s="77" t="e">
        <v>#N/A</v>
      </c>
      <c r="AC494" s="77" t="e">
        <v>#N/A</v>
      </c>
      <c r="AD494" s="77" t="e">
        <v>#N/A</v>
      </c>
      <c r="AE494" s="77" t="e">
        <v>#N/A</v>
      </c>
      <c r="AF494" s="77" t="e">
        <v>#N/A</v>
      </c>
      <c r="AG494" s="73" t="e">
        <v>#N/A</v>
      </c>
      <c r="AH494" s="73">
        <v>5.3153791169777289</v>
      </c>
      <c r="AI494" s="73">
        <v>5.4099935941155364</v>
      </c>
      <c r="AJ494" s="73">
        <v>5.6527149660733231</v>
      </c>
      <c r="AK494" s="73">
        <v>5.9599209025744875</v>
      </c>
      <c r="AL494" s="73">
        <v>6.2731891745564772</v>
      </c>
      <c r="AM494" s="73">
        <v>6.1639196517205397</v>
      </c>
      <c r="AN494" s="73">
        <v>6.0364697307699826</v>
      </c>
      <c r="AO494" s="73">
        <v>6.1549016246585238</v>
      </c>
      <c r="AP494" s="73">
        <v>6.3222581203251469</v>
      </c>
      <c r="AQ494" s="73">
        <v>6.3036186493279498</v>
      </c>
      <c r="AR494" s="73">
        <v>6.3822191674281648</v>
      </c>
      <c r="AS494" s="73">
        <v>6.6498237084392038</v>
      </c>
      <c r="AT494" s="73">
        <v>6.5441484006084689</v>
      </c>
      <c r="AU494" s="73">
        <v>6.3714786561361905</v>
      </c>
      <c r="AV494" s="73">
        <v>6.2892294200291383</v>
      </c>
      <c r="AW494" s="73">
        <v>5.9536124624709066</v>
      </c>
      <c r="AX494" s="73">
        <v>5.809853561322333</v>
      </c>
      <c r="AY494" s="73">
        <v>5.6265239763897634</v>
      </c>
      <c r="AZ494" s="73">
        <v>5.8731470100559031</v>
      </c>
      <c r="BA494" s="73">
        <v>5.7278392862549907</v>
      </c>
      <c r="BB494" s="73">
        <v>5.6751378445295408</v>
      </c>
      <c r="BC494" s="73">
        <v>5.6538299892666055</v>
      </c>
      <c r="BD494" s="73">
        <v>5.7324924323696775</v>
      </c>
      <c r="BE494" s="73">
        <v>5.6520101300428154</v>
      </c>
      <c r="BF494" s="73">
        <v>5.7871838525857369</v>
      </c>
      <c r="BG494" s="73">
        <v>5.7912982468760736</v>
      </c>
      <c r="BH494" s="73">
        <v>5.6852620410158305</v>
      </c>
      <c r="BI494" s="73">
        <v>5.6357921734411782</v>
      </c>
      <c r="BJ494" s="73">
        <v>5.601946273463823</v>
      </c>
      <c r="BK494" s="73">
        <v>6.8648544386024284</v>
      </c>
    </row>
    <row r="495" spans="1:63" x14ac:dyDescent="0.25">
      <c r="A495" s="61" t="s">
        <v>560</v>
      </c>
      <c r="B495" s="62" t="s">
        <v>561</v>
      </c>
      <c r="C495" s="77" t="e">
        <v>#N/A</v>
      </c>
      <c r="D495" s="77" t="e">
        <v>#N/A</v>
      </c>
      <c r="E495" s="77" t="e">
        <v>#N/A</v>
      </c>
      <c r="F495" s="77" t="e">
        <v>#N/A</v>
      </c>
      <c r="G495" s="77" t="e">
        <v>#N/A</v>
      </c>
      <c r="H495" s="77" t="e">
        <v>#N/A</v>
      </c>
      <c r="I495" s="77" t="e">
        <v>#N/A</v>
      </c>
      <c r="J495" s="77" t="e">
        <v>#N/A</v>
      </c>
      <c r="K495" s="77" t="e">
        <v>#N/A</v>
      </c>
      <c r="L495" s="77" t="e">
        <v>#N/A</v>
      </c>
      <c r="M495" s="77" t="e">
        <v>#N/A</v>
      </c>
      <c r="N495" s="77" t="e">
        <v>#N/A</v>
      </c>
      <c r="O495" s="77" t="e">
        <v>#N/A</v>
      </c>
      <c r="P495" s="77" t="e">
        <v>#N/A</v>
      </c>
      <c r="Q495" s="77" t="e">
        <v>#N/A</v>
      </c>
      <c r="R495" s="77" t="e">
        <v>#N/A</v>
      </c>
      <c r="S495" s="77" t="e">
        <v>#N/A</v>
      </c>
      <c r="T495" s="77" t="e">
        <v>#N/A</v>
      </c>
      <c r="U495" s="77" t="e">
        <v>#N/A</v>
      </c>
      <c r="V495" s="77" t="e">
        <v>#N/A</v>
      </c>
      <c r="W495" s="77" t="e">
        <v>#N/A</v>
      </c>
      <c r="X495" s="77" t="e">
        <v>#N/A</v>
      </c>
      <c r="Y495" s="77" t="e">
        <v>#N/A</v>
      </c>
      <c r="Z495" s="77" t="e">
        <v>#N/A</v>
      </c>
      <c r="AA495" s="77" t="e">
        <v>#N/A</v>
      </c>
      <c r="AB495" s="77" t="e">
        <v>#N/A</v>
      </c>
      <c r="AC495" s="77" t="e">
        <v>#N/A</v>
      </c>
      <c r="AD495" s="77" t="e">
        <v>#N/A</v>
      </c>
      <c r="AE495" s="77" t="e">
        <v>#N/A</v>
      </c>
      <c r="AF495" s="77" t="e">
        <v>#N/A</v>
      </c>
      <c r="AG495" s="73" t="e">
        <v>#N/A</v>
      </c>
      <c r="AH495" s="73">
        <v>2.461731398876879</v>
      </c>
      <c r="AI495" s="73">
        <v>2.4556000782641871</v>
      </c>
      <c r="AJ495" s="73">
        <v>2.6992524655729597</v>
      </c>
      <c r="AK495" s="73">
        <v>2.9645779828356762</v>
      </c>
      <c r="AL495" s="73">
        <v>3.0439742541465371</v>
      </c>
      <c r="AM495" s="73">
        <v>3.1445528630217252</v>
      </c>
      <c r="AN495" s="73">
        <v>3.2294441098960758</v>
      </c>
      <c r="AO495" s="73">
        <v>3.526288414863056</v>
      </c>
      <c r="AP495" s="73">
        <v>3.6628450799782675</v>
      </c>
      <c r="AQ495" s="73">
        <v>3.5633069178522492</v>
      </c>
      <c r="AR495" s="73">
        <v>3.9455981638371642</v>
      </c>
      <c r="AS495" s="73">
        <v>4.2198469412814479</v>
      </c>
      <c r="AT495" s="73">
        <v>4.4767494036501558</v>
      </c>
      <c r="AU495" s="73">
        <v>4.4130752794960584</v>
      </c>
      <c r="AV495" s="73">
        <v>4.4365271975870897</v>
      </c>
      <c r="AW495" s="73">
        <v>4.3046506644642584</v>
      </c>
      <c r="AX495" s="73">
        <v>4.246192752624955</v>
      </c>
      <c r="AY495" s="73">
        <v>4.3647400910612628</v>
      </c>
      <c r="AZ495" s="73">
        <v>4.4359774014137709</v>
      </c>
      <c r="BA495" s="73">
        <v>4.1988772321000685</v>
      </c>
      <c r="BB495" s="73">
        <v>4.0912868506644724</v>
      </c>
      <c r="BC495" s="73">
        <v>4.0657462751374158</v>
      </c>
      <c r="BD495" s="73">
        <v>4.0379515576397651</v>
      </c>
      <c r="BE495" s="73">
        <v>4.0060204216188939</v>
      </c>
      <c r="BF495" s="73">
        <v>4.0472034071874203</v>
      </c>
      <c r="BG495" s="73">
        <v>3.9524161540286293</v>
      </c>
      <c r="BH495" s="73">
        <v>3.8301514533005996</v>
      </c>
      <c r="BI495" s="73">
        <v>3.7354010372866497</v>
      </c>
      <c r="BJ495" s="73">
        <v>3.8583276948706886</v>
      </c>
      <c r="BK495" s="73">
        <v>4.3390808152208891</v>
      </c>
    </row>
    <row r="496" spans="1:63" x14ac:dyDescent="0.25">
      <c r="A496" s="61" t="s">
        <v>562</v>
      </c>
      <c r="B496" s="62" t="s">
        <v>563</v>
      </c>
      <c r="C496" s="77" t="e">
        <v>#N/A</v>
      </c>
      <c r="D496" s="77" t="e">
        <v>#N/A</v>
      </c>
      <c r="E496" s="77" t="e">
        <v>#N/A</v>
      </c>
      <c r="F496" s="77" t="e">
        <v>#N/A</v>
      </c>
      <c r="G496" s="77" t="e">
        <v>#N/A</v>
      </c>
      <c r="H496" s="77" t="e">
        <v>#N/A</v>
      </c>
      <c r="I496" s="77" t="e">
        <v>#N/A</v>
      </c>
      <c r="J496" s="77" t="e">
        <v>#N/A</v>
      </c>
      <c r="K496" s="77" t="e">
        <v>#N/A</v>
      </c>
      <c r="L496" s="77" t="e">
        <v>#N/A</v>
      </c>
      <c r="M496" s="77" t="e">
        <v>#N/A</v>
      </c>
      <c r="N496" s="77" t="e">
        <v>#N/A</v>
      </c>
      <c r="O496" s="77" t="e">
        <v>#N/A</v>
      </c>
      <c r="P496" s="77" t="e">
        <v>#N/A</v>
      </c>
      <c r="Q496" s="77" t="e">
        <v>#N/A</v>
      </c>
      <c r="R496" s="77" t="e">
        <v>#N/A</v>
      </c>
      <c r="S496" s="77" t="e">
        <v>#N/A</v>
      </c>
      <c r="T496" s="77" t="e">
        <v>#N/A</v>
      </c>
      <c r="U496" s="77" t="e">
        <v>#N/A</v>
      </c>
      <c r="V496" s="77" t="e">
        <v>#N/A</v>
      </c>
      <c r="W496" s="77" t="e">
        <v>#N/A</v>
      </c>
      <c r="X496" s="77" t="e">
        <v>#N/A</v>
      </c>
      <c r="Y496" s="77" t="e">
        <v>#N/A</v>
      </c>
      <c r="Z496" s="77" t="e">
        <v>#N/A</v>
      </c>
      <c r="AA496" s="77" t="e">
        <v>#N/A</v>
      </c>
      <c r="AB496" s="77" t="e">
        <v>#N/A</v>
      </c>
      <c r="AC496" s="77" t="e">
        <v>#N/A</v>
      </c>
      <c r="AD496" s="77" t="e">
        <v>#N/A</v>
      </c>
      <c r="AE496" s="77" t="e">
        <v>#N/A</v>
      </c>
      <c r="AF496" s="77" t="e">
        <v>#N/A</v>
      </c>
      <c r="AG496" s="73" t="e">
        <v>#N/A</v>
      </c>
      <c r="AH496" s="73">
        <v>2.413562513223392</v>
      </c>
      <c r="AI496" s="73">
        <v>2.3840394479556868</v>
      </c>
      <c r="AJ496" s="73">
        <v>2.6291702133117227</v>
      </c>
      <c r="AK496" s="73">
        <v>2.9196764992865134</v>
      </c>
      <c r="AL496" s="73">
        <v>3.0046693652753103</v>
      </c>
      <c r="AM496" s="73">
        <v>3.0960204882224933</v>
      </c>
      <c r="AN496" s="73">
        <v>3.1822925545951621</v>
      </c>
      <c r="AO496" s="73">
        <v>3.3624001446871379</v>
      </c>
      <c r="AP496" s="73">
        <v>3.4856822573587589</v>
      </c>
      <c r="AQ496" s="73">
        <v>3.4329575616591073</v>
      </c>
      <c r="AR496" s="73">
        <v>3.8300160467175686</v>
      </c>
      <c r="AS496" s="73">
        <v>4.1135512373694709</v>
      </c>
      <c r="AT496" s="73">
        <v>4.4056363867402526</v>
      </c>
      <c r="AU496" s="73">
        <v>4.3885681150231122</v>
      </c>
      <c r="AV496" s="73">
        <v>4.4456359618105772</v>
      </c>
      <c r="AW496" s="73">
        <v>4.3320529760867652</v>
      </c>
      <c r="AX496" s="73">
        <v>4.2949226190594416</v>
      </c>
      <c r="AY496" s="73">
        <v>4.420156903023746</v>
      </c>
      <c r="AZ496" s="73">
        <v>4.3751709734115813</v>
      </c>
      <c r="BA496" s="73">
        <v>4.12647342720508</v>
      </c>
      <c r="BB496" s="73">
        <v>4.0631208675163402</v>
      </c>
      <c r="BC496" s="73">
        <v>4.0530983324356074</v>
      </c>
      <c r="BD496" s="73">
        <v>4.0399093979352712</v>
      </c>
      <c r="BE496" s="73">
        <v>4.0181089407252042</v>
      </c>
      <c r="BF496" s="73">
        <v>4.0762931505360402</v>
      </c>
      <c r="BG496" s="73">
        <v>3.9876295273510625</v>
      </c>
      <c r="BH496" s="73">
        <v>3.8731479260841248</v>
      </c>
      <c r="BI496" s="73">
        <v>3.7943525128212041</v>
      </c>
      <c r="BJ496" s="73">
        <v>3.9379430270456974</v>
      </c>
      <c r="BK496" s="73">
        <v>4.3893501183794728</v>
      </c>
    </row>
    <row r="497" spans="1:63" x14ac:dyDescent="0.25">
      <c r="A497" s="61" t="s">
        <v>564</v>
      </c>
      <c r="B497" s="62" t="s">
        <v>565</v>
      </c>
      <c r="C497" s="77" t="e">
        <v>#N/A</v>
      </c>
      <c r="D497" s="77" t="e">
        <v>#N/A</v>
      </c>
      <c r="E497" s="77" t="e">
        <v>#N/A</v>
      </c>
      <c r="F497" s="77" t="e">
        <v>#N/A</v>
      </c>
      <c r="G497" s="77" t="e">
        <v>#N/A</v>
      </c>
      <c r="H497" s="77" t="e">
        <v>#N/A</v>
      </c>
      <c r="I497" s="77" t="e">
        <v>#N/A</v>
      </c>
      <c r="J497" s="77" t="e">
        <v>#N/A</v>
      </c>
      <c r="K497" s="77" t="e">
        <v>#N/A</v>
      </c>
      <c r="L497" s="77" t="e">
        <v>#N/A</v>
      </c>
      <c r="M497" s="77" t="e">
        <v>#N/A</v>
      </c>
      <c r="N497" s="77" t="e">
        <v>#N/A</v>
      </c>
      <c r="O497" s="77" t="e">
        <v>#N/A</v>
      </c>
      <c r="P497" s="77" t="e">
        <v>#N/A</v>
      </c>
      <c r="Q497" s="77" t="e">
        <v>#N/A</v>
      </c>
      <c r="R497" s="77" t="e">
        <v>#N/A</v>
      </c>
      <c r="S497" s="77" t="e">
        <v>#N/A</v>
      </c>
      <c r="T497" s="77" t="e">
        <v>#N/A</v>
      </c>
      <c r="U497" s="77" t="e">
        <v>#N/A</v>
      </c>
      <c r="V497" s="77" t="e">
        <v>#N/A</v>
      </c>
      <c r="W497" s="77" t="e">
        <v>#N/A</v>
      </c>
      <c r="X497" s="77" t="e">
        <v>#N/A</v>
      </c>
      <c r="Y497" s="77" t="e">
        <v>#N/A</v>
      </c>
      <c r="Z497" s="77" t="e">
        <v>#N/A</v>
      </c>
      <c r="AA497" s="77" t="e">
        <v>#N/A</v>
      </c>
      <c r="AB497" s="77" t="e">
        <v>#N/A</v>
      </c>
      <c r="AC497" s="77" t="e">
        <v>#N/A</v>
      </c>
      <c r="AD497" s="77" t="e">
        <v>#N/A</v>
      </c>
      <c r="AE497" s="77" t="e">
        <v>#N/A</v>
      </c>
      <c r="AF497" s="77" t="e">
        <v>#N/A</v>
      </c>
      <c r="AG497" s="73" t="e">
        <v>#N/A</v>
      </c>
      <c r="AH497" s="73">
        <v>2.4075370858516529</v>
      </c>
      <c r="AI497" s="73">
        <v>2.3769838780657047</v>
      </c>
      <c r="AJ497" s="73">
        <v>2.6245162554535937</v>
      </c>
      <c r="AK497" s="73">
        <v>2.9189497239233986</v>
      </c>
      <c r="AL497" s="73">
        <v>3.0051701197647516</v>
      </c>
      <c r="AM497" s="73">
        <v>3.0978269828503922</v>
      </c>
      <c r="AN497" s="73">
        <v>3.1854759289254782</v>
      </c>
      <c r="AO497" s="73">
        <v>3.3681580547907219</v>
      </c>
      <c r="AP497" s="73">
        <v>3.492756868577251</v>
      </c>
      <c r="AQ497" s="73">
        <v>3.4395325147568356</v>
      </c>
      <c r="AR497" s="73">
        <v>3.8423979437969029</v>
      </c>
      <c r="AS497" s="73">
        <v>4.12955494971792</v>
      </c>
      <c r="AT497" s="73">
        <v>4.4257743626471182</v>
      </c>
      <c r="AU497" s="73">
        <v>4.4089997199370403</v>
      </c>
      <c r="AV497" s="73">
        <v>4.46762733425685</v>
      </c>
      <c r="AW497" s="73">
        <v>4.3538559623715134</v>
      </c>
      <c r="AX497" s="73">
        <v>4.3173011971276241</v>
      </c>
      <c r="AY497" s="73">
        <v>4.4447957695422922</v>
      </c>
      <c r="AZ497" s="73">
        <v>4.3966948706466669</v>
      </c>
      <c r="BA497" s="73">
        <v>4.1440858668056544</v>
      </c>
      <c r="BB497" s="73">
        <v>4.079835824685242</v>
      </c>
      <c r="BC497" s="73">
        <v>4.0696922157078417</v>
      </c>
      <c r="BD497" s="73">
        <v>4.0562262241231544</v>
      </c>
      <c r="BE497" s="73">
        <v>4.0348797231400217</v>
      </c>
      <c r="BF497" s="73">
        <v>4.0944287535748973</v>
      </c>
      <c r="BG497" s="73">
        <v>4.0051232112330926</v>
      </c>
      <c r="BH497" s="73">
        <v>3.8900871069310554</v>
      </c>
      <c r="BI497" s="73">
        <v>3.8110821188893111</v>
      </c>
      <c r="BJ497" s="73">
        <v>3.9574476313381415</v>
      </c>
      <c r="BK497" s="73">
        <v>4.4128113461785832</v>
      </c>
    </row>
    <row r="498" spans="1:63" x14ac:dyDescent="0.25">
      <c r="A498" s="61" t="s">
        <v>566</v>
      </c>
      <c r="B498" s="62" t="s">
        <v>567</v>
      </c>
      <c r="C498" s="77" t="e">
        <v>#N/A</v>
      </c>
      <c r="D498" s="77" t="e">
        <v>#N/A</v>
      </c>
      <c r="E498" s="77" t="e">
        <v>#N/A</v>
      </c>
      <c r="F498" s="77" t="e">
        <v>#N/A</v>
      </c>
      <c r="G498" s="77" t="e">
        <v>#N/A</v>
      </c>
      <c r="H498" s="77" t="e">
        <v>#N/A</v>
      </c>
      <c r="I498" s="77" t="e">
        <v>#N/A</v>
      </c>
      <c r="J498" s="77" t="e">
        <v>#N/A</v>
      </c>
      <c r="K498" s="77" t="e">
        <v>#N/A</v>
      </c>
      <c r="L498" s="77" t="e">
        <v>#N/A</v>
      </c>
      <c r="M498" s="77" t="e">
        <v>#N/A</v>
      </c>
      <c r="N498" s="77" t="e">
        <v>#N/A</v>
      </c>
      <c r="O498" s="77" t="e">
        <v>#N/A</v>
      </c>
      <c r="P498" s="77" t="e">
        <v>#N/A</v>
      </c>
      <c r="Q498" s="77" t="e">
        <v>#N/A</v>
      </c>
      <c r="R498" s="77" t="e">
        <v>#N/A</v>
      </c>
      <c r="S498" s="77" t="e">
        <v>#N/A</v>
      </c>
      <c r="T498" s="77" t="e">
        <v>#N/A</v>
      </c>
      <c r="U498" s="77" t="e">
        <v>#N/A</v>
      </c>
      <c r="V498" s="77" t="e">
        <v>#N/A</v>
      </c>
      <c r="W498" s="77" t="e">
        <v>#N/A</v>
      </c>
      <c r="X498" s="77" t="e">
        <v>#N/A</v>
      </c>
      <c r="Y498" s="77" t="e">
        <v>#N/A</v>
      </c>
      <c r="Z498" s="77" t="e">
        <v>#N/A</v>
      </c>
      <c r="AA498" s="77" t="e">
        <v>#N/A</v>
      </c>
      <c r="AB498" s="77" t="e">
        <v>#N/A</v>
      </c>
      <c r="AC498" s="77" t="e">
        <v>#N/A</v>
      </c>
      <c r="AD498" s="77" t="e">
        <v>#N/A</v>
      </c>
      <c r="AE498" s="77" t="e">
        <v>#N/A</v>
      </c>
      <c r="AF498" s="77" t="e">
        <v>#N/A</v>
      </c>
      <c r="AG498" s="73" t="e">
        <v>#N/A</v>
      </c>
      <c r="AH498" s="73">
        <v>8.2879405905287964</v>
      </c>
      <c r="AI498" s="73">
        <v>8.8971826432564196</v>
      </c>
      <c r="AJ498" s="73">
        <v>10.676881699596382</v>
      </c>
      <c r="AK498" s="73">
        <v>11.756992162599248</v>
      </c>
      <c r="AL498" s="73">
        <v>11.436565672066852</v>
      </c>
      <c r="AM498" s="73">
        <v>11.666340951961701</v>
      </c>
      <c r="AN498" s="73">
        <v>11.660603354082703</v>
      </c>
      <c r="AO498" s="73">
        <v>11.200253484284421</v>
      </c>
      <c r="AP498" s="73">
        <v>10.440380872197261</v>
      </c>
      <c r="AQ498" s="73">
        <v>9.4259731752014826</v>
      </c>
      <c r="AR498" s="73">
        <v>8.347991310812338</v>
      </c>
      <c r="AS498" s="73">
        <v>8.6146444897100736</v>
      </c>
      <c r="AT498" s="73">
        <v>8.9596233067391395</v>
      </c>
      <c r="AU498" s="73">
        <v>9.2466550940899612</v>
      </c>
      <c r="AV498" s="73">
        <v>9.0206742913404661</v>
      </c>
      <c r="AW498" s="73">
        <v>8.3129082523037745</v>
      </c>
      <c r="AX498" s="73">
        <v>7.4364737055557724</v>
      </c>
      <c r="AY498" s="73">
        <v>7.4842855280902976</v>
      </c>
      <c r="AZ498" s="73">
        <v>9.5380530568830473</v>
      </c>
      <c r="BA498" s="73">
        <v>10.070558130231584</v>
      </c>
      <c r="BB498" s="73">
        <v>10.110130314385279</v>
      </c>
      <c r="BC498" s="73">
        <v>11.290507408675742</v>
      </c>
      <c r="BD498" s="73">
        <v>11.927641782541109</v>
      </c>
      <c r="BE498" s="73">
        <v>11.603621930538839</v>
      </c>
      <c r="BF498" s="73">
        <v>10.83792724240131</v>
      </c>
      <c r="BG498" s="73">
        <v>10.024810498716151</v>
      </c>
      <c r="BH498" s="73">
        <v>9.0632091950979703</v>
      </c>
      <c r="BI498" s="73">
        <v>8.1801206746687072</v>
      </c>
      <c r="BJ498" s="73">
        <v>7.5552100277185916</v>
      </c>
      <c r="BK498" s="73">
        <v>8.2013071800272019</v>
      </c>
    </row>
    <row r="499" spans="1:63" x14ac:dyDescent="0.25">
      <c r="A499" s="61" t="s">
        <v>568</v>
      </c>
      <c r="B499" s="62" t="s">
        <v>569</v>
      </c>
      <c r="C499" s="77" t="e">
        <v>#N/A</v>
      </c>
      <c r="D499" s="77" t="e">
        <v>#N/A</v>
      </c>
      <c r="E499" s="77" t="e">
        <v>#N/A</v>
      </c>
      <c r="F499" s="77" t="e">
        <v>#N/A</v>
      </c>
      <c r="G499" s="77" t="e">
        <v>#N/A</v>
      </c>
      <c r="H499" s="77" t="e">
        <v>#N/A</v>
      </c>
      <c r="I499" s="77" t="e">
        <v>#N/A</v>
      </c>
      <c r="J499" s="77" t="e">
        <v>#N/A</v>
      </c>
      <c r="K499" s="77" t="e">
        <v>#N/A</v>
      </c>
      <c r="L499" s="77" t="e">
        <v>#N/A</v>
      </c>
      <c r="M499" s="77" t="e">
        <v>#N/A</v>
      </c>
      <c r="N499" s="77" t="e">
        <v>#N/A</v>
      </c>
      <c r="O499" s="77" t="e">
        <v>#N/A</v>
      </c>
      <c r="P499" s="77" t="e">
        <v>#N/A</v>
      </c>
      <c r="Q499" s="77" t="e">
        <v>#N/A</v>
      </c>
      <c r="R499" s="77" t="e">
        <v>#N/A</v>
      </c>
      <c r="S499" s="77" t="e">
        <v>#N/A</v>
      </c>
      <c r="T499" s="77" t="e">
        <v>#N/A</v>
      </c>
      <c r="U499" s="77" t="e">
        <v>#N/A</v>
      </c>
      <c r="V499" s="77" t="e">
        <v>#N/A</v>
      </c>
      <c r="W499" s="77" t="e">
        <v>#N/A</v>
      </c>
      <c r="X499" s="77" t="e">
        <v>#N/A</v>
      </c>
      <c r="Y499" s="77" t="e">
        <v>#N/A</v>
      </c>
      <c r="Z499" s="77" t="e">
        <v>#N/A</v>
      </c>
      <c r="AA499" s="77" t="e">
        <v>#N/A</v>
      </c>
      <c r="AB499" s="77" t="e">
        <v>#N/A</v>
      </c>
      <c r="AC499" s="77" t="e">
        <v>#N/A</v>
      </c>
      <c r="AD499" s="77" t="e">
        <v>#N/A</v>
      </c>
      <c r="AE499" s="77" t="e">
        <v>#N/A</v>
      </c>
      <c r="AF499" s="77" t="e">
        <v>#N/A</v>
      </c>
      <c r="AG499" s="73" t="e">
        <v>#N/A</v>
      </c>
      <c r="AH499" s="73">
        <v>7.0057673336898159</v>
      </c>
      <c r="AI499" s="73">
        <v>7.475751288251308</v>
      </c>
      <c r="AJ499" s="73">
        <v>8.6359934810914609</v>
      </c>
      <c r="AK499" s="73">
        <v>9.6795144488863389</v>
      </c>
      <c r="AL499" s="73">
        <v>9.9921686632412801</v>
      </c>
      <c r="AM499" s="73">
        <v>10.338691266316081</v>
      </c>
      <c r="AN499" s="73">
        <v>10.558799739476228</v>
      </c>
      <c r="AO499" s="73">
        <v>10.738318976655897</v>
      </c>
      <c r="AP499" s="73">
        <v>10.637924750949882</v>
      </c>
      <c r="AQ499" s="73">
        <v>9.8115262329127688</v>
      </c>
      <c r="AR499" s="73">
        <v>9.0997184526644226</v>
      </c>
      <c r="AS499" s="73">
        <v>9.1332280594537583</v>
      </c>
      <c r="AT499" s="73">
        <v>9.1400595398955637</v>
      </c>
      <c r="AU499" s="73">
        <v>9.1162429507103759</v>
      </c>
      <c r="AV499" s="73">
        <v>8.7319274072360109</v>
      </c>
      <c r="AW499" s="73">
        <v>8.0892634305833724</v>
      </c>
      <c r="AX499" s="73">
        <v>7.1714635079342433</v>
      </c>
      <c r="AY499" s="73">
        <v>7.0915595072976592</v>
      </c>
      <c r="AZ499" s="73">
        <v>8.9364801224651575</v>
      </c>
      <c r="BA499" s="73">
        <v>9.017600179635048</v>
      </c>
      <c r="BB499" s="73">
        <v>8.7612661964082683</v>
      </c>
      <c r="BC499" s="73">
        <v>8.9697459288439738</v>
      </c>
      <c r="BD499" s="73">
        <v>9.1973638699660629</v>
      </c>
      <c r="BE499" s="73">
        <v>8.9498751419409608</v>
      </c>
      <c r="BF499" s="73">
        <v>8.546152412572237</v>
      </c>
      <c r="BG499" s="73">
        <v>8.0788806041025314</v>
      </c>
      <c r="BH499" s="73">
        <v>7.4720586783120222</v>
      </c>
      <c r="BI499" s="73">
        <v>6.8877356431507133</v>
      </c>
      <c r="BJ499" s="73">
        <v>6.6873314031739266</v>
      </c>
      <c r="BK499" s="73">
        <v>7.4058711678434497</v>
      </c>
    </row>
    <row r="500" spans="1:63" x14ac:dyDescent="0.25">
      <c r="A500" s="61" t="s">
        <v>570</v>
      </c>
      <c r="B500" s="62" t="s">
        <v>571</v>
      </c>
      <c r="C500" s="77" t="e">
        <v>#N/A</v>
      </c>
      <c r="D500" s="77" t="e">
        <v>#N/A</v>
      </c>
      <c r="E500" s="77" t="e">
        <v>#N/A</v>
      </c>
      <c r="F500" s="77" t="e">
        <v>#N/A</v>
      </c>
      <c r="G500" s="77" t="e">
        <v>#N/A</v>
      </c>
      <c r="H500" s="77" t="e">
        <v>#N/A</v>
      </c>
      <c r="I500" s="77" t="e">
        <v>#N/A</v>
      </c>
      <c r="J500" s="77" t="e">
        <v>#N/A</v>
      </c>
      <c r="K500" s="77" t="e">
        <v>#N/A</v>
      </c>
      <c r="L500" s="77" t="e">
        <v>#N/A</v>
      </c>
      <c r="M500" s="77" t="e">
        <v>#N/A</v>
      </c>
      <c r="N500" s="77" t="e">
        <v>#N/A</v>
      </c>
      <c r="O500" s="77" t="e">
        <v>#N/A</v>
      </c>
      <c r="P500" s="77" t="e">
        <v>#N/A</v>
      </c>
      <c r="Q500" s="77" t="e">
        <v>#N/A</v>
      </c>
      <c r="R500" s="77" t="e">
        <v>#N/A</v>
      </c>
      <c r="S500" s="77" t="e">
        <v>#N/A</v>
      </c>
      <c r="T500" s="77" t="e">
        <v>#N/A</v>
      </c>
      <c r="U500" s="77" t="e">
        <v>#N/A</v>
      </c>
      <c r="V500" s="77" t="e">
        <v>#N/A</v>
      </c>
      <c r="W500" s="77" t="e">
        <v>#N/A</v>
      </c>
      <c r="X500" s="77" t="e">
        <v>#N/A</v>
      </c>
      <c r="Y500" s="77" t="e">
        <v>#N/A</v>
      </c>
      <c r="Z500" s="77" t="e">
        <v>#N/A</v>
      </c>
      <c r="AA500" s="77" t="e">
        <v>#N/A</v>
      </c>
      <c r="AB500" s="77" t="e">
        <v>#N/A</v>
      </c>
      <c r="AC500" s="77" t="e">
        <v>#N/A</v>
      </c>
      <c r="AD500" s="77" t="e">
        <v>#N/A</v>
      </c>
      <c r="AE500" s="77" t="e">
        <v>#N/A</v>
      </c>
      <c r="AF500" s="77" t="e">
        <v>#N/A</v>
      </c>
      <c r="AG500" s="73" t="e">
        <v>#N/A</v>
      </c>
      <c r="AH500" s="73">
        <v>5.0557980498789394</v>
      </c>
      <c r="AI500" s="73">
        <v>5.3184567131011251</v>
      </c>
      <c r="AJ500" s="73">
        <v>6.0973793468144173</v>
      </c>
      <c r="AK500" s="73">
        <v>7.806203943088712</v>
      </c>
      <c r="AL500" s="73">
        <v>9.1982441101321459</v>
      </c>
      <c r="AM500" s="73">
        <v>10.104499697563019</v>
      </c>
      <c r="AN500" s="73">
        <v>11.116524100919079</v>
      </c>
      <c r="AO500" s="73">
        <v>12.219547231525475</v>
      </c>
      <c r="AP500" s="73">
        <v>12.361608329898278</v>
      </c>
      <c r="AQ500" s="73">
        <v>10.95338289137332</v>
      </c>
      <c r="AR500" s="73">
        <v>10.246273390804191</v>
      </c>
      <c r="AS500" s="73">
        <v>9.7902766575053555</v>
      </c>
      <c r="AT500" s="73">
        <v>9.5974792062430385</v>
      </c>
      <c r="AU500" s="73">
        <v>9.2544931434672986</v>
      </c>
      <c r="AV500" s="73">
        <v>8.6343676687199231</v>
      </c>
      <c r="AW500" s="73">
        <v>8.1289972158208474</v>
      </c>
      <c r="AX500" s="73">
        <v>7.3397304319648162</v>
      </c>
      <c r="AY500" s="73">
        <v>7.3613565763405377</v>
      </c>
      <c r="AZ500" s="73">
        <v>9.1350387008147784</v>
      </c>
      <c r="BA500" s="73">
        <v>8.5116923545997292</v>
      </c>
      <c r="BB500" s="73">
        <v>7.8516415619103794</v>
      </c>
      <c r="BC500" s="73">
        <v>7.2395211979510066</v>
      </c>
      <c r="BD500" s="73">
        <v>7.247082822702855</v>
      </c>
      <c r="BE500" s="73">
        <v>7.459057652802584</v>
      </c>
      <c r="BF500" s="73">
        <v>7.5779659223727522</v>
      </c>
      <c r="BG500" s="73">
        <v>7.586085417152665</v>
      </c>
      <c r="BH500" s="73">
        <v>7.3676084933245232</v>
      </c>
      <c r="BI500" s="73">
        <v>7.0575719995589976</v>
      </c>
      <c r="BJ500" s="73">
        <v>7.2944656198725406</v>
      </c>
      <c r="BK500" s="73">
        <v>8.1221594396613384</v>
      </c>
    </row>
    <row r="501" spans="1:63" x14ac:dyDescent="0.25">
      <c r="A501" s="61" t="s">
        <v>572</v>
      </c>
      <c r="B501" s="62" t="s">
        <v>573</v>
      </c>
      <c r="C501" s="77" t="e">
        <v>#N/A</v>
      </c>
      <c r="D501" s="77" t="e">
        <v>#N/A</v>
      </c>
      <c r="E501" s="77" t="e">
        <v>#N/A</v>
      </c>
      <c r="F501" s="77" t="e">
        <v>#N/A</v>
      </c>
      <c r="G501" s="77" t="e">
        <v>#N/A</v>
      </c>
      <c r="H501" s="77" t="e">
        <v>#N/A</v>
      </c>
      <c r="I501" s="77" t="e">
        <v>#N/A</v>
      </c>
      <c r="J501" s="77" t="e">
        <v>#N/A</v>
      </c>
      <c r="K501" s="77" t="e">
        <v>#N/A</v>
      </c>
      <c r="L501" s="77" t="e">
        <v>#N/A</v>
      </c>
      <c r="M501" s="77" t="e">
        <v>#N/A</v>
      </c>
      <c r="N501" s="77" t="e">
        <v>#N/A</v>
      </c>
      <c r="O501" s="77" t="e">
        <v>#N/A</v>
      </c>
      <c r="P501" s="77" t="e">
        <v>#N/A</v>
      </c>
      <c r="Q501" s="77" t="e">
        <v>#N/A</v>
      </c>
      <c r="R501" s="77" t="e">
        <v>#N/A</v>
      </c>
      <c r="S501" s="77" t="e">
        <v>#N/A</v>
      </c>
      <c r="T501" s="77" t="e">
        <v>#N/A</v>
      </c>
      <c r="U501" s="77" t="e">
        <v>#N/A</v>
      </c>
      <c r="V501" s="77" t="e">
        <v>#N/A</v>
      </c>
      <c r="W501" s="77" t="e">
        <v>#N/A</v>
      </c>
      <c r="X501" s="77" t="e">
        <v>#N/A</v>
      </c>
      <c r="Y501" s="77" t="e">
        <v>#N/A</v>
      </c>
      <c r="Z501" s="77" t="e">
        <v>#N/A</v>
      </c>
      <c r="AA501" s="77" t="e">
        <v>#N/A</v>
      </c>
      <c r="AB501" s="77" t="e">
        <v>#N/A</v>
      </c>
      <c r="AC501" s="77" t="e">
        <v>#N/A</v>
      </c>
      <c r="AD501" s="77" t="e">
        <v>#N/A</v>
      </c>
      <c r="AE501" s="77" t="e">
        <v>#N/A</v>
      </c>
      <c r="AF501" s="77" t="e">
        <v>#N/A</v>
      </c>
      <c r="AG501" s="73" t="e">
        <v>#N/A</v>
      </c>
      <c r="AH501" s="73">
        <v>6.0910791617315407</v>
      </c>
      <c r="AI501" s="73">
        <v>6.3076907379566549</v>
      </c>
      <c r="AJ501" s="73">
        <v>7.0307819574239376</v>
      </c>
      <c r="AK501" s="73">
        <v>8.4845253890329762</v>
      </c>
      <c r="AL501" s="73">
        <v>9.5311272771005626</v>
      </c>
      <c r="AM501" s="73">
        <v>10.123268623939778</v>
      </c>
      <c r="AN501" s="73">
        <v>10.739602342778907</v>
      </c>
      <c r="AO501" s="73">
        <v>11.60152562255575</v>
      </c>
      <c r="AP501" s="73">
        <v>11.999053798658856</v>
      </c>
      <c r="AQ501" s="73">
        <v>11.238788922779079</v>
      </c>
      <c r="AR501" s="73">
        <v>10.816511415608851</v>
      </c>
      <c r="AS501" s="73">
        <v>10.652251269089389</v>
      </c>
      <c r="AT501" s="73">
        <v>10.371448063656766</v>
      </c>
      <c r="AU501" s="73">
        <v>10.086163639501954</v>
      </c>
      <c r="AV501" s="73">
        <v>9.4128067234855521</v>
      </c>
      <c r="AW501" s="73">
        <v>8.6163758870205136</v>
      </c>
      <c r="AX501" s="73">
        <v>7.5165129166941131</v>
      </c>
      <c r="AY501" s="73">
        <v>7.2785623661032153</v>
      </c>
      <c r="AZ501" s="73">
        <v>8.9471210010794913</v>
      </c>
      <c r="BA501" s="73">
        <v>8.5692196750447547</v>
      </c>
      <c r="BB501" s="73">
        <v>8.0309233166082343</v>
      </c>
      <c r="BC501" s="73">
        <v>7.5487442235481907</v>
      </c>
      <c r="BD501" s="73">
        <v>7.5995185753082799</v>
      </c>
      <c r="BE501" s="73">
        <v>7.6535722633794014</v>
      </c>
      <c r="BF501" s="73">
        <v>7.6151476233461199</v>
      </c>
      <c r="BG501" s="73">
        <v>7.4380362082106943</v>
      </c>
      <c r="BH501" s="73">
        <v>7.0797423844025484</v>
      </c>
      <c r="BI501" s="73">
        <v>6.6681890031393651</v>
      </c>
      <c r="BJ501" s="73">
        <v>6.7961408858198764</v>
      </c>
      <c r="BK501" s="73">
        <v>7.5707143875443235</v>
      </c>
    </row>
    <row r="502" spans="1:63" x14ac:dyDescent="0.25">
      <c r="A502" s="61" t="s">
        <v>574</v>
      </c>
      <c r="B502" s="62" t="s">
        <v>575</v>
      </c>
      <c r="C502" s="77" t="e">
        <v>#N/A</v>
      </c>
      <c r="D502" s="77" t="e">
        <v>#N/A</v>
      </c>
      <c r="E502" s="77" t="e">
        <v>#N/A</v>
      </c>
      <c r="F502" s="77" t="e">
        <v>#N/A</v>
      </c>
      <c r="G502" s="77" t="e">
        <v>#N/A</v>
      </c>
      <c r="H502" s="77" t="e">
        <v>#N/A</v>
      </c>
      <c r="I502" s="77" t="e">
        <v>#N/A</v>
      </c>
      <c r="J502" s="77" t="e">
        <v>#N/A</v>
      </c>
      <c r="K502" s="77" t="e">
        <v>#N/A</v>
      </c>
      <c r="L502" s="77" t="e">
        <v>#N/A</v>
      </c>
      <c r="M502" s="77" t="e">
        <v>#N/A</v>
      </c>
      <c r="N502" s="77" t="e">
        <v>#N/A</v>
      </c>
      <c r="O502" s="77" t="e">
        <v>#N/A</v>
      </c>
      <c r="P502" s="77" t="e">
        <v>#N/A</v>
      </c>
      <c r="Q502" s="77" t="e">
        <v>#N/A</v>
      </c>
      <c r="R502" s="77" t="e">
        <v>#N/A</v>
      </c>
      <c r="S502" s="77" t="e">
        <v>#N/A</v>
      </c>
      <c r="T502" s="77" t="e">
        <v>#N/A</v>
      </c>
      <c r="U502" s="77" t="e">
        <v>#N/A</v>
      </c>
      <c r="V502" s="77" t="e">
        <v>#N/A</v>
      </c>
      <c r="W502" s="77" t="e">
        <v>#N/A</v>
      </c>
      <c r="X502" s="77" t="e">
        <v>#N/A</v>
      </c>
      <c r="Y502" s="77" t="e">
        <v>#N/A</v>
      </c>
      <c r="Z502" s="77" t="e">
        <v>#N/A</v>
      </c>
      <c r="AA502" s="77" t="e">
        <v>#N/A</v>
      </c>
      <c r="AB502" s="77" t="e">
        <v>#N/A</v>
      </c>
      <c r="AC502" s="77" t="e">
        <v>#N/A</v>
      </c>
      <c r="AD502" s="77" t="e">
        <v>#N/A</v>
      </c>
      <c r="AE502" s="77" t="e">
        <v>#N/A</v>
      </c>
      <c r="AF502" s="77" t="e">
        <v>#N/A</v>
      </c>
      <c r="AG502" s="73" t="e">
        <v>#N/A</v>
      </c>
      <c r="AH502" s="73">
        <v>8.6799894111747236</v>
      </c>
      <c r="AI502" s="73">
        <v>9.20985823578423</v>
      </c>
      <c r="AJ502" s="73">
        <v>10.755160545531245</v>
      </c>
      <c r="AK502" s="73">
        <v>11.508684478788805</v>
      </c>
      <c r="AL502" s="73">
        <v>11.10249079646848</v>
      </c>
      <c r="AM502" s="73">
        <v>11.113410669269646</v>
      </c>
      <c r="AN502" s="73">
        <v>10.869864856621973</v>
      </c>
      <c r="AO502" s="73">
        <v>10.448310720254833</v>
      </c>
      <c r="AP502" s="73">
        <v>10.180232462631238</v>
      </c>
      <c r="AQ502" s="73">
        <v>9.824929483975847</v>
      </c>
      <c r="AR502" s="73">
        <v>9.195806942646584</v>
      </c>
      <c r="AS502" s="73">
        <v>9.541742211994011</v>
      </c>
      <c r="AT502" s="73">
        <v>9.6472629635470177</v>
      </c>
      <c r="AU502" s="73">
        <v>9.8823985568778845</v>
      </c>
      <c r="AV502" s="73">
        <v>9.5704325837095254</v>
      </c>
      <c r="AW502" s="73">
        <v>8.625862000029203</v>
      </c>
      <c r="AX502" s="73">
        <v>7.4489284853593594</v>
      </c>
      <c r="AY502" s="73">
        <v>7.2045636076308792</v>
      </c>
      <c r="AZ502" s="73">
        <v>9.1241107639545866</v>
      </c>
      <c r="BA502" s="73">
        <v>9.8005633788396427</v>
      </c>
      <c r="BB502" s="73">
        <v>9.8386894296165348</v>
      </c>
      <c r="BC502" s="73">
        <v>10.808461058892963</v>
      </c>
      <c r="BD502" s="73">
        <v>11.328798705050822</v>
      </c>
      <c r="BE502" s="73">
        <v>10.847787560537292</v>
      </c>
      <c r="BF502" s="73">
        <v>10.024506061184297</v>
      </c>
      <c r="BG502" s="73">
        <v>9.1215492529405022</v>
      </c>
      <c r="BH502" s="73">
        <v>8.1400099875262057</v>
      </c>
      <c r="BI502" s="73">
        <v>7.2670546116030774</v>
      </c>
      <c r="BJ502" s="73">
        <v>6.7009348073579424</v>
      </c>
      <c r="BK502" s="73">
        <v>7.3736459209003016</v>
      </c>
    </row>
    <row r="503" spans="1:63" x14ac:dyDescent="0.25">
      <c r="A503" s="61" t="s">
        <v>576</v>
      </c>
      <c r="B503" s="62" t="s">
        <v>577</v>
      </c>
      <c r="C503" s="77" t="e">
        <v>#N/A</v>
      </c>
      <c r="D503" s="77" t="e">
        <v>#N/A</v>
      </c>
      <c r="E503" s="77" t="e">
        <v>#N/A</v>
      </c>
      <c r="F503" s="77" t="e">
        <v>#N/A</v>
      </c>
      <c r="G503" s="77" t="e">
        <v>#N/A</v>
      </c>
      <c r="H503" s="77" t="e">
        <v>#N/A</v>
      </c>
      <c r="I503" s="77" t="e">
        <v>#N/A</v>
      </c>
      <c r="J503" s="77" t="e">
        <v>#N/A</v>
      </c>
      <c r="K503" s="77" t="e">
        <v>#N/A</v>
      </c>
      <c r="L503" s="77" t="e">
        <v>#N/A</v>
      </c>
      <c r="M503" s="77" t="e">
        <v>#N/A</v>
      </c>
      <c r="N503" s="77" t="e">
        <v>#N/A</v>
      </c>
      <c r="O503" s="77" t="e">
        <v>#N/A</v>
      </c>
      <c r="P503" s="77" t="e">
        <v>#N/A</v>
      </c>
      <c r="Q503" s="77" t="e">
        <v>#N/A</v>
      </c>
      <c r="R503" s="77" t="e">
        <v>#N/A</v>
      </c>
      <c r="S503" s="77" t="e">
        <v>#N/A</v>
      </c>
      <c r="T503" s="77" t="e">
        <v>#N/A</v>
      </c>
      <c r="U503" s="77" t="e">
        <v>#N/A</v>
      </c>
      <c r="V503" s="77" t="e">
        <v>#N/A</v>
      </c>
      <c r="W503" s="77" t="e">
        <v>#N/A</v>
      </c>
      <c r="X503" s="77" t="e">
        <v>#N/A</v>
      </c>
      <c r="Y503" s="77" t="e">
        <v>#N/A</v>
      </c>
      <c r="Z503" s="77" t="e">
        <v>#N/A</v>
      </c>
      <c r="AA503" s="77" t="e">
        <v>#N/A</v>
      </c>
      <c r="AB503" s="77" t="e">
        <v>#N/A</v>
      </c>
      <c r="AC503" s="77" t="e">
        <v>#N/A</v>
      </c>
      <c r="AD503" s="77" t="e">
        <v>#N/A</v>
      </c>
      <c r="AE503" s="77" t="e">
        <v>#N/A</v>
      </c>
      <c r="AF503" s="77" t="e">
        <v>#N/A</v>
      </c>
      <c r="AG503" s="73" t="e">
        <v>#N/A</v>
      </c>
      <c r="AH503" s="73">
        <v>5.0179361028694407</v>
      </c>
      <c r="AI503" s="73">
        <v>4.9933181654978736</v>
      </c>
      <c r="AJ503" s="73">
        <v>5.0333751622929102</v>
      </c>
      <c r="AK503" s="73">
        <v>5.1865317594121638</v>
      </c>
      <c r="AL503" s="73">
        <v>5.3206231923971261</v>
      </c>
      <c r="AM503" s="73">
        <v>5.4519211480389869</v>
      </c>
      <c r="AN503" s="73">
        <v>5.4529713342512434</v>
      </c>
      <c r="AO503" s="73">
        <v>5.4665524389147526</v>
      </c>
      <c r="AP503" s="73">
        <v>5.7032921974172224</v>
      </c>
      <c r="AQ503" s="73">
        <v>5.7404934912982233</v>
      </c>
      <c r="AR503" s="73">
        <v>5.8072251656990099</v>
      </c>
      <c r="AS503" s="73">
        <v>6.0381027080428966</v>
      </c>
      <c r="AT503" s="73">
        <v>6.0758515405281939</v>
      </c>
      <c r="AU503" s="73">
        <v>5.9936137494800406</v>
      </c>
      <c r="AV503" s="73">
        <v>5.7548496384770731</v>
      </c>
      <c r="AW503" s="73">
        <v>5.5717364512166476</v>
      </c>
      <c r="AX503" s="73">
        <v>5.4679370476757345</v>
      </c>
      <c r="AY503" s="73">
        <v>5.4392563807496428</v>
      </c>
      <c r="AZ503" s="73">
        <v>5.4322433690876419</v>
      </c>
      <c r="BA503" s="73">
        <v>5.6180927322306529</v>
      </c>
      <c r="BB503" s="73">
        <v>5.6726948378296447</v>
      </c>
      <c r="BC503" s="73">
        <v>5.7442953149152078</v>
      </c>
      <c r="BD503" s="73">
        <v>5.8530129990602582</v>
      </c>
      <c r="BE503" s="73">
        <v>6.0665194060962548</v>
      </c>
      <c r="BF503" s="73">
        <v>6.0465837946639871</v>
      </c>
      <c r="BG503" s="73">
        <v>6.6629290310405622</v>
      </c>
      <c r="BH503" s="73">
        <v>7.0232521257808704</v>
      </c>
      <c r="BI503" s="73">
        <v>6.9135075167085942</v>
      </c>
      <c r="BJ503" s="73">
        <v>6.8812805373074131</v>
      </c>
      <c r="BK503" s="73">
        <v>7.507809314072448</v>
      </c>
    </row>
    <row r="504" spans="1:63" x14ac:dyDescent="0.25">
      <c r="A504" s="61" t="s">
        <v>578</v>
      </c>
      <c r="B504" s="62" t="s">
        <v>579</v>
      </c>
      <c r="C504" s="77" t="e">
        <v>#N/A</v>
      </c>
      <c r="D504" s="77" t="e">
        <v>#N/A</v>
      </c>
      <c r="E504" s="77" t="e">
        <v>#N/A</v>
      </c>
      <c r="F504" s="77" t="e">
        <v>#N/A</v>
      </c>
      <c r="G504" s="77" t="e">
        <v>#N/A</v>
      </c>
      <c r="H504" s="77" t="e">
        <v>#N/A</v>
      </c>
      <c r="I504" s="77" t="e">
        <v>#N/A</v>
      </c>
      <c r="J504" s="77" t="e">
        <v>#N/A</v>
      </c>
      <c r="K504" s="77" t="e">
        <v>#N/A</v>
      </c>
      <c r="L504" s="77" t="e">
        <v>#N/A</v>
      </c>
      <c r="M504" s="77" t="e">
        <v>#N/A</v>
      </c>
      <c r="N504" s="77" t="e">
        <v>#N/A</v>
      </c>
      <c r="O504" s="77" t="e">
        <v>#N/A</v>
      </c>
      <c r="P504" s="77" t="e">
        <v>#N/A</v>
      </c>
      <c r="Q504" s="77" t="e">
        <v>#N/A</v>
      </c>
      <c r="R504" s="77" t="e">
        <v>#N/A</v>
      </c>
      <c r="S504" s="77" t="e">
        <v>#N/A</v>
      </c>
      <c r="T504" s="77" t="e">
        <v>#N/A</v>
      </c>
      <c r="U504" s="77" t="e">
        <v>#N/A</v>
      </c>
      <c r="V504" s="77" t="e">
        <v>#N/A</v>
      </c>
      <c r="W504" s="77" t="e">
        <v>#N/A</v>
      </c>
      <c r="X504" s="77" t="e">
        <v>#N/A</v>
      </c>
      <c r="Y504" s="77" t="e">
        <v>#N/A</v>
      </c>
      <c r="Z504" s="77" t="e">
        <v>#N/A</v>
      </c>
      <c r="AA504" s="77" t="e">
        <v>#N/A</v>
      </c>
      <c r="AB504" s="77" t="e">
        <v>#N/A</v>
      </c>
      <c r="AC504" s="77" t="e">
        <v>#N/A</v>
      </c>
      <c r="AD504" s="77" t="e">
        <v>#N/A</v>
      </c>
      <c r="AE504" s="77" t="e">
        <v>#N/A</v>
      </c>
      <c r="AF504" s="77" t="e">
        <v>#N/A</v>
      </c>
      <c r="AG504" s="73" t="e">
        <v>#N/A</v>
      </c>
      <c r="AH504" s="73">
        <v>4.9010362797345444</v>
      </c>
      <c r="AI504" s="73">
        <v>4.9469785738737633</v>
      </c>
      <c r="AJ504" s="73">
        <v>5.0448730713635035</v>
      </c>
      <c r="AK504" s="73">
        <v>5.0419293726478616</v>
      </c>
      <c r="AL504" s="73">
        <v>5.0267765121639316</v>
      </c>
      <c r="AM504" s="73">
        <v>5.0559610379252549</v>
      </c>
      <c r="AN504" s="73">
        <v>5.0308641397105154</v>
      </c>
      <c r="AO504" s="73">
        <v>5.0563671797754468</v>
      </c>
      <c r="AP504" s="73">
        <v>5.2181924070933805</v>
      </c>
      <c r="AQ504" s="73">
        <v>5.2323370149533268</v>
      </c>
      <c r="AR504" s="73">
        <v>5.1828469791115017</v>
      </c>
      <c r="AS504" s="73">
        <v>5.1977339746497151</v>
      </c>
      <c r="AT504" s="73">
        <v>5.2121515222725296</v>
      </c>
      <c r="AU504" s="73">
        <v>5.1038500784133847</v>
      </c>
      <c r="AV504" s="73">
        <v>4.9838835420142162</v>
      </c>
      <c r="AW504" s="73">
        <v>4.8372922010969406</v>
      </c>
      <c r="AX504" s="73">
        <v>4.7077695983253731</v>
      </c>
      <c r="AY504" s="73">
        <v>4.621369166178062</v>
      </c>
      <c r="AZ504" s="73">
        <v>4.8129863282835794</v>
      </c>
      <c r="BA504" s="73">
        <v>5.0300219141033393</v>
      </c>
      <c r="BB504" s="73">
        <v>4.9853235097680688</v>
      </c>
      <c r="BC504" s="73">
        <v>4.8796171821036323</v>
      </c>
      <c r="BD504" s="73">
        <v>4.7433642297647642</v>
      </c>
      <c r="BE504" s="73">
        <v>4.6605413957114745</v>
      </c>
      <c r="BF504" s="73">
        <v>4.6928409641323974</v>
      </c>
      <c r="BG504" s="73">
        <v>4.612463892272193</v>
      </c>
      <c r="BH504" s="73">
        <v>4.5087453174230365</v>
      </c>
      <c r="BI504" s="73">
        <v>4.4634289259853466</v>
      </c>
      <c r="BJ504" s="73">
        <v>4.4140100943068115</v>
      </c>
      <c r="BK504" s="73">
        <v>4.9353797577774934</v>
      </c>
    </row>
    <row r="505" spans="1:63" x14ac:dyDescent="0.25">
      <c r="A505" s="61" t="s">
        <v>580</v>
      </c>
      <c r="B505" s="62" t="s">
        <v>581</v>
      </c>
      <c r="C505" s="77" t="e">
        <v>#N/A</v>
      </c>
      <c r="D505" s="77" t="e">
        <v>#N/A</v>
      </c>
      <c r="E505" s="77" t="e">
        <v>#N/A</v>
      </c>
      <c r="F505" s="77" t="e">
        <v>#N/A</v>
      </c>
      <c r="G505" s="77" t="e">
        <v>#N/A</v>
      </c>
      <c r="H505" s="77" t="e">
        <v>#N/A</v>
      </c>
      <c r="I505" s="77" t="e">
        <v>#N/A</v>
      </c>
      <c r="J505" s="77" t="e">
        <v>#N/A</v>
      </c>
      <c r="K505" s="77" t="e">
        <v>#N/A</v>
      </c>
      <c r="L505" s="77" t="e">
        <v>#N/A</v>
      </c>
      <c r="M505" s="77" t="e">
        <v>#N/A</v>
      </c>
      <c r="N505" s="77" t="e">
        <v>#N/A</v>
      </c>
      <c r="O505" s="77" t="e">
        <v>#N/A</v>
      </c>
      <c r="P505" s="77" t="e">
        <v>#N/A</v>
      </c>
      <c r="Q505" s="77" t="e">
        <v>#N/A</v>
      </c>
      <c r="R505" s="77" t="e">
        <v>#N/A</v>
      </c>
      <c r="S505" s="77" t="e">
        <v>#N/A</v>
      </c>
      <c r="T505" s="77" t="e">
        <v>#N/A</v>
      </c>
      <c r="U505" s="77" t="e">
        <v>#N/A</v>
      </c>
      <c r="V505" s="77" t="e">
        <v>#N/A</v>
      </c>
      <c r="W505" s="77" t="e">
        <v>#N/A</v>
      </c>
      <c r="X505" s="77" t="e">
        <v>#N/A</v>
      </c>
      <c r="Y505" s="77" t="e">
        <v>#N/A</v>
      </c>
      <c r="Z505" s="77" t="e">
        <v>#N/A</v>
      </c>
      <c r="AA505" s="77" t="e">
        <v>#N/A</v>
      </c>
      <c r="AB505" s="77" t="e">
        <v>#N/A</v>
      </c>
      <c r="AC505" s="77" t="e">
        <v>#N/A</v>
      </c>
      <c r="AD505" s="77" t="e">
        <v>#N/A</v>
      </c>
      <c r="AE505" s="77" t="e">
        <v>#N/A</v>
      </c>
      <c r="AF505" s="77" t="e">
        <v>#N/A</v>
      </c>
      <c r="AG505" s="73" t="e">
        <v>#N/A</v>
      </c>
      <c r="AH505" s="73">
        <v>6.7882214617465904</v>
      </c>
      <c r="AI505" s="73">
        <v>7.3140640136085153</v>
      </c>
      <c r="AJ505" s="73">
        <v>7.8308019649996883</v>
      </c>
      <c r="AK505" s="73">
        <v>7.8341117319661269</v>
      </c>
      <c r="AL505" s="73">
        <v>7.4266849447987235</v>
      </c>
      <c r="AM505" s="73">
        <v>7.3979554878239338</v>
      </c>
      <c r="AN505" s="73">
        <v>7.1131104590944743</v>
      </c>
      <c r="AO505" s="73">
        <v>7.0350469127500812</v>
      </c>
      <c r="AP505" s="73">
        <v>6.9050348385494358</v>
      </c>
      <c r="AQ505" s="73">
        <v>6.5288543983443228</v>
      </c>
      <c r="AR505" s="73">
        <v>6.5029605272904618</v>
      </c>
      <c r="AS505" s="73">
        <v>7.0256084606813838</v>
      </c>
      <c r="AT505" s="73">
        <v>7.1429879269528156</v>
      </c>
      <c r="AU505" s="73">
        <v>6.9823471482747452</v>
      </c>
      <c r="AV505" s="73">
        <v>6.6783111043055801</v>
      </c>
      <c r="AW505" s="73">
        <v>6.1460377122616956</v>
      </c>
      <c r="AX505" s="73">
        <v>5.6221087506510212</v>
      </c>
      <c r="AY505" s="73">
        <v>5.8702625817458278</v>
      </c>
      <c r="AZ505" s="73">
        <v>7.9472173184717052</v>
      </c>
      <c r="BA505" s="73">
        <v>8.1984761995030713</v>
      </c>
      <c r="BB505" s="73">
        <v>7.8706400580437403</v>
      </c>
      <c r="BC505" s="73">
        <v>7.9014317270132972</v>
      </c>
      <c r="BD505" s="73">
        <v>7.8163639062200989</v>
      </c>
      <c r="BE505" s="73">
        <v>7.2207986322363142</v>
      </c>
      <c r="BF505" s="73">
        <v>6.6177394679932471</v>
      </c>
      <c r="BG505" s="73">
        <v>6.1423076181661926</v>
      </c>
      <c r="BH505" s="73">
        <v>5.5854375940045218</v>
      </c>
      <c r="BI505" s="73">
        <v>5.0716811051832682</v>
      </c>
      <c r="BJ505" s="73">
        <v>4.7890447814251882</v>
      </c>
      <c r="BK505" s="73">
        <v>6.7917369384789623</v>
      </c>
    </row>
    <row r="506" spans="1:63" x14ac:dyDescent="0.25">
      <c r="A506" s="61" t="s">
        <v>582</v>
      </c>
      <c r="B506" s="62" t="s">
        <v>583</v>
      </c>
      <c r="C506" s="77" t="e">
        <v>#N/A</v>
      </c>
      <c r="D506" s="77" t="e">
        <v>#N/A</v>
      </c>
      <c r="E506" s="77" t="e">
        <v>#N/A</v>
      </c>
      <c r="F506" s="77" t="e">
        <v>#N/A</v>
      </c>
      <c r="G506" s="77" t="e">
        <v>#N/A</v>
      </c>
      <c r="H506" s="77" t="e">
        <v>#N/A</v>
      </c>
      <c r="I506" s="77" t="e">
        <v>#N/A</v>
      </c>
      <c r="J506" s="77" t="e">
        <v>#N/A</v>
      </c>
      <c r="K506" s="77" t="e">
        <v>#N/A</v>
      </c>
      <c r="L506" s="77" t="e">
        <v>#N/A</v>
      </c>
      <c r="M506" s="77" t="e">
        <v>#N/A</v>
      </c>
      <c r="N506" s="77" t="e">
        <v>#N/A</v>
      </c>
      <c r="O506" s="77" t="e">
        <v>#N/A</v>
      </c>
      <c r="P506" s="77" t="e">
        <v>#N/A</v>
      </c>
      <c r="Q506" s="77" t="e">
        <v>#N/A</v>
      </c>
      <c r="R506" s="77" t="e">
        <v>#N/A</v>
      </c>
      <c r="S506" s="77" t="e">
        <v>#N/A</v>
      </c>
      <c r="T506" s="77" t="e">
        <v>#N/A</v>
      </c>
      <c r="U506" s="77" t="e">
        <v>#N/A</v>
      </c>
      <c r="V506" s="77" t="e">
        <v>#N/A</v>
      </c>
      <c r="W506" s="77" t="e">
        <v>#N/A</v>
      </c>
      <c r="X506" s="77" t="e">
        <v>#N/A</v>
      </c>
      <c r="Y506" s="77" t="e">
        <v>#N/A</v>
      </c>
      <c r="Z506" s="77" t="e">
        <v>#N/A</v>
      </c>
      <c r="AA506" s="77" t="e">
        <v>#N/A</v>
      </c>
      <c r="AB506" s="77" t="e">
        <v>#N/A</v>
      </c>
      <c r="AC506" s="77" t="e">
        <v>#N/A</v>
      </c>
      <c r="AD506" s="77" t="e">
        <v>#N/A</v>
      </c>
      <c r="AE506" s="77" t="e">
        <v>#N/A</v>
      </c>
      <c r="AF506" s="77" t="e">
        <v>#N/A</v>
      </c>
      <c r="AG506" s="73" t="e">
        <v>#N/A</v>
      </c>
      <c r="AH506" s="73">
        <v>4.5546557535958963</v>
      </c>
      <c r="AI506" s="73">
        <v>4.5791896824535083</v>
      </c>
      <c r="AJ506" s="73">
        <v>4.8419338010575403</v>
      </c>
      <c r="AK506" s="73">
        <v>5.2265958232966705</v>
      </c>
      <c r="AL506" s="73">
        <v>5.5348024642308609</v>
      </c>
      <c r="AM506" s="73">
        <v>5.6120601551867466</v>
      </c>
      <c r="AN506" s="73">
        <v>5.6923316110558551</v>
      </c>
      <c r="AO506" s="73">
        <v>5.9184799225501115</v>
      </c>
      <c r="AP506" s="73">
        <v>6.1702712707305922</v>
      </c>
      <c r="AQ506" s="73">
        <v>6.0713726369931891</v>
      </c>
      <c r="AR506" s="73">
        <v>6.1995664490591684</v>
      </c>
      <c r="AS506" s="73">
        <v>6.4241596692334255</v>
      </c>
      <c r="AT506" s="73">
        <v>6.5202577495391898</v>
      </c>
      <c r="AU506" s="73">
        <v>6.3341267078781431</v>
      </c>
      <c r="AV506" s="73">
        <v>6.2514549698472059</v>
      </c>
      <c r="AW506" s="73">
        <v>5.9550703490743855</v>
      </c>
      <c r="AX506" s="73">
        <v>5.7203849123561392</v>
      </c>
      <c r="AY506" s="73">
        <v>5.6480438844148875</v>
      </c>
      <c r="AZ506" s="73">
        <v>6.001466532638859</v>
      </c>
      <c r="BA506" s="73">
        <v>5.813405442413651</v>
      </c>
      <c r="BB506" s="73">
        <v>5.6963941094836734</v>
      </c>
      <c r="BC506" s="73">
        <v>5.6627494320611262</v>
      </c>
      <c r="BD506" s="73">
        <v>5.6448524387870176</v>
      </c>
      <c r="BE506" s="73">
        <v>5.6165065411921242</v>
      </c>
      <c r="BF506" s="73">
        <v>5.7378866865932467</v>
      </c>
      <c r="BG506" s="73">
        <v>5.842854610365757</v>
      </c>
      <c r="BH506" s="73">
        <v>5.7857016928010703</v>
      </c>
      <c r="BI506" s="73">
        <v>5.65536372802275</v>
      </c>
      <c r="BJ506" s="73">
        <v>5.7495107883064041</v>
      </c>
      <c r="BK506" s="73">
        <v>6.7461271639175342</v>
      </c>
    </row>
    <row r="507" spans="1:63" x14ac:dyDescent="0.25">
      <c r="A507" s="61" t="s">
        <v>584</v>
      </c>
      <c r="B507" s="62" t="s">
        <v>585</v>
      </c>
      <c r="C507" s="77" t="e">
        <v>#N/A</v>
      </c>
      <c r="D507" s="77" t="e">
        <v>#N/A</v>
      </c>
      <c r="E507" s="77" t="e">
        <v>#N/A</v>
      </c>
      <c r="F507" s="77" t="e">
        <v>#N/A</v>
      </c>
      <c r="G507" s="77" t="e">
        <v>#N/A</v>
      </c>
      <c r="H507" s="77" t="e">
        <v>#N/A</v>
      </c>
      <c r="I507" s="77" t="e">
        <v>#N/A</v>
      </c>
      <c r="J507" s="77" t="e">
        <v>#N/A</v>
      </c>
      <c r="K507" s="77" t="e">
        <v>#N/A</v>
      </c>
      <c r="L507" s="77" t="e">
        <v>#N/A</v>
      </c>
      <c r="M507" s="77" t="e">
        <v>#N/A</v>
      </c>
      <c r="N507" s="77" t="e">
        <v>#N/A</v>
      </c>
      <c r="O507" s="77" t="e">
        <v>#N/A</v>
      </c>
      <c r="P507" s="77" t="e">
        <v>#N/A</v>
      </c>
      <c r="Q507" s="77" t="e">
        <v>#N/A</v>
      </c>
      <c r="R507" s="77" t="e">
        <v>#N/A</v>
      </c>
      <c r="S507" s="77" t="e">
        <v>#N/A</v>
      </c>
      <c r="T507" s="77" t="e">
        <v>#N/A</v>
      </c>
      <c r="U507" s="77" t="e">
        <v>#N/A</v>
      </c>
      <c r="V507" s="77" t="e">
        <v>#N/A</v>
      </c>
      <c r="W507" s="77" t="e">
        <v>#N/A</v>
      </c>
      <c r="X507" s="77" t="e">
        <v>#N/A</v>
      </c>
      <c r="Y507" s="77" t="e">
        <v>#N/A</v>
      </c>
      <c r="Z507" s="77" t="e">
        <v>#N/A</v>
      </c>
      <c r="AA507" s="77" t="e">
        <v>#N/A</v>
      </c>
      <c r="AB507" s="77" t="e">
        <v>#N/A</v>
      </c>
      <c r="AC507" s="77" t="e">
        <v>#N/A</v>
      </c>
      <c r="AD507" s="77" t="e">
        <v>#N/A</v>
      </c>
      <c r="AE507" s="77" t="e">
        <v>#N/A</v>
      </c>
      <c r="AF507" s="77" t="e">
        <v>#N/A</v>
      </c>
      <c r="AG507" s="73" t="e">
        <v>#N/A</v>
      </c>
      <c r="AH507" s="73">
        <v>4.3997438651581477</v>
      </c>
      <c r="AI507" s="73">
        <v>4.431105178992925</v>
      </c>
      <c r="AJ507" s="73">
        <v>4.6759173449719356</v>
      </c>
      <c r="AK507" s="73">
        <v>5.0094107774162362</v>
      </c>
      <c r="AL507" s="73">
        <v>5.2702363872330489</v>
      </c>
      <c r="AM507" s="73">
        <v>5.3533745414640244</v>
      </c>
      <c r="AN507" s="73">
        <v>5.4218599325461421</v>
      </c>
      <c r="AO507" s="73">
        <v>5.6243619509335323</v>
      </c>
      <c r="AP507" s="73">
        <v>5.8457481689252022</v>
      </c>
      <c r="AQ507" s="73">
        <v>5.7612496736297043</v>
      </c>
      <c r="AR507" s="73">
        <v>5.8630027322787237</v>
      </c>
      <c r="AS507" s="73">
        <v>6.0515267841342846</v>
      </c>
      <c r="AT507" s="73">
        <v>6.1250613780355163</v>
      </c>
      <c r="AU507" s="73">
        <v>5.9502578272171212</v>
      </c>
      <c r="AV507" s="73">
        <v>5.8601926837353222</v>
      </c>
      <c r="AW507" s="73">
        <v>5.5783218808692183</v>
      </c>
      <c r="AX507" s="73">
        <v>5.3690732283635727</v>
      </c>
      <c r="AY507" s="73">
        <v>5.3100047679908222</v>
      </c>
      <c r="AZ507" s="73">
        <v>5.6274727698131919</v>
      </c>
      <c r="BA507" s="73">
        <v>5.4641667333459676</v>
      </c>
      <c r="BB507" s="73">
        <v>5.3722723628985438</v>
      </c>
      <c r="BC507" s="73">
        <v>5.3605362233754192</v>
      </c>
      <c r="BD507" s="73">
        <v>5.3676750405383453</v>
      </c>
      <c r="BE507" s="73">
        <v>5.324643648347525</v>
      </c>
      <c r="BF507" s="73">
        <v>5.4533422430554896</v>
      </c>
      <c r="BG507" s="73">
        <v>5.5852419664794724</v>
      </c>
      <c r="BH507" s="73">
        <v>5.5604026800884752</v>
      </c>
      <c r="BI507" s="73">
        <v>5.4463188816194208</v>
      </c>
      <c r="BJ507" s="73">
        <v>5.5056769988941134</v>
      </c>
      <c r="BK507" s="73">
        <v>6.4148681705666286</v>
      </c>
    </row>
    <row r="508" spans="1:63" x14ac:dyDescent="0.25">
      <c r="A508" s="61" t="s">
        <v>586</v>
      </c>
      <c r="B508" s="62" t="s">
        <v>587</v>
      </c>
      <c r="C508" s="77" t="e">
        <v>#N/A</v>
      </c>
      <c r="D508" s="77" t="e">
        <v>#N/A</v>
      </c>
      <c r="E508" s="77" t="e">
        <v>#N/A</v>
      </c>
      <c r="F508" s="77" t="e">
        <v>#N/A</v>
      </c>
      <c r="G508" s="77" t="e">
        <v>#N/A</v>
      </c>
      <c r="H508" s="77" t="e">
        <v>#N/A</v>
      </c>
      <c r="I508" s="77" t="e">
        <v>#N/A</v>
      </c>
      <c r="J508" s="77" t="e">
        <v>#N/A</v>
      </c>
      <c r="K508" s="77" t="e">
        <v>#N/A</v>
      </c>
      <c r="L508" s="77" t="e">
        <v>#N/A</v>
      </c>
      <c r="M508" s="77" t="e">
        <v>#N/A</v>
      </c>
      <c r="N508" s="77" t="e">
        <v>#N/A</v>
      </c>
      <c r="O508" s="77" t="e">
        <v>#N/A</v>
      </c>
      <c r="P508" s="77" t="e">
        <v>#N/A</v>
      </c>
      <c r="Q508" s="77" t="e">
        <v>#N/A</v>
      </c>
      <c r="R508" s="77" t="e">
        <v>#N/A</v>
      </c>
      <c r="S508" s="77" t="e">
        <v>#N/A</v>
      </c>
      <c r="T508" s="77" t="e">
        <v>#N/A</v>
      </c>
      <c r="U508" s="77" t="e">
        <v>#N/A</v>
      </c>
      <c r="V508" s="77" t="e">
        <v>#N/A</v>
      </c>
      <c r="W508" s="77" t="e">
        <v>#N/A</v>
      </c>
      <c r="X508" s="77" t="e">
        <v>#N/A</v>
      </c>
      <c r="Y508" s="77" t="e">
        <v>#N/A</v>
      </c>
      <c r="Z508" s="77" t="e">
        <v>#N/A</v>
      </c>
      <c r="AA508" s="77" t="e">
        <v>#N/A</v>
      </c>
      <c r="AB508" s="77" t="e">
        <v>#N/A</v>
      </c>
      <c r="AC508" s="77" t="e">
        <v>#N/A</v>
      </c>
      <c r="AD508" s="77" t="e">
        <v>#N/A</v>
      </c>
      <c r="AE508" s="77" t="e">
        <v>#N/A</v>
      </c>
      <c r="AF508" s="77" t="e">
        <v>#N/A</v>
      </c>
      <c r="AG508" s="73" t="e">
        <v>#N/A</v>
      </c>
      <c r="AH508" s="73">
        <v>2.8748047902183997</v>
      </c>
      <c r="AI508" s="73">
        <v>2.9889406427716407</v>
      </c>
      <c r="AJ508" s="73">
        <v>3.2151500384932112</v>
      </c>
      <c r="AK508" s="73">
        <v>3.4277040941238806</v>
      </c>
      <c r="AL508" s="73">
        <v>3.5172970800110663</v>
      </c>
      <c r="AM508" s="73">
        <v>3.7769956272496792</v>
      </c>
      <c r="AN508" s="73">
        <v>3.7996293147807383</v>
      </c>
      <c r="AO508" s="73">
        <v>3.9589967123575738</v>
      </c>
      <c r="AP508" s="73">
        <v>3.9278836766626606</v>
      </c>
      <c r="AQ508" s="73">
        <v>3.7728577135600885</v>
      </c>
      <c r="AR508" s="73">
        <v>3.6480926084805132</v>
      </c>
      <c r="AS508" s="73">
        <v>3.5236962189256782</v>
      </c>
      <c r="AT508" s="73">
        <v>3.3658103281458209</v>
      </c>
      <c r="AU508" s="73">
        <v>3.1898698471697711</v>
      </c>
      <c r="AV508" s="73">
        <v>3.0433622368096245</v>
      </c>
      <c r="AW508" s="73">
        <v>2.8650580799430796</v>
      </c>
      <c r="AX508" s="73">
        <v>2.6468863668093556</v>
      </c>
      <c r="AY508" s="73">
        <v>2.6350413189081245</v>
      </c>
      <c r="AZ508" s="73">
        <v>2.785957294503477</v>
      </c>
      <c r="BA508" s="73">
        <v>2.8622290427724355</v>
      </c>
      <c r="BB508" s="73">
        <v>2.8694791648931073</v>
      </c>
      <c r="BC508" s="73">
        <v>3.1341254617769367</v>
      </c>
      <c r="BD508" s="73">
        <v>3.5689016082955556</v>
      </c>
      <c r="BE508" s="73">
        <v>3.4108737924471493</v>
      </c>
      <c r="BF508" s="73">
        <v>3.9764089631512602</v>
      </c>
      <c r="BG508" s="73">
        <v>4.8716566247264783</v>
      </c>
      <c r="BH508" s="73">
        <v>5.381285576672088</v>
      </c>
      <c r="BI508" s="73">
        <v>5.4503572587063207</v>
      </c>
      <c r="BJ508" s="73">
        <v>5.4376435076505638</v>
      </c>
      <c r="BK508" s="73">
        <v>5.9563780649882174</v>
      </c>
    </row>
    <row r="509" spans="1:63" x14ac:dyDescent="0.25">
      <c r="A509" s="61" t="s">
        <v>588</v>
      </c>
      <c r="B509" s="62" t="s">
        <v>589</v>
      </c>
      <c r="C509" s="77" t="e">
        <v>#N/A</v>
      </c>
      <c r="D509" s="77" t="e">
        <v>#N/A</v>
      </c>
      <c r="E509" s="77" t="e">
        <v>#N/A</v>
      </c>
      <c r="F509" s="77" t="e">
        <v>#N/A</v>
      </c>
      <c r="G509" s="77" t="e">
        <v>#N/A</v>
      </c>
      <c r="H509" s="77" t="e">
        <v>#N/A</v>
      </c>
      <c r="I509" s="77" t="e">
        <v>#N/A</v>
      </c>
      <c r="J509" s="77" t="e">
        <v>#N/A</v>
      </c>
      <c r="K509" s="77" t="e">
        <v>#N/A</v>
      </c>
      <c r="L509" s="77" t="e">
        <v>#N/A</v>
      </c>
      <c r="M509" s="77" t="e">
        <v>#N/A</v>
      </c>
      <c r="N509" s="77" t="e">
        <v>#N/A</v>
      </c>
      <c r="O509" s="77" t="e">
        <v>#N/A</v>
      </c>
      <c r="P509" s="77" t="e">
        <v>#N/A</v>
      </c>
      <c r="Q509" s="77" t="e">
        <v>#N/A</v>
      </c>
      <c r="R509" s="77" t="e">
        <v>#N/A</v>
      </c>
      <c r="S509" s="77" t="e">
        <v>#N/A</v>
      </c>
      <c r="T509" s="77" t="e">
        <v>#N/A</v>
      </c>
      <c r="U509" s="77" t="e">
        <v>#N/A</v>
      </c>
      <c r="V509" s="77" t="e">
        <v>#N/A</v>
      </c>
      <c r="W509" s="77" t="e">
        <v>#N/A</v>
      </c>
      <c r="X509" s="77" t="e">
        <v>#N/A</v>
      </c>
      <c r="Y509" s="77" t="e">
        <v>#N/A</v>
      </c>
      <c r="Z509" s="77" t="e">
        <v>#N/A</v>
      </c>
      <c r="AA509" s="77" t="e">
        <v>#N/A</v>
      </c>
      <c r="AB509" s="77" t="e">
        <v>#N/A</v>
      </c>
      <c r="AC509" s="77" t="e">
        <v>#N/A</v>
      </c>
      <c r="AD509" s="77" t="e">
        <v>#N/A</v>
      </c>
      <c r="AE509" s="77" t="e">
        <v>#N/A</v>
      </c>
      <c r="AF509" s="77" t="e">
        <v>#N/A</v>
      </c>
      <c r="AG509" s="73" t="e">
        <v>#N/A</v>
      </c>
      <c r="AH509" s="73">
        <v>3.9470016449275511</v>
      </c>
      <c r="AI509" s="73">
        <v>4.000565488006175</v>
      </c>
      <c r="AJ509" s="73">
        <v>4.1354792424779934</v>
      </c>
      <c r="AK509" s="73">
        <v>4.1742803039894314</v>
      </c>
      <c r="AL509" s="73">
        <v>4.1945833610467895</v>
      </c>
      <c r="AM509" s="73">
        <v>4.2623785886850767</v>
      </c>
      <c r="AN509" s="73">
        <v>4.2941044254228773</v>
      </c>
      <c r="AO509" s="73">
        <v>4.3793543513011794</v>
      </c>
      <c r="AP509" s="73">
        <v>4.5308050049668571</v>
      </c>
      <c r="AQ509" s="73">
        <v>4.5973136443828446</v>
      </c>
      <c r="AR509" s="73">
        <v>4.6530867432363854</v>
      </c>
      <c r="AS509" s="73">
        <v>4.770935327904315</v>
      </c>
      <c r="AT509" s="73">
        <v>4.8306852029341654</v>
      </c>
      <c r="AU509" s="73">
        <v>4.7524633087501318</v>
      </c>
      <c r="AV509" s="73">
        <v>4.6634513264320052</v>
      </c>
      <c r="AW509" s="73">
        <v>4.458891114215799</v>
      </c>
      <c r="AX509" s="73">
        <v>4.4395543760618104</v>
      </c>
      <c r="AY509" s="73">
        <v>4.4735752698983164</v>
      </c>
      <c r="AZ509" s="73">
        <v>4.6890680774460591</v>
      </c>
      <c r="BA509" s="73">
        <v>4.6067545804022139</v>
      </c>
      <c r="BB509" s="73">
        <v>4.6493287637351264</v>
      </c>
      <c r="BC509" s="73">
        <v>4.6541027627819016</v>
      </c>
      <c r="BD509" s="73">
        <v>4.6281431884992568</v>
      </c>
      <c r="BE509" s="73">
        <v>4.5804508886109634</v>
      </c>
      <c r="BF509" s="73">
        <v>4.5847985496745975</v>
      </c>
      <c r="BG509" s="73">
        <v>4.5434515583540938</v>
      </c>
      <c r="BH509" s="73">
        <v>4.4790806460314405</v>
      </c>
      <c r="BI509" s="73">
        <v>4.3900875244911859</v>
      </c>
      <c r="BJ509" s="73">
        <v>4.3281731270489043</v>
      </c>
      <c r="BK509" s="73">
        <v>5.0162512592818738</v>
      </c>
    </row>
    <row r="510" spans="1:63" x14ac:dyDescent="0.25">
      <c r="A510" s="61" t="s">
        <v>590</v>
      </c>
      <c r="B510" s="62" t="s">
        <v>591</v>
      </c>
      <c r="C510" s="77" t="e">
        <v>#N/A</v>
      </c>
      <c r="D510" s="77" t="e">
        <v>#N/A</v>
      </c>
      <c r="E510" s="77" t="e">
        <v>#N/A</v>
      </c>
      <c r="F510" s="77" t="e">
        <v>#N/A</v>
      </c>
      <c r="G510" s="77" t="e">
        <v>#N/A</v>
      </c>
      <c r="H510" s="77" t="e">
        <v>#N/A</v>
      </c>
      <c r="I510" s="77" t="e">
        <v>#N/A</v>
      </c>
      <c r="J510" s="77" t="e">
        <v>#N/A</v>
      </c>
      <c r="K510" s="77" t="e">
        <v>#N/A</v>
      </c>
      <c r="L510" s="77" t="e">
        <v>#N/A</v>
      </c>
      <c r="M510" s="77" t="e">
        <v>#N/A</v>
      </c>
      <c r="N510" s="77" t="e">
        <v>#N/A</v>
      </c>
      <c r="O510" s="77" t="e">
        <v>#N/A</v>
      </c>
      <c r="P510" s="77" t="e">
        <v>#N/A</v>
      </c>
      <c r="Q510" s="77" t="e">
        <v>#N/A</v>
      </c>
      <c r="R510" s="77" t="e">
        <v>#N/A</v>
      </c>
      <c r="S510" s="77" t="e">
        <v>#N/A</v>
      </c>
      <c r="T510" s="77" t="e">
        <v>#N/A</v>
      </c>
      <c r="U510" s="77" t="e">
        <v>#N/A</v>
      </c>
      <c r="V510" s="77" t="e">
        <v>#N/A</v>
      </c>
      <c r="W510" s="77" t="e">
        <v>#N/A</v>
      </c>
      <c r="X510" s="77" t="e">
        <v>#N/A</v>
      </c>
      <c r="Y510" s="77" t="e">
        <v>#N/A</v>
      </c>
      <c r="Z510" s="77" t="e">
        <v>#N/A</v>
      </c>
      <c r="AA510" s="77" t="e">
        <v>#N/A</v>
      </c>
      <c r="AB510" s="77" t="e">
        <v>#N/A</v>
      </c>
      <c r="AC510" s="77" t="e">
        <v>#N/A</v>
      </c>
      <c r="AD510" s="77" t="e">
        <v>#N/A</v>
      </c>
      <c r="AE510" s="77" t="e">
        <v>#N/A</v>
      </c>
      <c r="AF510" s="77" t="e">
        <v>#N/A</v>
      </c>
      <c r="AG510" s="73" t="e">
        <v>#N/A</v>
      </c>
      <c r="AH510" s="73">
        <v>3.6195174067585514</v>
      </c>
      <c r="AI510" s="73">
        <v>3.6918449150618255</v>
      </c>
      <c r="AJ510" s="73">
        <v>3.855538646679098</v>
      </c>
      <c r="AK510" s="73">
        <v>3.9470128457126683</v>
      </c>
      <c r="AL510" s="73">
        <v>3.9896632254504589</v>
      </c>
      <c r="AM510" s="73">
        <v>4.1151122871090209</v>
      </c>
      <c r="AN510" s="73">
        <v>4.1435676551792531</v>
      </c>
      <c r="AO510" s="73">
        <v>4.2514092470539655</v>
      </c>
      <c r="AP510" s="73">
        <v>4.3470781508214182</v>
      </c>
      <c r="AQ510" s="73">
        <v>4.3454992771977246</v>
      </c>
      <c r="AR510" s="73">
        <v>4.3467857144847057</v>
      </c>
      <c r="AS510" s="73">
        <v>4.3914326707745817</v>
      </c>
      <c r="AT510" s="73">
        <v>4.38424915764225</v>
      </c>
      <c r="AU510" s="73">
        <v>4.2754788591731892</v>
      </c>
      <c r="AV510" s="73">
        <v>4.170227176873964</v>
      </c>
      <c r="AW510" s="73">
        <v>3.9730035050112393</v>
      </c>
      <c r="AX510" s="73">
        <v>3.8910044967481605</v>
      </c>
      <c r="AY510" s="73">
        <v>3.9095671134467103</v>
      </c>
      <c r="AZ510" s="73">
        <v>4.1023712911624219</v>
      </c>
      <c r="BA510" s="73">
        <v>4.0667261589488835</v>
      </c>
      <c r="BB510" s="73">
        <v>4.0960893203291784</v>
      </c>
      <c r="BC510" s="73">
        <v>4.1832965508331297</v>
      </c>
      <c r="BD510" s="73">
        <v>4.3016107483373576</v>
      </c>
      <c r="BE510" s="73">
        <v>4.2199517697549336</v>
      </c>
      <c r="BF510" s="73">
        <v>4.3966045222363288</v>
      </c>
      <c r="BG510" s="73">
        <v>4.6446707543342551</v>
      </c>
      <c r="BH510" s="73">
        <v>4.7570141318455343</v>
      </c>
      <c r="BI510" s="73">
        <v>4.7169771974503689</v>
      </c>
      <c r="BJ510" s="73">
        <v>4.6713891078542806</v>
      </c>
      <c r="BK510" s="73">
        <v>5.3059178633583528</v>
      </c>
    </row>
    <row r="511" spans="1:63" x14ac:dyDescent="0.25">
      <c r="A511" s="61" t="s">
        <v>592</v>
      </c>
      <c r="B511" s="62" t="s">
        <v>593</v>
      </c>
      <c r="C511" s="77" t="e">
        <v>#N/A</v>
      </c>
      <c r="D511" s="77" t="e">
        <v>#N/A</v>
      </c>
      <c r="E511" s="77" t="e">
        <v>#N/A</v>
      </c>
      <c r="F511" s="77" t="e">
        <v>#N/A</v>
      </c>
      <c r="G511" s="77" t="e">
        <v>#N/A</v>
      </c>
      <c r="H511" s="77" t="e">
        <v>#N/A</v>
      </c>
      <c r="I511" s="77" t="e">
        <v>#N/A</v>
      </c>
      <c r="J511" s="77" t="e">
        <v>#N/A</v>
      </c>
      <c r="K511" s="77" t="e">
        <v>#N/A</v>
      </c>
      <c r="L511" s="77" t="e">
        <v>#N/A</v>
      </c>
      <c r="M511" s="77" t="e">
        <v>#N/A</v>
      </c>
      <c r="N511" s="77" t="e">
        <v>#N/A</v>
      </c>
      <c r="O511" s="77" t="e">
        <v>#N/A</v>
      </c>
      <c r="P511" s="77" t="e">
        <v>#N/A</v>
      </c>
      <c r="Q511" s="77" t="e">
        <v>#N/A</v>
      </c>
      <c r="R511" s="77" t="e">
        <v>#N/A</v>
      </c>
      <c r="S511" s="77" t="e">
        <v>#N/A</v>
      </c>
      <c r="T511" s="77" t="e">
        <v>#N/A</v>
      </c>
      <c r="U511" s="77" t="e">
        <v>#N/A</v>
      </c>
      <c r="V511" s="77" t="e">
        <v>#N/A</v>
      </c>
      <c r="W511" s="77" t="e">
        <v>#N/A</v>
      </c>
      <c r="X511" s="77" t="e">
        <v>#N/A</v>
      </c>
      <c r="Y511" s="77" t="e">
        <v>#N/A</v>
      </c>
      <c r="Z511" s="77" t="e">
        <v>#N/A</v>
      </c>
      <c r="AA511" s="77" t="e">
        <v>#N/A</v>
      </c>
      <c r="AB511" s="77" t="e">
        <v>#N/A</v>
      </c>
      <c r="AC511" s="77" t="e">
        <v>#N/A</v>
      </c>
      <c r="AD511" s="77" t="e">
        <v>#N/A</v>
      </c>
      <c r="AE511" s="77" t="e">
        <v>#N/A</v>
      </c>
      <c r="AF511" s="77" t="e">
        <v>#N/A</v>
      </c>
      <c r="AG511" s="73" t="e">
        <v>#N/A</v>
      </c>
      <c r="AH511" s="73">
        <v>3.6604299828862841</v>
      </c>
      <c r="AI511" s="73">
        <v>3.6302266089522202</v>
      </c>
      <c r="AJ511" s="73">
        <v>3.8841349519945183</v>
      </c>
      <c r="AK511" s="73">
        <v>4.2620846754570296</v>
      </c>
      <c r="AL511" s="73">
        <v>4.4081415513244631</v>
      </c>
      <c r="AM511" s="73">
        <v>4.5767636532017963</v>
      </c>
      <c r="AN511" s="73">
        <v>4.8191029073203326</v>
      </c>
      <c r="AO511" s="73">
        <v>5.0859101713389201</v>
      </c>
      <c r="AP511" s="73">
        <v>5.3701204940854552</v>
      </c>
      <c r="AQ511" s="73">
        <v>5.2101715717602968</v>
      </c>
      <c r="AR511" s="73">
        <v>5.359339922421281</v>
      </c>
      <c r="AS511" s="73">
        <v>5.5363908348966282</v>
      </c>
      <c r="AT511" s="73">
        <v>5.8076776934075527</v>
      </c>
      <c r="AU511" s="73">
        <v>5.6239684538319477</v>
      </c>
      <c r="AV511" s="73">
        <v>5.5426628650977534</v>
      </c>
      <c r="AW511" s="73">
        <v>5.2779408779067891</v>
      </c>
      <c r="AX511" s="73">
        <v>5.0006317377908402</v>
      </c>
      <c r="AY511" s="73">
        <v>5.0713980656595412</v>
      </c>
      <c r="AZ511" s="73">
        <v>5.4724965563866057</v>
      </c>
      <c r="BA511" s="73">
        <v>5.1744486008990958</v>
      </c>
      <c r="BB511" s="73">
        <v>5.0351860423488599</v>
      </c>
      <c r="BC511" s="73">
        <v>5.0401669966619451</v>
      </c>
      <c r="BD511" s="73">
        <v>5.0018476394305447</v>
      </c>
      <c r="BE511" s="73">
        <v>4.9175233747274385</v>
      </c>
      <c r="BF511" s="73">
        <v>5.068655951219549</v>
      </c>
      <c r="BG511" s="73">
        <v>5.2405596491030968</v>
      </c>
      <c r="BH511" s="73">
        <v>5.2232470714710955</v>
      </c>
      <c r="BI511" s="73">
        <v>5.034991657857165</v>
      </c>
      <c r="BJ511" s="73">
        <v>5.2191418970244357</v>
      </c>
      <c r="BK511" s="73">
        <v>5.9347399089799122</v>
      </c>
    </row>
    <row r="512" spans="1:63" x14ac:dyDescent="0.25">
      <c r="A512" s="61" t="s">
        <v>594</v>
      </c>
      <c r="B512" s="62" t="s">
        <v>595</v>
      </c>
      <c r="C512" s="77" t="e">
        <v>#N/A</v>
      </c>
      <c r="D512" s="77" t="e">
        <v>#N/A</v>
      </c>
      <c r="E512" s="77" t="e">
        <v>#N/A</v>
      </c>
      <c r="F512" s="77" t="e">
        <v>#N/A</v>
      </c>
      <c r="G512" s="77" t="e">
        <v>#N/A</v>
      </c>
      <c r="H512" s="77" t="e">
        <v>#N/A</v>
      </c>
      <c r="I512" s="77" t="e">
        <v>#N/A</v>
      </c>
      <c r="J512" s="77" t="e">
        <v>#N/A</v>
      </c>
      <c r="K512" s="77" t="e">
        <v>#N/A</v>
      </c>
      <c r="L512" s="77" t="e">
        <v>#N/A</v>
      </c>
      <c r="M512" s="77" t="e">
        <v>#N/A</v>
      </c>
      <c r="N512" s="77" t="e">
        <v>#N/A</v>
      </c>
      <c r="O512" s="77" t="e">
        <v>#N/A</v>
      </c>
      <c r="P512" s="77" t="e">
        <v>#N/A</v>
      </c>
      <c r="Q512" s="77" t="e">
        <v>#N/A</v>
      </c>
      <c r="R512" s="77" t="e">
        <v>#N/A</v>
      </c>
      <c r="S512" s="77" t="e">
        <v>#N/A</v>
      </c>
      <c r="T512" s="77" t="e">
        <v>#N/A</v>
      </c>
      <c r="U512" s="77" t="e">
        <v>#N/A</v>
      </c>
      <c r="V512" s="77" t="e">
        <v>#N/A</v>
      </c>
      <c r="W512" s="77" t="e">
        <v>#N/A</v>
      </c>
      <c r="X512" s="77" t="e">
        <v>#N/A</v>
      </c>
      <c r="Y512" s="77" t="e">
        <v>#N/A</v>
      </c>
      <c r="Z512" s="77" t="e">
        <v>#N/A</v>
      </c>
      <c r="AA512" s="77" t="e">
        <v>#N/A</v>
      </c>
      <c r="AB512" s="77" t="e">
        <v>#N/A</v>
      </c>
      <c r="AC512" s="77" t="e">
        <v>#N/A</v>
      </c>
      <c r="AD512" s="77" t="e">
        <v>#N/A</v>
      </c>
      <c r="AE512" s="77" t="e">
        <v>#N/A</v>
      </c>
      <c r="AF512" s="77" t="e">
        <v>#N/A</v>
      </c>
      <c r="AG512" s="73" t="e">
        <v>#N/A</v>
      </c>
      <c r="AH512" s="73">
        <v>6.173368762177244</v>
      </c>
      <c r="AI512" s="73">
        <v>6.1079213978100464</v>
      </c>
      <c r="AJ512" s="73">
        <v>6.1442098553451254</v>
      </c>
      <c r="AK512" s="73">
        <v>6.6554032391816929</v>
      </c>
      <c r="AL512" s="73">
        <v>7.7906331452186244</v>
      </c>
      <c r="AM512" s="73">
        <v>8.0703910242480958</v>
      </c>
      <c r="AN512" s="73">
        <v>7.9449046595180164</v>
      </c>
      <c r="AO512" s="73">
        <v>8.3314674870413032</v>
      </c>
      <c r="AP512" s="73">
        <v>9.196403240460457</v>
      </c>
      <c r="AQ512" s="73">
        <v>9.1614008544565024</v>
      </c>
      <c r="AR512" s="73">
        <v>8.7438030296279532</v>
      </c>
      <c r="AS512" s="73">
        <v>9.083828325806552</v>
      </c>
      <c r="AT512" s="73">
        <v>8.9212464274712744</v>
      </c>
      <c r="AU512" s="73">
        <v>8.3837850530798743</v>
      </c>
      <c r="AV512" s="73">
        <v>7.9214478873938843</v>
      </c>
      <c r="AW512" s="73">
        <v>7.2560145282610229</v>
      </c>
      <c r="AX512" s="73">
        <v>6.863157226241821</v>
      </c>
      <c r="AY512" s="73">
        <v>6.4907736704922785</v>
      </c>
      <c r="AZ512" s="73">
        <v>7.4857880283149507</v>
      </c>
      <c r="BA512" s="73">
        <v>6.9463683699998686</v>
      </c>
      <c r="BB512" s="73">
        <v>6.4749508773816427</v>
      </c>
      <c r="BC512" s="73">
        <v>6.3922443792746027</v>
      </c>
      <c r="BD512" s="73">
        <v>6.3419650151800795</v>
      </c>
      <c r="BE512" s="73">
        <v>6.1677888075633076</v>
      </c>
      <c r="BF512" s="73">
        <v>6.6910886908376721</v>
      </c>
      <c r="BG512" s="73">
        <v>7.8055098216559262</v>
      </c>
      <c r="BH512" s="73">
        <v>8.0835567088812219</v>
      </c>
      <c r="BI512" s="73">
        <v>7.9563626605643192</v>
      </c>
      <c r="BJ512" s="73">
        <v>7.9861666830129181</v>
      </c>
      <c r="BK512" s="73">
        <v>10.27962155492744</v>
      </c>
    </row>
    <row r="513" spans="1:63" x14ac:dyDescent="0.25">
      <c r="A513" s="61" t="s">
        <v>596</v>
      </c>
      <c r="B513" s="62" t="s">
        <v>597</v>
      </c>
      <c r="C513" s="77" t="e">
        <v>#N/A</v>
      </c>
      <c r="D513" s="77" t="e">
        <v>#N/A</v>
      </c>
      <c r="E513" s="77" t="e">
        <v>#N/A</v>
      </c>
      <c r="F513" s="77" t="e">
        <v>#N/A</v>
      </c>
      <c r="G513" s="77" t="e">
        <v>#N/A</v>
      </c>
      <c r="H513" s="77" t="e">
        <v>#N/A</v>
      </c>
      <c r="I513" s="77" t="e">
        <v>#N/A</v>
      </c>
      <c r="J513" s="77" t="e">
        <v>#N/A</v>
      </c>
      <c r="K513" s="77" t="e">
        <v>#N/A</v>
      </c>
      <c r="L513" s="77" t="e">
        <v>#N/A</v>
      </c>
      <c r="M513" s="77" t="e">
        <v>#N/A</v>
      </c>
      <c r="N513" s="77" t="e">
        <v>#N/A</v>
      </c>
      <c r="O513" s="77" t="e">
        <v>#N/A</v>
      </c>
      <c r="P513" s="77" t="e">
        <v>#N/A</v>
      </c>
      <c r="Q513" s="77" t="e">
        <v>#N/A</v>
      </c>
      <c r="R513" s="77" t="e">
        <v>#N/A</v>
      </c>
      <c r="S513" s="77" t="e">
        <v>#N/A</v>
      </c>
      <c r="T513" s="77" t="e">
        <v>#N/A</v>
      </c>
      <c r="U513" s="77" t="e">
        <v>#N/A</v>
      </c>
      <c r="V513" s="77" t="e">
        <v>#N/A</v>
      </c>
      <c r="W513" s="77" t="e">
        <v>#N/A</v>
      </c>
      <c r="X513" s="77" t="e">
        <v>#N/A</v>
      </c>
      <c r="Y513" s="77" t="e">
        <v>#N/A</v>
      </c>
      <c r="Z513" s="77" t="e">
        <v>#N/A</v>
      </c>
      <c r="AA513" s="77" t="e">
        <v>#N/A</v>
      </c>
      <c r="AB513" s="77" t="e">
        <v>#N/A</v>
      </c>
      <c r="AC513" s="77" t="e">
        <v>#N/A</v>
      </c>
      <c r="AD513" s="77" t="e">
        <v>#N/A</v>
      </c>
      <c r="AE513" s="77" t="e">
        <v>#N/A</v>
      </c>
      <c r="AF513" s="77" t="e">
        <v>#N/A</v>
      </c>
      <c r="AG513" s="73" t="e">
        <v>#N/A</v>
      </c>
      <c r="AH513" s="73">
        <v>6.1117449732305653</v>
      </c>
      <c r="AI513" s="73">
        <v>6.0645500965760153</v>
      </c>
      <c r="AJ513" s="73">
        <v>6.0986514877411446</v>
      </c>
      <c r="AK513" s="73">
        <v>6.6137184197092944</v>
      </c>
      <c r="AL513" s="73">
        <v>7.8593344567120127</v>
      </c>
      <c r="AM513" s="73">
        <v>8.0758967675967313</v>
      </c>
      <c r="AN513" s="73">
        <v>7.9508117331835084</v>
      </c>
      <c r="AO513" s="73">
        <v>8.3590324826872653</v>
      </c>
      <c r="AP513" s="73">
        <v>9.1594281424300377</v>
      </c>
      <c r="AQ513" s="73">
        <v>9.1404531051122788</v>
      </c>
      <c r="AR513" s="73">
        <v>8.6774749899023114</v>
      </c>
      <c r="AS513" s="73">
        <v>9.0275491866945323</v>
      </c>
      <c r="AT513" s="73">
        <v>8.8689687057971227</v>
      </c>
      <c r="AU513" s="73">
        <v>8.328904429456399</v>
      </c>
      <c r="AV513" s="73">
        <v>7.8675769504739321</v>
      </c>
      <c r="AW513" s="73">
        <v>7.1881403599457885</v>
      </c>
      <c r="AX513" s="73">
        <v>6.8031138367582775</v>
      </c>
      <c r="AY513" s="73">
        <v>6.3901595757067877</v>
      </c>
      <c r="AZ513" s="73">
        <v>7.3545223166478007</v>
      </c>
      <c r="BA513" s="73">
        <v>6.8727130238915644</v>
      </c>
      <c r="BB513" s="73">
        <v>6.4278477073651281</v>
      </c>
      <c r="BC513" s="73">
        <v>6.3689826700207917</v>
      </c>
      <c r="BD513" s="73">
        <v>6.3345201455300071</v>
      </c>
      <c r="BE513" s="73">
        <v>6.1384289468673723</v>
      </c>
      <c r="BF513" s="73">
        <v>6.6979108873399973</v>
      </c>
      <c r="BG513" s="73">
        <v>7.8592898137940992</v>
      </c>
      <c r="BH513" s="73">
        <v>8.1469436881564103</v>
      </c>
      <c r="BI513" s="73">
        <v>8.0085579223038348</v>
      </c>
      <c r="BJ513" s="73">
        <v>8.0292516346415539</v>
      </c>
      <c r="BK513" s="73">
        <v>10.226152620918297</v>
      </c>
    </row>
    <row r="514" spans="1:63" x14ac:dyDescent="0.25">
      <c r="A514" s="61" t="s">
        <v>598</v>
      </c>
      <c r="B514" s="62" t="s">
        <v>599</v>
      </c>
      <c r="C514" s="77" t="e">
        <v>#N/A</v>
      </c>
      <c r="D514" s="77" t="e">
        <v>#N/A</v>
      </c>
      <c r="E514" s="77" t="e">
        <v>#N/A</v>
      </c>
      <c r="F514" s="77" t="e">
        <v>#N/A</v>
      </c>
      <c r="G514" s="77" t="e">
        <v>#N/A</v>
      </c>
      <c r="H514" s="77" t="e">
        <v>#N/A</v>
      </c>
      <c r="I514" s="77" t="e">
        <v>#N/A</v>
      </c>
      <c r="J514" s="77" t="e">
        <v>#N/A</v>
      </c>
      <c r="K514" s="77" t="e">
        <v>#N/A</v>
      </c>
      <c r="L514" s="77" t="e">
        <v>#N/A</v>
      </c>
      <c r="M514" s="77" t="e">
        <v>#N/A</v>
      </c>
      <c r="N514" s="77" t="e">
        <v>#N/A</v>
      </c>
      <c r="O514" s="77" t="e">
        <v>#N/A</v>
      </c>
      <c r="P514" s="77" t="e">
        <v>#N/A</v>
      </c>
      <c r="Q514" s="77" t="e">
        <v>#N/A</v>
      </c>
      <c r="R514" s="77" t="e">
        <v>#N/A</v>
      </c>
      <c r="S514" s="77" t="e">
        <v>#N/A</v>
      </c>
      <c r="T514" s="77" t="e">
        <v>#N/A</v>
      </c>
      <c r="U514" s="77" t="e">
        <v>#N/A</v>
      </c>
      <c r="V514" s="77" t="e">
        <v>#N/A</v>
      </c>
      <c r="W514" s="77" t="e">
        <v>#N/A</v>
      </c>
      <c r="X514" s="77" t="e">
        <v>#N/A</v>
      </c>
      <c r="Y514" s="77" t="e">
        <v>#N/A</v>
      </c>
      <c r="Z514" s="77" t="e">
        <v>#N/A</v>
      </c>
      <c r="AA514" s="77" t="e">
        <v>#N/A</v>
      </c>
      <c r="AB514" s="77" t="e">
        <v>#N/A</v>
      </c>
      <c r="AC514" s="77" t="e">
        <v>#N/A</v>
      </c>
      <c r="AD514" s="77" t="e">
        <v>#N/A</v>
      </c>
      <c r="AE514" s="77" t="e">
        <v>#N/A</v>
      </c>
      <c r="AF514" s="77" t="e">
        <v>#N/A</v>
      </c>
      <c r="AG514" s="73" t="e">
        <v>#N/A</v>
      </c>
      <c r="AH514" s="73">
        <v>6.0428801625755568</v>
      </c>
      <c r="AI514" s="73">
        <v>5.9679951364851185</v>
      </c>
      <c r="AJ514" s="73">
        <v>6.0015534639270065</v>
      </c>
      <c r="AK514" s="73">
        <v>6.5462015936971616</v>
      </c>
      <c r="AL514" s="73">
        <v>7.7282245288349749</v>
      </c>
      <c r="AM514" s="73">
        <v>8.0362367337811573</v>
      </c>
      <c r="AN514" s="73">
        <v>7.9183204625562045</v>
      </c>
      <c r="AO514" s="73">
        <v>8.3408074112695232</v>
      </c>
      <c r="AP514" s="73">
        <v>9.2424250768095533</v>
      </c>
      <c r="AQ514" s="73">
        <v>9.2351274857279257</v>
      </c>
      <c r="AR514" s="73">
        <v>8.8243585618673528</v>
      </c>
      <c r="AS514" s="73">
        <v>9.1832108835839783</v>
      </c>
      <c r="AT514" s="73">
        <v>9.0339766886757147</v>
      </c>
      <c r="AU514" s="73">
        <v>8.4995545205141365</v>
      </c>
      <c r="AV514" s="73">
        <v>8.0167803741784347</v>
      </c>
      <c r="AW514" s="73">
        <v>7.3379655871130867</v>
      </c>
      <c r="AX514" s="73">
        <v>6.9390626747127691</v>
      </c>
      <c r="AY514" s="73">
        <v>6.5574643112646234</v>
      </c>
      <c r="AZ514" s="73">
        <v>7.5541700055524261</v>
      </c>
      <c r="BA514" s="73">
        <v>6.9783011390887904</v>
      </c>
      <c r="BB514" s="73">
        <v>6.4842967508540701</v>
      </c>
      <c r="BC514" s="73">
        <v>6.4007865779141602</v>
      </c>
      <c r="BD514" s="73">
        <v>6.3523608455659666</v>
      </c>
      <c r="BE514" s="73">
        <v>6.1886843401645306</v>
      </c>
      <c r="BF514" s="73">
        <v>6.7393831140497742</v>
      </c>
      <c r="BG514" s="73">
        <v>7.8867511344790291</v>
      </c>
      <c r="BH514" s="73">
        <v>8.1807466922367063</v>
      </c>
      <c r="BI514" s="73">
        <v>8.0548560077203142</v>
      </c>
      <c r="BJ514" s="73">
        <v>8.0868166275544908</v>
      </c>
      <c r="BK514" s="73">
        <v>10.379117284999504</v>
      </c>
    </row>
    <row r="515" spans="1:63" x14ac:dyDescent="0.25">
      <c r="A515" s="61" t="s">
        <v>600</v>
      </c>
      <c r="B515" s="62" t="s">
        <v>601</v>
      </c>
      <c r="C515" s="77" t="e">
        <v>#N/A</v>
      </c>
      <c r="D515" s="77" t="e">
        <v>#N/A</v>
      </c>
      <c r="E515" s="77" t="e">
        <v>#N/A</v>
      </c>
      <c r="F515" s="77" t="e">
        <v>#N/A</v>
      </c>
      <c r="G515" s="77" t="e">
        <v>#N/A</v>
      </c>
      <c r="H515" s="77" t="e">
        <v>#N/A</v>
      </c>
      <c r="I515" s="77" t="e">
        <v>#N/A</v>
      </c>
      <c r="J515" s="77" t="e">
        <v>#N/A</v>
      </c>
      <c r="K515" s="77" t="e">
        <v>#N/A</v>
      </c>
      <c r="L515" s="77" t="e">
        <v>#N/A</v>
      </c>
      <c r="M515" s="77" t="e">
        <v>#N/A</v>
      </c>
      <c r="N515" s="77" t="e">
        <v>#N/A</v>
      </c>
      <c r="O515" s="77" t="e">
        <v>#N/A</v>
      </c>
      <c r="P515" s="77" t="e">
        <v>#N/A</v>
      </c>
      <c r="Q515" s="77" t="e">
        <v>#N/A</v>
      </c>
      <c r="R515" s="77" t="e">
        <v>#N/A</v>
      </c>
      <c r="S515" s="77" t="e">
        <v>#N/A</v>
      </c>
      <c r="T515" s="77" t="e">
        <v>#N/A</v>
      </c>
      <c r="U515" s="77" t="e">
        <v>#N/A</v>
      </c>
      <c r="V515" s="77" t="e">
        <v>#N/A</v>
      </c>
      <c r="W515" s="77" t="e">
        <v>#N/A</v>
      </c>
      <c r="X515" s="77" t="e">
        <v>#N/A</v>
      </c>
      <c r="Y515" s="77" t="e">
        <v>#N/A</v>
      </c>
      <c r="Z515" s="77" t="e">
        <v>#N/A</v>
      </c>
      <c r="AA515" s="77" t="e">
        <v>#N/A</v>
      </c>
      <c r="AB515" s="77" t="e">
        <v>#N/A</v>
      </c>
      <c r="AC515" s="77" t="e">
        <v>#N/A</v>
      </c>
      <c r="AD515" s="77" t="e">
        <v>#N/A</v>
      </c>
      <c r="AE515" s="77" t="e">
        <v>#N/A</v>
      </c>
      <c r="AF515" s="77" t="e">
        <v>#N/A</v>
      </c>
      <c r="AG515" s="73" t="e">
        <v>#N/A</v>
      </c>
      <c r="AH515" s="73">
        <v>3.805919805914233</v>
      </c>
      <c r="AI515" s="73">
        <v>3.8666225346582004</v>
      </c>
      <c r="AJ515" s="73">
        <v>3.960395576993581</v>
      </c>
      <c r="AK515" s="73">
        <v>3.9749552693257377</v>
      </c>
      <c r="AL515" s="73">
        <v>3.9873674120435294</v>
      </c>
      <c r="AM515" s="73">
        <v>3.9965916372151979</v>
      </c>
      <c r="AN515" s="73">
        <v>4.0164729775973491</v>
      </c>
      <c r="AO515" s="73">
        <v>4.0535749285449079</v>
      </c>
      <c r="AP515" s="73">
        <v>4.1612815020186522</v>
      </c>
      <c r="AQ515" s="73">
        <v>4.1930483110454055</v>
      </c>
      <c r="AR515" s="73">
        <v>4.2453482069764759</v>
      </c>
      <c r="AS515" s="73">
        <v>4.3756833519193723</v>
      </c>
      <c r="AT515" s="73">
        <v>4.4902909616968536</v>
      </c>
      <c r="AU515" s="73">
        <v>4.4606805188950149</v>
      </c>
      <c r="AV515" s="73">
        <v>4.426882760433803</v>
      </c>
      <c r="AW515" s="73">
        <v>4.2577439973621276</v>
      </c>
      <c r="AX515" s="73">
        <v>4.2379943756855987</v>
      </c>
      <c r="AY515" s="73">
        <v>4.2132875015287832</v>
      </c>
      <c r="AZ515" s="73">
        <v>4.4601701658402373</v>
      </c>
      <c r="BA515" s="73">
        <v>4.5114914107507929</v>
      </c>
      <c r="BB515" s="73">
        <v>4.4989970716635108</v>
      </c>
      <c r="BC515" s="73">
        <v>4.5149916760473747</v>
      </c>
      <c r="BD515" s="73">
        <v>4.5280362884052634</v>
      </c>
      <c r="BE515" s="73">
        <v>4.4816454394071616</v>
      </c>
      <c r="BF515" s="73">
        <v>4.5072875083179262</v>
      </c>
      <c r="BG515" s="73">
        <v>4.5240382775776515</v>
      </c>
      <c r="BH515" s="73">
        <v>4.5012921896959943</v>
      </c>
      <c r="BI515" s="73">
        <v>4.3961514503049308</v>
      </c>
      <c r="BJ515" s="73">
        <v>4.3350729351834802</v>
      </c>
      <c r="BK515" s="73">
        <v>5.0076375663350907</v>
      </c>
    </row>
    <row r="516" spans="1:63" x14ac:dyDescent="0.25">
      <c r="A516" s="61" t="s">
        <v>602</v>
      </c>
      <c r="B516" s="62" t="s">
        <v>603</v>
      </c>
      <c r="C516" s="77" t="e">
        <v>#N/A</v>
      </c>
      <c r="D516" s="77" t="e">
        <v>#N/A</v>
      </c>
      <c r="E516" s="77" t="e">
        <v>#N/A</v>
      </c>
      <c r="F516" s="77" t="e">
        <v>#N/A</v>
      </c>
      <c r="G516" s="77" t="e">
        <v>#N/A</v>
      </c>
      <c r="H516" s="77" t="e">
        <v>#N/A</v>
      </c>
      <c r="I516" s="77" t="e">
        <v>#N/A</v>
      </c>
      <c r="J516" s="77" t="e">
        <v>#N/A</v>
      </c>
      <c r="K516" s="77" t="e">
        <v>#N/A</v>
      </c>
      <c r="L516" s="77" t="e">
        <v>#N/A</v>
      </c>
      <c r="M516" s="77" t="e">
        <v>#N/A</v>
      </c>
      <c r="N516" s="77" t="e">
        <v>#N/A</v>
      </c>
      <c r="O516" s="77" t="e">
        <v>#N/A</v>
      </c>
      <c r="P516" s="77" t="e">
        <v>#N/A</v>
      </c>
      <c r="Q516" s="77" t="e">
        <v>#N/A</v>
      </c>
      <c r="R516" s="77" t="e">
        <v>#N/A</v>
      </c>
      <c r="S516" s="77" t="e">
        <v>#N/A</v>
      </c>
      <c r="T516" s="77" t="e">
        <v>#N/A</v>
      </c>
      <c r="U516" s="77" t="e">
        <v>#N/A</v>
      </c>
      <c r="V516" s="77" t="e">
        <v>#N/A</v>
      </c>
      <c r="W516" s="77" t="e">
        <v>#N/A</v>
      </c>
      <c r="X516" s="77" t="e">
        <v>#N/A</v>
      </c>
      <c r="Y516" s="77" t="e">
        <v>#N/A</v>
      </c>
      <c r="Z516" s="77" t="e">
        <v>#N/A</v>
      </c>
      <c r="AA516" s="77" t="e">
        <v>#N/A</v>
      </c>
      <c r="AB516" s="77" t="e">
        <v>#N/A</v>
      </c>
      <c r="AC516" s="77" t="e">
        <v>#N/A</v>
      </c>
      <c r="AD516" s="77" t="e">
        <v>#N/A</v>
      </c>
      <c r="AE516" s="77" t="e">
        <v>#N/A</v>
      </c>
      <c r="AF516" s="77" t="e">
        <v>#N/A</v>
      </c>
      <c r="AG516" s="73" t="e">
        <v>#N/A</v>
      </c>
      <c r="AH516" s="73">
        <v>4.2719985676241103</v>
      </c>
      <c r="AI516" s="73">
        <v>4.3089200835186867</v>
      </c>
      <c r="AJ516" s="73">
        <v>4.55340276515029</v>
      </c>
      <c r="AK516" s="73">
        <v>4.8872926108674219</v>
      </c>
      <c r="AL516" s="73">
        <v>5.1683265133204053</v>
      </c>
      <c r="AM516" s="73">
        <v>5.2620839714092194</v>
      </c>
      <c r="AN516" s="73">
        <v>5.3537876907353938</v>
      </c>
      <c r="AO516" s="73">
        <v>5.5628732463732282</v>
      </c>
      <c r="AP516" s="73">
        <v>5.7523764025114987</v>
      </c>
      <c r="AQ516" s="73">
        <v>5.6293957878887131</v>
      </c>
      <c r="AR516" s="73">
        <v>5.7178642363560268</v>
      </c>
      <c r="AS516" s="73">
        <v>5.8938508044835682</v>
      </c>
      <c r="AT516" s="73">
        <v>5.9792496952896759</v>
      </c>
      <c r="AU516" s="73">
        <v>5.8045903248367825</v>
      </c>
      <c r="AV516" s="73">
        <v>5.7287904055058849</v>
      </c>
      <c r="AW516" s="73">
        <v>5.475921688411777</v>
      </c>
      <c r="AX516" s="73">
        <v>5.3018707092321735</v>
      </c>
      <c r="AY516" s="73">
        <v>5.2624259516702923</v>
      </c>
      <c r="AZ516" s="73">
        <v>5.5650726123530507</v>
      </c>
      <c r="BA516" s="73">
        <v>5.3995108455908225</v>
      </c>
      <c r="BB516" s="73">
        <v>5.3104692740748884</v>
      </c>
      <c r="BC516" s="73">
        <v>5.2988924025177715</v>
      </c>
      <c r="BD516" s="73">
        <v>5.3050103020595296</v>
      </c>
      <c r="BE516" s="73">
        <v>5.269088805253066</v>
      </c>
      <c r="BF516" s="73">
        <v>5.4106817490587522</v>
      </c>
      <c r="BG516" s="73">
        <v>5.5565283601959496</v>
      </c>
      <c r="BH516" s="73">
        <v>5.5433567006786895</v>
      </c>
      <c r="BI516" s="73">
        <v>5.4383872450875144</v>
      </c>
      <c r="BJ516" s="73">
        <v>5.5020990323049048</v>
      </c>
      <c r="BK516" s="73">
        <v>6.3990232628949286</v>
      </c>
    </row>
    <row r="517" spans="1:63" x14ac:dyDescent="0.25">
      <c r="A517" s="61" t="s">
        <v>604</v>
      </c>
      <c r="B517" s="62" t="s">
        <v>605</v>
      </c>
      <c r="C517" s="77" t="e">
        <v>#N/A</v>
      </c>
      <c r="D517" s="77" t="e">
        <v>#N/A</v>
      </c>
      <c r="E517" s="77" t="e">
        <v>#N/A</v>
      </c>
      <c r="F517" s="77" t="e">
        <v>#N/A</v>
      </c>
      <c r="G517" s="77" t="e">
        <v>#N/A</v>
      </c>
      <c r="H517" s="77" t="e">
        <v>#N/A</v>
      </c>
      <c r="I517" s="77" t="e">
        <v>#N/A</v>
      </c>
      <c r="J517" s="77" t="e">
        <v>#N/A</v>
      </c>
      <c r="K517" s="77" t="e">
        <v>#N/A</v>
      </c>
      <c r="L517" s="77" t="e">
        <v>#N/A</v>
      </c>
      <c r="M517" s="77" t="e">
        <v>#N/A</v>
      </c>
      <c r="N517" s="77" t="e">
        <v>#N/A</v>
      </c>
      <c r="O517" s="77" t="e">
        <v>#N/A</v>
      </c>
      <c r="P517" s="77" t="e">
        <v>#N/A</v>
      </c>
      <c r="Q517" s="77" t="e">
        <v>#N/A</v>
      </c>
      <c r="R517" s="77" t="e">
        <v>#N/A</v>
      </c>
      <c r="S517" s="77" t="e">
        <v>#N/A</v>
      </c>
      <c r="T517" s="77" t="e">
        <v>#N/A</v>
      </c>
      <c r="U517" s="77" t="e">
        <v>#N/A</v>
      </c>
      <c r="V517" s="77" t="e">
        <v>#N/A</v>
      </c>
      <c r="W517" s="77" t="e">
        <v>#N/A</v>
      </c>
      <c r="X517" s="77" t="e">
        <v>#N/A</v>
      </c>
      <c r="Y517" s="77" t="e">
        <v>#N/A</v>
      </c>
      <c r="Z517" s="77" t="e">
        <v>#N/A</v>
      </c>
      <c r="AA517" s="77" t="e">
        <v>#N/A</v>
      </c>
      <c r="AB517" s="77" t="e">
        <v>#N/A</v>
      </c>
      <c r="AC517" s="77" t="e">
        <v>#N/A</v>
      </c>
      <c r="AD517" s="77" t="e">
        <v>#N/A</v>
      </c>
      <c r="AE517" s="77" t="e">
        <v>#N/A</v>
      </c>
      <c r="AF517" s="77" t="e">
        <v>#N/A</v>
      </c>
      <c r="AG517" s="73" t="e">
        <v>#N/A</v>
      </c>
      <c r="AH517" s="73">
        <v>4.3913059363038434</v>
      </c>
      <c r="AI517" s="73">
        <v>4.4648008939789525</v>
      </c>
      <c r="AJ517" s="73">
        <v>4.6269837357049006</v>
      </c>
      <c r="AK517" s="73">
        <v>4.7107460623250352</v>
      </c>
      <c r="AL517" s="73">
        <v>4.7750077929045895</v>
      </c>
      <c r="AM517" s="73">
        <v>4.8642419914205659</v>
      </c>
      <c r="AN517" s="73">
        <v>4.9113163166958689</v>
      </c>
      <c r="AO517" s="73">
        <v>5.0078491827445539</v>
      </c>
      <c r="AP517" s="73">
        <v>5.1080426610037764</v>
      </c>
      <c r="AQ517" s="73">
        <v>5.1682365471540574</v>
      </c>
      <c r="AR517" s="73">
        <v>5.2293937753586848</v>
      </c>
      <c r="AS517" s="73">
        <v>5.2796128283960542</v>
      </c>
      <c r="AT517" s="73">
        <v>5.2910019493623714</v>
      </c>
      <c r="AU517" s="73">
        <v>5.1782579432877975</v>
      </c>
      <c r="AV517" s="73">
        <v>5.0753042150310712</v>
      </c>
      <c r="AW517" s="73">
        <v>5.0402155147282102</v>
      </c>
      <c r="AX517" s="73">
        <v>5.0428143796310811</v>
      </c>
      <c r="AY517" s="73">
        <v>5.0805694621683894</v>
      </c>
      <c r="AZ517" s="73">
        <v>5.1107913641045393</v>
      </c>
      <c r="BA517" s="73">
        <v>5.2476564559037637</v>
      </c>
      <c r="BB517" s="73">
        <v>5.204255046062336</v>
      </c>
      <c r="BC517" s="73">
        <v>5.210538843704553</v>
      </c>
      <c r="BD517" s="73">
        <v>5.1071657574046654</v>
      </c>
      <c r="BE517" s="73">
        <v>5.0749083040150813</v>
      </c>
      <c r="BF517" s="73">
        <v>5.0902169926124952</v>
      </c>
      <c r="BG517" s="73">
        <v>5.03632931685648</v>
      </c>
      <c r="BH517" s="73">
        <v>4.9476430667329474</v>
      </c>
      <c r="BI517" s="73">
        <v>4.8599912937118628</v>
      </c>
      <c r="BJ517" s="73">
        <v>4.8075711579726113</v>
      </c>
      <c r="BK517" s="73">
        <v>5.3040849726265371</v>
      </c>
    </row>
    <row r="518" spans="1:63" x14ac:dyDescent="0.25">
      <c r="A518" s="61" t="s">
        <v>606</v>
      </c>
      <c r="B518" s="62" t="s">
        <v>607</v>
      </c>
      <c r="C518" s="77" t="e">
        <v>#N/A</v>
      </c>
      <c r="D518" s="77" t="e">
        <v>#N/A</v>
      </c>
      <c r="E518" s="77" t="e">
        <v>#N/A</v>
      </c>
      <c r="F518" s="77" t="e">
        <v>#N/A</v>
      </c>
      <c r="G518" s="77" t="e">
        <v>#N/A</v>
      </c>
      <c r="H518" s="77" t="e">
        <v>#N/A</v>
      </c>
      <c r="I518" s="77" t="e">
        <v>#N/A</v>
      </c>
      <c r="J518" s="77" t="e">
        <v>#N/A</v>
      </c>
      <c r="K518" s="77" t="e">
        <v>#N/A</v>
      </c>
      <c r="L518" s="77" t="e">
        <v>#N/A</v>
      </c>
      <c r="M518" s="77" t="e">
        <v>#N/A</v>
      </c>
      <c r="N518" s="77" t="e">
        <v>#N/A</v>
      </c>
      <c r="O518" s="77" t="e">
        <v>#N/A</v>
      </c>
      <c r="P518" s="77" t="e">
        <v>#N/A</v>
      </c>
      <c r="Q518" s="77" t="e">
        <v>#N/A</v>
      </c>
      <c r="R518" s="77" t="e">
        <v>#N/A</v>
      </c>
      <c r="S518" s="77" t="e">
        <v>#N/A</v>
      </c>
      <c r="T518" s="77" t="e">
        <v>#N/A</v>
      </c>
      <c r="U518" s="77" t="e">
        <v>#N/A</v>
      </c>
      <c r="V518" s="77" t="e">
        <v>#N/A</v>
      </c>
      <c r="W518" s="77" t="e">
        <v>#N/A</v>
      </c>
      <c r="X518" s="77" t="e">
        <v>#N/A</v>
      </c>
      <c r="Y518" s="77" t="e">
        <v>#N/A</v>
      </c>
      <c r="Z518" s="77" t="e">
        <v>#N/A</v>
      </c>
      <c r="AA518" s="77" t="e">
        <v>#N/A</v>
      </c>
      <c r="AB518" s="77" t="e">
        <v>#N/A</v>
      </c>
      <c r="AC518" s="77" t="e">
        <v>#N/A</v>
      </c>
      <c r="AD518" s="77" t="e">
        <v>#N/A</v>
      </c>
      <c r="AE518" s="77" t="e">
        <v>#N/A</v>
      </c>
      <c r="AF518" s="77" t="e">
        <v>#N/A</v>
      </c>
      <c r="AG518" s="73" t="e">
        <v>#N/A</v>
      </c>
      <c r="AH518" s="73">
        <v>4.8608525049219677</v>
      </c>
      <c r="AI518" s="73">
        <v>4.9415537838651922</v>
      </c>
      <c r="AJ518" s="73">
        <v>5.1310869908157679</v>
      </c>
      <c r="AK518" s="73">
        <v>5.1860449614979718</v>
      </c>
      <c r="AL518" s="73">
        <v>5.3516415724275914</v>
      </c>
      <c r="AM518" s="73">
        <v>5.3706004931948996</v>
      </c>
      <c r="AN518" s="73">
        <v>5.3965011047822466</v>
      </c>
      <c r="AO518" s="73">
        <v>5.4599201632167809</v>
      </c>
      <c r="AP518" s="73">
        <v>5.53012488655287</v>
      </c>
      <c r="AQ518" s="73">
        <v>5.5101890356355216</v>
      </c>
      <c r="AR518" s="73">
        <v>5.4588899841975573</v>
      </c>
      <c r="AS518" s="73">
        <v>5.4271682079771288</v>
      </c>
      <c r="AT518" s="73">
        <v>5.3960645849211666</v>
      </c>
      <c r="AU518" s="73">
        <v>5.2243208831132728</v>
      </c>
      <c r="AV518" s="73">
        <v>5.1163000308619635</v>
      </c>
      <c r="AW518" s="73">
        <v>4.8708265122332968</v>
      </c>
      <c r="AX518" s="73">
        <v>4.6951277621023024</v>
      </c>
      <c r="AY518" s="73">
        <v>4.6209172438411459</v>
      </c>
      <c r="AZ518" s="73">
        <v>4.898117381818806</v>
      </c>
      <c r="BA518" s="73">
        <v>4.8329216600161766</v>
      </c>
      <c r="BB518" s="73">
        <v>4.904336041866479</v>
      </c>
      <c r="BC518" s="73">
        <v>4.9671987887968134</v>
      </c>
      <c r="BD518" s="73">
        <v>5.0656588740025743</v>
      </c>
      <c r="BE518" s="73">
        <v>5.0323983945141428</v>
      </c>
      <c r="BF518" s="73">
        <v>5.1188879049506877</v>
      </c>
      <c r="BG518" s="73">
        <v>5.2031411937138463</v>
      </c>
      <c r="BH518" s="73">
        <v>5.2318921920518822</v>
      </c>
      <c r="BI518" s="73">
        <v>5.0693652903855275</v>
      </c>
      <c r="BJ518" s="73">
        <v>5.0493826563351805</v>
      </c>
      <c r="BK518" s="73">
        <v>6.2711521296576063</v>
      </c>
    </row>
    <row r="519" spans="1:63" x14ac:dyDescent="0.25">
      <c r="A519" s="61" t="s">
        <v>608</v>
      </c>
      <c r="B519" s="62" t="s">
        <v>609</v>
      </c>
      <c r="C519" s="77" t="e">
        <v>#N/A</v>
      </c>
      <c r="D519" s="77" t="e">
        <v>#N/A</v>
      </c>
      <c r="E519" s="77" t="e">
        <v>#N/A</v>
      </c>
      <c r="F519" s="77" t="e">
        <v>#N/A</v>
      </c>
      <c r="G519" s="77" t="e">
        <v>#N/A</v>
      </c>
      <c r="H519" s="77" t="e">
        <v>#N/A</v>
      </c>
      <c r="I519" s="77" t="e">
        <v>#N/A</v>
      </c>
      <c r="J519" s="77" t="e">
        <v>#N/A</v>
      </c>
      <c r="K519" s="77" t="e">
        <v>#N/A</v>
      </c>
      <c r="L519" s="77" t="e">
        <v>#N/A</v>
      </c>
      <c r="M519" s="77" t="e">
        <v>#N/A</v>
      </c>
      <c r="N519" s="77" t="e">
        <v>#N/A</v>
      </c>
      <c r="O519" s="77" t="e">
        <v>#N/A</v>
      </c>
      <c r="P519" s="77" t="e">
        <v>#N/A</v>
      </c>
      <c r="Q519" s="77" t="e">
        <v>#N/A</v>
      </c>
      <c r="R519" s="77" t="e">
        <v>#N/A</v>
      </c>
      <c r="S519" s="77" t="e">
        <v>#N/A</v>
      </c>
      <c r="T519" s="77" t="e">
        <v>#N/A</v>
      </c>
      <c r="U519" s="77" t="e">
        <v>#N/A</v>
      </c>
      <c r="V519" s="77" t="e">
        <v>#N/A</v>
      </c>
      <c r="W519" s="77" t="e">
        <v>#N/A</v>
      </c>
      <c r="X519" s="77" t="e">
        <v>#N/A</v>
      </c>
      <c r="Y519" s="77" t="e">
        <v>#N/A</v>
      </c>
      <c r="Z519" s="77" t="e">
        <v>#N/A</v>
      </c>
      <c r="AA519" s="77" t="e">
        <v>#N/A</v>
      </c>
      <c r="AB519" s="77" t="e">
        <v>#N/A</v>
      </c>
      <c r="AC519" s="77" t="e">
        <v>#N/A</v>
      </c>
      <c r="AD519" s="77" t="e">
        <v>#N/A</v>
      </c>
      <c r="AE519" s="77" t="e">
        <v>#N/A</v>
      </c>
      <c r="AF519" s="77" t="e">
        <v>#N/A</v>
      </c>
      <c r="AG519" s="73" t="e">
        <v>#N/A</v>
      </c>
      <c r="AH519" s="73">
        <v>11.149188484885443</v>
      </c>
      <c r="AI519" s="73">
        <v>11.516298745271497</v>
      </c>
      <c r="AJ519" s="73">
        <v>12.063630957263406</v>
      </c>
      <c r="AK519" s="73">
        <v>12.001060331863078</v>
      </c>
      <c r="AL519" s="73">
        <v>12.147219729578994</v>
      </c>
      <c r="AM519" s="73">
        <v>11.303638849391778</v>
      </c>
      <c r="AN519" s="73">
        <v>11.01540870595807</v>
      </c>
      <c r="AO519" s="73">
        <v>11.212209710661895</v>
      </c>
      <c r="AP519" s="73">
        <v>11.455172488684463</v>
      </c>
      <c r="AQ519" s="73">
        <v>11.964400666474805</v>
      </c>
      <c r="AR519" s="73">
        <v>11.99043615099797</v>
      </c>
      <c r="AS519" s="73">
        <v>12.165966678448713</v>
      </c>
      <c r="AT519" s="73">
        <v>11.87946289562578</v>
      </c>
      <c r="AU519" s="73">
        <v>10.733246633307056</v>
      </c>
      <c r="AV519" s="73">
        <v>10.949156149270264</v>
      </c>
      <c r="AW519" s="73">
        <v>10.074694917794032</v>
      </c>
      <c r="AX519" s="73">
        <v>9.5592224027466539</v>
      </c>
      <c r="AY519" s="73">
        <v>9.1976843712645522</v>
      </c>
      <c r="AZ519" s="73">
        <v>9.3546688124348876</v>
      </c>
      <c r="BA519" s="73">
        <v>9.4983812486911159</v>
      </c>
      <c r="BB519" s="73">
        <v>10.001459042120366</v>
      </c>
      <c r="BC519" s="73">
        <v>10.190335440763629</v>
      </c>
      <c r="BD519" s="73">
        <v>9.8342736554784604</v>
      </c>
      <c r="BE519" s="73">
        <v>9.9517907519506679</v>
      </c>
      <c r="BF519" s="73">
        <v>10.05505475083249</v>
      </c>
      <c r="BG519" s="73">
        <v>10.1134668668145</v>
      </c>
      <c r="BH519" s="73">
        <v>10.238791041715526</v>
      </c>
      <c r="BI519" s="73">
        <v>9.813115175641606</v>
      </c>
      <c r="BJ519" s="73">
        <v>9.5968268001695947</v>
      </c>
      <c r="BK519" s="73">
        <v>10.635072886740161</v>
      </c>
    </row>
    <row r="520" spans="1:63" x14ac:dyDescent="0.25">
      <c r="A520" s="61" t="s">
        <v>610</v>
      </c>
      <c r="B520" s="62" t="s">
        <v>611</v>
      </c>
      <c r="C520" s="77" t="e">
        <v>#N/A</v>
      </c>
      <c r="D520" s="77" t="e">
        <v>#N/A</v>
      </c>
      <c r="E520" s="77" t="e">
        <v>#N/A</v>
      </c>
      <c r="F520" s="77" t="e">
        <v>#N/A</v>
      </c>
      <c r="G520" s="77" t="e">
        <v>#N/A</v>
      </c>
      <c r="H520" s="77" t="e">
        <v>#N/A</v>
      </c>
      <c r="I520" s="77" t="e">
        <v>#N/A</v>
      </c>
      <c r="J520" s="77" t="e">
        <v>#N/A</v>
      </c>
      <c r="K520" s="77" t="e">
        <v>#N/A</v>
      </c>
      <c r="L520" s="77" t="e">
        <v>#N/A</v>
      </c>
      <c r="M520" s="77" t="e">
        <v>#N/A</v>
      </c>
      <c r="N520" s="77" t="e">
        <v>#N/A</v>
      </c>
      <c r="O520" s="77" t="e">
        <v>#N/A</v>
      </c>
      <c r="P520" s="77" t="e">
        <v>#N/A</v>
      </c>
      <c r="Q520" s="77" t="e">
        <v>#N/A</v>
      </c>
      <c r="R520" s="77" t="e">
        <v>#N/A</v>
      </c>
      <c r="S520" s="77" t="e">
        <v>#N/A</v>
      </c>
      <c r="T520" s="77" t="e">
        <v>#N/A</v>
      </c>
      <c r="U520" s="77" t="e">
        <v>#N/A</v>
      </c>
      <c r="V520" s="77" t="e">
        <v>#N/A</v>
      </c>
      <c r="W520" s="77" t="e">
        <v>#N/A</v>
      </c>
      <c r="X520" s="77" t="e">
        <v>#N/A</v>
      </c>
      <c r="Y520" s="77" t="e">
        <v>#N/A</v>
      </c>
      <c r="Z520" s="77" t="e">
        <v>#N/A</v>
      </c>
      <c r="AA520" s="77" t="e">
        <v>#N/A</v>
      </c>
      <c r="AB520" s="77" t="e">
        <v>#N/A</v>
      </c>
      <c r="AC520" s="77" t="e">
        <v>#N/A</v>
      </c>
      <c r="AD520" s="77" t="e">
        <v>#N/A</v>
      </c>
      <c r="AE520" s="77" t="e">
        <v>#N/A</v>
      </c>
      <c r="AF520" s="77" t="e">
        <v>#N/A</v>
      </c>
      <c r="AG520" s="73" t="e">
        <v>#N/A</v>
      </c>
      <c r="AH520" s="73">
        <v>11.880762987497636</v>
      </c>
      <c r="AI520" s="73">
        <v>12.146357003342619</v>
      </c>
      <c r="AJ520" s="73">
        <v>12.875091256389879</v>
      </c>
      <c r="AK520" s="73">
        <v>12.933614444090651</v>
      </c>
      <c r="AL520" s="73">
        <v>13.303829504921463</v>
      </c>
      <c r="AM520" s="73">
        <v>12.353087502442778</v>
      </c>
      <c r="AN520" s="73">
        <v>11.99664767883678</v>
      </c>
      <c r="AO520" s="73">
        <v>12.221941057553002</v>
      </c>
      <c r="AP520" s="73">
        <v>12.513226389524142</v>
      </c>
      <c r="AQ520" s="73">
        <v>13.110095846187054</v>
      </c>
      <c r="AR520" s="73">
        <v>13.122307508787404</v>
      </c>
      <c r="AS520" s="73">
        <v>13.254163463269645</v>
      </c>
      <c r="AT520" s="73">
        <v>12.889908281458787</v>
      </c>
      <c r="AU520" s="73">
        <v>11.562174477079694</v>
      </c>
      <c r="AV520" s="73">
        <v>11.896533306780812</v>
      </c>
      <c r="AW520" s="73">
        <v>10.93293953578697</v>
      </c>
      <c r="AX520" s="73">
        <v>10.480458850808242</v>
      </c>
      <c r="AY520" s="73">
        <v>10.252623344022563</v>
      </c>
      <c r="AZ520" s="73">
        <v>10.446969472169547</v>
      </c>
      <c r="BA520" s="73">
        <v>10.726046105508887</v>
      </c>
      <c r="BB520" s="73">
        <v>11.434879067022512</v>
      </c>
      <c r="BC520" s="73">
        <v>11.763440486879665</v>
      </c>
      <c r="BD520" s="73">
        <v>11.370235307645631</v>
      </c>
      <c r="BE520" s="73">
        <v>11.556585157353004</v>
      </c>
      <c r="BF520" s="73">
        <v>11.780488689482643</v>
      </c>
      <c r="BG520" s="73">
        <v>11.875630699975931</v>
      </c>
      <c r="BH520" s="73">
        <v>12.012273321037148</v>
      </c>
      <c r="BI520" s="73">
        <v>11.495458894852378</v>
      </c>
      <c r="BJ520" s="73">
        <v>11.214426734152029</v>
      </c>
      <c r="BK520" s="73">
        <v>11.904362773163493</v>
      </c>
    </row>
    <row r="521" spans="1:63" x14ac:dyDescent="0.25">
      <c r="A521" s="61" t="s">
        <v>612</v>
      </c>
      <c r="B521" s="62" t="s">
        <v>613</v>
      </c>
      <c r="C521" s="77" t="e">
        <v>#N/A</v>
      </c>
      <c r="D521" s="77" t="e">
        <v>#N/A</v>
      </c>
      <c r="E521" s="77" t="e">
        <v>#N/A</v>
      </c>
      <c r="F521" s="77" t="e">
        <v>#N/A</v>
      </c>
      <c r="G521" s="77" t="e">
        <v>#N/A</v>
      </c>
      <c r="H521" s="77" t="e">
        <v>#N/A</v>
      </c>
      <c r="I521" s="77" t="e">
        <v>#N/A</v>
      </c>
      <c r="J521" s="77" t="e">
        <v>#N/A</v>
      </c>
      <c r="K521" s="77" t="e">
        <v>#N/A</v>
      </c>
      <c r="L521" s="77" t="e">
        <v>#N/A</v>
      </c>
      <c r="M521" s="77" t="e">
        <v>#N/A</v>
      </c>
      <c r="N521" s="77" t="e">
        <v>#N/A</v>
      </c>
      <c r="O521" s="77" t="e">
        <v>#N/A</v>
      </c>
      <c r="P521" s="77" t="e">
        <v>#N/A</v>
      </c>
      <c r="Q521" s="77" t="e">
        <v>#N/A</v>
      </c>
      <c r="R521" s="77" t="e">
        <v>#N/A</v>
      </c>
      <c r="S521" s="77" t="e">
        <v>#N/A</v>
      </c>
      <c r="T521" s="77" t="e">
        <v>#N/A</v>
      </c>
      <c r="U521" s="77" t="e">
        <v>#N/A</v>
      </c>
      <c r="V521" s="77" t="e">
        <v>#N/A</v>
      </c>
      <c r="W521" s="77" t="e">
        <v>#N/A</v>
      </c>
      <c r="X521" s="77" t="e">
        <v>#N/A</v>
      </c>
      <c r="Y521" s="77" t="e">
        <v>#N/A</v>
      </c>
      <c r="Z521" s="77" t="e">
        <v>#N/A</v>
      </c>
      <c r="AA521" s="77" t="e">
        <v>#N/A</v>
      </c>
      <c r="AB521" s="77" t="e">
        <v>#N/A</v>
      </c>
      <c r="AC521" s="77" t="e">
        <v>#N/A</v>
      </c>
      <c r="AD521" s="77" t="e">
        <v>#N/A</v>
      </c>
      <c r="AE521" s="77" t="e">
        <v>#N/A</v>
      </c>
      <c r="AF521" s="77" t="e">
        <v>#N/A</v>
      </c>
      <c r="AG521" s="73" t="e">
        <v>#N/A</v>
      </c>
      <c r="AH521" s="73">
        <v>11.891041514468933</v>
      </c>
      <c r="AI521" s="73">
        <v>12.158324527426421</v>
      </c>
      <c r="AJ521" s="73">
        <v>12.891846325301799</v>
      </c>
      <c r="AK521" s="73">
        <v>12.950849286118894</v>
      </c>
      <c r="AL521" s="73">
        <v>13.324206569711007</v>
      </c>
      <c r="AM521" s="73">
        <v>12.366554207624363</v>
      </c>
      <c r="AN521" s="73">
        <v>12.007531827486519</v>
      </c>
      <c r="AO521" s="73">
        <v>12.234496044807853</v>
      </c>
      <c r="AP521" s="73">
        <v>12.527526812828295</v>
      </c>
      <c r="AQ521" s="73">
        <v>13.129400150566696</v>
      </c>
      <c r="AR521" s="73">
        <v>13.06282279328903</v>
      </c>
      <c r="AS521" s="73">
        <v>13.154682800758957</v>
      </c>
      <c r="AT521" s="73">
        <v>12.813758635449968</v>
      </c>
      <c r="AU521" s="73">
        <v>11.475451833298674</v>
      </c>
      <c r="AV521" s="73">
        <v>11.835218670316166</v>
      </c>
      <c r="AW521" s="73">
        <v>10.87098804788714</v>
      </c>
      <c r="AX521" s="73">
        <v>10.417959406531196</v>
      </c>
      <c r="AY521" s="73">
        <v>10.149917145523506</v>
      </c>
      <c r="AZ521" s="73">
        <v>10.36475057999743</v>
      </c>
      <c r="BA521" s="73">
        <v>10.635789480812681</v>
      </c>
      <c r="BB521" s="73">
        <v>11.380082085218339</v>
      </c>
      <c r="BC521" s="73">
        <v>11.695696584568886</v>
      </c>
      <c r="BD521" s="73">
        <v>11.291434112488224</v>
      </c>
      <c r="BE521" s="73">
        <v>11.470945101095584</v>
      </c>
      <c r="BF521" s="73">
        <v>11.6665489566695</v>
      </c>
      <c r="BG521" s="73">
        <v>11.75275304794804</v>
      </c>
      <c r="BH521" s="73">
        <v>11.869833706934184</v>
      </c>
      <c r="BI521" s="73">
        <v>11.339935382552383</v>
      </c>
      <c r="BJ521" s="73">
        <v>11.060775253344106</v>
      </c>
      <c r="BK521" s="73">
        <v>11.732874519455752</v>
      </c>
    </row>
    <row r="522" spans="1:63" x14ac:dyDescent="0.25">
      <c r="A522" s="61" t="s">
        <v>614</v>
      </c>
      <c r="B522" s="62" t="s">
        <v>615</v>
      </c>
      <c r="C522" s="77" t="e">
        <v>#N/A</v>
      </c>
      <c r="D522" s="77" t="e">
        <v>#N/A</v>
      </c>
      <c r="E522" s="77" t="e">
        <v>#N/A</v>
      </c>
      <c r="F522" s="77" t="e">
        <v>#N/A</v>
      </c>
      <c r="G522" s="77" t="e">
        <v>#N/A</v>
      </c>
      <c r="H522" s="77" t="e">
        <v>#N/A</v>
      </c>
      <c r="I522" s="77" t="e">
        <v>#N/A</v>
      </c>
      <c r="J522" s="77" t="e">
        <v>#N/A</v>
      </c>
      <c r="K522" s="77" t="e">
        <v>#N/A</v>
      </c>
      <c r="L522" s="77" t="e">
        <v>#N/A</v>
      </c>
      <c r="M522" s="77" t="e">
        <v>#N/A</v>
      </c>
      <c r="N522" s="77" t="e">
        <v>#N/A</v>
      </c>
      <c r="O522" s="77" t="e">
        <v>#N/A</v>
      </c>
      <c r="P522" s="77" t="e">
        <v>#N/A</v>
      </c>
      <c r="Q522" s="77" t="e">
        <v>#N/A</v>
      </c>
      <c r="R522" s="77" t="e">
        <v>#N/A</v>
      </c>
      <c r="S522" s="77" t="e">
        <v>#N/A</v>
      </c>
      <c r="T522" s="77" t="e">
        <v>#N/A</v>
      </c>
      <c r="U522" s="77" t="e">
        <v>#N/A</v>
      </c>
      <c r="V522" s="77" t="e">
        <v>#N/A</v>
      </c>
      <c r="W522" s="77" t="e">
        <v>#N/A</v>
      </c>
      <c r="X522" s="77" t="e">
        <v>#N/A</v>
      </c>
      <c r="Y522" s="77" t="e">
        <v>#N/A</v>
      </c>
      <c r="Z522" s="77" t="e">
        <v>#N/A</v>
      </c>
      <c r="AA522" s="77" t="e">
        <v>#N/A</v>
      </c>
      <c r="AB522" s="77" t="e">
        <v>#N/A</v>
      </c>
      <c r="AC522" s="77" t="e">
        <v>#N/A</v>
      </c>
      <c r="AD522" s="77" t="e">
        <v>#N/A</v>
      </c>
      <c r="AE522" s="77" t="e">
        <v>#N/A</v>
      </c>
      <c r="AF522" s="77" t="e">
        <v>#N/A</v>
      </c>
      <c r="AG522" s="73" t="e">
        <v>#N/A</v>
      </c>
      <c r="AH522" s="73">
        <v>4.2637685279373763</v>
      </c>
      <c r="AI522" s="73">
        <v>4.2980825505053408</v>
      </c>
      <c r="AJ522" s="73">
        <v>4.5482371494547458</v>
      </c>
      <c r="AK522" s="73">
        <v>4.8997766531137437</v>
      </c>
      <c r="AL522" s="73">
        <v>5.196475283917664</v>
      </c>
      <c r="AM522" s="73">
        <v>5.2907679934434757</v>
      </c>
      <c r="AN522" s="73">
        <v>5.3859681763784746</v>
      </c>
      <c r="AO522" s="73">
        <v>5.6036585408953368</v>
      </c>
      <c r="AP522" s="73">
        <v>5.8001614756802047</v>
      </c>
      <c r="AQ522" s="73">
        <v>5.6639504225566899</v>
      </c>
      <c r="AR522" s="73">
        <v>5.7549537181810475</v>
      </c>
      <c r="AS522" s="73">
        <v>5.9410608319856815</v>
      </c>
      <c r="AT522" s="73">
        <v>6.0327848193297875</v>
      </c>
      <c r="AU522" s="73">
        <v>5.8538504221522842</v>
      </c>
      <c r="AV522" s="73">
        <v>5.7808524406224926</v>
      </c>
      <c r="AW522" s="73">
        <v>5.5111112445195749</v>
      </c>
      <c r="AX522" s="73">
        <v>5.3230591606450455</v>
      </c>
      <c r="AY522" s="73">
        <v>5.2775382076274324</v>
      </c>
      <c r="AZ522" s="73">
        <v>5.6033769005216936</v>
      </c>
      <c r="BA522" s="73">
        <v>5.4125423213500721</v>
      </c>
      <c r="BB522" s="73">
        <v>5.319723557648329</v>
      </c>
      <c r="BC522" s="73">
        <v>5.3067052628209934</v>
      </c>
      <c r="BD522" s="73">
        <v>5.3228088619580012</v>
      </c>
      <c r="BE522" s="73">
        <v>5.2868582767397552</v>
      </c>
      <c r="BF522" s="73">
        <v>5.440553139045301</v>
      </c>
      <c r="BG522" s="73">
        <v>5.6059955177359626</v>
      </c>
      <c r="BH522" s="73">
        <v>5.6010801475164342</v>
      </c>
      <c r="BI522" s="73">
        <v>5.4955635218095953</v>
      </c>
      <c r="BJ522" s="73">
        <v>5.5720884046459807</v>
      </c>
      <c r="BK522" s="73">
        <v>6.5128627490752677</v>
      </c>
    </row>
    <row r="523" spans="1:63" x14ac:dyDescent="0.25">
      <c r="A523" s="61" t="s">
        <v>616</v>
      </c>
      <c r="B523" s="62" t="s">
        <v>617</v>
      </c>
      <c r="C523" s="77" t="e">
        <v>#N/A</v>
      </c>
      <c r="D523" s="77" t="e">
        <v>#N/A</v>
      </c>
      <c r="E523" s="77" t="e">
        <v>#N/A</v>
      </c>
      <c r="F523" s="77" t="e">
        <v>#N/A</v>
      </c>
      <c r="G523" s="77" t="e">
        <v>#N/A</v>
      </c>
      <c r="H523" s="77" t="e">
        <v>#N/A</v>
      </c>
      <c r="I523" s="77" t="e">
        <v>#N/A</v>
      </c>
      <c r="J523" s="77" t="e">
        <v>#N/A</v>
      </c>
      <c r="K523" s="77" t="e">
        <v>#N/A</v>
      </c>
      <c r="L523" s="77" t="e">
        <v>#N/A</v>
      </c>
      <c r="M523" s="77" t="e">
        <v>#N/A</v>
      </c>
      <c r="N523" s="77" t="e">
        <v>#N/A</v>
      </c>
      <c r="O523" s="77" t="e">
        <v>#N/A</v>
      </c>
      <c r="P523" s="77" t="e">
        <v>#N/A</v>
      </c>
      <c r="Q523" s="77" t="e">
        <v>#N/A</v>
      </c>
      <c r="R523" s="77" t="e">
        <v>#N/A</v>
      </c>
      <c r="S523" s="77" t="e">
        <v>#N/A</v>
      </c>
      <c r="T523" s="77" t="e">
        <v>#N/A</v>
      </c>
      <c r="U523" s="77" t="e">
        <v>#N/A</v>
      </c>
      <c r="V523" s="77" t="e">
        <v>#N/A</v>
      </c>
      <c r="W523" s="77" t="e">
        <v>#N/A</v>
      </c>
      <c r="X523" s="77" t="e">
        <v>#N/A</v>
      </c>
      <c r="Y523" s="77" t="e">
        <v>#N/A</v>
      </c>
      <c r="Z523" s="77" t="e">
        <v>#N/A</v>
      </c>
      <c r="AA523" s="77" t="e">
        <v>#N/A</v>
      </c>
      <c r="AB523" s="77" t="e">
        <v>#N/A</v>
      </c>
      <c r="AC523" s="77" t="e">
        <v>#N/A</v>
      </c>
      <c r="AD523" s="77" t="e">
        <v>#N/A</v>
      </c>
      <c r="AE523" s="77" t="e">
        <v>#N/A</v>
      </c>
      <c r="AF523" s="77" t="e">
        <v>#N/A</v>
      </c>
      <c r="AG523" s="73" t="e">
        <v>#N/A</v>
      </c>
      <c r="AH523" s="73">
        <v>7.1617144434749429</v>
      </c>
      <c r="AI523" s="73">
        <v>7.8739964522499211</v>
      </c>
      <c r="AJ523" s="73">
        <v>7.3508956964804444</v>
      </c>
      <c r="AK523" s="73">
        <v>6.54692250314924</v>
      </c>
      <c r="AL523" s="73">
        <v>6.0303292989874073</v>
      </c>
      <c r="AM523" s="73">
        <v>5.8612297790490349</v>
      </c>
      <c r="AN523" s="73">
        <v>5.4036702328093975</v>
      </c>
      <c r="AO523" s="73">
        <v>4.8823575876436518</v>
      </c>
      <c r="AP523" s="73">
        <v>4.5531096847021546</v>
      </c>
      <c r="AQ523" s="73">
        <v>4.2722131006068045</v>
      </c>
      <c r="AR523" s="73">
        <v>4.9796456886931555</v>
      </c>
      <c r="AS523" s="73">
        <v>5.9735132863422491</v>
      </c>
      <c r="AT523" s="73">
        <v>6.1545871016693114</v>
      </c>
      <c r="AU523" s="73">
        <v>5.703679506344856</v>
      </c>
      <c r="AV523" s="73">
        <v>5.2551294975808238</v>
      </c>
      <c r="AW523" s="73">
        <v>4.7972065624569629</v>
      </c>
      <c r="AX523" s="73">
        <v>4.7695844076994494</v>
      </c>
      <c r="AY523" s="73">
        <v>5.8180849027574943</v>
      </c>
      <c r="AZ523" s="73">
        <v>9.1531561512417507</v>
      </c>
      <c r="BA523" s="73">
        <v>9.4610681942819301</v>
      </c>
      <c r="BB523" s="73">
        <v>8.7940762982949909</v>
      </c>
      <c r="BC523" s="73">
        <v>7.9855957167776426</v>
      </c>
      <c r="BD523" s="73">
        <v>7.3461249106038702</v>
      </c>
      <c r="BE523" s="73">
        <v>6.2508191125815546</v>
      </c>
      <c r="BF523" s="73">
        <v>5.4579223777134773</v>
      </c>
      <c r="BG523" s="73">
        <v>5.1021980958014677</v>
      </c>
      <c r="BH523" s="73">
        <v>4.5765055054845627</v>
      </c>
      <c r="BI523" s="73">
        <v>4.1113567629735517</v>
      </c>
      <c r="BJ523" s="73">
        <v>3.8895457081944942</v>
      </c>
      <c r="BK523" s="73">
        <v>8.4384480140365312</v>
      </c>
    </row>
    <row r="524" spans="1:63" x14ac:dyDescent="0.25">
      <c r="A524" s="61" t="s">
        <v>618</v>
      </c>
      <c r="B524" s="62" t="s">
        <v>619</v>
      </c>
      <c r="C524" s="77" t="e">
        <v>#N/A</v>
      </c>
      <c r="D524" s="77" t="e">
        <v>#N/A</v>
      </c>
      <c r="E524" s="77" t="e">
        <v>#N/A</v>
      </c>
      <c r="F524" s="77" t="e">
        <v>#N/A</v>
      </c>
      <c r="G524" s="77" t="e">
        <v>#N/A</v>
      </c>
      <c r="H524" s="77" t="e">
        <v>#N/A</v>
      </c>
      <c r="I524" s="77" t="e">
        <v>#N/A</v>
      </c>
      <c r="J524" s="77" t="e">
        <v>#N/A</v>
      </c>
      <c r="K524" s="77" t="e">
        <v>#N/A</v>
      </c>
      <c r="L524" s="77" t="e">
        <v>#N/A</v>
      </c>
      <c r="M524" s="77" t="e">
        <v>#N/A</v>
      </c>
      <c r="N524" s="77" t="e">
        <v>#N/A</v>
      </c>
      <c r="O524" s="77" t="e">
        <v>#N/A</v>
      </c>
      <c r="P524" s="77" t="e">
        <v>#N/A</v>
      </c>
      <c r="Q524" s="77" t="e">
        <v>#N/A</v>
      </c>
      <c r="R524" s="77" t="e">
        <v>#N/A</v>
      </c>
      <c r="S524" s="77" t="e">
        <v>#N/A</v>
      </c>
      <c r="T524" s="77" t="e">
        <v>#N/A</v>
      </c>
      <c r="U524" s="77" t="e">
        <v>#N/A</v>
      </c>
      <c r="V524" s="77" t="e">
        <v>#N/A</v>
      </c>
      <c r="W524" s="77" t="e">
        <v>#N/A</v>
      </c>
      <c r="X524" s="77" t="e">
        <v>#N/A</v>
      </c>
      <c r="Y524" s="77" t="e">
        <v>#N/A</v>
      </c>
      <c r="Z524" s="77" t="e">
        <v>#N/A</v>
      </c>
      <c r="AA524" s="77" t="e">
        <v>#N/A</v>
      </c>
      <c r="AB524" s="77" t="e">
        <v>#N/A</v>
      </c>
      <c r="AC524" s="77" t="e">
        <v>#N/A</v>
      </c>
      <c r="AD524" s="77" t="e">
        <v>#N/A</v>
      </c>
      <c r="AE524" s="77" t="e">
        <v>#N/A</v>
      </c>
      <c r="AF524" s="77" t="e">
        <v>#N/A</v>
      </c>
      <c r="AG524" s="73" t="e">
        <v>#N/A</v>
      </c>
      <c r="AH524" s="73" t="e">
        <v>#N/A</v>
      </c>
      <c r="AI524" s="73" t="e">
        <v>#N/A</v>
      </c>
      <c r="AJ524" s="73" t="e">
        <v>#N/A</v>
      </c>
      <c r="AK524" s="73" t="e">
        <v>#N/A</v>
      </c>
      <c r="AL524" s="73" t="e">
        <v>#N/A</v>
      </c>
      <c r="AM524" s="73" t="e">
        <v>#N/A</v>
      </c>
      <c r="AN524" s="73" t="e">
        <v>#N/A</v>
      </c>
      <c r="AO524" s="73" t="e">
        <v>#N/A</v>
      </c>
      <c r="AP524" s="73" t="e">
        <v>#N/A</v>
      </c>
      <c r="AQ524" s="73" t="e">
        <v>#N/A</v>
      </c>
      <c r="AR524" s="73" t="e">
        <v>#N/A</v>
      </c>
      <c r="AS524" s="73" t="e">
        <v>#N/A</v>
      </c>
      <c r="AT524" s="73" t="e">
        <v>#N/A</v>
      </c>
      <c r="AU524" s="73" t="e">
        <v>#N/A</v>
      </c>
      <c r="AV524" s="73" t="e">
        <v>#N/A</v>
      </c>
      <c r="AW524" s="73" t="e">
        <v>#N/A</v>
      </c>
      <c r="AX524" s="73" t="e">
        <v>#N/A</v>
      </c>
      <c r="AY524" s="73" t="e">
        <v>#N/A</v>
      </c>
      <c r="AZ524" s="73" t="e">
        <v>#N/A</v>
      </c>
      <c r="BA524" s="73" t="e">
        <v>#N/A</v>
      </c>
      <c r="BB524" s="73" t="e">
        <v>#N/A</v>
      </c>
      <c r="BC524" s="73" t="e">
        <v>#N/A</v>
      </c>
      <c r="BD524" s="73" t="e">
        <v>#N/A</v>
      </c>
      <c r="BE524" s="73" t="e">
        <v>#N/A</v>
      </c>
      <c r="BF524" s="73" t="e">
        <v>#N/A</v>
      </c>
      <c r="BG524" s="73" t="e">
        <v>#N/A</v>
      </c>
      <c r="BH524" s="73" t="e">
        <v>#N/A</v>
      </c>
      <c r="BI524" s="73" t="e">
        <v>#N/A</v>
      </c>
      <c r="BJ524" s="73" t="e">
        <v>#N/A</v>
      </c>
      <c r="BK524" s="73" t="e">
        <v>#N/A</v>
      </c>
    </row>
    <row r="525" spans="1:63" x14ac:dyDescent="0.25">
      <c r="A525" s="61" t="s">
        <v>620</v>
      </c>
      <c r="B525" s="62" t="s">
        <v>621</v>
      </c>
      <c r="C525" s="77" t="e">
        <v>#N/A</v>
      </c>
      <c r="D525" s="77" t="e">
        <v>#N/A</v>
      </c>
      <c r="E525" s="77" t="e">
        <v>#N/A</v>
      </c>
      <c r="F525" s="77" t="e">
        <v>#N/A</v>
      </c>
      <c r="G525" s="77" t="e">
        <v>#N/A</v>
      </c>
      <c r="H525" s="77" t="e">
        <v>#N/A</v>
      </c>
      <c r="I525" s="77" t="e">
        <v>#N/A</v>
      </c>
      <c r="J525" s="77" t="e">
        <v>#N/A</v>
      </c>
      <c r="K525" s="77" t="e">
        <v>#N/A</v>
      </c>
      <c r="L525" s="77" t="e">
        <v>#N/A</v>
      </c>
      <c r="M525" s="77" t="e">
        <v>#N/A</v>
      </c>
      <c r="N525" s="77" t="e">
        <v>#N/A</v>
      </c>
      <c r="O525" s="77" t="e">
        <v>#N/A</v>
      </c>
      <c r="P525" s="77" t="e">
        <v>#N/A</v>
      </c>
      <c r="Q525" s="77" t="e">
        <v>#N/A</v>
      </c>
      <c r="R525" s="77" t="e">
        <v>#N/A</v>
      </c>
      <c r="S525" s="77" t="e">
        <v>#N/A</v>
      </c>
      <c r="T525" s="77" t="e">
        <v>#N/A</v>
      </c>
      <c r="U525" s="77" t="e">
        <v>#N/A</v>
      </c>
      <c r="V525" s="77" t="e">
        <v>#N/A</v>
      </c>
      <c r="W525" s="77" t="e">
        <v>#N/A</v>
      </c>
      <c r="X525" s="77" t="e">
        <v>#N/A</v>
      </c>
      <c r="Y525" s="77" t="e">
        <v>#N/A</v>
      </c>
      <c r="Z525" s="77" t="e">
        <v>#N/A</v>
      </c>
      <c r="AA525" s="77" t="e">
        <v>#N/A</v>
      </c>
      <c r="AB525" s="77" t="e">
        <v>#N/A</v>
      </c>
      <c r="AC525" s="77" t="e">
        <v>#N/A</v>
      </c>
      <c r="AD525" s="77" t="e">
        <v>#N/A</v>
      </c>
      <c r="AE525" s="77" t="e">
        <v>#N/A</v>
      </c>
      <c r="AF525" s="77" t="e">
        <v>#N/A</v>
      </c>
      <c r="AG525" s="73" t="e">
        <v>#N/A</v>
      </c>
      <c r="AH525" s="73">
        <v>6.8040668132881805</v>
      </c>
      <c r="AI525" s="73">
        <v>7.2841755166051456</v>
      </c>
      <c r="AJ525" s="73">
        <v>7.7537764922759607</v>
      </c>
      <c r="AK525" s="73">
        <v>7.8368706775512837</v>
      </c>
      <c r="AL525" s="73">
        <v>7.6075216761702027</v>
      </c>
      <c r="AM525" s="73">
        <v>7.5520630233959016</v>
      </c>
      <c r="AN525" s="73">
        <v>7.2521759186608064</v>
      </c>
      <c r="AO525" s="73">
        <v>7.2161323395138686</v>
      </c>
      <c r="AP525" s="73">
        <v>7.1744541670566999</v>
      </c>
      <c r="AQ525" s="73">
        <v>6.7817757401490333</v>
      </c>
      <c r="AR525" s="73">
        <v>6.630142277921772</v>
      </c>
      <c r="AS525" s="73">
        <v>7.1791583428875061</v>
      </c>
      <c r="AT525" s="73">
        <v>7.3002633948379154</v>
      </c>
      <c r="AU525" s="73">
        <v>7.1892895081984829</v>
      </c>
      <c r="AV525" s="73">
        <v>6.8290632898706578</v>
      </c>
      <c r="AW525" s="73">
        <v>6.2655643388786499</v>
      </c>
      <c r="AX525" s="73">
        <v>5.8142301804002727</v>
      </c>
      <c r="AY525" s="73">
        <v>6.1379347652393861</v>
      </c>
      <c r="AZ525" s="73">
        <v>8.2828826398440007</v>
      </c>
      <c r="BA525" s="73">
        <v>8.4320776912849951</v>
      </c>
      <c r="BB525" s="73">
        <v>8.031316819166042</v>
      </c>
      <c r="BC525" s="73">
        <v>8.0095438717841034</v>
      </c>
      <c r="BD525" s="73">
        <v>7.9263081310488879</v>
      </c>
      <c r="BE525" s="73">
        <v>7.4069497658127474</v>
      </c>
      <c r="BF525" s="73">
        <v>6.8291904175347753</v>
      </c>
      <c r="BG525" s="73">
        <v>6.4148933148346234</v>
      </c>
      <c r="BH525" s="73">
        <v>5.8871354441581643</v>
      </c>
      <c r="BI525" s="73">
        <v>5.4422835362992563</v>
      </c>
      <c r="BJ525" s="73">
        <v>5.372104596744121</v>
      </c>
      <c r="BK525" s="73">
        <v>7.3444878159439986</v>
      </c>
    </row>
    <row r="526" spans="1:63" x14ac:dyDescent="0.25">
      <c r="A526" s="61" t="s">
        <v>622</v>
      </c>
      <c r="B526" s="62" t="s">
        <v>623</v>
      </c>
      <c r="C526" s="77" t="e">
        <v>#N/A</v>
      </c>
      <c r="D526" s="77" t="e">
        <v>#N/A</v>
      </c>
      <c r="E526" s="77" t="e">
        <v>#N/A</v>
      </c>
      <c r="F526" s="77" t="e">
        <v>#N/A</v>
      </c>
      <c r="G526" s="77" t="e">
        <v>#N/A</v>
      </c>
      <c r="H526" s="77" t="e">
        <v>#N/A</v>
      </c>
      <c r="I526" s="77" t="e">
        <v>#N/A</v>
      </c>
      <c r="J526" s="77" t="e">
        <v>#N/A</v>
      </c>
      <c r="K526" s="77" t="e">
        <v>#N/A</v>
      </c>
      <c r="L526" s="77" t="e">
        <v>#N/A</v>
      </c>
      <c r="M526" s="77" t="e">
        <v>#N/A</v>
      </c>
      <c r="N526" s="77" t="e">
        <v>#N/A</v>
      </c>
      <c r="O526" s="77" t="e">
        <v>#N/A</v>
      </c>
      <c r="P526" s="77" t="e">
        <v>#N/A</v>
      </c>
      <c r="Q526" s="77" t="e">
        <v>#N/A</v>
      </c>
      <c r="R526" s="77" t="e">
        <v>#N/A</v>
      </c>
      <c r="S526" s="77" t="e">
        <v>#N/A</v>
      </c>
      <c r="T526" s="77" t="e">
        <v>#N/A</v>
      </c>
      <c r="U526" s="77" t="e">
        <v>#N/A</v>
      </c>
      <c r="V526" s="77" t="e">
        <v>#N/A</v>
      </c>
      <c r="W526" s="77" t="e">
        <v>#N/A</v>
      </c>
      <c r="X526" s="77" t="e">
        <v>#N/A</v>
      </c>
      <c r="Y526" s="77" t="e">
        <v>#N/A</v>
      </c>
      <c r="Z526" s="77" t="e">
        <v>#N/A</v>
      </c>
      <c r="AA526" s="77" t="e">
        <v>#N/A</v>
      </c>
      <c r="AB526" s="77" t="e">
        <v>#N/A</v>
      </c>
      <c r="AC526" s="77" t="e">
        <v>#N/A</v>
      </c>
      <c r="AD526" s="77" t="e">
        <v>#N/A</v>
      </c>
      <c r="AE526" s="77" t="e">
        <v>#N/A</v>
      </c>
      <c r="AF526" s="77" t="e">
        <v>#N/A</v>
      </c>
      <c r="AG526" s="73" t="e">
        <v>#N/A</v>
      </c>
      <c r="AH526" s="73">
        <v>11.564073480932645</v>
      </c>
      <c r="AI526" s="73">
        <v>12.132685692914425</v>
      </c>
      <c r="AJ526" s="73">
        <v>12.815954559162099</v>
      </c>
      <c r="AK526" s="73">
        <v>13.209201176133794</v>
      </c>
      <c r="AL526" s="73">
        <v>13.596686518230237</v>
      </c>
      <c r="AM526" s="73">
        <v>13.791000422271932</v>
      </c>
      <c r="AN526" s="73">
        <v>13.977526837964822</v>
      </c>
      <c r="AO526" s="73">
        <v>13.71388883411708</v>
      </c>
      <c r="AP526" s="73">
        <v>13.541331580921595</v>
      </c>
      <c r="AQ526" s="73">
        <v>13.207421066899297</v>
      </c>
      <c r="AR526" s="73">
        <v>13.197331425392523</v>
      </c>
      <c r="AS526" s="73">
        <v>12.975802266050005</v>
      </c>
      <c r="AT526" s="73">
        <v>13.178951915996782</v>
      </c>
      <c r="AU526" s="73">
        <v>12.765483604351706</v>
      </c>
      <c r="AV526" s="73">
        <v>12.278968490226511</v>
      </c>
      <c r="AW526" s="73">
        <v>11.439422246519705</v>
      </c>
      <c r="AX526" s="73">
        <v>10.759745341904683</v>
      </c>
      <c r="AY526" s="73">
        <v>10.324341976287336</v>
      </c>
      <c r="AZ526" s="73">
        <v>11.01275732041562</v>
      </c>
      <c r="BA526" s="73">
        <v>11.152465332314899</v>
      </c>
      <c r="BB526" s="73">
        <v>10.628468041352342</v>
      </c>
      <c r="BC526" s="73">
        <v>10.344023234302155</v>
      </c>
      <c r="BD526" s="73">
        <v>10.487085874324519</v>
      </c>
      <c r="BE526" s="73">
        <v>10.233418575351873</v>
      </c>
      <c r="BF526" s="73">
        <v>10.156492431336337</v>
      </c>
      <c r="BG526" s="73">
        <v>10.150997509567473</v>
      </c>
      <c r="BH526" s="73">
        <v>9.755357661193047</v>
      </c>
      <c r="BI526" s="73">
        <v>9.3635096417842121</v>
      </c>
      <c r="BJ526" s="73">
        <v>9.1689944488345425</v>
      </c>
      <c r="BK526" s="73">
        <v>10.468742994198154</v>
      </c>
    </row>
    <row r="527" spans="1:63" x14ac:dyDescent="0.25">
      <c r="A527" s="61" t="s">
        <v>624</v>
      </c>
      <c r="B527" s="62" t="s">
        <v>625</v>
      </c>
      <c r="C527" s="77" t="e">
        <v>#N/A</v>
      </c>
      <c r="D527" s="77" t="e">
        <v>#N/A</v>
      </c>
      <c r="E527" s="77" t="e">
        <v>#N/A</v>
      </c>
      <c r="F527" s="77" t="e">
        <v>#N/A</v>
      </c>
      <c r="G527" s="77" t="e">
        <v>#N/A</v>
      </c>
      <c r="H527" s="77" t="e">
        <v>#N/A</v>
      </c>
      <c r="I527" s="77" t="e">
        <v>#N/A</v>
      </c>
      <c r="J527" s="77" t="e">
        <v>#N/A</v>
      </c>
      <c r="K527" s="77" t="e">
        <v>#N/A</v>
      </c>
      <c r="L527" s="77" t="e">
        <v>#N/A</v>
      </c>
      <c r="M527" s="77" t="e">
        <v>#N/A</v>
      </c>
      <c r="N527" s="77" t="e">
        <v>#N/A</v>
      </c>
      <c r="O527" s="77" t="e">
        <v>#N/A</v>
      </c>
      <c r="P527" s="77" t="e">
        <v>#N/A</v>
      </c>
      <c r="Q527" s="77" t="e">
        <v>#N/A</v>
      </c>
      <c r="R527" s="77" t="e">
        <v>#N/A</v>
      </c>
      <c r="S527" s="77" t="e">
        <v>#N/A</v>
      </c>
      <c r="T527" s="77" t="e">
        <v>#N/A</v>
      </c>
      <c r="U527" s="77" t="e">
        <v>#N/A</v>
      </c>
      <c r="V527" s="77" t="e">
        <v>#N/A</v>
      </c>
      <c r="W527" s="77" t="e">
        <v>#N/A</v>
      </c>
      <c r="X527" s="77" t="e">
        <v>#N/A</v>
      </c>
      <c r="Y527" s="77" t="e">
        <v>#N/A</v>
      </c>
      <c r="Z527" s="77" t="e">
        <v>#N/A</v>
      </c>
      <c r="AA527" s="77" t="e">
        <v>#N/A</v>
      </c>
      <c r="AB527" s="77" t="e">
        <v>#N/A</v>
      </c>
      <c r="AC527" s="77" t="e">
        <v>#N/A</v>
      </c>
      <c r="AD527" s="77" t="e">
        <v>#N/A</v>
      </c>
      <c r="AE527" s="77" t="e">
        <v>#N/A</v>
      </c>
      <c r="AF527" s="77" t="e">
        <v>#N/A</v>
      </c>
      <c r="AG527" s="73" t="e">
        <v>#N/A</v>
      </c>
      <c r="AH527" s="73">
        <v>3.1145259844708502</v>
      </c>
      <c r="AI527" s="73">
        <v>3.1747251511380821</v>
      </c>
      <c r="AJ527" s="73">
        <v>3.2682904284765493</v>
      </c>
      <c r="AK527" s="73">
        <v>3.3233885008817201</v>
      </c>
      <c r="AL527" s="73">
        <v>3.3564387138143248</v>
      </c>
      <c r="AM527" s="73">
        <v>3.3901796441815817</v>
      </c>
      <c r="AN527" s="73">
        <v>3.4155084196341576</v>
      </c>
      <c r="AO527" s="73">
        <v>3.4491627033472136</v>
      </c>
      <c r="AP527" s="73">
        <v>3.5140685098255369</v>
      </c>
      <c r="AQ527" s="73">
        <v>3.5247932577593235</v>
      </c>
      <c r="AR527" s="73">
        <v>3.5483173242720119</v>
      </c>
      <c r="AS527" s="73">
        <v>3.6043213421753895</v>
      </c>
      <c r="AT527" s="73">
        <v>3.6242012887779906</v>
      </c>
      <c r="AU527" s="73">
        <v>3.5059173598609514</v>
      </c>
      <c r="AV527" s="73">
        <v>3.3914942287066605</v>
      </c>
      <c r="AW527" s="73">
        <v>3.2881958323341673</v>
      </c>
      <c r="AX527" s="73">
        <v>3.2543055139575796</v>
      </c>
      <c r="AY527" s="73">
        <v>3.266620820966319</v>
      </c>
      <c r="AZ527" s="73">
        <v>3.5151202890757975</v>
      </c>
      <c r="BA527" s="73">
        <v>3.1306304118306345</v>
      </c>
      <c r="BB527" s="73">
        <v>3.0656694564789628</v>
      </c>
      <c r="BC527" s="73">
        <v>3.1349601414804664</v>
      </c>
      <c r="BD527" s="73">
        <v>3.0324581351459381</v>
      </c>
      <c r="BE527" s="73">
        <v>2.9705870101066836</v>
      </c>
      <c r="BF527" s="73">
        <v>2.9231253529733077</v>
      </c>
      <c r="BG527" s="73">
        <v>2.8722135219028968</v>
      </c>
      <c r="BH527" s="73">
        <v>2.8010937932075879</v>
      </c>
      <c r="BI527" s="73">
        <v>2.7362102375603823</v>
      </c>
      <c r="BJ527" s="73">
        <v>2.678297195502207</v>
      </c>
      <c r="BK527" s="73">
        <v>3.1076866958462492</v>
      </c>
    </row>
    <row r="528" spans="1:63" x14ac:dyDescent="0.25">
      <c r="A528" s="61" t="s">
        <v>626</v>
      </c>
      <c r="B528" s="62" t="s">
        <v>627</v>
      </c>
      <c r="C528" s="77" t="e">
        <v>#N/A</v>
      </c>
      <c r="D528" s="77" t="e">
        <v>#N/A</v>
      </c>
      <c r="E528" s="77" t="e">
        <v>#N/A</v>
      </c>
      <c r="F528" s="77" t="e">
        <v>#N/A</v>
      </c>
      <c r="G528" s="77" t="e">
        <v>#N/A</v>
      </c>
      <c r="H528" s="77" t="e">
        <v>#N/A</v>
      </c>
      <c r="I528" s="77" t="e">
        <v>#N/A</v>
      </c>
      <c r="J528" s="77" t="e">
        <v>#N/A</v>
      </c>
      <c r="K528" s="77" t="e">
        <v>#N/A</v>
      </c>
      <c r="L528" s="77" t="e">
        <v>#N/A</v>
      </c>
      <c r="M528" s="77" t="e">
        <v>#N/A</v>
      </c>
      <c r="N528" s="77" t="e">
        <v>#N/A</v>
      </c>
      <c r="O528" s="77" t="e">
        <v>#N/A</v>
      </c>
      <c r="P528" s="77" t="e">
        <v>#N/A</v>
      </c>
      <c r="Q528" s="77" t="e">
        <v>#N/A</v>
      </c>
      <c r="R528" s="77" t="e">
        <v>#N/A</v>
      </c>
      <c r="S528" s="77" t="e">
        <v>#N/A</v>
      </c>
      <c r="T528" s="77" t="e">
        <v>#N/A</v>
      </c>
      <c r="U528" s="77" t="e">
        <v>#N/A</v>
      </c>
      <c r="V528" s="77" t="e">
        <v>#N/A</v>
      </c>
      <c r="W528" s="77" t="e">
        <v>#N/A</v>
      </c>
      <c r="X528" s="77" t="e">
        <v>#N/A</v>
      </c>
      <c r="Y528" s="77" t="e">
        <v>#N/A</v>
      </c>
      <c r="Z528" s="77" t="e">
        <v>#N/A</v>
      </c>
      <c r="AA528" s="77" t="e">
        <v>#N/A</v>
      </c>
      <c r="AB528" s="77" t="e">
        <v>#N/A</v>
      </c>
      <c r="AC528" s="77" t="e">
        <v>#N/A</v>
      </c>
      <c r="AD528" s="77" t="e">
        <v>#N/A</v>
      </c>
      <c r="AE528" s="77" t="e">
        <v>#N/A</v>
      </c>
      <c r="AF528" s="77" t="e">
        <v>#N/A</v>
      </c>
      <c r="AG528" s="73" t="e">
        <v>#N/A</v>
      </c>
      <c r="AH528" s="73">
        <v>6.3459951652384241</v>
      </c>
      <c r="AI528" s="73">
        <v>6.9137398437352608</v>
      </c>
      <c r="AJ528" s="73">
        <v>7.4768307940920709</v>
      </c>
      <c r="AK528" s="73">
        <v>7.5111407597520392</v>
      </c>
      <c r="AL528" s="73">
        <v>7.4035962920075526</v>
      </c>
      <c r="AM528" s="73">
        <v>7.5700219165305622</v>
      </c>
      <c r="AN528" s="73">
        <v>7.3587402466361116</v>
      </c>
      <c r="AO528" s="73">
        <v>7.3814088089239194</v>
      </c>
      <c r="AP528" s="73">
        <v>7.1086037507180553</v>
      </c>
      <c r="AQ528" s="73">
        <v>6.5374871716374932</v>
      </c>
      <c r="AR528" s="73">
        <v>6.3759858839992374</v>
      </c>
      <c r="AS528" s="73">
        <v>6.7678911381182632</v>
      </c>
      <c r="AT528" s="73">
        <v>6.8579352261521205</v>
      </c>
      <c r="AU528" s="73">
        <v>6.6602994370110764</v>
      </c>
      <c r="AV528" s="73">
        <v>6.3529047077259584</v>
      </c>
      <c r="AW528" s="73">
        <v>5.9308168647605743</v>
      </c>
      <c r="AX528" s="73">
        <v>5.5259085057820201</v>
      </c>
      <c r="AY528" s="73">
        <v>5.8666352359581815</v>
      </c>
      <c r="AZ528" s="73">
        <v>8.0253564669817337</v>
      </c>
      <c r="BA528" s="73">
        <v>8.3041662587012741</v>
      </c>
      <c r="BB528" s="73">
        <v>8.0134461741921559</v>
      </c>
      <c r="BC528" s="73">
        <v>8.0682222426134214</v>
      </c>
      <c r="BD528" s="73">
        <v>7.9800536469965655</v>
      </c>
      <c r="BE528" s="73">
        <v>7.4598984096895027</v>
      </c>
      <c r="BF528" s="73">
        <v>6.8664243114369539</v>
      </c>
      <c r="BG528" s="73">
        <v>6.4003285445300335</v>
      </c>
      <c r="BH528" s="73">
        <v>5.8336930197518111</v>
      </c>
      <c r="BI528" s="73">
        <v>5.2834268013354695</v>
      </c>
      <c r="BJ528" s="73">
        <v>4.9600955506451392</v>
      </c>
      <c r="BK528" s="73">
        <v>6.9579119943050864</v>
      </c>
    </row>
    <row r="529" spans="1:63" x14ac:dyDescent="0.25">
      <c r="A529" s="61" t="s">
        <v>628</v>
      </c>
      <c r="B529" s="62" t="s">
        <v>629</v>
      </c>
      <c r="C529" s="77" t="e">
        <v>#N/A</v>
      </c>
      <c r="D529" s="77" t="e">
        <v>#N/A</v>
      </c>
      <c r="E529" s="77" t="e">
        <v>#N/A</v>
      </c>
      <c r="F529" s="77" t="e">
        <v>#N/A</v>
      </c>
      <c r="G529" s="77" t="e">
        <v>#N/A</v>
      </c>
      <c r="H529" s="77" t="e">
        <v>#N/A</v>
      </c>
      <c r="I529" s="77" t="e">
        <v>#N/A</v>
      </c>
      <c r="J529" s="77" t="e">
        <v>#N/A</v>
      </c>
      <c r="K529" s="77" t="e">
        <v>#N/A</v>
      </c>
      <c r="L529" s="77" t="e">
        <v>#N/A</v>
      </c>
      <c r="M529" s="77" t="e">
        <v>#N/A</v>
      </c>
      <c r="N529" s="77" t="e">
        <v>#N/A</v>
      </c>
      <c r="O529" s="77" t="e">
        <v>#N/A</v>
      </c>
      <c r="P529" s="77" t="e">
        <v>#N/A</v>
      </c>
      <c r="Q529" s="77" t="e">
        <v>#N/A</v>
      </c>
      <c r="R529" s="77" t="e">
        <v>#N/A</v>
      </c>
      <c r="S529" s="77" t="e">
        <v>#N/A</v>
      </c>
      <c r="T529" s="77" t="e">
        <v>#N/A</v>
      </c>
      <c r="U529" s="77" t="e">
        <v>#N/A</v>
      </c>
      <c r="V529" s="77" t="e">
        <v>#N/A</v>
      </c>
      <c r="W529" s="77" t="e">
        <v>#N/A</v>
      </c>
      <c r="X529" s="77" t="e">
        <v>#N/A</v>
      </c>
      <c r="Y529" s="77" t="e">
        <v>#N/A</v>
      </c>
      <c r="Z529" s="77" t="e">
        <v>#N/A</v>
      </c>
      <c r="AA529" s="77" t="e">
        <v>#N/A</v>
      </c>
      <c r="AB529" s="77" t="e">
        <v>#N/A</v>
      </c>
      <c r="AC529" s="77" t="e">
        <v>#N/A</v>
      </c>
      <c r="AD529" s="77" t="e">
        <v>#N/A</v>
      </c>
      <c r="AE529" s="77" t="e">
        <v>#N/A</v>
      </c>
      <c r="AF529" s="77" t="e">
        <v>#N/A</v>
      </c>
      <c r="AG529" s="73" t="e">
        <v>#N/A</v>
      </c>
      <c r="AH529" s="73">
        <v>5.0333184447182386</v>
      </c>
      <c r="AI529" s="73">
        <v>5.086673926371728</v>
      </c>
      <c r="AJ529" s="73">
        <v>5.151458325114846</v>
      </c>
      <c r="AK529" s="73">
        <v>5.1227994890318476</v>
      </c>
      <c r="AL529" s="73">
        <v>5.0688391078344726</v>
      </c>
      <c r="AM529" s="73">
        <v>5.0448009139688974</v>
      </c>
      <c r="AN529" s="73">
        <v>4.9997357766213106</v>
      </c>
      <c r="AO529" s="73">
        <v>4.9785003244944503</v>
      </c>
      <c r="AP529" s="73">
        <v>5.0421725397544508</v>
      </c>
      <c r="AQ529" s="73">
        <v>5.0578863000077359</v>
      </c>
      <c r="AR529" s="73">
        <v>5.0707698063521045</v>
      </c>
      <c r="AS529" s="73">
        <v>5.1432096335942523</v>
      </c>
      <c r="AT529" s="73">
        <v>5.1903455029801391</v>
      </c>
      <c r="AU529" s="73">
        <v>5.1365269070507598</v>
      </c>
      <c r="AV529" s="73">
        <v>5.0857115307778527</v>
      </c>
      <c r="AW529" s="73">
        <v>4.9695468445091677</v>
      </c>
      <c r="AX529" s="73">
        <v>4.8250219131059637</v>
      </c>
      <c r="AY529" s="73">
        <v>4.7338192045489018</v>
      </c>
      <c r="AZ529" s="73">
        <v>4.9126305537165313</v>
      </c>
      <c r="BA529" s="73">
        <v>5.3205158046648409</v>
      </c>
      <c r="BB529" s="73">
        <v>5.221929147449333</v>
      </c>
      <c r="BC529" s="73">
        <v>5.151832560712621</v>
      </c>
      <c r="BD529" s="73">
        <v>5.0354287518351359</v>
      </c>
      <c r="BE529" s="73">
        <v>5.1502869552382249</v>
      </c>
      <c r="BF529" s="73">
        <v>5.1229739904459555</v>
      </c>
      <c r="BG529" s="73">
        <v>5.5891647094374282</v>
      </c>
      <c r="BH529" s="73">
        <v>5.864933941745365</v>
      </c>
      <c r="BI529" s="73">
        <v>5.8224847414168623</v>
      </c>
      <c r="BJ529" s="73">
        <v>5.7967965377096933</v>
      </c>
      <c r="BK529" s="73">
        <v>6.2072042597252421</v>
      </c>
    </row>
    <row r="530" spans="1:63" x14ac:dyDescent="0.25">
      <c r="A530" s="61" t="s">
        <v>630</v>
      </c>
      <c r="B530" s="62" t="s">
        <v>631</v>
      </c>
      <c r="C530" s="77" t="e">
        <v>#N/A</v>
      </c>
      <c r="D530" s="77" t="e">
        <v>#N/A</v>
      </c>
      <c r="E530" s="77" t="e">
        <v>#N/A</v>
      </c>
      <c r="F530" s="77" t="e">
        <v>#N/A</v>
      </c>
      <c r="G530" s="77" t="e">
        <v>#N/A</v>
      </c>
      <c r="H530" s="77" t="e">
        <v>#N/A</v>
      </c>
      <c r="I530" s="77" t="e">
        <v>#N/A</v>
      </c>
      <c r="J530" s="77" t="e">
        <v>#N/A</v>
      </c>
      <c r="K530" s="77" t="e">
        <v>#N/A</v>
      </c>
      <c r="L530" s="77" t="e">
        <v>#N/A</v>
      </c>
      <c r="M530" s="77" t="e">
        <v>#N/A</v>
      </c>
      <c r="N530" s="77" t="e">
        <v>#N/A</v>
      </c>
      <c r="O530" s="77" t="e">
        <v>#N/A</v>
      </c>
      <c r="P530" s="77" t="e">
        <v>#N/A</v>
      </c>
      <c r="Q530" s="77" t="e">
        <v>#N/A</v>
      </c>
      <c r="R530" s="77" t="e">
        <v>#N/A</v>
      </c>
      <c r="S530" s="77" t="e">
        <v>#N/A</v>
      </c>
      <c r="T530" s="77" t="e">
        <v>#N/A</v>
      </c>
      <c r="U530" s="77" t="e">
        <v>#N/A</v>
      </c>
      <c r="V530" s="77" t="e">
        <v>#N/A</v>
      </c>
      <c r="W530" s="77" t="e">
        <v>#N/A</v>
      </c>
      <c r="X530" s="77" t="e">
        <v>#N/A</v>
      </c>
      <c r="Y530" s="77" t="e">
        <v>#N/A</v>
      </c>
      <c r="Z530" s="77" t="e">
        <v>#N/A</v>
      </c>
      <c r="AA530" s="77" t="e">
        <v>#N/A</v>
      </c>
      <c r="AB530" s="77" t="e">
        <v>#N/A</v>
      </c>
      <c r="AC530" s="77" t="e">
        <v>#N/A</v>
      </c>
      <c r="AD530" s="77" t="e">
        <v>#N/A</v>
      </c>
      <c r="AE530" s="77" t="e">
        <v>#N/A</v>
      </c>
      <c r="AF530" s="77" t="e">
        <v>#N/A</v>
      </c>
      <c r="AG530" s="73" t="e">
        <v>#N/A</v>
      </c>
      <c r="AH530" s="73">
        <v>11.472729198860474</v>
      </c>
      <c r="AI530" s="73">
        <v>11.906336489599548</v>
      </c>
      <c r="AJ530" s="73">
        <v>12.42045867097826</v>
      </c>
      <c r="AK530" s="73">
        <v>12.53798170401627</v>
      </c>
      <c r="AL530" s="73">
        <v>12.757133830354658</v>
      </c>
      <c r="AM530" s="73">
        <v>12.846478423866269</v>
      </c>
      <c r="AN530" s="73">
        <v>12.999719068304005</v>
      </c>
      <c r="AO530" s="73">
        <v>12.684248007913906</v>
      </c>
      <c r="AP530" s="73">
        <v>12.581991588212107</v>
      </c>
      <c r="AQ530" s="73">
        <v>12.272043883109079</v>
      </c>
      <c r="AR530" s="73">
        <v>12.187911913523818</v>
      </c>
      <c r="AS530" s="73">
        <v>12.00282168193386</v>
      </c>
      <c r="AT530" s="73">
        <v>11.932620545481246</v>
      </c>
      <c r="AU530" s="73">
        <v>11.559316474339777</v>
      </c>
      <c r="AV530" s="73">
        <v>11.17191317614342</v>
      </c>
      <c r="AW530" s="73">
        <v>10.415722231455151</v>
      </c>
      <c r="AX530" s="73">
        <v>9.8600064641975056</v>
      </c>
      <c r="AY530" s="73">
        <v>9.6149892359753011</v>
      </c>
      <c r="AZ530" s="73">
        <v>10.365827760701515</v>
      </c>
      <c r="BA530" s="73">
        <v>10.553702942061149</v>
      </c>
      <c r="BB530" s="73">
        <v>10.199765958462258</v>
      </c>
      <c r="BC530" s="73">
        <v>10.121738542830311</v>
      </c>
      <c r="BD530" s="73">
        <v>10.337978194427556</v>
      </c>
      <c r="BE530" s="73">
        <v>9.9932603135317031</v>
      </c>
      <c r="BF530" s="73">
        <v>9.8900750402952209</v>
      </c>
      <c r="BG530" s="73">
        <v>9.8863963990453154</v>
      </c>
      <c r="BH530" s="73">
        <v>9.4210412138153021</v>
      </c>
      <c r="BI530" s="73">
        <v>8.9252016342458784</v>
      </c>
      <c r="BJ530" s="73">
        <v>8.64475088169484</v>
      </c>
      <c r="BK530" s="73">
        <v>9.9877511913736701</v>
      </c>
    </row>
    <row r="531" spans="1:63" x14ac:dyDescent="0.25">
      <c r="A531" s="61" t="s">
        <v>632</v>
      </c>
      <c r="B531" s="62" t="s">
        <v>633</v>
      </c>
      <c r="C531" s="77" t="e">
        <v>#N/A</v>
      </c>
      <c r="D531" s="77" t="e">
        <v>#N/A</v>
      </c>
      <c r="E531" s="77" t="e">
        <v>#N/A</v>
      </c>
      <c r="F531" s="77" t="e">
        <v>#N/A</v>
      </c>
      <c r="G531" s="77" t="e">
        <v>#N/A</v>
      </c>
      <c r="H531" s="77" t="e">
        <v>#N/A</v>
      </c>
      <c r="I531" s="77" t="e">
        <v>#N/A</v>
      </c>
      <c r="J531" s="77" t="e">
        <v>#N/A</v>
      </c>
      <c r="K531" s="77" t="e">
        <v>#N/A</v>
      </c>
      <c r="L531" s="77" t="e">
        <v>#N/A</v>
      </c>
      <c r="M531" s="77" t="e">
        <v>#N/A</v>
      </c>
      <c r="N531" s="77" t="e">
        <v>#N/A</v>
      </c>
      <c r="O531" s="77" t="e">
        <v>#N/A</v>
      </c>
      <c r="P531" s="77" t="e">
        <v>#N/A</v>
      </c>
      <c r="Q531" s="77" t="e">
        <v>#N/A</v>
      </c>
      <c r="R531" s="77" t="e">
        <v>#N/A</v>
      </c>
      <c r="S531" s="77" t="e">
        <v>#N/A</v>
      </c>
      <c r="T531" s="77" t="e">
        <v>#N/A</v>
      </c>
      <c r="U531" s="77" t="e">
        <v>#N/A</v>
      </c>
      <c r="V531" s="77" t="e">
        <v>#N/A</v>
      </c>
      <c r="W531" s="77" t="e">
        <v>#N/A</v>
      </c>
      <c r="X531" s="77" t="e">
        <v>#N/A</v>
      </c>
      <c r="Y531" s="77" t="e">
        <v>#N/A</v>
      </c>
      <c r="Z531" s="77" t="e">
        <v>#N/A</v>
      </c>
      <c r="AA531" s="77" t="e">
        <v>#N/A</v>
      </c>
      <c r="AB531" s="77" t="e">
        <v>#N/A</v>
      </c>
      <c r="AC531" s="77" t="e">
        <v>#N/A</v>
      </c>
      <c r="AD531" s="77" t="e">
        <v>#N/A</v>
      </c>
      <c r="AE531" s="77" t="e">
        <v>#N/A</v>
      </c>
      <c r="AF531" s="77" t="e">
        <v>#N/A</v>
      </c>
      <c r="AG531" s="73" t="e">
        <v>#N/A</v>
      </c>
      <c r="AH531" s="73">
        <v>4.9908130248034741</v>
      </c>
      <c r="AI531" s="73">
        <v>5.0317928864265724</v>
      </c>
      <c r="AJ531" s="73">
        <v>5.1269900249868074</v>
      </c>
      <c r="AK531" s="73">
        <v>5.1413451393124152</v>
      </c>
      <c r="AL531" s="73">
        <v>5.13385707656857</v>
      </c>
      <c r="AM531" s="73">
        <v>5.1142073717034604</v>
      </c>
      <c r="AN531" s="73">
        <v>5.1000415271948523</v>
      </c>
      <c r="AO531" s="73">
        <v>5.0918538652512364</v>
      </c>
      <c r="AP531" s="73">
        <v>5.130180700415047</v>
      </c>
      <c r="AQ531" s="73">
        <v>5.0944768323072367</v>
      </c>
      <c r="AR531" s="73">
        <v>5.1094404835361882</v>
      </c>
      <c r="AS531" s="73">
        <v>5.1881182862592796</v>
      </c>
      <c r="AT531" s="73">
        <v>5.2085115907624697</v>
      </c>
      <c r="AU531" s="73">
        <v>5.1638335001538396</v>
      </c>
      <c r="AV531" s="73">
        <v>5.0935575644568925</v>
      </c>
      <c r="AW531" s="73">
        <v>4.9031799669272926</v>
      </c>
      <c r="AX531" s="73">
        <v>4.8111232430391455</v>
      </c>
      <c r="AY531" s="73">
        <v>4.7875841231711709</v>
      </c>
      <c r="AZ531" s="73">
        <v>5.0639248563827373</v>
      </c>
      <c r="BA531" s="73">
        <v>4.9317668781996469</v>
      </c>
      <c r="BB531" s="73">
        <v>4.9637632195938659</v>
      </c>
      <c r="BC531" s="73">
        <v>5.0853246730753581</v>
      </c>
      <c r="BD531" s="73">
        <v>5.2612513330143251</v>
      </c>
      <c r="BE531" s="73">
        <v>5.0924005620415524</v>
      </c>
      <c r="BF531" s="73">
        <v>5.2454591976040694</v>
      </c>
      <c r="BG531" s="73">
        <v>5.220790822731467</v>
      </c>
      <c r="BH531" s="73">
        <v>5.1550583117239404</v>
      </c>
      <c r="BI531" s="73">
        <v>5.1021403681284037</v>
      </c>
      <c r="BJ531" s="73">
        <v>5.0364825654244818</v>
      </c>
      <c r="BK531" s="73">
        <v>6.6250963534007585</v>
      </c>
    </row>
    <row r="532" spans="1:63" x14ac:dyDescent="0.25">
      <c r="A532" s="61" t="s">
        <v>634</v>
      </c>
      <c r="B532" s="62" t="s">
        <v>635</v>
      </c>
      <c r="C532" s="77" t="e">
        <v>#N/A</v>
      </c>
      <c r="D532" s="77" t="e">
        <v>#N/A</v>
      </c>
      <c r="E532" s="77" t="e">
        <v>#N/A</v>
      </c>
      <c r="F532" s="77" t="e">
        <v>#N/A</v>
      </c>
      <c r="G532" s="77" t="e">
        <v>#N/A</v>
      </c>
      <c r="H532" s="77" t="e">
        <v>#N/A</v>
      </c>
      <c r="I532" s="77" t="e">
        <v>#N/A</v>
      </c>
      <c r="J532" s="77" t="e">
        <v>#N/A</v>
      </c>
      <c r="K532" s="77" t="e">
        <v>#N/A</v>
      </c>
      <c r="L532" s="77" t="e">
        <v>#N/A</v>
      </c>
      <c r="M532" s="77" t="e">
        <v>#N/A</v>
      </c>
      <c r="N532" s="77" t="e">
        <v>#N/A</v>
      </c>
      <c r="O532" s="77" t="e">
        <v>#N/A</v>
      </c>
      <c r="P532" s="77" t="e">
        <v>#N/A</v>
      </c>
      <c r="Q532" s="77" t="e">
        <v>#N/A</v>
      </c>
      <c r="R532" s="77" t="e">
        <v>#N/A</v>
      </c>
      <c r="S532" s="77" t="e">
        <v>#N/A</v>
      </c>
      <c r="T532" s="77" t="e">
        <v>#N/A</v>
      </c>
      <c r="U532" s="77" t="e">
        <v>#N/A</v>
      </c>
      <c r="V532" s="77" t="e">
        <v>#N/A</v>
      </c>
      <c r="W532" s="77" t="e">
        <v>#N/A</v>
      </c>
      <c r="X532" s="77" t="e">
        <v>#N/A</v>
      </c>
      <c r="Y532" s="77" t="e">
        <v>#N/A</v>
      </c>
      <c r="Z532" s="77" t="e">
        <v>#N/A</v>
      </c>
      <c r="AA532" s="77" t="e">
        <v>#N/A</v>
      </c>
      <c r="AB532" s="77" t="e">
        <v>#N/A</v>
      </c>
      <c r="AC532" s="77" t="e">
        <v>#N/A</v>
      </c>
      <c r="AD532" s="77" t="e">
        <v>#N/A</v>
      </c>
      <c r="AE532" s="77" t="e">
        <v>#N/A</v>
      </c>
      <c r="AF532" s="77" t="e">
        <v>#N/A</v>
      </c>
      <c r="AG532" s="73" t="e">
        <v>#N/A</v>
      </c>
      <c r="AH532" s="73">
        <v>4.9908130248034741</v>
      </c>
      <c r="AI532" s="73">
        <v>5.0317928864265724</v>
      </c>
      <c r="AJ532" s="73">
        <v>5.1269900249868074</v>
      </c>
      <c r="AK532" s="73">
        <v>5.1413451393124143</v>
      </c>
      <c r="AL532" s="73">
        <v>5.13385707656857</v>
      </c>
      <c r="AM532" s="73">
        <v>5.1142073717034613</v>
      </c>
      <c r="AN532" s="73">
        <v>5.1000415271948523</v>
      </c>
      <c r="AO532" s="73">
        <v>5.0918538652512355</v>
      </c>
      <c r="AP532" s="73">
        <v>5.130180700415047</v>
      </c>
      <c r="AQ532" s="73">
        <v>5.0944768323072367</v>
      </c>
      <c r="AR532" s="73">
        <v>5.1094404835361882</v>
      </c>
      <c r="AS532" s="73">
        <v>5.1881182862592796</v>
      </c>
      <c r="AT532" s="73">
        <v>5.2085115907624688</v>
      </c>
      <c r="AU532" s="73">
        <v>5.1638335001538396</v>
      </c>
      <c r="AV532" s="73">
        <v>5.0935575644568925</v>
      </c>
      <c r="AW532" s="73">
        <v>4.9031799669272917</v>
      </c>
      <c r="AX532" s="73">
        <v>4.8111232430391455</v>
      </c>
      <c r="AY532" s="73">
        <v>4.7875841231711718</v>
      </c>
      <c r="AZ532" s="73">
        <v>5.0639248563827373</v>
      </c>
      <c r="BA532" s="73">
        <v>4.9317668781996469</v>
      </c>
      <c r="BB532" s="73">
        <v>4.9637632195938659</v>
      </c>
      <c r="BC532" s="73">
        <v>5.0853246730753581</v>
      </c>
      <c r="BD532" s="73">
        <v>5.2612513330143242</v>
      </c>
      <c r="BE532" s="73">
        <v>5.0924005620415524</v>
      </c>
      <c r="BF532" s="73">
        <v>5.2454591976040694</v>
      </c>
      <c r="BG532" s="73">
        <v>5.2207908227314661</v>
      </c>
      <c r="BH532" s="73">
        <v>5.1550583117239412</v>
      </c>
      <c r="BI532" s="73">
        <v>5.1021403681284037</v>
      </c>
      <c r="BJ532" s="73">
        <v>5.0364825654244818</v>
      </c>
      <c r="BK532" s="73">
        <v>6.6250963534007585</v>
      </c>
    </row>
    <row r="533" spans="1:63" x14ac:dyDescent="0.25">
      <c r="A533" s="61" t="s">
        <v>636</v>
      </c>
      <c r="B533" s="62" t="s">
        <v>637</v>
      </c>
      <c r="C533" s="77" t="e">
        <v>#N/A</v>
      </c>
      <c r="D533" s="77" t="e">
        <v>#N/A</v>
      </c>
      <c r="E533" s="77" t="e">
        <v>#N/A</v>
      </c>
      <c r="F533" s="77" t="e">
        <v>#N/A</v>
      </c>
      <c r="G533" s="77" t="e">
        <v>#N/A</v>
      </c>
      <c r="H533" s="77" t="e">
        <v>#N/A</v>
      </c>
      <c r="I533" s="77" t="e">
        <v>#N/A</v>
      </c>
      <c r="J533" s="77" t="e">
        <v>#N/A</v>
      </c>
      <c r="K533" s="77" t="e">
        <v>#N/A</v>
      </c>
      <c r="L533" s="77" t="e">
        <v>#N/A</v>
      </c>
      <c r="M533" s="77" t="e">
        <v>#N/A</v>
      </c>
      <c r="N533" s="77" t="e">
        <v>#N/A</v>
      </c>
      <c r="O533" s="77" t="e">
        <v>#N/A</v>
      </c>
      <c r="P533" s="77" t="e">
        <v>#N/A</v>
      </c>
      <c r="Q533" s="77" t="e">
        <v>#N/A</v>
      </c>
      <c r="R533" s="77" t="e">
        <v>#N/A</v>
      </c>
      <c r="S533" s="77" t="e">
        <v>#N/A</v>
      </c>
      <c r="T533" s="77" t="e">
        <v>#N/A</v>
      </c>
      <c r="U533" s="77" t="e">
        <v>#N/A</v>
      </c>
      <c r="V533" s="77" t="e">
        <v>#N/A</v>
      </c>
      <c r="W533" s="77" t="e">
        <v>#N/A</v>
      </c>
      <c r="X533" s="77" t="e">
        <v>#N/A</v>
      </c>
      <c r="Y533" s="77" t="e">
        <v>#N/A</v>
      </c>
      <c r="Z533" s="77" t="e">
        <v>#N/A</v>
      </c>
      <c r="AA533" s="77" t="e">
        <v>#N/A</v>
      </c>
      <c r="AB533" s="77" t="e">
        <v>#N/A</v>
      </c>
      <c r="AC533" s="77" t="e">
        <v>#N/A</v>
      </c>
      <c r="AD533" s="77" t="e">
        <v>#N/A</v>
      </c>
      <c r="AE533" s="77" t="e">
        <v>#N/A</v>
      </c>
      <c r="AF533" s="77" t="e">
        <v>#N/A</v>
      </c>
      <c r="AG533" s="73" t="e">
        <v>#N/A</v>
      </c>
      <c r="AH533" s="73">
        <v>6.3301553721772184</v>
      </c>
      <c r="AI533" s="73">
        <v>6.397544207855125</v>
      </c>
      <c r="AJ533" s="73">
        <v>6.4957236903018005</v>
      </c>
      <c r="AK533" s="73">
        <v>6.5032472435694615</v>
      </c>
      <c r="AL533" s="73">
        <v>6.5026146479670697</v>
      </c>
      <c r="AM533" s="73">
        <v>6.5290446943219775</v>
      </c>
      <c r="AN533" s="73">
        <v>6.5348325175456532</v>
      </c>
      <c r="AO533" s="73">
        <v>6.5254604293526874</v>
      </c>
      <c r="AP533" s="73">
        <v>6.6265290604607037</v>
      </c>
      <c r="AQ533" s="73">
        <v>6.5895388701563116</v>
      </c>
      <c r="AR533" s="73">
        <v>6.5751622387085282</v>
      </c>
      <c r="AS533" s="73">
        <v>6.7258911773630565</v>
      </c>
      <c r="AT533" s="73">
        <v>6.6296470876644236</v>
      </c>
      <c r="AU533" s="73">
        <v>6.3261739608733087</v>
      </c>
      <c r="AV533" s="73">
        <v>6.1975713993751596</v>
      </c>
      <c r="AW533" s="73">
        <v>6.0044417844394733</v>
      </c>
      <c r="AX533" s="73">
        <v>5.7609546622311667</v>
      </c>
      <c r="AY533" s="73">
        <v>5.4293575634142712</v>
      </c>
      <c r="AZ533" s="73">
        <v>5.6192139441469422</v>
      </c>
      <c r="BA533" s="73">
        <v>5.9796643070990063</v>
      </c>
      <c r="BB533" s="73">
        <v>5.8857413748759351</v>
      </c>
      <c r="BC533" s="73">
        <v>5.8353549239452027</v>
      </c>
      <c r="BD533" s="73">
        <v>5.7107838650794287</v>
      </c>
      <c r="BE533" s="73">
        <v>5.7755285515361656</v>
      </c>
      <c r="BF533" s="73">
        <v>5.7807283424005194</v>
      </c>
      <c r="BG533" s="73">
        <v>6.1689917931681206</v>
      </c>
      <c r="BH533" s="73">
        <v>6.3104238777579633</v>
      </c>
      <c r="BI533" s="73">
        <v>6.2338535950340894</v>
      </c>
      <c r="BJ533" s="73">
        <v>6.2768278324151163</v>
      </c>
      <c r="BK533" s="73">
        <v>6.6291162267380725</v>
      </c>
    </row>
    <row r="534" spans="1:63" x14ac:dyDescent="0.25">
      <c r="A534" s="61" t="s">
        <v>638</v>
      </c>
      <c r="B534" s="62" t="s">
        <v>639</v>
      </c>
      <c r="C534" s="77" t="e">
        <v>#N/A</v>
      </c>
      <c r="D534" s="77" t="e">
        <v>#N/A</v>
      </c>
      <c r="E534" s="77" t="e">
        <v>#N/A</v>
      </c>
      <c r="F534" s="77" t="e">
        <v>#N/A</v>
      </c>
      <c r="G534" s="77" t="e">
        <v>#N/A</v>
      </c>
      <c r="H534" s="77" t="e">
        <v>#N/A</v>
      </c>
      <c r="I534" s="77" t="e">
        <v>#N/A</v>
      </c>
      <c r="J534" s="77" t="e">
        <v>#N/A</v>
      </c>
      <c r="K534" s="77" t="e">
        <v>#N/A</v>
      </c>
      <c r="L534" s="77" t="e">
        <v>#N/A</v>
      </c>
      <c r="M534" s="77" t="e">
        <v>#N/A</v>
      </c>
      <c r="N534" s="77" t="e">
        <v>#N/A</v>
      </c>
      <c r="O534" s="77" t="e">
        <v>#N/A</v>
      </c>
      <c r="P534" s="77" t="e">
        <v>#N/A</v>
      </c>
      <c r="Q534" s="77" t="e">
        <v>#N/A</v>
      </c>
      <c r="R534" s="77" t="e">
        <v>#N/A</v>
      </c>
      <c r="S534" s="77" t="e">
        <v>#N/A</v>
      </c>
      <c r="T534" s="77" t="e">
        <v>#N/A</v>
      </c>
      <c r="U534" s="77" t="e">
        <v>#N/A</v>
      </c>
      <c r="V534" s="77" t="e">
        <v>#N/A</v>
      </c>
      <c r="W534" s="77" t="e">
        <v>#N/A</v>
      </c>
      <c r="X534" s="77" t="e">
        <v>#N/A</v>
      </c>
      <c r="Y534" s="77" t="e">
        <v>#N/A</v>
      </c>
      <c r="Z534" s="77" t="e">
        <v>#N/A</v>
      </c>
      <c r="AA534" s="77" t="e">
        <v>#N/A</v>
      </c>
      <c r="AB534" s="77" t="e">
        <v>#N/A</v>
      </c>
      <c r="AC534" s="77" t="e">
        <v>#N/A</v>
      </c>
      <c r="AD534" s="77" t="e">
        <v>#N/A</v>
      </c>
      <c r="AE534" s="77" t="e">
        <v>#N/A</v>
      </c>
      <c r="AF534" s="77" t="e">
        <v>#N/A</v>
      </c>
      <c r="AG534" s="73" t="e">
        <v>#N/A</v>
      </c>
      <c r="AH534" s="73">
        <v>6.3232369433072817</v>
      </c>
      <c r="AI534" s="73">
        <v>6.3906758070635119</v>
      </c>
      <c r="AJ534" s="73">
        <v>6.4888835154982303</v>
      </c>
      <c r="AK534" s="73">
        <v>6.4963972752565962</v>
      </c>
      <c r="AL534" s="73">
        <v>6.4959020684961519</v>
      </c>
      <c r="AM534" s="73">
        <v>6.5226636048819078</v>
      </c>
      <c r="AN534" s="73">
        <v>6.5287166549026967</v>
      </c>
      <c r="AO534" s="73">
        <v>6.5195725140876339</v>
      </c>
      <c r="AP534" s="73">
        <v>6.6209586602920112</v>
      </c>
      <c r="AQ534" s="73">
        <v>6.5841853758305957</v>
      </c>
      <c r="AR534" s="73">
        <v>6.5700547768371793</v>
      </c>
      <c r="AS534" s="73">
        <v>6.7229910171314398</v>
      </c>
      <c r="AT534" s="73">
        <v>6.6264533439191551</v>
      </c>
      <c r="AU534" s="73">
        <v>6.3224097316167782</v>
      </c>
      <c r="AV534" s="73">
        <v>6.1914160606617052</v>
      </c>
      <c r="AW534" s="73">
        <v>5.9989370876111012</v>
      </c>
      <c r="AX534" s="73">
        <v>5.7561690868112816</v>
      </c>
      <c r="AY534" s="73">
        <v>5.4263383237971015</v>
      </c>
      <c r="AZ534" s="73">
        <v>5.6164094246910956</v>
      </c>
      <c r="BA534" s="73">
        <v>5.9768182853257557</v>
      </c>
      <c r="BB534" s="73">
        <v>5.8831590103980567</v>
      </c>
      <c r="BC534" s="73">
        <v>5.8326770689812966</v>
      </c>
      <c r="BD534" s="73">
        <v>5.7081394247195094</v>
      </c>
      <c r="BE534" s="73">
        <v>5.772782169693687</v>
      </c>
      <c r="BF534" s="73">
        <v>5.7781288413173391</v>
      </c>
      <c r="BG534" s="73">
        <v>6.1680018333777253</v>
      </c>
      <c r="BH534" s="73">
        <v>6.3097584718582826</v>
      </c>
      <c r="BI534" s="73">
        <v>6.233567071524666</v>
      </c>
      <c r="BJ534" s="73">
        <v>6.2767100940979539</v>
      </c>
      <c r="BK534" s="73">
        <v>6.6284483160267236</v>
      </c>
    </row>
    <row r="535" spans="1:63" x14ac:dyDescent="0.25">
      <c r="A535" s="61" t="s">
        <v>640</v>
      </c>
      <c r="B535" s="62" t="s">
        <v>641</v>
      </c>
      <c r="C535" s="77" t="e">
        <v>#N/A</v>
      </c>
      <c r="D535" s="77" t="e">
        <v>#N/A</v>
      </c>
      <c r="E535" s="77" t="e">
        <v>#N/A</v>
      </c>
      <c r="F535" s="77" t="e">
        <v>#N/A</v>
      </c>
      <c r="G535" s="77" t="e">
        <v>#N/A</v>
      </c>
      <c r="H535" s="77" t="e">
        <v>#N/A</v>
      </c>
      <c r="I535" s="77" t="e">
        <v>#N/A</v>
      </c>
      <c r="J535" s="77" t="e">
        <v>#N/A</v>
      </c>
      <c r="K535" s="77" t="e">
        <v>#N/A</v>
      </c>
      <c r="L535" s="77" t="e">
        <v>#N/A</v>
      </c>
      <c r="M535" s="77" t="e">
        <v>#N/A</v>
      </c>
      <c r="N535" s="77" t="e">
        <v>#N/A</v>
      </c>
      <c r="O535" s="77" t="e">
        <v>#N/A</v>
      </c>
      <c r="P535" s="77" t="e">
        <v>#N/A</v>
      </c>
      <c r="Q535" s="77" t="e">
        <v>#N/A</v>
      </c>
      <c r="R535" s="77" t="e">
        <v>#N/A</v>
      </c>
      <c r="S535" s="77" t="e">
        <v>#N/A</v>
      </c>
      <c r="T535" s="77" t="e">
        <v>#N/A</v>
      </c>
      <c r="U535" s="77" t="e">
        <v>#N/A</v>
      </c>
      <c r="V535" s="77" t="e">
        <v>#N/A</v>
      </c>
      <c r="W535" s="77" t="e">
        <v>#N/A</v>
      </c>
      <c r="X535" s="77" t="e">
        <v>#N/A</v>
      </c>
      <c r="Y535" s="77" t="e">
        <v>#N/A</v>
      </c>
      <c r="Z535" s="77" t="e">
        <v>#N/A</v>
      </c>
      <c r="AA535" s="77" t="e">
        <v>#N/A</v>
      </c>
      <c r="AB535" s="77" t="e">
        <v>#N/A</v>
      </c>
      <c r="AC535" s="77" t="e">
        <v>#N/A</v>
      </c>
      <c r="AD535" s="77" t="e">
        <v>#N/A</v>
      </c>
      <c r="AE535" s="77" t="e">
        <v>#N/A</v>
      </c>
      <c r="AF535" s="77" t="e">
        <v>#N/A</v>
      </c>
      <c r="AG535" s="73" t="e">
        <v>#N/A</v>
      </c>
      <c r="AH535" s="73">
        <v>6.3301553721772201</v>
      </c>
      <c r="AI535" s="73">
        <v>6.3975442078551259</v>
      </c>
      <c r="AJ535" s="73">
        <v>6.4957236903018005</v>
      </c>
      <c r="AK535" s="73">
        <v>6.5032472435694615</v>
      </c>
      <c r="AL535" s="73">
        <v>6.5026146479670688</v>
      </c>
      <c r="AM535" s="73">
        <v>6.5290446943219775</v>
      </c>
      <c r="AN535" s="73">
        <v>6.5348325175456514</v>
      </c>
      <c r="AO535" s="73">
        <v>6.5254604293526874</v>
      </c>
      <c r="AP535" s="73">
        <v>6.6265290604607037</v>
      </c>
      <c r="AQ535" s="73">
        <v>6.5895388701563107</v>
      </c>
      <c r="AR535" s="73">
        <v>6.5751622387085273</v>
      </c>
      <c r="AS535" s="73">
        <v>6.7258911773630574</v>
      </c>
      <c r="AT535" s="73">
        <v>6.6296470876644245</v>
      </c>
      <c r="AU535" s="73">
        <v>6.3261739608733087</v>
      </c>
      <c r="AV535" s="73">
        <v>6.1975713993751596</v>
      </c>
      <c r="AW535" s="73">
        <v>6.0044417844394742</v>
      </c>
      <c r="AX535" s="73">
        <v>5.7609546622311667</v>
      </c>
      <c r="AY535" s="73">
        <v>5.4293575634142712</v>
      </c>
      <c r="AZ535" s="73">
        <v>5.6192139441469413</v>
      </c>
      <c r="BA535" s="73">
        <v>5.9796643070990063</v>
      </c>
      <c r="BB535" s="73">
        <v>5.8857413748759333</v>
      </c>
      <c r="BC535" s="73">
        <v>5.8353549239452027</v>
      </c>
      <c r="BD535" s="73">
        <v>5.7107838650794287</v>
      </c>
      <c r="BE535" s="73">
        <v>5.7755285515361656</v>
      </c>
      <c r="BF535" s="73">
        <v>5.7807283424005185</v>
      </c>
      <c r="BG535" s="73">
        <v>6.1689917931681197</v>
      </c>
      <c r="BH535" s="73">
        <v>6.3104238777579624</v>
      </c>
      <c r="BI535" s="73">
        <v>6.2338535950340912</v>
      </c>
      <c r="BJ535" s="73">
        <v>6.2768278324151163</v>
      </c>
      <c r="BK535" s="73">
        <v>6.6291162267380734</v>
      </c>
    </row>
    <row r="536" spans="1:63" x14ac:dyDescent="0.25">
      <c r="A536" s="61" t="s">
        <v>642</v>
      </c>
      <c r="B536" s="62" t="s">
        <v>643</v>
      </c>
      <c r="C536" s="77" t="e">
        <v>#N/A</v>
      </c>
      <c r="D536" s="77" t="e">
        <v>#N/A</v>
      </c>
      <c r="E536" s="77" t="e">
        <v>#N/A</v>
      </c>
      <c r="F536" s="77" t="e">
        <v>#N/A</v>
      </c>
      <c r="G536" s="77" t="e">
        <v>#N/A</v>
      </c>
      <c r="H536" s="77" t="e">
        <v>#N/A</v>
      </c>
      <c r="I536" s="77" t="e">
        <v>#N/A</v>
      </c>
      <c r="J536" s="77" t="e">
        <v>#N/A</v>
      </c>
      <c r="K536" s="77" t="e">
        <v>#N/A</v>
      </c>
      <c r="L536" s="77" t="e">
        <v>#N/A</v>
      </c>
      <c r="M536" s="77" t="e">
        <v>#N/A</v>
      </c>
      <c r="N536" s="77" t="e">
        <v>#N/A</v>
      </c>
      <c r="O536" s="77" t="e">
        <v>#N/A</v>
      </c>
      <c r="P536" s="77" t="e">
        <v>#N/A</v>
      </c>
      <c r="Q536" s="77" t="e">
        <v>#N/A</v>
      </c>
      <c r="R536" s="77" t="e">
        <v>#N/A</v>
      </c>
      <c r="S536" s="77" t="e">
        <v>#N/A</v>
      </c>
      <c r="T536" s="77" t="e">
        <v>#N/A</v>
      </c>
      <c r="U536" s="77" t="e">
        <v>#N/A</v>
      </c>
      <c r="V536" s="77" t="e">
        <v>#N/A</v>
      </c>
      <c r="W536" s="77" t="e">
        <v>#N/A</v>
      </c>
      <c r="X536" s="77" t="e">
        <v>#N/A</v>
      </c>
      <c r="Y536" s="77" t="e">
        <v>#N/A</v>
      </c>
      <c r="Z536" s="77" t="e">
        <v>#N/A</v>
      </c>
      <c r="AA536" s="77" t="e">
        <v>#N/A</v>
      </c>
      <c r="AB536" s="77" t="e">
        <v>#N/A</v>
      </c>
      <c r="AC536" s="77" t="e">
        <v>#N/A</v>
      </c>
      <c r="AD536" s="77" t="e">
        <v>#N/A</v>
      </c>
      <c r="AE536" s="77" t="e">
        <v>#N/A</v>
      </c>
      <c r="AF536" s="77" t="e">
        <v>#N/A</v>
      </c>
      <c r="AG536" s="73" t="e">
        <v>#N/A</v>
      </c>
      <c r="AH536" s="73">
        <v>3.899580708646881</v>
      </c>
      <c r="AI536" s="73">
        <v>3.9033957158591046</v>
      </c>
      <c r="AJ536" s="73">
        <v>4.1873909833661696</v>
      </c>
      <c r="AK536" s="73">
        <v>4.721065834644989</v>
      </c>
      <c r="AL536" s="73">
        <v>5.0989149396352023</v>
      </c>
      <c r="AM536" s="73">
        <v>5.2402619569341544</v>
      </c>
      <c r="AN536" s="73">
        <v>5.379245850116348</v>
      </c>
      <c r="AO536" s="73">
        <v>5.6963681748356763</v>
      </c>
      <c r="AP536" s="73">
        <v>5.9755967270688517</v>
      </c>
      <c r="AQ536" s="73">
        <v>5.7647302220583176</v>
      </c>
      <c r="AR536" s="73">
        <v>5.9517664556649024</v>
      </c>
      <c r="AS536" s="73">
        <v>6.2864776046796731</v>
      </c>
      <c r="AT536" s="73">
        <v>6.4658410210467379</v>
      </c>
      <c r="AU536" s="73">
        <v>6.2861915748082637</v>
      </c>
      <c r="AV536" s="73">
        <v>6.2429438705190226</v>
      </c>
      <c r="AW536" s="73">
        <v>5.9580431214056482</v>
      </c>
      <c r="AX536" s="73">
        <v>5.7623806751374094</v>
      </c>
      <c r="AY536" s="73">
        <v>5.7394268419396122</v>
      </c>
      <c r="AZ536" s="73">
        <v>6.1028713677921091</v>
      </c>
      <c r="BA536" s="73">
        <v>5.8270504361629722</v>
      </c>
      <c r="BB536" s="73">
        <v>5.6177985789193903</v>
      </c>
      <c r="BC536" s="73">
        <v>5.5499644128184977</v>
      </c>
      <c r="BD536" s="73">
        <v>5.5086512476414145</v>
      </c>
      <c r="BE536" s="73">
        <v>5.472102146265871</v>
      </c>
      <c r="BF536" s="73">
        <v>5.6761377285577961</v>
      </c>
      <c r="BG536" s="73">
        <v>5.9030900304947052</v>
      </c>
      <c r="BH536" s="73">
        <v>5.8752722588475725</v>
      </c>
      <c r="BI536" s="73">
        <v>5.8145698619068247</v>
      </c>
      <c r="BJ536" s="73">
        <v>5.9686323315803156</v>
      </c>
      <c r="BK536" s="73">
        <v>6.6954034445950654</v>
      </c>
    </row>
    <row r="537" spans="1:63" ht="15.75" thickBot="1" x14ac:dyDescent="0.3">
      <c r="A537" s="65" t="s">
        <v>644</v>
      </c>
      <c r="B537" s="66" t="s">
        <v>645</v>
      </c>
      <c r="C537" s="79" t="e">
        <v>#N/A</v>
      </c>
      <c r="D537" s="79" t="e">
        <v>#N/A</v>
      </c>
      <c r="E537" s="79" t="e">
        <v>#N/A</v>
      </c>
      <c r="F537" s="79" t="e">
        <v>#N/A</v>
      </c>
      <c r="G537" s="79" t="e">
        <v>#N/A</v>
      </c>
      <c r="H537" s="79" t="e">
        <v>#N/A</v>
      </c>
      <c r="I537" s="79" t="e">
        <v>#N/A</v>
      </c>
      <c r="J537" s="79" t="e">
        <v>#N/A</v>
      </c>
      <c r="K537" s="79" t="e">
        <v>#N/A</v>
      </c>
      <c r="L537" s="79" t="e">
        <v>#N/A</v>
      </c>
      <c r="M537" s="79" t="e">
        <v>#N/A</v>
      </c>
      <c r="N537" s="79" t="e">
        <v>#N/A</v>
      </c>
      <c r="O537" s="79" t="e">
        <v>#N/A</v>
      </c>
      <c r="P537" s="79" t="e">
        <v>#N/A</v>
      </c>
      <c r="Q537" s="79" t="e">
        <v>#N/A</v>
      </c>
      <c r="R537" s="79" t="e">
        <v>#N/A</v>
      </c>
      <c r="S537" s="79" t="e">
        <v>#N/A</v>
      </c>
      <c r="T537" s="79" t="e">
        <v>#N/A</v>
      </c>
      <c r="U537" s="79" t="e">
        <v>#N/A</v>
      </c>
      <c r="V537" s="79" t="e">
        <v>#N/A</v>
      </c>
      <c r="W537" s="79" t="e">
        <v>#N/A</v>
      </c>
      <c r="X537" s="79" t="e">
        <v>#N/A</v>
      </c>
      <c r="Y537" s="79" t="e">
        <v>#N/A</v>
      </c>
      <c r="Z537" s="79" t="e">
        <v>#N/A</v>
      </c>
      <c r="AA537" s="79" t="e">
        <v>#N/A</v>
      </c>
      <c r="AB537" s="79" t="e">
        <v>#N/A</v>
      </c>
      <c r="AC537" s="79" t="e">
        <v>#N/A</v>
      </c>
      <c r="AD537" s="79" t="e">
        <v>#N/A</v>
      </c>
      <c r="AE537" s="79" t="e">
        <v>#N/A</v>
      </c>
      <c r="AF537" s="79" t="e">
        <v>#N/A</v>
      </c>
      <c r="AG537" s="75" t="e">
        <v>#N/A</v>
      </c>
      <c r="AH537" s="75">
        <v>4.8018463949545174</v>
      </c>
      <c r="AI537" s="75">
        <v>4.934087983286652</v>
      </c>
      <c r="AJ537" s="75">
        <v>5.2275470553586141</v>
      </c>
      <c r="AK537" s="75">
        <v>5.4877733388042689</v>
      </c>
      <c r="AL537" s="75">
        <v>5.6251027261201552</v>
      </c>
      <c r="AM537" s="75">
        <v>5.6905297879418582</v>
      </c>
      <c r="AN537" s="75">
        <v>5.7046590159675485</v>
      </c>
      <c r="AO537" s="75">
        <v>5.8541286854814505</v>
      </c>
      <c r="AP537" s="75">
        <v>5.9786234817277268</v>
      </c>
      <c r="AQ537" s="75">
        <v>5.8046601648336598</v>
      </c>
      <c r="AR537" s="75">
        <v>5.8696605180969268</v>
      </c>
      <c r="AS537" s="75">
        <v>6.1108800544965929</v>
      </c>
      <c r="AT537" s="75">
        <v>6.2007085903299615</v>
      </c>
      <c r="AU537" s="75">
        <v>6.0269559821971059</v>
      </c>
      <c r="AV537" s="75">
        <v>5.9074345720938037</v>
      </c>
      <c r="AW537" s="75">
        <v>5.6019490284824363</v>
      </c>
      <c r="AX537" s="75">
        <v>5.3619821618440016</v>
      </c>
      <c r="AY537" s="75">
        <v>5.3765965886504548</v>
      </c>
      <c r="AZ537" s="75">
        <v>6.0101239048577737</v>
      </c>
      <c r="BA537" s="75">
        <v>5.9204796997675144</v>
      </c>
      <c r="BB537" s="75">
        <v>5.7838743464213289</v>
      </c>
      <c r="BC537" s="75">
        <v>5.7795951194479969</v>
      </c>
      <c r="BD537" s="75">
        <v>5.7671772054037014</v>
      </c>
      <c r="BE537" s="75">
        <v>5.6274646219793327</v>
      </c>
      <c r="BF537" s="75">
        <v>5.6314939507088502</v>
      </c>
      <c r="BG537" s="75">
        <v>5.6635770496581932</v>
      </c>
      <c r="BH537" s="75">
        <v>5.5510267843988341</v>
      </c>
      <c r="BI537" s="75">
        <v>5.371721413635405</v>
      </c>
      <c r="BJ537" s="75">
        <v>5.3728590197401456</v>
      </c>
      <c r="BK537" s="75">
        <v>6.4711798766437312</v>
      </c>
    </row>
  </sheetData>
  <conditionalFormatting sqref="C4:BJ267">
    <cfRule type="containsErrors" dxfId="11" priority="2">
      <formula>ISERROR(C4)</formula>
    </cfRule>
  </conditionalFormatting>
  <conditionalFormatting sqref="C274:BK537">
    <cfRule type="containsErrors" dxfId="10" priority="1">
      <formula>ISERROR(C274)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6FD35C-FD93-4451-93C1-499E5F92C5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86</vt:i4>
      </vt:variant>
    </vt:vector>
  </HeadingPairs>
  <TitlesOfParts>
    <vt:vector size="89" baseType="lpstr">
      <vt:lpstr>DATA</vt:lpstr>
      <vt:lpstr>EFW</vt:lpstr>
      <vt:lpstr>WB (WDI)</vt:lpstr>
      <vt:lpstr>EFW.1970</vt:lpstr>
      <vt:lpstr>EFW.1975</vt:lpstr>
      <vt:lpstr>EFW.1980</vt:lpstr>
      <vt:lpstr>EFW.1985</vt:lpstr>
      <vt:lpstr>EFW.1990</vt:lpstr>
      <vt:lpstr>EFW.1995</vt:lpstr>
      <vt:lpstr>EFW.2000</vt:lpstr>
      <vt:lpstr>EFW.2001</vt:lpstr>
      <vt:lpstr>EFW.2002</vt:lpstr>
      <vt:lpstr>EFW.2003</vt:lpstr>
      <vt:lpstr>EFW.2004</vt:lpstr>
      <vt:lpstr>EFW.2005</vt:lpstr>
      <vt:lpstr>EFW.2006</vt:lpstr>
      <vt:lpstr>EFW.2007</vt:lpstr>
      <vt:lpstr>EFW.2008</vt:lpstr>
      <vt:lpstr>EFW.2009</vt:lpstr>
      <vt:lpstr>EFW.2010</vt:lpstr>
      <vt:lpstr>EFW.2011</vt:lpstr>
      <vt:lpstr>EFW.2012</vt:lpstr>
      <vt:lpstr>EFW.2013</vt:lpstr>
      <vt:lpstr>EFW.2014</vt:lpstr>
      <vt:lpstr>EFW.2015</vt:lpstr>
      <vt:lpstr>EFW.2016</vt:lpstr>
      <vt:lpstr>EFW.2017</vt:lpstr>
      <vt:lpstr>EFW.2018</vt:lpstr>
      <vt:lpstr>WB.GDP.1990</vt:lpstr>
      <vt:lpstr>WB.GDP.1991</vt:lpstr>
      <vt:lpstr>WB.GDP.1992</vt:lpstr>
      <vt:lpstr>WB.GDP.1993</vt:lpstr>
      <vt:lpstr>WB.GDP.1994</vt:lpstr>
      <vt:lpstr>WB.GDP.1995</vt:lpstr>
      <vt:lpstr>WB.GDP.1996</vt:lpstr>
      <vt:lpstr>WB.GDP.1997</vt:lpstr>
      <vt:lpstr>WB.GDP.1998</vt:lpstr>
      <vt:lpstr>WB.GDP.1999</vt:lpstr>
      <vt:lpstr>WB.GDP.2000</vt:lpstr>
      <vt:lpstr>WB.GDP.2001</vt:lpstr>
      <vt:lpstr>WB.GDP.2002</vt:lpstr>
      <vt:lpstr>WB.GDP.2003</vt:lpstr>
      <vt:lpstr>WB.GDP.2004</vt:lpstr>
      <vt:lpstr>WB.GDP.2005</vt:lpstr>
      <vt:lpstr>WB.GDP.2006</vt:lpstr>
      <vt:lpstr>WB.GDP.2007</vt:lpstr>
      <vt:lpstr>WB.GDP.2008</vt:lpstr>
      <vt:lpstr>WB.GDP.2009</vt:lpstr>
      <vt:lpstr>WB.GDP.2010</vt:lpstr>
      <vt:lpstr>WB.GDP.2011</vt:lpstr>
      <vt:lpstr>WB.GDP.2012</vt:lpstr>
      <vt:lpstr>WB.GDP.2013</vt:lpstr>
      <vt:lpstr>WB.GDP.2014</vt:lpstr>
      <vt:lpstr>WB.GDP.2015</vt:lpstr>
      <vt:lpstr>WB.GDP.2016</vt:lpstr>
      <vt:lpstr>WB.GDP.2017</vt:lpstr>
      <vt:lpstr>WB.GDP.2018</vt:lpstr>
      <vt:lpstr>WB.GDP.2019</vt:lpstr>
      <vt:lpstr>WB.GDP.2020</vt:lpstr>
      <vt:lpstr>WB.UNEMP.1991</vt:lpstr>
      <vt:lpstr>WB.UNEMP.1992</vt:lpstr>
      <vt:lpstr>WB.UNEMP.1993</vt:lpstr>
      <vt:lpstr>WB.UNEMP.1994</vt:lpstr>
      <vt:lpstr>WB.UNEMP.1995</vt:lpstr>
      <vt:lpstr>WB.UNEMP.1996</vt:lpstr>
      <vt:lpstr>WB.UNEMP.1997</vt:lpstr>
      <vt:lpstr>WB.UNEMP.1998</vt:lpstr>
      <vt:lpstr>WB.UNEMP.1999</vt:lpstr>
      <vt:lpstr>WB.UNEMP.2000</vt:lpstr>
      <vt:lpstr>WB.UNEMP.2001</vt:lpstr>
      <vt:lpstr>WB.UNEMP.2002</vt:lpstr>
      <vt:lpstr>WB.UNEMP.2003</vt:lpstr>
      <vt:lpstr>WB.UNEMP.2004</vt:lpstr>
      <vt:lpstr>WB.UNEMP.2005</vt:lpstr>
      <vt:lpstr>WB.UNEMP.2006</vt:lpstr>
      <vt:lpstr>WB.UNEMP.2007</vt:lpstr>
      <vt:lpstr>WB.UNEMP.2008</vt:lpstr>
      <vt:lpstr>WB.UNEMP.2009</vt:lpstr>
      <vt:lpstr>WB.UNEMP.2010</vt:lpstr>
      <vt:lpstr>WB.UNEMP.2011</vt:lpstr>
      <vt:lpstr>WB.UNEMP.2012</vt:lpstr>
      <vt:lpstr>WB.UNEMP.2013</vt:lpstr>
      <vt:lpstr>WB.UNEMP.2014</vt:lpstr>
      <vt:lpstr>WB.UNEMP.2015</vt:lpstr>
      <vt:lpstr>WB.UNEMP.2016</vt:lpstr>
      <vt:lpstr>WB.UNEMP.2017</vt:lpstr>
      <vt:lpstr>WB.UNEMP.2018</vt:lpstr>
      <vt:lpstr>WB.UNEMP.2019</vt:lpstr>
      <vt:lpstr>WB.UNEMP.2020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Cachanosky</dc:creator>
  <cp:lastModifiedBy>Nicolas Cachanosky</cp:lastModifiedBy>
  <dcterms:created xsi:type="dcterms:W3CDTF">2021-04-30T21:23:39Z</dcterms:created>
  <dcterms:modified xsi:type="dcterms:W3CDTF">2021-05-03T23:49:24Z</dcterms:modified>
</cp:coreProperties>
</file>